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hidePivotFieldList="1" defaultThemeVersion="124226"/>
  <bookViews>
    <workbookView xWindow="240" yWindow="1005" windowWidth="14805" windowHeight="7110" tabRatio="829"/>
  </bookViews>
  <sheets>
    <sheet name="Instruction" sheetId="12" r:id="rId1"/>
    <sheet name="ADDRESS" sheetId="6" r:id="rId2"/>
    <sheet name="SUMMARY" sheetId="1" r:id="rId3"/>
    <sheet name="SALES" sheetId="8" r:id="rId4"/>
    <sheet name="INPUT VAT" sheetId="2" r:id="rId5"/>
    <sheet name="INPUT ST" sheetId="3" r:id="rId6"/>
    <sheet name="OUTPUT ST" sheetId="9" r:id="rId7"/>
    <sheet name="OUTPUT VAT-CST REPORT" sheetId="10" r:id="rId8"/>
    <sheet name="TDS REPORT" sheetId="4" r:id="rId9"/>
    <sheet name="ST REPORT" sheetId="11" r:id="rId10"/>
  </sheets>
  <definedNames>
    <definedName name="_xlnm._FilterDatabase" localSheetId="7" hidden="1">'OUTPUT VAT-CST REPORT'!$B$3:$BR$3</definedName>
    <definedName name="_xlnm._FilterDatabase" localSheetId="3" hidden="1">SALES!$A$4:$AU$4</definedName>
    <definedName name="_xlnm._FilterDatabase" localSheetId="2" hidden="1">SUMMARY!$A$3:$AT$149</definedName>
    <definedName name="_xlnm._FilterDatabase" localSheetId="8" hidden="1">'TDS REPORT'!$A$10:$WWI$65</definedName>
  </definedNames>
  <calcPr calcId="144525"/>
</workbook>
</file>

<file path=xl/calcChain.xml><?xml version="1.0" encoding="utf-8"?>
<calcChain xmlns="http://schemas.openxmlformats.org/spreadsheetml/2006/main">
  <c r="G35" i="12" l="1"/>
  <c r="F35" i="12"/>
  <c r="Q8" i="3"/>
  <c r="J5" i="8"/>
  <c r="I5" i="8" s="1"/>
  <c r="O6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82" i="1"/>
  <c r="C27" i="10" l="1"/>
  <c r="D27" i="10"/>
  <c r="E27" i="10"/>
  <c r="F27" i="10"/>
  <c r="G27" i="10"/>
  <c r="H27" i="10"/>
  <c r="I27" i="10"/>
  <c r="J27" i="10"/>
  <c r="K27" i="10"/>
  <c r="L27" i="10"/>
  <c r="M27" i="10"/>
  <c r="Z27" i="10" s="1"/>
  <c r="N27" i="10"/>
  <c r="AB27" i="10" s="1"/>
  <c r="O27" i="10"/>
  <c r="P27" i="10"/>
  <c r="Q27" i="10"/>
  <c r="AD27" i="10" s="1"/>
  <c r="R27" i="10"/>
  <c r="S27" i="10"/>
  <c r="T27" i="10"/>
  <c r="U27" i="10"/>
  <c r="V27" i="10"/>
  <c r="W27" i="10"/>
  <c r="AG28" i="8"/>
  <c r="AH28" i="8"/>
  <c r="AI28" i="8"/>
  <c r="X28" i="8"/>
  <c r="Y28" i="8"/>
  <c r="Z28" i="8"/>
  <c r="AA28" i="8"/>
  <c r="AB28" i="8"/>
  <c r="AC28" i="8"/>
  <c r="AD28" i="8"/>
  <c r="AE28" i="8"/>
  <c r="AF28" i="8"/>
  <c r="J28" i="8"/>
  <c r="I28" i="8" s="1"/>
  <c r="AO8" i="8"/>
  <c r="AO30" i="8"/>
  <c r="AO12" i="8"/>
  <c r="AO7" i="8"/>
  <c r="AO27" i="8"/>
  <c r="AO33" i="8"/>
  <c r="AO35" i="8"/>
  <c r="AO22" i="8"/>
  <c r="AO24" i="8"/>
  <c r="AO31" i="8"/>
  <c r="AO28" i="8"/>
  <c r="AO5" i="8"/>
  <c r="AO16" i="8"/>
  <c r="AO15" i="8"/>
  <c r="AO20" i="8"/>
  <c r="AO23" i="8"/>
  <c r="AO14" i="8"/>
  <c r="AO9" i="8"/>
  <c r="AO18" i="8"/>
  <c r="AO13" i="8"/>
  <c r="AO6" i="8"/>
  <c r="AO32" i="8"/>
  <c r="AO10" i="8"/>
  <c r="AO36" i="8"/>
  <c r="AO11" i="8"/>
  <c r="AO25" i="8"/>
  <c r="AO19" i="8"/>
  <c r="AO29" i="8"/>
  <c r="AO26" i="8"/>
  <c r="AO17" i="8"/>
  <c r="AO34" i="8"/>
  <c r="AO21" i="8"/>
  <c r="AE27" i="10" l="1"/>
  <c r="AA27" i="10"/>
  <c r="AC27" i="10"/>
  <c r="Y27" i="10"/>
  <c r="X27" i="10"/>
  <c r="G28" i="8"/>
  <c r="H28" i="8" s="1"/>
  <c r="AI33" i="10"/>
  <c r="V79" i="1"/>
  <c r="C26" i="10"/>
  <c r="D26" i="10"/>
  <c r="E26" i="10"/>
  <c r="F26" i="10"/>
  <c r="G26" i="10"/>
  <c r="H26" i="10"/>
  <c r="I26" i="10"/>
  <c r="J26" i="10"/>
  <c r="K26" i="10"/>
  <c r="L26" i="10"/>
  <c r="M26" i="10"/>
  <c r="Z26" i="10" s="1"/>
  <c r="N26" i="10"/>
  <c r="AB26" i="10" s="1"/>
  <c r="O26" i="10"/>
  <c r="P26" i="10"/>
  <c r="Q26" i="10"/>
  <c r="AD26" i="10" s="1"/>
  <c r="R26" i="10"/>
  <c r="S26" i="10"/>
  <c r="T26" i="10"/>
  <c r="U26" i="10"/>
  <c r="V26" i="10"/>
  <c r="W26" i="10"/>
  <c r="C21" i="10"/>
  <c r="D21" i="10"/>
  <c r="E21" i="10"/>
  <c r="F21" i="10"/>
  <c r="G21" i="10"/>
  <c r="H21" i="10"/>
  <c r="I21" i="10"/>
  <c r="J21" i="10"/>
  <c r="K21" i="10"/>
  <c r="L21" i="10"/>
  <c r="M21" i="10"/>
  <c r="Z21" i="10" s="1"/>
  <c r="N21" i="10"/>
  <c r="AB21" i="10" s="1"/>
  <c r="O21" i="10"/>
  <c r="P21" i="10"/>
  <c r="Q21" i="10"/>
  <c r="AD21" i="10" s="1"/>
  <c r="R21" i="10"/>
  <c r="S21" i="10"/>
  <c r="T21" i="10"/>
  <c r="U21" i="10"/>
  <c r="V21" i="10"/>
  <c r="W21" i="10"/>
  <c r="C22" i="10"/>
  <c r="D22" i="10"/>
  <c r="E22" i="10"/>
  <c r="F22" i="10"/>
  <c r="G22" i="10"/>
  <c r="H22" i="10"/>
  <c r="I22" i="10"/>
  <c r="J22" i="10"/>
  <c r="K22" i="10"/>
  <c r="L22" i="10"/>
  <c r="M22" i="10"/>
  <c r="Z22" i="10" s="1"/>
  <c r="N22" i="10"/>
  <c r="AB22" i="10" s="1"/>
  <c r="O22" i="10"/>
  <c r="P22" i="10"/>
  <c r="Q22" i="10"/>
  <c r="AD22" i="10" s="1"/>
  <c r="R22" i="10"/>
  <c r="S22" i="10"/>
  <c r="T22" i="10"/>
  <c r="U22" i="10"/>
  <c r="V22" i="10"/>
  <c r="W22" i="10"/>
  <c r="C23" i="10"/>
  <c r="D23" i="10"/>
  <c r="E23" i="10"/>
  <c r="F23" i="10"/>
  <c r="G23" i="10"/>
  <c r="H23" i="10"/>
  <c r="I23" i="10"/>
  <c r="J23" i="10"/>
  <c r="K23" i="10"/>
  <c r="L23" i="10"/>
  <c r="M23" i="10"/>
  <c r="Z23" i="10" s="1"/>
  <c r="N23" i="10"/>
  <c r="AB23" i="10" s="1"/>
  <c r="O23" i="10"/>
  <c r="P23" i="10"/>
  <c r="Q23" i="10"/>
  <c r="AD23" i="10" s="1"/>
  <c r="R23" i="10"/>
  <c r="S23" i="10"/>
  <c r="T23" i="10"/>
  <c r="U23" i="10"/>
  <c r="V23" i="10"/>
  <c r="W23" i="10"/>
  <c r="C24" i="10"/>
  <c r="D24" i="10"/>
  <c r="E24" i="10"/>
  <c r="F24" i="10"/>
  <c r="G24" i="10"/>
  <c r="H24" i="10"/>
  <c r="I24" i="10"/>
  <c r="J24" i="10"/>
  <c r="K24" i="10"/>
  <c r="L24" i="10"/>
  <c r="M24" i="10"/>
  <c r="Z24" i="10" s="1"/>
  <c r="N24" i="10"/>
  <c r="AB24" i="10" s="1"/>
  <c r="O24" i="10"/>
  <c r="P24" i="10"/>
  <c r="Q24" i="10"/>
  <c r="AD24" i="10" s="1"/>
  <c r="R24" i="10"/>
  <c r="S24" i="10"/>
  <c r="T24" i="10"/>
  <c r="U24" i="10"/>
  <c r="V24" i="10"/>
  <c r="W24" i="10"/>
  <c r="C25" i="10"/>
  <c r="D25" i="10"/>
  <c r="E25" i="10"/>
  <c r="F25" i="10"/>
  <c r="G25" i="10"/>
  <c r="H25" i="10"/>
  <c r="I25" i="10"/>
  <c r="J25" i="10"/>
  <c r="K25" i="10"/>
  <c r="L25" i="10"/>
  <c r="M25" i="10"/>
  <c r="Z25" i="10" s="1"/>
  <c r="N25" i="10"/>
  <c r="AB25" i="10" s="1"/>
  <c r="O25" i="10"/>
  <c r="P25" i="10"/>
  <c r="Q25" i="10"/>
  <c r="AD25" i="10" s="1"/>
  <c r="R25" i="10"/>
  <c r="S25" i="10"/>
  <c r="T25" i="10"/>
  <c r="U25" i="10"/>
  <c r="V25" i="10"/>
  <c r="W25" i="10"/>
  <c r="AE25" i="10" l="1"/>
  <c r="AC24" i="10"/>
  <c r="AA24" i="10"/>
  <c r="Y22" i="10"/>
  <c r="AA25" i="10"/>
  <c r="X24" i="10"/>
  <c r="AE22" i="10"/>
  <c r="X25" i="10"/>
  <c r="AC22" i="10"/>
  <c r="X23" i="10"/>
  <c r="X21" i="10"/>
  <c r="AE26" i="10"/>
  <c r="Y24" i="10"/>
  <c r="AA22" i="10"/>
  <c r="AE24" i="10"/>
  <c r="X22" i="10"/>
  <c r="AA21" i="10"/>
  <c r="AC26" i="10"/>
  <c r="AE21" i="10"/>
  <c r="Y25" i="10"/>
  <c r="AE23" i="10"/>
  <c r="Y23" i="10"/>
  <c r="AC21" i="10"/>
  <c r="X26" i="10"/>
  <c r="AA26" i="10"/>
  <c r="Y21" i="10"/>
  <c r="AC25" i="10"/>
  <c r="AC23" i="10"/>
  <c r="AA23" i="10"/>
  <c r="Y26" i="10"/>
  <c r="A31" i="9"/>
  <c r="K31" i="9" s="1"/>
  <c r="A32" i="9"/>
  <c r="I32" i="9" s="1"/>
  <c r="A33" i="9"/>
  <c r="I33" i="9" s="1"/>
  <c r="A34" i="9"/>
  <c r="J34" i="9" s="1"/>
  <c r="A35" i="9"/>
  <c r="J35" i="9" s="1"/>
  <c r="A36" i="9"/>
  <c r="H36" i="9" s="1"/>
  <c r="A37" i="9"/>
  <c r="H37" i="9" s="1"/>
  <c r="A38" i="9"/>
  <c r="I38" i="9" s="1"/>
  <c r="A39" i="9"/>
  <c r="I39" i="9" s="1"/>
  <c r="A40" i="9"/>
  <c r="A41" i="9"/>
  <c r="K41" i="9" s="1"/>
  <c r="A24" i="9"/>
  <c r="S24" i="9" s="1"/>
  <c r="A25" i="9"/>
  <c r="L25" i="9" s="1"/>
  <c r="A26" i="9"/>
  <c r="K26" i="9" s="1"/>
  <c r="A27" i="9"/>
  <c r="A28" i="9"/>
  <c r="A29" i="9"/>
  <c r="A30" i="9"/>
  <c r="C24" i="9"/>
  <c r="D24" i="9"/>
  <c r="E24" i="9"/>
  <c r="F24" i="9"/>
  <c r="G24" i="9"/>
  <c r="H24" i="9"/>
  <c r="C25" i="9"/>
  <c r="D25" i="9"/>
  <c r="E25" i="9"/>
  <c r="F25" i="9"/>
  <c r="G25" i="9"/>
  <c r="C26" i="9"/>
  <c r="D26" i="9"/>
  <c r="E26" i="9"/>
  <c r="F26" i="9"/>
  <c r="G26" i="9"/>
  <c r="C27" i="9"/>
  <c r="D27" i="9"/>
  <c r="E27" i="9"/>
  <c r="F27" i="9"/>
  <c r="G27" i="9"/>
  <c r="C28" i="9"/>
  <c r="D28" i="9"/>
  <c r="E28" i="9"/>
  <c r="F28" i="9"/>
  <c r="G28" i="9"/>
  <c r="C29" i="9"/>
  <c r="D29" i="9"/>
  <c r="E29" i="9"/>
  <c r="F29" i="9"/>
  <c r="G29" i="9"/>
  <c r="C30" i="9"/>
  <c r="D30" i="9"/>
  <c r="E30" i="9"/>
  <c r="F30" i="9"/>
  <c r="G30" i="9"/>
  <c r="C31" i="9"/>
  <c r="D31" i="9"/>
  <c r="E31" i="9"/>
  <c r="F31" i="9"/>
  <c r="G31" i="9"/>
  <c r="H31" i="9"/>
  <c r="I31" i="9"/>
  <c r="J31" i="9"/>
  <c r="L31" i="9"/>
  <c r="M31" i="9"/>
  <c r="N31" i="9"/>
  <c r="P31" i="9"/>
  <c r="Q31" i="9"/>
  <c r="R31" i="9"/>
  <c r="C32" i="9"/>
  <c r="D32" i="9"/>
  <c r="E32" i="9"/>
  <c r="F32" i="9"/>
  <c r="G32" i="9"/>
  <c r="H32" i="9"/>
  <c r="J32" i="9"/>
  <c r="L32" i="9"/>
  <c r="N32" i="9"/>
  <c r="P32" i="9"/>
  <c r="R32" i="9"/>
  <c r="C33" i="9"/>
  <c r="D33" i="9"/>
  <c r="E33" i="9"/>
  <c r="F33" i="9"/>
  <c r="G33" i="9"/>
  <c r="H33" i="9"/>
  <c r="J33" i="9"/>
  <c r="K33" i="9"/>
  <c r="L33" i="9"/>
  <c r="N33" i="9"/>
  <c r="O33" i="9"/>
  <c r="P33" i="9"/>
  <c r="R33" i="9"/>
  <c r="S33" i="9"/>
  <c r="C34" i="9"/>
  <c r="D34" i="9"/>
  <c r="E34" i="9"/>
  <c r="F34" i="9"/>
  <c r="G34" i="9"/>
  <c r="M34" i="9"/>
  <c r="C35" i="9"/>
  <c r="D35" i="9"/>
  <c r="E35" i="9"/>
  <c r="F35" i="9"/>
  <c r="G35" i="9"/>
  <c r="H35" i="9"/>
  <c r="I35" i="9"/>
  <c r="K35" i="9"/>
  <c r="L35" i="9"/>
  <c r="M35" i="9"/>
  <c r="O35" i="9"/>
  <c r="P35" i="9"/>
  <c r="Q35" i="9"/>
  <c r="S35" i="9"/>
  <c r="C36" i="9"/>
  <c r="D36" i="9"/>
  <c r="E36" i="9"/>
  <c r="F36" i="9"/>
  <c r="G36" i="9"/>
  <c r="I36" i="9"/>
  <c r="K36" i="9"/>
  <c r="M36" i="9"/>
  <c r="O36" i="9"/>
  <c r="Q36" i="9"/>
  <c r="S36" i="9"/>
  <c r="C37" i="9"/>
  <c r="D37" i="9"/>
  <c r="E37" i="9"/>
  <c r="F37" i="9"/>
  <c r="G37" i="9"/>
  <c r="I37" i="9"/>
  <c r="J37" i="9"/>
  <c r="K37" i="9"/>
  <c r="M37" i="9"/>
  <c r="N37" i="9"/>
  <c r="O37" i="9"/>
  <c r="Q37" i="9"/>
  <c r="R37" i="9"/>
  <c r="S37" i="9"/>
  <c r="C38" i="9"/>
  <c r="D38" i="9"/>
  <c r="E38" i="9"/>
  <c r="F38" i="9"/>
  <c r="G38" i="9"/>
  <c r="H38" i="9"/>
  <c r="P38" i="9"/>
  <c r="C39" i="9"/>
  <c r="D39" i="9"/>
  <c r="E39" i="9"/>
  <c r="F39" i="9"/>
  <c r="G39" i="9"/>
  <c r="H39" i="9"/>
  <c r="J39" i="9"/>
  <c r="K39" i="9"/>
  <c r="L39" i="9"/>
  <c r="N39" i="9"/>
  <c r="O39" i="9"/>
  <c r="P39" i="9"/>
  <c r="R39" i="9"/>
  <c r="S39" i="9"/>
  <c r="C40" i="9"/>
  <c r="D40" i="9"/>
  <c r="E40" i="9"/>
  <c r="F40" i="9"/>
  <c r="G40" i="9"/>
  <c r="H40" i="9"/>
  <c r="I40" i="9"/>
  <c r="J40" i="9"/>
  <c r="K40" i="9"/>
  <c r="L40" i="9"/>
  <c r="M40" i="9"/>
  <c r="N40" i="9"/>
  <c r="O40" i="9"/>
  <c r="P40" i="9"/>
  <c r="Q40" i="9"/>
  <c r="R40" i="9"/>
  <c r="S40" i="9"/>
  <c r="C41" i="9"/>
  <c r="D41" i="9"/>
  <c r="E41" i="9"/>
  <c r="F41" i="9"/>
  <c r="G41" i="9"/>
  <c r="H41" i="9"/>
  <c r="I41" i="9"/>
  <c r="J41" i="9"/>
  <c r="L41" i="9"/>
  <c r="M41" i="9"/>
  <c r="N41" i="9"/>
  <c r="P41" i="9"/>
  <c r="Q41" i="9"/>
  <c r="R41" i="9"/>
  <c r="G23" i="8"/>
  <c r="G24" i="8"/>
  <c r="G25" i="8"/>
  <c r="G26" i="8"/>
  <c r="G27" i="8"/>
  <c r="G22" i="8"/>
  <c r="AH22" i="8"/>
  <c r="AI22" i="8"/>
  <c r="AG22" i="8"/>
  <c r="X22" i="8"/>
  <c r="Y22" i="8"/>
  <c r="Z22" i="8"/>
  <c r="H22" i="8" s="1"/>
  <c r="AA22" i="8"/>
  <c r="AB22" i="8"/>
  <c r="AC22" i="8"/>
  <c r="AD22" i="8"/>
  <c r="AE22" i="8"/>
  <c r="AF22" i="8"/>
  <c r="J22" i="8"/>
  <c r="I22" i="8" s="1"/>
  <c r="R36" i="9" l="1"/>
  <c r="N36" i="9"/>
  <c r="J36" i="9"/>
  <c r="I34" i="9"/>
  <c r="S32" i="9"/>
  <c r="O32" i="9"/>
  <c r="K32" i="9"/>
  <c r="L38" i="9"/>
  <c r="P36" i="9"/>
  <c r="L36" i="9"/>
  <c r="T36" i="9" s="1"/>
  <c r="U36" i="9" s="1"/>
  <c r="Q34" i="9"/>
  <c r="Q32" i="9"/>
  <c r="M32" i="9"/>
  <c r="P24" i="9"/>
  <c r="S25" i="9"/>
  <c r="K25" i="9"/>
  <c r="J27" i="9"/>
  <c r="O25" i="9"/>
  <c r="N26" i="9"/>
  <c r="R25" i="9"/>
  <c r="N25" i="9"/>
  <c r="I25" i="9"/>
  <c r="I26" i="9"/>
  <c r="Q25" i="9"/>
  <c r="M25" i="9"/>
  <c r="H25" i="9"/>
  <c r="P25" i="9"/>
  <c r="J25" i="9"/>
  <c r="Q26" i="9"/>
  <c r="M24" i="9"/>
  <c r="L26" i="9"/>
  <c r="J24" i="9"/>
  <c r="P26" i="9"/>
  <c r="J26" i="9"/>
  <c r="O24" i="9"/>
  <c r="I24" i="9"/>
  <c r="R26" i="9"/>
  <c r="M26" i="9"/>
  <c r="H26" i="9"/>
  <c r="Q24" i="9"/>
  <c r="L24" i="9"/>
  <c r="T41" i="9"/>
  <c r="U41" i="9" s="1"/>
  <c r="T40" i="9"/>
  <c r="V40" i="9" s="1"/>
  <c r="W40" i="9" s="1"/>
  <c r="S38" i="9"/>
  <c r="O38" i="9"/>
  <c r="K38" i="9"/>
  <c r="P34" i="9"/>
  <c r="L34" i="9"/>
  <c r="H34" i="9"/>
  <c r="S41" i="9"/>
  <c r="O41" i="9"/>
  <c r="Q39" i="9"/>
  <c r="M39" i="9"/>
  <c r="T39" i="9" s="1"/>
  <c r="R38" i="9"/>
  <c r="N38" i="9"/>
  <c r="J38" i="9"/>
  <c r="P37" i="9"/>
  <c r="L37" i="9"/>
  <c r="R35" i="9"/>
  <c r="N35" i="9"/>
  <c r="S34" i="9"/>
  <c r="O34" i="9"/>
  <c r="K34" i="9"/>
  <c r="Q33" i="9"/>
  <c r="T33" i="9" s="1"/>
  <c r="V33" i="9" s="1"/>
  <c r="W33" i="9" s="1"/>
  <c r="M33" i="9"/>
  <c r="S31" i="9"/>
  <c r="O31" i="9"/>
  <c r="T31" i="9" s="1"/>
  <c r="Q38" i="9"/>
  <c r="M38" i="9"/>
  <c r="R34" i="9"/>
  <c r="N34" i="9"/>
  <c r="T32" i="9"/>
  <c r="U32" i="9" s="1"/>
  <c r="K24" i="9"/>
  <c r="S26" i="9"/>
  <c r="O26" i="9"/>
  <c r="R24" i="9"/>
  <c r="N24" i="9"/>
  <c r="AA55" i="1"/>
  <c r="T34" i="9" l="1"/>
  <c r="U34" i="9" s="1"/>
  <c r="T35" i="9"/>
  <c r="V35" i="9" s="1"/>
  <c r="W35" i="9" s="1"/>
  <c r="V32" i="9"/>
  <c r="W32" i="9" s="1"/>
  <c r="T37" i="9"/>
  <c r="U37" i="9" s="1"/>
  <c r="T38" i="9"/>
  <c r="V38" i="9" s="1"/>
  <c r="W38" i="9" s="1"/>
  <c r="T25" i="9"/>
  <c r="U25" i="9" s="1"/>
  <c r="T24" i="9"/>
  <c r="U24" i="9" s="1"/>
  <c r="T26" i="9"/>
  <c r="V26" i="9" s="1"/>
  <c r="W26" i="9" s="1"/>
  <c r="V37" i="9"/>
  <c r="W37" i="9" s="1"/>
  <c r="U39" i="9"/>
  <c r="V39" i="9"/>
  <c r="W39" i="9" s="1"/>
  <c r="U31" i="9"/>
  <c r="V31" i="9"/>
  <c r="W31" i="9" s="1"/>
  <c r="V34" i="9"/>
  <c r="W34" i="9" s="1"/>
  <c r="U35" i="9"/>
  <c r="U38" i="9"/>
  <c r="V41" i="9"/>
  <c r="W41" i="9" s="1"/>
  <c r="U33" i="9"/>
  <c r="V36" i="9"/>
  <c r="W36" i="9" s="1"/>
  <c r="U40" i="9"/>
  <c r="F75" i="1"/>
  <c r="W74" i="1"/>
  <c r="X74" i="1" s="1"/>
  <c r="V25" i="9" l="1"/>
  <c r="W25" i="9" s="1"/>
  <c r="V24" i="9"/>
  <c r="W24" i="9" s="1"/>
  <c r="U26" i="9"/>
  <c r="AG26" i="8"/>
  <c r="AH26" i="8"/>
  <c r="AI26" i="8"/>
  <c r="AG27" i="8"/>
  <c r="AH27" i="8"/>
  <c r="AI27" i="8"/>
  <c r="X27" i="8"/>
  <c r="Y27" i="8"/>
  <c r="Z27" i="8"/>
  <c r="AA27" i="8"/>
  <c r="AB27" i="8"/>
  <c r="AC27" i="8"/>
  <c r="AD27" i="8"/>
  <c r="AE27" i="8"/>
  <c r="AF27" i="8"/>
  <c r="X26" i="8"/>
  <c r="Y26" i="8"/>
  <c r="Z26" i="8"/>
  <c r="AA26" i="8"/>
  <c r="AB26" i="8"/>
  <c r="AC26" i="8"/>
  <c r="AD26" i="8"/>
  <c r="AE26" i="8"/>
  <c r="AF26" i="8"/>
  <c r="J26" i="8"/>
  <c r="I26" i="8" s="1"/>
  <c r="I27" i="8"/>
  <c r="J27" i="8"/>
  <c r="AM25" i="10" l="1"/>
  <c r="AM24" i="10"/>
  <c r="H26" i="8"/>
  <c r="H27" i="8"/>
  <c r="B57" i="1"/>
  <c r="C57" i="1" s="1"/>
  <c r="F57" i="1"/>
  <c r="G57" i="1"/>
  <c r="H57" i="1"/>
  <c r="I57" i="1"/>
  <c r="N57" i="1"/>
  <c r="O57" i="1"/>
  <c r="P57" i="1"/>
  <c r="Q57" i="1"/>
  <c r="R57" i="1"/>
  <c r="S57" i="1"/>
  <c r="T57" i="1"/>
  <c r="U57" i="1"/>
  <c r="V57" i="1"/>
  <c r="W57" i="1"/>
  <c r="X57" i="1" s="1"/>
  <c r="Y57" i="1"/>
  <c r="Z57" i="1" s="1"/>
  <c r="AE57" i="1"/>
  <c r="AF57" i="1"/>
  <c r="AG57" i="1"/>
  <c r="AH57" i="1"/>
  <c r="AI57" i="1"/>
  <c r="AJ57" i="1"/>
  <c r="AK57" i="1"/>
  <c r="AL57" i="1"/>
  <c r="AM57" i="1"/>
  <c r="AN57" i="1"/>
  <c r="AB57" i="1" l="1"/>
  <c r="AO57" i="1" s="1"/>
  <c r="R7" i="3" l="1"/>
  <c r="E22" i="9" l="1"/>
  <c r="F22" i="9"/>
  <c r="G22" i="9"/>
  <c r="E23" i="9"/>
  <c r="F23" i="9"/>
  <c r="G23" i="9"/>
  <c r="C22" i="9"/>
  <c r="D22" i="9"/>
  <c r="C23" i="9"/>
  <c r="D23" i="9"/>
  <c r="A22" i="9"/>
  <c r="A23" i="9"/>
  <c r="D19" i="10"/>
  <c r="E19" i="10"/>
  <c r="F19" i="10"/>
  <c r="AM19" i="10" s="1"/>
  <c r="G19" i="10"/>
  <c r="H19" i="10"/>
  <c r="I19" i="10"/>
  <c r="J19" i="10"/>
  <c r="L19" i="10"/>
  <c r="P19" i="10"/>
  <c r="T19" i="10"/>
  <c r="U19" i="10"/>
  <c r="V19" i="10"/>
  <c r="W19" i="10"/>
  <c r="D20" i="10"/>
  <c r="E20" i="10"/>
  <c r="F20" i="10"/>
  <c r="AM20" i="10" s="1"/>
  <c r="G20" i="10"/>
  <c r="H20" i="10"/>
  <c r="I20" i="10"/>
  <c r="J20" i="10"/>
  <c r="W20" i="10"/>
  <c r="AM21" i="10"/>
  <c r="AM22" i="10"/>
  <c r="AM23" i="10"/>
  <c r="C20" i="10"/>
  <c r="C19" i="10"/>
  <c r="X20" i="8"/>
  <c r="K19" i="10" s="1"/>
  <c r="Y20" i="8"/>
  <c r="Z20" i="8"/>
  <c r="M19" i="10" s="1"/>
  <c r="AA20" i="8"/>
  <c r="N19" i="10" s="1"/>
  <c r="AB20" i="8"/>
  <c r="O19" i="10" s="1"/>
  <c r="AC20" i="8"/>
  <c r="AD20" i="8"/>
  <c r="Q19" i="10" s="1"/>
  <c r="AE20" i="8"/>
  <c r="R19" i="10" s="1"/>
  <c r="AF20" i="8"/>
  <c r="S19" i="10" s="1"/>
  <c r="J20" i="8"/>
  <c r="I20" i="8" s="1"/>
  <c r="K27" i="9" l="1"/>
  <c r="O27" i="9"/>
  <c r="S27" i="9"/>
  <c r="N27" i="9"/>
  <c r="R27" i="9"/>
  <c r="H27" i="9"/>
  <c r="L27" i="9"/>
  <c r="P27" i="9"/>
  <c r="I27" i="9"/>
  <c r="M27" i="9"/>
  <c r="Q27" i="9"/>
  <c r="G20" i="8"/>
  <c r="H20" i="8" s="1"/>
  <c r="Q7" i="3"/>
  <c r="Q9" i="3" s="1"/>
  <c r="F41" i="4"/>
  <c r="G41" i="4"/>
  <c r="I41" i="4"/>
  <c r="J41" i="4"/>
  <c r="K41" i="4"/>
  <c r="F42" i="4"/>
  <c r="G42" i="4"/>
  <c r="H42" i="4"/>
  <c r="I42" i="4"/>
  <c r="J42" i="4"/>
  <c r="K42" i="4"/>
  <c r="M42" i="4"/>
  <c r="N42" i="4"/>
  <c r="O42" i="4"/>
  <c r="Q42" i="4"/>
  <c r="R42" i="4"/>
  <c r="S42" i="4"/>
  <c r="T42" i="4"/>
  <c r="U42" i="4"/>
  <c r="V42" i="4"/>
  <c r="W42" i="4"/>
  <c r="X42" i="4"/>
  <c r="Y42" i="4"/>
  <c r="Z42" i="4"/>
  <c r="F43" i="4"/>
  <c r="G43" i="4"/>
  <c r="H43" i="4"/>
  <c r="I43" i="4"/>
  <c r="J43" i="4"/>
  <c r="K43" i="4"/>
  <c r="M43" i="4"/>
  <c r="N43" i="4"/>
  <c r="O43" i="4"/>
  <c r="Q43" i="4"/>
  <c r="R43" i="4"/>
  <c r="S43" i="4"/>
  <c r="T43" i="4"/>
  <c r="U43" i="4"/>
  <c r="V43" i="4"/>
  <c r="W43" i="4"/>
  <c r="X43" i="4"/>
  <c r="Y43" i="4"/>
  <c r="Z43" i="4"/>
  <c r="F44" i="4"/>
  <c r="G44" i="4"/>
  <c r="H44" i="4"/>
  <c r="I44" i="4"/>
  <c r="J44" i="4"/>
  <c r="K44" i="4"/>
  <c r="M44" i="4"/>
  <c r="N44" i="4"/>
  <c r="O44" i="4"/>
  <c r="Q44" i="4"/>
  <c r="R44" i="4"/>
  <c r="S44" i="4"/>
  <c r="T44" i="4"/>
  <c r="U44" i="4"/>
  <c r="V44" i="4"/>
  <c r="W44" i="4"/>
  <c r="X44" i="4"/>
  <c r="Y44" i="4"/>
  <c r="Z44" i="4"/>
  <c r="F45" i="4"/>
  <c r="G45" i="4"/>
  <c r="H45" i="4"/>
  <c r="I45" i="4"/>
  <c r="J45" i="4"/>
  <c r="K45" i="4"/>
  <c r="M45" i="4"/>
  <c r="N45" i="4"/>
  <c r="O45" i="4"/>
  <c r="Q45" i="4"/>
  <c r="R45" i="4"/>
  <c r="S45" i="4"/>
  <c r="T45" i="4"/>
  <c r="U45" i="4"/>
  <c r="V45" i="4"/>
  <c r="W45" i="4"/>
  <c r="X45" i="4"/>
  <c r="Y45" i="4"/>
  <c r="Z45" i="4"/>
  <c r="F46" i="4"/>
  <c r="G46" i="4"/>
  <c r="H46" i="4"/>
  <c r="I46" i="4"/>
  <c r="J46" i="4"/>
  <c r="K46" i="4"/>
  <c r="M46" i="4"/>
  <c r="N46" i="4"/>
  <c r="O46" i="4"/>
  <c r="Q46" i="4"/>
  <c r="R46" i="4"/>
  <c r="S46" i="4"/>
  <c r="T46" i="4"/>
  <c r="U46" i="4"/>
  <c r="V46" i="4"/>
  <c r="W46" i="4"/>
  <c r="X46" i="4"/>
  <c r="Y46" i="4"/>
  <c r="Z46" i="4"/>
  <c r="F47" i="4"/>
  <c r="G47" i="4"/>
  <c r="H47" i="4"/>
  <c r="I47" i="4"/>
  <c r="J47" i="4"/>
  <c r="K47" i="4"/>
  <c r="M47" i="4"/>
  <c r="N47" i="4"/>
  <c r="O47" i="4"/>
  <c r="Q47" i="4"/>
  <c r="R47" i="4"/>
  <c r="S47" i="4"/>
  <c r="T47" i="4"/>
  <c r="U47" i="4"/>
  <c r="V47" i="4"/>
  <c r="W47" i="4"/>
  <c r="X47" i="4"/>
  <c r="Y47" i="4"/>
  <c r="Z47" i="4"/>
  <c r="F48" i="4"/>
  <c r="G48" i="4"/>
  <c r="H48" i="4"/>
  <c r="I48" i="4"/>
  <c r="J48" i="4"/>
  <c r="K48" i="4"/>
  <c r="M48" i="4"/>
  <c r="N48" i="4"/>
  <c r="O48" i="4"/>
  <c r="Q48" i="4"/>
  <c r="R48" i="4"/>
  <c r="S48" i="4"/>
  <c r="T48" i="4"/>
  <c r="U48" i="4"/>
  <c r="V48" i="4"/>
  <c r="W48" i="4"/>
  <c r="X48" i="4"/>
  <c r="Y48" i="4"/>
  <c r="Z48" i="4"/>
  <c r="F49" i="4"/>
  <c r="G49" i="4"/>
  <c r="H49" i="4"/>
  <c r="I49" i="4"/>
  <c r="J49" i="4"/>
  <c r="K49" i="4"/>
  <c r="M49" i="4"/>
  <c r="N49" i="4"/>
  <c r="O49" i="4"/>
  <c r="Q49" i="4"/>
  <c r="R49" i="4"/>
  <c r="S49" i="4"/>
  <c r="T49" i="4"/>
  <c r="U49" i="4"/>
  <c r="V49" i="4"/>
  <c r="W49" i="4"/>
  <c r="X49" i="4"/>
  <c r="Y49" i="4"/>
  <c r="Z49" i="4"/>
  <c r="F50" i="4"/>
  <c r="G50" i="4"/>
  <c r="H50" i="4"/>
  <c r="I50" i="4"/>
  <c r="J50" i="4"/>
  <c r="K50" i="4"/>
  <c r="M50" i="4"/>
  <c r="N50" i="4"/>
  <c r="O50" i="4"/>
  <c r="Q50" i="4"/>
  <c r="R50" i="4"/>
  <c r="S50" i="4"/>
  <c r="T50" i="4"/>
  <c r="U50" i="4"/>
  <c r="V50" i="4"/>
  <c r="W50" i="4"/>
  <c r="X50" i="4"/>
  <c r="Y50" i="4"/>
  <c r="Z50" i="4"/>
  <c r="F51" i="4"/>
  <c r="G51" i="4"/>
  <c r="H51" i="4"/>
  <c r="I51" i="4"/>
  <c r="J51" i="4"/>
  <c r="K51" i="4"/>
  <c r="M51" i="4"/>
  <c r="N51" i="4"/>
  <c r="O51" i="4"/>
  <c r="Q51" i="4"/>
  <c r="R51" i="4"/>
  <c r="S51" i="4"/>
  <c r="T51" i="4"/>
  <c r="U51" i="4"/>
  <c r="V51" i="4"/>
  <c r="W51" i="4"/>
  <c r="X51" i="4"/>
  <c r="Y51" i="4"/>
  <c r="Z51" i="4"/>
  <c r="F52" i="4"/>
  <c r="G52" i="4"/>
  <c r="H52" i="4"/>
  <c r="I52" i="4"/>
  <c r="J52" i="4"/>
  <c r="K52" i="4"/>
  <c r="M52" i="4"/>
  <c r="N52" i="4"/>
  <c r="O52" i="4"/>
  <c r="Q52" i="4"/>
  <c r="R52" i="4"/>
  <c r="S52" i="4"/>
  <c r="T52" i="4"/>
  <c r="U52" i="4"/>
  <c r="V52" i="4"/>
  <c r="W52" i="4"/>
  <c r="X52" i="4"/>
  <c r="Y52" i="4"/>
  <c r="Z52" i="4"/>
  <c r="F53" i="4"/>
  <c r="G53" i="4"/>
  <c r="H53" i="4"/>
  <c r="I53" i="4"/>
  <c r="J53" i="4"/>
  <c r="K53" i="4"/>
  <c r="M53" i="4"/>
  <c r="N53" i="4"/>
  <c r="O53" i="4"/>
  <c r="Q53" i="4"/>
  <c r="R53" i="4"/>
  <c r="S53" i="4"/>
  <c r="T53" i="4"/>
  <c r="U53" i="4"/>
  <c r="V53" i="4"/>
  <c r="W53" i="4"/>
  <c r="X53" i="4"/>
  <c r="Y53" i="4"/>
  <c r="Z53" i="4"/>
  <c r="F54" i="4"/>
  <c r="G54" i="4"/>
  <c r="H54" i="4"/>
  <c r="I54" i="4"/>
  <c r="J54" i="4"/>
  <c r="K54" i="4"/>
  <c r="M54" i="4"/>
  <c r="N54" i="4"/>
  <c r="O54" i="4"/>
  <c r="Q54" i="4"/>
  <c r="R54" i="4"/>
  <c r="S54" i="4"/>
  <c r="T54" i="4"/>
  <c r="U54" i="4"/>
  <c r="V54" i="4"/>
  <c r="W54" i="4"/>
  <c r="X54" i="4"/>
  <c r="Y54" i="4"/>
  <c r="Z54" i="4"/>
  <c r="F55" i="4"/>
  <c r="G55" i="4"/>
  <c r="H55" i="4"/>
  <c r="I55" i="4"/>
  <c r="J55" i="4"/>
  <c r="K55" i="4"/>
  <c r="M55" i="4"/>
  <c r="N55" i="4"/>
  <c r="O55" i="4"/>
  <c r="Q55" i="4"/>
  <c r="R55" i="4"/>
  <c r="S55" i="4"/>
  <c r="T55" i="4"/>
  <c r="U55" i="4"/>
  <c r="V55" i="4"/>
  <c r="W55" i="4"/>
  <c r="X55" i="4"/>
  <c r="Y55" i="4"/>
  <c r="Z55" i="4"/>
  <c r="F56" i="4"/>
  <c r="G56" i="4"/>
  <c r="H56" i="4"/>
  <c r="I56" i="4"/>
  <c r="J56" i="4"/>
  <c r="K56" i="4"/>
  <c r="M56" i="4"/>
  <c r="N56" i="4"/>
  <c r="O56" i="4"/>
  <c r="Q56" i="4"/>
  <c r="R56" i="4"/>
  <c r="S56" i="4"/>
  <c r="T56" i="4"/>
  <c r="U56" i="4"/>
  <c r="V56" i="4"/>
  <c r="W56" i="4"/>
  <c r="X56" i="4"/>
  <c r="Y56" i="4"/>
  <c r="Z56" i="4"/>
  <c r="F57" i="4"/>
  <c r="G57" i="4"/>
  <c r="H57" i="4"/>
  <c r="I57" i="4"/>
  <c r="J57" i="4"/>
  <c r="K57" i="4"/>
  <c r="M57" i="4"/>
  <c r="N57" i="4"/>
  <c r="O57" i="4"/>
  <c r="Q57" i="4"/>
  <c r="R57" i="4"/>
  <c r="S57" i="4"/>
  <c r="T57" i="4"/>
  <c r="U57" i="4"/>
  <c r="V57" i="4"/>
  <c r="W57" i="4"/>
  <c r="X57" i="4"/>
  <c r="Y57" i="4"/>
  <c r="Z57" i="4"/>
  <c r="F58" i="4"/>
  <c r="G58" i="4"/>
  <c r="H58" i="4"/>
  <c r="I58" i="4"/>
  <c r="J58" i="4"/>
  <c r="K58" i="4"/>
  <c r="M58" i="4"/>
  <c r="N58" i="4"/>
  <c r="O58" i="4"/>
  <c r="Q58" i="4"/>
  <c r="R58" i="4"/>
  <c r="S58" i="4"/>
  <c r="T58" i="4"/>
  <c r="U58" i="4"/>
  <c r="V58" i="4"/>
  <c r="W58" i="4"/>
  <c r="X58" i="4"/>
  <c r="Y58" i="4"/>
  <c r="Z58" i="4"/>
  <c r="F59" i="4"/>
  <c r="G59" i="4"/>
  <c r="H59" i="4"/>
  <c r="I59" i="4"/>
  <c r="J59" i="4"/>
  <c r="K59" i="4"/>
  <c r="M59" i="4"/>
  <c r="N59" i="4"/>
  <c r="O59" i="4"/>
  <c r="Q59" i="4"/>
  <c r="R59" i="4"/>
  <c r="S59" i="4"/>
  <c r="T59" i="4"/>
  <c r="U59" i="4"/>
  <c r="V59" i="4"/>
  <c r="W59" i="4"/>
  <c r="X59" i="4"/>
  <c r="Y59" i="4"/>
  <c r="Z59" i="4"/>
  <c r="F60" i="4"/>
  <c r="G60" i="4"/>
  <c r="H60" i="4"/>
  <c r="I60" i="4"/>
  <c r="J60" i="4"/>
  <c r="K60" i="4"/>
  <c r="M60" i="4"/>
  <c r="N60" i="4"/>
  <c r="O60" i="4"/>
  <c r="Q60" i="4"/>
  <c r="R60" i="4"/>
  <c r="S60" i="4"/>
  <c r="T60" i="4"/>
  <c r="U60" i="4"/>
  <c r="V60" i="4"/>
  <c r="W60" i="4"/>
  <c r="X60" i="4"/>
  <c r="Y60" i="4"/>
  <c r="Z60" i="4"/>
  <c r="F61" i="4"/>
  <c r="G61" i="4"/>
  <c r="H61" i="4"/>
  <c r="I61" i="4"/>
  <c r="J61" i="4"/>
  <c r="K61" i="4"/>
  <c r="M61" i="4"/>
  <c r="N61" i="4"/>
  <c r="O61" i="4"/>
  <c r="Q61" i="4"/>
  <c r="R61" i="4"/>
  <c r="S61" i="4"/>
  <c r="T61" i="4"/>
  <c r="U61" i="4"/>
  <c r="V61" i="4"/>
  <c r="W61" i="4"/>
  <c r="X61" i="4"/>
  <c r="Y61" i="4"/>
  <c r="Z61" i="4"/>
  <c r="F62" i="4"/>
  <c r="G62" i="4"/>
  <c r="H62" i="4"/>
  <c r="I62" i="4"/>
  <c r="J62" i="4"/>
  <c r="K62" i="4"/>
  <c r="M62" i="4"/>
  <c r="N62" i="4"/>
  <c r="O62" i="4"/>
  <c r="Q62" i="4"/>
  <c r="R62" i="4"/>
  <c r="S62" i="4"/>
  <c r="T62" i="4"/>
  <c r="U62" i="4"/>
  <c r="V62" i="4"/>
  <c r="W62" i="4"/>
  <c r="X62" i="4"/>
  <c r="Y62" i="4"/>
  <c r="Z62" i="4"/>
  <c r="F63" i="4"/>
  <c r="G63" i="4"/>
  <c r="H63" i="4"/>
  <c r="I63" i="4"/>
  <c r="J63" i="4"/>
  <c r="K63" i="4"/>
  <c r="M63" i="4"/>
  <c r="N63" i="4"/>
  <c r="O63" i="4"/>
  <c r="Q63" i="4"/>
  <c r="R63" i="4"/>
  <c r="S63" i="4"/>
  <c r="T63" i="4"/>
  <c r="U63" i="4"/>
  <c r="V63" i="4"/>
  <c r="W63" i="4"/>
  <c r="X63" i="4"/>
  <c r="Y63" i="4"/>
  <c r="Z63" i="4"/>
  <c r="F64" i="4"/>
  <c r="G64" i="4"/>
  <c r="H64" i="4"/>
  <c r="I64" i="4"/>
  <c r="J64" i="4"/>
  <c r="K64" i="4"/>
  <c r="M64" i="4"/>
  <c r="N64" i="4"/>
  <c r="O64" i="4"/>
  <c r="Q64" i="4"/>
  <c r="R64" i="4"/>
  <c r="S64" i="4"/>
  <c r="T64" i="4"/>
  <c r="U64" i="4"/>
  <c r="V64" i="4"/>
  <c r="W64" i="4"/>
  <c r="X64" i="4"/>
  <c r="Y64" i="4"/>
  <c r="Z64" i="4"/>
  <c r="F65" i="4"/>
  <c r="G65" i="4"/>
  <c r="H65" i="4"/>
  <c r="I65" i="4"/>
  <c r="J65" i="4"/>
  <c r="K65" i="4"/>
  <c r="M65" i="4"/>
  <c r="N65" i="4"/>
  <c r="O65" i="4"/>
  <c r="Q65" i="4"/>
  <c r="R65" i="4"/>
  <c r="S65" i="4"/>
  <c r="T65" i="4"/>
  <c r="U65" i="4"/>
  <c r="V65" i="4"/>
  <c r="W65" i="4"/>
  <c r="X65" i="4"/>
  <c r="Y65" i="4"/>
  <c r="Z65" i="4"/>
  <c r="F39" i="4"/>
  <c r="G39" i="4"/>
  <c r="I39" i="4"/>
  <c r="J39" i="4"/>
  <c r="K39" i="4"/>
  <c r="F40" i="4"/>
  <c r="G40" i="4"/>
  <c r="I40" i="4"/>
  <c r="J40" i="4"/>
  <c r="K40" i="4"/>
  <c r="C10" i="2"/>
  <c r="C11" i="2"/>
  <c r="D28" i="10"/>
  <c r="D29" i="10"/>
  <c r="D30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4" i="10"/>
  <c r="AJ23" i="10"/>
  <c r="AT24" i="10"/>
  <c r="AH25" i="10"/>
  <c r="E28" i="10"/>
  <c r="F28" i="10"/>
  <c r="G28" i="10"/>
  <c r="H28" i="10"/>
  <c r="I28" i="10"/>
  <c r="J28" i="10"/>
  <c r="K28" i="10"/>
  <c r="L28" i="10"/>
  <c r="M28" i="10"/>
  <c r="Z28" i="10" s="1"/>
  <c r="N28" i="10"/>
  <c r="AB28" i="10" s="1"/>
  <c r="O28" i="10"/>
  <c r="P28" i="10"/>
  <c r="Q28" i="10"/>
  <c r="AD28" i="10" s="1"/>
  <c r="R28" i="10"/>
  <c r="S28" i="10"/>
  <c r="T28" i="10"/>
  <c r="U28" i="10"/>
  <c r="V28" i="10"/>
  <c r="W28" i="10"/>
  <c r="E29" i="10"/>
  <c r="F29" i="10"/>
  <c r="G29" i="10"/>
  <c r="H29" i="10"/>
  <c r="I29" i="10"/>
  <c r="J29" i="10"/>
  <c r="K29" i="10"/>
  <c r="L29" i="10"/>
  <c r="M29" i="10"/>
  <c r="Z29" i="10" s="1"/>
  <c r="N29" i="10"/>
  <c r="AB29" i="10" s="1"/>
  <c r="O29" i="10"/>
  <c r="P29" i="10"/>
  <c r="Q29" i="10"/>
  <c r="AD29" i="10" s="1"/>
  <c r="R29" i="10"/>
  <c r="S29" i="10"/>
  <c r="T29" i="10"/>
  <c r="U29" i="10"/>
  <c r="V29" i="10"/>
  <c r="W29" i="10"/>
  <c r="E30" i="10"/>
  <c r="F30" i="10"/>
  <c r="G30" i="10"/>
  <c r="H30" i="10"/>
  <c r="I30" i="10"/>
  <c r="J30" i="10"/>
  <c r="K30" i="10"/>
  <c r="L30" i="10"/>
  <c r="M30" i="10"/>
  <c r="Z30" i="10" s="1"/>
  <c r="N30" i="10"/>
  <c r="AB30" i="10" s="1"/>
  <c r="O30" i="10"/>
  <c r="P30" i="10"/>
  <c r="Q30" i="10"/>
  <c r="AD30" i="10" s="1"/>
  <c r="R30" i="10"/>
  <c r="S30" i="10"/>
  <c r="T30" i="10"/>
  <c r="U30" i="10"/>
  <c r="V30" i="10"/>
  <c r="W30" i="10"/>
  <c r="C28" i="10"/>
  <c r="C29" i="10"/>
  <c r="C17" i="10"/>
  <c r="C18" i="10"/>
  <c r="E17" i="10"/>
  <c r="F17" i="10"/>
  <c r="AM17" i="10" s="1"/>
  <c r="G17" i="10"/>
  <c r="H17" i="10"/>
  <c r="I17" i="10"/>
  <c r="J17" i="10"/>
  <c r="N17" i="10"/>
  <c r="AB17" i="10" s="1"/>
  <c r="W17" i="10"/>
  <c r="E18" i="10"/>
  <c r="F18" i="10"/>
  <c r="AM18" i="10" s="1"/>
  <c r="G18" i="10"/>
  <c r="H18" i="10"/>
  <c r="I18" i="10"/>
  <c r="J18" i="10"/>
  <c r="V18" i="10"/>
  <c r="W18" i="10"/>
  <c r="AB19" i="10"/>
  <c r="G11" i="10"/>
  <c r="H11" i="10"/>
  <c r="I11" i="10"/>
  <c r="J11" i="10"/>
  <c r="W11" i="10"/>
  <c r="G12" i="10"/>
  <c r="H12" i="10"/>
  <c r="I12" i="10"/>
  <c r="J12" i="10"/>
  <c r="W12" i="10"/>
  <c r="G13" i="10"/>
  <c r="H13" i="10"/>
  <c r="I13" i="10"/>
  <c r="J13" i="10"/>
  <c r="W13" i="10"/>
  <c r="G14" i="10"/>
  <c r="H14" i="10"/>
  <c r="I14" i="10"/>
  <c r="J14" i="10"/>
  <c r="W14" i="10"/>
  <c r="G15" i="10"/>
  <c r="H15" i="10"/>
  <c r="I15" i="10"/>
  <c r="J15" i="10"/>
  <c r="P15" i="10"/>
  <c r="S15" i="10"/>
  <c r="W15" i="10"/>
  <c r="G16" i="10"/>
  <c r="H16" i="10"/>
  <c r="I16" i="10"/>
  <c r="J16" i="10"/>
  <c r="K16" i="10"/>
  <c r="N16" i="10"/>
  <c r="AB16" i="10" s="1"/>
  <c r="T16" i="10"/>
  <c r="W16" i="10"/>
  <c r="V38" i="1"/>
  <c r="J25" i="8"/>
  <c r="I25" i="8" s="1"/>
  <c r="AA11" i="8"/>
  <c r="AA18" i="8"/>
  <c r="AA12" i="8"/>
  <c r="N11" i="10" s="1"/>
  <c r="AB11" i="10" s="1"/>
  <c r="AA13" i="8"/>
  <c r="N12" i="10" s="1"/>
  <c r="AB12" i="10" s="1"/>
  <c r="AA14" i="8"/>
  <c r="N13" i="10" s="1"/>
  <c r="AB13" i="10" s="1"/>
  <c r="AA15" i="8"/>
  <c r="N14" i="10" s="1"/>
  <c r="AB14" i="10" s="1"/>
  <c r="AA16" i="8"/>
  <c r="N15" i="10" s="1"/>
  <c r="AB15" i="10" s="1"/>
  <c r="AA17" i="8"/>
  <c r="AA19" i="8"/>
  <c r="N18" i="10" s="1"/>
  <c r="AB18" i="10" s="1"/>
  <c r="AA21" i="8"/>
  <c r="N20" i="10" s="1"/>
  <c r="AA23" i="8"/>
  <c r="AA24" i="8"/>
  <c r="AA25" i="8"/>
  <c r="X18" i="8"/>
  <c r="K17" i="10" s="1"/>
  <c r="Y18" i="8"/>
  <c r="L17" i="10" s="1"/>
  <c r="Z18" i="8"/>
  <c r="M17" i="10" s="1"/>
  <c r="Z17" i="10" s="1"/>
  <c r="AB18" i="8"/>
  <c r="O17" i="10" s="1"/>
  <c r="AC18" i="8"/>
  <c r="P17" i="10" s="1"/>
  <c r="AD18" i="8"/>
  <c r="Q17" i="10" s="1"/>
  <c r="AD17" i="10" s="1"/>
  <c r="AE18" i="8"/>
  <c r="R17" i="10" s="1"/>
  <c r="AF18" i="8"/>
  <c r="S17" i="10" s="1"/>
  <c r="AG18" i="8"/>
  <c r="T17" i="10" s="1"/>
  <c r="AH18" i="8"/>
  <c r="U17" i="10" s="1"/>
  <c r="AI18" i="8"/>
  <c r="V17" i="10" s="1"/>
  <c r="X19" i="8"/>
  <c r="K18" i="10" s="1"/>
  <c r="Y19" i="8"/>
  <c r="L18" i="10" s="1"/>
  <c r="Z19" i="8"/>
  <c r="M18" i="10" s="1"/>
  <c r="Z18" i="10" s="1"/>
  <c r="AB19" i="8"/>
  <c r="O18" i="10" s="1"/>
  <c r="AC19" i="8"/>
  <c r="P18" i="10" s="1"/>
  <c r="AD19" i="8"/>
  <c r="Q18" i="10" s="1"/>
  <c r="AD18" i="10" s="1"/>
  <c r="AE19" i="8"/>
  <c r="R18" i="10" s="1"/>
  <c r="AF19" i="8"/>
  <c r="S18" i="10" s="1"/>
  <c r="AG19" i="8"/>
  <c r="T18" i="10" s="1"/>
  <c r="AH19" i="8"/>
  <c r="U18" i="10" s="1"/>
  <c r="AI19" i="8"/>
  <c r="X21" i="8"/>
  <c r="K20" i="10" s="1"/>
  <c r="Y21" i="8"/>
  <c r="L20" i="10" s="1"/>
  <c r="Z21" i="8"/>
  <c r="AB21" i="8"/>
  <c r="O20" i="10" s="1"/>
  <c r="AC21" i="8"/>
  <c r="P20" i="10" s="1"/>
  <c r="AD21" i="8"/>
  <c r="AE21" i="8"/>
  <c r="R20" i="10" s="1"/>
  <c r="AF21" i="8"/>
  <c r="S20" i="10" s="1"/>
  <c r="AG21" i="8"/>
  <c r="T20" i="10" s="1"/>
  <c r="AH21" i="8"/>
  <c r="U20" i="10" s="1"/>
  <c r="AI21" i="8"/>
  <c r="V20" i="10" s="1"/>
  <c r="X23" i="8"/>
  <c r="Y23" i="8"/>
  <c r="Z23" i="8"/>
  <c r="AB23" i="8"/>
  <c r="AC23" i="8"/>
  <c r="AD23" i="8"/>
  <c r="AE23" i="8"/>
  <c r="AF23" i="8"/>
  <c r="AG23" i="8"/>
  <c r="AH23" i="8"/>
  <c r="AI23" i="8"/>
  <c r="X24" i="8"/>
  <c r="Y24" i="8"/>
  <c r="Z24" i="8"/>
  <c r="AB24" i="8"/>
  <c r="AC24" i="8"/>
  <c r="AD24" i="8"/>
  <c r="AE24" i="8"/>
  <c r="AF24" i="8"/>
  <c r="AG24" i="8"/>
  <c r="AH24" i="8"/>
  <c r="AI24" i="8"/>
  <c r="X25" i="8"/>
  <c r="Y25" i="8"/>
  <c r="Z25" i="8"/>
  <c r="AB25" i="8"/>
  <c r="AC25" i="8"/>
  <c r="AD25" i="8"/>
  <c r="AE25" i="8"/>
  <c r="AF25" i="8"/>
  <c r="AG25" i="8"/>
  <c r="AH25" i="8"/>
  <c r="AI25" i="8"/>
  <c r="X17" i="8"/>
  <c r="Y17" i="8"/>
  <c r="L16" i="10" s="1"/>
  <c r="Z17" i="8"/>
  <c r="M16" i="10" s="1"/>
  <c r="Z16" i="10" s="1"/>
  <c r="AB17" i="8"/>
  <c r="O16" i="10" s="1"/>
  <c r="AC17" i="8"/>
  <c r="P16" i="10" s="1"/>
  <c r="AD17" i="8"/>
  <c r="Q16" i="10" s="1"/>
  <c r="AD16" i="10" s="1"/>
  <c r="AE17" i="8"/>
  <c r="R16" i="10" s="1"/>
  <c r="AF17" i="8"/>
  <c r="S16" i="10" s="1"/>
  <c r="AG17" i="8"/>
  <c r="AI17" i="8"/>
  <c r="V16" i="10" s="1"/>
  <c r="Z16" i="8"/>
  <c r="M15" i="10" s="1"/>
  <c r="Z15" i="10" s="1"/>
  <c r="AB16" i="8"/>
  <c r="O15" i="10" s="1"/>
  <c r="AC16" i="8"/>
  <c r="AD16" i="8"/>
  <c r="Q15" i="10" s="1"/>
  <c r="AD15" i="10" s="1"/>
  <c r="AE16" i="8"/>
  <c r="R15" i="10" s="1"/>
  <c r="AF16" i="8"/>
  <c r="AG16" i="8"/>
  <c r="T15" i="10" s="1"/>
  <c r="AI16" i="8"/>
  <c r="V15" i="10" s="1"/>
  <c r="K48" i="1"/>
  <c r="W41" i="1"/>
  <c r="X41" i="1" s="1"/>
  <c r="V40" i="1"/>
  <c r="AN11" i="1"/>
  <c r="AM11" i="1"/>
  <c r="AL11" i="1"/>
  <c r="AK11" i="1"/>
  <c r="AJ11" i="1"/>
  <c r="AI11" i="1"/>
  <c r="AH11" i="1"/>
  <c r="AG11" i="1"/>
  <c r="AF11" i="1"/>
  <c r="AE11" i="1"/>
  <c r="Y11" i="1"/>
  <c r="Z11" i="1" s="1"/>
  <c r="W11" i="1"/>
  <c r="X11" i="1" s="1"/>
  <c r="V11" i="1"/>
  <c r="U11" i="1"/>
  <c r="T11" i="1"/>
  <c r="S11" i="1"/>
  <c r="R11" i="1"/>
  <c r="Q11" i="1"/>
  <c r="P11" i="1"/>
  <c r="O11" i="1"/>
  <c r="N11" i="1"/>
  <c r="I11" i="1"/>
  <c r="H11" i="1"/>
  <c r="G11" i="1"/>
  <c r="F11" i="1"/>
  <c r="B11" i="1"/>
  <c r="C11" i="1" s="1"/>
  <c r="AN10" i="1"/>
  <c r="AM10" i="1"/>
  <c r="AL10" i="1"/>
  <c r="AK10" i="1"/>
  <c r="AJ10" i="1"/>
  <c r="AI10" i="1"/>
  <c r="AH10" i="1"/>
  <c r="AG10" i="1"/>
  <c r="AF10" i="1"/>
  <c r="AE10" i="1"/>
  <c r="Y10" i="1"/>
  <c r="Z10" i="1" s="1"/>
  <c r="W10" i="1"/>
  <c r="X10" i="1" s="1"/>
  <c r="V10" i="1"/>
  <c r="U10" i="1"/>
  <c r="T10" i="1"/>
  <c r="S10" i="1"/>
  <c r="R10" i="1"/>
  <c r="Q10" i="1"/>
  <c r="P10" i="1"/>
  <c r="O10" i="1"/>
  <c r="N10" i="1"/>
  <c r="I10" i="1"/>
  <c r="H10" i="1"/>
  <c r="G10" i="1"/>
  <c r="F10" i="1"/>
  <c r="B10" i="1"/>
  <c r="C10" i="1" s="1"/>
  <c r="AN9" i="1"/>
  <c r="AM9" i="1"/>
  <c r="AL9" i="1"/>
  <c r="AK9" i="1"/>
  <c r="AJ9" i="1"/>
  <c r="AI9" i="1"/>
  <c r="AH9" i="1"/>
  <c r="AG9" i="1"/>
  <c r="AF9" i="1"/>
  <c r="AE9" i="1"/>
  <c r="Y9" i="1"/>
  <c r="Z9" i="1" s="1"/>
  <c r="W9" i="1"/>
  <c r="X9" i="1" s="1"/>
  <c r="V9" i="1"/>
  <c r="U9" i="1"/>
  <c r="T9" i="1"/>
  <c r="S9" i="1"/>
  <c r="R9" i="1"/>
  <c r="Q9" i="1"/>
  <c r="P9" i="1"/>
  <c r="O9" i="1"/>
  <c r="N9" i="1"/>
  <c r="I9" i="1"/>
  <c r="H9" i="1"/>
  <c r="G9" i="1"/>
  <c r="F9" i="1"/>
  <c r="B9" i="1"/>
  <c r="C9" i="1" s="1"/>
  <c r="AN8" i="1"/>
  <c r="AM8" i="1"/>
  <c r="AL8" i="1"/>
  <c r="AK8" i="1"/>
  <c r="AJ8" i="1"/>
  <c r="AI8" i="1"/>
  <c r="AH8" i="1"/>
  <c r="AG8" i="1"/>
  <c r="AF8" i="1"/>
  <c r="AE8" i="1"/>
  <c r="Y8" i="1"/>
  <c r="Z8" i="1" s="1"/>
  <c r="W8" i="1"/>
  <c r="X8" i="1" s="1"/>
  <c r="V8" i="1"/>
  <c r="U8" i="1"/>
  <c r="T8" i="1"/>
  <c r="S8" i="1"/>
  <c r="R8" i="1"/>
  <c r="Q8" i="1"/>
  <c r="P8" i="1"/>
  <c r="O8" i="1"/>
  <c r="N8" i="1"/>
  <c r="I8" i="1"/>
  <c r="H8" i="1"/>
  <c r="G8" i="1"/>
  <c r="F8" i="1"/>
  <c r="B8" i="1"/>
  <c r="C8" i="1" s="1"/>
  <c r="AN7" i="1"/>
  <c r="AM7" i="1"/>
  <c r="AL7" i="1"/>
  <c r="AK7" i="1"/>
  <c r="AJ7" i="1"/>
  <c r="AI7" i="1"/>
  <c r="AH7" i="1"/>
  <c r="AG7" i="1"/>
  <c r="AF7" i="1"/>
  <c r="AE7" i="1"/>
  <c r="Y7" i="1"/>
  <c r="Z7" i="1" s="1"/>
  <c r="W7" i="1"/>
  <c r="X7" i="1" s="1"/>
  <c r="V7" i="1"/>
  <c r="AA7" i="1" s="1"/>
  <c r="U7" i="1"/>
  <c r="T7" i="1"/>
  <c r="S7" i="1"/>
  <c r="R7" i="1"/>
  <c r="Q7" i="1"/>
  <c r="P7" i="1"/>
  <c r="O7" i="1"/>
  <c r="N7" i="1"/>
  <c r="I7" i="1"/>
  <c r="H7" i="1"/>
  <c r="G7" i="1"/>
  <c r="F7" i="1"/>
  <c r="B7" i="1"/>
  <c r="C7" i="1" s="1"/>
  <c r="AN6" i="1"/>
  <c r="AM6" i="1"/>
  <c r="AL6" i="1"/>
  <c r="AK6" i="1"/>
  <c r="AJ6" i="1"/>
  <c r="AI6" i="1"/>
  <c r="AH6" i="1"/>
  <c r="AG6" i="1"/>
  <c r="AF6" i="1"/>
  <c r="AE6" i="1"/>
  <c r="Y6" i="1"/>
  <c r="Z6" i="1" s="1"/>
  <c r="W6" i="1"/>
  <c r="X6" i="1" s="1"/>
  <c r="V6" i="1"/>
  <c r="AA6" i="1" s="1"/>
  <c r="U6" i="1"/>
  <c r="T6" i="1"/>
  <c r="S6" i="1"/>
  <c r="R6" i="1"/>
  <c r="Q6" i="1"/>
  <c r="P6" i="1"/>
  <c r="N6" i="1"/>
  <c r="I6" i="1"/>
  <c r="H6" i="1"/>
  <c r="G6" i="1"/>
  <c r="F6" i="1"/>
  <c r="B6" i="1"/>
  <c r="C6" i="1" s="1"/>
  <c r="AN5" i="1"/>
  <c r="AM5" i="1"/>
  <c r="AL5" i="1"/>
  <c r="AK5" i="1"/>
  <c r="AJ5" i="1"/>
  <c r="AI5" i="1"/>
  <c r="AH5" i="1"/>
  <c r="AG5" i="1"/>
  <c r="AF5" i="1"/>
  <c r="AE5" i="1"/>
  <c r="Y5" i="1"/>
  <c r="Z5" i="1" s="1"/>
  <c r="W5" i="1"/>
  <c r="X5" i="1" s="1"/>
  <c r="V5" i="1"/>
  <c r="AA5" i="1" s="1"/>
  <c r="U5" i="1"/>
  <c r="T5" i="1"/>
  <c r="S5" i="1"/>
  <c r="R5" i="1"/>
  <c r="Q5" i="1"/>
  <c r="P5" i="1"/>
  <c r="O5" i="1"/>
  <c r="N5" i="1"/>
  <c r="I5" i="1"/>
  <c r="H5" i="1"/>
  <c r="G5" i="1"/>
  <c r="F5" i="1"/>
  <c r="B5" i="1"/>
  <c r="C5" i="1" s="1"/>
  <c r="AN12" i="1"/>
  <c r="AM12" i="1"/>
  <c r="AL12" i="1"/>
  <c r="AK12" i="1"/>
  <c r="AJ12" i="1"/>
  <c r="AI12" i="1"/>
  <c r="AH12" i="1"/>
  <c r="AG12" i="1"/>
  <c r="AF12" i="1"/>
  <c r="AE12" i="1"/>
  <c r="Y12" i="1"/>
  <c r="Z12" i="1" s="1"/>
  <c r="W12" i="1"/>
  <c r="X12" i="1" s="1"/>
  <c r="V12" i="1"/>
  <c r="U12" i="1"/>
  <c r="T12" i="1"/>
  <c r="S12" i="1"/>
  <c r="R12" i="1"/>
  <c r="Q12" i="1"/>
  <c r="P12" i="1"/>
  <c r="O12" i="1"/>
  <c r="N12" i="1"/>
  <c r="I12" i="1"/>
  <c r="H12" i="1"/>
  <c r="G12" i="1"/>
  <c r="F12" i="1"/>
  <c r="B12" i="1"/>
  <c r="C12" i="1" s="1"/>
  <c r="T27" i="9" l="1"/>
  <c r="AA16" i="10"/>
  <c r="AK29" i="10"/>
  <c r="AM29" i="10"/>
  <c r="AD19" i="10"/>
  <c r="Q20" i="10"/>
  <c r="AD20" i="10" s="1"/>
  <c r="BE30" i="10"/>
  <c r="AM30" i="10"/>
  <c r="AB20" i="10"/>
  <c r="BK28" i="10"/>
  <c r="AM28" i="10"/>
  <c r="Z19" i="10"/>
  <c r="M20" i="10"/>
  <c r="Z20" i="10" s="1"/>
  <c r="AI27" i="10"/>
  <c r="AM27" i="10"/>
  <c r="AK26" i="10"/>
  <c r="AM26" i="10"/>
  <c r="AC29" i="10"/>
  <c r="AA29" i="10"/>
  <c r="AE28" i="10"/>
  <c r="BA27" i="10"/>
  <c r="AV27" i="10"/>
  <c r="AX26" i="10"/>
  <c r="BI25" i="10"/>
  <c r="AT27" i="10"/>
  <c r="AK25" i="10"/>
  <c r="BG27" i="10"/>
  <c r="BE26" i="10"/>
  <c r="AH24" i="10"/>
  <c r="BI29" i="10"/>
  <c r="BE27" i="10"/>
  <c r="AT26" i="10"/>
  <c r="BJ26" i="10"/>
  <c r="AG26" i="10"/>
  <c r="AE20" i="10"/>
  <c r="AA18" i="10"/>
  <c r="AC17" i="10"/>
  <c r="AE16" i="10"/>
  <c r="AE18" i="10"/>
  <c r="AA19" i="10"/>
  <c r="AC18" i="10"/>
  <c r="AE17" i="10"/>
  <c r="AC19" i="10"/>
  <c r="AG30" i="10"/>
  <c r="AX30" i="10"/>
  <c r="BJ30" i="10"/>
  <c r="AH30" i="10"/>
  <c r="AZ30" i="10"/>
  <c r="BK30" i="10"/>
  <c r="AE29" i="10"/>
  <c r="BD30" i="10"/>
  <c r="BB29" i="10"/>
  <c r="AT30" i="10"/>
  <c r="AH28" i="10"/>
  <c r="AE15" i="10"/>
  <c r="AJ27" i="10"/>
  <c r="AK27" i="10"/>
  <c r="AW27" i="10"/>
  <c r="BB27" i="10"/>
  <c r="BI27" i="10"/>
  <c r="AG27" i="10"/>
  <c r="AL27" i="10"/>
  <c r="AX27" i="10"/>
  <c r="BD27" i="10"/>
  <c r="BJ27" i="10"/>
  <c r="AZ24" i="10"/>
  <c r="BE24" i="10"/>
  <c r="AL30" i="10"/>
  <c r="BK27" i="10"/>
  <c r="AZ27" i="10"/>
  <c r="AH27" i="10"/>
  <c r="BK24" i="10"/>
  <c r="BD26" i="10"/>
  <c r="AL26" i="10"/>
  <c r="BB25" i="10"/>
  <c r="AE30" i="10"/>
  <c r="AC28" i="10"/>
  <c r="BK26" i="10"/>
  <c r="AZ26" i="10"/>
  <c r="AH26" i="10"/>
  <c r="AW25" i="10"/>
  <c r="P51" i="4"/>
  <c r="P50" i="4"/>
  <c r="AA48" i="4"/>
  <c r="P48" i="4"/>
  <c r="P46" i="4"/>
  <c r="AA44" i="4"/>
  <c r="P44" i="4"/>
  <c r="P42" i="4"/>
  <c r="P63" i="4"/>
  <c r="P59" i="4"/>
  <c r="P55" i="4"/>
  <c r="AA50" i="4"/>
  <c r="AA46" i="4"/>
  <c r="AA42" i="4"/>
  <c r="P65" i="4"/>
  <c r="AA63" i="4"/>
  <c r="P61" i="4"/>
  <c r="AA59" i="4"/>
  <c r="P57" i="4"/>
  <c r="AA55" i="4"/>
  <c r="P53" i="4"/>
  <c r="AA51" i="4"/>
  <c r="P47" i="4"/>
  <c r="P43" i="4"/>
  <c r="AA65" i="4"/>
  <c r="AA61" i="4"/>
  <c r="AA57" i="4"/>
  <c r="AA53" i="4"/>
  <c r="P49" i="4"/>
  <c r="AA47" i="4"/>
  <c r="P45" i="4"/>
  <c r="AA43" i="4"/>
  <c r="AA64" i="4"/>
  <c r="P64" i="4"/>
  <c r="AA62" i="4"/>
  <c r="P62" i="4"/>
  <c r="AA60" i="4"/>
  <c r="P60" i="4"/>
  <c r="AA58" i="4"/>
  <c r="P58" i="4"/>
  <c r="AA56" i="4"/>
  <c r="P56" i="4"/>
  <c r="AA54" i="4"/>
  <c r="P54" i="4"/>
  <c r="AA52" i="4"/>
  <c r="P52" i="4"/>
  <c r="AA49" i="4"/>
  <c r="AA45" i="4"/>
  <c r="BK23" i="10"/>
  <c r="BE23" i="10"/>
  <c r="AZ23" i="10"/>
  <c r="AT23" i="10"/>
  <c r="AH23" i="10"/>
  <c r="BI23" i="10"/>
  <c r="BB23" i="10"/>
  <c r="AW23" i="10"/>
  <c r="AK23" i="10"/>
  <c r="BG23" i="10"/>
  <c r="BA23" i="10"/>
  <c r="AV23" i="10"/>
  <c r="AI23" i="10"/>
  <c r="BL23" i="10"/>
  <c r="BJ23" i="10"/>
  <c r="BD23" i="10"/>
  <c r="AX23" i="10"/>
  <c r="AG23" i="10"/>
  <c r="AJ28" i="10"/>
  <c r="AU28" i="10"/>
  <c r="AY28" i="10"/>
  <c r="BC28" i="10"/>
  <c r="BH28" i="10"/>
  <c r="BL28" i="10"/>
  <c r="AI28" i="10"/>
  <c r="AV28" i="10"/>
  <c r="BA28" i="10"/>
  <c r="BG28" i="10"/>
  <c r="AL28" i="10"/>
  <c r="AX28" i="10"/>
  <c r="BJ28" i="10"/>
  <c r="AK28" i="10"/>
  <c r="AW28" i="10"/>
  <c r="BB28" i="10"/>
  <c r="BI28" i="10"/>
  <c r="AG28" i="10"/>
  <c r="BD28" i="10"/>
  <c r="BE28" i="10"/>
  <c r="AC16" i="10"/>
  <c r="AC20" i="10"/>
  <c r="AA20" i="10"/>
  <c r="AJ29" i="10"/>
  <c r="AU29" i="10"/>
  <c r="AY29" i="10"/>
  <c r="BC29" i="10"/>
  <c r="BH29" i="10"/>
  <c r="BL29" i="10"/>
  <c r="AG29" i="10"/>
  <c r="AL29" i="10"/>
  <c r="AX29" i="10"/>
  <c r="BD29" i="10"/>
  <c r="BJ29" i="10"/>
  <c r="AV29" i="10"/>
  <c r="BG29" i="10"/>
  <c r="AH29" i="10"/>
  <c r="AT29" i="10"/>
  <c r="AZ29" i="10"/>
  <c r="BE29" i="10"/>
  <c r="BK29" i="10"/>
  <c r="AI29" i="10"/>
  <c r="BA29" i="10"/>
  <c r="AW29" i="10"/>
  <c r="AZ28" i="10"/>
  <c r="AC15" i="10"/>
  <c r="AT28" i="10"/>
  <c r="AE19" i="10"/>
  <c r="AC30" i="10"/>
  <c r="AJ24" i="10"/>
  <c r="AU24" i="10"/>
  <c r="AY24" i="10"/>
  <c r="BC24" i="10"/>
  <c r="BH24" i="10"/>
  <c r="BL24" i="10"/>
  <c r="BG25" i="10"/>
  <c r="AV25" i="10"/>
  <c r="BD24" i="10"/>
  <c r="AL24" i="10"/>
  <c r="AG24" i="10"/>
  <c r="X19" i="10"/>
  <c r="AA17" i="10"/>
  <c r="AJ30" i="10"/>
  <c r="AU30" i="10"/>
  <c r="AY30" i="10"/>
  <c r="BC30" i="10"/>
  <c r="BH30" i="10"/>
  <c r="BL30" i="10"/>
  <c r="AA28" i="10"/>
  <c r="BI30" i="10"/>
  <c r="BB30" i="10"/>
  <c r="AW30" i="10"/>
  <c r="AK30" i="10"/>
  <c r="BI26" i="10"/>
  <c r="BB26" i="10"/>
  <c r="AW26" i="10"/>
  <c r="BK25" i="10"/>
  <c r="BE25" i="10"/>
  <c r="AZ25" i="10"/>
  <c r="AT25" i="10"/>
  <c r="BI24" i="10"/>
  <c r="BB24" i="10"/>
  <c r="AW24" i="10"/>
  <c r="AK24" i="10"/>
  <c r="AA30" i="10"/>
  <c r="AJ25" i="10"/>
  <c r="AU25" i="10"/>
  <c r="AY25" i="10"/>
  <c r="BC25" i="10"/>
  <c r="BH25" i="10"/>
  <c r="BL25" i="10"/>
  <c r="BA25" i="10"/>
  <c r="AI25" i="10"/>
  <c r="BJ24" i="10"/>
  <c r="AX24" i="10"/>
  <c r="AJ26" i="10"/>
  <c r="AU26" i="10"/>
  <c r="AY26" i="10"/>
  <c r="BC26" i="10"/>
  <c r="BH26" i="10"/>
  <c r="BL26" i="10"/>
  <c r="BG30" i="10"/>
  <c r="BA30" i="10"/>
  <c r="AV30" i="10"/>
  <c r="AI30" i="10"/>
  <c r="BG26" i="10"/>
  <c r="BA26" i="10"/>
  <c r="AV26" i="10"/>
  <c r="AI26" i="10"/>
  <c r="BJ25" i="10"/>
  <c r="BD25" i="10"/>
  <c r="AX25" i="10"/>
  <c r="AL25" i="10"/>
  <c r="AG25" i="10"/>
  <c r="BG24" i="10"/>
  <c r="BA24" i="10"/>
  <c r="AV24" i="10"/>
  <c r="AI24" i="10"/>
  <c r="BL27" i="10"/>
  <c r="BH27" i="10"/>
  <c r="BC27" i="10"/>
  <c r="AY27" i="10"/>
  <c r="AU27" i="10"/>
  <c r="BH23" i="10"/>
  <c r="BC23" i="10"/>
  <c r="AU23" i="10"/>
  <c r="X17" i="10"/>
  <c r="X16" i="10"/>
  <c r="X18" i="10"/>
  <c r="Y20" i="10"/>
  <c r="X15" i="10"/>
  <c r="X20" i="10"/>
  <c r="Y19" i="10"/>
  <c r="Y18" i="10"/>
  <c r="Y17" i="10"/>
  <c r="H25" i="8"/>
  <c r="AB7" i="1"/>
  <c r="AO7" i="1" s="1"/>
  <c r="AB9" i="1"/>
  <c r="AO9" i="1" s="1"/>
  <c r="AB10" i="1"/>
  <c r="AO10" i="1" s="1"/>
  <c r="AB11" i="1"/>
  <c r="AO11" i="1" s="1"/>
  <c r="AB12" i="1"/>
  <c r="AO12" i="1" s="1"/>
  <c r="AB6" i="1"/>
  <c r="AO6" i="1" s="1"/>
  <c r="AB8" i="1"/>
  <c r="AO8" i="1" s="1"/>
  <c r="AB5" i="1"/>
  <c r="AO5" i="1" s="1"/>
  <c r="AB12" i="4"/>
  <c r="B12" i="4" s="1"/>
  <c r="AB13" i="4"/>
  <c r="B13" i="4" s="1"/>
  <c r="AB14" i="4"/>
  <c r="B14" i="4" s="1"/>
  <c r="AB15" i="4"/>
  <c r="B15" i="4" s="1"/>
  <c r="AB16" i="4"/>
  <c r="B16" i="4" s="1"/>
  <c r="AB17" i="4"/>
  <c r="B17" i="4" s="1"/>
  <c r="AB18" i="4"/>
  <c r="B18" i="4" s="1"/>
  <c r="AB19" i="4"/>
  <c r="B19" i="4" s="1"/>
  <c r="AB20" i="4"/>
  <c r="B20" i="4" s="1"/>
  <c r="AB21" i="4"/>
  <c r="B21" i="4" s="1"/>
  <c r="AB22" i="4"/>
  <c r="B22" i="4" s="1"/>
  <c r="AB23" i="4"/>
  <c r="B23" i="4" s="1"/>
  <c r="AB24" i="4"/>
  <c r="B24" i="4" s="1"/>
  <c r="AB25" i="4"/>
  <c r="B25" i="4" s="1"/>
  <c r="AB26" i="4"/>
  <c r="B26" i="4" s="1"/>
  <c r="AB27" i="4"/>
  <c r="B27" i="4" s="1"/>
  <c r="AB28" i="4"/>
  <c r="B28" i="4" s="1"/>
  <c r="AB29" i="4"/>
  <c r="B29" i="4" s="1"/>
  <c r="AB30" i="4"/>
  <c r="B30" i="4" s="1"/>
  <c r="AB31" i="4"/>
  <c r="B31" i="4" s="1"/>
  <c r="AB32" i="4"/>
  <c r="B32" i="4" s="1"/>
  <c r="AB33" i="4"/>
  <c r="B33" i="4" s="1"/>
  <c r="AB34" i="4"/>
  <c r="B34" i="4" s="1"/>
  <c r="AB35" i="4"/>
  <c r="B35" i="4" s="1"/>
  <c r="AB36" i="4"/>
  <c r="B36" i="4" s="1"/>
  <c r="AB37" i="4"/>
  <c r="B37" i="4" s="1"/>
  <c r="AB38" i="4"/>
  <c r="B38" i="4" s="1"/>
  <c r="AB39" i="4"/>
  <c r="B39" i="4" s="1"/>
  <c r="AB40" i="4"/>
  <c r="B40" i="4" s="1"/>
  <c r="AB41" i="4"/>
  <c r="B41" i="4" s="1"/>
  <c r="AB42" i="4"/>
  <c r="B42" i="4" s="1"/>
  <c r="AB43" i="4"/>
  <c r="B43" i="4" s="1"/>
  <c r="AB44" i="4"/>
  <c r="B44" i="4" s="1"/>
  <c r="AB45" i="4"/>
  <c r="B45" i="4" s="1"/>
  <c r="AB46" i="4"/>
  <c r="B46" i="4" s="1"/>
  <c r="AB47" i="4"/>
  <c r="B47" i="4" s="1"/>
  <c r="AB48" i="4"/>
  <c r="B48" i="4" s="1"/>
  <c r="AB49" i="4"/>
  <c r="B49" i="4" s="1"/>
  <c r="AB50" i="4"/>
  <c r="B50" i="4" s="1"/>
  <c r="AB51" i="4"/>
  <c r="B51" i="4" s="1"/>
  <c r="AB52" i="4"/>
  <c r="B52" i="4" s="1"/>
  <c r="AB53" i="4"/>
  <c r="B53" i="4" s="1"/>
  <c r="AB54" i="4"/>
  <c r="B54" i="4" s="1"/>
  <c r="AB55" i="4"/>
  <c r="B55" i="4" s="1"/>
  <c r="AB56" i="4"/>
  <c r="B56" i="4" s="1"/>
  <c r="AB57" i="4"/>
  <c r="B57" i="4" s="1"/>
  <c r="AB58" i="4"/>
  <c r="B58" i="4" s="1"/>
  <c r="AB59" i="4"/>
  <c r="B59" i="4" s="1"/>
  <c r="AB60" i="4"/>
  <c r="B60" i="4" s="1"/>
  <c r="AB61" i="4"/>
  <c r="B61" i="4" s="1"/>
  <c r="AB62" i="4"/>
  <c r="B62" i="4" s="1"/>
  <c r="AB63" i="4"/>
  <c r="B63" i="4" s="1"/>
  <c r="AB64" i="4"/>
  <c r="B64" i="4" s="1"/>
  <c r="AB65" i="4"/>
  <c r="AB11" i="4"/>
  <c r="B11" i="4" s="1"/>
  <c r="C11" i="4" s="1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11" i="4"/>
  <c r="AK33" i="1"/>
  <c r="R24" i="6"/>
  <c r="U27" i="9" l="1"/>
  <c r="V27" i="9"/>
  <c r="W27" i="9" s="1"/>
  <c r="AL23" i="10"/>
  <c r="AY23" i="10"/>
  <c r="AT17" i="10"/>
  <c r="AU17" i="10"/>
  <c r="AV17" i="10"/>
  <c r="AW17" i="10"/>
  <c r="AX17" i="10"/>
  <c r="AY17" i="10"/>
  <c r="AZ17" i="10"/>
  <c r="BA17" i="10"/>
  <c r="BB17" i="10"/>
  <c r="BC17" i="10"/>
  <c r="BD17" i="10"/>
  <c r="BE17" i="10"/>
  <c r="BG17" i="10"/>
  <c r="BH17" i="10"/>
  <c r="BI17" i="10"/>
  <c r="BJ17" i="10"/>
  <c r="BK17" i="10"/>
  <c r="BL17" i="10"/>
  <c r="AT18" i="10"/>
  <c r="AU18" i="10"/>
  <c r="AV18" i="10"/>
  <c r="AW18" i="10"/>
  <c r="AX18" i="10"/>
  <c r="AY18" i="10"/>
  <c r="AZ18" i="10"/>
  <c r="BA18" i="10"/>
  <c r="BB18" i="10"/>
  <c r="BC18" i="10"/>
  <c r="BD18" i="10"/>
  <c r="BE18" i="10"/>
  <c r="BG18" i="10"/>
  <c r="BH18" i="10"/>
  <c r="BI18" i="10"/>
  <c r="BJ18" i="10"/>
  <c r="BK18" i="10"/>
  <c r="BL18" i="10"/>
  <c r="AT19" i="10"/>
  <c r="AU19" i="10"/>
  <c r="AV19" i="10"/>
  <c r="AW19" i="10"/>
  <c r="AX19" i="10"/>
  <c r="AY19" i="10"/>
  <c r="AZ19" i="10"/>
  <c r="BA19" i="10"/>
  <c r="BB19" i="10"/>
  <c r="BC19" i="10"/>
  <c r="BD19" i="10"/>
  <c r="BE19" i="10"/>
  <c r="BG19" i="10"/>
  <c r="BH19" i="10"/>
  <c r="BI19" i="10"/>
  <c r="BJ19" i="10"/>
  <c r="BK19" i="10"/>
  <c r="BL19" i="10"/>
  <c r="AT20" i="10"/>
  <c r="AU20" i="10"/>
  <c r="AV20" i="10"/>
  <c r="AW20" i="10"/>
  <c r="AX20" i="10"/>
  <c r="AY20" i="10"/>
  <c r="AZ20" i="10"/>
  <c r="BA20" i="10"/>
  <c r="BB20" i="10"/>
  <c r="BC20" i="10"/>
  <c r="BD20" i="10"/>
  <c r="BE20" i="10"/>
  <c r="BG20" i="10"/>
  <c r="BH20" i="10"/>
  <c r="BI20" i="10"/>
  <c r="BJ20" i="10"/>
  <c r="BK20" i="10"/>
  <c r="BL20" i="10"/>
  <c r="AT21" i="10"/>
  <c r="AU21" i="10"/>
  <c r="AV21" i="10"/>
  <c r="AW21" i="10"/>
  <c r="AX21" i="10"/>
  <c r="AY21" i="10"/>
  <c r="AZ21" i="10"/>
  <c r="BA21" i="10"/>
  <c r="BB21" i="10"/>
  <c r="BC21" i="10"/>
  <c r="BD21" i="10"/>
  <c r="BE21" i="10"/>
  <c r="BG21" i="10"/>
  <c r="BH21" i="10"/>
  <c r="BI21" i="10"/>
  <c r="BJ21" i="10"/>
  <c r="BK21" i="10"/>
  <c r="BL21" i="10"/>
  <c r="AT22" i="10"/>
  <c r="AU22" i="10"/>
  <c r="AV22" i="10"/>
  <c r="AW22" i="10"/>
  <c r="AX22" i="10"/>
  <c r="AY22" i="10"/>
  <c r="AZ22" i="10"/>
  <c r="BA22" i="10"/>
  <c r="BB22" i="10"/>
  <c r="BC22" i="10"/>
  <c r="BD22" i="10"/>
  <c r="BE22" i="10"/>
  <c r="BG22" i="10"/>
  <c r="BH22" i="10"/>
  <c r="BI22" i="10"/>
  <c r="BJ22" i="10"/>
  <c r="BK22" i="10"/>
  <c r="BL22" i="10"/>
  <c r="AG17" i="10"/>
  <c r="AH17" i="10"/>
  <c r="AI17" i="10"/>
  <c r="AJ17" i="10"/>
  <c r="AK17" i="10"/>
  <c r="AL17" i="10"/>
  <c r="AG18" i="10"/>
  <c r="AH18" i="10"/>
  <c r="AI18" i="10"/>
  <c r="AJ18" i="10"/>
  <c r="AK18" i="10"/>
  <c r="AL18" i="10"/>
  <c r="AG19" i="10"/>
  <c r="AH19" i="10"/>
  <c r="AI19" i="10"/>
  <c r="AJ19" i="10"/>
  <c r="AK19" i="10"/>
  <c r="AL19" i="10"/>
  <c r="AG20" i="10"/>
  <c r="AH20" i="10"/>
  <c r="AI20" i="10"/>
  <c r="AJ20" i="10"/>
  <c r="AK20" i="10"/>
  <c r="AL20" i="10"/>
  <c r="AG21" i="10"/>
  <c r="AH21" i="10"/>
  <c r="AI21" i="10"/>
  <c r="AJ21" i="10"/>
  <c r="AK21" i="10"/>
  <c r="AL21" i="10"/>
  <c r="AG22" i="10"/>
  <c r="AH22" i="10"/>
  <c r="AI22" i="10"/>
  <c r="AJ22" i="10"/>
  <c r="AK22" i="10"/>
  <c r="AL22" i="10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5" i="2"/>
  <c r="P19" i="6" l="1"/>
  <c r="AH8" i="8"/>
  <c r="AH6" i="8"/>
  <c r="AH7" i="8"/>
  <c r="AH9" i="8"/>
  <c r="AH10" i="8"/>
  <c r="AH11" i="8"/>
  <c r="AH12" i="8"/>
  <c r="U11" i="10" s="1"/>
  <c r="AH13" i="8"/>
  <c r="U12" i="10" s="1"/>
  <c r="AH14" i="8"/>
  <c r="U13" i="10" s="1"/>
  <c r="AH15" i="8"/>
  <c r="U14" i="10" s="1"/>
  <c r="AH16" i="8"/>
  <c r="U15" i="10" s="1"/>
  <c r="Y15" i="10" s="1"/>
  <c r="AH17" i="8"/>
  <c r="G21" i="8"/>
  <c r="H21" i="8" s="1"/>
  <c r="H23" i="8"/>
  <c r="AH5" i="8"/>
  <c r="AA5" i="8"/>
  <c r="J12" i="8"/>
  <c r="I12" i="8" s="1"/>
  <c r="J24" i="8"/>
  <c r="I24" i="8" s="1"/>
  <c r="J23" i="8"/>
  <c r="I23" i="8" s="1"/>
  <c r="J21" i="8"/>
  <c r="I21" i="8" s="1"/>
  <c r="J19" i="8"/>
  <c r="I19" i="8" s="1"/>
  <c r="J18" i="8"/>
  <c r="I18" i="8" s="1"/>
  <c r="J17" i="8"/>
  <c r="I17" i="8" s="1"/>
  <c r="J16" i="8"/>
  <c r="I16" i="8" s="1"/>
  <c r="J15" i="8"/>
  <c r="I15" i="8" s="1"/>
  <c r="J14" i="8"/>
  <c r="I14" i="8" s="1"/>
  <c r="J13" i="8"/>
  <c r="I13" i="8" s="1"/>
  <c r="J11" i="8"/>
  <c r="I11" i="8" s="1"/>
  <c r="J10" i="8"/>
  <c r="I10" i="8" s="1"/>
  <c r="J9" i="8"/>
  <c r="I9" i="8" s="1"/>
  <c r="J8" i="8"/>
  <c r="I8" i="8" s="1"/>
  <c r="H24" i="8"/>
  <c r="G19" i="8"/>
  <c r="H19" i="8" s="1"/>
  <c r="G18" i="8"/>
  <c r="H18" i="8" s="1"/>
  <c r="G17" i="8" l="1"/>
  <c r="H17" i="8" s="1"/>
  <c r="U16" i="10"/>
  <c r="Y16" i="10" s="1"/>
  <c r="AI28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W26" i="1" l="1"/>
  <c r="X26" i="1" s="1"/>
  <c r="W25" i="1"/>
  <c r="X25" i="1" s="1"/>
  <c r="L48" i="3" s="1"/>
  <c r="R8" i="6"/>
  <c r="Q8" i="6"/>
  <c r="P8" i="6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H39" i="4" s="1"/>
  <c r="I54" i="1"/>
  <c r="H40" i="4" s="1"/>
  <c r="I55" i="1"/>
  <c r="H41" i="4" s="1"/>
  <c r="I56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E70" i="3" s="1"/>
  <c r="F54" i="1"/>
  <c r="F55" i="1"/>
  <c r="F56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3" i="1"/>
  <c r="F14" i="1"/>
  <c r="F15" i="1"/>
  <c r="F16" i="1"/>
  <c r="F17" i="3"/>
  <c r="P10" i="6" l="1"/>
  <c r="Q10" i="6"/>
  <c r="R10" i="6"/>
  <c r="P11" i="6"/>
  <c r="Q11" i="6"/>
  <c r="R11" i="6"/>
  <c r="P12" i="6"/>
  <c r="Q12" i="6"/>
  <c r="R12" i="6"/>
  <c r="P13" i="6"/>
  <c r="Q13" i="6"/>
  <c r="R13" i="6"/>
  <c r="P14" i="6"/>
  <c r="Q14" i="6"/>
  <c r="R14" i="6"/>
  <c r="P15" i="6"/>
  <c r="Q15" i="6"/>
  <c r="R15" i="6"/>
  <c r="P16" i="6"/>
  <c r="Q16" i="6"/>
  <c r="R16" i="6"/>
  <c r="P17" i="6"/>
  <c r="Q17" i="6"/>
  <c r="R17" i="6"/>
  <c r="P18" i="6"/>
  <c r="Q18" i="6"/>
  <c r="R18" i="6"/>
  <c r="Q19" i="6"/>
  <c r="R19" i="6"/>
  <c r="P20" i="6"/>
  <c r="Q20" i="6"/>
  <c r="R20" i="6"/>
  <c r="P21" i="6"/>
  <c r="Q21" i="6"/>
  <c r="R21" i="6"/>
  <c r="P22" i="6"/>
  <c r="Q22" i="6"/>
  <c r="R22" i="6"/>
  <c r="P23" i="6"/>
  <c r="Q23" i="6"/>
  <c r="R23" i="6"/>
  <c r="P24" i="6"/>
  <c r="Q24" i="6"/>
  <c r="P25" i="6"/>
  <c r="Q25" i="6"/>
  <c r="R25" i="6"/>
  <c r="P26" i="6"/>
  <c r="Q26" i="6"/>
  <c r="R26" i="6"/>
  <c r="P27" i="6"/>
  <c r="Q27" i="6"/>
  <c r="R27" i="6"/>
  <c r="P28" i="6"/>
  <c r="Q28" i="6"/>
  <c r="R28" i="6"/>
  <c r="P29" i="6"/>
  <c r="Q29" i="6"/>
  <c r="R29" i="6"/>
  <c r="P30" i="6"/>
  <c r="Q30" i="6"/>
  <c r="R30" i="6"/>
  <c r="P31" i="6"/>
  <c r="Q31" i="6"/>
  <c r="R31" i="6"/>
  <c r="P32" i="6"/>
  <c r="Q32" i="6"/>
  <c r="R32" i="6"/>
  <c r="P33" i="6"/>
  <c r="Q33" i="6"/>
  <c r="R33" i="6"/>
  <c r="P34" i="6"/>
  <c r="Q34" i="6"/>
  <c r="R34" i="6"/>
  <c r="P35" i="6"/>
  <c r="Q35" i="6"/>
  <c r="R35" i="6"/>
  <c r="P36" i="6"/>
  <c r="Q36" i="6"/>
  <c r="R36" i="6"/>
  <c r="P37" i="6"/>
  <c r="Q37" i="6"/>
  <c r="R37" i="6"/>
  <c r="P38" i="6"/>
  <c r="Q38" i="6"/>
  <c r="R38" i="6"/>
  <c r="P39" i="6"/>
  <c r="Q39" i="6"/>
  <c r="R39" i="6"/>
  <c r="P40" i="6"/>
  <c r="Q40" i="6"/>
  <c r="R40" i="6"/>
  <c r="P41" i="6"/>
  <c r="Q41" i="6"/>
  <c r="R41" i="6"/>
  <c r="P42" i="6"/>
  <c r="Q42" i="6"/>
  <c r="R42" i="6"/>
  <c r="P43" i="6"/>
  <c r="Q43" i="6"/>
  <c r="R43" i="6"/>
  <c r="P44" i="6"/>
  <c r="Q44" i="6"/>
  <c r="R44" i="6"/>
  <c r="P45" i="6"/>
  <c r="Q45" i="6"/>
  <c r="R45" i="6"/>
  <c r="P46" i="6"/>
  <c r="Q46" i="6"/>
  <c r="R46" i="6"/>
  <c r="P47" i="6"/>
  <c r="Q47" i="6"/>
  <c r="R47" i="6"/>
  <c r="P48" i="6"/>
  <c r="Q48" i="6"/>
  <c r="R48" i="6"/>
  <c r="P49" i="6"/>
  <c r="Q49" i="6"/>
  <c r="R49" i="6"/>
  <c r="P50" i="6"/>
  <c r="Q50" i="6"/>
  <c r="R50" i="6"/>
  <c r="P51" i="6"/>
  <c r="Q51" i="6"/>
  <c r="R51" i="6"/>
  <c r="P52" i="6"/>
  <c r="Q52" i="6"/>
  <c r="R52" i="6"/>
  <c r="P53" i="6"/>
  <c r="Q53" i="6"/>
  <c r="R53" i="6"/>
  <c r="P54" i="6"/>
  <c r="Q54" i="6"/>
  <c r="R54" i="6"/>
  <c r="P55" i="6"/>
  <c r="Q55" i="6"/>
  <c r="R55" i="6"/>
  <c r="P56" i="6"/>
  <c r="Q56" i="6"/>
  <c r="R56" i="6"/>
  <c r="P57" i="6"/>
  <c r="Q57" i="6"/>
  <c r="R57" i="6"/>
  <c r="P58" i="6"/>
  <c r="Q58" i="6"/>
  <c r="R58" i="6"/>
  <c r="P59" i="6"/>
  <c r="Q59" i="6"/>
  <c r="R59" i="6"/>
  <c r="P60" i="6"/>
  <c r="Q60" i="6"/>
  <c r="R60" i="6"/>
  <c r="P61" i="6"/>
  <c r="Q61" i="6"/>
  <c r="R61" i="6"/>
  <c r="P4" i="6"/>
  <c r="Q4" i="6"/>
  <c r="R4" i="6"/>
  <c r="P5" i="6"/>
  <c r="Q5" i="6"/>
  <c r="R5" i="6"/>
  <c r="P6" i="6"/>
  <c r="Q6" i="6"/>
  <c r="R6" i="6"/>
  <c r="P7" i="6"/>
  <c r="Q7" i="6"/>
  <c r="R7" i="6"/>
  <c r="P9" i="6"/>
  <c r="Q9" i="6"/>
  <c r="R9" i="6"/>
  <c r="B14" i="1"/>
  <c r="C14" i="1" s="1"/>
  <c r="C8" i="9"/>
  <c r="D8" i="9"/>
  <c r="E8" i="9"/>
  <c r="F8" i="9"/>
  <c r="G8" i="9"/>
  <c r="C9" i="9"/>
  <c r="D9" i="9"/>
  <c r="E9" i="9"/>
  <c r="F9" i="9"/>
  <c r="G9" i="9"/>
  <c r="C10" i="9"/>
  <c r="D10" i="9"/>
  <c r="E10" i="9"/>
  <c r="F10" i="9"/>
  <c r="G10" i="9"/>
  <c r="C11" i="9"/>
  <c r="D11" i="9"/>
  <c r="E11" i="9"/>
  <c r="F11" i="9"/>
  <c r="G11" i="9"/>
  <c r="C12" i="9"/>
  <c r="D12" i="9"/>
  <c r="E12" i="9"/>
  <c r="F12" i="9"/>
  <c r="G12" i="9"/>
  <c r="C13" i="9"/>
  <c r="D13" i="9"/>
  <c r="E13" i="9"/>
  <c r="F13" i="9"/>
  <c r="G13" i="9"/>
  <c r="C14" i="9"/>
  <c r="D14" i="9"/>
  <c r="E14" i="9"/>
  <c r="F14" i="9"/>
  <c r="G14" i="9"/>
  <c r="C15" i="9"/>
  <c r="D15" i="9"/>
  <c r="E15" i="9"/>
  <c r="F15" i="9"/>
  <c r="G15" i="9"/>
  <c r="C16" i="9"/>
  <c r="D16" i="9"/>
  <c r="E16" i="9"/>
  <c r="F16" i="9"/>
  <c r="G16" i="9"/>
  <c r="C17" i="9"/>
  <c r="D17" i="9"/>
  <c r="E17" i="9"/>
  <c r="F17" i="9"/>
  <c r="G17" i="9"/>
  <c r="C18" i="9"/>
  <c r="D18" i="9"/>
  <c r="E18" i="9"/>
  <c r="F18" i="9"/>
  <c r="G18" i="9"/>
  <c r="C19" i="9"/>
  <c r="D19" i="9"/>
  <c r="E19" i="9"/>
  <c r="F19" i="9"/>
  <c r="G19" i="9"/>
  <c r="C20" i="9"/>
  <c r="D20" i="9"/>
  <c r="E20" i="9"/>
  <c r="F20" i="9"/>
  <c r="G20" i="9"/>
  <c r="C21" i="9"/>
  <c r="D21" i="9"/>
  <c r="E21" i="9"/>
  <c r="F21" i="9"/>
  <c r="G21" i="9"/>
  <c r="C42" i="9"/>
  <c r="D42" i="9"/>
  <c r="E42" i="9"/>
  <c r="F42" i="9"/>
  <c r="G42" i="9"/>
  <c r="C43" i="9"/>
  <c r="D43" i="9"/>
  <c r="E43" i="9"/>
  <c r="F43" i="9"/>
  <c r="G43" i="9"/>
  <c r="C44" i="9"/>
  <c r="D44" i="9"/>
  <c r="E44" i="9"/>
  <c r="F44" i="9"/>
  <c r="G44" i="9"/>
  <c r="C45" i="9"/>
  <c r="D45" i="9"/>
  <c r="E45" i="9"/>
  <c r="F45" i="9"/>
  <c r="G45" i="9"/>
  <c r="C46" i="9"/>
  <c r="D46" i="9"/>
  <c r="E46" i="9"/>
  <c r="F46" i="9"/>
  <c r="G46" i="9"/>
  <c r="C47" i="9"/>
  <c r="D47" i="9"/>
  <c r="E47" i="9"/>
  <c r="F47" i="9"/>
  <c r="G47" i="9"/>
  <c r="C48" i="9"/>
  <c r="D48" i="9"/>
  <c r="E48" i="9"/>
  <c r="F48" i="9"/>
  <c r="G48" i="9"/>
  <c r="C49" i="9"/>
  <c r="D49" i="9"/>
  <c r="E49" i="9"/>
  <c r="F49" i="9"/>
  <c r="G49" i="9"/>
  <c r="C50" i="9"/>
  <c r="D50" i="9"/>
  <c r="E50" i="9"/>
  <c r="F50" i="9"/>
  <c r="G50" i="9"/>
  <c r="C51" i="9"/>
  <c r="D51" i="9"/>
  <c r="E51" i="9"/>
  <c r="F51" i="9"/>
  <c r="G51" i="9"/>
  <c r="C52" i="9"/>
  <c r="D52" i="9"/>
  <c r="E52" i="9"/>
  <c r="F52" i="9"/>
  <c r="G52" i="9"/>
  <c r="C53" i="9"/>
  <c r="D53" i="9"/>
  <c r="E53" i="9"/>
  <c r="F53" i="9"/>
  <c r="G53" i="9"/>
  <c r="C54" i="9"/>
  <c r="D54" i="9"/>
  <c r="E54" i="9"/>
  <c r="F54" i="9"/>
  <c r="G54" i="9"/>
  <c r="C55" i="9"/>
  <c r="D55" i="9"/>
  <c r="E55" i="9"/>
  <c r="F55" i="9"/>
  <c r="G55" i="9"/>
  <c r="C56" i="9"/>
  <c r="D56" i="9"/>
  <c r="E56" i="9"/>
  <c r="F56" i="9"/>
  <c r="G56" i="9"/>
  <c r="C57" i="9"/>
  <c r="D57" i="9"/>
  <c r="E57" i="9"/>
  <c r="F57" i="9"/>
  <c r="G57" i="9"/>
  <c r="C58" i="9"/>
  <c r="D58" i="9"/>
  <c r="E58" i="9"/>
  <c r="F58" i="9"/>
  <c r="G58" i="9"/>
  <c r="C59" i="9"/>
  <c r="D59" i="9"/>
  <c r="E59" i="9"/>
  <c r="F59" i="9"/>
  <c r="G59" i="9"/>
  <c r="C60" i="9"/>
  <c r="D60" i="9"/>
  <c r="E60" i="9"/>
  <c r="F60" i="9"/>
  <c r="G60" i="9"/>
  <c r="C61" i="9"/>
  <c r="D61" i="9"/>
  <c r="E61" i="9"/>
  <c r="F61" i="9"/>
  <c r="G61" i="9"/>
  <c r="C62" i="9"/>
  <c r="D62" i="9"/>
  <c r="E62" i="9"/>
  <c r="F62" i="9"/>
  <c r="G62" i="9"/>
  <c r="C63" i="9"/>
  <c r="D63" i="9"/>
  <c r="E63" i="9"/>
  <c r="F63" i="9"/>
  <c r="G63" i="9"/>
  <c r="C64" i="9"/>
  <c r="D64" i="9"/>
  <c r="E64" i="9"/>
  <c r="F64" i="9"/>
  <c r="G64" i="9"/>
  <c r="C65" i="9"/>
  <c r="D65" i="9"/>
  <c r="E65" i="9"/>
  <c r="F65" i="9"/>
  <c r="G65" i="9"/>
  <c r="C66" i="9"/>
  <c r="D66" i="9"/>
  <c r="E66" i="9"/>
  <c r="F66" i="9"/>
  <c r="G66" i="9"/>
  <c r="C67" i="9"/>
  <c r="D67" i="9"/>
  <c r="E67" i="9"/>
  <c r="F67" i="9"/>
  <c r="G67" i="9"/>
  <c r="C68" i="9"/>
  <c r="D68" i="9"/>
  <c r="E68" i="9"/>
  <c r="F68" i="9"/>
  <c r="G68" i="9"/>
  <c r="C69" i="9"/>
  <c r="D69" i="9"/>
  <c r="E69" i="9"/>
  <c r="F69" i="9"/>
  <c r="G69" i="9"/>
  <c r="C70" i="9"/>
  <c r="D70" i="9"/>
  <c r="E70" i="9"/>
  <c r="F70" i="9"/>
  <c r="G70" i="9"/>
  <c r="C71" i="9"/>
  <c r="D71" i="9"/>
  <c r="E71" i="9"/>
  <c r="F71" i="9"/>
  <c r="G71" i="9"/>
  <c r="C72" i="9"/>
  <c r="D72" i="9"/>
  <c r="E72" i="9"/>
  <c r="F72" i="9"/>
  <c r="G72" i="9"/>
  <c r="C73" i="9"/>
  <c r="D73" i="9"/>
  <c r="E73" i="9"/>
  <c r="F73" i="9"/>
  <c r="G73" i="9"/>
  <c r="C74" i="9"/>
  <c r="D74" i="9"/>
  <c r="E74" i="9"/>
  <c r="F74" i="9"/>
  <c r="G74" i="9"/>
  <c r="C75" i="9"/>
  <c r="D75" i="9"/>
  <c r="E75" i="9"/>
  <c r="F75" i="9"/>
  <c r="G75" i="9"/>
  <c r="C76" i="9"/>
  <c r="D76" i="9"/>
  <c r="E76" i="9"/>
  <c r="F76" i="9"/>
  <c r="G76" i="9"/>
  <c r="C77" i="9"/>
  <c r="D77" i="9"/>
  <c r="E77" i="9"/>
  <c r="F77" i="9"/>
  <c r="G77" i="9"/>
  <c r="C78" i="9"/>
  <c r="D78" i="9"/>
  <c r="E78" i="9"/>
  <c r="F78" i="9"/>
  <c r="G78" i="9"/>
  <c r="C79" i="9"/>
  <c r="D79" i="9"/>
  <c r="E79" i="9"/>
  <c r="F79" i="9"/>
  <c r="G79" i="9"/>
  <c r="C80" i="9"/>
  <c r="D80" i="9"/>
  <c r="E80" i="9"/>
  <c r="F80" i="9"/>
  <c r="G80" i="9"/>
  <c r="C81" i="9"/>
  <c r="D81" i="9"/>
  <c r="E81" i="9"/>
  <c r="F81" i="9"/>
  <c r="G81" i="9"/>
  <c r="C82" i="9"/>
  <c r="D82" i="9"/>
  <c r="E82" i="9"/>
  <c r="F82" i="9"/>
  <c r="G82" i="9"/>
  <c r="C83" i="9"/>
  <c r="D83" i="9"/>
  <c r="E83" i="9"/>
  <c r="F83" i="9"/>
  <c r="G83" i="9"/>
  <c r="C84" i="9"/>
  <c r="D84" i="9"/>
  <c r="E84" i="9"/>
  <c r="F84" i="9"/>
  <c r="G84" i="9"/>
  <c r="C85" i="9"/>
  <c r="D85" i="9"/>
  <c r="E85" i="9"/>
  <c r="F85" i="9"/>
  <c r="G85" i="9"/>
  <c r="C86" i="9"/>
  <c r="D86" i="9"/>
  <c r="E86" i="9"/>
  <c r="F86" i="9"/>
  <c r="G86" i="9"/>
  <c r="C87" i="9"/>
  <c r="D87" i="9"/>
  <c r="E87" i="9"/>
  <c r="F87" i="9"/>
  <c r="G87" i="9"/>
  <c r="C88" i="9"/>
  <c r="D88" i="9"/>
  <c r="E88" i="9"/>
  <c r="F88" i="9"/>
  <c r="G88" i="9"/>
  <c r="C89" i="9"/>
  <c r="D89" i="9"/>
  <c r="E89" i="9"/>
  <c r="F89" i="9"/>
  <c r="G89" i="9"/>
  <c r="C90" i="9"/>
  <c r="D90" i="9"/>
  <c r="E90" i="9"/>
  <c r="F90" i="9"/>
  <c r="G90" i="9"/>
  <c r="C91" i="9"/>
  <c r="D91" i="9"/>
  <c r="E91" i="9"/>
  <c r="F91" i="9"/>
  <c r="G91" i="9"/>
  <c r="C92" i="9"/>
  <c r="D92" i="9"/>
  <c r="E92" i="9"/>
  <c r="F92" i="9"/>
  <c r="G92" i="9"/>
  <c r="C93" i="9"/>
  <c r="D93" i="9"/>
  <c r="E93" i="9"/>
  <c r="F93" i="9"/>
  <c r="G93" i="9"/>
  <c r="C94" i="9"/>
  <c r="D94" i="9"/>
  <c r="E94" i="9"/>
  <c r="F94" i="9"/>
  <c r="G94" i="9"/>
  <c r="C95" i="9"/>
  <c r="D95" i="9"/>
  <c r="E95" i="9"/>
  <c r="F95" i="9"/>
  <c r="G95" i="9"/>
  <c r="C96" i="9"/>
  <c r="D96" i="9"/>
  <c r="E96" i="9"/>
  <c r="F96" i="9"/>
  <c r="G96" i="9"/>
  <c r="C97" i="9"/>
  <c r="D97" i="9"/>
  <c r="E97" i="9"/>
  <c r="F97" i="9"/>
  <c r="G97" i="9"/>
  <c r="C98" i="9"/>
  <c r="D98" i="9"/>
  <c r="E98" i="9"/>
  <c r="F98" i="9"/>
  <c r="G98" i="9"/>
  <c r="C99" i="9"/>
  <c r="D99" i="9"/>
  <c r="E99" i="9"/>
  <c r="F99" i="9"/>
  <c r="G99" i="9"/>
  <c r="C100" i="9"/>
  <c r="D100" i="9"/>
  <c r="E100" i="9"/>
  <c r="F100" i="9"/>
  <c r="G100" i="9"/>
  <c r="C101" i="9"/>
  <c r="D101" i="9"/>
  <c r="E101" i="9"/>
  <c r="F101" i="9"/>
  <c r="G101" i="9"/>
  <c r="C102" i="9"/>
  <c r="D102" i="9"/>
  <c r="E102" i="9"/>
  <c r="F102" i="9"/>
  <c r="G102" i="9"/>
  <c r="C103" i="9"/>
  <c r="D103" i="9"/>
  <c r="E103" i="9"/>
  <c r="F103" i="9"/>
  <c r="G103" i="9"/>
  <c r="C104" i="9"/>
  <c r="D104" i="9"/>
  <c r="E104" i="9"/>
  <c r="F104" i="9"/>
  <c r="G104" i="9"/>
  <c r="C105" i="9"/>
  <c r="D105" i="9"/>
  <c r="E105" i="9"/>
  <c r="F105" i="9"/>
  <c r="G105" i="9"/>
  <c r="C106" i="9"/>
  <c r="D106" i="9"/>
  <c r="E106" i="9"/>
  <c r="F106" i="9"/>
  <c r="G106" i="9"/>
  <c r="C107" i="9"/>
  <c r="D107" i="9"/>
  <c r="E107" i="9"/>
  <c r="F107" i="9"/>
  <c r="G107" i="9"/>
  <c r="C108" i="9"/>
  <c r="D108" i="9"/>
  <c r="E108" i="9"/>
  <c r="F108" i="9"/>
  <c r="G108" i="9"/>
  <c r="C109" i="9"/>
  <c r="D109" i="9"/>
  <c r="E109" i="9"/>
  <c r="F109" i="9"/>
  <c r="G109" i="9"/>
  <c r="C110" i="9"/>
  <c r="D110" i="9"/>
  <c r="E110" i="9"/>
  <c r="F110" i="9"/>
  <c r="G110" i="9"/>
  <c r="C111" i="9"/>
  <c r="D111" i="9"/>
  <c r="E111" i="9"/>
  <c r="F111" i="9"/>
  <c r="G111" i="9"/>
  <c r="C112" i="9"/>
  <c r="D112" i="9"/>
  <c r="E112" i="9"/>
  <c r="F112" i="9"/>
  <c r="G112" i="9"/>
  <c r="C113" i="9"/>
  <c r="D113" i="9"/>
  <c r="E113" i="9"/>
  <c r="F113" i="9"/>
  <c r="G113" i="9"/>
  <c r="C114" i="9"/>
  <c r="D114" i="9"/>
  <c r="E114" i="9"/>
  <c r="F114" i="9"/>
  <c r="G114" i="9"/>
  <c r="C115" i="9"/>
  <c r="D115" i="9"/>
  <c r="E115" i="9"/>
  <c r="F115" i="9"/>
  <c r="G115" i="9"/>
  <c r="C116" i="9"/>
  <c r="D116" i="9"/>
  <c r="E116" i="9"/>
  <c r="F116" i="9"/>
  <c r="G116" i="9"/>
  <c r="C117" i="9"/>
  <c r="D117" i="9"/>
  <c r="E117" i="9"/>
  <c r="F117" i="9"/>
  <c r="G117" i="9"/>
  <c r="C118" i="9"/>
  <c r="D118" i="9"/>
  <c r="E118" i="9"/>
  <c r="F118" i="9"/>
  <c r="G118" i="9"/>
  <c r="C119" i="9"/>
  <c r="D119" i="9"/>
  <c r="E119" i="9"/>
  <c r="F119" i="9"/>
  <c r="G119" i="9"/>
  <c r="C120" i="9"/>
  <c r="D120" i="9"/>
  <c r="E120" i="9"/>
  <c r="F120" i="9"/>
  <c r="G120" i="9"/>
  <c r="C121" i="9"/>
  <c r="D121" i="9"/>
  <c r="E121" i="9"/>
  <c r="F121" i="9"/>
  <c r="G121" i="9"/>
  <c r="C122" i="9"/>
  <c r="D122" i="9"/>
  <c r="E122" i="9"/>
  <c r="F122" i="9"/>
  <c r="G122" i="9"/>
  <c r="C123" i="9"/>
  <c r="D123" i="9"/>
  <c r="E123" i="9"/>
  <c r="F123" i="9"/>
  <c r="G123" i="9"/>
  <c r="C124" i="9"/>
  <c r="D124" i="9"/>
  <c r="E124" i="9"/>
  <c r="F124" i="9"/>
  <c r="G124" i="9"/>
  <c r="A8" i="9"/>
  <c r="A9" i="9"/>
  <c r="A10" i="9"/>
  <c r="J10" i="9" s="1"/>
  <c r="A11" i="9"/>
  <c r="H11" i="9" s="1"/>
  <c r="A12" i="9"/>
  <c r="K12" i="9" s="1"/>
  <c r="A13" i="9"/>
  <c r="M13" i="9" s="1"/>
  <c r="A14" i="9"/>
  <c r="M14" i="9" s="1"/>
  <c r="A15" i="9"/>
  <c r="J15" i="9" s="1"/>
  <c r="A16" i="9"/>
  <c r="J16" i="9" s="1"/>
  <c r="A17" i="9"/>
  <c r="A18" i="9"/>
  <c r="K18" i="9" s="1"/>
  <c r="A19" i="9"/>
  <c r="A20" i="9"/>
  <c r="K20" i="9" s="1"/>
  <c r="A21" i="9"/>
  <c r="K21" i="9" s="1"/>
  <c r="I22" i="9"/>
  <c r="J23" i="9"/>
  <c r="A42" i="9"/>
  <c r="S42" i="9" s="1"/>
  <c r="A43" i="9"/>
  <c r="J43" i="9" s="1"/>
  <c r="A44" i="9"/>
  <c r="J44" i="9" s="1"/>
  <c r="A45" i="9"/>
  <c r="L45" i="9" s="1"/>
  <c r="A46" i="9"/>
  <c r="Q46" i="9" s="1"/>
  <c r="A47" i="9"/>
  <c r="K47" i="9" s="1"/>
  <c r="A48" i="9"/>
  <c r="J48" i="9" s="1"/>
  <c r="A49" i="9"/>
  <c r="P49" i="9" s="1"/>
  <c r="A50" i="9"/>
  <c r="Q50" i="9" s="1"/>
  <c r="A51" i="9"/>
  <c r="H51" i="9" s="1"/>
  <c r="A52" i="9"/>
  <c r="J52" i="9" s="1"/>
  <c r="A53" i="9"/>
  <c r="L53" i="9" s="1"/>
  <c r="A54" i="9"/>
  <c r="I54" i="9" s="1"/>
  <c r="A55" i="9"/>
  <c r="M55" i="9" s="1"/>
  <c r="A56" i="9"/>
  <c r="J56" i="9" s="1"/>
  <c r="A57" i="9"/>
  <c r="P57" i="9" s="1"/>
  <c r="A58" i="9"/>
  <c r="J58" i="9" s="1"/>
  <c r="A59" i="9"/>
  <c r="J59" i="9" s="1"/>
  <c r="A60" i="9"/>
  <c r="J60" i="9" s="1"/>
  <c r="A61" i="9"/>
  <c r="L61" i="9" s="1"/>
  <c r="A62" i="9"/>
  <c r="I62" i="9" s="1"/>
  <c r="A63" i="9"/>
  <c r="J63" i="9" s="1"/>
  <c r="A64" i="9"/>
  <c r="J64" i="9" s="1"/>
  <c r="A65" i="9"/>
  <c r="P65" i="9" s="1"/>
  <c r="A66" i="9"/>
  <c r="H66" i="9" s="1"/>
  <c r="A67" i="9"/>
  <c r="O67" i="9" s="1"/>
  <c r="A68" i="9"/>
  <c r="H68" i="9" s="1"/>
  <c r="A69" i="9"/>
  <c r="H69" i="9" s="1"/>
  <c r="A70" i="9"/>
  <c r="M70" i="9" s="1"/>
  <c r="A71" i="9"/>
  <c r="P71" i="9" s="1"/>
  <c r="A72" i="9"/>
  <c r="H72" i="9" s="1"/>
  <c r="A73" i="9"/>
  <c r="Q73" i="9" s="1"/>
  <c r="A74" i="9"/>
  <c r="P74" i="9" s="1"/>
  <c r="A75" i="9"/>
  <c r="O75" i="9" s="1"/>
  <c r="A76" i="9"/>
  <c r="H76" i="9" s="1"/>
  <c r="A77" i="9"/>
  <c r="H77" i="9" s="1"/>
  <c r="A78" i="9"/>
  <c r="P78" i="9" s="1"/>
  <c r="A79" i="9"/>
  <c r="A80" i="9"/>
  <c r="H80" i="9" s="1"/>
  <c r="A81" i="9"/>
  <c r="Q81" i="9" s="1"/>
  <c r="A82" i="9"/>
  <c r="P82" i="9" s="1"/>
  <c r="A83" i="9"/>
  <c r="O83" i="9" s="1"/>
  <c r="A84" i="9"/>
  <c r="H84" i="9" s="1"/>
  <c r="A85" i="9"/>
  <c r="H85" i="9" s="1"/>
  <c r="A86" i="9"/>
  <c r="M86" i="9" s="1"/>
  <c r="A87" i="9"/>
  <c r="A88" i="9"/>
  <c r="H88" i="9" s="1"/>
  <c r="A89" i="9"/>
  <c r="Q89" i="9" s="1"/>
  <c r="A90" i="9"/>
  <c r="P90" i="9" s="1"/>
  <c r="A91" i="9"/>
  <c r="O91" i="9" s="1"/>
  <c r="A92" i="9"/>
  <c r="H92" i="9" s="1"/>
  <c r="A93" i="9"/>
  <c r="H93" i="9" s="1"/>
  <c r="A94" i="9"/>
  <c r="P94" i="9" s="1"/>
  <c r="A95" i="9"/>
  <c r="P95" i="9" s="1"/>
  <c r="A96" i="9"/>
  <c r="H96" i="9" s="1"/>
  <c r="A97" i="9"/>
  <c r="Q97" i="9" s="1"/>
  <c r="A98" i="9"/>
  <c r="P98" i="9" s="1"/>
  <c r="A99" i="9"/>
  <c r="O99" i="9" s="1"/>
  <c r="A100" i="9"/>
  <c r="H100" i="9" s="1"/>
  <c r="A101" i="9"/>
  <c r="H101" i="9" s="1"/>
  <c r="A102" i="9"/>
  <c r="A103" i="9"/>
  <c r="N103" i="9" s="1"/>
  <c r="A104" i="9"/>
  <c r="L104" i="9" s="1"/>
  <c r="A105" i="9"/>
  <c r="A106" i="9"/>
  <c r="P106" i="9" s="1"/>
  <c r="A107" i="9"/>
  <c r="I107" i="9" s="1"/>
  <c r="A108" i="9"/>
  <c r="H108" i="9" s="1"/>
  <c r="A109" i="9"/>
  <c r="R109" i="9" s="1"/>
  <c r="A110" i="9"/>
  <c r="A111" i="9"/>
  <c r="K111" i="9" s="1"/>
  <c r="A112" i="9"/>
  <c r="M112" i="9" s="1"/>
  <c r="A113" i="9"/>
  <c r="O113" i="9" s="1"/>
  <c r="A114" i="9"/>
  <c r="A115" i="9"/>
  <c r="A116" i="9"/>
  <c r="H116" i="9" s="1"/>
  <c r="A117" i="9"/>
  <c r="N117" i="9" s="1"/>
  <c r="A118" i="9"/>
  <c r="I118" i="9" s="1"/>
  <c r="A119" i="9"/>
  <c r="A120" i="9"/>
  <c r="I120" i="9" s="1"/>
  <c r="A121" i="9"/>
  <c r="J121" i="9" s="1"/>
  <c r="A122" i="9"/>
  <c r="M122" i="9" s="1"/>
  <c r="A123" i="9"/>
  <c r="A124" i="9"/>
  <c r="K124" i="9" s="1"/>
  <c r="L70" i="9"/>
  <c r="J71" i="9"/>
  <c r="H74" i="9"/>
  <c r="M78" i="9"/>
  <c r="J79" i="9"/>
  <c r="L82" i="9"/>
  <c r="L86" i="9"/>
  <c r="J87" i="9"/>
  <c r="H90" i="9"/>
  <c r="M94" i="9"/>
  <c r="I95" i="9"/>
  <c r="L98" i="9"/>
  <c r="L102" i="9"/>
  <c r="S102" i="9"/>
  <c r="R103" i="9"/>
  <c r="J110" i="9"/>
  <c r="R110" i="9"/>
  <c r="J114" i="9"/>
  <c r="R114" i="9"/>
  <c r="J115" i="9"/>
  <c r="O118" i="9"/>
  <c r="S118" i="9"/>
  <c r="R119" i="9"/>
  <c r="Q122" i="9"/>
  <c r="N123" i="9"/>
  <c r="K42" i="9"/>
  <c r="N42" i="9"/>
  <c r="I46" i="9"/>
  <c r="N46" i="9"/>
  <c r="I50" i="9"/>
  <c r="L50" i="9"/>
  <c r="O51" i="9"/>
  <c r="H54" i="9"/>
  <c r="M54" i="9"/>
  <c r="O54" i="9"/>
  <c r="S54" i="9"/>
  <c r="H58" i="9"/>
  <c r="I58" i="9"/>
  <c r="M58" i="9"/>
  <c r="P58" i="9"/>
  <c r="Q58" i="9"/>
  <c r="H62" i="9"/>
  <c r="K62" i="9"/>
  <c r="O62" i="9"/>
  <c r="P62" i="9"/>
  <c r="S62" i="9"/>
  <c r="S63" i="9"/>
  <c r="J66" i="9"/>
  <c r="N66" i="9"/>
  <c r="O66" i="9"/>
  <c r="R66" i="9"/>
  <c r="F7" i="9"/>
  <c r="G7" i="9"/>
  <c r="A7" i="9"/>
  <c r="E7" i="9"/>
  <c r="D7" i="9"/>
  <c r="C7" i="9"/>
  <c r="C7" i="2"/>
  <c r="K17" i="9" l="1"/>
  <c r="I17" i="9"/>
  <c r="H30" i="9"/>
  <c r="L30" i="9"/>
  <c r="P30" i="9"/>
  <c r="I30" i="9"/>
  <c r="M30" i="9"/>
  <c r="Q30" i="9"/>
  <c r="J30" i="9"/>
  <c r="N30" i="9"/>
  <c r="R30" i="9"/>
  <c r="K30" i="9"/>
  <c r="O30" i="9"/>
  <c r="S30" i="9"/>
  <c r="H29" i="9"/>
  <c r="L29" i="9"/>
  <c r="P29" i="9"/>
  <c r="I29" i="9"/>
  <c r="M29" i="9"/>
  <c r="Q29" i="9"/>
  <c r="J29" i="9"/>
  <c r="N29" i="9"/>
  <c r="R29" i="9"/>
  <c r="K29" i="9"/>
  <c r="O29" i="9"/>
  <c r="S29" i="9"/>
  <c r="J28" i="9"/>
  <c r="N28" i="9"/>
  <c r="R28" i="9"/>
  <c r="K28" i="9"/>
  <c r="O28" i="9"/>
  <c r="S28" i="9"/>
  <c r="H28" i="9"/>
  <c r="L28" i="9"/>
  <c r="P28" i="9"/>
  <c r="I28" i="9"/>
  <c r="M28" i="9"/>
  <c r="Q28" i="9"/>
  <c r="M63" i="9"/>
  <c r="O59" i="9"/>
  <c r="O55" i="9"/>
  <c r="O47" i="9"/>
  <c r="S66" i="9"/>
  <c r="K66" i="9"/>
  <c r="H63" i="9"/>
  <c r="L62" i="9"/>
  <c r="I59" i="9"/>
  <c r="L58" i="9"/>
  <c r="H55" i="9"/>
  <c r="J19" i="9"/>
  <c r="K123" i="9"/>
  <c r="L123" i="9"/>
  <c r="Q123" i="9"/>
  <c r="H123" i="9"/>
  <c r="M123" i="9"/>
  <c r="R123" i="9"/>
  <c r="I115" i="9"/>
  <c r="L115" i="9"/>
  <c r="R115" i="9"/>
  <c r="H115" i="9"/>
  <c r="N115" i="9"/>
  <c r="S115" i="9"/>
  <c r="K107" i="9"/>
  <c r="L107" i="9"/>
  <c r="Q107" i="9"/>
  <c r="H107" i="9"/>
  <c r="M107" i="9"/>
  <c r="R107" i="9"/>
  <c r="J99" i="9"/>
  <c r="L99" i="9"/>
  <c r="Q99" i="9"/>
  <c r="H99" i="9"/>
  <c r="M99" i="9"/>
  <c r="S99" i="9"/>
  <c r="I91" i="9"/>
  <c r="L91" i="9"/>
  <c r="R91" i="9"/>
  <c r="H91" i="9"/>
  <c r="N91" i="9"/>
  <c r="S91" i="9"/>
  <c r="I83" i="9"/>
  <c r="L83" i="9"/>
  <c r="R83" i="9"/>
  <c r="H83" i="9"/>
  <c r="N83" i="9"/>
  <c r="S83" i="9"/>
  <c r="J75" i="9"/>
  <c r="L75" i="9"/>
  <c r="Q75" i="9"/>
  <c r="H75" i="9"/>
  <c r="M75" i="9"/>
  <c r="S75" i="9"/>
  <c r="I67" i="9"/>
  <c r="L67" i="9"/>
  <c r="R67" i="9"/>
  <c r="H67" i="9"/>
  <c r="N67" i="9"/>
  <c r="S67" i="9"/>
  <c r="J51" i="9"/>
  <c r="L51" i="9"/>
  <c r="Q51" i="9"/>
  <c r="K43" i="9"/>
  <c r="H43" i="9"/>
  <c r="M43" i="9"/>
  <c r="R43" i="9"/>
  <c r="I43" i="9"/>
  <c r="N43" i="9"/>
  <c r="Q63" i="9"/>
  <c r="L63" i="9"/>
  <c r="S59" i="9"/>
  <c r="H59" i="9"/>
  <c r="M51" i="9"/>
  <c r="Q43" i="9"/>
  <c r="J123" i="9"/>
  <c r="P115" i="9"/>
  <c r="K99" i="9"/>
  <c r="K67" i="9"/>
  <c r="K118" i="9"/>
  <c r="Q118" i="9"/>
  <c r="M118" i="9"/>
  <c r="R118" i="9"/>
  <c r="I106" i="9"/>
  <c r="Q106" i="9"/>
  <c r="K106" i="9"/>
  <c r="H119" i="9"/>
  <c r="J119" i="9"/>
  <c r="O119" i="9"/>
  <c r="K119" i="9"/>
  <c r="Q119" i="9"/>
  <c r="I111" i="9"/>
  <c r="H111" i="9"/>
  <c r="N111" i="9"/>
  <c r="S111" i="9"/>
  <c r="J111" i="9"/>
  <c r="O111" i="9"/>
  <c r="I103" i="9"/>
  <c r="T103" i="9" s="1"/>
  <c r="J103" i="9"/>
  <c r="O103" i="9"/>
  <c r="K103" i="9"/>
  <c r="P103" i="9"/>
  <c r="J95" i="9"/>
  <c r="L95" i="9"/>
  <c r="Q95" i="9"/>
  <c r="H95" i="9"/>
  <c r="M95" i="9"/>
  <c r="S95" i="9"/>
  <c r="I87" i="9"/>
  <c r="L87" i="9"/>
  <c r="R87" i="9"/>
  <c r="H87" i="9"/>
  <c r="N87" i="9"/>
  <c r="S87" i="9"/>
  <c r="I79" i="9"/>
  <c r="L79" i="9"/>
  <c r="R79" i="9"/>
  <c r="H79" i="9"/>
  <c r="N79" i="9"/>
  <c r="S79" i="9"/>
  <c r="I71" i="9"/>
  <c r="L71" i="9"/>
  <c r="R71" i="9"/>
  <c r="H71" i="9"/>
  <c r="N71" i="9"/>
  <c r="S71" i="9"/>
  <c r="J55" i="9"/>
  <c r="K55" i="9"/>
  <c r="P55" i="9"/>
  <c r="J47" i="9"/>
  <c r="L47" i="9"/>
  <c r="Q47" i="9"/>
  <c r="H47" i="9"/>
  <c r="M47" i="9"/>
  <c r="S47" i="9"/>
  <c r="M59" i="9"/>
  <c r="K15" i="9"/>
  <c r="N119" i="9"/>
  <c r="R111" i="9"/>
  <c r="P107" i="9"/>
  <c r="K91" i="9"/>
  <c r="P87" i="9"/>
  <c r="K83" i="9"/>
  <c r="P79" i="9"/>
  <c r="K75" i="9"/>
  <c r="I122" i="9"/>
  <c r="N122" i="9"/>
  <c r="S122" i="9"/>
  <c r="J122" i="9"/>
  <c r="O122" i="9"/>
  <c r="N114" i="9"/>
  <c r="S114" i="9"/>
  <c r="I114" i="9"/>
  <c r="O114" i="9"/>
  <c r="M110" i="9"/>
  <c r="O110" i="9"/>
  <c r="M102" i="9"/>
  <c r="O102" i="9"/>
  <c r="J54" i="9"/>
  <c r="T54" i="9" s="1"/>
  <c r="N54" i="9"/>
  <c r="R54" i="9"/>
  <c r="J50" i="9"/>
  <c r="N50" i="9"/>
  <c r="R50" i="9"/>
  <c r="K50" i="9"/>
  <c r="O50" i="9"/>
  <c r="S50" i="9"/>
  <c r="K46" i="9"/>
  <c r="O46" i="9"/>
  <c r="S46" i="9"/>
  <c r="H46" i="9"/>
  <c r="T46" i="9" s="1"/>
  <c r="L46" i="9"/>
  <c r="P46" i="9"/>
  <c r="H42" i="9"/>
  <c r="L42" i="9"/>
  <c r="P42" i="9"/>
  <c r="I42" i="9"/>
  <c r="M42" i="9"/>
  <c r="Q42" i="9"/>
  <c r="Q66" i="9"/>
  <c r="M66" i="9"/>
  <c r="I66" i="9"/>
  <c r="P63" i="9"/>
  <c r="K63" i="9"/>
  <c r="R62" i="9"/>
  <c r="T62" i="9" s="1"/>
  <c r="N62" i="9"/>
  <c r="J62" i="9"/>
  <c r="Q59" i="9"/>
  <c r="L59" i="9"/>
  <c r="S58" i="9"/>
  <c r="O58" i="9"/>
  <c r="K58" i="9"/>
  <c r="T58" i="9" s="1"/>
  <c r="S55" i="9"/>
  <c r="L55" i="9"/>
  <c r="Q54" i="9"/>
  <c r="L54" i="9"/>
  <c r="S51" i="9"/>
  <c r="K51" i="9"/>
  <c r="P50" i="9"/>
  <c r="H50" i="9"/>
  <c r="I47" i="9"/>
  <c r="M46" i="9"/>
  <c r="P43" i="9"/>
  <c r="R42" i="9"/>
  <c r="J42" i="9"/>
  <c r="I14" i="9"/>
  <c r="I123" i="9"/>
  <c r="K122" i="9"/>
  <c r="M119" i="9"/>
  <c r="N118" i="9"/>
  <c r="O115" i="9"/>
  <c r="Q114" i="9"/>
  <c r="P111" i="9"/>
  <c r="Q110" i="9"/>
  <c r="N107" i="9"/>
  <c r="L106" i="9"/>
  <c r="L103" i="9"/>
  <c r="H102" i="9"/>
  <c r="I99" i="9"/>
  <c r="O95" i="9"/>
  <c r="H94" i="9"/>
  <c r="J91" i="9"/>
  <c r="O87" i="9"/>
  <c r="H86" i="9"/>
  <c r="J83" i="9"/>
  <c r="O79" i="9"/>
  <c r="H78" i="9"/>
  <c r="I75" i="9"/>
  <c r="O71" i="9"/>
  <c r="H70" i="9"/>
  <c r="J67" i="9"/>
  <c r="P66" i="9"/>
  <c r="L66" i="9"/>
  <c r="O63" i="9"/>
  <c r="I63" i="9"/>
  <c r="Q62" i="9"/>
  <c r="M62" i="9"/>
  <c r="P59" i="9"/>
  <c r="K59" i="9"/>
  <c r="R58" i="9"/>
  <c r="N58" i="9"/>
  <c r="Q55" i="9"/>
  <c r="I55" i="9"/>
  <c r="P54" i="9"/>
  <c r="K54" i="9"/>
  <c r="P51" i="9"/>
  <c r="I51" i="9"/>
  <c r="M50" i="9"/>
  <c r="P47" i="9"/>
  <c r="R46" i="9"/>
  <c r="J46" i="9"/>
  <c r="L43" i="9"/>
  <c r="O42" i="9"/>
  <c r="P123" i="9"/>
  <c r="R122" i="9"/>
  <c r="S119" i="9"/>
  <c r="I119" i="9"/>
  <c r="J118" i="9"/>
  <c r="K115" i="9"/>
  <c r="M114" i="9"/>
  <c r="L111" i="9"/>
  <c r="K110" i="9"/>
  <c r="J107" i="9"/>
  <c r="S103" i="9"/>
  <c r="H103" i="9"/>
  <c r="P99" i="9"/>
  <c r="M98" i="9"/>
  <c r="K95" i="9"/>
  <c r="P91" i="9"/>
  <c r="L90" i="9"/>
  <c r="K87" i="9"/>
  <c r="P83" i="9"/>
  <c r="M82" i="9"/>
  <c r="K79" i="9"/>
  <c r="P75" i="9"/>
  <c r="L74" i="9"/>
  <c r="K71" i="9"/>
  <c r="P67" i="9"/>
  <c r="K22" i="9"/>
  <c r="O96" i="9"/>
  <c r="L80" i="9"/>
  <c r="S76" i="9"/>
  <c r="H104" i="9"/>
  <c r="L88" i="9"/>
  <c r="K76" i="9"/>
  <c r="S84" i="9"/>
  <c r="K68" i="9"/>
  <c r="I44" i="9"/>
  <c r="R63" i="9"/>
  <c r="N63" i="9"/>
  <c r="R59" i="9"/>
  <c r="N59" i="9"/>
  <c r="R55" i="9"/>
  <c r="N55" i="9"/>
  <c r="R51" i="9"/>
  <c r="N51" i="9"/>
  <c r="R47" i="9"/>
  <c r="N47" i="9"/>
  <c r="S43" i="9"/>
  <c r="O43" i="9"/>
  <c r="S123" i="9"/>
  <c r="O123" i="9"/>
  <c r="P119" i="9"/>
  <c r="L119" i="9"/>
  <c r="Q115" i="9"/>
  <c r="M115" i="9"/>
  <c r="Q111" i="9"/>
  <c r="M111" i="9"/>
  <c r="S107" i="9"/>
  <c r="O107" i="9"/>
  <c r="Q103" i="9"/>
  <c r="M103" i="9"/>
  <c r="R99" i="9"/>
  <c r="N99" i="9"/>
  <c r="R95" i="9"/>
  <c r="N95" i="9"/>
  <c r="Q91" i="9"/>
  <c r="M91" i="9"/>
  <c r="Q87" i="9"/>
  <c r="M87" i="9"/>
  <c r="Q83" i="9"/>
  <c r="M83" i="9"/>
  <c r="Q79" i="9"/>
  <c r="M79" i="9"/>
  <c r="R75" i="9"/>
  <c r="N75" i="9"/>
  <c r="Q71" i="9"/>
  <c r="M71" i="9"/>
  <c r="Q67" i="9"/>
  <c r="M67" i="9"/>
  <c r="I60" i="9"/>
  <c r="S108" i="9"/>
  <c r="I56" i="9"/>
  <c r="L116" i="9"/>
  <c r="I52" i="9"/>
  <c r="P112" i="9"/>
  <c r="I64" i="9"/>
  <c r="I48" i="9"/>
  <c r="R120" i="9"/>
  <c r="P104" i="9"/>
  <c r="H65" i="9"/>
  <c r="Q64" i="9"/>
  <c r="Q60" i="9"/>
  <c r="Q56" i="9"/>
  <c r="Q52" i="9"/>
  <c r="Q48" i="9"/>
  <c r="Q44" i="9"/>
  <c r="H112" i="9"/>
  <c r="O108" i="9"/>
  <c r="H61" i="9"/>
  <c r="H57" i="9"/>
  <c r="H53" i="9"/>
  <c r="H49" i="9"/>
  <c r="H45" i="9"/>
  <c r="L64" i="9"/>
  <c r="L60" i="9"/>
  <c r="L56" i="9"/>
  <c r="L52" i="9"/>
  <c r="L48" i="9"/>
  <c r="L44" i="9"/>
  <c r="O116" i="9"/>
  <c r="K100" i="9"/>
  <c r="O88" i="9"/>
  <c r="P64" i="9"/>
  <c r="H64" i="9"/>
  <c r="P60" i="9"/>
  <c r="H60" i="9"/>
  <c r="P56" i="9"/>
  <c r="H56" i="9"/>
  <c r="P52" i="9"/>
  <c r="H52" i="9"/>
  <c r="P48" i="9"/>
  <c r="H48" i="9"/>
  <c r="P44" i="9"/>
  <c r="H44" i="9"/>
  <c r="P124" i="9"/>
  <c r="J120" i="9"/>
  <c r="L96" i="9"/>
  <c r="S92" i="9"/>
  <c r="K84" i="9"/>
  <c r="O72" i="9"/>
  <c r="M64" i="9"/>
  <c r="P61" i="9"/>
  <c r="M60" i="9"/>
  <c r="M56" i="9"/>
  <c r="P53" i="9"/>
  <c r="M52" i="9"/>
  <c r="M48" i="9"/>
  <c r="P45" i="9"/>
  <c r="M44" i="9"/>
  <c r="O124" i="9"/>
  <c r="Q112" i="9"/>
  <c r="S104" i="9"/>
  <c r="S100" i="9"/>
  <c r="K92" i="9"/>
  <c r="O80" i="9"/>
  <c r="L72" i="9"/>
  <c r="S68" i="9"/>
  <c r="I113" i="9"/>
  <c r="S113" i="9"/>
  <c r="N113" i="9"/>
  <c r="J113" i="9"/>
  <c r="H105" i="9"/>
  <c r="M105" i="9"/>
  <c r="P105" i="9"/>
  <c r="H97" i="9"/>
  <c r="P97" i="9"/>
  <c r="P89" i="9"/>
  <c r="H89" i="9"/>
  <c r="P81" i="9"/>
  <c r="H81" i="9"/>
  <c r="P73" i="9"/>
  <c r="H73" i="9"/>
  <c r="J65" i="9"/>
  <c r="N65" i="9"/>
  <c r="R65" i="9"/>
  <c r="K65" i="9"/>
  <c r="O65" i="9"/>
  <c r="S65" i="9"/>
  <c r="J57" i="9"/>
  <c r="N57" i="9"/>
  <c r="R57" i="9"/>
  <c r="K57" i="9"/>
  <c r="O57" i="9"/>
  <c r="S57" i="9"/>
  <c r="J49" i="9"/>
  <c r="N49" i="9"/>
  <c r="R49" i="9"/>
  <c r="K49" i="9"/>
  <c r="O49" i="9"/>
  <c r="S49" i="9"/>
  <c r="J9" i="9"/>
  <c r="S9" i="9"/>
  <c r="M57" i="9"/>
  <c r="M49" i="9"/>
  <c r="L65" i="9"/>
  <c r="L57" i="9"/>
  <c r="L49" i="9"/>
  <c r="K121" i="9"/>
  <c r="Q121" i="9"/>
  <c r="O121" i="9"/>
  <c r="R117" i="9"/>
  <c r="I117" i="9"/>
  <c r="S117" i="9"/>
  <c r="M117" i="9"/>
  <c r="H109" i="9"/>
  <c r="S109" i="9"/>
  <c r="N109" i="9"/>
  <c r="M109" i="9"/>
  <c r="M101" i="9"/>
  <c r="O101" i="9"/>
  <c r="P93" i="9"/>
  <c r="Q93" i="9"/>
  <c r="P85" i="9"/>
  <c r="Q85" i="9"/>
  <c r="P77" i="9"/>
  <c r="Q77" i="9"/>
  <c r="P69" i="9"/>
  <c r="Q69" i="9"/>
  <c r="J61" i="9"/>
  <c r="N61" i="9"/>
  <c r="R61" i="9"/>
  <c r="K61" i="9"/>
  <c r="O61" i="9"/>
  <c r="S61" i="9"/>
  <c r="J53" i="9"/>
  <c r="N53" i="9"/>
  <c r="R53" i="9"/>
  <c r="K53" i="9"/>
  <c r="O53" i="9"/>
  <c r="S53" i="9"/>
  <c r="J45" i="9"/>
  <c r="N45" i="9"/>
  <c r="R45" i="9"/>
  <c r="K45" i="9"/>
  <c r="O45" i="9"/>
  <c r="S45" i="9"/>
  <c r="M65" i="9"/>
  <c r="M61" i="9"/>
  <c r="M53" i="9"/>
  <c r="M45" i="9"/>
  <c r="Q65" i="9"/>
  <c r="I65" i="9"/>
  <c r="Q61" i="9"/>
  <c r="I61" i="9"/>
  <c r="Q57" i="9"/>
  <c r="I57" i="9"/>
  <c r="Q53" i="9"/>
  <c r="I53" i="9"/>
  <c r="Q49" i="9"/>
  <c r="I49" i="9"/>
  <c r="Q45" i="9"/>
  <c r="I45" i="9"/>
  <c r="S64" i="9"/>
  <c r="O64" i="9"/>
  <c r="K64" i="9"/>
  <c r="S60" i="9"/>
  <c r="O60" i="9"/>
  <c r="K60" i="9"/>
  <c r="S56" i="9"/>
  <c r="O56" i="9"/>
  <c r="K56" i="9"/>
  <c r="S52" i="9"/>
  <c r="O52" i="9"/>
  <c r="K52" i="9"/>
  <c r="S48" i="9"/>
  <c r="O48" i="9"/>
  <c r="K48" i="9"/>
  <c r="S44" i="9"/>
  <c r="O44" i="9"/>
  <c r="K44" i="9"/>
  <c r="L124" i="9"/>
  <c r="N120" i="9"/>
  <c r="K116" i="9"/>
  <c r="L112" i="9"/>
  <c r="L108" i="9"/>
  <c r="O104" i="9"/>
  <c r="O100" i="9"/>
  <c r="K96" i="9"/>
  <c r="O92" i="9"/>
  <c r="K88" i="9"/>
  <c r="O84" i="9"/>
  <c r="K80" i="9"/>
  <c r="O76" i="9"/>
  <c r="K72" i="9"/>
  <c r="O68" i="9"/>
  <c r="R64" i="9"/>
  <c r="N64" i="9"/>
  <c r="R60" i="9"/>
  <c r="N60" i="9"/>
  <c r="R56" i="9"/>
  <c r="N56" i="9"/>
  <c r="R52" i="9"/>
  <c r="N52" i="9"/>
  <c r="R48" i="9"/>
  <c r="N48" i="9"/>
  <c r="R44" i="9"/>
  <c r="N44" i="9"/>
  <c r="H124" i="9"/>
  <c r="M120" i="9"/>
  <c r="S116" i="9"/>
  <c r="I112" i="9"/>
  <c r="K108" i="9"/>
  <c r="K104" i="9"/>
  <c r="L100" i="9"/>
  <c r="S96" i="9"/>
  <c r="L92" i="9"/>
  <c r="S88" i="9"/>
  <c r="L84" i="9"/>
  <c r="S80" i="9"/>
  <c r="L76" i="9"/>
  <c r="S72" i="9"/>
  <c r="L68" i="9"/>
  <c r="S124" i="9"/>
  <c r="Q120" i="9"/>
  <c r="P116" i="9"/>
  <c r="P108" i="9"/>
  <c r="P100" i="9"/>
  <c r="P96" i="9"/>
  <c r="P92" i="9"/>
  <c r="P88" i="9"/>
  <c r="P84" i="9"/>
  <c r="P80" i="9"/>
  <c r="P76" i="9"/>
  <c r="P72" i="9"/>
  <c r="P68" i="9"/>
  <c r="M121" i="9"/>
  <c r="R121" i="9"/>
  <c r="I121" i="9"/>
  <c r="N121" i="9"/>
  <c r="S121" i="9"/>
  <c r="J117" i="9"/>
  <c r="O117" i="9"/>
  <c r="K117" i="9"/>
  <c r="Q117" i="9"/>
  <c r="K113" i="9"/>
  <c r="Q113" i="9"/>
  <c r="M113" i="9"/>
  <c r="R113" i="9"/>
  <c r="I109" i="9"/>
  <c r="O109" i="9"/>
  <c r="K109" i="9"/>
  <c r="Q109" i="9"/>
  <c r="K105" i="9"/>
  <c r="Q105" i="9"/>
  <c r="L105" i="9"/>
  <c r="S105" i="9"/>
  <c r="I101" i="9"/>
  <c r="P101" i="9"/>
  <c r="K101" i="9"/>
  <c r="S101" i="9"/>
  <c r="I97" i="9"/>
  <c r="L97" i="9"/>
  <c r="I93" i="9"/>
  <c r="L93" i="9"/>
  <c r="I89" i="9"/>
  <c r="L89" i="9"/>
  <c r="I85" i="9"/>
  <c r="L85" i="9"/>
  <c r="I81" i="9"/>
  <c r="L81" i="9"/>
  <c r="I77" i="9"/>
  <c r="L77" i="9"/>
  <c r="I73" i="9"/>
  <c r="L73" i="9"/>
  <c r="I69" i="9"/>
  <c r="L69" i="9"/>
  <c r="I124" i="9"/>
  <c r="M124" i="9"/>
  <c r="Q124" i="9"/>
  <c r="J124" i="9"/>
  <c r="N124" i="9"/>
  <c r="R124" i="9"/>
  <c r="K120" i="9"/>
  <c r="O120" i="9"/>
  <c r="S120" i="9"/>
  <c r="H120" i="9"/>
  <c r="L120" i="9"/>
  <c r="P120" i="9"/>
  <c r="I116" i="9"/>
  <c r="M116" i="9"/>
  <c r="Q116" i="9"/>
  <c r="J116" i="9"/>
  <c r="N116" i="9"/>
  <c r="R116" i="9"/>
  <c r="J112" i="9"/>
  <c r="N112" i="9"/>
  <c r="R112" i="9"/>
  <c r="K112" i="9"/>
  <c r="O112" i="9"/>
  <c r="S112" i="9"/>
  <c r="I108" i="9"/>
  <c r="M108" i="9"/>
  <c r="Q108" i="9"/>
  <c r="J108" i="9"/>
  <c r="N108" i="9"/>
  <c r="R108" i="9"/>
  <c r="I104" i="9"/>
  <c r="M104" i="9"/>
  <c r="Q104" i="9"/>
  <c r="J104" i="9"/>
  <c r="N104" i="9"/>
  <c r="R104" i="9"/>
  <c r="I100" i="9"/>
  <c r="M100" i="9"/>
  <c r="Q100" i="9"/>
  <c r="J100" i="9"/>
  <c r="N100" i="9"/>
  <c r="R100" i="9"/>
  <c r="I96" i="9"/>
  <c r="M96" i="9"/>
  <c r="Q96" i="9"/>
  <c r="J96" i="9"/>
  <c r="N96" i="9"/>
  <c r="R96" i="9"/>
  <c r="I92" i="9"/>
  <c r="M92" i="9"/>
  <c r="Q92" i="9"/>
  <c r="J92" i="9"/>
  <c r="N92" i="9"/>
  <c r="R92" i="9"/>
  <c r="I88" i="9"/>
  <c r="M88" i="9"/>
  <c r="Q88" i="9"/>
  <c r="J88" i="9"/>
  <c r="N88" i="9"/>
  <c r="R88" i="9"/>
  <c r="I84" i="9"/>
  <c r="M84" i="9"/>
  <c r="Q84" i="9"/>
  <c r="J84" i="9"/>
  <c r="N84" i="9"/>
  <c r="R84" i="9"/>
  <c r="I80" i="9"/>
  <c r="M80" i="9"/>
  <c r="Q80" i="9"/>
  <c r="J80" i="9"/>
  <c r="N80" i="9"/>
  <c r="R80" i="9"/>
  <c r="I76" i="9"/>
  <c r="M76" i="9"/>
  <c r="Q76" i="9"/>
  <c r="J76" i="9"/>
  <c r="N76" i="9"/>
  <c r="R76" i="9"/>
  <c r="I72" i="9"/>
  <c r="M72" i="9"/>
  <c r="Q72" i="9"/>
  <c r="J72" i="9"/>
  <c r="N72" i="9"/>
  <c r="R72" i="9"/>
  <c r="I68" i="9"/>
  <c r="M68" i="9"/>
  <c r="Q68" i="9"/>
  <c r="J68" i="9"/>
  <c r="N68" i="9"/>
  <c r="R68" i="9"/>
  <c r="I8" i="9"/>
  <c r="J18" i="9"/>
  <c r="Q18" i="9"/>
  <c r="P22" i="9"/>
  <c r="H19" i="9"/>
  <c r="O15" i="9"/>
  <c r="H23" i="9"/>
  <c r="P23" i="9"/>
  <c r="L19" i="9"/>
  <c r="S15" i="9"/>
  <c r="L23" i="9"/>
  <c r="P19" i="9"/>
  <c r="I10" i="9"/>
  <c r="S22" i="9"/>
  <c r="H22" i="9"/>
  <c r="S18" i="9"/>
  <c r="H16" i="9"/>
  <c r="O14" i="9"/>
  <c r="N22" i="9"/>
  <c r="N18" i="9"/>
  <c r="S10" i="9"/>
  <c r="S14" i="9"/>
  <c r="Q10" i="9"/>
  <c r="K14" i="9"/>
  <c r="M10" i="9"/>
  <c r="I11" i="9"/>
  <c r="O22" i="9"/>
  <c r="J22" i="9"/>
  <c r="O18" i="9"/>
  <c r="I18" i="9"/>
  <c r="N14" i="9"/>
  <c r="N10" i="9"/>
  <c r="R22" i="9"/>
  <c r="L22" i="9"/>
  <c r="R18" i="9"/>
  <c r="M18" i="9"/>
  <c r="Q14" i="9"/>
  <c r="J14" i="9"/>
  <c r="R10" i="9"/>
  <c r="K10" i="9"/>
  <c r="Q22" i="9"/>
  <c r="M22" i="9"/>
  <c r="P18" i="9"/>
  <c r="R14" i="9"/>
  <c r="O10" i="9"/>
  <c r="O23" i="9"/>
  <c r="S19" i="9"/>
  <c r="K19" i="9"/>
  <c r="L15" i="9"/>
  <c r="J11" i="9"/>
  <c r="S23" i="9"/>
  <c r="K23" i="9"/>
  <c r="O19" i="9"/>
  <c r="P15" i="9"/>
  <c r="H15" i="9"/>
  <c r="Q23" i="9"/>
  <c r="M23" i="9"/>
  <c r="I23" i="9"/>
  <c r="Q19" i="9"/>
  <c r="M19" i="9"/>
  <c r="I19" i="9"/>
  <c r="I16" i="9"/>
  <c r="Q15" i="9"/>
  <c r="M15" i="9"/>
  <c r="I15" i="9"/>
  <c r="Q11" i="9"/>
  <c r="R23" i="9"/>
  <c r="N23" i="9"/>
  <c r="R19" i="9"/>
  <c r="N19" i="9"/>
  <c r="R15" i="9"/>
  <c r="N15" i="9"/>
  <c r="R11" i="9"/>
  <c r="N20" i="9"/>
  <c r="Q16" i="9"/>
  <c r="N21" i="9"/>
  <c r="M20" i="9"/>
  <c r="P16" i="9"/>
  <c r="R20" i="9"/>
  <c r="J20" i="9"/>
  <c r="O17" i="9"/>
  <c r="M16" i="9"/>
  <c r="J21" i="9"/>
  <c r="R21" i="9"/>
  <c r="Q20" i="9"/>
  <c r="I20" i="9"/>
  <c r="J17" i="9"/>
  <c r="L16" i="9"/>
  <c r="Q21" i="9"/>
  <c r="I21" i="9"/>
  <c r="N17" i="9"/>
  <c r="P21" i="9"/>
  <c r="L21" i="9"/>
  <c r="H21" i="9"/>
  <c r="P20" i="9"/>
  <c r="L20" i="9"/>
  <c r="H20" i="9"/>
  <c r="R17" i="9"/>
  <c r="M17" i="9"/>
  <c r="S16" i="9"/>
  <c r="O16" i="9"/>
  <c r="K16" i="9"/>
  <c r="M21" i="9"/>
  <c r="S17" i="9"/>
  <c r="S21" i="9"/>
  <c r="O21" i="9"/>
  <c r="S20" i="9"/>
  <c r="O20" i="9"/>
  <c r="Q17" i="9"/>
  <c r="R16" i="9"/>
  <c r="N16" i="9"/>
  <c r="K13" i="9"/>
  <c r="R12" i="9"/>
  <c r="M11" i="9"/>
  <c r="N11" i="9"/>
  <c r="P8" i="9"/>
  <c r="S11" i="9"/>
  <c r="O11" i="9"/>
  <c r="K11" i="9"/>
  <c r="H8" i="9"/>
  <c r="M12" i="9"/>
  <c r="J12" i="9"/>
  <c r="P11" i="9"/>
  <c r="L11" i="9"/>
  <c r="O8" i="9"/>
  <c r="Q12" i="9"/>
  <c r="I12" i="9"/>
  <c r="I9" i="9"/>
  <c r="L8" i="9"/>
  <c r="N9" i="9"/>
  <c r="Q13" i="9"/>
  <c r="N12" i="9"/>
  <c r="S8" i="9"/>
  <c r="K8" i="9"/>
  <c r="J13" i="9"/>
  <c r="R9" i="9"/>
  <c r="S13" i="9"/>
  <c r="N13" i="9"/>
  <c r="I13" i="9"/>
  <c r="P12" i="9"/>
  <c r="L12" i="9"/>
  <c r="H12" i="9"/>
  <c r="Q9" i="9"/>
  <c r="K9" i="9"/>
  <c r="R8" i="9"/>
  <c r="N8" i="9"/>
  <c r="J8" i="9"/>
  <c r="O13" i="9"/>
  <c r="M9" i="9"/>
  <c r="R13" i="9"/>
  <c r="S12" i="9"/>
  <c r="O12" i="9"/>
  <c r="O9" i="9"/>
  <c r="Q8" i="9"/>
  <c r="M8" i="9"/>
  <c r="H122" i="9"/>
  <c r="L122" i="9"/>
  <c r="P122" i="9"/>
  <c r="H118" i="9"/>
  <c r="L118" i="9"/>
  <c r="P118" i="9"/>
  <c r="H114" i="9"/>
  <c r="L114" i="9"/>
  <c r="P114" i="9"/>
  <c r="H110" i="9"/>
  <c r="L110" i="9"/>
  <c r="P110" i="9"/>
  <c r="J106" i="9"/>
  <c r="N106" i="9"/>
  <c r="R106" i="9"/>
  <c r="H106" i="9"/>
  <c r="M106" i="9"/>
  <c r="S106" i="9"/>
  <c r="J102" i="9"/>
  <c r="N102" i="9"/>
  <c r="R102" i="9"/>
  <c r="K102" i="9"/>
  <c r="P102" i="9"/>
  <c r="J98" i="9"/>
  <c r="N98" i="9"/>
  <c r="R98" i="9"/>
  <c r="K98" i="9"/>
  <c r="O98" i="9"/>
  <c r="S98" i="9"/>
  <c r="I98" i="9"/>
  <c r="Q98" i="9"/>
  <c r="J94" i="9"/>
  <c r="N94" i="9"/>
  <c r="R94" i="9"/>
  <c r="K94" i="9"/>
  <c r="O94" i="9"/>
  <c r="S94" i="9"/>
  <c r="I94" i="9"/>
  <c r="Q94" i="9"/>
  <c r="J90" i="9"/>
  <c r="N90" i="9"/>
  <c r="R90" i="9"/>
  <c r="K90" i="9"/>
  <c r="O90" i="9"/>
  <c r="S90" i="9"/>
  <c r="I90" i="9"/>
  <c r="Q90" i="9"/>
  <c r="J86" i="9"/>
  <c r="N86" i="9"/>
  <c r="R86" i="9"/>
  <c r="K86" i="9"/>
  <c r="O86" i="9"/>
  <c r="S86" i="9"/>
  <c r="I86" i="9"/>
  <c r="Q86" i="9"/>
  <c r="J82" i="9"/>
  <c r="N82" i="9"/>
  <c r="R82" i="9"/>
  <c r="K82" i="9"/>
  <c r="O82" i="9"/>
  <c r="S82" i="9"/>
  <c r="I82" i="9"/>
  <c r="Q82" i="9"/>
  <c r="J78" i="9"/>
  <c r="N78" i="9"/>
  <c r="R78" i="9"/>
  <c r="K78" i="9"/>
  <c r="O78" i="9"/>
  <c r="S78" i="9"/>
  <c r="I78" i="9"/>
  <c r="Q78" i="9"/>
  <c r="J74" i="9"/>
  <c r="N74" i="9"/>
  <c r="R74" i="9"/>
  <c r="K74" i="9"/>
  <c r="O74" i="9"/>
  <c r="S74" i="9"/>
  <c r="I74" i="9"/>
  <c r="Q74" i="9"/>
  <c r="J70" i="9"/>
  <c r="N70" i="9"/>
  <c r="R70" i="9"/>
  <c r="K70" i="9"/>
  <c r="O70" i="9"/>
  <c r="S70" i="9"/>
  <c r="I70" i="9"/>
  <c r="Q70" i="9"/>
  <c r="H18" i="9"/>
  <c r="L18" i="9"/>
  <c r="H14" i="9"/>
  <c r="L14" i="9"/>
  <c r="P14" i="9"/>
  <c r="H10" i="9"/>
  <c r="L10" i="9"/>
  <c r="P10" i="9"/>
  <c r="K114" i="9"/>
  <c r="S110" i="9"/>
  <c r="N110" i="9"/>
  <c r="I110" i="9"/>
  <c r="O106" i="9"/>
  <c r="Q102" i="9"/>
  <c r="I102" i="9"/>
  <c r="H98" i="9"/>
  <c r="L94" i="9"/>
  <c r="M90" i="9"/>
  <c r="P86" i="9"/>
  <c r="H82" i="9"/>
  <c r="L78" i="9"/>
  <c r="M74" i="9"/>
  <c r="P70" i="9"/>
  <c r="H121" i="9"/>
  <c r="L121" i="9"/>
  <c r="P121" i="9"/>
  <c r="H117" i="9"/>
  <c r="L117" i="9"/>
  <c r="P117" i="9"/>
  <c r="H113" i="9"/>
  <c r="L113" i="9"/>
  <c r="P113" i="9"/>
  <c r="J109" i="9"/>
  <c r="L109" i="9"/>
  <c r="P109" i="9"/>
  <c r="J105" i="9"/>
  <c r="N105" i="9"/>
  <c r="R105" i="9"/>
  <c r="I105" i="9"/>
  <c r="O105" i="9"/>
  <c r="J101" i="9"/>
  <c r="N101" i="9"/>
  <c r="R101" i="9"/>
  <c r="L101" i="9"/>
  <c r="Q101" i="9"/>
  <c r="J97" i="9"/>
  <c r="N97" i="9"/>
  <c r="R97" i="9"/>
  <c r="K97" i="9"/>
  <c r="O97" i="9"/>
  <c r="S97" i="9"/>
  <c r="M97" i="9"/>
  <c r="J93" i="9"/>
  <c r="N93" i="9"/>
  <c r="R93" i="9"/>
  <c r="K93" i="9"/>
  <c r="O93" i="9"/>
  <c r="S93" i="9"/>
  <c r="M93" i="9"/>
  <c r="J89" i="9"/>
  <c r="N89" i="9"/>
  <c r="R89" i="9"/>
  <c r="K89" i="9"/>
  <c r="O89" i="9"/>
  <c r="S89" i="9"/>
  <c r="M89" i="9"/>
  <c r="J85" i="9"/>
  <c r="N85" i="9"/>
  <c r="R85" i="9"/>
  <c r="K85" i="9"/>
  <c r="O85" i="9"/>
  <c r="S85" i="9"/>
  <c r="M85" i="9"/>
  <c r="J81" i="9"/>
  <c r="N81" i="9"/>
  <c r="R81" i="9"/>
  <c r="K81" i="9"/>
  <c r="O81" i="9"/>
  <c r="S81" i="9"/>
  <c r="M81" i="9"/>
  <c r="J77" i="9"/>
  <c r="N77" i="9"/>
  <c r="R77" i="9"/>
  <c r="K77" i="9"/>
  <c r="O77" i="9"/>
  <c r="S77" i="9"/>
  <c r="M77" i="9"/>
  <c r="J73" i="9"/>
  <c r="N73" i="9"/>
  <c r="R73" i="9"/>
  <c r="K73" i="9"/>
  <c r="O73" i="9"/>
  <c r="S73" i="9"/>
  <c r="M73" i="9"/>
  <c r="J69" i="9"/>
  <c r="N69" i="9"/>
  <c r="R69" i="9"/>
  <c r="K69" i="9"/>
  <c r="O69" i="9"/>
  <c r="S69" i="9"/>
  <c r="M69" i="9"/>
  <c r="H17" i="9"/>
  <c r="L17" i="9"/>
  <c r="P17" i="9"/>
  <c r="H13" i="9"/>
  <c r="L13" i="9"/>
  <c r="P13" i="9"/>
  <c r="H9" i="9"/>
  <c r="L9" i="9"/>
  <c r="P9" i="9"/>
  <c r="H7" i="9"/>
  <c r="J7" i="9"/>
  <c r="L7" i="9"/>
  <c r="N7" i="9"/>
  <c r="P7" i="9"/>
  <c r="R7" i="9"/>
  <c r="I7" i="9"/>
  <c r="K7" i="9"/>
  <c r="M7" i="9"/>
  <c r="O7" i="9"/>
  <c r="Q7" i="9"/>
  <c r="S7" i="9"/>
  <c r="L314" i="3"/>
  <c r="K314" i="3"/>
  <c r="J314" i="3"/>
  <c r="L313" i="3"/>
  <c r="K313" i="3"/>
  <c r="J313" i="3"/>
  <c r="L312" i="3"/>
  <c r="K312" i="3"/>
  <c r="J312" i="3"/>
  <c r="L311" i="3"/>
  <c r="K311" i="3"/>
  <c r="J311" i="3"/>
  <c r="L310" i="3"/>
  <c r="K310" i="3"/>
  <c r="J310" i="3"/>
  <c r="L309" i="3"/>
  <c r="K309" i="3"/>
  <c r="J309" i="3"/>
  <c r="L308" i="3"/>
  <c r="K308" i="3"/>
  <c r="J308" i="3"/>
  <c r="L307" i="3"/>
  <c r="K307" i="3"/>
  <c r="J307" i="3"/>
  <c r="L306" i="3"/>
  <c r="K306" i="3"/>
  <c r="J306" i="3"/>
  <c r="L305" i="3"/>
  <c r="K305" i="3"/>
  <c r="J305" i="3"/>
  <c r="L304" i="3"/>
  <c r="K304" i="3"/>
  <c r="J304" i="3"/>
  <c r="L303" i="3"/>
  <c r="K303" i="3"/>
  <c r="J303" i="3"/>
  <c r="L302" i="3"/>
  <c r="K302" i="3"/>
  <c r="J302" i="3"/>
  <c r="L301" i="3"/>
  <c r="K301" i="3"/>
  <c r="J301" i="3"/>
  <c r="L300" i="3"/>
  <c r="K300" i="3"/>
  <c r="J300" i="3"/>
  <c r="L299" i="3"/>
  <c r="K299" i="3"/>
  <c r="J299" i="3"/>
  <c r="L298" i="3"/>
  <c r="K298" i="3"/>
  <c r="J298" i="3"/>
  <c r="L297" i="3"/>
  <c r="K297" i="3"/>
  <c r="J297" i="3"/>
  <c r="L296" i="3"/>
  <c r="K296" i="3"/>
  <c r="J296" i="3"/>
  <c r="L295" i="3"/>
  <c r="K295" i="3"/>
  <c r="J295" i="3"/>
  <c r="L294" i="3"/>
  <c r="K294" i="3"/>
  <c r="J294" i="3"/>
  <c r="L293" i="3"/>
  <c r="K293" i="3"/>
  <c r="J293" i="3"/>
  <c r="L292" i="3"/>
  <c r="K292" i="3"/>
  <c r="J292" i="3"/>
  <c r="L289" i="3"/>
  <c r="K289" i="3"/>
  <c r="J289" i="3"/>
  <c r="L288" i="3"/>
  <c r="K288" i="3"/>
  <c r="J288" i="3"/>
  <c r="L287" i="3"/>
  <c r="K287" i="3"/>
  <c r="J287" i="3"/>
  <c r="L286" i="3"/>
  <c r="K286" i="3"/>
  <c r="J286" i="3"/>
  <c r="L285" i="3"/>
  <c r="K285" i="3"/>
  <c r="J285" i="3"/>
  <c r="L284" i="3"/>
  <c r="K284" i="3"/>
  <c r="J284" i="3"/>
  <c r="L283" i="3"/>
  <c r="K283" i="3"/>
  <c r="J283" i="3"/>
  <c r="L282" i="3"/>
  <c r="K282" i="3"/>
  <c r="J282" i="3"/>
  <c r="L281" i="3"/>
  <c r="K281" i="3"/>
  <c r="J281" i="3"/>
  <c r="L280" i="3"/>
  <c r="K280" i="3"/>
  <c r="J280" i="3"/>
  <c r="L279" i="3"/>
  <c r="K279" i="3"/>
  <c r="J279" i="3"/>
  <c r="L278" i="3"/>
  <c r="K278" i="3"/>
  <c r="J278" i="3"/>
  <c r="L277" i="3"/>
  <c r="K277" i="3"/>
  <c r="J277" i="3"/>
  <c r="L276" i="3"/>
  <c r="K276" i="3"/>
  <c r="J276" i="3"/>
  <c r="L275" i="3"/>
  <c r="K275" i="3"/>
  <c r="J275" i="3"/>
  <c r="L274" i="3"/>
  <c r="K274" i="3"/>
  <c r="J274" i="3"/>
  <c r="L273" i="3"/>
  <c r="K273" i="3"/>
  <c r="J273" i="3"/>
  <c r="L272" i="3"/>
  <c r="K272" i="3"/>
  <c r="J272" i="3"/>
  <c r="L271" i="3"/>
  <c r="K271" i="3"/>
  <c r="J271" i="3"/>
  <c r="L270" i="3"/>
  <c r="K270" i="3"/>
  <c r="J270" i="3"/>
  <c r="L269" i="3"/>
  <c r="K269" i="3"/>
  <c r="J269" i="3"/>
  <c r="L268" i="3"/>
  <c r="K268" i="3"/>
  <c r="J268" i="3"/>
  <c r="L267" i="3"/>
  <c r="K267" i="3"/>
  <c r="J267" i="3"/>
  <c r="L264" i="3"/>
  <c r="K264" i="3"/>
  <c r="J264" i="3"/>
  <c r="L263" i="3"/>
  <c r="K263" i="3"/>
  <c r="J263" i="3"/>
  <c r="L262" i="3"/>
  <c r="K262" i="3"/>
  <c r="J262" i="3"/>
  <c r="L261" i="3"/>
  <c r="K261" i="3"/>
  <c r="J261" i="3"/>
  <c r="L260" i="3"/>
  <c r="K260" i="3"/>
  <c r="J260" i="3"/>
  <c r="L259" i="3"/>
  <c r="K259" i="3"/>
  <c r="J259" i="3"/>
  <c r="L258" i="3"/>
  <c r="K258" i="3"/>
  <c r="J258" i="3"/>
  <c r="L257" i="3"/>
  <c r="K257" i="3"/>
  <c r="J257" i="3"/>
  <c r="L256" i="3"/>
  <c r="K256" i="3"/>
  <c r="J256" i="3"/>
  <c r="L255" i="3"/>
  <c r="K255" i="3"/>
  <c r="J255" i="3"/>
  <c r="L254" i="3"/>
  <c r="K254" i="3"/>
  <c r="J254" i="3"/>
  <c r="L253" i="3"/>
  <c r="K253" i="3"/>
  <c r="J253" i="3"/>
  <c r="L252" i="3"/>
  <c r="K252" i="3"/>
  <c r="J252" i="3"/>
  <c r="L251" i="3"/>
  <c r="K251" i="3"/>
  <c r="J251" i="3"/>
  <c r="L250" i="3"/>
  <c r="K250" i="3"/>
  <c r="J250" i="3"/>
  <c r="L249" i="3"/>
  <c r="K249" i="3"/>
  <c r="J249" i="3"/>
  <c r="L248" i="3"/>
  <c r="K248" i="3"/>
  <c r="J248" i="3"/>
  <c r="L247" i="3"/>
  <c r="K247" i="3"/>
  <c r="J247" i="3"/>
  <c r="L246" i="3"/>
  <c r="K246" i="3"/>
  <c r="J246" i="3"/>
  <c r="L245" i="3"/>
  <c r="K245" i="3"/>
  <c r="J245" i="3"/>
  <c r="L244" i="3"/>
  <c r="K244" i="3"/>
  <c r="J244" i="3"/>
  <c r="L243" i="3"/>
  <c r="K243" i="3"/>
  <c r="J243" i="3"/>
  <c r="L242" i="3"/>
  <c r="K242" i="3"/>
  <c r="J242" i="3"/>
  <c r="L239" i="3"/>
  <c r="K239" i="3"/>
  <c r="J239" i="3"/>
  <c r="L238" i="3"/>
  <c r="K238" i="3"/>
  <c r="J238" i="3"/>
  <c r="L237" i="3"/>
  <c r="K237" i="3"/>
  <c r="J237" i="3"/>
  <c r="L236" i="3"/>
  <c r="K236" i="3"/>
  <c r="J236" i="3"/>
  <c r="L235" i="3"/>
  <c r="K235" i="3"/>
  <c r="J235" i="3"/>
  <c r="L234" i="3"/>
  <c r="K234" i="3"/>
  <c r="J234" i="3"/>
  <c r="L233" i="3"/>
  <c r="K233" i="3"/>
  <c r="J233" i="3"/>
  <c r="L232" i="3"/>
  <c r="K232" i="3"/>
  <c r="J232" i="3"/>
  <c r="L231" i="3"/>
  <c r="K231" i="3"/>
  <c r="J231" i="3"/>
  <c r="L230" i="3"/>
  <c r="K230" i="3"/>
  <c r="J230" i="3"/>
  <c r="L229" i="3"/>
  <c r="K229" i="3"/>
  <c r="J229" i="3"/>
  <c r="L228" i="3"/>
  <c r="K228" i="3"/>
  <c r="J228" i="3"/>
  <c r="L227" i="3"/>
  <c r="K227" i="3"/>
  <c r="J227" i="3"/>
  <c r="L226" i="3"/>
  <c r="K226" i="3"/>
  <c r="J226" i="3"/>
  <c r="L225" i="3"/>
  <c r="K225" i="3"/>
  <c r="J225" i="3"/>
  <c r="L224" i="3"/>
  <c r="K224" i="3"/>
  <c r="J224" i="3"/>
  <c r="L223" i="3"/>
  <c r="K223" i="3"/>
  <c r="J223" i="3"/>
  <c r="L222" i="3"/>
  <c r="K222" i="3"/>
  <c r="J222" i="3"/>
  <c r="L221" i="3"/>
  <c r="K221" i="3"/>
  <c r="J221" i="3"/>
  <c r="L220" i="3"/>
  <c r="K220" i="3"/>
  <c r="J220" i="3"/>
  <c r="L219" i="3"/>
  <c r="K219" i="3"/>
  <c r="J219" i="3"/>
  <c r="L218" i="3"/>
  <c r="K218" i="3"/>
  <c r="J218" i="3"/>
  <c r="L217" i="3"/>
  <c r="K217" i="3"/>
  <c r="J217" i="3"/>
  <c r="L214" i="3"/>
  <c r="K214" i="3"/>
  <c r="J214" i="3"/>
  <c r="L213" i="3"/>
  <c r="K213" i="3"/>
  <c r="J213" i="3"/>
  <c r="L212" i="3"/>
  <c r="K212" i="3"/>
  <c r="J212" i="3"/>
  <c r="L211" i="3"/>
  <c r="K211" i="3"/>
  <c r="J211" i="3"/>
  <c r="L210" i="3"/>
  <c r="K210" i="3"/>
  <c r="J210" i="3"/>
  <c r="L209" i="3"/>
  <c r="K209" i="3"/>
  <c r="J209" i="3"/>
  <c r="L208" i="3"/>
  <c r="K208" i="3"/>
  <c r="J208" i="3"/>
  <c r="L207" i="3"/>
  <c r="K207" i="3"/>
  <c r="J207" i="3"/>
  <c r="L206" i="3"/>
  <c r="K206" i="3"/>
  <c r="J206" i="3"/>
  <c r="L205" i="3"/>
  <c r="K205" i="3"/>
  <c r="J205" i="3"/>
  <c r="L204" i="3"/>
  <c r="K204" i="3"/>
  <c r="J204" i="3"/>
  <c r="L203" i="3"/>
  <c r="K203" i="3"/>
  <c r="J203" i="3"/>
  <c r="L202" i="3"/>
  <c r="K202" i="3"/>
  <c r="J202" i="3"/>
  <c r="L201" i="3"/>
  <c r="K201" i="3"/>
  <c r="J201" i="3"/>
  <c r="L200" i="3"/>
  <c r="K200" i="3"/>
  <c r="J200" i="3"/>
  <c r="L199" i="3"/>
  <c r="K199" i="3"/>
  <c r="J199" i="3"/>
  <c r="L198" i="3"/>
  <c r="K198" i="3"/>
  <c r="J198" i="3"/>
  <c r="L197" i="3"/>
  <c r="K197" i="3"/>
  <c r="J197" i="3"/>
  <c r="L196" i="3"/>
  <c r="K196" i="3"/>
  <c r="J196" i="3"/>
  <c r="L195" i="3"/>
  <c r="K195" i="3"/>
  <c r="J195" i="3"/>
  <c r="L194" i="3"/>
  <c r="K194" i="3"/>
  <c r="J194" i="3"/>
  <c r="L193" i="3"/>
  <c r="K193" i="3"/>
  <c r="J193" i="3"/>
  <c r="L192" i="3"/>
  <c r="K192" i="3"/>
  <c r="J192" i="3"/>
  <c r="L189" i="3"/>
  <c r="K189" i="3"/>
  <c r="J189" i="3"/>
  <c r="L188" i="3"/>
  <c r="K188" i="3"/>
  <c r="J188" i="3"/>
  <c r="L187" i="3"/>
  <c r="K187" i="3"/>
  <c r="J187" i="3"/>
  <c r="L186" i="3"/>
  <c r="K186" i="3"/>
  <c r="J186" i="3"/>
  <c r="L185" i="3"/>
  <c r="K185" i="3"/>
  <c r="J185" i="3"/>
  <c r="L184" i="3"/>
  <c r="K184" i="3"/>
  <c r="J184" i="3"/>
  <c r="L183" i="3"/>
  <c r="K183" i="3"/>
  <c r="J183" i="3"/>
  <c r="L182" i="3"/>
  <c r="K182" i="3"/>
  <c r="J182" i="3"/>
  <c r="L181" i="3"/>
  <c r="K181" i="3"/>
  <c r="J181" i="3"/>
  <c r="L180" i="3"/>
  <c r="K180" i="3"/>
  <c r="J180" i="3"/>
  <c r="L179" i="3"/>
  <c r="K179" i="3"/>
  <c r="J179" i="3"/>
  <c r="L178" i="3"/>
  <c r="K178" i="3"/>
  <c r="J178" i="3"/>
  <c r="L177" i="3"/>
  <c r="K177" i="3"/>
  <c r="J177" i="3"/>
  <c r="L176" i="3"/>
  <c r="K176" i="3"/>
  <c r="J176" i="3"/>
  <c r="L175" i="3"/>
  <c r="K175" i="3"/>
  <c r="J175" i="3"/>
  <c r="L174" i="3"/>
  <c r="K174" i="3"/>
  <c r="J174" i="3"/>
  <c r="L173" i="3"/>
  <c r="K173" i="3"/>
  <c r="J173" i="3"/>
  <c r="L172" i="3"/>
  <c r="K172" i="3"/>
  <c r="J172" i="3"/>
  <c r="L171" i="3"/>
  <c r="K171" i="3"/>
  <c r="J171" i="3"/>
  <c r="L170" i="3"/>
  <c r="K170" i="3"/>
  <c r="J170" i="3"/>
  <c r="L169" i="3"/>
  <c r="K169" i="3"/>
  <c r="J169" i="3"/>
  <c r="L168" i="3"/>
  <c r="K168" i="3"/>
  <c r="J168" i="3"/>
  <c r="L167" i="3"/>
  <c r="K167" i="3"/>
  <c r="J167" i="3"/>
  <c r="L159" i="3"/>
  <c r="K159" i="3"/>
  <c r="J159" i="3"/>
  <c r="L158" i="3"/>
  <c r="K158" i="3"/>
  <c r="J158" i="3"/>
  <c r="L157" i="3"/>
  <c r="K157" i="3"/>
  <c r="J157" i="3"/>
  <c r="L156" i="3"/>
  <c r="K156" i="3"/>
  <c r="J156" i="3"/>
  <c r="L155" i="3"/>
  <c r="K155" i="3"/>
  <c r="J155" i="3"/>
  <c r="L154" i="3"/>
  <c r="K154" i="3"/>
  <c r="J154" i="3"/>
  <c r="L153" i="3"/>
  <c r="K153" i="3"/>
  <c r="J153" i="3"/>
  <c r="L152" i="3"/>
  <c r="K152" i="3"/>
  <c r="J152" i="3"/>
  <c r="L151" i="3"/>
  <c r="K151" i="3"/>
  <c r="J151" i="3"/>
  <c r="L150" i="3"/>
  <c r="K150" i="3"/>
  <c r="J150" i="3"/>
  <c r="L149" i="3"/>
  <c r="K149" i="3"/>
  <c r="J149" i="3"/>
  <c r="L148" i="3"/>
  <c r="K148" i="3"/>
  <c r="J148" i="3"/>
  <c r="L147" i="3"/>
  <c r="K147" i="3"/>
  <c r="J147" i="3"/>
  <c r="L146" i="3"/>
  <c r="K146" i="3"/>
  <c r="J146" i="3"/>
  <c r="L145" i="3"/>
  <c r="K145" i="3"/>
  <c r="J145" i="3"/>
  <c r="L144" i="3"/>
  <c r="K144" i="3"/>
  <c r="J144" i="3"/>
  <c r="L143" i="3"/>
  <c r="K143" i="3"/>
  <c r="J143" i="3"/>
  <c r="L142" i="3"/>
  <c r="K142" i="3"/>
  <c r="J142" i="3"/>
  <c r="L141" i="3"/>
  <c r="K141" i="3"/>
  <c r="J141" i="3"/>
  <c r="L140" i="3"/>
  <c r="K140" i="3"/>
  <c r="J140" i="3"/>
  <c r="L139" i="3"/>
  <c r="K139" i="3"/>
  <c r="J139" i="3"/>
  <c r="L138" i="3"/>
  <c r="K138" i="3"/>
  <c r="J138" i="3"/>
  <c r="L137" i="3"/>
  <c r="K137" i="3"/>
  <c r="J137" i="3"/>
  <c r="L134" i="3"/>
  <c r="K134" i="3"/>
  <c r="J134" i="3"/>
  <c r="L133" i="3"/>
  <c r="K133" i="3"/>
  <c r="J133" i="3"/>
  <c r="L132" i="3"/>
  <c r="K132" i="3"/>
  <c r="J132" i="3"/>
  <c r="L131" i="3"/>
  <c r="K131" i="3"/>
  <c r="J131" i="3"/>
  <c r="L130" i="3"/>
  <c r="K130" i="3"/>
  <c r="J130" i="3"/>
  <c r="L129" i="3"/>
  <c r="K129" i="3"/>
  <c r="J129" i="3"/>
  <c r="L128" i="3"/>
  <c r="K128" i="3"/>
  <c r="J128" i="3"/>
  <c r="L127" i="3"/>
  <c r="K127" i="3"/>
  <c r="J127" i="3"/>
  <c r="L126" i="3"/>
  <c r="K126" i="3"/>
  <c r="J126" i="3"/>
  <c r="L125" i="3"/>
  <c r="K125" i="3"/>
  <c r="J125" i="3"/>
  <c r="L124" i="3"/>
  <c r="K124" i="3"/>
  <c r="J124" i="3"/>
  <c r="L123" i="3"/>
  <c r="K123" i="3"/>
  <c r="J123" i="3"/>
  <c r="L122" i="3"/>
  <c r="K122" i="3"/>
  <c r="J122" i="3"/>
  <c r="L121" i="3"/>
  <c r="K121" i="3"/>
  <c r="J121" i="3"/>
  <c r="L120" i="3"/>
  <c r="K120" i="3"/>
  <c r="J120" i="3"/>
  <c r="L119" i="3"/>
  <c r="K119" i="3"/>
  <c r="J119" i="3"/>
  <c r="L118" i="3"/>
  <c r="K118" i="3"/>
  <c r="J118" i="3"/>
  <c r="L117" i="3"/>
  <c r="K117" i="3"/>
  <c r="J117" i="3"/>
  <c r="L116" i="3"/>
  <c r="K116" i="3"/>
  <c r="J116" i="3"/>
  <c r="L115" i="3"/>
  <c r="K115" i="3"/>
  <c r="J115" i="3"/>
  <c r="L114" i="3"/>
  <c r="K114" i="3"/>
  <c r="J114" i="3"/>
  <c r="L113" i="3"/>
  <c r="K113" i="3"/>
  <c r="J113" i="3"/>
  <c r="L112" i="3"/>
  <c r="K112" i="3"/>
  <c r="J112" i="3"/>
  <c r="L109" i="3"/>
  <c r="K109" i="3"/>
  <c r="J109" i="3"/>
  <c r="L108" i="3"/>
  <c r="K108" i="3"/>
  <c r="J108" i="3"/>
  <c r="L107" i="3"/>
  <c r="K107" i="3"/>
  <c r="J107" i="3"/>
  <c r="L106" i="3"/>
  <c r="K106" i="3"/>
  <c r="J106" i="3"/>
  <c r="L105" i="3"/>
  <c r="K105" i="3"/>
  <c r="J105" i="3"/>
  <c r="J103" i="3"/>
  <c r="L84" i="3"/>
  <c r="K84" i="3"/>
  <c r="J84" i="3"/>
  <c r="L83" i="3"/>
  <c r="K83" i="3"/>
  <c r="J83" i="3"/>
  <c r="L82" i="3"/>
  <c r="K82" i="3"/>
  <c r="J82" i="3"/>
  <c r="L81" i="3"/>
  <c r="K81" i="3"/>
  <c r="J81" i="3"/>
  <c r="L80" i="3"/>
  <c r="K80" i="3"/>
  <c r="J80" i="3"/>
  <c r="L79" i="3"/>
  <c r="K79" i="3"/>
  <c r="J79" i="3"/>
  <c r="L78" i="3"/>
  <c r="K78" i="3"/>
  <c r="J78" i="3"/>
  <c r="L77" i="3"/>
  <c r="K77" i="3"/>
  <c r="J77" i="3"/>
  <c r="L76" i="3"/>
  <c r="K76" i="3"/>
  <c r="J76" i="3"/>
  <c r="L75" i="3"/>
  <c r="K75" i="3"/>
  <c r="J75" i="3"/>
  <c r="L74" i="3"/>
  <c r="K74" i="3"/>
  <c r="J74" i="3"/>
  <c r="L73" i="3"/>
  <c r="K73" i="3"/>
  <c r="J73" i="3"/>
  <c r="L72" i="3"/>
  <c r="K72" i="3"/>
  <c r="J72" i="3"/>
  <c r="L62" i="3"/>
  <c r="K62" i="3"/>
  <c r="L59" i="3"/>
  <c r="K59" i="3"/>
  <c r="J59" i="3"/>
  <c r="L58" i="3"/>
  <c r="K58" i="3"/>
  <c r="J58" i="3"/>
  <c r="J57" i="3"/>
  <c r="J16" i="3"/>
  <c r="K16" i="3"/>
  <c r="L16" i="3"/>
  <c r="J17" i="3"/>
  <c r="K17" i="3"/>
  <c r="L17" i="3"/>
  <c r="J18" i="3"/>
  <c r="K18" i="3"/>
  <c r="L18" i="3"/>
  <c r="J19" i="3"/>
  <c r="K19" i="3"/>
  <c r="L19" i="3"/>
  <c r="J20" i="3"/>
  <c r="K20" i="3"/>
  <c r="L20" i="3"/>
  <c r="J21" i="3"/>
  <c r="K21" i="3"/>
  <c r="L21" i="3"/>
  <c r="J22" i="3"/>
  <c r="K22" i="3"/>
  <c r="L22" i="3"/>
  <c r="J23" i="3"/>
  <c r="K23" i="3"/>
  <c r="L23" i="3"/>
  <c r="J24" i="3"/>
  <c r="K24" i="3"/>
  <c r="L24" i="3"/>
  <c r="J25" i="3"/>
  <c r="K25" i="3"/>
  <c r="L25" i="3"/>
  <c r="J26" i="3"/>
  <c r="K26" i="3"/>
  <c r="L26" i="3"/>
  <c r="J27" i="3"/>
  <c r="K27" i="3"/>
  <c r="L27" i="3"/>
  <c r="J28" i="3"/>
  <c r="K28" i="3"/>
  <c r="L28" i="3"/>
  <c r="J29" i="3"/>
  <c r="K29" i="3"/>
  <c r="L29" i="3"/>
  <c r="J30" i="3"/>
  <c r="K30" i="3"/>
  <c r="L30" i="3"/>
  <c r="J31" i="3"/>
  <c r="K31" i="3"/>
  <c r="L31" i="3"/>
  <c r="J32" i="3"/>
  <c r="K32" i="3"/>
  <c r="L32" i="3"/>
  <c r="J33" i="3"/>
  <c r="K33" i="3"/>
  <c r="L33" i="3"/>
  <c r="J34" i="3"/>
  <c r="K34" i="3"/>
  <c r="L34" i="3"/>
  <c r="K12" i="4"/>
  <c r="K13" i="4"/>
  <c r="K14" i="4"/>
  <c r="K15" i="4"/>
  <c r="K16" i="4"/>
  <c r="K17" i="4"/>
  <c r="K18" i="4"/>
  <c r="K19" i="4"/>
  <c r="K20" i="4"/>
  <c r="K21" i="4"/>
  <c r="K22" i="4"/>
  <c r="K23" i="4"/>
  <c r="N23" i="4"/>
  <c r="K24" i="4"/>
  <c r="N24" i="4"/>
  <c r="K25" i="4"/>
  <c r="K26" i="4"/>
  <c r="K27" i="4"/>
  <c r="K28" i="4"/>
  <c r="K29" i="4"/>
  <c r="O29" i="4"/>
  <c r="K30" i="4"/>
  <c r="N30" i="4"/>
  <c r="K31" i="4"/>
  <c r="K32" i="4"/>
  <c r="K33" i="4"/>
  <c r="K34" i="4"/>
  <c r="K35" i="4"/>
  <c r="K36" i="4"/>
  <c r="K37" i="4"/>
  <c r="K38" i="4"/>
  <c r="O7" i="2"/>
  <c r="O8" i="2"/>
  <c r="O9" i="2"/>
  <c r="O10" i="2"/>
  <c r="O11" i="2"/>
  <c r="O12" i="2"/>
  <c r="O13" i="2"/>
  <c r="O14" i="2"/>
  <c r="O15" i="2"/>
  <c r="P15" i="2"/>
  <c r="O16" i="2"/>
  <c r="O17" i="2"/>
  <c r="O18" i="2"/>
  <c r="O19" i="2"/>
  <c r="O20" i="2"/>
  <c r="O21" i="2"/>
  <c r="O22" i="2"/>
  <c r="P22" i="2"/>
  <c r="O23" i="2"/>
  <c r="P23" i="2"/>
  <c r="O24" i="2"/>
  <c r="P24" i="2"/>
  <c r="O25" i="2"/>
  <c r="P25" i="2"/>
  <c r="O26" i="2"/>
  <c r="P26" i="2"/>
  <c r="U13" i="1"/>
  <c r="U14" i="1"/>
  <c r="U15" i="1"/>
  <c r="U16" i="1"/>
  <c r="T18" i="9" l="1"/>
  <c r="V18" i="9" s="1"/>
  <c r="W18" i="9" s="1"/>
  <c r="T17" i="9"/>
  <c r="V17" i="9" s="1"/>
  <c r="W17" i="9" s="1"/>
  <c r="T30" i="9"/>
  <c r="T29" i="9"/>
  <c r="T28" i="9"/>
  <c r="T42" i="9"/>
  <c r="T50" i="9"/>
  <c r="T79" i="9"/>
  <c r="U79" i="9" s="1"/>
  <c r="T66" i="9"/>
  <c r="V66" i="9" s="1"/>
  <c r="W66" i="9" s="1"/>
  <c r="T71" i="9"/>
  <c r="T51" i="9"/>
  <c r="T43" i="9"/>
  <c r="V43" i="9" s="1"/>
  <c r="W43" i="9" s="1"/>
  <c r="T75" i="9"/>
  <c r="V75" i="9" s="1"/>
  <c r="W75" i="9" s="1"/>
  <c r="T99" i="9"/>
  <c r="U99" i="9" s="1"/>
  <c r="T123" i="9"/>
  <c r="U123" i="9" s="1"/>
  <c r="T47" i="9"/>
  <c r="U47" i="9" s="1"/>
  <c r="T55" i="9"/>
  <c r="U55" i="9" s="1"/>
  <c r="T63" i="9"/>
  <c r="U63" i="9" s="1"/>
  <c r="T59" i="9"/>
  <c r="U59" i="9" s="1"/>
  <c r="T87" i="9"/>
  <c r="U87" i="9" s="1"/>
  <c r="T95" i="9"/>
  <c r="U95" i="9" s="1"/>
  <c r="T111" i="9"/>
  <c r="U111" i="9" s="1"/>
  <c r="T119" i="9"/>
  <c r="U119" i="9" s="1"/>
  <c r="T67" i="9"/>
  <c r="V67" i="9" s="1"/>
  <c r="W67" i="9" s="1"/>
  <c r="T83" i="9"/>
  <c r="U83" i="9" s="1"/>
  <c r="T91" i="9"/>
  <c r="T107" i="9"/>
  <c r="U107" i="9" s="1"/>
  <c r="T115" i="9"/>
  <c r="U115" i="9" s="1"/>
  <c r="T120" i="9"/>
  <c r="T57" i="9"/>
  <c r="U57" i="9" s="1"/>
  <c r="T80" i="9"/>
  <c r="T44" i="9"/>
  <c r="V44" i="9" s="1"/>
  <c r="W44" i="9" s="1"/>
  <c r="T52" i="9"/>
  <c r="U52" i="9" s="1"/>
  <c r="T56" i="9"/>
  <c r="U56" i="9" s="1"/>
  <c r="T60" i="9"/>
  <c r="T45" i="9"/>
  <c r="U45" i="9" s="1"/>
  <c r="T53" i="9"/>
  <c r="U53" i="9" s="1"/>
  <c r="T61" i="9"/>
  <c r="U61" i="9" s="1"/>
  <c r="T49" i="9"/>
  <c r="V49" i="9" s="1"/>
  <c r="W49" i="9" s="1"/>
  <c r="T65" i="9"/>
  <c r="U65" i="9" s="1"/>
  <c r="T84" i="9"/>
  <c r="T92" i="9"/>
  <c r="T108" i="9"/>
  <c r="T116" i="9"/>
  <c r="T48" i="9"/>
  <c r="U48" i="9" s="1"/>
  <c r="T64" i="9"/>
  <c r="U64" i="9" s="1"/>
  <c r="T93" i="9"/>
  <c r="U93" i="9" s="1"/>
  <c r="T121" i="9"/>
  <c r="U121" i="9" s="1"/>
  <c r="T76" i="9"/>
  <c r="V76" i="9" s="1"/>
  <c r="W76" i="9" s="1"/>
  <c r="T96" i="9"/>
  <c r="T104" i="9"/>
  <c r="T88" i="9"/>
  <c r="T112" i="9"/>
  <c r="T81" i="9"/>
  <c r="U81" i="9" s="1"/>
  <c r="T85" i="9"/>
  <c r="U85" i="9" s="1"/>
  <c r="T68" i="9"/>
  <c r="V68" i="9" s="1"/>
  <c r="W68" i="9" s="1"/>
  <c r="T72" i="9"/>
  <c r="V72" i="9" s="1"/>
  <c r="W72" i="9" s="1"/>
  <c r="T100" i="9"/>
  <c r="T86" i="9"/>
  <c r="T122" i="9"/>
  <c r="U122" i="9" s="1"/>
  <c r="T89" i="9"/>
  <c r="U89" i="9" s="1"/>
  <c r="T78" i="9"/>
  <c r="T69" i="9"/>
  <c r="V69" i="9" s="1"/>
  <c r="W69" i="9" s="1"/>
  <c r="T105" i="9"/>
  <c r="U105" i="9" s="1"/>
  <c r="T70" i="9"/>
  <c r="V70" i="9" s="1"/>
  <c r="W70" i="9" s="1"/>
  <c r="T97" i="9"/>
  <c r="V97" i="9" s="1"/>
  <c r="W97" i="9" s="1"/>
  <c r="T98" i="9"/>
  <c r="T73" i="9"/>
  <c r="V73" i="9" s="1"/>
  <c r="W73" i="9" s="1"/>
  <c r="T102" i="9"/>
  <c r="T74" i="9"/>
  <c r="V74" i="9" s="1"/>
  <c r="W74" i="9" s="1"/>
  <c r="T94" i="9"/>
  <c r="T77" i="9"/>
  <c r="U77" i="9" s="1"/>
  <c r="T101" i="9"/>
  <c r="U101" i="9" s="1"/>
  <c r="T109" i="9"/>
  <c r="U109" i="9" s="1"/>
  <c r="T90" i="9"/>
  <c r="T124" i="9"/>
  <c r="T22" i="9"/>
  <c r="V22" i="9" s="1"/>
  <c r="W22" i="9" s="1"/>
  <c r="T15" i="9"/>
  <c r="V15" i="9" s="1"/>
  <c r="W15" i="9" s="1"/>
  <c r="T23" i="9"/>
  <c r="V23" i="9" s="1"/>
  <c r="W23" i="9" s="1"/>
  <c r="T19" i="9"/>
  <c r="V19" i="9" s="1"/>
  <c r="W19" i="9" s="1"/>
  <c r="T14" i="9"/>
  <c r="V14" i="9" s="1"/>
  <c r="W14" i="9" s="1"/>
  <c r="T20" i="9"/>
  <c r="V20" i="9" s="1"/>
  <c r="W20" i="9" s="1"/>
  <c r="T16" i="9"/>
  <c r="V16" i="9" s="1"/>
  <c r="W16" i="9" s="1"/>
  <c r="T21" i="9"/>
  <c r="V21" i="9" s="1"/>
  <c r="W21" i="9" s="1"/>
  <c r="T11" i="9"/>
  <c r="V11" i="9" s="1"/>
  <c r="W11" i="9" s="1"/>
  <c r="T13" i="9"/>
  <c r="V13" i="9" s="1"/>
  <c r="W13" i="9" s="1"/>
  <c r="S126" i="9"/>
  <c r="S127" i="9" s="1"/>
  <c r="K126" i="9"/>
  <c r="K127" i="9" s="1"/>
  <c r="I126" i="9"/>
  <c r="I128" i="9" s="1"/>
  <c r="I129" i="9" s="1"/>
  <c r="T9" i="9"/>
  <c r="V9" i="9" s="1"/>
  <c r="W9" i="9" s="1"/>
  <c r="T10" i="9"/>
  <c r="V10" i="9" s="1"/>
  <c r="W10" i="9" s="1"/>
  <c r="T8" i="9"/>
  <c r="V8" i="9" s="1"/>
  <c r="W8" i="9" s="1"/>
  <c r="T12" i="9"/>
  <c r="V12" i="9" s="1"/>
  <c r="W12" i="9" s="1"/>
  <c r="N126" i="9"/>
  <c r="N127" i="9" s="1"/>
  <c r="Q126" i="9"/>
  <c r="Q128" i="9" s="1"/>
  <c r="Q129" i="9" s="1"/>
  <c r="L126" i="9"/>
  <c r="L128" i="9" s="1"/>
  <c r="T106" i="9"/>
  <c r="O126" i="9"/>
  <c r="O128" i="9" s="1"/>
  <c r="O129" i="9" s="1"/>
  <c r="R126" i="9"/>
  <c r="R127" i="9" s="1"/>
  <c r="J126" i="9"/>
  <c r="J128" i="9" s="1"/>
  <c r="J129" i="9" s="1"/>
  <c r="T113" i="9"/>
  <c r="U113" i="9" s="1"/>
  <c r="T82" i="9"/>
  <c r="T114" i="9"/>
  <c r="T117" i="9"/>
  <c r="U117" i="9" s="1"/>
  <c r="T118" i="9"/>
  <c r="M126" i="9"/>
  <c r="M128" i="9" s="1"/>
  <c r="P126" i="9"/>
  <c r="D21" i="11" s="1"/>
  <c r="E21" i="11" s="1"/>
  <c r="T110" i="9"/>
  <c r="H126" i="9"/>
  <c r="H127" i="9" s="1"/>
  <c r="T7" i="9"/>
  <c r="U7" i="9" s="1"/>
  <c r="O6" i="2"/>
  <c r="O5" i="2"/>
  <c r="AD6" i="8"/>
  <c r="Q5" i="10" s="1"/>
  <c r="AD5" i="10" s="1"/>
  <c r="AE6" i="8"/>
  <c r="R5" i="10" s="1"/>
  <c r="AF6" i="8"/>
  <c r="S5" i="10" s="1"/>
  <c r="AD7" i="8"/>
  <c r="Q6" i="10" s="1"/>
  <c r="AD6" i="10" s="1"/>
  <c r="AE7" i="8"/>
  <c r="R6" i="10" s="1"/>
  <c r="AF7" i="8"/>
  <c r="S6" i="10" s="1"/>
  <c r="AD8" i="8"/>
  <c r="Q7" i="10" s="1"/>
  <c r="AD7" i="10" s="1"/>
  <c r="AE8" i="8"/>
  <c r="R7" i="10" s="1"/>
  <c r="AF8" i="8"/>
  <c r="S7" i="10" s="1"/>
  <c r="AD9" i="8"/>
  <c r="Q8" i="10" s="1"/>
  <c r="AD8" i="10" s="1"/>
  <c r="AE9" i="8"/>
  <c r="R8" i="10" s="1"/>
  <c r="AF9" i="8"/>
  <c r="S8" i="10" s="1"/>
  <c r="AD10" i="8"/>
  <c r="Q9" i="10" s="1"/>
  <c r="AD9" i="10" s="1"/>
  <c r="AE10" i="8"/>
  <c r="R9" i="10" s="1"/>
  <c r="AF10" i="8"/>
  <c r="S9" i="10" s="1"/>
  <c r="AD11" i="8"/>
  <c r="Q10" i="10" s="1"/>
  <c r="AD10" i="10" s="1"/>
  <c r="AE11" i="8"/>
  <c r="R10" i="10" s="1"/>
  <c r="AF11" i="8"/>
  <c r="S10" i="10" s="1"/>
  <c r="AD12" i="8"/>
  <c r="Q11" i="10" s="1"/>
  <c r="AD11" i="10" s="1"/>
  <c r="AE12" i="8"/>
  <c r="R11" i="10" s="1"/>
  <c r="AF12" i="8"/>
  <c r="S11" i="10" s="1"/>
  <c r="AD13" i="8"/>
  <c r="Q12" i="10" s="1"/>
  <c r="AD12" i="10" s="1"/>
  <c r="AE13" i="8"/>
  <c r="R12" i="10" s="1"/>
  <c r="AF13" i="8"/>
  <c r="S12" i="10" s="1"/>
  <c r="AD14" i="8"/>
  <c r="Q13" i="10" s="1"/>
  <c r="AD13" i="10" s="1"/>
  <c r="AE14" i="8"/>
  <c r="R13" i="10" s="1"/>
  <c r="AF14" i="8"/>
  <c r="S13" i="10" s="1"/>
  <c r="AD15" i="8"/>
  <c r="Q14" i="10" s="1"/>
  <c r="AD14" i="10" s="1"/>
  <c r="AE15" i="8"/>
  <c r="R14" i="10" s="1"/>
  <c r="AF15" i="8"/>
  <c r="S14" i="10" s="1"/>
  <c r="AE5" i="8"/>
  <c r="R4" i="10" s="1"/>
  <c r="AF5" i="8"/>
  <c r="S4" i="10" s="1"/>
  <c r="AD5" i="8"/>
  <c r="Q4" i="10" s="1"/>
  <c r="W5" i="10"/>
  <c r="W6" i="10"/>
  <c r="W7" i="10"/>
  <c r="W8" i="10"/>
  <c r="W9" i="10"/>
  <c r="W10" i="10"/>
  <c r="W4" i="10"/>
  <c r="I5" i="10"/>
  <c r="J5" i="10"/>
  <c r="I6" i="10"/>
  <c r="J6" i="10"/>
  <c r="I7" i="10"/>
  <c r="J7" i="10"/>
  <c r="I8" i="10"/>
  <c r="J8" i="10"/>
  <c r="I9" i="10"/>
  <c r="J9" i="10"/>
  <c r="I10" i="10"/>
  <c r="J10" i="10"/>
  <c r="J4" i="10"/>
  <c r="I4" i="10"/>
  <c r="H5" i="10"/>
  <c r="H6" i="10"/>
  <c r="H7" i="10"/>
  <c r="H8" i="10"/>
  <c r="H9" i="10"/>
  <c r="H10" i="10"/>
  <c r="C5" i="10"/>
  <c r="E5" i="10"/>
  <c r="F5" i="10"/>
  <c r="AM5" i="10" s="1"/>
  <c r="G5" i="10"/>
  <c r="C6" i="10"/>
  <c r="E6" i="10"/>
  <c r="F6" i="10"/>
  <c r="AM6" i="10" s="1"/>
  <c r="G6" i="10"/>
  <c r="C7" i="10"/>
  <c r="E7" i="10"/>
  <c r="F7" i="10"/>
  <c r="AM7" i="10" s="1"/>
  <c r="G7" i="10"/>
  <c r="C8" i="10"/>
  <c r="E8" i="10"/>
  <c r="F8" i="10"/>
  <c r="AM8" i="10" s="1"/>
  <c r="G8" i="10"/>
  <c r="C9" i="10"/>
  <c r="E9" i="10"/>
  <c r="F9" i="10"/>
  <c r="AM9" i="10" s="1"/>
  <c r="G9" i="10"/>
  <c r="C10" i="10"/>
  <c r="E10" i="10"/>
  <c r="F10" i="10"/>
  <c r="AM10" i="10" s="1"/>
  <c r="G10" i="10"/>
  <c r="C11" i="10"/>
  <c r="E11" i="10"/>
  <c r="F11" i="10"/>
  <c r="AM11" i="10" s="1"/>
  <c r="C12" i="10"/>
  <c r="E12" i="10"/>
  <c r="F12" i="10"/>
  <c r="AM12" i="10" s="1"/>
  <c r="C13" i="10"/>
  <c r="E13" i="10"/>
  <c r="F13" i="10"/>
  <c r="AM13" i="10" s="1"/>
  <c r="C14" i="10"/>
  <c r="E14" i="10"/>
  <c r="F14" i="10"/>
  <c r="AM14" i="10" s="1"/>
  <c r="C15" i="10"/>
  <c r="E15" i="10"/>
  <c r="F15" i="10"/>
  <c r="AM15" i="10" s="1"/>
  <c r="C16" i="10"/>
  <c r="E16" i="10"/>
  <c r="F16" i="10"/>
  <c r="AM16" i="10" s="1"/>
  <c r="C4" i="10"/>
  <c r="AI6" i="8"/>
  <c r="V5" i="10" s="1"/>
  <c r="AI7" i="8"/>
  <c r="V6" i="10" s="1"/>
  <c r="AI8" i="8"/>
  <c r="V7" i="10" s="1"/>
  <c r="AI9" i="8"/>
  <c r="V8" i="10" s="1"/>
  <c r="AI10" i="8"/>
  <c r="V9" i="10" s="1"/>
  <c r="AI11" i="8"/>
  <c r="V10" i="10" s="1"/>
  <c r="AI12" i="8"/>
  <c r="V11" i="10" s="1"/>
  <c r="Y11" i="10" s="1"/>
  <c r="AI13" i="8"/>
  <c r="V12" i="10" s="1"/>
  <c r="Y12" i="10" s="1"/>
  <c r="AI14" i="8"/>
  <c r="V13" i="10" s="1"/>
  <c r="Y13" i="10" s="1"/>
  <c r="AI15" i="8"/>
  <c r="V14" i="10" s="1"/>
  <c r="Y14" i="10" s="1"/>
  <c r="AI5" i="8"/>
  <c r="V4" i="10" s="1"/>
  <c r="U5" i="10"/>
  <c r="U6" i="10"/>
  <c r="U7" i="10"/>
  <c r="U8" i="10"/>
  <c r="U9" i="10"/>
  <c r="U10" i="10"/>
  <c r="U4" i="10"/>
  <c r="AG5" i="8"/>
  <c r="T4" i="10" s="1"/>
  <c r="AG6" i="8"/>
  <c r="T5" i="10" s="1"/>
  <c r="AG7" i="8"/>
  <c r="T6" i="10" s="1"/>
  <c r="AG8" i="8"/>
  <c r="T7" i="10" s="1"/>
  <c r="AG9" i="8"/>
  <c r="T8" i="10" s="1"/>
  <c r="AG10" i="8"/>
  <c r="T9" i="10" s="1"/>
  <c r="AG11" i="8"/>
  <c r="T10" i="10" s="1"/>
  <c r="AG12" i="8"/>
  <c r="T11" i="10" s="1"/>
  <c r="X11" i="10" s="1"/>
  <c r="AG13" i="8"/>
  <c r="T12" i="10" s="1"/>
  <c r="X12" i="10" s="1"/>
  <c r="AG14" i="8"/>
  <c r="T13" i="10" s="1"/>
  <c r="X13" i="10" s="1"/>
  <c r="AG15" i="8"/>
  <c r="T14" i="10" s="1"/>
  <c r="X14" i="10" s="1"/>
  <c r="AC15" i="8"/>
  <c r="P14" i="10" s="1"/>
  <c r="AC14" i="8"/>
  <c r="P13" i="10" s="1"/>
  <c r="AC13" i="8"/>
  <c r="P12" i="10" s="1"/>
  <c r="AC12" i="8"/>
  <c r="P11" i="10" s="1"/>
  <c r="AC11" i="8"/>
  <c r="P10" i="10" s="1"/>
  <c r="AC9" i="8"/>
  <c r="P8" i="10" s="1"/>
  <c r="AC8" i="8"/>
  <c r="P7" i="10" s="1"/>
  <c r="AC7" i="8"/>
  <c r="P6" i="10" s="1"/>
  <c r="AC6" i="8"/>
  <c r="P5" i="10" s="1"/>
  <c r="AC5" i="8"/>
  <c r="P4" i="10" s="1"/>
  <c r="AC10" i="8"/>
  <c r="P9" i="10" s="1"/>
  <c r="X12" i="8"/>
  <c r="K11" i="10" s="1"/>
  <c r="Y12" i="8"/>
  <c r="L11" i="10" s="1"/>
  <c r="X13" i="8"/>
  <c r="K12" i="10" s="1"/>
  <c r="Y13" i="8"/>
  <c r="L12" i="10" s="1"/>
  <c r="X14" i="8"/>
  <c r="K13" i="10" s="1"/>
  <c r="Y14" i="8"/>
  <c r="L13" i="10" s="1"/>
  <c r="X15" i="8"/>
  <c r="K14" i="10" s="1"/>
  <c r="Y15" i="8"/>
  <c r="L14" i="10" s="1"/>
  <c r="X16" i="8"/>
  <c r="K15" i="10" s="1"/>
  <c r="Y16" i="8"/>
  <c r="L15" i="10" s="1"/>
  <c r="Z12" i="8"/>
  <c r="M11" i="10" s="1"/>
  <c r="Z11" i="10" s="1"/>
  <c r="Z13" i="8"/>
  <c r="M12" i="10" s="1"/>
  <c r="Z12" i="10" s="1"/>
  <c r="Z14" i="8"/>
  <c r="M13" i="10" s="1"/>
  <c r="Z13" i="10" s="1"/>
  <c r="Z15" i="8"/>
  <c r="M14" i="10" s="1"/>
  <c r="Z14" i="10" s="1"/>
  <c r="N10" i="10"/>
  <c r="AB10" i="10" s="1"/>
  <c r="AA10" i="8"/>
  <c r="N9" i="10" s="1"/>
  <c r="AB9" i="10" s="1"/>
  <c r="AA9" i="8"/>
  <c r="N8" i="10" s="1"/>
  <c r="AB8" i="10" s="1"/>
  <c r="AA7" i="8"/>
  <c r="N6" i="10" s="1"/>
  <c r="AB6" i="10" s="1"/>
  <c r="AA6" i="8"/>
  <c r="N5" i="10" s="1"/>
  <c r="AB5" i="10" s="1"/>
  <c r="N4" i="10"/>
  <c r="AB15" i="8"/>
  <c r="O14" i="10" s="1"/>
  <c r="AB14" i="8"/>
  <c r="O13" i="10" s="1"/>
  <c r="AB13" i="8"/>
  <c r="O12" i="10" s="1"/>
  <c r="AB12" i="8"/>
  <c r="O11" i="10" s="1"/>
  <c r="AB11" i="8"/>
  <c r="O10" i="10" s="1"/>
  <c r="AB10" i="8"/>
  <c r="O9" i="10" s="1"/>
  <c r="AB8" i="8"/>
  <c r="O7" i="10" s="1"/>
  <c r="AB7" i="8"/>
  <c r="O6" i="10" s="1"/>
  <c r="AB6" i="8"/>
  <c r="O5" i="10" s="1"/>
  <c r="AB5" i="8"/>
  <c r="O4" i="10" s="1"/>
  <c r="AB9" i="8"/>
  <c r="O8" i="10" s="1"/>
  <c r="AC8" i="10" s="1"/>
  <c r="AA8" i="8"/>
  <c r="N7" i="10" s="1"/>
  <c r="AB7" i="10" s="1"/>
  <c r="H4" i="10"/>
  <c r="G4" i="10"/>
  <c r="F4" i="10"/>
  <c r="E4" i="10"/>
  <c r="F11" i="4"/>
  <c r="G11" i="4"/>
  <c r="Y7" i="8"/>
  <c r="L6" i="10" s="1"/>
  <c r="X6" i="8"/>
  <c r="K5" i="10" s="1"/>
  <c r="Y6" i="8"/>
  <c r="L5" i="10" s="1"/>
  <c r="Z6" i="8"/>
  <c r="M5" i="10" s="1"/>
  <c r="Z5" i="10" s="1"/>
  <c r="X7" i="8"/>
  <c r="K6" i="10" s="1"/>
  <c r="AA6" i="10" s="1"/>
  <c r="Z7" i="8"/>
  <c r="M6" i="10" s="1"/>
  <c r="Z6" i="10" s="1"/>
  <c r="X8" i="8"/>
  <c r="K7" i="10" s="1"/>
  <c r="Y8" i="8"/>
  <c r="L7" i="10" s="1"/>
  <c r="Z8" i="8"/>
  <c r="M7" i="10" s="1"/>
  <c r="Z7" i="10" s="1"/>
  <c r="X9" i="8"/>
  <c r="Y9" i="8"/>
  <c r="L8" i="10" s="1"/>
  <c r="Z9" i="8"/>
  <c r="M8" i="10" s="1"/>
  <c r="Z8" i="10" s="1"/>
  <c r="X10" i="8"/>
  <c r="Y10" i="8"/>
  <c r="L9" i="10" s="1"/>
  <c r="Z10" i="8"/>
  <c r="M9" i="10" s="1"/>
  <c r="Z9" i="10" s="1"/>
  <c r="X11" i="8"/>
  <c r="K10" i="10" s="1"/>
  <c r="Y11" i="8"/>
  <c r="L10" i="10" s="1"/>
  <c r="Z11" i="8"/>
  <c r="M10" i="10" s="1"/>
  <c r="Z10" i="10" s="1"/>
  <c r="Z5" i="8"/>
  <c r="M4" i="10" s="1"/>
  <c r="Y5" i="8"/>
  <c r="L4" i="10" s="1"/>
  <c r="X5" i="8"/>
  <c r="AN37" i="8"/>
  <c r="V37" i="8"/>
  <c r="T37" i="8"/>
  <c r="J7" i="8"/>
  <c r="I7" i="8" s="1"/>
  <c r="J6" i="8"/>
  <c r="I6" i="8" s="1"/>
  <c r="AJ37" i="8"/>
  <c r="U37" i="8"/>
  <c r="C39" i="4"/>
  <c r="D39" i="4"/>
  <c r="C40" i="4"/>
  <c r="D40" i="4"/>
  <c r="C41" i="4"/>
  <c r="D41" i="4"/>
  <c r="C42" i="4"/>
  <c r="D42" i="4"/>
  <c r="C43" i="4"/>
  <c r="D43" i="4"/>
  <c r="C44" i="4"/>
  <c r="D44" i="4"/>
  <c r="C45" i="4"/>
  <c r="D45" i="4"/>
  <c r="C46" i="4"/>
  <c r="D46" i="4"/>
  <c r="C47" i="4"/>
  <c r="D47" i="4"/>
  <c r="C48" i="4"/>
  <c r="D48" i="4"/>
  <c r="C49" i="4"/>
  <c r="D49" i="4"/>
  <c r="C50" i="4"/>
  <c r="D50" i="4"/>
  <c r="C51" i="4"/>
  <c r="D51" i="4"/>
  <c r="C52" i="4"/>
  <c r="D52" i="4"/>
  <c r="C53" i="4"/>
  <c r="D53" i="4"/>
  <c r="C54" i="4"/>
  <c r="D54" i="4"/>
  <c r="C55" i="4"/>
  <c r="D55" i="4"/>
  <c r="C56" i="4"/>
  <c r="D56" i="4"/>
  <c r="C57" i="4"/>
  <c r="D57" i="4"/>
  <c r="C58" i="4"/>
  <c r="D58" i="4"/>
  <c r="C59" i="4"/>
  <c r="D59" i="4"/>
  <c r="C60" i="4"/>
  <c r="D60" i="4"/>
  <c r="C61" i="4"/>
  <c r="D61" i="4"/>
  <c r="C62" i="4"/>
  <c r="D62" i="4"/>
  <c r="C63" i="4"/>
  <c r="D63" i="4"/>
  <c r="C64" i="4"/>
  <c r="D64" i="4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F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F113" i="3"/>
  <c r="E113" i="3"/>
  <c r="D113" i="3"/>
  <c r="C113" i="3"/>
  <c r="I112" i="3"/>
  <c r="H112" i="3"/>
  <c r="G112" i="3"/>
  <c r="F112" i="3"/>
  <c r="E112" i="3"/>
  <c r="D112" i="3"/>
  <c r="C112" i="3"/>
  <c r="I111" i="3"/>
  <c r="G111" i="3"/>
  <c r="F111" i="3"/>
  <c r="E111" i="3"/>
  <c r="D111" i="3"/>
  <c r="C111" i="3"/>
  <c r="T24" i="11"/>
  <c r="T23" i="11"/>
  <c r="T22" i="11"/>
  <c r="T21" i="11"/>
  <c r="T20" i="11"/>
  <c r="T19" i="11"/>
  <c r="T17" i="11"/>
  <c r="T16" i="11"/>
  <c r="T15" i="11"/>
  <c r="T14" i="11"/>
  <c r="T13" i="11"/>
  <c r="T12" i="11"/>
  <c r="U42" i="9"/>
  <c r="V42" i="9"/>
  <c r="W42" i="9" s="1"/>
  <c r="U43" i="9"/>
  <c r="U46" i="9"/>
  <c r="V46" i="9"/>
  <c r="W46" i="9" s="1"/>
  <c r="U50" i="9"/>
  <c r="V50" i="9"/>
  <c r="W50" i="9" s="1"/>
  <c r="U51" i="9"/>
  <c r="V51" i="9"/>
  <c r="W51" i="9" s="1"/>
  <c r="U54" i="9"/>
  <c r="V54" i="9"/>
  <c r="W54" i="9" s="1"/>
  <c r="U58" i="9"/>
  <c r="V58" i="9"/>
  <c r="W58" i="9" s="1"/>
  <c r="U60" i="9"/>
  <c r="V60" i="9"/>
  <c r="W60" i="9" s="1"/>
  <c r="U62" i="9"/>
  <c r="V62" i="9"/>
  <c r="W62" i="9" s="1"/>
  <c r="V63" i="9"/>
  <c r="W63" i="9" s="1"/>
  <c r="U66" i="9"/>
  <c r="U91" i="9"/>
  <c r="U97" i="9"/>
  <c r="U103" i="9"/>
  <c r="V71" i="9"/>
  <c r="W71" i="9" s="1"/>
  <c r="H35" i="3"/>
  <c r="I314" i="3"/>
  <c r="H314" i="3"/>
  <c r="G314" i="3"/>
  <c r="F314" i="3"/>
  <c r="E314" i="3"/>
  <c r="D314" i="3"/>
  <c r="C314" i="3"/>
  <c r="I313" i="3"/>
  <c r="H313" i="3"/>
  <c r="G313" i="3"/>
  <c r="F313" i="3"/>
  <c r="E313" i="3"/>
  <c r="D313" i="3"/>
  <c r="C313" i="3"/>
  <c r="I312" i="3"/>
  <c r="H312" i="3"/>
  <c r="G312" i="3"/>
  <c r="F312" i="3"/>
  <c r="E312" i="3"/>
  <c r="D312" i="3"/>
  <c r="C312" i="3"/>
  <c r="I311" i="3"/>
  <c r="H311" i="3"/>
  <c r="G311" i="3"/>
  <c r="F311" i="3"/>
  <c r="E311" i="3"/>
  <c r="D311" i="3"/>
  <c r="C311" i="3"/>
  <c r="I310" i="3"/>
  <c r="H310" i="3"/>
  <c r="G310" i="3"/>
  <c r="F310" i="3"/>
  <c r="E310" i="3"/>
  <c r="D310" i="3"/>
  <c r="C310" i="3"/>
  <c r="I309" i="3"/>
  <c r="H309" i="3"/>
  <c r="G309" i="3"/>
  <c r="F309" i="3"/>
  <c r="E309" i="3"/>
  <c r="D309" i="3"/>
  <c r="C309" i="3"/>
  <c r="I308" i="3"/>
  <c r="H308" i="3"/>
  <c r="G308" i="3"/>
  <c r="F308" i="3"/>
  <c r="E308" i="3"/>
  <c r="D308" i="3"/>
  <c r="C308" i="3"/>
  <c r="I307" i="3"/>
  <c r="H307" i="3"/>
  <c r="G307" i="3"/>
  <c r="F307" i="3"/>
  <c r="E307" i="3"/>
  <c r="D307" i="3"/>
  <c r="C307" i="3"/>
  <c r="I306" i="3"/>
  <c r="H306" i="3"/>
  <c r="G306" i="3"/>
  <c r="F306" i="3"/>
  <c r="E306" i="3"/>
  <c r="D306" i="3"/>
  <c r="C306" i="3"/>
  <c r="I305" i="3"/>
  <c r="H305" i="3"/>
  <c r="G305" i="3"/>
  <c r="F305" i="3"/>
  <c r="E305" i="3"/>
  <c r="D305" i="3"/>
  <c r="C305" i="3"/>
  <c r="I304" i="3"/>
  <c r="H304" i="3"/>
  <c r="G304" i="3"/>
  <c r="F304" i="3"/>
  <c r="E304" i="3"/>
  <c r="D304" i="3"/>
  <c r="C304" i="3"/>
  <c r="I303" i="3"/>
  <c r="H303" i="3"/>
  <c r="G303" i="3"/>
  <c r="F303" i="3"/>
  <c r="E303" i="3"/>
  <c r="D303" i="3"/>
  <c r="C303" i="3"/>
  <c r="I302" i="3"/>
  <c r="H302" i="3"/>
  <c r="G302" i="3"/>
  <c r="F302" i="3"/>
  <c r="E302" i="3"/>
  <c r="D302" i="3"/>
  <c r="C302" i="3"/>
  <c r="I301" i="3"/>
  <c r="H301" i="3"/>
  <c r="G301" i="3"/>
  <c r="F301" i="3"/>
  <c r="E301" i="3"/>
  <c r="D301" i="3"/>
  <c r="C301" i="3"/>
  <c r="I300" i="3"/>
  <c r="H300" i="3"/>
  <c r="G300" i="3"/>
  <c r="F300" i="3"/>
  <c r="E300" i="3"/>
  <c r="D300" i="3"/>
  <c r="C300" i="3"/>
  <c r="I299" i="3"/>
  <c r="H299" i="3"/>
  <c r="G299" i="3"/>
  <c r="F299" i="3"/>
  <c r="E299" i="3"/>
  <c r="D299" i="3"/>
  <c r="C299" i="3"/>
  <c r="I298" i="3"/>
  <c r="H298" i="3"/>
  <c r="G298" i="3"/>
  <c r="F298" i="3"/>
  <c r="E298" i="3"/>
  <c r="D298" i="3"/>
  <c r="C298" i="3"/>
  <c r="I297" i="3"/>
  <c r="H297" i="3"/>
  <c r="G297" i="3"/>
  <c r="F297" i="3"/>
  <c r="E297" i="3"/>
  <c r="D297" i="3"/>
  <c r="C297" i="3"/>
  <c r="I296" i="3"/>
  <c r="H296" i="3"/>
  <c r="G296" i="3"/>
  <c r="F296" i="3"/>
  <c r="E296" i="3"/>
  <c r="D296" i="3"/>
  <c r="C296" i="3"/>
  <c r="I295" i="3"/>
  <c r="H295" i="3"/>
  <c r="G295" i="3"/>
  <c r="F295" i="3"/>
  <c r="E295" i="3"/>
  <c r="D295" i="3"/>
  <c r="C295" i="3"/>
  <c r="I294" i="3"/>
  <c r="H294" i="3"/>
  <c r="G294" i="3"/>
  <c r="F294" i="3"/>
  <c r="E294" i="3"/>
  <c r="D294" i="3"/>
  <c r="C294" i="3"/>
  <c r="I293" i="3"/>
  <c r="H293" i="3"/>
  <c r="G293" i="3"/>
  <c r="F293" i="3"/>
  <c r="E293" i="3"/>
  <c r="D293" i="3"/>
  <c r="C293" i="3"/>
  <c r="I292" i="3"/>
  <c r="H292" i="3"/>
  <c r="G292" i="3"/>
  <c r="F292" i="3"/>
  <c r="E292" i="3"/>
  <c r="D292" i="3"/>
  <c r="C292" i="3"/>
  <c r="I291" i="3"/>
  <c r="G291" i="3"/>
  <c r="F291" i="3"/>
  <c r="E291" i="3"/>
  <c r="D291" i="3"/>
  <c r="C291" i="3"/>
  <c r="I289" i="3"/>
  <c r="H289" i="3"/>
  <c r="G289" i="3"/>
  <c r="F289" i="3"/>
  <c r="E289" i="3"/>
  <c r="D289" i="3"/>
  <c r="C289" i="3"/>
  <c r="I288" i="3"/>
  <c r="H288" i="3"/>
  <c r="G288" i="3"/>
  <c r="F288" i="3"/>
  <c r="E288" i="3"/>
  <c r="D288" i="3"/>
  <c r="C288" i="3"/>
  <c r="I287" i="3"/>
  <c r="H287" i="3"/>
  <c r="G287" i="3"/>
  <c r="F287" i="3"/>
  <c r="E287" i="3"/>
  <c r="D287" i="3"/>
  <c r="C287" i="3"/>
  <c r="I286" i="3"/>
  <c r="H286" i="3"/>
  <c r="G286" i="3"/>
  <c r="F286" i="3"/>
  <c r="E286" i="3"/>
  <c r="D286" i="3"/>
  <c r="C286" i="3"/>
  <c r="I285" i="3"/>
  <c r="H285" i="3"/>
  <c r="G285" i="3"/>
  <c r="F285" i="3"/>
  <c r="E285" i="3"/>
  <c r="D285" i="3"/>
  <c r="C285" i="3"/>
  <c r="I284" i="3"/>
  <c r="H284" i="3"/>
  <c r="G284" i="3"/>
  <c r="F284" i="3"/>
  <c r="E284" i="3"/>
  <c r="D284" i="3"/>
  <c r="C284" i="3"/>
  <c r="I283" i="3"/>
  <c r="H283" i="3"/>
  <c r="G283" i="3"/>
  <c r="F283" i="3"/>
  <c r="E283" i="3"/>
  <c r="D283" i="3"/>
  <c r="C283" i="3"/>
  <c r="I282" i="3"/>
  <c r="H282" i="3"/>
  <c r="G282" i="3"/>
  <c r="F282" i="3"/>
  <c r="E282" i="3"/>
  <c r="D282" i="3"/>
  <c r="C282" i="3"/>
  <c r="I281" i="3"/>
  <c r="H281" i="3"/>
  <c r="G281" i="3"/>
  <c r="F281" i="3"/>
  <c r="E281" i="3"/>
  <c r="D281" i="3"/>
  <c r="C281" i="3"/>
  <c r="I280" i="3"/>
  <c r="H280" i="3"/>
  <c r="G280" i="3"/>
  <c r="F280" i="3"/>
  <c r="E280" i="3"/>
  <c r="D280" i="3"/>
  <c r="C280" i="3"/>
  <c r="I279" i="3"/>
  <c r="H279" i="3"/>
  <c r="G279" i="3"/>
  <c r="F279" i="3"/>
  <c r="E279" i="3"/>
  <c r="D279" i="3"/>
  <c r="C279" i="3"/>
  <c r="I278" i="3"/>
  <c r="H278" i="3"/>
  <c r="G278" i="3"/>
  <c r="F278" i="3"/>
  <c r="E278" i="3"/>
  <c r="D278" i="3"/>
  <c r="C278" i="3"/>
  <c r="I277" i="3"/>
  <c r="H277" i="3"/>
  <c r="G277" i="3"/>
  <c r="F277" i="3"/>
  <c r="E277" i="3"/>
  <c r="D277" i="3"/>
  <c r="C277" i="3"/>
  <c r="I276" i="3"/>
  <c r="H276" i="3"/>
  <c r="G276" i="3"/>
  <c r="F276" i="3"/>
  <c r="E276" i="3"/>
  <c r="D276" i="3"/>
  <c r="C276" i="3"/>
  <c r="I275" i="3"/>
  <c r="H275" i="3"/>
  <c r="G275" i="3"/>
  <c r="F275" i="3"/>
  <c r="E275" i="3"/>
  <c r="D275" i="3"/>
  <c r="C275" i="3"/>
  <c r="I274" i="3"/>
  <c r="H274" i="3"/>
  <c r="G274" i="3"/>
  <c r="F274" i="3"/>
  <c r="E274" i="3"/>
  <c r="D274" i="3"/>
  <c r="C274" i="3"/>
  <c r="I273" i="3"/>
  <c r="H273" i="3"/>
  <c r="G273" i="3"/>
  <c r="F273" i="3"/>
  <c r="E273" i="3"/>
  <c r="D273" i="3"/>
  <c r="C273" i="3"/>
  <c r="I272" i="3"/>
  <c r="H272" i="3"/>
  <c r="G272" i="3"/>
  <c r="F272" i="3"/>
  <c r="E272" i="3"/>
  <c r="D272" i="3"/>
  <c r="C272" i="3"/>
  <c r="I271" i="3"/>
  <c r="H271" i="3"/>
  <c r="G271" i="3"/>
  <c r="F271" i="3"/>
  <c r="E271" i="3"/>
  <c r="D271" i="3"/>
  <c r="C271" i="3"/>
  <c r="I270" i="3"/>
  <c r="H270" i="3"/>
  <c r="G270" i="3"/>
  <c r="F270" i="3"/>
  <c r="E270" i="3"/>
  <c r="D270" i="3"/>
  <c r="C270" i="3"/>
  <c r="I269" i="3"/>
  <c r="H269" i="3"/>
  <c r="G269" i="3"/>
  <c r="F269" i="3"/>
  <c r="E269" i="3"/>
  <c r="D269" i="3"/>
  <c r="C269" i="3"/>
  <c r="I268" i="3"/>
  <c r="H268" i="3"/>
  <c r="G268" i="3"/>
  <c r="F268" i="3"/>
  <c r="E268" i="3"/>
  <c r="D268" i="3"/>
  <c r="C268" i="3"/>
  <c r="I267" i="3"/>
  <c r="H267" i="3"/>
  <c r="G267" i="3"/>
  <c r="F267" i="3"/>
  <c r="E267" i="3"/>
  <c r="D267" i="3"/>
  <c r="C267" i="3"/>
  <c r="I266" i="3"/>
  <c r="G266" i="3"/>
  <c r="F266" i="3"/>
  <c r="E266" i="3"/>
  <c r="D266" i="3"/>
  <c r="C266" i="3"/>
  <c r="I264" i="3"/>
  <c r="H264" i="3"/>
  <c r="G264" i="3"/>
  <c r="F264" i="3"/>
  <c r="E264" i="3"/>
  <c r="D264" i="3"/>
  <c r="C264" i="3"/>
  <c r="I263" i="3"/>
  <c r="H263" i="3"/>
  <c r="G263" i="3"/>
  <c r="F263" i="3"/>
  <c r="E263" i="3"/>
  <c r="D263" i="3"/>
  <c r="C263" i="3"/>
  <c r="I262" i="3"/>
  <c r="H262" i="3"/>
  <c r="G262" i="3"/>
  <c r="F262" i="3"/>
  <c r="E262" i="3"/>
  <c r="D262" i="3"/>
  <c r="C262" i="3"/>
  <c r="I261" i="3"/>
  <c r="H261" i="3"/>
  <c r="G261" i="3"/>
  <c r="F261" i="3"/>
  <c r="E261" i="3"/>
  <c r="D261" i="3"/>
  <c r="C261" i="3"/>
  <c r="I260" i="3"/>
  <c r="H260" i="3"/>
  <c r="G260" i="3"/>
  <c r="F260" i="3"/>
  <c r="E260" i="3"/>
  <c r="D260" i="3"/>
  <c r="C260" i="3"/>
  <c r="I259" i="3"/>
  <c r="H259" i="3"/>
  <c r="G259" i="3"/>
  <c r="F259" i="3"/>
  <c r="E259" i="3"/>
  <c r="D259" i="3"/>
  <c r="C259" i="3"/>
  <c r="I258" i="3"/>
  <c r="H258" i="3"/>
  <c r="G258" i="3"/>
  <c r="F258" i="3"/>
  <c r="E258" i="3"/>
  <c r="D258" i="3"/>
  <c r="C258" i="3"/>
  <c r="I257" i="3"/>
  <c r="H257" i="3"/>
  <c r="G257" i="3"/>
  <c r="F257" i="3"/>
  <c r="E257" i="3"/>
  <c r="D257" i="3"/>
  <c r="C257" i="3"/>
  <c r="I256" i="3"/>
  <c r="H256" i="3"/>
  <c r="G256" i="3"/>
  <c r="F256" i="3"/>
  <c r="E256" i="3"/>
  <c r="D256" i="3"/>
  <c r="C256" i="3"/>
  <c r="I255" i="3"/>
  <c r="H255" i="3"/>
  <c r="G255" i="3"/>
  <c r="F255" i="3"/>
  <c r="E255" i="3"/>
  <c r="D255" i="3"/>
  <c r="C255" i="3"/>
  <c r="I254" i="3"/>
  <c r="H254" i="3"/>
  <c r="G254" i="3"/>
  <c r="F254" i="3"/>
  <c r="E254" i="3"/>
  <c r="D254" i="3"/>
  <c r="C254" i="3"/>
  <c r="I253" i="3"/>
  <c r="H253" i="3"/>
  <c r="G253" i="3"/>
  <c r="F253" i="3"/>
  <c r="E253" i="3"/>
  <c r="D253" i="3"/>
  <c r="C253" i="3"/>
  <c r="I252" i="3"/>
  <c r="H252" i="3"/>
  <c r="G252" i="3"/>
  <c r="F252" i="3"/>
  <c r="E252" i="3"/>
  <c r="D252" i="3"/>
  <c r="C252" i="3"/>
  <c r="I251" i="3"/>
  <c r="H251" i="3"/>
  <c r="G251" i="3"/>
  <c r="F251" i="3"/>
  <c r="E251" i="3"/>
  <c r="D251" i="3"/>
  <c r="C251" i="3"/>
  <c r="I250" i="3"/>
  <c r="H250" i="3"/>
  <c r="G250" i="3"/>
  <c r="F250" i="3"/>
  <c r="E250" i="3"/>
  <c r="D250" i="3"/>
  <c r="C250" i="3"/>
  <c r="I249" i="3"/>
  <c r="H249" i="3"/>
  <c r="G249" i="3"/>
  <c r="F249" i="3"/>
  <c r="E249" i="3"/>
  <c r="D249" i="3"/>
  <c r="C249" i="3"/>
  <c r="I248" i="3"/>
  <c r="H248" i="3"/>
  <c r="G248" i="3"/>
  <c r="F248" i="3"/>
  <c r="E248" i="3"/>
  <c r="D248" i="3"/>
  <c r="C248" i="3"/>
  <c r="I247" i="3"/>
  <c r="H247" i="3"/>
  <c r="G247" i="3"/>
  <c r="F247" i="3"/>
  <c r="E247" i="3"/>
  <c r="D247" i="3"/>
  <c r="C247" i="3"/>
  <c r="I246" i="3"/>
  <c r="H246" i="3"/>
  <c r="G246" i="3"/>
  <c r="F246" i="3"/>
  <c r="E246" i="3"/>
  <c r="D246" i="3"/>
  <c r="C246" i="3"/>
  <c r="I245" i="3"/>
  <c r="H245" i="3"/>
  <c r="G245" i="3"/>
  <c r="F245" i="3"/>
  <c r="E245" i="3"/>
  <c r="D245" i="3"/>
  <c r="C245" i="3"/>
  <c r="I244" i="3"/>
  <c r="H244" i="3"/>
  <c r="G244" i="3"/>
  <c r="F244" i="3"/>
  <c r="E244" i="3"/>
  <c r="D244" i="3"/>
  <c r="C244" i="3"/>
  <c r="I243" i="3"/>
  <c r="H243" i="3"/>
  <c r="G243" i="3"/>
  <c r="F243" i="3"/>
  <c r="E243" i="3"/>
  <c r="D243" i="3"/>
  <c r="C243" i="3"/>
  <c r="I242" i="3"/>
  <c r="H242" i="3"/>
  <c r="G242" i="3"/>
  <c r="F242" i="3"/>
  <c r="E242" i="3"/>
  <c r="D242" i="3"/>
  <c r="C242" i="3"/>
  <c r="I241" i="3"/>
  <c r="G241" i="3"/>
  <c r="F241" i="3"/>
  <c r="E241" i="3"/>
  <c r="D241" i="3"/>
  <c r="C241" i="3"/>
  <c r="I239" i="3"/>
  <c r="H239" i="3"/>
  <c r="G239" i="3"/>
  <c r="F239" i="3"/>
  <c r="E239" i="3"/>
  <c r="D239" i="3"/>
  <c r="C239" i="3"/>
  <c r="I238" i="3"/>
  <c r="H238" i="3"/>
  <c r="G238" i="3"/>
  <c r="F238" i="3"/>
  <c r="E238" i="3"/>
  <c r="D238" i="3"/>
  <c r="C238" i="3"/>
  <c r="I237" i="3"/>
  <c r="H237" i="3"/>
  <c r="G237" i="3"/>
  <c r="F237" i="3"/>
  <c r="E237" i="3"/>
  <c r="D237" i="3"/>
  <c r="C237" i="3"/>
  <c r="I236" i="3"/>
  <c r="H236" i="3"/>
  <c r="G236" i="3"/>
  <c r="F236" i="3"/>
  <c r="E236" i="3"/>
  <c r="D236" i="3"/>
  <c r="C236" i="3"/>
  <c r="I235" i="3"/>
  <c r="H235" i="3"/>
  <c r="G235" i="3"/>
  <c r="F235" i="3"/>
  <c r="E235" i="3"/>
  <c r="D235" i="3"/>
  <c r="C235" i="3"/>
  <c r="I234" i="3"/>
  <c r="H234" i="3"/>
  <c r="G234" i="3"/>
  <c r="F234" i="3"/>
  <c r="E234" i="3"/>
  <c r="D234" i="3"/>
  <c r="C234" i="3"/>
  <c r="I233" i="3"/>
  <c r="H233" i="3"/>
  <c r="G233" i="3"/>
  <c r="F233" i="3"/>
  <c r="E233" i="3"/>
  <c r="D233" i="3"/>
  <c r="C233" i="3"/>
  <c r="I232" i="3"/>
  <c r="H232" i="3"/>
  <c r="G232" i="3"/>
  <c r="F232" i="3"/>
  <c r="E232" i="3"/>
  <c r="D232" i="3"/>
  <c r="C232" i="3"/>
  <c r="I231" i="3"/>
  <c r="H231" i="3"/>
  <c r="G231" i="3"/>
  <c r="F231" i="3"/>
  <c r="E231" i="3"/>
  <c r="D231" i="3"/>
  <c r="C231" i="3"/>
  <c r="I230" i="3"/>
  <c r="H230" i="3"/>
  <c r="G230" i="3"/>
  <c r="F230" i="3"/>
  <c r="E230" i="3"/>
  <c r="D230" i="3"/>
  <c r="C230" i="3"/>
  <c r="I229" i="3"/>
  <c r="H229" i="3"/>
  <c r="G229" i="3"/>
  <c r="F229" i="3"/>
  <c r="E229" i="3"/>
  <c r="D229" i="3"/>
  <c r="C229" i="3"/>
  <c r="I228" i="3"/>
  <c r="H228" i="3"/>
  <c r="G228" i="3"/>
  <c r="F228" i="3"/>
  <c r="E228" i="3"/>
  <c r="D228" i="3"/>
  <c r="C228" i="3"/>
  <c r="I227" i="3"/>
  <c r="H227" i="3"/>
  <c r="G227" i="3"/>
  <c r="F227" i="3"/>
  <c r="E227" i="3"/>
  <c r="D227" i="3"/>
  <c r="C227" i="3"/>
  <c r="I226" i="3"/>
  <c r="H226" i="3"/>
  <c r="G226" i="3"/>
  <c r="F226" i="3"/>
  <c r="E226" i="3"/>
  <c r="D226" i="3"/>
  <c r="C226" i="3"/>
  <c r="I225" i="3"/>
  <c r="H225" i="3"/>
  <c r="G225" i="3"/>
  <c r="F225" i="3"/>
  <c r="E225" i="3"/>
  <c r="D225" i="3"/>
  <c r="C225" i="3"/>
  <c r="I224" i="3"/>
  <c r="H224" i="3"/>
  <c r="G224" i="3"/>
  <c r="F224" i="3"/>
  <c r="E224" i="3"/>
  <c r="D224" i="3"/>
  <c r="C224" i="3"/>
  <c r="I223" i="3"/>
  <c r="H223" i="3"/>
  <c r="G223" i="3"/>
  <c r="F223" i="3"/>
  <c r="E223" i="3"/>
  <c r="D223" i="3"/>
  <c r="C223" i="3"/>
  <c r="I222" i="3"/>
  <c r="H222" i="3"/>
  <c r="G222" i="3"/>
  <c r="F222" i="3"/>
  <c r="E222" i="3"/>
  <c r="D222" i="3"/>
  <c r="C222" i="3"/>
  <c r="I221" i="3"/>
  <c r="H221" i="3"/>
  <c r="G221" i="3"/>
  <c r="F221" i="3"/>
  <c r="E221" i="3"/>
  <c r="D221" i="3"/>
  <c r="C221" i="3"/>
  <c r="I220" i="3"/>
  <c r="H220" i="3"/>
  <c r="G220" i="3"/>
  <c r="F220" i="3"/>
  <c r="E220" i="3"/>
  <c r="D220" i="3"/>
  <c r="C220" i="3"/>
  <c r="I219" i="3"/>
  <c r="H219" i="3"/>
  <c r="G219" i="3"/>
  <c r="F219" i="3"/>
  <c r="E219" i="3"/>
  <c r="D219" i="3"/>
  <c r="C219" i="3"/>
  <c r="I218" i="3"/>
  <c r="H218" i="3"/>
  <c r="G218" i="3"/>
  <c r="F218" i="3"/>
  <c r="E218" i="3"/>
  <c r="D218" i="3"/>
  <c r="C218" i="3"/>
  <c r="I217" i="3"/>
  <c r="H217" i="3"/>
  <c r="G217" i="3"/>
  <c r="F217" i="3"/>
  <c r="E217" i="3"/>
  <c r="D217" i="3"/>
  <c r="C217" i="3"/>
  <c r="I216" i="3"/>
  <c r="G216" i="3"/>
  <c r="F216" i="3"/>
  <c r="E216" i="3"/>
  <c r="D216" i="3"/>
  <c r="C216" i="3"/>
  <c r="I214" i="3"/>
  <c r="H214" i="3"/>
  <c r="G214" i="3"/>
  <c r="F214" i="3"/>
  <c r="E214" i="3"/>
  <c r="D214" i="3"/>
  <c r="C214" i="3"/>
  <c r="I213" i="3"/>
  <c r="H213" i="3"/>
  <c r="G213" i="3"/>
  <c r="F213" i="3"/>
  <c r="E213" i="3"/>
  <c r="D213" i="3"/>
  <c r="C213" i="3"/>
  <c r="I212" i="3"/>
  <c r="H212" i="3"/>
  <c r="G212" i="3"/>
  <c r="F212" i="3"/>
  <c r="E212" i="3"/>
  <c r="D212" i="3"/>
  <c r="C212" i="3"/>
  <c r="I211" i="3"/>
  <c r="H211" i="3"/>
  <c r="G211" i="3"/>
  <c r="F211" i="3"/>
  <c r="E211" i="3"/>
  <c r="D211" i="3"/>
  <c r="C211" i="3"/>
  <c r="I210" i="3"/>
  <c r="H210" i="3"/>
  <c r="G210" i="3"/>
  <c r="F210" i="3"/>
  <c r="E210" i="3"/>
  <c r="D210" i="3"/>
  <c r="C210" i="3"/>
  <c r="I209" i="3"/>
  <c r="H209" i="3"/>
  <c r="G209" i="3"/>
  <c r="F209" i="3"/>
  <c r="E209" i="3"/>
  <c r="D209" i="3"/>
  <c r="C209" i="3"/>
  <c r="I208" i="3"/>
  <c r="H208" i="3"/>
  <c r="G208" i="3"/>
  <c r="F208" i="3"/>
  <c r="E208" i="3"/>
  <c r="D208" i="3"/>
  <c r="C208" i="3"/>
  <c r="I207" i="3"/>
  <c r="H207" i="3"/>
  <c r="G207" i="3"/>
  <c r="F207" i="3"/>
  <c r="E207" i="3"/>
  <c r="D207" i="3"/>
  <c r="C207" i="3"/>
  <c r="I206" i="3"/>
  <c r="H206" i="3"/>
  <c r="G206" i="3"/>
  <c r="F206" i="3"/>
  <c r="E206" i="3"/>
  <c r="D206" i="3"/>
  <c r="C206" i="3"/>
  <c r="I205" i="3"/>
  <c r="H205" i="3"/>
  <c r="G205" i="3"/>
  <c r="F205" i="3"/>
  <c r="E205" i="3"/>
  <c r="D205" i="3"/>
  <c r="C205" i="3"/>
  <c r="I204" i="3"/>
  <c r="H204" i="3"/>
  <c r="G204" i="3"/>
  <c r="F204" i="3"/>
  <c r="E204" i="3"/>
  <c r="D204" i="3"/>
  <c r="C204" i="3"/>
  <c r="I203" i="3"/>
  <c r="H203" i="3"/>
  <c r="G203" i="3"/>
  <c r="F203" i="3"/>
  <c r="E203" i="3"/>
  <c r="D203" i="3"/>
  <c r="C203" i="3"/>
  <c r="I202" i="3"/>
  <c r="H202" i="3"/>
  <c r="G202" i="3"/>
  <c r="F202" i="3"/>
  <c r="E202" i="3"/>
  <c r="D202" i="3"/>
  <c r="C202" i="3"/>
  <c r="I201" i="3"/>
  <c r="H201" i="3"/>
  <c r="G201" i="3"/>
  <c r="F201" i="3"/>
  <c r="E201" i="3"/>
  <c r="D201" i="3"/>
  <c r="C201" i="3"/>
  <c r="I200" i="3"/>
  <c r="H200" i="3"/>
  <c r="G200" i="3"/>
  <c r="F200" i="3"/>
  <c r="E200" i="3"/>
  <c r="D200" i="3"/>
  <c r="C200" i="3"/>
  <c r="I199" i="3"/>
  <c r="H199" i="3"/>
  <c r="G199" i="3"/>
  <c r="F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F193" i="3"/>
  <c r="E193" i="3"/>
  <c r="D193" i="3"/>
  <c r="C193" i="3"/>
  <c r="I192" i="3"/>
  <c r="H192" i="3"/>
  <c r="G192" i="3"/>
  <c r="F192" i="3"/>
  <c r="E192" i="3"/>
  <c r="D192" i="3"/>
  <c r="C192" i="3"/>
  <c r="I191" i="3"/>
  <c r="G191" i="3"/>
  <c r="F191" i="3"/>
  <c r="E191" i="3"/>
  <c r="D191" i="3"/>
  <c r="C191" i="3"/>
  <c r="I189" i="3"/>
  <c r="H189" i="3"/>
  <c r="G189" i="3"/>
  <c r="F189" i="3"/>
  <c r="E189" i="3"/>
  <c r="D189" i="3"/>
  <c r="C189" i="3"/>
  <c r="I188" i="3"/>
  <c r="H188" i="3"/>
  <c r="G188" i="3"/>
  <c r="F188" i="3"/>
  <c r="E188" i="3"/>
  <c r="D188" i="3"/>
  <c r="C188" i="3"/>
  <c r="I187" i="3"/>
  <c r="H187" i="3"/>
  <c r="G187" i="3"/>
  <c r="F187" i="3"/>
  <c r="E187" i="3"/>
  <c r="D187" i="3"/>
  <c r="C187" i="3"/>
  <c r="I186" i="3"/>
  <c r="H186" i="3"/>
  <c r="G186" i="3"/>
  <c r="F186" i="3"/>
  <c r="E186" i="3"/>
  <c r="D186" i="3"/>
  <c r="C186" i="3"/>
  <c r="I185" i="3"/>
  <c r="H185" i="3"/>
  <c r="G185" i="3"/>
  <c r="F185" i="3"/>
  <c r="E185" i="3"/>
  <c r="D185" i="3"/>
  <c r="C185" i="3"/>
  <c r="I184" i="3"/>
  <c r="H184" i="3"/>
  <c r="G184" i="3"/>
  <c r="F184" i="3"/>
  <c r="E184" i="3"/>
  <c r="D184" i="3"/>
  <c r="C184" i="3"/>
  <c r="I183" i="3"/>
  <c r="H183" i="3"/>
  <c r="G183" i="3"/>
  <c r="F183" i="3"/>
  <c r="E183" i="3"/>
  <c r="D183" i="3"/>
  <c r="C183" i="3"/>
  <c r="I182" i="3"/>
  <c r="H182" i="3"/>
  <c r="G182" i="3"/>
  <c r="F182" i="3"/>
  <c r="E182" i="3"/>
  <c r="D182" i="3"/>
  <c r="C182" i="3"/>
  <c r="I181" i="3"/>
  <c r="H181" i="3"/>
  <c r="G181" i="3"/>
  <c r="F181" i="3"/>
  <c r="E181" i="3"/>
  <c r="D181" i="3"/>
  <c r="C181" i="3"/>
  <c r="I180" i="3"/>
  <c r="H180" i="3"/>
  <c r="G180" i="3"/>
  <c r="F180" i="3"/>
  <c r="E180" i="3"/>
  <c r="D180" i="3"/>
  <c r="C180" i="3"/>
  <c r="I179" i="3"/>
  <c r="H179" i="3"/>
  <c r="G179" i="3"/>
  <c r="F179" i="3"/>
  <c r="E179" i="3"/>
  <c r="D179" i="3"/>
  <c r="C179" i="3"/>
  <c r="I178" i="3"/>
  <c r="H178" i="3"/>
  <c r="G178" i="3"/>
  <c r="F178" i="3"/>
  <c r="E178" i="3"/>
  <c r="D178" i="3"/>
  <c r="C178" i="3"/>
  <c r="I177" i="3"/>
  <c r="H177" i="3"/>
  <c r="G177" i="3"/>
  <c r="F177" i="3"/>
  <c r="E177" i="3"/>
  <c r="D177" i="3"/>
  <c r="C177" i="3"/>
  <c r="I176" i="3"/>
  <c r="H176" i="3"/>
  <c r="G176" i="3"/>
  <c r="F176" i="3"/>
  <c r="E176" i="3"/>
  <c r="D176" i="3"/>
  <c r="C176" i="3"/>
  <c r="I175" i="3"/>
  <c r="H175" i="3"/>
  <c r="G175" i="3"/>
  <c r="F175" i="3"/>
  <c r="E175" i="3"/>
  <c r="D175" i="3"/>
  <c r="C175" i="3"/>
  <c r="I174" i="3"/>
  <c r="H174" i="3"/>
  <c r="G174" i="3"/>
  <c r="F174" i="3"/>
  <c r="E174" i="3"/>
  <c r="D174" i="3"/>
  <c r="C174" i="3"/>
  <c r="I173" i="3"/>
  <c r="H173" i="3"/>
  <c r="G173" i="3"/>
  <c r="F173" i="3"/>
  <c r="E173" i="3"/>
  <c r="D173" i="3"/>
  <c r="C173" i="3"/>
  <c r="I172" i="3"/>
  <c r="H172" i="3"/>
  <c r="G172" i="3"/>
  <c r="F172" i="3"/>
  <c r="E172" i="3"/>
  <c r="D172" i="3"/>
  <c r="C172" i="3"/>
  <c r="I171" i="3"/>
  <c r="H171" i="3"/>
  <c r="G171" i="3"/>
  <c r="F171" i="3"/>
  <c r="E171" i="3"/>
  <c r="D171" i="3"/>
  <c r="C171" i="3"/>
  <c r="I170" i="3"/>
  <c r="H170" i="3"/>
  <c r="G170" i="3"/>
  <c r="F170" i="3"/>
  <c r="E170" i="3"/>
  <c r="D170" i="3"/>
  <c r="C170" i="3"/>
  <c r="I169" i="3"/>
  <c r="H169" i="3"/>
  <c r="G169" i="3"/>
  <c r="F169" i="3"/>
  <c r="E169" i="3"/>
  <c r="D169" i="3"/>
  <c r="C169" i="3"/>
  <c r="I168" i="3"/>
  <c r="H168" i="3"/>
  <c r="G168" i="3"/>
  <c r="F168" i="3"/>
  <c r="E168" i="3"/>
  <c r="D168" i="3"/>
  <c r="C168" i="3"/>
  <c r="I167" i="3"/>
  <c r="H167" i="3"/>
  <c r="G167" i="3"/>
  <c r="F167" i="3"/>
  <c r="E167" i="3"/>
  <c r="D167" i="3"/>
  <c r="C167" i="3"/>
  <c r="I166" i="3"/>
  <c r="G166" i="3"/>
  <c r="F166" i="3"/>
  <c r="E166" i="3"/>
  <c r="D166" i="3"/>
  <c r="C166" i="3"/>
  <c r="I159" i="3"/>
  <c r="H159" i="3"/>
  <c r="G159" i="3"/>
  <c r="F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F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F154" i="3"/>
  <c r="E154" i="3"/>
  <c r="D154" i="3"/>
  <c r="C154" i="3"/>
  <c r="I153" i="3"/>
  <c r="H153" i="3"/>
  <c r="G153" i="3"/>
  <c r="F153" i="3"/>
  <c r="E153" i="3"/>
  <c r="D153" i="3"/>
  <c r="C153" i="3"/>
  <c r="I152" i="3"/>
  <c r="H152" i="3"/>
  <c r="G152" i="3"/>
  <c r="F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F149" i="3"/>
  <c r="E149" i="3"/>
  <c r="D149" i="3"/>
  <c r="C149" i="3"/>
  <c r="I148" i="3"/>
  <c r="H148" i="3"/>
  <c r="G148" i="3"/>
  <c r="F148" i="3"/>
  <c r="E148" i="3"/>
  <c r="D148" i="3"/>
  <c r="C148" i="3"/>
  <c r="I147" i="3"/>
  <c r="H147" i="3"/>
  <c r="G147" i="3"/>
  <c r="F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G136" i="3"/>
  <c r="F136" i="3"/>
  <c r="E136" i="3"/>
  <c r="D136" i="3"/>
  <c r="C136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G104" i="3"/>
  <c r="F104" i="3"/>
  <c r="E104" i="3"/>
  <c r="D104" i="3"/>
  <c r="C104" i="3"/>
  <c r="I103" i="3"/>
  <c r="G103" i="3"/>
  <c r="F103" i="3"/>
  <c r="E103" i="3"/>
  <c r="D103" i="3"/>
  <c r="C103" i="3"/>
  <c r="I102" i="3"/>
  <c r="G102" i="3"/>
  <c r="F102" i="3"/>
  <c r="E102" i="3"/>
  <c r="D102" i="3"/>
  <c r="C102" i="3"/>
  <c r="I101" i="3"/>
  <c r="G101" i="3"/>
  <c r="F101" i="3"/>
  <c r="E101" i="3"/>
  <c r="D101" i="3"/>
  <c r="C101" i="3"/>
  <c r="I100" i="3"/>
  <c r="G100" i="3"/>
  <c r="F100" i="3"/>
  <c r="E100" i="3"/>
  <c r="D100" i="3"/>
  <c r="C100" i="3"/>
  <c r="I99" i="3"/>
  <c r="G99" i="3"/>
  <c r="F99" i="3"/>
  <c r="E99" i="3"/>
  <c r="D99" i="3"/>
  <c r="C99" i="3"/>
  <c r="I98" i="3"/>
  <c r="G98" i="3"/>
  <c r="F98" i="3"/>
  <c r="E98" i="3"/>
  <c r="D98" i="3"/>
  <c r="C98" i="3"/>
  <c r="I97" i="3"/>
  <c r="G97" i="3"/>
  <c r="F97" i="3"/>
  <c r="E97" i="3"/>
  <c r="D97" i="3"/>
  <c r="C97" i="3"/>
  <c r="I96" i="3"/>
  <c r="G96" i="3"/>
  <c r="F96" i="3"/>
  <c r="E96" i="3"/>
  <c r="D96" i="3"/>
  <c r="C96" i="3"/>
  <c r="I95" i="3"/>
  <c r="G95" i="3"/>
  <c r="F95" i="3"/>
  <c r="E95" i="3"/>
  <c r="D95" i="3"/>
  <c r="C95" i="3"/>
  <c r="I94" i="3"/>
  <c r="G94" i="3"/>
  <c r="F94" i="3"/>
  <c r="E94" i="3"/>
  <c r="D94" i="3"/>
  <c r="C94" i="3"/>
  <c r="I93" i="3"/>
  <c r="G93" i="3"/>
  <c r="F93" i="3"/>
  <c r="E93" i="3"/>
  <c r="D93" i="3"/>
  <c r="C93" i="3"/>
  <c r="I92" i="3"/>
  <c r="G92" i="3"/>
  <c r="F92" i="3"/>
  <c r="E92" i="3"/>
  <c r="D92" i="3"/>
  <c r="C92" i="3"/>
  <c r="I91" i="3"/>
  <c r="G91" i="3"/>
  <c r="F91" i="3"/>
  <c r="E91" i="3"/>
  <c r="D91" i="3"/>
  <c r="C91" i="3"/>
  <c r="I90" i="3"/>
  <c r="G90" i="3"/>
  <c r="F90" i="3"/>
  <c r="E90" i="3"/>
  <c r="D90" i="3"/>
  <c r="C90" i="3"/>
  <c r="I89" i="3"/>
  <c r="G89" i="3"/>
  <c r="F89" i="3"/>
  <c r="E89" i="3"/>
  <c r="D89" i="3"/>
  <c r="C89" i="3"/>
  <c r="I88" i="3"/>
  <c r="G88" i="3"/>
  <c r="F88" i="3"/>
  <c r="E88" i="3"/>
  <c r="D88" i="3"/>
  <c r="C88" i="3"/>
  <c r="I87" i="3"/>
  <c r="G87" i="3"/>
  <c r="F87" i="3"/>
  <c r="E87" i="3"/>
  <c r="D87" i="3"/>
  <c r="C87" i="3"/>
  <c r="I86" i="3"/>
  <c r="G86" i="3"/>
  <c r="F86" i="3"/>
  <c r="E86" i="3"/>
  <c r="D86" i="3"/>
  <c r="C86" i="3"/>
  <c r="I84" i="3"/>
  <c r="H84" i="3"/>
  <c r="G84" i="3"/>
  <c r="F84" i="3"/>
  <c r="E84" i="3"/>
  <c r="D84" i="3"/>
  <c r="C84" i="3"/>
  <c r="I83" i="3"/>
  <c r="H83" i="3"/>
  <c r="G83" i="3"/>
  <c r="F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F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G71" i="3"/>
  <c r="F71" i="3"/>
  <c r="E71" i="3"/>
  <c r="D71" i="3"/>
  <c r="C71" i="3"/>
  <c r="I70" i="3"/>
  <c r="G70" i="3"/>
  <c r="F70" i="3"/>
  <c r="D70" i="3"/>
  <c r="C70" i="3"/>
  <c r="I69" i="3"/>
  <c r="G69" i="3"/>
  <c r="F69" i="3"/>
  <c r="E69" i="3"/>
  <c r="D69" i="3"/>
  <c r="C69" i="3"/>
  <c r="I68" i="3"/>
  <c r="G68" i="3"/>
  <c r="F68" i="3"/>
  <c r="E68" i="3"/>
  <c r="D68" i="3"/>
  <c r="C68" i="3"/>
  <c r="I67" i="3"/>
  <c r="G67" i="3"/>
  <c r="F67" i="3"/>
  <c r="E67" i="3"/>
  <c r="D67" i="3"/>
  <c r="C67" i="3"/>
  <c r="I66" i="3"/>
  <c r="G66" i="3"/>
  <c r="F66" i="3"/>
  <c r="E66" i="3"/>
  <c r="D66" i="3"/>
  <c r="C66" i="3"/>
  <c r="I65" i="3"/>
  <c r="G65" i="3"/>
  <c r="F65" i="3"/>
  <c r="E65" i="3"/>
  <c r="D65" i="3"/>
  <c r="C65" i="3"/>
  <c r="I64" i="3"/>
  <c r="G64" i="3"/>
  <c r="F64" i="3"/>
  <c r="E64" i="3"/>
  <c r="D64" i="3"/>
  <c r="C64" i="3"/>
  <c r="I63" i="3"/>
  <c r="G63" i="3"/>
  <c r="F63" i="3"/>
  <c r="E63" i="3"/>
  <c r="D63" i="3"/>
  <c r="C63" i="3"/>
  <c r="I62" i="3"/>
  <c r="G62" i="3"/>
  <c r="F62" i="3"/>
  <c r="E62" i="3"/>
  <c r="D62" i="3"/>
  <c r="C62" i="3"/>
  <c r="I61" i="3"/>
  <c r="G61" i="3"/>
  <c r="F61" i="3"/>
  <c r="E61" i="3"/>
  <c r="D61" i="3"/>
  <c r="C61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G57" i="3"/>
  <c r="F57" i="3"/>
  <c r="E57" i="3"/>
  <c r="D57" i="3"/>
  <c r="C57" i="3"/>
  <c r="I56" i="3"/>
  <c r="G56" i="3"/>
  <c r="F56" i="3"/>
  <c r="E56" i="3"/>
  <c r="D56" i="3"/>
  <c r="C56" i="3"/>
  <c r="I55" i="3"/>
  <c r="G55" i="3"/>
  <c r="F55" i="3"/>
  <c r="E55" i="3"/>
  <c r="D55" i="3"/>
  <c r="C55" i="3"/>
  <c r="I54" i="3"/>
  <c r="G54" i="3"/>
  <c r="F54" i="3"/>
  <c r="E54" i="3"/>
  <c r="D54" i="3"/>
  <c r="C54" i="3"/>
  <c r="I53" i="3"/>
  <c r="G53" i="3"/>
  <c r="F53" i="3"/>
  <c r="E53" i="3"/>
  <c r="D53" i="3"/>
  <c r="C53" i="3"/>
  <c r="I52" i="3"/>
  <c r="G52" i="3"/>
  <c r="F52" i="3"/>
  <c r="E52" i="3"/>
  <c r="D52" i="3"/>
  <c r="C52" i="3"/>
  <c r="I51" i="3"/>
  <c r="G51" i="3"/>
  <c r="F51" i="3"/>
  <c r="E51" i="3"/>
  <c r="D51" i="3"/>
  <c r="C51" i="3"/>
  <c r="I50" i="3"/>
  <c r="G50" i="3"/>
  <c r="F50" i="3"/>
  <c r="E50" i="3"/>
  <c r="D50" i="3"/>
  <c r="C50" i="3"/>
  <c r="I49" i="3"/>
  <c r="G49" i="3"/>
  <c r="F49" i="3"/>
  <c r="E49" i="3"/>
  <c r="D49" i="3"/>
  <c r="C49" i="3"/>
  <c r="I48" i="3"/>
  <c r="G48" i="3"/>
  <c r="F48" i="3"/>
  <c r="E48" i="3"/>
  <c r="D48" i="3"/>
  <c r="C48" i="3"/>
  <c r="I47" i="3"/>
  <c r="G47" i="3"/>
  <c r="F47" i="3"/>
  <c r="E47" i="3"/>
  <c r="D47" i="3"/>
  <c r="C47" i="3"/>
  <c r="I46" i="3"/>
  <c r="G46" i="3"/>
  <c r="F46" i="3"/>
  <c r="E46" i="3"/>
  <c r="D46" i="3"/>
  <c r="C46" i="3"/>
  <c r="I45" i="3"/>
  <c r="G45" i="3"/>
  <c r="F45" i="3"/>
  <c r="E45" i="3"/>
  <c r="D45" i="3"/>
  <c r="C45" i="3"/>
  <c r="I44" i="3"/>
  <c r="G44" i="3"/>
  <c r="F44" i="3"/>
  <c r="E44" i="3"/>
  <c r="D44" i="3"/>
  <c r="C44" i="3"/>
  <c r="I43" i="3"/>
  <c r="G43" i="3"/>
  <c r="F43" i="3"/>
  <c r="E43" i="3"/>
  <c r="D43" i="3"/>
  <c r="C43" i="3"/>
  <c r="I42" i="3"/>
  <c r="G42" i="3"/>
  <c r="F42" i="3"/>
  <c r="E42" i="3"/>
  <c r="D42" i="3"/>
  <c r="C42" i="3"/>
  <c r="I41" i="3"/>
  <c r="G41" i="3"/>
  <c r="F41" i="3"/>
  <c r="E41" i="3"/>
  <c r="D41" i="3"/>
  <c r="C41" i="3"/>
  <c r="I40" i="3"/>
  <c r="G40" i="3"/>
  <c r="F40" i="3"/>
  <c r="E40" i="3"/>
  <c r="D40" i="3"/>
  <c r="C40" i="3"/>
  <c r="I39" i="3"/>
  <c r="G39" i="3"/>
  <c r="F39" i="3"/>
  <c r="E39" i="3"/>
  <c r="D39" i="3"/>
  <c r="C39" i="3"/>
  <c r="I38" i="3"/>
  <c r="H38" i="3"/>
  <c r="G38" i="3"/>
  <c r="F38" i="3"/>
  <c r="E38" i="3"/>
  <c r="D38" i="3"/>
  <c r="C38" i="3"/>
  <c r="I37" i="3"/>
  <c r="G37" i="3"/>
  <c r="F37" i="3"/>
  <c r="E37" i="3"/>
  <c r="D37" i="3"/>
  <c r="C37" i="3"/>
  <c r="I36" i="3"/>
  <c r="G36" i="3"/>
  <c r="F36" i="3"/>
  <c r="E36" i="3"/>
  <c r="D36" i="3"/>
  <c r="C36" i="3"/>
  <c r="C12" i="3"/>
  <c r="D12" i="3"/>
  <c r="E12" i="3"/>
  <c r="F12" i="3"/>
  <c r="G12" i="3"/>
  <c r="I12" i="3"/>
  <c r="C13" i="3"/>
  <c r="D13" i="3"/>
  <c r="E13" i="3"/>
  <c r="F13" i="3"/>
  <c r="G13" i="3"/>
  <c r="I13" i="3"/>
  <c r="C14" i="3"/>
  <c r="D14" i="3"/>
  <c r="E14" i="3"/>
  <c r="F14" i="3"/>
  <c r="G14" i="3"/>
  <c r="I14" i="3"/>
  <c r="C15" i="3"/>
  <c r="D15" i="3"/>
  <c r="E15" i="3"/>
  <c r="F15" i="3"/>
  <c r="G15" i="3"/>
  <c r="I15" i="3"/>
  <c r="C16" i="3"/>
  <c r="D16" i="3"/>
  <c r="E16" i="3"/>
  <c r="F16" i="3"/>
  <c r="G16" i="3"/>
  <c r="H16" i="3"/>
  <c r="I16" i="3"/>
  <c r="C17" i="3"/>
  <c r="D17" i="3"/>
  <c r="E17" i="3"/>
  <c r="G17" i="3"/>
  <c r="H17" i="3"/>
  <c r="I17" i="3"/>
  <c r="C18" i="3"/>
  <c r="D18" i="3"/>
  <c r="E18" i="3"/>
  <c r="F18" i="3"/>
  <c r="G18" i="3"/>
  <c r="H18" i="3"/>
  <c r="I18" i="3"/>
  <c r="C19" i="3"/>
  <c r="D19" i="3"/>
  <c r="E19" i="3"/>
  <c r="F19" i="3"/>
  <c r="G19" i="3"/>
  <c r="H19" i="3"/>
  <c r="I19" i="3"/>
  <c r="C20" i="3"/>
  <c r="D20" i="3"/>
  <c r="E20" i="3"/>
  <c r="F20" i="3"/>
  <c r="G20" i="3"/>
  <c r="H20" i="3"/>
  <c r="I20" i="3"/>
  <c r="C21" i="3"/>
  <c r="D21" i="3"/>
  <c r="E21" i="3"/>
  <c r="F21" i="3"/>
  <c r="G21" i="3"/>
  <c r="H21" i="3"/>
  <c r="I21" i="3"/>
  <c r="C22" i="3"/>
  <c r="D22" i="3"/>
  <c r="E22" i="3"/>
  <c r="F22" i="3"/>
  <c r="G22" i="3"/>
  <c r="H22" i="3"/>
  <c r="I22" i="3"/>
  <c r="C23" i="3"/>
  <c r="D23" i="3"/>
  <c r="E23" i="3"/>
  <c r="F23" i="3"/>
  <c r="G23" i="3"/>
  <c r="H23" i="3"/>
  <c r="I23" i="3"/>
  <c r="C24" i="3"/>
  <c r="D24" i="3"/>
  <c r="E24" i="3"/>
  <c r="F24" i="3"/>
  <c r="G24" i="3"/>
  <c r="H24" i="3"/>
  <c r="I24" i="3"/>
  <c r="C25" i="3"/>
  <c r="D25" i="3"/>
  <c r="E25" i="3"/>
  <c r="F25" i="3"/>
  <c r="G25" i="3"/>
  <c r="H25" i="3"/>
  <c r="I25" i="3"/>
  <c r="C26" i="3"/>
  <c r="D26" i="3"/>
  <c r="E26" i="3"/>
  <c r="F26" i="3"/>
  <c r="G26" i="3"/>
  <c r="H26" i="3"/>
  <c r="I26" i="3"/>
  <c r="C27" i="3"/>
  <c r="D27" i="3"/>
  <c r="E27" i="3"/>
  <c r="F27" i="3"/>
  <c r="G27" i="3"/>
  <c r="H27" i="3"/>
  <c r="I27" i="3"/>
  <c r="C28" i="3"/>
  <c r="D28" i="3"/>
  <c r="E28" i="3"/>
  <c r="F28" i="3"/>
  <c r="G28" i="3"/>
  <c r="H28" i="3"/>
  <c r="I28" i="3"/>
  <c r="C29" i="3"/>
  <c r="D29" i="3"/>
  <c r="E29" i="3"/>
  <c r="F29" i="3"/>
  <c r="G29" i="3"/>
  <c r="H29" i="3"/>
  <c r="I29" i="3"/>
  <c r="C30" i="3"/>
  <c r="D30" i="3"/>
  <c r="E30" i="3"/>
  <c r="F30" i="3"/>
  <c r="G30" i="3"/>
  <c r="H30" i="3"/>
  <c r="I30" i="3"/>
  <c r="C31" i="3"/>
  <c r="D31" i="3"/>
  <c r="E31" i="3"/>
  <c r="F31" i="3"/>
  <c r="G31" i="3"/>
  <c r="H31" i="3"/>
  <c r="I31" i="3"/>
  <c r="C32" i="3"/>
  <c r="D32" i="3"/>
  <c r="E32" i="3"/>
  <c r="F32" i="3"/>
  <c r="G32" i="3"/>
  <c r="H32" i="3"/>
  <c r="I32" i="3"/>
  <c r="C33" i="3"/>
  <c r="D33" i="3"/>
  <c r="E33" i="3"/>
  <c r="F33" i="3"/>
  <c r="G33" i="3"/>
  <c r="H33" i="3"/>
  <c r="I33" i="3"/>
  <c r="C34" i="3"/>
  <c r="D34" i="3"/>
  <c r="E34" i="3"/>
  <c r="F34" i="3"/>
  <c r="G34" i="3"/>
  <c r="H34" i="3"/>
  <c r="I34" i="3"/>
  <c r="I11" i="3"/>
  <c r="H60" i="3"/>
  <c r="H85" i="3"/>
  <c r="H135" i="3"/>
  <c r="H160" i="3"/>
  <c r="G11" i="3"/>
  <c r="F11" i="3"/>
  <c r="E11" i="3"/>
  <c r="D11" i="3"/>
  <c r="C11" i="3"/>
  <c r="C5" i="2"/>
  <c r="AD7" i="4"/>
  <c r="AD5" i="4"/>
  <c r="C12" i="2"/>
  <c r="D12" i="2"/>
  <c r="E12" i="2"/>
  <c r="G12" i="2"/>
  <c r="H12" i="2"/>
  <c r="C13" i="2"/>
  <c r="D13" i="2"/>
  <c r="E13" i="2"/>
  <c r="G13" i="2"/>
  <c r="H13" i="2"/>
  <c r="C14" i="2"/>
  <c r="D14" i="2"/>
  <c r="E14" i="2"/>
  <c r="G14" i="2"/>
  <c r="H14" i="2"/>
  <c r="B15" i="2"/>
  <c r="C15" i="2"/>
  <c r="D15" i="2"/>
  <c r="E15" i="2"/>
  <c r="G15" i="2"/>
  <c r="H15" i="2"/>
  <c r="I15" i="2"/>
  <c r="J15" i="2"/>
  <c r="K15" i="2"/>
  <c r="L15" i="2"/>
  <c r="M15" i="2"/>
  <c r="N15" i="2"/>
  <c r="C16" i="2"/>
  <c r="D16" i="2"/>
  <c r="E16" i="2"/>
  <c r="G16" i="2"/>
  <c r="H16" i="2"/>
  <c r="C17" i="2"/>
  <c r="D17" i="2"/>
  <c r="E17" i="2"/>
  <c r="G17" i="2"/>
  <c r="H17" i="2"/>
  <c r="C18" i="2"/>
  <c r="D18" i="2"/>
  <c r="E18" i="2"/>
  <c r="G18" i="2"/>
  <c r="H18" i="2"/>
  <c r="C19" i="2"/>
  <c r="D19" i="2"/>
  <c r="E19" i="2"/>
  <c r="G19" i="2"/>
  <c r="H19" i="2"/>
  <c r="C20" i="2"/>
  <c r="D20" i="2"/>
  <c r="E20" i="2"/>
  <c r="G20" i="2"/>
  <c r="H20" i="2"/>
  <c r="K20" i="2"/>
  <c r="C21" i="2"/>
  <c r="D21" i="2"/>
  <c r="E21" i="2"/>
  <c r="G21" i="2"/>
  <c r="H21" i="2"/>
  <c r="K21" i="2"/>
  <c r="B22" i="2"/>
  <c r="C22" i="2"/>
  <c r="D22" i="2"/>
  <c r="E22" i="2"/>
  <c r="G22" i="2"/>
  <c r="H22" i="2"/>
  <c r="I22" i="2"/>
  <c r="J22" i="2"/>
  <c r="K22" i="2"/>
  <c r="L22" i="2"/>
  <c r="M22" i="2"/>
  <c r="N22" i="2"/>
  <c r="B23" i="2"/>
  <c r="C23" i="2"/>
  <c r="D23" i="2"/>
  <c r="E23" i="2"/>
  <c r="G23" i="2"/>
  <c r="H23" i="2"/>
  <c r="I23" i="2"/>
  <c r="J23" i="2"/>
  <c r="K23" i="2"/>
  <c r="L23" i="2"/>
  <c r="M23" i="2"/>
  <c r="N23" i="2"/>
  <c r="B24" i="2"/>
  <c r="C24" i="2"/>
  <c r="D24" i="2"/>
  <c r="E24" i="2"/>
  <c r="G24" i="2"/>
  <c r="H24" i="2"/>
  <c r="I24" i="2"/>
  <c r="J24" i="2"/>
  <c r="K24" i="2"/>
  <c r="L24" i="2"/>
  <c r="M24" i="2"/>
  <c r="N24" i="2"/>
  <c r="B25" i="2"/>
  <c r="C25" i="2"/>
  <c r="D25" i="2"/>
  <c r="E25" i="2"/>
  <c r="G25" i="2"/>
  <c r="H25" i="2"/>
  <c r="I25" i="2"/>
  <c r="J25" i="2"/>
  <c r="K25" i="2"/>
  <c r="L25" i="2"/>
  <c r="M25" i="2"/>
  <c r="N25" i="2"/>
  <c r="B26" i="2"/>
  <c r="C26" i="2"/>
  <c r="D26" i="2"/>
  <c r="E26" i="2"/>
  <c r="G26" i="2"/>
  <c r="H26" i="2"/>
  <c r="I26" i="2"/>
  <c r="J26" i="2"/>
  <c r="K26" i="2"/>
  <c r="L26" i="2"/>
  <c r="M26" i="2"/>
  <c r="N26" i="2"/>
  <c r="AK15" i="2" l="1"/>
  <c r="X26" i="2"/>
  <c r="AK26" i="2"/>
  <c r="X25" i="2"/>
  <c r="AK25" i="2"/>
  <c r="X24" i="2"/>
  <c r="AK24" i="2"/>
  <c r="X23" i="2"/>
  <c r="AK23" i="2"/>
  <c r="X22" i="2"/>
  <c r="AK22" i="2"/>
  <c r="X15" i="2"/>
  <c r="U30" i="9"/>
  <c r="V30" i="9"/>
  <c r="W30" i="9" s="1"/>
  <c r="U29" i="9"/>
  <c r="V29" i="9"/>
  <c r="W29" i="9" s="1"/>
  <c r="U28" i="9"/>
  <c r="V28" i="9"/>
  <c r="W28" i="9" s="1"/>
  <c r="BH4" i="10"/>
  <c r="AM4" i="10"/>
  <c r="AM31" i="10" s="1"/>
  <c r="U49" i="9"/>
  <c r="I31" i="10"/>
  <c r="AC9" i="10"/>
  <c r="U31" i="10"/>
  <c r="AC11" i="10"/>
  <c r="AC13" i="10"/>
  <c r="AX13" i="10" s="1"/>
  <c r="AE13" i="10"/>
  <c r="AE10" i="10"/>
  <c r="Z4" i="10"/>
  <c r="Z31" i="10" s="1"/>
  <c r="M31" i="10"/>
  <c r="H31" i="10"/>
  <c r="AA15" i="10"/>
  <c r="AL15" i="10" s="1"/>
  <c r="AA11" i="10"/>
  <c r="J31" i="10"/>
  <c r="AD4" i="10"/>
  <c r="AD31" i="10" s="1"/>
  <c r="Q31" i="10"/>
  <c r="V59" i="9"/>
  <c r="W59" i="9" s="1"/>
  <c r="AA5" i="10"/>
  <c r="AC6" i="10"/>
  <c r="AB4" i="10"/>
  <c r="AB31" i="10" s="1"/>
  <c r="N31" i="10"/>
  <c r="W31" i="10"/>
  <c r="S31" i="10"/>
  <c r="AE11" i="10"/>
  <c r="BK11" i="10" s="1"/>
  <c r="L31" i="10"/>
  <c r="O31" i="10"/>
  <c r="AC14" i="10"/>
  <c r="AA13" i="10"/>
  <c r="AK13" i="10" s="1"/>
  <c r="AE14" i="10"/>
  <c r="BK14" i="10" s="1"/>
  <c r="AC7" i="10"/>
  <c r="AC12" i="10"/>
  <c r="AA14" i="10"/>
  <c r="AK14" i="10" s="1"/>
  <c r="AA12" i="10"/>
  <c r="P31" i="10"/>
  <c r="T31" i="10"/>
  <c r="V31" i="10"/>
  <c r="AE4" i="10"/>
  <c r="R31" i="10"/>
  <c r="AE12" i="10"/>
  <c r="AJ26" i="2"/>
  <c r="W26" i="2"/>
  <c r="AJ24" i="2"/>
  <c r="W24" i="2"/>
  <c r="AJ22" i="2"/>
  <c r="W22" i="2"/>
  <c r="AJ25" i="2"/>
  <c r="W25" i="2"/>
  <c r="AJ23" i="2"/>
  <c r="W23" i="2"/>
  <c r="AJ15" i="2"/>
  <c r="W15" i="2"/>
  <c r="AC5" i="10"/>
  <c r="AC10" i="10"/>
  <c r="AA7" i="10"/>
  <c r="AE6" i="10"/>
  <c r="AE8" i="10"/>
  <c r="BK8" i="10" s="1"/>
  <c r="AE5" i="10"/>
  <c r="AE7" i="10"/>
  <c r="AA10" i="10"/>
  <c r="AE9" i="10"/>
  <c r="AC4" i="10"/>
  <c r="V47" i="9"/>
  <c r="W47" i="9" s="1"/>
  <c r="V55" i="9"/>
  <c r="W55" i="9" s="1"/>
  <c r="V52" i="9"/>
  <c r="W52" i="9" s="1"/>
  <c r="U44" i="9"/>
  <c r="V57" i="9"/>
  <c r="W57" i="9" s="1"/>
  <c r="V61" i="9"/>
  <c r="W61" i="9" s="1"/>
  <c r="V64" i="9"/>
  <c r="W64" i="9" s="1"/>
  <c r="V56" i="9"/>
  <c r="W56" i="9" s="1"/>
  <c r="V48" i="9"/>
  <c r="W48" i="9" s="1"/>
  <c r="V65" i="9"/>
  <c r="W65" i="9" s="1"/>
  <c r="V53" i="9"/>
  <c r="W53" i="9" s="1"/>
  <c r="V45" i="9"/>
  <c r="W45" i="9" s="1"/>
  <c r="X10" i="10"/>
  <c r="AT15" i="10"/>
  <c r="AX15" i="10"/>
  <c r="BB15" i="10"/>
  <c r="BG15" i="10"/>
  <c r="BK15" i="10"/>
  <c r="AG15" i="10"/>
  <c r="AK15" i="10"/>
  <c r="AU15" i="10"/>
  <c r="AY15" i="10"/>
  <c r="BC15" i="10"/>
  <c r="BH15" i="10"/>
  <c r="BL15" i="10"/>
  <c r="AH15" i="10"/>
  <c r="AV15" i="10"/>
  <c r="AZ15" i="10"/>
  <c r="BD15" i="10"/>
  <c r="BI15" i="10"/>
  <c r="AI15" i="10"/>
  <c r="AW15" i="10"/>
  <c r="BA15" i="10"/>
  <c r="BE15" i="10"/>
  <c r="BJ15" i="10"/>
  <c r="AJ15" i="10"/>
  <c r="AV16" i="10"/>
  <c r="AZ16" i="10"/>
  <c r="BD16" i="10"/>
  <c r="BI16" i="10"/>
  <c r="AI16" i="10"/>
  <c r="AW16" i="10"/>
  <c r="BA16" i="10"/>
  <c r="BE16" i="10"/>
  <c r="BJ16" i="10"/>
  <c r="AJ16" i="10"/>
  <c r="AT16" i="10"/>
  <c r="AX16" i="10"/>
  <c r="BB16" i="10"/>
  <c r="BG16" i="10"/>
  <c r="BK16" i="10"/>
  <c r="AG16" i="10"/>
  <c r="AK16" i="10"/>
  <c r="AU16" i="10"/>
  <c r="AY16" i="10"/>
  <c r="BC16" i="10"/>
  <c r="BH16" i="10"/>
  <c r="BL16" i="10"/>
  <c r="AH16" i="10"/>
  <c r="AL16" i="10"/>
  <c r="G16" i="8"/>
  <c r="H16" i="8" s="1"/>
  <c r="AP13" i="10"/>
  <c r="G14" i="8"/>
  <c r="H14" i="8" s="1"/>
  <c r="G12" i="8"/>
  <c r="AQ14" i="10"/>
  <c r="G15" i="8"/>
  <c r="H15" i="8" s="1"/>
  <c r="AO12" i="10"/>
  <c r="G13" i="8"/>
  <c r="H13" i="8" s="1"/>
  <c r="G11" i="8"/>
  <c r="H11" i="8" s="1"/>
  <c r="G8" i="8"/>
  <c r="H8" i="8" s="1"/>
  <c r="K8" i="10"/>
  <c r="AA8" i="10" s="1"/>
  <c r="G9" i="8"/>
  <c r="H9" i="8" s="1"/>
  <c r="K9" i="10"/>
  <c r="AA9" i="10" s="1"/>
  <c r="G10" i="8"/>
  <c r="H10" i="8" s="1"/>
  <c r="K4" i="10"/>
  <c r="G5" i="8"/>
  <c r="H5" i="8" s="1"/>
  <c r="L127" i="9"/>
  <c r="D24" i="11"/>
  <c r="E24" i="11" s="1"/>
  <c r="F24" i="11" s="1"/>
  <c r="K128" i="9"/>
  <c r="K129" i="9" s="1"/>
  <c r="J127" i="9"/>
  <c r="J130" i="9" s="1"/>
  <c r="S128" i="9"/>
  <c r="S129" i="9" s="1"/>
  <c r="I127" i="9"/>
  <c r="I130" i="9" s="1"/>
  <c r="N128" i="9"/>
  <c r="R128" i="9"/>
  <c r="R129" i="9" s="1"/>
  <c r="P128" i="9"/>
  <c r="P129" i="9" s="1"/>
  <c r="Q127" i="9"/>
  <c r="Q130" i="9" s="1"/>
  <c r="D23" i="11"/>
  <c r="E23" i="11" s="1"/>
  <c r="G23" i="11" s="1"/>
  <c r="P127" i="9"/>
  <c r="D22" i="11"/>
  <c r="E22" i="11" s="1"/>
  <c r="F22" i="11" s="1"/>
  <c r="D17" i="11"/>
  <c r="E17" i="11" s="1"/>
  <c r="F17" i="11" s="1"/>
  <c r="D20" i="11"/>
  <c r="E20" i="11" s="1"/>
  <c r="G20" i="11" s="1"/>
  <c r="O127" i="9"/>
  <c r="O130" i="9" s="1"/>
  <c r="H128" i="9"/>
  <c r="H129" i="9" s="1"/>
  <c r="M127" i="9"/>
  <c r="AS25" i="2"/>
  <c r="AU25" i="2"/>
  <c r="AW25" i="2"/>
  <c r="AY25" i="2"/>
  <c r="BA25" i="2"/>
  <c r="BC25" i="2"/>
  <c r="AR25" i="2"/>
  <c r="AT25" i="2"/>
  <c r="AV25" i="2"/>
  <c r="AX25" i="2"/>
  <c r="AZ25" i="2"/>
  <c r="BB25" i="2"/>
  <c r="AF25" i="2"/>
  <c r="AH25" i="2"/>
  <c r="AL25" i="2"/>
  <c r="AN25" i="2"/>
  <c r="AP25" i="2"/>
  <c r="R25" i="2"/>
  <c r="T25" i="2"/>
  <c r="V25" i="2"/>
  <c r="Z25" i="2"/>
  <c r="AB25" i="2"/>
  <c r="AE25" i="2"/>
  <c r="AG25" i="2"/>
  <c r="AI25" i="2"/>
  <c r="AM25" i="2"/>
  <c r="AO25" i="2"/>
  <c r="S25" i="2"/>
  <c r="U25" i="2"/>
  <c r="Y25" i="2"/>
  <c r="AA25" i="2"/>
  <c r="AC25" i="2"/>
  <c r="AS23" i="2"/>
  <c r="AU23" i="2"/>
  <c r="AW23" i="2"/>
  <c r="AY23" i="2"/>
  <c r="BA23" i="2"/>
  <c r="BC23" i="2"/>
  <c r="AR23" i="2"/>
  <c r="AT23" i="2"/>
  <c r="AV23" i="2"/>
  <c r="AX23" i="2"/>
  <c r="AZ23" i="2"/>
  <c r="BB23" i="2"/>
  <c r="AF23" i="2"/>
  <c r="AH23" i="2"/>
  <c r="AL23" i="2"/>
  <c r="AN23" i="2"/>
  <c r="AP23" i="2"/>
  <c r="R23" i="2"/>
  <c r="T23" i="2"/>
  <c r="V23" i="2"/>
  <c r="Z23" i="2"/>
  <c r="AB23" i="2"/>
  <c r="AE23" i="2"/>
  <c r="AG23" i="2"/>
  <c r="AI23" i="2"/>
  <c r="AM23" i="2"/>
  <c r="AO23" i="2"/>
  <c r="S23" i="2"/>
  <c r="U23" i="2"/>
  <c r="Y23" i="2"/>
  <c r="AA23" i="2"/>
  <c r="AC23" i="2"/>
  <c r="AS15" i="2"/>
  <c r="AU15" i="2"/>
  <c r="AW15" i="2"/>
  <c r="AY15" i="2"/>
  <c r="BA15" i="2"/>
  <c r="BC15" i="2"/>
  <c r="AF15" i="2"/>
  <c r="AH15" i="2"/>
  <c r="AL15" i="2"/>
  <c r="AN15" i="2"/>
  <c r="AP15" i="2"/>
  <c r="AR15" i="2"/>
  <c r="AT15" i="2"/>
  <c r="AV15" i="2"/>
  <c r="AX15" i="2"/>
  <c r="AZ15" i="2"/>
  <c r="BB15" i="2"/>
  <c r="AE15" i="2"/>
  <c r="AG15" i="2"/>
  <c r="AI15" i="2"/>
  <c r="AM15" i="2"/>
  <c r="AO15" i="2"/>
  <c r="R15" i="2"/>
  <c r="T15" i="2"/>
  <c r="V15" i="2"/>
  <c r="Z15" i="2"/>
  <c r="AB15" i="2"/>
  <c r="S15" i="2"/>
  <c r="U15" i="2"/>
  <c r="Y15" i="2"/>
  <c r="AA15" i="2"/>
  <c r="AC15" i="2"/>
  <c r="AS26" i="2"/>
  <c r="AU26" i="2"/>
  <c r="AW26" i="2"/>
  <c r="AY26" i="2"/>
  <c r="BA26" i="2"/>
  <c r="BC26" i="2"/>
  <c r="AR26" i="2"/>
  <c r="AT26" i="2"/>
  <c r="AV26" i="2"/>
  <c r="AX26" i="2"/>
  <c r="AZ26" i="2"/>
  <c r="BB26" i="2"/>
  <c r="AF26" i="2"/>
  <c r="AH26" i="2"/>
  <c r="AL26" i="2"/>
  <c r="AN26" i="2"/>
  <c r="AP26" i="2"/>
  <c r="R26" i="2"/>
  <c r="T26" i="2"/>
  <c r="V26" i="2"/>
  <c r="Z26" i="2"/>
  <c r="AB26" i="2"/>
  <c r="AE26" i="2"/>
  <c r="AG26" i="2"/>
  <c r="AI26" i="2"/>
  <c r="AM26" i="2"/>
  <c r="AO26" i="2"/>
  <c r="S26" i="2"/>
  <c r="U26" i="2"/>
  <c r="Y26" i="2"/>
  <c r="AA26" i="2"/>
  <c r="AC26" i="2"/>
  <c r="AS24" i="2"/>
  <c r="AU24" i="2"/>
  <c r="AW24" i="2"/>
  <c r="AY24" i="2"/>
  <c r="BA24" i="2"/>
  <c r="BC24" i="2"/>
  <c r="AR24" i="2"/>
  <c r="AT24" i="2"/>
  <c r="AV24" i="2"/>
  <c r="AX24" i="2"/>
  <c r="AZ24" i="2"/>
  <c r="BB24" i="2"/>
  <c r="AF24" i="2"/>
  <c r="AH24" i="2"/>
  <c r="AL24" i="2"/>
  <c r="AN24" i="2"/>
  <c r="AP24" i="2"/>
  <c r="R24" i="2"/>
  <c r="T24" i="2"/>
  <c r="V24" i="2"/>
  <c r="Z24" i="2"/>
  <c r="AB24" i="2"/>
  <c r="AE24" i="2"/>
  <c r="AG24" i="2"/>
  <c r="AI24" i="2"/>
  <c r="AM24" i="2"/>
  <c r="AO24" i="2"/>
  <c r="S24" i="2"/>
  <c r="U24" i="2"/>
  <c r="Y24" i="2"/>
  <c r="AA24" i="2"/>
  <c r="AC24" i="2"/>
  <c r="AS22" i="2"/>
  <c r="AU22" i="2"/>
  <c r="AW22" i="2"/>
  <c r="AY22" i="2"/>
  <c r="BA22" i="2"/>
  <c r="BC22" i="2"/>
  <c r="AR22" i="2"/>
  <c r="AT22" i="2"/>
  <c r="AV22" i="2"/>
  <c r="AX22" i="2"/>
  <c r="AZ22" i="2"/>
  <c r="BB22" i="2"/>
  <c r="AF22" i="2"/>
  <c r="AH22" i="2"/>
  <c r="AL22" i="2"/>
  <c r="AN22" i="2"/>
  <c r="AP22" i="2"/>
  <c r="R22" i="2"/>
  <c r="T22" i="2"/>
  <c r="V22" i="2"/>
  <c r="Z22" i="2"/>
  <c r="AB22" i="2"/>
  <c r="AE22" i="2"/>
  <c r="AG22" i="2"/>
  <c r="AI22" i="2"/>
  <c r="AM22" i="2"/>
  <c r="AO22" i="2"/>
  <c r="S22" i="2"/>
  <c r="U22" i="2"/>
  <c r="Y22" i="2"/>
  <c r="AA22" i="2"/>
  <c r="AC22" i="2"/>
  <c r="V7" i="9"/>
  <c r="W7" i="9" s="1"/>
  <c r="U124" i="9"/>
  <c r="T126" i="9"/>
  <c r="V113" i="9"/>
  <c r="W113" i="9" s="1"/>
  <c r="V81" i="9"/>
  <c r="W81" i="9" s="1"/>
  <c r="V122" i="9"/>
  <c r="W122" i="9" s="1"/>
  <c r="V121" i="9"/>
  <c r="W121" i="9" s="1"/>
  <c r="V105" i="9"/>
  <c r="W105" i="9" s="1"/>
  <c r="V89" i="9"/>
  <c r="W89" i="9" s="1"/>
  <c r="V117" i="9"/>
  <c r="W117" i="9" s="1"/>
  <c r="V109" i="9"/>
  <c r="W109" i="9" s="1"/>
  <c r="V101" i="9"/>
  <c r="W101" i="9" s="1"/>
  <c r="V93" i="9"/>
  <c r="W93" i="9" s="1"/>
  <c r="V85" i="9"/>
  <c r="W85" i="9" s="1"/>
  <c r="V77" i="9"/>
  <c r="W77" i="9" s="1"/>
  <c r="V119" i="9"/>
  <c r="W119" i="9" s="1"/>
  <c r="V115" i="9"/>
  <c r="W115" i="9" s="1"/>
  <c r="V111" i="9"/>
  <c r="W111" i="9" s="1"/>
  <c r="V107" i="9"/>
  <c r="W107" i="9" s="1"/>
  <c r="V103" i="9"/>
  <c r="W103" i="9" s="1"/>
  <c r="V99" i="9"/>
  <c r="W99" i="9" s="1"/>
  <c r="V95" i="9"/>
  <c r="W95" i="9" s="1"/>
  <c r="V91" i="9"/>
  <c r="W91" i="9" s="1"/>
  <c r="V87" i="9"/>
  <c r="W87" i="9" s="1"/>
  <c r="V83" i="9"/>
  <c r="W83" i="9" s="1"/>
  <c r="V79" i="9"/>
  <c r="W79" i="9" s="1"/>
  <c r="V124" i="9"/>
  <c r="V123" i="9"/>
  <c r="W123" i="9" s="1"/>
  <c r="D13" i="11"/>
  <c r="E13" i="11" s="1"/>
  <c r="G13" i="11" s="1"/>
  <c r="D14" i="11"/>
  <c r="E14" i="11" s="1"/>
  <c r="F14" i="11" s="1"/>
  <c r="BO12" i="10"/>
  <c r="AW14" i="10"/>
  <c r="BA14" i="10"/>
  <c r="BE14" i="10"/>
  <c r="BJ14" i="10"/>
  <c r="BN14" i="10"/>
  <c r="BR14" i="10"/>
  <c r="AZ14" i="10"/>
  <c r="BG14" i="10"/>
  <c r="BL14" i="10"/>
  <c r="AV14" i="10"/>
  <c r="BB14" i="10"/>
  <c r="BM14" i="10"/>
  <c r="AX14" i="10"/>
  <c r="BC14" i="10"/>
  <c r="BI14" i="10"/>
  <c r="BO14" i="10"/>
  <c r="AT14" i="10"/>
  <c r="BP14" i="10"/>
  <c r="AW11" i="10"/>
  <c r="BE11" i="10"/>
  <c r="BJ11" i="10"/>
  <c r="BR11" i="10"/>
  <c r="BC11" i="10"/>
  <c r="BI11" i="10"/>
  <c r="BO11" i="10"/>
  <c r="AT11" i="10"/>
  <c r="AY11" i="10"/>
  <c r="BP11" i="10"/>
  <c r="AU11" i="10"/>
  <c r="AZ11" i="10"/>
  <c r="BG11" i="10"/>
  <c r="BL11" i="10"/>
  <c r="AV11" i="10"/>
  <c r="BB11" i="10"/>
  <c r="BH11" i="10"/>
  <c r="BM11" i="10"/>
  <c r="AW10" i="10"/>
  <c r="BA10" i="10"/>
  <c r="BE10" i="10"/>
  <c r="BJ10" i="10"/>
  <c r="BN10" i="10"/>
  <c r="BR10" i="10"/>
  <c r="AU10" i="10"/>
  <c r="BG10" i="10"/>
  <c r="BL10" i="10"/>
  <c r="BQ10" i="10"/>
  <c r="AV10" i="10"/>
  <c r="BB10" i="10"/>
  <c r="BH10" i="10"/>
  <c r="BI10" i="10"/>
  <c r="BO10" i="10"/>
  <c r="AT10" i="10"/>
  <c r="AY10" i="10"/>
  <c r="BD10" i="10"/>
  <c r="AW8" i="10"/>
  <c r="BE8" i="10"/>
  <c r="BJ8" i="10"/>
  <c r="BN8" i="10"/>
  <c r="BR8" i="10"/>
  <c r="AT8" i="10"/>
  <c r="AZ8" i="10"/>
  <c r="BG8" i="10"/>
  <c r="BL8" i="10"/>
  <c r="BQ8" i="10"/>
  <c r="AU8" i="10"/>
  <c r="BB8" i="10"/>
  <c r="BH8" i="10"/>
  <c r="BM8" i="10"/>
  <c r="AV8" i="10"/>
  <c r="BC8" i="10"/>
  <c r="BI8" i="10"/>
  <c r="BO8" i="10"/>
  <c r="AY8" i="10"/>
  <c r="BD8" i="10"/>
  <c r="BP8" i="10"/>
  <c r="BN4" i="10"/>
  <c r="BR4" i="10"/>
  <c r="BB4" i="10"/>
  <c r="AX4" i="10"/>
  <c r="BM4" i="10"/>
  <c r="BC4" i="10"/>
  <c r="BQ4" i="10"/>
  <c r="BL4" i="10"/>
  <c r="BA4" i="10"/>
  <c r="AV4" i="10"/>
  <c r="BP4" i="10"/>
  <c r="BK4" i="10"/>
  <c r="BE4" i="10"/>
  <c r="AZ4" i="10"/>
  <c r="AU4" i="10"/>
  <c r="AY4" i="10"/>
  <c r="BO4" i="10"/>
  <c r="BI4" i="10"/>
  <c r="BD4" i="10"/>
  <c r="AW12" i="10"/>
  <c r="BA12" i="10"/>
  <c r="BJ12" i="10"/>
  <c r="BN12" i="10"/>
  <c r="BR12" i="10"/>
  <c r="AU12" i="10"/>
  <c r="AZ12" i="10"/>
  <c r="BG12" i="10"/>
  <c r="BL12" i="10"/>
  <c r="BQ12" i="10"/>
  <c r="AV12" i="10"/>
  <c r="BH12" i="10"/>
  <c r="BM12" i="10"/>
  <c r="BC12" i="10"/>
  <c r="BI12" i="10"/>
  <c r="AT12" i="10"/>
  <c r="AY12" i="10"/>
  <c r="BD12" i="10"/>
  <c r="BK12" i="10"/>
  <c r="BP12" i="10"/>
  <c r="AW9" i="10"/>
  <c r="BA9" i="10"/>
  <c r="BE9" i="10"/>
  <c r="BJ9" i="10"/>
  <c r="BN9" i="10"/>
  <c r="BR9" i="10"/>
  <c r="BC9" i="10"/>
  <c r="BI9" i="10"/>
  <c r="AT9" i="10"/>
  <c r="BD9" i="10"/>
  <c r="BP9" i="10"/>
  <c r="AU9" i="10"/>
  <c r="AZ9" i="10"/>
  <c r="BG9" i="10"/>
  <c r="BQ9" i="10"/>
  <c r="AV9" i="10"/>
  <c r="BH9" i="10"/>
  <c r="BM9" i="10"/>
  <c r="AW13" i="10"/>
  <c r="BA13" i="10"/>
  <c r="BE13" i="10"/>
  <c r="BJ13" i="10"/>
  <c r="BN13" i="10"/>
  <c r="BR13" i="10"/>
  <c r="BI13" i="10"/>
  <c r="BO13" i="10"/>
  <c r="AY13" i="10"/>
  <c r="BD13" i="10"/>
  <c r="AU13" i="10"/>
  <c r="AZ13" i="10"/>
  <c r="BQ13" i="10"/>
  <c r="AV13" i="10"/>
  <c r="BB13" i="10"/>
  <c r="BH13" i="10"/>
  <c r="BM13" i="10"/>
  <c r="AT7" i="10"/>
  <c r="BA7" i="10"/>
  <c r="BE7" i="10"/>
  <c r="BN7" i="10"/>
  <c r="BR7" i="10"/>
  <c r="BB7" i="10"/>
  <c r="BG7" i="10"/>
  <c r="BO7" i="10"/>
  <c r="BI7" i="10"/>
  <c r="BQ7" i="10"/>
  <c r="AU7" i="10"/>
  <c r="BC7" i="10"/>
  <c r="BL7" i="10"/>
  <c r="AV7" i="10"/>
  <c r="BD7" i="10"/>
  <c r="AY7" i="10"/>
  <c r="BH7" i="10"/>
  <c r="BP7" i="10"/>
  <c r="BA6" i="10"/>
  <c r="BE6" i="10"/>
  <c r="BN6" i="10"/>
  <c r="BR6" i="10"/>
  <c r="AT6" i="10"/>
  <c r="BB6" i="10"/>
  <c r="BG6" i="10"/>
  <c r="BO6" i="10"/>
  <c r="AZ6" i="10"/>
  <c r="BQ6" i="10"/>
  <c r="AU6" i="10"/>
  <c r="BC6" i="10"/>
  <c r="BD6" i="10"/>
  <c r="BM6" i="10"/>
  <c r="BH6" i="10"/>
  <c r="BP6" i="10"/>
  <c r="BA5" i="10"/>
  <c r="BE5" i="10"/>
  <c r="BN5" i="10"/>
  <c r="BR5" i="10"/>
  <c r="AT5" i="10"/>
  <c r="BB5" i="10"/>
  <c r="BG5" i="10"/>
  <c r="BO5" i="10"/>
  <c r="AZ5" i="10"/>
  <c r="BQ5" i="10"/>
  <c r="BC5" i="10"/>
  <c r="BL5" i="10"/>
  <c r="BD5" i="10"/>
  <c r="BM5" i="10"/>
  <c r="AY5" i="10"/>
  <c r="BP5" i="10"/>
  <c r="AG14" i="10"/>
  <c r="AL14" i="10"/>
  <c r="AI14" i="10"/>
  <c r="AJ14" i="10"/>
  <c r="AN14" i="10"/>
  <c r="AR14" i="10"/>
  <c r="AO14" i="10"/>
  <c r="AP14" i="10"/>
  <c r="AG12" i="10"/>
  <c r="AJ12" i="10"/>
  <c r="AH12" i="10"/>
  <c r="AL12" i="10"/>
  <c r="AP12" i="10"/>
  <c r="AI12" i="10"/>
  <c r="AQ12" i="10"/>
  <c r="AN12" i="10"/>
  <c r="AG11" i="10"/>
  <c r="AO11" i="10"/>
  <c r="AH11" i="10"/>
  <c r="AL11" i="10"/>
  <c r="AP11" i="10"/>
  <c r="AI11" i="10"/>
  <c r="AJ11" i="10"/>
  <c r="AR11" i="10"/>
  <c r="AR13" i="10"/>
  <c r="AO13" i="10"/>
  <c r="AI13" i="10"/>
  <c r="AQ13" i="10"/>
  <c r="AJ13" i="10"/>
  <c r="AN13" i="10"/>
  <c r="AH13" i="10"/>
  <c r="AG7" i="10"/>
  <c r="AH7" i="10"/>
  <c r="AN7" i="10"/>
  <c r="AO7" i="10"/>
  <c r="AL7" i="10"/>
  <c r="AP7" i="10"/>
  <c r="AI7" i="10"/>
  <c r="AQ7" i="10"/>
  <c r="AR7" i="10"/>
  <c r="AG9" i="10"/>
  <c r="AI9" i="10"/>
  <c r="AQ9" i="10"/>
  <c r="AJ9" i="10"/>
  <c r="AN9" i="10"/>
  <c r="AR9" i="10"/>
  <c r="AH9" i="10"/>
  <c r="AP9" i="10"/>
  <c r="BP13" i="10"/>
  <c r="BL9" i="10"/>
  <c r="AG10" i="10"/>
  <c r="AI10" i="10"/>
  <c r="AQ10" i="10"/>
  <c r="AJ10" i="10"/>
  <c r="AN10" i="10"/>
  <c r="AR10" i="10"/>
  <c r="AO10" i="10"/>
  <c r="AH10" i="10"/>
  <c r="AL10" i="10"/>
  <c r="AG8" i="10"/>
  <c r="AO8" i="10"/>
  <c r="AH8" i="10"/>
  <c r="AL8" i="10"/>
  <c r="AP8" i="10"/>
  <c r="AI8" i="10"/>
  <c r="AQ8" i="10"/>
  <c r="AJ8" i="10"/>
  <c r="AR8" i="10"/>
  <c r="AP6" i="10"/>
  <c r="AQ6" i="10"/>
  <c r="AJ6" i="10"/>
  <c r="AN6" i="10"/>
  <c r="AR6" i="10"/>
  <c r="AO6" i="10"/>
  <c r="AO5" i="10"/>
  <c r="AL5" i="10"/>
  <c r="AP5" i="10"/>
  <c r="AQ5" i="10"/>
  <c r="AN5" i="10"/>
  <c r="AR5" i="10"/>
  <c r="AL4" i="10"/>
  <c r="AN4" i="10"/>
  <c r="AQ4" i="10"/>
  <c r="AP4" i="10"/>
  <c r="AO4" i="10"/>
  <c r="AR4" i="10"/>
  <c r="BQ14" i="10"/>
  <c r="BM10" i="10"/>
  <c r="BN11" i="10"/>
  <c r="BJ7" i="10"/>
  <c r="BI6" i="10"/>
  <c r="BH5" i="10"/>
  <c r="BG4" i="10"/>
  <c r="BA11" i="10"/>
  <c r="AW7" i="10"/>
  <c r="BD14" i="10"/>
  <c r="AZ10" i="10"/>
  <c r="AV6" i="10"/>
  <c r="AG6" i="10"/>
  <c r="X6" i="10"/>
  <c r="AN11" i="10"/>
  <c r="AJ7" i="10"/>
  <c r="BB12" i="10"/>
  <c r="AX8" i="10"/>
  <c r="AT4" i="10"/>
  <c r="BC13" i="10"/>
  <c r="AY9" i="10"/>
  <c r="AU5" i="10"/>
  <c r="AG5" i="10"/>
  <c r="X8" i="10"/>
  <c r="X4" i="10"/>
  <c r="Y7" i="10"/>
  <c r="Y10" i="10"/>
  <c r="Y8" i="10"/>
  <c r="Y6" i="10"/>
  <c r="Y9" i="10"/>
  <c r="Y5" i="10"/>
  <c r="Y4" i="10"/>
  <c r="X9" i="10"/>
  <c r="X7" i="10"/>
  <c r="X5" i="10"/>
  <c r="X37" i="8"/>
  <c r="Y37" i="8"/>
  <c r="AC37" i="8"/>
  <c r="AB37" i="8"/>
  <c r="G6" i="8"/>
  <c r="H6" i="8" s="1"/>
  <c r="Z37" i="8"/>
  <c r="AG37" i="8"/>
  <c r="AA37" i="8"/>
  <c r="AH37" i="8"/>
  <c r="U110" i="9"/>
  <c r="V110" i="9"/>
  <c r="W110" i="9" s="1"/>
  <c r="U120" i="9"/>
  <c r="V120" i="9"/>
  <c r="W120" i="9" s="1"/>
  <c r="U112" i="9"/>
  <c r="V112" i="9"/>
  <c r="W112" i="9" s="1"/>
  <c r="U104" i="9"/>
  <c r="V104" i="9"/>
  <c r="W104" i="9" s="1"/>
  <c r="U96" i="9"/>
  <c r="V96" i="9"/>
  <c r="W96" i="9" s="1"/>
  <c r="U88" i="9"/>
  <c r="V88" i="9"/>
  <c r="W88" i="9" s="1"/>
  <c r="U80" i="9"/>
  <c r="V80" i="9"/>
  <c r="W80" i="9" s="1"/>
  <c r="M129" i="9"/>
  <c r="D15" i="11"/>
  <c r="E15" i="11" s="1"/>
  <c r="F15" i="11" s="1"/>
  <c r="D19" i="11"/>
  <c r="E19" i="11" s="1"/>
  <c r="F19" i="11" s="1"/>
  <c r="U94" i="9"/>
  <c r="V94" i="9"/>
  <c r="W94" i="9" s="1"/>
  <c r="U78" i="9"/>
  <c r="V78" i="9"/>
  <c r="W78" i="9" s="1"/>
  <c r="U114" i="9"/>
  <c r="V114" i="9"/>
  <c r="W114" i="9" s="1"/>
  <c r="U106" i="9"/>
  <c r="V106" i="9"/>
  <c r="W106" i="9" s="1"/>
  <c r="U98" i="9"/>
  <c r="V98" i="9"/>
  <c r="W98" i="9" s="1"/>
  <c r="U90" i="9"/>
  <c r="V90" i="9"/>
  <c r="W90" i="9" s="1"/>
  <c r="U82" i="9"/>
  <c r="V82" i="9"/>
  <c r="W82" i="9" s="1"/>
  <c r="U118" i="9"/>
  <c r="V118" i="9"/>
  <c r="W118" i="9" s="1"/>
  <c r="U102" i="9"/>
  <c r="V102" i="9"/>
  <c r="W102" i="9" s="1"/>
  <c r="U86" i="9"/>
  <c r="V86" i="9"/>
  <c r="W86" i="9" s="1"/>
  <c r="U116" i="9"/>
  <c r="V116" i="9"/>
  <c r="W116" i="9" s="1"/>
  <c r="U108" i="9"/>
  <c r="V108" i="9"/>
  <c r="W108" i="9" s="1"/>
  <c r="U100" i="9"/>
  <c r="V100" i="9"/>
  <c r="W100" i="9" s="1"/>
  <c r="U92" i="9"/>
  <c r="V92" i="9"/>
  <c r="W92" i="9" s="1"/>
  <c r="U84" i="9"/>
  <c r="V84" i="9"/>
  <c r="W84" i="9" s="1"/>
  <c r="D12" i="11"/>
  <c r="E12" i="11" s="1"/>
  <c r="G12" i="11" s="1"/>
  <c r="D16" i="11"/>
  <c r="E16" i="11" s="1"/>
  <c r="F16" i="11" s="1"/>
  <c r="F21" i="11"/>
  <c r="G21" i="11"/>
  <c r="L129" i="9"/>
  <c r="U8" i="9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67" i="9"/>
  <c r="U68" i="9"/>
  <c r="U69" i="9"/>
  <c r="U70" i="9"/>
  <c r="U71" i="9"/>
  <c r="U72" i="9"/>
  <c r="U73" i="9"/>
  <c r="U74" i="9"/>
  <c r="U75" i="9"/>
  <c r="U76" i="9"/>
  <c r="C6" i="2"/>
  <c r="D6" i="2"/>
  <c r="E6" i="2"/>
  <c r="D7" i="2"/>
  <c r="E7" i="2"/>
  <c r="C8" i="2"/>
  <c r="D8" i="2"/>
  <c r="E8" i="2"/>
  <c r="C9" i="2"/>
  <c r="D9" i="2"/>
  <c r="E9" i="2"/>
  <c r="D10" i="2"/>
  <c r="E10" i="2"/>
  <c r="D11" i="2"/>
  <c r="E11" i="2"/>
  <c r="G6" i="2"/>
  <c r="G7" i="2"/>
  <c r="G8" i="2"/>
  <c r="G9" i="2"/>
  <c r="G10" i="2"/>
  <c r="G11" i="2"/>
  <c r="H6" i="2"/>
  <c r="H7" i="2"/>
  <c r="H8" i="2"/>
  <c r="H9" i="2"/>
  <c r="H10" i="2"/>
  <c r="H11" i="2"/>
  <c r="H5" i="2"/>
  <c r="G5" i="2"/>
  <c r="E5" i="2"/>
  <c r="D5" i="2"/>
  <c r="AE31" i="10" l="1"/>
  <c r="X31" i="10"/>
  <c r="Y31" i="10"/>
  <c r="K31" i="10"/>
  <c r="AC31" i="10"/>
  <c r="AG4" i="10"/>
  <c r="AA4" i="10"/>
  <c r="AA31" i="10" s="1"/>
  <c r="AK8" i="10"/>
  <c r="AL9" i="10"/>
  <c r="AK9" i="10"/>
  <c r="AY14" i="10"/>
  <c r="BL13" i="10"/>
  <c r="AL13" i="10"/>
  <c r="BK13" i="10"/>
  <c r="AK12" i="10"/>
  <c r="AX12" i="10"/>
  <c r="AX11" i="10"/>
  <c r="AK11" i="10"/>
  <c r="H12" i="8"/>
  <c r="AX9" i="10"/>
  <c r="AK10" i="10"/>
  <c r="AX7" i="10"/>
  <c r="AK6" i="10"/>
  <c r="BK10" i="10"/>
  <c r="AX6" i="10"/>
  <c r="BK6" i="10"/>
  <c r="AJ5" i="10"/>
  <c r="AW5" i="10"/>
  <c r="AW6" i="10"/>
  <c r="BJ5" i="10"/>
  <c r="BJ6" i="10"/>
  <c r="AX10" i="10"/>
  <c r="BK9" i="10"/>
  <c r="AK7" i="10"/>
  <c r="BK7" i="10"/>
  <c r="G24" i="11"/>
  <c r="F20" i="11"/>
  <c r="H20" i="11" s="1"/>
  <c r="G17" i="11"/>
  <c r="H17" i="11" s="1"/>
  <c r="S130" i="9"/>
  <c r="M130" i="9"/>
  <c r="P130" i="9"/>
  <c r="F13" i="11"/>
  <c r="H13" i="11" s="1"/>
  <c r="G22" i="11"/>
  <c r="H22" i="11" s="1"/>
  <c r="H130" i="9"/>
  <c r="F23" i="11"/>
  <c r="H23" i="11" s="1"/>
  <c r="G14" i="11"/>
  <c r="H14" i="11" s="1"/>
  <c r="G16" i="11"/>
  <c r="H16" i="11" s="1"/>
  <c r="H24" i="11"/>
  <c r="F12" i="11"/>
  <c r="H12" i="11" s="1"/>
  <c r="AN8" i="10"/>
  <c r="AG13" i="10"/>
  <c r="BG13" i="10"/>
  <c r="BG31" i="10" s="1"/>
  <c r="AT13" i="10"/>
  <c r="AT31" i="10" s="1"/>
  <c r="BB9" i="10"/>
  <c r="BO9" i="10"/>
  <c r="BA8" i="10"/>
  <c r="BP10" i="10"/>
  <c r="BQ11" i="10"/>
  <c r="AP10" i="10"/>
  <c r="AO9" i="10"/>
  <c r="AQ11" i="10"/>
  <c r="AR12" i="10"/>
  <c r="AH14" i="10"/>
  <c r="BM7" i="10"/>
  <c r="AZ7" i="10"/>
  <c r="AZ31" i="10" s="1"/>
  <c r="BE12" i="10"/>
  <c r="BC10" i="10"/>
  <c r="BD11" i="10"/>
  <c r="BH14" i="10"/>
  <c r="BH31" i="10" s="1"/>
  <c r="AU14" i="10"/>
  <c r="AU31" i="10" s="1"/>
  <c r="AY6" i="10"/>
  <c r="AY31" i="10" s="1"/>
  <c r="AL6" i="10"/>
  <c r="BL6" i="10"/>
  <c r="AK5" i="10"/>
  <c r="AX5" i="10"/>
  <c r="BK5" i="10"/>
  <c r="AI5" i="10"/>
  <c r="AV5" i="10"/>
  <c r="AV31" i="10" s="1"/>
  <c r="BI5" i="10"/>
  <c r="BI31" i="10" s="1"/>
  <c r="G15" i="11"/>
  <c r="H15" i="11" s="1"/>
  <c r="U126" i="9"/>
  <c r="W124" i="9"/>
  <c r="W126" i="9" s="1"/>
  <c r="V126" i="9"/>
  <c r="N129" i="9"/>
  <c r="N130" i="9" s="1"/>
  <c r="R130" i="9"/>
  <c r="G19" i="11"/>
  <c r="H19" i="11" s="1"/>
  <c r="AW4" i="10"/>
  <c r="BJ4" i="10"/>
  <c r="H21" i="11"/>
  <c r="L130" i="9"/>
  <c r="K130" i="9"/>
  <c r="AK4" i="10"/>
  <c r="AI6" i="10"/>
  <c r="AI4" i="10"/>
  <c r="AH5" i="10"/>
  <c r="AH4" i="10"/>
  <c r="AH6" i="10"/>
  <c r="AI37" i="8"/>
  <c r="AO37" i="8"/>
  <c r="G7" i="8"/>
  <c r="H7" i="8" s="1"/>
  <c r="D20" i="4"/>
  <c r="AJ4" i="10" l="1"/>
  <c r="AJ31" i="10" s="1"/>
  <c r="AI31" i="10"/>
  <c r="AI35" i="10" s="1"/>
  <c r="AL31" i="10"/>
  <c r="AX31" i="10"/>
  <c r="BL31" i="10"/>
  <c r="AK31" i="10"/>
  <c r="AG31" i="10"/>
  <c r="BK31" i="10"/>
  <c r="H25" i="11"/>
  <c r="AW31" i="10"/>
  <c r="BJ31" i="10"/>
  <c r="AH31" i="10"/>
  <c r="G37" i="8"/>
  <c r="H37" i="8"/>
  <c r="H27" i="11"/>
  <c r="AJ13" i="1"/>
  <c r="V14" i="4" s="1"/>
  <c r="AK13" i="1"/>
  <c r="W14" i="4" s="1"/>
  <c r="AL13" i="1"/>
  <c r="X14" i="4" s="1"/>
  <c r="AM13" i="1"/>
  <c r="AN13" i="1"/>
  <c r="AJ14" i="1"/>
  <c r="AK14" i="1"/>
  <c r="AL14" i="1"/>
  <c r="AM14" i="1"/>
  <c r="AN14" i="1"/>
  <c r="AJ15" i="1"/>
  <c r="AK15" i="1"/>
  <c r="AL15" i="1"/>
  <c r="AM15" i="1"/>
  <c r="AN15" i="1"/>
  <c r="AJ16" i="1"/>
  <c r="AK16" i="1"/>
  <c r="AL16" i="1"/>
  <c r="AM16" i="1"/>
  <c r="AN16" i="1"/>
  <c r="V11" i="4"/>
  <c r="W11" i="4"/>
  <c r="X11" i="4"/>
  <c r="Y11" i="4"/>
  <c r="Z11" i="4"/>
  <c r="V12" i="4"/>
  <c r="W12" i="4"/>
  <c r="X12" i="4"/>
  <c r="Y12" i="4"/>
  <c r="Z12" i="4"/>
  <c r="V13" i="4"/>
  <c r="W13" i="4"/>
  <c r="X13" i="4"/>
  <c r="Y13" i="4"/>
  <c r="Z13" i="4"/>
  <c r="Y14" i="4"/>
  <c r="Z14" i="4"/>
  <c r="AJ17" i="1"/>
  <c r="AK17" i="1"/>
  <c r="AL17" i="1"/>
  <c r="X15" i="4" s="1"/>
  <c r="AM17" i="1"/>
  <c r="Y15" i="4" s="1"/>
  <c r="AN17" i="1"/>
  <c r="AJ18" i="1"/>
  <c r="AK18" i="1"/>
  <c r="W16" i="4" s="1"/>
  <c r="AL18" i="1"/>
  <c r="X16" i="4" s="1"/>
  <c r="AM18" i="1"/>
  <c r="AN18" i="1"/>
  <c r="AJ19" i="1"/>
  <c r="V17" i="4" s="1"/>
  <c r="AK19" i="1"/>
  <c r="W17" i="4" s="1"/>
  <c r="AL19" i="1"/>
  <c r="AM19" i="1"/>
  <c r="AN19" i="1"/>
  <c r="Z17" i="4" s="1"/>
  <c r="AJ20" i="1"/>
  <c r="AK20" i="1"/>
  <c r="AL20" i="1"/>
  <c r="AM20" i="1"/>
  <c r="AN20" i="1"/>
  <c r="AJ21" i="1"/>
  <c r="V19" i="4" s="1"/>
  <c r="AK21" i="1"/>
  <c r="W19" i="4" s="1"/>
  <c r="AL21" i="1"/>
  <c r="X19" i="4" s="1"/>
  <c r="AM21" i="1"/>
  <c r="Y19" i="4" s="1"/>
  <c r="AN21" i="1"/>
  <c r="Z19" i="4" s="1"/>
  <c r="AJ22" i="1"/>
  <c r="V20" i="4" s="1"/>
  <c r="AK22" i="1"/>
  <c r="W20" i="4" s="1"/>
  <c r="AL22" i="1"/>
  <c r="X20" i="4" s="1"/>
  <c r="AM22" i="1"/>
  <c r="Y20" i="4" s="1"/>
  <c r="AN22" i="1"/>
  <c r="Z20" i="4" s="1"/>
  <c r="AJ23" i="1"/>
  <c r="V21" i="4" s="1"/>
  <c r="AK23" i="1"/>
  <c r="W21" i="4" s="1"/>
  <c r="AL23" i="1"/>
  <c r="X21" i="4" s="1"/>
  <c r="AM23" i="1"/>
  <c r="Y21" i="4" s="1"/>
  <c r="AN23" i="1"/>
  <c r="Z21" i="4" s="1"/>
  <c r="AJ24" i="1"/>
  <c r="V22" i="4" s="1"/>
  <c r="AK24" i="1"/>
  <c r="W22" i="4" s="1"/>
  <c r="AL24" i="1"/>
  <c r="X22" i="4" s="1"/>
  <c r="AM24" i="1"/>
  <c r="Y22" i="4" s="1"/>
  <c r="AN24" i="1"/>
  <c r="Z22" i="4" s="1"/>
  <c r="AJ25" i="1"/>
  <c r="V23" i="4" s="1"/>
  <c r="AK25" i="1"/>
  <c r="W23" i="4" s="1"/>
  <c r="AL25" i="1"/>
  <c r="X23" i="4" s="1"/>
  <c r="AM25" i="1"/>
  <c r="Y23" i="4" s="1"/>
  <c r="AN25" i="1"/>
  <c r="Z23" i="4" s="1"/>
  <c r="AJ26" i="1"/>
  <c r="V24" i="4" s="1"/>
  <c r="AK26" i="1"/>
  <c r="W24" i="4" s="1"/>
  <c r="AL26" i="1"/>
  <c r="X24" i="4" s="1"/>
  <c r="AM26" i="1"/>
  <c r="Y24" i="4" s="1"/>
  <c r="AN26" i="1"/>
  <c r="Z24" i="4" s="1"/>
  <c r="AJ27" i="1"/>
  <c r="AK27" i="1"/>
  <c r="AL27" i="1"/>
  <c r="AM27" i="1"/>
  <c r="AN27" i="1"/>
  <c r="AJ28" i="1"/>
  <c r="AK28" i="1"/>
  <c r="AL28" i="1"/>
  <c r="AM28" i="1"/>
  <c r="AN28" i="1"/>
  <c r="AJ29" i="1"/>
  <c r="AK29" i="1"/>
  <c r="AL29" i="1"/>
  <c r="AM29" i="1"/>
  <c r="AN29" i="1"/>
  <c r="AJ30" i="1"/>
  <c r="AK30" i="1"/>
  <c r="AL30" i="1"/>
  <c r="AM30" i="1"/>
  <c r="AN30" i="1"/>
  <c r="AJ31" i="1"/>
  <c r="AK31" i="1"/>
  <c r="AL31" i="1"/>
  <c r="AM31" i="1"/>
  <c r="AN31" i="1"/>
  <c r="AJ32" i="1"/>
  <c r="AK32" i="1"/>
  <c r="AL32" i="1"/>
  <c r="AM32" i="1"/>
  <c r="AN32" i="1"/>
  <c r="AJ33" i="1"/>
  <c r="AL33" i="1"/>
  <c r="AM33" i="1"/>
  <c r="AN33" i="1"/>
  <c r="AJ34" i="1"/>
  <c r="AK34" i="1"/>
  <c r="AL34" i="1"/>
  <c r="AM34" i="1"/>
  <c r="AN34" i="1"/>
  <c r="AJ35" i="1"/>
  <c r="AK35" i="1"/>
  <c r="AL35" i="1"/>
  <c r="AM35" i="1"/>
  <c r="AN35" i="1"/>
  <c r="AJ36" i="1"/>
  <c r="AK36" i="1"/>
  <c r="W27" i="4" s="1"/>
  <c r="AL36" i="1"/>
  <c r="AM36" i="1"/>
  <c r="AN36" i="1"/>
  <c r="AJ37" i="1"/>
  <c r="AK37" i="1"/>
  <c r="AL37" i="1"/>
  <c r="AM37" i="1"/>
  <c r="AN37" i="1"/>
  <c r="AJ38" i="1"/>
  <c r="AK38" i="1"/>
  <c r="AL38" i="1"/>
  <c r="AM38" i="1"/>
  <c r="AN38" i="1"/>
  <c r="AJ39" i="1"/>
  <c r="V28" i="4" s="1"/>
  <c r="AL39" i="1"/>
  <c r="X28" i="4" s="1"/>
  <c r="AM39" i="1"/>
  <c r="Y28" i="4" s="1"/>
  <c r="AN39" i="1"/>
  <c r="Z28" i="4" s="1"/>
  <c r="AJ40" i="1"/>
  <c r="V29" i="4" s="1"/>
  <c r="AK40" i="1"/>
  <c r="W29" i="4" s="1"/>
  <c r="AL40" i="1"/>
  <c r="X29" i="4" s="1"/>
  <c r="AM40" i="1"/>
  <c r="Y29" i="4" s="1"/>
  <c r="AN40" i="1"/>
  <c r="Z29" i="4" s="1"/>
  <c r="AJ41" i="1"/>
  <c r="V30" i="4" s="1"/>
  <c r="AK41" i="1"/>
  <c r="W30" i="4" s="1"/>
  <c r="AL41" i="1"/>
  <c r="X30" i="4" s="1"/>
  <c r="AM41" i="1"/>
  <c r="Y30" i="4" s="1"/>
  <c r="AN41" i="1"/>
  <c r="Z30" i="4" s="1"/>
  <c r="AJ42" i="1"/>
  <c r="V31" i="4" s="1"/>
  <c r="AK42" i="1"/>
  <c r="W31" i="4" s="1"/>
  <c r="AL42" i="1"/>
  <c r="X31" i="4" s="1"/>
  <c r="AM42" i="1"/>
  <c r="Y31" i="4" s="1"/>
  <c r="AN42" i="1"/>
  <c r="Z31" i="4" s="1"/>
  <c r="AJ43" i="1"/>
  <c r="V32" i="4" s="1"/>
  <c r="AK43" i="1"/>
  <c r="W32" i="4" s="1"/>
  <c r="AL43" i="1"/>
  <c r="X32" i="4" s="1"/>
  <c r="AM43" i="1"/>
  <c r="Y32" i="4" s="1"/>
  <c r="AN43" i="1"/>
  <c r="Z32" i="4" s="1"/>
  <c r="AJ44" i="1"/>
  <c r="V33" i="4" s="1"/>
  <c r="AK44" i="1"/>
  <c r="W33" i="4" s="1"/>
  <c r="AL44" i="1"/>
  <c r="X33" i="4" s="1"/>
  <c r="AM44" i="1"/>
  <c r="Y33" i="4" s="1"/>
  <c r="AN44" i="1"/>
  <c r="Z33" i="4" s="1"/>
  <c r="AJ45" i="1"/>
  <c r="V34" i="4" s="1"/>
  <c r="AK45" i="1"/>
  <c r="W34" i="4" s="1"/>
  <c r="AL45" i="1"/>
  <c r="X34" i="4" s="1"/>
  <c r="AM45" i="1"/>
  <c r="Y34" i="4" s="1"/>
  <c r="AN45" i="1"/>
  <c r="Z34" i="4" s="1"/>
  <c r="AJ46" i="1"/>
  <c r="V35" i="4" s="1"/>
  <c r="AK46" i="1"/>
  <c r="W35" i="4" s="1"/>
  <c r="AL46" i="1"/>
  <c r="X35" i="4" s="1"/>
  <c r="AM46" i="1"/>
  <c r="Y35" i="4" s="1"/>
  <c r="AN46" i="1"/>
  <c r="Z35" i="4" s="1"/>
  <c r="AJ47" i="1"/>
  <c r="AK47" i="1"/>
  <c r="AL47" i="1"/>
  <c r="AM47" i="1"/>
  <c r="AN47" i="1"/>
  <c r="AJ48" i="1"/>
  <c r="AK48" i="1"/>
  <c r="AL48" i="1"/>
  <c r="AM48" i="1"/>
  <c r="AN48" i="1"/>
  <c r="AJ49" i="1"/>
  <c r="V36" i="4" s="1"/>
  <c r="AK49" i="1"/>
  <c r="W36" i="4" s="1"/>
  <c r="AL49" i="1"/>
  <c r="X36" i="4" s="1"/>
  <c r="AM49" i="1"/>
  <c r="Y36" i="4" s="1"/>
  <c r="AN49" i="1"/>
  <c r="Z36" i="4" s="1"/>
  <c r="AJ50" i="1"/>
  <c r="V37" i="4" s="1"/>
  <c r="AK50" i="1"/>
  <c r="W37" i="4" s="1"/>
  <c r="AL50" i="1"/>
  <c r="X37" i="4" s="1"/>
  <c r="AM50" i="1"/>
  <c r="Y37" i="4" s="1"/>
  <c r="AN50" i="1"/>
  <c r="Z37" i="4" s="1"/>
  <c r="AJ51" i="1"/>
  <c r="AK51" i="1"/>
  <c r="AL51" i="1"/>
  <c r="AM51" i="1"/>
  <c r="AN51" i="1"/>
  <c r="AJ52" i="1"/>
  <c r="V38" i="4" s="1"/>
  <c r="AK52" i="1"/>
  <c r="W38" i="4" s="1"/>
  <c r="AL52" i="1"/>
  <c r="X38" i="4" s="1"/>
  <c r="AM52" i="1"/>
  <c r="Y38" i="4" s="1"/>
  <c r="AN52" i="1"/>
  <c r="Z38" i="4" s="1"/>
  <c r="AJ53" i="1"/>
  <c r="V39" i="4" s="1"/>
  <c r="AK53" i="1"/>
  <c r="W39" i="4" s="1"/>
  <c r="AL53" i="1"/>
  <c r="X39" i="4" s="1"/>
  <c r="AM53" i="1"/>
  <c r="Y39" i="4" s="1"/>
  <c r="AN53" i="1"/>
  <c r="Z39" i="4" s="1"/>
  <c r="AJ54" i="1"/>
  <c r="V40" i="4" s="1"/>
  <c r="AK54" i="1"/>
  <c r="W40" i="4" s="1"/>
  <c r="AL54" i="1"/>
  <c r="X40" i="4" s="1"/>
  <c r="AM54" i="1"/>
  <c r="Y40" i="4" s="1"/>
  <c r="AN54" i="1"/>
  <c r="Z40" i="4" s="1"/>
  <c r="AJ55" i="1"/>
  <c r="V41" i="4" s="1"/>
  <c r="AK55" i="1"/>
  <c r="W41" i="4" s="1"/>
  <c r="AL55" i="1"/>
  <c r="X41" i="4" s="1"/>
  <c r="AM55" i="1"/>
  <c r="Y41" i="4" s="1"/>
  <c r="AN55" i="1"/>
  <c r="Z41" i="4" s="1"/>
  <c r="AJ56" i="1"/>
  <c r="AK56" i="1"/>
  <c r="AL56" i="1"/>
  <c r="AM56" i="1"/>
  <c r="AN56" i="1"/>
  <c r="AJ58" i="1"/>
  <c r="AK58" i="1"/>
  <c r="AL58" i="1"/>
  <c r="AM58" i="1"/>
  <c r="AN58" i="1"/>
  <c r="AJ59" i="1"/>
  <c r="AK59" i="1"/>
  <c r="AL59" i="1"/>
  <c r="AM59" i="1"/>
  <c r="AN59" i="1"/>
  <c r="AJ60" i="1"/>
  <c r="AK60" i="1"/>
  <c r="AL60" i="1"/>
  <c r="AM60" i="1"/>
  <c r="AN60" i="1"/>
  <c r="AJ61" i="1"/>
  <c r="AL61" i="1"/>
  <c r="AM61" i="1"/>
  <c r="AN61" i="1"/>
  <c r="AJ62" i="1"/>
  <c r="AK62" i="1"/>
  <c r="AL62" i="1"/>
  <c r="AM62" i="1"/>
  <c r="AN62" i="1"/>
  <c r="AJ63" i="1"/>
  <c r="AK63" i="1"/>
  <c r="AL63" i="1"/>
  <c r="AM63" i="1"/>
  <c r="AN63" i="1"/>
  <c r="AJ64" i="1"/>
  <c r="AK64" i="1"/>
  <c r="AL64" i="1"/>
  <c r="AM64" i="1"/>
  <c r="AN64" i="1"/>
  <c r="AJ65" i="1"/>
  <c r="AK65" i="1"/>
  <c r="AL65" i="1"/>
  <c r="AM65" i="1"/>
  <c r="AN65" i="1"/>
  <c r="AJ66" i="1"/>
  <c r="AK66" i="1"/>
  <c r="AL66" i="1"/>
  <c r="AM66" i="1"/>
  <c r="AN66" i="1"/>
  <c r="AJ67" i="1"/>
  <c r="AK67" i="1"/>
  <c r="AL67" i="1"/>
  <c r="AM67" i="1"/>
  <c r="AN67" i="1"/>
  <c r="AJ68" i="1"/>
  <c r="AK68" i="1"/>
  <c r="AL68" i="1"/>
  <c r="AM68" i="1"/>
  <c r="AN68" i="1"/>
  <c r="AJ69" i="1"/>
  <c r="AK69" i="1"/>
  <c r="AL69" i="1"/>
  <c r="AM69" i="1"/>
  <c r="AN69" i="1"/>
  <c r="AJ70" i="1"/>
  <c r="AK70" i="1"/>
  <c r="AL70" i="1"/>
  <c r="AM70" i="1"/>
  <c r="AN70" i="1"/>
  <c r="AJ71" i="1"/>
  <c r="AK71" i="1"/>
  <c r="AL71" i="1"/>
  <c r="AM71" i="1"/>
  <c r="AN71" i="1"/>
  <c r="AJ72" i="1"/>
  <c r="AK72" i="1"/>
  <c r="AL72" i="1"/>
  <c r="AM72" i="1"/>
  <c r="AN72" i="1"/>
  <c r="AJ73" i="1"/>
  <c r="AK73" i="1"/>
  <c r="AL73" i="1"/>
  <c r="AM73" i="1"/>
  <c r="AN73" i="1"/>
  <c r="AJ74" i="1"/>
  <c r="AK74" i="1"/>
  <c r="AL74" i="1"/>
  <c r="AM74" i="1"/>
  <c r="AN74" i="1"/>
  <c r="AJ75" i="1"/>
  <c r="AK75" i="1"/>
  <c r="AL75" i="1"/>
  <c r="AM75" i="1"/>
  <c r="AN75" i="1"/>
  <c r="AJ76" i="1"/>
  <c r="AK76" i="1"/>
  <c r="AL76" i="1"/>
  <c r="AM76" i="1"/>
  <c r="AN76" i="1"/>
  <c r="AJ77" i="1"/>
  <c r="AK77" i="1"/>
  <c r="AL77" i="1"/>
  <c r="AM77" i="1"/>
  <c r="AN77" i="1"/>
  <c r="AJ78" i="1"/>
  <c r="AK78" i="1"/>
  <c r="AL78" i="1"/>
  <c r="AM78" i="1"/>
  <c r="AN78" i="1"/>
  <c r="AJ79" i="1"/>
  <c r="AK79" i="1"/>
  <c r="AL79" i="1"/>
  <c r="AM79" i="1"/>
  <c r="AN79" i="1"/>
  <c r="AJ80" i="1"/>
  <c r="AK80" i="1"/>
  <c r="AL80" i="1"/>
  <c r="AM80" i="1"/>
  <c r="AN80" i="1"/>
  <c r="AJ81" i="1"/>
  <c r="AK81" i="1"/>
  <c r="AL81" i="1"/>
  <c r="AM81" i="1"/>
  <c r="AN81" i="1"/>
  <c r="AJ82" i="1"/>
  <c r="AK82" i="1"/>
  <c r="AL82" i="1"/>
  <c r="AM82" i="1"/>
  <c r="AN82" i="1"/>
  <c r="AJ83" i="1"/>
  <c r="AK83" i="1"/>
  <c r="AL83" i="1"/>
  <c r="AM83" i="1"/>
  <c r="AN83" i="1"/>
  <c r="AJ84" i="1"/>
  <c r="AK84" i="1"/>
  <c r="AL84" i="1"/>
  <c r="AM84" i="1"/>
  <c r="AN84" i="1"/>
  <c r="AJ85" i="1"/>
  <c r="AK85" i="1"/>
  <c r="AL85" i="1"/>
  <c r="AM85" i="1"/>
  <c r="AN85" i="1"/>
  <c r="AJ86" i="1"/>
  <c r="AK86" i="1"/>
  <c r="AL86" i="1"/>
  <c r="AM86" i="1"/>
  <c r="AN86" i="1"/>
  <c r="AJ87" i="1"/>
  <c r="AK87" i="1"/>
  <c r="AL87" i="1"/>
  <c r="AM87" i="1"/>
  <c r="AN87" i="1"/>
  <c r="AJ88" i="1"/>
  <c r="AK88" i="1"/>
  <c r="AL88" i="1"/>
  <c r="AM88" i="1"/>
  <c r="AN88" i="1"/>
  <c r="AJ89" i="1"/>
  <c r="AK89" i="1"/>
  <c r="AL89" i="1"/>
  <c r="AM89" i="1"/>
  <c r="AN89" i="1"/>
  <c r="AJ90" i="1"/>
  <c r="AK90" i="1"/>
  <c r="AL90" i="1"/>
  <c r="AM90" i="1"/>
  <c r="AN90" i="1"/>
  <c r="AJ91" i="1"/>
  <c r="AK91" i="1"/>
  <c r="AL91" i="1"/>
  <c r="AM91" i="1"/>
  <c r="AN91" i="1"/>
  <c r="AJ92" i="1"/>
  <c r="AK92" i="1"/>
  <c r="AL92" i="1"/>
  <c r="AM92" i="1"/>
  <c r="AN92" i="1"/>
  <c r="AJ93" i="1"/>
  <c r="AK93" i="1"/>
  <c r="AL93" i="1"/>
  <c r="AM93" i="1"/>
  <c r="AN93" i="1"/>
  <c r="AJ94" i="1"/>
  <c r="AK94" i="1"/>
  <c r="AL94" i="1"/>
  <c r="AM94" i="1"/>
  <c r="AN94" i="1"/>
  <c r="AJ95" i="1"/>
  <c r="AK95" i="1"/>
  <c r="AL95" i="1"/>
  <c r="AM95" i="1"/>
  <c r="AN95" i="1"/>
  <c r="AJ96" i="1"/>
  <c r="AK96" i="1"/>
  <c r="AL96" i="1"/>
  <c r="AM96" i="1"/>
  <c r="AN96" i="1"/>
  <c r="AJ97" i="1"/>
  <c r="AK97" i="1"/>
  <c r="AL97" i="1"/>
  <c r="AM97" i="1"/>
  <c r="AN97" i="1"/>
  <c r="AJ98" i="1"/>
  <c r="AK98" i="1"/>
  <c r="AL98" i="1"/>
  <c r="AM98" i="1"/>
  <c r="AN98" i="1"/>
  <c r="AJ99" i="1"/>
  <c r="AK99" i="1"/>
  <c r="AL99" i="1"/>
  <c r="AM99" i="1"/>
  <c r="AN99" i="1"/>
  <c r="AJ100" i="1"/>
  <c r="AK100" i="1"/>
  <c r="AL100" i="1"/>
  <c r="AM100" i="1"/>
  <c r="AN100" i="1"/>
  <c r="AJ101" i="1"/>
  <c r="AK101" i="1"/>
  <c r="AL101" i="1"/>
  <c r="AM101" i="1"/>
  <c r="AN101" i="1"/>
  <c r="AJ102" i="1"/>
  <c r="AK102" i="1"/>
  <c r="AL102" i="1"/>
  <c r="AM102" i="1"/>
  <c r="AN102" i="1"/>
  <c r="AJ103" i="1"/>
  <c r="AK103" i="1"/>
  <c r="AL103" i="1"/>
  <c r="AM103" i="1"/>
  <c r="AN103" i="1"/>
  <c r="AJ104" i="1"/>
  <c r="AK104" i="1"/>
  <c r="AL104" i="1"/>
  <c r="AM104" i="1"/>
  <c r="AN104" i="1"/>
  <c r="AJ105" i="1"/>
  <c r="AK105" i="1"/>
  <c r="AL105" i="1"/>
  <c r="AM105" i="1"/>
  <c r="AN105" i="1"/>
  <c r="AJ106" i="1"/>
  <c r="AK106" i="1"/>
  <c r="AL106" i="1"/>
  <c r="AM106" i="1"/>
  <c r="AN106" i="1"/>
  <c r="AJ107" i="1"/>
  <c r="AK107" i="1"/>
  <c r="AL107" i="1"/>
  <c r="AM107" i="1"/>
  <c r="AN107" i="1"/>
  <c r="AJ108" i="1"/>
  <c r="AK108" i="1"/>
  <c r="AL108" i="1"/>
  <c r="AM108" i="1"/>
  <c r="AN108" i="1"/>
  <c r="AJ109" i="1"/>
  <c r="AK109" i="1"/>
  <c r="AL109" i="1"/>
  <c r="AM109" i="1"/>
  <c r="AN109" i="1"/>
  <c r="AJ110" i="1"/>
  <c r="AK110" i="1"/>
  <c r="AL110" i="1"/>
  <c r="AM110" i="1"/>
  <c r="AN110" i="1"/>
  <c r="AJ111" i="1"/>
  <c r="AK111" i="1"/>
  <c r="AL111" i="1"/>
  <c r="AM111" i="1"/>
  <c r="AN111" i="1"/>
  <c r="AJ112" i="1"/>
  <c r="AK112" i="1"/>
  <c r="AL112" i="1"/>
  <c r="AM112" i="1"/>
  <c r="AN112" i="1"/>
  <c r="AJ113" i="1"/>
  <c r="AK113" i="1"/>
  <c r="AL113" i="1"/>
  <c r="AM113" i="1"/>
  <c r="AN113" i="1"/>
  <c r="AJ114" i="1"/>
  <c r="AK114" i="1"/>
  <c r="AL114" i="1"/>
  <c r="AM114" i="1"/>
  <c r="AN114" i="1"/>
  <c r="AJ115" i="1"/>
  <c r="AK115" i="1"/>
  <c r="AL115" i="1"/>
  <c r="AM115" i="1"/>
  <c r="AN115" i="1"/>
  <c r="AJ116" i="1"/>
  <c r="AK116" i="1"/>
  <c r="AL116" i="1"/>
  <c r="AM116" i="1"/>
  <c r="AN116" i="1"/>
  <c r="AJ117" i="1"/>
  <c r="AK117" i="1"/>
  <c r="AL117" i="1"/>
  <c r="AM117" i="1"/>
  <c r="AN117" i="1"/>
  <c r="AJ118" i="1"/>
  <c r="AK118" i="1"/>
  <c r="AL118" i="1"/>
  <c r="AM118" i="1"/>
  <c r="AN118" i="1"/>
  <c r="AJ119" i="1"/>
  <c r="AK119" i="1"/>
  <c r="AL119" i="1"/>
  <c r="AM119" i="1"/>
  <c r="AN119" i="1"/>
  <c r="AJ120" i="1"/>
  <c r="AK120" i="1"/>
  <c r="AL120" i="1"/>
  <c r="AM120" i="1"/>
  <c r="AN120" i="1"/>
  <c r="AJ121" i="1"/>
  <c r="AK121" i="1"/>
  <c r="AL121" i="1"/>
  <c r="AM121" i="1"/>
  <c r="AN121" i="1"/>
  <c r="AJ122" i="1"/>
  <c r="AK122" i="1"/>
  <c r="AL122" i="1"/>
  <c r="AM122" i="1"/>
  <c r="AN122" i="1"/>
  <c r="AJ123" i="1"/>
  <c r="AK123" i="1"/>
  <c r="AL123" i="1"/>
  <c r="AM123" i="1"/>
  <c r="AN123" i="1"/>
  <c r="AJ124" i="1"/>
  <c r="AK124" i="1"/>
  <c r="AL124" i="1"/>
  <c r="AM124" i="1"/>
  <c r="AN124" i="1"/>
  <c r="AJ125" i="1"/>
  <c r="AK125" i="1"/>
  <c r="AL125" i="1"/>
  <c r="AM125" i="1"/>
  <c r="AN125" i="1"/>
  <c r="AJ126" i="1"/>
  <c r="AK126" i="1"/>
  <c r="AL126" i="1"/>
  <c r="AM126" i="1"/>
  <c r="AN126" i="1"/>
  <c r="AJ127" i="1"/>
  <c r="AK127" i="1"/>
  <c r="AL127" i="1"/>
  <c r="AM127" i="1"/>
  <c r="AN127" i="1"/>
  <c r="AJ128" i="1"/>
  <c r="AK128" i="1"/>
  <c r="AL128" i="1"/>
  <c r="AM128" i="1"/>
  <c r="AN128" i="1"/>
  <c r="AJ129" i="1"/>
  <c r="AK129" i="1"/>
  <c r="AL129" i="1"/>
  <c r="AM129" i="1"/>
  <c r="AN129" i="1"/>
  <c r="AJ130" i="1"/>
  <c r="AK130" i="1"/>
  <c r="AL130" i="1"/>
  <c r="AM130" i="1"/>
  <c r="AN130" i="1"/>
  <c r="AJ131" i="1"/>
  <c r="AK131" i="1"/>
  <c r="AL131" i="1"/>
  <c r="AM131" i="1"/>
  <c r="AN131" i="1"/>
  <c r="AJ132" i="1"/>
  <c r="AK132" i="1"/>
  <c r="AL132" i="1"/>
  <c r="AM132" i="1"/>
  <c r="AN132" i="1"/>
  <c r="AJ133" i="1"/>
  <c r="AK133" i="1"/>
  <c r="AL133" i="1"/>
  <c r="AM133" i="1"/>
  <c r="AN133" i="1"/>
  <c r="AJ134" i="1"/>
  <c r="AK134" i="1"/>
  <c r="AL134" i="1"/>
  <c r="AM134" i="1"/>
  <c r="AN134" i="1"/>
  <c r="AJ135" i="1"/>
  <c r="AK135" i="1"/>
  <c r="AL135" i="1"/>
  <c r="AM135" i="1"/>
  <c r="AN135" i="1"/>
  <c r="AJ136" i="1"/>
  <c r="AK136" i="1"/>
  <c r="AL136" i="1"/>
  <c r="AM136" i="1"/>
  <c r="AN136" i="1"/>
  <c r="AJ137" i="1"/>
  <c r="AK137" i="1"/>
  <c r="AL137" i="1"/>
  <c r="AM137" i="1"/>
  <c r="AN137" i="1"/>
  <c r="AJ138" i="1"/>
  <c r="AK138" i="1"/>
  <c r="AL138" i="1"/>
  <c r="AM138" i="1"/>
  <c r="AN138" i="1"/>
  <c r="AJ139" i="1"/>
  <c r="AK139" i="1"/>
  <c r="AL139" i="1"/>
  <c r="AM139" i="1"/>
  <c r="AN139" i="1"/>
  <c r="AJ140" i="1"/>
  <c r="AK140" i="1"/>
  <c r="AL140" i="1"/>
  <c r="AM140" i="1"/>
  <c r="AN140" i="1"/>
  <c r="AJ141" i="1"/>
  <c r="AK141" i="1"/>
  <c r="AL141" i="1"/>
  <c r="AM141" i="1"/>
  <c r="AN141" i="1"/>
  <c r="AJ142" i="1"/>
  <c r="AK142" i="1"/>
  <c r="AL142" i="1"/>
  <c r="AM142" i="1"/>
  <c r="AN142" i="1"/>
  <c r="AJ143" i="1"/>
  <c r="AK143" i="1"/>
  <c r="AL143" i="1"/>
  <c r="AM143" i="1"/>
  <c r="AN143" i="1"/>
  <c r="AJ144" i="1"/>
  <c r="AK144" i="1"/>
  <c r="AL144" i="1"/>
  <c r="AM144" i="1"/>
  <c r="AN144" i="1"/>
  <c r="AJ145" i="1"/>
  <c r="AK145" i="1"/>
  <c r="AL145" i="1"/>
  <c r="AM145" i="1"/>
  <c r="AN145" i="1"/>
  <c r="AJ146" i="1"/>
  <c r="AK146" i="1"/>
  <c r="AL146" i="1"/>
  <c r="AM146" i="1"/>
  <c r="AN146" i="1"/>
  <c r="AJ147" i="1"/>
  <c r="AK147" i="1"/>
  <c r="AL147" i="1"/>
  <c r="AM147" i="1"/>
  <c r="AN147" i="1"/>
  <c r="AJ148" i="1"/>
  <c r="AK148" i="1"/>
  <c r="AL148" i="1"/>
  <c r="AM148" i="1"/>
  <c r="AN148" i="1"/>
  <c r="AJ149" i="1"/>
  <c r="AK149" i="1"/>
  <c r="AL149" i="1"/>
  <c r="AM149" i="1"/>
  <c r="AN149" i="1"/>
  <c r="M13" i="4"/>
  <c r="F12" i="4"/>
  <c r="G12" i="4"/>
  <c r="H12" i="4"/>
  <c r="F13" i="4"/>
  <c r="G13" i="4"/>
  <c r="H13" i="4"/>
  <c r="F14" i="4"/>
  <c r="G14" i="4"/>
  <c r="H14" i="4"/>
  <c r="F15" i="4"/>
  <c r="G15" i="4"/>
  <c r="H15" i="4"/>
  <c r="F16" i="4"/>
  <c r="G16" i="4"/>
  <c r="H16" i="4"/>
  <c r="F17" i="4"/>
  <c r="G17" i="4"/>
  <c r="H17" i="4"/>
  <c r="F18" i="4"/>
  <c r="G18" i="4"/>
  <c r="H18" i="4"/>
  <c r="F19" i="4"/>
  <c r="G19" i="4"/>
  <c r="H19" i="4"/>
  <c r="F20" i="4"/>
  <c r="G20" i="4"/>
  <c r="H20" i="4"/>
  <c r="F21" i="4"/>
  <c r="G21" i="4"/>
  <c r="H21" i="4"/>
  <c r="F22" i="4"/>
  <c r="G22" i="4"/>
  <c r="H22" i="4"/>
  <c r="F23" i="4"/>
  <c r="G23" i="4"/>
  <c r="H23" i="4"/>
  <c r="F24" i="4"/>
  <c r="G24" i="4"/>
  <c r="H24" i="4"/>
  <c r="F25" i="4"/>
  <c r="G25" i="4"/>
  <c r="H25" i="4"/>
  <c r="F26" i="4"/>
  <c r="G26" i="4"/>
  <c r="H26" i="4"/>
  <c r="F27" i="4"/>
  <c r="G27" i="4"/>
  <c r="H27" i="4"/>
  <c r="F28" i="4"/>
  <c r="G28" i="4"/>
  <c r="H28" i="4"/>
  <c r="F29" i="4"/>
  <c r="G29" i="4"/>
  <c r="H29" i="4"/>
  <c r="F30" i="4"/>
  <c r="G30" i="4"/>
  <c r="H30" i="4"/>
  <c r="F31" i="4"/>
  <c r="G31" i="4"/>
  <c r="H31" i="4"/>
  <c r="F32" i="4"/>
  <c r="G32" i="4"/>
  <c r="H32" i="4"/>
  <c r="F33" i="4"/>
  <c r="G33" i="4"/>
  <c r="H33" i="4"/>
  <c r="F34" i="4"/>
  <c r="G34" i="4"/>
  <c r="H34" i="4"/>
  <c r="F35" i="4"/>
  <c r="G35" i="4"/>
  <c r="H35" i="4"/>
  <c r="F36" i="4"/>
  <c r="G36" i="4"/>
  <c r="H36" i="4"/>
  <c r="F37" i="4"/>
  <c r="G37" i="4"/>
  <c r="H37" i="4"/>
  <c r="F38" i="4"/>
  <c r="G38" i="4"/>
  <c r="H38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N13" i="1"/>
  <c r="O13" i="1"/>
  <c r="P13" i="1"/>
  <c r="Q13" i="1"/>
  <c r="R13" i="1"/>
  <c r="S13" i="1"/>
  <c r="V13" i="1"/>
  <c r="J37" i="3" s="1"/>
  <c r="W13" i="1"/>
  <c r="K37" i="3" s="1"/>
  <c r="Y13" i="1"/>
  <c r="N14" i="1"/>
  <c r="O14" i="1"/>
  <c r="P14" i="1"/>
  <c r="Q14" i="1"/>
  <c r="R14" i="1"/>
  <c r="S14" i="1"/>
  <c r="V14" i="1"/>
  <c r="W14" i="1"/>
  <c r="K38" i="3" s="1"/>
  <c r="Y14" i="1"/>
  <c r="Z14" i="1" s="1"/>
  <c r="N15" i="1"/>
  <c r="O15" i="1"/>
  <c r="P15" i="1"/>
  <c r="Q15" i="1"/>
  <c r="R15" i="1"/>
  <c r="S15" i="1"/>
  <c r="V15" i="1"/>
  <c r="W15" i="1"/>
  <c r="K39" i="3" s="1"/>
  <c r="Y15" i="1"/>
  <c r="Z15" i="1" s="1"/>
  <c r="N16" i="1"/>
  <c r="O16" i="1"/>
  <c r="P16" i="1"/>
  <c r="Q16" i="1"/>
  <c r="R16" i="1"/>
  <c r="S16" i="1"/>
  <c r="V16" i="1"/>
  <c r="W16" i="1"/>
  <c r="K40" i="3" s="1"/>
  <c r="Y16" i="1"/>
  <c r="Z16" i="1" s="1"/>
  <c r="M12" i="4"/>
  <c r="O14" i="4"/>
  <c r="N17" i="1"/>
  <c r="O17" i="1"/>
  <c r="P17" i="1"/>
  <c r="Q17" i="1"/>
  <c r="R17" i="1"/>
  <c r="S17" i="1"/>
  <c r="V17" i="1"/>
  <c r="W17" i="1"/>
  <c r="Y17" i="1"/>
  <c r="Z17" i="1" s="1"/>
  <c r="N18" i="1"/>
  <c r="O18" i="1"/>
  <c r="P18" i="1"/>
  <c r="Q18" i="1"/>
  <c r="R18" i="1"/>
  <c r="S18" i="1"/>
  <c r="P5" i="2" s="1"/>
  <c r="V18" i="1"/>
  <c r="J41" i="3" s="1"/>
  <c r="W18" i="1"/>
  <c r="Y18" i="1"/>
  <c r="Z18" i="1" s="1"/>
  <c r="N19" i="1"/>
  <c r="O19" i="1"/>
  <c r="P19" i="1"/>
  <c r="Q19" i="1"/>
  <c r="R19" i="1"/>
  <c r="S19" i="1"/>
  <c r="V19" i="1"/>
  <c r="J42" i="3" s="1"/>
  <c r="W19" i="1"/>
  <c r="Y19" i="1"/>
  <c r="Z19" i="1" s="1"/>
  <c r="N20" i="1"/>
  <c r="O20" i="1"/>
  <c r="P20" i="1"/>
  <c r="Q20" i="1"/>
  <c r="R20" i="1"/>
  <c r="S20" i="1"/>
  <c r="P7" i="2" s="1"/>
  <c r="V20" i="1"/>
  <c r="J43" i="3" s="1"/>
  <c r="W20" i="1"/>
  <c r="Y20" i="1"/>
  <c r="Z20" i="1" s="1"/>
  <c r="N21" i="1"/>
  <c r="O21" i="1"/>
  <c r="P21" i="1"/>
  <c r="Q21" i="1"/>
  <c r="R21" i="1"/>
  <c r="S21" i="1"/>
  <c r="V21" i="1"/>
  <c r="W21" i="1"/>
  <c r="N19" i="4" s="1"/>
  <c r="Y21" i="1"/>
  <c r="Z21" i="1" s="1"/>
  <c r="M19" i="4" s="1"/>
  <c r="N22" i="1"/>
  <c r="O22" i="1"/>
  <c r="P22" i="1"/>
  <c r="Q22" i="1"/>
  <c r="R22" i="1"/>
  <c r="S22" i="1"/>
  <c r="V22" i="1"/>
  <c r="W22" i="1"/>
  <c r="N20" i="4" s="1"/>
  <c r="Y22" i="1"/>
  <c r="Z22" i="1" s="1"/>
  <c r="M20" i="4" s="1"/>
  <c r="N23" i="1"/>
  <c r="O23" i="1"/>
  <c r="P23" i="1"/>
  <c r="Q23" i="1"/>
  <c r="R23" i="1"/>
  <c r="S23" i="1"/>
  <c r="V23" i="1"/>
  <c r="W23" i="1"/>
  <c r="N21" i="4" s="1"/>
  <c r="Y23" i="1"/>
  <c r="Z23" i="1" s="1"/>
  <c r="M21" i="4" s="1"/>
  <c r="N24" i="1"/>
  <c r="O24" i="1"/>
  <c r="P24" i="1"/>
  <c r="Q24" i="1"/>
  <c r="R24" i="1"/>
  <c r="S24" i="1"/>
  <c r="V24" i="1"/>
  <c r="W24" i="1"/>
  <c r="N22" i="4" s="1"/>
  <c r="Y24" i="1"/>
  <c r="Z24" i="1" s="1"/>
  <c r="M22" i="4" s="1"/>
  <c r="N25" i="1"/>
  <c r="O25" i="1"/>
  <c r="P25" i="1"/>
  <c r="Q25" i="1"/>
  <c r="R25" i="1"/>
  <c r="S25" i="1"/>
  <c r="V25" i="1"/>
  <c r="O23" i="4" s="1"/>
  <c r="Y25" i="1"/>
  <c r="Z25" i="1" s="1"/>
  <c r="M23" i="4" s="1"/>
  <c r="N26" i="1"/>
  <c r="O26" i="1"/>
  <c r="P26" i="1"/>
  <c r="Q26" i="1"/>
  <c r="R26" i="1"/>
  <c r="S26" i="1"/>
  <c r="V26" i="1"/>
  <c r="O24" i="4" s="1"/>
  <c r="Y26" i="1"/>
  <c r="Z26" i="1" s="1"/>
  <c r="M24" i="4" s="1"/>
  <c r="N27" i="1"/>
  <c r="O27" i="1"/>
  <c r="P27" i="1"/>
  <c r="Q27" i="1"/>
  <c r="R27" i="1"/>
  <c r="S27" i="1"/>
  <c r="V27" i="1"/>
  <c r="W27" i="1"/>
  <c r="Y27" i="1"/>
  <c r="Z27" i="1" s="1"/>
  <c r="N28" i="1"/>
  <c r="O28" i="1"/>
  <c r="P28" i="1"/>
  <c r="Q28" i="1"/>
  <c r="R28" i="1"/>
  <c r="S28" i="1"/>
  <c r="V28" i="1"/>
  <c r="W28" i="1"/>
  <c r="Y28" i="1"/>
  <c r="Z28" i="1" s="1"/>
  <c r="N29" i="1"/>
  <c r="O29" i="1"/>
  <c r="P29" i="1"/>
  <c r="Q29" i="1"/>
  <c r="R29" i="1"/>
  <c r="S29" i="1"/>
  <c r="P8" i="2" s="1"/>
  <c r="V29" i="1"/>
  <c r="W29" i="1"/>
  <c r="X29" i="1" s="1"/>
  <c r="Y29" i="1"/>
  <c r="Z29" i="1" s="1"/>
  <c r="N30" i="1"/>
  <c r="O30" i="1"/>
  <c r="P30" i="1"/>
  <c r="Q30" i="1"/>
  <c r="R30" i="1"/>
  <c r="S30" i="1"/>
  <c r="P9" i="2" s="1"/>
  <c r="V30" i="1"/>
  <c r="W30" i="1"/>
  <c r="X30" i="1" s="1"/>
  <c r="Y30" i="1"/>
  <c r="Z30" i="1" s="1"/>
  <c r="N31" i="1"/>
  <c r="O31" i="1"/>
  <c r="P31" i="1"/>
  <c r="Q31" i="1"/>
  <c r="R31" i="1"/>
  <c r="S31" i="1"/>
  <c r="V31" i="1"/>
  <c r="J52" i="3" s="1"/>
  <c r="W31" i="1"/>
  <c r="Y31" i="1"/>
  <c r="Z31" i="1" s="1"/>
  <c r="N32" i="1"/>
  <c r="O32" i="1"/>
  <c r="J10" i="2" s="1"/>
  <c r="P32" i="1"/>
  <c r="K10" i="2" s="1"/>
  <c r="Q32" i="1"/>
  <c r="L10" i="2" s="1"/>
  <c r="R32" i="1"/>
  <c r="M10" i="2" s="1"/>
  <c r="S32" i="1"/>
  <c r="P10" i="2" s="1"/>
  <c r="V32" i="1"/>
  <c r="W32" i="1"/>
  <c r="X32" i="1" s="1"/>
  <c r="Y32" i="1"/>
  <c r="Z32" i="1" s="1"/>
  <c r="N33" i="1"/>
  <c r="O33" i="1"/>
  <c r="P33" i="1"/>
  <c r="Q33" i="1"/>
  <c r="R33" i="1"/>
  <c r="S33" i="1"/>
  <c r="V33" i="1"/>
  <c r="W33" i="1"/>
  <c r="Y33" i="1"/>
  <c r="Z33" i="1" s="1"/>
  <c r="N34" i="1"/>
  <c r="O34" i="1"/>
  <c r="P34" i="1"/>
  <c r="Q34" i="1"/>
  <c r="R34" i="1"/>
  <c r="S34" i="1"/>
  <c r="V34" i="1"/>
  <c r="J53" i="3" s="1"/>
  <c r="W34" i="1"/>
  <c r="Y34" i="1"/>
  <c r="Z34" i="1" s="1"/>
  <c r="N35" i="1"/>
  <c r="O35" i="1"/>
  <c r="P35" i="1"/>
  <c r="Q35" i="1"/>
  <c r="R35" i="1"/>
  <c r="S35" i="1"/>
  <c r="V35" i="1"/>
  <c r="J54" i="3" s="1"/>
  <c r="W35" i="1"/>
  <c r="Y35" i="1"/>
  <c r="Z35" i="1" s="1"/>
  <c r="N36" i="1"/>
  <c r="O36" i="1"/>
  <c r="P36" i="1"/>
  <c r="Q36" i="1"/>
  <c r="R36" i="1"/>
  <c r="S36" i="1"/>
  <c r="V36" i="1"/>
  <c r="J55" i="3" s="1"/>
  <c r="W36" i="1"/>
  <c r="Y36" i="1"/>
  <c r="Z36" i="1" s="1"/>
  <c r="N37" i="1"/>
  <c r="O37" i="1"/>
  <c r="P37" i="1"/>
  <c r="Q37" i="1"/>
  <c r="R37" i="1"/>
  <c r="S37" i="1"/>
  <c r="V37" i="1"/>
  <c r="J56" i="3" s="1"/>
  <c r="W37" i="1"/>
  <c r="Y37" i="1"/>
  <c r="Z37" i="1" s="1"/>
  <c r="N38" i="1"/>
  <c r="O38" i="1"/>
  <c r="P38" i="1"/>
  <c r="Q38" i="1"/>
  <c r="R38" i="1"/>
  <c r="S38" i="1"/>
  <c r="W38" i="1"/>
  <c r="Y38" i="1"/>
  <c r="Z38" i="1" s="1"/>
  <c r="N39" i="1"/>
  <c r="O39" i="1"/>
  <c r="P39" i="1"/>
  <c r="Q39" i="1"/>
  <c r="R39" i="1"/>
  <c r="S39" i="1"/>
  <c r="V39" i="1"/>
  <c r="O28" i="4" s="1"/>
  <c r="W39" i="1"/>
  <c r="Y39" i="1"/>
  <c r="Z39" i="1" s="1"/>
  <c r="M28" i="4" s="1"/>
  <c r="N40" i="1"/>
  <c r="O40" i="1"/>
  <c r="P40" i="1"/>
  <c r="Q40" i="1"/>
  <c r="R40" i="1"/>
  <c r="S40" i="1"/>
  <c r="W40" i="1"/>
  <c r="Y40" i="1"/>
  <c r="Z40" i="1" s="1"/>
  <c r="M29" i="4" s="1"/>
  <c r="N41" i="1"/>
  <c r="O41" i="1"/>
  <c r="P41" i="1"/>
  <c r="Q41" i="1"/>
  <c r="R41" i="1"/>
  <c r="S41" i="1"/>
  <c r="V41" i="1"/>
  <c r="Y41" i="1"/>
  <c r="Z41" i="1" s="1"/>
  <c r="M30" i="4" s="1"/>
  <c r="N42" i="1"/>
  <c r="O42" i="1"/>
  <c r="P42" i="1"/>
  <c r="Q42" i="1"/>
  <c r="R42" i="1"/>
  <c r="S42" i="1"/>
  <c r="V42" i="1"/>
  <c r="W42" i="1"/>
  <c r="N31" i="4" s="1"/>
  <c r="Y42" i="1"/>
  <c r="Z42" i="1" s="1"/>
  <c r="M31" i="4" s="1"/>
  <c r="N43" i="1"/>
  <c r="O43" i="1"/>
  <c r="P43" i="1"/>
  <c r="Q43" i="1"/>
  <c r="R43" i="1"/>
  <c r="S43" i="1"/>
  <c r="V43" i="1"/>
  <c r="J64" i="3" s="1"/>
  <c r="W43" i="1"/>
  <c r="N32" i="4" s="1"/>
  <c r="Y43" i="1"/>
  <c r="Z43" i="1" s="1"/>
  <c r="M32" i="4" s="1"/>
  <c r="N44" i="1"/>
  <c r="O44" i="1"/>
  <c r="P44" i="1"/>
  <c r="Q44" i="1"/>
  <c r="R44" i="1"/>
  <c r="S44" i="1"/>
  <c r="V44" i="1"/>
  <c r="J65" i="3" s="1"/>
  <c r="W44" i="1"/>
  <c r="N33" i="4" s="1"/>
  <c r="Y44" i="1"/>
  <c r="Z44" i="1" s="1"/>
  <c r="M33" i="4" s="1"/>
  <c r="N45" i="1"/>
  <c r="O45" i="1"/>
  <c r="P45" i="1"/>
  <c r="Q45" i="1"/>
  <c r="R45" i="1"/>
  <c r="S45" i="1"/>
  <c r="V45" i="1"/>
  <c r="J66" i="3" s="1"/>
  <c r="W45" i="1"/>
  <c r="N34" i="4" s="1"/>
  <c r="Y45" i="1"/>
  <c r="Z45" i="1" s="1"/>
  <c r="M34" i="4" s="1"/>
  <c r="N46" i="1"/>
  <c r="O46" i="1"/>
  <c r="P46" i="1"/>
  <c r="Q46" i="1"/>
  <c r="R46" i="1"/>
  <c r="S46" i="1"/>
  <c r="V46" i="1"/>
  <c r="O35" i="4" s="1"/>
  <c r="W46" i="1"/>
  <c r="Y46" i="1"/>
  <c r="Z46" i="1" s="1"/>
  <c r="M35" i="4" s="1"/>
  <c r="N47" i="1"/>
  <c r="O47" i="1"/>
  <c r="J11" i="2" s="1"/>
  <c r="P47" i="1"/>
  <c r="K11" i="2" s="1"/>
  <c r="Q47" i="1"/>
  <c r="L11" i="2" s="1"/>
  <c r="R47" i="1"/>
  <c r="M11" i="2" s="1"/>
  <c r="S47" i="1"/>
  <c r="P11" i="2" s="1"/>
  <c r="V47" i="1"/>
  <c r="W47" i="1"/>
  <c r="X47" i="1" s="1"/>
  <c r="Y47" i="1"/>
  <c r="Z47" i="1" s="1"/>
  <c r="N48" i="1"/>
  <c r="I12" i="2" s="1"/>
  <c r="O48" i="1"/>
  <c r="J12" i="2" s="1"/>
  <c r="P48" i="1"/>
  <c r="K12" i="2" s="1"/>
  <c r="Q48" i="1"/>
  <c r="L12" i="2" s="1"/>
  <c r="R48" i="1"/>
  <c r="M12" i="2" s="1"/>
  <c r="S48" i="1"/>
  <c r="V48" i="1"/>
  <c r="W48" i="1"/>
  <c r="X48" i="1" s="1"/>
  <c r="Y48" i="1"/>
  <c r="Z48" i="1" s="1"/>
  <c r="N49" i="1"/>
  <c r="O49" i="1"/>
  <c r="P49" i="1"/>
  <c r="Q49" i="1"/>
  <c r="R49" i="1"/>
  <c r="S49" i="1"/>
  <c r="V49" i="1"/>
  <c r="W49" i="1"/>
  <c r="N36" i="4" s="1"/>
  <c r="Y49" i="1"/>
  <c r="Z49" i="1" s="1"/>
  <c r="M36" i="4" s="1"/>
  <c r="N50" i="1"/>
  <c r="O50" i="1"/>
  <c r="P50" i="1"/>
  <c r="Q50" i="1"/>
  <c r="R50" i="1"/>
  <c r="S50" i="1"/>
  <c r="V50" i="1"/>
  <c r="W50" i="1"/>
  <c r="N37" i="4" s="1"/>
  <c r="Y50" i="1"/>
  <c r="Z50" i="1" s="1"/>
  <c r="M37" i="4" s="1"/>
  <c r="N51" i="1"/>
  <c r="I13" i="2" s="1"/>
  <c r="O51" i="1"/>
  <c r="J13" i="2" s="1"/>
  <c r="P51" i="1"/>
  <c r="K13" i="2" s="1"/>
  <c r="Q51" i="1"/>
  <c r="L13" i="2" s="1"/>
  <c r="R51" i="1"/>
  <c r="M13" i="2" s="1"/>
  <c r="S51" i="1"/>
  <c r="V51" i="1"/>
  <c r="W51" i="1"/>
  <c r="X51" i="1" s="1"/>
  <c r="Y51" i="1"/>
  <c r="Z51" i="1" s="1"/>
  <c r="N52" i="1"/>
  <c r="O52" i="1"/>
  <c r="P52" i="1"/>
  <c r="Q52" i="1"/>
  <c r="R52" i="1"/>
  <c r="S52" i="1"/>
  <c r="V52" i="1"/>
  <c r="W52" i="1"/>
  <c r="N38" i="4" s="1"/>
  <c r="Y52" i="1"/>
  <c r="Z52" i="1" s="1"/>
  <c r="M38" i="4" s="1"/>
  <c r="N53" i="1"/>
  <c r="O53" i="1"/>
  <c r="P53" i="1"/>
  <c r="Q53" i="1"/>
  <c r="R53" i="1"/>
  <c r="S53" i="1"/>
  <c r="V53" i="1"/>
  <c r="W53" i="1"/>
  <c r="N39" i="4" s="1"/>
  <c r="Y53" i="1"/>
  <c r="Z53" i="1" s="1"/>
  <c r="M39" i="4" s="1"/>
  <c r="N54" i="1"/>
  <c r="O54" i="1"/>
  <c r="P54" i="1"/>
  <c r="Q54" i="1"/>
  <c r="R54" i="1"/>
  <c r="S54" i="1"/>
  <c r="V54" i="1"/>
  <c r="W54" i="1"/>
  <c r="N40" i="4" s="1"/>
  <c r="Y54" i="1"/>
  <c r="Z54" i="1" s="1"/>
  <c r="M40" i="4" s="1"/>
  <c r="N55" i="1"/>
  <c r="O55" i="1"/>
  <c r="P55" i="1"/>
  <c r="Q55" i="1"/>
  <c r="R55" i="1"/>
  <c r="S55" i="1"/>
  <c r="V55" i="1"/>
  <c r="O41" i="4" s="1"/>
  <c r="W55" i="1"/>
  <c r="Y55" i="1"/>
  <c r="Z55" i="1" s="1"/>
  <c r="M41" i="4" s="1"/>
  <c r="N56" i="1"/>
  <c r="I14" i="2" s="1"/>
  <c r="O56" i="1"/>
  <c r="J14" i="2" s="1"/>
  <c r="P56" i="1"/>
  <c r="K14" i="2" s="1"/>
  <c r="Q56" i="1"/>
  <c r="L14" i="2" s="1"/>
  <c r="R56" i="1"/>
  <c r="M14" i="2" s="1"/>
  <c r="S56" i="1"/>
  <c r="V56" i="1"/>
  <c r="W56" i="1"/>
  <c r="X56" i="1" s="1"/>
  <c r="Y56" i="1"/>
  <c r="Z56" i="1" s="1"/>
  <c r="N58" i="1"/>
  <c r="O58" i="1"/>
  <c r="P58" i="1"/>
  <c r="Q58" i="1"/>
  <c r="R58" i="1"/>
  <c r="S58" i="1"/>
  <c r="V58" i="1"/>
  <c r="W58" i="1"/>
  <c r="X58" i="1" s="1"/>
  <c r="Y58" i="1"/>
  <c r="Z58" i="1" s="1"/>
  <c r="N59" i="1"/>
  <c r="O59" i="1"/>
  <c r="P59" i="1"/>
  <c r="Q59" i="1"/>
  <c r="R59" i="1"/>
  <c r="S59" i="1"/>
  <c r="V59" i="1"/>
  <c r="W59" i="1"/>
  <c r="Y59" i="1"/>
  <c r="Z59" i="1" s="1"/>
  <c r="N60" i="1"/>
  <c r="O60" i="1"/>
  <c r="P60" i="1"/>
  <c r="Q60" i="1"/>
  <c r="R60" i="1"/>
  <c r="S60" i="1"/>
  <c r="V60" i="1"/>
  <c r="W60" i="1"/>
  <c r="Y60" i="1"/>
  <c r="Z60" i="1" s="1"/>
  <c r="N61" i="1"/>
  <c r="O61" i="1"/>
  <c r="P61" i="1"/>
  <c r="Q61" i="1"/>
  <c r="R61" i="1"/>
  <c r="S61" i="1"/>
  <c r="V61" i="1"/>
  <c r="W61" i="1"/>
  <c r="X61" i="1" s="1"/>
  <c r="Y61" i="1"/>
  <c r="Z61" i="1" s="1"/>
  <c r="N62" i="1"/>
  <c r="O62" i="1"/>
  <c r="P62" i="1"/>
  <c r="Q62" i="1"/>
  <c r="R62" i="1"/>
  <c r="S62" i="1"/>
  <c r="V62" i="1"/>
  <c r="W62" i="1"/>
  <c r="Y62" i="1"/>
  <c r="Z62" i="1" s="1"/>
  <c r="N63" i="1"/>
  <c r="O63" i="1"/>
  <c r="P63" i="1"/>
  <c r="Q63" i="1"/>
  <c r="R63" i="1"/>
  <c r="S63" i="1"/>
  <c r="V63" i="1"/>
  <c r="W63" i="1"/>
  <c r="Y63" i="1"/>
  <c r="Z63" i="1" s="1"/>
  <c r="N64" i="1"/>
  <c r="O64" i="1"/>
  <c r="P64" i="1"/>
  <c r="Q64" i="1"/>
  <c r="R64" i="1"/>
  <c r="S64" i="1"/>
  <c r="V64" i="1"/>
  <c r="W64" i="1"/>
  <c r="Y64" i="1"/>
  <c r="Z64" i="1" s="1"/>
  <c r="N65" i="1"/>
  <c r="O65" i="1"/>
  <c r="P65" i="1"/>
  <c r="Q65" i="1"/>
  <c r="R65" i="1"/>
  <c r="S65" i="1"/>
  <c r="V65" i="1"/>
  <c r="W65" i="1"/>
  <c r="Y65" i="1"/>
  <c r="Z65" i="1" s="1"/>
  <c r="N66" i="1"/>
  <c r="O66" i="1"/>
  <c r="P66" i="1"/>
  <c r="Q66" i="1"/>
  <c r="R66" i="1"/>
  <c r="S66" i="1"/>
  <c r="V66" i="1"/>
  <c r="W66" i="1"/>
  <c r="Y66" i="1"/>
  <c r="Z66" i="1" s="1"/>
  <c r="N67" i="1"/>
  <c r="O67" i="1"/>
  <c r="P67" i="1"/>
  <c r="Q67" i="1"/>
  <c r="R67" i="1"/>
  <c r="S67" i="1"/>
  <c r="V67" i="1"/>
  <c r="W67" i="1"/>
  <c r="Y67" i="1"/>
  <c r="Z67" i="1" s="1"/>
  <c r="N68" i="1"/>
  <c r="O68" i="1"/>
  <c r="P68" i="1"/>
  <c r="Q68" i="1"/>
  <c r="R68" i="1"/>
  <c r="S68" i="1"/>
  <c r="V68" i="1"/>
  <c r="W68" i="1"/>
  <c r="Y68" i="1"/>
  <c r="Z68" i="1" s="1"/>
  <c r="N69" i="1"/>
  <c r="O69" i="1"/>
  <c r="P69" i="1"/>
  <c r="Q69" i="1"/>
  <c r="R69" i="1"/>
  <c r="S69" i="1"/>
  <c r="V69" i="1"/>
  <c r="W69" i="1"/>
  <c r="Y69" i="1"/>
  <c r="Z69" i="1" s="1"/>
  <c r="N70" i="1"/>
  <c r="I16" i="2" s="1"/>
  <c r="O70" i="1"/>
  <c r="J16" i="2" s="1"/>
  <c r="P70" i="1"/>
  <c r="K16" i="2" s="1"/>
  <c r="Q70" i="1"/>
  <c r="L16" i="2" s="1"/>
  <c r="R70" i="1"/>
  <c r="M16" i="2" s="1"/>
  <c r="S70" i="1"/>
  <c r="V70" i="1"/>
  <c r="W70" i="1"/>
  <c r="X70" i="1" s="1"/>
  <c r="Y70" i="1"/>
  <c r="Z70" i="1" s="1"/>
  <c r="N71" i="1"/>
  <c r="O71" i="1"/>
  <c r="P71" i="1"/>
  <c r="Q71" i="1"/>
  <c r="R71" i="1"/>
  <c r="S71" i="1"/>
  <c r="V71" i="1"/>
  <c r="W71" i="1"/>
  <c r="Y71" i="1"/>
  <c r="Z71" i="1" s="1"/>
  <c r="N72" i="1"/>
  <c r="O72" i="1"/>
  <c r="P72" i="1"/>
  <c r="K17" i="2" s="1"/>
  <c r="Q72" i="1"/>
  <c r="R72" i="1"/>
  <c r="S72" i="1"/>
  <c r="V72" i="1"/>
  <c r="W72" i="1"/>
  <c r="X72" i="1" s="1"/>
  <c r="Y72" i="1"/>
  <c r="Z72" i="1" s="1"/>
  <c r="N73" i="1"/>
  <c r="O73" i="1"/>
  <c r="P73" i="1"/>
  <c r="Q73" i="1"/>
  <c r="R73" i="1"/>
  <c r="S73" i="1"/>
  <c r="V73" i="1"/>
  <c r="W73" i="1"/>
  <c r="K99" i="3" s="1"/>
  <c r="Y73" i="1"/>
  <c r="Z73" i="1" s="1"/>
  <c r="N74" i="1"/>
  <c r="O74" i="1"/>
  <c r="P74" i="1"/>
  <c r="Q74" i="1"/>
  <c r="R74" i="1"/>
  <c r="S74" i="1"/>
  <c r="V74" i="1"/>
  <c r="Y74" i="1"/>
  <c r="Z74" i="1" s="1"/>
  <c r="N75" i="1"/>
  <c r="O75" i="1"/>
  <c r="P75" i="1"/>
  <c r="Q75" i="1"/>
  <c r="R75" i="1"/>
  <c r="S75" i="1"/>
  <c r="V75" i="1"/>
  <c r="J100" i="3" s="1"/>
  <c r="W75" i="1"/>
  <c r="Y75" i="1"/>
  <c r="Z75" i="1" s="1"/>
  <c r="N76" i="1"/>
  <c r="O76" i="1"/>
  <c r="P76" i="1"/>
  <c r="K18" i="2" s="1"/>
  <c r="Q76" i="1"/>
  <c r="R76" i="1"/>
  <c r="S76" i="1"/>
  <c r="V76" i="1"/>
  <c r="W76" i="1"/>
  <c r="X76" i="1" s="1"/>
  <c r="Y76" i="1"/>
  <c r="Z76" i="1" s="1"/>
  <c r="N77" i="1"/>
  <c r="O77" i="1"/>
  <c r="P77" i="1"/>
  <c r="K19" i="2" s="1"/>
  <c r="Q77" i="1"/>
  <c r="R77" i="1"/>
  <c r="S77" i="1"/>
  <c r="V77" i="1"/>
  <c r="W77" i="1"/>
  <c r="X77" i="1" s="1"/>
  <c r="Y77" i="1"/>
  <c r="Z77" i="1" s="1"/>
  <c r="N78" i="1"/>
  <c r="O78" i="1"/>
  <c r="P78" i="1"/>
  <c r="Q78" i="1"/>
  <c r="R78" i="1"/>
  <c r="S78" i="1"/>
  <c r="V78" i="1"/>
  <c r="W78" i="1"/>
  <c r="K102" i="3" s="1"/>
  <c r="Y78" i="1"/>
  <c r="Z78" i="1" s="1"/>
  <c r="N79" i="1"/>
  <c r="I20" i="2" s="1"/>
  <c r="O79" i="1"/>
  <c r="Q79" i="1"/>
  <c r="R79" i="1"/>
  <c r="M20" i="2" s="1"/>
  <c r="S79" i="1"/>
  <c r="W79" i="1"/>
  <c r="Y79" i="1"/>
  <c r="Z79" i="1" s="1"/>
  <c r="N80" i="1"/>
  <c r="O80" i="1"/>
  <c r="P80" i="1"/>
  <c r="Q80" i="1"/>
  <c r="R80" i="1"/>
  <c r="S80" i="1"/>
  <c r="V80" i="1"/>
  <c r="W80" i="1"/>
  <c r="X80" i="1" s="1"/>
  <c r="Y80" i="1"/>
  <c r="Z80" i="1" s="1"/>
  <c r="N81" i="1"/>
  <c r="I21" i="2" s="1"/>
  <c r="O81" i="1"/>
  <c r="J21" i="2" s="1"/>
  <c r="Q81" i="1"/>
  <c r="L21" i="2" s="1"/>
  <c r="R81" i="1"/>
  <c r="M21" i="2" s="1"/>
  <c r="S81" i="1"/>
  <c r="V81" i="1"/>
  <c r="J104" i="3" s="1"/>
  <c r="W81" i="1"/>
  <c r="Y81" i="1"/>
  <c r="Z81" i="1" s="1"/>
  <c r="N82" i="1"/>
  <c r="O82" i="1"/>
  <c r="P82" i="1"/>
  <c r="Q82" i="1"/>
  <c r="R82" i="1"/>
  <c r="S82" i="1"/>
  <c r="V82" i="1"/>
  <c r="W82" i="1"/>
  <c r="X82" i="1" s="1"/>
  <c r="Y82" i="1"/>
  <c r="Z82" i="1" s="1"/>
  <c r="N83" i="1"/>
  <c r="O83" i="1"/>
  <c r="P83" i="1"/>
  <c r="Q83" i="1"/>
  <c r="R83" i="1"/>
  <c r="S83" i="1"/>
  <c r="V83" i="1"/>
  <c r="W83" i="1"/>
  <c r="X83" i="1" s="1"/>
  <c r="Y83" i="1"/>
  <c r="Z83" i="1" s="1"/>
  <c r="N84" i="1"/>
  <c r="O84" i="1"/>
  <c r="P84" i="1"/>
  <c r="Q84" i="1"/>
  <c r="R84" i="1"/>
  <c r="S84" i="1"/>
  <c r="V84" i="1"/>
  <c r="W84" i="1"/>
  <c r="X84" i="1" s="1"/>
  <c r="Y84" i="1"/>
  <c r="Z84" i="1" s="1"/>
  <c r="N85" i="1"/>
  <c r="O85" i="1"/>
  <c r="P85" i="1"/>
  <c r="Q85" i="1"/>
  <c r="R85" i="1"/>
  <c r="S85" i="1"/>
  <c r="V85" i="1"/>
  <c r="W85" i="1"/>
  <c r="X85" i="1" s="1"/>
  <c r="Y85" i="1"/>
  <c r="Z85" i="1" s="1"/>
  <c r="N86" i="1"/>
  <c r="O86" i="1"/>
  <c r="P86" i="1"/>
  <c r="Q86" i="1"/>
  <c r="R86" i="1"/>
  <c r="S86" i="1"/>
  <c r="V86" i="1"/>
  <c r="W86" i="1"/>
  <c r="X86" i="1" s="1"/>
  <c r="Y86" i="1"/>
  <c r="Z86" i="1" s="1"/>
  <c r="N87" i="1"/>
  <c r="O87" i="1"/>
  <c r="P87" i="1"/>
  <c r="Q87" i="1"/>
  <c r="R87" i="1"/>
  <c r="S87" i="1"/>
  <c r="V87" i="1"/>
  <c r="W87" i="1"/>
  <c r="X87" i="1" s="1"/>
  <c r="Y87" i="1"/>
  <c r="Z87" i="1" s="1"/>
  <c r="N88" i="1"/>
  <c r="O88" i="1"/>
  <c r="P88" i="1"/>
  <c r="Q88" i="1"/>
  <c r="R88" i="1"/>
  <c r="S88" i="1"/>
  <c r="V88" i="1"/>
  <c r="W88" i="1"/>
  <c r="X88" i="1" s="1"/>
  <c r="Y88" i="1"/>
  <c r="Z88" i="1" s="1"/>
  <c r="N89" i="1"/>
  <c r="O89" i="1"/>
  <c r="P89" i="1"/>
  <c r="Q89" i="1"/>
  <c r="R89" i="1"/>
  <c r="S89" i="1"/>
  <c r="V89" i="1"/>
  <c r="W89" i="1"/>
  <c r="X89" i="1" s="1"/>
  <c r="Y89" i="1"/>
  <c r="Z89" i="1" s="1"/>
  <c r="N90" i="1"/>
  <c r="O90" i="1"/>
  <c r="P90" i="1"/>
  <c r="Q90" i="1"/>
  <c r="R90" i="1"/>
  <c r="S90" i="1"/>
  <c r="V90" i="1"/>
  <c r="W90" i="1"/>
  <c r="X90" i="1" s="1"/>
  <c r="Y90" i="1"/>
  <c r="Z90" i="1" s="1"/>
  <c r="N91" i="1"/>
  <c r="O91" i="1"/>
  <c r="P91" i="1"/>
  <c r="Q91" i="1"/>
  <c r="R91" i="1"/>
  <c r="S91" i="1"/>
  <c r="V91" i="1"/>
  <c r="W91" i="1"/>
  <c r="X91" i="1" s="1"/>
  <c r="Y91" i="1"/>
  <c r="Z91" i="1" s="1"/>
  <c r="N92" i="1"/>
  <c r="O92" i="1"/>
  <c r="P92" i="1"/>
  <c r="Q92" i="1"/>
  <c r="R92" i="1"/>
  <c r="S92" i="1"/>
  <c r="V92" i="1"/>
  <c r="W92" i="1"/>
  <c r="X92" i="1" s="1"/>
  <c r="Y92" i="1"/>
  <c r="Z92" i="1" s="1"/>
  <c r="N93" i="1"/>
  <c r="O93" i="1"/>
  <c r="P93" i="1"/>
  <c r="Q93" i="1"/>
  <c r="R93" i="1"/>
  <c r="S93" i="1"/>
  <c r="V93" i="1"/>
  <c r="W93" i="1"/>
  <c r="X93" i="1" s="1"/>
  <c r="Y93" i="1"/>
  <c r="Z93" i="1" s="1"/>
  <c r="N94" i="1"/>
  <c r="O94" i="1"/>
  <c r="P94" i="1"/>
  <c r="Q94" i="1"/>
  <c r="R94" i="1"/>
  <c r="S94" i="1"/>
  <c r="V94" i="1"/>
  <c r="W94" i="1"/>
  <c r="X94" i="1" s="1"/>
  <c r="Y94" i="1"/>
  <c r="Z94" i="1" s="1"/>
  <c r="N95" i="1"/>
  <c r="O95" i="1"/>
  <c r="P95" i="1"/>
  <c r="Q95" i="1"/>
  <c r="R95" i="1"/>
  <c r="S95" i="1"/>
  <c r="V95" i="1"/>
  <c r="W95" i="1"/>
  <c r="X95" i="1" s="1"/>
  <c r="Y95" i="1"/>
  <c r="Z95" i="1" s="1"/>
  <c r="N96" i="1"/>
  <c r="O96" i="1"/>
  <c r="P96" i="1"/>
  <c r="Q96" i="1"/>
  <c r="R96" i="1"/>
  <c r="S96" i="1"/>
  <c r="V96" i="1"/>
  <c r="W96" i="1"/>
  <c r="X96" i="1" s="1"/>
  <c r="Y96" i="1"/>
  <c r="Z96" i="1" s="1"/>
  <c r="N97" i="1"/>
  <c r="O97" i="1"/>
  <c r="P97" i="1"/>
  <c r="Q97" i="1"/>
  <c r="R97" i="1"/>
  <c r="S97" i="1"/>
  <c r="V97" i="1"/>
  <c r="W97" i="1"/>
  <c r="X97" i="1" s="1"/>
  <c r="Y97" i="1"/>
  <c r="Z97" i="1" s="1"/>
  <c r="N98" i="1"/>
  <c r="O98" i="1"/>
  <c r="P98" i="1"/>
  <c r="Q98" i="1"/>
  <c r="R98" i="1"/>
  <c r="S98" i="1"/>
  <c r="V98" i="1"/>
  <c r="W98" i="1"/>
  <c r="X98" i="1" s="1"/>
  <c r="Y98" i="1"/>
  <c r="Z98" i="1" s="1"/>
  <c r="N99" i="1"/>
  <c r="O99" i="1"/>
  <c r="P99" i="1"/>
  <c r="Q99" i="1"/>
  <c r="R99" i="1"/>
  <c r="S99" i="1"/>
  <c r="V99" i="1"/>
  <c r="W99" i="1"/>
  <c r="X99" i="1" s="1"/>
  <c r="Y99" i="1"/>
  <c r="Z99" i="1" s="1"/>
  <c r="N100" i="1"/>
  <c r="O100" i="1"/>
  <c r="P100" i="1"/>
  <c r="Q100" i="1"/>
  <c r="R100" i="1"/>
  <c r="S100" i="1"/>
  <c r="V100" i="1"/>
  <c r="W100" i="1"/>
  <c r="X100" i="1" s="1"/>
  <c r="Y100" i="1"/>
  <c r="Z100" i="1" s="1"/>
  <c r="N101" i="1"/>
  <c r="O101" i="1"/>
  <c r="P101" i="1"/>
  <c r="Q101" i="1"/>
  <c r="R101" i="1"/>
  <c r="S101" i="1"/>
  <c r="V101" i="1"/>
  <c r="W101" i="1"/>
  <c r="X101" i="1" s="1"/>
  <c r="Y101" i="1"/>
  <c r="Z101" i="1" s="1"/>
  <c r="N102" i="1"/>
  <c r="O102" i="1"/>
  <c r="P102" i="1"/>
  <c r="Q102" i="1"/>
  <c r="R102" i="1"/>
  <c r="S102" i="1"/>
  <c r="V102" i="1"/>
  <c r="W102" i="1"/>
  <c r="X102" i="1" s="1"/>
  <c r="Y102" i="1"/>
  <c r="Z102" i="1" s="1"/>
  <c r="N103" i="1"/>
  <c r="O103" i="1"/>
  <c r="P103" i="1"/>
  <c r="Q103" i="1"/>
  <c r="R103" i="1"/>
  <c r="S103" i="1"/>
  <c r="V103" i="1"/>
  <c r="W103" i="1"/>
  <c r="X103" i="1" s="1"/>
  <c r="Y103" i="1"/>
  <c r="Z103" i="1" s="1"/>
  <c r="N104" i="1"/>
  <c r="O104" i="1"/>
  <c r="P104" i="1"/>
  <c r="Q104" i="1"/>
  <c r="R104" i="1"/>
  <c r="S104" i="1"/>
  <c r="V104" i="1"/>
  <c r="W104" i="1"/>
  <c r="X104" i="1" s="1"/>
  <c r="Y104" i="1"/>
  <c r="Z104" i="1" s="1"/>
  <c r="N105" i="1"/>
  <c r="O105" i="1"/>
  <c r="P105" i="1"/>
  <c r="Q105" i="1"/>
  <c r="R105" i="1"/>
  <c r="S105" i="1"/>
  <c r="V105" i="1"/>
  <c r="W105" i="1"/>
  <c r="X105" i="1" s="1"/>
  <c r="Y105" i="1"/>
  <c r="Z105" i="1" s="1"/>
  <c r="N106" i="1"/>
  <c r="O106" i="1"/>
  <c r="P106" i="1"/>
  <c r="Q106" i="1"/>
  <c r="R106" i="1"/>
  <c r="S106" i="1"/>
  <c r="V106" i="1"/>
  <c r="W106" i="1"/>
  <c r="X106" i="1" s="1"/>
  <c r="Y106" i="1"/>
  <c r="Z106" i="1" s="1"/>
  <c r="N107" i="1"/>
  <c r="O107" i="1"/>
  <c r="P107" i="1"/>
  <c r="Q107" i="1"/>
  <c r="R107" i="1"/>
  <c r="S107" i="1"/>
  <c r="V107" i="1"/>
  <c r="W107" i="1"/>
  <c r="X107" i="1" s="1"/>
  <c r="Y107" i="1"/>
  <c r="Z107" i="1" s="1"/>
  <c r="N108" i="1"/>
  <c r="O108" i="1"/>
  <c r="P108" i="1"/>
  <c r="Q108" i="1"/>
  <c r="R108" i="1"/>
  <c r="S108" i="1"/>
  <c r="V108" i="1"/>
  <c r="W108" i="1"/>
  <c r="X108" i="1" s="1"/>
  <c r="Y108" i="1"/>
  <c r="Z108" i="1" s="1"/>
  <c r="N109" i="1"/>
  <c r="O109" i="1"/>
  <c r="P109" i="1"/>
  <c r="Q109" i="1"/>
  <c r="R109" i="1"/>
  <c r="S109" i="1"/>
  <c r="V109" i="1"/>
  <c r="W109" i="1"/>
  <c r="X109" i="1" s="1"/>
  <c r="Y109" i="1"/>
  <c r="Z109" i="1" s="1"/>
  <c r="N110" i="1"/>
  <c r="O110" i="1"/>
  <c r="P110" i="1"/>
  <c r="Q110" i="1"/>
  <c r="R110" i="1"/>
  <c r="S110" i="1"/>
  <c r="V110" i="1"/>
  <c r="W110" i="1"/>
  <c r="X110" i="1" s="1"/>
  <c r="Y110" i="1"/>
  <c r="Z110" i="1" s="1"/>
  <c r="N111" i="1"/>
  <c r="O111" i="1"/>
  <c r="P111" i="1"/>
  <c r="Q111" i="1"/>
  <c r="R111" i="1"/>
  <c r="S111" i="1"/>
  <c r="V111" i="1"/>
  <c r="W111" i="1"/>
  <c r="X111" i="1" s="1"/>
  <c r="Y111" i="1"/>
  <c r="Z111" i="1" s="1"/>
  <c r="N112" i="1"/>
  <c r="O112" i="1"/>
  <c r="P112" i="1"/>
  <c r="Q112" i="1"/>
  <c r="R112" i="1"/>
  <c r="S112" i="1"/>
  <c r="V112" i="1"/>
  <c r="W112" i="1"/>
  <c r="X112" i="1" s="1"/>
  <c r="Y112" i="1"/>
  <c r="Z112" i="1" s="1"/>
  <c r="N113" i="1"/>
  <c r="O113" i="1"/>
  <c r="P113" i="1"/>
  <c r="Q113" i="1"/>
  <c r="R113" i="1"/>
  <c r="S113" i="1"/>
  <c r="V113" i="1"/>
  <c r="W113" i="1"/>
  <c r="X113" i="1" s="1"/>
  <c r="Y113" i="1"/>
  <c r="Z113" i="1" s="1"/>
  <c r="N114" i="1"/>
  <c r="O114" i="1"/>
  <c r="P114" i="1"/>
  <c r="Q114" i="1"/>
  <c r="R114" i="1"/>
  <c r="S114" i="1"/>
  <c r="V114" i="1"/>
  <c r="W114" i="1"/>
  <c r="X114" i="1" s="1"/>
  <c r="Y114" i="1"/>
  <c r="Z114" i="1" s="1"/>
  <c r="N115" i="1"/>
  <c r="O115" i="1"/>
  <c r="P115" i="1"/>
  <c r="Q115" i="1"/>
  <c r="R115" i="1"/>
  <c r="S115" i="1"/>
  <c r="V115" i="1"/>
  <c r="W115" i="1"/>
  <c r="X115" i="1" s="1"/>
  <c r="Y115" i="1"/>
  <c r="Z115" i="1" s="1"/>
  <c r="N116" i="1"/>
  <c r="O116" i="1"/>
  <c r="P116" i="1"/>
  <c r="Q116" i="1"/>
  <c r="R116" i="1"/>
  <c r="S116" i="1"/>
  <c r="V116" i="1"/>
  <c r="W116" i="1"/>
  <c r="X116" i="1" s="1"/>
  <c r="Y116" i="1"/>
  <c r="Z116" i="1" s="1"/>
  <c r="N117" i="1"/>
  <c r="O117" i="1"/>
  <c r="P117" i="1"/>
  <c r="Q117" i="1"/>
  <c r="R117" i="1"/>
  <c r="S117" i="1"/>
  <c r="V117" i="1"/>
  <c r="W117" i="1"/>
  <c r="X117" i="1" s="1"/>
  <c r="Y117" i="1"/>
  <c r="Z117" i="1" s="1"/>
  <c r="N118" i="1"/>
  <c r="O118" i="1"/>
  <c r="P118" i="1"/>
  <c r="Q118" i="1"/>
  <c r="R118" i="1"/>
  <c r="S118" i="1"/>
  <c r="V118" i="1"/>
  <c r="W118" i="1"/>
  <c r="X118" i="1" s="1"/>
  <c r="Y118" i="1"/>
  <c r="Z118" i="1" s="1"/>
  <c r="N119" i="1"/>
  <c r="O119" i="1"/>
  <c r="P119" i="1"/>
  <c r="Q119" i="1"/>
  <c r="R119" i="1"/>
  <c r="S119" i="1"/>
  <c r="V119" i="1"/>
  <c r="W119" i="1"/>
  <c r="X119" i="1" s="1"/>
  <c r="Y119" i="1"/>
  <c r="Z119" i="1" s="1"/>
  <c r="N120" i="1"/>
  <c r="O120" i="1"/>
  <c r="P120" i="1"/>
  <c r="Q120" i="1"/>
  <c r="R120" i="1"/>
  <c r="S120" i="1"/>
  <c r="V120" i="1"/>
  <c r="W120" i="1"/>
  <c r="X120" i="1" s="1"/>
  <c r="Y120" i="1"/>
  <c r="Z120" i="1" s="1"/>
  <c r="N121" i="1"/>
  <c r="O121" i="1"/>
  <c r="P121" i="1"/>
  <c r="Q121" i="1"/>
  <c r="R121" i="1"/>
  <c r="S121" i="1"/>
  <c r="V121" i="1"/>
  <c r="W121" i="1"/>
  <c r="X121" i="1" s="1"/>
  <c r="Y121" i="1"/>
  <c r="Z121" i="1" s="1"/>
  <c r="N122" i="1"/>
  <c r="O122" i="1"/>
  <c r="P122" i="1"/>
  <c r="Q122" i="1"/>
  <c r="R122" i="1"/>
  <c r="S122" i="1"/>
  <c r="V122" i="1"/>
  <c r="W122" i="1"/>
  <c r="X122" i="1" s="1"/>
  <c r="Y122" i="1"/>
  <c r="Z122" i="1" s="1"/>
  <c r="N123" i="1"/>
  <c r="O123" i="1"/>
  <c r="P123" i="1"/>
  <c r="Q123" i="1"/>
  <c r="R123" i="1"/>
  <c r="S123" i="1"/>
  <c r="V123" i="1"/>
  <c r="W123" i="1"/>
  <c r="X123" i="1" s="1"/>
  <c r="Y123" i="1"/>
  <c r="Z123" i="1" s="1"/>
  <c r="N124" i="1"/>
  <c r="O124" i="1"/>
  <c r="P124" i="1"/>
  <c r="Q124" i="1"/>
  <c r="R124" i="1"/>
  <c r="S124" i="1"/>
  <c r="V124" i="1"/>
  <c r="W124" i="1"/>
  <c r="X124" i="1" s="1"/>
  <c r="Y124" i="1"/>
  <c r="Z124" i="1" s="1"/>
  <c r="N125" i="1"/>
  <c r="O125" i="1"/>
  <c r="P125" i="1"/>
  <c r="Q125" i="1"/>
  <c r="R125" i="1"/>
  <c r="S125" i="1"/>
  <c r="V125" i="1"/>
  <c r="W125" i="1"/>
  <c r="X125" i="1" s="1"/>
  <c r="Y125" i="1"/>
  <c r="Z125" i="1" s="1"/>
  <c r="N126" i="1"/>
  <c r="O126" i="1"/>
  <c r="P126" i="1"/>
  <c r="Q126" i="1"/>
  <c r="R126" i="1"/>
  <c r="S126" i="1"/>
  <c r="V126" i="1"/>
  <c r="W126" i="1"/>
  <c r="X126" i="1" s="1"/>
  <c r="Y126" i="1"/>
  <c r="Z126" i="1" s="1"/>
  <c r="N127" i="1"/>
  <c r="O127" i="1"/>
  <c r="P127" i="1"/>
  <c r="Q127" i="1"/>
  <c r="R127" i="1"/>
  <c r="S127" i="1"/>
  <c r="V127" i="1"/>
  <c r="W127" i="1"/>
  <c r="X127" i="1" s="1"/>
  <c r="Y127" i="1"/>
  <c r="Z127" i="1" s="1"/>
  <c r="N128" i="1"/>
  <c r="O128" i="1"/>
  <c r="P128" i="1"/>
  <c r="Q128" i="1"/>
  <c r="R128" i="1"/>
  <c r="S128" i="1"/>
  <c r="V128" i="1"/>
  <c r="W128" i="1"/>
  <c r="X128" i="1" s="1"/>
  <c r="Y128" i="1"/>
  <c r="Z128" i="1" s="1"/>
  <c r="N129" i="1"/>
  <c r="O129" i="1"/>
  <c r="P129" i="1"/>
  <c r="Q129" i="1"/>
  <c r="R129" i="1"/>
  <c r="S129" i="1"/>
  <c r="V129" i="1"/>
  <c r="W129" i="1"/>
  <c r="X129" i="1" s="1"/>
  <c r="Y129" i="1"/>
  <c r="Z129" i="1" s="1"/>
  <c r="N130" i="1"/>
  <c r="O130" i="1"/>
  <c r="P130" i="1"/>
  <c r="Q130" i="1"/>
  <c r="R130" i="1"/>
  <c r="S130" i="1"/>
  <c r="V130" i="1"/>
  <c r="W130" i="1"/>
  <c r="X130" i="1" s="1"/>
  <c r="Y130" i="1"/>
  <c r="Z130" i="1" s="1"/>
  <c r="N131" i="1"/>
  <c r="O131" i="1"/>
  <c r="P131" i="1"/>
  <c r="Q131" i="1"/>
  <c r="R131" i="1"/>
  <c r="S131" i="1"/>
  <c r="V131" i="1"/>
  <c r="W131" i="1"/>
  <c r="X131" i="1" s="1"/>
  <c r="Y131" i="1"/>
  <c r="Z131" i="1" s="1"/>
  <c r="N132" i="1"/>
  <c r="O132" i="1"/>
  <c r="P132" i="1"/>
  <c r="Q132" i="1"/>
  <c r="R132" i="1"/>
  <c r="S132" i="1"/>
  <c r="V132" i="1"/>
  <c r="W132" i="1"/>
  <c r="X132" i="1" s="1"/>
  <c r="Y132" i="1"/>
  <c r="Z132" i="1" s="1"/>
  <c r="N133" i="1"/>
  <c r="O133" i="1"/>
  <c r="P133" i="1"/>
  <c r="Q133" i="1"/>
  <c r="R133" i="1"/>
  <c r="S133" i="1"/>
  <c r="V133" i="1"/>
  <c r="W133" i="1"/>
  <c r="X133" i="1" s="1"/>
  <c r="Y133" i="1"/>
  <c r="Z133" i="1" s="1"/>
  <c r="N134" i="1"/>
  <c r="O134" i="1"/>
  <c r="P134" i="1"/>
  <c r="Q134" i="1"/>
  <c r="R134" i="1"/>
  <c r="S134" i="1"/>
  <c r="V134" i="1"/>
  <c r="W134" i="1"/>
  <c r="X134" i="1" s="1"/>
  <c r="Y134" i="1"/>
  <c r="Z134" i="1" s="1"/>
  <c r="N135" i="1"/>
  <c r="O135" i="1"/>
  <c r="P135" i="1"/>
  <c r="Q135" i="1"/>
  <c r="R135" i="1"/>
  <c r="S135" i="1"/>
  <c r="V135" i="1"/>
  <c r="W135" i="1"/>
  <c r="X135" i="1" s="1"/>
  <c r="Y135" i="1"/>
  <c r="Z135" i="1" s="1"/>
  <c r="N136" i="1"/>
  <c r="O136" i="1"/>
  <c r="P136" i="1"/>
  <c r="Q136" i="1"/>
  <c r="R136" i="1"/>
  <c r="S136" i="1"/>
  <c r="V136" i="1"/>
  <c r="W136" i="1"/>
  <c r="X136" i="1" s="1"/>
  <c r="Y136" i="1"/>
  <c r="Z136" i="1" s="1"/>
  <c r="N137" i="1"/>
  <c r="O137" i="1"/>
  <c r="P137" i="1"/>
  <c r="Q137" i="1"/>
  <c r="R137" i="1"/>
  <c r="S137" i="1"/>
  <c r="V137" i="1"/>
  <c r="W137" i="1"/>
  <c r="X137" i="1" s="1"/>
  <c r="Y137" i="1"/>
  <c r="Z137" i="1" s="1"/>
  <c r="N138" i="1"/>
  <c r="O138" i="1"/>
  <c r="P138" i="1"/>
  <c r="Q138" i="1"/>
  <c r="R138" i="1"/>
  <c r="S138" i="1"/>
  <c r="V138" i="1"/>
  <c r="W138" i="1"/>
  <c r="X138" i="1" s="1"/>
  <c r="Y138" i="1"/>
  <c r="Z138" i="1" s="1"/>
  <c r="N139" i="1"/>
  <c r="O139" i="1"/>
  <c r="P139" i="1"/>
  <c r="Q139" i="1"/>
  <c r="R139" i="1"/>
  <c r="S139" i="1"/>
  <c r="V139" i="1"/>
  <c r="W139" i="1"/>
  <c r="X139" i="1" s="1"/>
  <c r="Y139" i="1"/>
  <c r="Z139" i="1" s="1"/>
  <c r="N140" i="1"/>
  <c r="O140" i="1"/>
  <c r="P140" i="1"/>
  <c r="Q140" i="1"/>
  <c r="R140" i="1"/>
  <c r="S140" i="1"/>
  <c r="V140" i="1"/>
  <c r="W140" i="1"/>
  <c r="X140" i="1" s="1"/>
  <c r="Y140" i="1"/>
  <c r="Z140" i="1" s="1"/>
  <c r="N141" i="1"/>
  <c r="O141" i="1"/>
  <c r="P141" i="1"/>
  <c r="Q141" i="1"/>
  <c r="R141" i="1"/>
  <c r="S141" i="1"/>
  <c r="V141" i="1"/>
  <c r="W141" i="1"/>
  <c r="X141" i="1" s="1"/>
  <c r="Y141" i="1"/>
  <c r="Z141" i="1" s="1"/>
  <c r="N142" i="1"/>
  <c r="O142" i="1"/>
  <c r="P142" i="1"/>
  <c r="Q142" i="1"/>
  <c r="R142" i="1"/>
  <c r="S142" i="1"/>
  <c r="V142" i="1"/>
  <c r="W142" i="1"/>
  <c r="X142" i="1" s="1"/>
  <c r="Y142" i="1"/>
  <c r="Z142" i="1" s="1"/>
  <c r="N143" i="1"/>
  <c r="O143" i="1"/>
  <c r="P143" i="1"/>
  <c r="Q143" i="1"/>
  <c r="R143" i="1"/>
  <c r="S143" i="1"/>
  <c r="V143" i="1"/>
  <c r="W143" i="1"/>
  <c r="X143" i="1" s="1"/>
  <c r="Y143" i="1"/>
  <c r="Z143" i="1" s="1"/>
  <c r="N144" i="1"/>
  <c r="O144" i="1"/>
  <c r="P144" i="1"/>
  <c r="Q144" i="1"/>
  <c r="R144" i="1"/>
  <c r="S144" i="1"/>
  <c r="V144" i="1"/>
  <c r="W144" i="1"/>
  <c r="X144" i="1" s="1"/>
  <c r="Y144" i="1"/>
  <c r="Z144" i="1" s="1"/>
  <c r="N145" i="1"/>
  <c r="O145" i="1"/>
  <c r="P145" i="1"/>
  <c r="Q145" i="1"/>
  <c r="R145" i="1"/>
  <c r="S145" i="1"/>
  <c r="V145" i="1"/>
  <c r="W145" i="1"/>
  <c r="X145" i="1" s="1"/>
  <c r="Y145" i="1"/>
  <c r="Z145" i="1" s="1"/>
  <c r="N146" i="1"/>
  <c r="O146" i="1"/>
  <c r="P146" i="1"/>
  <c r="Q146" i="1"/>
  <c r="R146" i="1"/>
  <c r="S146" i="1"/>
  <c r="V146" i="1"/>
  <c r="W146" i="1"/>
  <c r="X146" i="1" s="1"/>
  <c r="Y146" i="1"/>
  <c r="Z146" i="1" s="1"/>
  <c r="N147" i="1"/>
  <c r="O147" i="1"/>
  <c r="P147" i="1"/>
  <c r="Q147" i="1"/>
  <c r="R147" i="1"/>
  <c r="S147" i="1"/>
  <c r="V147" i="1"/>
  <c r="W147" i="1"/>
  <c r="X147" i="1" s="1"/>
  <c r="Y147" i="1"/>
  <c r="Z147" i="1" s="1"/>
  <c r="N148" i="1"/>
  <c r="O148" i="1"/>
  <c r="P148" i="1"/>
  <c r="Q148" i="1"/>
  <c r="R148" i="1"/>
  <c r="S148" i="1"/>
  <c r="V148" i="1"/>
  <c r="W148" i="1"/>
  <c r="X148" i="1" s="1"/>
  <c r="Y148" i="1"/>
  <c r="Z148" i="1" s="1"/>
  <c r="N149" i="1"/>
  <c r="O149" i="1"/>
  <c r="P149" i="1"/>
  <c r="Q149" i="1"/>
  <c r="R149" i="1"/>
  <c r="S149" i="1"/>
  <c r="V149" i="1"/>
  <c r="W149" i="1"/>
  <c r="X149" i="1" s="1"/>
  <c r="Y149" i="1"/>
  <c r="Z149" i="1" s="1"/>
  <c r="K11" i="4"/>
  <c r="I11" i="4"/>
  <c r="H11" i="4"/>
  <c r="J95" i="3" l="1"/>
  <c r="J91" i="3"/>
  <c r="J88" i="3"/>
  <c r="P20" i="2"/>
  <c r="N20" i="2"/>
  <c r="J17" i="2"/>
  <c r="J20" i="2"/>
  <c r="P21" i="2"/>
  <c r="N21" i="2"/>
  <c r="L17" i="2"/>
  <c r="L20" i="2"/>
  <c r="J99" i="3"/>
  <c r="J93" i="3"/>
  <c r="P19" i="2"/>
  <c r="N19" i="2"/>
  <c r="I18" i="2"/>
  <c r="I19" i="2"/>
  <c r="I17" i="2"/>
  <c r="L18" i="2"/>
  <c r="L19" i="2"/>
  <c r="J18" i="2"/>
  <c r="J19" i="2"/>
  <c r="M18" i="2"/>
  <c r="M19" i="2"/>
  <c r="M17" i="2"/>
  <c r="J97" i="3"/>
  <c r="X81" i="1"/>
  <c r="L104" i="3" s="1"/>
  <c r="K104" i="3"/>
  <c r="J89" i="3"/>
  <c r="J86" i="3"/>
  <c r="X79" i="1"/>
  <c r="L103" i="3" s="1"/>
  <c r="K103" i="3"/>
  <c r="J101" i="3"/>
  <c r="J102" i="3"/>
  <c r="J98" i="3"/>
  <c r="J96" i="3"/>
  <c r="J92" i="3"/>
  <c r="P18" i="2"/>
  <c r="N18" i="2"/>
  <c r="J94" i="3"/>
  <c r="J90" i="3"/>
  <c r="J87" i="3"/>
  <c r="X71" i="1"/>
  <c r="K97" i="3"/>
  <c r="X67" i="1"/>
  <c r="K94" i="3"/>
  <c r="X63" i="1"/>
  <c r="K90" i="3"/>
  <c r="X59" i="1"/>
  <c r="L87" i="3" s="1"/>
  <c r="K87" i="3"/>
  <c r="X78" i="1"/>
  <c r="K101" i="3"/>
  <c r="X73" i="1"/>
  <c r="AB73" i="1" s="1"/>
  <c r="K98" i="3"/>
  <c r="X69" i="1"/>
  <c r="K96" i="3"/>
  <c r="X65" i="1"/>
  <c r="K92" i="3"/>
  <c r="X68" i="1"/>
  <c r="K95" i="3"/>
  <c r="X64" i="1"/>
  <c r="K91" i="3"/>
  <c r="X60" i="1"/>
  <c r="K88" i="3"/>
  <c r="X75" i="1"/>
  <c r="L100" i="3" s="1"/>
  <c r="K100" i="3"/>
  <c r="X66" i="1"/>
  <c r="K93" i="3"/>
  <c r="X62" i="1"/>
  <c r="K89" i="3"/>
  <c r="P17" i="2"/>
  <c r="N17" i="2"/>
  <c r="P16" i="2"/>
  <c r="N16" i="2"/>
  <c r="AB71" i="1"/>
  <c r="X55" i="1"/>
  <c r="AB55" i="1" s="1"/>
  <c r="N41" i="4"/>
  <c r="P41" i="4" s="1"/>
  <c r="P14" i="2"/>
  <c r="N14" i="2"/>
  <c r="J71" i="3"/>
  <c r="O40" i="4"/>
  <c r="P40" i="4" s="1"/>
  <c r="J68" i="3"/>
  <c r="O37" i="4"/>
  <c r="J63" i="3"/>
  <c r="O31" i="4"/>
  <c r="J62" i="3"/>
  <c r="O30" i="4"/>
  <c r="X40" i="1"/>
  <c r="AB40" i="1" s="1"/>
  <c r="N29" i="4"/>
  <c r="X39" i="1"/>
  <c r="AB39" i="1" s="1"/>
  <c r="AK39" i="1" s="1"/>
  <c r="W28" i="4" s="1"/>
  <c r="N28" i="4"/>
  <c r="J70" i="3"/>
  <c r="O39" i="4"/>
  <c r="P39" i="4" s="1"/>
  <c r="J67" i="3"/>
  <c r="O36" i="4"/>
  <c r="O34" i="4"/>
  <c r="J69" i="3"/>
  <c r="O38" i="4"/>
  <c r="O33" i="4"/>
  <c r="X46" i="1"/>
  <c r="AB46" i="1" s="1"/>
  <c r="N35" i="4"/>
  <c r="O32" i="4"/>
  <c r="P12" i="2"/>
  <c r="N12" i="2"/>
  <c r="P13" i="2"/>
  <c r="N13" i="2"/>
  <c r="X53" i="1"/>
  <c r="L70" i="3" s="1"/>
  <c r="K70" i="3"/>
  <c r="X45" i="1"/>
  <c r="L66" i="3" s="1"/>
  <c r="K66" i="3"/>
  <c r="X34" i="1"/>
  <c r="L53" i="3" s="1"/>
  <c r="K53" i="3"/>
  <c r="N10" i="2"/>
  <c r="X44" i="1"/>
  <c r="L65" i="3" s="1"/>
  <c r="K65" i="3"/>
  <c r="X38" i="1"/>
  <c r="L57" i="3" s="1"/>
  <c r="K57" i="3"/>
  <c r="X37" i="1"/>
  <c r="L56" i="3" s="1"/>
  <c r="K56" i="3"/>
  <c r="N11" i="2"/>
  <c r="V27" i="4"/>
  <c r="W26" i="4"/>
  <c r="X25" i="4"/>
  <c r="X54" i="1"/>
  <c r="L71" i="3" s="1"/>
  <c r="K71" i="3"/>
  <c r="X50" i="1"/>
  <c r="L68" i="3" s="1"/>
  <c r="K68" i="3"/>
  <c r="X42" i="1"/>
  <c r="L63" i="3" s="1"/>
  <c r="K63" i="3"/>
  <c r="X35" i="1"/>
  <c r="L54" i="3" s="1"/>
  <c r="K54" i="3"/>
  <c r="X31" i="1"/>
  <c r="L52" i="3" s="1"/>
  <c r="K52" i="3"/>
  <c r="X49" i="1"/>
  <c r="L67" i="3" s="1"/>
  <c r="K67" i="3"/>
  <c r="X43" i="1"/>
  <c r="L64" i="3" s="1"/>
  <c r="K64" i="3"/>
  <c r="X36" i="1"/>
  <c r="L55" i="3" s="1"/>
  <c r="K55" i="3"/>
  <c r="O27" i="4"/>
  <c r="M25" i="4"/>
  <c r="Z26" i="4"/>
  <c r="V26" i="4"/>
  <c r="W25" i="4"/>
  <c r="X52" i="1"/>
  <c r="L69" i="3" s="1"/>
  <c r="K69" i="3"/>
  <c r="O26" i="4"/>
  <c r="M9" i="2"/>
  <c r="K9" i="2"/>
  <c r="N9" i="2"/>
  <c r="J9" i="2"/>
  <c r="L9" i="2"/>
  <c r="O25" i="4"/>
  <c r="Y26" i="4"/>
  <c r="Z25" i="4"/>
  <c r="V25" i="4"/>
  <c r="M26" i="4"/>
  <c r="X27" i="4"/>
  <c r="X26" i="4"/>
  <c r="Y25" i="4"/>
  <c r="Z27" i="4"/>
  <c r="M27" i="4"/>
  <c r="Y27" i="4"/>
  <c r="M18" i="4"/>
  <c r="O16" i="4"/>
  <c r="M17" i="4"/>
  <c r="O15" i="4"/>
  <c r="Z18" i="4"/>
  <c r="V18" i="4"/>
  <c r="N17" i="4"/>
  <c r="M16" i="4"/>
  <c r="Y18" i="4"/>
  <c r="O17" i="4"/>
  <c r="N16" i="4"/>
  <c r="M15" i="4"/>
  <c r="N18" i="4"/>
  <c r="X18" i="4"/>
  <c r="Y17" i="4"/>
  <c r="Z16" i="4"/>
  <c r="V16" i="4"/>
  <c r="W15" i="4"/>
  <c r="O18" i="4"/>
  <c r="W18" i="4"/>
  <c r="X17" i="4"/>
  <c r="Y16" i="4"/>
  <c r="Z15" i="4"/>
  <c r="V15" i="4"/>
  <c r="N14" i="4"/>
  <c r="O13" i="4"/>
  <c r="M11" i="4"/>
  <c r="L11" i="4"/>
  <c r="K5" i="2"/>
  <c r="J47" i="3"/>
  <c r="O22" i="4"/>
  <c r="K51" i="3"/>
  <c r="N26" i="4"/>
  <c r="J45" i="3"/>
  <c r="O20" i="4"/>
  <c r="N13" i="4"/>
  <c r="K50" i="3"/>
  <c r="N25" i="4"/>
  <c r="J44" i="3"/>
  <c r="O19" i="4"/>
  <c r="X33" i="1"/>
  <c r="AB33" i="1" s="1"/>
  <c r="N27" i="4"/>
  <c r="J46" i="3"/>
  <c r="O21" i="4"/>
  <c r="X17" i="1"/>
  <c r="AB17" i="1" s="1"/>
  <c r="N15" i="4"/>
  <c r="N8" i="2"/>
  <c r="J8" i="2"/>
  <c r="J5" i="2"/>
  <c r="N5" i="2"/>
  <c r="M5" i="2"/>
  <c r="M8" i="2"/>
  <c r="K8" i="2"/>
  <c r="L7" i="2"/>
  <c r="M6" i="2"/>
  <c r="L5" i="2"/>
  <c r="K7" i="2"/>
  <c r="L6" i="2"/>
  <c r="J7" i="2"/>
  <c r="N7" i="2"/>
  <c r="K6" i="2"/>
  <c r="L8" i="2"/>
  <c r="M7" i="2"/>
  <c r="J6" i="2"/>
  <c r="J48" i="3"/>
  <c r="J50" i="3"/>
  <c r="J49" i="3"/>
  <c r="J51" i="3"/>
  <c r="X18" i="1"/>
  <c r="K41" i="3"/>
  <c r="J13" i="3"/>
  <c r="J38" i="3"/>
  <c r="AA18" i="1"/>
  <c r="X28" i="1"/>
  <c r="K49" i="3"/>
  <c r="X21" i="1"/>
  <c r="L44" i="3" s="1"/>
  <c r="K44" i="3"/>
  <c r="X20" i="1"/>
  <c r="K43" i="3"/>
  <c r="J15" i="3"/>
  <c r="J40" i="3"/>
  <c r="X23" i="1"/>
  <c r="L46" i="3" s="1"/>
  <c r="K46" i="3"/>
  <c r="AA19" i="1"/>
  <c r="X22" i="1"/>
  <c r="L45" i="3" s="1"/>
  <c r="K45" i="3"/>
  <c r="X27" i="1"/>
  <c r="AB27" i="1" s="1"/>
  <c r="K48" i="3"/>
  <c r="X24" i="1"/>
  <c r="L47" i="3" s="1"/>
  <c r="K47" i="3"/>
  <c r="AA20" i="1"/>
  <c r="X19" i="1"/>
  <c r="K42" i="3"/>
  <c r="J14" i="3"/>
  <c r="J39" i="3"/>
  <c r="K13" i="3"/>
  <c r="AB25" i="1"/>
  <c r="AB139" i="1"/>
  <c r="AB135" i="1"/>
  <c r="AB123" i="1"/>
  <c r="AB107" i="1"/>
  <c r="AB103" i="1"/>
  <c r="AB99" i="1"/>
  <c r="AB87" i="1"/>
  <c r="AB83" i="1"/>
  <c r="AB51" i="1"/>
  <c r="I10" i="2"/>
  <c r="I6" i="2"/>
  <c r="AB146" i="1"/>
  <c r="AB130" i="1"/>
  <c r="AB126" i="1"/>
  <c r="AB122" i="1"/>
  <c r="AB118" i="1"/>
  <c r="AB106" i="1"/>
  <c r="AB98" i="1"/>
  <c r="AB94" i="1"/>
  <c r="AB82" i="1"/>
  <c r="AB74" i="1"/>
  <c r="AB70" i="1"/>
  <c r="AB66" i="1"/>
  <c r="I5" i="2"/>
  <c r="AB149" i="1"/>
  <c r="AB145" i="1"/>
  <c r="AB141" i="1"/>
  <c r="AB137" i="1"/>
  <c r="AB133" i="1"/>
  <c r="AB129" i="1"/>
  <c r="AB125" i="1"/>
  <c r="AB121" i="1"/>
  <c r="AB117" i="1"/>
  <c r="AB113" i="1"/>
  <c r="AB109" i="1"/>
  <c r="AB105" i="1"/>
  <c r="AB101" i="1"/>
  <c r="AB97" i="1"/>
  <c r="AB93" i="1"/>
  <c r="AB89" i="1"/>
  <c r="AB85" i="1"/>
  <c r="AB77" i="1"/>
  <c r="AB58" i="1"/>
  <c r="AB41" i="1"/>
  <c r="AE41" i="1" s="1"/>
  <c r="Q30" i="4" s="1"/>
  <c r="AB30" i="1"/>
  <c r="I8" i="2"/>
  <c r="AB147" i="1"/>
  <c r="AB143" i="1"/>
  <c r="AB131" i="1"/>
  <c r="AB127" i="1"/>
  <c r="AB119" i="1"/>
  <c r="AB115" i="1"/>
  <c r="AB111" i="1"/>
  <c r="AB95" i="1"/>
  <c r="AB91" i="1"/>
  <c r="AB47" i="1"/>
  <c r="AB32" i="1"/>
  <c r="AB142" i="1"/>
  <c r="AB138" i="1"/>
  <c r="AB134" i="1"/>
  <c r="AB114" i="1"/>
  <c r="AB110" i="1"/>
  <c r="AB102" i="1"/>
  <c r="AB90" i="1"/>
  <c r="AB86" i="1"/>
  <c r="AB26" i="1"/>
  <c r="I9" i="2"/>
  <c r="AB148" i="1"/>
  <c r="AB144" i="1"/>
  <c r="AB140" i="1"/>
  <c r="AB136" i="1"/>
  <c r="AB132" i="1"/>
  <c r="AB128" i="1"/>
  <c r="AB124" i="1"/>
  <c r="AB120" i="1"/>
  <c r="AB116" i="1"/>
  <c r="AB112" i="1"/>
  <c r="AB108" i="1"/>
  <c r="AB104" i="1"/>
  <c r="AB100" i="1"/>
  <c r="AB96" i="1"/>
  <c r="AB92" i="1"/>
  <c r="AB88" i="1"/>
  <c r="AB84" i="1"/>
  <c r="AB80" i="1"/>
  <c r="AB76" i="1"/>
  <c r="AB72" i="1"/>
  <c r="AB61" i="1"/>
  <c r="AK61" i="1" s="1"/>
  <c r="AB56" i="1"/>
  <c r="AB48" i="1"/>
  <c r="AB29" i="1"/>
  <c r="I11" i="2"/>
  <c r="I7" i="2"/>
  <c r="N12" i="4"/>
  <c r="K12" i="3"/>
  <c r="X16" i="1"/>
  <c r="K15" i="3"/>
  <c r="O12" i="4"/>
  <c r="J12" i="3"/>
  <c r="X15" i="1"/>
  <c r="K14" i="3"/>
  <c r="Z13" i="1"/>
  <c r="M14" i="4" s="1"/>
  <c r="J291" i="3"/>
  <c r="J266" i="3"/>
  <c r="J241" i="3"/>
  <c r="J216" i="3"/>
  <c r="J191" i="3"/>
  <c r="J166" i="3"/>
  <c r="J136" i="3"/>
  <c r="J160" i="3" s="1"/>
  <c r="J111" i="3"/>
  <c r="J135" i="3" s="1"/>
  <c r="J61" i="3"/>
  <c r="J36" i="3"/>
  <c r="J11" i="3"/>
  <c r="O11" i="4"/>
  <c r="K291" i="3"/>
  <c r="K266" i="3"/>
  <c r="K241" i="3"/>
  <c r="K216" i="3"/>
  <c r="K191" i="3"/>
  <c r="K166" i="3"/>
  <c r="K136" i="3"/>
  <c r="K160" i="3" s="1"/>
  <c r="K111" i="3"/>
  <c r="K135" i="3" s="1"/>
  <c r="K86" i="3"/>
  <c r="K61" i="3"/>
  <c r="K36" i="3"/>
  <c r="K11" i="3"/>
  <c r="N11" i="4"/>
  <c r="N6" i="2"/>
  <c r="P6" i="2"/>
  <c r="X14" i="1"/>
  <c r="X13" i="1"/>
  <c r="AB81" i="1" l="1"/>
  <c r="AB79" i="1"/>
  <c r="L89" i="3"/>
  <c r="L91" i="3"/>
  <c r="L94" i="3"/>
  <c r="J110" i="3"/>
  <c r="L93" i="3"/>
  <c r="L88" i="3"/>
  <c r="L95" i="3"/>
  <c r="L96" i="3"/>
  <c r="L101" i="3"/>
  <c r="L102" i="3"/>
  <c r="L90" i="3"/>
  <c r="L97" i="3"/>
  <c r="AB63" i="1"/>
  <c r="AB78" i="1"/>
  <c r="L92" i="3"/>
  <c r="L98" i="3"/>
  <c r="L99" i="3"/>
  <c r="AB59" i="1"/>
  <c r="AB69" i="1"/>
  <c r="AB62" i="1"/>
  <c r="AF62" i="1" s="1"/>
  <c r="AB64" i="1"/>
  <c r="AB65" i="1"/>
  <c r="AB67" i="1"/>
  <c r="AB75" i="1"/>
  <c r="K110" i="3"/>
  <c r="AB68" i="1"/>
  <c r="AB60" i="1"/>
  <c r="J60" i="3"/>
  <c r="AB34" i="1"/>
  <c r="AB35" i="1"/>
  <c r="AB53" i="1"/>
  <c r="J85" i="3"/>
  <c r="AB49" i="1"/>
  <c r="AB42" i="1"/>
  <c r="W66" i="4"/>
  <c r="U4" i="4" s="1"/>
  <c r="Z66" i="4"/>
  <c r="U7" i="4" s="1"/>
  <c r="Y66" i="4"/>
  <c r="U6" i="4" s="1"/>
  <c r="V66" i="4"/>
  <c r="X66" i="4"/>
  <c r="U5" i="4" s="1"/>
  <c r="AB38" i="1"/>
  <c r="AB43" i="1"/>
  <c r="K85" i="3"/>
  <c r="AB44" i="1"/>
  <c r="AB36" i="1"/>
  <c r="K35" i="3"/>
  <c r="AB50" i="1"/>
  <c r="AF50" i="1" s="1"/>
  <c r="R37" i="4" s="1"/>
  <c r="AB37" i="1"/>
  <c r="AB52" i="1"/>
  <c r="AB45" i="1"/>
  <c r="AB31" i="1"/>
  <c r="AB54" i="1"/>
  <c r="K60" i="3"/>
  <c r="J35" i="3"/>
  <c r="P26" i="4"/>
  <c r="L43" i="3"/>
  <c r="L42" i="3"/>
  <c r="L41" i="3"/>
  <c r="AB18" i="1"/>
  <c r="AB21" i="1"/>
  <c r="AB19" i="1"/>
  <c r="L49" i="3"/>
  <c r="L51" i="3"/>
  <c r="AB23" i="1"/>
  <c r="AB24" i="1"/>
  <c r="AG24" i="1" s="1"/>
  <c r="S22" i="4" s="1"/>
  <c r="L50" i="3"/>
  <c r="L14" i="3"/>
  <c r="L39" i="3"/>
  <c r="L15" i="3"/>
  <c r="L40" i="3"/>
  <c r="L12" i="3"/>
  <c r="L37" i="3"/>
  <c r="L13" i="3"/>
  <c r="L38" i="3"/>
  <c r="AB20" i="1"/>
  <c r="AB28" i="1"/>
  <c r="AF28" i="1" s="1"/>
  <c r="AB22" i="1"/>
  <c r="AG22" i="1" s="1"/>
  <c r="S20" i="4" s="1"/>
  <c r="AB14" i="1"/>
  <c r="AB16" i="1"/>
  <c r="AB15" i="1"/>
  <c r="AB13" i="1"/>
  <c r="P11" i="4"/>
  <c r="L291" i="3"/>
  <c r="L266" i="3"/>
  <c r="L241" i="3"/>
  <c r="L216" i="3"/>
  <c r="L191" i="3"/>
  <c r="L166" i="3"/>
  <c r="L136" i="3"/>
  <c r="L160" i="3" s="1"/>
  <c r="L111" i="3"/>
  <c r="L135" i="3" s="1"/>
  <c r="L86" i="3"/>
  <c r="L61" i="3"/>
  <c r="L85" i="3" s="1"/>
  <c r="L36" i="3"/>
  <c r="L11" i="3"/>
  <c r="P13" i="4"/>
  <c r="B13" i="1"/>
  <c r="C13" i="1" s="1"/>
  <c r="H37" i="3" s="1"/>
  <c r="L110" i="3" l="1"/>
  <c r="R3" i="6"/>
  <c r="Q3" i="6"/>
  <c r="P3" i="6"/>
  <c r="D11" i="4" l="1"/>
  <c r="C21" i="4"/>
  <c r="D22" i="4"/>
  <c r="C23" i="4"/>
  <c r="D24" i="4"/>
  <c r="D25" i="4"/>
  <c r="C26" i="4"/>
  <c r="D27" i="4"/>
  <c r="D28" i="4"/>
  <c r="C29" i="4"/>
  <c r="D30" i="4"/>
  <c r="C31" i="4"/>
  <c r="D32" i="4"/>
  <c r="D33" i="4"/>
  <c r="C34" i="4"/>
  <c r="D35" i="4"/>
  <c r="D36" i="4"/>
  <c r="C37" i="4"/>
  <c r="D38" i="4"/>
  <c r="C18" i="4" l="1"/>
  <c r="D16" i="4"/>
  <c r="D14" i="4"/>
  <c r="D19" i="4"/>
  <c r="D17" i="4"/>
  <c r="C15" i="4"/>
  <c r="C13" i="4"/>
  <c r="D12" i="4"/>
  <c r="C38" i="4"/>
  <c r="C35" i="4"/>
  <c r="C33" i="4"/>
  <c r="C30" i="4"/>
  <c r="C27" i="4"/>
  <c r="C25" i="4"/>
  <c r="C22" i="4"/>
  <c r="C19" i="4"/>
  <c r="C17" i="4"/>
  <c r="C14" i="4"/>
  <c r="D37" i="4"/>
  <c r="D34" i="4"/>
  <c r="D31" i="4"/>
  <c r="D29" i="4"/>
  <c r="D26" i="4"/>
  <c r="D23" i="4"/>
  <c r="D21" i="4"/>
  <c r="D18" i="4"/>
  <c r="D15" i="4"/>
  <c r="D13" i="4"/>
  <c r="C36" i="4"/>
  <c r="C32" i="4"/>
  <c r="C28" i="4"/>
  <c r="C24" i="4"/>
  <c r="C20" i="4"/>
  <c r="C16" i="4"/>
  <c r="C12" i="4"/>
  <c r="AI13" i="1"/>
  <c r="U14" i="4" s="1"/>
  <c r="AI14" i="1"/>
  <c r="AI15" i="1"/>
  <c r="AI16" i="1"/>
  <c r="U11" i="4"/>
  <c r="U12" i="4"/>
  <c r="U13" i="4"/>
  <c r="AI17" i="1"/>
  <c r="AI18" i="1"/>
  <c r="U16" i="4" s="1"/>
  <c r="AI19" i="1"/>
  <c r="AI20" i="1"/>
  <c r="AI21" i="1"/>
  <c r="U19" i="4" s="1"/>
  <c r="AI22" i="1"/>
  <c r="U20" i="4" s="1"/>
  <c r="AI23" i="1"/>
  <c r="U21" i="4" s="1"/>
  <c r="AI24" i="1"/>
  <c r="U22" i="4" s="1"/>
  <c r="AI25" i="1"/>
  <c r="U23" i="4" s="1"/>
  <c r="AI26" i="1"/>
  <c r="U24" i="4" s="1"/>
  <c r="AI27" i="1"/>
  <c r="AI29" i="1"/>
  <c r="AI30" i="1"/>
  <c r="AI31" i="1"/>
  <c r="U26" i="4" s="1"/>
  <c r="AI32" i="1"/>
  <c r="AI33" i="1"/>
  <c r="AI34" i="1"/>
  <c r="AI35" i="1"/>
  <c r="AI36" i="1"/>
  <c r="AI37" i="1"/>
  <c r="AI38" i="1"/>
  <c r="AI39" i="1"/>
  <c r="U28" i="4" s="1"/>
  <c r="AI40" i="1"/>
  <c r="U29" i="4" s="1"/>
  <c r="AI41" i="1"/>
  <c r="U30" i="4" s="1"/>
  <c r="AI42" i="1"/>
  <c r="U31" i="4" s="1"/>
  <c r="AI43" i="1"/>
  <c r="U32" i="4" s="1"/>
  <c r="AI44" i="1"/>
  <c r="U33" i="4" s="1"/>
  <c r="AI45" i="1"/>
  <c r="U34" i="4" s="1"/>
  <c r="AI46" i="1"/>
  <c r="U35" i="4" s="1"/>
  <c r="AI47" i="1"/>
  <c r="AI48" i="1"/>
  <c r="AI49" i="1"/>
  <c r="U36" i="4" s="1"/>
  <c r="AI50" i="1"/>
  <c r="U37" i="4" s="1"/>
  <c r="AI51" i="1"/>
  <c r="AI52" i="1"/>
  <c r="U38" i="4" s="1"/>
  <c r="AI53" i="1"/>
  <c r="U39" i="4" s="1"/>
  <c r="AI54" i="1"/>
  <c r="U40" i="4" s="1"/>
  <c r="AI55" i="1"/>
  <c r="U41" i="4" s="1"/>
  <c r="AI56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U25" i="4" l="1"/>
  <c r="U15" i="4"/>
  <c r="U27" i="4"/>
  <c r="U18" i="4"/>
  <c r="U17" i="4"/>
  <c r="I319" i="3"/>
  <c r="L315" i="3"/>
  <c r="L290" i="3"/>
  <c r="I240" i="3"/>
  <c r="I215" i="3"/>
  <c r="I190" i="3"/>
  <c r="F163" i="3"/>
  <c r="L163" i="3" s="1"/>
  <c r="R8" i="3"/>
  <c r="P38" i="4"/>
  <c r="P37" i="4"/>
  <c r="P36" i="4"/>
  <c r="P35" i="4"/>
  <c r="P34" i="4"/>
  <c r="P33" i="4"/>
  <c r="P32" i="4"/>
  <c r="P31" i="4"/>
  <c r="P30" i="4"/>
  <c r="P29" i="4"/>
  <c r="P28" i="4"/>
  <c r="P27" i="4"/>
  <c r="P25" i="4"/>
  <c r="P24" i="4"/>
  <c r="P23" i="4"/>
  <c r="P22" i="4"/>
  <c r="P21" i="4"/>
  <c r="P20" i="4"/>
  <c r="P19" i="4"/>
  <c r="P18" i="4"/>
  <c r="P17" i="4"/>
  <c r="P16" i="4"/>
  <c r="P15" i="4"/>
  <c r="P14" i="4"/>
  <c r="B15" i="1"/>
  <c r="C15" i="1" s="1"/>
  <c r="H39" i="3" s="1"/>
  <c r="B16" i="1"/>
  <c r="C16" i="1" s="1"/>
  <c r="H40" i="3" s="1"/>
  <c r="B17" i="1"/>
  <c r="C17" i="1" s="1"/>
  <c r="B18" i="1"/>
  <c r="C18" i="1" s="1"/>
  <c r="H41" i="3" s="1"/>
  <c r="B19" i="1"/>
  <c r="C19" i="1" s="1"/>
  <c r="H42" i="3" s="1"/>
  <c r="B20" i="1"/>
  <c r="C20" i="1" s="1"/>
  <c r="B21" i="1"/>
  <c r="C21" i="1" s="1"/>
  <c r="H44" i="3" s="1"/>
  <c r="B22" i="1"/>
  <c r="C22" i="1" s="1"/>
  <c r="H45" i="3" s="1"/>
  <c r="B23" i="1"/>
  <c r="C23" i="1" s="1"/>
  <c r="H46" i="3" s="1"/>
  <c r="B24" i="1"/>
  <c r="C24" i="1" s="1"/>
  <c r="H47" i="3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H52" i="3" s="1"/>
  <c r="B32" i="1"/>
  <c r="C32" i="1" s="1"/>
  <c r="B10" i="2" s="1"/>
  <c r="B33" i="1"/>
  <c r="C33" i="1" s="1"/>
  <c r="B34" i="1"/>
  <c r="C34" i="1" s="1"/>
  <c r="H53" i="3" s="1"/>
  <c r="B35" i="1"/>
  <c r="C35" i="1" s="1"/>
  <c r="H54" i="3" s="1"/>
  <c r="B36" i="1"/>
  <c r="C36" i="1" s="1"/>
  <c r="H55" i="3" s="1"/>
  <c r="B37" i="1"/>
  <c r="C37" i="1" s="1"/>
  <c r="H56" i="3" s="1"/>
  <c r="B38" i="1"/>
  <c r="C38" i="1" s="1"/>
  <c r="H57" i="3" s="1"/>
  <c r="B39" i="1"/>
  <c r="C39" i="1" s="1"/>
  <c r="B40" i="1"/>
  <c r="C40" i="1" s="1"/>
  <c r="B41" i="1"/>
  <c r="C41" i="1" s="1"/>
  <c r="H62" i="3" s="1"/>
  <c r="B42" i="1"/>
  <c r="C42" i="1" s="1"/>
  <c r="H63" i="3" s="1"/>
  <c r="B43" i="1"/>
  <c r="C43" i="1" s="1"/>
  <c r="H64" i="3" s="1"/>
  <c r="B44" i="1"/>
  <c r="C44" i="1" s="1"/>
  <c r="H65" i="3" s="1"/>
  <c r="B45" i="1"/>
  <c r="C45" i="1" s="1"/>
  <c r="H66" i="3" s="1"/>
  <c r="B46" i="1"/>
  <c r="C46" i="1" s="1"/>
  <c r="B47" i="1"/>
  <c r="C47" i="1" s="1"/>
  <c r="B11" i="2" s="1"/>
  <c r="B48" i="1"/>
  <c r="C48" i="1" s="1"/>
  <c r="B12" i="2" s="1"/>
  <c r="B49" i="1"/>
  <c r="C49" i="1" s="1"/>
  <c r="H67" i="3" s="1"/>
  <c r="B50" i="1"/>
  <c r="C50" i="1" s="1"/>
  <c r="H68" i="3" s="1"/>
  <c r="B51" i="1"/>
  <c r="C51" i="1" s="1"/>
  <c r="B13" i="2" s="1"/>
  <c r="B52" i="1"/>
  <c r="C52" i="1" s="1"/>
  <c r="H69" i="3" s="1"/>
  <c r="B53" i="1"/>
  <c r="C53" i="1" s="1"/>
  <c r="H70" i="3" s="1"/>
  <c r="B54" i="1"/>
  <c r="C54" i="1" s="1"/>
  <c r="H71" i="3" s="1"/>
  <c r="B55" i="1"/>
  <c r="C55" i="1" s="1"/>
  <c r="B56" i="1"/>
  <c r="C56" i="1" s="1"/>
  <c r="B14" i="2" s="1"/>
  <c r="B58" i="1"/>
  <c r="C58" i="1" s="1"/>
  <c r="B59" i="1"/>
  <c r="C59" i="1" s="1"/>
  <c r="B60" i="1"/>
  <c r="C60" i="1" s="1"/>
  <c r="H88" i="3" s="1"/>
  <c r="B61" i="1"/>
  <c r="C61" i="1" s="1"/>
  <c r="B62" i="1"/>
  <c r="C62" i="1" s="1"/>
  <c r="B63" i="1"/>
  <c r="C63" i="1" s="1"/>
  <c r="B64" i="1"/>
  <c r="C64" i="1" s="1"/>
  <c r="H91" i="3" s="1"/>
  <c r="B65" i="1"/>
  <c r="C65" i="1" s="1"/>
  <c r="H92" i="3" s="1"/>
  <c r="B66" i="1"/>
  <c r="C66" i="1" s="1"/>
  <c r="B67" i="1"/>
  <c r="C67" i="1" s="1"/>
  <c r="B68" i="1"/>
  <c r="C68" i="1" s="1"/>
  <c r="H95" i="3" s="1"/>
  <c r="B69" i="1"/>
  <c r="C69" i="1" s="1"/>
  <c r="H96" i="3" s="1"/>
  <c r="B70" i="1"/>
  <c r="C70" i="1" s="1"/>
  <c r="B16" i="2" s="1"/>
  <c r="B71" i="1"/>
  <c r="C71" i="1" s="1"/>
  <c r="B72" i="1"/>
  <c r="C72" i="1" s="1"/>
  <c r="B73" i="1"/>
  <c r="C73" i="1" s="1"/>
  <c r="H98" i="3" s="1"/>
  <c r="B74" i="1"/>
  <c r="C74" i="1" s="1"/>
  <c r="B75" i="1"/>
  <c r="C75" i="1" s="1"/>
  <c r="B76" i="1"/>
  <c r="C76" i="1" s="1"/>
  <c r="B77" i="1"/>
  <c r="C77" i="1" s="1"/>
  <c r="B78" i="1"/>
  <c r="C78" i="1" s="1"/>
  <c r="B79" i="1"/>
  <c r="C79" i="1" s="1"/>
  <c r="B20" i="2" s="1"/>
  <c r="B80" i="1"/>
  <c r="C80" i="1" s="1"/>
  <c r="B81" i="1"/>
  <c r="C81" i="1" s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9" i="2" l="1"/>
  <c r="AW19" i="2" s="1"/>
  <c r="B21" i="2"/>
  <c r="AU20" i="2"/>
  <c r="BC20" i="2"/>
  <c r="AX20" i="2"/>
  <c r="AH20" i="2"/>
  <c r="R20" i="2"/>
  <c r="AB20" i="2"/>
  <c r="AM20" i="2"/>
  <c r="Y20" i="2"/>
  <c r="X20" i="2"/>
  <c r="W20" i="2"/>
  <c r="AW20" i="2"/>
  <c r="AR20" i="2"/>
  <c r="AZ20" i="2"/>
  <c r="AL20" i="2"/>
  <c r="T20" i="2"/>
  <c r="AE20" i="2"/>
  <c r="AO20" i="2"/>
  <c r="AA20" i="2"/>
  <c r="AK20" i="2"/>
  <c r="AJ20" i="2"/>
  <c r="AY20" i="2"/>
  <c r="AT20" i="2"/>
  <c r="BB20" i="2"/>
  <c r="AN20" i="2"/>
  <c r="V20" i="2"/>
  <c r="AG20" i="2"/>
  <c r="S20" i="2"/>
  <c r="AC20" i="2"/>
  <c r="AS20" i="2"/>
  <c r="BA20" i="2"/>
  <c r="AV20" i="2"/>
  <c r="AF20" i="2"/>
  <c r="AP20" i="2"/>
  <c r="Z20" i="2"/>
  <c r="AI20" i="2"/>
  <c r="U20" i="2"/>
  <c r="H100" i="3"/>
  <c r="H94" i="3"/>
  <c r="H90" i="3"/>
  <c r="H87" i="3"/>
  <c r="X14" i="2"/>
  <c r="AK14" i="2"/>
  <c r="X12" i="2"/>
  <c r="AK12" i="2"/>
  <c r="X10" i="2"/>
  <c r="AK10" i="2"/>
  <c r="X13" i="2"/>
  <c r="AK13" i="2"/>
  <c r="B17" i="2"/>
  <c r="AK17" i="2" s="1"/>
  <c r="H103" i="3"/>
  <c r="H97" i="3"/>
  <c r="B18" i="2"/>
  <c r="H104" i="3"/>
  <c r="X11" i="2"/>
  <c r="AK11" i="2"/>
  <c r="H101" i="3"/>
  <c r="H102" i="3"/>
  <c r="H99" i="3"/>
  <c r="X16" i="2"/>
  <c r="AK16" i="2"/>
  <c r="H93" i="3"/>
  <c r="H89" i="3"/>
  <c r="AJ16" i="2"/>
  <c r="AS16" i="2"/>
  <c r="BA16" i="2"/>
  <c r="AR16" i="2"/>
  <c r="AZ16" i="2"/>
  <c r="AN16" i="2"/>
  <c r="V16" i="2"/>
  <c r="AE16" i="2"/>
  <c r="AO16" i="2"/>
  <c r="AA16" i="2"/>
  <c r="AF16" i="2"/>
  <c r="AG16" i="2"/>
  <c r="Z16" i="2"/>
  <c r="U16" i="2"/>
  <c r="AY16" i="2"/>
  <c r="AX16" i="2"/>
  <c r="T16" i="2"/>
  <c r="AM16" i="2"/>
  <c r="W16" i="2"/>
  <c r="AU16" i="2"/>
  <c r="BC16" i="2"/>
  <c r="AT16" i="2"/>
  <c r="BB16" i="2"/>
  <c r="AP16" i="2"/>
  <c r="AI16" i="2"/>
  <c r="S16" i="2"/>
  <c r="AC16" i="2"/>
  <c r="AW16" i="2"/>
  <c r="AV16" i="2"/>
  <c r="R16" i="2"/>
  <c r="AH16" i="2"/>
  <c r="AL16" i="2"/>
  <c r="AB16" i="2"/>
  <c r="Y16" i="2"/>
  <c r="AS14" i="2"/>
  <c r="BA14" i="2"/>
  <c r="AL14" i="2"/>
  <c r="AT14" i="2"/>
  <c r="BB14" i="2"/>
  <c r="T14" i="2"/>
  <c r="AB14" i="2"/>
  <c r="AA14" i="2"/>
  <c r="AF14" i="2"/>
  <c r="AX14" i="2"/>
  <c r="AO14" i="2"/>
  <c r="U14" i="2"/>
  <c r="W14" i="2"/>
  <c r="AY14" i="2"/>
  <c r="AR14" i="2"/>
  <c r="AI14" i="2"/>
  <c r="Y14" i="2"/>
  <c r="AU14" i="2"/>
  <c r="BC14" i="2"/>
  <c r="AN14" i="2"/>
  <c r="AV14" i="2"/>
  <c r="AE14" i="2"/>
  <c r="AM14" i="2"/>
  <c r="V14" i="2"/>
  <c r="S14" i="2"/>
  <c r="AC14" i="2"/>
  <c r="AJ14" i="2"/>
  <c r="AW14" i="2"/>
  <c r="AP14" i="2"/>
  <c r="AG14" i="2"/>
  <c r="AH14" i="2"/>
  <c r="AZ14" i="2"/>
  <c r="R14" i="2"/>
  <c r="Z14" i="2"/>
  <c r="U66" i="4"/>
  <c r="T3" i="4" s="1"/>
  <c r="W12" i="2"/>
  <c r="AU12" i="2"/>
  <c r="BC12" i="2"/>
  <c r="AN12" i="2"/>
  <c r="AV12" i="2"/>
  <c r="AE12" i="2"/>
  <c r="AM12" i="2"/>
  <c r="V12" i="2"/>
  <c r="S12" i="2"/>
  <c r="AC12" i="2"/>
  <c r="AY12" i="2"/>
  <c r="AH12" i="2"/>
  <c r="AR12" i="2"/>
  <c r="AI12" i="2"/>
  <c r="R12" i="2"/>
  <c r="Z12" i="2"/>
  <c r="BA12" i="2"/>
  <c r="AT12" i="2"/>
  <c r="BB12" i="2"/>
  <c r="T12" i="2"/>
  <c r="AB12" i="2"/>
  <c r="AJ12" i="2"/>
  <c r="AW12" i="2"/>
  <c r="AF12" i="2"/>
  <c r="AP12" i="2"/>
  <c r="AX12" i="2"/>
  <c r="AG12" i="2"/>
  <c r="AO12" i="2"/>
  <c r="U12" i="2"/>
  <c r="AZ12" i="2"/>
  <c r="Y12" i="2"/>
  <c r="AS12" i="2"/>
  <c r="AL12" i="2"/>
  <c r="AA12" i="2"/>
  <c r="AJ10" i="2"/>
  <c r="W10" i="2"/>
  <c r="AU13" i="2"/>
  <c r="BC13" i="2"/>
  <c r="AN13" i="2"/>
  <c r="AV13" i="2"/>
  <c r="AE13" i="2"/>
  <c r="AM13" i="2"/>
  <c r="V13" i="2"/>
  <c r="S13" i="2"/>
  <c r="AC13" i="2"/>
  <c r="AJ13" i="2"/>
  <c r="AY13" i="2"/>
  <c r="AH13" i="2"/>
  <c r="AR13" i="2"/>
  <c r="AI13" i="2"/>
  <c r="R13" i="2"/>
  <c r="Z13" i="2"/>
  <c r="Y13" i="2"/>
  <c r="W13" i="2"/>
  <c r="AS13" i="2"/>
  <c r="BA13" i="2"/>
  <c r="AL13" i="2"/>
  <c r="AT13" i="2"/>
  <c r="BB13" i="2"/>
  <c r="AB13" i="2"/>
  <c r="AA13" i="2"/>
  <c r="AW13" i="2"/>
  <c r="AF13" i="2"/>
  <c r="AP13" i="2"/>
  <c r="AX13" i="2"/>
  <c r="AG13" i="2"/>
  <c r="AO13" i="2"/>
  <c r="U13" i="2"/>
  <c r="AZ13" i="2"/>
  <c r="T13" i="2"/>
  <c r="AL11" i="2"/>
  <c r="W11" i="2"/>
  <c r="AJ11" i="2"/>
  <c r="B8" i="2"/>
  <c r="B6" i="2"/>
  <c r="H43" i="3"/>
  <c r="H49" i="3"/>
  <c r="H51" i="3"/>
  <c r="H48" i="3"/>
  <c r="H50" i="3"/>
  <c r="AU11" i="2"/>
  <c r="H12" i="3"/>
  <c r="H14" i="3"/>
  <c r="B7" i="2"/>
  <c r="H13" i="3"/>
  <c r="B9" i="2"/>
  <c r="H15" i="3"/>
  <c r="AS10" i="2"/>
  <c r="AU10" i="2"/>
  <c r="AW10" i="2"/>
  <c r="AY10" i="2"/>
  <c r="BA10" i="2"/>
  <c r="BC10" i="2"/>
  <c r="AF10" i="2"/>
  <c r="AH10" i="2"/>
  <c r="AL10" i="2"/>
  <c r="AN10" i="2"/>
  <c r="AP10" i="2"/>
  <c r="AR10" i="2"/>
  <c r="AT10" i="2"/>
  <c r="AV10" i="2"/>
  <c r="AX10" i="2"/>
  <c r="AZ10" i="2"/>
  <c r="BB10" i="2"/>
  <c r="AE10" i="2"/>
  <c r="AG10" i="2"/>
  <c r="AI10" i="2"/>
  <c r="AM10" i="2"/>
  <c r="AO10" i="2"/>
  <c r="R10" i="2"/>
  <c r="T10" i="2"/>
  <c r="V10" i="2"/>
  <c r="Z10" i="2"/>
  <c r="AB10" i="2"/>
  <c r="S10" i="2"/>
  <c r="U10" i="2"/>
  <c r="Y10" i="2"/>
  <c r="AA10" i="2"/>
  <c r="AC10" i="2"/>
  <c r="N104" i="3"/>
  <c r="O104" i="3" s="1"/>
  <c r="R9" i="3"/>
  <c r="L190" i="3"/>
  <c r="L215" i="3"/>
  <c r="L35" i="3"/>
  <c r="L240" i="3"/>
  <c r="L60" i="3"/>
  <c r="L265" i="3"/>
  <c r="AT19" i="2" l="1"/>
  <c r="AI19" i="2"/>
  <c r="AL19" i="2"/>
  <c r="AH19" i="2"/>
  <c r="X19" i="2"/>
  <c r="U19" i="2"/>
  <c r="S19" i="2"/>
  <c r="AY19" i="2"/>
  <c r="AV19" i="2"/>
  <c r="AZ19" i="2"/>
  <c r="Y19" i="2"/>
  <c r="Z19" i="2"/>
  <c r="AG19" i="2"/>
  <c r="AX19" i="2"/>
  <c r="AA19" i="2"/>
  <c r="AR19" i="2"/>
  <c r="AB19" i="2"/>
  <c r="BA19" i="2"/>
  <c r="BB19" i="2"/>
  <c r="BC19" i="2"/>
  <c r="AO19" i="2"/>
  <c r="AN17" i="2"/>
  <c r="AT17" i="2"/>
  <c r="W19" i="2"/>
  <c r="AJ19" i="2"/>
  <c r="V19" i="2"/>
  <c r="R19" i="2"/>
  <c r="AP19" i="2"/>
  <c r="AE19" i="2"/>
  <c r="AU19" i="2"/>
  <c r="AF19" i="2"/>
  <c r="AC19" i="2"/>
  <c r="AN19" i="2"/>
  <c r="AM19" i="2"/>
  <c r="AK19" i="2"/>
  <c r="AS19" i="2"/>
  <c r="T19" i="2"/>
  <c r="AP17" i="2"/>
  <c r="AW17" i="2"/>
  <c r="AF17" i="2"/>
  <c r="U17" i="2"/>
  <c r="AJ17" i="2"/>
  <c r="AE17" i="2"/>
  <c r="AX17" i="2"/>
  <c r="AC17" i="2"/>
  <c r="AA17" i="2"/>
  <c r="T17" i="2"/>
  <c r="AU17" i="2"/>
  <c r="AK21" i="2"/>
  <c r="W21" i="2"/>
  <c r="AU21" i="2"/>
  <c r="BC21" i="2"/>
  <c r="AX21" i="2"/>
  <c r="AH21" i="2"/>
  <c r="R21" i="2"/>
  <c r="AB21" i="2"/>
  <c r="AM21" i="2"/>
  <c r="Y21" i="2"/>
  <c r="AW21" i="2"/>
  <c r="AR21" i="2"/>
  <c r="AZ21" i="2"/>
  <c r="AL21" i="2"/>
  <c r="T21" i="2"/>
  <c r="AE21" i="2"/>
  <c r="AO21" i="2"/>
  <c r="AA21" i="2"/>
  <c r="AY21" i="2"/>
  <c r="AT21" i="2"/>
  <c r="BB21" i="2"/>
  <c r="AN21" i="2"/>
  <c r="V21" i="2"/>
  <c r="AG21" i="2"/>
  <c r="S21" i="2"/>
  <c r="AC21" i="2"/>
  <c r="X21" i="2"/>
  <c r="AJ21" i="2"/>
  <c r="AS21" i="2"/>
  <c r="BA21" i="2"/>
  <c r="AV21" i="2"/>
  <c r="AF21" i="2"/>
  <c r="AP21" i="2"/>
  <c r="Z21" i="2"/>
  <c r="AI21" i="2"/>
  <c r="U21" i="2"/>
  <c r="S17" i="2"/>
  <c r="AV17" i="2"/>
  <c r="AG17" i="2"/>
  <c r="AY17" i="2"/>
  <c r="AL17" i="2"/>
  <c r="R17" i="2"/>
  <c r="W17" i="2"/>
  <c r="AI17" i="2"/>
  <c r="AS17" i="2"/>
  <c r="V17" i="2"/>
  <c r="Y17" i="2"/>
  <c r="AR17" i="2"/>
  <c r="AH17" i="2"/>
  <c r="X17" i="2"/>
  <c r="Z17" i="2"/>
  <c r="BA17" i="2"/>
  <c r="AO17" i="2"/>
  <c r="BB17" i="2"/>
  <c r="AM17" i="2"/>
  <c r="AZ17" i="2"/>
  <c r="AB17" i="2"/>
  <c r="BC17" i="2"/>
  <c r="X8" i="2"/>
  <c r="AK8" i="2"/>
  <c r="X9" i="2"/>
  <c r="AK9" i="2"/>
  <c r="AK18" i="2"/>
  <c r="X18" i="2"/>
  <c r="AY18" i="2"/>
  <c r="AT18" i="2"/>
  <c r="BB18" i="2"/>
  <c r="AN18" i="2"/>
  <c r="V18" i="2"/>
  <c r="AG18" i="2"/>
  <c r="S18" i="2"/>
  <c r="AC18" i="2"/>
  <c r="AU18" i="2"/>
  <c r="AX18" i="2"/>
  <c r="R18" i="2"/>
  <c r="AM18" i="2"/>
  <c r="Y18" i="2"/>
  <c r="AR18" i="2"/>
  <c r="T18" i="2"/>
  <c r="AO18" i="2"/>
  <c r="AJ18" i="2"/>
  <c r="AS18" i="2"/>
  <c r="BA18" i="2"/>
  <c r="AV18" i="2"/>
  <c r="AF18" i="2"/>
  <c r="AP18" i="2"/>
  <c r="Z18" i="2"/>
  <c r="AI18" i="2"/>
  <c r="U18" i="2"/>
  <c r="W18" i="2"/>
  <c r="BC18" i="2"/>
  <c r="AH18" i="2"/>
  <c r="AB18" i="2"/>
  <c r="AW18" i="2"/>
  <c r="AZ18" i="2"/>
  <c r="AL18" i="2"/>
  <c r="AE18" i="2"/>
  <c r="AA18" i="2"/>
  <c r="X7" i="2"/>
  <c r="AK7" i="2"/>
  <c r="X6" i="2"/>
  <c r="AK6" i="2"/>
  <c r="AW6" i="2"/>
  <c r="AJ6" i="2"/>
  <c r="W6" i="2"/>
  <c r="AW7" i="2"/>
  <c r="AJ7" i="2"/>
  <c r="W7" i="2"/>
  <c r="AY9" i="2"/>
  <c r="AJ9" i="2"/>
  <c r="W9" i="2"/>
  <c r="V8" i="2"/>
  <c r="AJ8" i="2"/>
  <c r="W8" i="2"/>
  <c r="AS11" i="2"/>
  <c r="AY8" i="2"/>
  <c r="AF6" i="2"/>
  <c r="AX6" i="2"/>
  <c r="AS6" i="2"/>
  <c r="R6" i="2"/>
  <c r="AB6" i="2"/>
  <c r="AE6" i="2"/>
  <c r="T6" i="2"/>
  <c r="AU6" i="2"/>
  <c r="AR6" i="2"/>
  <c r="AT6" i="2"/>
  <c r="BB6" i="2"/>
  <c r="AC6" i="2"/>
  <c r="AO6" i="2"/>
  <c r="AP6" i="2"/>
  <c r="S6" i="2"/>
  <c r="BC6" i="2"/>
  <c r="AA6" i="2"/>
  <c r="Z6" i="2"/>
  <c r="AM6" i="2"/>
  <c r="AZ6" i="2"/>
  <c r="AN6" i="2"/>
  <c r="BA6" i="2"/>
  <c r="Y6" i="2"/>
  <c r="U6" i="2"/>
  <c r="AY6" i="2"/>
  <c r="AG6" i="2"/>
  <c r="AL6" i="2"/>
  <c r="AH6" i="2"/>
  <c r="V6" i="2"/>
  <c r="AI6" i="2"/>
  <c r="AV6" i="2"/>
  <c r="V11" i="2"/>
  <c r="AX11" i="2"/>
  <c r="AP11" i="2"/>
  <c r="AC11" i="2"/>
  <c r="AI11" i="2"/>
  <c r="S11" i="2"/>
  <c r="AG11" i="2"/>
  <c r="AF11" i="2"/>
  <c r="AM11" i="2"/>
  <c r="AV11" i="2"/>
  <c r="BA11" i="2"/>
  <c r="U11" i="2"/>
  <c r="R11" i="2"/>
  <c r="AZ11" i="2"/>
  <c r="AN11" i="2"/>
  <c r="AY11" i="2"/>
  <c r="AA11" i="2"/>
  <c r="Z11" i="2"/>
  <c r="AO11" i="2"/>
  <c r="AE11" i="2"/>
  <c r="AR11" i="2"/>
  <c r="AH11" i="2"/>
  <c r="AW11" i="2"/>
  <c r="Y11" i="2"/>
  <c r="AB11" i="2"/>
  <c r="T11" i="2"/>
  <c r="BB11" i="2"/>
  <c r="AT11" i="2"/>
  <c r="BC11" i="2"/>
  <c r="R9" i="2"/>
  <c r="BA9" i="2"/>
  <c r="AR8" i="2"/>
  <c r="AI9" i="2"/>
  <c r="AB8" i="2"/>
  <c r="AA9" i="2"/>
  <c r="AT9" i="2"/>
  <c r="Z8" i="2"/>
  <c r="AF8" i="2"/>
  <c r="AB9" i="2"/>
  <c r="AL9" i="2"/>
  <c r="AM8" i="2"/>
  <c r="S9" i="2"/>
  <c r="AE9" i="2"/>
  <c r="Y8" i="2"/>
  <c r="AE8" i="2"/>
  <c r="BB8" i="2"/>
  <c r="T9" i="2"/>
  <c r="AV9" i="2"/>
  <c r="AA8" i="2"/>
  <c r="R8" i="2"/>
  <c r="AT8" i="2"/>
  <c r="AW8" i="2"/>
  <c r="AU8" i="2"/>
  <c r="AW9" i="2"/>
  <c r="Y9" i="2"/>
  <c r="Z9" i="2"/>
  <c r="AM9" i="2"/>
  <c r="BB9" i="2"/>
  <c r="AR9" i="2"/>
  <c r="AF9" i="2"/>
  <c r="AU9" i="2"/>
  <c r="AZ8" i="2"/>
  <c r="AN8" i="2"/>
  <c r="BC8" i="2"/>
  <c r="AS8" i="2"/>
  <c r="V9" i="2"/>
  <c r="AZ9" i="2"/>
  <c r="AN9" i="2"/>
  <c r="BC9" i="2"/>
  <c r="AS9" i="2"/>
  <c r="S8" i="2"/>
  <c r="T8" i="2"/>
  <c r="AI8" i="2"/>
  <c r="AV8" i="2"/>
  <c r="AL8" i="2"/>
  <c r="BA8" i="2"/>
  <c r="AC9" i="2"/>
  <c r="U9" i="2"/>
  <c r="AO9" i="2"/>
  <c r="AG9" i="2"/>
  <c r="AX9" i="2"/>
  <c r="AP9" i="2"/>
  <c r="AH9" i="2"/>
  <c r="AC8" i="2"/>
  <c r="U8" i="2"/>
  <c r="AO8" i="2"/>
  <c r="AG8" i="2"/>
  <c r="AX8" i="2"/>
  <c r="AP8" i="2"/>
  <c r="AH8" i="2"/>
  <c r="BC7" i="2"/>
  <c r="AB7" i="2"/>
  <c r="AT7" i="2"/>
  <c r="Y7" i="2"/>
  <c r="BB7" i="2"/>
  <c r="AU7" i="2"/>
  <c r="T7" i="2"/>
  <c r="AL7" i="2"/>
  <c r="AC7" i="2"/>
  <c r="U7" i="2"/>
  <c r="AO7" i="2"/>
  <c r="AG7" i="2"/>
  <c r="AX7" i="2"/>
  <c r="AP7" i="2"/>
  <c r="AH7" i="2"/>
  <c r="AY7" i="2"/>
  <c r="Z7" i="2"/>
  <c r="R7" i="2"/>
  <c r="AI7" i="2"/>
  <c r="AZ7" i="2"/>
  <c r="AR7" i="2"/>
  <c r="BA7" i="2"/>
  <c r="AS7" i="2"/>
  <c r="AA7" i="2"/>
  <c r="S7" i="2"/>
  <c r="V7" i="2"/>
  <c r="AM7" i="2"/>
  <c r="AE7" i="2"/>
  <c r="AV7" i="2"/>
  <c r="AN7" i="2"/>
  <c r="AF7" i="2"/>
  <c r="N119" i="3"/>
  <c r="O119" i="3" s="1"/>
  <c r="P119" i="3" s="1"/>
  <c r="N127" i="3"/>
  <c r="O127" i="3" s="1"/>
  <c r="P127" i="3" s="1"/>
  <c r="N125" i="3"/>
  <c r="O125" i="3" s="1"/>
  <c r="P125" i="3" s="1"/>
  <c r="N133" i="3"/>
  <c r="O133" i="3" s="1"/>
  <c r="P133" i="3" s="1"/>
  <c r="N122" i="3"/>
  <c r="O122" i="3" s="1"/>
  <c r="P122" i="3" s="1"/>
  <c r="N134" i="3"/>
  <c r="O134" i="3" s="1"/>
  <c r="P134" i="3" s="1"/>
  <c r="N113" i="3"/>
  <c r="O113" i="3" s="1"/>
  <c r="P113" i="3" s="1"/>
  <c r="N121" i="3"/>
  <c r="O121" i="3" s="1"/>
  <c r="P121" i="3" s="1"/>
  <c r="N129" i="3"/>
  <c r="O129" i="3" s="1"/>
  <c r="P129" i="3" s="1"/>
  <c r="N112" i="3"/>
  <c r="O112" i="3" s="1"/>
  <c r="P112" i="3" s="1"/>
  <c r="N116" i="3"/>
  <c r="O116" i="3" s="1"/>
  <c r="P116" i="3" s="1"/>
  <c r="N120" i="3"/>
  <c r="O120" i="3" s="1"/>
  <c r="P120" i="3" s="1"/>
  <c r="N124" i="3"/>
  <c r="O124" i="3" s="1"/>
  <c r="P124" i="3" s="1"/>
  <c r="N128" i="3"/>
  <c r="O128" i="3" s="1"/>
  <c r="P128" i="3" s="1"/>
  <c r="N132" i="3"/>
  <c r="O132" i="3" s="1"/>
  <c r="P132" i="3" s="1"/>
  <c r="N117" i="3"/>
  <c r="O117" i="3" s="1"/>
  <c r="P117" i="3" s="1"/>
  <c r="N114" i="3"/>
  <c r="O114" i="3" s="1"/>
  <c r="P114" i="3" s="1"/>
  <c r="N118" i="3"/>
  <c r="O118" i="3" s="1"/>
  <c r="P118" i="3" s="1"/>
  <c r="N130" i="3"/>
  <c r="O130" i="3" s="1"/>
  <c r="P130" i="3" s="1"/>
  <c r="N115" i="3"/>
  <c r="O115" i="3" s="1"/>
  <c r="P115" i="3" s="1"/>
  <c r="N123" i="3"/>
  <c r="O123" i="3" s="1"/>
  <c r="P123" i="3" s="1"/>
  <c r="N131" i="3"/>
  <c r="O131" i="3" s="1"/>
  <c r="P131" i="3" s="1"/>
  <c r="N126" i="3"/>
  <c r="O126" i="3" s="1"/>
  <c r="P126" i="3" s="1"/>
  <c r="N111" i="3"/>
  <c r="N167" i="3"/>
  <c r="O167" i="3" s="1"/>
  <c r="P167" i="3" s="1"/>
  <c r="N169" i="3"/>
  <c r="O169" i="3" s="1"/>
  <c r="P169" i="3" s="1"/>
  <c r="N171" i="3"/>
  <c r="O171" i="3" s="1"/>
  <c r="P171" i="3" s="1"/>
  <c r="N173" i="3"/>
  <c r="O173" i="3" s="1"/>
  <c r="P173" i="3" s="1"/>
  <c r="N175" i="3"/>
  <c r="O175" i="3" s="1"/>
  <c r="P175" i="3" s="1"/>
  <c r="N177" i="3"/>
  <c r="O177" i="3" s="1"/>
  <c r="P177" i="3" s="1"/>
  <c r="N179" i="3"/>
  <c r="O179" i="3" s="1"/>
  <c r="P179" i="3" s="1"/>
  <c r="N181" i="3"/>
  <c r="O181" i="3" s="1"/>
  <c r="P181" i="3" s="1"/>
  <c r="N183" i="3"/>
  <c r="O183" i="3" s="1"/>
  <c r="P183" i="3" s="1"/>
  <c r="N185" i="3"/>
  <c r="O185" i="3" s="1"/>
  <c r="P185" i="3" s="1"/>
  <c r="N187" i="3"/>
  <c r="O187" i="3" s="1"/>
  <c r="P187" i="3" s="1"/>
  <c r="N189" i="3"/>
  <c r="O189" i="3" s="1"/>
  <c r="P189" i="3" s="1"/>
  <c r="N195" i="3"/>
  <c r="O195" i="3" s="1"/>
  <c r="P195" i="3" s="1"/>
  <c r="N199" i="3"/>
  <c r="O199" i="3" s="1"/>
  <c r="P199" i="3" s="1"/>
  <c r="N203" i="3"/>
  <c r="O203" i="3" s="1"/>
  <c r="P203" i="3" s="1"/>
  <c r="N207" i="3"/>
  <c r="O207" i="3" s="1"/>
  <c r="P207" i="3" s="1"/>
  <c r="N211" i="3"/>
  <c r="O211" i="3" s="1"/>
  <c r="P211" i="3" s="1"/>
  <c r="N216" i="3"/>
  <c r="N220" i="3"/>
  <c r="O220" i="3" s="1"/>
  <c r="P220" i="3" s="1"/>
  <c r="N224" i="3"/>
  <c r="O224" i="3" s="1"/>
  <c r="P224" i="3" s="1"/>
  <c r="N228" i="3"/>
  <c r="O228" i="3" s="1"/>
  <c r="P228" i="3" s="1"/>
  <c r="N232" i="3"/>
  <c r="O232" i="3" s="1"/>
  <c r="P232" i="3" s="1"/>
  <c r="N236" i="3"/>
  <c r="O236" i="3" s="1"/>
  <c r="P236" i="3" s="1"/>
  <c r="N241" i="3"/>
  <c r="N245" i="3"/>
  <c r="O245" i="3" s="1"/>
  <c r="P245" i="3" s="1"/>
  <c r="N249" i="3"/>
  <c r="O249" i="3" s="1"/>
  <c r="P249" i="3" s="1"/>
  <c r="N253" i="3"/>
  <c r="O253" i="3" s="1"/>
  <c r="P253" i="3" s="1"/>
  <c r="N257" i="3"/>
  <c r="O257" i="3" s="1"/>
  <c r="P257" i="3" s="1"/>
  <c r="N261" i="3"/>
  <c r="O261" i="3" s="1"/>
  <c r="P261" i="3" s="1"/>
  <c r="N266" i="3"/>
  <c r="N270" i="3"/>
  <c r="O270" i="3" s="1"/>
  <c r="P270" i="3" s="1"/>
  <c r="N274" i="3"/>
  <c r="O274" i="3" s="1"/>
  <c r="P274" i="3" s="1"/>
  <c r="N278" i="3"/>
  <c r="O278" i="3" s="1"/>
  <c r="P278" i="3" s="1"/>
  <c r="N282" i="3"/>
  <c r="O282" i="3" s="1"/>
  <c r="P282" i="3" s="1"/>
  <c r="N286" i="3"/>
  <c r="O286" i="3" s="1"/>
  <c r="P286" i="3" s="1"/>
  <c r="N291" i="3"/>
  <c r="N295" i="3"/>
  <c r="O295" i="3" s="1"/>
  <c r="P295" i="3" s="1"/>
  <c r="N299" i="3"/>
  <c r="O299" i="3" s="1"/>
  <c r="P299" i="3" s="1"/>
  <c r="N303" i="3"/>
  <c r="O303" i="3" s="1"/>
  <c r="P303" i="3" s="1"/>
  <c r="N307" i="3"/>
  <c r="O307" i="3" s="1"/>
  <c r="P307" i="3" s="1"/>
  <c r="N311" i="3"/>
  <c r="O311" i="3" s="1"/>
  <c r="P311" i="3" s="1"/>
  <c r="N192" i="3"/>
  <c r="O192" i="3" s="1"/>
  <c r="P192" i="3" s="1"/>
  <c r="N196" i="3"/>
  <c r="O196" i="3" s="1"/>
  <c r="P196" i="3" s="1"/>
  <c r="N200" i="3"/>
  <c r="O200" i="3" s="1"/>
  <c r="P200" i="3" s="1"/>
  <c r="N204" i="3"/>
  <c r="O204" i="3" s="1"/>
  <c r="P204" i="3" s="1"/>
  <c r="N208" i="3"/>
  <c r="O208" i="3" s="1"/>
  <c r="P208" i="3" s="1"/>
  <c r="N212" i="3"/>
  <c r="O212" i="3" s="1"/>
  <c r="P212" i="3" s="1"/>
  <c r="N166" i="3"/>
  <c r="N168" i="3"/>
  <c r="O168" i="3" s="1"/>
  <c r="P168" i="3" s="1"/>
  <c r="N170" i="3"/>
  <c r="O170" i="3" s="1"/>
  <c r="P170" i="3" s="1"/>
  <c r="N172" i="3"/>
  <c r="O172" i="3" s="1"/>
  <c r="P172" i="3" s="1"/>
  <c r="N174" i="3"/>
  <c r="O174" i="3" s="1"/>
  <c r="P174" i="3" s="1"/>
  <c r="N176" i="3"/>
  <c r="O176" i="3" s="1"/>
  <c r="P176" i="3" s="1"/>
  <c r="N178" i="3"/>
  <c r="O178" i="3" s="1"/>
  <c r="P178" i="3" s="1"/>
  <c r="N180" i="3"/>
  <c r="O180" i="3" s="1"/>
  <c r="P180" i="3" s="1"/>
  <c r="N182" i="3"/>
  <c r="O182" i="3" s="1"/>
  <c r="P182" i="3" s="1"/>
  <c r="N184" i="3"/>
  <c r="O184" i="3" s="1"/>
  <c r="P184" i="3" s="1"/>
  <c r="N186" i="3"/>
  <c r="O186" i="3" s="1"/>
  <c r="P186" i="3" s="1"/>
  <c r="N188" i="3"/>
  <c r="O188" i="3" s="1"/>
  <c r="P188" i="3" s="1"/>
  <c r="N191" i="3"/>
  <c r="N193" i="3"/>
  <c r="O193" i="3" s="1"/>
  <c r="P193" i="3" s="1"/>
  <c r="N197" i="3"/>
  <c r="O197" i="3" s="1"/>
  <c r="P197" i="3" s="1"/>
  <c r="N201" i="3"/>
  <c r="O201" i="3" s="1"/>
  <c r="P201" i="3" s="1"/>
  <c r="N205" i="3"/>
  <c r="O205" i="3" s="1"/>
  <c r="P205" i="3" s="1"/>
  <c r="N209" i="3"/>
  <c r="O209" i="3" s="1"/>
  <c r="P209" i="3" s="1"/>
  <c r="N213" i="3"/>
  <c r="O213" i="3" s="1"/>
  <c r="P213" i="3" s="1"/>
  <c r="N218" i="3"/>
  <c r="O218" i="3" s="1"/>
  <c r="P218" i="3" s="1"/>
  <c r="N222" i="3"/>
  <c r="O222" i="3" s="1"/>
  <c r="P222" i="3" s="1"/>
  <c r="N226" i="3"/>
  <c r="O226" i="3" s="1"/>
  <c r="P226" i="3" s="1"/>
  <c r="N230" i="3"/>
  <c r="O230" i="3" s="1"/>
  <c r="P230" i="3" s="1"/>
  <c r="N234" i="3"/>
  <c r="O234" i="3" s="1"/>
  <c r="P234" i="3" s="1"/>
  <c r="N238" i="3"/>
  <c r="O238" i="3" s="1"/>
  <c r="P238" i="3" s="1"/>
  <c r="N243" i="3"/>
  <c r="O243" i="3" s="1"/>
  <c r="P243" i="3" s="1"/>
  <c r="N247" i="3"/>
  <c r="O247" i="3" s="1"/>
  <c r="P247" i="3" s="1"/>
  <c r="N251" i="3"/>
  <c r="O251" i="3" s="1"/>
  <c r="P251" i="3" s="1"/>
  <c r="N255" i="3"/>
  <c r="O255" i="3" s="1"/>
  <c r="P255" i="3" s="1"/>
  <c r="N259" i="3"/>
  <c r="O259" i="3" s="1"/>
  <c r="P259" i="3" s="1"/>
  <c r="N263" i="3"/>
  <c r="O263" i="3" s="1"/>
  <c r="P263" i="3" s="1"/>
  <c r="N268" i="3"/>
  <c r="O268" i="3" s="1"/>
  <c r="P268" i="3" s="1"/>
  <c r="N272" i="3"/>
  <c r="O272" i="3" s="1"/>
  <c r="P272" i="3" s="1"/>
  <c r="N276" i="3"/>
  <c r="O276" i="3" s="1"/>
  <c r="P276" i="3" s="1"/>
  <c r="N280" i="3"/>
  <c r="O280" i="3" s="1"/>
  <c r="P280" i="3" s="1"/>
  <c r="N284" i="3"/>
  <c r="O284" i="3" s="1"/>
  <c r="P284" i="3" s="1"/>
  <c r="N288" i="3"/>
  <c r="O288" i="3" s="1"/>
  <c r="P288" i="3" s="1"/>
  <c r="N293" i="3"/>
  <c r="O293" i="3" s="1"/>
  <c r="P293" i="3" s="1"/>
  <c r="N297" i="3"/>
  <c r="O297" i="3" s="1"/>
  <c r="P297" i="3" s="1"/>
  <c r="N301" i="3"/>
  <c r="O301" i="3" s="1"/>
  <c r="P301" i="3" s="1"/>
  <c r="N305" i="3"/>
  <c r="O305" i="3" s="1"/>
  <c r="P305" i="3" s="1"/>
  <c r="N309" i="3"/>
  <c r="O309" i="3" s="1"/>
  <c r="P309" i="3" s="1"/>
  <c r="N313" i="3"/>
  <c r="O313" i="3" s="1"/>
  <c r="P313" i="3" s="1"/>
  <c r="N194" i="3"/>
  <c r="O194" i="3" s="1"/>
  <c r="P194" i="3" s="1"/>
  <c r="N198" i="3"/>
  <c r="O198" i="3" s="1"/>
  <c r="P198" i="3" s="1"/>
  <c r="N202" i="3"/>
  <c r="O202" i="3" s="1"/>
  <c r="P202" i="3" s="1"/>
  <c r="N206" i="3"/>
  <c r="O206" i="3" s="1"/>
  <c r="P206" i="3" s="1"/>
  <c r="N210" i="3"/>
  <c r="O210" i="3" s="1"/>
  <c r="P210" i="3" s="1"/>
  <c r="N214" i="3"/>
  <c r="O214" i="3" s="1"/>
  <c r="P214" i="3" s="1"/>
  <c r="N292" i="3"/>
  <c r="O292" i="3" s="1"/>
  <c r="P292" i="3" s="1"/>
  <c r="N294" i="3"/>
  <c r="O294" i="3" s="1"/>
  <c r="P294" i="3" s="1"/>
  <c r="N296" i="3"/>
  <c r="O296" i="3" s="1"/>
  <c r="P296" i="3" s="1"/>
  <c r="N298" i="3"/>
  <c r="O298" i="3" s="1"/>
  <c r="P298" i="3" s="1"/>
  <c r="N300" i="3"/>
  <c r="O300" i="3" s="1"/>
  <c r="P300" i="3" s="1"/>
  <c r="N302" i="3"/>
  <c r="O302" i="3" s="1"/>
  <c r="P302" i="3" s="1"/>
  <c r="N304" i="3"/>
  <c r="O304" i="3" s="1"/>
  <c r="P304" i="3" s="1"/>
  <c r="N306" i="3"/>
  <c r="O306" i="3" s="1"/>
  <c r="P306" i="3" s="1"/>
  <c r="N308" i="3"/>
  <c r="O308" i="3" s="1"/>
  <c r="P308" i="3" s="1"/>
  <c r="N310" i="3"/>
  <c r="O310" i="3" s="1"/>
  <c r="P310" i="3" s="1"/>
  <c r="N312" i="3"/>
  <c r="O312" i="3" s="1"/>
  <c r="P312" i="3" s="1"/>
  <c r="N314" i="3"/>
  <c r="O314" i="3" s="1"/>
  <c r="P314" i="3" s="1"/>
  <c r="N267" i="3"/>
  <c r="O267" i="3" s="1"/>
  <c r="P267" i="3" s="1"/>
  <c r="N269" i="3"/>
  <c r="O269" i="3" s="1"/>
  <c r="P269" i="3" s="1"/>
  <c r="N271" i="3"/>
  <c r="O271" i="3" s="1"/>
  <c r="P271" i="3" s="1"/>
  <c r="N273" i="3"/>
  <c r="O273" i="3" s="1"/>
  <c r="P273" i="3" s="1"/>
  <c r="N275" i="3"/>
  <c r="O275" i="3" s="1"/>
  <c r="P275" i="3" s="1"/>
  <c r="N277" i="3"/>
  <c r="O277" i="3" s="1"/>
  <c r="P277" i="3" s="1"/>
  <c r="N279" i="3"/>
  <c r="O279" i="3" s="1"/>
  <c r="P279" i="3" s="1"/>
  <c r="N281" i="3"/>
  <c r="O281" i="3" s="1"/>
  <c r="P281" i="3" s="1"/>
  <c r="N283" i="3"/>
  <c r="O283" i="3" s="1"/>
  <c r="P283" i="3" s="1"/>
  <c r="N285" i="3"/>
  <c r="O285" i="3" s="1"/>
  <c r="P285" i="3" s="1"/>
  <c r="N287" i="3"/>
  <c r="O287" i="3" s="1"/>
  <c r="P287" i="3" s="1"/>
  <c r="N289" i="3"/>
  <c r="O289" i="3" s="1"/>
  <c r="P289" i="3" s="1"/>
  <c r="N242" i="3"/>
  <c r="O242" i="3" s="1"/>
  <c r="P242" i="3" s="1"/>
  <c r="N244" i="3"/>
  <c r="O244" i="3" s="1"/>
  <c r="P244" i="3" s="1"/>
  <c r="N246" i="3"/>
  <c r="O246" i="3" s="1"/>
  <c r="P246" i="3" s="1"/>
  <c r="N248" i="3"/>
  <c r="O248" i="3" s="1"/>
  <c r="P248" i="3" s="1"/>
  <c r="N250" i="3"/>
  <c r="O250" i="3" s="1"/>
  <c r="P250" i="3" s="1"/>
  <c r="N252" i="3"/>
  <c r="O252" i="3" s="1"/>
  <c r="P252" i="3" s="1"/>
  <c r="N254" i="3"/>
  <c r="O254" i="3" s="1"/>
  <c r="P254" i="3" s="1"/>
  <c r="N256" i="3"/>
  <c r="O256" i="3" s="1"/>
  <c r="P256" i="3" s="1"/>
  <c r="N258" i="3"/>
  <c r="O258" i="3" s="1"/>
  <c r="P258" i="3" s="1"/>
  <c r="N260" i="3"/>
  <c r="O260" i="3" s="1"/>
  <c r="P260" i="3" s="1"/>
  <c r="N262" i="3"/>
  <c r="O262" i="3" s="1"/>
  <c r="P262" i="3" s="1"/>
  <c r="N264" i="3"/>
  <c r="O264" i="3" s="1"/>
  <c r="P264" i="3" s="1"/>
  <c r="N217" i="3"/>
  <c r="O217" i="3" s="1"/>
  <c r="P217" i="3" s="1"/>
  <c r="N219" i="3"/>
  <c r="O219" i="3" s="1"/>
  <c r="P219" i="3" s="1"/>
  <c r="N221" i="3"/>
  <c r="O221" i="3" s="1"/>
  <c r="P221" i="3" s="1"/>
  <c r="N223" i="3"/>
  <c r="O223" i="3" s="1"/>
  <c r="P223" i="3" s="1"/>
  <c r="N225" i="3"/>
  <c r="O225" i="3" s="1"/>
  <c r="P225" i="3" s="1"/>
  <c r="N227" i="3"/>
  <c r="O227" i="3" s="1"/>
  <c r="P227" i="3" s="1"/>
  <c r="N229" i="3"/>
  <c r="O229" i="3" s="1"/>
  <c r="P229" i="3" s="1"/>
  <c r="N231" i="3"/>
  <c r="O231" i="3" s="1"/>
  <c r="P231" i="3" s="1"/>
  <c r="N233" i="3"/>
  <c r="O233" i="3" s="1"/>
  <c r="P233" i="3" s="1"/>
  <c r="N235" i="3"/>
  <c r="O235" i="3" s="1"/>
  <c r="P235" i="3" s="1"/>
  <c r="N237" i="3"/>
  <c r="O237" i="3" s="1"/>
  <c r="P237" i="3" s="1"/>
  <c r="N239" i="3"/>
  <c r="O239" i="3" s="1"/>
  <c r="P239" i="3" s="1"/>
  <c r="N38" i="3"/>
  <c r="O38" i="3" s="1"/>
  <c r="P38" i="3" s="1"/>
  <c r="N42" i="3"/>
  <c r="O42" i="3" s="1"/>
  <c r="P42" i="3" s="1"/>
  <c r="N46" i="3"/>
  <c r="O46" i="3" s="1"/>
  <c r="P46" i="3" s="1"/>
  <c r="N50" i="3"/>
  <c r="O50" i="3" s="1"/>
  <c r="P50" i="3" s="1"/>
  <c r="N54" i="3"/>
  <c r="O54" i="3" s="1"/>
  <c r="P54" i="3" s="1"/>
  <c r="N58" i="3"/>
  <c r="O58" i="3" s="1"/>
  <c r="P58" i="3" s="1"/>
  <c r="N63" i="3"/>
  <c r="O63" i="3" s="1"/>
  <c r="P63" i="3" s="1"/>
  <c r="N67" i="3"/>
  <c r="O67" i="3" s="1"/>
  <c r="P67" i="3" s="1"/>
  <c r="N71" i="3"/>
  <c r="O71" i="3" s="1"/>
  <c r="P71" i="3" s="1"/>
  <c r="N75" i="3"/>
  <c r="O75" i="3" s="1"/>
  <c r="P75" i="3" s="1"/>
  <c r="N79" i="3"/>
  <c r="O79" i="3" s="1"/>
  <c r="P79" i="3" s="1"/>
  <c r="N83" i="3"/>
  <c r="O83" i="3" s="1"/>
  <c r="P83" i="3" s="1"/>
  <c r="N88" i="3"/>
  <c r="O88" i="3" s="1"/>
  <c r="P88" i="3" s="1"/>
  <c r="N92" i="3"/>
  <c r="O92" i="3" s="1"/>
  <c r="P92" i="3" s="1"/>
  <c r="N96" i="3"/>
  <c r="O96" i="3" s="1"/>
  <c r="P96" i="3" s="1"/>
  <c r="N100" i="3"/>
  <c r="O100" i="3" s="1"/>
  <c r="P100" i="3" s="1"/>
  <c r="P104" i="3"/>
  <c r="N108" i="3"/>
  <c r="O108" i="3" s="1"/>
  <c r="P108" i="3" s="1"/>
  <c r="N138" i="3"/>
  <c r="O138" i="3" s="1"/>
  <c r="P138" i="3" s="1"/>
  <c r="N142" i="3"/>
  <c r="O142" i="3" s="1"/>
  <c r="P142" i="3" s="1"/>
  <c r="N146" i="3"/>
  <c r="O146" i="3" s="1"/>
  <c r="P146" i="3" s="1"/>
  <c r="N150" i="3"/>
  <c r="O150" i="3" s="1"/>
  <c r="P150" i="3" s="1"/>
  <c r="N154" i="3"/>
  <c r="O154" i="3" s="1"/>
  <c r="P154" i="3" s="1"/>
  <c r="N158" i="3"/>
  <c r="O158" i="3" s="1"/>
  <c r="P158" i="3" s="1"/>
  <c r="N137" i="3"/>
  <c r="O137" i="3" s="1"/>
  <c r="P137" i="3" s="1"/>
  <c r="N139" i="3"/>
  <c r="O139" i="3" s="1"/>
  <c r="P139" i="3" s="1"/>
  <c r="N141" i="3"/>
  <c r="O141" i="3" s="1"/>
  <c r="P141" i="3" s="1"/>
  <c r="N143" i="3"/>
  <c r="O143" i="3" s="1"/>
  <c r="P143" i="3" s="1"/>
  <c r="N145" i="3"/>
  <c r="O145" i="3" s="1"/>
  <c r="P145" i="3" s="1"/>
  <c r="N147" i="3"/>
  <c r="O147" i="3" s="1"/>
  <c r="P147" i="3" s="1"/>
  <c r="N149" i="3"/>
  <c r="O149" i="3" s="1"/>
  <c r="P149" i="3" s="1"/>
  <c r="N151" i="3"/>
  <c r="O151" i="3" s="1"/>
  <c r="P151" i="3" s="1"/>
  <c r="N153" i="3"/>
  <c r="O153" i="3" s="1"/>
  <c r="P153" i="3" s="1"/>
  <c r="N155" i="3"/>
  <c r="O155" i="3" s="1"/>
  <c r="P155" i="3" s="1"/>
  <c r="N157" i="3"/>
  <c r="O157" i="3" s="1"/>
  <c r="P157" i="3" s="1"/>
  <c r="N159" i="3"/>
  <c r="O159" i="3" s="1"/>
  <c r="P159" i="3" s="1"/>
  <c r="N87" i="3"/>
  <c r="O87" i="3" s="1"/>
  <c r="P87" i="3" s="1"/>
  <c r="N89" i="3"/>
  <c r="O89" i="3" s="1"/>
  <c r="P89" i="3" s="1"/>
  <c r="N91" i="3"/>
  <c r="O91" i="3" s="1"/>
  <c r="P91" i="3" s="1"/>
  <c r="N93" i="3"/>
  <c r="O93" i="3" s="1"/>
  <c r="P93" i="3" s="1"/>
  <c r="N95" i="3"/>
  <c r="O95" i="3" s="1"/>
  <c r="P95" i="3" s="1"/>
  <c r="N97" i="3"/>
  <c r="O97" i="3" s="1"/>
  <c r="P97" i="3" s="1"/>
  <c r="N99" i="3"/>
  <c r="O99" i="3" s="1"/>
  <c r="P99" i="3" s="1"/>
  <c r="N101" i="3"/>
  <c r="O101" i="3" s="1"/>
  <c r="P101" i="3" s="1"/>
  <c r="N103" i="3"/>
  <c r="O103" i="3" s="1"/>
  <c r="P103" i="3" s="1"/>
  <c r="N105" i="3"/>
  <c r="O105" i="3" s="1"/>
  <c r="P105" i="3" s="1"/>
  <c r="N107" i="3"/>
  <c r="O107" i="3" s="1"/>
  <c r="P107" i="3" s="1"/>
  <c r="N109" i="3"/>
  <c r="O109" i="3" s="1"/>
  <c r="P109" i="3" s="1"/>
  <c r="N62" i="3"/>
  <c r="O62" i="3" s="1"/>
  <c r="P62" i="3" s="1"/>
  <c r="N64" i="3"/>
  <c r="O64" i="3" s="1"/>
  <c r="P64" i="3" s="1"/>
  <c r="N66" i="3"/>
  <c r="O66" i="3" s="1"/>
  <c r="P66" i="3" s="1"/>
  <c r="N68" i="3"/>
  <c r="O68" i="3" s="1"/>
  <c r="P68" i="3" s="1"/>
  <c r="N70" i="3"/>
  <c r="O70" i="3" s="1"/>
  <c r="P70" i="3" s="1"/>
  <c r="N72" i="3"/>
  <c r="O72" i="3" s="1"/>
  <c r="P72" i="3" s="1"/>
  <c r="N74" i="3"/>
  <c r="O74" i="3" s="1"/>
  <c r="P74" i="3" s="1"/>
  <c r="N76" i="3"/>
  <c r="O76" i="3" s="1"/>
  <c r="P76" i="3" s="1"/>
  <c r="N78" i="3"/>
  <c r="O78" i="3" s="1"/>
  <c r="P78" i="3" s="1"/>
  <c r="N80" i="3"/>
  <c r="O80" i="3" s="1"/>
  <c r="P80" i="3" s="1"/>
  <c r="N82" i="3"/>
  <c r="O82" i="3" s="1"/>
  <c r="P82" i="3" s="1"/>
  <c r="N84" i="3"/>
  <c r="O84" i="3" s="1"/>
  <c r="P84" i="3" s="1"/>
  <c r="N37" i="3"/>
  <c r="O37" i="3" s="1"/>
  <c r="P37" i="3" s="1"/>
  <c r="N39" i="3"/>
  <c r="O39" i="3" s="1"/>
  <c r="P39" i="3" s="1"/>
  <c r="N41" i="3"/>
  <c r="O41" i="3" s="1"/>
  <c r="P41" i="3" s="1"/>
  <c r="N45" i="3"/>
  <c r="O45" i="3" s="1"/>
  <c r="P45" i="3" s="1"/>
  <c r="N49" i="3"/>
  <c r="O49" i="3" s="1"/>
  <c r="P49" i="3" s="1"/>
  <c r="N53" i="3"/>
  <c r="O53" i="3" s="1"/>
  <c r="P53" i="3" s="1"/>
  <c r="N55" i="3"/>
  <c r="O55" i="3" s="1"/>
  <c r="P55" i="3" s="1"/>
  <c r="N36" i="3"/>
  <c r="N40" i="3"/>
  <c r="O40" i="3" s="1"/>
  <c r="P40" i="3" s="1"/>
  <c r="N44" i="3"/>
  <c r="O44" i="3" s="1"/>
  <c r="P44" i="3" s="1"/>
  <c r="N48" i="3"/>
  <c r="O48" i="3" s="1"/>
  <c r="P48" i="3" s="1"/>
  <c r="N52" i="3"/>
  <c r="O52" i="3" s="1"/>
  <c r="P52" i="3" s="1"/>
  <c r="N56" i="3"/>
  <c r="O56" i="3" s="1"/>
  <c r="P56" i="3" s="1"/>
  <c r="N61" i="3"/>
  <c r="N65" i="3"/>
  <c r="O65" i="3" s="1"/>
  <c r="P65" i="3" s="1"/>
  <c r="N69" i="3"/>
  <c r="O69" i="3" s="1"/>
  <c r="P69" i="3" s="1"/>
  <c r="N73" i="3"/>
  <c r="O73" i="3" s="1"/>
  <c r="P73" i="3" s="1"/>
  <c r="N77" i="3"/>
  <c r="O77" i="3" s="1"/>
  <c r="P77" i="3" s="1"/>
  <c r="N81" i="3"/>
  <c r="O81" i="3" s="1"/>
  <c r="P81" i="3" s="1"/>
  <c r="N86" i="3"/>
  <c r="N90" i="3"/>
  <c r="O90" i="3" s="1"/>
  <c r="P90" i="3" s="1"/>
  <c r="N94" i="3"/>
  <c r="O94" i="3" s="1"/>
  <c r="P94" i="3" s="1"/>
  <c r="N98" i="3"/>
  <c r="O98" i="3" s="1"/>
  <c r="P98" i="3" s="1"/>
  <c r="N102" i="3"/>
  <c r="O102" i="3" s="1"/>
  <c r="P102" i="3" s="1"/>
  <c r="N106" i="3"/>
  <c r="O106" i="3" s="1"/>
  <c r="P106" i="3" s="1"/>
  <c r="N136" i="3"/>
  <c r="N140" i="3"/>
  <c r="O140" i="3" s="1"/>
  <c r="P140" i="3" s="1"/>
  <c r="N144" i="3"/>
  <c r="O144" i="3" s="1"/>
  <c r="P144" i="3" s="1"/>
  <c r="N148" i="3"/>
  <c r="O148" i="3" s="1"/>
  <c r="P148" i="3" s="1"/>
  <c r="N152" i="3"/>
  <c r="O152" i="3" s="1"/>
  <c r="P152" i="3" s="1"/>
  <c r="N156" i="3"/>
  <c r="O156" i="3" s="1"/>
  <c r="P156" i="3" s="1"/>
  <c r="N43" i="3"/>
  <c r="O43" i="3" s="1"/>
  <c r="P43" i="3" s="1"/>
  <c r="N47" i="3"/>
  <c r="O47" i="3" s="1"/>
  <c r="P47" i="3" s="1"/>
  <c r="N51" i="3"/>
  <c r="O51" i="3" s="1"/>
  <c r="P51" i="3" s="1"/>
  <c r="N57" i="3"/>
  <c r="O57" i="3" s="1"/>
  <c r="P57" i="3" s="1"/>
  <c r="N59" i="3"/>
  <c r="O59" i="3" s="1"/>
  <c r="P59" i="3" s="1"/>
  <c r="N34" i="3"/>
  <c r="O34" i="3" s="1"/>
  <c r="P34" i="3" s="1"/>
  <c r="N30" i="3"/>
  <c r="O30" i="3" s="1"/>
  <c r="P30" i="3" s="1"/>
  <c r="N22" i="3"/>
  <c r="O22" i="3" s="1"/>
  <c r="P22" i="3" s="1"/>
  <c r="N14" i="3"/>
  <c r="O14" i="3" s="1"/>
  <c r="P14" i="3" s="1"/>
  <c r="N27" i="3"/>
  <c r="O27" i="3" s="1"/>
  <c r="P27" i="3" s="1"/>
  <c r="N19" i="3"/>
  <c r="O19" i="3" s="1"/>
  <c r="P19" i="3" s="1"/>
  <c r="N32" i="3"/>
  <c r="O32" i="3" s="1"/>
  <c r="P32" i="3" s="1"/>
  <c r="N28" i="3"/>
  <c r="O28" i="3" s="1"/>
  <c r="P28" i="3" s="1"/>
  <c r="N24" i="3"/>
  <c r="O24" i="3" s="1"/>
  <c r="P24" i="3" s="1"/>
  <c r="N20" i="3"/>
  <c r="O20" i="3" s="1"/>
  <c r="P20" i="3" s="1"/>
  <c r="N16" i="3"/>
  <c r="O16" i="3" s="1"/>
  <c r="P16" i="3" s="1"/>
  <c r="N33" i="3"/>
  <c r="O33" i="3" s="1"/>
  <c r="P33" i="3" s="1"/>
  <c r="N29" i="3"/>
  <c r="O29" i="3" s="1"/>
  <c r="P29" i="3" s="1"/>
  <c r="N25" i="3"/>
  <c r="O25" i="3" s="1"/>
  <c r="P25" i="3" s="1"/>
  <c r="N21" i="3"/>
  <c r="O21" i="3" s="1"/>
  <c r="P21" i="3" s="1"/>
  <c r="N17" i="3"/>
  <c r="O17" i="3" s="1"/>
  <c r="P17" i="3" s="1"/>
  <c r="N26" i="3"/>
  <c r="O26" i="3" s="1"/>
  <c r="P26" i="3" s="1"/>
  <c r="N18" i="3"/>
  <c r="O18" i="3" s="1"/>
  <c r="P18" i="3" s="1"/>
  <c r="N31" i="3"/>
  <c r="O31" i="3" s="1"/>
  <c r="P31" i="3" s="1"/>
  <c r="N23" i="3"/>
  <c r="O23" i="3" s="1"/>
  <c r="P23" i="3" s="1"/>
  <c r="N15" i="3"/>
  <c r="O15" i="3" s="1"/>
  <c r="P15" i="3" s="1"/>
  <c r="N13" i="3"/>
  <c r="O13" i="3" s="1"/>
  <c r="P13" i="3" s="1"/>
  <c r="N11" i="3"/>
  <c r="N12" i="3"/>
  <c r="O12" i="3" s="1"/>
  <c r="P12" i="3" s="1"/>
  <c r="N85" i="3" l="1"/>
  <c r="N160" i="3"/>
  <c r="N110" i="3"/>
  <c r="O111" i="3"/>
  <c r="N135" i="3"/>
  <c r="Q117" i="3"/>
  <c r="R117" i="3"/>
  <c r="Q133" i="3"/>
  <c r="R133" i="3"/>
  <c r="Q126" i="3"/>
  <c r="R126" i="3"/>
  <c r="R130" i="3"/>
  <c r="Q130" i="3"/>
  <c r="R132" i="3"/>
  <c r="Q132" i="3"/>
  <c r="Q116" i="3"/>
  <c r="R116" i="3"/>
  <c r="R113" i="3"/>
  <c r="Q113" i="3"/>
  <c r="Q125" i="3"/>
  <c r="R125" i="3"/>
  <c r="R115" i="3"/>
  <c r="Q115" i="3"/>
  <c r="R121" i="3"/>
  <c r="Q121" i="3"/>
  <c r="R131" i="3"/>
  <c r="Q131" i="3"/>
  <c r="R118" i="3"/>
  <c r="Q118" i="3"/>
  <c r="Q128" i="3"/>
  <c r="R128" i="3"/>
  <c r="Q112" i="3"/>
  <c r="R112" i="3"/>
  <c r="Q134" i="3"/>
  <c r="R134" i="3"/>
  <c r="R127" i="3"/>
  <c r="Q127" i="3"/>
  <c r="Q120" i="3"/>
  <c r="R120" i="3"/>
  <c r="R123" i="3"/>
  <c r="Q123" i="3"/>
  <c r="Q114" i="3"/>
  <c r="R114" i="3"/>
  <c r="R124" i="3"/>
  <c r="Q124" i="3"/>
  <c r="R129" i="3"/>
  <c r="Q129" i="3"/>
  <c r="Q122" i="3"/>
  <c r="R122" i="3"/>
  <c r="R119" i="3"/>
  <c r="Q119" i="3"/>
  <c r="R237" i="3"/>
  <c r="Q237" i="3"/>
  <c r="R233" i="3"/>
  <c r="Q233" i="3"/>
  <c r="R229" i="3"/>
  <c r="Q229" i="3"/>
  <c r="R225" i="3"/>
  <c r="Q225" i="3"/>
  <c r="R221" i="3"/>
  <c r="Q221" i="3"/>
  <c r="R217" i="3"/>
  <c r="Q217" i="3"/>
  <c r="R262" i="3"/>
  <c r="Q262" i="3"/>
  <c r="R258" i="3"/>
  <c r="Q258" i="3"/>
  <c r="R254" i="3"/>
  <c r="Q254" i="3"/>
  <c r="R250" i="3"/>
  <c r="Q250" i="3"/>
  <c r="R246" i="3"/>
  <c r="Q246" i="3"/>
  <c r="R242" i="3"/>
  <c r="Q242" i="3"/>
  <c r="R287" i="3"/>
  <c r="Q287" i="3"/>
  <c r="R283" i="3"/>
  <c r="Q283" i="3"/>
  <c r="R279" i="3"/>
  <c r="Q279" i="3"/>
  <c r="R275" i="3"/>
  <c r="Q275" i="3"/>
  <c r="R271" i="3"/>
  <c r="Q271" i="3"/>
  <c r="R267" i="3"/>
  <c r="Q267" i="3"/>
  <c r="R312" i="3"/>
  <c r="Q312" i="3"/>
  <c r="R308" i="3"/>
  <c r="Q308" i="3"/>
  <c r="R304" i="3"/>
  <c r="Q304" i="3"/>
  <c r="R300" i="3"/>
  <c r="Q300" i="3"/>
  <c r="R296" i="3"/>
  <c r="Q296" i="3"/>
  <c r="R292" i="3"/>
  <c r="Q292" i="3"/>
  <c r="R210" i="3"/>
  <c r="Q210" i="3"/>
  <c r="R202" i="3"/>
  <c r="Q202" i="3"/>
  <c r="R194" i="3"/>
  <c r="Q194" i="3"/>
  <c r="Q309" i="3"/>
  <c r="R309" i="3"/>
  <c r="Q301" i="3"/>
  <c r="R301" i="3"/>
  <c r="Q293" i="3"/>
  <c r="R293" i="3"/>
  <c r="Q284" i="3"/>
  <c r="R284" i="3"/>
  <c r="Q276" i="3"/>
  <c r="R276" i="3"/>
  <c r="Q268" i="3"/>
  <c r="R268" i="3"/>
  <c r="Q259" i="3"/>
  <c r="R259" i="3"/>
  <c r="Q251" i="3"/>
  <c r="R251" i="3"/>
  <c r="Q243" i="3"/>
  <c r="R243" i="3"/>
  <c r="Q234" i="3"/>
  <c r="R234" i="3"/>
  <c r="Q226" i="3"/>
  <c r="R226" i="3"/>
  <c r="Q218" i="3"/>
  <c r="R218" i="3"/>
  <c r="Q209" i="3"/>
  <c r="R209" i="3"/>
  <c r="Q201" i="3"/>
  <c r="R201" i="3"/>
  <c r="Q193" i="3"/>
  <c r="R193" i="3"/>
  <c r="Q188" i="3"/>
  <c r="R188" i="3"/>
  <c r="Q184" i="3"/>
  <c r="R184" i="3"/>
  <c r="Q180" i="3"/>
  <c r="R180" i="3"/>
  <c r="Q176" i="3"/>
  <c r="R176" i="3"/>
  <c r="Q172" i="3"/>
  <c r="R172" i="3"/>
  <c r="Q168" i="3"/>
  <c r="R168" i="3"/>
  <c r="R212" i="3"/>
  <c r="Q212" i="3"/>
  <c r="R204" i="3"/>
  <c r="Q204" i="3"/>
  <c r="R196" i="3"/>
  <c r="Q196" i="3"/>
  <c r="Q311" i="3"/>
  <c r="R311" i="3"/>
  <c r="Q303" i="3"/>
  <c r="R303" i="3"/>
  <c r="Q295" i="3"/>
  <c r="R295" i="3"/>
  <c r="Q286" i="3"/>
  <c r="R286" i="3"/>
  <c r="Q278" i="3"/>
  <c r="R278" i="3"/>
  <c r="Q270" i="3"/>
  <c r="R270" i="3"/>
  <c r="Q261" i="3"/>
  <c r="R261" i="3"/>
  <c r="Q253" i="3"/>
  <c r="R253" i="3"/>
  <c r="Q245" i="3"/>
  <c r="R245" i="3"/>
  <c r="Q236" i="3"/>
  <c r="R236" i="3"/>
  <c r="Q228" i="3"/>
  <c r="R228" i="3"/>
  <c r="Q220" i="3"/>
  <c r="R220" i="3"/>
  <c r="Q211" i="3"/>
  <c r="R211" i="3"/>
  <c r="Q203" i="3"/>
  <c r="R203" i="3"/>
  <c r="Q195" i="3"/>
  <c r="R195" i="3"/>
  <c r="R187" i="3"/>
  <c r="Q187" i="3"/>
  <c r="Q183" i="3"/>
  <c r="R183" i="3"/>
  <c r="R179" i="3"/>
  <c r="Q179" i="3"/>
  <c r="R175" i="3"/>
  <c r="Q175" i="3"/>
  <c r="R171" i="3"/>
  <c r="Q171" i="3"/>
  <c r="R167" i="3"/>
  <c r="Q167" i="3"/>
  <c r="O136" i="3"/>
  <c r="O160" i="3" s="1"/>
  <c r="O86" i="3"/>
  <c r="O36" i="3"/>
  <c r="N60" i="3"/>
  <c r="R239" i="3"/>
  <c r="Q239" i="3"/>
  <c r="R235" i="3"/>
  <c r="Q235" i="3"/>
  <c r="R231" i="3"/>
  <c r="Q231" i="3"/>
  <c r="R227" i="3"/>
  <c r="Q227" i="3"/>
  <c r="R223" i="3"/>
  <c r="Q223" i="3"/>
  <c r="R219" i="3"/>
  <c r="Q219" i="3"/>
  <c r="R264" i="3"/>
  <c r="Q264" i="3"/>
  <c r="R260" i="3"/>
  <c r="Q260" i="3"/>
  <c r="R256" i="3"/>
  <c r="Q256" i="3"/>
  <c r="R252" i="3"/>
  <c r="Q252" i="3"/>
  <c r="R248" i="3"/>
  <c r="Q248" i="3"/>
  <c r="R244" i="3"/>
  <c r="Q244" i="3"/>
  <c r="R289" i="3"/>
  <c r="Q289" i="3"/>
  <c r="R285" i="3"/>
  <c r="Q285" i="3"/>
  <c r="R281" i="3"/>
  <c r="Q281" i="3"/>
  <c r="R277" i="3"/>
  <c r="Q277" i="3"/>
  <c r="R273" i="3"/>
  <c r="Q273" i="3"/>
  <c r="R269" i="3"/>
  <c r="Q269" i="3"/>
  <c r="R314" i="3"/>
  <c r="Q314" i="3"/>
  <c r="R310" i="3"/>
  <c r="Q310" i="3"/>
  <c r="R306" i="3"/>
  <c r="Q306" i="3"/>
  <c r="R302" i="3"/>
  <c r="Q302" i="3"/>
  <c r="R298" i="3"/>
  <c r="Q298" i="3"/>
  <c r="R294" i="3"/>
  <c r="Q294" i="3"/>
  <c r="R214" i="3"/>
  <c r="Q214" i="3"/>
  <c r="R206" i="3"/>
  <c r="Q206" i="3"/>
  <c r="R198" i="3"/>
  <c r="Q198" i="3"/>
  <c r="Q313" i="3"/>
  <c r="R313" i="3"/>
  <c r="Q305" i="3"/>
  <c r="R305" i="3"/>
  <c r="Q297" i="3"/>
  <c r="R297" i="3"/>
  <c r="Q288" i="3"/>
  <c r="R288" i="3"/>
  <c r="Q280" i="3"/>
  <c r="R280" i="3"/>
  <c r="Q272" i="3"/>
  <c r="R272" i="3"/>
  <c r="Q263" i="3"/>
  <c r="R263" i="3"/>
  <c r="Q255" i="3"/>
  <c r="R255" i="3"/>
  <c r="Q247" i="3"/>
  <c r="R247" i="3"/>
  <c r="Q238" i="3"/>
  <c r="R238" i="3"/>
  <c r="Q230" i="3"/>
  <c r="R230" i="3"/>
  <c r="Q222" i="3"/>
  <c r="R222" i="3"/>
  <c r="Q213" i="3"/>
  <c r="R213" i="3"/>
  <c r="Q205" i="3"/>
  <c r="R205" i="3"/>
  <c r="Q197" i="3"/>
  <c r="R197" i="3"/>
  <c r="N215" i="3"/>
  <c r="O191" i="3"/>
  <c r="Q186" i="3"/>
  <c r="R186" i="3"/>
  <c r="R182" i="3"/>
  <c r="Q182" i="3"/>
  <c r="Q178" i="3"/>
  <c r="R178" i="3"/>
  <c r="Q174" i="3"/>
  <c r="R174" i="3"/>
  <c r="Q170" i="3"/>
  <c r="R170" i="3"/>
  <c r="N190" i="3"/>
  <c r="O166" i="3"/>
  <c r="R208" i="3"/>
  <c r="Q208" i="3"/>
  <c r="R200" i="3"/>
  <c r="Q200" i="3"/>
  <c r="Q192" i="3"/>
  <c r="R192" i="3"/>
  <c r="Q307" i="3"/>
  <c r="R307" i="3"/>
  <c r="Q299" i="3"/>
  <c r="R299" i="3"/>
  <c r="N315" i="3"/>
  <c r="O291" i="3"/>
  <c r="Q282" i="3"/>
  <c r="R282" i="3"/>
  <c r="Q274" i="3"/>
  <c r="R274" i="3"/>
  <c r="N290" i="3"/>
  <c r="O266" i="3"/>
  <c r="Q257" i="3"/>
  <c r="R257" i="3"/>
  <c r="Q249" i="3"/>
  <c r="R249" i="3"/>
  <c r="N265" i="3"/>
  <c r="O241" i="3"/>
  <c r="Q232" i="3"/>
  <c r="R232" i="3"/>
  <c r="Q224" i="3"/>
  <c r="R224" i="3"/>
  <c r="N240" i="3"/>
  <c r="O216" i="3"/>
  <c r="Q207" i="3"/>
  <c r="R207" i="3"/>
  <c r="Q199" i="3"/>
  <c r="R199" i="3"/>
  <c r="R189" i="3"/>
  <c r="Q189" i="3"/>
  <c r="R185" i="3"/>
  <c r="Q185" i="3"/>
  <c r="R181" i="3"/>
  <c r="Q181" i="3"/>
  <c r="Q177" i="3"/>
  <c r="R177" i="3"/>
  <c r="R173" i="3"/>
  <c r="Q173" i="3"/>
  <c r="R169" i="3"/>
  <c r="Q169" i="3"/>
  <c r="O61" i="3"/>
  <c r="O11" i="3"/>
  <c r="P11" i="3" s="1"/>
  <c r="Q11" i="3" s="1"/>
  <c r="N35" i="3"/>
  <c r="R57" i="3"/>
  <c r="Q57" i="3"/>
  <c r="R47" i="3"/>
  <c r="Q47" i="3"/>
  <c r="Q156" i="3"/>
  <c r="R156" i="3"/>
  <c r="Q148" i="3"/>
  <c r="R148" i="3"/>
  <c r="Q140" i="3"/>
  <c r="R140" i="3"/>
  <c r="Q106" i="3"/>
  <c r="R106" i="3"/>
  <c r="Q98" i="3"/>
  <c r="R98" i="3"/>
  <c r="Q90" i="3"/>
  <c r="R90" i="3"/>
  <c r="Q81" i="3"/>
  <c r="R81" i="3"/>
  <c r="Q73" i="3"/>
  <c r="R73" i="3"/>
  <c r="Q65" i="3"/>
  <c r="R65" i="3"/>
  <c r="Q56" i="3"/>
  <c r="R56" i="3"/>
  <c r="Q48" i="3"/>
  <c r="R48" i="3"/>
  <c r="Q40" i="3"/>
  <c r="R40" i="3"/>
  <c r="R55" i="3"/>
  <c r="Q55" i="3"/>
  <c r="R49" i="3"/>
  <c r="Q49" i="3"/>
  <c r="R41" i="3"/>
  <c r="Q41" i="3"/>
  <c r="R37" i="3"/>
  <c r="Q37" i="3"/>
  <c r="R82" i="3"/>
  <c r="Q82" i="3"/>
  <c r="R78" i="3"/>
  <c r="Q78" i="3"/>
  <c r="R74" i="3"/>
  <c r="Q74" i="3"/>
  <c r="R70" i="3"/>
  <c r="Q70" i="3"/>
  <c r="R66" i="3"/>
  <c r="Q66" i="3"/>
  <c r="R62" i="3"/>
  <c r="Q62" i="3"/>
  <c r="R107" i="3"/>
  <c r="Q107" i="3"/>
  <c r="R103" i="3"/>
  <c r="Q103" i="3"/>
  <c r="R99" i="3"/>
  <c r="Q99" i="3"/>
  <c r="R95" i="3"/>
  <c r="Q95" i="3"/>
  <c r="R91" i="3"/>
  <c r="Q91" i="3"/>
  <c r="R87" i="3"/>
  <c r="Q87" i="3"/>
  <c r="R157" i="3"/>
  <c r="Q157" i="3"/>
  <c r="R153" i="3"/>
  <c r="Q153" i="3"/>
  <c r="R149" i="3"/>
  <c r="Q149" i="3"/>
  <c r="R145" i="3"/>
  <c r="Q145" i="3"/>
  <c r="R141" i="3"/>
  <c r="Q141" i="3"/>
  <c r="R137" i="3"/>
  <c r="Q137" i="3"/>
  <c r="Q154" i="3"/>
  <c r="R154" i="3"/>
  <c r="Q146" i="3"/>
  <c r="R146" i="3"/>
  <c r="Q138" i="3"/>
  <c r="R138" i="3"/>
  <c r="Q104" i="3"/>
  <c r="R104" i="3"/>
  <c r="Q96" i="3"/>
  <c r="R96" i="3"/>
  <c r="Q88" i="3"/>
  <c r="R88" i="3"/>
  <c r="Q79" i="3"/>
  <c r="R79" i="3"/>
  <c r="Q71" i="3"/>
  <c r="R71" i="3"/>
  <c r="Q63" i="3"/>
  <c r="R63" i="3"/>
  <c r="Q54" i="3"/>
  <c r="R54" i="3"/>
  <c r="Q46" i="3"/>
  <c r="R46" i="3"/>
  <c r="Q38" i="3"/>
  <c r="R38" i="3"/>
  <c r="R59" i="3"/>
  <c r="Q59" i="3"/>
  <c r="R51" i="3"/>
  <c r="Q51" i="3"/>
  <c r="R43" i="3"/>
  <c r="Q43" i="3"/>
  <c r="Q152" i="3"/>
  <c r="R152" i="3"/>
  <c r="Q144" i="3"/>
  <c r="R144" i="3"/>
  <c r="Q102" i="3"/>
  <c r="R102" i="3"/>
  <c r="Q94" i="3"/>
  <c r="R94" i="3"/>
  <c r="Q77" i="3"/>
  <c r="R77" i="3"/>
  <c r="Q69" i="3"/>
  <c r="R69" i="3"/>
  <c r="Q52" i="3"/>
  <c r="R52" i="3"/>
  <c r="Q44" i="3"/>
  <c r="R44" i="3"/>
  <c r="R53" i="3"/>
  <c r="Q53" i="3"/>
  <c r="R45" i="3"/>
  <c r="Q45" i="3"/>
  <c r="R39" i="3"/>
  <c r="Q39" i="3"/>
  <c r="R84" i="3"/>
  <c r="Q84" i="3"/>
  <c r="R80" i="3"/>
  <c r="Q80" i="3"/>
  <c r="R76" i="3"/>
  <c r="Q76" i="3"/>
  <c r="R72" i="3"/>
  <c r="Q72" i="3"/>
  <c r="R68" i="3"/>
  <c r="Q68" i="3"/>
  <c r="R64" i="3"/>
  <c r="Q64" i="3"/>
  <c r="R109" i="3"/>
  <c r="Q109" i="3"/>
  <c r="R105" i="3"/>
  <c r="Q105" i="3"/>
  <c r="R101" i="3"/>
  <c r="Q101" i="3"/>
  <c r="R97" i="3"/>
  <c r="Q97" i="3"/>
  <c r="R93" i="3"/>
  <c r="Q93" i="3"/>
  <c r="R89" i="3"/>
  <c r="Q89" i="3"/>
  <c r="R159" i="3"/>
  <c r="Q159" i="3"/>
  <c r="R155" i="3"/>
  <c r="Q155" i="3"/>
  <c r="R151" i="3"/>
  <c r="Q151" i="3"/>
  <c r="R147" i="3"/>
  <c r="Q147" i="3"/>
  <c r="R143" i="3"/>
  <c r="Q143" i="3"/>
  <c r="R139" i="3"/>
  <c r="Q139" i="3"/>
  <c r="Q158" i="3"/>
  <c r="R158" i="3"/>
  <c r="Q150" i="3"/>
  <c r="R150" i="3"/>
  <c r="Q142" i="3"/>
  <c r="R142" i="3"/>
  <c r="Q108" i="3"/>
  <c r="R108" i="3"/>
  <c r="Q100" i="3"/>
  <c r="R100" i="3"/>
  <c r="Q92" i="3"/>
  <c r="R92" i="3"/>
  <c r="Q83" i="3"/>
  <c r="R83" i="3"/>
  <c r="Q75" i="3"/>
  <c r="R75" i="3"/>
  <c r="Q67" i="3"/>
  <c r="R67" i="3"/>
  <c r="Q58" i="3"/>
  <c r="R58" i="3"/>
  <c r="Q50" i="3"/>
  <c r="R50" i="3"/>
  <c r="Q42" i="3"/>
  <c r="R42" i="3"/>
  <c r="R15" i="3"/>
  <c r="Q15" i="3"/>
  <c r="Q31" i="3"/>
  <c r="R31" i="3"/>
  <c r="Q26" i="3"/>
  <c r="R26" i="3"/>
  <c r="Q21" i="3"/>
  <c r="R21" i="3"/>
  <c r="Q29" i="3"/>
  <c r="R29" i="3"/>
  <c r="R16" i="3"/>
  <c r="Q16" i="3"/>
  <c r="R24" i="3"/>
  <c r="Q24" i="3"/>
  <c r="R32" i="3"/>
  <c r="Q32" i="3"/>
  <c r="R27" i="3"/>
  <c r="Q27" i="3"/>
  <c r="Q22" i="3"/>
  <c r="R22" i="3"/>
  <c r="Q34" i="3"/>
  <c r="R34" i="3"/>
  <c r="Q12" i="3"/>
  <c r="R12" i="3"/>
  <c r="Q13" i="3"/>
  <c r="R13" i="3"/>
  <c r="Q23" i="3"/>
  <c r="R23" i="3"/>
  <c r="Q18" i="3"/>
  <c r="R18" i="3"/>
  <c r="R17" i="3"/>
  <c r="Q17" i="3"/>
  <c r="R25" i="3"/>
  <c r="Q25" i="3"/>
  <c r="R33" i="3"/>
  <c r="Q33" i="3"/>
  <c r="Q20" i="3"/>
  <c r="R20" i="3"/>
  <c r="Q28" i="3"/>
  <c r="R28" i="3"/>
  <c r="R19" i="3"/>
  <c r="Q19" i="3"/>
  <c r="Q14" i="3"/>
  <c r="R14" i="3"/>
  <c r="R30" i="3"/>
  <c r="Q30" i="3"/>
  <c r="AE143" i="1"/>
  <c r="AF143" i="1"/>
  <c r="AG143" i="1"/>
  <c r="AH143" i="1"/>
  <c r="AE144" i="1"/>
  <c r="AF144" i="1"/>
  <c r="AG144" i="1"/>
  <c r="AH144" i="1"/>
  <c r="AE145" i="1"/>
  <c r="AF145" i="1"/>
  <c r="AG145" i="1"/>
  <c r="AH145" i="1"/>
  <c r="AE146" i="1"/>
  <c r="AF146" i="1"/>
  <c r="AG146" i="1"/>
  <c r="AH146" i="1"/>
  <c r="AE147" i="1"/>
  <c r="AF147" i="1"/>
  <c r="AG147" i="1"/>
  <c r="AH147" i="1"/>
  <c r="AE148" i="1"/>
  <c r="AF148" i="1"/>
  <c r="AG148" i="1"/>
  <c r="AH148" i="1"/>
  <c r="AE149" i="1"/>
  <c r="AF149" i="1"/>
  <c r="AG149" i="1"/>
  <c r="AH149" i="1"/>
  <c r="AE17" i="1"/>
  <c r="AF17" i="1"/>
  <c r="AG17" i="1"/>
  <c r="AH17" i="1"/>
  <c r="AE18" i="1"/>
  <c r="AF18" i="1"/>
  <c r="AG18" i="1"/>
  <c r="AH18" i="1"/>
  <c r="AE19" i="1"/>
  <c r="AF19" i="1"/>
  <c r="AG19" i="1"/>
  <c r="AH19" i="1"/>
  <c r="AE20" i="1"/>
  <c r="Q18" i="4" s="1"/>
  <c r="AF20" i="1"/>
  <c r="R18" i="4" s="1"/>
  <c r="AG20" i="1"/>
  <c r="S18" i="4" s="1"/>
  <c r="AH20" i="1"/>
  <c r="T18" i="4" s="1"/>
  <c r="AE21" i="1"/>
  <c r="Q19" i="4" s="1"/>
  <c r="AF21" i="1"/>
  <c r="R19" i="4" s="1"/>
  <c r="AG21" i="1"/>
  <c r="S19" i="4" s="1"/>
  <c r="AH21" i="1"/>
  <c r="T19" i="4" s="1"/>
  <c r="AE22" i="1"/>
  <c r="Q20" i="4" s="1"/>
  <c r="AF22" i="1"/>
  <c r="R20" i="4" s="1"/>
  <c r="AH22" i="1"/>
  <c r="T20" i="4" s="1"/>
  <c r="AE23" i="1"/>
  <c r="Q21" i="4" s="1"/>
  <c r="AF23" i="1"/>
  <c r="R21" i="4" s="1"/>
  <c r="AG23" i="1"/>
  <c r="S21" i="4" s="1"/>
  <c r="AH23" i="1"/>
  <c r="T21" i="4" s="1"/>
  <c r="AE24" i="1"/>
  <c r="Q22" i="4" s="1"/>
  <c r="AF24" i="1"/>
  <c r="R22" i="4" s="1"/>
  <c r="AH24" i="1"/>
  <c r="T22" i="4" s="1"/>
  <c r="AE25" i="1"/>
  <c r="Q23" i="4" s="1"/>
  <c r="AF25" i="1"/>
  <c r="R23" i="4" s="1"/>
  <c r="AG25" i="1"/>
  <c r="S23" i="4" s="1"/>
  <c r="AH25" i="1"/>
  <c r="T23" i="4" s="1"/>
  <c r="AE26" i="1"/>
  <c r="Q24" i="4" s="1"/>
  <c r="AF26" i="1"/>
  <c r="R24" i="4" s="1"/>
  <c r="AG26" i="1"/>
  <c r="S24" i="4" s="1"/>
  <c r="AH26" i="1"/>
  <c r="T24" i="4" s="1"/>
  <c r="AE27" i="1"/>
  <c r="AF27" i="1"/>
  <c r="AG27" i="1"/>
  <c r="AH27" i="1"/>
  <c r="T25" i="4" s="1"/>
  <c r="AE28" i="1"/>
  <c r="AG28" i="1"/>
  <c r="AH28" i="1"/>
  <c r="AE29" i="1"/>
  <c r="AF29" i="1"/>
  <c r="AG29" i="1"/>
  <c r="AH29" i="1"/>
  <c r="AE30" i="1"/>
  <c r="AF30" i="1"/>
  <c r="AG30" i="1"/>
  <c r="AH30" i="1"/>
  <c r="AE31" i="1"/>
  <c r="AF31" i="1"/>
  <c r="R26" i="4" s="1"/>
  <c r="AG31" i="1"/>
  <c r="AH31" i="1"/>
  <c r="AE32" i="1"/>
  <c r="AF32" i="1"/>
  <c r="AG32" i="1"/>
  <c r="AH32" i="1"/>
  <c r="AE33" i="1"/>
  <c r="AF33" i="1"/>
  <c r="AG33" i="1"/>
  <c r="AH33" i="1"/>
  <c r="AE34" i="1"/>
  <c r="AF34" i="1"/>
  <c r="AG34" i="1"/>
  <c r="AH34" i="1"/>
  <c r="AE35" i="1"/>
  <c r="AF35" i="1"/>
  <c r="AG35" i="1"/>
  <c r="AH35" i="1"/>
  <c r="AE36" i="1"/>
  <c r="AF36" i="1"/>
  <c r="AG36" i="1"/>
  <c r="AH36" i="1"/>
  <c r="AE37" i="1"/>
  <c r="AF37" i="1"/>
  <c r="AG37" i="1"/>
  <c r="AH37" i="1"/>
  <c r="AE38" i="1"/>
  <c r="AF38" i="1"/>
  <c r="AG38" i="1"/>
  <c r="AH38" i="1"/>
  <c r="AE39" i="1"/>
  <c r="Q28" i="4" s="1"/>
  <c r="AF39" i="1"/>
  <c r="R28" i="4" s="1"/>
  <c r="AG39" i="1"/>
  <c r="S28" i="4" s="1"/>
  <c r="AH39" i="1"/>
  <c r="T28" i="4" s="1"/>
  <c r="AE40" i="1"/>
  <c r="Q29" i="4" s="1"/>
  <c r="AF40" i="1"/>
  <c r="R29" i="4" s="1"/>
  <c r="AF37" i="4" s="1"/>
  <c r="AG40" i="1"/>
  <c r="S29" i="4" s="1"/>
  <c r="AH40" i="1"/>
  <c r="T29" i="4" s="1"/>
  <c r="AF41" i="1"/>
  <c r="R30" i="4" s="1"/>
  <c r="AG41" i="1"/>
  <c r="S30" i="4" s="1"/>
  <c r="AH41" i="1"/>
  <c r="T30" i="4" s="1"/>
  <c r="AE42" i="1"/>
  <c r="Q31" i="4" s="1"/>
  <c r="AF42" i="1"/>
  <c r="R31" i="4" s="1"/>
  <c r="AG42" i="1"/>
  <c r="S31" i="4" s="1"/>
  <c r="AH42" i="1"/>
  <c r="T31" i="4" s="1"/>
  <c r="AE43" i="1"/>
  <c r="Q32" i="4" s="1"/>
  <c r="AF43" i="1"/>
  <c r="R32" i="4" s="1"/>
  <c r="AG43" i="1"/>
  <c r="S32" i="4" s="1"/>
  <c r="AH43" i="1"/>
  <c r="T32" i="4" s="1"/>
  <c r="AE44" i="1"/>
  <c r="Q33" i="4" s="1"/>
  <c r="AF44" i="1"/>
  <c r="R33" i="4" s="1"/>
  <c r="AG44" i="1"/>
  <c r="S33" i="4" s="1"/>
  <c r="AH44" i="1"/>
  <c r="T33" i="4" s="1"/>
  <c r="AE45" i="1"/>
  <c r="Q34" i="4" s="1"/>
  <c r="AF45" i="1"/>
  <c r="R34" i="4" s="1"/>
  <c r="AG45" i="1"/>
  <c r="S34" i="4" s="1"/>
  <c r="AH45" i="1"/>
  <c r="T34" i="4" s="1"/>
  <c r="AE46" i="1"/>
  <c r="Q35" i="4" s="1"/>
  <c r="AF46" i="1"/>
  <c r="R35" i="4" s="1"/>
  <c r="AG46" i="1"/>
  <c r="S35" i="4" s="1"/>
  <c r="AH46" i="1"/>
  <c r="T35" i="4" s="1"/>
  <c r="AE47" i="1"/>
  <c r="AF47" i="1"/>
  <c r="AG47" i="1"/>
  <c r="AH47" i="1"/>
  <c r="AE48" i="1"/>
  <c r="AF48" i="1"/>
  <c r="AG48" i="1"/>
  <c r="AH48" i="1"/>
  <c r="AE49" i="1"/>
  <c r="Q36" i="4" s="1"/>
  <c r="AF49" i="1"/>
  <c r="R36" i="4" s="1"/>
  <c r="AG49" i="1"/>
  <c r="S36" i="4" s="1"/>
  <c r="AH49" i="1"/>
  <c r="T36" i="4" s="1"/>
  <c r="AE50" i="1"/>
  <c r="Q37" i="4" s="1"/>
  <c r="AG50" i="1"/>
  <c r="S37" i="4" s="1"/>
  <c r="AH50" i="1"/>
  <c r="T37" i="4" s="1"/>
  <c r="AE51" i="1"/>
  <c r="AF51" i="1"/>
  <c r="AG51" i="1"/>
  <c r="AH51" i="1"/>
  <c r="AE52" i="1"/>
  <c r="Q38" i="4" s="1"/>
  <c r="AF52" i="1"/>
  <c r="R38" i="4" s="1"/>
  <c r="AG52" i="1"/>
  <c r="S38" i="4" s="1"/>
  <c r="AH52" i="1"/>
  <c r="T38" i="4" s="1"/>
  <c r="AE53" i="1"/>
  <c r="Q39" i="4" s="1"/>
  <c r="AF53" i="1"/>
  <c r="R39" i="4" s="1"/>
  <c r="AG53" i="1"/>
  <c r="S39" i="4" s="1"/>
  <c r="AH53" i="1"/>
  <c r="T39" i="4" s="1"/>
  <c r="AE54" i="1"/>
  <c r="Q40" i="4" s="1"/>
  <c r="AF40" i="4" s="1"/>
  <c r="AF54" i="1"/>
  <c r="R40" i="4" s="1"/>
  <c r="AG54" i="1"/>
  <c r="S40" i="4" s="1"/>
  <c r="AH54" i="1"/>
  <c r="T40" i="4" s="1"/>
  <c r="AE55" i="1"/>
  <c r="Q41" i="4" s="1"/>
  <c r="AF55" i="1"/>
  <c r="R41" i="4" s="1"/>
  <c r="AG55" i="1"/>
  <c r="S41" i="4" s="1"/>
  <c r="AH55" i="1"/>
  <c r="T41" i="4" s="1"/>
  <c r="AE56" i="1"/>
  <c r="AF56" i="1"/>
  <c r="AG56" i="1"/>
  <c r="AH56" i="1"/>
  <c r="AE58" i="1"/>
  <c r="AF58" i="1"/>
  <c r="AG58" i="1"/>
  <c r="AH58" i="1"/>
  <c r="AE59" i="1"/>
  <c r="AF59" i="1"/>
  <c r="AG59" i="1"/>
  <c r="AH59" i="1"/>
  <c r="AE60" i="1"/>
  <c r="AF60" i="1"/>
  <c r="AG60" i="1"/>
  <c r="AH60" i="1"/>
  <c r="AE61" i="1"/>
  <c r="AF61" i="1"/>
  <c r="AG61" i="1"/>
  <c r="AH61" i="1"/>
  <c r="AE62" i="1"/>
  <c r="AG62" i="1"/>
  <c r="AH62" i="1"/>
  <c r="AE63" i="1"/>
  <c r="AF63" i="1"/>
  <c r="AG63" i="1"/>
  <c r="AH63" i="1"/>
  <c r="AE64" i="1"/>
  <c r="AF64" i="1"/>
  <c r="AG64" i="1"/>
  <c r="AH64" i="1"/>
  <c r="AE65" i="1"/>
  <c r="AF65" i="1"/>
  <c r="AG65" i="1"/>
  <c r="AH65" i="1"/>
  <c r="AE66" i="1"/>
  <c r="AF66" i="1"/>
  <c r="AG66" i="1"/>
  <c r="AH66" i="1"/>
  <c r="AE67" i="1"/>
  <c r="AF67" i="1"/>
  <c r="AG67" i="1"/>
  <c r="AH67" i="1"/>
  <c r="AE68" i="1"/>
  <c r="AF68" i="1"/>
  <c r="AG68" i="1"/>
  <c r="AH68" i="1"/>
  <c r="AE69" i="1"/>
  <c r="AF69" i="1"/>
  <c r="AG69" i="1"/>
  <c r="AH69" i="1"/>
  <c r="AE70" i="1"/>
  <c r="AF70" i="1"/>
  <c r="AG70" i="1"/>
  <c r="AH70" i="1"/>
  <c r="AE71" i="1"/>
  <c r="AF71" i="1"/>
  <c r="AG71" i="1"/>
  <c r="AH71" i="1"/>
  <c r="AE72" i="1"/>
  <c r="AF72" i="1"/>
  <c r="AG72" i="1"/>
  <c r="AH72" i="1"/>
  <c r="AE73" i="1"/>
  <c r="AF73" i="1"/>
  <c r="AG73" i="1"/>
  <c r="AH73" i="1"/>
  <c r="AE74" i="1"/>
  <c r="AF74" i="1"/>
  <c r="AG74" i="1"/>
  <c r="AH74" i="1"/>
  <c r="AE75" i="1"/>
  <c r="AF75" i="1"/>
  <c r="AG75" i="1"/>
  <c r="AH75" i="1"/>
  <c r="AE76" i="1"/>
  <c r="AF76" i="1"/>
  <c r="AG76" i="1"/>
  <c r="AH76" i="1"/>
  <c r="AE77" i="1"/>
  <c r="AF77" i="1"/>
  <c r="AG77" i="1"/>
  <c r="AH77" i="1"/>
  <c r="AE78" i="1"/>
  <c r="AF78" i="1"/>
  <c r="AG78" i="1"/>
  <c r="AH78" i="1"/>
  <c r="AE79" i="1"/>
  <c r="AF79" i="1"/>
  <c r="AG79" i="1"/>
  <c r="AH79" i="1"/>
  <c r="AE80" i="1"/>
  <c r="AF80" i="1"/>
  <c r="AG80" i="1"/>
  <c r="AH80" i="1"/>
  <c r="AE81" i="1"/>
  <c r="AF81" i="1"/>
  <c r="AG81" i="1"/>
  <c r="AH81" i="1"/>
  <c r="AE82" i="1"/>
  <c r="AF82" i="1"/>
  <c r="AG82" i="1"/>
  <c r="AH82" i="1"/>
  <c r="AE83" i="1"/>
  <c r="AF83" i="1"/>
  <c r="AG83" i="1"/>
  <c r="AH83" i="1"/>
  <c r="AE84" i="1"/>
  <c r="AF84" i="1"/>
  <c r="AG84" i="1"/>
  <c r="AH84" i="1"/>
  <c r="AE85" i="1"/>
  <c r="AF85" i="1"/>
  <c r="AG85" i="1"/>
  <c r="AH85" i="1"/>
  <c r="AE86" i="1"/>
  <c r="AF86" i="1"/>
  <c r="AG86" i="1"/>
  <c r="AH86" i="1"/>
  <c r="AE87" i="1"/>
  <c r="AF87" i="1"/>
  <c r="AG87" i="1"/>
  <c r="AH87" i="1"/>
  <c r="AE88" i="1"/>
  <c r="AF88" i="1"/>
  <c r="AG88" i="1"/>
  <c r="AH88" i="1"/>
  <c r="AE89" i="1"/>
  <c r="AF89" i="1"/>
  <c r="AG89" i="1"/>
  <c r="AH89" i="1"/>
  <c r="AE90" i="1"/>
  <c r="AF90" i="1"/>
  <c r="AG90" i="1"/>
  <c r="AH90" i="1"/>
  <c r="AE91" i="1"/>
  <c r="AF91" i="1"/>
  <c r="AG91" i="1"/>
  <c r="AH91" i="1"/>
  <c r="AE92" i="1"/>
  <c r="AF92" i="1"/>
  <c r="AG92" i="1"/>
  <c r="AH92" i="1"/>
  <c r="AE93" i="1"/>
  <c r="AF93" i="1"/>
  <c r="AG93" i="1"/>
  <c r="AH93" i="1"/>
  <c r="AE94" i="1"/>
  <c r="AF94" i="1"/>
  <c r="AG94" i="1"/>
  <c r="AH94" i="1"/>
  <c r="AE95" i="1"/>
  <c r="AF95" i="1"/>
  <c r="AG95" i="1"/>
  <c r="AH95" i="1"/>
  <c r="AE96" i="1"/>
  <c r="AF96" i="1"/>
  <c r="AG96" i="1"/>
  <c r="AH96" i="1"/>
  <c r="AE97" i="1"/>
  <c r="AF97" i="1"/>
  <c r="AG97" i="1"/>
  <c r="AH97" i="1"/>
  <c r="AE98" i="1"/>
  <c r="AF98" i="1"/>
  <c r="AG98" i="1"/>
  <c r="AH98" i="1"/>
  <c r="AE99" i="1"/>
  <c r="AF99" i="1"/>
  <c r="AG99" i="1"/>
  <c r="AH99" i="1"/>
  <c r="AE100" i="1"/>
  <c r="AF100" i="1"/>
  <c r="AG100" i="1"/>
  <c r="AH100" i="1"/>
  <c r="AE101" i="1"/>
  <c r="AF101" i="1"/>
  <c r="AG101" i="1"/>
  <c r="AH101" i="1"/>
  <c r="AE102" i="1"/>
  <c r="AF102" i="1"/>
  <c r="AG102" i="1"/>
  <c r="AH102" i="1"/>
  <c r="AE103" i="1"/>
  <c r="AF103" i="1"/>
  <c r="AG103" i="1"/>
  <c r="AH103" i="1"/>
  <c r="AE104" i="1"/>
  <c r="AF104" i="1"/>
  <c r="AG104" i="1"/>
  <c r="AH104" i="1"/>
  <c r="AE105" i="1"/>
  <c r="AF105" i="1"/>
  <c r="AG105" i="1"/>
  <c r="AH105" i="1"/>
  <c r="AE106" i="1"/>
  <c r="AF106" i="1"/>
  <c r="AG106" i="1"/>
  <c r="AH106" i="1"/>
  <c r="AE107" i="1"/>
  <c r="AF107" i="1"/>
  <c r="AG107" i="1"/>
  <c r="AH107" i="1"/>
  <c r="AE108" i="1"/>
  <c r="AF108" i="1"/>
  <c r="AG108" i="1"/>
  <c r="AH108" i="1"/>
  <c r="AE109" i="1"/>
  <c r="AF109" i="1"/>
  <c r="AG109" i="1"/>
  <c r="AH109" i="1"/>
  <c r="AE110" i="1"/>
  <c r="AF110" i="1"/>
  <c r="AG110" i="1"/>
  <c r="AH110" i="1"/>
  <c r="AE111" i="1"/>
  <c r="AF111" i="1"/>
  <c r="AG111" i="1"/>
  <c r="AH111" i="1"/>
  <c r="AE112" i="1"/>
  <c r="AF112" i="1"/>
  <c r="AG112" i="1"/>
  <c r="AH112" i="1"/>
  <c r="AE113" i="1"/>
  <c r="AF113" i="1"/>
  <c r="AG113" i="1"/>
  <c r="AH113" i="1"/>
  <c r="AE114" i="1"/>
  <c r="AF114" i="1"/>
  <c r="AG114" i="1"/>
  <c r="AH114" i="1"/>
  <c r="AE115" i="1"/>
  <c r="AF115" i="1"/>
  <c r="AG115" i="1"/>
  <c r="AH115" i="1"/>
  <c r="AE116" i="1"/>
  <c r="AF116" i="1"/>
  <c r="AG116" i="1"/>
  <c r="AH116" i="1"/>
  <c r="AE117" i="1"/>
  <c r="AF117" i="1"/>
  <c r="AG117" i="1"/>
  <c r="AH117" i="1"/>
  <c r="AE118" i="1"/>
  <c r="AF118" i="1"/>
  <c r="AG118" i="1"/>
  <c r="AH118" i="1"/>
  <c r="AE119" i="1"/>
  <c r="AF119" i="1"/>
  <c r="AG119" i="1"/>
  <c r="AH119" i="1"/>
  <c r="AE120" i="1"/>
  <c r="AF120" i="1"/>
  <c r="AG120" i="1"/>
  <c r="AH120" i="1"/>
  <c r="AE121" i="1"/>
  <c r="AF121" i="1"/>
  <c r="AG121" i="1"/>
  <c r="AH121" i="1"/>
  <c r="AE122" i="1"/>
  <c r="AF122" i="1"/>
  <c r="AG122" i="1"/>
  <c r="AH122" i="1"/>
  <c r="AE123" i="1"/>
  <c r="AF123" i="1"/>
  <c r="AG123" i="1"/>
  <c r="AH123" i="1"/>
  <c r="AE124" i="1"/>
  <c r="AF124" i="1"/>
  <c r="AG124" i="1"/>
  <c r="AH124" i="1"/>
  <c r="AE125" i="1"/>
  <c r="AF125" i="1"/>
  <c r="AG125" i="1"/>
  <c r="AH125" i="1"/>
  <c r="AE126" i="1"/>
  <c r="AF126" i="1"/>
  <c r="AG126" i="1"/>
  <c r="AH126" i="1"/>
  <c r="AE127" i="1"/>
  <c r="AF127" i="1"/>
  <c r="AG127" i="1"/>
  <c r="AH127" i="1"/>
  <c r="AE128" i="1"/>
  <c r="AF128" i="1"/>
  <c r="AG128" i="1"/>
  <c r="AH128" i="1"/>
  <c r="AE129" i="1"/>
  <c r="AF129" i="1"/>
  <c r="AG129" i="1"/>
  <c r="AH129" i="1"/>
  <c r="AE130" i="1"/>
  <c r="AF130" i="1"/>
  <c r="AG130" i="1"/>
  <c r="AH130" i="1"/>
  <c r="AE131" i="1"/>
  <c r="AF131" i="1"/>
  <c r="AG131" i="1"/>
  <c r="AH131" i="1"/>
  <c r="AE132" i="1"/>
  <c r="AF132" i="1"/>
  <c r="AG132" i="1"/>
  <c r="AH132" i="1"/>
  <c r="AE133" i="1"/>
  <c r="AF133" i="1"/>
  <c r="AG133" i="1"/>
  <c r="AH133" i="1"/>
  <c r="AE134" i="1"/>
  <c r="AF134" i="1"/>
  <c r="AG134" i="1"/>
  <c r="AH134" i="1"/>
  <c r="AE135" i="1"/>
  <c r="AF135" i="1"/>
  <c r="AG135" i="1"/>
  <c r="AH135" i="1"/>
  <c r="AE136" i="1"/>
  <c r="AF136" i="1"/>
  <c r="AG136" i="1"/>
  <c r="AH136" i="1"/>
  <c r="AE137" i="1"/>
  <c r="AF137" i="1"/>
  <c r="AG137" i="1"/>
  <c r="AH137" i="1"/>
  <c r="AE138" i="1"/>
  <c r="AF138" i="1"/>
  <c r="AG138" i="1"/>
  <c r="AH138" i="1"/>
  <c r="AE139" i="1"/>
  <c r="AF139" i="1"/>
  <c r="AG139" i="1"/>
  <c r="AH139" i="1"/>
  <c r="AE140" i="1"/>
  <c r="AF140" i="1"/>
  <c r="AG140" i="1"/>
  <c r="AH140" i="1"/>
  <c r="AE141" i="1"/>
  <c r="AF141" i="1"/>
  <c r="AG141" i="1"/>
  <c r="AH141" i="1"/>
  <c r="AE142" i="1"/>
  <c r="AF142" i="1"/>
  <c r="AG142" i="1"/>
  <c r="AH142" i="1"/>
  <c r="AE13" i="1"/>
  <c r="Q14" i="4" s="1"/>
  <c r="AG13" i="1"/>
  <c r="S14" i="4" s="1"/>
  <c r="AH13" i="1"/>
  <c r="T14" i="4" s="1"/>
  <c r="AE14" i="1"/>
  <c r="AH14" i="1"/>
  <c r="AE15" i="1"/>
  <c r="AG15" i="1"/>
  <c r="AE16" i="1"/>
  <c r="AG16" i="1"/>
  <c r="AH16" i="1"/>
  <c r="Q11" i="4"/>
  <c r="S11" i="4"/>
  <c r="T11" i="4"/>
  <c r="Q12" i="4"/>
  <c r="S12" i="4"/>
  <c r="T12" i="4"/>
  <c r="Q13" i="4"/>
  <c r="S13" i="4"/>
  <c r="T13" i="4"/>
  <c r="AF14" i="1"/>
  <c r="AF15" i="1"/>
  <c r="R12" i="4"/>
  <c r="R13" i="4"/>
  <c r="P111" i="3" l="1"/>
  <c r="O135" i="3"/>
  <c r="O110" i="3"/>
  <c r="I15" i="11" s="1"/>
  <c r="AF39" i="4"/>
  <c r="AA41" i="4"/>
  <c r="AA36" i="4"/>
  <c r="AA34" i="4"/>
  <c r="AA32" i="4"/>
  <c r="AA30" i="4"/>
  <c r="AA29" i="4"/>
  <c r="AA40" i="4"/>
  <c r="AA39" i="4"/>
  <c r="AA38" i="4"/>
  <c r="AA37" i="4"/>
  <c r="AA35" i="4"/>
  <c r="AA33" i="4"/>
  <c r="AA31" i="4"/>
  <c r="AA28" i="4"/>
  <c r="Q26" i="4"/>
  <c r="Q25" i="4"/>
  <c r="S17" i="4"/>
  <c r="S25" i="4"/>
  <c r="S16" i="4"/>
  <c r="T26" i="4"/>
  <c r="S26" i="4"/>
  <c r="R25" i="4"/>
  <c r="R27" i="4"/>
  <c r="Q27" i="4"/>
  <c r="T27" i="4"/>
  <c r="S27" i="4"/>
  <c r="R15" i="4"/>
  <c r="R16" i="4"/>
  <c r="Q17" i="4"/>
  <c r="Q16" i="4"/>
  <c r="Q15" i="4"/>
  <c r="T17" i="4"/>
  <c r="T15" i="4"/>
  <c r="AA20" i="4"/>
  <c r="AA22" i="4"/>
  <c r="AA21" i="4"/>
  <c r="AA24" i="4"/>
  <c r="AA23" i="4"/>
  <c r="N161" i="3"/>
  <c r="N316" i="3"/>
  <c r="O35" i="3"/>
  <c r="I12" i="11" s="1"/>
  <c r="N12" i="11" s="1"/>
  <c r="R11" i="3"/>
  <c r="R35" i="3" s="1"/>
  <c r="H111" i="3"/>
  <c r="H11" i="3"/>
  <c r="H191" i="3"/>
  <c r="H216" i="3"/>
  <c r="H166" i="3"/>
  <c r="H86" i="3"/>
  <c r="H36" i="3"/>
  <c r="H291" i="3"/>
  <c r="H241" i="3"/>
  <c r="H136" i="3"/>
  <c r="H61" i="3"/>
  <c r="H266" i="3"/>
  <c r="B5" i="2"/>
  <c r="P36" i="3"/>
  <c r="O60" i="3"/>
  <c r="P86" i="3"/>
  <c r="P110" i="3" s="1"/>
  <c r="P136" i="3"/>
  <c r="P160" i="3" s="1"/>
  <c r="I17" i="11"/>
  <c r="J17" i="11" s="1"/>
  <c r="P216" i="3"/>
  <c r="O240" i="3"/>
  <c r="I21" i="11" s="1"/>
  <c r="P241" i="3"/>
  <c r="O265" i="3"/>
  <c r="I22" i="11" s="1"/>
  <c r="P266" i="3"/>
  <c r="O290" i="3"/>
  <c r="I23" i="11" s="1"/>
  <c r="P291" i="3"/>
  <c r="O315" i="3"/>
  <c r="I24" i="11" s="1"/>
  <c r="P166" i="3"/>
  <c r="O190" i="3"/>
  <c r="I19" i="11" s="1"/>
  <c r="P191" i="3"/>
  <c r="O215" i="3"/>
  <c r="I20" i="11" s="1"/>
  <c r="Q35" i="3"/>
  <c r="P61" i="3"/>
  <c r="O85" i="3"/>
  <c r="I14" i="11" s="1"/>
  <c r="AH15" i="1"/>
  <c r="T16" i="4" s="1"/>
  <c r="AG14" i="1"/>
  <c r="S15" i="4" s="1"/>
  <c r="R11" i="4"/>
  <c r="AO146" i="1"/>
  <c r="AF16" i="1"/>
  <c r="R17" i="4" s="1"/>
  <c r="AO149" i="1"/>
  <c r="AO145" i="1"/>
  <c r="AO147" i="1"/>
  <c r="AO143" i="1"/>
  <c r="AO148" i="1"/>
  <c r="AO144" i="1"/>
  <c r="P35" i="3"/>
  <c r="P135" i="3" l="1"/>
  <c r="R111" i="3"/>
  <c r="R135" i="3" s="1"/>
  <c r="Q111" i="3"/>
  <c r="Q135" i="3" s="1"/>
  <c r="X5" i="2"/>
  <c r="X27" i="2" s="1"/>
  <c r="AM33" i="10" s="1"/>
  <c r="AK5" i="2"/>
  <c r="AK27" i="2" s="1"/>
  <c r="AZ33" i="10" s="1"/>
  <c r="AZ35" i="10" s="1"/>
  <c r="AF27" i="4"/>
  <c r="AD3" i="4" s="1"/>
  <c r="T66" i="4"/>
  <c r="S66" i="4"/>
  <c r="Q66" i="4"/>
  <c r="AA26" i="4"/>
  <c r="X12" i="11"/>
  <c r="AA11" i="4"/>
  <c r="AA25" i="4"/>
  <c r="AJ5" i="2"/>
  <c r="AJ27" i="2" s="1"/>
  <c r="AY33" i="10" s="1"/>
  <c r="AY35" i="10" s="1"/>
  <c r="W5" i="2"/>
  <c r="W27" i="2" s="1"/>
  <c r="AL33" i="10" s="1"/>
  <c r="AA27" i="4"/>
  <c r="R5" i="2"/>
  <c r="R27" i="2" s="1"/>
  <c r="AG33" i="10" s="1"/>
  <c r="AG35" i="10" s="1"/>
  <c r="BB5" i="2"/>
  <c r="BB27" i="2" s="1"/>
  <c r="BQ33" i="10" s="1"/>
  <c r="BQ35" i="10" s="1"/>
  <c r="AZ5" i="2"/>
  <c r="AZ27" i="2" s="1"/>
  <c r="BO33" i="10" s="1"/>
  <c r="BO35" i="10" s="1"/>
  <c r="AX5" i="2"/>
  <c r="AX27" i="2" s="1"/>
  <c r="BM33" i="10" s="1"/>
  <c r="BM35" i="10" s="1"/>
  <c r="AV5" i="2"/>
  <c r="AV27" i="2" s="1"/>
  <c r="BK33" i="10" s="1"/>
  <c r="BK35" i="10" s="1"/>
  <c r="AT5" i="2"/>
  <c r="AT27" i="2" s="1"/>
  <c r="BI33" i="10" s="1"/>
  <c r="BI35" i="10" s="1"/>
  <c r="AR5" i="2"/>
  <c r="AR27" i="2" s="1"/>
  <c r="BG33" i="10" s="1"/>
  <c r="BG35" i="10" s="1"/>
  <c r="BC5" i="2"/>
  <c r="BC27" i="2" s="1"/>
  <c r="BR33" i="10" s="1"/>
  <c r="BR35" i="10" s="1"/>
  <c r="BA5" i="2"/>
  <c r="BA27" i="2" s="1"/>
  <c r="BP33" i="10" s="1"/>
  <c r="BP35" i="10" s="1"/>
  <c r="AY5" i="2"/>
  <c r="AY27" i="2" s="1"/>
  <c r="BN33" i="10" s="1"/>
  <c r="BN35" i="10" s="1"/>
  <c r="AW5" i="2"/>
  <c r="AW27" i="2" s="1"/>
  <c r="BL33" i="10" s="1"/>
  <c r="BL35" i="10" s="1"/>
  <c r="AU5" i="2"/>
  <c r="AU27" i="2" s="1"/>
  <c r="BJ33" i="10" s="1"/>
  <c r="BJ35" i="10" s="1"/>
  <c r="AS5" i="2"/>
  <c r="AS27" i="2" s="1"/>
  <c r="BH33" i="10" s="1"/>
  <c r="BH35" i="10" s="1"/>
  <c r="AE5" i="2"/>
  <c r="AE27" i="2" s="1"/>
  <c r="AT33" i="10" s="1"/>
  <c r="AT35" i="10" s="1"/>
  <c r="AO5" i="2"/>
  <c r="AO27" i="2" s="1"/>
  <c r="BD33" i="10" s="1"/>
  <c r="BD35" i="10" s="1"/>
  <c r="AM5" i="2"/>
  <c r="AM27" i="2" s="1"/>
  <c r="BB33" i="10" s="1"/>
  <c r="BB35" i="10" s="1"/>
  <c r="AH5" i="2"/>
  <c r="AH27" i="2" s="1"/>
  <c r="AF5" i="2"/>
  <c r="AF27" i="2" s="1"/>
  <c r="AU33" i="10" s="1"/>
  <c r="AU35" i="10" s="1"/>
  <c r="AC5" i="2"/>
  <c r="AC27" i="2" s="1"/>
  <c r="AR33" i="10" s="1"/>
  <c r="AR35" i="10" s="1"/>
  <c r="AA5" i="2"/>
  <c r="AA27" i="2" s="1"/>
  <c r="AP33" i="10" s="1"/>
  <c r="AP35" i="10" s="1"/>
  <c r="Y5" i="2"/>
  <c r="Y27" i="2" s="1"/>
  <c r="AN33" i="10" s="1"/>
  <c r="AN35" i="10" s="1"/>
  <c r="V5" i="2"/>
  <c r="V27" i="2" s="1"/>
  <c r="AK33" i="10" s="1"/>
  <c r="S5" i="2"/>
  <c r="S27" i="2" s="1"/>
  <c r="AH33" i="10" s="1"/>
  <c r="AH35" i="10" s="1"/>
  <c r="AP5" i="2"/>
  <c r="AP27" i="2" s="1"/>
  <c r="BE33" i="10" s="1"/>
  <c r="BE35" i="10" s="1"/>
  <c r="AN5" i="2"/>
  <c r="AN27" i="2" s="1"/>
  <c r="BC33" i="10" s="1"/>
  <c r="BC35" i="10" s="1"/>
  <c r="AL5" i="2"/>
  <c r="AL27" i="2" s="1"/>
  <c r="BA33" i="10" s="1"/>
  <c r="BA35" i="10" s="1"/>
  <c r="AI5" i="2"/>
  <c r="AI27" i="2" s="1"/>
  <c r="AX33" i="10" s="1"/>
  <c r="AX35" i="10" s="1"/>
  <c r="AG5" i="2"/>
  <c r="AG27" i="2" s="1"/>
  <c r="AV33" i="10" s="1"/>
  <c r="AV35" i="10" s="1"/>
  <c r="T5" i="2"/>
  <c r="AB5" i="2"/>
  <c r="AB27" i="2" s="1"/>
  <c r="AQ33" i="10" s="1"/>
  <c r="AQ35" i="10" s="1"/>
  <c r="Z5" i="2"/>
  <c r="Z27" i="2" s="1"/>
  <c r="AO33" i="10" s="1"/>
  <c r="AO35" i="10" s="1"/>
  <c r="U5" i="2"/>
  <c r="U27" i="2" s="1"/>
  <c r="AJ33" i="10" s="1"/>
  <c r="AJ35" i="10" s="1"/>
  <c r="J12" i="11"/>
  <c r="K12" i="11" s="1"/>
  <c r="AA17" i="4"/>
  <c r="AA18" i="4"/>
  <c r="AA16" i="4"/>
  <c r="AA19" i="4"/>
  <c r="U3" i="4"/>
  <c r="V3" i="4" s="1"/>
  <c r="AA15" i="4"/>
  <c r="O12" i="11"/>
  <c r="O316" i="3"/>
  <c r="I27" i="11"/>
  <c r="N27" i="11" s="1"/>
  <c r="L17" i="11"/>
  <c r="K17" i="11"/>
  <c r="J15" i="11"/>
  <c r="L15" i="11" s="1"/>
  <c r="I16" i="11"/>
  <c r="J16" i="11" s="1"/>
  <c r="J14" i="11"/>
  <c r="I13" i="11"/>
  <c r="J24" i="11"/>
  <c r="N24" i="11"/>
  <c r="O24" i="11" s="1"/>
  <c r="J23" i="11"/>
  <c r="N23" i="11"/>
  <c r="O23" i="11" s="1"/>
  <c r="J22" i="11"/>
  <c r="N22" i="11"/>
  <c r="O22" i="11" s="1"/>
  <c r="J21" i="11"/>
  <c r="N21" i="11"/>
  <c r="O21" i="11" s="1"/>
  <c r="J20" i="11"/>
  <c r="N20" i="11"/>
  <c r="O20" i="11" s="1"/>
  <c r="J19" i="11"/>
  <c r="X19" i="11"/>
  <c r="X20" i="11" s="1"/>
  <c r="X21" i="11" s="1"/>
  <c r="X22" i="11" s="1"/>
  <c r="X23" i="11" s="1"/>
  <c r="X24" i="11" s="1"/>
  <c r="N19" i="11"/>
  <c r="O19" i="11" s="1"/>
  <c r="O161" i="3"/>
  <c r="R136" i="3"/>
  <c r="R160" i="3" s="1"/>
  <c r="Q136" i="3"/>
  <c r="Q160" i="3" s="1"/>
  <c r="R86" i="3"/>
  <c r="R110" i="3" s="1"/>
  <c r="Q86" i="3"/>
  <c r="Q110" i="3" s="1"/>
  <c r="P60" i="3"/>
  <c r="R36" i="3"/>
  <c r="R60" i="3" s="1"/>
  <c r="Q36" i="3"/>
  <c r="Q60" i="3" s="1"/>
  <c r="P215" i="3"/>
  <c r="Q191" i="3"/>
  <c r="Q215" i="3" s="1"/>
  <c r="R191" i="3"/>
  <c r="R215" i="3" s="1"/>
  <c r="P190" i="3"/>
  <c r="Q166" i="3"/>
  <c r="Q190" i="3" s="1"/>
  <c r="R166" i="3"/>
  <c r="R190" i="3" s="1"/>
  <c r="P315" i="3"/>
  <c r="Q291" i="3"/>
  <c r="Q315" i="3" s="1"/>
  <c r="R291" i="3"/>
  <c r="R315" i="3" s="1"/>
  <c r="P290" i="3"/>
  <c r="Q266" i="3"/>
  <c r="Q290" i="3" s="1"/>
  <c r="R266" i="3"/>
  <c r="R290" i="3" s="1"/>
  <c r="P265" i="3"/>
  <c r="Q241" i="3"/>
  <c r="Q265" i="3" s="1"/>
  <c r="R241" i="3"/>
  <c r="R265" i="3" s="1"/>
  <c r="P240" i="3"/>
  <c r="Q216" i="3"/>
  <c r="Q240" i="3" s="1"/>
  <c r="R216" i="3"/>
  <c r="R240" i="3" s="1"/>
  <c r="P85" i="3"/>
  <c r="R61" i="3"/>
  <c r="R85" i="3" s="1"/>
  <c r="Q61" i="3"/>
  <c r="Q85" i="3" s="1"/>
  <c r="AF13" i="1"/>
  <c r="P12" i="4"/>
  <c r="AO16" i="1"/>
  <c r="AO17" i="1"/>
  <c r="AO22" i="1"/>
  <c r="AO26" i="1"/>
  <c r="AO27" i="1"/>
  <c r="AO31" i="1"/>
  <c r="AO35" i="1"/>
  <c r="AO39" i="1"/>
  <c r="AO43" i="1"/>
  <c r="AO47" i="1"/>
  <c r="AO51" i="1"/>
  <c r="AO55" i="1"/>
  <c r="AO60" i="1"/>
  <c r="AO64" i="1"/>
  <c r="AO68" i="1"/>
  <c r="AO72" i="1"/>
  <c r="AO76" i="1"/>
  <c r="AO80" i="1"/>
  <c r="AO84" i="1"/>
  <c r="AO88" i="1"/>
  <c r="AO92" i="1"/>
  <c r="AO96" i="1"/>
  <c r="AO100" i="1"/>
  <c r="AO104" i="1"/>
  <c r="AO108" i="1"/>
  <c r="AO112" i="1"/>
  <c r="AO114" i="1"/>
  <c r="AO116" i="1"/>
  <c r="AO120" i="1"/>
  <c r="AO122" i="1"/>
  <c r="AO124" i="1"/>
  <c r="AO128" i="1"/>
  <c r="AO130" i="1"/>
  <c r="AO132" i="1"/>
  <c r="AO136" i="1"/>
  <c r="AO138" i="1"/>
  <c r="AO140" i="1"/>
  <c r="AO14" i="1"/>
  <c r="AO19" i="1"/>
  <c r="AO24" i="1"/>
  <c r="AO29" i="1"/>
  <c r="AO33" i="1"/>
  <c r="AO37" i="1"/>
  <c r="AO41" i="1"/>
  <c r="AO45" i="1"/>
  <c r="AO49" i="1"/>
  <c r="AO53" i="1"/>
  <c r="AO58" i="1"/>
  <c r="AO62" i="1"/>
  <c r="AO66" i="1"/>
  <c r="AO70" i="1"/>
  <c r="AO74" i="1"/>
  <c r="AO78" i="1"/>
  <c r="AO82" i="1"/>
  <c r="AO86" i="1"/>
  <c r="AO90" i="1"/>
  <c r="AO94" i="1"/>
  <c r="AO98" i="1"/>
  <c r="AO102" i="1"/>
  <c r="AO106" i="1"/>
  <c r="AO110" i="1"/>
  <c r="AO118" i="1"/>
  <c r="AO126" i="1"/>
  <c r="AO134" i="1"/>
  <c r="AO142" i="1"/>
  <c r="AO141" i="1"/>
  <c r="AO139" i="1"/>
  <c r="AO137" i="1"/>
  <c r="AO135" i="1"/>
  <c r="AO133" i="1"/>
  <c r="AO131" i="1"/>
  <c r="AO129" i="1"/>
  <c r="AO127" i="1"/>
  <c r="AO125" i="1"/>
  <c r="AO123" i="1"/>
  <c r="AO121" i="1"/>
  <c r="AO119" i="1"/>
  <c r="AO117" i="1"/>
  <c r="AO115" i="1"/>
  <c r="AO113" i="1"/>
  <c r="AO111" i="1"/>
  <c r="AO109" i="1"/>
  <c r="AO107" i="1"/>
  <c r="AO105" i="1"/>
  <c r="AO103" i="1"/>
  <c r="AO101" i="1"/>
  <c r="AO99" i="1"/>
  <c r="AO97" i="1"/>
  <c r="AO95" i="1"/>
  <c r="AO93" i="1"/>
  <c r="AO91" i="1"/>
  <c r="AO89" i="1"/>
  <c r="AO87" i="1"/>
  <c r="AO85" i="1"/>
  <c r="AO83" i="1"/>
  <c r="AO81" i="1"/>
  <c r="AO79" i="1"/>
  <c r="AO77" i="1"/>
  <c r="AO75" i="1"/>
  <c r="AO73" i="1"/>
  <c r="AO71" i="1"/>
  <c r="AO69" i="1"/>
  <c r="AO67" i="1"/>
  <c r="AO65" i="1"/>
  <c r="AO63" i="1"/>
  <c r="AO61" i="1"/>
  <c r="AO59" i="1"/>
  <c r="AO56" i="1"/>
  <c r="AO54" i="1"/>
  <c r="AO52" i="1"/>
  <c r="AO50" i="1"/>
  <c r="AO48" i="1"/>
  <c r="AO46" i="1"/>
  <c r="AO44" i="1"/>
  <c r="AO42" i="1"/>
  <c r="AO40" i="1"/>
  <c r="AO38" i="1"/>
  <c r="AO36" i="1"/>
  <c r="AO34" i="1"/>
  <c r="AO32" i="1"/>
  <c r="AO30" i="1"/>
  <c r="AO28" i="1"/>
  <c r="AO25" i="1"/>
  <c r="AO23" i="1"/>
  <c r="AO21" i="1"/>
  <c r="AO20" i="1"/>
  <c r="AO18" i="1"/>
  <c r="AO15" i="1"/>
  <c r="AK35" i="10" l="1"/>
  <c r="AL35" i="10" s="1"/>
  <c r="AM35" i="10" s="1"/>
  <c r="X13" i="11"/>
  <c r="X14" i="11" s="1"/>
  <c r="X15" i="11" s="1"/>
  <c r="X16" i="11" s="1"/>
  <c r="X17" i="11" s="1"/>
  <c r="I25" i="11"/>
  <c r="N25" i="11" s="1"/>
  <c r="AO13" i="1"/>
  <c r="R14" i="4"/>
  <c r="R66" i="4" s="1"/>
  <c r="AW33" i="10"/>
  <c r="L12" i="11"/>
  <c r="M12" i="11" s="1"/>
  <c r="AA13" i="4"/>
  <c r="K15" i="11"/>
  <c r="M15" i="11" s="1"/>
  <c r="Q161" i="3"/>
  <c r="J13" i="11"/>
  <c r="L13" i="11" s="1"/>
  <c r="M17" i="11"/>
  <c r="N13" i="11"/>
  <c r="O13" i="11" s="1"/>
  <c r="Q316" i="3"/>
  <c r="L16" i="11"/>
  <c r="K16" i="11"/>
  <c r="K24" i="11"/>
  <c r="L24" i="11"/>
  <c r="Q24" i="11"/>
  <c r="P24" i="11"/>
  <c r="K23" i="11"/>
  <c r="L23" i="11"/>
  <c r="Q23" i="11"/>
  <c r="P23" i="11"/>
  <c r="K22" i="11"/>
  <c r="L22" i="11"/>
  <c r="Q22" i="11"/>
  <c r="P22" i="11"/>
  <c r="K21" i="11"/>
  <c r="L21" i="11"/>
  <c r="Q21" i="11"/>
  <c r="P21" i="11"/>
  <c r="L20" i="11"/>
  <c r="K20" i="11"/>
  <c r="Q20" i="11"/>
  <c r="P20" i="11"/>
  <c r="P316" i="3"/>
  <c r="P19" i="11"/>
  <c r="Q19" i="11"/>
  <c r="L19" i="11"/>
  <c r="K19" i="11"/>
  <c r="P161" i="3"/>
  <c r="L14" i="11"/>
  <c r="K14" i="11"/>
  <c r="Q12" i="11"/>
  <c r="P12" i="11"/>
  <c r="AW35" i="10" l="1"/>
  <c r="AA14" i="4"/>
  <c r="AA12" i="4"/>
  <c r="N14" i="11"/>
  <c r="K13" i="11"/>
  <c r="M13" i="11" s="1"/>
  <c r="R19" i="11"/>
  <c r="S19" i="11" s="1"/>
  <c r="R12" i="11"/>
  <c r="S12" i="11" s="1"/>
  <c r="M19" i="11"/>
  <c r="R20" i="11"/>
  <c r="S20" i="11" s="1"/>
  <c r="M20" i="11"/>
  <c r="R21" i="11"/>
  <c r="S21" i="11" s="1"/>
  <c r="R22" i="11"/>
  <c r="S22" i="11" s="1"/>
  <c r="R23" i="11"/>
  <c r="S23" i="11" s="1"/>
  <c r="R24" i="11"/>
  <c r="S24" i="11" s="1"/>
  <c r="M16" i="11"/>
  <c r="M24" i="11"/>
  <c r="M23" i="11"/>
  <c r="M22" i="11"/>
  <c r="M21" i="11"/>
  <c r="M14" i="11"/>
  <c r="P13" i="11"/>
  <c r="Q13" i="11"/>
  <c r="O14" i="11" l="1"/>
  <c r="Q14" i="11" s="1"/>
  <c r="N15" i="11"/>
  <c r="N16" i="11" s="1"/>
  <c r="AA66" i="4"/>
  <c r="R13" i="11"/>
  <c r="S13" i="11" s="1"/>
  <c r="P14" i="11" l="1"/>
  <c r="R14" i="11" s="1"/>
  <c r="S14" i="11" s="1"/>
  <c r="T7" i="4"/>
  <c r="V7" i="4" s="1"/>
  <c r="T6" i="4"/>
  <c r="V6" i="4" s="1"/>
  <c r="O15" i="11"/>
  <c r="Q15" i="11" s="1"/>
  <c r="N17" i="11"/>
  <c r="O17" i="11" s="1"/>
  <c r="O16" i="11"/>
  <c r="AD2" i="4"/>
  <c r="AE4" i="4" s="1"/>
  <c r="T4" i="4"/>
  <c r="V4" i="4" l="1"/>
  <c r="T5" i="4"/>
  <c r="V5" i="4" s="1"/>
  <c r="P15" i="11"/>
  <c r="R15" i="11" s="1"/>
  <c r="S15" i="11" s="1"/>
  <c r="Q16" i="11"/>
  <c r="P16" i="11"/>
  <c r="P17" i="11"/>
  <c r="Q17" i="11"/>
  <c r="AE6" i="4"/>
  <c r="T2" i="4" l="1"/>
  <c r="R17" i="11"/>
  <c r="S17" i="11" s="1"/>
  <c r="R16" i="11"/>
  <c r="S16" i="11" s="1"/>
</calcChain>
</file>

<file path=xl/sharedStrings.xml><?xml version="1.0" encoding="utf-8"?>
<sst xmlns="http://schemas.openxmlformats.org/spreadsheetml/2006/main" count="1267" uniqueCount="444">
  <si>
    <t xml:space="preserve">SL No. </t>
  </si>
  <si>
    <t>Month</t>
  </si>
  <si>
    <t xml:space="preserve">Bill Number </t>
  </si>
  <si>
    <t xml:space="preserve">Inv Date </t>
  </si>
  <si>
    <t xml:space="preserve">Name </t>
  </si>
  <si>
    <t>PAN</t>
  </si>
  <si>
    <t xml:space="preserve">Amount </t>
  </si>
  <si>
    <t>CST @2%</t>
  </si>
  <si>
    <t xml:space="preserve">Total Amt </t>
  </si>
  <si>
    <t>Cheque No.</t>
  </si>
  <si>
    <t xml:space="preserve">Payment Date </t>
  </si>
  <si>
    <t xml:space="preserve">Insert Above </t>
  </si>
  <si>
    <t xml:space="preserve">No days </t>
  </si>
  <si>
    <t xml:space="preserve">Vender Name </t>
  </si>
  <si>
    <t>Service Tax No</t>
  </si>
  <si>
    <t>PAN No</t>
  </si>
  <si>
    <t>Category</t>
  </si>
  <si>
    <t>CST @5%</t>
  </si>
  <si>
    <t>Catogery</t>
  </si>
  <si>
    <t>Less: TDS-194C-C</t>
  </si>
  <si>
    <t>Less: TDS-194J-N</t>
  </si>
  <si>
    <t>Less: TDS-194J-C</t>
  </si>
  <si>
    <t>Less: TDS 194I</t>
  </si>
  <si>
    <t>Amount</t>
  </si>
  <si>
    <t>Cheque/Cash</t>
  </si>
  <si>
    <t xml:space="preserve">Tally Date </t>
  </si>
  <si>
    <t>Company Name</t>
  </si>
  <si>
    <t xml:space="preserve">Total Payable Amt </t>
  </si>
  <si>
    <t>TDS AMT</t>
  </si>
  <si>
    <t xml:space="preserve">Address </t>
  </si>
  <si>
    <t xml:space="preserve">Rent </t>
  </si>
  <si>
    <t>194I</t>
  </si>
  <si>
    <t>PAID CHALLAN AMT</t>
  </si>
  <si>
    <t xml:space="preserve">Contractor -Non Company </t>
  </si>
  <si>
    <t>194C-N</t>
  </si>
  <si>
    <t>BALANCE PAYABLE AMT</t>
  </si>
  <si>
    <t>FY</t>
  </si>
  <si>
    <t>2012-13  -Q4</t>
  </si>
  <si>
    <t xml:space="preserve">Contractor -Company </t>
  </si>
  <si>
    <t>194C-C</t>
  </si>
  <si>
    <t>TALLY AMT</t>
  </si>
  <si>
    <t>AY</t>
  </si>
  <si>
    <t>2013-14</t>
  </si>
  <si>
    <t xml:space="preserve">Professional-Non Copmany </t>
  </si>
  <si>
    <t>194J-N</t>
  </si>
  <si>
    <t xml:space="preserve">DIFFRENCE =TALLY-TDS </t>
  </si>
  <si>
    <t>TAN</t>
  </si>
  <si>
    <t>Professional-Copmany</t>
  </si>
  <si>
    <t>194J-C</t>
  </si>
  <si>
    <t xml:space="preserve">TOTAL COUNT </t>
  </si>
  <si>
    <t>Sl.No</t>
  </si>
  <si>
    <t xml:space="preserve">PAN Number </t>
  </si>
  <si>
    <t>Payee's Name</t>
  </si>
  <si>
    <t xml:space="preserve">Month </t>
  </si>
  <si>
    <t>Quarter</t>
  </si>
  <si>
    <t>Invocie No</t>
  </si>
  <si>
    <t>Invocie Date</t>
  </si>
  <si>
    <t xml:space="preserve">Total Amount  </t>
  </si>
  <si>
    <t xml:space="preserve">Total TDS </t>
  </si>
  <si>
    <t xml:space="preserve">Challan Payment Due Date </t>
  </si>
  <si>
    <t>Challan No</t>
  </si>
  <si>
    <t>Challan Date</t>
  </si>
  <si>
    <t>Challan Amount</t>
  </si>
  <si>
    <t xml:space="preserve">TALLY Amount </t>
  </si>
  <si>
    <t>JAN</t>
  </si>
  <si>
    <t>Computer Software Sales</t>
  </si>
  <si>
    <t>Domestic Sales- CST</t>
  </si>
  <si>
    <t>EXPORT OF SOFTWARE - FC</t>
  </si>
  <si>
    <t xml:space="preserve">Sales Service </t>
  </si>
  <si>
    <t>Total Sales</t>
  </si>
  <si>
    <t>ST Regn NO</t>
  </si>
  <si>
    <t>Total In-eligible sales</t>
  </si>
  <si>
    <t>Ineligible Sales Ratio</t>
  </si>
  <si>
    <t>Invoice No</t>
  </si>
  <si>
    <t>Details of input service provider</t>
  </si>
  <si>
    <t>Details of input service</t>
  </si>
  <si>
    <t xml:space="preserve">Invoice Date </t>
  </si>
  <si>
    <t>ST regd. No.</t>
  </si>
  <si>
    <t>Nature of Service</t>
  </si>
  <si>
    <t>Value</t>
  </si>
  <si>
    <t xml:space="preserve">Type </t>
  </si>
  <si>
    <t>Ineligible Tax</t>
  </si>
  <si>
    <t xml:space="preserve">Monthly Input Eligible </t>
  </si>
  <si>
    <t xml:space="preserve">Monthly Total Tax </t>
  </si>
  <si>
    <t>Edu Cess 2%</t>
  </si>
  <si>
    <t>H E.Edu Cess 1%</t>
  </si>
  <si>
    <t>APR</t>
  </si>
  <si>
    <t>P</t>
  </si>
  <si>
    <t>APRIL TOTAL INPUT</t>
  </si>
  <si>
    <t>MAY</t>
  </si>
  <si>
    <t xml:space="preserve">MAY TOTAL INPUT </t>
  </si>
  <si>
    <t>JUN</t>
  </si>
  <si>
    <t>F</t>
  </si>
  <si>
    <t xml:space="preserve">JUN TOTAL INPUT </t>
  </si>
  <si>
    <t>JUL</t>
  </si>
  <si>
    <t xml:space="preserve">JUL TOTAL INPUT </t>
  </si>
  <si>
    <t>AUG</t>
  </si>
  <si>
    <t xml:space="preserve">AUG TOTAL INPUT </t>
  </si>
  <si>
    <t>SEP</t>
  </si>
  <si>
    <t xml:space="preserve">SEP TOTAL INPUT </t>
  </si>
  <si>
    <t xml:space="preserve">APRIL TO SEPTEMBER SERVICE TAX ELIGIBLE INPUT </t>
  </si>
  <si>
    <t xml:space="preserve">                Opening Balance</t>
  </si>
  <si>
    <t>Credit taken</t>
  </si>
  <si>
    <t>Credit utilised</t>
  </si>
  <si>
    <t>Closing balance</t>
  </si>
  <si>
    <t>OCT</t>
  </si>
  <si>
    <t xml:space="preserve">OCT TOTAL INPUT </t>
  </si>
  <si>
    <t>NOV</t>
  </si>
  <si>
    <t xml:space="preserve">NOV TOTAL INPUT </t>
  </si>
  <si>
    <t>DEC</t>
  </si>
  <si>
    <t xml:space="preserve">DEC TOTAL INPUT </t>
  </si>
  <si>
    <t xml:space="preserve">JAN TOTAL INPUT </t>
  </si>
  <si>
    <t>FEB</t>
  </si>
  <si>
    <t xml:space="preserve">FEB TOTAL INPUT </t>
  </si>
  <si>
    <t>MAR</t>
  </si>
  <si>
    <t xml:space="preserve">MAR TOTAL INPUT </t>
  </si>
  <si>
    <t xml:space="preserve">OCTOBER TO MARCH SERVICE TAX ELIGIBLE INPUT </t>
  </si>
  <si>
    <t>Service Tax Credit</t>
  </si>
  <si>
    <t>Place:</t>
  </si>
  <si>
    <t>Bangalore</t>
  </si>
  <si>
    <t>Date:</t>
  </si>
  <si>
    <t>Name and signature of the assessee</t>
  </si>
  <si>
    <t>or his authorised representative</t>
  </si>
  <si>
    <t>KVAT 5.5%</t>
  </si>
  <si>
    <t>KVAT 14.5%</t>
  </si>
  <si>
    <t>MHVAT 5%</t>
  </si>
  <si>
    <t>MHVAT 13.5%</t>
  </si>
  <si>
    <t>Category of Service</t>
  </si>
  <si>
    <t>Service Charges</t>
  </si>
  <si>
    <t>S Tax on Service charge</t>
  </si>
  <si>
    <t>Adr1</t>
  </si>
  <si>
    <t>Person</t>
  </si>
  <si>
    <t>Tel_2</t>
  </si>
  <si>
    <t>Fax</t>
  </si>
  <si>
    <t>SL No</t>
  </si>
  <si>
    <t>NAME</t>
  </si>
  <si>
    <t xml:space="preserve">City </t>
  </si>
  <si>
    <t xml:space="preserve">State </t>
  </si>
  <si>
    <t xml:space="preserve">Phone </t>
  </si>
  <si>
    <t>TIN</t>
  </si>
  <si>
    <t xml:space="preserve">SERVICE TAX </t>
  </si>
  <si>
    <t xml:space="preserve">Email </t>
  </si>
  <si>
    <t>TIN Digit</t>
  </si>
  <si>
    <t>PAN Digit</t>
  </si>
  <si>
    <t>S TAX Digit</t>
  </si>
  <si>
    <t>TIN No</t>
  </si>
  <si>
    <t>Tax %</t>
  </si>
  <si>
    <t xml:space="preserve">Invoice Amount </t>
  </si>
  <si>
    <t>Invoce Amount</t>
  </si>
  <si>
    <t>Elgible Service Tax @ 25%</t>
  </si>
  <si>
    <t>Eligble Service Tax @ 100%</t>
  </si>
  <si>
    <t>Not Eligible S. Tax 75%</t>
  </si>
  <si>
    <t>Eligible S. Tax 25%</t>
  </si>
  <si>
    <t>EligibleS Tax @ 100%</t>
  </si>
  <si>
    <t>Section</t>
  </si>
  <si>
    <t>Exemption %</t>
  </si>
  <si>
    <t>Less: TDS-Exemption 194-N</t>
  </si>
  <si>
    <t>Less: TDS-Exemption 194C-C</t>
  </si>
  <si>
    <t>Less: TDS-Exemption 194J-N</t>
  </si>
  <si>
    <t>Less: TDS- Exemption 194J-C</t>
  </si>
  <si>
    <t>Less: TDS- Exemption 194I</t>
  </si>
  <si>
    <t>Less: TDS-194C-N</t>
  </si>
  <si>
    <t xml:space="preserve">Invoice Booked Tally Date </t>
  </si>
  <si>
    <t>Cetogary</t>
  </si>
  <si>
    <t xml:space="preserve">Vendor Name </t>
  </si>
  <si>
    <t>Decription</t>
  </si>
  <si>
    <t xml:space="preserve">JAN </t>
  </si>
  <si>
    <t>Credit Taken 100%</t>
  </si>
  <si>
    <t>Credit Taken 25%</t>
  </si>
  <si>
    <t>Credit Taken 75%</t>
  </si>
  <si>
    <t>Partial Amount</t>
  </si>
  <si>
    <t>Full Amount</t>
  </si>
  <si>
    <t>Type</t>
  </si>
  <si>
    <t>PERIOD FROM</t>
  </si>
  <si>
    <t>APR TO SEP 2012</t>
  </si>
  <si>
    <t>OCT TO MAR 2013</t>
  </si>
  <si>
    <t xml:space="preserve">Debtors Name </t>
  </si>
  <si>
    <t xml:space="preserve">Total </t>
  </si>
  <si>
    <t xml:space="preserve">S Tax </t>
  </si>
  <si>
    <t xml:space="preserve">S T Payable </t>
  </si>
  <si>
    <t>Cess</t>
  </si>
  <si>
    <t>3% Edu &amp; Higher Edu Cess Amt</t>
  </si>
  <si>
    <t xml:space="preserve">Tax Rate </t>
  </si>
  <si>
    <t xml:space="preserve">12% Output Amt </t>
  </si>
  <si>
    <t xml:space="preserve">Output Tax Amount </t>
  </si>
  <si>
    <t xml:space="preserve">Balance Tax </t>
  </si>
  <si>
    <t>ST No</t>
  </si>
  <si>
    <t xml:space="preserve">Division </t>
  </si>
  <si>
    <t>INPUT CREDIT</t>
  </si>
  <si>
    <t>INTEREST</t>
  </si>
  <si>
    <t>18% P.A</t>
  </si>
  <si>
    <t>MONTHS</t>
  </si>
  <si>
    <t>Invoice AMT.</t>
  </si>
  <si>
    <t>S.TAX</t>
  </si>
  <si>
    <t>EDU.CESS</t>
  </si>
  <si>
    <t>HR.SEC. CESS</t>
  </si>
  <si>
    <t>TOTAL STAX</t>
  </si>
  <si>
    <t xml:space="preserve">    STAX</t>
  </si>
  <si>
    <t xml:space="preserve">    EDU.CESS</t>
  </si>
  <si>
    <t xml:space="preserve">    HR.SEC.CESS</t>
  </si>
  <si>
    <t>NET STAX</t>
  </si>
  <si>
    <t>INT.ON STAX</t>
  </si>
  <si>
    <t>INT ON E.CES</t>
  </si>
  <si>
    <t>INT ON H.SEC.CESS</t>
  </si>
  <si>
    <t>NET PAYABLE</t>
  </si>
  <si>
    <t>LATE DAYS</t>
  </si>
  <si>
    <t>PAID ON</t>
  </si>
  <si>
    <t>DUE DATE</t>
  </si>
  <si>
    <t>PAID AMT</t>
  </si>
  <si>
    <t xml:space="preserve">Balance Input Tax </t>
  </si>
  <si>
    <t>CLOSING BALANCE AMOUNT OF PREVIOUS RETURN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</si>
  <si>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</si>
  <si>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</si>
  <si>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</si>
  <si>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</si>
  <si>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</si>
  <si>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</si>
  <si>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</si>
  <si>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</si>
  <si>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</si>
  <si>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</si>
  <si>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</si>
  <si>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 xml:space="preserve">Apr to Sep Total </t>
  </si>
  <si>
    <t xml:space="preserve">Oct to Mar Total </t>
  </si>
  <si>
    <t>Total</t>
  </si>
  <si>
    <t>Date Modified</t>
  </si>
  <si>
    <t>SL. No</t>
  </si>
  <si>
    <t>Partner</t>
  </si>
  <si>
    <t>End Customer</t>
  </si>
  <si>
    <t>Status</t>
  </si>
  <si>
    <t>Invoice Amt</t>
  </si>
  <si>
    <t xml:space="preserve">Outstanding Amt </t>
  </si>
  <si>
    <t>Range</t>
  </si>
  <si>
    <t xml:space="preserve">O/S Days </t>
  </si>
  <si>
    <t>PO No</t>
  </si>
  <si>
    <t>SO No</t>
  </si>
  <si>
    <t>Closing Date</t>
  </si>
  <si>
    <t xml:space="preserve">Year </t>
  </si>
  <si>
    <t>Sales</t>
  </si>
  <si>
    <t>Currency</t>
  </si>
  <si>
    <t>USD</t>
  </si>
  <si>
    <t>Foreign Invocie In INR</t>
  </si>
  <si>
    <t xml:space="preserve">Invoice Value </t>
  </si>
  <si>
    <t>Amt Recd</t>
  </si>
  <si>
    <t xml:space="preserve">C Form No </t>
  </si>
  <si>
    <t xml:space="preserve">C Form Date </t>
  </si>
  <si>
    <t>C forrm Amount</t>
  </si>
  <si>
    <t>C Form Collected YES/NO</t>
  </si>
  <si>
    <t>Outstanding in $</t>
  </si>
  <si>
    <t xml:space="preserve">Sales Person Remarks </t>
  </si>
  <si>
    <t xml:space="preserve"> Date of Payment </t>
  </si>
  <si>
    <t>Anchor Comments</t>
  </si>
  <si>
    <t>Open</t>
  </si>
  <si>
    <t xml:space="preserve"> </t>
  </si>
  <si>
    <t>INSERT ABOVE</t>
  </si>
  <si>
    <t xml:space="preserve">Sl. No </t>
  </si>
  <si>
    <t xml:space="preserve">Date </t>
  </si>
  <si>
    <t xml:space="preserve">Foregin Invoice Value </t>
  </si>
  <si>
    <t>Direct Export</t>
  </si>
  <si>
    <t>Exemption Sales Local</t>
  </si>
  <si>
    <t>S Tax Amount -Local</t>
  </si>
  <si>
    <t xml:space="preserve">S Tax Amount - Inter State </t>
  </si>
  <si>
    <t>Exemption Sales Inter State</t>
  </si>
  <si>
    <t xml:space="preserve">S Tax Inter state </t>
  </si>
  <si>
    <t>S Tax Local</t>
  </si>
  <si>
    <t>K CST @5%</t>
  </si>
  <si>
    <t>K CST-C @ 2%</t>
  </si>
  <si>
    <t>K VAT @ 5.5%</t>
  </si>
  <si>
    <t>M VAT @ 5%</t>
  </si>
  <si>
    <t>M CST-C @ 2%</t>
  </si>
  <si>
    <t>M CST @5%</t>
  </si>
  <si>
    <t>K ST @ 12.36%</t>
  </si>
  <si>
    <t>M ST @ 12.36%</t>
  </si>
  <si>
    <t>D ST @c 12.36%</t>
  </si>
  <si>
    <t>Total Output K VAT</t>
  </si>
  <si>
    <t>Total Output K CST</t>
  </si>
  <si>
    <t>Total Output M VAT</t>
  </si>
  <si>
    <t>Total Output M CST</t>
  </si>
  <si>
    <t>Total Output D VAT</t>
  </si>
  <si>
    <t>Total Output D CST</t>
  </si>
  <si>
    <t>D VAT @ 5%</t>
  </si>
  <si>
    <t>D CST-C @ 2%</t>
  </si>
  <si>
    <t>D CST @5%</t>
  </si>
  <si>
    <t>KA Total Payable Amt</t>
  </si>
  <si>
    <t>MH Total Payable Amt</t>
  </si>
  <si>
    <t>Delhi Total Payable Amt</t>
  </si>
  <si>
    <t>KA VAT/CST OUTPUT</t>
  </si>
  <si>
    <t>Dlhi VAT 5%</t>
  </si>
  <si>
    <t>Delhi VAT 13.5%</t>
  </si>
  <si>
    <t>Delhi VAT 5%</t>
  </si>
  <si>
    <t>KA Input</t>
  </si>
  <si>
    <t>MH Input</t>
  </si>
  <si>
    <t>Delhi Input</t>
  </si>
  <si>
    <t>MH Total VAT/CST OUTPUT</t>
  </si>
  <si>
    <t>DELHI VAT/CST OUTPUT</t>
  </si>
  <si>
    <t>INPUT AMOUNT</t>
  </si>
  <si>
    <t>BALANCE PAYABLE / CF</t>
  </si>
  <si>
    <t>Local ST Sales</t>
  </si>
  <si>
    <t>Inter State ST Sales</t>
  </si>
  <si>
    <t>Total Amount</t>
  </si>
  <si>
    <t xml:space="preserve">Service Charge  </t>
  </si>
  <si>
    <t xml:space="preserve">TAX </t>
  </si>
  <si>
    <t>STAX @100%</t>
  </si>
  <si>
    <t>NA</t>
  </si>
  <si>
    <t>Apr</t>
  </si>
  <si>
    <t>May</t>
  </si>
  <si>
    <t>Adr2</t>
  </si>
  <si>
    <t>TDS194J-N</t>
  </si>
  <si>
    <t>Others</t>
  </si>
  <si>
    <t>TDS194J-C</t>
  </si>
  <si>
    <t>STAX @25%</t>
  </si>
  <si>
    <t>TDS194C-N</t>
  </si>
  <si>
    <t>MHVAT5%</t>
  </si>
  <si>
    <t>TDS194C-C</t>
  </si>
  <si>
    <t>TDS194I</t>
  </si>
  <si>
    <t>F-Ex</t>
  </si>
  <si>
    <t>M VAT</t>
  </si>
  <si>
    <t>Inter State M ST</t>
  </si>
  <si>
    <t>INR</t>
  </si>
  <si>
    <t>VAT-5.5%</t>
  </si>
  <si>
    <t>Exemption</t>
  </si>
  <si>
    <t>TDS Exe-194C-C</t>
  </si>
  <si>
    <t>Jun</t>
  </si>
  <si>
    <t>K CST-C</t>
  </si>
  <si>
    <t>K CST</t>
  </si>
  <si>
    <t>K VAT</t>
  </si>
  <si>
    <t>Local ST</t>
  </si>
  <si>
    <t>Party Name</t>
  </si>
  <si>
    <t>Apr-Sep-13</t>
  </si>
  <si>
    <t>Oct-Mar-14</t>
  </si>
  <si>
    <t>Jul</t>
  </si>
  <si>
    <t>04050</t>
  </si>
  <si>
    <t>06735</t>
  </si>
  <si>
    <t>06859</t>
  </si>
  <si>
    <t>06877</t>
  </si>
  <si>
    <t>06872</t>
  </si>
  <si>
    <t>06865</t>
  </si>
  <si>
    <t xml:space="preserve">PAID Amount </t>
  </si>
  <si>
    <t xml:space="preserve">Paid Through </t>
  </si>
  <si>
    <t>CIN NO/Cheque No</t>
  </si>
  <si>
    <t xml:space="preserve">Paid Date </t>
  </si>
  <si>
    <t>Return Filed Date</t>
  </si>
  <si>
    <t>*</t>
  </si>
  <si>
    <t xml:space="preserve">XXXXX  PRIVATE LIMITED </t>
  </si>
  <si>
    <t>ABC</t>
  </si>
  <si>
    <t>BCD</t>
  </si>
  <si>
    <t>AAA</t>
  </si>
  <si>
    <t>BBB</t>
  </si>
  <si>
    <t>KKK</t>
  </si>
  <si>
    <t>XXX</t>
  </si>
  <si>
    <t>YYYY</t>
  </si>
  <si>
    <t>NZ</t>
  </si>
  <si>
    <t>YZ</t>
  </si>
  <si>
    <t>PK</t>
  </si>
  <si>
    <t>GK</t>
  </si>
  <si>
    <t>NK</t>
  </si>
  <si>
    <t>MK</t>
  </si>
  <si>
    <t>OK</t>
  </si>
  <si>
    <t>YAKE</t>
  </si>
  <si>
    <t>ENAKKE</t>
  </si>
  <si>
    <t>MATHE</t>
  </si>
  <si>
    <t>AMELE</t>
  </si>
  <si>
    <t>OPP</t>
  </si>
  <si>
    <t>PPO</t>
  </si>
  <si>
    <t>YUBR</t>
  </si>
  <si>
    <t>XYZ</t>
  </si>
  <si>
    <t>YKW</t>
  </si>
  <si>
    <t>NKW</t>
  </si>
  <si>
    <t>PPP</t>
  </si>
  <si>
    <t>PQR</t>
  </si>
  <si>
    <t>AAAAA0000A</t>
  </si>
  <si>
    <t>AAAAA0000AST001</t>
  </si>
  <si>
    <t>ST Cetogery</t>
  </si>
  <si>
    <t>DDMM -Ex -2013-003</t>
  </si>
  <si>
    <t>DDMM -KA -2013-009</t>
  </si>
  <si>
    <t>DDMM -KA -2013-010</t>
  </si>
  <si>
    <t>DDMM -KA -2013-011</t>
  </si>
  <si>
    <t>DDMM -KA -2013-012</t>
  </si>
  <si>
    <t>DDMM -KA -2013-013</t>
  </si>
  <si>
    <t>DDMM -KA -2013-014</t>
  </si>
  <si>
    <t>DDMM -KA -2013-015</t>
  </si>
  <si>
    <t>DDMM -KA -2013-016</t>
  </si>
  <si>
    <t>DDMM -KA -2013-017</t>
  </si>
  <si>
    <t>DDMM -KA -2013-018</t>
  </si>
  <si>
    <t>DDMM -KA -2013-019</t>
  </si>
  <si>
    <t>DDMM/KA/1314/020/RCOM008</t>
  </si>
  <si>
    <t>DDMM/KA/1314/021/RCOM009</t>
  </si>
  <si>
    <t>DDMM/KA/1314/021/ST003</t>
  </si>
  <si>
    <t>DDMM/KA/1314/022/RCOM010</t>
  </si>
  <si>
    <t>DDMM/KA/1314/023/RCOM011</t>
  </si>
  <si>
    <t>DDMM/KA/1314/024/VI005</t>
  </si>
  <si>
    <t>DDMM/KA/1314/025/RCOM012</t>
  </si>
  <si>
    <t>DDMM KA -2013-004</t>
  </si>
  <si>
    <t>DDMM KA -2013-005</t>
  </si>
  <si>
    <t>DDMM/KA/1314/006/DAX003</t>
  </si>
  <si>
    <t>DDMM/KA/1314/007/HSB001</t>
  </si>
  <si>
    <t>DDMM/KA/1314/008/HSB002</t>
  </si>
  <si>
    <t>AA</t>
  </si>
  <si>
    <t>AC</t>
  </si>
  <si>
    <t>BB</t>
  </si>
  <si>
    <t>BC</t>
  </si>
  <si>
    <t>CC</t>
  </si>
  <si>
    <t>CA</t>
  </si>
  <si>
    <t>DD</t>
  </si>
  <si>
    <t>Address Sheet:</t>
  </si>
  <si>
    <t>Summary Sheet:</t>
  </si>
  <si>
    <t>Row No A1 enter the Date for 01.JAN.2013 (DD/MM/YYYY)</t>
  </si>
  <si>
    <t>Row No 4 please check the Statutory Rates as applicable</t>
  </si>
  <si>
    <t xml:space="preserve">Colum AP "Tally Date" is mandatory </t>
  </si>
  <si>
    <t>Sales Sheet:</t>
  </si>
  <si>
    <t>Row C2 "Date" is mandatory to change current date</t>
  </si>
  <si>
    <t>Closed</t>
  </si>
  <si>
    <t>closed</t>
  </si>
  <si>
    <t>Input VAT Sheet:</t>
  </si>
  <si>
    <t>As per Summary sheet SL NO (Colum A)  Input sales tax taken (SL NO) Numbers, enter into the INPUT VAT sheet Colum NO A</t>
  </si>
  <si>
    <t>XXXXX PRIVATE LIMITED</t>
  </si>
  <si>
    <t>Input ST Sheet:</t>
  </si>
  <si>
    <t>As per Summary sheet SL NO (Colum A)  Input ST tax taken (SL NO) Numbers, enter into the INPUT VAT sheet Colum NO A</t>
  </si>
  <si>
    <t xml:space="preserve">Enter the below amount in ST sheet as per the your sales </t>
  </si>
  <si>
    <t>If you want More rows you can add</t>
  </si>
  <si>
    <t>Output ST:</t>
  </si>
  <si>
    <t>Output VAT -CST Report Sheet:</t>
  </si>
  <si>
    <t>As per Sales sheet SL NO (Colum B)  Invoice NO Numbers, enter into the Output ST sheet Colum NO B</t>
  </si>
  <si>
    <t>As per Sales sheet SL NO (Colum A)  SL NO Numbers, enter into the Output VAT CST Report sheet Colum NO B</t>
  </si>
  <si>
    <t>TDS sheet:</t>
  </si>
  <si>
    <t>As per Summary sheet SL NO (Colum A)  TDS (SL NO) Numbers, enter into the TDS Report sheet Colum NO E</t>
  </si>
  <si>
    <t>Service Tax Sheet (ST):</t>
  </si>
  <si>
    <t>You will get final report :)</t>
  </si>
  <si>
    <t>You can change as per your requirements.</t>
  </si>
  <si>
    <t>Fill the all Colum details  ( especially Name, PAN, TAN, ST NO etc.)</t>
  </si>
  <si>
    <t xml:space="preserve">please don’t repeat the vendor name </t>
  </si>
  <si>
    <t>Fill the details without Color cell</t>
  </si>
  <si>
    <t>Colum J "Vender Name", please fill as per address B Colum name mentioned.</t>
  </si>
  <si>
    <t xml:space="preserve">Colum L "Category", TAX rates dropped down list please insert for applicable </t>
  </si>
  <si>
    <t xml:space="preserve">Colum AC "Category", TDS dropped down list please insert for applicable </t>
  </si>
  <si>
    <t xml:space="preserve">you will get all details what you are entered in Summary sheet </t>
  </si>
  <si>
    <t>you will get all details what you are entered in summary sheet Month wise</t>
  </si>
  <si>
    <t>You can choose P or F (P - Partial Amount and F - Full amt eligible)</t>
  </si>
  <si>
    <t xml:space="preserve">you will get all details what you are entered in Sales sheet </t>
  </si>
  <si>
    <t>This sheet will be use mainly for Statutory report purpose (Sales, VAT Input, ST, Output VAT/CST, TDS)</t>
  </si>
  <si>
    <t>XXXX</t>
  </si>
  <si>
    <t xml:space="preserve">VAT -Status </t>
  </si>
  <si>
    <t xml:space="preserve">XXXX INPUT VAT Status </t>
  </si>
  <si>
    <t xml:space="preserve">XXXX Invoice &amp; Collection Status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</si>
</sst>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&quot;$&quot;#,##0_);[Red]\(&quot;$&quot;#,##0\)"/>
    <numFmt numFmtId="43" formatCode="_(* #,##0.00_);_(* \(#,##0.00\);_(* &quot;-&quot;??_);_(@_)"/>
    <numFmt numFmtId="164" formatCode="[$-409]d\-mmm\-yy;@"/>
    <numFmt numFmtId="165" formatCode="#,##0.00;[Red]#,##0.00"/>
    <numFmt numFmtId="166" formatCode="#,##0;[Red]#,##0"/>
    <numFmt numFmtId="167" formatCode="_(* #,##0_);_(* \(#,##0\);_(* &quot;-&quot;??_);_(@_)"/>
    <numFmt numFmtId="168" formatCode="0;[Red]0"/>
    <numFmt numFmtId="169" formatCode="[$-409]mmm\-yy;@"/>
    <numFmt numFmtId="170" formatCode="[$-3409]dd\-mmm\-yy;@"/>
    <numFmt numFmtId="171" formatCode="&quot;$&quot;#,##0"/>
    <numFmt numFmtId="172" formatCode="0_);\(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u/>
      <sz val="10"/>
      <color indexed="12"/>
      <name val="Arial"/>
      <family val="2"/>
    </font>
    <font>
      <sz val="10"/>
      <name val="Calibri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FF00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6"/>
      <name val="Calibri"/>
      <family val="2"/>
      <scheme val="minor"/>
    </font>
    <font>
      <sz val="14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0" tint="-0.499984740745262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auto="1"/>
      </patternFill>
    </fill>
    <fill>
      <patternFill patternType="solid">
        <fgColor theme="9" tint="0.39997558519241921"/>
        <bgColor auto="1"/>
      </patternFill>
    </fill>
    <fill>
      <patternFill patternType="solid">
        <fgColor theme="5" tint="0.39997558519241921"/>
        <bgColor auto="1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24">
    <xf numFmtId="0" fontId="0" fillId="0" borderId="0" xfId="0"/>
    <xf numFmtId="0" fontId="3" fillId="4" borderId="1" xfId="0" applyFont="1" applyFill="1" applyBorder="1" applyAlignment="1" applyProtection="1">
      <alignment horizontal="center" vertical="center" wrapText="1"/>
    </xf>
    <xf numFmtId="9" fontId="3" fillId="4" borderId="1" xfId="2" applyFont="1" applyFill="1" applyBorder="1" applyAlignment="1" applyProtection="1">
      <alignment horizontal="center" vertical="center" wrapText="1"/>
    </xf>
    <xf numFmtId="167" fontId="3" fillId="4" borderId="17" xfId="1" applyNumberFormat="1" applyFont="1" applyFill="1" applyBorder="1" applyAlignment="1" applyProtection="1">
      <alignment horizontal="center" vertical="center" wrapText="1"/>
    </xf>
    <xf numFmtId="167" fontId="3" fillId="4" borderId="18" xfId="1" applyNumberFormat="1" applyFont="1" applyFill="1" applyBorder="1" applyAlignment="1" applyProtection="1">
      <alignment horizontal="center" vertical="center" wrapText="1"/>
    </xf>
    <xf numFmtId="167" fontId="3" fillId="4" borderId="19" xfId="1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0" fillId="0" borderId="0" xfId="0" applyFont="1"/>
    <xf numFmtId="10" fontId="3" fillId="4" borderId="1" xfId="2" applyNumberFormat="1" applyFont="1" applyFill="1" applyBorder="1" applyAlignment="1" applyProtection="1">
      <alignment horizontal="center" vertic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9" fontId="3" fillId="4" borderId="3" xfId="2" applyFont="1" applyFill="1" applyBorder="1" applyAlignment="1" applyProtection="1">
      <alignment horizontal="center" vertical="center" wrapText="1"/>
    </xf>
    <xf numFmtId="169" fontId="3" fillId="4" borderId="1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6" fontId="4" fillId="2" borderId="10" xfId="0" applyNumberFormat="1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167" fontId="6" fillId="0" borderId="1" xfId="1" applyNumberFormat="1" applyFont="1" applyFill="1" applyBorder="1" applyAlignment="1"/>
    <xf numFmtId="167" fontId="3" fillId="4" borderId="28" xfId="1" applyNumberFormat="1" applyFont="1" applyFill="1" applyBorder="1" applyAlignment="1" applyProtection="1">
      <alignment horizontal="center" vertical="center" wrapText="1"/>
    </xf>
    <xf numFmtId="169" fontId="3" fillId="4" borderId="12" xfId="0" applyNumberFormat="1" applyFont="1" applyFill="1" applyBorder="1" applyAlignment="1" applyProtection="1">
      <alignment horizontal="center" vertical="center" wrapText="1"/>
    </xf>
    <xf numFmtId="0" fontId="3" fillId="4" borderId="34" xfId="0" applyFont="1" applyFill="1" applyBorder="1" applyAlignment="1" applyProtection="1">
      <alignment horizontal="center" vertical="center" wrapText="1"/>
    </xf>
    <xf numFmtId="0" fontId="3" fillId="4" borderId="35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0" fillId="0" borderId="1" xfId="0" applyFont="1" applyBorder="1"/>
    <xf numFmtId="0" fontId="3" fillId="4" borderId="13" xfId="0" applyFont="1" applyFill="1" applyBorder="1" applyAlignment="1" applyProtection="1">
      <alignment horizontal="center" vertical="center" wrapText="1"/>
    </xf>
    <xf numFmtId="0" fontId="8" fillId="0" borderId="0" xfId="0" applyFont="1" applyBorder="1"/>
    <xf numFmtId="0" fontId="8" fillId="0" borderId="21" xfId="0" applyFont="1" applyBorder="1"/>
    <xf numFmtId="0" fontId="8" fillId="0" borderId="0" xfId="0" applyFont="1" applyBorder="1" applyAlignment="1">
      <alignment vertical="top" wrapText="1"/>
    </xf>
    <xf numFmtId="0" fontId="8" fillId="0" borderId="26" xfId="0" applyFont="1" applyBorder="1" applyAlignment="1">
      <alignment vertical="top" wrapText="1"/>
    </xf>
    <xf numFmtId="0" fontId="8" fillId="0" borderId="43" xfId="0" applyFont="1" applyBorder="1" applyAlignment="1">
      <alignment vertical="top" wrapText="1"/>
    </xf>
    <xf numFmtId="0" fontId="8" fillId="0" borderId="40" xfId="0" applyFont="1" applyBorder="1" applyAlignment="1">
      <alignment vertical="top" wrapText="1"/>
    </xf>
    <xf numFmtId="0" fontId="9" fillId="0" borderId="0" xfId="0" applyFont="1" applyBorder="1"/>
    <xf numFmtId="167" fontId="9" fillId="0" borderId="0" xfId="1" applyNumberFormat="1" applyFont="1" applyFill="1" applyBorder="1"/>
    <xf numFmtId="0" fontId="9" fillId="0" borderId="42" xfId="0" applyFont="1" applyBorder="1"/>
    <xf numFmtId="0" fontId="10" fillId="12" borderId="19" xfId="0" applyFont="1" applyFill="1" applyBorder="1"/>
    <xf numFmtId="0" fontId="11" fillId="12" borderId="21" xfId="0" applyFont="1" applyFill="1" applyBorder="1" applyAlignment="1"/>
    <xf numFmtId="0" fontId="11" fillId="12" borderId="22" xfId="0" applyFont="1" applyFill="1" applyBorder="1" applyAlignment="1"/>
    <xf numFmtId="0" fontId="11" fillId="12" borderId="23" xfId="0" applyFont="1" applyFill="1" applyBorder="1" applyAlignment="1"/>
    <xf numFmtId="0" fontId="9" fillId="0" borderId="26" xfId="0" applyFont="1" applyBorder="1"/>
    <xf numFmtId="0" fontId="9" fillId="0" borderId="27" xfId="0" applyFont="1" applyBorder="1"/>
    <xf numFmtId="0" fontId="9" fillId="0" borderId="13" xfId="0" applyFont="1" applyBorder="1"/>
    <xf numFmtId="0" fontId="9" fillId="0" borderId="14" xfId="0" applyFont="1" applyBorder="1"/>
    <xf numFmtId="9" fontId="9" fillId="0" borderId="3" xfId="0" applyNumberFormat="1" applyFont="1" applyFill="1" applyBorder="1" applyAlignment="1"/>
    <xf numFmtId="9" fontId="9" fillId="0" borderId="1" xfId="0" applyNumberFormat="1" applyFont="1" applyFill="1" applyBorder="1" applyAlignment="1"/>
    <xf numFmtId="9" fontId="9" fillId="0" borderId="12" xfId="0" applyNumberFormat="1" applyFont="1" applyFill="1" applyBorder="1" applyAlignment="1"/>
    <xf numFmtId="0" fontId="9" fillId="0" borderId="30" xfId="0" applyFont="1" applyBorder="1"/>
    <xf numFmtId="0" fontId="9" fillId="0" borderId="31" xfId="0" applyFont="1" applyBorder="1"/>
    <xf numFmtId="0" fontId="9" fillId="0" borderId="12" xfId="0" applyFont="1" applyBorder="1"/>
    <xf numFmtId="0" fontId="9" fillId="0" borderId="10" xfId="0" applyFont="1" applyBorder="1"/>
    <xf numFmtId="0" fontId="9" fillId="0" borderId="32" xfId="0" applyFont="1" applyBorder="1"/>
    <xf numFmtId="0" fontId="9" fillId="0" borderId="33" xfId="0" applyFont="1" applyBorder="1"/>
    <xf numFmtId="0" fontId="9" fillId="14" borderId="25" xfId="0" applyFont="1" applyFill="1" applyBorder="1"/>
    <xf numFmtId="0" fontId="9" fillId="0" borderId="24" xfId="0" applyFont="1" applyBorder="1"/>
    <xf numFmtId="164" fontId="9" fillId="14" borderId="25" xfId="0" applyNumberFormat="1" applyFont="1" applyFill="1" applyBorder="1"/>
    <xf numFmtId="167" fontId="9" fillId="14" borderId="25" xfId="1" applyNumberFormat="1" applyFont="1" applyFill="1" applyBorder="1"/>
    <xf numFmtId="167" fontId="9" fillId="14" borderId="29" xfId="1" applyNumberFormat="1" applyFont="1" applyFill="1" applyBorder="1"/>
    <xf numFmtId="167" fontId="9" fillId="14" borderId="36" xfId="1" applyNumberFormat="1" applyFont="1" applyFill="1" applyBorder="1"/>
    <xf numFmtId="167" fontId="9" fillId="14" borderId="37" xfId="1" applyNumberFormat="1" applyFont="1" applyFill="1" applyBorder="1"/>
    <xf numFmtId="0" fontId="9" fillId="0" borderId="25" xfId="0" applyFont="1" applyBorder="1"/>
    <xf numFmtId="167" fontId="9" fillId="14" borderId="38" xfId="1" applyNumberFormat="1" applyFont="1" applyFill="1" applyBorder="1"/>
    <xf numFmtId="167" fontId="9" fillId="14" borderId="39" xfId="1" applyNumberFormat="1" applyFont="1" applyFill="1" applyBorder="1"/>
    <xf numFmtId="0" fontId="9" fillId="0" borderId="0" xfId="0" applyFont="1" applyFill="1" applyBorder="1"/>
    <xf numFmtId="167" fontId="9" fillId="0" borderId="0" xfId="1" applyNumberFormat="1" applyFont="1" applyBorder="1"/>
    <xf numFmtId="167" fontId="9" fillId="0" borderId="40" xfId="1" applyNumberFormat="1" applyFont="1" applyBorder="1"/>
    <xf numFmtId="167" fontId="9" fillId="0" borderId="41" xfId="1" applyNumberFormat="1" applyFont="1" applyBorder="1"/>
    <xf numFmtId="0" fontId="11" fillId="0" borderId="52" xfId="0" applyFont="1" applyFill="1" applyBorder="1" applyAlignment="1"/>
    <xf numFmtId="0" fontId="11" fillId="0" borderId="45" xfId="0" applyFont="1" applyFill="1" applyBorder="1" applyAlignment="1"/>
    <xf numFmtId="0" fontId="11" fillId="0" borderId="46" xfId="0" applyFont="1" applyFill="1" applyBorder="1" applyAlignment="1"/>
    <xf numFmtId="167" fontId="9" fillId="0" borderId="47" xfId="1" applyNumberFormat="1" applyFont="1" applyFill="1" applyBorder="1"/>
    <xf numFmtId="167" fontId="9" fillId="0" borderId="48" xfId="1" applyNumberFormat="1" applyFont="1" applyFill="1" applyBorder="1"/>
    <xf numFmtId="167" fontId="12" fillId="0" borderId="44" xfId="1" applyNumberFormat="1" applyFont="1" applyBorder="1" applyAlignment="1">
      <alignment vertical="top" wrapText="1"/>
    </xf>
    <xf numFmtId="167" fontId="12" fillId="0" borderId="18" xfId="1" applyNumberFormat="1" applyFont="1" applyBorder="1" applyAlignment="1">
      <alignment vertical="top" wrapText="1"/>
    </xf>
    <xf numFmtId="167" fontId="12" fillId="0" borderId="19" xfId="1" applyNumberFormat="1" applyFont="1" applyBorder="1" applyAlignment="1">
      <alignment vertical="top" wrapText="1"/>
    </xf>
    <xf numFmtId="0" fontId="9" fillId="0" borderId="53" xfId="0" applyFont="1" applyFill="1" applyBorder="1"/>
    <xf numFmtId="0" fontId="11" fillId="0" borderId="10" xfId="0" applyFont="1" applyFill="1" applyBorder="1" applyAlignment="1"/>
    <xf numFmtId="10" fontId="11" fillId="0" borderId="7" xfId="0" applyNumberFormat="1" applyFont="1" applyFill="1" applyBorder="1" applyAlignment="1"/>
    <xf numFmtId="167" fontId="9" fillId="0" borderId="1" xfId="1" applyNumberFormat="1" applyFont="1" applyFill="1" applyBorder="1"/>
    <xf numFmtId="167" fontId="9" fillId="0" borderId="35" xfId="1" applyNumberFormat="1" applyFont="1" applyFill="1" applyBorder="1"/>
    <xf numFmtId="167" fontId="12" fillId="0" borderId="0" xfId="1" applyNumberFormat="1" applyFont="1" applyBorder="1" applyAlignment="1">
      <alignment vertical="top" wrapText="1"/>
    </xf>
    <xf numFmtId="0" fontId="9" fillId="0" borderId="7" xfId="0" applyFont="1" applyFill="1" applyBorder="1"/>
    <xf numFmtId="0" fontId="9" fillId="0" borderId="1" xfId="0" applyFont="1" applyFill="1" applyBorder="1"/>
    <xf numFmtId="0" fontId="9" fillId="0" borderId="0" xfId="0" applyFont="1" applyBorder="1" applyAlignment="1">
      <alignment vertical="top" wrapText="1"/>
    </xf>
    <xf numFmtId="0" fontId="9" fillId="0" borderId="54" xfId="0" applyFont="1" applyFill="1" applyBorder="1"/>
    <xf numFmtId="0" fontId="9" fillId="0" borderId="49" xfId="0" applyFont="1" applyFill="1" applyBorder="1"/>
    <xf numFmtId="0" fontId="9" fillId="0" borderId="15" xfId="0" applyFont="1" applyFill="1" applyBorder="1"/>
    <xf numFmtId="167" fontId="9" fillId="0" borderId="50" xfId="1" applyNumberFormat="1" applyFont="1" applyFill="1" applyBorder="1"/>
    <xf numFmtId="167" fontId="9" fillId="0" borderId="51" xfId="1" applyNumberFormat="1" applyFont="1" applyFill="1" applyBorder="1"/>
    <xf numFmtId="43" fontId="9" fillId="0" borderId="0" xfId="0" applyNumberFormat="1" applyFont="1" applyBorder="1"/>
    <xf numFmtId="43" fontId="12" fillId="14" borderId="25" xfId="1" applyFont="1" applyFill="1" applyBorder="1"/>
    <xf numFmtId="0" fontId="8" fillId="0" borderId="0" xfId="0" applyFont="1"/>
    <xf numFmtId="0" fontId="8" fillId="0" borderId="10" xfId="0" applyFont="1" applyBorder="1"/>
    <xf numFmtId="0" fontId="8" fillId="0" borderId="8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0" xfId="0" applyFont="1" applyAlignment="1">
      <alignment vertical="top" wrapText="1"/>
    </xf>
    <xf numFmtId="167" fontId="8" fillId="0" borderId="1" xfId="1" applyNumberFormat="1" applyFont="1" applyFill="1" applyBorder="1" applyAlignment="1">
      <alignment vertical="top" wrapText="1"/>
    </xf>
    <xf numFmtId="43" fontId="8" fillId="0" borderId="0" xfId="0" applyNumberFormat="1" applyFont="1" applyAlignment="1">
      <alignment vertical="top" wrapText="1"/>
    </xf>
    <xf numFmtId="167" fontId="8" fillId="0" borderId="1" xfId="1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167" fontId="8" fillId="0" borderId="3" xfId="1" applyNumberFormat="1" applyFont="1" applyBorder="1" applyAlignment="1">
      <alignment vertical="top" wrapText="1"/>
    </xf>
    <xf numFmtId="167" fontId="8" fillId="0" borderId="0" xfId="1" applyNumberFormat="1" applyFont="1" applyFill="1" applyBorder="1" applyAlignment="1">
      <alignment vertical="top" wrapText="1"/>
    </xf>
    <xf numFmtId="167" fontId="8" fillId="0" borderId="0" xfId="0" applyNumberFormat="1" applyFont="1"/>
    <xf numFmtId="0" fontId="9" fillId="0" borderId="0" xfId="0" applyFont="1"/>
    <xf numFmtId="167" fontId="9" fillId="0" borderId="0" xfId="1" applyNumberFormat="1" applyFont="1" applyFill="1"/>
    <xf numFmtId="0" fontId="9" fillId="0" borderId="4" xfId="0" applyFont="1" applyFill="1" applyBorder="1"/>
    <xf numFmtId="0" fontId="9" fillId="0" borderId="6" xfId="0" applyFont="1" applyBorder="1"/>
    <xf numFmtId="0" fontId="12" fillId="0" borderId="4" xfId="0" applyFont="1" applyBorder="1"/>
    <xf numFmtId="0" fontId="9" fillId="0" borderId="4" xfId="0" applyFont="1" applyBorder="1"/>
    <xf numFmtId="0" fontId="9" fillId="0" borderId="16" xfId="0" applyFont="1" applyBorder="1"/>
    <xf numFmtId="167" fontId="9" fillId="0" borderId="6" xfId="1" applyNumberFormat="1" applyFont="1" applyFill="1" applyBorder="1"/>
    <xf numFmtId="0" fontId="9" fillId="0" borderId="5" xfId="0" applyFont="1" applyBorder="1"/>
    <xf numFmtId="0" fontId="9" fillId="0" borderId="1" xfId="0" applyFont="1" applyBorder="1"/>
    <xf numFmtId="0" fontId="9" fillId="0" borderId="8" xfId="0" applyFont="1" applyFill="1" applyBorder="1"/>
    <xf numFmtId="0" fontId="9" fillId="0" borderId="3" xfId="0" applyFont="1" applyBorder="1"/>
    <xf numFmtId="167" fontId="9" fillId="0" borderId="14" xfId="1" applyNumberFormat="1" applyFont="1" applyFill="1" applyBorder="1"/>
    <xf numFmtId="0" fontId="9" fillId="0" borderId="11" xfId="0" applyFont="1" applyBorder="1"/>
    <xf numFmtId="0" fontId="12" fillId="0" borderId="5" xfId="0" applyFont="1" applyFill="1" applyBorder="1" applyAlignment="1">
      <alignment vertical="top"/>
    </xf>
    <xf numFmtId="167" fontId="12" fillId="0" borderId="16" xfId="1" applyNumberFormat="1" applyFont="1" applyFill="1" applyBorder="1" applyAlignment="1">
      <alignment horizontal="right" vertical="top"/>
    </xf>
    <xf numFmtId="0" fontId="9" fillId="0" borderId="8" xfId="0" applyFont="1" applyBorder="1"/>
    <xf numFmtId="0" fontId="9" fillId="0" borderId="2" xfId="0" applyFont="1" applyBorder="1"/>
    <xf numFmtId="0" fontId="9" fillId="0" borderId="9" xfId="0" applyFont="1" applyBorder="1"/>
    <xf numFmtId="0" fontId="12" fillId="0" borderId="9" xfId="0" applyFont="1" applyFill="1" applyBorder="1" applyAlignment="1">
      <alignment vertical="top"/>
    </xf>
    <xf numFmtId="167" fontId="12" fillId="0" borderId="2" xfId="1" applyNumberFormat="1" applyFont="1" applyFill="1" applyBorder="1" applyAlignment="1">
      <alignment horizontal="right" vertical="top"/>
    </xf>
    <xf numFmtId="0" fontId="12" fillId="0" borderId="8" xfId="0" applyFont="1" applyBorder="1"/>
    <xf numFmtId="167" fontId="12" fillId="0" borderId="3" xfId="1" applyNumberFormat="1" applyFont="1" applyFill="1" applyBorder="1" applyAlignment="1">
      <alignment horizontal="right" vertical="top"/>
    </xf>
    <xf numFmtId="0" fontId="9" fillId="0" borderId="13" xfId="0" applyFont="1" applyFill="1" applyBorder="1" applyAlignment="1"/>
    <xf numFmtId="0" fontId="9" fillId="0" borderId="14" xfId="0" applyFont="1" applyFill="1" applyBorder="1" applyAlignment="1"/>
    <xf numFmtId="0" fontId="9" fillId="0" borderId="3" xfId="0" applyFont="1" applyFill="1" applyBorder="1" applyAlignment="1"/>
    <xf numFmtId="0" fontId="12" fillId="0" borderId="7" xfId="0" applyFont="1" applyFill="1" applyBorder="1" applyAlignment="1">
      <alignment vertical="top"/>
    </xf>
    <xf numFmtId="167" fontId="12" fillId="0" borderId="1" xfId="1" applyNumberFormat="1" applyFont="1" applyFill="1" applyBorder="1" applyAlignment="1">
      <alignment horizontal="right" vertical="top"/>
    </xf>
    <xf numFmtId="0" fontId="9" fillId="0" borderId="1" xfId="0" applyFont="1" applyBorder="1" applyAlignment="1">
      <alignment vertical="top" wrapText="1"/>
    </xf>
    <xf numFmtId="0" fontId="9" fillId="14" borderId="1" xfId="0" applyFont="1" applyFill="1" applyBorder="1"/>
    <xf numFmtId="164" fontId="9" fillId="14" borderId="1" xfId="0" applyNumberFormat="1" applyFont="1" applyFill="1" applyBorder="1" applyAlignment="1">
      <alignment vertical="top" wrapText="1"/>
    </xf>
    <xf numFmtId="0" fontId="9" fillId="14" borderId="1" xfId="0" applyNumberFormat="1" applyFont="1" applyFill="1" applyBorder="1" applyAlignment="1">
      <alignment vertical="top" wrapText="1"/>
    </xf>
    <xf numFmtId="43" fontId="9" fillId="14" borderId="1" xfId="1" applyFont="1" applyFill="1" applyBorder="1" applyAlignment="1">
      <alignment horizontal="right" vertical="top" wrapText="1"/>
    </xf>
    <xf numFmtId="164" fontId="9" fillId="0" borderId="1" xfId="0" applyNumberFormat="1" applyFont="1" applyBorder="1" applyAlignment="1">
      <alignment vertical="top" wrapText="1"/>
    </xf>
    <xf numFmtId="167" fontId="9" fillId="10" borderId="1" xfId="1" applyNumberFormat="1" applyFont="1" applyFill="1" applyBorder="1" applyAlignment="1">
      <alignment horizontal="right" vertical="top" wrapText="1"/>
    </xf>
    <xf numFmtId="167" fontId="9" fillId="10" borderId="1" xfId="1" applyNumberFormat="1" applyFont="1" applyFill="1" applyBorder="1"/>
    <xf numFmtId="167" fontId="9" fillId="10" borderId="1" xfId="1" applyNumberFormat="1" applyFont="1" applyFill="1" applyBorder="1" applyAlignment="1">
      <alignment vertical="top" wrapText="1"/>
    </xf>
    <xf numFmtId="0" fontId="9" fillId="2" borderId="1" xfId="0" applyFont="1" applyFill="1" applyBorder="1"/>
    <xf numFmtId="0" fontId="9" fillId="10" borderId="1" xfId="0" applyFont="1" applyFill="1" applyBorder="1" applyAlignment="1">
      <alignment horizontal="right" vertical="top" wrapText="1"/>
    </xf>
    <xf numFmtId="43" fontId="9" fillId="0" borderId="1" xfId="1" applyFont="1" applyFill="1" applyBorder="1" applyAlignment="1">
      <alignment horizontal="right" vertical="top" wrapText="1"/>
    </xf>
    <xf numFmtId="167" fontId="9" fillId="2" borderId="1" xfId="1" applyNumberFormat="1" applyFont="1" applyFill="1" applyBorder="1"/>
    <xf numFmtId="0" fontId="9" fillId="0" borderId="3" xfId="0" applyFont="1" applyBorder="1" applyAlignment="1">
      <alignment vertical="top" wrapText="1"/>
    </xf>
    <xf numFmtId="164" fontId="9" fillId="0" borderId="3" xfId="0" applyNumberFormat="1" applyFont="1" applyBorder="1" applyAlignment="1">
      <alignment vertical="top" wrapText="1"/>
    </xf>
    <xf numFmtId="0" fontId="9" fillId="0" borderId="3" xfId="0" applyFont="1" applyBorder="1" applyAlignment="1">
      <alignment horizontal="right" vertical="top" wrapText="1"/>
    </xf>
    <xf numFmtId="167" fontId="12" fillId="5" borderId="1" xfId="1" applyNumberFormat="1" applyFont="1" applyFill="1" applyBorder="1"/>
    <xf numFmtId="0" fontId="9" fillId="0" borderId="7" xfId="0" applyFont="1" applyBorder="1" applyAlignment="1"/>
    <xf numFmtId="0" fontId="9" fillId="0" borderId="10" xfId="0" applyFont="1" applyBorder="1" applyAlignment="1">
      <alignment horizontal="center"/>
    </xf>
    <xf numFmtId="167" fontId="9" fillId="0" borderId="12" xfId="1" applyNumberFormat="1" applyFont="1" applyFill="1" applyBorder="1"/>
    <xf numFmtId="167" fontId="9" fillId="0" borderId="7" xfId="1" applyNumberFormat="1" applyFont="1" applyFill="1" applyBorder="1"/>
    <xf numFmtId="167" fontId="9" fillId="0" borderId="7" xfId="1" applyNumberFormat="1" applyFont="1" applyBorder="1"/>
    <xf numFmtId="167" fontId="9" fillId="0" borderId="1" xfId="0" applyNumberFormat="1" applyFont="1" applyBorder="1"/>
    <xf numFmtId="167" fontId="9" fillId="0" borderId="1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17" fontId="9" fillId="0" borderId="0" xfId="0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right" vertical="top" wrapText="1"/>
    </xf>
    <xf numFmtId="167" fontId="9" fillId="0" borderId="0" xfId="1" applyNumberFormat="1" applyFont="1" applyFill="1" applyBorder="1" applyAlignment="1">
      <alignment horizontal="right" vertical="top" wrapText="1"/>
    </xf>
    <xf numFmtId="17" fontId="9" fillId="10" borderId="1" xfId="0" applyNumberFormat="1" applyFont="1" applyFill="1" applyBorder="1" applyAlignment="1">
      <alignment horizontal="center" vertical="top" wrapText="1"/>
    </xf>
    <xf numFmtId="0" fontId="9" fillId="10" borderId="1" xfId="0" applyFont="1" applyFill="1" applyBorder="1" applyAlignment="1">
      <alignment horizontal="center" vertical="top" wrapText="1"/>
    </xf>
    <xf numFmtId="167" fontId="9" fillId="0" borderId="9" xfId="1" applyNumberFormat="1" applyFont="1" applyFill="1" applyBorder="1"/>
    <xf numFmtId="167" fontId="9" fillId="0" borderId="10" xfId="1" applyNumberFormat="1" applyFont="1" applyFill="1" applyBorder="1"/>
    <xf numFmtId="0" fontId="12" fillId="0" borderId="0" xfId="0" applyFont="1" applyBorder="1" applyAlignment="1">
      <alignment horizontal="center"/>
    </xf>
    <xf numFmtId="167" fontId="12" fillId="0" borderId="0" xfId="0" applyNumberFormat="1" applyFont="1"/>
    <xf numFmtId="167" fontId="9" fillId="0" borderId="11" xfId="1" applyNumberFormat="1" applyFont="1" applyFill="1" applyBorder="1"/>
    <xf numFmtId="167" fontId="9" fillId="0" borderId="5" xfId="1" applyNumberFormat="1" applyFont="1" applyFill="1" applyBorder="1"/>
    <xf numFmtId="0" fontId="8" fillId="0" borderId="1" xfId="0" applyFont="1" applyBorder="1"/>
    <xf numFmtId="0" fontId="8" fillId="0" borderId="1" xfId="0" quotePrefix="1" applyFont="1" applyBorder="1"/>
    <xf numFmtId="164" fontId="9" fillId="2" borderId="1" xfId="0" applyNumberFormat="1" applyFont="1" applyFill="1" applyBorder="1"/>
    <xf numFmtId="167" fontId="9" fillId="0" borderId="1" xfId="1" applyNumberFormat="1" applyFont="1" applyBorder="1"/>
    <xf numFmtId="9" fontId="9" fillId="0" borderId="1" xfId="2" applyFont="1" applyBorder="1"/>
    <xf numFmtId="167" fontId="14" fillId="0" borderId="3" xfId="1" applyNumberFormat="1" applyFont="1" applyFill="1" applyBorder="1" applyAlignment="1">
      <alignment vertical="justify" wrapText="1"/>
    </xf>
    <xf numFmtId="9" fontId="0" fillId="0" borderId="1" xfId="0" applyNumberFormat="1" applyFont="1" applyBorder="1"/>
    <xf numFmtId="164" fontId="9" fillId="0" borderId="1" xfId="0" applyNumberFormat="1" applyFont="1" applyBorder="1"/>
    <xf numFmtId="0" fontId="9" fillId="2" borderId="1" xfId="0" applyFont="1" applyFill="1" applyBorder="1" applyAlignment="1">
      <alignment vertical="justify" wrapText="1"/>
    </xf>
    <xf numFmtId="164" fontId="0" fillId="0" borderId="1" xfId="0" applyNumberFormat="1" applyFont="1" applyBorder="1"/>
    <xf numFmtId="0" fontId="9" fillId="2" borderId="1" xfId="0" quotePrefix="1" applyFont="1" applyFill="1" applyBorder="1"/>
    <xf numFmtId="167" fontId="9" fillId="0" borderId="3" xfId="1" applyNumberFormat="1" applyFont="1" applyFill="1" applyBorder="1" applyAlignment="1">
      <alignment vertical="justify" wrapText="1"/>
    </xf>
    <xf numFmtId="9" fontId="8" fillId="0" borderId="1" xfId="0" applyNumberFormat="1" applyFont="1" applyBorder="1"/>
    <xf numFmtId="164" fontId="8" fillId="0" borderId="1" xfId="0" applyNumberFormat="1" applyFont="1" applyBorder="1"/>
    <xf numFmtId="166" fontId="8" fillId="0" borderId="0" xfId="0" applyNumberFormat="1" applyFont="1"/>
    <xf numFmtId="165" fontId="8" fillId="0" borderId="0" xfId="0" applyNumberFormat="1" applyFont="1"/>
    <xf numFmtId="0" fontId="6" fillId="2" borderId="0" xfId="0" applyFont="1" applyFill="1" applyAlignment="1">
      <alignment wrapText="1"/>
    </xf>
    <xf numFmtId="0" fontId="4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wrapText="1"/>
    </xf>
    <xf numFmtId="16" fontId="4" fillId="2" borderId="0" xfId="0" applyNumberFormat="1" applyFont="1" applyFill="1" applyAlignment="1">
      <alignment horizontal="left" wrapText="1"/>
    </xf>
    <xf numFmtId="0" fontId="6" fillId="2" borderId="12" xfId="0" applyFont="1" applyFill="1" applyBorder="1" applyAlignment="1">
      <alignment wrapText="1"/>
    </xf>
    <xf numFmtId="164" fontId="6" fillId="13" borderId="1" xfId="0" applyNumberFormat="1" applyFont="1" applyFill="1" applyBorder="1" applyAlignment="1">
      <alignment wrapText="1"/>
    </xf>
    <xf numFmtId="0" fontId="6" fillId="2" borderId="10" xfId="0" applyFont="1" applyFill="1" applyBorder="1" applyAlignment="1">
      <alignment wrapText="1"/>
    </xf>
    <xf numFmtId="0" fontId="6" fillId="2" borderId="7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6" fillId="0" borderId="13" xfId="0" quotePrefix="1" applyFont="1" applyFill="1" applyBorder="1" applyAlignment="1">
      <alignment horizontal="center" wrapText="1"/>
    </xf>
    <xf numFmtId="0" fontId="6" fillId="0" borderId="3" xfId="0" applyFont="1" applyFill="1" applyBorder="1" applyAlignment="1">
      <alignment wrapText="1"/>
    </xf>
    <xf numFmtId="164" fontId="6" fillId="0" borderId="1" xfId="0" applyNumberFormat="1" applyFont="1" applyFill="1" applyBorder="1" applyAlignment="1"/>
    <xf numFmtId="167" fontId="4" fillId="14" borderId="3" xfId="1" applyNumberFormat="1" applyFont="1" applyFill="1" applyBorder="1" applyAlignment="1"/>
    <xf numFmtId="167" fontId="6" fillId="14" borderId="3" xfId="1" applyNumberFormat="1" applyFont="1" applyFill="1" applyBorder="1" applyAlignment="1"/>
    <xf numFmtId="0" fontId="6" fillId="14" borderId="3" xfId="0" applyFont="1" applyFill="1" applyBorder="1" applyAlignment="1"/>
    <xf numFmtId="164" fontId="6" fillId="0" borderId="3" xfId="0" applyNumberFormat="1" applyFont="1" applyFill="1" applyBorder="1" applyAlignment="1"/>
    <xf numFmtId="0" fontId="6" fillId="0" borderId="1" xfId="0" applyNumberFormat="1" applyFont="1" applyFill="1" applyBorder="1" applyAlignment="1"/>
    <xf numFmtId="0" fontId="6" fillId="0" borderId="3" xfId="0" applyFont="1" applyFill="1" applyBorder="1" applyAlignment="1"/>
    <xf numFmtId="167" fontId="6" fillId="0" borderId="3" xfId="1" applyNumberFormat="1" applyFont="1" applyFill="1" applyBorder="1" applyAlignment="1"/>
    <xf numFmtId="172" fontId="6" fillId="0" borderId="3" xfId="1" applyNumberFormat="1" applyFont="1" applyFill="1" applyBorder="1" applyAlignment="1"/>
    <xf numFmtId="0" fontId="6" fillId="0" borderId="1" xfId="0" applyFont="1" applyFill="1" applyBorder="1" applyAlignment="1"/>
    <xf numFmtId="0" fontId="6" fillId="0" borderId="0" xfId="0" applyFont="1" applyFill="1" applyAlignment="1">
      <alignment wrapText="1"/>
    </xf>
    <xf numFmtId="164" fontId="6" fillId="0" borderId="1" xfId="0" applyNumberFormat="1" applyFont="1" applyFill="1" applyBorder="1" applyAlignment="1">
      <alignment wrapText="1"/>
    </xf>
    <xf numFmtId="0" fontId="6" fillId="0" borderId="3" xfId="0" applyFont="1" applyFill="1" applyBorder="1" applyAlignment="1">
      <alignment horizontal="left"/>
    </xf>
    <xf numFmtId="0" fontId="6" fillId="0" borderId="3" xfId="0" applyFont="1" applyFill="1" applyBorder="1"/>
    <xf numFmtId="0" fontId="6" fillId="0" borderId="1" xfId="0" applyFont="1" applyFill="1" applyBorder="1" applyAlignment="1">
      <alignment wrapText="1"/>
    </xf>
    <xf numFmtId="167" fontId="6" fillId="0" borderId="3" xfId="5" applyNumberFormat="1" applyFont="1" applyFill="1" applyBorder="1" applyAlignment="1">
      <alignment wrapText="1"/>
    </xf>
    <xf numFmtId="0" fontId="6" fillId="0" borderId="12" xfId="0" applyFont="1" applyFill="1" applyBorder="1" applyAlignment="1">
      <alignment wrapText="1"/>
    </xf>
    <xf numFmtId="0" fontId="7" fillId="0" borderId="1" xfId="0" applyFont="1" applyFill="1" applyBorder="1" applyAlignment="1"/>
    <xf numFmtId="167" fontId="6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left"/>
    </xf>
    <xf numFmtId="167" fontId="6" fillId="2" borderId="0" xfId="0" applyNumberFormat="1" applyFont="1" applyFill="1" applyAlignment="1">
      <alignment wrapText="1"/>
    </xf>
    <xf numFmtId="0" fontId="5" fillId="0" borderId="0" xfId="3" applyFont="1" applyAlignment="1" applyProtection="1"/>
    <xf numFmtId="0" fontId="12" fillId="2" borderId="0" xfId="0" applyFont="1" applyFill="1"/>
    <xf numFmtId="0" fontId="8" fillId="2" borderId="0" xfId="0" applyFont="1" applyFill="1"/>
    <xf numFmtId="0" fontId="8" fillId="2" borderId="1" xfId="0" applyFont="1" applyFill="1" applyBorder="1"/>
    <xf numFmtId="164" fontId="9" fillId="15" borderId="1" xfId="0" applyNumberFormat="1" applyFont="1" applyFill="1" applyBorder="1"/>
    <xf numFmtId="167" fontId="9" fillId="15" borderId="1" xfId="1" applyNumberFormat="1" applyFont="1" applyFill="1" applyBorder="1"/>
    <xf numFmtId="3" fontId="9" fillId="0" borderId="1" xfId="0" applyNumberFormat="1" applyFont="1" applyFill="1" applyBorder="1" applyAlignment="1"/>
    <xf numFmtId="167" fontId="9" fillId="0" borderId="1" xfId="1" applyNumberFormat="1" applyFont="1" applyFill="1" applyBorder="1" applyAlignment="1"/>
    <xf numFmtId="3" fontId="12" fillId="2" borderId="3" xfId="0" applyNumberFormat="1" applyFont="1" applyFill="1" applyBorder="1" applyAlignment="1">
      <alignment wrapText="1"/>
    </xf>
    <xf numFmtId="167" fontId="3" fillId="16" borderId="18" xfId="1" applyNumberFormat="1" applyFont="1" applyFill="1" applyBorder="1" applyAlignment="1" applyProtection="1">
      <alignment horizontal="center" vertical="center" wrapText="1"/>
    </xf>
    <xf numFmtId="167" fontId="3" fillId="17" borderId="18" xfId="1" applyNumberFormat="1" applyFont="1" applyFill="1" applyBorder="1" applyAlignment="1" applyProtection="1">
      <alignment horizontal="center" vertical="center" wrapText="1"/>
    </xf>
    <xf numFmtId="167" fontId="3" fillId="18" borderId="18" xfId="1" applyNumberFormat="1" applyFont="1" applyFill="1" applyBorder="1" applyAlignment="1" applyProtection="1">
      <alignment horizontal="center" vertical="center" wrapText="1"/>
    </xf>
    <xf numFmtId="169" fontId="3" fillId="4" borderId="18" xfId="1" applyNumberFormat="1" applyFont="1" applyFill="1" applyBorder="1" applyAlignment="1" applyProtection="1">
      <alignment horizontal="center" vertical="center" wrapText="1"/>
    </xf>
    <xf numFmtId="167" fontId="8" fillId="15" borderId="1" xfId="0" applyNumberFormat="1" applyFont="1" applyFill="1" applyBorder="1"/>
    <xf numFmtId="0" fontId="8" fillId="0" borderId="3" xfId="0" applyFont="1" applyFill="1" applyBorder="1" applyAlignment="1"/>
    <xf numFmtId="3" fontId="8" fillId="2" borderId="0" xfId="0" applyNumberFormat="1" applyFont="1" applyFill="1"/>
    <xf numFmtId="167" fontId="8" fillId="2" borderId="1" xfId="1" applyNumberFormat="1" applyFont="1" applyFill="1" applyBorder="1"/>
    <xf numFmtId="167" fontId="8" fillId="2" borderId="0" xfId="1" applyNumberFormat="1" applyFont="1" applyFill="1"/>
    <xf numFmtId="0" fontId="14" fillId="2" borderId="0" xfId="0" applyFont="1" applyFill="1"/>
    <xf numFmtId="0" fontId="16" fillId="2" borderId="0" xfId="0" applyFont="1" applyFill="1"/>
    <xf numFmtId="0" fontId="14" fillId="2" borderId="4" xfId="0" applyFont="1" applyFill="1" applyBorder="1"/>
    <xf numFmtId="0" fontId="14" fillId="2" borderId="6" xfId="0" applyFont="1" applyFill="1" applyBorder="1"/>
    <xf numFmtId="0" fontId="17" fillId="2" borderId="4" xfId="0" applyFont="1" applyFill="1" applyBorder="1"/>
    <xf numFmtId="0" fontId="17" fillId="2" borderId="6" xfId="0" applyFont="1" applyFill="1" applyBorder="1"/>
    <xf numFmtId="0" fontId="14" fillId="2" borderId="5" xfId="0" applyFont="1" applyFill="1" applyBorder="1"/>
    <xf numFmtId="0" fontId="14" fillId="2" borderId="7" xfId="0" applyFont="1" applyFill="1" applyBorder="1"/>
    <xf numFmtId="166" fontId="14" fillId="5" borderId="16" xfId="0" applyNumberFormat="1" applyFont="1" applyFill="1" applyBorder="1"/>
    <xf numFmtId="166" fontId="14" fillId="5" borderId="1" xfId="0" applyNumberFormat="1" applyFont="1" applyFill="1" applyBorder="1" applyAlignment="1">
      <alignment horizontal="right"/>
    </xf>
    <xf numFmtId="166" fontId="14" fillId="2" borderId="6" xfId="0" applyNumberFormat="1" applyFont="1" applyFill="1" applyBorder="1"/>
    <xf numFmtId="0" fontId="14" fillId="2" borderId="8" xfId="0" applyFont="1" applyFill="1" applyBorder="1"/>
    <xf numFmtId="0" fontId="14" fillId="2" borderId="0" xfId="0" applyFont="1" applyFill="1" applyBorder="1"/>
    <xf numFmtId="0" fontId="14" fillId="2" borderId="9" xfId="0" applyFont="1" applyFill="1" applyBorder="1"/>
    <xf numFmtId="0" fontId="14" fillId="0" borderId="10" xfId="0" applyFont="1" applyFill="1" applyBorder="1"/>
    <xf numFmtId="0" fontId="14" fillId="0" borderId="7" xfId="0" applyFont="1" applyFill="1" applyBorder="1"/>
    <xf numFmtId="0" fontId="14" fillId="2" borderId="11" xfId="0" applyFont="1" applyFill="1" applyBorder="1"/>
    <xf numFmtId="166" fontId="14" fillId="2" borderId="1" xfId="0" applyNumberFormat="1" applyFont="1" applyFill="1" applyBorder="1"/>
    <xf numFmtId="166" fontId="18" fillId="2" borderId="1" xfId="0" applyNumberFormat="1" applyFont="1" applyFill="1" applyBorder="1"/>
    <xf numFmtId="167" fontId="14" fillId="2" borderId="1" xfId="1" applyNumberFormat="1" applyFont="1" applyFill="1" applyBorder="1"/>
    <xf numFmtId="0" fontId="14" fillId="2" borderId="1" xfId="0" applyFont="1" applyFill="1" applyBorder="1"/>
    <xf numFmtId="167" fontId="14" fillId="2" borderId="0" xfId="1" applyNumberFormat="1" applyFont="1" applyFill="1" applyBorder="1"/>
    <xf numFmtId="3" fontId="14" fillId="6" borderId="1" xfId="0" applyNumberFormat="1" applyFont="1" applyFill="1" applyBorder="1"/>
    <xf numFmtId="0" fontId="16" fillId="0" borderId="8" xfId="0" applyFont="1" applyFill="1" applyBorder="1"/>
    <xf numFmtId="0" fontId="16" fillId="2" borderId="8" xfId="0" applyFont="1" applyFill="1" applyBorder="1"/>
    <xf numFmtId="3" fontId="14" fillId="7" borderId="1" xfId="0" applyNumberFormat="1" applyFont="1" applyFill="1" applyBorder="1"/>
    <xf numFmtId="0" fontId="16" fillId="2" borderId="0" xfId="0" applyFont="1" applyFill="1" applyBorder="1"/>
    <xf numFmtId="0" fontId="14" fillId="2" borderId="13" xfId="0" applyFont="1" applyFill="1" applyBorder="1"/>
    <xf numFmtId="0" fontId="14" fillId="2" borderId="14" xfId="0" applyFont="1" applyFill="1" applyBorder="1"/>
    <xf numFmtId="0" fontId="16" fillId="2" borderId="14" xfId="0" applyFont="1" applyFill="1" applyBorder="1"/>
    <xf numFmtId="167" fontId="14" fillId="2" borderId="14" xfId="1" applyNumberFormat="1" applyFont="1" applyFill="1" applyBorder="1"/>
    <xf numFmtId="14" fontId="19" fillId="2" borderId="0" xfId="0" applyNumberFormat="1" applyFont="1" applyFill="1"/>
    <xf numFmtId="0" fontId="14" fillId="2" borderId="20" xfId="0" applyFont="1" applyFill="1" applyBorder="1" applyAlignment="1"/>
    <xf numFmtId="0" fontId="14" fillId="2" borderId="0" xfId="0" applyFont="1" applyFill="1" applyBorder="1" applyAlignment="1"/>
    <xf numFmtId="10" fontId="14" fillId="2" borderId="3" xfId="0" applyNumberFormat="1" applyFont="1" applyFill="1" applyBorder="1" applyAlignment="1"/>
    <xf numFmtId="0" fontId="14" fillId="2" borderId="15" xfId="0" applyFont="1" applyFill="1" applyBorder="1" applyAlignment="1"/>
    <xf numFmtId="9" fontId="14" fillId="2" borderId="16" xfId="0" applyNumberFormat="1" applyFont="1" applyFill="1" applyBorder="1"/>
    <xf numFmtId="9" fontId="14" fillId="2" borderId="6" xfId="0" applyNumberFormat="1" applyFont="1" applyFill="1" applyBorder="1"/>
    <xf numFmtId="167" fontId="14" fillId="2" borderId="6" xfId="1" applyNumberFormat="1" applyFont="1" applyFill="1" applyBorder="1"/>
    <xf numFmtId="0" fontId="19" fillId="2" borderId="0" xfId="0" applyFont="1" applyFill="1"/>
    <xf numFmtId="0" fontId="14" fillId="2" borderId="1" xfId="0" applyNumberFormat="1" applyFont="1" applyFill="1" applyBorder="1"/>
    <xf numFmtId="167" fontId="14" fillId="8" borderId="11" xfId="1" applyNumberFormat="1" applyFont="1" applyFill="1" applyBorder="1" applyAlignment="1">
      <alignment vertical="justify" wrapText="1"/>
    </xf>
    <xf numFmtId="43" fontId="14" fillId="3" borderId="3" xfId="1" applyFont="1" applyFill="1" applyBorder="1" applyAlignment="1">
      <alignment vertical="justify" wrapText="1"/>
    </xf>
    <xf numFmtId="164" fontId="9" fillId="2" borderId="1" xfId="1" applyNumberFormat="1" applyFont="1" applyFill="1" applyBorder="1"/>
    <xf numFmtId="164" fontId="14" fillId="2" borderId="3" xfId="0" quotePrefix="1" applyNumberFormat="1" applyFont="1" applyFill="1" applyBorder="1"/>
    <xf numFmtId="16" fontId="14" fillId="2" borderId="1" xfId="0" applyNumberFormat="1" applyFont="1" applyFill="1" applyBorder="1"/>
    <xf numFmtId="166" fontId="14" fillId="0" borderId="3" xfId="0" quotePrefix="1" applyNumberFormat="1" applyFont="1" applyFill="1" applyBorder="1"/>
    <xf numFmtId="166" fontId="14" fillId="0" borderId="1" xfId="0" quotePrefix="1" applyNumberFormat="1" applyFont="1" applyFill="1" applyBorder="1"/>
    <xf numFmtId="164" fontId="14" fillId="2" borderId="1" xfId="0" quotePrefix="1" applyNumberFormat="1" applyFont="1" applyFill="1" applyBorder="1"/>
    <xf numFmtId="168" fontId="14" fillId="2" borderId="1" xfId="0" quotePrefix="1" applyNumberFormat="1" applyFont="1" applyFill="1" applyBorder="1"/>
    <xf numFmtId="164" fontId="14" fillId="2" borderId="1" xfId="0" applyNumberFormat="1" applyFont="1" applyFill="1" applyBorder="1"/>
    <xf numFmtId="165" fontId="18" fillId="7" borderId="1" xfId="0" applyNumberFormat="1" applyFont="1" applyFill="1" applyBorder="1"/>
    <xf numFmtId="166" fontId="14" fillId="2" borderId="12" xfId="0" applyNumberFormat="1" applyFont="1" applyFill="1" applyBorder="1" applyAlignment="1">
      <alignment vertical="justify" wrapText="1"/>
    </xf>
    <xf numFmtId="166" fontId="18" fillId="9" borderId="1" xfId="0" applyNumberFormat="1" applyFont="1" applyFill="1" applyBorder="1" applyAlignment="1">
      <alignment vertical="justify" wrapText="1"/>
    </xf>
    <xf numFmtId="0" fontId="9" fillId="0" borderId="8" xfId="0" applyFont="1" applyBorder="1" applyProtection="1"/>
    <xf numFmtId="0" fontId="12" fillId="0" borderId="0" xfId="0" applyFont="1" applyBorder="1" applyProtection="1"/>
    <xf numFmtId="0" fontId="12" fillId="0" borderId="0" xfId="0" applyFont="1" applyBorder="1" applyAlignment="1" applyProtection="1"/>
    <xf numFmtId="0" fontId="12" fillId="0" borderId="8" xfId="0" applyFont="1" applyBorder="1" applyProtection="1"/>
    <xf numFmtId="0" fontId="12" fillId="0" borderId="0" xfId="0" applyFont="1" applyBorder="1" applyAlignment="1" applyProtection="1">
      <alignment horizontal="center"/>
    </xf>
    <xf numFmtId="9" fontId="12" fillId="0" borderId="16" xfId="0" applyNumberFormat="1" applyFont="1" applyBorder="1" applyProtection="1"/>
    <xf numFmtId="10" fontId="12" fillId="0" borderId="16" xfId="0" applyNumberFormat="1" applyFont="1" applyBorder="1" applyProtection="1"/>
    <xf numFmtId="0" fontId="12" fillId="0" borderId="2" xfId="0" applyFont="1" applyBorder="1" applyAlignment="1" applyProtection="1">
      <alignment horizontal="center"/>
    </xf>
    <xf numFmtId="10" fontId="12" fillId="0" borderId="1" xfId="0" applyNumberFormat="1" applyFont="1" applyBorder="1" applyAlignment="1" applyProtection="1">
      <alignment horizontal="center"/>
    </xf>
    <xf numFmtId="10" fontId="12" fillId="0" borderId="0" xfId="0" applyNumberFormat="1" applyFont="1" applyBorder="1" applyProtection="1"/>
    <xf numFmtId="167" fontId="9" fillId="0" borderId="1" xfId="0" applyNumberFormat="1" applyFont="1" applyBorder="1" applyProtection="1"/>
    <xf numFmtId="0" fontId="12" fillId="0" borderId="4" xfId="0" applyFont="1" applyBorder="1" applyProtection="1"/>
    <xf numFmtId="0" fontId="8" fillId="0" borderId="6" xfId="0" applyFont="1" applyBorder="1" applyProtection="1"/>
    <xf numFmtId="0" fontId="8" fillId="0" borderId="5" xfId="0" applyFont="1" applyBorder="1" applyProtection="1"/>
    <xf numFmtId="0" fontId="8" fillId="0" borderId="0" xfId="0" applyFont="1" applyBorder="1" applyProtection="1"/>
    <xf numFmtId="0" fontId="8" fillId="0" borderId="9" xfId="0" applyFont="1" applyBorder="1" applyProtection="1"/>
    <xf numFmtId="0" fontId="8" fillId="0" borderId="8" xfId="0" applyFont="1" applyBorder="1" applyProtection="1"/>
    <xf numFmtId="0" fontId="8" fillId="0" borderId="0" xfId="0" applyFont="1" applyBorder="1" applyAlignment="1" applyProtection="1">
      <alignment horizontal="center"/>
    </xf>
    <xf numFmtId="0" fontId="12" fillId="0" borderId="1" xfId="0" applyFont="1" applyBorder="1" applyProtection="1"/>
    <xf numFmtId="0" fontId="12" fillId="0" borderId="16" xfId="0" applyFont="1" applyBorder="1" applyAlignment="1" applyProtection="1">
      <alignment wrapText="1"/>
    </xf>
    <xf numFmtId="0" fontId="12" fillId="0" borderId="1" xfId="0" applyFont="1" applyFill="1" applyBorder="1" applyAlignment="1" applyProtection="1">
      <alignment wrapText="1"/>
    </xf>
    <xf numFmtId="167" fontId="9" fillId="7" borderId="1" xfId="1" applyNumberFormat="1" applyFont="1" applyFill="1" applyBorder="1" applyProtection="1">
      <protection locked="0"/>
    </xf>
    <xf numFmtId="167" fontId="9" fillId="0" borderId="1" xfId="1" applyNumberFormat="1" applyFont="1" applyBorder="1" applyProtection="1"/>
    <xf numFmtId="2" fontId="9" fillId="0" borderId="1" xfId="0" applyNumberFormat="1" applyFont="1" applyBorder="1" applyProtection="1"/>
    <xf numFmtId="2" fontId="9" fillId="11" borderId="1" xfId="0" applyNumberFormat="1" applyFont="1" applyFill="1" applyBorder="1" applyProtection="1"/>
    <xf numFmtId="0" fontId="9" fillId="0" borderId="1" xfId="0" applyFont="1" applyBorder="1" applyProtection="1"/>
    <xf numFmtId="170" fontId="9" fillId="7" borderId="1" xfId="0" applyNumberFormat="1" applyFont="1" applyFill="1" applyBorder="1" applyProtection="1"/>
    <xf numFmtId="170" fontId="9" fillId="0" borderId="1" xfId="0" applyNumberFormat="1" applyFont="1" applyBorder="1" applyProtection="1"/>
    <xf numFmtId="0" fontId="8" fillId="0" borderId="1" xfId="0" applyFont="1" applyBorder="1" applyProtection="1"/>
    <xf numFmtId="167" fontId="9" fillId="0" borderId="1" xfId="1" applyNumberFormat="1" applyFont="1" applyFill="1" applyBorder="1" applyProtection="1">
      <protection locked="0"/>
    </xf>
    <xf numFmtId="167" fontId="9" fillId="11" borderId="1" xfId="1" applyNumberFormat="1" applyFont="1" applyFill="1" applyBorder="1" applyProtection="1"/>
    <xf numFmtId="167" fontId="8" fillId="0" borderId="1" xfId="0" applyNumberFormat="1" applyFont="1" applyBorder="1" applyProtection="1"/>
    <xf numFmtId="167" fontId="9" fillId="0" borderId="1" xfId="1" applyNumberFormat="1" applyFont="1" applyFill="1" applyBorder="1" applyProtection="1"/>
    <xf numFmtId="167" fontId="8" fillId="0" borderId="0" xfId="0" applyNumberFormat="1" applyFont="1" applyBorder="1" applyProtection="1"/>
    <xf numFmtId="0" fontId="8" fillId="0" borderId="9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11" xfId="0" applyFont="1" applyBorder="1"/>
    <xf numFmtId="167" fontId="3" fillId="4" borderId="44" xfId="1" applyNumberFormat="1" applyFont="1" applyFill="1" applyBorder="1" applyAlignment="1" applyProtection="1">
      <alignment horizontal="center" vertical="center" wrapText="1"/>
    </xf>
    <xf numFmtId="167" fontId="9" fillId="15" borderId="3" xfId="1" applyNumberFormat="1" applyFont="1" applyFill="1" applyBorder="1"/>
    <xf numFmtId="0" fontId="3" fillId="4" borderId="18" xfId="0" applyFont="1" applyFill="1" applyBorder="1" applyAlignment="1" applyProtection="1">
      <alignment horizontal="center" vertical="center" wrapText="1"/>
    </xf>
    <xf numFmtId="0" fontId="3" fillId="4" borderId="19" xfId="0" applyFont="1" applyFill="1" applyBorder="1" applyAlignment="1" applyProtection="1">
      <alignment horizontal="center" vertical="center" wrapText="1"/>
    </xf>
    <xf numFmtId="0" fontId="3" fillId="4" borderId="17" xfId="0" applyFont="1" applyFill="1" applyBorder="1" applyAlignment="1" applyProtection="1">
      <alignment horizontal="center" vertical="center" wrapText="1"/>
    </xf>
    <xf numFmtId="167" fontId="9" fillId="15" borderId="7" xfId="1" applyNumberFormat="1" applyFont="1" applyFill="1" applyBorder="1"/>
    <xf numFmtId="167" fontId="9" fillId="15" borderId="55" xfId="1" applyNumberFormat="1" applyFont="1" applyFill="1" applyBorder="1"/>
    <xf numFmtId="167" fontId="9" fillId="15" borderId="56" xfId="1" applyNumberFormat="1" applyFont="1" applyFill="1" applyBorder="1"/>
    <xf numFmtId="167" fontId="9" fillId="15" borderId="34" xfId="1" applyNumberFormat="1" applyFont="1" applyFill="1" applyBorder="1"/>
    <xf numFmtId="167" fontId="9" fillId="15" borderId="35" xfId="1" applyNumberFormat="1" applyFont="1" applyFill="1" applyBorder="1"/>
    <xf numFmtId="167" fontId="9" fillId="15" borderId="57" xfId="1" applyNumberFormat="1" applyFont="1" applyFill="1" applyBorder="1"/>
    <xf numFmtId="167" fontId="9" fillId="15" borderId="58" xfId="1" applyNumberFormat="1" applyFont="1" applyFill="1" applyBorder="1"/>
    <xf numFmtId="167" fontId="9" fillId="15" borderId="16" xfId="1" applyNumberFormat="1" applyFont="1" applyFill="1" applyBorder="1"/>
    <xf numFmtId="3" fontId="12" fillId="2" borderId="7" xfId="0" applyNumberFormat="1" applyFont="1" applyFill="1" applyBorder="1" applyAlignment="1">
      <alignment wrapText="1"/>
    </xf>
    <xf numFmtId="167" fontId="9" fillId="15" borderId="5" xfId="1" applyNumberFormat="1" applyFont="1" applyFill="1" applyBorder="1"/>
    <xf numFmtId="167" fontId="8" fillId="15" borderId="16" xfId="0" applyNumberFormat="1" applyFont="1" applyFill="1" applyBorder="1"/>
    <xf numFmtId="3" fontId="12" fillId="2" borderId="17" xfId="0" applyNumberFormat="1" applyFont="1" applyFill="1" applyBorder="1" applyAlignment="1">
      <alignment wrapText="1"/>
    </xf>
    <xf numFmtId="0" fontId="8" fillId="0" borderId="34" xfId="0" quotePrefix="1" applyFont="1" applyFill="1" applyBorder="1" applyAlignment="1"/>
    <xf numFmtId="168" fontId="9" fillId="15" borderId="35" xfId="0" applyNumberFormat="1" applyFont="1" applyFill="1" applyBorder="1"/>
    <xf numFmtId="0" fontId="8" fillId="0" borderId="34" xfId="0" applyFont="1" applyFill="1" applyBorder="1" applyAlignment="1"/>
    <xf numFmtId="0" fontId="8" fillId="0" borderId="30" xfId="0" applyFont="1" applyFill="1" applyBorder="1" applyAlignment="1"/>
    <xf numFmtId="0" fontId="8" fillId="0" borderId="43" xfId="0" applyFont="1" applyFill="1" applyBorder="1" applyAlignment="1"/>
    <xf numFmtId="164" fontId="9" fillId="15" borderId="16" xfId="0" applyNumberFormat="1" applyFont="1" applyFill="1" applyBorder="1"/>
    <xf numFmtId="168" fontId="9" fillId="15" borderId="57" xfId="0" applyNumberFormat="1" applyFont="1" applyFill="1" applyBorder="1"/>
    <xf numFmtId="0" fontId="8" fillId="2" borderId="21" xfId="0" applyFont="1" applyFill="1" applyBorder="1"/>
    <xf numFmtId="0" fontId="15" fillId="13" borderId="18" xfId="0" applyFont="1" applyFill="1" applyBorder="1"/>
    <xf numFmtId="0" fontId="15" fillId="13" borderId="22" xfId="0" applyFont="1" applyFill="1" applyBorder="1"/>
    <xf numFmtId="0" fontId="8" fillId="2" borderId="22" xfId="0" applyFont="1" applyFill="1" applyBorder="1"/>
    <xf numFmtId="0" fontId="8" fillId="2" borderId="23" xfId="0" applyFont="1" applyFill="1" applyBorder="1"/>
    <xf numFmtId="0" fontId="20" fillId="2" borderId="0" xfId="0" applyFont="1" applyFill="1"/>
    <xf numFmtId="0" fontId="19" fillId="14" borderId="0" xfId="0" applyFont="1" applyFill="1"/>
    <xf numFmtId="0" fontId="0" fillId="14" borderId="1" xfId="0" applyFont="1" applyFill="1" applyBorder="1"/>
    <xf numFmtId="165" fontId="14" fillId="14" borderId="1" xfId="0" applyNumberFormat="1" applyFont="1" applyFill="1" applyBorder="1"/>
    <xf numFmtId="0" fontId="14" fillId="14" borderId="0" xfId="0" applyFont="1" applyFill="1"/>
    <xf numFmtId="164" fontId="9" fillId="14" borderId="1" xfId="0" applyNumberFormat="1" applyFont="1" applyFill="1" applyBorder="1"/>
    <xf numFmtId="43" fontId="9" fillId="14" borderId="1" xfId="1" applyFont="1" applyFill="1" applyBorder="1"/>
    <xf numFmtId="170" fontId="9" fillId="7" borderId="1" xfId="0" applyNumberFormat="1" applyFont="1" applyFill="1" applyBorder="1" applyAlignment="1" applyProtection="1">
      <alignment horizontal="right"/>
    </xf>
    <xf numFmtId="170" fontId="9" fillId="0" borderId="1" xfId="0" applyNumberFormat="1" applyFont="1" applyFill="1" applyBorder="1" applyAlignment="1" applyProtection="1">
      <alignment horizontal="right"/>
    </xf>
    <xf numFmtId="43" fontId="8" fillId="0" borderId="0" xfId="1" applyFont="1"/>
    <xf numFmtId="43" fontId="8" fillId="0" borderId="0" xfId="0" applyNumberFormat="1" applyFont="1"/>
    <xf numFmtId="167" fontId="8" fillId="0" borderId="0" xfId="1" applyNumberFormat="1" applyFont="1"/>
    <xf numFmtId="43" fontId="9" fillId="14" borderId="1" xfId="1" applyFont="1" applyFill="1" applyBorder="1" applyAlignment="1">
      <alignment vertical="top" wrapText="1"/>
    </xf>
    <xf numFmtId="167" fontId="8" fillId="2" borderId="0" xfId="0" applyNumberFormat="1" applyFont="1" applyFill="1"/>
    <xf numFmtId="167" fontId="3" fillId="2" borderId="1" xfId="1" applyNumberFormat="1" applyFont="1" applyFill="1" applyBorder="1"/>
    <xf numFmtId="0" fontId="12" fillId="0" borderId="12" xfId="0" applyFont="1" applyBorder="1" applyAlignment="1" applyProtection="1"/>
    <xf numFmtId="0" fontId="12" fillId="0" borderId="10" xfId="0" applyFont="1" applyBorder="1" applyAlignment="1" applyProtection="1"/>
    <xf numFmtId="0" fontId="12" fillId="0" borderId="7" xfId="0" applyFont="1" applyBorder="1" applyAlignment="1" applyProtection="1"/>
    <xf numFmtId="9" fontId="12" fillId="0" borderId="12" xfId="0" applyNumberFormat="1" applyFont="1" applyBorder="1" applyAlignment="1" applyProtection="1"/>
    <xf numFmtId="9" fontId="12" fillId="0" borderId="10" xfId="0" applyNumberFormat="1" applyFont="1" applyBorder="1" applyAlignment="1" applyProtection="1"/>
    <xf numFmtId="9" fontId="12" fillId="0" borderId="7" xfId="0" applyNumberFormat="1" applyFont="1" applyBorder="1" applyAlignment="1" applyProtection="1"/>
    <xf numFmtId="17" fontId="9" fillId="2" borderId="1" xfId="0" applyNumberFormat="1" applyFont="1" applyFill="1" applyBorder="1"/>
    <xf numFmtId="1" fontId="9" fillId="14" borderId="1" xfId="0" applyNumberFormat="1" applyFont="1" applyFill="1" applyBorder="1"/>
    <xf numFmtId="0" fontId="8" fillId="14" borderId="1" xfId="0" applyFont="1" applyFill="1" applyBorder="1"/>
    <xf numFmtId="167" fontId="9" fillId="14" borderId="3" xfId="1" applyNumberFormat="1" applyFont="1" applyFill="1" applyBorder="1" applyAlignment="1">
      <alignment vertical="justify" wrapText="1"/>
    </xf>
    <xf numFmtId="167" fontId="14" fillId="14" borderId="3" xfId="1" applyNumberFormat="1" applyFont="1" applyFill="1" applyBorder="1" applyAlignment="1">
      <alignment vertical="justify" wrapText="1"/>
    </xf>
    <xf numFmtId="0" fontId="21" fillId="4" borderId="1" xfId="0" applyFont="1" applyFill="1" applyBorder="1" applyAlignment="1" applyProtection="1">
      <alignment horizontal="center" vertical="center" wrapText="1"/>
    </xf>
    <xf numFmtId="167" fontId="6" fillId="14" borderId="1" xfId="1" applyNumberFormat="1" applyFont="1" applyFill="1" applyBorder="1" applyAlignment="1"/>
    <xf numFmtId="167" fontId="6" fillId="14" borderId="3" xfId="1" applyNumberFormat="1" applyFont="1" applyFill="1" applyBorder="1" applyAlignment="1">
      <alignment wrapText="1"/>
    </xf>
    <xf numFmtId="167" fontId="6" fillId="14" borderId="3" xfId="5" applyNumberFormat="1" applyFont="1" applyFill="1" applyBorder="1" applyAlignment="1">
      <alignment wrapText="1"/>
    </xf>
    <xf numFmtId="171" fontId="6" fillId="14" borderId="3" xfId="0" applyNumberFormat="1" applyFont="1" applyFill="1" applyBorder="1" applyAlignment="1"/>
    <xf numFmtId="167" fontId="9" fillId="14" borderId="1" xfId="1" applyNumberFormat="1" applyFont="1" applyFill="1" applyBorder="1"/>
    <xf numFmtId="167" fontId="8" fillId="14" borderId="2" xfId="1" applyNumberFormat="1" applyFont="1" applyFill="1" applyBorder="1"/>
    <xf numFmtId="167" fontId="9" fillId="14" borderId="16" xfId="1" applyNumberFormat="1" applyFont="1" applyFill="1" applyBorder="1"/>
    <xf numFmtId="167" fontId="9" fillId="14" borderId="1" xfId="1" applyNumberFormat="1" applyFont="1" applyFill="1" applyBorder="1" applyAlignment="1"/>
    <xf numFmtId="0" fontId="8" fillId="14" borderId="3" xfId="0" applyFont="1" applyFill="1" applyBorder="1" applyAlignment="1"/>
    <xf numFmtId="0" fontId="22" fillId="0" borderId="0" xfId="0" applyFont="1"/>
    <xf numFmtId="164" fontId="8" fillId="7" borderId="1" xfId="0" applyNumberFormat="1" applyFont="1" applyFill="1" applyBorder="1"/>
    <xf numFmtId="0" fontId="12" fillId="0" borderId="1" xfId="0" applyFont="1" applyFill="1" applyBorder="1" applyAlignment="1">
      <alignment vertical="top"/>
    </xf>
    <xf numFmtId="0" fontId="12" fillId="0" borderId="16" xfId="0" applyFont="1" applyFill="1" applyBorder="1" applyAlignment="1">
      <alignment vertical="top"/>
    </xf>
    <xf numFmtId="0" fontId="12" fillId="0" borderId="2" xfId="0" applyFont="1" applyFill="1" applyBorder="1" applyAlignment="1">
      <alignment vertical="top"/>
    </xf>
    <xf numFmtId="167" fontId="8" fillId="0" borderId="1" xfId="1" applyNumberFormat="1" applyFont="1" applyFill="1" applyBorder="1"/>
    <xf numFmtId="167" fontId="8" fillId="0" borderId="0" xfId="1" applyNumberFormat="1" applyFont="1" applyFill="1"/>
    <xf numFmtId="0" fontId="3" fillId="4" borderId="12" xfId="0" applyFont="1" applyFill="1" applyBorder="1" applyAlignment="1" applyProtection="1">
      <alignment horizontal="center" vertical="center" wrapText="1"/>
    </xf>
    <xf numFmtId="0" fontId="3" fillId="4" borderId="10" xfId="0" applyFont="1" applyFill="1" applyBorder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</xf>
    <xf numFmtId="0" fontId="9" fillId="10" borderId="12" xfId="0" applyFont="1" applyFill="1" applyBorder="1" applyAlignment="1">
      <alignment horizontal="center" vertical="top"/>
    </xf>
    <xf numFmtId="0" fontId="9" fillId="10" borderId="10" xfId="0" applyFont="1" applyFill="1" applyBorder="1" applyAlignment="1">
      <alignment horizontal="center" vertical="top"/>
    </xf>
    <xf numFmtId="0" fontId="9" fillId="10" borderId="7" xfId="0" applyFont="1" applyFill="1" applyBorder="1" applyAlignment="1">
      <alignment horizontal="center" vertical="top"/>
    </xf>
    <xf numFmtId="167" fontId="9" fillId="0" borderId="12" xfId="1" applyNumberFormat="1" applyFont="1" applyFill="1" applyBorder="1" applyAlignment="1">
      <alignment horizontal="center"/>
    </xf>
    <xf numFmtId="167" fontId="9" fillId="0" borderId="10" xfId="1" applyNumberFormat="1" applyFont="1" applyFill="1" applyBorder="1" applyAlignment="1">
      <alignment horizontal="center"/>
    </xf>
    <xf numFmtId="167" fontId="9" fillId="0" borderId="7" xfId="1" applyNumberFormat="1" applyFont="1" applyFill="1" applyBorder="1" applyAlignment="1">
      <alignment horizontal="center"/>
    </xf>
    <xf numFmtId="167" fontId="13" fillId="5" borderId="12" xfId="1" applyNumberFormat="1" applyFont="1" applyFill="1" applyBorder="1" applyAlignment="1">
      <alignment horizontal="center" vertical="top" wrapText="1"/>
    </xf>
    <xf numFmtId="167" fontId="13" fillId="5" borderId="10" xfId="1" applyNumberFormat="1" applyFont="1" applyFill="1" applyBorder="1" applyAlignment="1">
      <alignment horizontal="center" vertical="top" wrapText="1"/>
    </xf>
    <xf numFmtId="167" fontId="13" fillId="5" borderId="7" xfId="1" applyNumberFormat="1" applyFont="1" applyFill="1" applyBorder="1" applyAlignment="1">
      <alignment horizontal="center" vertical="top" wrapText="1"/>
    </xf>
    <xf numFmtId="0" fontId="9" fillId="0" borderId="12" xfId="0" applyFont="1" applyBorder="1" applyAlignment="1"/>
    <xf numFmtId="0" fontId="9" fillId="0" borderId="7" xfId="0" applyFont="1" applyBorder="1" applyAlignment="1"/>
    <xf numFmtId="0" fontId="9" fillId="0" borderId="1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10" borderId="3" xfId="0" applyFont="1" applyFill="1" applyBorder="1" applyAlignment="1">
      <alignment horizontal="center" vertical="top"/>
    </xf>
    <xf numFmtId="0" fontId="3" fillId="4" borderId="13" xfId="0" applyFont="1" applyFill="1" applyBorder="1" applyAlignment="1" applyProtection="1">
      <alignment horizontal="center" vertical="center" wrapText="1"/>
    </xf>
    <xf numFmtId="0" fontId="3" fillId="4" borderId="14" xfId="0" applyFont="1" applyFill="1" applyBorder="1" applyAlignment="1" applyProtection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13" fillId="5" borderId="12" xfId="0" applyFont="1" applyFill="1" applyBorder="1" applyAlignment="1">
      <alignment horizontal="center" vertical="top"/>
    </xf>
    <xf numFmtId="0" fontId="13" fillId="5" borderId="10" xfId="0" applyFont="1" applyFill="1" applyBorder="1" applyAlignment="1">
      <alignment horizontal="center" vertical="top"/>
    </xf>
    <xf numFmtId="0" fontId="13" fillId="5" borderId="7" xfId="0" applyFont="1" applyFill="1" applyBorder="1" applyAlignment="1">
      <alignment horizontal="center" vertical="top"/>
    </xf>
    <xf numFmtId="0" fontId="11" fillId="12" borderId="21" xfId="0" applyFont="1" applyFill="1" applyBorder="1" applyAlignment="1">
      <alignment horizontal="center"/>
    </xf>
    <xf numFmtId="0" fontId="11" fillId="12" borderId="22" xfId="0" applyFont="1" applyFill="1" applyBorder="1" applyAlignment="1">
      <alignment horizontal="center"/>
    </xf>
    <xf numFmtId="0" fontId="11" fillId="12" borderId="23" xfId="0" applyFont="1" applyFill="1" applyBorder="1" applyAlignment="1">
      <alignment horizontal="center"/>
    </xf>
  </cellXfs>
  <cellStyles count="7">
    <cellStyle name="Comma" xfId="1" builtinId="3"/>
    <cellStyle name="Comma 2" xfId="5"/>
    <cellStyle name="Hyperlink" xfId="3" builtinId="8"/>
    <cellStyle name="Normal" xfId="0" builtinId="0"/>
    <cellStyle name="Normal 2" xfId="4"/>
    <cellStyle name="Percent" xfId="2" builtinId="5"/>
    <cellStyle name="Percent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55"/>
  <sheetViews>
    <sheetView showGridLines="0" tabSelected="1" workbookViewId="0">
      <selection activeCell="J11" sqref="J11"/>
    </sheetView>
  </sheetViews>
  <sheetFormatPr defaultRowHeight="15" x14ac:dyDescent="0.25"/>
  <cols>
    <col min="6" max="6" width="10" bestFit="1" customWidth="1"/>
    <col min="7" max="7" width="10.140625" bestFit="1" customWidth="1"/>
  </cols>
  <sheetData>
    <row r="4" spans="1:3" x14ac:dyDescent="0.25">
      <c r="B4" t="s">
        <v>439</v>
      </c>
    </row>
    <row r="6" spans="1:3" x14ac:dyDescent="0.25">
      <c r="A6" s="390">
        <v>1</v>
      </c>
      <c r="B6" t="s">
        <v>404</v>
      </c>
    </row>
    <row r="7" spans="1:3" x14ac:dyDescent="0.25">
      <c r="C7" t="s">
        <v>429</v>
      </c>
    </row>
    <row r="8" spans="1:3" x14ac:dyDescent="0.25">
      <c r="C8" t="s">
        <v>430</v>
      </c>
    </row>
    <row r="9" spans="1:3" x14ac:dyDescent="0.25">
      <c r="A9" s="390">
        <v>2</v>
      </c>
      <c r="B9" t="s">
        <v>405</v>
      </c>
    </row>
    <row r="10" spans="1:3" x14ac:dyDescent="0.25">
      <c r="C10" t="s">
        <v>406</v>
      </c>
    </row>
    <row r="11" spans="1:3" x14ac:dyDescent="0.25">
      <c r="C11" t="s">
        <v>407</v>
      </c>
    </row>
    <row r="12" spans="1:3" x14ac:dyDescent="0.25">
      <c r="C12" t="s">
        <v>431</v>
      </c>
    </row>
    <row r="13" spans="1:3" x14ac:dyDescent="0.25">
      <c r="C13" t="s">
        <v>432</v>
      </c>
    </row>
    <row r="14" spans="1:3" x14ac:dyDescent="0.25">
      <c r="C14" t="s">
        <v>433</v>
      </c>
    </row>
    <row r="15" spans="1:3" x14ac:dyDescent="0.25">
      <c r="C15" t="s">
        <v>434</v>
      </c>
    </row>
    <row r="16" spans="1:3" x14ac:dyDescent="0.25">
      <c r="C16" s="390" t="s">
        <v>408</v>
      </c>
    </row>
    <row r="18" spans="1:7" x14ac:dyDescent="0.25">
      <c r="A18">
        <v>3</v>
      </c>
      <c r="B18" t="s">
        <v>409</v>
      </c>
    </row>
    <row r="19" spans="1:7" x14ac:dyDescent="0.25">
      <c r="C19" s="7" t="s">
        <v>410</v>
      </c>
    </row>
    <row r="20" spans="1:7" x14ac:dyDescent="0.25">
      <c r="C20" t="s">
        <v>431</v>
      </c>
    </row>
    <row r="22" spans="1:7" x14ac:dyDescent="0.25">
      <c r="A22">
        <v>4</v>
      </c>
      <c r="B22" t="s">
        <v>413</v>
      </c>
    </row>
    <row r="23" spans="1:7" x14ac:dyDescent="0.25">
      <c r="C23" t="s">
        <v>414</v>
      </c>
    </row>
    <row r="24" spans="1:7" x14ac:dyDescent="0.25">
      <c r="C24" t="s">
        <v>435</v>
      </c>
    </row>
    <row r="26" spans="1:7" x14ac:dyDescent="0.25">
      <c r="A26">
        <v>5</v>
      </c>
      <c r="B26" t="s">
        <v>416</v>
      </c>
    </row>
    <row r="27" spans="1:7" x14ac:dyDescent="0.25">
      <c r="C27" t="s">
        <v>417</v>
      </c>
    </row>
    <row r="28" spans="1:7" x14ac:dyDescent="0.25">
      <c r="C28" t="s">
        <v>436</v>
      </c>
    </row>
    <row r="29" spans="1:7" x14ac:dyDescent="0.25">
      <c r="C29" t="s">
        <v>418</v>
      </c>
    </row>
    <row r="30" spans="1:7" x14ac:dyDescent="0.25">
      <c r="C30" s="45"/>
      <c r="D30" s="46"/>
      <c r="E30" s="92"/>
      <c r="F30" s="110" t="s">
        <v>328</v>
      </c>
      <c r="G30" s="110" t="s">
        <v>329</v>
      </c>
    </row>
    <row r="31" spans="1:7" x14ac:dyDescent="0.25">
      <c r="C31" s="393" t="s">
        <v>65</v>
      </c>
      <c r="D31" s="104"/>
      <c r="E31" s="91"/>
      <c r="F31" s="116">
        <v>800000</v>
      </c>
      <c r="G31" s="116">
        <v>1</v>
      </c>
    </row>
    <row r="32" spans="1:7" x14ac:dyDescent="0.25">
      <c r="C32" s="394" t="s">
        <v>66</v>
      </c>
      <c r="D32" s="29"/>
      <c r="E32" s="321"/>
      <c r="F32" s="121">
        <v>500000</v>
      </c>
      <c r="G32" s="121">
        <v>1</v>
      </c>
    </row>
    <row r="33" spans="1:7" x14ac:dyDescent="0.25">
      <c r="C33" s="394" t="s">
        <v>67</v>
      </c>
      <c r="D33" s="29"/>
      <c r="E33" s="321"/>
      <c r="F33" s="121">
        <v>500000</v>
      </c>
      <c r="G33" s="121">
        <v>1</v>
      </c>
    </row>
    <row r="34" spans="1:7" x14ac:dyDescent="0.25">
      <c r="C34" s="394" t="s">
        <v>68</v>
      </c>
      <c r="D34" s="29"/>
      <c r="E34" s="321"/>
      <c r="F34" s="123">
        <v>2000000</v>
      </c>
      <c r="G34" s="123">
        <v>1</v>
      </c>
    </row>
    <row r="35" spans="1:7" x14ac:dyDescent="0.25">
      <c r="C35" s="392" t="s">
        <v>69</v>
      </c>
      <c r="D35" s="46"/>
      <c r="E35" s="92"/>
      <c r="F35" s="128">
        <f>SUM(F31:F34)</f>
        <v>3800000</v>
      </c>
      <c r="G35" s="128">
        <f>SUM(G31:G34)</f>
        <v>4</v>
      </c>
    </row>
    <row r="36" spans="1:7" x14ac:dyDescent="0.25">
      <c r="C36" t="s">
        <v>437</v>
      </c>
    </row>
    <row r="37" spans="1:7" x14ac:dyDescent="0.25">
      <c r="C37" t="s">
        <v>419</v>
      </c>
    </row>
    <row r="39" spans="1:7" x14ac:dyDescent="0.25">
      <c r="A39">
        <v>6</v>
      </c>
      <c r="B39" t="s">
        <v>420</v>
      </c>
    </row>
    <row r="40" spans="1:7" x14ac:dyDescent="0.25">
      <c r="C40" t="s">
        <v>422</v>
      </c>
    </row>
    <row r="41" spans="1:7" x14ac:dyDescent="0.25">
      <c r="C41" t="s">
        <v>438</v>
      </c>
    </row>
    <row r="43" spans="1:7" x14ac:dyDescent="0.25">
      <c r="A43">
        <v>7</v>
      </c>
      <c r="B43" t="s">
        <v>421</v>
      </c>
    </row>
    <row r="44" spans="1:7" x14ac:dyDescent="0.25">
      <c r="C44" t="s">
        <v>423</v>
      </c>
    </row>
    <row r="45" spans="1:7" x14ac:dyDescent="0.25">
      <c r="C45" t="s">
        <v>438</v>
      </c>
    </row>
    <row r="47" spans="1:7" x14ac:dyDescent="0.25">
      <c r="A47">
        <v>8</v>
      </c>
      <c r="B47" t="s">
        <v>424</v>
      </c>
    </row>
    <row r="48" spans="1:7" x14ac:dyDescent="0.25">
      <c r="C48" t="s">
        <v>425</v>
      </c>
    </row>
    <row r="49" spans="1:3" x14ac:dyDescent="0.25">
      <c r="C49" t="s">
        <v>435</v>
      </c>
    </row>
    <row r="51" spans="1:3" x14ac:dyDescent="0.25">
      <c r="A51">
        <v>9</v>
      </c>
      <c r="B51" t="s">
        <v>426</v>
      </c>
    </row>
    <row r="52" spans="1:3" x14ac:dyDescent="0.25">
      <c r="C52" t="s">
        <v>427</v>
      </c>
    </row>
    <row r="55" spans="1:3" x14ac:dyDescent="0.25">
      <c r="B55" t="s">
        <v>428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X36"/>
  <sheetViews>
    <sheetView showGridLines="0" topLeftCell="B1" workbookViewId="0">
      <selection activeCell="I19" sqref="I19"/>
    </sheetView>
  </sheetViews>
  <sheetFormatPr defaultRowHeight="12.75" x14ac:dyDescent="0.2"/>
  <cols>
    <col min="1" max="1" width="3.140625" style="87" customWidth="1"/>
    <col min="2" max="2" width="5.5703125" style="87" customWidth="1"/>
    <col min="3" max="3" width="11.42578125" style="87" customWidth="1"/>
    <col min="4" max="4" width="10.140625" style="87" bestFit="1" customWidth="1"/>
    <col min="5" max="20" width="9.28515625" style="87" bestFit="1" customWidth="1"/>
    <col min="21" max="22" width="9.5703125" style="87" bestFit="1" customWidth="1"/>
    <col min="23" max="23" width="9.140625" style="87"/>
    <col min="24" max="24" width="9.28515625" style="87" bestFit="1" customWidth="1"/>
    <col min="25" max="16384" width="9.140625" style="87"/>
  </cols>
  <sheetData>
    <row r="2" spans="3:24" x14ac:dyDescent="0.2">
      <c r="C2" s="298" t="s">
        <v>343</v>
      </c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300"/>
    </row>
    <row r="3" spans="3:24" x14ac:dyDescent="0.2">
      <c r="C3" s="287" t="s">
        <v>186</v>
      </c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2"/>
    </row>
    <row r="4" spans="3:24" x14ac:dyDescent="0.2">
      <c r="C4" s="287" t="s">
        <v>187</v>
      </c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1"/>
      <c r="V4" s="301"/>
      <c r="W4" s="301"/>
      <c r="X4" s="302"/>
    </row>
    <row r="5" spans="3:24" x14ac:dyDescent="0.2">
      <c r="C5" s="287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2"/>
    </row>
    <row r="6" spans="3:24" x14ac:dyDescent="0.2">
      <c r="C6" s="287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2"/>
    </row>
    <row r="7" spans="3:24" x14ac:dyDescent="0.2">
      <c r="C7" s="303"/>
      <c r="D7" s="301"/>
      <c r="E7" s="301"/>
      <c r="F7" s="301"/>
      <c r="G7" s="288"/>
      <c r="H7" s="301"/>
      <c r="I7" s="301"/>
      <c r="J7" s="301"/>
      <c r="K7" s="301"/>
      <c r="L7" s="301"/>
      <c r="M7" s="301"/>
      <c r="N7" s="301"/>
      <c r="O7" s="289"/>
      <c r="P7" s="289"/>
      <c r="Q7" s="289"/>
      <c r="R7" s="304"/>
      <c r="S7" s="301"/>
      <c r="T7" s="301"/>
      <c r="U7" s="301"/>
      <c r="V7" s="301"/>
      <c r="W7" s="301"/>
      <c r="X7" s="302"/>
    </row>
    <row r="8" spans="3:24" x14ac:dyDescent="0.2">
      <c r="C8" s="290"/>
      <c r="D8" s="288"/>
      <c r="E8" s="369" t="s">
        <v>140</v>
      </c>
      <c r="F8" s="370"/>
      <c r="G8" s="370"/>
      <c r="H8" s="371"/>
      <c r="I8" s="369" t="s">
        <v>188</v>
      </c>
      <c r="J8" s="370"/>
      <c r="K8" s="370"/>
      <c r="L8" s="370"/>
      <c r="M8" s="371"/>
      <c r="N8" s="288"/>
      <c r="O8" s="369" t="s">
        <v>189</v>
      </c>
      <c r="P8" s="370"/>
      <c r="Q8" s="370"/>
      <c r="R8" s="371"/>
      <c r="S8" s="291"/>
      <c r="T8" s="288"/>
      <c r="U8" s="288"/>
      <c r="V8" s="288"/>
      <c r="W8" s="288"/>
      <c r="X8" s="302"/>
    </row>
    <row r="9" spans="3:24" x14ac:dyDescent="0.2">
      <c r="C9" s="290"/>
      <c r="D9" s="288"/>
      <c r="E9" s="292">
        <v>0.12</v>
      </c>
      <c r="F9" s="292">
        <v>0.02</v>
      </c>
      <c r="G9" s="292">
        <v>0.01</v>
      </c>
      <c r="H9" s="293">
        <v>0.1236</v>
      </c>
      <c r="I9" s="294"/>
      <c r="J9" s="292">
        <v>0.12</v>
      </c>
      <c r="K9" s="292">
        <v>0.02</v>
      </c>
      <c r="L9" s="292">
        <v>0.01</v>
      </c>
      <c r="M9" s="295"/>
      <c r="N9" s="296"/>
      <c r="O9" s="372" t="s">
        <v>190</v>
      </c>
      <c r="P9" s="373"/>
      <c r="Q9" s="373"/>
      <c r="R9" s="374"/>
      <c r="S9" s="288"/>
      <c r="T9" s="288"/>
      <c r="U9" s="288"/>
      <c r="V9" s="288"/>
      <c r="W9" s="288"/>
      <c r="X9" s="302"/>
    </row>
    <row r="10" spans="3:24" ht="38.25" x14ac:dyDescent="0.2">
      <c r="C10" s="305" t="s">
        <v>191</v>
      </c>
      <c r="D10" s="306" t="s">
        <v>192</v>
      </c>
      <c r="E10" s="306" t="s">
        <v>193</v>
      </c>
      <c r="F10" s="306" t="s">
        <v>194</v>
      </c>
      <c r="G10" s="306" t="s">
        <v>195</v>
      </c>
      <c r="H10" s="306" t="s">
        <v>196</v>
      </c>
      <c r="I10" s="306" t="s">
        <v>188</v>
      </c>
      <c r="J10" s="306" t="s">
        <v>197</v>
      </c>
      <c r="K10" s="306" t="s">
        <v>198</v>
      </c>
      <c r="L10" s="306" t="s">
        <v>199</v>
      </c>
      <c r="M10" s="306" t="s">
        <v>224</v>
      </c>
      <c r="N10" s="306" t="s">
        <v>200</v>
      </c>
      <c r="O10" s="306" t="s">
        <v>201</v>
      </c>
      <c r="P10" s="306" t="s">
        <v>202</v>
      </c>
      <c r="Q10" s="306" t="s">
        <v>203</v>
      </c>
      <c r="R10" s="306" t="s">
        <v>189</v>
      </c>
      <c r="S10" s="306" t="s">
        <v>204</v>
      </c>
      <c r="T10" s="306" t="s">
        <v>205</v>
      </c>
      <c r="U10" s="306" t="s">
        <v>206</v>
      </c>
      <c r="V10" s="306" t="s">
        <v>207</v>
      </c>
      <c r="W10" s="306" t="s">
        <v>208</v>
      </c>
      <c r="X10" s="307" t="s">
        <v>209</v>
      </c>
    </row>
    <row r="11" spans="3:24" x14ac:dyDescent="0.2">
      <c r="C11" s="369" t="s">
        <v>210</v>
      </c>
      <c r="D11" s="370"/>
      <c r="E11" s="370"/>
      <c r="F11" s="370"/>
      <c r="G11" s="370"/>
      <c r="H11" s="371"/>
      <c r="I11" s="308"/>
      <c r="J11" s="309">
        <v>39026</v>
      </c>
      <c r="K11" s="309"/>
      <c r="L11" s="309"/>
      <c r="M11" s="309"/>
      <c r="N11" s="309"/>
      <c r="O11" s="310"/>
      <c r="P11" s="310"/>
      <c r="Q11" s="310"/>
      <c r="R11" s="310"/>
      <c r="S11" s="311"/>
      <c r="T11" s="312"/>
      <c r="U11" s="313"/>
      <c r="V11" s="314"/>
      <c r="W11" s="314"/>
      <c r="X11" s="315"/>
    </row>
    <row r="12" spans="3:24" x14ac:dyDescent="0.2">
      <c r="C12" s="305" t="s">
        <v>211</v>
      </c>
      <c r="D12" s="309">
        <f>ROUND('OUTPUT ST'!H126,0)</f>
        <v>0</v>
      </c>
      <c r="E12" s="309">
        <f>ROUND(+D12*12%,0)</f>
        <v>0</v>
      </c>
      <c r="F12" s="309">
        <f t="shared" ref="F12:F17" si="0">ROUND(+E12*2%,0)</f>
        <v>0</v>
      </c>
      <c r="G12" s="309">
        <f t="shared" ref="G12:G17" si="1">ROUND(+E12*1%,0)</f>
        <v>0</v>
      </c>
      <c r="H12" s="309">
        <f t="shared" ref="H12:H17" si="2">ROUND(+E12+F12+G12,0)</f>
        <v>0</v>
      </c>
      <c r="I12" s="316">
        <f>'INPUT ST'!O35</f>
        <v>121973.68421052632</v>
      </c>
      <c r="J12" s="309">
        <f>ROUND(+I12*12/12.36,0)</f>
        <v>118421</v>
      </c>
      <c r="K12" s="309">
        <f>ROUND(+J12*2%,0)</f>
        <v>2368</v>
      </c>
      <c r="L12" s="309">
        <f>ROUND(+J12*1%,0)</f>
        <v>1184</v>
      </c>
      <c r="M12" s="309">
        <f>SUM(K12:L12)</f>
        <v>3552</v>
      </c>
      <c r="N12" s="309">
        <f>I11+I12-H12</f>
        <v>121973.68421052632</v>
      </c>
      <c r="O12" s="309">
        <f>(+N12*100/12.36)*12%*18%/365*T12</f>
        <v>0</v>
      </c>
      <c r="P12" s="309">
        <f>+O12*2%</f>
        <v>0</v>
      </c>
      <c r="Q12" s="309">
        <f>+O12*1%</f>
        <v>0</v>
      </c>
      <c r="R12" s="309">
        <f>SUM(O12:Q12)</f>
        <v>0</v>
      </c>
      <c r="S12" s="317">
        <f>+N12+R12</f>
        <v>121973.68421052632</v>
      </c>
      <c r="T12" s="309">
        <f>DATEDIF(V12,U12,"d")</f>
        <v>0</v>
      </c>
      <c r="U12" s="361">
        <v>41399</v>
      </c>
      <c r="V12" s="362">
        <v>41399</v>
      </c>
      <c r="W12" s="309"/>
      <c r="X12" s="318">
        <f>H12-(I11+I12+W12)</f>
        <v>-121973.68421052632</v>
      </c>
    </row>
    <row r="13" spans="3:24" x14ac:dyDescent="0.2">
      <c r="C13" s="305" t="s">
        <v>89</v>
      </c>
      <c r="D13" s="309">
        <f>ROUND('OUTPUT ST'!I126,0)</f>
        <v>501616</v>
      </c>
      <c r="E13" s="309">
        <f t="shared" ref="E13:E17" si="3">ROUND(+D13*12%,0)</f>
        <v>60194</v>
      </c>
      <c r="F13" s="309">
        <f t="shared" si="0"/>
        <v>1204</v>
      </c>
      <c r="G13" s="309">
        <f t="shared" si="1"/>
        <v>602</v>
      </c>
      <c r="H13" s="309">
        <f t="shared" si="2"/>
        <v>62000</v>
      </c>
      <c r="I13" s="316">
        <f>'INPUT ST'!O60</f>
        <v>140775.65789473683</v>
      </c>
      <c r="J13" s="309">
        <f>ROUND(+I13*12/12.36,0)</f>
        <v>136675</v>
      </c>
      <c r="K13" s="309">
        <f t="shared" ref="K13:K24" si="4">ROUND(+J13*2%,0)</f>
        <v>2734</v>
      </c>
      <c r="L13" s="309">
        <f t="shared" ref="L13:L24" si="5">ROUND(+J13*1%,0)</f>
        <v>1367</v>
      </c>
      <c r="M13" s="309">
        <f t="shared" ref="M13:M24" si="6">SUM(K13:L13)</f>
        <v>4101</v>
      </c>
      <c r="N13" s="309">
        <f>N12+I13-H13</f>
        <v>200749.34210526315</v>
      </c>
      <c r="O13" s="309">
        <f t="shared" ref="O13:O24" si="7">(+N13*100/12.36)*12%*18%/365*T13</f>
        <v>0</v>
      </c>
      <c r="P13" s="309">
        <f t="shared" ref="P13:P24" si="8">+O13*2%</f>
        <v>0</v>
      </c>
      <c r="Q13" s="309">
        <f t="shared" ref="Q13:Q24" si="9">+O13*1%</f>
        <v>0</v>
      </c>
      <c r="R13" s="309">
        <f t="shared" ref="R13:R24" si="10">SUM(O13:Q13)</f>
        <v>0</v>
      </c>
      <c r="S13" s="317">
        <f t="shared" ref="S13:S24" si="11">+N13+R13</f>
        <v>200749.34210526315</v>
      </c>
      <c r="T13" s="309">
        <f t="shared" ref="T13:T24" si="12">DATEDIF(V13,U13,"d")</f>
        <v>0</v>
      </c>
      <c r="U13" s="361">
        <v>41430</v>
      </c>
      <c r="V13" s="362">
        <v>41430</v>
      </c>
      <c r="W13" s="309"/>
      <c r="X13" s="318">
        <f>H13-(I13-X12)</f>
        <v>-200749.34210526315</v>
      </c>
    </row>
    <row r="14" spans="3:24" x14ac:dyDescent="0.2">
      <c r="C14" s="305" t="s">
        <v>212</v>
      </c>
      <c r="D14" s="309">
        <f>ROUND('OUTPUT ST'!J126,0)</f>
        <v>128244</v>
      </c>
      <c r="E14" s="309">
        <f t="shared" si="3"/>
        <v>15389</v>
      </c>
      <c r="F14" s="309">
        <f t="shared" si="0"/>
        <v>308</v>
      </c>
      <c r="G14" s="309">
        <f t="shared" si="1"/>
        <v>154</v>
      </c>
      <c r="H14" s="309">
        <f t="shared" si="2"/>
        <v>15851</v>
      </c>
      <c r="I14" s="316">
        <f>'INPUT ST'!O85</f>
        <v>160527.63157894733</v>
      </c>
      <c r="J14" s="309">
        <f t="shared" ref="J14:J24" si="13">ROUND(+I14*12/12.36,0)</f>
        <v>155852</v>
      </c>
      <c r="K14" s="309">
        <f t="shared" si="4"/>
        <v>3117</v>
      </c>
      <c r="L14" s="309">
        <f t="shared" si="5"/>
        <v>1559</v>
      </c>
      <c r="M14" s="309">
        <f t="shared" si="6"/>
        <v>4676</v>
      </c>
      <c r="N14" s="309">
        <f>N13+I14-H14</f>
        <v>345425.97368421045</v>
      </c>
      <c r="O14" s="309">
        <f t="shared" si="7"/>
        <v>0</v>
      </c>
      <c r="P14" s="309">
        <f t="shared" si="8"/>
        <v>0</v>
      </c>
      <c r="Q14" s="309">
        <f t="shared" si="9"/>
        <v>0</v>
      </c>
      <c r="R14" s="309">
        <f t="shared" si="10"/>
        <v>0</v>
      </c>
      <c r="S14" s="317">
        <f t="shared" si="11"/>
        <v>345425.97368421045</v>
      </c>
      <c r="T14" s="309">
        <f t="shared" si="12"/>
        <v>0</v>
      </c>
      <c r="U14" s="361">
        <v>41460</v>
      </c>
      <c r="V14" s="362">
        <v>41460</v>
      </c>
      <c r="W14" s="309"/>
      <c r="X14" s="318">
        <f t="shared" ref="X14:X23" si="14">H14-(I14-X13)</f>
        <v>-345425.97368421045</v>
      </c>
    </row>
    <row r="15" spans="3:24" x14ac:dyDescent="0.2">
      <c r="C15" s="305" t="s">
        <v>213</v>
      </c>
      <c r="D15" s="309">
        <f>ROUND('OUTPUT ST'!K126,0)</f>
        <v>0</v>
      </c>
      <c r="E15" s="309">
        <f t="shared" si="3"/>
        <v>0</v>
      </c>
      <c r="F15" s="309">
        <f t="shared" si="0"/>
        <v>0</v>
      </c>
      <c r="G15" s="309">
        <f t="shared" si="1"/>
        <v>0</v>
      </c>
      <c r="H15" s="309">
        <f t="shared" si="2"/>
        <v>0</v>
      </c>
      <c r="I15" s="316">
        <f>'INPUT ST'!O110</f>
        <v>156156.60710526319</v>
      </c>
      <c r="J15" s="309">
        <f t="shared" si="13"/>
        <v>151608</v>
      </c>
      <c r="K15" s="309">
        <f t="shared" si="4"/>
        <v>3032</v>
      </c>
      <c r="L15" s="309">
        <f t="shared" si="5"/>
        <v>1516</v>
      </c>
      <c r="M15" s="309">
        <f t="shared" si="6"/>
        <v>4548</v>
      </c>
      <c r="N15" s="309">
        <f>N14+I15-H15</f>
        <v>501582.58078947361</v>
      </c>
      <c r="O15" s="309">
        <f t="shared" si="7"/>
        <v>0</v>
      </c>
      <c r="P15" s="309">
        <f t="shared" si="8"/>
        <v>0</v>
      </c>
      <c r="Q15" s="309">
        <f t="shared" si="9"/>
        <v>0</v>
      </c>
      <c r="R15" s="309">
        <f>SUM(O15:Q15)</f>
        <v>0</v>
      </c>
      <c r="S15" s="317">
        <f t="shared" si="11"/>
        <v>501582.58078947361</v>
      </c>
      <c r="T15" s="309">
        <f t="shared" si="12"/>
        <v>0</v>
      </c>
      <c r="U15" s="361">
        <v>41491</v>
      </c>
      <c r="V15" s="362">
        <v>41491</v>
      </c>
      <c r="W15" s="309"/>
      <c r="X15" s="318">
        <f t="shared" si="14"/>
        <v>-501582.58078947361</v>
      </c>
    </row>
    <row r="16" spans="3:24" x14ac:dyDescent="0.2">
      <c r="C16" s="305" t="s">
        <v>214</v>
      </c>
      <c r="D16" s="309">
        <f>ROUND('OUTPUT ST'!L126,0)</f>
        <v>0</v>
      </c>
      <c r="E16" s="309">
        <f t="shared" si="3"/>
        <v>0</v>
      </c>
      <c r="F16" s="309">
        <f t="shared" si="0"/>
        <v>0</v>
      </c>
      <c r="G16" s="309">
        <f t="shared" si="1"/>
        <v>0</v>
      </c>
      <c r="H16" s="309">
        <f t="shared" si="2"/>
        <v>0</v>
      </c>
      <c r="I16" s="316">
        <f>'INPUT ST'!O135</f>
        <v>0</v>
      </c>
      <c r="J16" s="309">
        <f t="shared" si="13"/>
        <v>0</v>
      </c>
      <c r="K16" s="309">
        <f t="shared" si="4"/>
        <v>0</v>
      </c>
      <c r="L16" s="309">
        <f t="shared" si="5"/>
        <v>0</v>
      </c>
      <c r="M16" s="309">
        <f t="shared" si="6"/>
        <v>0</v>
      </c>
      <c r="N16" s="309">
        <f>N15+I16-H16</f>
        <v>501582.58078947361</v>
      </c>
      <c r="O16" s="309">
        <f>(+N16*100/12.36)*12%*18%/365*T16</f>
        <v>0</v>
      </c>
      <c r="P16" s="309">
        <f>+O16*2%</f>
        <v>0</v>
      </c>
      <c r="Q16" s="309">
        <f>+O16*1%</f>
        <v>0</v>
      </c>
      <c r="R16" s="309">
        <f t="shared" si="10"/>
        <v>0</v>
      </c>
      <c r="S16" s="317">
        <f t="shared" si="11"/>
        <v>501582.58078947361</v>
      </c>
      <c r="T16" s="309">
        <f>DATEDIF(V16,U16,"d")</f>
        <v>0</v>
      </c>
      <c r="U16" s="361">
        <v>41522</v>
      </c>
      <c r="V16" s="362">
        <v>41522</v>
      </c>
      <c r="W16" s="309"/>
      <c r="X16" s="318">
        <f t="shared" si="14"/>
        <v>-501582.58078947361</v>
      </c>
    </row>
    <row r="17" spans="3:24" x14ac:dyDescent="0.2">
      <c r="C17" s="305" t="s">
        <v>215</v>
      </c>
      <c r="D17" s="309">
        <f>ROUND('OUTPUT ST'!M126,0)</f>
        <v>0</v>
      </c>
      <c r="E17" s="309">
        <f t="shared" si="3"/>
        <v>0</v>
      </c>
      <c r="F17" s="309">
        <f t="shared" si="0"/>
        <v>0</v>
      </c>
      <c r="G17" s="309">
        <f t="shared" si="1"/>
        <v>0</v>
      </c>
      <c r="H17" s="309">
        <f t="shared" si="2"/>
        <v>0</v>
      </c>
      <c r="I17" s="316">
        <f>'INPUT ST'!O160</f>
        <v>0</v>
      </c>
      <c r="J17" s="309">
        <f t="shared" si="13"/>
        <v>0</v>
      </c>
      <c r="K17" s="309">
        <f t="shared" si="4"/>
        <v>0</v>
      </c>
      <c r="L17" s="309">
        <f t="shared" si="5"/>
        <v>0</v>
      </c>
      <c r="M17" s="309">
        <f t="shared" si="6"/>
        <v>0</v>
      </c>
      <c r="N17" s="309">
        <f>N16+I17-H17</f>
        <v>501582.58078947361</v>
      </c>
      <c r="O17" s="309">
        <f t="shared" si="7"/>
        <v>0</v>
      </c>
      <c r="P17" s="309">
        <f t="shared" si="8"/>
        <v>0</v>
      </c>
      <c r="Q17" s="309">
        <f t="shared" si="9"/>
        <v>0</v>
      </c>
      <c r="R17" s="309">
        <f t="shared" si="10"/>
        <v>0</v>
      </c>
      <c r="S17" s="317">
        <f t="shared" si="11"/>
        <v>501582.58078947361</v>
      </c>
      <c r="T17" s="309">
        <f t="shared" si="12"/>
        <v>0</v>
      </c>
      <c r="U17" s="361">
        <v>41552</v>
      </c>
      <c r="V17" s="362">
        <v>41552</v>
      </c>
      <c r="W17" s="309"/>
      <c r="X17" s="318">
        <f t="shared" si="14"/>
        <v>-501582.58078947361</v>
      </c>
    </row>
    <row r="18" spans="3:24" x14ac:dyDescent="0.2">
      <c r="C18" s="369" t="s">
        <v>210</v>
      </c>
      <c r="D18" s="370"/>
      <c r="E18" s="370"/>
      <c r="F18" s="370"/>
      <c r="G18" s="370"/>
      <c r="H18" s="371"/>
      <c r="I18" s="308"/>
      <c r="J18" s="309"/>
      <c r="K18" s="309"/>
      <c r="L18" s="309"/>
      <c r="M18" s="309"/>
      <c r="N18" s="309"/>
      <c r="O18" s="309"/>
      <c r="P18" s="309"/>
      <c r="Q18" s="309"/>
      <c r="R18" s="309"/>
      <c r="S18" s="317"/>
      <c r="T18" s="309"/>
      <c r="U18" s="361"/>
      <c r="V18" s="362"/>
      <c r="W18" s="309"/>
      <c r="X18" s="318"/>
    </row>
    <row r="19" spans="3:24" x14ac:dyDescent="0.2">
      <c r="C19" s="305" t="s">
        <v>216</v>
      </c>
      <c r="D19" s="309">
        <f>ROUND('OUTPUT ST'!N126,0)</f>
        <v>0</v>
      </c>
      <c r="E19" s="309">
        <f t="shared" ref="E19:E23" si="15">ROUND(+D19*12%,0)</f>
        <v>0</v>
      </c>
      <c r="F19" s="309">
        <f t="shared" ref="F19:F24" si="16">ROUND(+E19*2%,0)</f>
        <v>0</v>
      </c>
      <c r="G19" s="309">
        <f t="shared" ref="G19:G24" si="17">ROUND(+E19*1%,0)</f>
        <v>0</v>
      </c>
      <c r="H19" s="309">
        <f t="shared" ref="H19:H24" si="18">ROUND(+E19+F19+G19,0)</f>
        <v>0</v>
      </c>
      <c r="I19" s="316">
        <f>'INPUT ST'!O190</f>
        <v>0</v>
      </c>
      <c r="J19" s="309">
        <f t="shared" si="13"/>
        <v>0</v>
      </c>
      <c r="K19" s="309">
        <f t="shared" si="4"/>
        <v>0</v>
      </c>
      <c r="L19" s="309">
        <f t="shared" si="5"/>
        <v>0</v>
      </c>
      <c r="M19" s="309">
        <f t="shared" si="6"/>
        <v>0</v>
      </c>
      <c r="N19" s="309">
        <f t="shared" ref="N19:N24" si="19">+H19-I19</f>
        <v>0</v>
      </c>
      <c r="O19" s="309">
        <f t="shared" si="7"/>
        <v>0</v>
      </c>
      <c r="P19" s="309">
        <f t="shared" si="8"/>
        <v>0</v>
      </c>
      <c r="Q19" s="309">
        <f t="shared" si="9"/>
        <v>0</v>
      </c>
      <c r="R19" s="309">
        <f t="shared" si="10"/>
        <v>0</v>
      </c>
      <c r="S19" s="317">
        <f t="shared" si="11"/>
        <v>0</v>
      </c>
      <c r="T19" s="309">
        <f t="shared" si="12"/>
        <v>0</v>
      </c>
      <c r="U19" s="361">
        <v>41583</v>
      </c>
      <c r="V19" s="362">
        <v>41583</v>
      </c>
      <c r="W19" s="309"/>
      <c r="X19" s="318">
        <f>H19-(I18+I19+W19)</f>
        <v>0</v>
      </c>
    </row>
    <row r="20" spans="3:24" x14ac:dyDescent="0.2">
      <c r="C20" s="305" t="s">
        <v>217</v>
      </c>
      <c r="D20" s="309">
        <f>ROUND('OUTPUT ST'!O126,0)</f>
        <v>0</v>
      </c>
      <c r="E20" s="309">
        <f t="shared" si="15"/>
        <v>0</v>
      </c>
      <c r="F20" s="309">
        <f t="shared" si="16"/>
        <v>0</v>
      </c>
      <c r="G20" s="309">
        <f t="shared" si="17"/>
        <v>0</v>
      </c>
      <c r="H20" s="309">
        <f t="shared" si="18"/>
        <v>0</v>
      </c>
      <c r="I20" s="316">
        <f>'INPUT ST'!O215</f>
        <v>0</v>
      </c>
      <c r="J20" s="309">
        <f t="shared" si="13"/>
        <v>0</v>
      </c>
      <c r="K20" s="309">
        <f t="shared" si="4"/>
        <v>0</v>
      </c>
      <c r="L20" s="309">
        <f t="shared" si="5"/>
        <v>0</v>
      </c>
      <c r="M20" s="309">
        <f t="shared" si="6"/>
        <v>0</v>
      </c>
      <c r="N20" s="309">
        <f t="shared" si="19"/>
        <v>0</v>
      </c>
      <c r="O20" s="309">
        <f t="shared" si="7"/>
        <v>0</v>
      </c>
      <c r="P20" s="309">
        <f t="shared" si="8"/>
        <v>0</v>
      </c>
      <c r="Q20" s="309">
        <f t="shared" si="9"/>
        <v>0</v>
      </c>
      <c r="R20" s="309">
        <f t="shared" si="10"/>
        <v>0</v>
      </c>
      <c r="S20" s="317">
        <f t="shared" si="11"/>
        <v>0</v>
      </c>
      <c r="T20" s="309">
        <f t="shared" si="12"/>
        <v>0</v>
      </c>
      <c r="U20" s="361">
        <v>41613</v>
      </c>
      <c r="V20" s="362">
        <v>41613</v>
      </c>
      <c r="W20" s="309"/>
      <c r="X20" s="318">
        <f>H20-(I20-X19)</f>
        <v>0</v>
      </c>
    </row>
    <row r="21" spans="3:24" x14ac:dyDescent="0.2">
      <c r="C21" s="305" t="s">
        <v>218</v>
      </c>
      <c r="D21" s="309">
        <f>ROUND('OUTPUT ST'!P126,0)</f>
        <v>0</v>
      </c>
      <c r="E21" s="309">
        <f t="shared" si="15"/>
        <v>0</v>
      </c>
      <c r="F21" s="309">
        <f t="shared" si="16"/>
        <v>0</v>
      </c>
      <c r="G21" s="309">
        <f t="shared" si="17"/>
        <v>0</v>
      </c>
      <c r="H21" s="309">
        <f t="shared" si="18"/>
        <v>0</v>
      </c>
      <c r="I21" s="316">
        <f>'INPUT ST'!O240</f>
        <v>0</v>
      </c>
      <c r="J21" s="309">
        <f t="shared" si="13"/>
        <v>0</v>
      </c>
      <c r="K21" s="309">
        <f t="shared" si="4"/>
        <v>0</v>
      </c>
      <c r="L21" s="309">
        <f t="shared" si="5"/>
        <v>0</v>
      </c>
      <c r="M21" s="309">
        <f t="shared" si="6"/>
        <v>0</v>
      </c>
      <c r="N21" s="309">
        <f t="shared" si="19"/>
        <v>0</v>
      </c>
      <c r="O21" s="309">
        <f t="shared" si="7"/>
        <v>0</v>
      </c>
      <c r="P21" s="309">
        <f t="shared" si="8"/>
        <v>0</v>
      </c>
      <c r="Q21" s="309">
        <f t="shared" si="9"/>
        <v>0</v>
      </c>
      <c r="R21" s="309">
        <f t="shared" si="10"/>
        <v>0</v>
      </c>
      <c r="S21" s="317">
        <f t="shared" si="11"/>
        <v>0</v>
      </c>
      <c r="T21" s="309">
        <f t="shared" si="12"/>
        <v>0</v>
      </c>
      <c r="U21" s="361">
        <v>41644</v>
      </c>
      <c r="V21" s="362">
        <v>41644</v>
      </c>
      <c r="W21" s="309"/>
      <c r="X21" s="318">
        <f t="shared" si="14"/>
        <v>0</v>
      </c>
    </row>
    <row r="22" spans="3:24" x14ac:dyDescent="0.2">
      <c r="C22" s="305" t="s">
        <v>219</v>
      </c>
      <c r="D22" s="309">
        <f>ROUND('OUTPUT ST'!Q126,0)</f>
        <v>0</v>
      </c>
      <c r="E22" s="309">
        <f t="shared" si="15"/>
        <v>0</v>
      </c>
      <c r="F22" s="309">
        <f t="shared" si="16"/>
        <v>0</v>
      </c>
      <c r="G22" s="309">
        <f t="shared" si="17"/>
        <v>0</v>
      </c>
      <c r="H22" s="309">
        <f t="shared" si="18"/>
        <v>0</v>
      </c>
      <c r="I22" s="316">
        <f>'INPUT ST'!O265</f>
        <v>0</v>
      </c>
      <c r="J22" s="309">
        <f t="shared" si="13"/>
        <v>0</v>
      </c>
      <c r="K22" s="309">
        <f t="shared" si="4"/>
        <v>0</v>
      </c>
      <c r="L22" s="309">
        <f t="shared" si="5"/>
        <v>0</v>
      </c>
      <c r="M22" s="309">
        <f t="shared" si="6"/>
        <v>0</v>
      </c>
      <c r="N22" s="309">
        <f t="shared" si="19"/>
        <v>0</v>
      </c>
      <c r="O22" s="309">
        <f t="shared" si="7"/>
        <v>0</v>
      </c>
      <c r="P22" s="309">
        <f t="shared" si="8"/>
        <v>0</v>
      </c>
      <c r="Q22" s="309">
        <f t="shared" si="9"/>
        <v>0</v>
      </c>
      <c r="R22" s="309">
        <f t="shared" si="10"/>
        <v>0</v>
      </c>
      <c r="S22" s="317">
        <f t="shared" si="11"/>
        <v>0</v>
      </c>
      <c r="T22" s="309">
        <f t="shared" si="12"/>
        <v>0</v>
      </c>
      <c r="U22" s="361">
        <v>41675</v>
      </c>
      <c r="V22" s="362">
        <v>41675</v>
      </c>
      <c r="W22" s="309"/>
      <c r="X22" s="318">
        <f t="shared" si="14"/>
        <v>0</v>
      </c>
    </row>
    <row r="23" spans="3:24" x14ac:dyDescent="0.2">
      <c r="C23" s="305" t="s">
        <v>220</v>
      </c>
      <c r="D23" s="309">
        <f>ROUND('OUTPUT ST'!R126,0)</f>
        <v>0</v>
      </c>
      <c r="E23" s="309">
        <f t="shared" si="15"/>
        <v>0</v>
      </c>
      <c r="F23" s="309">
        <f t="shared" si="16"/>
        <v>0</v>
      </c>
      <c r="G23" s="309">
        <f t="shared" si="17"/>
        <v>0</v>
      </c>
      <c r="H23" s="309">
        <f t="shared" si="18"/>
        <v>0</v>
      </c>
      <c r="I23" s="316">
        <f>'INPUT ST'!O290</f>
        <v>0</v>
      </c>
      <c r="J23" s="309">
        <f t="shared" si="13"/>
        <v>0</v>
      </c>
      <c r="K23" s="309">
        <f t="shared" si="4"/>
        <v>0</v>
      </c>
      <c r="L23" s="309">
        <f t="shared" si="5"/>
        <v>0</v>
      </c>
      <c r="M23" s="309">
        <f t="shared" si="6"/>
        <v>0</v>
      </c>
      <c r="N23" s="309">
        <f t="shared" si="19"/>
        <v>0</v>
      </c>
      <c r="O23" s="309">
        <f t="shared" si="7"/>
        <v>0</v>
      </c>
      <c r="P23" s="309">
        <f t="shared" si="8"/>
        <v>0</v>
      </c>
      <c r="Q23" s="309">
        <f t="shared" si="9"/>
        <v>0</v>
      </c>
      <c r="R23" s="309">
        <f t="shared" si="10"/>
        <v>0</v>
      </c>
      <c r="S23" s="317">
        <f t="shared" si="11"/>
        <v>0</v>
      </c>
      <c r="T23" s="309">
        <f t="shared" si="12"/>
        <v>0</v>
      </c>
      <c r="U23" s="361">
        <v>41703</v>
      </c>
      <c r="V23" s="362">
        <v>41703</v>
      </c>
      <c r="W23" s="309"/>
      <c r="X23" s="318">
        <f t="shared" si="14"/>
        <v>0</v>
      </c>
    </row>
    <row r="24" spans="3:24" x14ac:dyDescent="0.2">
      <c r="C24" s="305" t="s">
        <v>221</v>
      </c>
      <c r="D24" s="309">
        <f>ROUND('OUTPUT ST'!S126,0)</f>
        <v>0</v>
      </c>
      <c r="E24" s="309">
        <f>ROUND(+D24*12%,0)</f>
        <v>0</v>
      </c>
      <c r="F24" s="309">
        <f t="shared" si="16"/>
        <v>0</v>
      </c>
      <c r="G24" s="309">
        <f t="shared" si="17"/>
        <v>0</v>
      </c>
      <c r="H24" s="309">
        <f t="shared" si="18"/>
        <v>0</v>
      </c>
      <c r="I24" s="316">
        <f>'INPUT ST'!O315</f>
        <v>0</v>
      </c>
      <c r="J24" s="309">
        <f t="shared" si="13"/>
        <v>0</v>
      </c>
      <c r="K24" s="309">
        <f t="shared" si="4"/>
        <v>0</v>
      </c>
      <c r="L24" s="309">
        <f t="shared" si="5"/>
        <v>0</v>
      </c>
      <c r="M24" s="309">
        <f t="shared" si="6"/>
        <v>0</v>
      </c>
      <c r="N24" s="309">
        <f t="shared" si="19"/>
        <v>0</v>
      </c>
      <c r="O24" s="309">
        <f t="shared" si="7"/>
        <v>0</v>
      </c>
      <c r="P24" s="309">
        <f t="shared" si="8"/>
        <v>0</v>
      </c>
      <c r="Q24" s="309">
        <f t="shared" si="9"/>
        <v>0</v>
      </c>
      <c r="R24" s="309">
        <f t="shared" si="10"/>
        <v>0</v>
      </c>
      <c r="S24" s="317">
        <f t="shared" si="11"/>
        <v>0</v>
      </c>
      <c r="T24" s="309">
        <f t="shared" si="12"/>
        <v>0</v>
      </c>
      <c r="U24" s="361">
        <v>41734</v>
      </c>
      <c r="V24" s="362">
        <v>41734</v>
      </c>
      <c r="W24" s="309"/>
      <c r="X24" s="318">
        <f>H24-(I24-X23)</f>
        <v>0</v>
      </c>
    </row>
    <row r="25" spans="3:24" x14ac:dyDescent="0.2">
      <c r="C25" s="369" t="s">
        <v>222</v>
      </c>
      <c r="D25" s="370"/>
      <c r="E25" s="370"/>
      <c r="F25" s="370"/>
      <c r="G25" s="371"/>
      <c r="H25" s="318">
        <f>SUM(H12:H17)</f>
        <v>77851</v>
      </c>
      <c r="I25" s="297">
        <f>SUM(I11:I17)</f>
        <v>579433.58078947361</v>
      </c>
      <c r="J25" s="301"/>
      <c r="K25" s="301"/>
      <c r="L25" s="301"/>
      <c r="M25" s="301"/>
      <c r="N25" s="319">
        <f>I25-H25</f>
        <v>501582.58078947361</v>
      </c>
      <c r="O25" s="301"/>
      <c r="P25" s="301"/>
      <c r="Q25" s="301"/>
      <c r="R25" s="301"/>
      <c r="S25" s="301"/>
      <c r="T25" s="301"/>
      <c r="U25" s="301"/>
      <c r="V25" s="301"/>
      <c r="W25" s="301"/>
      <c r="X25" s="302"/>
    </row>
    <row r="26" spans="3:24" x14ac:dyDescent="0.2">
      <c r="C26" s="303"/>
      <c r="D26" s="301"/>
      <c r="E26" s="301"/>
      <c r="F26" s="301"/>
      <c r="G26" s="301"/>
      <c r="H26" s="301"/>
      <c r="I26" s="320"/>
      <c r="J26" s="301"/>
      <c r="K26" s="301"/>
      <c r="L26" s="301"/>
      <c r="M26" s="301"/>
      <c r="N26" s="301"/>
      <c r="O26" s="301"/>
      <c r="P26" s="301"/>
      <c r="Q26" s="301"/>
      <c r="R26" s="301"/>
      <c r="S26" s="301"/>
      <c r="T26" s="301"/>
      <c r="U26" s="301"/>
      <c r="V26" s="301"/>
      <c r="W26" s="301"/>
      <c r="X26" s="302"/>
    </row>
    <row r="27" spans="3:24" x14ac:dyDescent="0.2">
      <c r="C27" s="369" t="s">
        <v>223</v>
      </c>
      <c r="D27" s="370"/>
      <c r="E27" s="370"/>
      <c r="F27" s="370"/>
      <c r="G27" s="371"/>
      <c r="H27" s="318">
        <f>SUM(H19:H24)</f>
        <v>0</v>
      </c>
      <c r="I27" s="318">
        <f>SUM(I19:I24)</f>
        <v>0</v>
      </c>
      <c r="J27" s="301"/>
      <c r="K27" s="301"/>
      <c r="L27" s="301"/>
      <c r="M27" s="301"/>
      <c r="N27" s="319">
        <f>I27-H27</f>
        <v>0</v>
      </c>
      <c r="O27" s="301"/>
      <c r="P27" s="301"/>
      <c r="Q27" s="301"/>
      <c r="R27" s="301"/>
      <c r="S27" s="301"/>
      <c r="T27" s="301"/>
      <c r="U27" s="301"/>
      <c r="V27" s="301"/>
      <c r="W27" s="301"/>
      <c r="X27" s="302"/>
    </row>
    <row r="28" spans="3:24" x14ac:dyDescent="0.2">
      <c r="C28" s="303"/>
      <c r="D28" s="301"/>
      <c r="E28" s="301"/>
      <c r="F28" s="301"/>
      <c r="G28" s="301"/>
      <c r="H28" s="301"/>
      <c r="I28" s="301"/>
      <c r="J28" s="301"/>
      <c r="K28" s="301"/>
      <c r="L28" s="301"/>
      <c r="M28" s="301"/>
      <c r="N28" s="301"/>
      <c r="O28" s="301"/>
      <c r="P28" s="301"/>
      <c r="Q28" s="301"/>
      <c r="R28" s="301"/>
      <c r="S28" s="301"/>
      <c r="T28" s="301"/>
      <c r="U28" s="301"/>
      <c r="V28" s="301"/>
      <c r="W28" s="301"/>
      <c r="X28" s="302"/>
    </row>
    <row r="29" spans="3:24" x14ac:dyDescent="0.2">
      <c r="C29" s="89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321"/>
    </row>
    <row r="30" spans="3:24" x14ac:dyDescent="0.2">
      <c r="C30" s="89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321"/>
    </row>
    <row r="31" spans="3:24" x14ac:dyDescent="0.2">
      <c r="C31" s="89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321"/>
    </row>
    <row r="32" spans="3:24" x14ac:dyDescent="0.2">
      <c r="C32" s="89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21"/>
    </row>
    <row r="33" spans="3:24" x14ac:dyDescent="0.2">
      <c r="C33" s="89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21"/>
    </row>
    <row r="34" spans="3:24" x14ac:dyDescent="0.2">
      <c r="C34" s="89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21"/>
    </row>
    <row r="35" spans="3:24" x14ac:dyDescent="0.2">
      <c r="C35" s="89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21"/>
    </row>
    <row r="36" spans="3:24" x14ac:dyDescent="0.2">
      <c r="C36" s="322"/>
      <c r="D36" s="323"/>
      <c r="E36" s="323"/>
      <c r="F36" s="323"/>
      <c r="G36" s="323"/>
      <c r="H36" s="323"/>
      <c r="I36" s="323"/>
      <c r="J36" s="323"/>
      <c r="K36" s="323"/>
      <c r="L36" s="323"/>
      <c r="M36" s="323"/>
      <c r="N36" s="323"/>
      <c r="O36" s="323"/>
      <c r="P36" s="323"/>
      <c r="Q36" s="323"/>
      <c r="R36" s="323"/>
      <c r="S36" s="323"/>
      <c r="T36" s="323"/>
      <c r="U36" s="323"/>
      <c r="V36" s="323"/>
      <c r="W36" s="323"/>
      <c r="X36" s="324"/>
    </row>
  </sheetData>
  <protectedRanges>
    <protectedRange sqref="D12:D24" name="Range2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61"/>
  <sheetViews>
    <sheetView showGridLines="0" workbookViewId="0">
      <selection activeCell="A21" sqref="A21"/>
    </sheetView>
  </sheetViews>
  <sheetFormatPr defaultRowHeight="12.75" x14ac:dyDescent="0.2"/>
  <cols>
    <col min="1" max="1" width="5.42578125" style="87" customWidth="1"/>
    <col min="2" max="2" width="28.28515625" style="87" customWidth="1"/>
    <col min="3" max="3" width="48.140625" style="87" customWidth="1"/>
    <col min="4" max="4" width="20.7109375" style="87" customWidth="1"/>
    <col min="5" max="5" width="13" style="87" customWidth="1"/>
    <col min="6" max="6" width="15.5703125" style="87" customWidth="1"/>
    <col min="7" max="7" width="11.28515625" style="87" customWidth="1"/>
    <col min="8" max="9" width="15" style="87" bestFit="1" customWidth="1"/>
    <col min="10" max="10" width="11.42578125" style="87" customWidth="1"/>
    <col min="11" max="11" width="18" style="87" customWidth="1"/>
    <col min="12" max="12" width="15.85546875" style="87" customWidth="1"/>
    <col min="13" max="13" width="17.7109375" style="87" bestFit="1" customWidth="1"/>
    <col min="14" max="14" width="19.28515625" style="87" bestFit="1" customWidth="1"/>
    <col min="15" max="16384" width="9.140625" style="87"/>
  </cols>
  <sheetData>
    <row r="2" spans="1:18" ht="25.5" x14ac:dyDescent="0.2">
      <c r="A2" s="1" t="s">
        <v>134</v>
      </c>
      <c r="B2" s="1" t="s">
        <v>135</v>
      </c>
      <c r="C2" s="1" t="s">
        <v>130</v>
      </c>
      <c r="D2" s="1" t="s">
        <v>306</v>
      </c>
      <c r="E2" s="1" t="s">
        <v>136</v>
      </c>
      <c r="F2" s="1" t="s">
        <v>137</v>
      </c>
      <c r="G2" s="1" t="s">
        <v>131</v>
      </c>
      <c r="H2" s="1" t="s">
        <v>138</v>
      </c>
      <c r="I2" s="1" t="s">
        <v>132</v>
      </c>
      <c r="J2" s="1" t="s">
        <v>133</v>
      </c>
      <c r="K2" s="1" t="s">
        <v>139</v>
      </c>
      <c r="L2" s="1" t="s">
        <v>5</v>
      </c>
      <c r="M2" s="1" t="s">
        <v>140</v>
      </c>
      <c r="N2" s="1" t="s">
        <v>372</v>
      </c>
      <c r="O2" s="1" t="s">
        <v>141</v>
      </c>
      <c r="P2" s="1" t="s">
        <v>143</v>
      </c>
      <c r="Q2" s="1" t="s">
        <v>142</v>
      </c>
      <c r="R2" s="1" t="s">
        <v>144</v>
      </c>
    </row>
    <row r="3" spans="1:18" x14ac:dyDescent="0.2">
      <c r="A3" s="165">
        <v>1</v>
      </c>
      <c r="B3" s="110" t="s">
        <v>344</v>
      </c>
      <c r="C3" s="165"/>
      <c r="D3" s="165"/>
      <c r="E3" s="165"/>
      <c r="F3" s="165"/>
      <c r="G3" s="165"/>
      <c r="H3" s="165"/>
      <c r="I3" s="165"/>
      <c r="J3" s="165"/>
      <c r="K3" s="165"/>
      <c r="L3" s="165" t="s">
        <v>370</v>
      </c>
      <c r="M3" s="165" t="s">
        <v>371</v>
      </c>
      <c r="N3" s="165"/>
      <c r="O3" s="165"/>
      <c r="P3" s="165">
        <f>LEN(L3)</f>
        <v>10</v>
      </c>
      <c r="Q3" s="165">
        <f>LEN(K3)</f>
        <v>0</v>
      </c>
      <c r="R3" s="165">
        <f>LEN(M3)</f>
        <v>15</v>
      </c>
    </row>
    <row r="4" spans="1:18" x14ac:dyDescent="0.2">
      <c r="A4" s="165">
        <v>2</v>
      </c>
      <c r="B4" s="165" t="s">
        <v>345</v>
      </c>
      <c r="C4" s="165"/>
      <c r="D4" s="165"/>
      <c r="E4" s="165"/>
      <c r="F4" s="165"/>
      <c r="G4" s="165"/>
      <c r="I4" s="166"/>
      <c r="J4" s="165"/>
      <c r="K4" s="165"/>
      <c r="L4" s="165" t="s">
        <v>370</v>
      </c>
      <c r="M4" s="165" t="s">
        <v>371</v>
      </c>
      <c r="N4" s="165"/>
      <c r="O4" s="165"/>
      <c r="P4" s="165">
        <f t="shared" ref="P4:P10" si="0">LEN(L4)</f>
        <v>10</v>
      </c>
      <c r="Q4" s="165">
        <f t="shared" ref="Q4:Q10" si="1">LEN(K4)</f>
        <v>0</v>
      </c>
      <c r="R4" s="165">
        <f t="shared" ref="R4:R10" si="2">LEN(M4)</f>
        <v>15</v>
      </c>
    </row>
    <row r="5" spans="1:18" x14ac:dyDescent="0.2">
      <c r="A5" s="165">
        <v>3</v>
      </c>
      <c r="B5" s="110" t="s">
        <v>346</v>
      </c>
      <c r="C5" s="165"/>
      <c r="D5" s="165"/>
      <c r="E5" s="165"/>
      <c r="F5" s="165"/>
      <c r="G5" s="165"/>
      <c r="H5" s="166"/>
      <c r="I5" s="165"/>
      <c r="J5" s="165"/>
      <c r="K5" s="165"/>
      <c r="L5" s="165" t="s">
        <v>370</v>
      </c>
      <c r="M5" s="165" t="s">
        <v>371</v>
      </c>
      <c r="N5" s="165"/>
      <c r="O5" s="165"/>
      <c r="P5" s="165">
        <f t="shared" si="0"/>
        <v>10</v>
      </c>
      <c r="Q5" s="165">
        <f t="shared" si="1"/>
        <v>0</v>
      </c>
      <c r="R5" s="165">
        <f t="shared" si="2"/>
        <v>15</v>
      </c>
    </row>
    <row r="6" spans="1:18" x14ac:dyDescent="0.2">
      <c r="A6" s="165">
        <v>4</v>
      </c>
      <c r="B6" s="165" t="s">
        <v>347</v>
      </c>
      <c r="C6" s="165"/>
      <c r="D6" s="165"/>
      <c r="E6" s="165"/>
      <c r="F6" s="165"/>
      <c r="G6" s="165"/>
      <c r="H6" s="166"/>
      <c r="I6" s="165"/>
      <c r="J6" s="165"/>
      <c r="K6" s="165"/>
      <c r="L6" s="165" t="s">
        <v>370</v>
      </c>
      <c r="M6" s="165" t="s">
        <v>371</v>
      </c>
      <c r="N6" s="165"/>
      <c r="O6" s="165"/>
      <c r="P6" s="165">
        <f t="shared" si="0"/>
        <v>10</v>
      </c>
      <c r="Q6" s="165">
        <f t="shared" si="1"/>
        <v>0</v>
      </c>
      <c r="R6" s="165">
        <f t="shared" si="2"/>
        <v>15</v>
      </c>
    </row>
    <row r="7" spans="1:18" x14ac:dyDescent="0.2">
      <c r="A7" s="165">
        <v>5</v>
      </c>
      <c r="B7" s="165" t="s">
        <v>348</v>
      </c>
      <c r="C7" s="165"/>
      <c r="D7" s="165"/>
      <c r="E7" s="165"/>
      <c r="F7" s="165"/>
      <c r="G7" s="165"/>
      <c r="H7" s="166"/>
      <c r="I7" s="165"/>
      <c r="J7" s="165"/>
      <c r="K7" s="165"/>
      <c r="L7" s="165" t="s">
        <v>370</v>
      </c>
      <c r="M7" s="165" t="s">
        <v>371</v>
      </c>
      <c r="N7" s="165"/>
      <c r="O7" s="165"/>
      <c r="P7" s="165">
        <f t="shared" si="0"/>
        <v>10</v>
      </c>
      <c r="Q7" s="165">
        <f t="shared" si="1"/>
        <v>0</v>
      </c>
      <c r="R7" s="165">
        <f t="shared" si="2"/>
        <v>15</v>
      </c>
    </row>
    <row r="8" spans="1:18" x14ac:dyDescent="0.2">
      <c r="A8" s="165">
        <v>6</v>
      </c>
      <c r="B8" s="165" t="s">
        <v>349</v>
      </c>
      <c r="C8" s="165"/>
      <c r="D8" s="165"/>
      <c r="E8" s="165"/>
      <c r="F8" s="165"/>
      <c r="G8" s="165"/>
      <c r="H8" s="166"/>
      <c r="I8" s="165"/>
      <c r="J8" s="165"/>
      <c r="L8" s="165" t="s">
        <v>370</v>
      </c>
      <c r="M8" s="165" t="s">
        <v>371</v>
      </c>
      <c r="N8" s="165"/>
      <c r="O8" s="165"/>
      <c r="P8" s="165">
        <f t="shared" si="0"/>
        <v>10</v>
      </c>
      <c r="Q8" s="165">
        <f t="shared" si="1"/>
        <v>0</v>
      </c>
      <c r="R8" s="165">
        <f>LEN(M8)</f>
        <v>15</v>
      </c>
    </row>
    <row r="9" spans="1:18" x14ac:dyDescent="0.2">
      <c r="A9" s="165">
        <v>7</v>
      </c>
      <c r="B9" s="165" t="s">
        <v>350</v>
      </c>
      <c r="C9" s="165"/>
      <c r="D9" s="165"/>
      <c r="E9" s="165"/>
      <c r="F9" s="165"/>
      <c r="G9" s="165"/>
      <c r="H9" s="165"/>
      <c r="I9" s="165"/>
      <c r="J9" s="165"/>
      <c r="K9" s="165"/>
      <c r="L9" s="165" t="s">
        <v>370</v>
      </c>
      <c r="M9" s="165" t="s">
        <v>371</v>
      </c>
      <c r="N9" s="165"/>
      <c r="O9" s="165"/>
      <c r="P9" s="165">
        <f t="shared" si="0"/>
        <v>10</v>
      </c>
      <c r="Q9" s="165">
        <f t="shared" si="1"/>
        <v>0</v>
      </c>
      <c r="R9" s="165">
        <f t="shared" si="2"/>
        <v>15</v>
      </c>
    </row>
    <row r="10" spans="1:18" x14ac:dyDescent="0.2">
      <c r="A10" s="165">
        <v>8</v>
      </c>
      <c r="B10" s="165" t="s">
        <v>351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 t="s">
        <v>370</v>
      </c>
      <c r="M10" s="165" t="s">
        <v>371</v>
      </c>
      <c r="N10" s="165"/>
      <c r="O10" s="165"/>
      <c r="P10" s="165">
        <f t="shared" si="0"/>
        <v>10</v>
      </c>
      <c r="Q10" s="165">
        <f t="shared" si="1"/>
        <v>0</v>
      </c>
      <c r="R10" s="165">
        <f t="shared" si="2"/>
        <v>15</v>
      </c>
    </row>
    <row r="11" spans="1:18" x14ac:dyDescent="0.2">
      <c r="A11" s="165">
        <v>9</v>
      </c>
      <c r="B11" s="165" t="s">
        <v>352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5" t="s">
        <v>370</v>
      </c>
      <c r="M11" s="165" t="s">
        <v>371</v>
      </c>
      <c r="N11" s="165"/>
      <c r="O11" s="165"/>
      <c r="P11" s="165">
        <f t="shared" ref="P11:P61" si="3">LEN(L11)</f>
        <v>10</v>
      </c>
      <c r="Q11" s="165">
        <f t="shared" ref="Q11:Q61" si="4">LEN(K11)</f>
        <v>0</v>
      </c>
      <c r="R11" s="165">
        <f t="shared" ref="R11:R61" si="5">LEN(M11)</f>
        <v>15</v>
      </c>
    </row>
    <row r="12" spans="1:18" x14ac:dyDescent="0.2">
      <c r="A12" s="165">
        <v>10</v>
      </c>
      <c r="B12" s="165" t="s">
        <v>353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 t="s">
        <v>370</v>
      </c>
      <c r="M12" s="165" t="s">
        <v>371</v>
      </c>
      <c r="N12" s="165"/>
      <c r="O12" s="165"/>
      <c r="P12" s="165">
        <f t="shared" si="3"/>
        <v>10</v>
      </c>
      <c r="Q12" s="165">
        <f t="shared" si="4"/>
        <v>0</v>
      </c>
      <c r="R12" s="165">
        <f t="shared" si="5"/>
        <v>15</v>
      </c>
    </row>
    <row r="13" spans="1:18" x14ac:dyDescent="0.2">
      <c r="A13" s="165">
        <v>11</v>
      </c>
      <c r="B13" s="165" t="s">
        <v>354</v>
      </c>
      <c r="C13" s="165"/>
      <c r="D13" s="165"/>
      <c r="E13" s="165"/>
      <c r="F13" s="165"/>
      <c r="G13" s="165"/>
      <c r="H13" s="165"/>
      <c r="I13" s="165"/>
      <c r="J13" s="165"/>
      <c r="K13" s="165"/>
      <c r="L13" s="165" t="s">
        <v>370</v>
      </c>
      <c r="M13" s="165" t="s">
        <v>371</v>
      </c>
      <c r="N13" s="165"/>
      <c r="O13" s="165"/>
      <c r="P13" s="165">
        <f t="shared" si="3"/>
        <v>10</v>
      </c>
      <c r="Q13" s="165">
        <f t="shared" si="4"/>
        <v>0</v>
      </c>
      <c r="R13" s="165">
        <f t="shared" si="5"/>
        <v>15</v>
      </c>
    </row>
    <row r="14" spans="1:18" x14ac:dyDescent="0.2">
      <c r="A14" s="165">
        <v>11</v>
      </c>
      <c r="B14" s="165" t="s">
        <v>355</v>
      </c>
      <c r="C14" s="165"/>
      <c r="D14" s="165"/>
      <c r="E14" s="165"/>
      <c r="F14" s="165"/>
      <c r="G14" s="165"/>
      <c r="H14" s="165"/>
      <c r="I14" s="165"/>
      <c r="J14" s="165"/>
      <c r="K14" s="165"/>
      <c r="L14" s="165" t="s">
        <v>370</v>
      </c>
      <c r="M14" s="165" t="s">
        <v>371</v>
      </c>
      <c r="N14" s="165"/>
      <c r="O14" s="165"/>
      <c r="P14" s="165">
        <f t="shared" si="3"/>
        <v>10</v>
      </c>
      <c r="Q14" s="165">
        <f t="shared" si="4"/>
        <v>0</v>
      </c>
      <c r="R14" s="165">
        <f t="shared" si="5"/>
        <v>15</v>
      </c>
    </row>
    <row r="15" spans="1:18" x14ac:dyDescent="0.2">
      <c r="A15" s="165">
        <v>12</v>
      </c>
      <c r="B15" s="165" t="s">
        <v>356</v>
      </c>
      <c r="C15" s="165"/>
      <c r="D15" s="165"/>
      <c r="E15" s="165"/>
      <c r="F15" s="165"/>
      <c r="G15" s="165"/>
      <c r="H15" s="165"/>
      <c r="I15" s="166"/>
      <c r="J15" s="165"/>
      <c r="K15" s="165"/>
      <c r="L15" s="165" t="s">
        <v>370</v>
      </c>
      <c r="M15" s="165" t="s">
        <v>371</v>
      </c>
      <c r="N15" s="165"/>
      <c r="O15" s="165"/>
      <c r="P15" s="165">
        <f t="shared" si="3"/>
        <v>10</v>
      </c>
      <c r="Q15" s="165">
        <f t="shared" si="4"/>
        <v>0</v>
      </c>
      <c r="R15" s="165">
        <f t="shared" si="5"/>
        <v>15</v>
      </c>
    </row>
    <row r="16" spans="1:18" x14ac:dyDescent="0.2">
      <c r="A16" s="165">
        <v>13</v>
      </c>
      <c r="B16" s="165" t="s">
        <v>357</v>
      </c>
      <c r="C16" s="165"/>
      <c r="D16" s="165"/>
      <c r="E16" s="165"/>
      <c r="F16" s="165"/>
      <c r="G16" s="165"/>
      <c r="H16" s="165"/>
      <c r="I16" s="165"/>
      <c r="J16" s="165"/>
      <c r="K16" s="165"/>
      <c r="L16" s="165" t="s">
        <v>370</v>
      </c>
      <c r="M16" s="165" t="s">
        <v>371</v>
      </c>
      <c r="N16" s="165"/>
      <c r="O16" s="165"/>
      <c r="P16" s="165">
        <f t="shared" si="3"/>
        <v>10</v>
      </c>
      <c r="Q16" s="165">
        <f t="shared" si="4"/>
        <v>0</v>
      </c>
      <c r="R16" s="165">
        <f t="shared" si="5"/>
        <v>15</v>
      </c>
    </row>
    <row r="17" spans="1:18" x14ac:dyDescent="0.2">
      <c r="A17" s="165">
        <v>14</v>
      </c>
      <c r="B17" s="165" t="s">
        <v>358</v>
      </c>
      <c r="C17" s="165"/>
      <c r="D17" s="165"/>
      <c r="E17" s="165"/>
      <c r="F17" s="165"/>
      <c r="G17" s="165"/>
      <c r="H17" s="165"/>
      <c r="I17" s="165"/>
      <c r="J17" s="165"/>
      <c r="K17" s="165"/>
      <c r="L17" s="165" t="s">
        <v>370</v>
      </c>
      <c r="M17" s="165" t="s">
        <v>371</v>
      </c>
      <c r="N17" s="165"/>
      <c r="O17" s="165"/>
      <c r="P17" s="165">
        <f t="shared" si="3"/>
        <v>10</v>
      </c>
      <c r="Q17" s="165">
        <f t="shared" si="4"/>
        <v>0</v>
      </c>
      <c r="R17" s="165">
        <f t="shared" si="5"/>
        <v>15</v>
      </c>
    </row>
    <row r="18" spans="1:18" x14ac:dyDescent="0.2">
      <c r="A18" s="165">
        <v>15</v>
      </c>
      <c r="B18" s="165" t="s">
        <v>359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 t="s">
        <v>370</v>
      </c>
      <c r="M18" s="165" t="s">
        <v>371</v>
      </c>
      <c r="N18" s="165"/>
      <c r="O18" s="165"/>
      <c r="P18" s="165">
        <f t="shared" si="3"/>
        <v>10</v>
      </c>
      <c r="Q18" s="165">
        <f t="shared" si="4"/>
        <v>0</v>
      </c>
      <c r="R18" s="165">
        <f t="shared" si="5"/>
        <v>15</v>
      </c>
    </row>
    <row r="19" spans="1:18" x14ac:dyDescent="0.2">
      <c r="A19" s="165">
        <v>16</v>
      </c>
      <c r="B19" s="165" t="s">
        <v>360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 t="s">
        <v>370</v>
      </c>
      <c r="M19" s="165" t="s">
        <v>371</v>
      </c>
      <c r="N19" s="165"/>
      <c r="O19" s="165"/>
      <c r="P19" s="165">
        <f>LEN(L19)</f>
        <v>10</v>
      </c>
      <c r="Q19" s="165">
        <f t="shared" si="4"/>
        <v>0</v>
      </c>
      <c r="R19" s="165">
        <f t="shared" si="5"/>
        <v>15</v>
      </c>
    </row>
    <row r="20" spans="1:18" x14ac:dyDescent="0.2">
      <c r="A20" s="165">
        <v>17</v>
      </c>
      <c r="B20" s="165" t="s">
        <v>361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 t="s">
        <v>370</v>
      </c>
      <c r="M20" s="165" t="s">
        <v>371</v>
      </c>
      <c r="N20" s="165"/>
      <c r="O20" s="165"/>
      <c r="P20" s="165">
        <f t="shared" si="3"/>
        <v>10</v>
      </c>
      <c r="Q20" s="165">
        <f t="shared" si="4"/>
        <v>0</v>
      </c>
      <c r="R20" s="165">
        <f t="shared" si="5"/>
        <v>15</v>
      </c>
    </row>
    <row r="21" spans="1:18" x14ac:dyDescent="0.2">
      <c r="A21" s="165">
        <v>18</v>
      </c>
      <c r="B21" s="165" t="s">
        <v>362</v>
      </c>
      <c r="C21" s="165"/>
      <c r="D21" s="165"/>
      <c r="E21" s="165"/>
      <c r="F21" s="165"/>
      <c r="G21" s="165"/>
      <c r="H21" s="165"/>
      <c r="I21" s="165"/>
      <c r="J21" s="165"/>
      <c r="K21" s="165"/>
      <c r="L21" s="165" t="s">
        <v>370</v>
      </c>
      <c r="M21" s="165" t="s">
        <v>371</v>
      </c>
      <c r="N21" s="165"/>
      <c r="O21" s="165"/>
      <c r="P21" s="165">
        <f t="shared" si="3"/>
        <v>10</v>
      </c>
      <c r="Q21" s="165">
        <f t="shared" si="4"/>
        <v>0</v>
      </c>
      <c r="R21" s="165">
        <f t="shared" si="5"/>
        <v>15</v>
      </c>
    </row>
    <row r="22" spans="1:18" x14ac:dyDescent="0.2">
      <c r="A22" s="165">
        <v>19</v>
      </c>
      <c r="B22" s="165" t="s">
        <v>363</v>
      </c>
      <c r="C22" s="165"/>
      <c r="D22" s="165"/>
      <c r="E22" s="165"/>
      <c r="F22" s="165"/>
      <c r="G22" s="165"/>
      <c r="H22" s="165"/>
      <c r="I22" s="165"/>
      <c r="J22" s="165"/>
      <c r="K22" s="165"/>
      <c r="L22" s="165" t="s">
        <v>370</v>
      </c>
      <c r="M22" s="165" t="s">
        <v>371</v>
      </c>
      <c r="N22" s="165"/>
      <c r="O22" s="165"/>
      <c r="P22" s="165">
        <f t="shared" si="3"/>
        <v>10</v>
      </c>
      <c r="Q22" s="165">
        <f t="shared" si="4"/>
        <v>0</v>
      </c>
      <c r="R22" s="165">
        <f t="shared" si="5"/>
        <v>15</v>
      </c>
    </row>
    <row r="23" spans="1:18" x14ac:dyDescent="0.2">
      <c r="A23" s="165">
        <v>20</v>
      </c>
      <c r="B23" s="165" t="s">
        <v>364</v>
      </c>
      <c r="C23" s="165"/>
      <c r="D23" s="165"/>
      <c r="E23" s="165"/>
      <c r="F23" s="165"/>
      <c r="G23" s="165"/>
      <c r="H23" s="165"/>
      <c r="I23" s="166"/>
      <c r="J23" s="165"/>
      <c r="K23" s="165"/>
      <c r="L23" s="165" t="s">
        <v>370</v>
      </c>
      <c r="M23" s="165" t="s">
        <v>371</v>
      </c>
      <c r="N23" s="165"/>
      <c r="O23" s="165"/>
      <c r="P23" s="165">
        <f t="shared" si="3"/>
        <v>10</v>
      </c>
      <c r="Q23" s="165">
        <f t="shared" si="4"/>
        <v>0</v>
      </c>
      <c r="R23" s="165">
        <f t="shared" si="5"/>
        <v>15</v>
      </c>
    </row>
    <row r="24" spans="1:18" x14ac:dyDescent="0.2">
      <c r="A24" s="165">
        <v>21</v>
      </c>
      <c r="B24" s="165" t="s">
        <v>365</v>
      </c>
      <c r="C24" s="165"/>
      <c r="D24" s="165"/>
      <c r="E24" s="165"/>
      <c r="F24" s="165"/>
      <c r="G24" s="165"/>
      <c r="H24" s="165"/>
      <c r="I24" s="165"/>
      <c r="J24" s="165"/>
      <c r="K24" s="165"/>
      <c r="L24" s="165" t="s">
        <v>370</v>
      </c>
      <c r="M24" s="165" t="s">
        <v>371</v>
      </c>
      <c r="N24" s="165"/>
      <c r="O24" s="165"/>
      <c r="P24" s="165">
        <f>LEN(M24)</f>
        <v>15</v>
      </c>
      <c r="Q24" s="165">
        <f t="shared" si="4"/>
        <v>0</v>
      </c>
      <c r="R24" s="165">
        <f t="shared" si="5"/>
        <v>15</v>
      </c>
    </row>
    <row r="25" spans="1:18" x14ac:dyDescent="0.2">
      <c r="A25" s="165">
        <v>22</v>
      </c>
      <c r="B25" s="165" t="s">
        <v>366</v>
      </c>
      <c r="C25" s="165"/>
      <c r="D25" s="165"/>
      <c r="E25" s="165"/>
      <c r="F25" s="165"/>
      <c r="G25" s="165"/>
      <c r="H25" s="165"/>
      <c r="I25" s="165"/>
      <c r="J25" s="165"/>
      <c r="K25" s="165"/>
      <c r="L25" s="165" t="s">
        <v>370</v>
      </c>
      <c r="M25" s="165" t="s">
        <v>371</v>
      </c>
      <c r="N25" s="165"/>
      <c r="O25" s="165"/>
      <c r="P25" s="165">
        <f t="shared" si="3"/>
        <v>10</v>
      </c>
      <c r="Q25" s="165">
        <f t="shared" si="4"/>
        <v>0</v>
      </c>
      <c r="R25" s="165">
        <f t="shared" si="5"/>
        <v>15</v>
      </c>
    </row>
    <row r="26" spans="1:18" x14ac:dyDescent="0.2">
      <c r="A26" s="165">
        <v>23</v>
      </c>
      <c r="B26" s="165" t="s">
        <v>367</v>
      </c>
      <c r="C26" s="165"/>
      <c r="D26" s="165"/>
      <c r="E26" s="165"/>
      <c r="F26" s="165"/>
      <c r="G26" s="165"/>
      <c r="H26" s="165"/>
      <c r="I26" s="165"/>
      <c r="J26" s="165"/>
      <c r="K26" s="165"/>
      <c r="L26" s="165" t="s">
        <v>370</v>
      </c>
      <c r="M26" s="165" t="s">
        <v>371</v>
      </c>
      <c r="N26" s="165"/>
      <c r="O26" s="165"/>
      <c r="P26" s="165">
        <f t="shared" si="3"/>
        <v>10</v>
      </c>
      <c r="Q26" s="165">
        <f t="shared" si="4"/>
        <v>0</v>
      </c>
      <c r="R26" s="165">
        <f t="shared" si="5"/>
        <v>15</v>
      </c>
    </row>
    <row r="27" spans="1:18" x14ac:dyDescent="0.2">
      <c r="A27" s="165">
        <v>24</v>
      </c>
      <c r="B27" s="165" t="s">
        <v>368</v>
      </c>
      <c r="C27" s="165"/>
      <c r="D27" s="165"/>
      <c r="E27" s="165"/>
      <c r="F27" s="165"/>
      <c r="G27" s="165"/>
      <c r="H27" s="165"/>
      <c r="I27" s="165"/>
      <c r="J27" s="165"/>
      <c r="K27" s="165"/>
      <c r="L27" s="165" t="s">
        <v>370</v>
      </c>
      <c r="M27" s="165" t="s">
        <v>371</v>
      </c>
      <c r="N27" s="165"/>
      <c r="O27" s="165"/>
      <c r="P27" s="165">
        <f t="shared" si="3"/>
        <v>10</v>
      </c>
      <c r="Q27" s="165">
        <f t="shared" si="4"/>
        <v>0</v>
      </c>
      <c r="R27" s="165">
        <f t="shared" si="5"/>
        <v>15</v>
      </c>
    </row>
    <row r="28" spans="1:18" x14ac:dyDescent="0.2">
      <c r="A28" s="165">
        <v>25</v>
      </c>
      <c r="B28" s="165" t="s">
        <v>369</v>
      </c>
      <c r="C28" s="165"/>
      <c r="D28" s="165"/>
      <c r="E28" s="165"/>
      <c r="F28" s="165"/>
      <c r="G28" s="165"/>
      <c r="H28" s="165"/>
      <c r="I28" s="165"/>
      <c r="J28" s="165"/>
      <c r="K28" s="165"/>
      <c r="L28" s="165" t="s">
        <v>370</v>
      </c>
      <c r="M28" s="165" t="s">
        <v>371</v>
      </c>
      <c r="N28" s="165"/>
      <c r="O28" s="165"/>
      <c r="P28" s="165">
        <f t="shared" si="3"/>
        <v>10</v>
      </c>
      <c r="Q28" s="165">
        <f t="shared" si="4"/>
        <v>0</v>
      </c>
      <c r="R28" s="165">
        <f t="shared" si="5"/>
        <v>15</v>
      </c>
    </row>
    <row r="29" spans="1:18" x14ac:dyDescent="0.2">
      <c r="A29" s="165">
        <v>26</v>
      </c>
      <c r="B29" s="165" t="s">
        <v>368</v>
      </c>
      <c r="C29" s="165"/>
      <c r="D29" s="165"/>
      <c r="E29" s="165"/>
      <c r="F29" s="165"/>
      <c r="G29" s="165"/>
      <c r="H29" s="165"/>
      <c r="I29" s="165"/>
      <c r="J29" s="165"/>
      <c r="K29" s="165"/>
      <c r="L29" s="165" t="s">
        <v>370</v>
      </c>
      <c r="M29" s="165" t="s">
        <v>371</v>
      </c>
      <c r="N29" s="165"/>
      <c r="O29" s="165"/>
      <c r="P29" s="165">
        <f t="shared" si="3"/>
        <v>10</v>
      </c>
      <c r="Q29" s="165">
        <f t="shared" si="4"/>
        <v>0</v>
      </c>
      <c r="R29" s="165">
        <f t="shared" si="5"/>
        <v>15</v>
      </c>
    </row>
    <row r="30" spans="1:18" x14ac:dyDescent="0.2">
      <c r="A30" s="165"/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>
        <f t="shared" si="3"/>
        <v>0</v>
      </c>
      <c r="Q30" s="165">
        <f t="shared" si="4"/>
        <v>0</v>
      </c>
      <c r="R30" s="165">
        <f t="shared" si="5"/>
        <v>0</v>
      </c>
    </row>
    <row r="31" spans="1:18" x14ac:dyDescent="0.2">
      <c r="A31" s="165"/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>
        <f t="shared" si="3"/>
        <v>0</v>
      </c>
      <c r="Q31" s="165">
        <f t="shared" si="4"/>
        <v>0</v>
      </c>
      <c r="R31" s="165">
        <f t="shared" si="5"/>
        <v>0</v>
      </c>
    </row>
    <row r="32" spans="1:18" x14ac:dyDescent="0.2">
      <c r="A32" s="165"/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>
        <f t="shared" si="3"/>
        <v>0</v>
      </c>
      <c r="Q32" s="165">
        <f t="shared" si="4"/>
        <v>0</v>
      </c>
      <c r="R32" s="165">
        <f t="shared" si="5"/>
        <v>0</v>
      </c>
    </row>
    <row r="33" spans="1:18" x14ac:dyDescent="0.2">
      <c r="A33" s="165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>
        <f t="shared" si="3"/>
        <v>0</v>
      </c>
      <c r="Q33" s="165">
        <f t="shared" si="4"/>
        <v>0</v>
      </c>
      <c r="R33" s="165">
        <f t="shared" si="5"/>
        <v>0</v>
      </c>
    </row>
    <row r="34" spans="1:18" x14ac:dyDescent="0.2">
      <c r="A34" s="165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>
        <f t="shared" si="3"/>
        <v>0</v>
      </c>
      <c r="Q34" s="165">
        <f t="shared" si="4"/>
        <v>0</v>
      </c>
      <c r="R34" s="165">
        <f t="shared" si="5"/>
        <v>0</v>
      </c>
    </row>
    <row r="35" spans="1:18" x14ac:dyDescent="0.2">
      <c r="A35" s="165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>
        <f t="shared" si="3"/>
        <v>0</v>
      </c>
      <c r="Q35" s="165">
        <f t="shared" si="4"/>
        <v>0</v>
      </c>
      <c r="R35" s="165">
        <f t="shared" si="5"/>
        <v>0</v>
      </c>
    </row>
    <row r="36" spans="1:18" x14ac:dyDescent="0.2">
      <c r="A36" s="165"/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>
        <f t="shared" si="3"/>
        <v>0</v>
      </c>
      <c r="Q36" s="165">
        <f t="shared" si="4"/>
        <v>0</v>
      </c>
      <c r="R36" s="165">
        <f t="shared" si="5"/>
        <v>0</v>
      </c>
    </row>
    <row r="37" spans="1:18" x14ac:dyDescent="0.2">
      <c r="A37" s="165"/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>
        <f t="shared" si="3"/>
        <v>0</v>
      </c>
      <c r="Q37" s="165">
        <f t="shared" si="4"/>
        <v>0</v>
      </c>
      <c r="R37" s="165">
        <f t="shared" si="5"/>
        <v>0</v>
      </c>
    </row>
    <row r="38" spans="1:18" x14ac:dyDescent="0.2">
      <c r="A38" s="165"/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>
        <f t="shared" si="3"/>
        <v>0</v>
      </c>
      <c r="Q38" s="165">
        <f t="shared" si="4"/>
        <v>0</v>
      </c>
      <c r="R38" s="165">
        <f t="shared" si="5"/>
        <v>0</v>
      </c>
    </row>
    <row r="39" spans="1:18" x14ac:dyDescent="0.2">
      <c r="A39" s="165"/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>
        <f t="shared" si="3"/>
        <v>0</v>
      </c>
      <c r="Q39" s="165">
        <f t="shared" si="4"/>
        <v>0</v>
      </c>
      <c r="R39" s="165">
        <f t="shared" si="5"/>
        <v>0</v>
      </c>
    </row>
    <row r="40" spans="1:18" x14ac:dyDescent="0.2">
      <c r="A40" s="165"/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>
        <f t="shared" si="3"/>
        <v>0</v>
      </c>
      <c r="Q40" s="165">
        <f t="shared" si="4"/>
        <v>0</v>
      </c>
      <c r="R40" s="165">
        <f t="shared" si="5"/>
        <v>0</v>
      </c>
    </row>
    <row r="41" spans="1:18" x14ac:dyDescent="0.2">
      <c r="A41" s="165"/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>
        <f t="shared" si="3"/>
        <v>0</v>
      </c>
      <c r="Q41" s="165">
        <f t="shared" si="4"/>
        <v>0</v>
      </c>
      <c r="R41" s="165">
        <f t="shared" si="5"/>
        <v>0</v>
      </c>
    </row>
    <row r="42" spans="1:18" x14ac:dyDescent="0.2">
      <c r="A42" s="165"/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>
        <f t="shared" si="3"/>
        <v>0</v>
      </c>
      <c r="Q42" s="165">
        <f t="shared" si="4"/>
        <v>0</v>
      </c>
      <c r="R42" s="165">
        <f t="shared" si="5"/>
        <v>0</v>
      </c>
    </row>
    <row r="43" spans="1:18" x14ac:dyDescent="0.2">
      <c r="A43" s="165"/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>
        <f t="shared" si="3"/>
        <v>0</v>
      </c>
      <c r="Q43" s="165">
        <f t="shared" si="4"/>
        <v>0</v>
      </c>
      <c r="R43" s="165">
        <f t="shared" si="5"/>
        <v>0</v>
      </c>
    </row>
    <row r="44" spans="1:18" x14ac:dyDescent="0.2">
      <c r="A44" s="165"/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>
        <f t="shared" si="3"/>
        <v>0</v>
      </c>
      <c r="Q44" s="165">
        <f t="shared" si="4"/>
        <v>0</v>
      </c>
      <c r="R44" s="165">
        <f t="shared" si="5"/>
        <v>0</v>
      </c>
    </row>
    <row r="45" spans="1:18" x14ac:dyDescent="0.2">
      <c r="A45" s="165"/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>
        <f t="shared" si="3"/>
        <v>0</v>
      </c>
      <c r="Q45" s="165">
        <f t="shared" si="4"/>
        <v>0</v>
      </c>
      <c r="R45" s="165">
        <f t="shared" si="5"/>
        <v>0</v>
      </c>
    </row>
    <row r="46" spans="1:18" x14ac:dyDescent="0.2">
      <c r="A46" s="165"/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>
        <f t="shared" si="3"/>
        <v>0</v>
      </c>
      <c r="Q46" s="165">
        <f t="shared" si="4"/>
        <v>0</v>
      </c>
      <c r="R46" s="165">
        <f t="shared" si="5"/>
        <v>0</v>
      </c>
    </row>
    <row r="47" spans="1:18" x14ac:dyDescent="0.2">
      <c r="A47" s="165"/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>
        <f t="shared" si="3"/>
        <v>0</v>
      </c>
      <c r="Q47" s="165">
        <f t="shared" si="4"/>
        <v>0</v>
      </c>
      <c r="R47" s="165">
        <f t="shared" si="5"/>
        <v>0</v>
      </c>
    </row>
    <row r="48" spans="1:18" x14ac:dyDescent="0.2">
      <c r="A48" s="165"/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>
        <f t="shared" si="3"/>
        <v>0</v>
      </c>
      <c r="Q48" s="165">
        <f t="shared" si="4"/>
        <v>0</v>
      </c>
      <c r="R48" s="165">
        <f t="shared" si="5"/>
        <v>0</v>
      </c>
    </row>
    <row r="49" spans="1:18" x14ac:dyDescent="0.2">
      <c r="A49" s="165"/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>
        <f t="shared" si="3"/>
        <v>0</v>
      </c>
      <c r="Q49" s="165">
        <f t="shared" si="4"/>
        <v>0</v>
      </c>
      <c r="R49" s="165">
        <f t="shared" si="5"/>
        <v>0</v>
      </c>
    </row>
    <row r="50" spans="1:18" x14ac:dyDescent="0.2">
      <c r="A50" s="165"/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>
        <f t="shared" si="3"/>
        <v>0</v>
      </c>
      <c r="Q50" s="165">
        <f t="shared" si="4"/>
        <v>0</v>
      </c>
      <c r="R50" s="165">
        <f t="shared" si="5"/>
        <v>0</v>
      </c>
    </row>
    <row r="51" spans="1:18" x14ac:dyDescent="0.2">
      <c r="A51" s="165"/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>
        <f t="shared" si="3"/>
        <v>0</v>
      </c>
      <c r="Q51" s="165">
        <f t="shared" si="4"/>
        <v>0</v>
      </c>
      <c r="R51" s="165">
        <f t="shared" si="5"/>
        <v>0</v>
      </c>
    </row>
    <row r="52" spans="1:18" x14ac:dyDescent="0.2">
      <c r="A52" s="165"/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>
        <f t="shared" si="3"/>
        <v>0</v>
      </c>
      <c r="Q52" s="165">
        <f t="shared" si="4"/>
        <v>0</v>
      </c>
      <c r="R52" s="165">
        <f t="shared" si="5"/>
        <v>0</v>
      </c>
    </row>
    <row r="53" spans="1:18" x14ac:dyDescent="0.2">
      <c r="A53" s="165"/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>
        <f t="shared" si="3"/>
        <v>0</v>
      </c>
      <c r="Q53" s="165">
        <f t="shared" si="4"/>
        <v>0</v>
      </c>
      <c r="R53" s="165">
        <f t="shared" si="5"/>
        <v>0</v>
      </c>
    </row>
    <row r="54" spans="1:18" x14ac:dyDescent="0.2">
      <c r="A54" s="165"/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>
        <f t="shared" si="3"/>
        <v>0</v>
      </c>
      <c r="Q54" s="165">
        <f t="shared" si="4"/>
        <v>0</v>
      </c>
      <c r="R54" s="165">
        <f t="shared" si="5"/>
        <v>0</v>
      </c>
    </row>
    <row r="55" spans="1:18" x14ac:dyDescent="0.2">
      <c r="A55" s="165"/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>
        <f t="shared" si="3"/>
        <v>0</v>
      </c>
      <c r="Q55" s="165">
        <f t="shared" si="4"/>
        <v>0</v>
      </c>
      <c r="R55" s="165">
        <f t="shared" si="5"/>
        <v>0</v>
      </c>
    </row>
    <row r="56" spans="1:18" x14ac:dyDescent="0.2">
      <c r="A56" s="165"/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>
        <f t="shared" si="3"/>
        <v>0</v>
      </c>
      <c r="Q56" s="165">
        <f t="shared" si="4"/>
        <v>0</v>
      </c>
      <c r="R56" s="165">
        <f t="shared" si="5"/>
        <v>0</v>
      </c>
    </row>
    <row r="57" spans="1:18" x14ac:dyDescent="0.2">
      <c r="A57" s="165"/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>
        <f t="shared" si="3"/>
        <v>0</v>
      </c>
      <c r="Q57" s="165">
        <f t="shared" si="4"/>
        <v>0</v>
      </c>
      <c r="R57" s="165">
        <f t="shared" si="5"/>
        <v>0</v>
      </c>
    </row>
    <row r="58" spans="1:18" x14ac:dyDescent="0.2">
      <c r="A58" s="165"/>
      <c r="B58" s="165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>
        <f t="shared" si="3"/>
        <v>0</v>
      </c>
      <c r="Q58" s="165">
        <f t="shared" si="4"/>
        <v>0</v>
      </c>
      <c r="R58" s="165">
        <f t="shared" si="5"/>
        <v>0</v>
      </c>
    </row>
    <row r="59" spans="1:18" x14ac:dyDescent="0.2">
      <c r="A59" s="165"/>
      <c r="B59" s="165"/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>
        <f t="shared" si="3"/>
        <v>0</v>
      </c>
      <c r="Q59" s="165">
        <f t="shared" si="4"/>
        <v>0</v>
      </c>
      <c r="R59" s="165">
        <f t="shared" si="5"/>
        <v>0</v>
      </c>
    </row>
    <row r="60" spans="1:18" x14ac:dyDescent="0.2">
      <c r="A60" s="165"/>
      <c r="B60" s="165"/>
      <c r="C60" s="165"/>
      <c r="D60" s="165"/>
      <c r="E60" s="165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>
        <f t="shared" si="3"/>
        <v>0</v>
      </c>
      <c r="Q60" s="165">
        <f t="shared" si="4"/>
        <v>0</v>
      </c>
      <c r="R60" s="165">
        <f t="shared" si="5"/>
        <v>0</v>
      </c>
    </row>
    <row r="61" spans="1:18" x14ac:dyDescent="0.2">
      <c r="A61" s="165"/>
      <c r="B61" s="165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>
        <f t="shared" si="3"/>
        <v>0</v>
      </c>
      <c r="Q61" s="165">
        <f t="shared" si="4"/>
        <v>0</v>
      </c>
      <c r="R61" s="165">
        <f t="shared" si="5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213"/>
  <sheetViews>
    <sheetView showGridLines="0" workbookViewId="0">
      <pane xSplit="4" ySplit="4" topLeftCell="E23" activePane="bottomRight" state="frozen"/>
      <selection pane="topRight" activeCell="E1" sqref="E1"/>
      <selection pane="bottomLeft" activeCell="A5" sqref="A5"/>
      <selection pane="bottomRight" activeCell="AU9" sqref="AU9"/>
    </sheetView>
  </sheetViews>
  <sheetFormatPr defaultRowHeight="15" x14ac:dyDescent="0.25"/>
  <cols>
    <col min="1" max="1" width="10.42578125" style="87" bestFit="1" customWidth="1"/>
    <col min="2" max="2" width="7.140625" style="87" customWidth="1"/>
    <col min="3" max="3" width="6.7109375" style="87" customWidth="1"/>
    <col min="4" max="4" width="18.140625" style="87" bestFit="1" customWidth="1"/>
    <col min="5" max="5" width="12" style="87" bestFit="1" customWidth="1"/>
    <col min="6" max="6" width="18.140625" style="87" customWidth="1"/>
    <col min="7" max="7" width="22.7109375" style="87" customWidth="1"/>
    <col min="8" max="8" width="12.5703125" style="87" customWidth="1"/>
    <col min="9" max="9" width="14.85546875" style="87" customWidth="1"/>
    <col min="10" max="10" width="43.42578125" style="87" customWidth="1"/>
    <col min="11" max="12" width="12" style="87" customWidth="1"/>
    <col min="13" max="13" width="7" style="87" customWidth="1"/>
    <col min="14" max="14" width="9.5703125" style="87" bestFit="1" customWidth="1"/>
    <col min="15" max="15" width="9" style="87" customWidth="1"/>
    <col min="16" max="16" width="8" style="87" customWidth="1"/>
    <col min="17" max="21" width="10.140625" style="87" customWidth="1"/>
    <col min="22" max="27" width="10" style="87" customWidth="1"/>
    <col min="28" max="28" width="12.42578125" style="87" customWidth="1"/>
    <col min="29" max="29" width="17.140625" style="87" customWidth="1"/>
    <col min="30" max="30" width="9.85546875" style="87" customWidth="1"/>
    <col min="31" max="33" width="12.42578125" style="87" customWidth="1"/>
    <col min="34" max="34" width="11.7109375" style="87" customWidth="1"/>
    <col min="35" max="35" width="9.140625" style="87"/>
    <col min="36" max="37" width="9.140625" style="87" customWidth="1"/>
    <col min="38" max="40" width="9.140625" style="87"/>
    <col min="41" max="41" width="10" style="87" bestFit="1" customWidth="1"/>
    <col min="42" max="42" width="12.5703125" style="87" customWidth="1"/>
    <col min="43" max="43" width="9.140625" style="87"/>
    <col min="44" max="44" width="9.85546875" style="87" customWidth="1"/>
    <col min="45" max="45" width="10.28515625" style="87" customWidth="1"/>
    <col min="46" max="46" width="15.5703125" style="87" customWidth="1"/>
    <col min="47" max="273" width="9.140625" style="87"/>
    <col min="274" max="274" width="6" style="87" customWidth="1"/>
    <col min="275" max="275" width="9.140625" style="87"/>
    <col min="276" max="276" width="22.42578125" style="87" bestFit="1" customWidth="1"/>
    <col min="277" max="277" width="0" style="7" hidden="1" customWidth="1"/>
    <col min="278" max="278" width="19.5703125" style="87" bestFit="1" customWidth="1"/>
    <col min="279" max="279" width="12" style="87" customWidth="1"/>
    <col min="280" max="280" width="11.140625" style="87" customWidth="1"/>
    <col min="281" max="281" width="27.5703125" style="87" customWidth="1"/>
    <col min="282" max="282" width="15.5703125" style="87" customWidth="1"/>
    <col min="283" max="283" width="12" style="87" customWidth="1"/>
    <col min="284" max="284" width="9" style="87" customWidth="1"/>
    <col min="285" max="285" width="8" style="87" customWidth="1"/>
    <col min="286" max="286" width="10.140625" style="87" customWidth="1"/>
    <col min="287" max="287" width="10" style="87" customWidth="1"/>
    <col min="288" max="288" width="12.42578125" style="87" customWidth="1"/>
    <col min="289" max="289" width="11.7109375" style="87" customWidth="1"/>
    <col min="290" max="294" width="9.140625" style="87"/>
    <col min="295" max="295" width="10.85546875" style="87" customWidth="1"/>
    <col min="296" max="296" width="9.85546875" style="87" customWidth="1"/>
    <col min="297" max="298" width="10.28515625" style="87" customWidth="1"/>
    <col min="299" max="529" width="9.140625" style="87"/>
    <col min="530" max="530" width="6" style="87" customWidth="1"/>
    <col min="531" max="531" width="9.140625" style="87"/>
    <col min="532" max="532" width="22.42578125" style="87" bestFit="1" customWidth="1"/>
    <col min="533" max="533" width="0" style="7" hidden="1" customWidth="1"/>
    <col min="534" max="534" width="19.5703125" style="87" bestFit="1" customWidth="1"/>
    <col min="535" max="535" width="12" style="87" customWidth="1"/>
    <col min="536" max="536" width="11.140625" style="87" customWidth="1"/>
    <col min="537" max="537" width="27.5703125" style="87" customWidth="1"/>
    <col min="538" max="538" width="15.5703125" style="87" customWidth="1"/>
    <col min="539" max="539" width="12" style="87" customWidth="1"/>
    <col min="540" max="540" width="9" style="87" customWidth="1"/>
    <col min="541" max="541" width="8" style="87" customWidth="1"/>
    <col min="542" max="542" width="10.140625" style="87" customWidth="1"/>
    <col min="543" max="543" width="10" style="87" customWidth="1"/>
    <col min="544" max="544" width="12.42578125" style="87" customWidth="1"/>
    <col min="545" max="545" width="11.7109375" style="87" customWidth="1"/>
    <col min="546" max="550" width="9.140625" style="87"/>
    <col min="551" max="551" width="10.85546875" style="87" customWidth="1"/>
    <col min="552" max="552" width="9.85546875" style="87" customWidth="1"/>
    <col min="553" max="554" width="10.28515625" style="87" customWidth="1"/>
    <col min="555" max="785" width="9.140625" style="87"/>
    <col min="786" max="786" width="6" style="87" customWidth="1"/>
    <col min="787" max="787" width="9.140625" style="87"/>
    <col min="788" max="788" width="22.42578125" style="87" bestFit="1" customWidth="1"/>
    <col min="789" max="789" width="0" style="7" hidden="1" customWidth="1"/>
    <col min="790" max="790" width="19.5703125" style="87" bestFit="1" customWidth="1"/>
    <col min="791" max="791" width="12" style="87" customWidth="1"/>
    <col min="792" max="792" width="11.140625" style="87" customWidth="1"/>
    <col min="793" max="793" width="27.5703125" style="87" customWidth="1"/>
    <col min="794" max="794" width="15.5703125" style="87" customWidth="1"/>
    <col min="795" max="795" width="12" style="87" customWidth="1"/>
    <col min="796" max="796" width="9" style="87" customWidth="1"/>
    <col min="797" max="797" width="8" style="87" customWidth="1"/>
    <col min="798" max="798" width="10.140625" style="87" customWidth="1"/>
    <col min="799" max="799" width="10" style="87" customWidth="1"/>
    <col min="800" max="800" width="12.42578125" style="87" customWidth="1"/>
    <col min="801" max="801" width="11.7109375" style="87" customWidth="1"/>
    <col min="802" max="806" width="9.140625" style="87"/>
    <col min="807" max="807" width="10.85546875" style="87" customWidth="1"/>
    <col min="808" max="808" width="9.85546875" style="87" customWidth="1"/>
    <col min="809" max="810" width="10.28515625" style="87" customWidth="1"/>
    <col min="811" max="1041" width="9.140625" style="87"/>
    <col min="1042" max="1042" width="6" style="87" customWidth="1"/>
    <col min="1043" max="1043" width="9.140625" style="87"/>
    <col min="1044" max="1044" width="22.42578125" style="87" bestFit="1" customWidth="1"/>
    <col min="1045" max="1045" width="0" style="7" hidden="1" customWidth="1"/>
    <col min="1046" max="1046" width="19.5703125" style="87" bestFit="1" customWidth="1"/>
    <col min="1047" max="1047" width="12" style="87" customWidth="1"/>
    <col min="1048" max="1048" width="11.140625" style="87" customWidth="1"/>
    <col min="1049" max="1049" width="27.5703125" style="87" customWidth="1"/>
    <col min="1050" max="1050" width="15.5703125" style="87" customWidth="1"/>
    <col min="1051" max="1051" width="12" style="87" customWidth="1"/>
    <col min="1052" max="1052" width="9" style="87" customWidth="1"/>
    <col min="1053" max="1053" width="8" style="87" customWidth="1"/>
    <col min="1054" max="1054" width="10.140625" style="87" customWidth="1"/>
    <col min="1055" max="1055" width="10" style="87" customWidth="1"/>
    <col min="1056" max="1056" width="12.42578125" style="87" customWidth="1"/>
    <col min="1057" max="1057" width="11.7109375" style="87" customWidth="1"/>
    <col min="1058" max="1062" width="9.140625" style="87"/>
    <col min="1063" max="1063" width="10.85546875" style="87" customWidth="1"/>
    <col min="1064" max="1064" width="9.85546875" style="87" customWidth="1"/>
    <col min="1065" max="1066" width="10.28515625" style="87" customWidth="1"/>
    <col min="1067" max="1297" width="9.140625" style="87"/>
    <col min="1298" max="1298" width="6" style="87" customWidth="1"/>
    <col min="1299" max="1299" width="9.140625" style="87"/>
    <col min="1300" max="1300" width="22.42578125" style="87" bestFit="1" customWidth="1"/>
    <col min="1301" max="1301" width="0" style="7" hidden="1" customWidth="1"/>
    <col min="1302" max="1302" width="19.5703125" style="87" bestFit="1" customWidth="1"/>
    <col min="1303" max="1303" width="12" style="87" customWidth="1"/>
    <col min="1304" max="1304" width="11.140625" style="87" customWidth="1"/>
    <col min="1305" max="1305" width="27.5703125" style="87" customWidth="1"/>
    <col min="1306" max="1306" width="15.5703125" style="87" customWidth="1"/>
    <col min="1307" max="1307" width="12" style="87" customWidth="1"/>
    <col min="1308" max="1308" width="9" style="87" customWidth="1"/>
    <col min="1309" max="1309" width="8" style="87" customWidth="1"/>
    <col min="1310" max="1310" width="10.140625" style="87" customWidth="1"/>
    <col min="1311" max="1311" width="10" style="87" customWidth="1"/>
    <col min="1312" max="1312" width="12.42578125" style="87" customWidth="1"/>
    <col min="1313" max="1313" width="11.7109375" style="87" customWidth="1"/>
    <col min="1314" max="1318" width="9.140625" style="87"/>
    <col min="1319" max="1319" width="10.85546875" style="87" customWidth="1"/>
    <col min="1320" max="1320" width="9.85546875" style="87" customWidth="1"/>
    <col min="1321" max="1322" width="10.28515625" style="87" customWidth="1"/>
    <col min="1323" max="1553" width="9.140625" style="87"/>
    <col min="1554" max="1554" width="6" style="87" customWidth="1"/>
    <col min="1555" max="1555" width="9.140625" style="87"/>
    <col min="1556" max="1556" width="22.42578125" style="87" bestFit="1" customWidth="1"/>
    <col min="1557" max="1557" width="0" style="7" hidden="1" customWidth="1"/>
    <col min="1558" max="1558" width="19.5703125" style="87" bestFit="1" customWidth="1"/>
    <col min="1559" max="1559" width="12" style="87" customWidth="1"/>
    <col min="1560" max="1560" width="11.140625" style="87" customWidth="1"/>
    <col min="1561" max="1561" width="27.5703125" style="87" customWidth="1"/>
    <col min="1562" max="1562" width="15.5703125" style="87" customWidth="1"/>
    <col min="1563" max="1563" width="12" style="87" customWidth="1"/>
    <col min="1564" max="1564" width="9" style="87" customWidth="1"/>
    <col min="1565" max="1565" width="8" style="87" customWidth="1"/>
    <col min="1566" max="1566" width="10.140625" style="87" customWidth="1"/>
    <col min="1567" max="1567" width="10" style="87" customWidth="1"/>
    <col min="1568" max="1568" width="12.42578125" style="87" customWidth="1"/>
    <col min="1569" max="1569" width="11.7109375" style="87" customWidth="1"/>
    <col min="1570" max="1574" width="9.140625" style="87"/>
    <col min="1575" max="1575" width="10.85546875" style="87" customWidth="1"/>
    <col min="1576" max="1576" width="9.85546875" style="87" customWidth="1"/>
    <col min="1577" max="1578" width="10.28515625" style="87" customWidth="1"/>
    <col min="1579" max="1809" width="9.140625" style="87"/>
    <col min="1810" max="1810" width="6" style="87" customWidth="1"/>
    <col min="1811" max="1811" width="9.140625" style="87"/>
    <col min="1812" max="1812" width="22.42578125" style="87" bestFit="1" customWidth="1"/>
    <col min="1813" max="1813" width="0" style="7" hidden="1" customWidth="1"/>
    <col min="1814" max="1814" width="19.5703125" style="87" bestFit="1" customWidth="1"/>
    <col min="1815" max="1815" width="12" style="87" customWidth="1"/>
    <col min="1816" max="1816" width="11.140625" style="87" customWidth="1"/>
    <col min="1817" max="1817" width="27.5703125" style="87" customWidth="1"/>
    <col min="1818" max="1818" width="15.5703125" style="87" customWidth="1"/>
    <col min="1819" max="1819" width="12" style="87" customWidth="1"/>
    <col min="1820" max="1820" width="9" style="87" customWidth="1"/>
    <col min="1821" max="1821" width="8" style="87" customWidth="1"/>
    <col min="1822" max="1822" width="10.140625" style="87" customWidth="1"/>
    <col min="1823" max="1823" width="10" style="87" customWidth="1"/>
    <col min="1824" max="1824" width="12.42578125" style="87" customWidth="1"/>
    <col min="1825" max="1825" width="11.7109375" style="87" customWidth="1"/>
    <col min="1826" max="1830" width="9.140625" style="87"/>
    <col min="1831" max="1831" width="10.85546875" style="87" customWidth="1"/>
    <col min="1832" max="1832" width="9.85546875" style="87" customWidth="1"/>
    <col min="1833" max="1834" width="10.28515625" style="87" customWidth="1"/>
    <col min="1835" max="2065" width="9.140625" style="87"/>
    <col min="2066" max="2066" width="6" style="87" customWidth="1"/>
    <col min="2067" max="2067" width="9.140625" style="87"/>
    <col min="2068" max="2068" width="22.42578125" style="87" bestFit="1" customWidth="1"/>
    <col min="2069" max="2069" width="0" style="7" hidden="1" customWidth="1"/>
    <col min="2070" max="2070" width="19.5703125" style="87" bestFit="1" customWidth="1"/>
    <col min="2071" max="2071" width="12" style="87" customWidth="1"/>
    <col min="2072" max="2072" width="11.140625" style="87" customWidth="1"/>
    <col min="2073" max="2073" width="27.5703125" style="87" customWidth="1"/>
    <col min="2074" max="2074" width="15.5703125" style="87" customWidth="1"/>
    <col min="2075" max="2075" width="12" style="87" customWidth="1"/>
    <col min="2076" max="2076" width="9" style="87" customWidth="1"/>
    <col min="2077" max="2077" width="8" style="87" customWidth="1"/>
    <col min="2078" max="2078" width="10.140625" style="87" customWidth="1"/>
    <col min="2079" max="2079" width="10" style="87" customWidth="1"/>
    <col min="2080" max="2080" width="12.42578125" style="87" customWidth="1"/>
    <col min="2081" max="2081" width="11.7109375" style="87" customWidth="1"/>
    <col min="2082" max="2086" width="9.140625" style="87"/>
    <col min="2087" max="2087" width="10.85546875" style="87" customWidth="1"/>
    <col min="2088" max="2088" width="9.85546875" style="87" customWidth="1"/>
    <col min="2089" max="2090" width="10.28515625" style="87" customWidth="1"/>
    <col min="2091" max="2321" width="9.140625" style="87"/>
    <col min="2322" max="2322" width="6" style="87" customWidth="1"/>
    <col min="2323" max="2323" width="9.140625" style="87"/>
    <col min="2324" max="2324" width="22.42578125" style="87" bestFit="1" customWidth="1"/>
    <col min="2325" max="2325" width="0" style="7" hidden="1" customWidth="1"/>
    <col min="2326" max="2326" width="19.5703125" style="87" bestFit="1" customWidth="1"/>
    <col min="2327" max="2327" width="12" style="87" customWidth="1"/>
    <col min="2328" max="2328" width="11.140625" style="87" customWidth="1"/>
    <col min="2329" max="2329" width="27.5703125" style="87" customWidth="1"/>
    <col min="2330" max="2330" width="15.5703125" style="87" customWidth="1"/>
    <col min="2331" max="2331" width="12" style="87" customWidth="1"/>
    <col min="2332" max="2332" width="9" style="87" customWidth="1"/>
    <col min="2333" max="2333" width="8" style="87" customWidth="1"/>
    <col min="2334" max="2334" width="10.140625" style="87" customWidth="1"/>
    <col min="2335" max="2335" width="10" style="87" customWidth="1"/>
    <col min="2336" max="2336" width="12.42578125" style="87" customWidth="1"/>
    <col min="2337" max="2337" width="11.7109375" style="87" customWidth="1"/>
    <col min="2338" max="2342" width="9.140625" style="87"/>
    <col min="2343" max="2343" width="10.85546875" style="87" customWidth="1"/>
    <col min="2344" max="2344" width="9.85546875" style="87" customWidth="1"/>
    <col min="2345" max="2346" width="10.28515625" style="87" customWidth="1"/>
    <col min="2347" max="2577" width="9.140625" style="87"/>
    <col min="2578" max="2578" width="6" style="87" customWidth="1"/>
    <col min="2579" max="2579" width="9.140625" style="87"/>
    <col min="2580" max="2580" width="22.42578125" style="87" bestFit="1" customWidth="1"/>
    <col min="2581" max="2581" width="0" style="7" hidden="1" customWidth="1"/>
    <col min="2582" max="2582" width="19.5703125" style="87" bestFit="1" customWidth="1"/>
    <col min="2583" max="2583" width="12" style="87" customWidth="1"/>
    <col min="2584" max="2584" width="11.140625" style="87" customWidth="1"/>
    <col min="2585" max="2585" width="27.5703125" style="87" customWidth="1"/>
    <col min="2586" max="2586" width="15.5703125" style="87" customWidth="1"/>
    <col min="2587" max="2587" width="12" style="87" customWidth="1"/>
    <col min="2588" max="2588" width="9" style="87" customWidth="1"/>
    <col min="2589" max="2589" width="8" style="87" customWidth="1"/>
    <col min="2590" max="2590" width="10.140625" style="87" customWidth="1"/>
    <col min="2591" max="2591" width="10" style="87" customWidth="1"/>
    <col min="2592" max="2592" width="12.42578125" style="87" customWidth="1"/>
    <col min="2593" max="2593" width="11.7109375" style="87" customWidth="1"/>
    <col min="2594" max="2598" width="9.140625" style="87"/>
    <col min="2599" max="2599" width="10.85546875" style="87" customWidth="1"/>
    <col min="2600" max="2600" width="9.85546875" style="87" customWidth="1"/>
    <col min="2601" max="2602" width="10.28515625" style="87" customWidth="1"/>
    <col min="2603" max="2833" width="9.140625" style="87"/>
    <col min="2834" max="2834" width="6" style="87" customWidth="1"/>
    <col min="2835" max="2835" width="9.140625" style="87"/>
    <col min="2836" max="2836" width="22.42578125" style="87" bestFit="1" customWidth="1"/>
    <col min="2837" max="2837" width="0" style="7" hidden="1" customWidth="1"/>
    <col min="2838" max="2838" width="19.5703125" style="87" bestFit="1" customWidth="1"/>
    <col min="2839" max="2839" width="12" style="87" customWidth="1"/>
    <col min="2840" max="2840" width="11.140625" style="87" customWidth="1"/>
    <col min="2841" max="2841" width="27.5703125" style="87" customWidth="1"/>
    <col min="2842" max="2842" width="15.5703125" style="87" customWidth="1"/>
    <col min="2843" max="2843" width="12" style="87" customWidth="1"/>
    <col min="2844" max="2844" width="9" style="87" customWidth="1"/>
    <col min="2845" max="2845" width="8" style="87" customWidth="1"/>
    <col min="2846" max="2846" width="10.140625" style="87" customWidth="1"/>
    <col min="2847" max="2847" width="10" style="87" customWidth="1"/>
    <col min="2848" max="2848" width="12.42578125" style="87" customWidth="1"/>
    <col min="2849" max="2849" width="11.7109375" style="87" customWidth="1"/>
    <col min="2850" max="2854" width="9.140625" style="87"/>
    <col min="2855" max="2855" width="10.85546875" style="87" customWidth="1"/>
    <col min="2856" max="2856" width="9.85546875" style="87" customWidth="1"/>
    <col min="2857" max="2858" width="10.28515625" style="87" customWidth="1"/>
    <col min="2859" max="3089" width="9.140625" style="87"/>
    <col min="3090" max="3090" width="6" style="87" customWidth="1"/>
    <col min="3091" max="3091" width="9.140625" style="87"/>
    <col min="3092" max="3092" width="22.42578125" style="87" bestFit="1" customWidth="1"/>
    <col min="3093" max="3093" width="0" style="7" hidden="1" customWidth="1"/>
    <col min="3094" max="3094" width="19.5703125" style="87" bestFit="1" customWidth="1"/>
    <col min="3095" max="3095" width="12" style="87" customWidth="1"/>
    <col min="3096" max="3096" width="11.140625" style="87" customWidth="1"/>
    <col min="3097" max="3097" width="27.5703125" style="87" customWidth="1"/>
    <col min="3098" max="3098" width="15.5703125" style="87" customWidth="1"/>
    <col min="3099" max="3099" width="12" style="87" customWidth="1"/>
    <col min="3100" max="3100" width="9" style="87" customWidth="1"/>
    <col min="3101" max="3101" width="8" style="87" customWidth="1"/>
    <col min="3102" max="3102" width="10.140625" style="87" customWidth="1"/>
    <col min="3103" max="3103" width="10" style="87" customWidth="1"/>
    <col min="3104" max="3104" width="12.42578125" style="87" customWidth="1"/>
    <col min="3105" max="3105" width="11.7109375" style="87" customWidth="1"/>
    <col min="3106" max="3110" width="9.140625" style="87"/>
    <col min="3111" max="3111" width="10.85546875" style="87" customWidth="1"/>
    <col min="3112" max="3112" width="9.85546875" style="87" customWidth="1"/>
    <col min="3113" max="3114" width="10.28515625" style="87" customWidth="1"/>
    <col min="3115" max="3345" width="9.140625" style="87"/>
    <col min="3346" max="3346" width="6" style="87" customWidth="1"/>
    <col min="3347" max="3347" width="9.140625" style="87"/>
    <col min="3348" max="3348" width="22.42578125" style="87" bestFit="1" customWidth="1"/>
    <col min="3349" max="3349" width="0" style="7" hidden="1" customWidth="1"/>
    <col min="3350" max="3350" width="19.5703125" style="87" bestFit="1" customWidth="1"/>
    <col min="3351" max="3351" width="12" style="87" customWidth="1"/>
    <col min="3352" max="3352" width="11.140625" style="87" customWidth="1"/>
    <col min="3353" max="3353" width="27.5703125" style="87" customWidth="1"/>
    <col min="3354" max="3354" width="15.5703125" style="87" customWidth="1"/>
    <col min="3355" max="3355" width="12" style="87" customWidth="1"/>
    <col min="3356" max="3356" width="9" style="87" customWidth="1"/>
    <col min="3357" max="3357" width="8" style="87" customWidth="1"/>
    <col min="3358" max="3358" width="10.140625" style="87" customWidth="1"/>
    <col min="3359" max="3359" width="10" style="87" customWidth="1"/>
    <col min="3360" max="3360" width="12.42578125" style="87" customWidth="1"/>
    <col min="3361" max="3361" width="11.7109375" style="87" customWidth="1"/>
    <col min="3362" max="3366" width="9.140625" style="87"/>
    <col min="3367" max="3367" width="10.85546875" style="87" customWidth="1"/>
    <col min="3368" max="3368" width="9.85546875" style="87" customWidth="1"/>
    <col min="3369" max="3370" width="10.28515625" style="87" customWidth="1"/>
    <col min="3371" max="3601" width="9.140625" style="87"/>
    <col min="3602" max="3602" width="6" style="87" customWidth="1"/>
    <col min="3603" max="3603" width="9.140625" style="87"/>
    <col min="3604" max="3604" width="22.42578125" style="87" bestFit="1" customWidth="1"/>
    <col min="3605" max="3605" width="0" style="7" hidden="1" customWidth="1"/>
    <col min="3606" max="3606" width="19.5703125" style="87" bestFit="1" customWidth="1"/>
    <col min="3607" max="3607" width="12" style="87" customWidth="1"/>
    <col min="3608" max="3608" width="11.140625" style="87" customWidth="1"/>
    <col min="3609" max="3609" width="27.5703125" style="87" customWidth="1"/>
    <col min="3610" max="3610" width="15.5703125" style="87" customWidth="1"/>
    <col min="3611" max="3611" width="12" style="87" customWidth="1"/>
    <col min="3612" max="3612" width="9" style="87" customWidth="1"/>
    <col min="3613" max="3613" width="8" style="87" customWidth="1"/>
    <col min="3614" max="3614" width="10.140625" style="87" customWidth="1"/>
    <col min="3615" max="3615" width="10" style="87" customWidth="1"/>
    <col min="3616" max="3616" width="12.42578125" style="87" customWidth="1"/>
    <col min="3617" max="3617" width="11.7109375" style="87" customWidth="1"/>
    <col min="3618" max="3622" width="9.140625" style="87"/>
    <col min="3623" max="3623" width="10.85546875" style="87" customWidth="1"/>
    <col min="3624" max="3624" width="9.85546875" style="87" customWidth="1"/>
    <col min="3625" max="3626" width="10.28515625" style="87" customWidth="1"/>
    <col min="3627" max="3857" width="9.140625" style="87"/>
    <col min="3858" max="3858" width="6" style="87" customWidth="1"/>
    <col min="3859" max="3859" width="9.140625" style="87"/>
    <col min="3860" max="3860" width="22.42578125" style="87" bestFit="1" customWidth="1"/>
    <col min="3861" max="3861" width="0" style="7" hidden="1" customWidth="1"/>
    <col min="3862" max="3862" width="19.5703125" style="87" bestFit="1" customWidth="1"/>
    <col min="3863" max="3863" width="12" style="87" customWidth="1"/>
    <col min="3864" max="3864" width="11.140625" style="87" customWidth="1"/>
    <col min="3865" max="3865" width="27.5703125" style="87" customWidth="1"/>
    <col min="3866" max="3866" width="15.5703125" style="87" customWidth="1"/>
    <col min="3867" max="3867" width="12" style="87" customWidth="1"/>
    <col min="3868" max="3868" width="9" style="87" customWidth="1"/>
    <col min="3869" max="3869" width="8" style="87" customWidth="1"/>
    <col min="3870" max="3870" width="10.140625" style="87" customWidth="1"/>
    <col min="3871" max="3871" width="10" style="87" customWidth="1"/>
    <col min="3872" max="3872" width="12.42578125" style="87" customWidth="1"/>
    <col min="3873" max="3873" width="11.7109375" style="87" customWidth="1"/>
    <col min="3874" max="3878" width="9.140625" style="87"/>
    <col min="3879" max="3879" width="10.85546875" style="87" customWidth="1"/>
    <col min="3880" max="3880" width="9.85546875" style="87" customWidth="1"/>
    <col min="3881" max="3882" width="10.28515625" style="87" customWidth="1"/>
    <col min="3883" max="4113" width="9.140625" style="87"/>
    <col min="4114" max="4114" width="6" style="87" customWidth="1"/>
    <col min="4115" max="4115" width="9.140625" style="87"/>
    <col min="4116" max="4116" width="22.42578125" style="87" bestFit="1" customWidth="1"/>
    <col min="4117" max="4117" width="0" style="7" hidden="1" customWidth="1"/>
    <col min="4118" max="4118" width="19.5703125" style="87" bestFit="1" customWidth="1"/>
    <col min="4119" max="4119" width="12" style="87" customWidth="1"/>
    <col min="4120" max="4120" width="11.140625" style="87" customWidth="1"/>
    <col min="4121" max="4121" width="27.5703125" style="87" customWidth="1"/>
    <col min="4122" max="4122" width="15.5703125" style="87" customWidth="1"/>
    <col min="4123" max="4123" width="12" style="87" customWidth="1"/>
    <col min="4124" max="4124" width="9" style="87" customWidth="1"/>
    <col min="4125" max="4125" width="8" style="87" customWidth="1"/>
    <col min="4126" max="4126" width="10.140625" style="87" customWidth="1"/>
    <col min="4127" max="4127" width="10" style="87" customWidth="1"/>
    <col min="4128" max="4128" width="12.42578125" style="87" customWidth="1"/>
    <col min="4129" max="4129" width="11.7109375" style="87" customWidth="1"/>
    <col min="4130" max="4134" width="9.140625" style="87"/>
    <col min="4135" max="4135" width="10.85546875" style="87" customWidth="1"/>
    <col min="4136" max="4136" width="9.85546875" style="87" customWidth="1"/>
    <col min="4137" max="4138" width="10.28515625" style="87" customWidth="1"/>
    <col min="4139" max="4369" width="9.140625" style="87"/>
    <col min="4370" max="4370" width="6" style="87" customWidth="1"/>
    <col min="4371" max="4371" width="9.140625" style="87"/>
    <col min="4372" max="4372" width="22.42578125" style="87" bestFit="1" customWidth="1"/>
    <col min="4373" max="4373" width="0" style="7" hidden="1" customWidth="1"/>
    <col min="4374" max="4374" width="19.5703125" style="87" bestFit="1" customWidth="1"/>
    <col min="4375" max="4375" width="12" style="87" customWidth="1"/>
    <col min="4376" max="4376" width="11.140625" style="87" customWidth="1"/>
    <col min="4377" max="4377" width="27.5703125" style="87" customWidth="1"/>
    <col min="4378" max="4378" width="15.5703125" style="87" customWidth="1"/>
    <col min="4379" max="4379" width="12" style="87" customWidth="1"/>
    <col min="4380" max="4380" width="9" style="87" customWidth="1"/>
    <col min="4381" max="4381" width="8" style="87" customWidth="1"/>
    <col min="4382" max="4382" width="10.140625" style="87" customWidth="1"/>
    <col min="4383" max="4383" width="10" style="87" customWidth="1"/>
    <col min="4384" max="4384" width="12.42578125" style="87" customWidth="1"/>
    <col min="4385" max="4385" width="11.7109375" style="87" customWidth="1"/>
    <col min="4386" max="4390" width="9.140625" style="87"/>
    <col min="4391" max="4391" width="10.85546875" style="87" customWidth="1"/>
    <col min="4392" max="4392" width="9.85546875" style="87" customWidth="1"/>
    <col min="4393" max="4394" width="10.28515625" style="87" customWidth="1"/>
    <col min="4395" max="4625" width="9.140625" style="87"/>
    <col min="4626" max="4626" width="6" style="87" customWidth="1"/>
    <col min="4627" max="4627" width="9.140625" style="87"/>
    <col min="4628" max="4628" width="22.42578125" style="87" bestFit="1" customWidth="1"/>
    <col min="4629" max="4629" width="0" style="7" hidden="1" customWidth="1"/>
    <col min="4630" max="4630" width="19.5703125" style="87" bestFit="1" customWidth="1"/>
    <col min="4631" max="4631" width="12" style="87" customWidth="1"/>
    <col min="4632" max="4632" width="11.140625" style="87" customWidth="1"/>
    <col min="4633" max="4633" width="27.5703125" style="87" customWidth="1"/>
    <col min="4634" max="4634" width="15.5703125" style="87" customWidth="1"/>
    <col min="4635" max="4635" width="12" style="87" customWidth="1"/>
    <col min="4636" max="4636" width="9" style="87" customWidth="1"/>
    <col min="4637" max="4637" width="8" style="87" customWidth="1"/>
    <col min="4638" max="4638" width="10.140625" style="87" customWidth="1"/>
    <col min="4639" max="4639" width="10" style="87" customWidth="1"/>
    <col min="4640" max="4640" width="12.42578125" style="87" customWidth="1"/>
    <col min="4641" max="4641" width="11.7109375" style="87" customWidth="1"/>
    <col min="4642" max="4646" width="9.140625" style="87"/>
    <col min="4647" max="4647" width="10.85546875" style="87" customWidth="1"/>
    <col min="4648" max="4648" width="9.85546875" style="87" customWidth="1"/>
    <col min="4649" max="4650" width="10.28515625" style="87" customWidth="1"/>
    <col min="4651" max="4881" width="9.140625" style="87"/>
    <col min="4882" max="4882" width="6" style="87" customWidth="1"/>
    <col min="4883" max="4883" width="9.140625" style="87"/>
    <col min="4884" max="4884" width="22.42578125" style="87" bestFit="1" customWidth="1"/>
    <col min="4885" max="4885" width="0" style="7" hidden="1" customWidth="1"/>
    <col min="4886" max="4886" width="19.5703125" style="87" bestFit="1" customWidth="1"/>
    <col min="4887" max="4887" width="12" style="87" customWidth="1"/>
    <col min="4888" max="4888" width="11.140625" style="87" customWidth="1"/>
    <col min="4889" max="4889" width="27.5703125" style="87" customWidth="1"/>
    <col min="4890" max="4890" width="15.5703125" style="87" customWidth="1"/>
    <col min="4891" max="4891" width="12" style="87" customWidth="1"/>
    <col min="4892" max="4892" width="9" style="87" customWidth="1"/>
    <col min="4893" max="4893" width="8" style="87" customWidth="1"/>
    <col min="4894" max="4894" width="10.140625" style="87" customWidth="1"/>
    <col min="4895" max="4895" width="10" style="87" customWidth="1"/>
    <col min="4896" max="4896" width="12.42578125" style="87" customWidth="1"/>
    <col min="4897" max="4897" width="11.7109375" style="87" customWidth="1"/>
    <col min="4898" max="4902" width="9.140625" style="87"/>
    <col min="4903" max="4903" width="10.85546875" style="87" customWidth="1"/>
    <col min="4904" max="4904" width="9.85546875" style="87" customWidth="1"/>
    <col min="4905" max="4906" width="10.28515625" style="87" customWidth="1"/>
    <col min="4907" max="5137" width="9.140625" style="87"/>
    <col min="5138" max="5138" width="6" style="87" customWidth="1"/>
    <col min="5139" max="5139" width="9.140625" style="87"/>
    <col min="5140" max="5140" width="22.42578125" style="87" bestFit="1" customWidth="1"/>
    <col min="5141" max="5141" width="0" style="7" hidden="1" customWidth="1"/>
    <col min="5142" max="5142" width="19.5703125" style="87" bestFit="1" customWidth="1"/>
    <col min="5143" max="5143" width="12" style="87" customWidth="1"/>
    <col min="5144" max="5144" width="11.140625" style="87" customWidth="1"/>
    <col min="5145" max="5145" width="27.5703125" style="87" customWidth="1"/>
    <col min="5146" max="5146" width="15.5703125" style="87" customWidth="1"/>
    <col min="5147" max="5147" width="12" style="87" customWidth="1"/>
    <col min="5148" max="5148" width="9" style="87" customWidth="1"/>
    <col min="5149" max="5149" width="8" style="87" customWidth="1"/>
    <col min="5150" max="5150" width="10.140625" style="87" customWidth="1"/>
    <col min="5151" max="5151" width="10" style="87" customWidth="1"/>
    <col min="5152" max="5152" width="12.42578125" style="87" customWidth="1"/>
    <col min="5153" max="5153" width="11.7109375" style="87" customWidth="1"/>
    <col min="5154" max="5158" width="9.140625" style="87"/>
    <col min="5159" max="5159" width="10.85546875" style="87" customWidth="1"/>
    <col min="5160" max="5160" width="9.85546875" style="87" customWidth="1"/>
    <col min="5161" max="5162" width="10.28515625" style="87" customWidth="1"/>
    <col min="5163" max="5393" width="9.140625" style="87"/>
    <col min="5394" max="5394" width="6" style="87" customWidth="1"/>
    <col min="5395" max="5395" width="9.140625" style="87"/>
    <col min="5396" max="5396" width="22.42578125" style="87" bestFit="1" customWidth="1"/>
    <col min="5397" max="5397" width="0" style="7" hidden="1" customWidth="1"/>
    <col min="5398" max="5398" width="19.5703125" style="87" bestFit="1" customWidth="1"/>
    <col min="5399" max="5399" width="12" style="87" customWidth="1"/>
    <col min="5400" max="5400" width="11.140625" style="87" customWidth="1"/>
    <col min="5401" max="5401" width="27.5703125" style="87" customWidth="1"/>
    <col min="5402" max="5402" width="15.5703125" style="87" customWidth="1"/>
    <col min="5403" max="5403" width="12" style="87" customWidth="1"/>
    <col min="5404" max="5404" width="9" style="87" customWidth="1"/>
    <col min="5405" max="5405" width="8" style="87" customWidth="1"/>
    <col min="5406" max="5406" width="10.140625" style="87" customWidth="1"/>
    <col min="5407" max="5407" width="10" style="87" customWidth="1"/>
    <col min="5408" max="5408" width="12.42578125" style="87" customWidth="1"/>
    <col min="5409" max="5409" width="11.7109375" style="87" customWidth="1"/>
    <col min="5410" max="5414" width="9.140625" style="87"/>
    <col min="5415" max="5415" width="10.85546875" style="87" customWidth="1"/>
    <col min="5416" max="5416" width="9.85546875" style="87" customWidth="1"/>
    <col min="5417" max="5418" width="10.28515625" style="87" customWidth="1"/>
    <col min="5419" max="5649" width="9.140625" style="87"/>
    <col min="5650" max="5650" width="6" style="87" customWidth="1"/>
    <col min="5651" max="5651" width="9.140625" style="87"/>
    <col min="5652" max="5652" width="22.42578125" style="87" bestFit="1" customWidth="1"/>
    <col min="5653" max="5653" width="0" style="7" hidden="1" customWidth="1"/>
    <col min="5654" max="5654" width="19.5703125" style="87" bestFit="1" customWidth="1"/>
    <col min="5655" max="5655" width="12" style="87" customWidth="1"/>
    <col min="5656" max="5656" width="11.140625" style="87" customWidth="1"/>
    <col min="5657" max="5657" width="27.5703125" style="87" customWidth="1"/>
    <col min="5658" max="5658" width="15.5703125" style="87" customWidth="1"/>
    <col min="5659" max="5659" width="12" style="87" customWidth="1"/>
    <col min="5660" max="5660" width="9" style="87" customWidth="1"/>
    <col min="5661" max="5661" width="8" style="87" customWidth="1"/>
    <col min="5662" max="5662" width="10.140625" style="87" customWidth="1"/>
    <col min="5663" max="5663" width="10" style="87" customWidth="1"/>
    <col min="5664" max="5664" width="12.42578125" style="87" customWidth="1"/>
    <col min="5665" max="5665" width="11.7109375" style="87" customWidth="1"/>
    <col min="5666" max="5670" width="9.140625" style="87"/>
    <col min="5671" max="5671" width="10.85546875" style="87" customWidth="1"/>
    <col min="5672" max="5672" width="9.85546875" style="87" customWidth="1"/>
    <col min="5673" max="5674" width="10.28515625" style="87" customWidth="1"/>
    <col min="5675" max="5905" width="9.140625" style="87"/>
    <col min="5906" max="5906" width="6" style="87" customWidth="1"/>
    <col min="5907" max="5907" width="9.140625" style="87"/>
    <col min="5908" max="5908" width="22.42578125" style="87" bestFit="1" customWidth="1"/>
    <col min="5909" max="5909" width="0" style="7" hidden="1" customWidth="1"/>
    <col min="5910" max="5910" width="19.5703125" style="87" bestFit="1" customWidth="1"/>
    <col min="5911" max="5911" width="12" style="87" customWidth="1"/>
    <col min="5912" max="5912" width="11.140625" style="87" customWidth="1"/>
    <col min="5913" max="5913" width="27.5703125" style="87" customWidth="1"/>
    <col min="5914" max="5914" width="15.5703125" style="87" customWidth="1"/>
    <col min="5915" max="5915" width="12" style="87" customWidth="1"/>
    <col min="5916" max="5916" width="9" style="87" customWidth="1"/>
    <col min="5917" max="5917" width="8" style="87" customWidth="1"/>
    <col min="5918" max="5918" width="10.140625" style="87" customWidth="1"/>
    <col min="5919" max="5919" width="10" style="87" customWidth="1"/>
    <col min="5920" max="5920" width="12.42578125" style="87" customWidth="1"/>
    <col min="5921" max="5921" width="11.7109375" style="87" customWidth="1"/>
    <col min="5922" max="5926" width="9.140625" style="87"/>
    <col min="5927" max="5927" width="10.85546875" style="87" customWidth="1"/>
    <col min="5928" max="5928" width="9.85546875" style="87" customWidth="1"/>
    <col min="5929" max="5930" width="10.28515625" style="87" customWidth="1"/>
    <col min="5931" max="6161" width="9.140625" style="87"/>
    <col min="6162" max="6162" width="6" style="87" customWidth="1"/>
    <col min="6163" max="6163" width="9.140625" style="87"/>
    <col min="6164" max="6164" width="22.42578125" style="87" bestFit="1" customWidth="1"/>
    <col min="6165" max="6165" width="0" style="7" hidden="1" customWidth="1"/>
    <col min="6166" max="6166" width="19.5703125" style="87" bestFit="1" customWidth="1"/>
    <col min="6167" max="6167" width="12" style="87" customWidth="1"/>
    <col min="6168" max="6168" width="11.140625" style="87" customWidth="1"/>
    <col min="6169" max="6169" width="27.5703125" style="87" customWidth="1"/>
    <col min="6170" max="6170" width="15.5703125" style="87" customWidth="1"/>
    <col min="6171" max="6171" width="12" style="87" customWidth="1"/>
    <col min="6172" max="6172" width="9" style="87" customWidth="1"/>
    <col min="6173" max="6173" width="8" style="87" customWidth="1"/>
    <col min="6174" max="6174" width="10.140625" style="87" customWidth="1"/>
    <col min="6175" max="6175" width="10" style="87" customWidth="1"/>
    <col min="6176" max="6176" width="12.42578125" style="87" customWidth="1"/>
    <col min="6177" max="6177" width="11.7109375" style="87" customWidth="1"/>
    <col min="6178" max="6182" width="9.140625" style="87"/>
    <col min="6183" max="6183" width="10.85546875" style="87" customWidth="1"/>
    <col min="6184" max="6184" width="9.85546875" style="87" customWidth="1"/>
    <col min="6185" max="6186" width="10.28515625" style="87" customWidth="1"/>
    <col min="6187" max="6417" width="9.140625" style="87"/>
    <col min="6418" max="6418" width="6" style="87" customWidth="1"/>
    <col min="6419" max="6419" width="9.140625" style="87"/>
    <col min="6420" max="6420" width="22.42578125" style="87" bestFit="1" customWidth="1"/>
    <col min="6421" max="6421" width="0" style="7" hidden="1" customWidth="1"/>
    <col min="6422" max="6422" width="19.5703125" style="87" bestFit="1" customWidth="1"/>
    <col min="6423" max="6423" width="12" style="87" customWidth="1"/>
    <col min="6424" max="6424" width="11.140625" style="87" customWidth="1"/>
    <col min="6425" max="6425" width="27.5703125" style="87" customWidth="1"/>
    <col min="6426" max="6426" width="15.5703125" style="87" customWidth="1"/>
    <col min="6427" max="6427" width="12" style="87" customWidth="1"/>
    <col min="6428" max="6428" width="9" style="87" customWidth="1"/>
    <col min="6429" max="6429" width="8" style="87" customWidth="1"/>
    <col min="6430" max="6430" width="10.140625" style="87" customWidth="1"/>
    <col min="6431" max="6431" width="10" style="87" customWidth="1"/>
    <col min="6432" max="6432" width="12.42578125" style="87" customWidth="1"/>
    <col min="6433" max="6433" width="11.7109375" style="87" customWidth="1"/>
    <col min="6434" max="6438" width="9.140625" style="87"/>
    <col min="6439" max="6439" width="10.85546875" style="87" customWidth="1"/>
    <col min="6440" max="6440" width="9.85546875" style="87" customWidth="1"/>
    <col min="6441" max="6442" width="10.28515625" style="87" customWidth="1"/>
    <col min="6443" max="6673" width="9.140625" style="87"/>
    <col min="6674" max="6674" width="6" style="87" customWidth="1"/>
    <col min="6675" max="6675" width="9.140625" style="87"/>
    <col min="6676" max="6676" width="22.42578125" style="87" bestFit="1" customWidth="1"/>
    <col min="6677" max="6677" width="0" style="7" hidden="1" customWidth="1"/>
    <col min="6678" max="6678" width="19.5703125" style="87" bestFit="1" customWidth="1"/>
    <col min="6679" max="6679" width="12" style="87" customWidth="1"/>
    <col min="6680" max="6680" width="11.140625" style="87" customWidth="1"/>
    <col min="6681" max="6681" width="27.5703125" style="87" customWidth="1"/>
    <col min="6682" max="6682" width="15.5703125" style="87" customWidth="1"/>
    <col min="6683" max="6683" width="12" style="87" customWidth="1"/>
    <col min="6684" max="6684" width="9" style="87" customWidth="1"/>
    <col min="6685" max="6685" width="8" style="87" customWidth="1"/>
    <col min="6686" max="6686" width="10.140625" style="87" customWidth="1"/>
    <col min="6687" max="6687" width="10" style="87" customWidth="1"/>
    <col min="6688" max="6688" width="12.42578125" style="87" customWidth="1"/>
    <col min="6689" max="6689" width="11.7109375" style="87" customWidth="1"/>
    <col min="6690" max="6694" width="9.140625" style="87"/>
    <col min="6695" max="6695" width="10.85546875" style="87" customWidth="1"/>
    <col min="6696" max="6696" width="9.85546875" style="87" customWidth="1"/>
    <col min="6697" max="6698" width="10.28515625" style="87" customWidth="1"/>
    <col min="6699" max="6929" width="9.140625" style="87"/>
    <col min="6930" max="6930" width="6" style="87" customWidth="1"/>
    <col min="6931" max="6931" width="9.140625" style="87"/>
    <col min="6932" max="6932" width="22.42578125" style="87" bestFit="1" customWidth="1"/>
    <col min="6933" max="6933" width="0" style="7" hidden="1" customWidth="1"/>
    <col min="6934" max="6934" width="19.5703125" style="87" bestFit="1" customWidth="1"/>
    <col min="6935" max="6935" width="12" style="87" customWidth="1"/>
    <col min="6936" max="6936" width="11.140625" style="87" customWidth="1"/>
    <col min="6937" max="6937" width="27.5703125" style="87" customWidth="1"/>
    <col min="6938" max="6938" width="15.5703125" style="87" customWidth="1"/>
    <col min="6939" max="6939" width="12" style="87" customWidth="1"/>
    <col min="6940" max="6940" width="9" style="87" customWidth="1"/>
    <col min="6941" max="6941" width="8" style="87" customWidth="1"/>
    <col min="6942" max="6942" width="10.140625" style="87" customWidth="1"/>
    <col min="6943" max="6943" width="10" style="87" customWidth="1"/>
    <col min="6944" max="6944" width="12.42578125" style="87" customWidth="1"/>
    <col min="6945" max="6945" width="11.7109375" style="87" customWidth="1"/>
    <col min="6946" max="6950" width="9.140625" style="87"/>
    <col min="6951" max="6951" width="10.85546875" style="87" customWidth="1"/>
    <col min="6952" max="6952" width="9.85546875" style="87" customWidth="1"/>
    <col min="6953" max="6954" width="10.28515625" style="87" customWidth="1"/>
    <col min="6955" max="7185" width="9.140625" style="87"/>
    <col min="7186" max="7186" width="6" style="87" customWidth="1"/>
    <col min="7187" max="7187" width="9.140625" style="87"/>
    <col min="7188" max="7188" width="22.42578125" style="87" bestFit="1" customWidth="1"/>
    <col min="7189" max="7189" width="0" style="7" hidden="1" customWidth="1"/>
    <col min="7190" max="7190" width="19.5703125" style="87" bestFit="1" customWidth="1"/>
    <col min="7191" max="7191" width="12" style="87" customWidth="1"/>
    <col min="7192" max="7192" width="11.140625" style="87" customWidth="1"/>
    <col min="7193" max="7193" width="27.5703125" style="87" customWidth="1"/>
    <col min="7194" max="7194" width="15.5703125" style="87" customWidth="1"/>
    <col min="7195" max="7195" width="12" style="87" customWidth="1"/>
    <col min="7196" max="7196" width="9" style="87" customWidth="1"/>
    <col min="7197" max="7197" width="8" style="87" customWidth="1"/>
    <col min="7198" max="7198" width="10.140625" style="87" customWidth="1"/>
    <col min="7199" max="7199" width="10" style="87" customWidth="1"/>
    <col min="7200" max="7200" width="12.42578125" style="87" customWidth="1"/>
    <col min="7201" max="7201" width="11.7109375" style="87" customWidth="1"/>
    <col min="7202" max="7206" width="9.140625" style="87"/>
    <col min="7207" max="7207" width="10.85546875" style="87" customWidth="1"/>
    <col min="7208" max="7208" width="9.85546875" style="87" customWidth="1"/>
    <col min="7209" max="7210" width="10.28515625" style="87" customWidth="1"/>
    <col min="7211" max="7441" width="9.140625" style="87"/>
    <col min="7442" max="7442" width="6" style="87" customWidth="1"/>
    <col min="7443" max="7443" width="9.140625" style="87"/>
    <col min="7444" max="7444" width="22.42578125" style="87" bestFit="1" customWidth="1"/>
    <col min="7445" max="7445" width="0" style="7" hidden="1" customWidth="1"/>
    <col min="7446" max="7446" width="19.5703125" style="87" bestFit="1" customWidth="1"/>
    <col min="7447" max="7447" width="12" style="87" customWidth="1"/>
    <col min="7448" max="7448" width="11.140625" style="87" customWidth="1"/>
    <col min="7449" max="7449" width="27.5703125" style="87" customWidth="1"/>
    <col min="7450" max="7450" width="15.5703125" style="87" customWidth="1"/>
    <col min="7451" max="7451" width="12" style="87" customWidth="1"/>
    <col min="7452" max="7452" width="9" style="87" customWidth="1"/>
    <col min="7453" max="7453" width="8" style="87" customWidth="1"/>
    <col min="7454" max="7454" width="10.140625" style="87" customWidth="1"/>
    <col min="7455" max="7455" width="10" style="87" customWidth="1"/>
    <col min="7456" max="7456" width="12.42578125" style="87" customWidth="1"/>
    <col min="7457" max="7457" width="11.7109375" style="87" customWidth="1"/>
    <col min="7458" max="7462" width="9.140625" style="87"/>
    <col min="7463" max="7463" width="10.85546875" style="87" customWidth="1"/>
    <col min="7464" max="7464" width="9.85546875" style="87" customWidth="1"/>
    <col min="7465" max="7466" width="10.28515625" style="87" customWidth="1"/>
    <col min="7467" max="7697" width="9.140625" style="87"/>
    <col min="7698" max="7698" width="6" style="87" customWidth="1"/>
    <col min="7699" max="7699" width="9.140625" style="87"/>
    <col min="7700" max="7700" width="22.42578125" style="87" bestFit="1" customWidth="1"/>
    <col min="7701" max="7701" width="0" style="7" hidden="1" customWidth="1"/>
    <col min="7702" max="7702" width="19.5703125" style="87" bestFit="1" customWidth="1"/>
    <col min="7703" max="7703" width="12" style="87" customWidth="1"/>
    <col min="7704" max="7704" width="11.140625" style="87" customWidth="1"/>
    <col min="7705" max="7705" width="27.5703125" style="87" customWidth="1"/>
    <col min="7706" max="7706" width="15.5703125" style="87" customWidth="1"/>
    <col min="7707" max="7707" width="12" style="87" customWidth="1"/>
    <col min="7708" max="7708" width="9" style="87" customWidth="1"/>
    <col min="7709" max="7709" width="8" style="87" customWidth="1"/>
    <col min="7710" max="7710" width="10.140625" style="87" customWidth="1"/>
    <col min="7711" max="7711" width="10" style="87" customWidth="1"/>
    <col min="7712" max="7712" width="12.42578125" style="87" customWidth="1"/>
    <col min="7713" max="7713" width="11.7109375" style="87" customWidth="1"/>
    <col min="7714" max="7718" width="9.140625" style="87"/>
    <col min="7719" max="7719" width="10.85546875" style="87" customWidth="1"/>
    <col min="7720" max="7720" width="9.85546875" style="87" customWidth="1"/>
    <col min="7721" max="7722" width="10.28515625" style="87" customWidth="1"/>
    <col min="7723" max="7953" width="9.140625" style="87"/>
    <col min="7954" max="7954" width="6" style="87" customWidth="1"/>
    <col min="7955" max="7955" width="9.140625" style="87"/>
    <col min="7956" max="7956" width="22.42578125" style="87" bestFit="1" customWidth="1"/>
    <col min="7957" max="7957" width="0" style="7" hidden="1" customWidth="1"/>
    <col min="7958" max="7958" width="19.5703125" style="87" bestFit="1" customWidth="1"/>
    <col min="7959" max="7959" width="12" style="87" customWidth="1"/>
    <col min="7960" max="7960" width="11.140625" style="87" customWidth="1"/>
    <col min="7961" max="7961" width="27.5703125" style="87" customWidth="1"/>
    <col min="7962" max="7962" width="15.5703125" style="87" customWidth="1"/>
    <col min="7963" max="7963" width="12" style="87" customWidth="1"/>
    <col min="7964" max="7964" width="9" style="87" customWidth="1"/>
    <col min="7965" max="7965" width="8" style="87" customWidth="1"/>
    <col min="7966" max="7966" width="10.140625" style="87" customWidth="1"/>
    <col min="7967" max="7967" width="10" style="87" customWidth="1"/>
    <col min="7968" max="7968" width="12.42578125" style="87" customWidth="1"/>
    <col min="7969" max="7969" width="11.7109375" style="87" customWidth="1"/>
    <col min="7970" max="7974" width="9.140625" style="87"/>
    <col min="7975" max="7975" width="10.85546875" style="87" customWidth="1"/>
    <col min="7976" max="7976" width="9.85546875" style="87" customWidth="1"/>
    <col min="7977" max="7978" width="10.28515625" style="87" customWidth="1"/>
    <col min="7979" max="8209" width="9.140625" style="87"/>
    <col min="8210" max="8210" width="6" style="87" customWidth="1"/>
    <col min="8211" max="8211" width="9.140625" style="87"/>
    <col min="8212" max="8212" width="22.42578125" style="87" bestFit="1" customWidth="1"/>
    <col min="8213" max="8213" width="0" style="7" hidden="1" customWidth="1"/>
    <col min="8214" max="8214" width="19.5703125" style="87" bestFit="1" customWidth="1"/>
    <col min="8215" max="8215" width="12" style="87" customWidth="1"/>
    <col min="8216" max="8216" width="11.140625" style="87" customWidth="1"/>
    <col min="8217" max="8217" width="27.5703125" style="87" customWidth="1"/>
    <col min="8218" max="8218" width="15.5703125" style="87" customWidth="1"/>
    <col min="8219" max="8219" width="12" style="87" customWidth="1"/>
    <col min="8220" max="8220" width="9" style="87" customWidth="1"/>
    <col min="8221" max="8221" width="8" style="87" customWidth="1"/>
    <col min="8222" max="8222" width="10.140625" style="87" customWidth="1"/>
    <col min="8223" max="8223" width="10" style="87" customWidth="1"/>
    <col min="8224" max="8224" width="12.42578125" style="87" customWidth="1"/>
    <col min="8225" max="8225" width="11.7109375" style="87" customWidth="1"/>
    <col min="8226" max="8230" width="9.140625" style="87"/>
    <col min="8231" max="8231" width="10.85546875" style="87" customWidth="1"/>
    <col min="8232" max="8232" width="9.85546875" style="87" customWidth="1"/>
    <col min="8233" max="8234" width="10.28515625" style="87" customWidth="1"/>
    <col min="8235" max="8465" width="9.140625" style="87"/>
    <col min="8466" max="8466" width="6" style="87" customWidth="1"/>
    <col min="8467" max="8467" width="9.140625" style="87"/>
    <col min="8468" max="8468" width="22.42578125" style="87" bestFit="1" customWidth="1"/>
    <col min="8469" max="8469" width="0" style="7" hidden="1" customWidth="1"/>
    <col min="8470" max="8470" width="19.5703125" style="87" bestFit="1" customWidth="1"/>
    <col min="8471" max="8471" width="12" style="87" customWidth="1"/>
    <col min="8472" max="8472" width="11.140625" style="87" customWidth="1"/>
    <col min="8473" max="8473" width="27.5703125" style="87" customWidth="1"/>
    <col min="8474" max="8474" width="15.5703125" style="87" customWidth="1"/>
    <col min="8475" max="8475" width="12" style="87" customWidth="1"/>
    <col min="8476" max="8476" width="9" style="87" customWidth="1"/>
    <col min="8477" max="8477" width="8" style="87" customWidth="1"/>
    <col min="8478" max="8478" width="10.140625" style="87" customWidth="1"/>
    <col min="8479" max="8479" width="10" style="87" customWidth="1"/>
    <col min="8480" max="8480" width="12.42578125" style="87" customWidth="1"/>
    <col min="8481" max="8481" width="11.7109375" style="87" customWidth="1"/>
    <col min="8482" max="8486" width="9.140625" style="87"/>
    <col min="8487" max="8487" width="10.85546875" style="87" customWidth="1"/>
    <col min="8488" max="8488" width="9.85546875" style="87" customWidth="1"/>
    <col min="8489" max="8490" width="10.28515625" style="87" customWidth="1"/>
    <col min="8491" max="8721" width="9.140625" style="87"/>
    <col min="8722" max="8722" width="6" style="87" customWidth="1"/>
    <col min="8723" max="8723" width="9.140625" style="87"/>
    <col min="8724" max="8724" width="22.42578125" style="87" bestFit="1" customWidth="1"/>
    <col min="8725" max="8725" width="0" style="7" hidden="1" customWidth="1"/>
    <col min="8726" max="8726" width="19.5703125" style="87" bestFit="1" customWidth="1"/>
    <col min="8727" max="8727" width="12" style="87" customWidth="1"/>
    <col min="8728" max="8728" width="11.140625" style="87" customWidth="1"/>
    <col min="8729" max="8729" width="27.5703125" style="87" customWidth="1"/>
    <col min="8730" max="8730" width="15.5703125" style="87" customWidth="1"/>
    <col min="8731" max="8731" width="12" style="87" customWidth="1"/>
    <col min="8732" max="8732" width="9" style="87" customWidth="1"/>
    <col min="8733" max="8733" width="8" style="87" customWidth="1"/>
    <col min="8734" max="8734" width="10.140625" style="87" customWidth="1"/>
    <col min="8735" max="8735" width="10" style="87" customWidth="1"/>
    <col min="8736" max="8736" width="12.42578125" style="87" customWidth="1"/>
    <col min="8737" max="8737" width="11.7109375" style="87" customWidth="1"/>
    <col min="8738" max="8742" width="9.140625" style="87"/>
    <col min="8743" max="8743" width="10.85546875" style="87" customWidth="1"/>
    <col min="8744" max="8744" width="9.85546875" style="87" customWidth="1"/>
    <col min="8745" max="8746" width="10.28515625" style="87" customWidth="1"/>
    <col min="8747" max="8977" width="9.140625" style="87"/>
    <col min="8978" max="8978" width="6" style="87" customWidth="1"/>
    <col min="8979" max="8979" width="9.140625" style="87"/>
    <col min="8980" max="8980" width="22.42578125" style="87" bestFit="1" customWidth="1"/>
    <col min="8981" max="8981" width="0" style="7" hidden="1" customWidth="1"/>
    <col min="8982" max="8982" width="19.5703125" style="87" bestFit="1" customWidth="1"/>
    <col min="8983" max="8983" width="12" style="87" customWidth="1"/>
    <col min="8984" max="8984" width="11.140625" style="87" customWidth="1"/>
    <col min="8985" max="8985" width="27.5703125" style="87" customWidth="1"/>
    <col min="8986" max="8986" width="15.5703125" style="87" customWidth="1"/>
    <col min="8987" max="8987" width="12" style="87" customWidth="1"/>
    <col min="8988" max="8988" width="9" style="87" customWidth="1"/>
    <col min="8989" max="8989" width="8" style="87" customWidth="1"/>
    <col min="8990" max="8990" width="10.140625" style="87" customWidth="1"/>
    <col min="8991" max="8991" width="10" style="87" customWidth="1"/>
    <col min="8992" max="8992" width="12.42578125" style="87" customWidth="1"/>
    <col min="8993" max="8993" width="11.7109375" style="87" customWidth="1"/>
    <col min="8994" max="8998" width="9.140625" style="87"/>
    <col min="8999" max="8999" width="10.85546875" style="87" customWidth="1"/>
    <col min="9000" max="9000" width="9.85546875" style="87" customWidth="1"/>
    <col min="9001" max="9002" width="10.28515625" style="87" customWidth="1"/>
    <col min="9003" max="9233" width="9.140625" style="87"/>
    <col min="9234" max="9234" width="6" style="87" customWidth="1"/>
    <col min="9235" max="9235" width="9.140625" style="87"/>
    <col min="9236" max="9236" width="22.42578125" style="87" bestFit="1" customWidth="1"/>
    <col min="9237" max="9237" width="0" style="7" hidden="1" customWidth="1"/>
    <col min="9238" max="9238" width="19.5703125" style="87" bestFit="1" customWidth="1"/>
    <col min="9239" max="9239" width="12" style="87" customWidth="1"/>
    <col min="9240" max="9240" width="11.140625" style="87" customWidth="1"/>
    <col min="9241" max="9241" width="27.5703125" style="87" customWidth="1"/>
    <col min="9242" max="9242" width="15.5703125" style="87" customWidth="1"/>
    <col min="9243" max="9243" width="12" style="87" customWidth="1"/>
    <col min="9244" max="9244" width="9" style="87" customWidth="1"/>
    <col min="9245" max="9245" width="8" style="87" customWidth="1"/>
    <col min="9246" max="9246" width="10.140625" style="87" customWidth="1"/>
    <col min="9247" max="9247" width="10" style="87" customWidth="1"/>
    <col min="9248" max="9248" width="12.42578125" style="87" customWidth="1"/>
    <col min="9249" max="9249" width="11.7109375" style="87" customWidth="1"/>
    <col min="9250" max="9254" width="9.140625" style="87"/>
    <col min="9255" max="9255" width="10.85546875" style="87" customWidth="1"/>
    <col min="9256" max="9256" width="9.85546875" style="87" customWidth="1"/>
    <col min="9257" max="9258" width="10.28515625" style="87" customWidth="1"/>
    <col min="9259" max="9489" width="9.140625" style="87"/>
    <col min="9490" max="9490" width="6" style="87" customWidth="1"/>
    <col min="9491" max="9491" width="9.140625" style="87"/>
    <col min="9492" max="9492" width="22.42578125" style="87" bestFit="1" customWidth="1"/>
    <col min="9493" max="9493" width="0" style="7" hidden="1" customWidth="1"/>
    <col min="9494" max="9494" width="19.5703125" style="87" bestFit="1" customWidth="1"/>
    <col min="9495" max="9495" width="12" style="87" customWidth="1"/>
    <col min="9496" max="9496" width="11.140625" style="87" customWidth="1"/>
    <col min="9497" max="9497" width="27.5703125" style="87" customWidth="1"/>
    <col min="9498" max="9498" width="15.5703125" style="87" customWidth="1"/>
    <col min="9499" max="9499" width="12" style="87" customWidth="1"/>
    <col min="9500" max="9500" width="9" style="87" customWidth="1"/>
    <col min="9501" max="9501" width="8" style="87" customWidth="1"/>
    <col min="9502" max="9502" width="10.140625" style="87" customWidth="1"/>
    <col min="9503" max="9503" width="10" style="87" customWidth="1"/>
    <col min="9504" max="9504" width="12.42578125" style="87" customWidth="1"/>
    <col min="9505" max="9505" width="11.7109375" style="87" customWidth="1"/>
    <col min="9506" max="9510" width="9.140625" style="87"/>
    <col min="9511" max="9511" width="10.85546875" style="87" customWidth="1"/>
    <col min="9512" max="9512" width="9.85546875" style="87" customWidth="1"/>
    <col min="9513" max="9514" width="10.28515625" style="87" customWidth="1"/>
    <col min="9515" max="9745" width="9.140625" style="87"/>
    <col min="9746" max="9746" width="6" style="87" customWidth="1"/>
    <col min="9747" max="9747" width="9.140625" style="87"/>
    <col min="9748" max="9748" width="22.42578125" style="87" bestFit="1" customWidth="1"/>
    <col min="9749" max="9749" width="0" style="7" hidden="1" customWidth="1"/>
    <col min="9750" max="9750" width="19.5703125" style="87" bestFit="1" customWidth="1"/>
    <col min="9751" max="9751" width="12" style="87" customWidth="1"/>
    <col min="9752" max="9752" width="11.140625" style="87" customWidth="1"/>
    <col min="9753" max="9753" width="27.5703125" style="87" customWidth="1"/>
    <col min="9754" max="9754" width="15.5703125" style="87" customWidth="1"/>
    <col min="9755" max="9755" width="12" style="87" customWidth="1"/>
    <col min="9756" max="9756" width="9" style="87" customWidth="1"/>
    <col min="9757" max="9757" width="8" style="87" customWidth="1"/>
    <col min="9758" max="9758" width="10.140625" style="87" customWidth="1"/>
    <col min="9759" max="9759" width="10" style="87" customWidth="1"/>
    <col min="9760" max="9760" width="12.42578125" style="87" customWidth="1"/>
    <col min="9761" max="9761" width="11.7109375" style="87" customWidth="1"/>
    <col min="9762" max="9766" width="9.140625" style="87"/>
    <col min="9767" max="9767" width="10.85546875" style="87" customWidth="1"/>
    <col min="9768" max="9768" width="9.85546875" style="87" customWidth="1"/>
    <col min="9769" max="9770" width="10.28515625" style="87" customWidth="1"/>
    <col min="9771" max="10001" width="9.140625" style="87"/>
    <col min="10002" max="10002" width="6" style="87" customWidth="1"/>
    <col min="10003" max="10003" width="9.140625" style="87"/>
    <col min="10004" max="10004" width="22.42578125" style="87" bestFit="1" customWidth="1"/>
    <col min="10005" max="10005" width="0" style="7" hidden="1" customWidth="1"/>
    <col min="10006" max="10006" width="19.5703125" style="87" bestFit="1" customWidth="1"/>
    <col min="10007" max="10007" width="12" style="87" customWidth="1"/>
    <col min="10008" max="10008" width="11.140625" style="87" customWidth="1"/>
    <col min="10009" max="10009" width="27.5703125" style="87" customWidth="1"/>
    <col min="10010" max="10010" width="15.5703125" style="87" customWidth="1"/>
    <col min="10011" max="10011" width="12" style="87" customWidth="1"/>
    <col min="10012" max="10012" width="9" style="87" customWidth="1"/>
    <col min="10013" max="10013" width="8" style="87" customWidth="1"/>
    <col min="10014" max="10014" width="10.140625" style="87" customWidth="1"/>
    <col min="10015" max="10015" width="10" style="87" customWidth="1"/>
    <col min="10016" max="10016" width="12.42578125" style="87" customWidth="1"/>
    <col min="10017" max="10017" width="11.7109375" style="87" customWidth="1"/>
    <col min="10018" max="10022" width="9.140625" style="87"/>
    <col min="10023" max="10023" width="10.85546875" style="87" customWidth="1"/>
    <col min="10024" max="10024" width="9.85546875" style="87" customWidth="1"/>
    <col min="10025" max="10026" width="10.28515625" style="87" customWidth="1"/>
    <col min="10027" max="10257" width="9.140625" style="87"/>
    <col min="10258" max="10258" width="6" style="87" customWidth="1"/>
    <col min="10259" max="10259" width="9.140625" style="87"/>
    <col min="10260" max="10260" width="22.42578125" style="87" bestFit="1" customWidth="1"/>
    <col min="10261" max="10261" width="0" style="7" hidden="1" customWidth="1"/>
    <col min="10262" max="10262" width="19.5703125" style="87" bestFit="1" customWidth="1"/>
    <col min="10263" max="10263" width="12" style="87" customWidth="1"/>
    <col min="10264" max="10264" width="11.140625" style="87" customWidth="1"/>
    <col min="10265" max="10265" width="27.5703125" style="87" customWidth="1"/>
    <col min="10266" max="10266" width="15.5703125" style="87" customWidth="1"/>
    <col min="10267" max="10267" width="12" style="87" customWidth="1"/>
    <col min="10268" max="10268" width="9" style="87" customWidth="1"/>
    <col min="10269" max="10269" width="8" style="87" customWidth="1"/>
    <col min="10270" max="10270" width="10.140625" style="87" customWidth="1"/>
    <col min="10271" max="10271" width="10" style="87" customWidth="1"/>
    <col min="10272" max="10272" width="12.42578125" style="87" customWidth="1"/>
    <col min="10273" max="10273" width="11.7109375" style="87" customWidth="1"/>
    <col min="10274" max="10278" width="9.140625" style="87"/>
    <col min="10279" max="10279" width="10.85546875" style="87" customWidth="1"/>
    <col min="10280" max="10280" width="9.85546875" style="87" customWidth="1"/>
    <col min="10281" max="10282" width="10.28515625" style="87" customWidth="1"/>
    <col min="10283" max="10513" width="9.140625" style="87"/>
    <col min="10514" max="10514" width="6" style="87" customWidth="1"/>
    <col min="10515" max="10515" width="9.140625" style="87"/>
    <col min="10516" max="10516" width="22.42578125" style="87" bestFit="1" customWidth="1"/>
    <col min="10517" max="10517" width="0" style="7" hidden="1" customWidth="1"/>
    <col min="10518" max="10518" width="19.5703125" style="87" bestFit="1" customWidth="1"/>
    <col min="10519" max="10519" width="12" style="87" customWidth="1"/>
    <col min="10520" max="10520" width="11.140625" style="87" customWidth="1"/>
    <col min="10521" max="10521" width="27.5703125" style="87" customWidth="1"/>
    <col min="10522" max="10522" width="15.5703125" style="87" customWidth="1"/>
    <col min="10523" max="10523" width="12" style="87" customWidth="1"/>
    <col min="10524" max="10524" width="9" style="87" customWidth="1"/>
    <col min="10525" max="10525" width="8" style="87" customWidth="1"/>
    <col min="10526" max="10526" width="10.140625" style="87" customWidth="1"/>
    <col min="10527" max="10527" width="10" style="87" customWidth="1"/>
    <col min="10528" max="10528" width="12.42578125" style="87" customWidth="1"/>
    <col min="10529" max="10529" width="11.7109375" style="87" customWidth="1"/>
    <col min="10530" max="10534" width="9.140625" style="87"/>
    <col min="10535" max="10535" width="10.85546875" style="87" customWidth="1"/>
    <col min="10536" max="10536" width="9.85546875" style="87" customWidth="1"/>
    <col min="10537" max="10538" width="10.28515625" style="87" customWidth="1"/>
    <col min="10539" max="10769" width="9.140625" style="87"/>
    <col min="10770" max="10770" width="6" style="87" customWidth="1"/>
    <col min="10771" max="10771" width="9.140625" style="87"/>
    <col min="10772" max="10772" width="22.42578125" style="87" bestFit="1" customWidth="1"/>
    <col min="10773" max="10773" width="0" style="7" hidden="1" customWidth="1"/>
    <col min="10774" max="10774" width="19.5703125" style="87" bestFit="1" customWidth="1"/>
    <col min="10775" max="10775" width="12" style="87" customWidth="1"/>
    <col min="10776" max="10776" width="11.140625" style="87" customWidth="1"/>
    <col min="10777" max="10777" width="27.5703125" style="87" customWidth="1"/>
    <col min="10778" max="10778" width="15.5703125" style="87" customWidth="1"/>
    <col min="10779" max="10779" width="12" style="87" customWidth="1"/>
    <col min="10780" max="10780" width="9" style="87" customWidth="1"/>
    <col min="10781" max="10781" width="8" style="87" customWidth="1"/>
    <col min="10782" max="10782" width="10.140625" style="87" customWidth="1"/>
    <col min="10783" max="10783" width="10" style="87" customWidth="1"/>
    <col min="10784" max="10784" width="12.42578125" style="87" customWidth="1"/>
    <col min="10785" max="10785" width="11.7109375" style="87" customWidth="1"/>
    <col min="10786" max="10790" width="9.140625" style="87"/>
    <col min="10791" max="10791" width="10.85546875" style="87" customWidth="1"/>
    <col min="10792" max="10792" width="9.85546875" style="87" customWidth="1"/>
    <col min="10793" max="10794" width="10.28515625" style="87" customWidth="1"/>
    <col min="10795" max="11025" width="9.140625" style="87"/>
    <col min="11026" max="11026" width="6" style="87" customWidth="1"/>
    <col min="11027" max="11027" width="9.140625" style="87"/>
    <col min="11028" max="11028" width="22.42578125" style="87" bestFit="1" customWidth="1"/>
    <col min="11029" max="11029" width="0" style="7" hidden="1" customWidth="1"/>
    <col min="11030" max="11030" width="19.5703125" style="87" bestFit="1" customWidth="1"/>
    <col min="11031" max="11031" width="12" style="87" customWidth="1"/>
    <col min="11032" max="11032" width="11.140625" style="87" customWidth="1"/>
    <col min="11033" max="11033" width="27.5703125" style="87" customWidth="1"/>
    <col min="11034" max="11034" width="15.5703125" style="87" customWidth="1"/>
    <col min="11035" max="11035" width="12" style="87" customWidth="1"/>
    <col min="11036" max="11036" width="9" style="87" customWidth="1"/>
    <col min="11037" max="11037" width="8" style="87" customWidth="1"/>
    <col min="11038" max="11038" width="10.140625" style="87" customWidth="1"/>
    <col min="11039" max="11039" width="10" style="87" customWidth="1"/>
    <col min="11040" max="11040" width="12.42578125" style="87" customWidth="1"/>
    <col min="11041" max="11041" width="11.7109375" style="87" customWidth="1"/>
    <col min="11042" max="11046" width="9.140625" style="87"/>
    <col min="11047" max="11047" width="10.85546875" style="87" customWidth="1"/>
    <col min="11048" max="11048" width="9.85546875" style="87" customWidth="1"/>
    <col min="11049" max="11050" width="10.28515625" style="87" customWidth="1"/>
    <col min="11051" max="11281" width="9.140625" style="87"/>
    <col min="11282" max="11282" width="6" style="87" customWidth="1"/>
    <col min="11283" max="11283" width="9.140625" style="87"/>
    <col min="11284" max="11284" width="22.42578125" style="87" bestFit="1" customWidth="1"/>
    <col min="11285" max="11285" width="0" style="7" hidden="1" customWidth="1"/>
    <col min="11286" max="11286" width="19.5703125" style="87" bestFit="1" customWidth="1"/>
    <col min="11287" max="11287" width="12" style="87" customWidth="1"/>
    <col min="11288" max="11288" width="11.140625" style="87" customWidth="1"/>
    <col min="11289" max="11289" width="27.5703125" style="87" customWidth="1"/>
    <col min="11290" max="11290" width="15.5703125" style="87" customWidth="1"/>
    <col min="11291" max="11291" width="12" style="87" customWidth="1"/>
    <col min="11292" max="11292" width="9" style="87" customWidth="1"/>
    <col min="11293" max="11293" width="8" style="87" customWidth="1"/>
    <col min="11294" max="11294" width="10.140625" style="87" customWidth="1"/>
    <col min="11295" max="11295" width="10" style="87" customWidth="1"/>
    <col min="11296" max="11296" width="12.42578125" style="87" customWidth="1"/>
    <col min="11297" max="11297" width="11.7109375" style="87" customWidth="1"/>
    <col min="11298" max="11302" width="9.140625" style="87"/>
    <col min="11303" max="11303" width="10.85546875" style="87" customWidth="1"/>
    <col min="11304" max="11304" width="9.85546875" style="87" customWidth="1"/>
    <col min="11305" max="11306" width="10.28515625" style="87" customWidth="1"/>
    <col min="11307" max="11537" width="9.140625" style="87"/>
    <col min="11538" max="11538" width="6" style="87" customWidth="1"/>
    <col min="11539" max="11539" width="9.140625" style="87"/>
    <col min="11540" max="11540" width="22.42578125" style="87" bestFit="1" customWidth="1"/>
    <col min="11541" max="11541" width="0" style="7" hidden="1" customWidth="1"/>
    <col min="11542" max="11542" width="19.5703125" style="87" bestFit="1" customWidth="1"/>
    <col min="11543" max="11543" width="12" style="87" customWidth="1"/>
    <col min="11544" max="11544" width="11.140625" style="87" customWidth="1"/>
    <col min="11545" max="11545" width="27.5703125" style="87" customWidth="1"/>
    <col min="11546" max="11546" width="15.5703125" style="87" customWidth="1"/>
    <col min="11547" max="11547" width="12" style="87" customWidth="1"/>
    <col min="11548" max="11548" width="9" style="87" customWidth="1"/>
    <col min="11549" max="11549" width="8" style="87" customWidth="1"/>
    <col min="11550" max="11550" width="10.140625" style="87" customWidth="1"/>
    <col min="11551" max="11551" width="10" style="87" customWidth="1"/>
    <col min="11552" max="11552" width="12.42578125" style="87" customWidth="1"/>
    <col min="11553" max="11553" width="11.7109375" style="87" customWidth="1"/>
    <col min="11554" max="11558" width="9.140625" style="87"/>
    <col min="11559" max="11559" width="10.85546875" style="87" customWidth="1"/>
    <col min="11560" max="11560" width="9.85546875" style="87" customWidth="1"/>
    <col min="11561" max="11562" width="10.28515625" style="87" customWidth="1"/>
    <col min="11563" max="11793" width="9.140625" style="87"/>
    <col min="11794" max="11794" width="6" style="87" customWidth="1"/>
    <col min="11795" max="11795" width="9.140625" style="87"/>
    <col min="11796" max="11796" width="22.42578125" style="87" bestFit="1" customWidth="1"/>
    <col min="11797" max="11797" width="0" style="7" hidden="1" customWidth="1"/>
    <col min="11798" max="11798" width="19.5703125" style="87" bestFit="1" customWidth="1"/>
    <col min="11799" max="11799" width="12" style="87" customWidth="1"/>
    <col min="11800" max="11800" width="11.140625" style="87" customWidth="1"/>
    <col min="11801" max="11801" width="27.5703125" style="87" customWidth="1"/>
    <col min="11802" max="11802" width="15.5703125" style="87" customWidth="1"/>
    <col min="11803" max="11803" width="12" style="87" customWidth="1"/>
    <col min="11804" max="11804" width="9" style="87" customWidth="1"/>
    <col min="11805" max="11805" width="8" style="87" customWidth="1"/>
    <col min="11806" max="11806" width="10.140625" style="87" customWidth="1"/>
    <col min="11807" max="11807" width="10" style="87" customWidth="1"/>
    <col min="11808" max="11808" width="12.42578125" style="87" customWidth="1"/>
    <col min="11809" max="11809" width="11.7109375" style="87" customWidth="1"/>
    <col min="11810" max="11814" width="9.140625" style="87"/>
    <col min="11815" max="11815" width="10.85546875" style="87" customWidth="1"/>
    <col min="11816" max="11816" width="9.85546875" style="87" customWidth="1"/>
    <col min="11817" max="11818" width="10.28515625" style="87" customWidth="1"/>
    <col min="11819" max="12049" width="9.140625" style="87"/>
    <col min="12050" max="12050" width="6" style="87" customWidth="1"/>
    <col min="12051" max="12051" width="9.140625" style="87"/>
    <col min="12052" max="12052" width="22.42578125" style="87" bestFit="1" customWidth="1"/>
    <col min="12053" max="12053" width="0" style="7" hidden="1" customWidth="1"/>
    <col min="12054" max="12054" width="19.5703125" style="87" bestFit="1" customWidth="1"/>
    <col min="12055" max="12055" width="12" style="87" customWidth="1"/>
    <col min="12056" max="12056" width="11.140625" style="87" customWidth="1"/>
    <col min="12057" max="12057" width="27.5703125" style="87" customWidth="1"/>
    <col min="12058" max="12058" width="15.5703125" style="87" customWidth="1"/>
    <col min="12059" max="12059" width="12" style="87" customWidth="1"/>
    <col min="12060" max="12060" width="9" style="87" customWidth="1"/>
    <col min="12061" max="12061" width="8" style="87" customWidth="1"/>
    <col min="12062" max="12062" width="10.140625" style="87" customWidth="1"/>
    <col min="12063" max="12063" width="10" style="87" customWidth="1"/>
    <col min="12064" max="12064" width="12.42578125" style="87" customWidth="1"/>
    <col min="12065" max="12065" width="11.7109375" style="87" customWidth="1"/>
    <col min="12066" max="12070" width="9.140625" style="87"/>
    <col min="12071" max="12071" width="10.85546875" style="87" customWidth="1"/>
    <col min="12072" max="12072" width="9.85546875" style="87" customWidth="1"/>
    <col min="12073" max="12074" width="10.28515625" style="87" customWidth="1"/>
    <col min="12075" max="12305" width="9.140625" style="87"/>
    <col min="12306" max="12306" width="6" style="87" customWidth="1"/>
    <col min="12307" max="12307" width="9.140625" style="87"/>
    <col min="12308" max="12308" width="22.42578125" style="87" bestFit="1" customWidth="1"/>
    <col min="12309" max="12309" width="0" style="7" hidden="1" customWidth="1"/>
    <col min="12310" max="12310" width="19.5703125" style="87" bestFit="1" customWidth="1"/>
    <col min="12311" max="12311" width="12" style="87" customWidth="1"/>
    <col min="12312" max="12312" width="11.140625" style="87" customWidth="1"/>
    <col min="12313" max="12313" width="27.5703125" style="87" customWidth="1"/>
    <col min="12314" max="12314" width="15.5703125" style="87" customWidth="1"/>
    <col min="12315" max="12315" width="12" style="87" customWidth="1"/>
    <col min="12316" max="12316" width="9" style="87" customWidth="1"/>
    <col min="12317" max="12317" width="8" style="87" customWidth="1"/>
    <col min="12318" max="12318" width="10.140625" style="87" customWidth="1"/>
    <col min="12319" max="12319" width="10" style="87" customWidth="1"/>
    <col min="12320" max="12320" width="12.42578125" style="87" customWidth="1"/>
    <col min="12321" max="12321" width="11.7109375" style="87" customWidth="1"/>
    <col min="12322" max="12326" width="9.140625" style="87"/>
    <col min="12327" max="12327" width="10.85546875" style="87" customWidth="1"/>
    <col min="12328" max="12328" width="9.85546875" style="87" customWidth="1"/>
    <col min="12329" max="12330" width="10.28515625" style="87" customWidth="1"/>
    <col min="12331" max="12561" width="9.140625" style="87"/>
    <col min="12562" max="12562" width="6" style="87" customWidth="1"/>
    <col min="12563" max="12563" width="9.140625" style="87"/>
    <col min="12564" max="12564" width="22.42578125" style="87" bestFit="1" customWidth="1"/>
    <col min="12565" max="12565" width="0" style="7" hidden="1" customWidth="1"/>
    <col min="12566" max="12566" width="19.5703125" style="87" bestFit="1" customWidth="1"/>
    <col min="12567" max="12567" width="12" style="87" customWidth="1"/>
    <col min="12568" max="12568" width="11.140625" style="87" customWidth="1"/>
    <col min="12569" max="12569" width="27.5703125" style="87" customWidth="1"/>
    <col min="12570" max="12570" width="15.5703125" style="87" customWidth="1"/>
    <col min="12571" max="12571" width="12" style="87" customWidth="1"/>
    <col min="12572" max="12572" width="9" style="87" customWidth="1"/>
    <col min="12573" max="12573" width="8" style="87" customWidth="1"/>
    <col min="12574" max="12574" width="10.140625" style="87" customWidth="1"/>
    <col min="12575" max="12575" width="10" style="87" customWidth="1"/>
    <col min="12576" max="12576" width="12.42578125" style="87" customWidth="1"/>
    <col min="12577" max="12577" width="11.7109375" style="87" customWidth="1"/>
    <col min="12578" max="12582" width="9.140625" style="87"/>
    <col min="12583" max="12583" width="10.85546875" style="87" customWidth="1"/>
    <col min="12584" max="12584" width="9.85546875" style="87" customWidth="1"/>
    <col min="12585" max="12586" width="10.28515625" style="87" customWidth="1"/>
    <col min="12587" max="12817" width="9.140625" style="87"/>
    <col min="12818" max="12818" width="6" style="87" customWidth="1"/>
    <col min="12819" max="12819" width="9.140625" style="87"/>
    <col min="12820" max="12820" width="22.42578125" style="87" bestFit="1" customWidth="1"/>
    <col min="12821" max="12821" width="0" style="7" hidden="1" customWidth="1"/>
    <col min="12822" max="12822" width="19.5703125" style="87" bestFit="1" customWidth="1"/>
    <col min="12823" max="12823" width="12" style="87" customWidth="1"/>
    <col min="12824" max="12824" width="11.140625" style="87" customWidth="1"/>
    <col min="12825" max="12825" width="27.5703125" style="87" customWidth="1"/>
    <col min="12826" max="12826" width="15.5703125" style="87" customWidth="1"/>
    <col min="12827" max="12827" width="12" style="87" customWidth="1"/>
    <col min="12828" max="12828" width="9" style="87" customWidth="1"/>
    <col min="12829" max="12829" width="8" style="87" customWidth="1"/>
    <col min="12830" max="12830" width="10.140625" style="87" customWidth="1"/>
    <col min="12831" max="12831" width="10" style="87" customWidth="1"/>
    <col min="12832" max="12832" width="12.42578125" style="87" customWidth="1"/>
    <col min="12833" max="12833" width="11.7109375" style="87" customWidth="1"/>
    <col min="12834" max="12838" width="9.140625" style="87"/>
    <col min="12839" max="12839" width="10.85546875" style="87" customWidth="1"/>
    <col min="12840" max="12840" width="9.85546875" style="87" customWidth="1"/>
    <col min="12841" max="12842" width="10.28515625" style="87" customWidth="1"/>
    <col min="12843" max="13073" width="9.140625" style="87"/>
    <col min="13074" max="13074" width="6" style="87" customWidth="1"/>
    <col min="13075" max="13075" width="9.140625" style="87"/>
    <col min="13076" max="13076" width="22.42578125" style="87" bestFit="1" customWidth="1"/>
    <col min="13077" max="13077" width="0" style="7" hidden="1" customWidth="1"/>
    <col min="13078" max="13078" width="19.5703125" style="87" bestFit="1" customWidth="1"/>
    <col min="13079" max="13079" width="12" style="87" customWidth="1"/>
    <col min="13080" max="13080" width="11.140625" style="87" customWidth="1"/>
    <col min="13081" max="13081" width="27.5703125" style="87" customWidth="1"/>
    <col min="13082" max="13082" width="15.5703125" style="87" customWidth="1"/>
    <col min="13083" max="13083" width="12" style="87" customWidth="1"/>
    <col min="13084" max="13084" width="9" style="87" customWidth="1"/>
    <col min="13085" max="13085" width="8" style="87" customWidth="1"/>
    <col min="13086" max="13086" width="10.140625" style="87" customWidth="1"/>
    <col min="13087" max="13087" width="10" style="87" customWidth="1"/>
    <col min="13088" max="13088" width="12.42578125" style="87" customWidth="1"/>
    <col min="13089" max="13089" width="11.7109375" style="87" customWidth="1"/>
    <col min="13090" max="13094" width="9.140625" style="87"/>
    <col min="13095" max="13095" width="10.85546875" style="87" customWidth="1"/>
    <col min="13096" max="13096" width="9.85546875" style="87" customWidth="1"/>
    <col min="13097" max="13098" width="10.28515625" style="87" customWidth="1"/>
    <col min="13099" max="13329" width="9.140625" style="87"/>
    <col min="13330" max="13330" width="6" style="87" customWidth="1"/>
    <col min="13331" max="13331" width="9.140625" style="87"/>
    <col min="13332" max="13332" width="22.42578125" style="87" bestFit="1" customWidth="1"/>
    <col min="13333" max="13333" width="0" style="7" hidden="1" customWidth="1"/>
    <col min="13334" max="13334" width="19.5703125" style="87" bestFit="1" customWidth="1"/>
    <col min="13335" max="13335" width="12" style="87" customWidth="1"/>
    <col min="13336" max="13336" width="11.140625" style="87" customWidth="1"/>
    <col min="13337" max="13337" width="27.5703125" style="87" customWidth="1"/>
    <col min="13338" max="13338" width="15.5703125" style="87" customWidth="1"/>
    <col min="13339" max="13339" width="12" style="87" customWidth="1"/>
    <col min="13340" max="13340" width="9" style="87" customWidth="1"/>
    <col min="13341" max="13341" width="8" style="87" customWidth="1"/>
    <col min="13342" max="13342" width="10.140625" style="87" customWidth="1"/>
    <col min="13343" max="13343" width="10" style="87" customWidth="1"/>
    <col min="13344" max="13344" width="12.42578125" style="87" customWidth="1"/>
    <col min="13345" max="13345" width="11.7109375" style="87" customWidth="1"/>
    <col min="13346" max="13350" width="9.140625" style="87"/>
    <col min="13351" max="13351" width="10.85546875" style="87" customWidth="1"/>
    <col min="13352" max="13352" width="9.85546875" style="87" customWidth="1"/>
    <col min="13353" max="13354" width="10.28515625" style="87" customWidth="1"/>
    <col min="13355" max="13585" width="9.140625" style="87"/>
    <col min="13586" max="13586" width="6" style="87" customWidth="1"/>
    <col min="13587" max="13587" width="9.140625" style="87"/>
    <col min="13588" max="13588" width="22.42578125" style="87" bestFit="1" customWidth="1"/>
    <col min="13589" max="13589" width="0" style="7" hidden="1" customWidth="1"/>
    <col min="13590" max="13590" width="19.5703125" style="87" bestFit="1" customWidth="1"/>
    <col min="13591" max="13591" width="12" style="87" customWidth="1"/>
    <col min="13592" max="13592" width="11.140625" style="87" customWidth="1"/>
    <col min="13593" max="13593" width="27.5703125" style="87" customWidth="1"/>
    <col min="13594" max="13594" width="15.5703125" style="87" customWidth="1"/>
    <col min="13595" max="13595" width="12" style="87" customWidth="1"/>
    <col min="13596" max="13596" width="9" style="87" customWidth="1"/>
    <col min="13597" max="13597" width="8" style="87" customWidth="1"/>
    <col min="13598" max="13598" width="10.140625" style="87" customWidth="1"/>
    <col min="13599" max="13599" width="10" style="87" customWidth="1"/>
    <col min="13600" max="13600" width="12.42578125" style="87" customWidth="1"/>
    <col min="13601" max="13601" width="11.7109375" style="87" customWidth="1"/>
    <col min="13602" max="13606" width="9.140625" style="87"/>
    <col min="13607" max="13607" width="10.85546875" style="87" customWidth="1"/>
    <col min="13608" max="13608" width="9.85546875" style="87" customWidth="1"/>
    <col min="13609" max="13610" width="10.28515625" style="87" customWidth="1"/>
    <col min="13611" max="13841" width="9.140625" style="87"/>
    <col min="13842" max="13842" width="6" style="87" customWidth="1"/>
    <col min="13843" max="13843" width="9.140625" style="87"/>
    <col min="13844" max="13844" width="22.42578125" style="87" bestFit="1" customWidth="1"/>
    <col min="13845" max="13845" width="0" style="7" hidden="1" customWidth="1"/>
    <col min="13846" max="13846" width="19.5703125" style="87" bestFit="1" customWidth="1"/>
    <col min="13847" max="13847" width="12" style="87" customWidth="1"/>
    <col min="13848" max="13848" width="11.140625" style="87" customWidth="1"/>
    <col min="13849" max="13849" width="27.5703125" style="87" customWidth="1"/>
    <col min="13850" max="13850" width="15.5703125" style="87" customWidth="1"/>
    <col min="13851" max="13851" width="12" style="87" customWidth="1"/>
    <col min="13852" max="13852" width="9" style="87" customWidth="1"/>
    <col min="13853" max="13853" width="8" style="87" customWidth="1"/>
    <col min="13854" max="13854" width="10.140625" style="87" customWidth="1"/>
    <col min="13855" max="13855" width="10" style="87" customWidth="1"/>
    <col min="13856" max="13856" width="12.42578125" style="87" customWidth="1"/>
    <col min="13857" max="13857" width="11.7109375" style="87" customWidth="1"/>
    <col min="13858" max="13862" width="9.140625" style="87"/>
    <col min="13863" max="13863" width="10.85546875" style="87" customWidth="1"/>
    <col min="13864" max="13864" width="9.85546875" style="87" customWidth="1"/>
    <col min="13865" max="13866" width="10.28515625" style="87" customWidth="1"/>
    <col min="13867" max="14097" width="9.140625" style="87"/>
    <col min="14098" max="14098" width="6" style="87" customWidth="1"/>
    <col min="14099" max="14099" width="9.140625" style="87"/>
    <col min="14100" max="14100" width="22.42578125" style="87" bestFit="1" customWidth="1"/>
    <col min="14101" max="14101" width="0" style="7" hidden="1" customWidth="1"/>
    <col min="14102" max="14102" width="19.5703125" style="87" bestFit="1" customWidth="1"/>
    <col min="14103" max="14103" width="12" style="87" customWidth="1"/>
    <col min="14104" max="14104" width="11.140625" style="87" customWidth="1"/>
    <col min="14105" max="14105" width="27.5703125" style="87" customWidth="1"/>
    <col min="14106" max="14106" width="15.5703125" style="87" customWidth="1"/>
    <col min="14107" max="14107" width="12" style="87" customWidth="1"/>
    <col min="14108" max="14108" width="9" style="87" customWidth="1"/>
    <col min="14109" max="14109" width="8" style="87" customWidth="1"/>
    <col min="14110" max="14110" width="10.140625" style="87" customWidth="1"/>
    <col min="14111" max="14111" width="10" style="87" customWidth="1"/>
    <col min="14112" max="14112" width="12.42578125" style="87" customWidth="1"/>
    <col min="14113" max="14113" width="11.7109375" style="87" customWidth="1"/>
    <col min="14114" max="14118" width="9.140625" style="87"/>
    <col min="14119" max="14119" width="10.85546875" style="87" customWidth="1"/>
    <col min="14120" max="14120" width="9.85546875" style="87" customWidth="1"/>
    <col min="14121" max="14122" width="10.28515625" style="87" customWidth="1"/>
    <col min="14123" max="14353" width="9.140625" style="87"/>
    <col min="14354" max="14354" width="6" style="87" customWidth="1"/>
    <col min="14355" max="14355" width="9.140625" style="87"/>
    <col min="14356" max="14356" width="22.42578125" style="87" bestFit="1" customWidth="1"/>
    <col min="14357" max="14357" width="0" style="7" hidden="1" customWidth="1"/>
    <col min="14358" max="14358" width="19.5703125" style="87" bestFit="1" customWidth="1"/>
    <col min="14359" max="14359" width="12" style="87" customWidth="1"/>
    <col min="14360" max="14360" width="11.140625" style="87" customWidth="1"/>
    <col min="14361" max="14361" width="27.5703125" style="87" customWidth="1"/>
    <col min="14362" max="14362" width="15.5703125" style="87" customWidth="1"/>
    <col min="14363" max="14363" width="12" style="87" customWidth="1"/>
    <col min="14364" max="14364" width="9" style="87" customWidth="1"/>
    <col min="14365" max="14365" width="8" style="87" customWidth="1"/>
    <col min="14366" max="14366" width="10.140625" style="87" customWidth="1"/>
    <col min="14367" max="14367" width="10" style="87" customWidth="1"/>
    <col min="14368" max="14368" width="12.42578125" style="87" customWidth="1"/>
    <col min="14369" max="14369" width="11.7109375" style="87" customWidth="1"/>
    <col min="14370" max="14374" width="9.140625" style="87"/>
    <col min="14375" max="14375" width="10.85546875" style="87" customWidth="1"/>
    <col min="14376" max="14376" width="9.85546875" style="87" customWidth="1"/>
    <col min="14377" max="14378" width="10.28515625" style="87" customWidth="1"/>
    <col min="14379" max="14609" width="9.140625" style="87"/>
    <col min="14610" max="14610" width="6" style="87" customWidth="1"/>
    <col min="14611" max="14611" width="9.140625" style="87"/>
    <col min="14612" max="14612" width="22.42578125" style="87" bestFit="1" customWidth="1"/>
    <col min="14613" max="14613" width="0" style="7" hidden="1" customWidth="1"/>
    <col min="14614" max="14614" width="19.5703125" style="87" bestFit="1" customWidth="1"/>
    <col min="14615" max="14615" width="12" style="87" customWidth="1"/>
    <col min="14616" max="14616" width="11.140625" style="87" customWidth="1"/>
    <col min="14617" max="14617" width="27.5703125" style="87" customWidth="1"/>
    <col min="14618" max="14618" width="15.5703125" style="87" customWidth="1"/>
    <col min="14619" max="14619" width="12" style="87" customWidth="1"/>
    <col min="14620" max="14620" width="9" style="87" customWidth="1"/>
    <col min="14621" max="14621" width="8" style="87" customWidth="1"/>
    <col min="14622" max="14622" width="10.140625" style="87" customWidth="1"/>
    <col min="14623" max="14623" width="10" style="87" customWidth="1"/>
    <col min="14624" max="14624" width="12.42578125" style="87" customWidth="1"/>
    <col min="14625" max="14625" width="11.7109375" style="87" customWidth="1"/>
    <col min="14626" max="14630" width="9.140625" style="87"/>
    <col min="14631" max="14631" width="10.85546875" style="87" customWidth="1"/>
    <col min="14632" max="14632" width="9.85546875" style="87" customWidth="1"/>
    <col min="14633" max="14634" width="10.28515625" style="87" customWidth="1"/>
    <col min="14635" max="14865" width="9.140625" style="87"/>
    <col min="14866" max="14866" width="6" style="87" customWidth="1"/>
    <col min="14867" max="14867" width="9.140625" style="87"/>
    <col min="14868" max="14868" width="22.42578125" style="87" bestFit="1" customWidth="1"/>
    <col min="14869" max="14869" width="0" style="7" hidden="1" customWidth="1"/>
    <col min="14870" max="14870" width="19.5703125" style="87" bestFit="1" customWidth="1"/>
    <col min="14871" max="14871" width="12" style="87" customWidth="1"/>
    <col min="14872" max="14872" width="11.140625" style="87" customWidth="1"/>
    <col min="14873" max="14873" width="27.5703125" style="87" customWidth="1"/>
    <col min="14874" max="14874" width="15.5703125" style="87" customWidth="1"/>
    <col min="14875" max="14875" width="12" style="87" customWidth="1"/>
    <col min="14876" max="14876" width="9" style="87" customWidth="1"/>
    <col min="14877" max="14877" width="8" style="87" customWidth="1"/>
    <col min="14878" max="14878" width="10.140625" style="87" customWidth="1"/>
    <col min="14879" max="14879" width="10" style="87" customWidth="1"/>
    <col min="14880" max="14880" width="12.42578125" style="87" customWidth="1"/>
    <col min="14881" max="14881" width="11.7109375" style="87" customWidth="1"/>
    <col min="14882" max="14886" width="9.140625" style="87"/>
    <col min="14887" max="14887" width="10.85546875" style="87" customWidth="1"/>
    <col min="14888" max="14888" width="9.85546875" style="87" customWidth="1"/>
    <col min="14889" max="14890" width="10.28515625" style="87" customWidth="1"/>
    <col min="14891" max="15121" width="9.140625" style="87"/>
    <col min="15122" max="15122" width="6" style="87" customWidth="1"/>
    <col min="15123" max="15123" width="9.140625" style="87"/>
    <col min="15124" max="15124" width="22.42578125" style="87" bestFit="1" customWidth="1"/>
    <col min="15125" max="15125" width="0" style="7" hidden="1" customWidth="1"/>
    <col min="15126" max="15126" width="19.5703125" style="87" bestFit="1" customWidth="1"/>
    <col min="15127" max="15127" width="12" style="87" customWidth="1"/>
    <col min="15128" max="15128" width="11.140625" style="87" customWidth="1"/>
    <col min="15129" max="15129" width="27.5703125" style="87" customWidth="1"/>
    <col min="15130" max="15130" width="15.5703125" style="87" customWidth="1"/>
    <col min="15131" max="15131" width="12" style="87" customWidth="1"/>
    <col min="15132" max="15132" width="9" style="87" customWidth="1"/>
    <col min="15133" max="15133" width="8" style="87" customWidth="1"/>
    <col min="15134" max="15134" width="10.140625" style="87" customWidth="1"/>
    <col min="15135" max="15135" width="10" style="87" customWidth="1"/>
    <col min="15136" max="15136" width="12.42578125" style="87" customWidth="1"/>
    <col min="15137" max="15137" width="11.7109375" style="87" customWidth="1"/>
    <col min="15138" max="15142" width="9.140625" style="87"/>
    <col min="15143" max="15143" width="10.85546875" style="87" customWidth="1"/>
    <col min="15144" max="15144" width="9.85546875" style="87" customWidth="1"/>
    <col min="15145" max="15146" width="10.28515625" style="87" customWidth="1"/>
    <col min="15147" max="15377" width="9.140625" style="87"/>
    <col min="15378" max="15378" width="6" style="87" customWidth="1"/>
    <col min="15379" max="15379" width="9.140625" style="87"/>
    <col min="15380" max="15380" width="22.42578125" style="87" bestFit="1" customWidth="1"/>
    <col min="15381" max="15381" width="0" style="7" hidden="1" customWidth="1"/>
    <col min="15382" max="15382" width="19.5703125" style="87" bestFit="1" customWidth="1"/>
    <col min="15383" max="15383" width="12" style="87" customWidth="1"/>
    <col min="15384" max="15384" width="11.140625" style="87" customWidth="1"/>
    <col min="15385" max="15385" width="27.5703125" style="87" customWidth="1"/>
    <col min="15386" max="15386" width="15.5703125" style="87" customWidth="1"/>
    <col min="15387" max="15387" width="12" style="87" customWidth="1"/>
    <col min="15388" max="15388" width="9" style="87" customWidth="1"/>
    <col min="15389" max="15389" width="8" style="87" customWidth="1"/>
    <col min="15390" max="15390" width="10.140625" style="87" customWidth="1"/>
    <col min="15391" max="15391" width="10" style="87" customWidth="1"/>
    <col min="15392" max="15392" width="12.42578125" style="87" customWidth="1"/>
    <col min="15393" max="15393" width="11.7109375" style="87" customWidth="1"/>
    <col min="15394" max="15398" width="9.140625" style="87"/>
    <col min="15399" max="15399" width="10.85546875" style="87" customWidth="1"/>
    <col min="15400" max="15400" width="9.85546875" style="87" customWidth="1"/>
    <col min="15401" max="15402" width="10.28515625" style="87" customWidth="1"/>
    <col min="15403" max="15633" width="9.140625" style="87"/>
    <col min="15634" max="15634" width="6" style="87" customWidth="1"/>
    <col min="15635" max="15635" width="9.140625" style="87"/>
    <col min="15636" max="15636" width="22.42578125" style="87" bestFit="1" customWidth="1"/>
    <col min="15637" max="15637" width="0" style="7" hidden="1" customWidth="1"/>
    <col min="15638" max="15638" width="19.5703125" style="87" bestFit="1" customWidth="1"/>
    <col min="15639" max="15639" width="12" style="87" customWidth="1"/>
    <col min="15640" max="15640" width="11.140625" style="87" customWidth="1"/>
    <col min="15641" max="15641" width="27.5703125" style="87" customWidth="1"/>
    <col min="15642" max="15642" width="15.5703125" style="87" customWidth="1"/>
    <col min="15643" max="15643" width="12" style="87" customWidth="1"/>
    <col min="15644" max="15644" width="9" style="87" customWidth="1"/>
    <col min="15645" max="15645" width="8" style="87" customWidth="1"/>
    <col min="15646" max="15646" width="10.140625" style="87" customWidth="1"/>
    <col min="15647" max="15647" width="10" style="87" customWidth="1"/>
    <col min="15648" max="15648" width="12.42578125" style="87" customWidth="1"/>
    <col min="15649" max="15649" width="11.7109375" style="87" customWidth="1"/>
    <col min="15650" max="15654" width="9.140625" style="87"/>
    <col min="15655" max="15655" width="10.85546875" style="87" customWidth="1"/>
    <col min="15656" max="15656" width="9.85546875" style="87" customWidth="1"/>
    <col min="15657" max="15658" width="10.28515625" style="87" customWidth="1"/>
    <col min="15659" max="15889" width="9.140625" style="87"/>
    <col min="15890" max="15890" width="6" style="87" customWidth="1"/>
    <col min="15891" max="15891" width="9.140625" style="87"/>
    <col min="15892" max="15892" width="22.42578125" style="87" bestFit="1" customWidth="1"/>
    <col min="15893" max="15893" width="0" style="7" hidden="1" customWidth="1"/>
    <col min="15894" max="15894" width="19.5703125" style="87" bestFit="1" customWidth="1"/>
    <col min="15895" max="15895" width="12" style="87" customWidth="1"/>
    <col min="15896" max="15896" width="11.140625" style="87" customWidth="1"/>
    <col min="15897" max="15897" width="27.5703125" style="87" customWidth="1"/>
    <col min="15898" max="15898" width="15.5703125" style="87" customWidth="1"/>
    <col min="15899" max="15899" width="12" style="87" customWidth="1"/>
    <col min="15900" max="15900" width="9" style="87" customWidth="1"/>
    <col min="15901" max="15901" width="8" style="87" customWidth="1"/>
    <col min="15902" max="15902" width="10.140625" style="87" customWidth="1"/>
    <col min="15903" max="15903" width="10" style="87" customWidth="1"/>
    <col min="15904" max="15904" width="12.42578125" style="87" customWidth="1"/>
    <col min="15905" max="15905" width="11.7109375" style="87" customWidth="1"/>
    <col min="15906" max="15910" width="9.140625" style="87"/>
    <col min="15911" max="15911" width="10.85546875" style="87" customWidth="1"/>
    <col min="15912" max="15912" width="9.85546875" style="87" customWidth="1"/>
    <col min="15913" max="15914" width="10.28515625" style="87" customWidth="1"/>
    <col min="15915" max="16145" width="9.140625" style="87"/>
    <col min="16146" max="16146" width="6" style="87" customWidth="1"/>
    <col min="16147" max="16147" width="9.140625" style="87"/>
    <col min="16148" max="16148" width="22.42578125" style="87" bestFit="1" customWidth="1"/>
    <col min="16149" max="16149" width="0" style="7" hidden="1" customWidth="1"/>
    <col min="16150" max="16150" width="19.5703125" style="87" bestFit="1" customWidth="1"/>
    <col min="16151" max="16151" width="12" style="87" customWidth="1"/>
    <col min="16152" max="16152" width="11.140625" style="87" customWidth="1"/>
    <col min="16153" max="16153" width="27.5703125" style="87" customWidth="1"/>
    <col min="16154" max="16154" width="15.5703125" style="87" customWidth="1"/>
    <col min="16155" max="16155" width="12" style="87" customWidth="1"/>
    <col min="16156" max="16156" width="9" style="87" customWidth="1"/>
    <col min="16157" max="16157" width="8" style="87" customWidth="1"/>
    <col min="16158" max="16158" width="10.140625" style="87" customWidth="1"/>
    <col min="16159" max="16159" width="10" style="87" customWidth="1"/>
    <col min="16160" max="16160" width="12.42578125" style="87" customWidth="1"/>
    <col min="16161" max="16161" width="11.7109375" style="87" customWidth="1"/>
    <col min="16162" max="16166" width="9.140625" style="87"/>
    <col min="16167" max="16167" width="10.85546875" style="87" customWidth="1"/>
    <col min="16168" max="16168" width="9.85546875" style="87" customWidth="1"/>
    <col min="16169" max="16170" width="10.28515625" style="87" customWidth="1"/>
    <col min="16171" max="16384" width="9.140625" style="87"/>
  </cols>
  <sheetData>
    <row r="1" spans="1:16378" x14ac:dyDescent="0.25">
      <c r="A1" s="391">
        <v>41275</v>
      </c>
    </row>
    <row r="2" spans="1:16378" x14ac:dyDescent="0.25">
      <c r="A2" s="87">
        <v>1</v>
      </c>
      <c r="B2" s="87">
        <v>2</v>
      </c>
      <c r="C2" s="87">
        <v>3</v>
      </c>
      <c r="D2" s="87">
        <v>4</v>
      </c>
      <c r="E2" s="87">
        <v>5</v>
      </c>
      <c r="F2" s="87">
        <v>6</v>
      </c>
      <c r="G2" s="87">
        <v>7</v>
      </c>
      <c r="H2" s="87">
        <v>8</v>
      </c>
      <c r="I2" s="87">
        <v>9</v>
      </c>
      <c r="J2" s="87">
        <v>10</v>
      </c>
      <c r="K2" s="87">
        <v>11</v>
      </c>
      <c r="L2" s="87">
        <v>12</v>
      </c>
      <c r="M2" s="87">
        <v>13</v>
      </c>
      <c r="N2" s="87">
        <v>14</v>
      </c>
      <c r="O2" s="87">
        <v>15</v>
      </c>
      <c r="P2" s="87">
        <v>16</v>
      </c>
      <c r="Q2" s="87">
        <v>17</v>
      </c>
      <c r="R2" s="87">
        <v>18</v>
      </c>
      <c r="S2" s="87">
        <v>19</v>
      </c>
      <c r="T2" s="87">
        <v>20</v>
      </c>
      <c r="U2" s="87">
        <v>21</v>
      </c>
      <c r="V2" s="87">
        <v>22</v>
      </c>
      <c r="W2" s="87">
        <v>23</v>
      </c>
      <c r="X2" s="87">
        <v>24</v>
      </c>
      <c r="Y2" s="87">
        <v>25</v>
      </c>
      <c r="Z2" s="87">
        <v>26</v>
      </c>
      <c r="AA2" s="87">
        <v>27</v>
      </c>
      <c r="AB2" s="87">
        <v>28</v>
      </c>
      <c r="AC2" s="87">
        <v>29</v>
      </c>
      <c r="AD2" s="87">
        <v>30</v>
      </c>
      <c r="AE2" s="87">
        <v>31</v>
      </c>
      <c r="AF2" s="87">
        <v>32</v>
      </c>
      <c r="AG2" s="87">
        <v>33</v>
      </c>
      <c r="AH2" s="87">
        <v>34</v>
      </c>
      <c r="AI2" s="87">
        <v>35</v>
      </c>
      <c r="AJ2" s="87">
        <v>36</v>
      </c>
      <c r="AK2" s="87">
        <v>37</v>
      </c>
      <c r="AL2" s="87">
        <v>38</v>
      </c>
      <c r="AM2" s="87">
        <v>39</v>
      </c>
      <c r="AN2" s="87">
        <v>40</v>
      </c>
      <c r="AO2" s="87">
        <v>41</v>
      </c>
      <c r="AP2" s="87">
        <v>42</v>
      </c>
      <c r="AQ2" s="87">
        <v>43</v>
      </c>
      <c r="AR2" s="87">
        <v>44</v>
      </c>
      <c r="AS2" s="87">
        <v>45</v>
      </c>
      <c r="AT2" s="87">
        <v>52</v>
      </c>
    </row>
    <row r="3" spans="1:16378" ht="38.25" x14ac:dyDescent="0.25">
      <c r="A3" s="1" t="s">
        <v>0</v>
      </c>
      <c r="B3" s="1" t="s">
        <v>12</v>
      </c>
      <c r="C3" s="1" t="s">
        <v>1</v>
      </c>
      <c r="D3" s="1" t="s">
        <v>2</v>
      </c>
      <c r="E3" s="1" t="s">
        <v>3</v>
      </c>
      <c r="F3" s="1" t="s">
        <v>14</v>
      </c>
      <c r="G3" s="1" t="s">
        <v>127</v>
      </c>
      <c r="H3" s="1" t="s">
        <v>145</v>
      </c>
      <c r="I3" s="1" t="s">
        <v>15</v>
      </c>
      <c r="J3" s="1" t="s">
        <v>13</v>
      </c>
      <c r="K3" s="1" t="s">
        <v>147</v>
      </c>
      <c r="L3" s="1" t="s">
        <v>16</v>
      </c>
      <c r="M3" s="1" t="s">
        <v>146</v>
      </c>
      <c r="N3" s="1" t="s">
        <v>7</v>
      </c>
      <c r="O3" s="1" t="s">
        <v>17</v>
      </c>
      <c r="P3" s="1" t="s">
        <v>123</v>
      </c>
      <c r="Q3" s="1" t="s">
        <v>124</v>
      </c>
      <c r="R3" s="1" t="s">
        <v>125</v>
      </c>
      <c r="S3" s="1" t="s">
        <v>126</v>
      </c>
      <c r="T3" s="1" t="s">
        <v>287</v>
      </c>
      <c r="U3" s="1" t="s">
        <v>288</v>
      </c>
      <c r="V3" s="1" t="s">
        <v>153</v>
      </c>
      <c r="W3" s="1" t="s">
        <v>152</v>
      </c>
      <c r="X3" s="1" t="s">
        <v>151</v>
      </c>
      <c r="Y3" s="1" t="s">
        <v>128</v>
      </c>
      <c r="Z3" s="1" t="s">
        <v>129</v>
      </c>
      <c r="AA3" s="1" t="s">
        <v>308</v>
      </c>
      <c r="AB3" s="1" t="s">
        <v>8</v>
      </c>
      <c r="AC3" s="1" t="s">
        <v>18</v>
      </c>
      <c r="AD3" s="1" t="s">
        <v>155</v>
      </c>
      <c r="AE3" s="1" t="s">
        <v>161</v>
      </c>
      <c r="AF3" s="1" t="s">
        <v>19</v>
      </c>
      <c r="AG3" s="1" t="s">
        <v>20</v>
      </c>
      <c r="AH3" s="1" t="s">
        <v>21</v>
      </c>
      <c r="AI3" s="1" t="s">
        <v>22</v>
      </c>
      <c r="AJ3" s="1" t="s">
        <v>156</v>
      </c>
      <c r="AK3" s="1" t="s">
        <v>157</v>
      </c>
      <c r="AL3" s="1" t="s">
        <v>158</v>
      </c>
      <c r="AM3" s="1" t="s">
        <v>159</v>
      </c>
      <c r="AN3" s="1" t="s">
        <v>160</v>
      </c>
      <c r="AO3" s="1" t="s">
        <v>23</v>
      </c>
      <c r="AP3" s="1" t="s">
        <v>25</v>
      </c>
      <c r="AQ3" s="1" t="s">
        <v>24</v>
      </c>
      <c r="AR3" s="1" t="s">
        <v>9</v>
      </c>
      <c r="AS3" s="1" t="s">
        <v>10</v>
      </c>
      <c r="AT3" s="1" t="s">
        <v>165</v>
      </c>
    </row>
    <row r="4" spans="1:1637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8">
        <v>0.02</v>
      </c>
      <c r="O4" s="8">
        <v>0.05</v>
      </c>
      <c r="P4" s="8">
        <v>5.5E-2</v>
      </c>
      <c r="Q4" s="8">
        <v>0.14499999999999999</v>
      </c>
      <c r="R4" s="8">
        <v>0.05</v>
      </c>
      <c r="S4" s="8">
        <v>0.13500000000000001</v>
      </c>
      <c r="T4" s="8">
        <v>0.05</v>
      </c>
      <c r="U4" s="8">
        <v>0.13500000000000001</v>
      </c>
      <c r="V4" s="8">
        <v>0.1236</v>
      </c>
      <c r="W4" s="8">
        <v>0.1236</v>
      </c>
      <c r="X4" s="8">
        <v>0.1236</v>
      </c>
      <c r="Y4" s="2">
        <v>0.01</v>
      </c>
      <c r="Z4" s="2">
        <v>0.1236</v>
      </c>
      <c r="AA4" s="2"/>
      <c r="AB4" s="1"/>
      <c r="AC4" s="1"/>
      <c r="AD4" s="1"/>
      <c r="AE4" s="2">
        <v>0.01</v>
      </c>
      <c r="AF4" s="2">
        <v>0.02</v>
      </c>
      <c r="AG4" s="2">
        <v>0.1</v>
      </c>
      <c r="AH4" s="2">
        <v>0.1</v>
      </c>
      <c r="AI4" s="2">
        <v>0.1</v>
      </c>
      <c r="AJ4" s="2"/>
      <c r="AK4" s="2"/>
      <c r="AL4" s="2"/>
      <c r="AM4" s="2"/>
      <c r="AN4" s="2"/>
      <c r="AO4" s="1"/>
      <c r="AP4" s="380" t="s">
        <v>342</v>
      </c>
      <c r="AQ4" s="1"/>
      <c r="AR4" s="1"/>
      <c r="AS4" s="1"/>
      <c r="AT4" s="20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</row>
    <row r="5" spans="1:16378" x14ac:dyDescent="0.25">
      <c r="A5" s="138">
        <v>1</v>
      </c>
      <c r="B5" s="376">
        <f>$AP5-$A$1</f>
        <v>90</v>
      </c>
      <c r="C5" s="377" t="str">
        <f>IF(B5&lt;31,"JAN",IF(B5&lt;60,"FEB",IF(B5&lt;90,"MAR",IF(B5&lt;120,"APR",IF(B5&lt;151,"MAY",IF(B5&lt;181,"JUNE",IF(B5&lt;213,"JULY",IF(B5&lt;244,"AUG",IF(B5&lt;274,"SEPT",IF(B5&lt;305,"OCT",IF(B5&lt;335,"NOV",IF(B5&lt;366,"DEC",0))))))))))))</f>
        <v>APR</v>
      </c>
      <c r="D5" s="138"/>
      <c r="E5" s="167"/>
      <c r="F5" s="377" t="str">
        <f>IF(ISNA(VLOOKUP($J5,ADDRESS!$B$3:$N1313,12,0)),"",VLOOKUP($J5,ADDRESS!$B$3:$N1313,12,0))</f>
        <v>AAAAA0000AST001</v>
      </c>
      <c r="G5" s="377">
        <f>IF(ISNA(VLOOKUP($J5,ADDRESS!$B$3:$N1313,13,0)),"",VLOOKUP($J5,ADDRESS!$B$3:$N1313,13,0))</f>
        <v>0</v>
      </c>
      <c r="H5" s="377">
        <f>IF(ISNA(VLOOKUP($J5,ADDRESS!$B$3:$N1313,10,0)),"",VLOOKUP($J5,ADDRESS!$B$3:$N1313,10,0))</f>
        <v>0</v>
      </c>
      <c r="I5" s="377" t="str">
        <f>IF(ISNA(VLOOKUP($J5,ADDRESS!$B$3:$N1313,11,0)),"",VLOOKUP($J5,ADDRESS!$B$3:$N1313,11,0))</f>
        <v>AAAAA0000A</v>
      </c>
      <c r="J5" s="110" t="s">
        <v>344</v>
      </c>
      <c r="K5" s="168">
        <v>500000</v>
      </c>
      <c r="L5" s="110" t="s">
        <v>302</v>
      </c>
      <c r="M5" s="169"/>
      <c r="N5" s="378">
        <f t="shared" ref="N5:N11" si="0">ROUND(IF($L5="CST2%",ROUND($K5*$N$4,0),0),0)</f>
        <v>0</v>
      </c>
      <c r="O5" s="378">
        <f t="shared" ref="O5:O11" si="1">ROUND(IF($L5="CST5%",ROUND($K5*$O$4,0),0),0)</f>
        <v>0</v>
      </c>
      <c r="P5" s="378">
        <f t="shared" ref="P5:P11" si="2">ROUND(IF($L5="VAT-5.5%",ROUND($K5*$P$4,0),0),0)</f>
        <v>0</v>
      </c>
      <c r="Q5" s="378">
        <f t="shared" ref="Q5:Q11" si="3">ROUND(IF($L5="VAT14.5%",ROUND($K5*$Q$4,0),0),0)</f>
        <v>0</v>
      </c>
      <c r="R5" s="378">
        <f t="shared" ref="R5:R11" si="4">ROUND(IF($L5="MHVAT5%",ROUND($K5*$R$4,0),0),0)</f>
        <v>0</v>
      </c>
      <c r="S5" s="378">
        <f t="shared" ref="S5:S11" si="5">ROUND(IF($L5="MHVAT13.5%",ROUND($K5*$S$4,0),0),0)</f>
        <v>0</v>
      </c>
      <c r="T5" s="378">
        <f t="shared" ref="T5:T11" si="6">ROUND(IF($L5="DELVAT5%",ROUND($K5*$T$4,0),0),0)</f>
        <v>0</v>
      </c>
      <c r="U5" s="378">
        <f t="shared" ref="U5" si="7">ROUND(IF($L5="MHVAT13.5%",ROUND($K5*$U$4,0),0),0)</f>
        <v>0</v>
      </c>
      <c r="V5" s="378">
        <f t="shared" ref="V5:V11" si="8">ROUND(IF($L5="STAX @100%",ROUND($K5*$V$4,0),0),0)</f>
        <v>61800</v>
      </c>
      <c r="W5" s="378">
        <f t="shared" ref="W5:W11" si="9">ROUND(IF($L5="STAX @25%",ROUND($K5*$W$4,0),0)*25%,0)</f>
        <v>0</v>
      </c>
      <c r="X5" s="378">
        <f t="shared" ref="X5:X11" si="10">ROUND(W5*3,0)</f>
        <v>0</v>
      </c>
      <c r="Y5" s="378">
        <f t="shared" ref="Y5:Y11" si="11">ROUND(IF($L5="SERVICE",ROUND($K5*$M5,0),0),0)</f>
        <v>0</v>
      </c>
      <c r="Z5" s="378">
        <f t="shared" ref="Z5:Z11" si="12">ROUND(Y5*$Z$4,0)</f>
        <v>0</v>
      </c>
      <c r="AA5" s="176">
        <f>-V5</f>
        <v>-61800</v>
      </c>
      <c r="AB5" s="151">
        <f t="shared" ref="AB5:AB11" si="13">K5+SUM(N5:AA5)</f>
        <v>500000</v>
      </c>
      <c r="AC5" s="110" t="s">
        <v>314</v>
      </c>
      <c r="AD5" s="177"/>
      <c r="AE5" s="378">
        <f t="shared" ref="AE5:AE11" si="14">IF($AC5="TDS194C-N",ROUND($AB5*$AE$4,0),0)</f>
        <v>0</v>
      </c>
      <c r="AF5" s="378">
        <f t="shared" ref="AF5:AF11" si="15">IF($AC5="TDS194C-C",ROUND($AB5*$AF$4,0),0)</f>
        <v>0</v>
      </c>
      <c r="AG5" s="378">
        <f t="shared" ref="AG5:AG11" si="16">IF($AC5="TDS194J-N",ROUND($AB5*$AG$4,0),0)</f>
        <v>0</v>
      </c>
      <c r="AH5" s="378">
        <f t="shared" ref="AH5:AH11" si="17">IF($AC5="TDS194J-C",ROUND($AB5*$AH$4,0),0)</f>
        <v>0</v>
      </c>
      <c r="AI5" s="378">
        <f t="shared" ref="AI5:AI11" si="18">IF($AC5="TDS194I",ROUND($K5*$AI$4,0),0)</f>
        <v>50000</v>
      </c>
      <c r="AJ5" s="378">
        <f t="shared" ref="AJ5:AJ11" si="19">IF($AC5="TDS Exe-194C-N",ROUND($AB5*$AD5,0),0)</f>
        <v>0</v>
      </c>
      <c r="AK5" s="378">
        <f t="shared" ref="AK5:AK11" si="20">IF($AC5="TDS Exe-194C-C",ROUND($AB5*$AD5,0),0)</f>
        <v>0</v>
      </c>
      <c r="AL5" s="378">
        <f t="shared" ref="AL5:AL11" si="21">IF($AC5="TDS Exe-194J-N",ROUND($AB5*$AD5,0),0)</f>
        <v>0</v>
      </c>
      <c r="AM5" s="378">
        <f t="shared" ref="AM5:AM11" si="22">IF($AC5="TDS Exe-194J-C",ROUND($AB5*$AD5,0),0)</f>
        <v>0</v>
      </c>
      <c r="AN5" s="378">
        <f t="shared" ref="AN5:AN11" si="23">IF($AC5="TDS Exe-194I",ROUND($K5*$AD5,0),0)</f>
        <v>0</v>
      </c>
      <c r="AO5" s="151">
        <f t="shared" ref="AO5:AO11" si="24">AB5-SUM(AE5:AI5)</f>
        <v>450000</v>
      </c>
      <c r="AP5" s="172">
        <v>41365</v>
      </c>
      <c r="AQ5" s="151"/>
      <c r="AR5" s="110"/>
      <c r="AS5" s="172"/>
      <c r="AT5" s="165"/>
    </row>
    <row r="6" spans="1:16378" x14ac:dyDescent="0.25">
      <c r="A6" s="138">
        <v>2</v>
      </c>
      <c r="B6" s="376">
        <f t="shared" ref="B6:B11" si="25">$AP6-$A$1</f>
        <v>90</v>
      </c>
      <c r="C6" s="377" t="str">
        <f t="shared" ref="C6:C11" si="26">IF(B6&lt;31,"JAN",IF(B6&lt;60,"FEB",IF(B6&lt;90,"MAR",IF(B6&lt;120,"APR",IF(B6&lt;151,"MAY",IF(B6&lt;181,"JUNE",IF(B6&lt;213,"JULY",IF(B6&lt;244,"AUG",IF(B6&lt;274,"SEPT",IF(B6&lt;305,"OCT",IF(B6&lt;335,"NOV",IF(B6&lt;366,"DEC",0))))))))))))</f>
        <v>APR</v>
      </c>
      <c r="D6" s="138"/>
      <c r="E6" s="167"/>
      <c r="F6" s="377" t="str">
        <f>IF(ISNA(VLOOKUP($J6,ADDRESS!$B$3:$N1314,12,0)),"",VLOOKUP($J6,ADDRESS!$B$3:$N1314,12,0))</f>
        <v>AAAAA0000AST001</v>
      </c>
      <c r="G6" s="377">
        <f>IF(ISNA(VLOOKUP($J6,ADDRESS!$B$3:$N1314,13,0)),"",VLOOKUP($J6,ADDRESS!$B$3:$N1314,13,0))</f>
        <v>0</v>
      </c>
      <c r="H6" s="377">
        <f>IF(ISNA(VLOOKUP($J6,ADDRESS!$B$3:$N1314,10,0)),"",VLOOKUP($J6,ADDRESS!$B$3:$N1314,10,0))</f>
        <v>0</v>
      </c>
      <c r="I6" s="377" t="str">
        <f>IF(ISNA(VLOOKUP($J6,ADDRESS!$B$3:$N1314,11,0)),"",VLOOKUP($J6,ADDRESS!$B$3:$N1314,11,0))</f>
        <v>AAAAA0000A</v>
      </c>
      <c r="J6" s="165" t="s">
        <v>345</v>
      </c>
      <c r="K6" s="168">
        <v>500000</v>
      </c>
      <c r="L6" s="110" t="s">
        <v>302</v>
      </c>
      <c r="M6" s="169"/>
      <c r="N6" s="378">
        <f t="shared" si="0"/>
        <v>0</v>
      </c>
      <c r="O6" s="378">
        <f>ROUND(IF($L6="CST5%",ROUND($K6*$O$4,0),0),0)</f>
        <v>0</v>
      </c>
      <c r="P6" s="378">
        <f t="shared" si="2"/>
        <v>0</v>
      </c>
      <c r="Q6" s="378">
        <f t="shared" si="3"/>
        <v>0</v>
      </c>
      <c r="R6" s="378">
        <f t="shared" si="4"/>
        <v>0</v>
      </c>
      <c r="S6" s="378">
        <f t="shared" si="5"/>
        <v>0</v>
      </c>
      <c r="T6" s="378">
        <f t="shared" si="6"/>
        <v>0</v>
      </c>
      <c r="U6" s="378">
        <f>ROUND(IF($L6="DELVAT13.5%",ROUND($K6*$U$4,0),0),0)</f>
        <v>0</v>
      </c>
      <c r="V6" s="378">
        <f t="shared" si="8"/>
        <v>61800</v>
      </c>
      <c r="W6" s="378">
        <f t="shared" si="9"/>
        <v>0</v>
      </c>
      <c r="X6" s="378">
        <f t="shared" si="10"/>
        <v>0</v>
      </c>
      <c r="Y6" s="378">
        <f>ROUND(IF($L6="SERVICE",ROUND($K6*$M6,0),0),0)</f>
        <v>0</v>
      </c>
      <c r="Z6" s="378">
        <f t="shared" si="12"/>
        <v>0</v>
      </c>
      <c r="AA6" s="176">
        <f t="shared" ref="AA6:AA7" si="27">-V6</f>
        <v>-61800</v>
      </c>
      <c r="AB6" s="151">
        <f t="shared" si="13"/>
        <v>500000</v>
      </c>
      <c r="AC6" s="110" t="s">
        <v>314</v>
      </c>
      <c r="AD6" s="177"/>
      <c r="AE6" s="378">
        <f t="shared" si="14"/>
        <v>0</v>
      </c>
      <c r="AF6" s="378">
        <f t="shared" si="15"/>
        <v>0</v>
      </c>
      <c r="AG6" s="378">
        <f t="shared" si="16"/>
        <v>0</v>
      </c>
      <c r="AH6" s="378">
        <f t="shared" si="17"/>
        <v>0</v>
      </c>
      <c r="AI6" s="378">
        <f t="shared" si="18"/>
        <v>50000</v>
      </c>
      <c r="AJ6" s="378">
        <f t="shared" si="19"/>
        <v>0</v>
      </c>
      <c r="AK6" s="378">
        <f t="shared" si="20"/>
        <v>0</v>
      </c>
      <c r="AL6" s="378">
        <f t="shared" si="21"/>
        <v>0</v>
      </c>
      <c r="AM6" s="378">
        <f t="shared" si="22"/>
        <v>0</v>
      </c>
      <c r="AN6" s="378">
        <f t="shared" si="23"/>
        <v>0</v>
      </c>
      <c r="AO6" s="151">
        <f t="shared" si="24"/>
        <v>450000</v>
      </c>
      <c r="AP6" s="172">
        <v>41365</v>
      </c>
      <c r="AQ6" s="151"/>
      <c r="AR6" s="110"/>
      <c r="AS6" s="172"/>
      <c r="AT6" s="165"/>
    </row>
    <row r="7" spans="1:16378" x14ac:dyDescent="0.25">
      <c r="A7" s="138">
        <v>3</v>
      </c>
      <c r="B7" s="376">
        <f t="shared" si="25"/>
        <v>90</v>
      </c>
      <c r="C7" s="377" t="str">
        <f t="shared" si="26"/>
        <v>APR</v>
      </c>
      <c r="D7" s="138"/>
      <c r="E7" s="167"/>
      <c r="F7" s="377" t="str">
        <f>IF(ISNA(VLOOKUP($J7,ADDRESS!$B$3:$N1315,12,0)),"",VLOOKUP($J7,ADDRESS!$B$3:$N1315,12,0))</f>
        <v>AAAAA0000AST001</v>
      </c>
      <c r="G7" s="377">
        <f>IF(ISNA(VLOOKUP($J7,ADDRESS!$B$3:$N1315,13,0)),"",VLOOKUP($J7,ADDRESS!$B$3:$N1315,13,0))</f>
        <v>0</v>
      </c>
      <c r="H7" s="377">
        <f>IF(ISNA(VLOOKUP($J7,ADDRESS!$B$3:$N1315,10,0)),"",VLOOKUP($J7,ADDRESS!$B$3:$N1315,10,0))</f>
        <v>0</v>
      </c>
      <c r="I7" s="377" t="str">
        <f>IF(ISNA(VLOOKUP($J7,ADDRESS!$B$3:$N1315,11,0)),"",VLOOKUP($J7,ADDRESS!$B$3:$N1315,11,0))</f>
        <v>AAAAA0000A</v>
      </c>
      <c r="J7" s="110" t="s">
        <v>346</v>
      </c>
      <c r="K7" s="168">
        <v>500000</v>
      </c>
      <c r="L7" s="110" t="s">
        <v>302</v>
      </c>
      <c r="M7" s="169"/>
      <c r="N7" s="378">
        <f t="shared" si="0"/>
        <v>0</v>
      </c>
      <c r="O7" s="378">
        <f t="shared" si="1"/>
        <v>0</v>
      </c>
      <c r="P7" s="378">
        <f t="shared" si="2"/>
        <v>0</v>
      </c>
      <c r="Q7" s="378">
        <f t="shared" si="3"/>
        <v>0</v>
      </c>
      <c r="R7" s="378">
        <f t="shared" si="4"/>
        <v>0</v>
      </c>
      <c r="S7" s="378">
        <f t="shared" si="5"/>
        <v>0</v>
      </c>
      <c r="T7" s="378">
        <f t="shared" si="6"/>
        <v>0</v>
      </c>
      <c r="U7" s="378">
        <f t="shared" ref="U7:U11" si="28">ROUND(IF($L7="DELVAT13.5%",ROUND($K7*$U$4,0),0),0)</f>
        <v>0</v>
      </c>
      <c r="V7" s="378">
        <f t="shared" si="8"/>
        <v>61800</v>
      </c>
      <c r="W7" s="378">
        <f t="shared" si="9"/>
        <v>0</v>
      </c>
      <c r="X7" s="378">
        <f t="shared" si="10"/>
        <v>0</v>
      </c>
      <c r="Y7" s="378">
        <f>ROUND(IF($L7="SERVICE",ROUND($K7*$M7,0),0),0)</f>
        <v>0</v>
      </c>
      <c r="Z7" s="378">
        <f t="shared" si="12"/>
        <v>0</v>
      </c>
      <c r="AA7" s="176">
        <f t="shared" si="27"/>
        <v>-61800</v>
      </c>
      <c r="AB7" s="151">
        <f t="shared" si="13"/>
        <v>500000</v>
      </c>
      <c r="AC7" s="110" t="s">
        <v>314</v>
      </c>
      <c r="AD7" s="177"/>
      <c r="AE7" s="378">
        <f t="shared" si="14"/>
        <v>0</v>
      </c>
      <c r="AF7" s="378">
        <f t="shared" si="15"/>
        <v>0</v>
      </c>
      <c r="AG7" s="378">
        <f t="shared" si="16"/>
        <v>0</v>
      </c>
      <c r="AH7" s="378">
        <f t="shared" si="17"/>
        <v>0</v>
      </c>
      <c r="AI7" s="378">
        <f t="shared" si="18"/>
        <v>50000</v>
      </c>
      <c r="AJ7" s="378">
        <f t="shared" si="19"/>
        <v>0</v>
      </c>
      <c r="AK7" s="378">
        <f t="shared" si="20"/>
        <v>0</v>
      </c>
      <c r="AL7" s="378">
        <f t="shared" si="21"/>
        <v>0</v>
      </c>
      <c r="AM7" s="378">
        <f t="shared" si="22"/>
        <v>0</v>
      </c>
      <c r="AN7" s="378">
        <f t="shared" si="23"/>
        <v>0</v>
      </c>
      <c r="AO7" s="151">
        <f t="shared" si="24"/>
        <v>450000</v>
      </c>
      <c r="AP7" s="172">
        <v>41365</v>
      </c>
      <c r="AQ7" s="151"/>
      <c r="AR7" s="110"/>
      <c r="AS7" s="172"/>
      <c r="AT7" s="165"/>
    </row>
    <row r="8" spans="1:16378" x14ac:dyDescent="0.25">
      <c r="A8" s="138">
        <v>4</v>
      </c>
      <c r="B8" s="376">
        <f t="shared" si="25"/>
        <v>90</v>
      </c>
      <c r="C8" s="356" t="str">
        <f t="shared" si="26"/>
        <v>APR</v>
      </c>
      <c r="D8" s="138"/>
      <c r="E8" s="167"/>
      <c r="F8" s="356" t="str">
        <f>IF(ISNA(VLOOKUP($J8,ADDRESS!$B$3:$N1316,12,0)),"",VLOOKUP($J8,ADDRESS!$B$3:$N1316,12,0))</f>
        <v>AAAAA0000AST001</v>
      </c>
      <c r="G8" s="356">
        <f>IF(ISNA(VLOOKUP($J8,ADDRESS!$B$3:$N1316,13,0)),"",VLOOKUP($J8,ADDRESS!$B$3:$N1316,13,0))</f>
        <v>0</v>
      </c>
      <c r="H8" s="356">
        <f>IF(ISNA(VLOOKUP($J8,ADDRESS!$B$3:$N1316,10,0)),"",VLOOKUP($J8,ADDRESS!$B$3:$N1316,10,0))</f>
        <v>0</v>
      </c>
      <c r="I8" s="356" t="str">
        <f>IF(ISNA(VLOOKUP($J8,ADDRESS!$B$3:$N1316,11,0)),"",VLOOKUP($J8,ADDRESS!$B$3:$N1316,11,0))</f>
        <v>AAAAA0000A</v>
      </c>
      <c r="J8" s="165" t="s">
        <v>347</v>
      </c>
      <c r="K8" s="168">
        <v>40000</v>
      </c>
      <c r="L8" s="110" t="s">
        <v>303</v>
      </c>
      <c r="M8" s="169"/>
      <c r="N8" s="379">
        <f t="shared" si="0"/>
        <v>0</v>
      </c>
      <c r="O8" s="379">
        <f t="shared" si="1"/>
        <v>0</v>
      </c>
      <c r="P8" s="379">
        <f t="shared" si="2"/>
        <v>0</v>
      </c>
      <c r="Q8" s="379">
        <f t="shared" si="3"/>
        <v>0</v>
      </c>
      <c r="R8" s="379">
        <f t="shared" si="4"/>
        <v>0</v>
      </c>
      <c r="S8" s="379">
        <f t="shared" si="5"/>
        <v>0</v>
      </c>
      <c r="T8" s="379">
        <f t="shared" si="6"/>
        <v>0</v>
      </c>
      <c r="U8" s="379">
        <f t="shared" si="28"/>
        <v>0</v>
      </c>
      <c r="V8" s="379">
        <f t="shared" si="8"/>
        <v>0</v>
      </c>
      <c r="W8" s="379">
        <f t="shared" si="9"/>
        <v>0</v>
      </c>
      <c r="X8" s="379">
        <f t="shared" si="10"/>
        <v>0</v>
      </c>
      <c r="Y8" s="379">
        <f t="shared" si="11"/>
        <v>0</v>
      </c>
      <c r="Z8" s="379">
        <f t="shared" si="12"/>
        <v>0</v>
      </c>
      <c r="AA8" s="170"/>
      <c r="AB8" s="151">
        <f t="shared" si="13"/>
        <v>40000</v>
      </c>
      <c r="AC8" s="110" t="s">
        <v>314</v>
      </c>
      <c r="AD8" s="171"/>
      <c r="AE8" s="379">
        <f t="shared" si="14"/>
        <v>0</v>
      </c>
      <c r="AF8" s="379">
        <f t="shared" si="15"/>
        <v>0</v>
      </c>
      <c r="AG8" s="379">
        <f t="shared" si="16"/>
        <v>0</v>
      </c>
      <c r="AH8" s="379">
        <f t="shared" si="17"/>
        <v>0</v>
      </c>
      <c r="AI8" s="379">
        <f t="shared" si="18"/>
        <v>4000</v>
      </c>
      <c r="AJ8" s="379">
        <f t="shared" si="19"/>
        <v>0</v>
      </c>
      <c r="AK8" s="379">
        <f t="shared" si="20"/>
        <v>0</v>
      </c>
      <c r="AL8" s="379">
        <f t="shared" si="21"/>
        <v>0</v>
      </c>
      <c r="AM8" s="379">
        <f t="shared" si="22"/>
        <v>0</v>
      </c>
      <c r="AN8" s="379">
        <f t="shared" si="23"/>
        <v>0</v>
      </c>
      <c r="AO8" s="151">
        <f t="shared" si="24"/>
        <v>36000</v>
      </c>
      <c r="AP8" s="172">
        <v>41365</v>
      </c>
      <c r="AQ8" s="151"/>
      <c r="AR8" s="110"/>
      <c r="AS8" s="174"/>
      <c r="AT8" s="21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  <c r="XEM8" s="7"/>
      <c r="XEN8" s="7"/>
      <c r="XEO8" s="7"/>
      <c r="XEP8" s="7"/>
      <c r="XEQ8" s="7"/>
      <c r="XER8" s="7"/>
      <c r="XES8" s="7"/>
      <c r="XET8" s="7"/>
      <c r="XEU8" s="7"/>
      <c r="XEV8" s="7"/>
      <c r="XEW8" s="7"/>
      <c r="XEX8" s="7"/>
    </row>
    <row r="9" spans="1:16378" x14ac:dyDescent="0.25">
      <c r="A9" s="138">
        <v>5</v>
      </c>
      <c r="B9" s="376">
        <f t="shared" si="25"/>
        <v>113</v>
      </c>
      <c r="C9" s="356" t="str">
        <f t="shared" si="26"/>
        <v>APR</v>
      </c>
      <c r="D9" s="138"/>
      <c r="E9" s="167"/>
      <c r="F9" s="356" t="str">
        <f>IF(ISNA(VLOOKUP($J9,ADDRESS!$B$3:$N1321,12,0)),"",VLOOKUP($J9,ADDRESS!$B$3:$N1321,12,0))</f>
        <v>AAAAA0000AST001</v>
      </c>
      <c r="G9" s="356">
        <f>IF(ISNA(VLOOKUP($J9,ADDRESS!$B$3:$N1321,13,0)),"",VLOOKUP($J9,ADDRESS!$B$3:$N1321,13,0))</f>
        <v>0</v>
      </c>
      <c r="H9" s="356">
        <f>IF(ISNA(VLOOKUP($J9,ADDRESS!$B$3:$N1321,10,0)),"",VLOOKUP($J9,ADDRESS!$B$3:$N1321,10,0))</f>
        <v>0</v>
      </c>
      <c r="I9" s="356" t="str">
        <f>IF(ISNA(VLOOKUP($J9,ADDRESS!$B$3:$N1321,11,0)),"",VLOOKUP($J9,ADDRESS!$B$3:$N1321,11,0))</f>
        <v>AAAAA0000A</v>
      </c>
      <c r="J9" s="165" t="s">
        <v>348</v>
      </c>
      <c r="K9" s="168">
        <v>23697</v>
      </c>
      <c r="L9" s="110" t="s">
        <v>319</v>
      </c>
      <c r="M9" s="169"/>
      <c r="N9" s="379">
        <f t="shared" si="0"/>
        <v>0</v>
      </c>
      <c r="O9" s="379">
        <f t="shared" si="1"/>
        <v>0</v>
      </c>
      <c r="P9" s="379">
        <f t="shared" si="2"/>
        <v>1303</v>
      </c>
      <c r="Q9" s="379">
        <f t="shared" si="3"/>
        <v>0</v>
      </c>
      <c r="R9" s="379">
        <f t="shared" si="4"/>
        <v>0</v>
      </c>
      <c r="S9" s="379">
        <f t="shared" si="5"/>
        <v>0</v>
      </c>
      <c r="T9" s="379">
        <f t="shared" si="6"/>
        <v>0</v>
      </c>
      <c r="U9" s="379">
        <f t="shared" si="28"/>
        <v>0</v>
      </c>
      <c r="V9" s="379">
        <f t="shared" si="8"/>
        <v>0</v>
      </c>
      <c r="W9" s="379">
        <f t="shared" si="9"/>
        <v>0</v>
      </c>
      <c r="X9" s="379">
        <f t="shared" si="10"/>
        <v>0</v>
      </c>
      <c r="Y9" s="379">
        <f t="shared" si="11"/>
        <v>0</v>
      </c>
      <c r="Z9" s="379">
        <f t="shared" si="12"/>
        <v>0</v>
      </c>
      <c r="AA9" s="170"/>
      <c r="AB9" s="151">
        <f t="shared" si="13"/>
        <v>25000</v>
      </c>
      <c r="AC9" s="110"/>
      <c r="AD9" s="171"/>
      <c r="AE9" s="379">
        <f t="shared" si="14"/>
        <v>0</v>
      </c>
      <c r="AF9" s="379">
        <f t="shared" si="15"/>
        <v>0</v>
      </c>
      <c r="AG9" s="379">
        <f t="shared" si="16"/>
        <v>0</v>
      </c>
      <c r="AH9" s="379">
        <f t="shared" si="17"/>
        <v>0</v>
      </c>
      <c r="AI9" s="379">
        <f t="shared" si="18"/>
        <v>0</v>
      </c>
      <c r="AJ9" s="379">
        <f t="shared" si="19"/>
        <v>0</v>
      </c>
      <c r="AK9" s="379">
        <f t="shared" si="20"/>
        <v>0</v>
      </c>
      <c r="AL9" s="379">
        <f t="shared" si="21"/>
        <v>0</v>
      </c>
      <c r="AM9" s="379">
        <f t="shared" si="22"/>
        <v>0</v>
      </c>
      <c r="AN9" s="379">
        <f t="shared" si="23"/>
        <v>0</v>
      </c>
      <c r="AO9" s="151">
        <f t="shared" si="24"/>
        <v>25000</v>
      </c>
      <c r="AP9" s="172">
        <v>41388</v>
      </c>
      <c r="AQ9" s="151"/>
      <c r="AR9" s="110"/>
      <c r="AS9" s="172"/>
      <c r="AT9" s="21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  <c r="UVN9" s="7"/>
      <c r="UVO9" s="7"/>
      <c r="UVP9" s="7"/>
      <c r="UVQ9" s="7"/>
      <c r="UVR9" s="7"/>
      <c r="UVS9" s="7"/>
      <c r="UVT9" s="7"/>
      <c r="UVU9" s="7"/>
      <c r="UVV9" s="7"/>
      <c r="UVW9" s="7"/>
      <c r="UVX9" s="7"/>
      <c r="UVY9" s="7"/>
      <c r="UVZ9" s="7"/>
      <c r="UWA9" s="7"/>
      <c r="UWB9" s="7"/>
      <c r="UWC9" s="7"/>
      <c r="UWD9" s="7"/>
      <c r="UWE9" s="7"/>
      <c r="UWF9" s="7"/>
      <c r="UWG9" s="7"/>
      <c r="UWH9" s="7"/>
      <c r="UWI9" s="7"/>
      <c r="UWJ9" s="7"/>
      <c r="UWK9" s="7"/>
      <c r="UWL9" s="7"/>
      <c r="UWM9" s="7"/>
      <c r="UWN9" s="7"/>
      <c r="UWO9" s="7"/>
      <c r="UWP9" s="7"/>
      <c r="UWQ9" s="7"/>
      <c r="UWR9" s="7"/>
      <c r="UWS9" s="7"/>
      <c r="UWT9" s="7"/>
      <c r="UWU9" s="7"/>
      <c r="UWV9" s="7"/>
      <c r="UWW9" s="7"/>
      <c r="UWX9" s="7"/>
      <c r="UWY9" s="7"/>
      <c r="UWZ9" s="7"/>
      <c r="UXA9" s="7"/>
      <c r="UXB9" s="7"/>
      <c r="UXC9" s="7"/>
      <c r="UXD9" s="7"/>
      <c r="UXE9" s="7"/>
      <c r="UXF9" s="7"/>
      <c r="UXG9" s="7"/>
      <c r="UXH9" s="7"/>
      <c r="UXI9" s="7"/>
      <c r="UXJ9" s="7"/>
      <c r="UXK9" s="7"/>
      <c r="UXL9" s="7"/>
      <c r="UXM9" s="7"/>
      <c r="UXN9" s="7"/>
      <c r="UXO9" s="7"/>
      <c r="UXP9" s="7"/>
      <c r="UXQ9" s="7"/>
      <c r="UXR9" s="7"/>
      <c r="UXS9" s="7"/>
      <c r="UXT9" s="7"/>
      <c r="UXU9" s="7"/>
      <c r="UXV9" s="7"/>
      <c r="UXW9" s="7"/>
      <c r="UXX9" s="7"/>
      <c r="UXY9" s="7"/>
      <c r="UXZ9" s="7"/>
      <c r="UYA9" s="7"/>
      <c r="UYB9" s="7"/>
      <c r="UYC9" s="7"/>
      <c r="UYD9" s="7"/>
      <c r="UYE9" s="7"/>
      <c r="UYF9" s="7"/>
      <c r="UYG9" s="7"/>
      <c r="UYH9" s="7"/>
      <c r="UYI9" s="7"/>
      <c r="UYJ9" s="7"/>
      <c r="UYK9" s="7"/>
      <c r="UYL9" s="7"/>
      <c r="UYM9" s="7"/>
      <c r="UYN9" s="7"/>
      <c r="UYO9" s="7"/>
      <c r="UYP9" s="7"/>
      <c r="UYQ9" s="7"/>
      <c r="UYR9" s="7"/>
      <c r="UYS9" s="7"/>
      <c r="UYT9" s="7"/>
      <c r="UYU9" s="7"/>
      <c r="UYV9" s="7"/>
      <c r="UYX9" s="7"/>
      <c r="UYY9" s="7"/>
      <c r="UYZ9" s="7"/>
      <c r="UZA9" s="7"/>
      <c r="UZB9" s="7"/>
      <c r="UZC9" s="7"/>
      <c r="UZD9" s="7"/>
      <c r="UZE9" s="7"/>
      <c r="UZF9" s="7"/>
      <c r="UZG9" s="7"/>
      <c r="UZH9" s="7"/>
      <c r="UZI9" s="7"/>
      <c r="UZJ9" s="7"/>
      <c r="UZK9" s="7"/>
      <c r="UZL9" s="7"/>
      <c r="UZM9" s="7"/>
      <c r="UZN9" s="7"/>
      <c r="UZO9" s="7"/>
      <c r="UZP9" s="7"/>
      <c r="UZQ9" s="7"/>
      <c r="UZR9" s="7"/>
      <c r="UZS9" s="7"/>
      <c r="UZT9" s="7"/>
      <c r="UZU9" s="7"/>
      <c r="UZV9" s="7"/>
      <c r="UZW9" s="7"/>
      <c r="UZX9" s="7"/>
      <c r="UZY9" s="7"/>
      <c r="UZZ9" s="7"/>
      <c r="VAA9" s="7"/>
      <c r="VAB9" s="7"/>
      <c r="VAC9" s="7"/>
      <c r="VAD9" s="7"/>
      <c r="VAE9" s="7"/>
      <c r="VAF9" s="7"/>
      <c r="VAG9" s="7"/>
      <c r="VAH9" s="7"/>
      <c r="VAI9" s="7"/>
      <c r="VAJ9" s="7"/>
      <c r="VAK9" s="7"/>
      <c r="VAL9" s="7"/>
      <c r="VAM9" s="7"/>
      <c r="VAN9" s="7"/>
      <c r="VAO9" s="7"/>
      <c r="VAP9" s="7"/>
      <c r="VAQ9" s="7"/>
      <c r="VAR9" s="7"/>
      <c r="VAS9" s="7"/>
      <c r="VAT9" s="7"/>
      <c r="VAU9" s="7"/>
      <c r="VAV9" s="7"/>
      <c r="VAW9" s="7"/>
      <c r="VAX9" s="7"/>
      <c r="VAY9" s="7"/>
      <c r="VAZ9" s="7"/>
      <c r="VBA9" s="7"/>
      <c r="VBB9" s="7"/>
      <c r="VBC9" s="7"/>
      <c r="VBD9" s="7"/>
      <c r="VBE9" s="7"/>
      <c r="VBF9" s="7"/>
      <c r="VBG9" s="7"/>
      <c r="VBH9" s="7"/>
      <c r="VBI9" s="7"/>
      <c r="VBJ9" s="7"/>
      <c r="VBK9" s="7"/>
      <c r="VBL9" s="7"/>
      <c r="VBM9" s="7"/>
      <c r="VBN9" s="7"/>
      <c r="VBO9" s="7"/>
      <c r="VBP9" s="7"/>
      <c r="VBQ9" s="7"/>
      <c r="VBR9" s="7"/>
      <c r="VBS9" s="7"/>
      <c r="VBT9" s="7"/>
      <c r="VBU9" s="7"/>
      <c r="VBV9" s="7"/>
      <c r="VBW9" s="7"/>
      <c r="VBX9" s="7"/>
      <c r="VBY9" s="7"/>
      <c r="VBZ9" s="7"/>
      <c r="VCA9" s="7"/>
      <c r="VCB9" s="7"/>
      <c r="VCC9" s="7"/>
      <c r="VCD9" s="7"/>
      <c r="VCE9" s="7"/>
      <c r="VCF9" s="7"/>
      <c r="VCG9" s="7"/>
      <c r="VCH9" s="7"/>
      <c r="VCI9" s="7"/>
      <c r="VCJ9" s="7"/>
      <c r="VCK9" s="7"/>
      <c r="VCL9" s="7"/>
      <c r="VCM9" s="7"/>
      <c r="VCN9" s="7"/>
      <c r="VCO9" s="7"/>
      <c r="VCP9" s="7"/>
      <c r="VCQ9" s="7"/>
      <c r="VCR9" s="7"/>
      <c r="VCS9" s="7"/>
      <c r="VCT9" s="7"/>
      <c r="VCU9" s="7"/>
      <c r="VCV9" s="7"/>
      <c r="VCW9" s="7"/>
      <c r="VCX9" s="7"/>
      <c r="VCY9" s="7"/>
      <c r="VCZ9" s="7"/>
      <c r="VDA9" s="7"/>
      <c r="VDB9" s="7"/>
      <c r="VDC9" s="7"/>
      <c r="VDD9" s="7"/>
      <c r="VDE9" s="7"/>
      <c r="VDF9" s="7"/>
      <c r="VDG9" s="7"/>
      <c r="VDH9" s="7"/>
      <c r="VDI9" s="7"/>
      <c r="VDJ9" s="7"/>
      <c r="VDK9" s="7"/>
      <c r="VDL9" s="7"/>
      <c r="VDM9" s="7"/>
      <c r="VDN9" s="7"/>
      <c r="VDO9" s="7"/>
      <c r="VDP9" s="7"/>
      <c r="VDQ9" s="7"/>
      <c r="VDR9" s="7"/>
      <c r="VDS9" s="7"/>
      <c r="VDT9" s="7"/>
      <c r="VDU9" s="7"/>
      <c r="VDV9" s="7"/>
      <c r="VDW9" s="7"/>
      <c r="VDX9" s="7"/>
      <c r="VDY9" s="7"/>
      <c r="VDZ9" s="7"/>
      <c r="VEA9" s="7"/>
      <c r="VEB9" s="7"/>
      <c r="VEC9" s="7"/>
      <c r="VED9" s="7"/>
      <c r="VEE9" s="7"/>
      <c r="VEF9" s="7"/>
      <c r="VEG9" s="7"/>
      <c r="VEH9" s="7"/>
      <c r="VEI9" s="7"/>
      <c r="VEJ9" s="7"/>
      <c r="VEK9" s="7"/>
      <c r="VEL9" s="7"/>
      <c r="VEM9" s="7"/>
      <c r="VEN9" s="7"/>
      <c r="VEO9" s="7"/>
      <c r="VEP9" s="7"/>
      <c r="VEQ9" s="7"/>
      <c r="VER9" s="7"/>
      <c r="VES9" s="7"/>
      <c r="VET9" s="7"/>
      <c r="VEU9" s="7"/>
      <c r="VEV9" s="7"/>
      <c r="VEW9" s="7"/>
      <c r="VEX9" s="7"/>
      <c r="VEY9" s="7"/>
      <c r="VEZ9" s="7"/>
      <c r="VFA9" s="7"/>
      <c r="VFB9" s="7"/>
      <c r="VFC9" s="7"/>
      <c r="VFD9" s="7"/>
      <c r="VFE9" s="7"/>
      <c r="VFF9" s="7"/>
      <c r="VFG9" s="7"/>
      <c r="VFH9" s="7"/>
      <c r="VFI9" s="7"/>
      <c r="VFJ9" s="7"/>
      <c r="VFK9" s="7"/>
      <c r="VFL9" s="7"/>
      <c r="VFM9" s="7"/>
      <c r="VFN9" s="7"/>
      <c r="VFO9" s="7"/>
      <c r="VFP9" s="7"/>
      <c r="VFQ9" s="7"/>
      <c r="VFR9" s="7"/>
      <c r="VFS9" s="7"/>
      <c r="VFT9" s="7"/>
      <c r="VFU9" s="7"/>
      <c r="VFV9" s="7"/>
      <c r="VFW9" s="7"/>
      <c r="VFX9" s="7"/>
      <c r="VFY9" s="7"/>
      <c r="VFZ9" s="7"/>
      <c r="VGA9" s="7"/>
      <c r="VGB9" s="7"/>
      <c r="VGC9" s="7"/>
      <c r="VGD9" s="7"/>
      <c r="VGE9" s="7"/>
      <c r="VGF9" s="7"/>
      <c r="VGG9" s="7"/>
      <c r="VGH9" s="7"/>
      <c r="VGI9" s="7"/>
      <c r="VGJ9" s="7"/>
      <c r="VGK9" s="7"/>
      <c r="VGL9" s="7"/>
      <c r="VGM9" s="7"/>
      <c r="VGN9" s="7"/>
      <c r="VGO9" s="7"/>
      <c r="VGP9" s="7"/>
      <c r="VGQ9" s="7"/>
      <c r="VGR9" s="7"/>
      <c r="VGS9" s="7"/>
      <c r="VGT9" s="7"/>
      <c r="VGU9" s="7"/>
      <c r="VGV9" s="7"/>
      <c r="VGW9" s="7"/>
      <c r="VGX9" s="7"/>
      <c r="VGY9" s="7"/>
      <c r="VGZ9" s="7"/>
      <c r="VHA9" s="7"/>
      <c r="VHB9" s="7"/>
      <c r="VHC9" s="7"/>
      <c r="VHD9" s="7"/>
      <c r="VHE9" s="7"/>
      <c r="VHF9" s="7"/>
      <c r="VHG9" s="7"/>
      <c r="VHH9" s="7"/>
      <c r="VHI9" s="7"/>
      <c r="VHJ9" s="7"/>
      <c r="VHK9" s="7"/>
      <c r="VHL9" s="7"/>
      <c r="VHM9" s="7"/>
      <c r="VHN9" s="7"/>
      <c r="VHO9" s="7"/>
      <c r="VHP9" s="7"/>
      <c r="VHQ9" s="7"/>
      <c r="VHR9" s="7"/>
      <c r="VHS9" s="7"/>
      <c r="VHT9" s="7"/>
      <c r="VHU9" s="7"/>
      <c r="VHV9" s="7"/>
      <c r="VHW9" s="7"/>
      <c r="VHX9" s="7"/>
      <c r="VHY9" s="7"/>
      <c r="VHZ9" s="7"/>
      <c r="VIA9" s="7"/>
      <c r="VIB9" s="7"/>
      <c r="VIC9" s="7"/>
      <c r="VID9" s="7"/>
      <c r="VIE9" s="7"/>
      <c r="VIF9" s="7"/>
      <c r="VIG9" s="7"/>
      <c r="VIH9" s="7"/>
      <c r="VII9" s="7"/>
      <c r="VIJ9" s="7"/>
      <c r="VIK9" s="7"/>
      <c r="VIL9" s="7"/>
      <c r="VIM9" s="7"/>
      <c r="VIN9" s="7"/>
      <c r="VIO9" s="7"/>
      <c r="VIP9" s="7"/>
      <c r="VIQ9" s="7"/>
      <c r="VIR9" s="7"/>
      <c r="VIT9" s="7"/>
      <c r="VIU9" s="7"/>
      <c r="VIV9" s="7"/>
      <c r="VIW9" s="7"/>
      <c r="VIX9" s="7"/>
      <c r="VIY9" s="7"/>
      <c r="VIZ9" s="7"/>
      <c r="VJA9" s="7"/>
      <c r="VJB9" s="7"/>
      <c r="VJC9" s="7"/>
      <c r="VJD9" s="7"/>
      <c r="VJE9" s="7"/>
      <c r="VJF9" s="7"/>
      <c r="VJG9" s="7"/>
      <c r="VJH9" s="7"/>
      <c r="VJI9" s="7"/>
      <c r="VJJ9" s="7"/>
      <c r="VJK9" s="7"/>
      <c r="VJL9" s="7"/>
      <c r="VJM9" s="7"/>
      <c r="VJN9" s="7"/>
      <c r="VJO9" s="7"/>
      <c r="VJP9" s="7"/>
      <c r="VJQ9" s="7"/>
      <c r="VJR9" s="7"/>
      <c r="VJS9" s="7"/>
      <c r="VJT9" s="7"/>
      <c r="VJU9" s="7"/>
      <c r="VJV9" s="7"/>
      <c r="VJW9" s="7"/>
      <c r="VJX9" s="7"/>
      <c r="VJY9" s="7"/>
      <c r="VJZ9" s="7"/>
      <c r="VKA9" s="7"/>
      <c r="VKB9" s="7"/>
      <c r="VKC9" s="7"/>
      <c r="VKD9" s="7"/>
      <c r="VKE9" s="7"/>
      <c r="VKF9" s="7"/>
      <c r="VKG9" s="7"/>
      <c r="VKH9" s="7"/>
      <c r="VKI9" s="7"/>
      <c r="VKJ9" s="7"/>
      <c r="VKK9" s="7"/>
      <c r="VKL9" s="7"/>
      <c r="VKM9" s="7"/>
      <c r="VKN9" s="7"/>
      <c r="VKO9" s="7"/>
      <c r="VKP9" s="7"/>
      <c r="VKQ9" s="7"/>
      <c r="VKR9" s="7"/>
      <c r="VKS9" s="7"/>
      <c r="VKT9" s="7"/>
      <c r="VKU9" s="7"/>
      <c r="VKV9" s="7"/>
      <c r="VKW9" s="7"/>
      <c r="VKX9" s="7"/>
      <c r="VKY9" s="7"/>
      <c r="VKZ9" s="7"/>
      <c r="VLA9" s="7"/>
      <c r="VLB9" s="7"/>
      <c r="VLC9" s="7"/>
      <c r="VLD9" s="7"/>
      <c r="VLE9" s="7"/>
      <c r="VLF9" s="7"/>
      <c r="VLG9" s="7"/>
      <c r="VLH9" s="7"/>
      <c r="VLI9" s="7"/>
      <c r="VLJ9" s="7"/>
      <c r="VLK9" s="7"/>
      <c r="VLL9" s="7"/>
      <c r="VLM9" s="7"/>
      <c r="VLN9" s="7"/>
      <c r="VLO9" s="7"/>
      <c r="VLP9" s="7"/>
      <c r="VLQ9" s="7"/>
      <c r="VLR9" s="7"/>
      <c r="VLS9" s="7"/>
      <c r="VLT9" s="7"/>
      <c r="VLU9" s="7"/>
      <c r="VLV9" s="7"/>
      <c r="VLW9" s="7"/>
      <c r="VLX9" s="7"/>
      <c r="VLY9" s="7"/>
      <c r="VLZ9" s="7"/>
      <c r="VMA9" s="7"/>
      <c r="VMB9" s="7"/>
      <c r="VMC9" s="7"/>
      <c r="VMD9" s="7"/>
      <c r="VME9" s="7"/>
      <c r="VMF9" s="7"/>
      <c r="VMG9" s="7"/>
      <c r="VMH9" s="7"/>
      <c r="VMI9" s="7"/>
      <c r="VMJ9" s="7"/>
      <c r="VMK9" s="7"/>
      <c r="VML9" s="7"/>
      <c r="VMM9" s="7"/>
      <c r="VMN9" s="7"/>
      <c r="VMO9" s="7"/>
      <c r="VMP9" s="7"/>
      <c r="VMQ9" s="7"/>
      <c r="VMR9" s="7"/>
      <c r="VMS9" s="7"/>
      <c r="VMT9" s="7"/>
      <c r="VMU9" s="7"/>
      <c r="VMV9" s="7"/>
      <c r="VMW9" s="7"/>
      <c r="VMX9" s="7"/>
      <c r="VMY9" s="7"/>
      <c r="VMZ9" s="7"/>
      <c r="VNA9" s="7"/>
      <c r="VNB9" s="7"/>
      <c r="VNC9" s="7"/>
      <c r="VND9" s="7"/>
      <c r="VNE9" s="7"/>
      <c r="VNF9" s="7"/>
      <c r="VNG9" s="7"/>
      <c r="VNH9" s="7"/>
      <c r="VNI9" s="7"/>
      <c r="VNJ9" s="7"/>
      <c r="VNK9" s="7"/>
      <c r="VNL9" s="7"/>
      <c r="VNM9" s="7"/>
      <c r="VNN9" s="7"/>
      <c r="VNO9" s="7"/>
      <c r="VNP9" s="7"/>
      <c r="VNQ9" s="7"/>
      <c r="VNR9" s="7"/>
      <c r="VNS9" s="7"/>
      <c r="VNT9" s="7"/>
      <c r="VNU9" s="7"/>
      <c r="VNV9" s="7"/>
      <c r="VNW9" s="7"/>
      <c r="VNX9" s="7"/>
      <c r="VNY9" s="7"/>
      <c r="VNZ9" s="7"/>
      <c r="VOA9" s="7"/>
      <c r="VOB9" s="7"/>
      <c r="VOC9" s="7"/>
      <c r="VOD9" s="7"/>
      <c r="VOE9" s="7"/>
      <c r="VOF9" s="7"/>
      <c r="VOG9" s="7"/>
      <c r="VOH9" s="7"/>
      <c r="VOI9" s="7"/>
      <c r="VOJ9" s="7"/>
      <c r="VOK9" s="7"/>
      <c r="VOL9" s="7"/>
      <c r="VOM9" s="7"/>
      <c r="VON9" s="7"/>
      <c r="VOO9" s="7"/>
      <c r="VOP9" s="7"/>
      <c r="VOQ9" s="7"/>
      <c r="VOR9" s="7"/>
      <c r="VOS9" s="7"/>
      <c r="VOT9" s="7"/>
      <c r="VOU9" s="7"/>
      <c r="VOV9" s="7"/>
      <c r="VOW9" s="7"/>
      <c r="VOX9" s="7"/>
      <c r="VOY9" s="7"/>
      <c r="VOZ9" s="7"/>
      <c r="VPA9" s="7"/>
      <c r="VPB9" s="7"/>
      <c r="VPC9" s="7"/>
      <c r="VPD9" s="7"/>
      <c r="VPE9" s="7"/>
      <c r="VPF9" s="7"/>
      <c r="VPG9" s="7"/>
      <c r="VPH9" s="7"/>
      <c r="VPI9" s="7"/>
      <c r="VPJ9" s="7"/>
      <c r="VPK9" s="7"/>
      <c r="VPL9" s="7"/>
      <c r="VPM9" s="7"/>
      <c r="VPN9" s="7"/>
      <c r="VPO9" s="7"/>
      <c r="VPP9" s="7"/>
      <c r="VPQ9" s="7"/>
      <c r="VPR9" s="7"/>
      <c r="VPS9" s="7"/>
      <c r="VPT9" s="7"/>
      <c r="VPU9" s="7"/>
      <c r="VPV9" s="7"/>
      <c r="VPW9" s="7"/>
      <c r="VPX9" s="7"/>
      <c r="VPY9" s="7"/>
      <c r="VPZ9" s="7"/>
      <c r="VQA9" s="7"/>
      <c r="VQB9" s="7"/>
      <c r="VQC9" s="7"/>
      <c r="VQD9" s="7"/>
      <c r="VQE9" s="7"/>
      <c r="VQF9" s="7"/>
      <c r="VQG9" s="7"/>
      <c r="VQH9" s="7"/>
      <c r="VQI9" s="7"/>
      <c r="VQJ9" s="7"/>
      <c r="VQK9" s="7"/>
      <c r="VQL9" s="7"/>
      <c r="VQM9" s="7"/>
      <c r="VQN9" s="7"/>
      <c r="VQO9" s="7"/>
      <c r="VQP9" s="7"/>
      <c r="VQQ9" s="7"/>
      <c r="VQR9" s="7"/>
      <c r="VQS9" s="7"/>
      <c r="VQT9" s="7"/>
      <c r="VQU9" s="7"/>
      <c r="VQV9" s="7"/>
      <c r="VQW9" s="7"/>
      <c r="VQX9" s="7"/>
      <c r="VQY9" s="7"/>
      <c r="VQZ9" s="7"/>
      <c r="VRA9" s="7"/>
      <c r="VRB9" s="7"/>
      <c r="VRC9" s="7"/>
      <c r="VRD9" s="7"/>
      <c r="VRE9" s="7"/>
      <c r="VRF9" s="7"/>
      <c r="VRG9" s="7"/>
      <c r="VRH9" s="7"/>
      <c r="VRI9" s="7"/>
      <c r="VRJ9" s="7"/>
      <c r="VRK9" s="7"/>
      <c r="VRL9" s="7"/>
      <c r="VRM9" s="7"/>
      <c r="VRN9" s="7"/>
      <c r="VRO9" s="7"/>
      <c r="VRP9" s="7"/>
      <c r="VRQ9" s="7"/>
      <c r="VRR9" s="7"/>
      <c r="VRS9" s="7"/>
      <c r="VRT9" s="7"/>
      <c r="VRU9" s="7"/>
      <c r="VRV9" s="7"/>
      <c r="VRW9" s="7"/>
      <c r="VRX9" s="7"/>
      <c r="VRY9" s="7"/>
      <c r="VRZ9" s="7"/>
      <c r="VSA9" s="7"/>
      <c r="VSB9" s="7"/>
      <c r="VSC9" s="7"/>
      <c r="VSD9" s="7"/>
      <c r="VSE9" s="7"/>
      <c r="VSF9" s="7"/>
      <c r="VSG9" s="7"/>
      <c r="VSH9" s="7"/>
      <c r="VSI9" s="7"/>
      <c r="VSJ9" s="7"/>
      <c r="VSK9" s="7"/>
      <c r="VSL9" s="7"/>
      <c r="VSM9" s="7"/>
      <c r="VSN9" s="7"/>
      <c r="VSP9" s="7"/>
      <c r="VSQ9" s="7"/>
      <c r="VSR9" s="7"/>
      <c r="VSS9" s="7"/>
      <c r="VST9" s="7"/>
      <c r="VSU9" s="7"/>
      <c r="VSV9" s="7"/>
      <c r="VSW9" s="7"/>
      <c r="VSX9" s="7"/>
      <c r="VSY9" s="7"/>
      <c r="VSZ9" s="7"/>
      <c r="VTA9" s="7"/>
      <c r="VTB9" s="7"/>
      <c r="VTC9" s="7"/>
      <c r="VTD9" s="7"/>
      <c r="VTE9" s="7"/>
      <c r="VTF9" s="7"/>
      <c r="VTG9" s="7"/>
      <c r="VTH9" s="7"/>
      <c r="VTI9" s="7"/>
      <c r="VTJ9" s="7"/>
      <c r="VTK9" s="7"/>
      <c r="VTL9" s="7"/>
      <c r="VTM9" s="7"/>
      <c r="VTN9" s="7"/>
      <c r="VTO9" s="7"/>
      <c r="VTP9" s="7"/>
      <c r="VTQ9" s="7"/>
      <c r="VTR9" s="7"/>
      <c r="VTS9" s="7"/>
      <c r="VTT9" s="7"/>
      <c r="VTU9" s="7"/>
      <c r="VTV9" s="7"/>
      <c r="VTW9" s="7"/>
      <c r="VTX9" s="7"/>
      <c r="VTY9" s="7"/>
      <c r="VTZ9" s="7"/>
      <c r="VUA9" s="7"/>
      <c r="VUB9" s="7"/>
      <c r="VUC9" s="7"/>
      <c r="VUD9" s="7"/>
      <c r="VUE9" s="7"/>
      <c r="VUF9" s="7"/>
      <c r="VUG9" s="7"/>
      <c r="VUH9" s="7"/>
      <c r="VUI9" s="7"/>
      <c r="VUJ9" s="7"/>
      <c r="VUK9" s="7"/>
      <c r="VUL9" s="7"/>
      <c r="VUM9" s="7"/>
      <c r="VUN9" s="7"/>
      <c r="VUO9" s="7"/>
      <c r="VUP9" s="7"/>
      <c r="VUQ9" s="7"/>
      <c r="VUR9" s="7"/>
      <c r="VUS9" s="7"/>
      <c r="VUT9" s="7"/>
      <c r="VUU9" s="7"/>
      <c r="VUV9" s="7"/>
      <c r="VUW9" s="7"/>
      <c r="VUX9" s="7"/>
      <c r="VUY9" s="7"/>
      <c r="VUZ9" s="7"/>
      <c r="VVA9" s="7"/>
      <c r="VVB9" s="7"/>
      <c r="VVC9" s="7"/>
      <c r="VVD9" s="7"/>
      <c r="VVE9" s="7"/>
      <c r="VVF9" s="7"/>
      <c r="VVG9" s="7"/>
      <c r="VVH9" s="7"/>
      <c r="VVI9" s="7"/>
      <c r="VVJ9" s="7"/>
      <c r="VVK9" s="7"/>
      <c r="VVL9" s="7"/>
      <c r="VVM9" s="7"/>
      <c r="VVN9" s="7"/>
      <c r="VVO9" s="7"/>
      <c r="VVP9" s="7"/>
      <c r="VVQ9" s="7"/>
      <c r="VVR9" s="7"/>
      <c r="VVS9" s="7"/>
      <c r="VVT9" s="7"/>
      <c r="VVU9" s="7"/>
      <c r="VVV9" s="7"/>
      <c r="VVW9" s="7"/>
      <c r="VVX9" s="7"/>
      <c r="VVY9" s="7"/>
      <c r="VVZ9" s="7"/>
      <c r="VWA9" s="7"/>
      <c r="VWB9" s="7"/>
      <c r="VWC9" s="7"/>
      <c r="VWD9" s="7"/>
      <c r="VWE9" s="7"/>
      <c r="VWF9" s="7"/>
      <c r="VWG9" s="7"/>
      <c r="VWH9" s="7"/>
      <c r="VWI9" s="7"/>
      <c r="VWJ9" s="7"/>
      <c r="VWK9" s="7"/>
      <c r="VWL9" s="7"/>
      <c r="VWM9" s="7"/>
      <c r="VWN9" s="7"/>
      <c r="VWO9" s="7"/>
      <c r="VWP9" s="7"/>
      <c r="VWQ9" s="7"/>
      <c r="VWR9" s="7"/>
      <c r="VWS9" s="7"/>
      <c r="VWT9" s="7"/>
      <c r="VWU9" s="7"/>
      <c r="VWV9" s="7"/>
      <c r="VWW9" s="7"/>
      <c r="VWX9" s="7"/>
      <c r="VWY9" s="7"/>
      <c r="VWZ9" s="7"/>
      <c r="VXA9" s="7"/>
      <c r="VXB9" s="7"/>
      <c r="VXC9" s="7"/>
      <c r="VXD9" s="7"/>
      <c r="VXE9" s="7"/>
      <c r="VXF9" s="7"/>
      <c r="VXG9" s="7"/>
      <c r="VXH9" s="7"/>
      <c r="VXI9" s="7"/>
      <c r="VXJ9" s="7"/>
      <c r="VXK9" s="7"/>
      <c r="VXL9" s="7"/>
      <c r="VXM9" s="7"/>
      <c r="VXN9" s="7"/>
      <c r="VXO9" s="7"/>
      <c r="VXP9" s="7"/>
      <c r="VXQ9" s="7"/>
      <c r="VXR9" s="7"/>
      <c r="VXS9" s="7"/>
      <c r="VXT9" s="7"/>
      <c r="VXU9" s="7"/>
      <c r="VXV9" s="7"/>
      <c r="VXW9" s="7"/>
      <c r="VXX9" s="7"/>
      <c r="VXY9" s="7"/>
      <c r="VXZ9" s="7"/>
      <c r="VYA9" s="7"/>
      <c r="VYB9" s="7"/>
      <c r="VYC9" s="7"/>
      <c r="VYD9" s="7"/>
      <c r="VYE9" s="7"/>
      <c r="VYF9" s="7"/>
      <c r="VYG9" s="7"/>
      <c r="VYH9" s="7"/>
      <c r="VYI9" s="7"/>
      <c r="VYJ9" s="7"/>
      <c r="VYK9" s="7"/>
      <c r="VYL9" s="7"/>
      <c r="VYM9" s="7"/>
      <c r="VYN9" s="7"/>
      <c r="VYO9" s="7"/>
      <c r="VYP9" s="7"/>
      <c r="VYQ9" s="7"/>
      <c r="VYR9" s="7"/>
      <c r="VYS9" s="7"/>
      <c r="VYT9" s="7"/>
      <c r="VYU9" s="7"/>
      <c r="VYV9" s="7"/>
      <c r="VYW9" s="7"/>
      <c r="VYX9" s="7"/>
      <c r="VYY9" s="7"/>
      <c r="VYZ9" s="7"/>
      <c r="VZA9" s="7"/>
      <c r="VZB9" s="7"/>
      <c r="VZC9" s="7"/>
      <c r="VZD9" s="7"/>
      <c r="VZE9" s="7"/>
      <c r="VZF9" s="7"/>
      <c r="VZG9" s="7"/>
      <c r="VZH9" s="7"/>
      <c r="VZI9" s="7"/>
      <c r="VZJ9" s="7"/>
      <c r="VZK9" s="7"/>
      <c r="VZL9" s="7"/>
      <c r="VZM9" s="7"/>
      <c r="VZN9" s="7"/>
      <c r="VZO9" s="7"/>
      <c r="VZP9" s="7"/>
      <c r="VZQ9" s="7"/>
      <c r="VZR9" s="7"/>
      <c r="VZS9" s="7"/>
      <c r="VZT9" s="7"/>
      <c r="VZU9" s="7"/>
      <c r="VZV9" s="7"/>
      <c r="VZW9" s="7"/>
      <c r="VZX9" s="7"/>
      <c r="VZY9" s="7"/>
      <c r="VZZ9" s="7"/>
      <c r="WAA9" s="7"/>
      <c r="WAB9" s="7"/>
      <c r="WAC9" s="7"/>
      <c r="WAD9" s="7"/>
      <c r="WAE9" s="7"/>
      <c r="WAF9" s="7"/>
      <c r="WAG9" s="7"/>
      <c r="WAH9" s="7"/>
      <c r="WAI9" s="7"/>
      <c r="WAJ9" s="7"/>
      <c r="WAK9" s="7"/>
      <c r="WAL9" s="7"/>
      <c r="WAM9" s="7"/>
      <c r="WAN9" s="7"/>
      <c r="WAO9" s="7"/>
      <c r="WAP9" s="7"/>
      <c r="WAQ9" s="7"/>
      <c r="WAR9" s="7"/>
      <c r="WAS9" s="7"/>
      <c r="WAT9" s="7"/>
      <c r="WAU9" s="7"/>
      <c r="WAV9" s="7"/>
      <c r="WAW9" s="7"/>
      <c r="WAX9" s="7"/>
      <c r="WAY9" s="7"/>
      <c r="WAZ9" s="7"/>
      <c r="WBA9" s="7"/>
      <c r="WBB9" s="7"/>
      <c r="WBC9" s="7"/>
      <c r="WBD9" s="7"/>
      <c r="WBE9" s="7"/>
      <c r="WBF9" s="7"/>
      <c r="WBG9" s="7"/>
      <c r="WBH9" s="7"/>
      <c r="WBI9" s="7"/>
      <c r="WBJ9" s="7"/>
      <c r="WBK9" s="7"/>
      <c r="WBL9" s="7"/>
      <c r="WBM9" s="7"/>
      <c r="WBN9" s="7"/>
      <c r="WBO9" s="7"/>
      <c r="WBP9" s="7"/>
      <c r="WBQ9" s="7"/>
      <c r="WBR9" s="7"/>
      <c r="WBS9" s="7"/>
      <c r="WBT9" s="7"/>
      <c r="WBU9" s="7"/>
      <c r="WBV9" s="7"/>
      <c r="WBW9" s="7"/>
      <c r="WBX9" s="7"/>
      <c r="WBY9" s="7"/>
      <c r="WBZ9" s="7"/>
      <c r="WCA9" s="7"/>
      <c r="WCB9" s="7"/>
      <c r="WCC9" s="7"/>
      <c r="WCD9" s="7"/>
      <c r="WCE9" s="7"/>
      <c r="WCF9" s="7"/>
      <c r="WCG9" s="7"/>
      <c r="WCH9" s="7"/>
      <c r="WCI9" s="7"/>
      <c r="WCJ9" s="7"/>
      <c r="WCL9" s="7"/>
      <c r="WCM9" s="7"/>
      <c r="WCN9" s="7"/>
      <c r="WCO9" s="7"/>
      <c r="WCP9" s="7"/>
      <c r="WCQ9" s="7"/>
      <c r="WCR9" s="7"/>
      <c r="WCS9" s="7"/>
      <c r="WCT9" s="7"/>
      <c r="WCU9" s="7"/>
      <c r="WCV9" s="7"/>
      <c r="WCW9" s="7"/>
      <c r="WCX9" s="7"/>
      <c r="WCY9" s="7"/>
      <c r="WCZ9" s="7"/>
      <c r="WDA9" s="7"/>
      <c r="WDB9" s="7"/>
      <c r="WDC9" s="7"/>
      <c r="WDD9" s="7"/>
      <c r="WDE9" s="7"/>
      <c r="WDF9" s="7"/>
      <c r="WDG9" s="7"/>
      <c r="WDH9" s="7"/>
      <c r="WDI9" s="7"/>
      <c r="WDJ9" s="7"/>
      <c r="WDK9" s="7"/>
      <c r="WDL9" s="7"/>
      <c r="WDM9" s="7"/>
      <c r="WDN9" s="7"/>
      <c r="WDO9" s="7"/>
      <c r="WDP9" s="7"/>
      <c r="WDQ9" s="7"/>
      <c r="WDR9" s="7"/>
      <c r="WDS9" s="7"/>
      <c r="WDT9" s="7"/>
      <c r="WDU9" s="7"/>
      <c r="WDV9" s="7"/>
      <c r="WDW9" s="7"/>
      <c r="WDX9" s="7"/>
      <c r="WDY9" s="7"/>
      <c r="WDZ9" s="7"/>
      <c r="WEA9" s="7"/>
      <c r="WEB9" s="7"/>
      <c r="WEC9" s="7"/>
      <c r="WED9" s="7"/>
      <c r="WEE9" s="7"/>
      <c r="WEF9" s="7"/>
      <c r="WEG9" s="7"/>
      <c r="WEH9" s="7"/>
      <c r="WEI9" s="7"/>
      <c r="WEJ9" s="7"/>
      <c r="WEK9" s="7"/>
      <c r="WEL9" s="7"/>
      <c r="WEM9" s="7"/>
      <c r="WEN9" s="7"/>
      <c r="WEO9" s="7"/>
      <c r="WEP9" s="7"/>
      <c r="WEQ9" s="7"/>
      <c r="WER9" s="7"/>
      <c r="WES9" s="7"/>
      <c r="WET9" s="7"/>
      <c r="WEU9" s="7"/>
      <c r="WEV9" s="7"/>
      <c r="WEW9" s="7"/>
      <c r="WEX9" s="7"/>
      <c r="WEY9" s="7"/>
      <c r="WEZ9" s="7"/>
      <c r="WFA9" s="7"/>
      <c r="WFB9" s="7"/>
      <c r="WFC9" s="7"/>
      <c r="WFD9" s="7"/>
      <c r="WFE9" s="7"/>
      <c r="WFF9" s="7"/>
      <c r="WFG9" s="7"/>
      <c r="WFH9" s="7"/>
      <c r="WFI9" s="7"/>
      <c r="WFJ9" s="7"/>
      <c r="WFK9" s="7"/>
      <c r="WFL9" s="7"/>
      <c r="WFM9" s="7"/>
      <c r="WFN9" s="7"/>
      <c r="WFO9" s="7"/>
      <c r="WFP9" s="7"/>
      <c r="WFQ9" s="7"/>
      <c r="WFR9" s="7"/>
      <c r="WFS9" s="7"/>
      <c r="WFT9" s="7"/>
      <c r="WFU9" s="7"/>
      <c r="WFV9" s="7"/>
      <c r="WFW9" s="7"/>
      <c r="WFX9" s="7"/>
      <c r="WFY9" s="7"/>
      <c r="WFZ9" s="7"/>
      <c r="WGA9" s="7"/>
      <c r="WGB9" s="7"/>
      <c r="WGC9" s="7"/>
      <c r="WGD9" s="7"/>
      <c r="WGE9" s="7"/>
      <c r="WGF9" s="7"/>
      <c r="WGG9" s="7"/>
      <c r="WGH9" s="7"/>
      <c r="WGI9" s="7"/>
      <c r="WGJ9" s="7"/>
      <c r="WGK9" s="7"/>
      <c r="WGL9" s="7"/>
      <c r="WGM9" s="7"/>
      <c r="WGN9" s="7"/>
      <c r="WGO9" s="7"/>
      <c r="WGP9" s="7"/>
      <c r="WGQ9" s="7"/>
      <c r="WGR9" s="7"/>
      <c r="WGS9" s="7"/>
      <c r="WGT9" s="7"/>
      <c r="WGU9" s="7"/>
      <c r="WGV9" s="7"/>
      <c r="WGW9" s="7"/>
      <c r="WGX9" s="7"/>
      <c r="WGY9" s="7"/>
      <c r="WGZ9" s="7"/>
      <c r="WHA9" s="7"/>
      <c r="WHB9" s="7"/>
      <c r="WHC9" s="7"/>
      <c r="WHD9" s="7"/>
      <c r="WHE9" s="7"/>
      <c r="WHF9" s="7"/>
      <c r="WHG9" s="7"/>
      <c r="WHH9" s="7"/>
      <c r="WHI9" s="7"/>
      <c r="WHJ9" s="7"/>
      <c r="WHK9" s="7"/>
      <c r="WHL9" s="7"/>
      <c r="WHM9" s="7"/>
      <c r="WHN9" s="7"/>
      <c r="WHO9" s="7"/>
      <c r="WHP9" s="7"/>
      <c r="WHQ9" s="7"/>
      <c r="WHR9" s="7"/>
      <c r="WHS9" s="7"/>
      <c r="WHT9" s="7"/>
      <c r="WHU9" s="7"/>
      <c r="WHV9" s="7"/>
      <c r="WHW9" s="7"/>
      <c r="WHX9" s="7"/>
      <c r="WHY9" s="7"/>
      <c r="WHZ9" s="7"/>
      <c r="WIA9" s="7"/>
      <c r="WIB9" s="7"/>
      <c r="WIC9" s="7"/>
      <c r="WID9" s="7"/>
      <c r="WIE9" s="7"/>
      <c r="WIF9" s="7"/>
      <c r="WIG9" s="7"/>
      <c r="WIH9" s="7"/>
      <c r="WII9" s="7"/>
      <c r="WIJ9" s="7"/>
      <c r="WIK9" s="7"/>
      <c r="WIL9" s="7"/>
      <c r="WIM9" s="7"/>
      <c r="WIN9" s="7"/>
      <c r="WIO9" s="7"/>
      <c r="WIP9" s="7"/>
      <c r="WIQ9" s="7"/>
      <c r="WIR9" s="7"/>
      <c r="WIS9" s="7"/>
      <c r="WIT9" s="7"/>
      <c r="WIU9" s="7"/>
      <c r="WIV9" s="7"/>
      <c r="WIW9" s="7"/>
      <c r="WIX9" s="7"/>
      <c r="WIY9" s="7"/>
      <c r="WIZ9" s="7"/>
      <c r="WJA9" s="7"/>
      <c r="WJB9" s="7"/>
      <c r="WJC9" s="7"/>
      <c r="WJD9" s="7"/>
      <c r="WJE9" s="7"/>
      <c r="WJF9" s="7"/>
      <c r="WJG9" s="7"/>
      <c r="WJH9" s="7"/>
      <c r="WJI9" s="7"/>
      <c r="WJJ9" s="7"/>
      <c r="WJK9" s="7"/>
      <c r="WJL9" s="7"/>
      <c r="WJM9" s="7"/>
      <c r="WJN9" s="7"/>
      <c r="WJO9" s="7"/>
      <c r="WJP9" s="7"/>
      <c r="WJQ9" s="7"/>
      <c r="WJR9" s="7"/>
      <c r="WJS9" s="7"/>
      <c r="WJT9" s="7"/>
      <c r="WJU9" s="7"/>
      <c r="WJV9" s="7"/>
      <c r="WJW9" s="7"/>
      <c r="WJX9" s="7"/>
      <c r="WJY9" s="7"/>
      <c r="WJZ9" s="7"/>
      <c r="WKA9" s="7"/>
      <c r="WKB9" s="7"/>
      <c r="WKC9" s="7"/>
      <c r="WKD9" s="7"/>
      <c r="WKE9" s="7"/>
      <c r="WKF9" s="7"/>
      <c r="WKG9" s="7"/>
      <c r="WKH9" s="7"/>
      <c r="WKI9" s="7"/>
      <c r="WKJ9" s="7"/>
      <c r="WKK9" s="7"/>
      <c r="WKL9" s="7"/>
      <c r="WKM9" s="7"/>
      <c r="WKN9" s="7"/>
      <c r="WKO9" s="7"/>
      <c r="WKP9" s="7"/>
      <c r="WKQ9" s="7"/>
      <c r="WKR9" s="7"/>
      <c r="WKS9" s="7"/>
      <c r="WKT9" s="7"/>
      <c r="WKU9" s="7"/>
      <c r="WKV9" s="7"/>
      <c r="WKW9" s="7"/>
      <c r="WKX9" s="7"/>
      <c r="WKY9" s="7"/>
      <c r="WKZ9" s="7"/>
      <c r="WLA9" s="7"/>
      <c r="WLB9" s="7"/>
      <c r="WLC9" s="7"/>
      <c r="WLD9" s="7"/>
      <c r="WLE9" s="7"/>
      <c r="WLF9" s="7"/>
      <c r="WLG9" s="7"/>
      <c r="WLH9" s="7"/>
      <c r="WLI9" s="7"/>
      <c r="WLJ9" s="7"/>
      <c r="WLK9" s="7"/>
      <c r="WLL9" s="7"/>
      <c r="WLM9" s="7"/>
      <c r="WLN9" s="7"/>
      <c r="WLO9" s="7"/>
      <c r="WLP9" s="7"/>
      <c r="WLQ9" s="7"/>
      <c r="WLR9" s="7"/>
      <c r="WLS9" s="7"/>
      <c r="WLT9" s="7"/>
      <c r="WLU9" s="7"/>
      <c r="WLV9" s="7"/>
      <c r="WLW9" s="7"/>
      <c r="WLX9" s="7"/>
      <c r="WLY9" s="7"/>
      <c r="WLZ9" s="7"/>
      <c r="WMA9" s="7"/>
      <c r="WMB9" s="7"/>
      <c r="WMC9" s="7"/>
      <c r="WMD9" s="7"/>
      <c r="WME9" s="7"/>
      <c r="WMF9" s="7"/>
      <c r="WMH9" s="7"/>
      <c r="WMI9" s="7"/>
      <c r="WMJ9" s="7"/>
      <c r="WMK9" s="7"/>
      <c r="WML9" s="7"/>
      <c r="WMM9" s="7"/>
      <c r="WMN9" s="7"/>
      <c r="WMO9" s="7"/>
      <c r="WMP9" s="7"/>
      <c r="WMQ9" s="7"/>
      <c r="WMR9" s="7"/>
      <c r="WMS9" s="7"/>
      <c r="WMT9" s="7"/>
      <c r="WMU9" s="7"/>
      <c r="WMV9" s="7"/>
      <c r="WMW9" s="7"/>
      <c r="WMX9" s="7"/>
      <c r="WMY9" s="7"/>
      <c r="WMZ9" s="7"/>
      <c r="WNA9" s="7"/>
      <c r="WNB9" s="7"/>
      <c r="WNC9" s="7"/>
      <c r="WND9" s="7"/>
      <c r="WNE9" s="7"/>
      <c r="WNF9" s="7"/>
      <c r="WNG9" s="7"/>
      <c r="WNH9" s="7"/>
      <c r="WNI9" s="7"/>
      <c r="WNJ9" s="7"/>
      <c r="WNK9" s="7"/>
      <c r="WNL9" s="7"/>
      <c r="WNM9" s="7"/>
      <c r="WNN9" s="7"/>
      <c r="WNO9" s="7"/>
      <c r="WNP9" s="7"/>
      <c r="WNQ9" s="7"/>
      <c r="WNR9" s="7"/>
      <c r="WNS9" s="7"/>
      <c r="WNT9" s="7"/>
      <c r="WNU9" s="7"/>
      <c r="WNV9" s="7"/>
      <c r="WNW9" s="7"/>
      <c r="WNX9" s="7"/>
      <c r="WNY9" s="7"/>
      <c r="WNZ9" s="7"/>
      <c r="WOA9" s="7"/>
      <c r="WOB9" s="7"/>
      <c r="WOC9" s="7"/>
      <c r="WOD9" s="7"/>
      <c r="WOE9" s="7"/>
      <c r="WOF9" s="7"/>
      <c r="WOG9" s="7"/>
      <c r="WOH9" s="7"/>
      <c r="WOI9" s="7"/>
      <c r="WOJ9" s="7"/>
      <c r="WOK9" s="7"/>
      <c r="WOL9" s="7"/>
      <c r="WOM9" s="7"/>
      <c r="WON9" s="7"/>
      <c r="WOO9" s="7"/>
      <c r="WOP9" s="7"/>
      <c r="WOQ9" s="7"/>
      <c r="WOR9" s="7"/>
      <c r="WOS9" s="7"/>
      <c r="WOT9" s="7"/>
      <c r="WOU9" s="7"/>
      <c r="WOV9" s="7"/>
      <c r="WOW9" s="7"/>
      <c r="WOX9" s="7"/>
      <c r="WOY9" s="7"/>
      <c r="WOZ9" s="7"/>
      <c r="WPA9" s="7"/>
      <c r="WPB9" s="7"/>
      <c r="WPC9" s="7"/>
      <c r="WPD9" s="7"/>
      <c r="WPE9" s="7"/>
      <c r="WPF9" s="7"/>
      <c r="WPG9" s="7"/>
      <c r="WPH9" s="7"/>
      <c r="WPI9" s="7"/>
      <c r="WPJ9" s="7"/>
      <c r="WPK9" s="7"/>
      <c r="WPL9" s="7"/>
      <c r="WPM9" s="7"/>
      <c r="WPN9" s="7"/>
      <c r="WPO9" s="7"/>
      <c r="WPP9" s="7"/>
      <c r="WPQ9" s="7"/>
      <c r="WPR9" s="7"/>
      <c r="WPS9" s="7"/>
      <c r="WPT9" s="7"/>
      <c r="WPU9" s="7"/>
      <c r="WPV9" s="7"/>
      <c r="WPW9" s="7"/>
      <c r="WPX9" s="7"/>
      <c r="WPY9" s="7"/>
      <c r="WPZ9" s="7"/>
      <c r="WQA9" s="7"/>
      <c r="WQB9" s="7"/>
      <c r="WQC9" s="7"/>
      <c r="WQD9" s="7"/>
      <c r="WQE9" s="7"/>
      <c r="WQF9" s="7"/>
      <c r="WQG9" s="7"/>
      <c r="WQH9" s="7"/>
      <c r="WQI9" s="7"/>
      <c r="WQJ9" s="7"/>
      <c r="WQK9" s="7"/>
      <c r="WQL9" s="7"/>
      <c r="WQM9" s="7"/>
      <c r="WQN9" s="7"/>
      <c r="WQO9" s="7"/>
      <c r="WQP9" s="7"/>
      <c r="WQQ9" s="7"/>
      <c r="WQR9" s="7"/>
      <c r="WQS9" s="7"/>
      <c r="WQT9" s="7"/>
      <c r="WQU9" s="7"/>
      <c r="WQV9" s="7"/>
      <c r="WQW9" s="7"/>
      <c r="WQX9" s="7"/>
      <c r="WQY9" s="7"/>
      <c r="WQZ9" s="7"/>
      <c r="WRA9" s="7"/>
      <c r="WRB9" s="7"/>
      <c r="WRC9" s="7"/>
      <c r="WRD9" s="7"/>
      <c r="WRE9" s="7"/>
      <c r="WRF9" s="7"/>
      <c r="WRG9" s="7"/>
      <c r="WRH9" s="7"/>
      <c r="WRI9" s="7"/>
      <c r="WRJ9" s="7"/>
      <c r="WRK9" s="7"/>
      <c r="WRL9" s="7"/>
      <c r="WRM9" s="7"/>
      <c r="WRN9" s="7"/>
      <c r="WRO9" s="7"/>
      <c r="WRP9" s="7"/>
      <c r="WRQ9" s="7"/>
      <c r="WRR9" s="7"/>
      <c r="WRS9" s="7"/>
      <c r="WRT9" s="7"/>
      <c r="WRU9" s="7"/>
      <c r="WRV9" s="7"/>
      <c r="WRW9" s="7"/>
      <c r="WRX9" s="7"/>
      <c r="WRY9" s="7"/>
      <c r="WRZ9" s="7"/>
      <c r="WSA9" s="7"/>
      <c r="WSB9" s="7"/>
      <c r="WSC9" s="7"/>
      <c r="WSD9" s="7"/>
      <c r="WSE9" s="7"/>
      <c r="WSF9" s="7"/>
      <c r="WSG9" s="7"/>
      <c r="WSH9" s="7"/>
      <c r="WSI9" s="7"/>
      <c r="WSJ9" s="7"/>
      <c r="WSK9" s="7"/>
      <c r="WSL9" s="7"/>
      <c r="WSM9" s="7"/>
      <c r="WSN9" s="7"/>
      <c r="WSO9" s="7"/>
      <c r="WSP9" s="7"/>
      <c r="WSQ9" s="7"/>
      <c r="WSR9" s="7"/>
      <c r="WSS9" s="7"/>
      <c r="WST9" s="7"/>
      <c r="WSU9" s="7"/>
      <c r="WSV9" s="7"/>
      <c r="WSW9" s="7"/>
      <c r="WSX9" s="7"/>
      <c r="WSY9" s="7"/>
      <c r="WSZ9" s="7"/>
      <c r="WTA9" s="7"/>
      <c r="WTB9" s="7"/>
      <c r="WTC9" s="7"/>
      <c r="WTD9" s="7"/>
      <c r="WTE9" s="7"/>
      <c r="WTF9" s="7"/>
      <c r="WTG9" s="7"/>
      <c r="WTH9" s="7"/>
      <c r="WTI9" s="7"/>
      <c r="WTJ9" s="7"/>
      <c r="WTK9" s="7"/>
      <c r="WTL9" s="7"/>
      <c r="WTM9" s="7"/>
      <c r="WTN9" s="7"/>
      <c r="WTO9" s="7"/>
      <c r="WTP9" s="7"/>
      <c r="WTQ9" s="7"/>
      <c r="WTR9" s="7"/>
      <c r="WTS9" s="7"/>
      <c r="WTT9" s="7"/>
      <c r="WTU9" s="7"/>
      <c r="WTV9" s="7"/>
      <c r="WTW9" s="7"/>
      <c r="WTX9" s="7"/>
      <c r="WTY9" s="7"/>
      <c r="WTZ9" s="7"/>
      <c r="WUA9" s="7"/>
      <c r="WUB9" s="7"/>
      <c r="WUC9" s="7"/>
      <c r="WUD9" s="7"/>
      <c r="WUE9" s="7"/>
      <c r="WUF9" s="7"/>
      <c r="WUG9" s="7"/>
      <c r="WUH9" s="7"/>
      <c r="WUI9" s="7"/>
      <c r="WUJ9" s="7"/>
      <c r="WUK9" s="7"/>
      <c r="WUL9" s="7"/>
      <c r="WUM9" s="7"/>
      <c r="WUN9" s="7"/>
      <c r="WUO9" s="7"/>
      <c r="WUP9" s="7"/>
      <c r="WUQ9" s="7"/>
      <c r="WUR9" s="7"/>
      <c r="WUS9" s="7"/>
      <c r="WUT9" s="7"/>
      <c r="WUU9" s="7"/>
      <c r="WUV9" s="7"/>
      <c r="WUW9" s="7"/>
      <c r="WUX9" s="7"/>
      <c r="WUY9" s="7"/>
      <c r="WUZ9" s="7"/>
      <c r="WVA9" s="7"/>
      <c r="WVB9" s="7"/>
      <c r="WVC9" s="7"/>
      <c r="WVD9" s="7"/>
      <c r="WVE9" s="7"/>
      <c r="WVF9" s="7"/>
      <c r="WVG9" s="7"/>
      <c r="WVH9" s="7"/>
      <c r="WVI9" s="7"/>
      <c r="WVJ9" s="7"/>
      <c r="WVK9" s="7"/>
      <c r="WVL9" s="7"/>
      <c r="WVM9" s="7"/>
      <c r="WVN9" s="7"/>
      <c r="WVO9" s="7"/>
      <c r="WVP9" s="7"/>
      <c r="WVQ9" s="7"/>
      <c r="WVR9" s="7"/>
      <c r="WVS9" s="7"/>
      <c r="WVT9" s="7"/>
      <c r="WVU9" s="7"/>
      <c r="WVV9" s="7"/>
      <c r="WVW9" s="7"/>
      <c r="WVX9" s="7"/>
      <c r="WVY9" s="7"/>
      <c r="WVZ9" s="7"/>
      <c r="WWA9" s="7"/>
      <c r="WWB9" s="7"/>
      <c r="WWD9" s="7"/>
      <c r="WWE9" s="7"/>
      <c r="WWF9" s="7"/>
      <c r="WWG9" s="7"/>
      <c r="WWH9" s="7"/>
      <c r="WWI9" s="7"/>
      <c r="WWJ9" s="7"/>
      <c r="WWK9" s="7"/>
      <c r="WWL9" s="7"/>
      <c r="WWM9" s="7"/>
      <c r="WWN9" s="7"/>
      <c r="WWO9" s="7"/>
      <c r="WWP9" s="7"/>
      <c r="WWQ9" s="7"/>
      <c r="WWR9" s="7"/>
      <c r="WWS9" s="7"/>
      <c r="WWT9" s="7"/>
      <c r="WWU9" s="7"/>
      <c r="WWV9" s="7"/>
      <c r="WWW9" s="7"/>
      <c r="WWX9" s="7"/>
      <c r="WWY9" s="7"/>
      <c r="WWZ9" s="7"/>
      <c r="WXA9" s="7"/>
      <c r="WXB9" s="7"/>
      <c r="WXC9" s="7"/>
      <c r="WXD9" s="7"/>
      <c r="WXE9" s="7"/>
      <c r="WXF9" s="7"/>
      <c r="WXG9" s="7"/>
      <c r="WXH9" s="7"/>
      <c r="WXI9" s="7"/>
      <c r="WXJ9" s="7"/>
      <c r="WXK9" s="7"/>
      <c r="WXL9" s="7"/>
      <c r="WXM9" s="7"/>
      <c r="WXN9" s="7"/>
      <c r="WXO9" s="7"/>
      <c r="WXP9" s="7"/>
      <c r="WXQ9" s="7"/>
      <c r="WXR9" s="7"/>
      <c r="WXS9" s="7"/>
      <c r="WXT9" s="7"/>
      <c r="WXU9" s="7"/>
      <c r="WXV9" s="7"/>
      <c r="WXW9" s="7"/>
      <c r="WXX9" s="7"/>
      <c r="WXY9" s="7"/>
      <c r="WXZ9" s="7"/>
      <c r="WYA9" s="7"/>
      <c r="WYB9" s="7"/>
      <c r="WYC9" s="7"/>
      <c r="WYD9" s="7"/>
      <c r="WYE9" s="7"/>
      <c r="WYF9" s="7"/>
      <c r="WYG9" s="7"/>
      <c r="WYH9" s="7"/>
      <c r="WYI9" s="7"/>
      <c r="WYJ9" s="7"/>
      <c r="WYK9" s="7"/>
      <c r="WYL9" s="7"/>
      <c r="WYM9" s="7"/>
      <c r="WYN9" s="7"/>
      <c r="WYO9" s="7"/>
      <c r="WYP9" s="7"/>
      <c r="WYQ9" s="7"/>
      <c r="WYR9" s="7"/>
      <c r="WYS9" s="7"/>
      <c r="WYT9" s="7"/>
      <c r="WYU9" s="7"/>
      <c r="WYV9" s="7"/>
      <c r="WYW9" s="7"/>
      <c r="WYX9" s="7"/>
      <c r="WYY9" s="7"/>
      <c r="WYZ9" s="7"/>
      <c r="WZA9" s="7"/>
      <c r="WZB9" s="7"/>
      <c r="WZC9" s="7"/>
      <c r="WZD9" s="7"/>
      <c r="WZE9" s="7"/>
      <c r="WZF9" s="7"/>
      <c r="WZG9" s="7"/>
      <c r="WZH9" s="7"/>
      <c r="WZI9" s="7"/>
      <c r="WZJ9" s="7"/>
      <c r="WZK9" s="7"/>
      <c r="WZL9" s="7"/>
      <c r="WZM9" s="7"/>
      <c r="WZN9" s="7"/>
      <c r="WZO9" s="7"/>
      <c r="WZP9" s="7"/>
      <c r="WZQ9" s="7"/>
      <c r="WZR9" s="7"/>
      <c r="WZS9" s="7"/>
      <c r="WZT9" s="7"/>
      <c r="WZU9" s="7"/>
      <c r="WZV9" s="7"/>
      <c r="WZW9" s="7"/>
      <c r="WZX9" s="7"/>
      <c r="WZY9" s="7"/>
      <c r="WZZ9" s="7"/>
      <c r="XAA9" s="7"/>
      <c r="XAB9" s="7"/>
      <c r="XAC9" s="7"/>
      <c r="XAD9" s="7"/>
      <c r="XAE9" s="7"/>
      <c r="XAF9" s="7"/>
      <c r="XAG9" s="7"/>
      <c r="XAH9" s="7"/>
      <c r="XAI9" s="7"/>
      <c r="XAJ9" s="7"/>
      <c r="XAK9" s="7"/>
      <c r="XAL9" s="7"/>
      <c r="XAM9" s="7"/>
      <c r="XAN9" s="7"/>
      <c r="XAO9" s="7"/>
      <c r="XAP9" s="7"/>
      <c r="XAQ9" s="7"/>
      <c r="XAR9" s="7"/>
      <c r="XAS9" s="7"/>
      <c r="XAT9" s="7"/>
      <c r="XAU9" s="7"/>
      <c r="XAV9" s="7"/>
      <c r="XAW9" s="7"/>
      <c r="XAX9" s="7"/>
      <c r="XAY9" s="7"/>
      <c r="XAZ9" s="7"/>
      <c r="XBA9" s="7"/>
      <c r="XBB9" s="7"/>
      <c r="XBC9" s="7"/>
      <c r="XBD9" s="7"/>
      <c r="XBE9" s="7"/>
      <c r="XBF9" s="7"/>
      <c r="XBG9" s="7"/>
      <c r="XBH9" s="7"/>
      <c r="XBI9" s="7"/>
      <c r="XBJ9" s="7"/>
      <c r="XBK9" s="7"/>
      <c r="XBL9" s="7"/>
      <c r="XBM9" s="7"/>
      <c r="XBN9" s="7"/>
      <c r="XBO9" s="7"/>
      <c r="XBP9" s="7"/>
      <c r="XBQ9" s="7"/>
      <c r="XBR9" s="7"/>
      <c r="XBS9" s="7"/>
      <c r="XBT9" s="7"/>
      <c r="XBU9" s="7"/>
      <c r="XBV9" s="7"/>
      <c r="XBW9" s="7"/>
      <c r="XBX9" s="7"/>
      <c r="XBY9" s="7"/>
      <c r="XBZ9" s="7"/>
      <c r="XCA9" s="7"/>
      <c r="XCB9" s="7"/>
      <c r="XCC9" s="7"/>
      <c r="XCD9" s="7"/>
      <c r="XCE9" s="7"/>
      <c r="XCF9" s="7"/>
      <c r="XCG9" s="7"/>
      <c r="XCH9" s="7"/>
      <c r="XCI9" s="7"/>
      <c r="XCJ9" s="7"/>
      <c r="XCK9" s="7"/>
      <c r="XCL9" s="7"/>
      <c r="XCM9" s="7"/>
      <c r="XCN9" s="7"/>
      <c r="XCO9" s="7"/>
      <c r="XCP9" s="7"/>
      <c r="XCQ9" s="7"/>
      <c r="XCR9" s="7"/>
      <c r="XCS9" s="7"/>
      <c r="XCT9" s="7"/>
      <c r="XCU9" s="7"/>
      <c r="XCV9" s="7"/>
      <c r="XCW9" s="7"/>
      <c r="XCX9" s="7"/>
      <c r="XCY9" s="7"/>
      <c r="XCZ9" s="7"/>
      <c r="XDA9" s="7"/>
      <c r="XDB9" s="7"/>
      <c r="XDC9" s="7"/>
      <c r="XDD9" s="7"/>
      <c r="XDE9" s="7"/>
      <c r="XDF9" s="7"/>
      <c r="XDG9" s="7"/>
      <c r="XDH9" s="7"/>
      <c r="XDI9" s="7"/>
      <c r="XDJ9" s="7"/>
      <c r="XDK9" s="7"/>
      <c r="XDL9" s="7"/>
      <c r="XDM9" s="7"/>
      <c r="XDN9" s="7"/>
      <c r="XDO9" s="7"/>
      <c r="XDP9" s="7"/>
      <c r="XDQ9" s="7"/>
      <c r="XDR9" s="7"/>
      <c r="XDS9" s="7"/>
      <c r="XDT9" s="7"/>
      <c r="XDU9" s="7"/>
      <c r="XDV9" s="7"/>
      <c r="XDW9" s="7"/>
      <c r="XDX9" s="7"/>
      <c r="XDY9" s="7"/>
      <c r="XDZ9" s="7"/>
      <c r="XEA9" s="7"/>
      <c r="XEB9" s="7"/>
      <c r="XEC9" s="7"/>
      <c r="XED9" s="7"/>
      <c r="XEE9" s="7"/>
      <c r="XEF9" s="7"/>
      <c r="XEG9" s="7"/>
      <c r="XEH9" s="7"/>
      <c r="XEI9" s="7"/>
      <c r="XEJ9" s="7"/>
      <c r="XEK9" s="7"/>
      <c r="XEL9" s="7"/>
      <c r="XEM9" s="7"/>
      <c r="XEN9" s="7"/>
      <c r="XEO9" s="7"/>
      <c r="XEP9" s="7"/>
      <c r="XEQ9" s="7"/>
      <c r="XER9" s="7"/>
      <c r="XES9" s="7"/>
      <c r="XET9" s="7"/>
      <c r="XEU9" s="7"/>
      <c r="XEV9" s="7"/>
      <c r="XEW9" s="7"/>
      <c r="XEX9" s="7"/>
    </row>
    <row r="10" spans="1:16378" x14ac:dyDescent="0.25">
      <c r="A10" s="138">
        <v>6</v>
      </c>
      <c r="B10" s="376">
        <f t="shared" si="25"/>
        <v>112</v>
      </c>
      <c r="C10" s="356" t="str">
        <f t="shared" si="26"/>
        <v>APR</v>
      </c>
      <c r="D10" s="138"/>
      <c r="E10" s="167"/>
      <c r="F10" s="356" t="str">
        <f>IF(ISNA(VLOOKUP($J10,ADDRESS!$B$3:$N1322,12,0)),"",VLOOKUP($J10,ADDRESS!$B$3:$N1322,12,0))</f>
        <v>AAAAA0000AST001</v>
      </c>
      <c r="G10" s="356">
        <f>IF(ISNA(VLOOKUP($J10,ADDRESS!$B$3:$N1322,13,0)),"",VLOOKUP($J10,ADDRESS!$B$3:$N1322,13,0))</f>
        <v>0</v>
      </c>
      <c r="H10" s="356">
        <f>IF(ISNA(VLOOKUP($J10,ADDRESS!$B$3:$N1322,10,0)),"",VLOOKUP($J10,ADDRESS!$B$3:$N1322,10,0))</f>
        <v>0</v>
      </c>
      <c r="I10" s="356" t="str">
        <f>IF(ISNA(VLOOKUP($J10,ADDRESS!$B$3:$N1322,11,0)),"",VLOOKUP($J10,ADDRESS!$B$3:$N1322,11,0))</f>
        <v>AAAAA0000A</v>
      </c>
      <c r="J10" s="165" t="s">
        <v>349</v>
      </c>
      <c r="K10" s="168">
        <v>7800</v>
      </c>
      <c r="L10" s="110" t="s">
        <v>319</v>
      </c>
      <c r="M10" s="169"/>
      <c r="N10" s="379">
        <f t="shared" si="0"/>
        <v>0</v>
      </c>
      <c r="O10" s="379">
        <f t="shared" si="1"/>
        <v>0</v>
      </c>
      <c r="P10" s="379">
        <f t="shared" si="2"/>
        <v>429</v>
      </c>
      <c r="Q10" s="379">
        <f t="shared" si="3"/>
        <v>0</v>
      </c>
      <c r="R10" s="379">
        <f t="shared" si="4"/>
        <v>0</v>
      </c>
      <c r="S10" s="379">
        <f t="shared" si="5"/>
        <v>0</v>
      </c>
      <c r="T10" s="379">
        <f t="shared" si="6"/>
        <v>0</v>
      </c>
      <c r="U10" s="379">
        <f t="shared" si="28"/>
        <v>0</v>
      </c>
      <c r="V10" s="379">
        <f t="shared" si="8"/>
        <v>0</v>
      </c>
      <c r="W10" s="379">
        <f t="shared" si="9"/>
        <v>0</v>
      </c>
      <c r="X10" s="379">
        <f t="shared" si="10"/>
        <v>0</v>
      </c>
      <c r="Y10" s="379">
        <f t="shared" si="11"/>
        <v>0</v>
      </c>
      <c r="Z10" s="379">
        <f t="shared" si="12"/>
        <v>0</v>
      </c>
      <c r="AA10" s="170"/>
      <c r="AB10" s="151">
        <f t="shared" si="13"/>
        <v>8229</v>
      </c>
      <c r="AC10" s="110"/>
      <c r="AD10" s="171"/>
      <c r="AE10" s="379">
        <f t="shared" si="14"/>
        <v>0</v>
      </c>
      <c r="AF10" s="379">
        <f t="shared" si="15"/>
        <v>0</v>
      </c>
      <c r="AG10" s="379">
        <f t="shared" si="16"/>
        <v>0</v>
      </c>
      <c r="AH10" s="379">
        <f t="shared" si="17"/>
        <v>0</v>
      </c>
      <c r="AI10" s="379">
        <f t="shared" si="18"/>
        <v>0</v>
      </c>
      <c r="AJ10" s="379">
        <f t="shared" si="19"/>
        <v>0</v>
      </c>
      <c r="AK10" s="379">
        <f t="shared" si="20"/>
        <v>0</v>
      </c>
      <c r="AL10" s="379">
        <f t="shared" si="21"/>
        <v>0</v>
      </c>
      <c r="AM10" s="379">
        <f t="shared" si="22"/>
        <v>0</v>
      </c>
      <c r="AN10" s="379">
        <f t="shared" si="23"/>
        <v>0</v>
      </c>
      <c r="AO10" s="151">
        <f t="shared" si="24"/>
        <v>8229</v>
      </c>
      <c r="AP10" s="172">
        <v>41387</v>
      </c>
      <c r="AQ10" s="151"/>
      <c r="AR10" s="110"/>
      <c r="AS10" s="174"/>
      <c r="AT10" s="21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  <c r="CUA10" s="7"/>
      <c r="CUB10" s="7"/>
      <c r="CUC10" s="7"/>
      <c r="CUD10" s="7"/>
      <c r="CUE10" s="7"/>
      <c r="CUF10" s="7"/>
      <c r="CUH10" s="7"/>
      <c r="CUI10" s="7"/>
      <c r="CUJ10" s="7"/>
      <c r="CUK10" s="7"/>
      <c r="CUL10" s="7"/>
      <c r="CUM10" s="7"/>
      <c r="CUN10" s="7"/>
      <c r="CUO10" s="7"/>
      <c r="CUP10" s="7"/>
      <c r="CUQ10" s="7"/>
      <c r="CUR10" s="7"/>
      <c r="CUS10" s="7"/>
      <c r="CUT10" s="7"/>
      <c r="CUU10" s="7"/>
      <c r="CUV10" s="7"/>
      <c r="CUW10" s="7"/>
      <c r="CUX10" s="7"/>
      <c r="CUY10" s="7"/>
      <c r="CUZ10" s="7"/>
      <c r="CVA10" s="7"/>
      <c r="CVB10" s="7"/>
      <c r="CVC10" s="7"/>
      <c r="CVD10" s="7"/>
      <c r="CVE10" s="7"/>
      <c r="CVF10" s="7"/>
      <c r="CVG10" s="7"/>
      <c r="CVH10" s="7"/>
      <c r="CVI10" s="7"/>
      <c r="CVJ10" s="7"/>
      <c r="CVK10" s="7"/>
      <c r="CVL10" s="7"/>
      <c r="CVM10" s="7"/>
      <c r="CVN10" s="7"/>
      <c r="CVO10" s="7"/>
      <c r="CVP10" s="7"/>
      <c r="CVQ10" s="7"/>
      <c r="CVR10" s="7"/>
      <c r="CVS10" s="7"/>
      <c r="CVT10" s="7"/>
      <c r="CVU10" s="7"/>
      <c r="CVV10" s="7"/>
      <c r="CVW10" s="7"/>
      <c r="CVX10" s="7"/>
      <c r="CVY10" s="7"/>
      <c r="CVZ10" s="7"/>
      <c r="CWA10" s="7"/>
      <c r="CWB10" s="7"/>
      <c r="CWC10" s="7"/>
      <c r="CWD10" s="7"/>
      <c r="CWE10" s="7"/>
      <c r="CWF10" s="7"/>
      <c r="CWG10" s="7"/>
      <c r="CWH10" s="7"/>
      <c r="CWI10" s="7"/>
      <c r="CWJ10" s="7"/>
      <c r="CWK10" s="7"/>
      <c r="CWL10" s="7"/>
      <c r="CWM10" s="7"/>
      <c r="CWN10" s="7"/>
      <c r="CWO10" s="7"/>
      <c r="CWP10" s="7"/>
      <c r="CWQ10" s="7"/>
      <c r="CWR10" s="7"/>
      <c r="CWS10" s="7"/>
      <c r="CWT10" s="7"/>
      <c r="CWU10" s="7"/>
      <c r="CWV10" s="7"/>
      <c r="CWW10" s="7"/>
      <c r="CWX10" s="7"/>
      <c r="CWY10" s="7"/>
      <c r="CWZ10" s="7"/>
      <c r="CXA10" s="7"/>
      <c r="CXB10" s="7"/>
      <c r="CXC10" s="7"/>
      <c r="CXD10" s="7"/>
      <c r="CXE10" s="7"/>
      <c r="CXF10" s="7"/>
      <c r="CXG10" s="7"/>
      <c r="CXH10" s="7"/>
      <c r="CXI10" s="7"/>
      <c r="CXJ10" s="7"/>
      <c r="CXK10" s="7"/>
      <c r="CXL10" s="7"/>
      <c r="CXM10" s="7"/>
      <c r="CXN10" s="7"/>
      <c r="CXO10" s="7"/>
      <c r="CXP10" s="7"/>
      <c r="CXQ10" s="7"/>
      <c r="CXR10" s="7"/>
      <c r="CXS10" s="7"/>
      <c r="CXT10" s="7"/>
      <c r="CXU10" s="7"/>
      <c r="CXV10" s="7"/>
      <c r="CXW10" s="7"/>
      <c r="CXX10" s="7"/>
      <c r="CXY10" s="7"/>
      <c r="CXZ10" s="7"/>
      <c r="CYA10" s="7"/>
      <c r="CYB10" s="7"/>
      <c r="CYC10" s="7"/>
      <c r="CYD10" s="7"/>
      <c r="CYE10" s="7"/>
      <c r="CYF10" s="7"/>
      <c r="CYG10" s="7"/>
      <c r="CYH10" s="7"/>
      <c r="CYI10" s="7"/>
      <c r="CYJ10" s="7"/>
      <c r="CYK10" s="7"/>
      <c r="CYL10" s="7"/>
      <c r="CYM10" s="7"/>
      <c r="CYN10" s="7"/>
      <c r="CYO10" s="7"/>
      <c r="CYP10" s="7"/>
      <c r="CYQ10" s="7"/>
      <c r="CYR10" s="7"/>
      <c r="CYS10" s="7"/>
      <c r="CYT10" s="7"/>
      <c r="CYU10" s="7"/>
      <c r="CYV10" s="7"/>
      <c r="CYW10" s="7"/>
      <c r="CYX10" s="7"/>
      <c r="CYY10" s="7"/>
      <c r="CYZ10" s="7"/>
      <c r="CZA10" s="7"/>
      <c r="CZB10" s="7"/>
      <c r="CZC10" s="7"/>
      <c r="CZD10" s="7"/>
      <c r="CZE10" s="7"/>
      <c r="CZF10" s="7"/>
      <c r="CZG10" s="7"/>
      <c r="CZH10" s="7"/>
      <c r="CZI10" s="7"/>
      <c r="CZJ10" s="7"/>
      <c r="CZK10" s="7"/>
      <c r="CZL10" s="7"/>
      <c r="CZM10" s="7"/>
      <c r="CZN10" s="7"/>
      <c r="CZO10" s="7"/>
      <c r="CZP10" s="7"/>
      <c r="CZQ10" s="7"/>
      <c r="CZR10" s="7"/>
      <c r="CZS10" s="7"/>
      <c r="CZT10" s="7"/>
      <c r="CZU10" s="7"/>
      <c r="CZV10" s="7"/>
      <c r="CZW10" s="7"/>
      <c r="CZX10" s="7"/>
      <c r="CZY10" s="7"/>
      <c r="CZZ10" s="7"/>
      <c r="DAA10" s="7"/>
      <c r="DAB10" s="7"/>
      <c r="DAC10" s="7"/>
      <c r="DAD10" s="7"/>
      <c r="DAE10" s="7"/>
      <c r="DAF10" s="7"/>
      <c r="DAG10" s="7"/>
      <c r="DAH10" s="7"/>
      <c r="DAI10" s="7"/>
      <c r="DAJ10" s="7"/>
      <c r="DAK10" s="7"/>
      <c r="DAL10" s="7"/>
      <c r="DAM10" s="7"/>
      <c r="DAN10" s="7"/>
      <c r="DAO10" s="7"/>
      <c r="DAP10" s="7"/>
      <c r="DAQ10" s="7"/>
      <c r="DAR10" s="7"/>
      <c r="DAS10" s="7"/>
      <c r="DAT10" s="7"/>
      <c r="DAU10" s="7"/>
      <c r="DAV10" s="7"/>
      <c r="DAW10" s="7"/>
      <c r="DAX10" s="7"/>
      <c r="DAY10" s="7"/>
      <c r="DAZ10" s="7"/>
      <c r="DBA10" s="7"/>
      <c r="DBB10" s="7"/>
      <c r="DBC10" s="7"/>
      <c r="DBD10" s="7"/>
      <c r="DBE10" s="7"/>
      <c r="DBF10" s="7"/>
      <c r="DBG10" s="7"/>
      <c r="DBH10" s="7"/>
      <c r="DBI10" s="7"/>
      <c r="DBJ10" s="7"/>
      <c r="DBK10" s="7"/>
      <c r="DBL10" s="7"/>
      <c r="DBM10" s="7"/>
      <c r="DBN10" s="7"/>
      <c r="DBO10" s="7"/>
      <c r="DBP10" s="7"/>
      <c r="DBQ10" s="7"/>
      <c r="DBR10" s="7"/>
      <c r="DBS10" s="7"/>
      <c r="DBT10" s="7"/>
      <c r="DBU10" s="7"/>
      <c r="DBV10" s="7"/>
      <c r="DBW10" s="7"/>
      <c r="DBX10" s="7"/>
      <c r="DBY10" s="7"/>
      <c r="DBZ10" s="7"/>
      <c r="DCA10" s="7"/>
      <c r="DCB10" s="7"/>
      <c r="DCC10" s="7"/>
      <c r="DCD10" s="7"/>
      <c r="DCE10" s="7"/>
      <c r="DCF10" s="7"/>
      <c r="DCG10" s="7"/>
      <c r="DCH10" s="7"/>
      <c r="DCI10" s="7"/>
      <c r="DCJ10" s="7"/>
      <c r="DCK10" s="7"/>
      <c r="DCL10" s="7"/>
      <c r="DCM10" s="7"/>
      <c r="DCN10" s="7"/>
      <c r="DCO10" s="7"/>
      <c r="DCP10" s="7"/>
      <c r="DCQ10" s="7"/>
      <c r="DCR10" s="7"/>
      <c r="DCS10" s="7"/>
      <c r="DCT10" s="7"/>
      <c r="DCU10" s="7"/>
      <c r="DCV10" s="7"/>
      <c r="DCW10" s="7"/>
      <c r="DCX10" s="7"/>
      <c r="DCY10" s="7"/>
      <c r="DCZ10" s="7"/>
      <c r="DDA10" s="7"/>
      <c r="DDB10" s="7"/>
      <c r="DDC10" s="7"/>
      <c r="DDD10" s="7"/>
      <c r="DDE10" s="7"/>
      <c r="DDF10" s="7"/>
      <c r="DDG10" s="7"/>
      <c r="DDH10" s="7"/>
      <c r="DDI10" s="7"/>
      <c r="DDJ10" s="7"/>
      <c r="DDK10" s="7"/>
      <c r="DDL10" s="7"/>
      <c r="DDM10" s="7"/>
      <c r="DDN10" s="7"/>
      <c r="DDO10" s="7"/>
      <c r="DDP10" s="7"/>
      <c r="DDQ10" s="7"/>
      <c r="DDR10" s="7"/>
      <c r="DDS10" s="7"/>
      <c r="DDT10" s="7"/>
      <c r="DDU10" s="7"/>
      <c r="DDV10" s="7"/>
      <c r="DDW10" s="7"/>
      <c r="DDX10" s="7"/>
      <c r="DDY10" s="7"/>
      <c r="DDZ10" s="7"/>
      <c r="DEA10" s="7"/>
      <c r="DEB10" s="7"/>
      <c r="DED10" s="7"/>
      <c r="DEE10" s="7"/>
      <c r="DEF10" s="7"/>
      <c r="DEG10" s="7"/>
      <c r="DEH10" s="7"/>
      <c r="DEI10" s="7"/>
      <c r="DEJ10" s="7"/>
      <c r="DEK10" s="7"/>
      <c r="DEL10" s="7"/>
      <c r="DEM10" s="7"/>
      <c r="DEN10" s="7"/>
      <c r="DEO10" s="7"/>
      <c r="DEP10" s="7"/>
      <c r="DEQ10" s="7"/>
      <c r="DER10" s="7"/>
      <c r="DES10" s="7"/>
      <c r="DET10" s="7"/>
      <c r="DEU10" s="7"/>
      <c r="DEV10" s="7"/>
      <c r="DEW10" s="7"/>
      <c r="DEX10" s="7"/>
      <c r="DEY10" s="7"/>
      <c r="DEZ10" s="7"/>
      <c r="DFA10" s="7"/>
      <c r="DFB10" s="7"/>
      <c r="DFC10" s="7"/>
      <c r="DFD10" s="7"/>
      <c r="DFE10" s="7"/>
      <c r="DFF10" s="7"/>
      <c r="DFG10" s="7"/>
      <c r="DFH10" s="7"/>
      <c r="DFI10" s="7"/>
      <c r="DFJ10" s="7"/>
      <c r="DFK10" s="7"/>
      <c r="DFL10" s="7"/>
      <c r="DFM10" s="7"/>
      <c r="DFN10" s="7"/>
      <c r="DFO10" s="7"/>
      <c r="DFP10" s="7"/>
      <c r="DFQ10" s="7"/>
      <c r="DFR10" s="7"/>
      <c r="DFS10" s="7"/>
      <c r="DFT10" s="7"/>
      <c r="DFU10" s="7"/>
      <c r="DFV10" s="7"/>
      <c r="DFW10" s="7"/>
      <c r="DFX10" s="7"/>
      <c r="DFY10" s="7"/>
      <c r="DFZ10" s="7"/>
      <c r="DGA10" s="7"/>
      <c r="DGB10" s="7"/>
      <c r="DGC10" s="7"/>
      <c r="DGD10" s="7"/>
      <c r="DGE10" s="7"/>
      <c r="DGF10" s="7"/>
      <c r="DGG10" s="7"/>
      <c r="DGH10" s="7"/>
      <c r="DGI10" s="7"/>
      <c r="DGJ10" s="7"/>
      <c r="DGK10" s="7"/>
      <c r="DGL10" s="7"/>
      <c r="DGM10" s="7"/>
      <c r="DGN10" s="7"/>
      <c r="DGO10" s="7"/>
      <c r="DGP10" s="7"/>
      <c r="DGQ10" s="7"/>
      <c r="DGR10" s="7"/>
      <c r="DGS10" s="7"/>
      <c r="DGT10" s="7"/>
      <c r="DGU10" s="7"/>
      <c r="DGV10" s="7"/>
      <c r="DGW10" s="7"/>
      <c r="DGX10" s="7"/>
      <c r="DGY10" s="7"/>
      <c r="DGZ10" s="7"/>
      <c r="DHA10" s="7"/>
      <c r="DHB10" s="7"/>
      <c r="DHC10" s="7"/>
      <c r="DHD10" s="7"/>
      <c r="DHE10" s="7"/>
      <c r="DHF10" s="7"/>
      <c r="DHG10" s="7"/>
      <c r="DHH10" s="7"/>
      <c r="DHI10" s="7"/>
      <c r="DHJ10" s="7"/>
      <c r="DHK10" s="7"/>
      <c r="DHL10" s="7"/>
      <c r="DHM10" s="7"/>
      <c r="DHN10" s="7"/>
      <c r="DHO10" s="7"/>
      <c r="DHP10" s="7"/>
      <c r="DHQ10" s="7"/>
      <c r="DHR10" s="7"/>
      <c r="DHS10" s="7"/>
      <c r="DHT10" s="7"/>
      <c r="DHU10" s="7"/>
      <c r="DHV10" s="7"/>
      <c r="DHW10" s="7"/>
      <c r="DHX10" s="7"/>
      <c r="DHY10" s="7"/>
      <c r="DHZ10" s="7"/>
      <c r="DIA10" s="7"/>
      <c r="DIB10" s="7"/>
      <c r="DIC10" s="7"/>
      <c r="DID10" s="7"/>
      <c r="DIE10" s="7"/>
      <c r="DIF10" s="7"/>
      <c r="DIG10" s="7"/>
      <c r="DIH10" s="7"/>
      <c r="DII10" s="7"/>
      <c r="DIJ10" s="7"/>
      <c r="DIK10" s="7"/>
      <c r="DIL10" s="7"/>
      <c r="DIM10" s="7"/>
      <c r="DIN10" s="7"/>
      <c r="DIO10" s="7"/>
      <c r="DIP10" s="7"/>
      <c r="DIQ10" s="7"/>
      <c r="DIR10" s="7"/>
      <c r="DIS10" s="7"/>
      <c r="DIT10" s="7"/>
      <c r="DIU10" s="7"/>
      <c r="DIV10" s="7"/>
      <c r="DIW10" s="7"/>
      <c r="DIX10" s="7"/>
      <c r="DIY10" s="7"/>
      <c r="DIZ10" s="7"/>
      <c r="DJA10" s="7"/>
      <c r="DJB10" s="7"/>
      <c r="DJC10" s="7"/>
      <c r="DJD10" s="7"/>
      <c r="DJE10" s="7"/>
      <c r="DJF10" s="7"/>
      <c r="DJG10" s="7"/>
      <c r="DJH10" s="7"/>
      <c r="DJI10" s="7"/>
      <c r="DJJ10" s="7"/>
      <c r="DJK10" s="7"/>
      <c r="DJL10" s="7"/>
      <c r="DJM10" s="7"/>
      <c r="DJN10" s="7"/>
      <c r="DJO10" s="7"/>
      <c r="DJP10" s="7"/>
      <c r="DJQ10" s="7"/>
      <c r="DJR10" s="7"/>
      <c r="DJS10" s="7"/>
      <c r="DJT10" s="7"/>
      <c r="DJU10" s="7"/>
      <c r="DJV10" s="7"/>
      <c r="DJW10" s="7"/>
      <c r="DJX10" s="7"/>
      <c r="DJY10" s="7"/>
      <c r="DJZ10" s="7"/>
      <c r="DKA10" s="7"/>
      <c r="DKB10" s="7"/>
      <c r="DKC10" s="7"/>
      <c r="DKD10" s="7"/>
      <c r="DKE10" s="7"/>
      <c r="DKF10" s="7"/>
      <c r="DKG10" s="7"/>
      <c r="DKH10" s="7"/>
      <c r="DKI10" s="7"/>
      <c r="DKJ10" s="7"/>
      <c r="DKK10" s="7"/>
      <c r="DKL10" s="7"/>
      <c r="DKM10" s="7"/>
      <c r="DKN10" s="7"/>
      <c r="DKO10" s="7"/>
      <c r="DKP10" s="7"/>
      <c r="DKQ10" s="7"/>
      <c r="DKR10" s="7"/>
      <c r="DKS10" s="7"/>
      <c r="DKT10" s="7"/>
      <c r="DKU10" s="7"/>
      <c r="DKV10" s="7"/>
      <c r="DKW10" s="7"/>
      <c r="DKX10" s="7"/>
      <c r="DKY10" s="7"/>
      <c r="DKZ10" s="7"/>
      <c r="DLA10" s="7"/>
      <c r="DLB10" s="7"/>
      <c r="DLC10" s="7"/>
      <c r="DLD10" s="7"/>
      <c r="DLE10" s="7"/>
      <c r="DLF10" s="7"/>
      <c r="DLG10" s="7"/>
      <c r="DLH10" s="7"/>
      <c r="DLI10" s="7"/>
      <c r="DLJ10" s="7"/>
      <c r="DLK10" s="7"/>
      <c r="DLL10" s="7"/>
      <c r="DLM10" s="7"/>
      <c r="DLN10" s="7"/>
      <c r="DLO10" s="7"/>
      <c r="DLP10" s="7"/>
      <c r="DLQ10" s="7"/>
      <c r="DLR10" s="7"/>
      <c r="DLS10" s="7"/>
      <c r="DLT10" s="7"/>
      <c r="DLU10" s="7"/>
      <c r="DLV10" s="7"/>
      <c r="DLW10" s="7"/>
      <c r="DLX10" s="7"/>
      <c r="DLY10" s="7"/>
      <c r="DLZ10" s="7"/>
      <c r="DMA10" s="7"/>
      <c r="DMB10" s="7"/>
      <c r="DMC10" s="7"/>
      <c r="DMD10" s="7"/>
      <c r="DME10" s="7"/>
      <c r="DMF10" s="7"/>
      <c r="DMG10" s="7"/>
      <c r="DMH10" s="7"/>
      <c r="DMI10" s="7"/>
      <c r="DMJ10" s="7"/>
      <c r="DMK10" s="7"/>
      <c r="DML10" s="7"/>
      <c r="DMM10" s="7"/>
      <c r="DMN10" s="7"/>
      <c r="DMO10" s="7"/>
      <c r="DMP10" s="7"/>
      <c r="DMQ10" s="7"/>
      <c r="DMR10" s="7"/>
      <c r="DMS10" s="7"/>
      <c r="DMT10" s="7"/>
      <c r="DMU10" s="7"/>
      <c r="DMV10" s="7"/>
      <c r="DMW10" s="7"/>
      <c r="DMX10" s="7"/>
      <c r="DMY10" s="7"/>
      <c r="DMZ10" s="7"/>
      <c r="DNA10" s="7"/>
      <c r="DNB10" s="7"/>
      <c r="DNC10" s="7"/>
      <c r="DND10" s="7"/>
      <c r="DNE10" s="7"/>
      <c r="DNF10" s="7"/>
      <c r="DNG10" s="7"/>
      <c r="DNH10" s="7"/>
      <c r="DNI10" s="7"/>
      <c r="DNJ10" s="7"/>
      <c r="DNK10" s="7"/>
      <c r="DNL10" s="7"/>
      <c r="DNM10" s="7"/>
      <c r="DNN10" s="7"/>
      <c r="DNO10" s="7"/>
      <c r="DNP10" s="7"/>
      <c r="DNQ10" s="7"/>
      <c r="DNR10" s="7"/>
      <c r="DNS10" s="7"/>
      <c r="DNT10" s="7"/>
      <c r="DNU10" s="7"/>
      <c r="DNV10" s="7"/>
      <c r="DNW10" s="7"/>
      <c r="DNX10" s="7"/>
      <c r="DNZ10" s="7"/>
      <c r="DOA10" s="7"/>
      <c r="DOB10" s="7"/>
      <c r="DOC10" s="7"/>
      <c r="DOD10" s="7"/>
      <c r="DOE10" s="7"/>
      <c r="DOF10" s="7"/>
      <c r="DOG10" s="7"/>
      <c r="DOH10" s="7"/>
      <c r="DOI10" s="7"/>
      <c r="DOJ10" s="7"/>
      <c r="DOK10" s="7"/>
      <c r="DOL10" s="7"/>
      <c r="DOM10" s="7"/>
      <c r="DON10" s="7"/>
      <c r="DOO10" s="7"/>
      <c r="DOP10" s="7"/>
      <c r="DOQ10" s="7"/>
      <c r="DOR10" s="7"/>
      <c r="DOS10" s="7"/>
      <c r="DOT10" s="7"/>
      <c r="DOU10" s="7"/>
      <c r="DOV10" s="7"/>
      <c r="DOW10" s="7"/>
      <c r="DOX10" s="7"/>
      <c r="DOY10" s="7"/>
      <c r="DOZ10" s="7"/>
      <c r="DPA10" s="7"/>
      <c r="DPB10" s="7"/>
      <c r="DPC10" s="7"/>
      <c r="DPD10" s="7"/>
      <c r="DPE10" s="7"/>
      <c r="DPF10" s="7"/>
      <c r="DPG10" s="7"/>
      <c r="DPH10" s="7"/>
      <c r="DPI10" s="7"/>
      <c r="DPJ10" s="7"/>
      <c r="DPK10" s="7"/>
      <c r="DPL10" s="7"/>
      <c r="DPM10" s="7"/>
      <c r="DPN10" s="7"/>
      <c r="DPO10" s="7"/>
      <c r="DPP10" s="7"/>
      <c r="DPQ10" s="7"/>
      <c r="DPR10" s="7"/>
      <c r="DPS10" s="7"/>
      <c r="DPT10" s="7"/>
      <c r="DPU10" s="7"/>
      <c r="DPV10" s="7"/>
      <c r="DPW10" s="7"/>
      <c r="DPX10" s="7"/>
      <c r="DPY10" s="7"/>
      <c r="DPZ10" s="7"/>
      <c r="DQA10" s="7"/>
      <c r="DQB10" s="7"/>
      <c r="DQC10" s="7"/>
      <c r="DQD10" s="7"/>
      <c r="DQE10" s="7"/>
      <c r="DQF10" s="7"/>
      <c r="DQG10" s="7"/>
      <c r="DQH10" s="7"/>
      <c r="DQI10" s="7"/>
      <c r="DQJ10" s="7"/>
      <c r="DQK10" s="7"/>
      <c r="DQL10" s="7"/>
      <c r="DQM10" s="7"/>
      <c r="DQN10" s="7"/>
      <c r="DQO10" s="7"/>
      <c r="DQP10" s="7"/>
      <c r="DQQ10" s="7"/>
      <c r="DQR10" s="7"/>
      <c r="DQS10" s="7"/>
      <c r="DQT10" s="7"/>
      <c r="DQU10" s="7"/>
      <c r="DQV10" s="7"/>
      <c r="DQW10" s="7"/>
      <c r="DQX10" s="7"/>
      <c r="DQY10" s="7"/>
      <c r="DQZ10" s="7"/>
      <c r="DRA10" s="7"/>
      <c r="DRB10" s="7"/>
      <c r="DRC10" s="7"/>
      <c r="DRD10" s="7"/>
      <c r="DRE10" s="7"/>
      <c r="DRF10" s="7"/>
      <c r="DRG10" s="7"/>
      <c r="DRH10" s="7"/>
      <c r="DRI10" s="7"/>
      <c r="DRJ10" s="7"/>
      <c r="DRK10" s="7"/>
      <c r="DRL10" s="7"/>
      <c r="DRM10" s="7"/>
      <c r="DRN10" s="7"/>
      <c r="DRO10" s="7"/>
      <c r="DRP10" s="7"/>
      <c r="DRQ10" s="7"/>
      <c r="DRR10" s="7"/>
      <c r="DRS10" s="7"/>
      <c r="DRT10" s="7"/>
      <c r="DRU10" s="7"/>
      <c r="DRV10" s="7"/>
      <c r="DRW10" s="7"/>
      <c r="DRX10" s="7"/>
      <c r="DRY10" s="7"/>
      <c r="DRZ10" s="7"/>
      <c r="DSA10" s="7"/>
      <c r="DSB10" s="7"/>
      <c r="DSC10" s="7"/>
      <c r="DSD10" s="7"/>
      <c r="DSE10" s="7"/>
      <c r="DSF10" s="7"/>
      <c r="DSG10" s="7"/>
      <c r="DSH10" s="7"/>
      <c r="DSI10" s="7"/>
      <c r="DSJ10" s="7"/>
      <c r="DSK10" s="7"/>
      <c r="DSL10" s="7"/>
      <c r="DSM10" s="7"/>
      <c r="DSN10" s="7"/>
      <c r="DSO10" s="7"/>
      <c r="DSP10" s="7"/>
      <c r="DSQ10" s="7"/>
      <c r="DSR10" s="7"/>
      <c r="DSS10" s="7"/>
      <c r="DST10" s="7"/>
      <c r="DSU10" s="7"/>
      <c r="DSV10" s="7"/>
      <c r="DSW10" s="7"/>
      <c r="DSX10" s="7"/>
      <c r="DSY10" s="7"/>
      <c r="DSZ10" s="7"/>
      <c r="DTA10" s="7"/>
      <c r="DTB10" s="7"/>
      <c r="DTC10" s="7"/>
      <c r="DTD10" s="7"/>
      <c r="DTE10" s="7"/>
      <c r="DTF10" s="7"/>
      <c r="DTG10" s="7"/>
      <c r="DTH10" s="7"/>
      <c r="DTI10" s="7"/>
      <c r="DTJ10" s="7"/>
      <c r="DTK10" s="7"/>
      <c r="DTL10" s="7"/>
      <c r="DTM10" s="7"/>
      <c r="DTN10" s="7"/>
      <c r="DTO10" s="7"/>
      <c r="DTP10" s="7"/>
      <c r="DTQ10" s="7"/>
      <c r="DTR10" s="7"/>
      <c r="DTS10" s="7"/>
      <c r="DTT10" s="7"/>
      <c r="DTU10" s="7"/>
      <c r="DTV10" s="7"/>
      <c r="DTW10" s="7"/>
      <c r="DTX10" s="7"/>
      <c r="DTY10" s="7"/>
      <c r="DTZ10" s="7"/>
      <c r="DUA10" s="7"/>
      <c r="DUB10" s="7"/>
      <c r="DUC10" s="7"/>
      <c r="DUD10" s="7"/>
      <c r="DUE10" s="7"/>
      <c r="DUF10" s="7"/>
      <c r="DUG10" s="7"/>
      <c r="DUH10" s="7"/>
      <c r="DUI10" s="7"/>
      <c r="DUJ10" s="7"/>
      <c r="DUK10" s="7"/>
      <c r="DUL10" s="7"/>
      <c r="DUM10" s="7"/>
      <c r="DUN10" s="7"/>
      <c r="DUO10" s="7"/>
      <c r="DUP10" s="7"/>
      <c r="DUQ10" s="7"/>
      <c r="DUR10" s="7"/>
      <c r="DUS10" s="7"/>
      <c r="DUT10" s="7"/>
      <c r="DUU10" s="7"/>
      <c r="DUV10" s="7"/>
      <c r="DUW10" s="7"/>
      <c r="DUX10" s="7"/>
      <c r="DUY10" s="7"/>
      <c r="DUZ10" s="7"/>
      <c r="DVA10" s="7"/>
      <c r="DVB10" s="7"/>
      <c r="DVC10" s="7"/>
      <c r="DVD10" s="7"/>
      <c r="DVE10" s="7"/>
      <c r="DVF10" s="7"/>
      <c r="DVG10" s="7"/>
      <c r="DVH10" s="7"/>
      <c r="DVI10" s="7"/>
      <c r="DVJ10" s="7"/>
      <c r="DVK10" s="7"/>
      <c r="DVL10" s="7"/>
      <c r="DVM10" s="7"/>
      <c r="DVN10" s="7"/>
      <c r="DVO10" s="7"/>
      <c r="DVP10" s="7"/>
      <c r="DVQ10" s="7"/>
      <c r="DVR10" s="7"/>
      <c r="DVS10" s="7"/>
      <c r="DVT10" s="7"/>
      <c r="DVU10" s="7"/>
      <c r="DVV10" s="7"/>
      <c r="DVW10" s="7"/>
      <c r="DVX10" s="7"/>
      <c r="DVY10" s="7"/>
      <c r="DVZ10" s="7"/>
      <c r="DWA10" s="7"/>
      <c r="DWB10" s="7"/>
      <c r="DWC10" s="7"/>
      <c r="DWD10" s="7"/>
      <c r="DWE10" s="7"/>
      <c r="DWF10" s="7"/>
      <c r="DWG10" s="7"/>
      <c r="DWH10" s="7"/>
      <c r="DWI10" s="7"/>
      <c r="DWJ10" s="7"/>
      <c r="DWK10" s="7"/>
      <c r="DWL10" s="7"/>
      <c r="DWM10" s="7"/>
      <c r="DWN10" s="7"/>
      <c r="DWO10" s="7"/>
      <c r="DWP10" s="7"/>
      <c r="DWQ10" s="7"/>
      <c r="DWR10" s="7"/>
      <c r="DWS10" s="7"/>
      <c r="DWT10" s="7"/>
      <c r="DWU10" s="7"/>
      <c r="DWV10" s="7"/>
      <c r="DWW10" s="7"/>
      <c r="DWX10" s="7"/>
      <c r="DWY10" s="7"/>
      <c r="DWZ10" s="7"/>
      <c r="DXA10" s="7"/>
      <c r="DXB10" s="7"/>
      <c r="DXC10" s="7"/>
      <c r="DXD10" s="7"/>
      <c r="DXE10" s="7"/>
      <c r="DXF10" s="7"/>
      <c r="DXG10" s="7"/>
      <c r="DXH10" s="7"/>
      <c r="DXI10" s="7"/>
      <c r="DXJ10" s="7"/>
      <c r="DXK10" s="7"/>
      <c r="DXL10" s="7"/>
      <c r="DXM10" s="7"/>
      <c r="DXN10" s="7"/>
      <c r="DXO10" s="7"/>
      <c r="DXP10" s="7"/>
      <c r="DXQ10" s="7"/>
      <c r="DXR10" s="7"/>
      <c r="DXS10" s="7"/>
      <c r="DXT10" s="7"/>
      <c r="DXV10" s="7"/>
      <c r="DXW10" s="7"/>
      <c r="DXX10" s="7"/>
      <c r="DXY10" s="7"/>
      <c r="DXZ10" s="7"/>
      <c r="DYA10" s="7"/>
      <c r="DYB10" s="7"/>
      <c r="DYC10" s="7"/>
      <c r="DYD10" s="7"/>
      <c r="DYE10" s="7"/>
      <c r="DYF10" s="7"/>
      <c r="DYG10" s="7"/>
      <c r="DYH10" s="7"/>
      <c r="DYI10" s="7"/>
      <c r="DYJ10" s="7"/>
      <c r="DYK10" s="7"/>
      <c r="DYL10" s="7"/>
      <c r="DYM10" s="7"/>
      <c r="DYN10" s="7"/>
      <c r="DYO10" s="7"/>
      <c r="DYP10" s="7"/>
      <c r="DYQ10" s="7"/>
      <c r="DYR10" s="7"/>
      <c r="DYS10" s="7"/>
      <c r="DYT10" s="7"/>
      <c r="DYU10" s="7"/>
      <c r="DYV10" s="7"/>
      <c r="DYW10" s="7"/>
      <c r="DYX10" s="7"/>
      <c r="DYY10" s="7"/>
      <c r="DYZ10" s="7"/>
      <c r="DZA10" s="7"/>
      <c r="DZB10" s="7"/>
      <c r="DZC10" s="7"/>
      <c r="DZD10" s="7"/>
      <c r="DZE10" s="7"/>
      <c r="DZF10" s="7"/>
      <c r="DZG10" s="7"/>
      <c r="DZH10" s="7"/>
      <c r="DZI10" s="7"/>
      <c r="DZJ10" s="7"/>
      <c r="DZK10" s="7"/>
      <c r="DZL10" s="7"/>
      <c r="DZM10" s="7"/>
      <c r="DZN10" s="7"/>
      <c r="DZO10" s="7"/>
      <c r="DZP10" s="7"/>
      <c r="DZQ10" s="7"/>
      <c r="DZR10" s="7"/>
      <c r="DZS10" s="7"/>
      <c r="DZT10" s="7"/>
      <c r="DZU10" s="7"/>
      <c r="DZV10" s="7"/>
      <c r="DZW10" s="7"/>
      <c r="DZX10" s="7"/>
      <c r="DZY10" s="7"/>
      <c r="DZZ10" s="7"/>
      <c r="EAA10" s="7"/>
      <c r="EAB10" s="7"/>
      <c r="EAC10" s="7"/>
      <c r="EAD10" s="7"/>
      <c r="EAE10" s="7"/>
      <c r="EAF10" s="7"/>
      <c r="EAG10" s="7"/>
      <c r="EAH10" s="7"/>
      <c r="EAI10" s="7"/>
      <c r="EAJ10" s="7"/>
      <c r="EAK10" s="7"/>
      <c r="EAL10" s="7"/>
      <c r="EAM10" s="7"/>
      <c r="EAN10" s="7"/>
      <c r="EAO10" s="7"/>
      <c r="EAP10" s="7"/>
      <c r="EAQ10" s="7"/>
      <c r="EAR10" s="7"/>
      <c r="EAS10" s="7"/>
      <c r="EAT10" s="7"/>
      <c r="EAU10" s="7"/>
      <c r="EAV10" s="7"/>
      <c r="EAW10" s="7"/>
      <c r="EAX10" s="7"/>
      <c r="EAY10" s="7"/>
      <c r="EAZ10" s="7"/>
      <c r="EBA10" s="7"/>
      <c r="EBB10" s="7"/>
      <c r="EBC10" s="7"/>
      <c r="EBD10" s="7"/>
      <c r="EBE10" s="7"/>
      <c r="EBF10" s="7"/>
      <c r="EBG10" s="7"/>
      <c r="EBH10" s="7"/>
      <c r="EBI10" s="7"/>
      <c r="EBJ10" s="7"/>
      <c r="EBK10" s="7"/>
      <c r="EBL10" s="7"/>
      <c r="EBM10" s="7"/>
      <c r="EBN10" s="7"/>
      <c r="EBO10" s="7"/>
      <c r="EBP10" s="7"/>
      <c r="EBQ10" s="7"/>
      <c r="EBR10" s="7"/>
      <c r="EBS10" s="7"/>
      <c r="EBT10" s="7"/>
      <c r="EBU10" s="7"/>
      <c r="EBV10" s="7"/>
      <c r="EBW10" s="7"/>
      <c r="EBX10" s="7"/>
      <c r="EBY10" s="7"/>
      <c r="EBZ10" s="7"/>
      <c r="ECA10" s="7"/>
      <c r="ECB10" s="7"/>
      <c r="ECC10" s="7"/>
      <c r="ECD10" s="7"/>
      <c r="ECE10" s="7"/>
      <c r="ECF10" s="7"/>
      <c r="ECG10" s="7"/>
      <c r="ECH10" s="7"/>
      <c r="ECI10" s="7"/>
      <c r="ECJ10" s="7"/>
      <c r="ECK10" s="7"/>
      <c r="ECL10" s="7"/>
      <c r="ECM10" s="7"/>
      <c r="ECN10" s="7"/>
      <c r="ECO10" s="7"/>
      <c r="ECP10" s="7"/>
      <c r="ECQ10" s="7"/>
      <c r="ECR10" s="7"/>
      <c r="ECS10" s="7"/>
      <c r="ECT10" s="7"/>
      <c r="ECU10" s="7"/>
      <c r="ECV10" s="7"/>
      <c r="ECW10" s="7"/>
      <c r="ECX10" s="7"/>
      <c r="ECY10" s="7"/>
      <c r="ECZ10" s="7"/>
      <c r="EDA10" s="7"/>
      <c r="EDB10" s="7"/>
      <c r="EDC10" s="7"/>
      <c r="EDD10" s="7"/>
      <c r="EDE10" s="7"/>
      <c r="EDF10" s="7"/>
      <c r="EDG10" s="7"/>
      <c r="EDH10" s="7"/>
      <c r="EDI10" s="7"/>
      <c r="EDJ10" s="7"/>
      <c r="EDK10" s="7"/>
      <c r="EDL10" s="7"/>
      <c r="EDM10" s="7"/>
      <c r="EDN10" s="7"/>
      <c r="EDO10" s="7"/>
      <c r="EDP10" s="7"/>
      <c r="EDQ10" s="7"/>
      <c r="EDR10" s="7"/>
      <c r="EDS10" s="7"/>
      <c r="EDT10" s="7"/>
      <c r="EDU10" s="7"/>
      <c r="EDV10" s="7"/>
      <c r="EDW10" s="7"/>
      <c r="EDX10" s="7"/>
      <c r="EDY10" s="7"/>
      <c r="EDZ10" s="7"/>
      <c r="EEA10" s="7"/>
      <c r="EEB10" s="7"/>
      <c r="EEC10" s="7"/>
      <c r="EED10" s="7"/>
      <c r="EEE10" s="7"/>
      <c r="EEF10" s="7"/>
      <c r="EEG10" s="7"/>
      <c r="EEH10" s="7"/>
      <c r="EEI10" s="7"/>
      <c r="EEJ10" s="7"/>
      <c r="EEK10" s="7"/>
      <c r="EEL10" s="7"/>
      <c r="EEM10" s="7"/>
      <c r="EEN10" s="7"/>
      <c r="EEO10" s="7"/>
      <c r="EEP10" s="7"/>
      <c r="EEQ10" s="7"/>
      <c r="EER10" s="7"/>
      <c r="EES10" s="7"/>
      <c r="EET10" s="7"/>
      <c r="EEU10" s="7"/>
      <c r="EEV10" s="7"/>
      <c r="EEW10" s="7"/>
      <c r="EEX10" s="7"/>
      <c r="EEY10" s="7"/>
      <c r="EEZ10" s="7"/>
      <c r="EFA10" s="7"/>
      <c r="EFB10" s="7"/>
      <c r="EFC10" s="7"/>
      <c r="EFD10" s="7"/>
      <c r="EFE10" s="7"/>
      <c r="EFF10" s="7"/>
      <c r="EFG10" s="7"/>
      <c r="EFH10" s="7"/>
      <c r="EFI10" s="7"/>
      <c r="EFJ10" s="7"/>
      <c r="EFK10" s="7"/>
      <c r="EFL10" s="7"/>
      <c r="EFM10" s="7"/>
      <c r="EFN10" s="7"/>
      <c r="EFO10" s="7"/>
      <c r="EFP10" s="7"/>
      <c r="EFQ10" s="7"/>
      <c r="EFR10" s="7"/>
      <c r="EFS10" s="7"/>
      <c r="EFT10" s="7"/>
      <c r="EFU10" s="7"/>
      <c r="EFV10" s="7"/>
      <c r="EFW10" s="7"/>
      <c r="EFX10" s="7"/>
      <c r="EFY10" s="7"/>
      <c r="EFZ10" s="7"/>
      <c r="EGA10" s="7"/>
      <c r="EGB10" s="7"/>
      <c r="EGC10" s="7"/>
      <c r="EGD10" s="7"/>
      <c r="EGE10" s="7"/>
      <c r="EGF10" s="7"/>
      <c r="EGG10" s="7"/>
      <c r="EGH10" s="7"/>
      <c r="EGI10" s="7"/>
      <c r="EGJ10" s="7"/>
      <c r="EGK10" s="7"/>
      <c r="EGL10" s="7"/>
      <c r="EGM10" s="7"/>
      <c r="EGN10" s="7"/>
      <c r="EGO10" s="7"/>
      <c r="EGP10" s="7"/>
      <c r="EGQ10" s="7"/>
      <c r="EGR10" s="7"/>
      <c r="EGS10" s="7"/>
      <c r="EGT10" s="7"/>
      <c r="EGU10" s="7"/>
      <c r="EGV10" s="7"/>
      <c r="EGW10" s="7"/>
      <c r="EGX10" s="7"/>
      <c r="EGY10" s="7"/>
      <c r="EGZ10" s="7"/>
      <c r="EHA10" s="7"/>
      <c r="EHB10" s="7"/>
      <c r="EHC10" s="7"/>
      <c r="EHD10" s="7"/>
      <c r="EHE10" s="7"/>
      <c r="EHF10" s="7"/>
      <c r="EHG10" s="7"/>
      <c r="EHH10" s="7"/>
      <c r="EHI10" s="7"/>
      <c r="EHJ10" s="7"/>
      <c r="EHK10" s="7"/>
      <c r="EHL10" s="7"/>
      <c r="EHM10" s="7"/>
      <c r="EHN10" s="7"/>
      <c r="EHO10" s="7"/>
      <c r="EHP10" s="7"/>
      <c r="EHR10" s="7"/>
      <c r="EHS10" s="7"/>
      <c r="EHT10" s="7"/>
      <c r="EHU10" s="7"/>
      <c r="EHV10" s="7"/>
      <c r="EHW10" s="7"/>
      <c r="EHX10" s="7"/>
      <c r="EHY10" s="7"/>
      <c r="EHZ10" s="7"/>
      <c r="EIA10" s="7"/>
      <c r="EIB10" s="7"/>
      <c r="EIC10" s="7"/>
      <c r="EID10" s="7"/>
      <c r="EIE10" s="7"/>
      <c r="EIF10" s="7"/>
      <c r="EIG10" s="7"/>
      <c r="EIH10" s="7"/>
      <c r="EII10" s="7"/>
      <c r="EIJ10" s="7"/>
      <c r="EIK10" s="7"/>
      <c r="EIL10" s="7"/>
      <c r="EIM10" s="7"/>
      <c r="EIN10" s="7"/>
      <c r="EIO10" s="7"/>
      <c r="EIP10" s="7"/>
      <c r="EIQ10" s="7"/>
      <c r="EIR10" s="7"/>
      <c r="EIS10" s="7"/>
      <c r="EIT10" s="7"/>
      <c r="EIU10" s="7"/>
      <c r="EIV10" s="7"/>
      <c r="EIW10" s="7"/>
      <c r="EIX10" s="7"/>
      <c r="EIY10" s="7"/>
      <c r="EIZ10" s="7"/>
      <c r="EJA10" s="7"/>
      <c r="EJB10" s="7"/>
      <c r="EJC10" s="7"/>
      <c r="EJD10" s="7"/>
      <c r="EJE10" s="7"/>
      <c r="EJF10" s="7"/>
      <c r="EJG10" s="7"/>
      <c r="EJH10" s="7"/>
      <c r="EJI10" s="7"/>
      <c r="EJJ10" s="7"/>
      <c r="EJK10" s="7"/>
      <c r="EJL10" s="7"/>
      <c r="EJM10" s="7"/>
      <c r="EJN10" s="7"/>
      <c r="EJO10" s="7"/>
      <c r="EJP10" s="7"/>
      <c r="EJQ10" s="7"/>
      <c r="EJR10" s="7"/>
      <c r="EJS10" s="7"/>
      <c r="EJT10" s="7"/>
      <c r="EJU10" s="7"/>
      <c r="EJV10" s="7"/>
      <c r="EJW10" s="7"/>
      <c r="EJX10" s="7"/>
      <c r="EJY10" s="7"/>
      <c r="EJZ10" s="7"/>
      <c r="EKA10" s="7"/>
      <c r="EKB10" s="7"/>
      <c r="EKC10" s="7"/>
      <c r="EKD10" s="7"/>
      <c r="EKE10" s="7"/>
      <c r="EKF10" s="7"/>
      <c r="EKG10" s="7"/>
      <c r="EKH10" s="7"/>
      <c r="EKI10" s="7"/>
      <c r="EKJ10" s="7"/>
      <c r="EKK10" s="7"/>
      <c r="EKL10" s="7"/>
      <c r="EKM10" s="7"/>
      <c r="EKN10" s="7"/>
      <c r="EKO10" s="7"/>
      <c r="EKP10" s="7"/>
      <c r="EKQ10" s="7"/>
      <c r="EKR10" s="7"/>
      <c r="EKS10" s="7"/>
      <c r="EKT10" s="7"/>
      <c r="EKU10" s="7"/>
      <c r="EKV10" s="7"/>
      <c r="EKW10" s="7"/>
      <c r="EKX10" s="7"/>
      <c r="EKY10" s="7"/>
      <c r="EKZ10" s="7"/>
      <c r="ELA10" s="7"/>
      <c r="ELB10" s="7"/>
      <c r="ELC10" s="7"/>
      <c r="ELD10" s="7"/>
      <c r="ELE10" s="7"/>
      <c r="ELF10" s="7"/>
      <c r="ELG10" s="7"/>
      <c r="ELH10" s="7"/>
      <c r="ELI10" s="7"/>
      <c r="ELJ10" s="7"/>
      <c r="ELK10" s="7"/>
      <c r="ELL10" s="7"/>
      <c r="ELM10" s="7"/>
      <c r="ELN10" s="7"/>
      <c r="ELO10" s="7"/>
      <c r="ELP10" s="7"/>
      <c r="ELQ10" s="7"/>
      <c r="ELR10" s="7"/>
      <c r="ELS10" s="7"/>
      <c r="ELT10" s="7"/>
      <c r="ELU10" s="7"/>
      <c r="ELV10" s="7"/>
      <c r="ELW10" s="7"/>
      <c r="ELX10" s="7"/>
      <c r="ELY10" s="7"/>
      <c r="ELZ10" s="7"/>
      <c r="EMA10" s="7"/>
      <c r="EMB10" s="7"/>
      <c r="EMC10" s="7"/>
      <c r="EMD10" s="7"/>
      <c r="EME10" s="7"/>
      <c r="EMF10" s="7"/>
      <c r="EMG10" s="7"/>
      <c r="EMH10" s="7"/>
      <c r="EMI10" s="7"/>
      <c r="EMJ10" s="7"/>
      <c r="EMK10" s="7"/>
      <c r="EML10" s="7"/>
      <c r="EMM10" s="7"/>
      <c r="EMN10" s="7"/>
      <c r="EMO10" s="7"/>
      <c r="EMP10" s="7"/>
      <c r="EMQ10" s="7"/>
      <c r="EMR10" s="7"/>
      <c r="EMS10" s="7"/>
      <c r="EMT10" s="7"/>
      <c r="EMU10" s="7"/>
      <c r="EMV10" s="7"/>
      <c r="EMW10" s="7"/>
      <c r="EMX10" s="7"/>
      <c r="EMY10" s="7"/>
      <c r="EMZ10" s="7"/>
      <c r="ENA10" s="7"/>
      <c r="ENB10" s="7"/>
      <c r="ENC10" s="7"/>
      <c r="END10" s="7"/>
      <c r="ENE10" s="7"/>
      <c r="ENF10" s="7"/>
      <c r="ENG10" s="7"/>
      <c r="ENH10" s="7"/>
      <c r="ENI10" s="7"/>
      <c r="ENJ10" s="7"/>
      <c r="ENK10" s="7"/>
      <c r="ENL10" s="7"/>
      <c r="ENM10" s="7"/>
      <c r="ENN10" s="7"/>
      <c r="ENO10" s="7"/>
      <c r="ENP10" s="7"/>
      <c r="ENQ10" s="7"/>
      <c r="ENR10" s="7"/>
      <c r="ENS10" s="7"/>
      <c r="ENT10" s="7"/>
      <c r="ENU10" s="7"/>
      <c r="ENV10" s="7"/>
      <c r="ENW10" s="7"/>
      <c r="ENX10" s="7"/>
      <c r="ENY10" s="7"/>
      <c r="ENZ10" s="7"/>
      <c r="EOA10" s="7"/>
      <c r="EOB10" s="7"/>
      <c r="EOC10" s="7"/>
      <c r="EOD10" s="7"/>
      <c r="EOE10" s="7"/>
      <c r="EOF10" s="7"/>
      <c r="EOG10" s="7"/>
      <c r="EOH10" s="7"/>
      <c r="EOI10" s="7"/>
      <c r="EOJ10" s="7"/>
      <c r="EOK10" s="7"/>
      <c r="EOL10" s="7"/>
      <c r="EOM10" s="7"/>
      <c r="EON10" s="7"/>
      <c r="EOO10" s="7"/>
      <c r="EOP10" s="7"/>
      <c r="EOQ10" s="7"/>
      <c r="EOR10" s="7"/>
      <c r="EOS10" s="7"/>
      <c r="EOT10" s="7"/>
      <c r="EOU10" s="7"/>
      <c r="EOV10" s="7"/>
      <c r="EOW10" s="7"/>
      <c r="EOX10" s="7"/>
      <c r="EOY10" s="7"/>
      <c r="EOZ10" s="7"/>
      <c r="EPA10" s="7"/>
      <c r="EPB10" s="7"/>
      <c r="EPC10" s="7"/>
      <c r="EPD10" s="7"/>
      <c r="EPE10" s="7"/>
      <c r="EPF10" s="7"/>
      <c r="EPG10" s="7"/>
      <c r="EPH10" s="7"/>
      <c r="EPI10" s="7"/>
      <c r="EPJ10" s="7"/>
      <c r="EPK10" s="7"/>
      <c r="EPL10" s="7"/>
      <c r="EPM10" s="7"/>
      <c r="EPN10" s="7"/>
      <c r="EPO10" s="7"/>
      <c r="EPP10" s="7"/>
      <c r="EPQ10" s="7"/>
      <c r="EPR10" s="7"/>
      <c r="EPS10" s="7"/>
      <c r="EPT10" s="7"/>
      <c r="EPU10" s="7"/>
      <c r="EPV10" s="7"/>
      <c r="EPW10" s="7"/>
      <c r="EPX10" s="7"/>
      <c r="EPY10" s="7"/>
      <c r="EPZ10" s="7"/>
      <c r="EQA10" s="7"/>
      <c r="EQB10" s="7"/>
      <c r="EQC10" s="7"/>
      <c r="EQD10" s="7"/>
      <c r="EQE10" s="7"/>
      <c r="EQF10" s="7"/>
      <c r="EQG10" s="7"/>
      <c r="EQH10" s="7"/>
      <c r="EQI10" s="7"/>
      <c r="EQJ10" s="7"/>
      <c r="EQK10" s="7"/>
      <c r="EQL10" s="7"/>
      <c r="EQM10" s="7"/>
      <c r="EQN10" s="7"/>
      <c r="EQO10" s="7"/>
      <c r="EQP10" s="7"/>
      <c r="EQQ10" s="7"/>
      <c r="EQR10" s="7"/>
      <c r="EQS10" s="7"/>
      <c r="EQT10" s="7"/>
      <c r="EQU10" s="7"/>
      <c r="EQV10" s="7"/>
      <c r="EQW10" s="7"/>
      <c r="EQX10" s="7"/>
      <c r="EQY10" s="7"/>
      <c r="EQZ10" s="7"/>
      <c r="ERA10" s="7"/>
      <c r="ERB10" s="7"/>
      <c r="ERC10" s="7"/>
      <c r="ERD10" s="7"/>
      <c r="ERE10" s="7"/>
      <c r="ERF10" s="7"/>
      <c r="ERG10" s="7"/>
      <c r="ERH10" s="7"/>
      <c r="ERI10" s="7"/>
      <c r="ERJ10" s="7"/>
      <c r="ERK10" s="7"/>
      <c r="ERL10" s="7"/>
      <c r="ERN10" s="7"/>
      <c r="ERO10" s="7"/>
      <c r="ERP10" s="7"/>
      <c r="ERQ10" s="7"/>
      <c r="ERR10" s="7"/>
      <c r="ERS10" s="7"/>
      <c r="ERT10" s="7"/>
      <c r="ERU10" s="7"/>
      <c r="ERV10" s="7"/>
      <c r="ERW10" s="7"/>
      <c r="ERX10" s="7"/>
      <c r="ERY10" s="7"/>
      <c r="ERZ10" s="7"/>
      <c r="ESA10" s="7"/>
      <c r="ESB10" s="7"/>
      <c r="ESC10" s="7"/>
      <c r="ESD10" s="7"/>
      <c r="ESE10" s="7"/>
      <c r="ESF10" s="7"/>
      <c r="ESG10" s="7"/>
      <c r="ESH10" s="7"/>
      <c r="ESI10" s="7"/>
      <c r="ESJ10" s="7"/>
      <c r="ESK10" s="7"/>
      <c r="ESL10" s="7"/>
      <c r="ESM10" s="7"/>
      <c r="ESN10" s="7"/>
      <c r="ESO10" s="7"/>
      <c r="ESP10" s="7"/>
      <c r="ESQ10" s="7"/>
      <c r="ESR10" s="7"/>
      <c r="ESS10" s="7"/>
      <c r="EST10" s="7"/>
      <c r="ESU10" s="7"/>
      <c r="ESV10" s="7"/>
      <c r="ESW10" s="7"/>
      <c r="ESX10" s="7"/>
      <c r="ESY10" s="7"/>
      <c r="ESZ10" s="7"/>
      <c r="ETA10" s="7"/>
      <c r="ETB10" s="7"/>
      <c r="ETC10" s="7"/>
      <c r="ETD10" s="7"/>
      <c r="ETE10" s="7"/>
      <c r="ETF10" s="7"/>
      <c r="ETG10" s="7"/>
      <c r="ETH10" s="7"/>
      <c r="ETI10" s="7"/>
      <c r="ETJ10" s="7"/>
      <c r="ETK10" s="7"/>
      <c r="ETL10" s="7"/>
      <c r="ETM10" s="7"/>
      <c r="ETN10" s="7"/>
      <c r="ETO10" s="7"/>
      <c r="ETP10" s="7"/>
      <c r="ETQ10" s="7"/>
      <c r="ETR10" s="7"/>
      <c r="ETS10" s="7"/>
      <c r="ETT10" s="7"/>
      <c r="ETU10" s="7"/>
      <c r="ETV10" s="7"/>
      <c r="ETW10" s="7"/>
      <c r="ETX10" s="7"/>
      <c r="ETY10" s="7"/>
      <c r="ETZ10" s="7"/>
      <c r="EUA10" s="7"/>
      <c r="EUB10" s="7"/>
      <c r="EUC10" s="7"/>
      <c r="EUD10" s="7"/>
      <c r="EUE10" s="7"/>
      <c r="EUF10" s="7"/>
      <c r="EUG10" s="7"/>
      <c r="EUH10" s="7"/>
      <c r="EUI10" s="7"/>
      <c r="EUJ10" s="7"/>
      <c r="EUK10" s="7"/>
      <c r="EUL10" s="7"/>
      <c r="EUM10" s="7"/>
      <c r="EUN10" s="7"/>
      <c r="EUO10" s="7"/>
      <c r="EUP10" s="7"/>
      <c r="EUQ10" s="7"/>
      <c r="EUR10" s="7"/>
      <c r="EUS10" s="7"/>
      <c r="EUT10" s="7"/>
      <c r="EUU10" s="7"/>
      <c r="EUV10" s="7"/>
      <c r="EUW10" s="7"/>
      <c r="EUX10" s="7"/>
      <c r="EUY10" s="7"/>
      <c r="EUZ10" s="7"/>
      <c r="EVA10" s="7"/>
      <c r="EVB10" s="7"/>
      <c r="EVC10" s="7"/>
      <c r="EVD10" s="7"/>
      <c r="EVE10" s="7"/>
      <c r="EVF10" s="7"/>
      <c r="EVG10" s="7"/>
      <c r="EVH10" s="7"/>
      <c r="EVI10" s="7"/>
      <c r="EVJ10" s="7"/>
      <c r="EVK10" s="7"/>
      <c r="EVL10" s="7"/>
      <c r="EVM10" s="7"/>
      <c r="EVN10" s="7"/>
      <c r="EVO10" s="7"/>
      <c r="EVP10" s="7"/>
      <c r="EVQ10" s="7"/>
      <c r="EVR10" s="7"/>
      <c r="EVS10" s="7"/>
      <c r="EVT10" s="7"/>
      <c r="EVU10" s="7"/>
      <c r="EVV10" s="7"/>
      <c r="EVW10" s="7"/>
      <c r="EVX10" s="7"/>
      <c r="EVY10" s="7"/>
      <c r="EVZ10" s="7"/>
      <c r="EWA10" s="7"/>
      <c r="EWB10" s="7"/>
      <c r="EWC10" s="7"/>
      <c r="EWD10" s="7"/>
      <c r="EWE10" s="7"/>
      <c r="EWF10" s="7"/>
      <c r="EWG10" s="7"/>
      <c r="EWH10" s="7"/>
      <c r="EWI10" s="7"/>
      <c r="EWJ10" s="7"/>
      <c r="EWK10" s="7"/>
      <c r="EWL10" s="7"/>
      <c r="EWM10" s="7"/>
      <c r="EWN10" s="7"/>
      <c r="EWO10" s="7"/>
      <c r="EWP10" s="7"/>
      <c r="EWQ10" s="7"/>
      <c r="EWR10" s="7"/>
      <c r="EWS10" s="7"/>
      <c r="EWT10" s="7"/>
      <c r="EWU10" s="7"/>
      <c r="EWV10" s="7"/>
      <c r="EWW10" s="7"/>
      <c r="EWX10" s="7"/>
      <c r="EWY10" s="7"/>
      <c r="EWZ10" s="7"/>
      <c r="EXA10" s="7"/>
      <c r="EXB10" s="7"/>
      <c r="EXC10" s="7"/>
      <c r="EXD10" s="7"/>
      <c r="EXE10" s="7"/>
      <c r="EXF10" s="7"/>
      <c r="EXG10" s="7"/>
      <c r="EXH10" s="7"/>
      <c r="EXI10" s="7"/>
      <c r="EXJ10" s="7"/>
      <c r="EXK10" s="7"/>
      <c r="EXL10" s="7"/>
      <c r="EXM10" s="7"/>
      <c r="EXN10" s="7"/>
      <c r="EXO10" s="7"/>
      <c r="EXP10" s="7"/>
      <c r="EXQ10" s="7"/>
      <c r="EXR10" s="7"/>
      <c r="EXS10" s="7"/>
      <c r="EXT10" s="7"/>
      <c r="EXU10" s="7"/>
      <c r="EXV10" s="7"/>
      <c r="EXW10" s="7"/>
      <c r="EXX10" s="7"/>
      <c r="EXY10" s="7"/>
      <c r="EXZ10" s="7"/>
      <c r="EYA10" s="7"/>
      <c r="EYB10" s="7"/>
      <c r="EYC10" s="7"/>
      <c r="EYD10" s="7"/>
      <c r="EYE10" s="7"/>
      <c r="EYF10" s="7"/>
      <c r="EYG10" s="7"/>
      <c r="EYH10" s="7"/>
      <c r="EYI10" s="7"/>
      <c r="EYJ10" s="7"/>
      <c r="EYK10" s="7"/>
      <c r="EYL10" s="7"/>
      <c r="EYM10" s="7"/>
      <c r="EYN10" s="7"/>
      <c r="EYO10" s="7"/>
      <c r="EYP10" s="7"/>
      <c r="EYQ10" s="7"/>
      <c r="EYR10" s="7"/>
      <c r="EYS10" s="7"/>
      <c r="EYT10" s="7"/>
      <c r="EYU10" s="7"/>
      <c r="EYV10" s="7"/>
      <c r="EYW10" s="7"/>
      <c r="EYX10" s="7"/>
      <c r="EYY10" s="7"/>
      <c r="EYZ10" s="7"/>
      <c r="EZA10" s="7"/>
      <c r="EZB10" s="7"/>
      <c r="EZC10" s="7"/>
      <c r="EZD10" s="7"/>
      <c r="EZE10" s="7"/>
      <c r="EZF10" s="7"/>
      <c r="EZG10" s="7"/>
      <c r="EZH10" s="7"/>
      <c r="EZI10" s="7"/>
      <c r="EZJ10" s="7"/>
      <c r="EZK10" s="7"/>
      <c r="EZL10" s="7"/>
      <c r="EZM10" s="7"/>
      <c r="EZN10" s="7"/>
      <c r="EZO10" s="7"/>
      <c r="EZP10" s="7"/>
      <c r="EZQ10" s="7"/>
      <c r="EZR10" s="7"/>
      <c r="EZS10" s="7"/>
      <c r="EZT10" s="7"/>
      <c r="EZU10" s="7"/>
      <c r="EZV10" s="7"/>
      <c r="EZW10" s="7"/>
      <c r="EZX10" s="7"/>
      <c r="EZY10" s="7"/>
      <c r="EZZ10" s="7"/>
      <c r="FAA10" s="7"/>
      <c r="FAB10" s="7"/>
      <c r="FAC10" s="7"/>
      <c r="FAD10" s="7"/>
      <c r="FAE10" s="7"/>
      <c r="FAF10" s="7"/>
      <c r="FAG10" s="7"/>
      <c r="FAH10" s="7"/>
      <c r="FAI10" s="7"/>
      <c r="FAJ10" s="7"/>
      <c r="FAK10" s="7"/>
      <c r="FAL10" s="7"/>
      <c r="FAM10" s="7"/>
      <c r="FAN10" s="7"/>
      <c r="FAO10" s="7"/>
      <c r="FAP10" s="7"/>
      <c r="FAQ10" s="7"/>
      <c r="FAR10" s="7"/>
      <c r="FAS10" s="7"/>
      <c r="FAT10" s="7"/>
      <c r="FAU10" s="7"/>
      <c r="FAV10" s="7"/>
      <c r="FAW10" s="7"/>
      <c r="FAX10" s="7"/>
      <c r="FAY10" s="7"/>
      <c r="FAZ10" s="7"/>
      <c r="FBA10" s="7"/>
      <c r="FBB10" s="7"/>
      <c r="FBC10" s="7"/>
      <c r="FBD10" s="7"/>
      <c r="FBE10" s="7"/>
      <c r="FBF10" s="7"/>
      <c r="FBG10" s="7"/>
      <c r="FBH10" s="7"/>
      <c r="FBJ10" s="7"/>
      <c r="FBK10" s="7"/>
      <c r="FBL10" s="7"/>
      <c r="FBM10" s="7"/>
      <c r="FBN10" s="7"/>
      <c r="FBO10" s="7"/>
      <c r="FBP10" s="7"/>
      <c r="FBQ10" s="7"/>
      <c r="FBR10" s="7"/>
      <c r="FBS10" s="7"/>
      <c r="FBT10" s="7"/>
      <c r="FBU10" s="7"/>
      <c r="FBV10" s="7"/>
      <c r="FBW10" s="7"/>
      <c r="FBX10" s="7"/>
      <c r="FBY10" s="7"/>
      <c r="FBZ10" s="7"/>
      <c r="FCA10" s="7"/>
      <c r="FCB10" s="7"/>
      <c r="FCC10" s="7"/>
      <c r="FCD10" s="7"/>
      <c r="FCE10" s="7"/>
      <c r="FCF10" s="7"/>
      <c r="FCG10" s="7"/>
      <c r="FCH10" s="7"/>
      <c r="FCI10" s="7"/>
      <c r="FCJ10" s="7"/>
      <c r="FCK10" s="7"/>
      <c r="FCL10" s="7"/>
      <c r="FCM10" s="7"/>
      <c r="FCN10" s="7"/>
      <c r="FCO10" s="7"/>
      <c r="FCP10" s="7"/>
      <c r="FCQ10" s="7"/>
      <c r="FCR10" s="7"/>
      <c r="FCS10" s="7"/>
      <c r="FCT10" s="7"/>
      <c r="FCU10" s="7"/>
      <c r="FCV10" s="7"/>
      <c r="FCW10" s="7"/>
      <c r="FCX10" s="7"/>
      <c r="FCY10" s="7"/>
      <c r="FCZ10" s="7"/>
      <c r="FDA10" s="7"/>
      <c r="FDB10" s="7"/>
      <c r="FDC10" s="7"/>
      <c r="FDD10" s="7"/>
      <c r="FDE10" s="7"/>
      <c r="FDF10" s="7"/>
      <c r="FDG10" s="7"/>
      <c r="FDH10" s="7"/>
      <c r="FDI10" s="7"/>
      <c r="FDJ10" s="7"/>
      <c r="FDK10" s="7"/>
      <c r="FDL10" s="7"/>
      <c r="FDM10" s="7"/>
      <c r="FDN10" s="7"/>
      <c r="FDO10" s="7"/>
      <c r="FDP10" s="7"/>
      <c r="FDQ10" s="7"/>
      <c r="FDR10" s="7"/>
      <c r="FDS10" s="7"/>
      <c r="FDT10" s="7"/>
      <c r="FDU10" s="7"/>
      <c r="FDV10" s="7"/>
      <c r="FDW10" s="7"/>
      <c r="FDX10" s="7"/>
      <c r="FDY10" s="7"/>
      <c r="FDZ10" s="7"/>
      <c r="FEA10" s="7"/>
      <c r="FEB10" s="7"/>
      <c r="FEC10" s="7"/>
      <c r="FED10" s="7"/>
      <c r="FEE10" s="7"/>
      <c r="FEF10" s="7"/>
      <c r="FEG10" s="7"/>
      <c r="FEH10" s="7"/>
      <c r="FEI10" s="7"/>
      <c r="FEJ10" s="7"/>
      <c r="FEK10" s="7"/>
      <c r="FEL10" s="7"/>
      <c r="FEM10" s="7"/>
      <c r="FEN10" s="7"/>
      <c r="FEO10" s="7"/>
      <c r="FEP10" s="7"/>
      <c r="FEQ10" s="7"/>
      <c r="FER10" s="7"/>
      <c r="FES10" s="7"/>
      <c r="FET10" s="7"/>
      <c r="FEU10" s="7"/>
      <c r="FEV10" s="7"/>
      <c r="FEW10" s="7"/>
      <c r="FEX10" s="7"/>
      <c r="FEY10" s="7"/>
      <c r="FEZ10" s="7"/>
      <c r="FFA10" s="7"/>
      <c r="FFB10" s="7"/>
      <c r="FFC10" s="7"/>
      <c r="FFD10" s="7"/>
      <c r="FFE10" s="7"/>
      <c r="FFF10" s="7"/>
      <c r="FFG10" s="7"/>
      <c r="FFH10" s="7"/>
      <c r="FFI10" s="7"/>
      <c r="FFJ10" s="7"/>
      <c r="FFK10" s="7"/>
      <c r="FFL10" s="7"/>
      <c r="FFM10" s="7"/>
      <c r="FFN10" s="7"/>
      <c r="FFO10" s="7"/>
      <c r="FFP10" s="7"/>
      <c r="FFQ10" s="7"/>
      <c r="FFR10" s="7"/>
      <c r="FFS10" s="7"/>
      <c r="FFT10" s="7"/>
      <c r="FFU10" s="7"/>
      <c r="FFV10" s="7"/>
      <c r="FFW10" s="7"/>
      <c r="FFX10" s="7"/>
      <c r="FFY10" s="7"/>
      <c r="FFZ10" s="7"/>
      <c r="FGA10" s="7"/>
      <c r="FGB10" s="7"/>
      <c r="FGC10" s="7"/>
      <c r="FGD10" s="7"/>
      <c r="FGE10" s="7"/>
      <c r="FGF10" s="7"/>
      <c r="FGG10" s="7"/>
      <c r="FGH10" s="7"/>
      <c r="FGI10" s="7"/>
      <c r="FGJ10" s="7"/>
      <c r="FGK10" s="7"/>
      <c r="FGL10" s="7"/>
      <c r="FGM10" s="7"/>
      <c r="FGN10" s="7"/>
      <c r="FGO10" s="7"/>
      <c r="FGP10" s="7"/>
      <c r="FGQ10" s="7"/>
      <c r="FGR10" s="7"/>
      <c r="FGS10" s="7"/>
      <c r="FGT10" s="7"/>
      <c r="FGU10" s="7"/>
      <c r="FGV10" s="7"/>
      <c r="FGW10" s="7"/>
      <c r="FGX10" s="7"/>
      <c r="FGY10" s="7"/>
      <c r="FGZ10" s="7"/>
      <c r="FHA10" s="7"/>
      <c r="FHB10" s="7"/>
      <c r="FHC10" s="7"/>
      <c r="FHD10" s="7"/>
      <c r="FHE10" s="7"/>
      <c r="FHF10" s="7"/>
      <c r="FHG10" s="7"/>
      <c r="FHH10" s="7"/>
      <c r="FHI10" s="7"/>
      <c r="FHJ10" s="7"/>
      <c r="FHK10" s="7"/>
      <c r="FHL10" s="7"/>
      <c r="FHM10" s="7"/>
      <c r="FHN10" s="7"/>
      <c r="FHO10" s="7"/>
      <c r="FHP10" s="7"/>
      <c r="FHQ10" s="7"/>
      <c r="FHR10" s="7"/>
      <c r="FHS10" s="7"/>
      <c r="FHT10" s="7"/>
      <c r="FHU10" s="7"/>
      <c r="FHV10" s="7"/>
      <c r="FHW10" s="7"/>
      <c r="FHX10" s="7"/>
      <c r="FHY10" s="7"/>
      <c r="FHZ10" s="7"/>
      <c r="FIA10" s="7"/>
      <c r="FIB10" s="7"/>
      <c r="FIC10" s="7"/>
      <c r="FID10" s="7"/>
      <c r="FIE10" s="7"/>
      <c r="FIF10" s="7"/>
      <c r="FIG10" s="7"/>
      <c r="FIH10" s="7"/>
      <c r="FII10" s="7"/>
      <c r="FIJ10" s="7"/>
      <c r="FIK10" s="7"/>
      <c r="FIL10" s="7"/>
      <c r="FIM10" s="7"/>
      <c r="FIN10" s="7"/>
      <c r="FIO10" s="7"/>
      <c r="FIP10" s="7"/>
      <c r="FIQ10" s="7"/>
      <c r="FIR10" s="7"/>
      <c r="FIS10" s="7"/>
      <c r="FIT10" s="7"/>
      <c r="FIU10" s="7"/>
      <c r="FIV10" s="7"/>
      <c r="FIW10" s="7"/>
      <c r="FIX10" s="7"/>
      <c r="FIY10" s="7"/>
      <c r="FIZ10" s="7"/>
      <c r="FJA10" s="7"/>
      <c r="FJB10" s="7"/>
      <c r="FJC10" s="7"/>
      <c r="FJD10" s="7"/>
      <c r="FJE10" s="7"/>
      <c r="FJF10" s="7"/>
      <c r="FJG10" s="7"/>
      <c r="FJH10" s="7"/>
      <c r="FJI10" s="7"/>
      <c r="FJJ10" s="7"/>
      <c r="FJK10" s="7"/>
      <c r="FJL10" s="7"/>
      <c r="FJM10" s="7"/>
      <c r="FJN10" s="7"/>
      <c r="FJO10" s="7"/>
      <c r="FJP10" s="7"/>
      <c r="FJQ10" s="7"/>
      <c r="FJR10" s="7"/>
      <c r="FJS10" s="7"/>
      <c r="FJT10" s="7"/>
      <c r="FJU10" s="7"/>
      <c r="FJV10" s="7"/>
      <c r="FJW10" s="7"/>
      <c r="FJX10" s="7"/>
      <c r="FJY10" s="7"/>
      <c r="FJZ10" s="7"/>
      <c r="FKA10" s="7"/>
      <c r="FKB10" s="7"/>
      <c r="FKC10" s="7"/>
      <c r="FKD10" s="7"/>
      <c r="FKE10" s="7"/>
      <c r="FKF10" s="7"/>
      <c r="FKG10" s="7"/>
      <c r="FKH10" s="7"/>
      <c r="FKI10" s="7"/>
      <c r="FKJ10" s="7"/>
      <c r="FKK10" s="7"/>
      <c r="FKL10" s="7"/>
      <c r="FKM10" s="7"/>
      <c r="FKN10" s="7"/>
      <c r="FKO10" s="7"/>
      <c r="FKP10" s="7"/>
      <c r="FKQ10" s="7"/>
      <c r="FKR10" s="7"/>
      <c r="FKS10" s="7"/>
      <c r="FKT10" s="7"/>
      <c r="FKU10" s="7"/>
      <c r="FKV10" s="7"/>
      <c r="FKW10" s="7"/>
      <c r="FKX10" s="7"/>
      <c r="FKY10" s="7"/>
      <c r="FKZ10" s="7"/>
      <c r="FLA10" s="7"/>
      <c r="FLB10" s="7"/>
      <c r="FLC10" s="7"/>
      <c r="FLD10" s="7"/>
      <c r="FLF10" s="7"/>
      <c r="FLG10" s="7"/>
      <c r="FLH10" s="7"/>
      <c r="FLI10" s="7"/>
      <c r="FLJ10" s="7"/>
      <c r="FLK10" s="7"/>
      <c r="FLL10" s="7"/>
      <c r="FLM10" s="7"/>
      <c r="FLN10" s="7"/>
      <c r="FLO10" s="7"/>
      <c r="FLP10" s="7"/>
      <c r="FLQ10" s="7"/>
      <c r="FLR10" s="7"/>
      <c r="FLS10" s="7"/>
      <c r="FLT10" s="7"/>
      <c r="FLU10" s="7"/>
      <c r="FLV10" s="7"/>
      <c r="FLW10" s="7"/>
      <c r="FLX10" s="7"/>
      <c r="FLY10" s="7"/>
      <c r="FLZ10" s="7"/>
      <c r="FMA10" s="7"/>
      <c r="FMB10" s="7"/>
      <c r="FMC10" s="7"/>
      <c r="FMD10" s="7"/>
      <c r="FME10" s="7"/>
      <c r="FMF10" s="7"/>
      <c r="FMG10" s="7"/>
      <c r="FMH10" s="7"/>
      <c r="FMI10" s="7"/>
      <c r="FMJ10" s="7"/>
      <c r="FMK10" s="7"/>
      <c r="FML10" s="7"/>
      <c r="FMM10" s="7"/>
      <c r="FMN10" s="7"/>
      <c r="FMO10" s="7"/>
      <c r="FMP10" s="7"/>
      <c r="FMQ10" s="7"/>
      <c r="FMR10" s="7"/>
      <c r="FMS10" s="7"/>
      <c r="FMT10" s="7"/>
      <c r="FMU10" s="7"/>
      <c r="FMV10" s="7"/>
      <c r="FMW10" s="7"/>
      <c r="FMX10" s="7"/>
      <c r="FMY10" s="7"/>
      <c r="FMZ10" s="7"/>
      <c r="FNA10" s="7"/>
      <c r="FNB10" s="7"/>
      <c r="FNC10" s="7"/>
      <c r="FND10" s="7"/>
      <c r="FNE10" s="7"/>
      <c r="FNF10" s="7"/>
      <c r="FNG10" s="7"/>
      <c r="FNH10" s="7"/>
      <c r="FNI10" s="7"/>
      <c r="FNJ10" s="7"/>
      <c r="FNK10" s="7"/>
      <c r="FNL10" s="7"/>
      <c r="FNM10" s="7"/>
      <c r="FNN10" s="7"/>
      <c r="FNO10" s="7"/>
      <c r="FNP10" s="7"/>
      <c r="FNQ10" s="7"/>
      <c r="FNR10" s="7"/>
      <c r="FNS10" s="7"/>
      <c r="FNT10" s="7"/>
      <c r="FNU10" s="7"/>
      <c r="FNV10" s="7"/>
      <c r="FNW10" s="7"/>
      <c r="FNX10" s="7"/>
      <c r="FNY10" s="7"/>
      <c r="FNZ10" s="7"/>
      <c r="FOA10" s="7"/>
      <c r="FOB10" s="7"/>
      <c r="FOC10" s="7"/>
      <c r="FOD10" s="7"/>
      <c r="FOE10" s="7"/>
      <c r="FOF10" s="7"/>
      <c r="FOG10" s="7"/>
      <c r="FOH10" s="7"/>
      <c r="FOI10" s="7"/>
      <c r="FOJ10" s="7"/>
      <c r="FOK10" s="7"/>
      <c r="FOL10" s="7"/>
      <c r="FOM10" s="7"/>
      <c r="FON10" s="7"/>
      <c r="FOO10" s="7"/>
      <c r="FOP10" s="7"/>
      <c r="FOQ10" s="7"/>
      <c r="FOR10" s="7"/>
      <c r="FOS10" s="7"/>
      <c r="FOT10" s="7"/>
      <c r="FOU10" s="7"/>
      <c r="FOV10" s="7"/>
      <c r="FOW10" s="7"/>
      <c r="FOX10" s="7"/>
      <c r="FOY10" s="7"/>
      <c r="FOZ10" s="7"/>
      <c r="FPA10" s="7"/>
      <c r="FPB10" s="7"/>
      <c r="FPC10" s="7"/>
      <c r="FPD10" s="7"/>
      <c r="FPE10" s="7"/>
      <c r="FPF10" s="7"/>
      <c r="FPG10" s="7"/>
      <c r="FPH10" s="7"/>
      <c r="FPI10" s="7"/>
      <c r="FPJ10" s="7"/>
      <c r="FPK10" s="7"/>
      <c r="FPL10" s="7"/>
      <c r="FPM10" s="7"/>
      <c r="FPN10" s="7"/>
      <c r="FPO10" s="7"/>
      <c r="FPP10" s="7"/>
      <c r="FPQ10" s="7"/>
      <c r="FPR10" s="7"/>
      <c r="FPS10" s="7"/>
      <c r="FPT10" s="7"/>
      <c r="FPU10" s="7"/>
      <c r="FPV10" s="7"/>
      <c r="FPW10" s="7"/>
      <c r="FPX10" s="7"/>
      <c r="FPY10" s="7"/>
      <c r="FPZ10" s="7"/>
      <c r="FQA10" s="7"/>
      <c r="FQB10" s="7"/>
      <c r="FQC10" s="7"/>
      <c r="FQD10" s="7"/>
      <c r="FQE10" s="7"/>
      <c r="FQF10" s="7"/>
      <c r="FQG10" s="7"/>
      <c r="FQH10" s="7"/>
      <c r="FQI10" s="7"/>
      <c r="FQJ10" s="7"/>
      <c r="FQK10" s="7"/>
      <c r="FQL10" s="7"/>
      <c r="FQM10" s="7"/>
      <c r="FQN10" s="7"/>
      <c r="FQO10" s="7"/>
      <c r="FQP10" s="7"/>
      <c r="FQQ10" s="7"/>
      <c r="FQR10" s="7"/>
      <c r="FQS10" s="7"/>
      <c r="FQT10" s="7"/>
      <c r="FQU10" s="7"/>
      <c r="FQV10" s="7"/>
      <c r="FQW10" s="7"/>
      <c r="FQX10" s="7"/>
      <c r="FQY10" s="7"/>
      <c r="FQZ10" s="7"/>
      <c r="FRA10" s="7"/>
      <c r="FRB10" s="7"/>
      <c r="FRC10" s="7"/>
      <c r="FRD10" s="7"/>
      <c r="FRE10" s="7"/>
      <c r="FRF10" s="7"/>
      <c r="FRG10" s="7"/>
      <c r="FRH10" s="7"/>
      <c r="FRI10" s="7"/>
      <c r="FRJ10" s="7"/>
      <c r="FRK10" s="7"/>
      <c r="FRL10" s="7"/>
      <c r="FRM10" s="7"/>
      <c r="FRN10" s="7"/>
      <c r="FRO10" s="7"/>
      <c r="FRP10" s="7"/>
      <c r="FRQ10" s="7"/>
      <c r="FRR10" s="7"/>
      <c r="FRS10" s="7"/>
      <c r="FRT10" s="7"/>
      <c r="FRU10" s="7"/>
      <c r="FRV10" s="7"/>
      <c r="FRW10" s="7"/>
      <c r="FRX10" s="7"/>
      <c r="FRY10" s="7"/>
      <c r="FRZ10" s="7"/>
      <c r="FSA10" s="7"/>
      <c r="FSB10" s="7"/>
      <c r="FSC10" s="7"/>
      <c r="FSD10" s="7"/>
      <c r="FSE10" s="7"/>
      <c r="FSF10" s="7"/>
      <c r="FSG10" s="7"/>
      <c r="FSH10" s="7"/>
      <c r="FSI10" s="7"/>
      <c r="FSJ10" s="7"/>
      <c r="FSK10" s="7"/>
      <c r="FSL10" s="7"/>
      <c r="FSM10" s="7"/>
      <c r="FSN10" s="7"/>
      <c r="FSO10" s="7"/>
      <c r="FSP10" s="7"/>
      <c r="FSQ10" s="7"/>
      <c r="FSR10" s="7"/>
      <c r="FSS10" s="7"/>
      <c r="FST10" s="7"/>
      <c r="FSU10" s="7"/>
      <c r="FSV10" s="7"/>
      <c r="FSW10" s="7"/>
      <c r="FSX10" s="7"/>
      <c r="FSY10" s="7"/>
      <c r="FSZ10" s="7"/>
      <c r="FTA10" s="7"/>
      <c r="FTB10" s="7"/>
      <c r="FTC10" s="7"/>
      <c r="FTD10" s="7"/>
      <c r="FTE10" s="7"/>
      <c r="FTF10" s="7"/>
      <c r="FTG10" s="7"/>
      <c r="FTH10" s="7"/>
      <c r="FTI10" s="7"/>
      <c r="FTJ10" s="7"/>
      <c r="FTK10" s="7"/>
      <c r="FTL10" s="7"/>
      <c r="FTM10" s="7"/>
      <c r="FTN10" s="7"/>
      <c r="FTO10" s="7"/>
      <c r="FTP10" s="7"/>
      <c r="FTQ10" s="7"/>
      <c r="FTR10" s="7"/>
      <c r="FTS10" s="7"/>
      <c r="FTT10" s="7"/>
      <c r="FTU10" s="7"/>
      <c r="FTV10" s="7"/>
      <c r="FTW10" s="7"/>
      <c r="FTX10" s="7"/>
      <c r="FTY10" s="7"/>
      <c r="FTZ10" s="7"/>
      <c r="FUA10" s="7"/>
      <c r="FUB10" s="7"/>
      <c r="FUC10" s="7"/>
      <c r="FUD10" s="7"/>
      <c r="FUE10" s="7"/>
      <c r="FUF10" s="7"/>
      <c r="FUG10" s="7"/>
      <c r="FUH10" s="7"/>
      <c r="FUI10" s="7"/>
      <c r="FUJ10" s="7"/>
      <c r="FUK10" s="7"/>
      <c r="FUL10" s="7"/>
      <c r="FUM10" s="7"/>
      <c r="FUN10" s="7"/>
      <c r="FUO10" s="7"/>
      <c r="FUP10" s="7"/>
      <c r="FUQ10" s="7"/>
      <c r="FUR10" s="7"/>
      <c r="FUS10" s="7"/>
      <c r="FUT10" s="7"/>
      <c r="FUU10" s="7"/>
      <c r="FUV10" s="7"/>
      <c r="FUW10" s="7"/>
      <c r="FUX10" s="7"/>
      <c r="FUY10" s="7"/>
      <c r="FUZ10" s="7"/>
      <c r="FVB10" s="7"/>
      <c r="FVC10" s="7"/>
      <c r="FVD10" s="7"/>
      <c r="FVE10" s="7"/>
      <c r="FVF10" s="7"/>
      <c r="FVG10" s="7"/>
      <c r="FVH10" s="7"/>
      <c r="FVI10" s="7"/>
      <c r="FVJ10" s="7"/>
      <c r="FVK10" s="7"/>
      <c r="FVL10" s="7"/>
      <c r="FVM10" s="7"/>
      <c r="FVN10" s="7"/>
      <c r="FVO10" s="7"/>
      <c r="FVP10" s="7"/>
      <c r="FVQ10" s="7"/>
      <c r="FVR10" s="7"/>
      <c r="FVS10" s="7"/>
      <c r="FVT10" s="7"/>
      <c r="FVU10" s="7"/>
      <c r="FVV10" s="7"/>
      <c r="FVW10" s="7"/>
      <c r="FVX10" s="7"/>
      <c r="FVY10" s="7"/>
      <c r="FVZ10" s="7"/>
      <c r="FWA10" s="7"/>
      <c r="FWB10" s="7"/>
      <c r="FWC10" s="7"/>
      <c r="FWD10" s="7"/>
      <c r="FWE10" s="7"/>
      <c r="FWF10" s="7"/>
      <c r="FWG10" s="7"/>
      <c r="FWH10" s="7"/>
      <c r="FWI10" s="7"/>
      <c r="FWJ10" s="7"/>
      <c r="FWK10" s="7"/>
      <c r="FWL10" s="7"/>
      <c r="FWM10" s="7"/>
      <c r="FWN10" s="7"/>
      <c r="FWO10" s="7"/>
      <c r="FWP10" s="7"/>
      <c r="FWQ10" s="7"/>
      <c r="FWR10" s="7"/>
      <c r="FWS10" s="7"/>
      <c r="FWT10" s="7"/>
      <c r="FWU10" s="7"/>
      <c r="FWV10" s="7"/>
      <c r="FWW10" s="7"/>
      <c r="FWX10" s="7"/>
      <c r="FWY10" s="7"/>
      <c r="FWZ10" s="7"/>
      <c r="FXA10" s="7"/>
      <c r="FXB10" s="7"/>
      <c r="FXC10" s="7"/>
      <c r="FXD10" s="7"/>
      <c r="FXE10" s="7"/>
      <c r="FXF10" s="7"/>
      <c r="FXG10" s="7"/>
      <c r="FXH10" s="7"/>
      <c r="FXI10" s="7"/>
      <c r="FXJ10" s="7"/>
      <c r="FXK10" s="7"/>
      <c r="FXL10" s="7"/>
      <c r="FXM10" s="7"/>
      <c r="FXN10" s="7"/>
      <c r="FXO10" s="7"/>
      <c r="FXP10" s="7"/>
      <c r="FXQ10" s="7"/>
      <c r="FXR10" s="7"/>
      <c r="FXS10" s="7"/>
      <c r="FXT10" s="7"/>
      <c r="FXU10" s="7"/>
      <c r="FXV10" s="7"/>
      <c r="FXW10" s="7"/>
      <c r="FXX10" s="7"/>
      <c r="FXY10" s="7"/>
      <c r="FXZ10" s="7"/>
      <c r="FYA10" s="7"/>
      <c r="FYB10" s="7"/>
      <c r="FYC10" s="7"/>
      <c r="FYD10" s="7"/>
      <c r="FYE10" s="7"/>
      <c r="FYF10" s="7"/>
      <c r="FYG10" s="7"/>
      <c r="FYH10" s="7"/>
      <c r="FYI10" s="7"/>
      <c r="FYJ10" s="7"/>
      <c r="FYK10" s="7"/>
      <c r="FYL10" s="7"/>
      <c r="FYM10" s="7"/>
      <c r="FYN10" s="7"/>
      <c r="FYO10" s="7"/>
      <c r="FYP10" s="7"/>
      <c r="FYQ10" s="7"/>
      <c r="FYR10" s="7"/>
      <c r="FYS10" s="7"/>
      <c r="FYT10" s="7"/>
      <c r="FYU10" s="7"/>
      <c r="FYV10" s="7"/>
      <c r="FYW10" s="7"/>
      <c r="FYX10" s="7"/>
      <c r="FYY10" s="7"/>
      <c r="FYZ10" s="7"/>
      <c r="FZA10" s="7"/>
      <c r="FZB10" s="7"/>
      <c r="FZC10" s="7"/>
      <c r="FZD10" s="7"/>
      <c r="FZE10" s="7"/>
      <c r="FZF10" s="7"/>
      <c r="FZG10" s="7"/>
      <c r="FZH10" s="7"/>
      <c r="FZI10" s="7"/>
      <c r="FZJ10" s="7"/>
      <c r="FZK10" s="7"/>
      <c r="FZL10" s="7"/>
      <c r="FZM10" s="7"/>
      <c r="FZN10" s="7"/>
      <c r="FZO10" s="7"/>
      <c r="FZP10" s="7"/>
      <c r="FZQ10" s="7"/>
      <c r="FZR10" s="7"/>
      <c r="FZS10" s="7"/>
      <c r="FZT10" s="7"/>
      <c r="FZU10" s="7"/>
      <c r="FZV10" s="7"/>
      <c r="FZW10" s="7"/>
      <c r="FZX10" s="7"/>
      <c r="FZY10" s="7"/>
      <c r="FZZ10" s="7"/>
      <c r="GAA10" s="7"/>
      <c r="GAB10" s="7"/>
      <c r="GAC10" s="7"/>
      <c r="GAD10" s="7"/>
      <c r="GAE10" s="7"/>
      <c r="GAF10" s="7"/>
      <c r="GAG10" s="7"/>
      <c r="GAH10" s="7"/>
      <c r="GAI10" s="7"/>
      <c r="GAJ10" s="7"/>
      <c r="GAK10" s="7"/>
      <c r="GAL10" s="7"/>
      <c r="GAM10" s="7"/>
      <c r="GAN10" s="7"/>
      <c r="GAO10" s="7"/>
      <c r="GAP10" s="7"/>
      <c r="GAQ10" s="7"/>
      <c r="GAR10" s="7"/>
      <c r="GAS10" s="7"/>
      <c r="GAT10" s="7"/>
      <c r="GAU10" s="7"/>
      <c r="GAV10" s="7"/>
      <c r="GAW10" s="7"/>
      <c r="GAX10" s="7"/>
      <c r="GAY10" s="7"/>
      <c r="GAZ10" s="7"/>
      <c r="GBA10" s="7"/>
      <c r="GBB10" s="7"/>
      <c r="GBC10" s="7"/>
      <c r="GBD10" s="7"/>
      <c r="GBE10" s="7"/>
      <c r="GBF10" s="7"/>
      <c r="GBG10" s="7"/>
      <c r="GBH10" s="7"/>
      <c r="GBI10" s="7"/>
      <c r="GBJ10" s="7"/>
      <c r="GBK10" s="7"/>
      <c r="GBL10" s="7"/>
      <c r="GBM10" s="7"/>
      <c r="GBN10" s="7"/>
      <c r="GBO10" s="7"/>
      <c r="GBP10" s="7"/>
      <c r="GBQ10" s="7"/>
      <c r="GBR10" s="7"/>
      <c r="GBS10" s="7"/>
      <c r="GBT10" s="7"/>
      <c r="GBU10" s="7"/>
      <c r="GBV10" s="7"/>
      <c r="GBW10" s="7"/>
      <c r="GBX10" s="7"/>
      <c r="GBY10" s="7"/>
      <c r="GBZ10" s="7"/>
      <c r="GCA10" s="7"/>
      <c r="GCB10" s="7"/>
      <c r="GCC10" s="7"/>
      <c r="GCD10" s="7"/>
      <c r="GCE10" s="7"/>
      <c r="GCF10" s="7"/>
      <c r="GCG10" s="7"/>
      <c r="GCH10" s="7"/>
      <c r="GCI10" s="7"/>
      <c r="GCJ10" s="7"/>
      <c r="GCK10" s="7"/>
      <c r="GCL10" s="7"/>
      <c r="GCM10" s="7"/>
      <c r="GCN10" s="7"/>
      <c r="GCO10" s="7"/>
      <c r="GCP10" s="7"/>
      <c r="GCQ10" s="7"/>
      <c r="GCR10" s="7"/>
      <c r="GCS10" s="7"/>
      <c r="GCT10" s="7"/>
      <c r="GCU10" s="7"/>
      <c r="GCV10" s="7"/>
      <c r="GCW10" s="7"/>
      <c r="GCX10" s="7"/>
      <c r="GCY10" s="7"/>
      <c r="GCZ10" s="7"/>
      <c r="GDA10" s="7"/>
      <c r="GDB10" s="7"/>
      <c r="GDC10" s="7"/>
      <c r="GDD10" s="7"/>
      <c r="GDE10" s="7"/>
      <c r="GDF10" s="7"/>
      <c r="GDG10" s="7"/>
      <c r="GDH10" s="7"/>
      <c r="GDI10" s="7"/>
      <c r="GDJ10" s="7"/>
      <c r="GDK10" s="7"/>
      <c r="GDL10" s="7"/>
      <c r="GDM10" s="7"/>
      <c r="GDN10" s="7"/>
      <c r="GDO10" s="7"/>
      <c r="GDP10" s="7"/>
      <c r="GDQ10" s="7"/>
      <c r="GDR10" s="7"/>
      <c r="GDS10" s="7"/>
      <c r="GDT10" s="7"/>
      <c r="GDU10" s="7"/>
      <c r="GDV10" s="7"/>
      <c r="GDW10" s="7"/>
      <c r="GDX10" s="7"/>
      <c r="GDY10" s="7"/>
      <c r="GDZ10" s="7"/>
      <c r="GEA10" s="7"/>
      <c r="GEB10" s="7"/>
      <c r="GEC10" s="7"/>
      <c r="GED10" s="7"/>
      <c r="GEE10" s="7"/>
      <c r="GEF10" s="7"/>
      <c r="GEG10" s="7"/>
      <c r="GEH10" s="7"/>
      <c r="GEI10" s="7"/>
      <c r="GEJ10" s="7"/>
      <c r="GEK10" s="7"/>
      <c r="GEL10" s="7"/>
      <c r="GEM10" s="7"/>
      <c r="GEN10" s="7"/>
      <c r="GEO10" s="7"/>
      <c r="GEP10" s="7"/>
      <c r="GEQ10" s="7"/>
      <c r="GER10" s="7"/>
      <c r="GES10" s="7"/>
      <c r="GET10" s="7"/>
      <c r="GEU10" s="7"/>
      <c r="GEV10" s="7"/>
      <c r="GEX10" s="7"/>
      <c r="GEY10" s="7"/>
      <c r="GEZ10" s="7"/>
      <c r="GFA10" s="7"/>
      <c r="GFB10" s="7"/>
      <c r="GFC10" s="7"/>
      <c r="GFD10" s="7"/>
      <c r="GFE10" s="7"/>
      <c r="GFF10" s="7"/>
      <c r="GFG10" s="7"/>
      <c r="GFH10" s="7"/>
      <c r="GFI10" s="7"/>
      <c r="GFJ10" s="7"/>
      <c r="GFK10" s="7"/>
      <c r="GFL10" s="7"/>
      <c r="GFM10" s="7"/>
      <c r="GFN10" s="7"/>
      <c r="GFO10" s="7"/>
      <c r="GFP10" s="7"/>
      <c r="GFQ10" s="7"/>
      <c r="GFR10" s="7"/>
      <c r="GFS10" s="7"/>
      <c r="GFT10" s="7"/>
      <c r="GFU10" s="7"/>
      <c r="GFV10" s="7"/>
      <c r="GFW10" s="7"/>
      <c r="GFX10" s="7"/>
      <c r="GFY10" s="7"/>
      <c r="GFZ10" s="7"/>
      <c r="GGA10" s="7"/>
      <c r="GGB10" s="7"/>
      <c r="GGC10" s="7"/>
      <c r="GGD10" s="7"/>
      <c r="GGE10" s="7"/>
      <c r="GGF10" s="7"/>
      <c r="GGG10" s="7"/>
      <c r="GGH10" s="7"/>
      <c r="GGI10" s="7"/>
      <c r="GGJ10" s="7"/>
      <c r="GGK10" s="7"/>
      <c r="GGL10" s="7"/>
      <c r="GGM10" s="7"/>
      <c r="GGN10" s="7"/>
      <c r="GGO10" s="7"/>
      <c r="GGP10" s="7"/>
      <c r="GGQ10" s="7"/>
      <c r="GGR10" s="7"/>
      <c r="GGS10" s="7"/>
      <c r="GGT10" s="7"/>
      <c r="GGU10" s="7"/>
      <c r="GGV10" s="7"/>
      <c r="GGW10" s="7"/>
      <c r="GGX10" s="7"/>
      <c r="GGY10" s="7"/>
      <c r="GGZ10" s="7"/>
      <c r="GHA10" s="7"/>
      <c r="GHB10" s="7"/>
      <c r="GHC10" s="7"/>
      <c r="GHD10" s="7"/>
      <c r="GHE10" s="7"/>
      <c r="GHF10" s="7"/>
      <c r="GHG10" s="7"/>
      <c r="GHH10" s="7"/>
      <c r="GHI10" s="7"/>
      <c r="GHJ10" s="7"/>
      <c r="GHK10" s="7"/>
      <c r="GHL10" s="7"/>
      <c r="GHM10" s="7"/>
      <c r="GHN10" s="7"/>
      <c r="GHO10" s="7"/>
      <c r="GHP10" s="7"/>
      <c r="GHQ10" s="7"/>
      <c r="GHR10" s="7"/>
      <c r="GHS10" s="7"/>
      <c r="GHT10" s="7"/>
      <c r="GHU10" s="7"/>
      <c r="GHV10" s="7"/>
      <c r="GHW10" s="7"/>
      <c r="GHX10" s="7"/>
      <c r="GHY10" s="7"/>
      <c r="GHZ10" s="7"/>
      <c r="GIA10" s="7"/>
      <c r="GIB10" s="7"/>
      <c r="GIC10" s="7"/>
      <c r="GID10" s="7"/>
      <c r="GIE10" s="7"/>
      <c r="GIF10" s="7"/>
      <c r="GIG10" s="7"/>
      <c r="GIH10" s="7"/>
      <c r="GII10" s="7"/>
      <c r="GIJ10" s="7"/>
      <c r="GIK10" s="7"/>
      <c r="GIL10" s="7"/>
      <c r="GIM10" s="7"/>
      <c r="GIN10" s="7"/>
      <c r="GIO10" s="7"/>
      <c r="GIP10" s="7"/>
      <c r="GIQ10" s="7"/>
      <c r="GIR10" s="7"/>
      <c r="GIS10" s="7"/>
      <c r="GIT10" s="7"/>
      <c r="GIU10" s="7"/>
      <c r="GIV10" s="7"/>
      <c r="GIW10" s="7"/>
      <c r="GIX10" s="7"/>
      <c r="GIY10" s="7"/>
      <c r="GIZ10" s="7"/>
      <c r="GJA10" s="7"/>
      <c r="GJB10" s="7"/>
      <c r="GJC10" s="7"/>
      <c r="GJD10" s="7"/>
      <c r="GJE10" s="7"/>
      <c r="GJF10" s="7"/>
      <c r="GJG10" s="7"/>
      <c r="GJH10" s="7"/>
      <c r="GJI10" s="7"/>
      <c r="GJJ10" s="7"/>
      <c r="GJK10" s="7"/>
      <c r="GJL10" s="7"/>
      <c r="GJM10" s="7"/>
      <c r="GJN10" s="7"/>
      <c r="GJO10" s="7"/>
      <c r="GJP10" s="7"/>
      <c r="GJQ10" s="7"/>
      <c r="GJR10" s="7"/>
      <c r="GJS10" s="7"/>
      <c r="GJT10" s="7"/>
      <c r="GJU10" s="7"/>
      <c r="GJV10" s="7"/>
      <c r="GJW10" s="7"/>
      <c r="GJX10" s="7"/>
      <c r="GJY10" s="7"/>
      <c r="GJZ10" s="7"/>
      <c r="GKA10" s="7"/>
      <c r="GKB10" s="7"/>
      <c r="GKC10" s="7"/>
      <c r="GKD10" s="7"/>
      <c r="GKE10" s="7"/>
      <c r="GKF10" s="7"/>
      <c r="GKG10" s="7"/>
      <c r="GKH10" s="7"/>
      <c r="GKI10" s="7"/>
      <c r="GKJ10" s="7"/>
      <c r="GKK10" s="7"/>
      <c r="GKL10" s="7"/>
      <c r="GKM10" s="7"/>
      <c r="GKN10" s="7"/>
      <c r="GKO10" s="7"/>
      <c r="GKP10" s="7"/>
      <c r="GKQ10" s="7"/>
      <c r="GKR10" s="7"/>
      <c r="GKS10" s="7"/>
      <c r="GKT10" s="7"/>
      <c r="GKU10" s="7"/>
      <c r="GKV10" s="7"/>
      <c r="GKW10" s="7"/>
      <c r="GKX10" s="7"/>
      <c r="GKY10" s="7"/>
      <c r="GKZ10" s="7"/>
      <c r="GLA10" s="7"/>
      <c r="GLB10" s="7"/>
      <c r="GLC10" s="7"/>
      <c r="GLD10" s="7"/>
      <c r="GLE10" s="7"/>
      <c r="GLF10" s="7"/>
      <c r="GLG10" s="7"/>
      <c r="GLH10" s="7"/>
      <c r="GLI10" s="7"/>
      <c r="GLJ10" s="7"/>
      <c r="GLK10" s="7"/>
      <c r="GLL10" s="7"/>
      <c r="GLM10" s="7"/>
      <c r="GLN10" s="7"/>
      <c r="GLO10" s="7"/>
      <c r="GLP10" s="7"/>
      <c r="GLQ10" s="7"/>
      <c r="GLR10" s="7"/>
      <c r="GLS10" s="7"/>
      <c r="GLT10" s="7"/>
      <c r="GLU10" s="7"/>
      <c r="GLV10" s="7"/>
      <c r="GLW10" s="7"/>
      <c r="GLX10" s="7"/>
      <c r="GLY10" s="7"/>
      <c r="GLZ10" s="7"/>
      <c r="GMA10" s="7"/>
      <c r="GMB10" s="7"/>
      <c r="GMC10" s="7"/>
      <c r="GMD10" s="7"/>
      <c r="GME10" s="7"/>
      <c r="GMF10" s="7"/>
      <c r="GMG10" s="7"/>
      <c r="GMH10" s="7"/>
      <c r="GMI10" s="7"/>
      <c r="GMJ10" s="7"/>
      <c r="GMK10" s="7"/>
      <c r="GML10" s="7"/>
      <c r="GMM10" s="7"/>
      <c r="GMN10" s="7"/>
      <c r="GMO10" s="7"/>
      <c r="GMP10" s="7"/>
      <c r="GMQ10" s="7"/>
      <c r="GMR10" s="7"/>
      <c r="GMS10" s="7"/>
      <c r="GMT10" s="7"/>
      <c r="GMU10" s="7"/>
      <c r="GMV10" s="7"/>
      <c r="GMW10" s="7"/>
      <c r="GMX10" s="7"/>
      <c r="GMY10" s="7"/>
      <c r="GMZ10" s="7"/>
      <c r="GNA10" s="7"/>
      <c r="GNB10" s="7"/>
      <c r="GNC10" s="7"/>
      <c r="GND10" s="7"/>
      <c r="GNE10" s="7"/>
      <c r="GNF10" s="7"/>
      <c r="GNG10" s="7"/>
      <c r="GNH10" s="7"/>
      <c r="GNI10" s="7"/>
      <c r="GNJ10" s="7"/>
      <c r="GNK10" s="7"/>
      <c r="GNL10" s="7"/>
      <c r="GNM10" s="7"/>
      <c r="GNN10" s="7"/>
      <c r="GNO10" s="7"/>
      <c r="GNP10" s="7"/>
      <c r="GNQ10" s="7"/>
      <c r="GNR10" s="7"/>
      <c r="GNS10" s="7"/>
      <c r="GNT10" s="7"/>
      <c r="GNU10" s="7"/>
      <c r="GNV10" s="7"/>
      <c r="GNW10" s="7"/>
      <c r="GNX10" s="7"/>
      <c r="GNY10" s="7"/>
      <c r="GNZ10" s="7"/>
      <c r="GOA10" s="7"/>
      <c r="GOB10" s="7"/>
      <c r="GOC10" s="7"/>
      <c r="GOD10" s="7"/>
      <c r="GOE10" s="7"/>
      <c r="GOF10" s="7"/>
      <c r="GOG10" s="7"/>
      <c r="GOH10" s="7"/>
      <c r="GOI10" s="7"/>
      <c r="GOJ10" s="7"/>
      <c r="GOK10" s="7"/>
      <c r="GOL10" s="7"/>
      <c r="GOM10" s="7"/>
      <c r="GON10" s="7"/>
      <c r="GOO10" s="7"/>
      <c r="GOP10" s="7"/>
      <c r="GOQ10" s="7"/>
      <c r="GOR10" s="7"/>
      <c r="GOT10" s="7"/>
      <c r="GOU10" s="7"/>
      <c r="GOV10" s="7"/>
      <c r="GOW10" s="7"/>
      <c r="GOX10" s="7"/>
      <c r="GOY10" s="7"/>
      <c r="GOZ10" s="7"/>
      <c r="GPA10" s="7"/>
      <c r="GPB10" s="7"/>
      <c r="GPC10" s="7"/>
      <c r="GPD10" s="7"/>
      <c r="GPE10" s="7"/>
      <c r="GPF10" s="7"/>
      <c r="GPG10" s="7"/>
      <c r="GPH10" s="7"/>
      <c r="GPI10" s="7"/>
      <c r="GPJ10" s="7"/>
      <c r="GPK10" s="7"/>
      <c r="GPL10" s="7"/>
      <c r="GPM10" s="7"/>
      <c r="GPN10" s="7"/>
      <c r="GPO10" s="7"/>
      <c r="GPP10" s="7"/>
      <c r="GPQ10" s="7"/>
      <c r="GPR10" s="7"/>
      <c r="GPS10" s="7"/>
      <c r="GPT10" s="7"/>
      <c r="GPU10" s="7"/>
      <c r="GPV10" s="7"/>
      <c r="GPW10" s="7"/>
      <c r="GPX10" s="7"/>
      <c r="GPY10" s="7"/>
      <c r="GPZ10" s="7"/>
      <c r="GQA10" s="7"/>
      <c r="GQB10" s="7"/>
      <c r="GQC10" s="7"/>
      <c r="GQD10" s="7"/>
      <c r="GQE10" s="7"/>
      <c r="GQF10" s="7"/>
      <c r="GQG10" s="7"/>
      <c r="GQH10" s="7"/>
      <c r="GQI10" s="7"/>
      <c r="GQJ10" s="7"/>
      <c r="GQK10" s="7"/>
      <c r="GQL10" s="7"/>
      <c r="GQM10" s="7"/>
      <c r="GQN10" s="7"/>
      <c r="GQO10" s="7"/>
      <c r="GQP10" s="7"/>
      <c r="GQQ10" s="7"/>
      <c r="GQR10" s="7"/>
      <c r="GQS10" s="7"/>
      <c r="GQT10" s="7"/>
      <c r="GQU10" s="7"/>
      <c r="GQV10" s="7"/>
      <c r="GQW10" s="7"/>
      <c r="GQX10" s="7"/>
      <c r="GQY10" s="7"/>
      <c r="GQZ10" s="7"/>
      <c r="GRA10" s="7"/>
      <c r="GRB10" s="7"/>
      <c r="GRC10" s="7"/>
      <c r="GRD10" s="7"/>
      <c r="GRE10" s="7"/>
      <c r="GRF10" s="7"/>
      <c r="GRG10" s="7"/>
      <c r="GRH10" s="7"/>
      <c r="GRI10" s="7"/>
      <c r="GRJ10" s="7"/>
      <c r="GRK10" s="7"/>
      <c r="GRL10" s="7"/>
      <c r="GRM10" s="7"/>
      <c r="GRN10" s="7"/>
      <c r="GRO10" s="7"/>
      <c r="GRP10" s="7"/>
      <c r="GRQ10" s="7"/>
      <c r="GRR10" s="7"/>
      <c r="GRS10" s="7"/>
      <c r="GRT10" s="7"/>
      <c r="GRU10" s="7"/>
      <c r="GRV10" s="7"/>
      <c r="GRW10" s="7"/>
      <c r="GRX10" s="7"/>
      <c r="GRY10" s="7"/>
      <c r="GRZ10" s="7"/>
      <c r="GSA10" s="7"/>
      <c r="GSB10" s="7"/>
      <c r="GSC10" s="7"/>
      <c r="GSD10" s="7"/>
      <c r="GSE10" s="7"/>
      <c r="GSF10" s="7"/>
      <c r="GSG10" s="7"/>
      <c r="GSH10" s="7"/>
      <c r="GSI10" s="7"/>
      <c r="GSJ10" s="7"/>
      <c r="GSK10" s="7"/>
      <c r="GSL10" s="7"/>
      <c r="GSM10" s="7"/>
      <c r="GSN10" s="7"/>
      <c r="GSO10" s="7"/>
      <c r="GSP10" s="7"/>
      <c r="GSQ10" s="7"/>
      <c r="GSR10" s="7"/>
      <c r="GSS10" s="7"/>
      <c r="GST10" s="7"/>
      <c r="GSU10" s="7"/>
      <c r="GSV10" s="7"/>
      <c r="GSW10" s="7"/>
      <c r="GSX10" s="7"/>
      <c r="GSY10" s="7"/>
      <c r="GSZ10" s="7"/>
      <c r="GTA10" s="7"/>
      <c r="GTB10" s="7"/>
      <c r="GTC10" s="7"/>
      <c r="GTD10" s="7"/>
      <c r="GTE10" s="7"/>
      <c r="GTF10" s="7"/>
      <c r="GTG10" s="7"/>
      <c r="GTH10" s="7"/>
      <c r="GTI10" s="7"/>
      <c r="GTJ10" s="7"/>
      <c r="GTK10" s="7"/>
      <c r="GTL10" s="7"/>
      <c r="GTM10" s="7"/>
      <c r="GTN10" s="7"/>
      <c r="GTO10" s="7"/>
      <c r="GTP10" s="7"/>
      <c r="GTQ10" s="7"/>
      <c r="GTR10" s="7"/>
      <c r="GTS10" s="7"/>
      <c r="GTT10" s="7"/>
      <c r="GTU10" s="7"/>
      <c r="GTV10" s="7"/>
      <c r="GTW10" s="7"/>
      <c r="GTX10" s="7"/>
      <c r="GTY10" s="7"/>
      <c r="GTZ10" s="7"/>
      <c r="GUA10" s="7"/>
      <c r="GUB10" s="7"/>
      <c r="GUC10" s="7"/>
      <c r="GUD10" s="7"/>
      <c r="GUE10" s="7"/>
      <c r="GUF10" s="7"/>
      <c r="GUG10" s="7"/>
      <c r="GUH10" s="7"/>
      <c r="GUI10" s="7"/>
      <c r="GUJ10" s="7"/>
      <c r="GUK10" s="7"/>
      <c r="GUL10" s="7"/>
      <c r="GUM10" s="7"/>
      <c r="GUN10" s="7"/>
      <c r="GUO10" s="7"/>
      <c r="GUP10" s="7"/>
      <c r="GUQ10" s="7"/>
      <c r="GUR10" s="7"/>
      <c r="GUS10" s="7"/>
      <c r="GUT10" s="7"/>
      <c r="GUU10" s="7"/>
      <c r="GUV10" s="7"/>
      <c r="GUW10" s="7"/>
      <c r="GUX10" s="7"/>
      <c r="GUY10" s="7"/>
      <c r="GUZ10" s="7"/>
      <c r="GVA10" s="7"/>
      <c r="GVB10" s="7"/>
      <c r="GVC10" s="7"/>
      <c r="GVD10" s="7"/>
      <c r="GVE10" s="7"/>
      <c r="GVF10" s="7"/>
      <c r="GVG10" s="7"/>
      <c r="GVH10" s="7"/>
      <c r="GVI10" s="7"/>
      <c r="GVJ10" s="7"/>
      <c r="GVK10" s="7"/>
      <c r="GVL10" s="7"/>
      <c r="GVM10" s="7"/>
      <c r="GVN10" s="7"/>
      <c r="GVO10" s="7"/>
      <c r="GVP10" s="7"/>
      <c r="GVQ10" s="7"/>
      <c r="GVR10" s="7"/>
      <c r="GVS10" s="7"/>
      <c r="GVT10" s="7"/>
      <c r="GVU10" s="7"/>
      <c r="GVV10" s="7"/>
      <c r="GVW10" s="7"/>
      <c r="GVX10" s="7"/>
      <c r="GVY10" s="7"/>
      <c r="GVZ10" s="7"/>
      <c r="GWA10" s="7"/>
      <c r="GWB10" s="7"/>
      <c r="GWC10" s="7"/>
      <c r="GWD10" s="7"/>
      <c r="GWE10" s="7"/>
      <c r="GWF10" s="7"/>
      <c r="GWG10" s="7"/>
      <c r="GWH10" s="7"/>
      <c r="GWI10" s="7"/>
      <c r="GWJ10" s="7"/>
      <c r="GWK10" s="7"/>
      <c r="GWL10" s="7"/>
      <c r="GWM10" s="7"/>
      <c r="GWN10" s="7"/>
      <c r="GWO10" s="7"/>
      <c r="GWP10" s="7"/>
      <c r="GWQ10" s="7"/>
      <c r="GWR10" s="7"/>
      <c r="GWS10" s="7"/>
      <c r="GWT10" s="7"/>
      <c r="GWU10" s="7"/>
      <c r="GWV10" s="7"/>
      <c r="GWW10" s="7"/>
      <c r="GWX10" s="7"/>
      <c r="GWY10" s="7"/>
      <c r="GWZ10" s="7"/>
      <c r="GXA10" s="7"/>
      <c r="GXB10" s="7"/>
      <c r="GXC10" s="7"/>
      <c r="GXD10" s="7"/>
      <c r="GXE10" s="7"/>
      <c r="GXF10" s="7"/>
      <c r="GXG10" s="7"/>
      <c r="GXH10" s="7"/>
      <c r="GXI10" s="7"/>
      <c r="GXJ10" s="7"/>
      <c r="GXK10" s="7"/>
      <c r="GXL10" s="7"/>
      <c r="GXM10" s="7"/>
      <c r="GXN10" s="7"/>
      <c r="GXO10" s="7"/>
      <c r="GXP10" s="7"/>
      <c r="GXQ10" s="7"/>
      <c r="GXR10" s="7"/>
      <c r="GXS10" s="7"/>
      <c r="GXT10" s="7"/>
      <c r="GXU10" s="7"/>
      <c r="GXV10" s="7"/>
      <c r="GXW10" s="7"/>
      <c r="GXX10" s="7"/>
      <c r="GXY10" s="7"/>
      <c r="GXZ10" s="7"/>
      <c r="GYA10" s="7"/>
      <c r="GYB10" s="7"/>
      <c r="GYC10" s="7"/>
      <c r="GYD10" s="7"/>
      <c r="GYE10" s="7"/>
      <c r="GYF10" s="7"/>
      <c r="GYG10" s="7"/>
      <c r="GYH10" s="7"/>
      <c r="GYI10" s="7"/>
      <c r="GYJ10" s="7"/>
      <c r="GYK10" s="7"/>
      <c r="GYL10" s="7"/>
      <c r="GYM10" s="7"/>
      <c r="GYN10" s="7"/>
      <c r="GYP10" s="7"/>
      <c r="GYQ10" s="7"/>
      <c r="GYR10" s="7"/>
      <c r="GYS10" s="7"/>
      <c r="GYT10" s="7"/>
      <c r="GYU10" s="7"/>
      <c r="GYV10" s="7"/>
      <c r="GYW10" s="7"/>
      <c r="GYX10" s="7"/>
      <c r="GYY10" s="7"/>
      <c r="GYZ10" s="7"/>
      <c r="GZA10" s="7"/>
      <c r="GZB10" s="7"/>
      <c r="GZC10" s="7"/>
      <c r="GZD10" s="7"/>
      <c r="GZE10" s="7"/>
      <c r="GZF10" s="7"/>
      <c r="GZG10" s="7"/>
      <c r="GZH10" s="7"/>
      <c r="GZI10" s="7"/>
      <c r="GZJ10" s="7"/>
      <c r="GZK10" s="7"/>
      <c r="GZL10" s="7"/>
      <c r="GZM10" s="7"/>
      <c r="GZN10" s="7"/>
      <c r="GZO10" s="7"/>
      <c r="GZP10" s="7"/>
      <c r="GZQ10" s="7"/>
      <c r="GZR10" s="7"/>
      <c r="GZS10" s="7"/>
      <c r="GZT10" s="7"/>
      <c r="GZU10" s="7"/>
      <c r="GZV10" s="7"/>
      <c r="GZW10" s="7"/>
      <c r="GZX10" s="7"/>
      <c r="GZY10" s="7"/>
      <c r="GZZ10" s="7"/>
      <c r="HAA10" s="7"/>
      <c r="HAB10" s="7"/>
      <c r="HAC10" s="7"/>
      <c r="HAD10" s="7"/>
      <c r="HAE10" s="7"/>
      <c r="HAF10" s="7"/>
      <c r="HAG10" s="7"/>
      <c r="HAH10" s="7"/>
      <c r="HAI10" s="7"/>
      <c r="HAJ10" s="7"/>
      <c r="HAK10" s="7"/>
      <c r="HAL10" s="7"/>
      <c r="HAM10" s="7"/>
      <c r="HAN10" s="7"/>
      <c r="HAO10" s="7"/>
      <c r="HAP10" s="7"/>
      <c r="HAQ10" s="7"/>
      <c r="HAR10" s="7"/>
      <c r="HAS10" s="7"/>
      <c r="HAT10" s="7"/>
      <c r="HAU10" s="7"/>
      <c r="HAV10" s="7"/>
      <c r="HAW10" s="7"/>
      <c r="HAX10" s="7"/>
      <c r="HAY10" s="7"/>
      <c r="HAZ10" s="7"/>
      <c r="HBA10" s="7"/>
      <c r="HBB10" s="7"/>
      <c r="HBC10" s="7"/>
      <c r="HBD10" s="7"/>
      <c r="HBE10" s="7"/>
      <c r="HBF10" s="7"/>
      <c r="HBG10" s="7"/>
      <c r="HBH10" s="7"/>
      <c r="HBI10" s="7"/>
      <c r="HBJ10" s="7"/>
      <c r="HBK10" s="7"/>
      <c r="HBL10" s="7"/>
      <c r="HBM10" s="7"/>
      <c r="HBN10" s="7"/>
      <c r="HBO10" s="7"/>
      <c r="HBP10" s="7"/>
      <c r="HBQ10" s="7"/>
      <c r="HBR10" s="7"/>
      <c r="HBS10" s="7"/>
      <c r="HBT10" s="7"/>
      <c r="HBU10" s="7"/>
      <c r="HBV10" s="7"/>
      <c r="HBW10" s="7"/>
      <c r="HBX10" s="7"/>
      <c r="HBY10" s="7"/>
      <c r="HBZ10" s="7"/>
      <c r="HCA10" s="7"/>
      <c r="HCB10" s="7"/>
      <c r="HCC10" s="7"/>
      <c r="HCD10" s="7"/>
      <c r="HCE10" s="7"/>
      <c r="HCF10" s="7"/>
      <c r="HCG10" s="7"/>
      <c r="HCH10" s="7"/>
      <c r="HCI10" s="7"/>
      <c r="HCJ10" s="7"/>
      <c r="HCK10" s="7"/>
      <c r="HCL10" s="7"/>
      <c r="HCM10" s="7"/>
      <c r="HCN10" s="7"/>
      <c r="HCO10" s="7"/>
      <c r="HCP10" s="7"/>
      <c r="HCQ10" s="7"/>
      <c r="HCR10" s="7"/>
      <c r="HCS10" s="7"/>
      <c r="HCT10" s="7"/>
      <c r="HCU10" s="7"/>
      <c r="HCV10" s="7"/>
      <c r="HCW10" s="7"/>
      <c r="HCX10" s="7"/>
      <c r="HCY10" s="7"/>
      <c r="HCZ10" s="7"/>
      <c r="HDA10" s="7"/>
      <c r="HDB10" s="7"/>
      <c r="HDC10" s="7"/>
      <c r="HDD10" s="7"/>
      <c r="HDE10" s="7"/>
      <c r="HDF10" s="7"/>
      <c r="HDG10" s="7"/>
      <c r="HDH10" s="7"/>
      <c r="HDI10" s="7"/>
      <c r="HDJ10" s="7"/>
      <c r="HDK10" s="7"/>
      <c r="HDL10" s="7"/>
      <c r="HDM10" s="7"/>
      <c r="HDN10" s="7"/>
      <c r="HDO10" s="7"/>
      <c r="HDP10" s="7"/>
      <c r="HDQ10" s="7"/>
      <c r="HDR10" s="7"/>
      <c r="HDS10" s="7"/>
      <c r="HDT10" s="7"/>
      <c r="HDU10" s="7"/>
      <c r="HDV10" s="7"/>
      <c r="HDW10" s="7"/>
      <c r="HDX10" s="7"/>
      <c r="HDY10" s="7"/>
      <c r="HDZ10" s="7"/>
      <c r="HEA10" s="7"/>
      <c r="HEB10" s="7"/>
      <c r="HEC10" s="7"/>
      <c r="HED10" s="7"/>
      <c r="HEE10" s="7"/>
      <c r="HEF10" s="7"/>
      <c r="HEG10" s="7"/>
      <c r="HEH10" s="7"/>
      <c r="HEI10" s="7"/>
      <c r="HEJ10" s="7"/>
      <c r="HEK10" s="7"/>
      <c r="HEL10" s="7"/>
      <c r="HEM10" s="7"/>
      <c r="HEN10" s="7"/>
      <c r="HEO10" s="7"/>
      <c r="HEP10" s="7"/>
      <c r="HEQ10" s="7"/>
      <c r="HER10" s="7"/>
      <c r="HES10" s="7"/>
      <c r="HET10" s="7"/>
      <c r="HEU10" s="7"/>
      <c r="HEV10" s="7"/>
      <c r="HEW10" s="7"/>
      <c r="HEX10" s="7"/>
      <c r="HEY10" s="7"/>
      <c r="HEZ10" s="7"/>
      <c r="HFA10" s="7"/>
      <c r="HFB10" s="7"/>
      <c r="HFC10" s="7"/>
      <c r="HFD10" s="7"/>
      <c r="HFE10" s="7"/>
      <c r="HFF10" s="7"/>
      <c r="HFG10" s="7"/>
      <c r="HFH10" s="7"/>
      <c r="HFI10" s="7"/>
      <c r="HFJ10" s="7"/>
      <c r="HFK10" s="7"/>
      <c r="HFL10" s="7"/>
      <c r="HFM10" s="7"/>
      <c r="HFN10" s="7"/>
      <c r="HFO10" s="7"/>
      <c r="HFP10" s="7"/>
      <c r="HFQ10" s="7"/>
      <c r="HFR10" s="7"/>
      <c r="HFS10" s="7"/>
      <c r="HFT10" s="7"/>
      <c r="HFU10" s="7"/>
      <c r="HFV10" s="7"/>
      <c r="HFW10" s="7"/>
      <c r="HFX10" s="7"/>
      <c r="HFY10" s="7"/>
      <c r="HFZ10" s="7"/>
      <c r="HGA10" s="7"/>
      <c r="HGB10" s="7"/>
      <c r="HGC10" s="7"/>
      <c r="HGD10" s="7"/>
      <c r="HGE10" s="7"/>
      <c r="HGF10" s="7"/>
      <c r="HGG10" s="7"/>
      <c r="HGH10" s="7"/>
      <c r="HGI10" s="7"/>
      <c r="HGJ10" s="7"/>
      <c r="HGK10" s="7"/>
      <c r="HGL10" s="7"/>
      <c r="HGM10" s="7"/>
      <c r="HGN10" s="7"/>
      <c r="HGO10" s="7"/>
      <c r="HGP10" s="7"/>
      <c r="HGQ10" s="7"/>
      <c r="HGR10" s="7"/>
      <c r="HGS10" s="7"/>
      <c r="HGT10" s="7"/>
      <c r="HGU10" s="7"/>
      <c r="HGV10" s="7"/>
      <c r="HGW10" s="7"/>
      <c r="HGX10" s="7"/>
      <c r="HGY10" s="7"/>
      <c r="HGZ10" s="7"/>
      <c r="HHA10" s="7"/>
      <c r="HHB10" s="7"/>
      <c r="HHC10" s="7"/>
      <c r="HHD10" s="7"/>
      <c r="HHE10" s="7"/>
      <c r="HHF10" s="7"/>
      <c r="HHG10" s="7"/>
      <c r="HHH10" s="7"/>
      <c r="HHI10" s="7"/>
      <c r="HHJ10" s="7"/>
      <c r="HHK10" s="7"/>
      <c r="HHL10" s="7"/>
      <c r="HHM10" s="7"/>
      <c r="HHN10" s="7"/>
      <c r="HHO10" s="7"/>
      <c r="HHP10" s="7"/>
      <c r="HHQ10" s="7"/>
      <c r="HHR10" s="7"/>
      <c r="HHS10" s="7"/>
      <c r="HHT10" s="7"/>
      <c r="HHU10" s="7"/>
      <c r="HHV10" s="7"/>
      <c r="HHW10" s="7"/>
      <c r="HHX10" s="7"/>
      <c r="HHY10" s="7"/>
      <c r="HHZ10" s="7"/>
      <c r="HIA10" s="7"/>
      <c r="HIB10" s="7"/>
      <c r="HIC10" s="7"/>
      <c r="HID10" s="7"/>
      <c r="HIE10" s="7"/>
      <c r="HIF10" s="7"/>
      <c r="HIG10" s="7"/>
      <c r="HIH10" s="7"/>
      <c r="HII10" s="7"/>
      <c r="HIJ10" s="7"/>
      <c r="HIL10" s="7"/>
      <c r="HIM10" s="7"/>
      <c r="HIN10" s="7"/>
      <c r="HIO10" s="7"/>
      <c r="HIP10" s="7"/>
      <c r="HIQ10" s="7"/>
      <c r="HIR10" s="7"/>
      <c r="HIS10" s="7"/>
      <c r="HIT10" s="7"/>
      <c r="HIU10" s="7"/>
      <c r="HIV10" s="7"/>
      <c r="HIW10" s="7"/>
      <c r="HIX10" s="7"/>
      <c r="HIY10" s="7"/>
      <c r="HIZ10" s="7"/>
      <c r="HJA10" s="7"/>
      <c r="HJB10" s="7"/>
      <c r="HJC10" s="7"/>
      <c r="HJD10" s="7"/>
      <c r="HJE10" s="7"/>
      <c r="HJF10" s="7"/>
      <c r="HJG10" s="7"/>
      <c r="HJH10" s="7"/>
      <c r="HJI10" s="7"/>
      <c r="HJJ10" s="7"/>
      <c r="HJK10" s="7"/>
      <c r="HJL10" s="7"/>
      <c r="HJM10" s="7"/>
      <c r="HJN10" s="7"/>
      <c r="HJO10" s="7"/>
      <c r="HJP10" s="7"/>
      <c r="HJQ10" s="7"/>
      <c r="HJR10" s="7"/>
      <c r="HJS10" s="7"/>
      <c r="HJT10" s="7"/>
      <c r="HJU10" s="7"/>
      <c r="HJV10" s="7"/>
      <c r="HJW10" s="7"/>
      <c r="HJX10" s="7"/>
      <c r="HJY10" s="7"/>
      <c r="HJZ10" s="7"/>
      <c r="HKA10" s="7"/>
      <c r="HKB10" s="7"/>
      <c r="HKC10" s="7"/>
      <c r="HKD10" s="7"/>
      <c r="HKE10" s="7"/>
      <c r="HKF10" s="7"/>
      <c r="HKG10" s="7"/>
      <c r="HKH10" s="7"/>
      <c r="HKI10" s="7"/>
      <c r="HKJ10" s="7"/>
      <c r="HKK10" s="7"/>
      <c r="HKL10" s="7"/>
      <c r="HKM10" s="7"/>
      <c r="HKN10" s="7"/>
      <c r="HKO10" s="7"/>
      <c r="HKP10" s="7"/>
      <c r="HKQ10" s="7"/>
      <c r="HKR10" s="7"/>
      <c r="HKS10" s="7"/>
      <c r="HKT10" s="7"/>
      <c r="HKU10" s="7"/>
      <c r="HKV10" s="7"/>
      <c r="HKW10" s="7"/>
      <c r="HKX10" s="7"/>
      <c r="HKY10" s="7"/>
      <c r="HKZ10" s="7"/>
      <c r="HLA10" s="7"/>
      <c r="HLB10" s="7"/>
      <c r="HLC10" s="7"/>
      <c r="HLD10" s="7"/>
      <c r="HLE10" s="7"/>
      <c r="HLF10" s="7"/>
      <c r="HLG10" s="7"/>
      <c r="HLH10" s="7"/>
      <c r="HLI10" s="7"/>
      <c r="HLJ10" s="7"/>
      <c r="HLK10" s="7"/>
      <c r="HLL10" s="7"/>
      <c r="HLM10" s="7"/>
      <c r="HLN10" s="7"/>
      <c r="HLO10" s="7"/>
      <c r="HLP10" s="7"/>
      <c r="HLQ10" s="7"/>
      <c r="HLR10" s="7"/>
      <c r="HLS10" s="7"/>
      <c r="HLT10" s="7"/>
      <c r="HLU10" s="7"/>
      <c r="HLV10" s="7"/>
      <c r="HLW10" s="7"/>
      <c r="HLX10" s="7"/>
      <c r="HLY10" s="7"/>
      <c r="HLZ10" s="7"/>
      <c r="HMA10" s="7"/>
      <c r="HMB10" s="7"/>
      <c r="HMC10" s="7"/>
      <c r="HMD10" s="7"/>
      <c r="HME10" s="7"/>
      <c r="HMF10" s="7"/>
      <c r="HMG10" s="7"/>
      <c r="HMH10" s="7"/>
      <c r="HMI10" s="7"/>
      <c r="HMJ10" s="7"/>
      <c r="HMK10" s="7"/>
      <c r="HML10" s="7"/>
      <c r="HMM10" s="7"/>
      <c r="HMN10" s="7"/>
      <c r="HMO10" s="7"/>
      <c r="HMP10" s="7"/>
      <c r="HMQ10" s="7"/>
      <c r="HMR10" s="7"/>
      <c r="HMS10" s="7"/>
      <c r="HMT10" s="7"/>
      <c r="HMU10" s="7"/>
      <c r="HMV10" s="7"/>
      <c r="HMW10" s="7"/>
      <c r="HMX10" s="7"/>
      <c r="HMY10" s="7"/>
      <c r="HMZ10" s="7"/>
      <c r="HNA10" s="7"/>
      <c r="HNB10" s="7"/>
      <c r="HNC10" s="7"/>
      <c r="HND10" s="7"/>
      <c r="HNE10" s="7"/>
      <c r="HNF10" s="7"/>
      <c r="HNG10" s="7"/>
      <c r="HNH10" s="7"/>
      <c r="HNI10" s="7"/>
      <c r="HNJ10" s="7"/>
      <c r="HNK10" s="7"/>
      <c r="HNL10" s="7"/>
      <c r="HNM10" s="7"/>
      <c r="HNN10" s="7"/>
      <c r="HNO10" s="7"/>
      <c r="HNP10" s="7"/>
      <c r="HNQ10" s="7"/>
      <c r="HNR10" s="7"/>
      <c r="HNS10" s="7"/>
      <c r="HNT10" s="7"/>
      <c r="HNU10" s="7"/>
      <c r="HNV10" s="7"/>
      <c r="HNW10" s="7"/>
      <c r="HNX10" s="7"/>
      <c r="HNY10" s="7"/>
      <c r="HNZ10" s="7"/>
      <c r="HOA10" s="7"/>
      <c r="HOB10" s="7"/>
      <c r="HOC10" s="7"/>
      <c r="HOD10" s="7"/>
      <c r="HOE10" s="7"/>
      <c r="HOF10" s="7"/>
      <c r="HOG10" s="7"/>
      <c r="HOH10" s="7"/>
      <c r="HOI10" s="7"/>
      <c r="HOJ10" s="7"/>
      <c r="HOK10" s="7"/>
      <c r="HOL10" s="7"/>
      <c r="HOM10" s="7"/>
      <c r="HON10" s="7"/>
      <c r="HOO10" s="7"/>
      <c r="HOP10" s="7"/>
      <c r="HOQ10" s="7"/>
      <c r="HOR10" s="7"/>
      <c r="HOS10" s="7"/>
      <c r="HOT10" s="7"/>
      <c r="HOU10" s="7"/>
      <c r="HOV10" s="7"/>
      <c r="HOW10" s="7"/>
      <c r="HOX10" s="7"/>
      <c r="HOY10" s="7"/>
      <c r="HOZ10" s="7"/>
      <c r="HPA10" s="7"/>
      <c r="HPB10" s="7"/>
      <c r="HPC10" s="7"/>
      <c r="HPD10" s="7"/>
      <c r="HPE10" s="7"/>
      <c r="HPF10" s="7"/>
      <c r="HPG10" s="7"/>
      <c r="HPH10" s="7"/>
      <c r="HPI10" s="7"/>
      <c r="HPJ10" s="7"/>
      <c r="HPK10" s="7"/>
      <c r="HPL10" s="7"/>
      <c r="HPM10" s="7"/>
      <c r="HPN10" s="7"/>
      <c r="HPO10" s="7"/>
      <c r="HPP10" s="7"/>
      <c r="HPQ10" s="7"/>
      <c r="HPR10" s="7"/>
      <c r="HPS10" s="7"/>
      <c r="HPT10" s="7"/>
      <c r="HPU10" s="7"/>
      <c r="HPV10" s="7"/>
      <c r="HPW10" s="7"/>
      <c r="HPX10" s="7"/>
      <c r="HPY10" s="7"/>
      <c r="HPZ10" s="7"/>
      <c r="HQA10" s="7"/>
      <c r="HQB10" s="7"/>
      <c r="HQC10" s="7"/>
      <c r="HQD10" s="7"/>
      <c r="HQE10" s="7"/>
      <c r="HQF10" s="7"/>
      <c r="HQG10" s="7"/>
      <c r="HQH10" s="7"/>
      <c r="HQI10" s="7"/>
      <c r="HQJ10" s="7"/>
      <c r="HQK10" s="7"/>
      <c r="HQL10" s="7"/>
      <c r="HQM10" s="7"/>
      <c r="HQN10" s="7"/>
      <c r="HQO10" s="7"/>
      <c r="HQP10" s="7"/>
      <c r="HQQ10" s="7"/>
      <c r="HQR10" s="7"/>
      <c r="HQS10" s="7"/>
      <c r="HQT10" s="7"/>
      <c r="HQU10" s="7"/>
      <c r="HQV10" s="7"/>
      <c r="HQW10" s="7"/>
      <c r="HQX10" s="7"/>
      <c r="HQY10" s="7"/>
      <c r="HQZ10" s="7"/>
      <c r="HRA10" s="7"/>
      <c r="HRB10" s="7"/>
      <c r="HRC10" s="7"/>
      <c r="HRD10" s="7"/>
      <c r="HRE10" s="7"/>
      <c r="HRF10" s="7"/>
      <c r="HRG10" s="7"/>
      <c r="HRH10" s="7"/>
      <c r="HRI10" s="7"/>
      <c r="HRJ10" s="7"/>
      <c r="HRK10" s="7"/>
      <c r="HRL10" s="7"/>
      <c r="HRM10" s="7"/>
      <c r="HRN10" s="7"/>
      <c r="HRO10" s="7"/>
      <c r="HRP10" s="7"/>
      <c r="HRQ10" s="7"/>
      <c r="HRR10" s="7"/>
      <c r="HRS10" s="7"/>
      <c r="HRT10" s="7"/>
      <c r="HRU10" s="7"/>
      <c r="HRV10" s="7"/>
      <c r="HRW10" s="7"/>
      <c r="HRX10" s="7"/>
      <c r="HRY10" s="7"/>
      <c r="HRZ10" s="7"/>
      <c r="HSA10" s="7"/>
      <c r="HSB10" s="7"/>
      <c r="HSC10" s="7"/>
      <c r="HSD10" s="7"/>
      <c r="HSE10" s="7"/>
      <c r="HSF10" s="7"/>
      <c r="HSH10" s="7"/>
      <c r="HSI10" s="7"/>
      <c r="HSJ10" s="7"/>
      <c r="HSK10" s="7"/>
      <c r="HSL10" s="7"/>
      <c r="HSM10" s="7"/>
      <c r="HSN10" s="7"/>
      <c r="HSO10" s="7"/>
      <c r="HSP10" s="7"/>
      <c r="HSQ10" s="7"/>
      <c r="HSR10" s="7"/>
      <c r="HSS10" s="7"/>
      <c r="HST10" s="7"/>
      <c r="HSU10" s="7"/>
      <c r="HSV10" s="7"/>
      <c r="HSW10" s="7"/>
      <c r="HSX10" s="7"/>
      <c r="HSY10" s="7"/>
      <c r="HSZ10" s="7"/>
      <c r="HTA10" s="7"/>
      <c r="HTB10" s="7"/>
      <c r="HTC10" s="7"/>
      <c r="HTD10" s="7"/>
      <c r="HTE10" s="7"/>
      <c r="HTF10" s="7"/>
      <c r="HTG10" s="7"/>
      <c r="HTH10" s="7"/>
      <c r="HTI10" s="7"/>
      <c r="HTJ10" s="7"/>
      <c r="HTK10" s="7"/>
      <c r="HTL10" s="7"/>
      <c r="HTM10" s="7"/>
      <c r="HTN10" s="7"/>
      <c r="HTO10" s="7"/>
      <c r="HTP10" s="7"/>
      <c r="HTQ10" s="7"/>
      <c r="HTR10" s="7"/>
      <c r="HTS10" s="7"/>
      <c r="HTT10" s="7"/>
      <c r="HTU10" s="7"/>
      <c r="HTV10" s="7"/>
      <c r="HTW10" s="7"/>
      <c r="HTX10" s="7"/>
      <c r="HTY10" s="7"/>
      <c r="HTZ10" s="7"/>
      <c r="HUA10" s="7"/>
      <c r="HUB10" s="7"/>
      <c r="HUC10" s="7"/>
      <c r="HUD10" s="7"/>
      <c r="HUE10" s="7"/>
      <c r="HUF10" s="7"/>
      <c r="HUG10" s="7"/>
      <c r="HUH10" s="7"/>
      <c r="HUI10" s="7"/>
      <c r="HUJ10" s="7"/>
      <c r="HUK10" s="7"/>
      <c r="HUL10" s="7"/>
      <c r="HUM10" s="7"/>
      <c r="HUN10" s="7"/>
      <c r="HUO10" s="7"/>
      <c r="HUP10" s="7"/>
      <c r="HUQ10" s="7"/>
      <c r="HUR10" s="7"/>
      <c r="HUS10" s="7"/>
      <c r="HUT10" s="7"/>
      <c r="HUU10" s="7"/>
      <c r="HUV10" s="7"/>
      <c r="HUW10" s="7"/>
      <c r="HUX10" s="7"/>
      <c r="HUY10" s="7"/>
      <c r="HUZ10" s="7"/>
      <c r="HVA10" s="7"/>
      <c r="HVB10" s="7"/>
      <c r="HVC10" s="7"/>
      <c r="HVD10" s="7"/>
      <c r="HVE10" s="7"/>
      <c r="HVF10" s="7"/>
      <c r="HVG10" s="7"/>
      <c r="HVH10" s="7"/>
      <c r="HVI10" s="7"/>
      <c r="HVJ10" s="7"/>
      <c r="HVK10" s="7"/>
      <c r="HVL10" s="7"/>
      <c r="HVM10" s="7"/>
      <c r="HVN10" s="7"/>
      <c r="HVO10" s="7"/>
      <c r="HVP10" s="7"/>
      <c r="HVQ10" s="7"/>
      <c r="HVR10" s="7"/>
      <c r="HVS10" s="7"/>
      <c r="HVT10" s="7"/>
      <c r="HVU10" s="7"/>
      <c r="HVV10" s="7"/>
      <c r="HVW10" s="7"/>
      <c r="HVX10" s="7"/>
      <c r="HVY10" s="7"/>
      <c r="HVZ10" s="7"/>
      <c r="HWA10" s="7"/>
      <c r="HWB10" s="7"/>
      <c r="HWC10" s="7"/>
      <c r="HWD10" s="7"/>
      <c r="HWE10" s="7"/>
      <c r="HWF10" s="7"/>
      <c r="HWG10" s="7"/>
      <c r="HWH10" s="7"/>
      <c r="HWI10" s="7"/>
      <c r="HWJ10" s="7"/>
      <c r="HWK10" s="7"/>
      <c r="HWL10" s="7"/>
      <c r="HWM10" s="7"/>
      <c r="HWN10" s="7"/>
      <c r="HWO10" s="7"/>
      <c r="HWP10" s="7"/>
      <c r="HWQ10" s="7"/>
      <c r="HWR10" s="7"/>
      <c r="HWS10" s="7"/>
      <c r="HWT10" s="7"/>
      <c r="HWU10" s="7"/>
      <c r="HWV10" s="7"/>
      <c r="HWW10" s="7"/>
      <c r="HWX10" s="7"/>
      <c r="HWY10" s="7"/>
      <c r="HWZ10" s="7"/>
      <c r="HXA10" s="7"/>
      <c r="HXB10" s="7"/>
      <c r="HXC10" s="7"/>
      <c r="HXD10" s="7"/>
      <c r="HXE10" s="7"/>
      <c r="HXF10" s="7"/>
      <c r="HXG10" s="7"/>
      <c r="HXH10" s="7"/>
      <c r="HXI10" s="7"/>
      <c r="HXJ10" s="7"/>
      <c r="HXK10" s="7"/>
      <c r="HXL10" s="7"/>
      <c r="HXM10" s="7"/>
      <c r="HXN10" s="7"/>
      <c r="HXO10" s="7"/>
      <c r="HXP10" s="7"/>
      <c r="HXQ10" s="7"/>
      <c r="HXR10" s="7"/>
      <c r="HXS10" s="7"/>
      <c r="HXT10" s="7"/>
      <c r="HXU10" s="7"/>
      <c r="HXV10" s="7"/>
      <c r="HXW10" s="7"/>
      <c r="HXX10" s="7"/>
      <c r="HXY10" s="7"/>
      <c r="HXZ10" s="7"/>
      <c r="HYA10" s="7"/>
      <c r="HYB10" s="7"/>
      <c r="HYC10" s="7"/>
      <c r="HYD10" s="7"/>
      <c r="HYE10" s="7"/>
      <c r="HYF10" s="7"/>
      <c r="HYG10" s="7"/>
      <c r="HYH10" s="7"/>
      <c r="HYI10" s="7"/>
      <c r="HYJ10" s="7"/>
      <c r="HYK10" s="7"/>
      <c r="HYL10" s="7"/>
      <c r="HYM10" s="7"/>
      <c r="HYN10" s="7"/>
      <c r="HYO10" s="7"/>
      <c r="HYP10" s="7"/>
      <c r="HYQ10" s="7"/>
      <c r="HYR10" s="7"/>
      <c r="HYS10" s="7"/>
      <c r="HYT10" s="7"/>
      <c r="HYU10" s="7"/>
      <c r="HYV10" s="7"/>
      <c r="HYW10" s="7"/>
      <c r="HYX10" s="7"/>
      <c r="HYY10" s="7"/>
      <c r="HYZ10" s="7"/>
      <c r="HZA10" s="7"/>
      <c r="HZB10" s="7"/>
      <c r="HZC10" s="7"/>
      <c r="HZD10" s="7"/>
      <c r="HZE10" s="7"/>
      <c r="HZF10" s="7"/>
      <c r="HZG10" s="7"/>
      <c r="HZH10" s="7"/>
      <c r="HZI10" s="7"/>
      <c r="HZJ10" s="7"/>
      <c r="HZK10" s="7"/>
      <c r="HZL10" s="7"/>
      <c r="HZM10" s="7"/>
      <c r="HZN10" s="7"/>
      <c r="HZO10" s="7"/>
      <c r="HZP10" s="7"/>
      <c r="HZQ10" s="7"/>
      <c r="HZR10" s="7"/>
      <c r="HZS10" s="7"/>
      <c r="HZT10" s="7"/>
      <c r="HZU10" s="7"/>
      <c r="HZV10" s="7"/>
      <c r="HZW10" s="7"/>
      <c r="HZX10" s="7"/>
      <c r="HZY10" s="7"/>
      <c r="HZZ10" s="7"/>
      <c r="IAA10" s="7"/>
      <c r="IAB10" s="7"/>
      <c r="IAC10" s="7"/>
      <c r="IAD10" s="7"/>
      <c r="IAE10" s="7"/>
      <c r="IAF10" s="7"/>
      <c r="IAG10" s="7"/>
      <c r="IAH10" s="7"/>
      <c r="IAI10" s="7"/>
      <c r="IAJ10" s="7"/>
      <c r="IAK10" s="7"/>
      <c r="IAL10" s="7"/>
      <c r="IAM10" s="7"/>
      <c r="IAN10" s="7"/>
      <c r="IAO10" s="7"/>
      <c r="IAP10" s="7"/>
      <c r="IAQ10" s="7"/>
      <c r="IAR10" s="7"/>
      <c r="IAS10" s="7"/>
      <c r="IAT10" s="7"/>
      <c r="IAU10" s="7"/>
      <c r="IAV10" s="7"/>
      <c r="IAW10" s="7"/>
      <c r="IAX10" s="7"/>
      <c r="IAY10" s="7"/>
      <c r="IAZ10" s="7"/>
      <c r="IBA10" s="7"/>
      <c r="IBB10" s="7"/>
      <c r="IBC10" s="7"/>
      <c r="IBD10" s="7"/>
      <c r="IBE10" s="7"/>
      <c r="IBF10" s="7"/>
      <c r="IBG10" s="7"/>
      <c r="IBH10" s="7"/>
      <c r="IBI10" s="7"/>
      <c r="IBJ10" s="7"/>
      <c r="IBK10" s="7"/>
      <c r="IBL10" s="7"/>
      <c r="IBM10" s="7"/>
      <c r="IBN10" s="7"/>
      <c r="IBO10" s="7"/>
      <c r="IBP10" s="7"/>
      <c r="IBQ10" s="7"/>
      <c r="IBR10" s="7"/>
      <c r="IBS10" s="7"/>
      <c r="IBT10" s="7"/>
      <c r="IBU10" s="7"/>
      <c r="IBV10" s="7"/>
      <c r="IBW10" s="7"/>
      <c r="IBX10" s="7"/>
      <c r="IBY10" s="7"/>
      <c r="IBZ10" s="7"/>
      <c r="ICA10" s="7"/>
      <c r="ICB10" s="7"/>
      <c r="ICD10" s="7"/>
      <c r="ICE10" s="7"/>
      <c r="ICF10" s="7"/>
      <c r="ICG10" s="7"/>
      <c r="ICH10" s="7"/>
      <c r="ICI10" s="7"/>
      <c r="ICJ10" s="7"/>
      <c r="ICK10" s="7"/>
      <c r="ICL10" s="7"/>
      <c r="ICM10" s="7"/>
      <c r="ICN10" s="7"/>
      <c r="ICO10" s="7"/>
      <c r="ICP10" s="7"/>
      <c r="ICQ10" s="7"/>
      <c r="ICR10" s="7"/>
      <c r="ICS10" s="7"/>
      <c r="ICT10" s="7"/>
      <c r="ICU10" s="7"/>
      <c r="ICV10" s="7"/>
      <c r="ICW10" s="7"/>
      <c r="ICX10" s="7"/>
      <c r="ICY10" s="7"/>
      <c r="ICZ10" s="7"/>
      <c r="IDA10" s="7"/>
      <c r="IDB10" s="7"/>
      <c r="IDC10" s="7"/>
      <c r="IDD10" s="7"/>
      <c r="IDE10" s="7"/>
      <c r="IDF10" s="7"/>
      <c r="IDG10" s="7"/>
      <c r="IDH10" s="7"/>
      <c r="IDI10" s="7"/>
      <c r="IDJ10" s="7"/>
      <c r="IDK10" s="7"/>
      <c r="IDL10" s="7"/>
      <c r="IDM10" s="7"/>
      <c r="IDN10" s="7"/>
      <c r="IDO10" s="7"/>
      <c r="IDP10" s="7"/>
      <c r="IDQ10" s="7"/>
      <c r="IDR10" s="7"/>
      <c r="IDS10" s="7"/>
      <c r="IDT10" s="7"/>
      <c r="IDU10" s="7"/>
      <c r="IDV10" s="7"/>
      <c r="IDW10" s="7"/>
      <c r="IDX10" s="7"/>
      <c r="IDY10" s="7"/>
      <c r="IDZ10" s="7"/>
      <c r="IEA10" s="7"/>
      <c r="IEB10" s="7"/>
      <c r="IEC10" s="7"/>
      <c r="IED10" s="7"/>
      <c r="IEE10" s="7"/>
      <c r="IEF10" s="7"/>
      <c r="IEG10" s="7"/>
      <c r="IEH10" s="7"/>
      <c r="IEI10" s="7"/>
      <c r="IEJ10" s="7"/>
      <c r="IEK10" s="7"/>
      <c r="IEL10" s="7"/>
      <c r="IEM10" s="7"/>
      <c r="IEN10" s="7"/>
      <c r="IEO10" s="7"/>
      <c r="IEP10" s="7"/>
      <c r="IEQ10" s="7"/>
      <c r="IER10" s="7"/>
      <c r="IES10" s="7"/>
      <c r="IET10" s="7"/>
      <c r="IEU10" s="7"/>
      <c r="IEV10" s="7"/>
      <c r="IEW10" s="7"/>
      <c r="IEX10" s="7"/>
      <c r="IEY10" s="7"/>
      <c r="IEZ10" s="7"/>
      <c r="IFA10" s="7"/>
      <c r="IFB10" s="7"/>
      <c r="IFC10" s="7"/>
      <c r="IFD10" s="7"/>
      <c r="IFE10" s="7"/>
      <c r="IFF10" s="7"/>
      <c r="IFG10" s="7"/>
      <c r="IFH10" s="7"/>
      <c r="IFI10" s="7"/>
      <c r="IFJ10" s="7"/>
      <c r="IFK10" s="7"/>
      <c r="IFL10" s="7"/>
      <c r="IFM10" s="7"/>
      <c r="IFN10" s="7"/>
      <c r="IFO10" s="7"/>
      <c r="IFP10" s="7"/>
      <c r="IFQ10" s="7"/>
      <c r="IFR10" s="7"/>
      <c r="IFS10" s="7"/>
      <c r="IFT10" s="7"/>
      <c r="IFU10" s="7"/>
      <c r="IFV10" s="7"/>
      <c r="IFW10" s="7"/>
      <c r="IFX10" s="7"/>
      <c r="IFY10" s="7"/>
      <c r="IFZ10" s="7"/>
      <c r="IGA10" s="7"/>
      <c r="IGB10" s="7"/>
      <c r="IGC10" s="7"/>
      <c r="IGD10" s="7"/>
      <c r="IGE10" s="7"/>
      <c r="IGF10" s="7"/>
      <c r="IGG10" s="7"/>
      <c r="IGH10" s="7"/>
      <c r="IGI10" s="7"/>
      <c r="IGJ10" s="7"/>
      <c r="IGK10" s="7"/>
      <c r="IGL10" s="7"/>
      <c r="IGM10" s="7"/>
      <c r="IGN10" s="7"/>
      <c r="IGO10" s="7"/>
      <c r="IGP10" s="7"/>
      <c r="IGQ10" s="7"/>
      <c r="IGR10" s="7"/>
      <c r="IGS10" s="7"/>
      <c r="IGT10" s="7"/>
      <c r="IGU10" s="7"/>
      <c r="IGV10" s="7"/>
      <c r="IGW10" s="7"/>
      <c r="IGX10" s="7"/>
      <c r="IGY10" s="7"/>
      <c r="IGZ10" s="7"/>
      <c r="IHA10" s="7"/>
      <c r="IHB10" s="7"/>
      <c r="IHC10" s="7"/>
      <c r="IHD10" s="7"/>
      <c r="IHE10" s="7"/>
      <c r="IHF10" s="7"/>
      <c r="IHG10" s="7"/>
      <c r="IHH10" s="7"/>
      <c r="IHI10" s="7"/>
      <c r="IHJ10" s="7"/>
      <c r="IHK10" s="7"/>
      <c r="IHL10" s="7"/>
      <c r="IHM10" s="7"/>
      <c r="IHN10" s="7"/>
      <c r="IHO10" s="7"/>
      <c r="IHP10" s="7"/>
      <c r="IHQ10" s="7"/>
      <c r="IHR10" s="7"/>
      <c r="IHS10" s="7"/>
      <c r="IHT10" s="7"/>
      <c r="IHU10" s="7"/>
      <c r="IHV10" s="7"/>
      <c r="IHW10" s="7"/>
      <c r="IHX10" s="7"/>
      <c r="IHY10" s="7"/>
      <c r="IHZ10" s="7"/>
      <c r="IIA10" s="7"/>
      <c r="IIB10" s="7"/>
      <c r="IIC10" s="7"/>
      <c r="IID10" s="7"/>
      <c r="IIE10" s="7"/>
      <c r="IIF10" s="7"/>
      <c r="IIG10" s="7"/>
      <c r="IIH10" s="7"/>
      <c r="III10" s="7"/>
      <c r="IIJ10" s="7"/>
      <c r="IIK10" s="7"/>
      <c r="IIL10" s="7"/>
      <c r="IIM10" s="7"/>
      <c r="IIN10" s="7"/>
      <c r="IIO10" s="7"/>
      <c r="IIP10" s="7"/>
      <c r="IIQ10" s="7"/>
      <c r="IIR10" s="7"/>
      <c r="IIS10" s="7"/>
      <c r="IIT10" s="7"/>
      <c r="IIU10" s="7"/>
      <c r="IIV10" s="7"/>
      <c r="IIW10" s="7"/>
      <c r="IIX10" s="7"/>
      <c r="IIY10" s="7"/>
      <c r="IIZ10" s="7"/>
      <c r="IJA10" s="7"/>
      <c r="IJB10" s="7"/>
      <c r="IJC10" s="7"/>
      <c r="IJD10" s="7"/>
      <c r="IJE10" s="7"/>
      <c r="IJF10" s="7"/>
      <c r="IJG10" s="7"/>
      <c r="IJH10" s="7"/>
      <c r="IJI10" s="7"/>
      <c r="IJJ10" s="7"/>
      <c r="IJK10" s="7"/>
      <c r="IJL10" s="7"/>
      <c r="IJM10" s="7"/>
      <c r="IJN10" s="7"/>
      <c r="IJO10" s="7"/>
      <c r="IJP10" s="7"/>
      <c r="IJQ10" s="7"/>
      <c r="IJR10" s="7"/>
      <c r="IJS10" s="7"/>
      <c r="IJT10" s="7"/>
      <c r="IJU10" s="7"/>
      <c r="IJV10" s="7"/>
      <c r="IJW10" s="7"/>
      <c r="IJX10" s="7"/>
      <c r="IJY10" s="7"/>
      <c r="IJZ10" s="7"/>
      <c r="IKA10" s="7"/>
      <c r="IKB10" s="7"/>
      <c r="IKC10" s="7"/>
      <c r="IKD10" s="7"/>
      <c r="IKE10" s="7"/>
      <c r="IKF10" s="7"/>
      <c r="IKG10" s="7"/>
      <c r="IKH10" s="7"/>
      <c r="IKI10" s="7"/>
      <c r="IKJ10" s="7"/>
      <c r="IKK10" s="7"/>
      <c r="IKL10" s="7"/>
      <c r="IKM10" s="7"/>
      <c r="IKN10" s="7"/>
      <c r="IKO10" s="7"/>
      <c r="IKP10" s="7"/>
      <c r="IKQ10" s="7"/>
      <c r="IKR10" s="7"/>
      <c r="IKS10" s="7"/>
      <c r="IKT10" s="7"/>
      <c r="IKU10" s="7"/>
      <c r="IKV10" s="7"/>
      <c r="IKW10" s="7"/>
      <c r="IKX10" s="7"/>
      <c r="IKY10" s="7"/>
      <c r="IKZ10" s="7"/>
      <c r="ILA10" s="7"/>
      <c r="ILB10" s="7"/>
      <c r="ILC10" s="7"/>
      <c r="ILD10" s="7"/>
      <c r="ILE10" s="7"/>
      <c r="ILF10" s="7"/>
      <c r="ILG10" s="7"/>
      <c r="ILH10" s="7"/>
      <c r="ILI10" s="7"/>
      <c r="ILJ10" s="7"/>
      <c r="ILK10" s="7"/>
      <c r="ILL10" s="7"/>
      <c r="ILM10" s="7"/>
      <c r="ILN10" s="7"/>
      <c r="ILO10" s="7"/>
      <c r="ILP10" s="7"/>
      <c r="ILQ10" s="7"/>
      <c r="ILR10" s="7"/>
      <c r="ILS10" s="7"/>
      <c r="ILT10" s="7"/>
      <c r="ILU10" s="7"/>
      <c r="ILV10" s="7"/>
      <c r="ILW10" s="7"/>
      <c r="ILX10" s="7"/>
      <c r="ILZ10" s="7"/>
      <c r="IMA10" s="7"/>
      <c r="IMB10" s="7"/>
      <c r="IMC10" s="7"/>
      <c r="IMD10" s="7"/>
      <c r="IME10" s="7"/>
      <c r="IMF10" s="7"/>
      <c r="IMG10" s="7"/>
      <c r="IMH10" s="7"/>
      <c r="IMI10" s="7"/>
      <c r="IMJ10" s="7"/>
      <c r="IMK10" s="7"/>
      <c r="IML10" s="7"/>
      <c r="IMM10" s="7"/>
      <c r="IMN10" s="7"/>
      <c r="IMO10" s="7"/>
      <c r="IMP10" s="7"/>
      <c r="IMQ10" s="7"/>
      <c r="IMR10" s="7"/>
      <c r="IMS10" s="7"/>
      <c r="IMT10" s="7"/>
      <c r="IMU10" s="7"/>
      <c r="IMV10" s="7"/>
      <c r="IMW10" s="7"/>
      <c r="IMX10" s="7"/>
      <c r="IMY10" s="7"/>
      <c r="IMZ10" s="7"/>
      <c r="INA10" s="7"/>
      <c r="INB10" s="7"/>
      <c r="INC10" s="7"/>
      <c r="IND10" s="7"/>
      <c r="INE10" s="7"/>
      <c r="INF10" s="7"/>
      <c r="ING10" s="7"/>
      <c r="INH10" s="7"/>
      <c r="INI10" s="7"/>
      <c r="INJ10" s="7"/>
      <c r="INK10" s="7"/>
      <c r="INL10" s="7"/>
      <c r="INM10" s="7"/>
      <c r="INN10" s="7"/>
      <c r="INO10" s="7"/>
      <c r="INP10" s="7"/>
      <c r="INQ10" s="7"/>
      <c r="INR10" s="7"/>
      <c r="INS10" s="7"/>
      <c r="INT10" s="7"/>
      <c r="INU10" s="7"/>
      <c r="INV10" s="7"/>
      <c r="INW10" s="7"/>
      <c r="INX10" s="7"/>
      <c r="INY10" s="7"/>
      <c r="INZ10" s="7"/>
      <c r="IOA10" s="7"/>
      <c r="IOB10" s="7"/>
      <c r="IOC10" s="7"/>
      <c r="IOD10" s="7"/>
      <c r="IOE10" s="7"/>
      <c r="IOF10" s="7"/>
      <c r="IOG10" s="7"/>
      <c r="IOH10" s="7"/>
      <c r="IOI10" s="7"/>
      <c r="IOJ10" s="7"/>
      <c r="IOK10" s="7"/>
      <c r="IOL10" s="7"/>
      <c r="IOM10" s="7"/>
      <c r="ION10" s="7"/>
      <c r="IOO10" s="7"/>
      <c r="IOP10" s="7"/>
      <c r="IOQ10" s="7"/>
      <c r="IOR10" s="7"/>
      <c r="IOS10" s="7"/>
      <c r="IOT10" s="7"/>
      <c r="IOU10" s="7"/>
      <c r="IOV10" s="7"/>
      <c r="IOW10" s="7"/>
      <c r="IOX10" s="7"/>
      <c r="IOY10" s="7"/>
      <c r="IOZ10" s="7"/>
      <c r="IPA10" s="7"/>
      <c r="IPB10" s="7"/>
      <c r="IPC10" s="7"/>
      <c r="IPD10" s="7"/>
      <c r="IPE10" s="7"/>
      <c r="IPF10" s="7"/>
      <c r="IPG10" s="7"/>
      <c r="IPH10" s="7"/>
      <c r="IPI10" s="7"/>
      <c r="IPJ10" s="7"/>
      <c r="IPK10" s="7"/>
      <c r="IPL10" s="7"/>
      <c r="IPM10" s="7"/>
      <c r="IPN10" s="7"/>
      <c r="IPO10" s="7"/>
      <c r="IPP10" s="7"/>
      <c r="IPQ10" s="7"/>
      <c r="IPR10" s="7"/>
      <c r="IPS10" s="7"/>
      <c r="IPT10" s="7"/>
      <c r="IPU10" s="7"/>
      <c r="IPV10" s="7"/>
      <c r="IPW10" s="7"/>
      <c r="IPX10" s="7"/>
      <c r="IPY10" s="7"/>
      <c r="IPZ10" s="7"/>
      <c r="IQA10" s="7"/>
      <c r="IQB10" s="7"/>
      <c r="IQC10" s="7"/>
      <c r="IQD10" s="7"/>
      <c r="IQE10" s="7"/>
      <c r="IQF10" s="7"/>
      <c r="IQG10" s="7"/>
      <c r="IQH10" s="7"/>
      <c r="IQI10" s="7"/>
      <c r="IQJ10" s="7"/>
      <c r="IQK10" s="7"/>
      <c r="IQL10" s="7"/>
      <c r="IQM10" s="7"/>
      <c r="IQN10" s="7"/>
      <c r="IQO10" s="7"/>
      <c r="IQP10" s="7"/>
      <c r="IQQ10" s="7"/>
      <c r="IQR10" s="7"/>
      <c r="IQS10" s="7"/>
      <c r="IQT10" s="7"/>
      <c r="IQU10" s="7"/>
      <c r="IQV10" s="7"/>
      <c r="IQW10" s="7"/>
      <c r="IQX10" s="7"/>
      <c r="IQY10" s="7"/>
      <c r="IQZ10" s="7"/>
      <c r="IRA10" s="7"/>
      <c r="IRB10" s="7"/>
      <c r="IRC10" s="7"/>
      <c r="IRD10" s="7"/>
      <c r="IRE10" s="7"/>
      <c r="IRF10" s="7"/>
      <c r="IRG10" s="7"/>
      <c r="IRH10" s="7"/>
      <c r="IRI10" s="7"/>
      <c r="IRJ10" s="7"/>
      <c r="IRK10" s="7"/>
      <c r="IRL10" s="7"/>
      <c r="IRM10" s="7"/>
      <c r="IRN10" s="7"/>
      <c r="IRO10" s="7"/>
      <c r="IRP10" s="7"/>
      <c r="IRQ10" s="7"/>
      <c r="IRR10" s="7"/>
      <c r="IRS10" s="7"/>
      <c r="IRT10" s="7"/>
      <c r="IRU10" s="7"/>
      <c r="IRV10" s="7"/>
      <c r="IRW10" s="7"/>
      <c r="IRX10" s="7"/>
      <c r="IRY10" s="7"/>
      <c r="IRZ10" s="7"/>
      <c r="ISA10" s="7"/>
      <c r="ISB10" s="7"/>
      <c r="ISC10" s="7"/>
      <c r="ISD10" s="7"/>
      <c r="ISE10" s="7"/>
      <c r="ISF10" s="7"/>
      <c r="ISG10" s="7"/>
      <c r="ISH10" s="7"/>
      <c r="ISI10" s="7"/>
      <c r="ISJ10" s="7"/>
      <c r="ISK10" s="7"/>
      <c r="ISL10" s="7"/>
      <c r="ISM10" s="7"/>
      <c r="ISN10" s="7"/>
      <c r="ISO10" s="7"/>
      <c r="ISP10" s="7"/>
      <c r="ISQ10" s="7"/>
      <c r="ISR10" s="7"/>
      <c r="ISS10" s="7"/>
      <c r="IST10" s="7"/>
      <c r="ISU10" s="7"/>
      <c r="ISV10" s="7"/>
      <c r="ISW10" s="7"/>
      <c r="ISX10" s="7"/>
      <c r="ISY10" s="7"/>
      <c r="ISZ10" s="7"/>
      <c r="ITA10" s="7"/>
      <c r="ITB10" s="7"/>
      <c r="ITC10" s="7"/>
      <c r="ITD10" s="7"/>
      <c r="ITE10" s="7"/>
      <c r="ITF10" s="7"/>
      <c r="ITG10" s="7"/>
      <c r="ITH10" s="7"/>
      <c r="ITI10" s="7"/>
      <c r="ITJ10" s="7"/>
      <c r="ITK10" s="7"/>
      <c r="ITL10" s="7"/>
      <c r="ITM10" s="7"/>
      <c r="ITN10" s="7"/>
      <c r="ITO10" s="7"/>
      <c r="ITP10" s="7"/>
      <c r="ITQ10" s="7"/>
      <c r="ITR10" s="7"/>
      <c r="ITS10" s="7"/>
      <c r="ITT10" s="7"/>
      <c r="ITU10" s="7"/>
      <c r="ITV10" s="7"/>
      <c r="ITW10" s="7"/>
      <c r="ITX10" s="7"/>
      <c r="ITY10" s="7"/>
      <c r="ITZ10" s="7"/>
      <c r="IUA10" s="7"/>
      <c r="IUB10" s="7"/>
      <c r="IUC10" s="7"/>
      <c r="IUD10" s="7"/>
      <c r="IUE10" s="7"/>
      <c r="IUF10" s="7"/>
      <c r="IUG10" s="7"/>
      <c r="IUH10" s="7"/>
      <c r="IUI10" s="7"/>
      <c r="IUJ10" s="7"/>
      <c r="IUK10" s="7"/>
      <c r="IUL10" s="7"/>
      <c r="IUM10" s="7"/>
      <c r="IUN10" s="7"/>
      <c r="IUO10" s="7"/>
      <c r="IUP10" s="7"/>
      <c r="IUQ10" s="7"/>
      <c r="IUR10" s="7"/>
      <c r="IUS10" s="7"/>
      <c r="IUT10" s="7"/>
      <c r="IUU10" s="7"/>
      <c r="IUV10" s="7"/>
      <c r="IUW10" s="7"/>
      <c r="IUX10" s="7"/>
      <c r="IUY10" s="7"/>
      <c r="IUZ10" s="7"/>
      <c r="IVA10" s="7"/>
      <c r="IVB10" s="7"/>
      <c r="IVC10" s="7"/>
      <c r="IVD10" s="7"/>
      <c r="IVE10" s="7"/>
      <c r="IVF10" s="7"/>
      <c r="IVG10" s="7"/>
      <c r="IVH10" s="7"/>
      <c r="IVI10" s="7"/>
      <c r="IVJ10" s="7"/>
      <c r="IVK10" s="7"/>
      <c r="IVL10" s="7"/>
      <c r="IVM10" s="7"/>
      <c r="IVN10" s="7"/>
      <c r="IVO10" s="7"/>
      <c r="IVP10" s="7"/>
      <c r="IVQ10" s="7"/>
      <c r="IVR10" s="7"/>
      <c r="IVS10" s="7"/>
      <c r="IVT10" s="7"/>
      <c r="IVV10" s="7"/>
      <c r="IVW10" s="7"/>
      <c r="IVX10" s="7"/>
      <c r="IVY10" s="7"/>
      <c r="IVZ10" s="7"/>
      <c r="IWA10" s="7"/>
      <c r="IWB10" s="7"/>
      <c r="IWC10" s="7"/>
      <c r="IWD10" s="7"/>
      <c r="IWE10" s="7"/>
      <c r="IWF10" s="7"/>
      <c r="IWG10" s="7"/>
      <c r="IWH10" s="7"/>
      <c r="IWI10" s="7"/>
      <c r="IWJ10" s="7"/>
      <c r="IWK10" s="7"/>
      <c r="IWL10" s="7"/>
      <c r="IWM10" s="7"/>
      <c r="IWN10" s="7"/>
      <c r="IWO10" s="7"/>
      <c r="IWP10" s="7"/>
      <c r="IWQ10" s="7"/>
      <c r="IWR10" s="7"/>
      <c r="IWS10" s="7"/>
      <c r="IWT10" s="7"/>
      <c r="IWU10" s="7"/>
      <c r="IWV10" s="7"/>
      <c r="IWW10" s="7"/>
      <c r="IWX10" s="7"/>
      <c r="IWY10" s="7"/>
      <c r="IWZ10" s="7"/>
      <c r="IXA10" s="7"/>
      <c r="IXB10" s="7"/>
      <c r="IXC10" s="7"/>
      <c r="IXD10" s="7"/>
      <c r="IXE10" s="7"/>
      <c r="IXF10" s="7"/>
      <c r="IXG10" s="7"/>
      <c r="IXH10" s="7"/>
      <c r="IXI10" s="7"/>
      <c r="IXJ10" s="7"/>
      <c r="IXK10" s="7"/>
      <c r="IXL10" s="7"/>
      <c r="IXM10" s="7"/>
      <c r="IXN10" s="7"/>
      <c r="IXO10" s="7"/>
      <c r="IXP10" s="7"/>
      <c r="IXQ10" s="7"/>
      <c r="IXR10" s="7"/>
      <c r="IXS10" s="7"/>
      <c r="IXT10" s="7"/>
      <c r="IXU10" s="7"/>
      <c r="IXV10" s="7"/>
      <c r="IXW10" s="7"/>
      <c r="IXX10" s="7"/>
      <c r="IXY10" s="7"/>
      <c r="IXZ10" s="7"/>
      <c r="IYA10" s="7"/>
      <c r="IYB10" s="7"/>
      <c r="IYC10" s="7"/>
      <c r="IYD10" s="7"/>
      <c r="IYE10" s="7"/>
      <c r="IYF10" s="7"/>
      <c r="IYG10" s="7"/>
      <c r="IYH10" s="7"/>
      <c r="IYI10" s="7"/>
      <c r="IYJ10" s="7"/>
      <c r="IYK10" s="7"/>
      <c r="IYL10" s="7"/>
      <c r="IYM10" s="7"/>
      <c r="IYN10" s="7"/>
      <c r="IYO10" s="7"/>
      <c r="IYP10" s="7"/>
      <c r="IYQ10" s="7"/>
      <c r="IYR10" s="7"/>
      <c r="IYS10" s="7"/>
      <c r="IYT10" s="7"/>
      <c r="IYU10" s="7"/>
      <c r="IYV10" s="7"/>
      <c r="IYW10" s="7"/>
      <c r="IYX10" s="7"/>
      <c r="IYY10" s="7"/>
      <c r="IYZ10" s="7"/>
      <c r="IZA10" s="7"/>
      <c r="IZB10" s="7"/>
      <c r="IZC10" s="7"/>
      <c r="IZD10" s="7"/>
      <c r="IZE10" s="7"/>
      <c r="IZF10" s="7"/>
      <c r="IZG10" s="7"/>
      <c r="IZH10" s="7"/>
      <c r="IZI10" s="7"/>
      <c r="IZJ10" s="7"/>
      <c r="IZK10" s="7"/>
      <c r="IZL10" s="7"/>
      <c r="IZM10" s="7"/>
      <c r="IZN10" s="7"/>
      <c r="IZO10" s="7"/>
      <c r="IZP10" s="7"/>
      <c r="IZQ10" s="7"/>
      <c r="IZR10" s="7"/>
      <c r="IZS10" s="7"/>
      <c r="IZT10" s="7"/>
      <c r="IZU10" s="7"/>
      <c r="IZV10" s="7"/>
      <c r="IZW10" s="7"/>
      <c r="IZX10" s="7"/>
      <c r="IZY10" s="7"/>
      <c r="IZZ10" s="7"/>
      <c r="JAA10" s="7"/>
      <c r="JAB10" s="7"/>
      <c r="JAC10" s="7"/>
      <c r="JAD10" s="7"/>
      <c r="JAE10" s="7"/>
      <c r="JAF10" s="7"/>
      <c r="JAG10" s="7"/>
      <c r="JAH10" s="7"/>
      <c r="JAI10" s="7"/>
      <c r="JAJ10" s="7"/>
      <c r="JAK10" s="7"/>
      <c r="JAL10" s="7"/>
      <c r="JAM10" s="7"/>
      <c r="JAN10" s="7"/>
      <c r="JAO10" s="7"/>
      <c r="JAP10" s="7"/>
      <c r="JAQ10" s="7"/>
      <c r="JAR10" s="7"/>
      <c r="JAS10" s="7"/>
      <c r="JAT10" s="7"/>
      <c r="JAU10" s="7"/>
      <c r="JAV10" s="7"/>
      <c r="JAW10" s="7"/>
      <c r="JAX10" s="7"/>
      <c r="JAY10" s="7"/>
      <c r="JAZ10" s="7"/>
      <c r="JBA10" s="7"/>
      <c r="JBB10" s="7"/>
      <c r="JBC10" s="7"/>
      <c r="JBD10" s="7"/>
      <c r="JBE10" s="7"/>
      <c r="JBF10" s="7"/>
      <c r="JBG10" s="7"/>
      <c r="JBH10" s="7"/>
      <c r="JBI10" s="7"/>
      <c r="JBJ10" s="7"/>
      <c r="JBK10" s="7"/>
      <c r="JBL10" s="7"/>
      <c r="JBM10" s="7"/>
      <c r="JBN10" s="7"/>
      <c r="JBO10" s="7"/>
      <c r="JBP10" s="7"/>
      <c r="JBQ10" s="7"/>
      <c r="JBR10" s="7"/>
      <c r="JBS10" s="7"/>
      <c r="JBT10" s="7"/>
      <c r="JBU10" s="7"/>
      <c r="JBV10" s="7"/>
      <c r="JBW10" s="7"/>
      <c r="JBX10" s="7"/>
      <c r="JBY10" s="7"/>
      <c r="JBZ10" s="7"/>
      <c r="JCA10" s="7"/>
      <c r="JCB10" s="7"/>
      <c r="JCC10" s="7"/>
      <c r="JCD10" s="7"/>
      <c r="JCE10" s="7"/>
      <c r="JCF10" s="7"/>
      <c r="JCG10" s="7"/>
      <c r="JCH10" s="7"/>
      <c r="JCI10" s="7"/>
      <c r="JCJ10" s="7"/>
      <c r="JCK10" s="7"/>
      <c r="JCL10" s="7"/>
      <c r="JCM10" s="7"/>
      <c r="JCN10" s="7"/>
      <c r="JCO10" s="7"/>
      <c r="JCP10" s="7"/>
      <c r="JCQ10" s="7"/>
      <c r="JCR10" s="7"/>
      <c r="JCS10" s="7"/>
      <c r="JCT10" s="7"/>
      <c r="JCU10" s="7"/>
      <c r="JCV10" s="7"/>
      <c r="JCW10" s="7"/>
      <c r="JCX10" s="7"/>
      <c r="JCY10" s="7"/>
      <c r="JCZ10" s="7"/>
      <c r="JDA10" s="7"/>
      <c r="JDB10" s="7"/>
      <c r="JDC10" s="7"/>
      <c r="JDD10" s="7"/>
      <c r="JDE10" s="7"/>
      <c r="JDF10" s="7"/>
      <c r="JDG10" s="7"/>
      <c r="JDH10" s="7"/>
      <c r="JDI10" s="7"/>
      <c r="JDJ10" s="7"/>
      <c r="JDK10" s="7"/>
      <c r="JDL10" s="7"/>
      <c r="JDM10" s="7"/>
      <c r="JDN10" s="7"/>
      <c r="JDO10" s="7"/>
      <c r="JDP10" s="7"/>
      <c r="JDQ10" s="7"/>
      <c r="JDR10" s="7"/>
      <c r="JDS10" s="7"/>
      <c r="JDT10" s="7"/>
      <c r="JDU10" s="7"/>
      <c r="JDV10" s="7"/>
      <c r="JDW10" s="7"/>
      <c r="JDX10" s="7"/>
      <c r="JDY10" s="7"/>
      <c r="JDZ10" s="7"/>
      <c r="JEA10" s="7"/>
      <c r="JEB10" s="7"/>
      <c r="JEC10" s="7"/>
      <c r="JED10" s="7"/>
      <c r="JEE10" s="7"/>
      <c r="JEF10" s="7"/>
      <c r="JEG10" s="7"/>
      <c r="JEH10" s="7"/>
      <c r="JEI10" s="7"/>
      <c r="JEJ10" s="7"/>
      <c r="JEK10" s="7"/>
      <c r="JEL10" s="7"/>
      <c r="JEM10" s="7"/>
      <c r="JEN10" s="7"/>
      <c r="JEO10" s="7"/>
      <c r="JEP10" s="7"/>
      <c r="JEQ10" s="7"/>
      <c r="JER10" s="7"/>
      <c r="JES10" s="7"/>
      <c r="JET10" s="7"/>
      <c r="JEU10" s="7"/>
      <c r="JEV10" s="7"/>
      <c r="JEW10" s="7"/>
      <c r="JEX10" s="7"/>
      <c r="JEY10" s="7"/>
      <c r="JEZ10" s="7"/>
      <c r="JFA10" s="7"/>
      <c r="JFB10" s="7"/>
      <c r="JFC10" s="7"/>
      <c r="JFD10" s="7"/>
      <c r="JFE10" s="7"/>
      <c r="JFF10" s="7"/>
      <c r="JFG10" s="7"/>
      <c r="JFH10" s="7"/>
      <c r="JFI10" s="7"/>
      <c r="JFJ10" s="7"/>
      <c r="JFK10" s="7"/>
      <c r="JFL10" s="7"/>
      <c r="JFM10" s="7"/>
      <c r="JFN10" s="7"/>
      <c r="JFO10" s="7"/>
      <c r="JFP10" s="7"/>
      <c r="JFR10" s="7"/>
      <c r="JFS10" s="7"/>
      <c r="JFT10" s="7"/>
      <c r="JFU10" s="7"/>
      <c r="JFV10" s="7"/>
      <c r="JFW10" s="7"/>
      <c r="JFX10" s="7"/>
      <c r="JFY10" s="7"/>
      <c r="JFZ10" s="7"/>
      <c r="JGA10" s="7"/>
      <c r="JGB10" s="7"/>
      <c r="JGC10" s="7"/>
      <c r="JGD10" s="7"/>
      <c r="JGE10" s="7"/>
      <c r="JGF10" s="7"/>
      <c r="JGG10" s="7"/>
      <c r="JGH10" s="7"/>
      <c r="JGI10" s="7"/>
      <c r="JGJ10" s="7"/>
      <c r="JGK10" s="7"/>
      <c r="JGL10" s="7"/>
      <c r="JGM10" s="7"/>
      <c r="JGN10" s="7"/>
      <c r="JGO10" s="7"/>
      <c r="JGP10" s="7"/>
      <c r="JGQ10" s="7"/>
      <c r="JGR10" s="7"/>
      <c r="JGS10" s="7"/>
      <c r="JGT10" s="7"/>
      <c r="JGU10" s="7"/>
      <c r="JGV10" s="7"/>
      <c r="JGW10" s="7"/>
      <c r="JGX10" s="7"/>
      <c r="JGY10" s="7"/>
      <c r="JGZ10" s="7"/>
      <c r="JHA10" s="7"/>
      <c r="JHB10" s="7"/>
      <c r="JHC10" s="7"/>
      <c r="JHD10" s="7"/>
      <c r="JHE10" s="7"/>
      <c r="JHF10" s="7"/>
      <c r="JHG10" s="7"/>
      <c r="JHH10" s="7"/>
      <c r="JHI10" s="7"/>
      <c r="JHJ10" s="7"/>
      <c r="JHK10" s="7"/>
      <c r="JHL10" s="7"/>
      <c r="JHM10" s="7"/>
      <c r="JHN10" s="7"/>
      <c r="JHO10" s="7"/>
      <c r="JHP10" s="7"/>
      <c r="JHQ10" s="7"/>
      <c r="JHR10" s="7"/>
      <c r="JHS10" s="7"/>
      <c r="JHT10" s="7"/>
      <c r="JHU10" s="7"/>
      <c r="JHV10" s="7"/>
      <c r="JHW10" s="7"/>
      <c r="JHX10" s="7"/>
      <c r="JHY10" s="7"/>
      <c r="JHZ10" s="7"/>
      <c r="JIA10" s="7"/>
      <c r="JIB10" s="7"/>
      <c r="JIC10" s="7"/>
      <c r="JID10" s="7"/>
      <c r="JIE10" s="7"/>
      <c r="JIF10" s="7"/>
      <c r="JIG10" s="7"/>
      <c r="JIH10" s="7"/>
      <c r="JII10" s="7"/>
      <c r="JIJ10" s="7"/>
      <c r="JIK10" s="7"/>
      <c r="JIL10" s="7"/>
      <c r="JIM10" s="7"/>
      <c r="JIN10" s="7"/>
      <c r="JIO10" s="7"/>
      <c r="JIP10" s="7"/>
      <c r="JIQ10" s="7"/>
      <c r="JIR10" s="7"/>
      <c r="JIS10" s="7"/>
      <c r="JIT10" s="7"/>
      <c r="JIU10" s="7"/>
      <c r="JIV10" s="7"/>
      <c r="JIW10" s="7"/>
      <c r="JIX10" s="7"/>
      <c r="JIY10" s="7"/>
      <c r="JIZ10" s="7"/>
      <c r="JJA10" s="7"/>
      <c r="JJB10" s="7"/>
      <c r="JJC10" s="7"/>
      <c r="JJD10" s="7"/>
      <c r="JJE10" s="7"/>
      <c r="JJF10" s="7"/>
      <c r="JJG10" s="7"/>
      <c r="JJH10" s="7"/>
      <c r="JJI10" s="7"/>
      <c r="JJJ10" s="7"/>
      <c r="JJK10" s="7"/>
      <c r="JJL10" s="7"/>
      <c r="JJM10" s="7"/>
      <c r="JJN10" s="7"/>
      <c r="JJO10" s="7"/>
      <c r="JJP10" s="7"/>
      <c r="JJQ10" s="7"/>
      <c r="JJR10" s="7"/>
      <c r="JJS10" s="7"/>
      <c r="JJT10" s="7"/>
      <c r="JJU10" s="7"/>
      <c r="JJV10" s="7"/>
      <c r="JJW10" s="7"/>
      <c r="JJX10" s="7"/>
      <c r="JJY10" s="7"/>
      <c r="JJZ10" s="7"/>
      <c r="JKA10" s="7"/>
      <c r="JKB10" s="7"/>
      <c r="JKC10" s="7"/>
      <c r="JKD10" s="7"/>
      <c r="JKE10" s="7"/>
      <c r="JKF10" s="7"/>
      <c r="JKG10" s="7"/>
      <c r="JKH10" s="7"/>
      <c r="JKI10" s="7"/>
      <c r="JKJ10" s="7"/>
      <c r="JKK10" s="7"/>
      <c r="JKL10" s="7"/>
      <c r="JKM10" s="7"/>
      <c r="JKN10" s="7"/>
      <c r="JKO10" s="7"/>
      <c r="JKP10" s="7"/>
      <c r="JKQ10" s="7"/>
      <c r="JKR10" s="7"/>
      <c r="JKS10" s="7"/>
      <c r="JKT10" s="7"/>
      <c r="JKU10" s="7"/>
      <c r="JKV10" s="7"/>
      <c r="JKW10" s="7"/>
      <c r="JKX10" s="7"/>
      <c r="JKY10" s="7"/>
      <c r="JKZ10" s="7"/>
      <c r="JLA10" s="7"/>
      <c r="JLB10" s="7"/>
      <c r="JLC10" s="7"/>
      <c r="JLD10" s="7"/>
      <c r="JLE10" s="7"/>
      <c r="JLF10" s="7"/>
      <c r="JLG10" s="7"/>
      <c r="JLH10" s="7"/>
      <c r="JLI10" s="7"/>
      <c r="JLJ10" s="7"/>
      <c r="JLK10" s="7"/>
      <c r="JLL10" s="7"/>
      <c r="JLM10" s="7"/>
      <c r="JLN10" s="7"/>
      <c r="JLO10" s="7"/>
      <c r="JLP10" s="7"/>
      <c r="JLQ10" s="7"/>
      <c r="JLR10" s="7"/>
      <c r="JLS10" s="7"/>
      <c r="JLT10" s="7"/>
      <c r="JLU10" s="7"/>
      <c r="JLV10" s="7"/>
      <c r="JLW10" s="7"/>
      <c r="JLX10" s="7"/>
      <c r="JLY10" s="7"/>
      <c r="JLZ10" s="7"/>
      <c r="JMA10" s="7"/>
      <c r="JMB10" s="7"/>
      <c r="JMC10" s="7"/>
      <c r="JMD10" s="7"/>
      <c r="JME10" s="7"/>
      <c r="JMF10" s="7"/>
      <c r="JMG10" s="7"/>
      <c r="JMH10" s="7"/>
      <c r="JMI10" s="7"/>
      <c r="JMJ10" s="7"/>
      <c r="JMK10" s="7"/>
      <c r="JML10" s="7"/>
      <c r="JMM10" s="7"/>
      <c r="JMN10" s="7"/>
      <c r="JMO10" s="7"/>
      <c r="JMP10" s="7"/>
      <c r="JMQ10" s="7"/>
      <c r="JMR10" s="7"/>
      <c r="JMS10" s="7"/>
      <c r="JMT10" s="7"/>
      <c r="JMU10" s="7"/>
      <c r="JMV10" s="7"/>
      <c r="JMW10" s="7"/>
      <c r="JMX10" s="7"/>
      <c r="JMY10" s="7"/>
      <c r="JMZ10" s="7"/>
      <c r="JNA10" s="7"/>
      <c r="JNB10" s="7"/>
      <c r="JNC10" s="7"/>
      <c r="JND10" s="7"/>
      <c r="JNE10" s="7"/>
      <c r="JNF10" s="7"/>
      <c r="JNG10" s="7"/>
      <c r="JNH10" s="7"/>
      <c r="JNI10" s="7"/>
      <c r="JNJ10" s="7"/>
      <c r="JNK10" s="7"/>
      <c r="JNL10" s="7"/>
      <c r="JNM10" s="7"/>
      <c r="JNN10" s="7"/>
      <c r="JNO10" s="7"/>
      <c r="JNP10" s="7"/>
      <c r="JNQ10" s="7"/>
      <c r="JNR10" s="7"/>
      <c r="JNS10" s="7"/>
      <c r="JNT10" s="7"/>
      <c r="JNU10" s="7"/>
      <c r="JNV10" s="7"/>
      <c r="JNW10" s="7"/>
      <c r="JNX10" s="7"/>
      <c r="JNY10" s="7"/>
      <c r="JNZ10" s="7"/>
      <c r="JOA10" s="7"/>
      <c r="JOB10" s="7"/>
      <c r="JOC10" s="7"/>
      <c r="JOD10" s="7"/>
      <c r="JOE10" s="7"/>
      <c r="JOF10" s="7"/>
      <c r="JOG10" s="7"/>
      <c r="JOH10" s="7"/>
      <c r="JOI10" s="7"/>
      <c r="JOJ10" s="7"/>
      <c r="JOK10" s="7"/>
      <c r="JOL10" s="7"/>
      <c r="JOM10" s="7"/>
      <c r="JON10" s="7"/>
      <c r="JOO10" s="7"/>
      <c r="JOP10" s="7"/>
      <c r="JOQ10" s="7"/>
      <c r="JOR10" s="7"/>
      <c r="JOS10" s="7"/>
      <c r="JOT10" s="7"/>
      <c r="JOU10" s="7"/>
      <c r="JOV10" s="7"/>
      <c r="JOW10" s="7"/>
      <c r="JOX10" s="7"/>
      <c r="JOY10" s="7"/>
      <c r="JOZ10" s="7"/>
      <c r="JPA10" s="7"/>
      <c r="JPB10" s="7"/>
      <c r="JPC10" s="7"/>
      <c r="JPD10" s="7"/>
      <c r="JPE10" s="7"/>
      <c r="JPF10" s="7"/>
      <c r="JPG10" s="7"/>
      <c r="JPH10" s="7"/>
      <c r="JPI10" s="7"/>
      <c r="JPJ10" s="7"/>
      <c r="JPK10" s="7"/>
      <c r="JPL10" s="7"/>
      <c r="JPN10" s="7"/>
      <c r="JPO10" s="7"/>
      <c r="JPP10" s="7"/>
      <c r="JPQ10" s="7"/>
      <c r="JPR10" s="7"/>
      <c r="JPS10" s="7"/>
      <c r="JPT10" s="7"/>
      <c r="JPU10" s="7"/>
      <c r="JPV10" s="7"/>
      <c r="JPW10" s="7"/>
      <c r="JPX10" s="7"/>
      <c r="JPY10" s="7"/>
      <c r="JPZ10" s="7"/>
      <c r="JQA10" s="7"/>
      <c r="JQB10" s="7"/>
      <c r="JQC10" s="7"/>
      <c r="JQD10" s="7"/>
      <c r="JQE10" s="7"/>
      <c r="JQF10" s="7"/>
      <c r="JQG10" s="7"/>
      <c r="JQH10" s="7"/>
      <c r="JQI10" s="7"/>
      <c r="JQJ10" s="7"/>
      <c r="JQK10" s="7"/>
      <c r="JQL10" s="7"/>
      <c r="JQM10" s="7"/>
      <c r="JQN10" s="7"/>
      <c r="JQO10" s="7"/>
      <c r="JQP10" s="7"/>
      <c r="JQQ10" s="7"/>
      <c r="JQR10" s="7"/>
      <c r="JQS10" s="7"/>
      <c r="JQT10" s="7"/>
      <c r="JQU10" s="7"/>
      <c r="JQV10" s="7"/>
      <c r="JQW10" s="7"/>
      <c r="JQX10" s="7"/>
      <c r="JQY10" s="7"/>
      <c r="JQZ10" s="7"/>
      <c r="JRA10" s="7"/>
      <c r="JRB10" s="7"/>
      <c r="JRC10" s="7"/>
      <c r="JRD10" s="7"/>
      <c r="JRE10" s="7"/>
      <c r="JRF10" s="7"/>
      <c r="JRG10" s="7"/>
      <c r="JRH10" s="7"/>
      <c r="JRI10" s="7"/>
      <c r="JRJ10" s="7"/>
      <c r="JRK10" s="7"/>
      <c r="JRL10" s="7"/>
      <c r="JRM10" s="7"/>
      <c r="JRN10" s="7"/>
      <c r="JRO10" s="7"/>
      <c r="JRP10" s="7"/>
      <c r="JRQ10" s="7"/>
      <c r="JRR10" s="7"/>
      <c r="JRS10" s="7"/>
      <c r="JRT10" s="7"/>
      <c r="JRU10" s="7"/>
      <c r="JRV10" s="7"/>
      <c r="JRW10" s="7"/>
      <c r="JRX10" s="7"/>
      <c r="JRY10" s="7"/>
      <c r="JRZ10" s="7"/>
      <c r="JSA10" s="7"/>
      <c r="JSB10" s="7"/>
      <c r="JSC10" s="7"/>
      <c r="JSD10" s="7"/>
      <c r="JSE10" s="7"/>
      <c r="JSF10" s="7"/>
      <c r="JSG10" s="7"/>
      <c r="JSH10" s="7"/>
      <c r="JSI10" s="7"/>
      <c r="JSJ10" s="7"/>
      <c r="JSK10" s="7"/>
      <c r="JSL10" s="7"/>
      <c r="JSM10" s="7"/>
      <c r="JSN10" s="7"/>
      <c r="JSO10" s="7"/>
      <c r="JSP10" s="7"/>
      <c r="JSQ10" s="7"/>
      <c r="JSR10" s="7"/>
      <c r="JSS10" s="7"/>
      <c r="JST10" s="7"/>
      <c r="JSU10" s="7"/>
      <c r="JSV10" s="7"/>
      <c r="JSW10" s="7"/>
      <c r="JSX10" s="7"/>
      <c r="JSY10" s="7"/>
      <c r="JSZ10" s="7"/>
      <c r="JTA10" s="7"/>
      <c r="JTB10" s="7"/>
      <c r="JTC10" s="7"/>
      <c r="JTD10" s="7"/>
      <c r="JTE10" s="7"/>
      <c r="JTF10" s="7"/>
      <c r="JTG10" s="7"/>
      <c r="JTH10" s="7"/>
      <c r="JTI10" s="7"/>
      <c r="JTJ10" s="7"/>
      <c r="JTK10" s="7"/>
      <c r="JTL10" s="7"/>
      <c r="JTM10" s="7"/>
      <c r="JTN10" s="7"/>
      <c r="JTO10" s="7"/>
      <c r="JTP10" s="7"/>
      <c r="JTQ10" s="7"/>
      <c r="JTR10" s="7"/>
      <c r="JTS10" s="7"/>
      <c r="JTT10" s="7"/>
      <c r="JTU10" s="7"/>
      <c r="JTV10" s="7"/>
      <c r="JTW10" s="7"/>
      <c r="JTX10" s="7"/>
      <c r="JTY10" s="7"/>
      <c r="JTZ10" s="7"/>
      <c r="JUA10" s="7"/>
      <c r="JUB10" s="7"/>
      <c r="JUC10" s="7"/>
      <c r="JUD10" s="7"/>
      <c r="JUE10" s="7"/>
      <c r="JUF10" s="7"/>
      <c r="JUG10" s="7"/>
      <c r="JUH10" s="7"/>
      <c r="JUI10" s="7"/>
      <c r="JUJ10" s="7"/>
      <c r="JUK10" s="7"/>
      <c r="JUL10" s="7"/>
      <c r="JUM10" s="7"/>
      <c r="JUN10" s="7"/>
      <c r="JUO10" s="7"/>
      <c r="JUP10" s="7"/>
      <c r="JUQ10" s="7"/>
      <c r="JUR10" s="7"/>
      <c r="JUS10" s="7"/>
      <c r="JUT10" s="7"/>
      <c r="JUU10" s="7"/>
      <c r="JUV10" s="7"/>
      <c r="JUW10" s="7"/>
      <c r="JUX10" s="7"/>
      <c r="JUY10" s="7"/>
      <c r="JUZ10" s="7"/>
      <c r="JVA10" s="7"/>
      <c r="JVB10" s="7"/>
      <c r="JVC10" s="7"/>
      <c r="JVD10" s="7"/>
      <c r="JVE10" s="7"/>
      <c r="JVF10" s="7"/>
      <c r="JVG10" s="7"/>
      <c r="JVH10" s="7"/>
      <c r="JVI10" s="7"/>
      <c r="JVJ10" s="7"/>
      <c r="JVK10" s="7"/>
      <c r="JVL10" s="7"/>
      <c r="JVM10" s="7"/>
      <c r="JVN10" s="7"/>
      <c r="JVO10" s="7"/>
      <c r="JVP10" s="7"/>
      <c r="JVQ10" s="7"/>
      <c r="JVR10" s="7"/>
      <c r="JVS10" s="7"/>
      <c r="JVT10" s="7"/>
      <c r="JVU10" s="7"/>
      <c r="JVV10" s="7"/>
      <c r="JVW10" s="7"/>
      <c r="JVX10" s="7"/>
      <c r="JVY10" s="7"/>
      <c r="JVZ10" s="7"/>
      <c r="JWA10" s="7"/>
      <c r="JWB10" s="7"/>
      <c r="JWC10" s="7"/>
      <c r="JWD10" s="7"/>
      <c r="JWE10" s="7"/>
      <c r="JWF10" s="7"/>
      <c r="JWG10" s="7"/>
      <c r="JWH10" s="7"/>
      <c r="JWI10" s="7"/>
      <c r="JWJ10" s="7"/>
      <c r="JWK10" s="7"/>
      <c r="JWL10" s="7"/>
      <c r="JWM10" s="7"/>
      <c r="JWN10" s="7"/>
      <c r="JWO10" s="7"/>
      <c r="JWP10" s="7"/>
      <c r="JWQ10" s="7"/>
      <c r="JWR10" s="7"/>
      <c r="JWS10" s="7"/>
      <c r="JWT10" s="7"/>
      <c r="JWU10" s="7"/>
      <c r="JWV10" s="7"/>
      <c r="JWW10" s="7"/>
      <c r="JWX10" s="7"/>
      <c r="JWY10" s="7"/>
      <c r="JWZ10" s="7"/>
      <c r="JXA10" s="7"/>
      <c r="JXB10" s="7"/>
      <c r="JXC10" s="7"/>
      <c r="JXD10" s="7"/>
      <c r="JXE10" s="7"/>
      <c r="JXF10" s="7"/>
      <c r="JXG10" s="7"/>
      <c r="JXH10" s="7"/>
      <c r="JXI10" s="7"/>
      <c r="JXJ10" s="7"/>
      <c r="JXK10" s="7"/>
      <c r="JXL10" s="7"/>
      <c r="JXM10" s="7"/>
      <c r="JXN10" s="7"/>
      <c r="JXO10" s="7"/>
      <c r="JXP10" s="7"/>
      <c r="JXQ10" s="7"/>
      <c r="JXR10" s="7"/>
      <c r="JXS10" s="7"/>
      <c r="JXT10" s="7"/>
      <c r="JXU10" s="7"/>
      <c r="JXV10" s="7"/>
      <c r="JXW10" s="7"/>
      <c r="JXX10" s="7"/>
      <c r="JXY10" s="7"/>
      <c r="JXZ10" s="7"/>
      <c r="JYA10" s="7"/>
      <c r="JYB10" s="7"/>
      <c r="JYC10" s="7"/>
      <c r="JYD10" s="7"/>
      <c r="JYE10" s="7"/>
      <c r="JYF10" s="7"/>
      <c r="JYG10" s="7"/>
      <c r="JYH10" s="7"/>
      <c r="JYI10" s="7"/>
      <c r="JYJ10" s="7"/>
      <c r="JYK10" s="7"/>
      <c r="JYL10" s="7"/>
      <c r="JYM10" s="7"/>
      <c r="JYN10" s="7"/>
      <c r="JYO10" s="7"/>
      <c r="JYP10" s="7"/>
      <c r="JYQ10" s="7"/>
      <c r="JYR10" s="7"/>
      <c r="JYS10" s="7"/>
      <c r="JYT10" s="7"/>
      <c r="JYU10" s="7"/>
      <c r="JYV10" s="7"/>
      <c r="JYW10" s="7"/>
      <c r="JYX10" s="7"/>
      <c r="JYY10" s="7"/>
      <c r="JYZ10" s="7"/>
      <c r="JZA10" s="7"/>
      <c r="JZB10" s="7"/>
      <c r="JZC10" s="7"/>
      <c r="JZD10" s="7"/>
      <c r="JZE10" s="7"/>
      <c r="JZF10" s="7"/>
      <c r="JZG10" s="7"/>
      <c r="JZH10" s="7"/>
      <c r="JZJ10" s="7"/>
      <c r="JZK10" s="7"/>
      <c r="JZL10" s="7"/>
      <c r="JZM10" s="7"/>
      <c r="JZN10" s="7"/>
      <c r="JZO10" s="7"/>
      <c r="JZP10" s="7"/>
      <c r="JZQ10" s="7"/>
      <c r="JZR10" s="7"/>
      <c r="JZS10" s="7"/>
      <c r="JZT10" s="7"/>
      <c r="JZU10" s="7"/>
      <c r="JZV10" s="7"/>
      <c r="JZW10" s="7"/>
      <c r="JZX10" s="7"/>
      <c r="JZY10" s="7"/>
      <c r="JZZ10" s="7"/>
      <c r="KAA10" s="7"/>
      <c r="KAB10" s="7"/>
      <c r="KAC10" s="7"/>
      <c r="KAD10" s="7"/>
      <c r="KAE10" s="7"/>
      <c r="KAF10" s="7"/>
      <c r="KAG10" s="7"/>
      <c r="KAH10" s="7"/>
      <c r="KAI10" s="7"/>
      <c r="KAJ10" s="7"/>
      <c r="KAK10" s="7"/>
      <c r="KAL10" s="7"/>
      <c r="KAM10" s="7"/>
      <c r="KAN10" s="7"/>
      <c r="KAO10" s="7"/>
      <c r="KAP10" s="7"/>
      <c r="KAQ10" s="7"/>
      <c r="KAR10" s="7"/>
      <c r="KAS10" s="7"/>
      <c r="KAT10" s="7"/>
      <c r="KAU10" s="7"/>
      <c r="KAV10" s="7"/>
      <c r="KAW10" s="7"/>
      <c r="KAX10" s="7"/>
      <c r="KAY10" s="7"/>
      <c r="KAZ10" s="7"/>
      <c r="KBA10" s="7"/>
      <c r="KBB10" s="7"/>
      <c r="KBC10" s="7"/>
      <c r="KBD10" s="7"/>
      <c r="KBE10" s="7"/>
      <c r="KBF10" s="7"/>
      <c r="KBG10" s="7"/>
      <c r="KBH10" s="7"/>
      <c r="KBI10" s="7"/>
      <c r="KBJ10" s="7"/>
      <c r="KBK10" s="7"/>
      <c r="KBL10" s="7"/>
      <c r="KBM10" s="7"/>
      <c r="KBN10" s="7"/>
      <c r="KBO10" s="7"/>
      <c r="KBP10" s="7"/>
      <c r="KBQ10" s="7"/>
      <c r="KBR10" s="7"/>
      <c r="KBS10" s="7"/>
      <c r="KBT10" s="7"/>
      <c r="KBU10" s="7"/>
      <c r="KBV10" s="7"/>
      <c r="KBW10" s="7"/>
      <c r="KBX10" s="7"/>
      <c r="KBY10" s="7"/>
      <c r="KBZ10" s="7"/>
      <c r="KCA10" s="7"/>
      <c r="KCB10" s="7"/>
      <c r="KCC10" s="7"/>
      <c r="KCD10" s="7"/>
      <c r="KCE10" s="7"/>
      <c r="KCF10" s="7"/>
      <c r="KCG10" s="7"/>
      <c r="KCH10" s="7"/>
      <c r="KCI10" s="7"/>
      <c r="KCJ10" s="7"/>
      <c r="KCK10" s="7"/>
      <c r="KCL10" s="7"/>
      <c r="KCM10" s="7"/>
      <c r="KCN10" s="7"/>
      <c r="KCO10" s="7"/>
      <c r="KCP10" s="7"/>
      <c r="KCQ10" s="7"/>
      <c r="KCR10" s="7"/>
      <c r="KCS10" s="7"/>
      <c r="KCT10" s="7"/>
      <c r="KCU10" s="7"/>
      <c r="KCV10" s="7"/>
      <c r="KCW10" s="7"/>
      <c r="KCX10" s="7"/>
      <c r="KCY10" s="7"/>
      <c r="KCZ10" s="7"/>
      <c r="KDA10" s="7"/>
      <c r="KDB10" s="7"/>
      <c r="KDC10" s="7"/>
      <c r="KDD10" s="7"/>
      <c r="KDE10" s="7"/>
      <c r="KDF10" s="7"/>
      <c r="KDG10" s="7"/>
      <c r="KDH10" s="7"/>
      <c r="KDI10" s="7"/>
      <c r="KDJ10" s="7"/>
      <c r="KDK10" s="7"/>
      <c r="KDL10" s="7"/>
      <c r="KDM10" s="7"/>
      <c r="KDN10" s="7"/>
      <c r="KDO10" s="7"/>
      <c r="KDP10" s="7"/>
      <c r="KDQ10" s="7"/>
      <c r="KDR10" s="7"/>
      <c r="KDS10" s="7"/>
      <c r="KDT10" s="7"/>
      <c r="KDU10" s="7"/>
      <c r="KDV10" s="7"/>
      <c r="KDW10" s="7"/>
      <c r="KDX10" s="7"/>
      <c r="KDY10" s="7"/>
      <c r="KDZ10" s="7"/>
      <c r="KEA10" s="7"/>
      <c r="KEB10" s="7"/>
      <c r="KEC10" s="7"/>
      <c r="KED10" s="7"/>
      <c r="KEE10" s="7"/>
      <c r="KEF10" s="7"/>
      <c r="KEG10" s="7"/>
      <c r="KEH10" s="7"/>
      <c r="KEI10" s="7"/>
      <c r="KEJ10" s="7"/>
      <c r="KEK10" s="7"/>
      <c r="KEL10" s="7"/>
      <c r="KEM10" s="7"/>
      <c r="KEN10" s="7"/>
      <c r="KEO10" s="7"/>
      <c r="KEP10" s="7"/>
      <c r="KEQ10" s="7"/>
      <c r="KER10" s="7"/>
      <c r="KES10" s="7"/>
      <c r="KET10" s="7"/>
      <c r="KEU10" s="7"/>
      <c r="KEV10" s="7"/>
      <c r="KEW10" s="7"/>
      <c r="KEX10" s="7"/>
      <c r="KEY10" s="7"/>
      <c r="KEZ10" s="7"/>
      <c r="KFA10" s="7"/>
      <c r="KFB10" s="7"/>
      <c r="KFC10" s="7"/>
      <c r="KFD10" s="7"/>
      <c r="KFE10" s="7"/>
      <c r="KFF10" s="7"/>
      <c r="KFG10" s="7"/>
      <c r="KFH10" s="7"/>
      <c r="KFI10" s="7"/>
      <c r="KFJ10" s="7"/>
      <c r="KFK10" s="7"/>
      <c r="KFL10" s="7"/>
      <c r="KFM10" s="7"/>
      <c r="KFN10" s="7"/>
      <c r="KFO10" s="7"/>
      <c r="KFP10" s="7"/>
      <c r="KFQ10" s="7"/>
      <c r="KFR10" s="7"/>
      <c r="KFS10" s="7"/>
      <c r="KFT10" s="7"/>
      <c r="KFU10" s="7"/>
      <c r="KFV10" s="7"/>
      <c r="KFW10" s="7"/>
      <c r="KFX10" s="7"/>
      <c r="KFY10" s="7"/>
      <c r="KFZ10" s="7"/>
      <c r="KGA10" s="7"/>
      <c r="KGB10" s="7"/>
      <c r="KGC10" s="7"/>
      <c r="KGD10" s="7"/>
      <c r="KGE10" s="7"/>
      <c r="KGF10" s="7"/>
      <c r="KGG10" s="7"/>
      <c r="KGH10" s="7"/>
      <c r="KGI10" s="7"/>
      <c r="KGJ10" s="7"/>
      <c r="KGK10" s="7"/>
      <c r="KGL10" s="7"/>
      <c r="KGM10" s="7"/>
      <c r="KGN10" s="7"/>
      <c r="KGO10" s="7"/>
      <c r="KGP10" s="7"/>
      <c r="KGQ10" s="7"/>
      <c r="KGR10" s="7"/>
      <c r="KGS10" s="7"/>
      <c r="KGT10" s="7"/>
      <c r="KGU10" s="7"/>
      <c r="KGV10" s="7"/>
      <c r="KGW10" s="7"/>
      <c r="KGX10" s="7"/>
      <c r="KGY10" s="7"/>
      <c r="KGZ10" s="7"/>
      <c r="KHA10" s="7"/>
      <c r="KHB10" s="7"/>
      <c r="KHC10" s="7"/>
      <c r="KHD10" s="7"/>
      <c r="KHE10" s="7"/>
      <c r="KHF10" s="7"/>
      <c r="KHG10" s="7"/>
      <c r="KHH10" s="7"/>
      <c r="KHI10" s="7"/>
      <c r="KHJ10" s="7"/>
      <c r="KHK10" s="7"/>
      <c r="KHL10" s="7"/>
      <c r="KHM10" s="7"/>
      <c r="KHN10" s="7"/>
      <c r="KHO10" s="7"/>
      <c r="KHP10" s="7"/>
      <c r="KHQ10" s="7"/>
      <c r="KHR10" s="7"/>
      <c r="KHS10" s="7"/>
      <c r="KHT10" s="7"/>
      <c r="KHU10" s="7"/>
      <c r="KHV10" s="7"/>
      <c r="KHW10" s="7"/>
      <c r="KHX10" s="7"/>
      <c r="KHY10" s="7"/>
      <c r="KHZ10" s="7"/>
      <c r="KIA10" s="7"/>
      <c r="KIB10" s="7"/>
      <c r="KIC10" s="7"/>
      <c r="KID10" s="7"/>
      <c r="KIE10" s="7"/>
      <c r="KIF10" s="7"/>
      <c r="KIG10" s="7"/>
      <c r="KIH10" s="7"/>
      <c r="KII10" s="7"/>
      <c r="KIJ10" s="7"/>
      <c r="KIK10" s="7"/>
      <c r="KIL10" s="7"/>
      <c r="KIM10" s="7"/>
      <c r="KIN10" s="7"/>
      <c r="KIO10" s="7"/>
      <c r="KIP10" s="7"/>
      <c r="KIQ10" s="7"/>
      <c r="KIR10" s="7"/>
      <c r="KIS10" s="7"/>
      <c r="KIT10" s="7"/>
      <c r="KIU10" s="7"/>
      <c r="KIV10" s="7"/>
      <c r="KIW10" s="7"/>
      <c r="KIX10" s="7"/>
      <c r="KIY10" s="7"/>
      <c r="KIZ10" s="7"/>
      <c r="KJA10" s="7"/>
      <c r="KJB10" s="7"/>
      <c r="KJC10" s="7"/>
      <c r="KJD10" s="7"/>
      <c r="KJF10" s="7"/>
      <c r="KJG10" s="7"/>
      <c r="KJH10" s="7"/>
      <c r="KJI10" s="7"/>
      <c r="KJJ10" s="7"/>
      <c r="KJK10" s="7"/>
      <c r="KJL10" s="7"/>
      <c r="KJM10" s="7"/>
      <c r="KJN10" s="7"/>
      <c r="KJO10" s="7"/>
      <c r="KJP10" s="7"/>
      <c r="KJQ10" s="7"/>
      <c r="KJR10" s="7"/>
      <c r="KJS10" s="7"/>
      <c r="KJT10" s="7"/>
      <c r="KJU10" s="7"/>
      <c r="KJV10" s="7"/>
      <c r="KJW10" s="7"/>
      <c r="KJX10" s="7"/>
      <c r="KJY10" s="7"/>
      <c r="KJZ10" s="7"/>
      <c r="KKA10" s="7"/>
      <c r="KKB10" s="7"/>
      <c r="KKC10" s="7"/>
      <c r="KKD10" s="7"/>
      <c r="KKE10" s="7"/>
      <c r="KKF10" s="7"/>
      <c r="KKG10" s="7"/>
      <c r="KKH10" s="7"/>
      <c r="KKI10" s="7"/>
      <c r="KKJ10" s="7"/>
      <c r="KKK10" s="7"/>
      <c r="KKL10" s="7"/>
      <c r="KKM10" s="7"/>
      <c r="KKN10" s="7"/>
      <c r="KKO10" s="7"/>
      <c r="KKP10" s="7"/>
      <c r="KKQ10" s="7"/>
      <c r="KKR10" s="7"/>
      <c r="KKS10" s="7"/>
      <c r="KKT10" s="7"/>
      <c r="KKU10" s="7"/>
      <c r="KKV10" s="7"/>
      <c r="KKW10" s="7"/>
      <c r="KKX10" s="7"/>
      <c r="KKY10" s="7"/>
      <c r="KKZ10" s="7"/>
      <c r="KLA10" s="7"/>
      <c r="KLB10" s="7"/>
      <c r="KLC10" s="7"/>
      <c r="KLD10" s="7"/>
      <c r="KLE10" s="7"/>
      <c r="KLF10" s="7"/>
      <c r="KLG10" s="7"/>
      <c r="KLH10" s="7"/>
      <c r="KLI10" s="7"/>
      <c r="KLJ10" s="7"/>
      <c r="KLK10" s="7"/>
      <c r="KLL10" s="7"/>
      <c r="KLM10" s="7"/>
      <c r="KLN10" s="7"/>
      <c r="KLO10" s="7"/>
      <c r="KLP10" s="7"/>
      <c r="KLQ10" s="7"/>
      <c r="KLR10" s="7"/>
      <c r="KLS10" s="7"/>
      <c r="KLT10" s="7"/>
      <c r="KLU10" s="7"/>
      <c r="KLV10" s="7"/>
      <c r="KLW10" s="7"/>
      <c r="KLX10" s="7"/>
      <c r="KLY10" s="7"/>
      <c r="KLZ10" s="7"/>
      <c r="KMA10" s="7"/>
      <c r="KMB10" s="7"/>
      <c r="KMC10" s="7"/>
      <c r="KMD10" s="7"/>
      <c r="KME10" s="7"/>
      <c r="KMF10" s="7"/>
      <c r="KMG10" s="7"/>
      <c r="KMH10" s="7"/>
      <c r="KMI10" s="7"/>
      <c r="KMJ10" s="7"/>
      <c r="KMK10" s="7"/>
      <c r="KML10" s="7"/>
      <c r="KMM10" s="7"/>
      <c r="KMN10" s="7"/>
      <c r="KMO10" s="7"/>
      <c r="KMP10" s="7"/>
      <c r="KMQ10" s="7"/>
      <c r="KMR10" s="7"/>
      <c r="KMS10" s="7"/>
      <c r="KMT10" s="7"/>
      <c r="KMU10" s="7"/>
      <c r="KMV10" s="7"/>
      <c r="KMW10" s="7"/>
      <c r="KMX10" s="7"/>
      <c r="KMY10" s="7"/>
      <c r="KMZ10" s="7"/>
      <c r="KNA10" s="7"/>
      <c r="KNB10" s="7"/>
      <c r="KNC10" s="7"/>
      <c r="KND10" s="7"/>
      <c r="KNE10" s="7"/>
      <c r="KNF10" s="7"/>
      <c r="KNG10" s="7"/>
      <c r="KNH10" s="7"/>
      <c r="KNI10" s="7"/>
      <c r="KNJ10" s="7"/>
      <c r="KNK10" s="7"/>
      <c r="KNL10" s="7"/>
      <c r="KNM10" s="7"/>
      <c r="KNN10" s="7"/>
      <c r="KNO10" s="7"/>
      <c r="KNP10" s="7"/>
      <c r="KNQ10" s="7"/>
      <c r="KNR10" s="7"/>
      <c r="KNS10" s="7"/>
      <c r="KNT10" s="7"/>
      <c r="KNU10" s="7"/>
      <c r="KNV10" s="7"/>
      <c r="KNW10" s="7"/>
      <c r="KNX10" s="7"/>
      <c r="KNY10" s="7"/>
      <c r="KNZ10" s="7"/>
      <c r="KOA10" s="7"/>
      <c r="KOB10" s="7"/>
      <c r="KOC10" s="7"/>
      <c r="KOD10" s="7"/>
      <c r="KOE10" s="7"/>
      <c r="KOF10" s="7"/>
      <c r="KOG10" s="7"/>
      <c r="KOH10" s="7"/>
      <c r="KOI10" s="7"/>
      <c r="KOJ10" s="7"/>
      <c r="KOK10" s="7"/>
      <c r="KOL10" s="7"/>
      <c r="KOM10" s="7"/>
      <c r="KON10" s="7"/>
      <c r="KOO10" s="7"/>
      <c r="KOP10" s="7"/>
      <c r="KOQ10" s="7"/>
      <c r="KOR10" s="7"/>
      <c r="KOS10" s="7"/>
      <c r="KOT10" s="7"/>
      <c r="KOU10" s="7"/>
      <c r="KOV10" s="7"/>
      <c r="KOW10" s="7"/>
      <c r="KOX10" s="7"/>
      <c r="KOY10" s="7"/>
      <c r="KOZ10" s="7"/>
      <c r="KPA10" s="7"/>
      <c r="KPB10" s="7"/>
      <c r="KPC10" s="7"/>
      <c r="KPD10" s="7"/>
      <c r="KPE10" s="7"/>
      <c r="KPF10" s="7"/>
      <c r="KPG10" s="7"/>
      <c r="KPH10" s="7"/>
      <c r="KPI10" s="7"/>
      <c r="KPJ10" s="7"/>
      <c r="KPK10" s="7"/>
      <c r="KPL10" s="7"/>
      <c r="KPM10" s="7"/>
      <c r="KPN10" s="7"/>
      <c r="KPO10" s="7"/>
      <c r="KPP10" s="7"/>
      <c r="KPQ10" s="7"/>
      <c r="KPR10" s="7"/>
      <c r="KPS10" s="7"/>
      <c r="KPT10" s="7"/>
      <c r="KPU10" s="7"/>
      <c r="KPV10" s="7"/>
      <c r="KPW10" s="7"/>
      <c r="KPX10" s="7"/>
      <c r="KPY10" s="7"/>
      <c r="KPZ10" s="7"/>
      <c r="KQA10" s="7"/>
      <c r="KQB10" s="7"/>
      <c r="KQC10" s="7"/>
      <c r="KQD10" s="7"/>
      <c r="KQE10" s="7"/>
      <c r="KQF10" s="7"/>
      <c r="KQG10" s="7"/>
      <c r="KQH10" s="7"/>
      <c r="KQI10" s="7"/>
      <c r="KQJ10" s="7"/>
      <c r="KQK10" s="7"/>
      <c r="KQL10" s="7"/>
      <c r="KQM10" s="7"/>
      <c r="KQN10" s="7"/>
      <c r="KQO10" s="7"/>
      <c r="KQP10" s="7"/>
      <c r="KQQ10" s="7"/>
      <c r="KQR10" s="7"/>
      <c r="KQS10" s="7"/>
      <c r="KQT10" s="7"/>
      <c r="KQU10" s="7"/>
      <c r="KQV10" s="7"/>
      <c r="KQW10" s="7"/>
      <c r="KQX10" s="7"/>
      <c r="KQY10" s="7"/>
      <c r="KQZ10" s="7"/>
      <c r="KRA10" s="7"/>
      <c r="KRB10" s="7"/>
      <c r="KRC10" s="7"/>
      <c r="KRD10" s="7"/>
      <c r="KRE10" s="7"/>
      <c r="KRF10" s="7"/>
      <c r="KRG10" s="7"/>
      <c r="KRH10" s="7"/>
      <c r="KRI10" s="7"/>
      <c r="KRJ10" s="7"/>
      <c r="KRK10" s="7"/>
      <c r="KRL10" s="7"/>
      <c r="KRM10" s="7"/>
      <c r="KRN10" s="7"/>
      <c r="KRO10" s="7"/>
      <c r="KRP10" s="7"/>
      <c r="KRQ10" s="7"/>
      <c r="KRR10" s="7"/>
      <c r="KRS10" s="7"/>
      <c r="KRT10" s="7"/>
      <c r="KRU10" s="7"/>
      <c r="KRV10" s="7"/>
      <c r="KRW10" s="7"/>
      <c r="KRX10" s="7"/>
      <c r="KRY10" s="7"/>
      <c r="KRZ10" s="7"/>
      <c r="KSA10" s="7"/>
      <c r="KSB10" s="7"/>
      <c r="KSC10" s="7"/>
      <c r="KSD10" s="7"/>
      <c r="KSE10" s="7"/>
      <c r="KSF10" s="7"/>
      <c r="KSG10" s="7"/>
      <c r="KSH10" s="7"/>
      <c r="KSI10" s="7"/>
      <c r="KSJ10" s="7"/>
      <c r="KSK10" s="7"/>
      <c r="KSL10" s="7"/>
      <c r="KSM10" s="7"/>
      <c r="KSN10" s="7"/>
      <c r="KSO10" s="7"/>
      <c r="KSP10" s="7"/>
      <c r="KSQ10" s="7"/>
      <c r="KSR10" s="7"/>
      <c r="KSS10" s="7"/>
      <c r="KST10" s="7"/>
      <c r="KSU10" s="7"/>
      <c r="KSV10" s="7"/>
      <c r="KSW10" s="7"/>
      <c r="KSX10" s="7"/>
      <c r="KSY10" s="7"/>
      <c r="KSZ10" s="7"/>
      <c r="KTB10" s="7"/>
      <c r="KTC10" s="7"/>
      <c r="KTD10" s="7"/>
      <c r="KTE10" s="7"/>
      <c r="KTF10" s="7"/>
      <c r="KTG10" s="7"/>
      <c r="KTH10" s="7"/>
      <c r="KTI10" s="7"/>
      <c r="KTJ10" s="7"/>
      <c r="KTK10" s="7"/>
      <c r="KTL10" s="7"/>
      <c r="KTM10" s="7"/>
      <c r="KTN10" s="7"/>
      <c r="KTO10" s="7"/>
      <c r="KTP10" s="7"/>
      <c r="KTQ10" s="7"/>
      <c r="KTR10" s="7"/>
      <c r="KTS10" s="7"/>
      <c r="KTT10" s="7"/>
      <c r="KTU10" s="7"/>
      <c r="KTV10" s="7"/>
      <c r="KTW10" s="7"/>
      <c r="KTX10" s="7"/>
      <c r="KTY10" s="7"/>
      <c r="KTZ10" s="7"/>
      <c r="KUA10" s="7"/>
      <c r="KUB10" s="7"/>
      <c r="KUC10" s="7"/>
      <c r="KUD10" s="7"/>
      <c r="KUE10" s="7"/>
      <c r="KUF10" s="7"/>
      <c r="KUG10" s="7"/>
      <c r="KUH10" s="7"/>
      <c r="KUI10" s="7"/>
      <c r="KUJ10" s="7"/>
      <c r="KUK10" s="7"/>
      <c r="KUL10" s="7"/>
      <c r="KUM10" s="7"/>
      <c r="KUN10" s="7"/>
      <c r="KUO10" s="7"/>
      <c r="KUP10" s="7"/>
      <c r="KUQ10" s="7"/>
      <c r="KUR10" s="7"/>
      <c r="KUS10" s="7"/>
      <c r="KUT10" s="7"/>
      <c r="KUU10" s="7"/>
      <c r="KUV10" s="7"/>
      <c r="KUW10" s="7"/>
      <c r="KUX10" s="7"/>
      <c r="KUY10" s="7"/>
      <c r="KUZ10" s="7"/>
      <c r="KVA10" s="7"/>
      <c r="KVB10" s="7"/>
      <c r="KVC10" s="7"/>
      <c r="KVD10" s="7"/>
      <c r="KVE10" s="7"/>
      <c r="KVF10" s="7"/>
      <c r="KVG10" s="7"/>
      <c r="KVH10" s="7"/>
      <c r="KVI10" s="7"/>
      <c r="KVJ10" s="7"/>
      <c r="KVK10" s="7"/>
      <c r="KVL10" s="7"/>
      <c r="KVM10" s="7"/>
      <c r="KVN10" s="7"/>
      <c r="KVO10" s="7"/>
      <c r="KVP10" s="7"/>
      <c r="KVQ10" s="7"/>
      <c r="KVR10" s="7"/>
      <c r="KVS10" s="7"/>
      <c r="KVT10" s="7"/>
      <c r="KVU10" s="7"/>
      <c r="KVV10" s="7"/>
      <c r="KVW10" s="7"/>
      <c r="KVX10" s="7"/>
      <c r="KVY10" s="7"/>
      <c r="KVZ10" s="7"/>
      <c r="KWA10" s="7"/>
      <c r="KWB10" s="7"/>
      <c r="KWC10" s="7"/>
      <c r="KWD10" s="7"/>
      <c r="KWE10" s="7"/>
      <c r="KWF10" s="7"/>
      <c r="KWG10" s="7"/>
      <c r="KWH10" s="7"/>
      <c r="KWI10" s="7"/>
      <c r="KWJ10" s="7"/>
      <c r="KWK10" s="7"/>
      <c r="KWL10" s="7"/>
      <c r="KWM10" s="7"/>
      <c r="KWN10" s="7"/>
      <c r="KWO10" s="7"/>
      <c r="KWP10" s="7"/>
      <c r="KWQ10" s="7"/>
      <c r="KWR10" s="7"/>
      <c r="KWS10" s="7"/>
      <c r="KWT10" s="7"/>
      <c r="KWU10" s="7"/>
      <c r="KWV10" s="7"/>
      <c r="KWW10" s="7"/>
      <c r="KWX10" s="7"/>
      <c r="KWY10" s="7"/>
      <c r="KWZ10" s="7"/>
      <c r="KXA10" s="7"/>
      <c r="KXB10" s="7"/>
      <c r="KXC10" s="7"/>
      <c r="KXD10" s="7"/>
      <c r="KXE10" s="7"/>
      <c r="KXF10" s="7"/>
      <c r="KXG10" s="7"/>
      <c r="KXH10" s="7"/>
      <c r="KXI10" s="7"/>
      <c r="KXJ10" s="7"/>
      <c r="KXK10" s="7"/>
      <c r="KXL10" s="7"/>
      <c r="KXM10" s="7"/>
      <c r="KXN10" s="7"/>
      <c r="KXO10" s="7"/>
      <c r="KXP10" s="7"/>
      <c r="KXQ10" s="7"/>
      <c r="KXR10" s="7"/>
      <c r="KXS10" s="7"/>
      <c r="KXT10" s="7"/>
      <c r="KXU10" s="7"/>
      <c r="KXV10" s="7"/>
      <c r="KXW10" s="7"/>
      <c r="KXX10" s="7"/>
      <c r="KXY10" s="7"/>
      <c r="KXZ10" s="7"/>
      <c r="KYA10" s="7"/>
      <c r="KYB10" s="7"/>
      <c r="KYC10" s="7"/>
      <c r="KYD10" s="7"/>
      <c r="KYE10" s="7"/>
      <c r="KYF10" s="7"/>
      <c r="KYG10" s="7"/>
      <c r="KYH10" s="7"/>
      <c r="KYI10" s="7"/>
      <c r="KYJ10" s="7"/>
      <c r="KYK10" s="7"/>
      <c r="KYL10" s="7"/>
      <c r="KYM10" s="7"/>
      <c r="KYN10" s="7"/>
      <c r="KYO10" s="7"/>
      <c r="KYP10" s="7"/>
      <c r="KYQ10" s="7"/>
      <c r="KYR10" s="7"/>
      <c r="KYS10" s="7"/>
      <c r="KYT10" s="7"/>
      <c r="KYU10" s="7"/>
      <c r="KYV10" s="7"/>
      <c r="KYW10" s="7"/>
      <c r="KYX10" s="7"/>
      <c r="KYY10" s="7"/>
      <c r="KYZ10" s="7"/>
      <c r="KZA10" s="7"/>
      <c r="KZB10" s="7"/>
      <c r="KZC10" s="7"/>
      <c r="KZD10" s="7"/>
      <c r="KZE10" s="7"/>
      <c r="KZF10" s="7"/>
      <c r="KZG10" s="7"/>
      <c r="KZH10" s="7"/>
      <c r="KZI10" s="7"/>
      <c r="KZJ10" s="7"/>
      <c r="KZK10" s="7"/>
      <c r="KZL10" s="7"/>
      <c r="KZM10" s="7"/>
      <c r="KZN10" s="7"/>
      <c r="KZO10" s="7"/>
      <c r="KZP10" s="7"/>
      <c r="KZQ10" s="7"/>
      <c r="KZR10" s="7"/>
      <c r="KZS10" s="7"/>
      <c r="KZT10" s="7"/>
      <c r="KZU10" s="7"/>
      <c r="KZV10" s="7"/>
      <c r="KZW10" s="7"/>
      <c r="KZX10" s="7"/>
      <c r="KZY10" s="7"/>
      <c r="KZZ10" s="7"/>
      <c r="LAA10" s="7"/>
      <c r="LAB10" s="7"/>
      <c r="LAC10" s="7"/>
      <c r="LAD10" s="7"/>
      <c r="LAE10" s="7"/>
      <c r="LAF10" s="7"/>
      <c r="LAG10" s="7"/>
      <c r="LAH10" s="7"/>
      <c r="LAI10" s="7"/>
      <c r="LAJ10" s="7"/>
      <c r="LAK10" s="7"/>
      <c r="LAL10" s="7"/>
      <c r="LAM10" s="7"/>
      <c r="LAN10" s="7"/>
      <c r="LAO10" s="7"/>
      <c r="LAP10" s="7"/>
      <c r="LAQ10" s="7"/>
      <c r="LAR10" s="7"/>
      <c r="LAS10" s="7"/>
      <c r="LAT10" s="7"/>
      <c r="LAU10" s="7"/>
      <c r="LAV10" s="7"/>
      <c r="LAW10" s="7"/>
      <c r="LAX10" s="7"/>
      <c r="LAY10" s="7"/>
      <c r="LAZ10" s="7"/>
      <c r="LBA10" s="7"/>
      <c r="LBB10" s="7"/>
      <c r="LBC10" s="7"/>
      <c r="LBD10" s="7"/>
      <c r="LBE10" s="7"/>
      <c r="LBF10" s="7"/>
      <c r="LBG10" s="7"/>
      <c r="LBH10" s="7"/>
      <c r="LBI10" s="7"/>
      <c r="LBJ10" s="7"/>
      <c r="LBK10" s="7"/>
      <c r="LBL10" s="7"/>
      <c r="LBM10" s="7"/>
      <c r="LBN10" s="7"/>
      <c r="LBO10" s="7"/>
      <c r="LBP10" s="7"/>
      <c r="LBQ10" s="7"/>
      <c r="LBR10" s="7"/>
      <c r="LBS10" s="7"/>
      <c r="LBT10" s="7"/>
      <c r="LBU10" s="7"/>
      <c r="LBV10" s="7"/>
      <c r="LBW10" s="7"/>
      <c r="LBX10" s="7"/>
      <c r="LBY10" s="7"/>
      <c r="LBZ10" s="7"/>
      <c r="LCA10" s="7"/>
      <c r="LCB10" s="7"/>
      <c r="LCC10" s="7"/>
      <c r="LCD10" s="7"/>
      <c r="LCE10" s="7"/>
      <c r="LCF10" s="7"/>
      <c r="LCG10" s="7"/>
      <c r="LCH10" s="7"/>
      <c r="LCI10" s="7"/>
      <c r="LCJ10" s="7"/>
      <c r="LCK10" s="7"/>
      <c r="LCL10" s="7"/>
      <c r="LCM10" s="7"/>
      <c r="LCN10" s="7"/>
      <c r="LCO10" s="7"/>
      <c r="LCP10" s="7"/>
      <c r="LCQ10" s="7"/>
      <c r="LCR10" s="7"/>
      <c r="LCS10" s="7"/>
      <c r="LCT10" s="7"/>
      <c r="LCU10" s="7"/>
      <c r="LCV10" s="7"/>
      <c r="LCX10" s="7"/>
      <c r="LCY10" s="7"/>
      <c r="LCZ10" s="7"/>
      <c r="LDA10" s="7"/>
      <c r="LDB10" s="7"/>
      <c r="LDC10" s="7"/>
      <c r="LDD10" s="7"/>
      <c r="LDE10" s="7"/>
      <c r="LDF10" s="7"/>
      <c r="LDG10" s="7"/>
      <c r="LDH10" s="7"/>
      <c r="LDI10" s="7"/>
      <c r="LDJ10" s="7"/>
      <c r="LDK10" s="7"/>
      <c r="LDL10" s="7"/>
      <c r="LDM10" s="7"/>
      <c r="LDN10" s="7"/>
      <c r="LDO10" s="7"/>
      <c r="LDP10" s="7"/>
      <c r="LDQ10" s="7"/>
      <c r="LDR10" s="7"/>
      <c r="LDS10" s="7"/>
      <c r="LDT10" s="7"/>
      <c r="LDU10" s="7"/>
      <c r="LDV10" s="7"/>
      <c r="LDW10" s="7"/>
      <c r="LDX10" s="7"/>
      <c r="LDY10" s="7"/>
      <c r="LDZ10" s="7"/>
      <c r="LEA10" s="7"/>
      <c r="LEB10" s="7"/>
      <c r="LEC10" s="7"/>
      <c r="LED10" s="7"/>
      <c r="LEE10" s="7"/>
      <c r="LEF10" s="7"/>
      <c r="LEG10" s="7"/>
      <c r="LEH10" s="7"/>
      <c r="LEI10" s="7"/>
      <c r="LEJ10" s="7"/>
      <c r="LEK10" s="7"/>
      <c r="LEL10" s="7"/>
      <c r="LEM10" s="7"/>
      <c r="LEN10" s="7"/>
      <c r="LEO10" s="7"/>
      <c r="LEP10" s="7"/>
      <c r="LEQ10" s="7"/>
      <c r="LER10" s="7"/>
      <c r="LES10" s="7"/>
      <c r="LET10" s="7"/>
      <c r="LEU10" s="7"/>
      <c r="LEV10" s="7"/>
      <c r="LEW10" s="7"/>
      <c r="LEX10" s="7"/>
      <c r="LEY10" s="7"/>
      <c r="LEZ10" s="7"/>
      <c r="LFA10" s="7"/>
      <c r="LFB10" s="7"/>
      <c r="LFC10" s="7"/>
      <c r="LFD10" s="7"/>
      <c r="LFE10" s="7"/>
      <c r="LFF10" s="7"/>
      <c r="LFG10" s="7"/>
      <c r="LFH10" s="7"/>
      <c r="LFI10" s="7"/>
      <c r="LFJ10" s="7"/>
      <c r="LFK10" s="7"/>
      <c r="LFL10" s="7"/>
      <c r="LFM10" s="7"/>
      <c r="LFN10" s="7"/>
      <c r="LFO10" s="7"/>
      <c r="LFP10" s="7"/>
      <c r="LFQ10" s="7"/>
      <c r="LFR10" s="7"/>
      <c r="LFS10" s="7"/>
      <c r="LFT10" s="7"/>
      <c r="LFU10" s="7"/>
      <c r="LFV10" s="7"/>
      <c r="LFW10" s="7"/>
      <c r="LFX10" s="7"/>
      <c r="LFY10" s="7"/>
      <c r="LFZ10" s="7"/>
      <c r="LGA10" s="7"/>
      <c r="LGB10" s="7"/>
      <c r="LGC10" s="7"/>
      <c r="LGD10" s="7"/>
      <c r="LGE10" s="7"/>
      <c r="LGF10" s="7"/>
      <c r="LGG10" s="7"/>
      <c r="LGH10" s="7"/>
      <c r="LGI10" s="7"/>
      <c r="LGJ10" s="7"/>
      <c r="LGK10" s="7"/>
      <c r="LGL10" s="7"/>
      <c r="LGM10" s="7"/>
      <c r="LGN10" s="7"/>
      <c r="LGO10" s="7"/>
      <c r="LGP10" s="7"/>
      <c r="LGQ10" s="7"/>
      <c r="LGR10" s="7"/>
      <c r="LGS10" s="7"/>
      <c r="LGT10" s="7"/>
      <c r="LGU10" s="7"/>
      <c r="LGV10" s="7"/>
      <c r="LGW10" s="7"/>
      <c r="LGX10" s="7"/>
      <c r="LGY10" s="7"/>
      <c r="LGZ10" s="7"/>
      <c r="LHA10" s="7"/>
      <c r="LHB10" s="7"/>
      <c r="LHC10" s="7"/>
      <c r="LHD10" s="7"/>
      <c r="LHE10" s="7"/>
      <c r="LHF10" s="7"/>
      <c r="LHG10" s="7"/>
      <c r="LHH10" s="7"/>
      <c r="LHI10" s="7"/>
      <c r="LHJ10" s="7"/>
      <c r="LHK10" s="7"/>
      <c r="LHL10" s="7"/>
      <c r="LHM10" s="7"/>
      <c r="LHN10" s="7"/>
      <c r="LHO10" s="7"/>
      <c r="LHP10" s="7"/>
      <c r="LHQ10" s="7"/>
      <c r="LHR10" s="7"/>
      <c r="LHS10" s="7"/>
      <c r="LHT10" s="7"/>
      <c r="LHU10" s="7"/>
      <c r="LHV10" s="7"/>
      <c r="LHW10" s="7"/>
      <c r="LHX10" s="7"/>
      <c r="LHY10" s="7"/>
      <c r="LHZ10" s="7"/>
      <c r="LIA10" s="7"/>
      <c r="LIB10" s="7"/>
      <c r="LIC10" s="7"/>
      <c r="LID10" s="7"/>
      <c r="LIE10" s="7"/>
      <c r="LIF10" s="7"/>
      <c r="LIG10" s="7"/>
      <c r="LIH10" s="7"/>
      <c r="LII10" s="7"/>
      <c r="LIJ10" s="7"/>
      <c r="LIK10" s="7"/>
      <c r="LIL10" s="7"/>
      <c r="LIM10" s="7"/>
      <c r="LIN10" s="7"/>
      <c r="LIO10" s="7"/>
      <c r="LIP10" s="7"/>
      <c r="LIQ10" s="7"/>
      <c r="LIR10" s="7"/>
      <c r="LIS10" s="7"/>
      <c r="LIT10" s="7"/>
      <c r="LIU10" s="7"/>
      <c r="LIV10" s="7"/>
      <c r="LIW10" s="7"/>
      <c r="LIX10" s="7"/>
      <c r="LIY10" s="7"/>
      <c r="LIZ10" s="7"/>
      <c r="LJA10" s="7"/>
      <c r="LJB10" s="7"/>
      <c r="LJC10" s="7"/>
      <c r="LJD10" s="7"/>
      <c r="LJE10" s="7"/>
      <c r="LJF10" s="7"/>
      <c r="LJG10" s="7"/>
      <c r="LJH10" s="7"/>
      <c r="LJI10" s="7"/>
      <c r="LJJ10" s="7"/>
      <c r="LJK10" s="7"/>
      <c r="LJL10" s="7"/>
      <c r="LJM10" s="7"/>
      <c r="LJN10" s="7"/>
      <c r="LJO10" s="7"/>
      <c r="LJP10" s="7"/>
      <c r="LJQ10" s="7"/>
      <c r="LJR10" s="7"/>
      <c r="LJS10" s="7"/>
      <c r="LJT10" s="7"/>
      <c r="LJU10" s="7"/>
      <c r="LJV10" s="7"/>
      <c r="LJW10" s="7"/>
      <c r="LJX10" s="7"/>
      <c r="LJY10" s="7"/>
      <c r="LJZ10" s="7"/>
      <c r="LKA10" s="7"/>
      <c r="LKB10" s="7"/>
      <c r="LKC10" s="7"/>
      <c r="LKD10" s="7"/>
      <c r="LKE10" s="7"/>
      <c r="LKF10" s="7"/>
      <c r="LKG10" s="7"/>
      <c r="LKH10" s="7"/>
      <c r="LKI10" s="7"/>
      <c r="LKJ10" s="7"/>
      <c r="LKK10" s="7"/>
      <c r="LKL10" s="7"/>
      <c r="LKM10" s="7"/>
      <c r="LKN10" s="7"/>
      <c r="LKO10" s="7"/>
      <c r="LKP10" s="7"/>
      <c r="LKQ10" s="7"/>
      <c r="LKR10" s="7"/>
      <c r="LKS10" s="7"/>
      <c r="LKT10" s="7"/>
      <c r="LKU10" s="7"/>
      <c r="LKV10" s="7"/>
      <c r="LKW10" s="7"/>
      <c r="LKX10" s="7"/>
      <c r="LKY10" s="7"/>
      <c r="LKZ10" s="7"/>
      <c r="LLA10" s="7"/>
      <c r="LLB10" s="7"/>
      <c r="LLC10" s="7"/>
      <c r="LLD10" s="7"/>
      <c r="LLE10" s="7"/>
      <c r="LLF10" s="7"/>
      <c r="LLG10" s="7"/>
      <c r="LLH10" s="7"/>
      <c r="LLI10" s="7"/>
      <c r="LLJ10" s="7"/>
      <c r="LLK10" s="7"/>
      <c r="LLL10" s="7"/>
      <c r="LLM10" s="7"/>
      <c r="LLN10" s="7"/>
      <c r="LLO10" s="7"/>
      <c r="LLP10" s="7"/>
      <c r="LLQ10" s="7"/>
      <c r="LLR10" s="7"/>
      <c r="LLS10" s="7"/>
      <c r="LLT10" s="7"/>
      <c r="LLU10" s="7"/>
      <c r="LLV10" s="7"/>
      <c r="LLW10" s="7"/>
      <c r="LLX10" s="7"/>
      <c r="LLY10" s="7"/>
      <c r="LLZ10" s="7"/>
      <c r="LMA10" s="7"/>
      <c r="LMB10" s="7"/>
      <c r="LMC10" s="7"/>
      <c r="LMD10" s="7"/>
      <c r="LME10" s="7"/>
      <c r="LMF10" s="7"/>
      <c r="LMG10" s="7"/>
      <c r="LMH10" s="7"/>
      <c r="LMI10" s="7"/>
      <c r="LMJ10" s="7"/>
      <c r="LMK10" s="7"/>
      <c r="LML10" s="7"/>
      <c r="LMM10" s="7"/>
      <c r="LMN10" s="7"/>
      <c r="LMO10" s="7"/>
      <c r="LMP10" s="7"/>
      <c r="LMQ10" s="7"/>
      <c r="LMR10" s="7"/>
      <c r="LMT10" s="7"/>
      <c r="LMU10" s="7"/>
      <c r="LMV10" s="7"/>
      <c r="LMW10" s="7"/>
      <c r="LMX10" s="7"/>
      <c r="LMY10" s="7"/>
      <c r="LMZ10" s="7"/>
      <c r="LNA10" s="7"/>
      <c r="LNB10" s="7"/>
      <c r="LNC10" s="7"/>
      <c r="LND10" s="7"/>
      <c r="LNE10" s="7"/>
      <c r="LNF10" s="7"/>
      <c r="LNG10" s="7"/>
      <c r="LNH10" s="7"/>
      <c r="LNI10" s="7"/>
      <c r="LNJ10" s="7"/>
      <c r="LNK10" s="7"/>
      <c r="LNL10" s="7"/>
      <c r="LNM10" s="7"/>
      <c r="LNN10" s="7"/>
      <c r="LNO10" s="7"/>
      <c r="LNP10" s="7"/>
      <c r="LNQ10" s="7"/>
      <c r="LNR10" s="7"/>
      <c r="LNS10" s="7"/>
      <c r="LNT10" s="7"/>
      <c r="LNU10" s="7"/>
      <c r="LNV10" s="7"/>
      <c r="LNW10" s="7"/>
      <c r="LNX10" s="7"/>
      <c r="LNY10" s="7"/>
      <c r="LNZ10" s="7"/>
      <c r="LOA10" s="7"/>
      <c r="LOB10" s="7"/>
      <c r="LOC10" s="7"/>
      <c r="LOD10" s="7"/>
      <c r="LOE10" s="7"/>
      <c r="LOF10" s="7"/>
      <c r="LOG10" s="7"/>
      <c r="LOH10" s="7"/>
      <c r="LOI10" s="7"/>
      <c r="LOJ10" s="7"/>
      <c r="LOK10" s="7"/>
      <c r="LOL10" s="7"/>
      <c r="LOM10" s="7"/>
      <c r="LON10" s="7"/>
      <c r="LOO10" s="7"/>
      <c r="LOP10" s="7"/>
      <c r="LOQ10" s="7"/>
      <c r="LOR10" s="7"/>
      <c r="LOS10" s="7"/>
      <c r="LOT10" s="7"/>
      <c r="LOU10" s="7"/>
      <c r="LOV10" s="7"/>
      <c r="LOW10" s="7"/>
      <c r="LOX10" s="7"/>
      <c r="LOY10" s="7"/>
      <c r="LOZ10" s="7"/>
      <c r="LPA10" s="7"/>
      <c r="LPB10" s="7"/>
      <c r="LPC10" s="7"/>
      <c r="LPD10" s="7"/>
      <c r="LPE10" s="7"/>
      <c r="LPF10" s="7"/>
      <c r="LPG10" s="7"/>
      <c r="LPH10" s="7"/>
      <c r="LPI10" s="7"/>
      <c r="LPJ10" s="7"/>
      <c r="LPK10" s="7"/>
      <c r="LPL10" s="7"/>
      <c r="LPM10" s="7"/>
      <c r="LPN10" s="7"/>
      <c r="LPO10" s="7"/>
      <c r="LPP10" s="7"/>
      <c r="LPQ10" s="7"/>
      <c r="LPR10" s="7"/>
      <c r="LPS10" s="7"/>
      <c r="LPT10" s="7"/>
      <c r="LPU10" s="7"/>
      <c r="LPV10" s="7"/>
      <c r="LPW10" s="7"/>
      <c r="LPX10" s="7"/>
      <c r="LPY10" s="7"/>
      <c r="LPZ10" s="7"/>
      <c r="LQA10" s="7"/>
      <c r="LQB10" s="7"/>
      <c r="LQC10" s="7"/>
      <c r="LQD10" s="7"/>
      <c r="LQE10" s="7"/>
      <c r="LQF10" s="7"/>
      <c r="LQG10" s="7"/>
      <c r="LQH10" s="7"/>
      <c r="LQI10" s="7"/>
      <c r="LQJ10" s="7"/>
      <c r="LQK10" s="7"/>
      <c r="LQL10" s="7"/>
      <c r="LQM10" s="7"/>
      <c r="LQN10" s="7"/>
      <c r="LQO10" s="7"/>
      <c r="LQP10" s="7"/>
      <c r="LQQ10" s="7"/>
      <c r="LQR10" s="7"/>
      <c r="LQS10" s="7"/>
      <c r="LQT10" s="7"/>
      <c r="LQU10" s="7"/>
      <c r="LQV10" s="7"/>
      <c r="LQW10" s="7"/>
      <c r="LQX10" s="7"/>
      <c r="LQY10" s="7"/>
      <c r="LQZ10" s="7"/>
      <c r="LRA10" s="7"/>
      <c r="LRB10" s="7"/>
      <c r="LRC10" s="7"/>
      <c r="LRD10" s="7"/>
      <c r="LRE10" s="7"/>
      <c r="LRF10" s="7"/>
      <c r="LRG10" s="7"/>
      <c r="LRH10" s="7"/>
      <c r="LRI10" s="7"/>
      <c r="LRJ10" s="7"/>
      <c r="LRK10" s="7"/>
      <c r="LRL10" s="7"/>
      <c r="LRM10" s="7"/>
      <c r="LRN10" s="7"/>
      <c r="LRO10" s="7"/>
      <c r="LRP10" s="7"/>
      <c r="LRQ10" s="7"/>
      <c r="LRR10" s="7"/>
      <c r="LRS10" s="7"/>
      <c r="LRT10" s="7"/>
      <c r="LRU10" s="7"/>
      <c r="LRV10" s="7"/>
      <c r="LRW10" s="7"/>
      <c r="LRX10" s="7"/>
      <c r="LRY10" s="7"/>
      <c r="LRZ10" s="7"/>
      <c r="LSA10" s="7"/>
      <c r="LSB10" s="7"/>
      <c r="LSC10" s="7"/>
      <c r="LSD10" s="7"/>
      <c r="LSE10" s="7"/>
      <c r="LSF10" s="7"/>
      <c r="LSG10" s="7"/>
      <c r="LSH10" s="7"/>
      <c r="LSI10" s="7"/>
      <c r="LSJ10" s="7"/>
      <c r="LSK10" s="7"/>
      <c r="LSL10" s="7"/>
      <c r="LSM10" s="7"/>
      <c r="LSN10" s="7"/>
      <c r="LSO10" s="7"/>
      <c r="LSP10" s="7"/>
      <c r="LSQ10" s="7"/>
      <c r="LSR10" s="7"/>
      <c r="LSS10" s="7"/>
      <c r="LST10" s="7"/>
      <c r="LSU10" s="7"/>
      <c r="LSV10" s="7"/>
      <c r="LSW10" s="7"/>
      <c r="LSX10" s="7"/>
      <c r="LSY10" s="7"/>
      <c r="LSZ10" s="7"/>
      <c r="LTA10" s="7"/>
      <c r="LTB10" s="7"/>
      <c r="LTC10" s="7"/>
      <c r="LTD10" s="7"/>
      <c r="LTE10" s="7"/>
      <c r="LTF10" s="7"/>
      <c r="LTG10" s="7"/>
      <c r="LTH10" s="7"/>
      <c r="LTI10" s="7"/>
      <c r="LTJ10" s="7"/>
      <c r="LTK10" s="7"/>
      <c r="LTL10" s="7"/>
      <c r="LTM10" s="7"/>
      <c r="LTN10" s="7"/>
      <c r="LTO10" s="7"/>
      <c r="LTP10" s="7"/>
      <c r="LTQ10" s="7"/>
      <c r="LTR10" s="7"/>
      <c r="LTS10" s="7"/>
      <c r="LTT10" s="7"/>
      <c r="LTU10" s="7"/>
      <c r="LTV10" s="7"/>
      <c r="LTW10" s="7"/>
      <c r="LTX10" s="7"/>
      <c r="LTY10" s="7"/>
      <c r="LTZ10" s="7"/>
      <c r="LUA10" s="7"/>
      <c r="LUB10" s="7"/>
      <c r="LUC10" s="7"/>
      <c r="LUD10" s="7"/>
      <c r="LUE10" s="7"/>
      <c r="LUF10" s="7"/>
      <c r="LUG10" s="7"/>
      <c r="LUH10" s="7"/>
      <c r="LUI10" s="7"/>
      <c r="LUJ10" s="7"/>
      <c r="LUK10" s="7"/>
      <c r="LUL10" s="7"/>
      <c r="LUM10" s="7"/>
      <c r="LUN10" s="7"/>
      <c r="LUO10" s="7"/>
      <c r="LUP10" s="7"/>
      <c r="LUQ10" s="7"/>
      <c r="LUR10" s="7"/>
      <c r="LUS10" s="7"/>
      <c r="LUT10" s="7"/>
      <c r="LUU10" s="7"/>
      <c r="LUV10" s="7"/>
      <c r="LUW10" s="7"/>
      <c r="LUX10" s="7"/>
      <c r="LUY10" s="7"/>
      <c r="LUZ10" s="7"/>
      <c r="LVA10" s="7"/>
      <c r="LVB10" s="7"/>
      <c r="LVC10" s="7"/>
      <c r="LVD10" s="7"/>
      <c r="LVE10" s="7"/>
      <c r="LVF10" s="7"/>
      <c r="LVG10" s="7"/>
      <c r="LVH10" s="7"/>
      <c r="LVI10" s="7"/>
      <c r="LVJ10" s="7"/>
      <c r="LVK10" s="7"/>
      <c r="LVL10" s="7"/>
      <c r="LVM10" s="7"/>
      <c r="LVN10" s="7"/>
      <c r="LVO10" s="7"/>
      <c r="LVP10" s="7"/>
      <c r="LVQ10" s="7"/>
      <c r="LVR10" s="7"/>
      <c r="LVS10" s="7"/>
      <c r="LVT10" s="7"/>
      <c r="LVU10" s="7"/>
      <c r="LVV10" s="7"/>
      <c r="LVW10" s="7"/>
      <c r="LVX10" s="7"/>
      <c r="LVY10" s="7"/>
      <c r="LVZ10" s="7"/>
      <c r="LWA10" s="7"/>
      <c r="LWB10" s="7"/>
      <c r="LWC10" s="7"/>
      <c r="LWD10" s="7"/>
      <c r="LWE10" s="7"/>
      <c r="LWF10" s="7"/>
      <c r="LWG10" s="7"/>
      <c r="LWH10" s="7"/>
      <c r="LWI10" s="7"/>
      <c r="LWJ10" s="7"/>
      <c r="LWK10" s="7"/>
      <c r="LWL10" s="7"/>
      <c r="LWM10" s="7"/>
      <c r="LWN10" s="7"/>
      <c r="LWP10" s="7"/>
      <c r="LWQ10" s="7"/>
      <c r="LWR10" s="7"/>
      <c r="LWS10" s="7"/>
      <c r="LWT10" s="7"/>
      <c r="LWU10" s="7"/>
      <c r="LWV10" s="7"/>
      <c r="LWW10" s="7"/>
      <c r="LWX10" s="7"/>
      <c r="LWY10" s="7"/>
      <c r="LWZ10" s="7"/>
      <c r="LXA10" s="7"/>
      <c r="LXB10" s="7"/>
      <c r="LXC10" s="7"/>
      <c r="LXD10" s="7"/>
      <c r="LXE10" s="7"/>
      <c r="LXF10" s="7"/>
      <c r="LXG10" s="7"/>
      <c r="LXH10" s="7"/>
      <c r="LXI10" s="7"/>
      <c r="LXJ10" s="7"/>
      <c r="LXK10" s="7"/>
      <c r="LXL10" s="7"/>
      <c r="LXM10" s="7"/>
      <c r="LXN10" s="7"/>
      <c r="LXO10" s="7"/>
      <c r="LXP10" s="7"/>
      <c r="LXQ10" s="7"/>
      <c r="LXR10" s="7"/>
      <c r="LXS10" s="7"/>
      <c r="LXT10" s="7"/>
      <c r="LXU10" s="7"/>
      <c r="LXV10" s="7"/>
      <c r="LXW10" s="7"/>
      <c r="LXX10" s="7"/>
      <c r="LXY10" s="7"/>
      <c r="LXZ10" s="7"/>
      <c r="LYA10" s="7"/>
      <c r="LYB10" s="7"/>
      <c r="LYC10" s="7"/>
      <c r="LYD10" s="7"/>
      <c r="LYE10" s="7"/>
      <c r="LYF10" s="7"/>
      <c r="LYG10" s="7"/>
      <c r="LYH10" s="7"/>
      <c r="LYI10" s="7"/>
      <c r="LYJ10" s="7"/>
      <c r="LYK10" s="7"/>
      <c r="LYL10" s="7"/>
      <c r="LYM10" s="7"/>
      <c r="LYN10" s="7"/>
      <c r="LYO10" s="7"/>
      <c r="LYP10" s="7"/>
      <c r="LYQ10" s="7"/>
      <c r="LYR10" s="7"/>
      <c r="LYS10" s="7"/>
      <c r="LYT10" s="7"/>
      <c r="LYU10" s="7"/>
      <c r="LYV10" s="7"/>
      <c r="LYW10" s="7"/>
      <c r="LYX10" s="7"/>
      <c r="LYY10" s="7"/>
      <c r="LYZ10" s="7"/>
      <c r="LZA10" s="7"/>
      <c r="LZB10" s="7"/>
      <c r="LZC10" s="7"/>
      <c r="LZD10" s="7"/>
      <c r="LZE10" s="7"/>
      <c r="LZF10" s="7"/>
      <c r="LZG10" s="7"/>
      <c r="LZH10" s="7"/>
      <c r="LZI10" s="7"/>
      <c r="LZJ10" s="7"/>
      <c r="LZK10" s="7"/>
      <c r="LZL10" s="7"/>
      <c r="LZM10" s="7"/>
      <c r="LZN10" s="7"/>
      <c r="LZO10" s="7"/>
      <c r="LZP10" s="7"/>
      <c r="LZQ10" s="7"/>
      <c r="LZR10" s="7"/>
      <c r="LZS10" s="7"/>
      <c r="LZT10" s="7"/>
      <c r="LZU10" s="7"/>
      <c r="LZV10" s="7"/>
      <c r="LZW10" s="7"/>
      <c r="LZX10" s="7"/>
      <c r="LZY10" s="7"/>
      <c r="LZZ10" s="7"/>
      <c r="MAA10" s="7"/>
      <c r="MAB10" s="7"/>
      <c r="MAC10" s="7"/>
      <c r="MAD10" s="7"/>
      <c r="MAE10" s="7"/>
      <c r="MAF10" s="7"/>
      <c r="MAG10" s="7"/>
      <c r="MAH10" s="7"/>
      <c r="MAI10" s="7"/>
      <c r="MAJ10" s="7"/>
      <c r="MAK10" s="7"/>
      <c r="MAL10" s="7"/>
      <c r="MAM10" s="7"/>
      <c r="MAN10" s="7"/>
      <c r="MAO10" s="7"/>
      <c r="MAP10" s="7"/>
      <c r="MAQ10" s="7"/>
      <c r="MAR10" s="7"/>
      <c r="MAS10" s="7"/>
      <c r="MAT10" s="7"/>
      <c r="MAU10" s="7"/>
      <c r="MAV10" s="7"/>
      <c r="MAW10" s="7"/>
      <c r="MAX10" s="7"/>
      <c r="MAY10" s="7"/>
      <c r="MAZ10" s="7"/>
      <c r="MBA10" s="7"/>
      <c r="MBB10" s="7"/>
      <c r="MBC10" s="7"/>
      <c r="MBD10" s="7"/>
      <c r="MBE10" s="7"/>
      <c r="MBF10" s="7"/>
      <c r="MBG10" s="7"/>
      <c r="MBH10" s="7"/>
      <c r="MBI10" s="7"/>
      <c r="MBJ10" s="7"/>
      <c r="MBK10" s="7"/>
      <c r="MBL10" s="7"/>
      <c r="MBM10" s="7"/>
      <c r="MBN10" s="7"/>
      <c r="MBO10" s="7"/>
      <c r="MBP10" s="7"/>
      <c r="MBQ10" s="7"/>
      <c r="MBR10" s="7"/>
      <c r="MBS10" s="7"/>
      <c r="MBT10" s="7"/>
      <c r="MBU10" s="7"/>
      <c r="MBV10" s="7"/>
      <c r="MBW10" s="7"/>
      <c r="MBX10" s="7"/>
      <c r="MBY10" s="7"/>
      <c r="MBZ10" s="7"/>
      <c r="MCA10" s="7"/>
      <c r="MCB10" s="7"/>
      <c r="MCC10" s="7"/>
      <c r="MCD10" s="7"/>
      <c r="MCE10" s="7"/>
      <c r="MCF10" s="7"/>
      <c r="MCG10" s="7"/>
      <c r="MCH10" s="7"/>
      <c r="MCI10" s="7"/>
      <c r="MCJ10" s="7"/>
      <c r="MCK10" s="7"/>
      <c r="MCL10" s="7"/>
      <c r="MCM10" s="7"/>
      <c r="MCN10" s="7"/>
      <c r="MCO10" s="7"/>
      <c r="MCP10" s="7"/>
      <c r="MCQ10" s="7"/>
      <c r="MCR10" s="7"/>
      <c r="MCS10" s="7"/>
      <c r="MCT10" s="7"/>
      <c r="MCU10" s="7"/>
      <c r="MCV10" s="7"/>
      <c r="MCW10" s="7"/>
      <c r="MCX10" s="7"/>
      <c r="MCY10" s="7"/>
      <c r="MCZ10" s="7"/>
      <c r="MDA10" s="7"/>
      <c r="MDB10" s="7"/>
      <c r="MDC10" s="7"/>
      <c r="MDD10" s="7"/>
      <c r="MDE10" s="7"/>
      <c r="MDF10" s="7"/>
      <c r="MDG10" s="7"/>
      <c r="MDH10" s="7"/>
      <c r="MDI10" s="7"/>
      <c r="MDJ10" s="7"/>
      <c r="MDK10" s="7"/>
      <c r="MDL10" s="7"/>
      <c r="MDM10" s="7"/>
      <c r="MDN10" s="7"/>
      <c r="MDO10" s="7"/>
      <c r="MDP10" s="7"/>
      <c r="MDQ10" s="7"/>
      <c r="MDR10" s="7"/>
      <c r="MDS10" s="7"/>
      <c r="MDT10" s="7"/>
      <c r="MDU10" s="7"/>
      <c r="MDV10" s="7"/>
      <c r="MDW10" s="7"/>
      <c r="MDX10" s="7"/>
      <c r="MDY10" s="7"/>
      <c r="MDZ10" s="7"/>
      <c r="MEA10" s="7"/>
      <c r="MEB10" s="7"/>
      <c r="MEC10" s="7"/>
      <c r="MED10" s="7"/>
      <c r="MEE10" s="7"/>
      <c r="MEF10" s="7"/>
      <c r="MEG10" s="7"/>
      <c r="MEH10" s="7"/>
      <c r="MEI10" s="7"/>
      <c r="MEJ10" s="7"/>
      <c r="MEK10" s="7"/>
      <c r="MEL10" s="7"/>
      <c r="MEM10" s="7"/>
      <c r="MEN10" s="7"/>
      <c r="MEO10" s="7"/>
      <c r="MEP10" s="7"/>
      <c r="MEQ10" s="7"/>
      <c r="MER10" s="7"/>
      <c r="MES10" s="7"/>
      <c r="MET10" s="7"/>
      <c r="MEU10" s="7"/>
      <c r="MEV10" s="7"/>
      <c r="MEW10" s="7"/>
      <c r="MEX10" s="7"/>
      <c r="MEY10" s="7"/>
      <c r="MEZ10" s="7"/>
      <c r="MFA10" s="7"/>
      <c r="MFB10" s="7"/>
      <c r="MFC10" s="7"/>
      <c r="MFD10" s="7"/>
      <c r="MFE10" s="7"/>
      <c r="MFF10" s="7"/>
      <c r="MFG10" s="7"/>
      <c r="MFH10" s="7"/>
      <c r="MFI10" s="7"/>
      <c r="MFJ10" s="7"/>
      <c r="MFK10" s="7"/>
      <c r="MFL10" s="7"/>
      <c r="MFM10" s="7"/>
      <c r="MFN10" s="7"/>
      <c r="MFO10" s="7"/>
      <c r="MFP10" s="7"/>
      <c r="MFQ10" s="7"/>
      <c r="MFR10" s="7"/>
      <c r="MFS10" s="7"/>
      <c r="MFT10" s="7"/>
      <c r="MFU10" s="7"/>
      <c r="MFV10" s="7"/>
      <c r="MFW10" s="7"/>
      <c r="MFX10" s="7"/>
      <c r="MFY10" s="7"/>
      <c r="MFZ10" s="7"/>
      <c r="MGA10" s="7"/>
      <c r="MGB10" s="7"/>
      <c r="MGC10" s="7"/>
      <c r="MGD10" s="7"/>
      <c r="MGE10" s="7"/>
      <c r="MGF10" s="7"/>
      <c r="MGG10" s="7"/>
      <c r="MGH10" s="7"/>
      <c r="MGI10" s="7"/>
      <c r="MGJ10" s="7"/>
      <c r="MGL10" s="7"/>
      <c r="MGM10" s="7"/>
      <c r="MGN10" s="7"/>
      <c r="MGO10" s="7"/>
      <c r="MGP10" s="7"/>
      <c r="MGQ10" s="7"/>
      <c r="MGR10" s="7"/>
      <c r="MGS10" s="7"/>
      <c r="MGT10" s="7"/>
      <c r="MGU10" s="7"/>
      <c r="MGV10" s="7"/>
      <c r="MGW10" s="7"/>
      <c r="MGX10" s="7"/>
      <c r="MGY10" s="7"/>
      <c r="MGZ10" s="7"/>
      <c r="MHA10" s="7"/>
      <c r="MHB10" s="7"/>
      <c r="MHC10" s="7"/>
      <c r="MHD10" s="7"/>
      <c r="MHE10" s="7"/>
      <c r="MHF10" s="7"/>
      <c r="MHG10" s="7"/>
      <c r="MHH10" s="7"/>
      <c r="MHI10" s="7"/>
      <c r="MHJ10" s="7"/>
      <c r="MHK10" s="7"/>
      <c r="MHL10" s="7"/>
      <c r="MHM10" s="7"/>
      <c r="MHN10" s="7"/>
      <c r="MHO10" s="7"/>
      <c r="MHP10" s="7"/>
      <c r="MHQ10" s="7"/>
      <c r="MHR10" s="7"/>
      <c r="MHS10" s="7"/>
      <c r="MHT10" s="7"/>
      <c r="MHU10" s="7"/>
      <c r="MHV10" s="7"/>
      <c r="MHW10" s="7"/>
      <c r="MHX10" s="7"/>
      <c r="MHY10" s="7"/>
      <c r="MHZ10" s="7"/>
      <c r="MIA10" s="7"/>
      <c r="MIB10" s="7"/>
      <c r="MIC10" s="7"/>
      <c r="MID10" s="7"/>
      <c r="MIE10" s="7"/>
      <c r="MIF10" s="7"/>
      <c r="MIG10" s="7"/>
      <c r="MIH10" s="7"/>
      <c r="MII10" s="7"/>
      <c r="MIJ10" s="7"/>
      <c r="MIK10" s="7"/>
      <c r="MIL10" s="7"/>
      <c r="MIM10" s="7"/>
      <c r="MIN10" s="7"/>
      <c r="MIO10" s="7"/>
      <c r="MIP10" s="7"/>
      <c r="MIQ10" s="7"/>
      <c r="MIR10" s="7"/>
      <c r="MIS10" s="7"/>
      <c r="MIT10" s="7"/>
      <c r="MIU10" s="7"/>
      <c r="MIV10" s="7"/>
      <c r="MIW10" s="7"/>
      <c r="MIX10" s="7"/>
      <c r="MIY10" s="7"/>
      <c r="MIZ10" s="7"/>
      <c r="MJA10" s="7"/>
      <c r="MJB10" s="7"/>
      <c r="MJC10" s="7"/>
      <c r="MJD10" s="7"/>
      <c r="MJE10" s="7"/>
      <c r="MJF10" s="7"/>
      <c r="MJG10" s="7"/>
      <c r="MJH10" s="7"/>
      <c r="MJI10" s="7"/>
      <c r="MJJ10" s="7"/>
      <c r="MJK10" s="7"/>
      <c r="MJL10" s="7"/>
      <c r="MJM10" s="7"/>
      <c r="MJN10" s="7"/>
      <c r="MJO10" s="7"/>
      <c r="MJP10" s="7"/>
      <c r="MJQ10" s="7"/>
      <c r="MJR10" s="7"/>
      <c r="MJS10" s="7"/>
      <c r="MJT10" s="7"/>
      <c r="MJU10" s="7"/>
      <c r="MJV10" s="7"/>
      <c r="MJW10" s="7"/>
      <c r="MJX10" s="7"/>
      <c r="MJY10" s="7"/>
      <c r="MJZ10" s="7"/>
      <c r="MKA10" s="7"/>
      <c r="MKB10" s="7"/>
      <c r="MKC10" s="7"/>
      <c r="MKD10" s="7"/>
      <c r="MKE10" s="7"/>
      <c r="MKF10" s="7"/>
      <c r="MKG10" s="7"/>
      <c r="MKH10" s="7"/>
      <c r="MKI10" s="7"/>
      <c r="MKJ10" s="7"/>
      <c r="MKK10" s="7"/>
      <c r="MKL10" s="7"/>
      <c r="MKM10" s="7"/>
      <c r="MKN10" s="7"/>
      <c r="MKO10" s="7"/>
      <c r="MKP10" s="7"/>
      <c r="MKQ10" s="7"/>
      <c r="MKR10" s="7"/>
      <c r="MKS10" s="7"/>
      <c r="MKT10" s="7"/>
      <c r="MKU10" s="7"/>
      <c r="MKV10" s="7"/>
      <c r="MKW10" s="7"/>
      <c r="MKX10" s="7"/>
      <c r="MKY10" s="7"/>
      <c r="MKZ10" s="7"/>
      <c r="MLA10" s="7"/>
      <c r="MLB10" s="7"/>
      <c r="MLC10" s="7"/>
      <c r="MLD10" s="7"/>
      <c r="MLE10" s="7"/>
      <c r="MLF10" s="7"/>
      <c r="MLG10" s="7"/>
      <c r="MLH10" s="7"/>
      <c r="MLI10" s="7"/>
      <c r="MLJ10" s="7"/>
      <c r="MLK10" s="7"/>
      <c r="MLL10" s="7"/>
      <c r="MLM10" s="7"/>
      <c r="MLN10" s="7"/>
      <c r="MLO10" s="7"/>
      <c r="MLP10" s="7"/>
      <c r="MLQ10" s="7"/>
      <c r="MLR10" s="7"/>
      <c r="MLS10" s="7"/>
      <c r="MLT10" s="7"/>
      <c r="MLU10" s="7"/>
      <c r="MLV10" s="7"/>
      <c r="MLW10" s="7"/>
      <c r="MLX10" s="7"/>
      <c r="MLY10" s="7"/>
      <c r="MLZ10" s="7"/>
      <c r="MMA10" s="7"/>
      <c r="MMB10" s="7"/>
      <c r="MMC10" s="7"/>
      <c r="MMD10" s="7"/>
      <c r="MME10" s="7"/>
      <c r="MMF10" s="7"/>
      <c r="MMG10" s="7"/>
      <c r="MMH10" s="7"/>
      <c r="MMI10" s="7"/>
      <c r="MMJ10" s="7"/>
      <c r="MMK10" s="7"/>
      <c r="MML10" s="7"/>
      <c r="MMM10" s="7"/>
      <c r="MMN10" s="7"/>
      <c r="MMO10" s="7"/>
      <c r="MMP10" s="7"/>
      <c r="MMQ10" s="7"/>
      <c r="MMR10" s="7"/>
      <c r="MMS10" s="7"/>
      <c r="MMT10" s="7"/>
      <c r="MMU10" s="7"/>
      <c r="MMV10" s="7"/>
      <c r="MMW10" s="7"/>
      <c r="MMX10" s="7"/>
      <c r="MMY10" s="7"/>
      <c r="MMZ10" s="7"/>
      <c r="MNA10" s="7"/>
      <c r="MNB10" s="7"/>
      <c r="MNC10" s="7"/>
      <c r="MND10" s="7"/>
      <c r="MNE10" s="7"/>
      <c r="MNF10" s="7"/>
      <c r="MNG10" s="7"/>
      <c r="MNH10" s="7"/>
      <c r="MNI10" s="7"/>
      <c r="MNJ10" s="7"/>
      <c r="MNK10" s="7"/>
      <c r="MNL10" s="7"/>
      <c r="MNM10" s="7"/>
      <c r="MNN10" s="7"/>
      <c r="MNO10" s="7"/>
      <c r="MNP10" s="7"/>
      <c r="MNQ10" s="7"/>
      <c r="MNR10" s="7"/>
      <c r="MNS10" s="7"/>
      <c r="MNT10" s="7"/>
      <c r="MNU10" s="7"/>
      <c r="MNV10" s="7"/>
      <c r="MNW10" s="7"/>
      <c r="MNX10" s="7"/>
      <c r="MNY10" s="7"/>
      <c r="MNZ10" s="7"/>
      <c r="MOA10" s="7"/>
      <c r="MOB10" s="7"/>
      <c r="MOC10" s="7"/>
      <c r="MOD10" s="7"/>
      <c r="MOE10" s="7"/>
      <c r="MOF10" s="7"/>
      <c r="MOG10" s="7"/>
      <c r="MOH10" s="7"/>
      <c r="MOI10" s="7"/>
      <c r="MOJ10" s="7"/>
      <c r="MOK10" s="7"/>
      <c r="MOL10" s="7"/>
      <c r="MOM10" s="7"/>
      <c r="MON10" s="7"/>
      <c r="MOO10" s="7"/>
      <c r="MOP10" s="7"/>
      <c r="MOQ10" s="7"/>
      <c r="MOR10" s="7"/>
      <c r="MOS10" s="7"/>
      <c r="MOT10" s="7"/>
      <c r="MOU10" s="7"/>
      <c r="MOV10" s="7"/>
      <c r="MOW10" s="7"/>
      <c r="MOX10" s="7"/>
      <c r="MOY10" s="7"/>
      <c r="MOZ10" s="7"/>
      <c r="MPA10" s="7"/>
      <c r="MPB10" s="7"/>
      <c r="MPC10" s="7"/>
      <c r="MPD10" s="7"/>
      <c r="MPE10" s="7"/>
      <c r="MPF10" s="7"/>
      <c r="MPG10" s="7"/>
      <c r="MPH10" s="7"/>
      <c r="MPI10" s="7"/>
      <c r="MPJ10" s="7"/>
      <c r="MPK10" s="7"/>
      <c r="MPL10" s="7"/>
      <c r="MPM10" s="7"/>
      <c r="MPN10" s="7"/>
      <c r="MPO10" s="7"/>
      <c r="MPP10" s="7"/>
      <c r="MPQ10" s="7"/>
      <c r="MPR10" s="7"/>
      <c r="MPS10" s="7"/>
      <c r="MPT10" s="7"/>
      <c r="MPU10" s="7"/>
      <c r="MPV10" s="7"/>
      <c r="MPW10" s="7"/>
      <c r="MPX10" s="7"/>
      <c r="MPY10" s="7"/>
      <c r="MPZ10" s="7"/>
      <c r="MQA10" s="7"/>
      <c r="MQB10" s="7"/>
      <c r="MQC10" s="7"/>
      <c r="MQD10" s="7"/>
      <c r="MQE10" s="7"/>
      <c r="MQF10" s="7"/>
      <c r="MQH10" s="7"/>
      <c r="MQI10" s="7"/>
      <c r="MQJ10" s="7"/>
      <c r="MQK10" s="7"/>
      <c r="MQL10" s="7"/>
      <c r="MQM10" s="7"/>
      <c r="MQN10" s="7"/>
      <c r="MQO10" s="7"/>
      <c r="MQP10" s="7"/>
      <c r="MQQ10" s="7"/>
      <c r="MQR10" s="7"/>
      <c r="MQS10" s="7"/>
      <c r="MQT10" s="7"/>
      <c r="MQU10" s="7"/>
      <c r="MQV10" s="7"/>
      <c r="MQW10" s="7"/>
      <c r="MQX10" s="7"/>
      <c r="MQY10" s="7"/>
      <c r="MQZ10" s="7"/>
      <c r="MRA10" s="7"/>
      <c r="MRB10" s="7"/>
      <c r="MRC10" s="7"/>
      <c r="MRD10" s="7"/>
      <c r="MRE10" s="7"/>
      <c r="MRF10" s="7"/>
      <c r="MRG10" s="7"/>
      <c r="MRH10" s="7"/>
      <c r="MRI10" s="7"/>
      <c r="MRJ10" s="7"/>
      <c r="MRK10" s="7"/>
      <c r="MRL10" s="7"/>
      <c r="MRM10" s="7"/>
      <c r="MRN10" s="7"/>
      <c r="MRO10" s="7"/>
      <c r="MRP10" s="7"/>
      <c r="MRQ10" s="7"/>
      <c r="MRR10" s="7"/>
      <c r="MRS10" s="7"/>
      <c r="MRT10" s="7"/>
      <c r="MRU10" s="7"/>
      <c r="MRV10" s="7"/>
      <c r="MRW10" s="7"/>
      <c r="MRX10" s="7"/>
      <c r="MRY10" s="7"/>
      <c r="MRZ10" s="7"/>
      <c r="MSA10" s="7"/>
      <c r="MSB10" s="7"/>
      <c r="MSC10" s="7"/>
      <c r="MSD10" s="7"/>
      <c r="MSE10" s="7"/>
      <c r="MSF10" s="7"/>
      <c r="MSG10" s="7"/>
      <c r="MSH10" s="7"/>
      <c r="MSI10" s="7"/>
      <c r="MSJ10" s="7"/>
      <c r="MSK10" s="7"/>
      <c r="MSL10" s="7"/>
      <c r="MSM10" s="7"/>
      <c r="MSN10" s="7"/>
      <c r="MSO10" s="7"/>
      <c r="MSP10" s="7"/>
      <c r="MSQ10" s="7"/>
      <c r="MSR10" s="7"/>
      <c r="MSS10" s="7"/>
      <c r="MST10" s="7"/>
      <c r="MSU10" s="7"/>
      <c r="MSV10" s="7"/>
      <c r="MSW10" s="7"/>
      <c r="MSX10" s="7"/>
      <c r="MSY10" s="7"/>
      <c r="MSZ10" s="7"/>
      <c r="MTA10" s="7"/>
      <c r="MTB10" s="7"/>
      <c r="MTC10" s="7"/>
      <c r="MTD10" s="7"/>
      <c r="MTE10" s="7"/>
      <c r="MTF10" s="7"/>
      <c r="MTG10" s="7"/>
      <c r="MTH10" s="7"/>
      <c r="MTI10" s="7"/>
      <c r="MTJ10" s="7"/>
      <c r="MTK10" s="7"/>
      <c r="MTL10" s="7"/>
      <c r="MTM10" s="7"/>
      <c r="MTN10" s="7"/>
      <c r="MTO10" s="7"/>
      <c r="MTP10" s="7"/>
      <c r="MTQ10" s="7"/>
      <c r="MTR10" s="7"/>
      <c r="MTS10" s="7"/>
      <c r="MTT10" s="7"/>
      <c r="MTU10" s="7"/>
      <c r="MTV10" s="7"/>
      <c r="MTW10" s="7"/>
      <c r="MTX10" s="7"/>
      <c r="MTY10" s="7"/>
      <c r="MTZ10" s="7"/>
      <c r="MUA10" s="7"/>
      <c r="MUB10" s="7"/>
      <c r="MUC10" s="7"/>
      <c r="MUD10" s="7"/>
      <c r="MUE10" s="7"/>
      <c r="MUF10" s="7"/>
      <c r="MUG10" s="7"/>
      <c r="MUH10" s="7"/>
      <c r="MUI10" s="7"/>
      <c r="MUJ10" s="7"/>
      <c r="MUK10" s="7"/>
      <c r="MUL10" s="7"/>
      <c r="MUM10" s="7"/>
      <c r="MUN10" s="7"/>
      <c r="MUO10" s="7"/>
      <c r="MUP10" s="7"/>
      <c r="MUQ10" s="7"/>
      <c r="MUR10" s="7"/>
      <c r="MUS10" s="7"/>
      <c r="MUT10" s="7"/>
      <c r="MUU10" s="7"/>
      <c r="MUV10" s="7"/>
      <c r="MUW10" s="7"/>
      <c r="MUX10" s="7"/>
      <c r="MUY10" s="7"/>
      <c r="MUZ10" s="7"/>
      <c r="MVA10" s="7"/>
      <c r="MVB10" s="7"/>
      <c r="MVC10" s="7"/>
      <c r="MVD10" s="7"/>
      <c r="MVE10" s="7"/>
      <c r="MVF10" s="7"/>
      <c r="MVG10" s="7"/>
      <c r="MVH10" s="7"/>
      <c r="MVI10" s="7"/>
      <c r="MVJ10" s="7"/>
      <c r="MVK10" s="7"/>
      <c r="MVL10" s="7"/>
      <c r="MVM10" s="7"/>
      <c r="MVN10" s="7"/>
      <c r="MVO10" s="7"/>
      <c r="MVP10" s="7"/>
      <c r="MVQ10" s="7"/>
      <c r="MVR10" s="7"/>
      <c r="MVS10" s="7"/>
      <c r="MVT10" s="7"/>
      <c r="MVU10" s="7"/>
      <c r="MVV10" s="7"/>
      <c r="MVW10" s="7"/>
      <c r="MVX10" s="7"/>
      <c r="MVY10" s="7"/>
      <c r="MVZ10" s="7"/>
      <c r="MWA10" s="7"/>
      <c r="MWB10" s="7"/>
      <c r="MWC10" s="7"/>
      <c r="MWD10" s="7"/>
      <c r="MWE10" s="7"/>
      <c r="MWF10" s="7"/>
      <c r="MWG10" s="7"/>
      <c r="MWH10" s="7"/>
      <c r="MWI10" s="7"/>
      <c r="MWJ10" s="7"/>
      <c r="MWK10" s="7"/>
      <c r="MWL10" s="7"/>
      <c r="MWM10" s="7"/>
      <c r="MWN10" s="7"/>
      <c r="MWO10" s="7"/>
      <c r="MWP10" s="7"/>
      <c r="MWQ10" s="7"/>
      <c r="MWR10" s="7"/>
      <c r="MWS10" s="7"/>
      <c r="MWT10" s="7"/>
      <c r="MWU10" s="7"/>
      <c r="MWV10" s="7"/>
      <c r="MWW10" s="7"/>
      <c r="MWX10" s="7"/>
      <c r="MWY10" s="7"/>
      <c r="MWZ10" s="7"/>
      <c r="MXA10" s="7"/>
      <c r="MXB10" s="7"/>
      <c r="MXC10" s="7"/>
      <c r="MXD10" s="7"/>
      <c r="MXE10" s="7"/>
      <c r="MXF10" s="7"/>
      <c r="MXG10" s="7"/>
      <c r="MXH10" s="7"/>
      <c r="MXI10" s="7"/>
      <c r="MXJ10" s="7"/>
      <c r="MXK10" s="7"/>
      <c r="MXL10" s="7"/>
      <c r="MXM10" s="7"/>
      <c r="MXN10" s="7"/>
      <c r="MXO10" s="7"/>
      <c r="MXP10" s="7"/>
      <c r="MXQ10" s="7"/>
      <c r="MXR10" s="7"/>
      <c r="MXS10" s="7"/>
      <c r="MXT10" s="7"/>
      <c r="MXU10" s="7"/>
      <c r="MXV10" s="7"/>
      <c r="MXW10" s="7"/>
      <c r="MXX10" s="7"/>
      <c r="MXY10" s="7"/>
      <c r="MXZ10" s="7"/>
      <c r="MYA10" s="7"/>
      <c r="MYB10" s="7"/>
      <c r="MYC10" s="7"/>
      <c r="MYD10" s="7"/>
      <c r="MYE10" s="7"/>
      <c r="MYF10" s="7"/>
      <c r="MYG10" s="7"/>
      <c r="MYH10" s="7"/>
      <c r="MYI10" s="7"/>
      <c r="MYJ10" s="7"/>
      <c r="MYK10" s="7"/>
      <c r="MYL10" s="7"/>
      <c r="MYM10" s="7"/>
      <c r="MYN10" s="7"/>
      <c r="MYO10" s="7"/>
      <c r="MYP10" s="7"/>
      <c r="MYQ10" s="7"/>
      <c r="MYR10" s="7"/>
      <c r="MYS10" s="7"/>
      <c r="MYT10" s="7"/>
      <c r="MYU10" s="7"/>
      <c r="MYV10" s="7"/>
      <c r="MYW10" s="7"/>
      <c r="MYX10" s="7"/>
      <c r="MYY10" s="7"/>
      <c r="MYZ10" s="7"/>
      <c r="MZA10" s="7"/>
      <c r="MZB10" s="7"/>
      <c r="MZC10" s="7"/>
      <c r="MZD10" s="7"/>
      <c r="MZE10" s="7"/>
      <c r="MZF10" s="7"/>
      <c r="MZG10" s="7"/>
      <c r="MZH10" s="7"/>
      <c r="MZI10" s="7"/>
      <c r="MZJ10" s="7"/>
      <c r="MZK10" s="7"/>
      <c r="MZL10" s="7"/>
      <c r="MZM10" s="7"/>
      <c r="MZN10" s="7"/>
      <c r="MZO10" s="7"/>
      <c r="MZP10" s="7"/>
      <c r="MZQ10" s="7"/>
      <c r="MZR10" s="7"/>
      <c r="MZS10" s="7"/>
      <c r="MZT10" s="7"/>
      <c r="MZU10" s="7"/>
      <c r="MZV10" s="7"/>
      <c r="MZW10" s="7"/>
      <c r="MZX10" s="7"/>
      <c r="MZY10" s="7"/>
      <c r="MZZ10" s="7"/>
      <c r="NAA10" s="7"/>
      <c r="NAB10" s="7"/>
      <c r="NAD10" s="7"/>
      <c r="NAE10" s="7"/>
      <c r="NAF10" s="7"/>
      <c r="NAG10" s="7"/>
      <c r="NAH10" s="7"/>
      <c r="NAI10" s="7"/>
      <c r="NAJ10" s="7"/>
      <c r="NAK10" s="7"/>
      <c r="NAL10" s="7"/>
      <c r="NAM10" s="7"/>
      <c r="NAN10" s="7"/>
      <c r="NAO10" s="7"/>
      <c r="NAP10" s="7"/>
      <c r="NAQ10" s="7"/>
      <c r="NAR10" s="7"/>
      <c r="NAS10" s="7"/>
      <c r="NAT10" s="7"/>
      <c r="NAU10" s="7"/>
      <c r="NAV10" s="7"/>
      <c r="NAW10" s="7"/>
      <c r="NAX10" s="7"/>
      <c r="NAY10" s="7"/>
      <c r="NAZ10" s="7"/>
      <c r="NBA10" s="7"/>
      <c r="NBB10" s="7"/>
      <c r="NBC10" s="7"/>
      <c r="NBD10" s="7"/>
      <c r="NBE10" s="7"/>
      <c r="NBF10" s="7"/>
      <c r="NBG10" s="7"/>
      <c r="NBH10" s="7"/>
      <c r="NBI10" s="7"/>
      <c r="NBJ10" s="7"/>
      <c r="NBK10" s="7"/>
      <c r="NBL10" s="7"/>
      <c r="NBM10" s="7"/>
      <c r="NBN10" s="7"/>
      <c r="NBO10" s="7"/>
      <c r="NBP10" s="7"/>
      <c r="NBQ10" s="7"/>
      <c r="NBR10" s="7"/>
      <c r="NBS10" s="7"/>
      <c r="NBT10" s="7"/>
      <c r="NBU10" s="7"/>
      <c r="NBV10" s="7"/>
      <c r="NBW10" s="7"/>
      <c r="NBX10" s="7"/>
      <c r="NBY10" s="7"/>
      <c r="NBZ10" s="7"/>
      <c r="NCA10" s="7"/>
      <c r="NCB10" s="7"/>
      <c r="NCC10" s="7"/>
      <c r="NCD10" s="7"/>
      <c r="NCE10" s="7"/>
      <c r="NCF10" s="7"/>
      <c r="NCG10" s="7"/>
      <c r="NCH10" s="7"/>
      <c r="NCI10" s="7"/>
      <c r="NCJ10" s="7"/>
      <c r="NCK10" s="7"/>
      <c r="NCL10" s="7"/>
      <c r="NCM10" s="7"/>
      <c r="NCN10" s="7"/>
      <c r="NCO10" s="7"/>
      <c r="NCP10" s="7"/>
      <c r="NCQ10" s="7"/>
      <c r="NCR10" s="7"/>
      <c r="NCS10" s="7"/>
      <c r="NCT10" s="7"/>
      <c r="NCU10" s="7"/>
      <c r="NCV10" s="7"/>
      <c r="NCW10" s="7"/>
      <c r="NCX10" s="7"/>
      <c r="NCY10" s="7"/>
      <c r="NCZ10" s="7"/>
      <c r="NDA10" s="7"/>
      <c r="NDB10" s="7"/>
      <c r="NDC10" s="7"/>
      <c r="NDD10" s="7"/>
      <c r="NDE10" s="7"/>
      <c r="NDF10" s="7"/>
      <c r="NDG10" s="7"/>
      <c r="NDH10" s="7"/>
      <c r="NDI10" s="7"/>
      <c r="NDJ10" s="7"/>
      <c r="NDK10" s="7"/>
      <c r="NDL10" s="7"/>
      <c r="NDM10" s="7"/>
      <c r="NDN10" s="7"/>
      <c r="NDO10" s="7"/>
      <c r="NDP10" s="7"/>
      <c r="NDQ10" s="7"/>
      <c r="NDR10" s="7"/>
      <c r="NDS10" s="7"/>
      <c r="NDT10" s="7"/>
      <c r="NDU10" s="7"/>
      <c r="NDV10" s="7"/>
      <c r="NDW10" s="7"/>
      <c r="NDX10" s="7"/>
      <c r="NDY10" s="7"/>
      <c r="NDZ10" s="7"/>
      <c r="NEA10" s="7"/>
      <c r="NEB10" s="7"/>
      <c r="NEC10" s="7"/>
      <c r="NED10" s="7"/>
      <c r="NEE10" s="7"/>
      <c r="NEF10" s="7"/>
      <c r="NEG10" s="7"/>
      <c r="NEH10" s="7"/>
      <c r="NEI10" s="7"/>
      <c r="NEJ10" s="7"/>
      <c r="NEK10" s="7"/>
      <c r="NEL10" s="7"/>
      <c r="NEM10" s="7"/>
      <c r="NEN10" s="7"/>
      <c r="NEO10" s="7"/>
      <c r="NEP10" s="7"/>
      <c r="NEQ10" s="7"/>
      <c r="NER10" s="7"/>
      <c r="NES10" s="7"/>
      <c r="NET10" s="7"/>
      <c r="NEU10" s="7"/>
      <c r="NEV10" s="7"/>
      <c r="NEW10" s="7"/>
      <c r="NEX10" s="7"/>
      <c r="NEY10" s="7"/>
      <c r="NEZ10" s="7"/>
      <c r="NFA10" s="7"/>
      <c r="NFB10" s="7"/>
      <c r="NFC10" s="7"/>
      <c r="NFD10" s="7"/>
      <c r="NFE10" s="7"/>
      <c r="NFF10" s="7"/>
      <c r="NFG10" s="7"/>
      <c r="NFH10" s="7"/>
      <c r="NFI10" s="7"/>
      <c r="NFJ10" s="7"/>
      <c r="NFK10" s="7"/>
      <c r="NFL10" s="7"/>
      <c r="NFM10" s="7"/>
      <c r="NFN10" s="7"/>
      <c r="NFO10" s="7"/>
      <c r="NFP10" s="7"/>
      <c r="NFQ10" s="7"/>
      <c r="NFR10" s="7"/>
      <c r="NFS10" s="7"/>
      <c r="NFT10" s="7"/>
      <c r="NFU10" s="7"/>
      <c r="NFV10" s="7"/>
      <c r="NFW10" s="7"/>
      <c r="NFX10" s="7"/>
      <c r="NFY10" s="7"/>
      <c r="NFZ10" s="7"/>
      <c r="NGA10" s="7"/>
      <c r="NGB10" s="7"/>
      <c r="NGC10" s="7"/>
      <c r="NGD10" s="7"/>
      <c r="NGE10" s="7"/>
      <c r="NGF10" s="7"/>
      <c r="NGG10" s="7"/>
      <c r="NGH10" s="7"/>
      <c r="NGI10" s="7"/>
      <c r="NGJ10" s="7"/>
      <c r="NGK10" s="7"/>
      <c r="NGL10" s="7"/>
      <c r="NGM10" s="7"/>
      <c r="NGN10" s="7"/>
      <c r="NGO10" s="7"/>
      <c r="NGP10" s="7"/>
      <c r="NGQ10" s="7"/>
      <c r="NGR10" s="7"/>
      <c r="NGS10" s="7"/>
      <c r="NGT10" s="7"/>
      <c r="NGU10" s="7"/>
      <c r="NGV10" s="7"/>
      <c r="NGW10" s="7"/>
      <c r="NGX10" s="7"/>
      <c r="NGY10" s="7"/>
      <c r="NGZ10" s="7"/>
      <c r="NHA10" s="7"/>
      <c r="NHB10" s="7"/>
      <c r="NHC10" s="7"/>
      <c r="NHD10" s="7"/>
      <c r="NHE10" s="7"/>
      <c r="NHF10" s="7"/>
      <c r="NHG10" s="7"/>
      <c r="NHH10" s="7"/>
      <c r="NHI10" s="7"/>
      <c r="NHJ10" s="7"/>
      <c r="NHK10" s="7"/>
      <c r="NHL10" s="7"/>
      <c r="NHM10" s="7"/>
      <c r="NHN10" s="7"/>
      <c r="NHO10" s="7"/>
      <c r="NHP10" s="7"/>
      <c r="NHQ10" s="7"/>
      <c r="NHR10" s="7"/>
      <c r="NHS10" s="7"/>
      <c r="NHT10" s="7"/>
      <c r="NHU10" s="7"/>
      <c r="NHV10" s="7"/>
      <c r="NHW10" s="7"/>
      <c r="NHX10" s="7"/>
      <c r="NHY10" s="7"/>
      <c r="NHZ10" s="7"/>
      <c r="NIA10" s="7"/>
      <c r="NIB10" s="7"/>
      <c r="NIC10" s="7"/>
      <c r="NID10" s="7"/>
      <c r="NIE10" s="7"/>
      <c r="NIF10" s="7"/>
      <c r="NIG10" s="7"/>
      <c r="NIH10" s="7"/>
      <c r="NII10" s="7"/>
      <c r="NIJ10" s="7"/>
      <c r="NIK10" s="7"/>
      <c r="NIL10" s="7"/>
      <c r="NIM10" s="7"/>
      <c r="NIN10" s="7"/>
      <c r="NIO10" s="7"/>
      <c r="NIP10" s="7"/>
      <c r="NIQ10" s="7"/>
      <c r="NIR10" s="7"/>
      <c r="NIS10" s="7"/>
      <c r="NIT10" s="7"/>
      <c r="NIU10" s="7"/>
      <c r="NIV10" s="7"/>
      <c r="NIW10" s="7"/>
      <c r="NIX10" s="7"/>
      <c r="NIY10" s="7"/>
      <c r="NIZ10" s="7"/>
      <c r="NJA10" s="7"/>
      <c r="NJB10" s="7"/>
      <c r="NJC10" s="7"/>
      <c r="NJD10" s="7"/>
      <c r="NJE10" s="7"/>
      <c r="NJF10" s="7"/>
      <c r="NJG10" s="7"/>
      <c r="NJH10" s="7"/>
      <c r="NJI10" s="7"/>
      <c r="NJJ10" s="7"/>
      <c r="NJK10" s="7"/>
      <c r="NJL10" s="7"/>
      <c r="NJM10" s="7"/>
      <c r="NJN10" s="7"/>
      <c r="NJO10" s="7"/>
      <c r="NJP10" s="7"/>
      <c r="NJQ10" s="7"/>
      <c r="NJR10" s="7"/>
      <c r="NJS10" s="7"/>
      <c r="NJT10" s="7"/>
      <c r="NJU10" s="7"/>
      <c r="NJV10" s="7"/>
      <c r="NJW10" s="7"/>
      <c r="NJX10" s="7"/>
      <c r="NJZ10" s="7"/>
      <c r="NKA10" s="7"/>
      <c r="NKB10" s="7"/>
      <c r="NKC10" s="7"/>
      <c r="NKD10" s="7"/>
      <c r="NKE10" s="7"/>
      <c r="NKF10" s="7"/>
      <c r="NKG10" s="7"/>
      <c r="NKH10" s="7"/>
      <c r="NKI10" s="7"/>
      <c r="NKJ10" s="7"/>
      <c r="NKK10" s="7"/>
      <c r="NKL10" s="7"/>
      <c r="NKM10" s="7"/>
      <c r="NKN10" s="7"/>
      <c r="NKO10" s="7"/>
      <c r="NKP10" s="7"/>
      <c r="NKQ10" s="7"/>
      <c r="NKR10" s="7"/>
      <c r="NKS10" s="7"/>
      <c r="NKT10" s="7"/>
      <c r="NKU10" s="7"/>
      <c r="NKV10" s="7"/>
      <c r="NKW10" s="7"/>
      <c r="NKX10" s="7"/>
      <c r="NKY10" s="7"/>
      <c r="NKZ10" s="7"/>
      <c r="NLA10" s="7"/>
      <c r="NLB10" s="7"/>
      <c r="NLC10" s="7"/>
      <c r="NLD10" s="7"/>
      <c r="NLE10" s="7"/>
      <c r="NLF10" s="7"/>
      <c r="NLG10" s="7"/>
      <c r="NLH10" s="7"/>
      <c r="NLI10" s="7"/>
      <c r="NLJ10" s="7"/>
      <c r="NLK10" s="7"/>
      <c r="NLL10" s="7"/>
      <c r="NLM10" s="7"/>
      <c r="NLN10" s="7"/>
      <c r="NLO10" s="7"/>
      <c r="NLP10" s="7"/>
      <c r="NLQ10" s="7"/>
      <c r="NLR10" s="7"/>
      <c r="NLS10" s="7"/>
      <c r="NLT10" s="7"/>
      <c r="NLU10" s="7"/>
      <c r="NLV10" s="7"/>
      <c r="NLW10" s="7"/>
      <c r="NLX10" s="7"/>
      <c r="NLY10" s="7"/>
      <c r="NLZ10" s="7"/>
      <c r="NMA10" s="7"/>
      <c r="NMB10" s="7"/>
      <c r="NMC10" s="7"/>
      <c r="NMD10" s="7"/>
      <c r="NME10" s="7"/>
      <c r="NMF10" s="7"/>
      <c r="NMG10" s="7"/>
      <c r="NMH10" s="7"/>
      <c r="NMI10" s="7"/>
      <c r="NMJ10" s="7"/>
      <c r="NMK10" s="7"/>
      <c r="NML10" s="7"/>
      <c r="NMM10" s="7"/>
      <c r="NMN10" s="7"/>
      <c r="NMO10" s="7"/>
      <c r="NMP10" s="7"/>
      <c r="NMQ10" s="7"/>
      <c r="NMR10" s="7"/>
      <c r="NMS10" s="7"/>
      <c r="NMT10" s="7"/>
      <c r="NMU10" s="7"/>
      <c r="NMV10" s="7"/>
      <c r="NMW10" s="7"/>
      <c r="NMX10" s="7"/>
      <c r="NMY10" s="7"/>
      <c r="NMZ10" s="7"/>
      <c r="NNA10" s="7"/>
      <c r="NNB10" s="7"/>
      <c r="NNC10" s="7"/>
      <c r="NND10" s="7"/>
      <c r="NNE10" s="7"/>
      <c r="NNF10" s="7"/>
      <c r="NNG10" s="7"/>
      <c r="NNH10" s="7"/>
      <c r="NNI10" s="7"/>
      <c r="NNJ10" s="7"/>
      <c r="NNK10" s="7"/>
      <c r="NNL10" s="7"/>
      <c r="NNM10" s="7"/>
      <c r="NNN10" s="7"/>
      <c r="NNO10" s="7"/>
      <c r="NNP10" s="7"/>
      <c r="NNQ10" s="7"/>
      <c r="NNR10" s="7"/>
      <c r="NNS10" s="7"/>
      <c r="NNT10" s="7"/>
      <c r="NNU10" s="7"/>
      <c r="NNV10" s="7"/>
      <c r="NNW10" s="7"/>
      <c r="NNX10" s="7"/>
      <c r="NNY10" s="7"/>
      <c r="NNZ10" s="7"/>
      <c r="NOA10" s="7"/>
      <c r="NOB10" s="7"/>
      <c r="NOC10" s="7"/>
      <c r="NOD10" s="7"/>
      <c r="NOE10" s="7"/>
      <c r="NOF10" s="7"/>
      <c r="NOG10" s="7"/>
      <c r="NOH10" s="7"/>
      <c r="NOI10" s="7"/>
      <c r="NOJ10" s="7"/>
      <c r="NOK10" s="7"/>
      <c r="NOL10" s="7"/>
      <c r="NOM10" s="7"/>
      <c r="NON10" s="7"/>
      <c r="NOO10" s="7"/>
      <c r="NOP10" s="7"/>
      <c r="NOQ10" s="7"/>
      <c r="NOR10" s="7"/>
      <c r="NOS10" s="7"/>
      <c r="NOT10" s="7"/>
      <c r="NOU10" s="7"/>
      <c r="NOV10" s="7"/>
      <c r="NOW10" s="7"/>
      <c r="NOX10" s="7"/>
      <c r="NOY10" s="7"/>
      <c r="NOZ10" s="7"/>
      <c r="NPA10" s="7"/>
      <c r="NPB10" s="7"/>
      <c r="NPC10" s="7"/>
      <c r="NPD10" s="7"/>
      <c r="NPE10" s="7"/>
      <c r="NPF10" s="7"/>
      <c r="NPG10" s="7"/>
      <c r="NPH10" s="7"/>
      <c r="NPI10" s="7"/>
      <c r="NPJ10" s="7"/>
      <c r="NPK10" s="7"/>
      <c r="NPL10" s="7"/>
      <c r="NPM10" s="7"/>
      <c r="NPN10" s="7"/>
      <c r="NPO10" s="7"/>
      <c r="NPP10" s="7"/>
      <c r="NPQ10" s="7"/>
      <c r="NPR10" s="7"/>
      <c r="NPS10" s="7"/>
      <c r="NPT10" s="7"/>
      <c r="NPU10" s="7"/>
      <c r="NPV10" s="7"/>
      <c r="NPW10" s="7"/>
      <c r="NPX10" s="7"/>
      <c r="NPY10" s="7"/>
      <c r="NPZ10" s="7"/>
      <c r="NQA10" s="7"/>
      <c r="NQB10" s="7"/>
      <c r="NQC10" s="7"/>
      <c r="NQD10" s="7"/>
      <c r="NQE10" s="7"/>
      <c r="NQF10" s="7"/>
      <c r="NQG10" s="7"/>
      <c r="NQH10" s="7"/>
      <c r="NQI10" s="7"/>
      <c r="NQJ10" s="7"/>
      <c r="NQK10" s="7"/>
      <c r="NQL10" s="7"/>
      <c r="NQM10" s="7"/>
      <c r="NQN10" s="7"/>
      <c r="NQO10" s="7"/>
      <c r="NQP10" s="7"/>
      <c r="NQQ10" s="7"/>
      <c r="NQR10" s="7"/>
      <c r="NQS10" s="7"/>
      <c r="NQT10" s="7"/>
      <c r="NQU10" s="7"/>
      <c r="NQV10" s="7"/>
      <c r="NQW10" s="7"/>
      <c r="NQX10" s="7"/>
      <c r="NQY10" s="7"/>
      <c r="NQZ10" s="7"/>
      <c r="NRA10" s="7"/>
      <c r="NRB10" s="7"/>
      <c r="NRC10" s="7"/>
      <c r="NRD10" s="7"/>
      <c r="NRE10" s="7"/>
      <c r="NRF10" s="7"/>
      <c r="NRG10" s="7"/>
      <c r="NRH10" s="7"/>
      <c r="NRI10" s="7"/>
      <c r="NRJ10" s="7"/>
      <c r="NRK10" s="7"/>
      <c r="NRL10" s="7"/>
      <c r="NRM10" s="7"/>
      <c r="NRN10" s="7"/>
      <c r="NRO10" s="7"/>
      <c r="NRP10" s="7"/>
      <c r="NRQ10" s="7"/>
      <c r="NRR10" s="7"/>
      <c r="NRS10" s="7"/>
      <c r="NRT10" s="7"/>
      <c r="NRU10" s="7"/>
      <c r="NRV10" s="7"/>
      <c r="NRW10" s="7"/>
      <c r="NRX10" s="7"/>
      <c r="NRY10" s="7"/>
      <c r="NRZ10" s="7"/>
      <c r="NSA10" s="7"/>
      <c r="NSB10" s="7"/>
      <c r="NSC10" s="7"/>
      <c r="NSD10" s="7"/>
      <c r="NSE10" s="7"/>
      <c r="NSF10" s="7"/>
      <c r="NSG10" s="7"/>
      <c r="NSH10" s="7"/>
      <c r="NSI10" s="7"/>
      <c r="NSJ10" s="7"/>
      <c r="NSK10" s="7"/>
      <c r="NSL10" s="7"/>
      <c r="NSM10" s="7"/>
      <c r="NSN10" s="7"/>
      <c r="NSO10" s="7"/>
      <c r="NSP10" s="7"/>
      <c r="NSQ10" s="7"/>
      <c r="NSR10" s="7"/>
      <c r="NSS10" s="7"/>
      <c r="NST10" s="7"/>
      <c r="NSU10" s="7"/>
      <c r="NSV10" s="7"/>
      <c r="NSW10" s="7"/>
      <c r="NSX10" s="7"/>
      <c r="NSY10" s="7"/>
      <c r="NSZ10" s="7"/>
      <c r="NTA10" s="7"/>
      <c r="NTB10" s="7"/>
      <c r="NTC10" s="7"/>
      <c r="NTD10" s="7"/>
      <c r="NTE10" s="7"/>
      <c r="NTF10" s="7"/>
      <c r="NTG10" s="7"/>
      <c r="NTH10" s="7"/>
      <c r="NTI10" s="7"/>
      <c r="NTJ10" s="7"/>
      <c r="NTK10" s="7"/>
      <c r="NTL10" s="7"/>
      <c r="NTM10" s="7"/>
      <c r="NTN10" s="7"/>
      <c r="NTO10" s="7"/>
      <c r="NTP10" s="7"/>
      <c r="NTQ10" s="7"/>
      <c r="NTR10" s="7"/>
      <c r="NTS10" s="7"/>
      <c r="NTT10" s="7"/>
      <c r="NTV10" s="7"/>
      <c r="NTW10" s="7"/>
      <c r="NTX10" s="7"/>
      <c r="NTY10" s="7"/>
      <c r="NTZ10" s="7"/>
      <c r="NUA10" s="7"/>
      <c r="NUB10" s="7"/>
      <c r="NUC10" s="7"/>
      <c r="NUD10" s="7"/>
      <c r="NUE10" s="7"/>
      <c r="NUF10" s="7"/>
      <c r="NUG10" s="7"/>
      <c r="NUH10" s="7"/>
      <c r="NUI10" s="7"/>
      <c r="NUJ10" s="7"/>
      <c r="NUK10" s="7"/>
      <c r="NUL10" s="7"/>
      <c r="NUM10" s="7"/>
      <c r="NUN10" s="7"/>
      <c r="NUO10" s="7"/>
      <c r="NUP10" s="7"/>
      <c r="NUQ10" s="7"/>
      <c r="NUR10" s="7"/>
      <c r="NUS10" s="7"/>
      <c r="NUT10" s="7"/>
      <c r="NUU10" s="7"/>
      <c r="NUV10" s="7"/>
      <c r="NUW10" s="7"/>
      <c r="NUX10" s="7"/>
      <c r="NUY10" s="7"/>
      <c r="NUZ10" s="7"/>
      <c r="NVA10" s="7"/>
      <c r="NVB10" s="7"/>
      <c r="NVC10" s="7"/>
      <c r="NVD10" s="7"/>
      <c r="NVE10" s="7"/>
      <c r="NVF10" s="7"/>
      <c r="NVG10" s="7"/>
      <c r="NVH10" s="7"/>
      <c r="NVI10" s="7"/>
      <c r="NVJ10" s="7"/>
      <c r="NVK10" s="7"/>
      <c r="NVL10" s="7"/>
      <c r="NVM10" s="7"/>
      <c r="NVN10" s="7"/>
      <c r="NVO10" s="7"/>
      <c r="NVP10" s="7"/>
      <c r="NVQ10" s="7"/>
      <c r="NVR10" s="7"/>
      <c r="NVS10" s="7"/>
      <c r="NVT10" s="7"/>
      <c r="NVU10" s="7"/>
      <c r="NVV10" s="7"/>
      <c r="NVW10" s="7"/>
      <c r="NVX10" s="7"/>
      <c r="NVY10" s="7"/>
      <c r="NVZ10" s="7"/>
      <c r="NWA10" s="7"/>
      <c r="NWB10" s="7"/>
      <c r="NWC10" s="7"/>
      <c r="NWD10" s="7"/>
      <c r="NWE10" s="7"/>
      <c r="NWF10" s="7"/>
      <c r="NWG10" s="7"/>
      <c r="NWH10" s="7"/>
      <c r="NWI10" s="7"/>
      <c r="NWJ10" s="7"/>
      <c r="NWK10" s="7"/>
      <c r="NWL10" s="7"/>
      <c r="NWM10" s="7"/>
      <c r="NWN10" s="7"/>
      <c r="NWO10" s="7"/>
      <c r="NWP10" s="7"/>
      <c r="NWQ10" s="7"/>
      <c r="NWR10" s="7"/>
      <c r="NWS10" s="7"/>
      <c r="NWT10" s="7"/>
      <c r="NWU10" s="7"/>
      <c r="NWV10" s="7"/>
      <c r="NWW10" s="7"/>
      <c r="NWX10" s="7"/>
      <c r="NWY10" s="7"/>
      <c r="NWZ10" s="7"/>
      <c r="NXA10" s="7"/>
      <c r="NXB10" s="7"/>
      <c r="NXC10" s="7"/>
      <c r="NXD10" s="7"/>
      <c r="NXE10" s="7"/>
      <c r="NXF10" s="7"/>
      <c r="NXG10" s="7"/>
      <c r="NXH10" s="7"/>
      <c r="NXI10" s="7"/>
      <c r="NXJ10" s="7"/>
      <c r="NXK10" s="7"/>
      <c r="NXL10" s="7"/>
      <c r="NXM10" s="7"/>
      <c r="NXN10" s="7"/>
      <c r="NXO10" s="7"/>
      <c r="NXP10" s="7"/>
      <c r="NXQ10" s="7"/>
      <c r="NXR10" s="7"/>
      <c r="NXS10" s="7"/>
      <c r="NXT10" s="7"/>
      <c r="NXU10" s="7"/>
      <c r="NXV10" s="7"/>
      <c r="NXW10" s="7"/>
      <c r="NXX10" s="7"/>
      <c r="NXY10" s="7"/>
      <c r="NXZ10" s="7"/>
      <c r="NYA10" s="7"/>
      <c r="NYB10" s="7"/>
      <c r="NYC10" s="7"/>
      <c r="NYD10" s="7"/>
      <c r="NYE10" s="7"/>
      <c r="NYF10" s="7"/>
      <c r="NYG10" s="7"/>
      <c r="NYH10" s="7"/>
      <c r="NYI10" s="7"/>
      <c r="NYJ10" s="7"/>
      <c r="NYK10" s="7"/>
      <c r="NYL10" s="7"/>
      <c r="NYM10" s="7"/>
      <c r="NYN10" s="7"/>
      <c r="NYO10" s="7"/>
      <c r="NYP10" s="7"/>
      <c r="NYQ10" s="7"/>
      <c r="NYR10" s="7"/>
      <c r="NYS10" s="7"/>
      <c r="NYT10" s="7"/>
      <c r="NYU10" s="7"/>
      <c r="NYV10" s="7"/>
      <c r="NYW10" s="7"/>
      <c r="NYX10" s="7"/>
      <c r="NYY10" s="7"/>
      <c r="NYZ10" s="7"/>
      <c r="NZA10" s="7"/>
      <c r="NZB10" s="7"/>
      <c r="NZC10" s="7"/>
      <c r="NZD10" s="7"/>
      <c r="NZE10" s="7"/>
      <c r="NZF10" s="7"/>
      <c r="NZG10" s="7"/>
      <c r="NZH10" s="7"/>
      <c r="NZI10" s="7"/>
      <c r="NZJ10" s="7"/>
      <c r="NZK10" s="7"/>
      <c r="NZL10" s="7"/>
      <c r="NZM10" s="7"/>
      <c r="NZN10" s="7"/>
      <c r="NZO10" s="7"/>
      <c r="NZP10" s="7"/>
      <c r="NZQ10" s="7"/>
      <c r="NZR10" s="7"/>
      <c r="NZS10" s="7"/>
      <c r="NZT10" s="7"/>
      <c r="NZU10" s="7"/>
      <c r="NZV10" s="7"/>
      <c r="NZW10" s="7"/>
      <c r="NZX10" s="7"/>
      <c r="NZY10" s="7"/>
      <c r="NZZ10" s="7"/>
      <c r="OAA10" s="7"/>
      <c r="OAB10" s="7"/>
      <c r="OAC10" s="7"/>
      <c r="OAD10" s="7"/>
      <c r="OAE10" s="7"/>
      <c r="OAF10" s="7"/>
      <c r="OAG10" s="7"/>
      <c r="OAH10" s="7"/>
      <c r="OAI10" s="7"/>
      <c r="OAJ10" s="7"/>
      <c r="OAK10" s="7"/>
      <c r="OAL10" s="7"/>
      <c r="OAM10" s="7"/>
      <c r="OAN10" s="7"/>
      <c r="OAO10" s="7"/>
      <c r="OAP10" s="7"/>
      <c r="OAQ10" s="7"/>
      <c r="OAR10" s="7"/>
      <c r="OAS10" s="7"/>
      <c r="OAT10" s="7"/>
      <c r="OAU10" s="7"/>
      <c r="OAV10" s="7"/>
      <c r="OAW10" s="7"/>
      <c r="OAX10" s="7"/>
      <c r="OAY10" s="7"/>
      <c r="OAZ10" s="7"/>
      <c r="OBA10" s="7"/>
      <c r="OBB10" s="7"/>
      <c r="OBC10" s="7"/>
      <c r="OBD10" s="7"/>
      <c r="OBE10" s="7"/>
      <c r="OBF10" s="7"/>
      <c r="OBG10" s="7"/>
      <c r="OBH10" s="7"/>
      <c r="OBI10" s="7"/>
      <c r="OBJ10" s="7"/>
      <c r="OBK10" s="7"/>
      <c r="OBL10" s="7"/>
      <c r="OBM10" s="7"/>
      <c r="OBN10" s="7"/>
      <c r="OBO10" s="7"/>
      <c r="OBP10" s="7"/>
      <c r="OBQ10" s="7"/>
      <c r="OBR10" s="7"/>
      <c r="OBS10" s="7"/>
      <c r="OBT10" s="7"/>
      <c r="OBU10" s="7"/>
      <c r="OBV10" s="7"/>
      <c r="OBW10" s="7"/>
      <c r="OBX10" s="7"/>
      <c r="OBY10" s="7"/>
      <c r="OBZ10" s="7"/>
      <c r="OCA10" s="7"/>
      <c r="OCB10" s="7"/>
      <c r="OCC10" s="7"/>
      <c r="OCD10" s="7"/>
      <c r="OCE10" s="7"/>
      <c r="OCF10" s="7"/>
      <c r="OCG10" s="7"/>
      <c r="OCH10" s="7"/>
      <c r="OCI10" s="7"/>
      <c r="OCJ10" s="7"/>
      <c r="OCK10" s="7"/>
      <c r="OCL10" s="7"/>
      <c r="OCM10" s="7"/>
      <c r="OCN10" s="7"/>
      <c r="OCO10" s="7"/>
      <c r="OCP10" s="7"/>
      <c r="OCQ10" s="7"/>
      <c r="OCR10" s="7"/>
      <c r="OCS10" s="7"/>
      <c r="OCT10" s="7"/>
      <c r="OCU10" s="7"/>
      <c r="OCV10" s="7"/>
      <c r="OCW10" s="7"/>
      <c r="OCX10" s="7"/>
      <c r="OCY10" s="7"/>
      <c r="OCZ10" s="7"/>
      <c r="ODA10" s="7"/>
      <c r="ODB10" s="7"/>
      <c r="ODC10" s="7"/>
      <c r="ODD10" s="7"/>
      <c r="ODE10" s="7"/>
      <c r="ODF10" s="7"/>
      <c r="ODG10" s="7"/>
      <c r="ODH10" s="7"/>
      <c r="ODI10" s="7"/>
      <c r="ODJ10" s="7"/>
      <c r="ODK10" s="7"/>
      <c r="ODL10" s="7"/>
      <c r="ODM10" s="7"/>
      <c r="ODN10" s="7"/>
      <c r="ODO10" s="7"/>
      <c r="ODP10" s="7"/>
      <c r="ODR10" s="7"/>
      <c r="ODS10" s="7"/>
      <c r="ODT10" s="7"/>
      <c r="ODU10" s="7"/>
      <c r="ODV10" s="7"/>
      <c r="ODW10" s="7"/>
      <c r="ODX10" s="7"/>
      <c r="ODY10" s="7"/>
      <c r="ODZ10" s="7"/>
      <c r="OEA10" s="7"/>
      <c r="OEB10" s="7"/>
      <c r="OEC10" s="7"/>
      <c r="OED10" s="7"/>
      <c r="OEE10" s="7"/>
      <c r="OEF10" s="7"/>
      <c r="OEG10" s="7"/>
      <c r="OEH10" s="7"/>
      <c r="OEI10" s="7"/>
      <c r="OEJ10" s="7"/>
      <c r="OEK10" s="7"/>
      <c r="OEL10" s="7"/>
      <c r="OEM10" s="7"/>
      <c r="OEN10" s="7"/>
      <c r="OEO10" s="7"/>
      <c r="OEP10" s="7"/>
      <c r="OEQ10" s="7"/>
      <c r="OER10" s="7"/>
      <c r="OES10" s="7"/>
      <c r="OET10" s="7"/>
      <c r="OEU10" s="7"/>
      <c r="OEV10" s="7"/>
      <c r="OEW10" s="7"/>
      <c r="OEX10" s="7"/>
      <c r="OEY10" s="7"/>
      <c r="OEZ10" s="7"/>
      <c r="OFA10" s="7"/>
      <c r="OFB10" s="7"/>
      <c r="OFC10" s="7"/>
      <c r="OFD10" s="7"/>
      <c r="OFE10" s="7"/>
      <c r="OFF10" s="7"/>
      <c r="OFG10" s="7"/>
      <c r="OFH10" s="7"/>
      <c r="OFI10" s="7"/>
      <c r="OFJ10" s="7"/>
      <c r="OFK10" s="7"/>
      <c r="OFL10" s="7"/>
      <c r="OFM10" s="7"/>
      <c r="OFN10" s="7"/>
      <c r="OFO10" s="7"/>
      <c r="OFP10" s="7"/>
      <c r="OFQ10" s="7"/>
      <c r="OFR10" s="7"/>
      <c r="OFS10" s="7"/>
      <c r="OFT10" s="7"/>
      <c r="OFU10" s="7"/>
      <c r="OFV10" s="7"/>
      <c r="OFW10" s="7"/>
      <c r="OFX10" s="7"/>
      <c r="OFY10" s="7"/>
      <c r="OFZ10" s="7"/>
      <c r="OGA10" s="7"/>
      <c r="OGB10" s="7"/>
      <c r="OGC10" s="7"/>
      <c r="OGD10" s="7"/>
      <c r="OGE10" s="7"/>
      <c r="OGF10" s="7"/>
      <c r="OGG10" s="7"/>
      <c r="OGH10" s="7"/>
      <c r="OGI10" s="7"/>
      <c r="OGJ10" s="7"/>
      <c r="OGK10" s="7"/>
      <c r="OGL10" s="7"/>
      <c r="OGM10" s="7"/>
      <c r="OGN10" s="7"/>
      <c r="OGO10" s="7"/>
      <c r="OGP10" s="7"/>
      <c r="OGQ10" s="7"/>
      <c r="OGR10" s="7"/>
      <c r="OGS10" s="7"/>
      <c r="OGT10" s="7"/>
      <c r="OGU10" s="7"/>
      <c r="OGV10" s="7"/>
      <c r="OGW10" s="7"/>
      <c r="OGX10" s="7"/>
      <c r="OGY10" s="7"/>
      <c r="OGZ10" s="7"/>
      <c r="OHA10" s="7"/>
      <c r="OHB10" s="7"/>
      <c r="OHC10" s="7"/>
      <c r="OHD10" s="7"/>
      <c r="OHE10" s="7"/>
      <c r="OHF10" s="7"/>
      <c r="OHG10" s="7"/>
      <c r="OHH10" s="7"/>
      <c r="OHI10" s="7"/>
      <c r="OHJ10" s="7"/>
      <c r="OHK10" s="7"/>
      <c r="OHL10" s="7"/>
      <c r="OHM10" s="7"/>
      <c r="OHN10" s="7"/>
      <c r="OHO10" s="7"/>
      <c r="OHP10" s="7"/>
      <c r="OHQ10" s="7"/>
      <c r="OHR10" s="7"/>
      <c r="OHS10" s="7"/>
      <c r="OHT10" s="7"/>
      <c r="OHU10" s="7"/>
      <c r="OHV10" s="7"/>
      <c r="OHW10" s="7"/>
      <c r="OHX10" s="7"/>
      <c r="OHY10" s="7"/>
      <c r="OHZ10" s="7"/>
      <c r="OIA10" s="7"/>
      <c r="OIB10" s="7"/>
      <c r="OIC10" s="7"/>
      <c r="OID10" s="7"/>
      <c r="OIE10" s="7"/>
      <c r="OIF10" s="7"/>
      <c r="OIG10" s="7"/>
      <c r="OIH10" s="7"/>
      <c r="OII10" s="7"/>
      <c r="OIJ10" s="7"/>
      <c r="OIK10" s="7"/>
      <c r="OIL10" s="7"/>
      <c r="OIM10" s="7"/>
      <c r="OIN10" s="7"/>
      <c r="OIO10" s="7"/>
      <c r="OIP10" s="7"/>
      <c r="OIQ10" s="7"/>
      <c r="OIR10" s="7"/>
      <c r="OIS10" s="7"/>
      <c r="OIT10" s="7"/>
      <c r="OIU10" s="7"/>
      <c r="OIV10" s="7"/>
      <c r="OIW10" s="7"/>
      <c r="OIX10" s="7"/>
      <c r="OIY10" s="7"/>
      <c r="OIZ10" s="7"/>
      <c r="OJA10" s="7"/>
      <c r="OJB10" s="7"/>
      <c r="OJC10" s="7"/>
      <c r="OJD10" s="7"/>
      <c r="OJE10" s="7"/>
      <c r="OJF10" s="7"/>
      <c r="OJG10" s="7"/>
      <c r="OJH10" s="7"/>
      <c r="OJI10" s="7"/>
      <c r="OJJ10" s="7"/>
      <c r="OJK10" s="7"/>
      <c r="OJL10" s="7"/>
      <c r="OJM10" s="7"/>
      <c r="OJN10" s="7"/>
      <c r="OJO10" s="7"/>
      <c r="OJP10" s="7"/>
      <c r="OJQ10" s="7"/>
      <c r="OJR10" s="7"/>
      <c r="OJS10" s="7"/>
      <c r="OJT10" s="7"/>
      <c r="OJU10" s="7"/>
      <c r="OJV10" s="7"/>
      <c r="OJW10" s="7"/>
      <c r="OJX10" s="7"/>
      <c r="OJY10" s="7"/>
      <c r="OJZ10" s="7"/>
      <c r="OKA10" s="7"/>
      <c r="OKB10" s="7"/>
      <c r="OKC10" s="7"/>
      <c r="OKD10" s="7"/>
      <c r="OKE10" s="7"/>
      <c r="OKF10" s="7"/>
      <c r="OKG10" s="7"/>
      <c r="OKH10" s="7"/>
      <c r="OKI10" s="7"/>
      <c r="OKJ10" s="7"/>
      <c r="OKK10" s="7"/>
      <c r="OKL10" s="7"/>
      <c r="OKM10" s="7"/>
      <c r="OKN10" s="7"/>
      <c r="OKO10" s="7"/>
      <c r="OKP10" s="7"/>
      <c r="OKQ10" s="7"/>
      <c r="OKR10" s="7"/>
      <c r="OKS10" s="7"/>
      <c r="OKT10" s="7"/>
      <c r="OKU10" s="7"/>
      <c r="OKV10" s="7"/>
      <c r="OKW10" s="7"/>
      <c r="OKX10" s="7"/>
      <c r="OKY10" s="7"/>
      <c r="OKZ10" s="7"/>
      <c r="OLA10" s="7"/>
      <c r="OLB10" s="7"/>
      <c r="OLC10" s="7"/>
      <c r="OLD10" s="7"/>
      <c r="OLE10" s="7"/>
      <c r="OLF10" s="7"/>
      <c r="OLG10" s="7"/>
      <c r="OLH10" s="7"/>
      <c r="OLI10" s="7"/>
      <c r="OLJ10" s="7"/>
      <c r="OLK10" s="7"/>
      <c r="OLL10" s="7"/>
      <c r="OLM10" s="7"/>
      <c r="OLN10" s="7"/>
      <c r="OLO10" s="7"/>
      <c r="OLP10" s="7"/>
      <c r="OLQ10" s="7"/>
      <c r="OLR10" s="7"/>
      <c r="OLS10" s="7"/>
      <c r="OLT10" s="7"/>
      <c r="OLU10" s="7"/>
      <c r="OLV10" s="7"/>
      <c r="OLW10" s="7"/>
      <c r="OLX10" s="7"/>
      <c r="OLY10" s="7"/>
      <c r="OLZ10" s="7"/>
      <c r="OMA10" s="7"/>
      <c r="OMB10" s="7"/>
      <c r="OMC10" s="7"/>
      <c r="OMD10" s="7"/>
      <c r="OME10" s="7"/>
      <c r="OMF10" s="7"/>
      <c r="OMG10" s="7"/>
      <c r="OMH10" s="7"/>
      <c r="OMI10" s="7"/>
      <c r="OMJ10" s="7"/>
      <c r="OMK10" s="7"/>
      <c r="OML10" s="7"/>
      <c r="OMM10" s="7"/>
      <c r="OMN10" s="7"/>
      <c r="OMO10" s="7"/>
      <c r="OMP10" s="7"/>
      <c r="OMQ10" s="7"/>
      <c r="OMR10" s="7"/>
      <c r="OMS10" s="7"/>
      <c r="OMT10" s="7"/>
      <c r="OMU10" s="7"/>
      <c r="OMV10" s="7"/>
      <c r="OMW10" s="7"/>
      <c r="OMX10" s="7"/>
      <c r="OMY10" s="7"/>
      <c r="OMZ10" s="7"/>
      <c r="ONA10" s="7"/>
      <c r="ONB10" s="7"/>
      <c r="ONC10" s="7"/>
      <c r="OND10" s="7"/>
      <c r="ONE10" s="7"/>
      <c r="ONF10" s="7"/>
      <c r="ONG10" s="7"/>
      <c r="ONH10" s="7"/>
      <c r="ONI10" s="7"/>
      <c r="ONJ10" s="7"/>
      <c r="ONK10" s="7"/>
      <c r="ONL10" s="7"/>
      <c r="ONN10" s="7"/>
      <c r="ONO10" s="7"/>
      <c r="ONP10" s="7"/>
      <c r="ONQ10" s="7"/>
      <c r="ONR10" s="7"/>
      <c r="ONS10" s="7"/>
      <c r="ONT10" s="7"/>
      <c r="ONU10" s="7"/>
      <c r="ONV10" s="7"/>
      <c r="ONW10" s="7"/>
      <c r="ONX10" s="7"/>
      <c r="ONY10" s="7"/>
      <c r="ONZ10" s="7"/>
      <c r="OOA10" s="7"/>
      <c r="OOB10" s="7"/>
      <c r="OOC10" s="7"/>
      <c r="OOD10" s="7"/>
      <c r="OOE10" s="7"/>
      <c r="OOF10" s="7"/>
      <c r="OOG10" s="7"/>
      <c r="OOH10" s="7"/>
      <c r="OOI10" s="7"/>
      <c r="OOJ10" s="7"/>
      <c r="OOK10" s="7"/>
      <c r="OOL10" s="7"/>
      <c r="OOM10" s="7"/>
      <c r="OON10" s="7"/>
      <c r="OOO10" s="7"/>
      <c r="OOP10" s="7"/>
      <c r="OOQ10" s="7"/>
      <c r="OOR10" s="7"/>
      <c r="OOS10" s="7"/>
      <c r="OOT10" s="7"/>
      <c r="OOU10" s="7"/>
      <c r="OOV10" s="7"/>
      <c r="OOW10" s="7"/>
      <c r="OOX10" s="7"/>
      <c r="OOY10" s="7"/>
      <c r="OOZ10" s="7"/>
      <c r="OPA10" s="7"/>
      <c r="OPB10" s="7"/>
      <c r="OPC10" s="7"/>
      <c r="OPD10" s="7"/>
      <c r="OPE10" s="7"/>
      <c r="OPF10" s="7"/>
      <c r="OPG10" s="7"/>
      <c r="OPH10" s="7"/>
      <c r="OPI10" s="7"/>
      <c r="OPJ10" s="7"/>
      <c r="OPK10" s="7"/>
      <c r="OPL10" s="7"/>
      <c r="OPM10" s="7"/>
      <c r="OPN10" s="7"/>
      <c r="OPO10" s="7"/>
      <c r="OPP10" s="7"/>
      <c r="OPQ10" s="7"/>
      <c r="OPR10" s="7"/>
      <c r="OPS10" s="7"/>
      <c r="OPT10" s="7"/>
      <c r="OPU10" s="7"/>
      <c r="OPV10" s="7"/>
      <c r="OPW10" s="7"/>
      <c r="OPX10" s="7"/>
      <c r="OPY10" s="7"/>
      <c r="OPZ10" s="7"/>
      <c r="OQA10" s="7"/>
      <c r="OQB10" s="7"/>
      <c r="OQC10" s="7"/>
      <c r="OQD10" s="7"/>
      <c r="OQE10" s="7"/>
      <c r="OQF10" s="7"/>
      <c r="OQG10" s="7"/>
      <c r="OQH10" s="7"/>
      <c r="OQI10" s="7"/>
      <c r="OQJ10" s="7"/>
      <c r="OQK10" s="7"/>
      <c r="OQL10" s="7"/>
      <c r="OQM10" s="7"/>
      <c r="OQN10" s="7"/>
      <c r="OQO10" s="7"/>
      <c r="OQP10" s="7"/>
      <c r="OQQ10" s="7"/>
      <c r="OQR10" s="7"/>
      <c r="OQS10" s="7"/>
      <c r="OQT10" s="7"/>
      <c r="OQU10" s="7"/>
      <c r="OQV10" s="7"/>
      <c r="OQW10" s="7"/>
      <c r="OQX10" s="7"/>
      <c r="OQY10" s="7"/>
      <c r="OQZ10" s="7"/>
      <c r="ORA10" s="7"/>
      <c r="ORB10" s="7"/>
      <c r="ORC10" s="7"/>
      <c r="ORD10" s="7"/>
      <c r="ORE10" s="7"/>
      <c r="ORF10" s="7"/>
      <c r="ORG10" s="7"/>
      <c r="ORH10" s="7"/>
      <c r="ORI10" s="7"/>
      <c r="ORJ10" s="7"/>
      <c r="ORK10" s="7"/>
      <c r="ORL10" s="7"/>
      <c r="ORM10" s="7"/>
      <c r="ORN10" s="7"/>
      <c r="ORO10" s="7"/>
      <c r="ORP10" s="7"/>
      <c r="ORQ10" s="7"/>
      <c r="ORR10" s="7"/>
      <c r="ORS10" s="7"/>
      <c r="ORT10" s="7"/>
      <c r="ORU10" s="7"/>
      <c r="ORV10" s="7"/>
      <c r="ORW10" s="7"/>
      <c r="ORX10" s="7"/>
      <c r="ORY10" s="7"/>
      <c r="ORZ10" s="7"/>
      <c r="OSA10" s="7"/>
      <c r="OSB10" s="7"/>
      <c r="OSC10" s="7"/>
      <c r="OSD10" s="7"/>
      <c r="OSE10" s="7"/>
      <c r="OSF10" s="7"/>
      <c r="OSG10" s="7"/>
      <c r="OSH10" s="7"/>
      <c r="OSI10" s="7"/>
      <c r="OSJ10" s="7"/>
      <c r="OSK10" s="7"/>
      <c r="OSL10" s="7"/>
      <c r="OSM10" s="7"/>
      <c r="OSN10" s="7"/>
      <c r="OSO10" s="7"/>
      <c r="OSP10" s="7"/>
      <c r="OSQ10" s="7"/>
      <c r="OSR10" s="7"/>
      <c r="OSS10" s="7"/>
      <c r="OST10" s="7"/>
      <c r="OSU10" s="7"/>
      <c r="OSV10" s="7"/>
      <c r="OSW10" s="7"/>
      <c r="OSX10" s="7"/>
      <c r="OSY10" s="7"/>
      <c r="OSZ10" s="7"/>
      <c r="OTA10" s="7"/>
      <c r="OTB10" s="7"/>
      <c r="OTC10" s="7"/>
      <c r="OTD10" s="7"/>
      <c r="OTE10" s="7"/>
      <c r="OTF10" s="7"/>
      <c r="OTG10" s="7"/>
      <c r="OTH10" s="7"/>
      <c r="OTI10" s="7"/>
      <c r="OTJ10" s="7"/>
      <c r="OTK10" s="7"/>
      <c r="OTL10" s="7"/>
      <c r="OTM10" s="7"/>
      <c r="OTN10" s="7"/>
      <c r="OTO10" s="7"/>
      <c r="OTP10" s="7"/>
      <c r="OTQ10" s="7"/>
      <c r="OTR10" s="7"/>
      <c r="OTS10" s="7"/>
      <c r="OTT10" s="7"/>
      <c r="OTU10" s="7"/>
      <c r="OTV10" s="7"/>
      <c r="OTW10" s="7"/>
      <c r="OTX10" s="7"/>
      <c r="OTY10" s="7"/>
      <c r="OTZ10" s="7"/>
      <c r="OUA10" s="7"/>
      <c r="OUB10" s="7"/>
      <c r="OUC10" s="7"/>
      <c r="OUD10" s="7"/>
      <c r="OUE10" s="7"/>
      <c r="OUF10" s="7"/>
      <c r="OUG10" s="7"/>
      <c r="OUH10" s="7"/>
      <c r="OUI10" s="7"/>
      <c r="OUJ10" s="7"/>
      <c r="OUK10" s="7"/>
      <c r="OUL10" s="7"/>
      <c r="OUM10" s="7"/>
      <c r="OUN10" s="7"/>
      <c r="OUO10" s="7"/>
      <c r="OUP10" s="7"/>
      <c r="OUQ10" s="7"/>
      <c r="OUR10" s="7"/>
      <c r="OUS10" s="7"/>
      <c r="OUT10" s="7"/>
      <c r="OUU10" s="7"/>
      <c r="OUV10" s="7"/>
      <c r="OUW10" s="7"/>
      <c r="OUX10" s="7"/>
      <c r="OUY10" s="7"/>
      <c r="OUZ10" s="7"/>
      <c r="OVA10" s="7"/>
      <c r="OVB10" s="7"/>
      <c r="OVC10" s="7"/>
      <c r="OVD10" s="7"/>
      <c r="OVE10" s="7"/>
      <c r="OVF10" s="7"/>
      <c r="OVG10" s="7"/>
      <c r="OVH10" s="7"/>
      <c r="OVI10" s="7"/>
      <c r="OVJ10" s="7"/>
      <c r="OVK10" s="7"/>
      <c r="OVL10" s="7"/>
      <c r="OVM10" s="7"/>
      <c r="OVN10" s="7"/>
      <c r="OVO10" s="7"/>
      <c r="OVP10" s="7"/>
      <c r="OVQ10" s="7"/>
      <c r="OVR10" s="7"/>
      <c r="OVS10" s="7"/>
      <c r="OVT10" s="7"/>
      <c r="OVU10" s="7"/>
      <c r="OVV10" s="7"/>
      <c r="OVW10" s="7"/>
      <c r="OVX10" s="7"/>
      <c r="OVY10" s="7"/>
      <c r="OVZ10" s="7"/>
      <c r="OWA10" s="7"/>
      <c r="OWB10" s="7"/>
      <c r="OWC10" s="7"/>
      <c r="OWD10" s="7"/>
      <c r="OWE10" s="7"/>
      <c r="OWF10" s="7"/>
      <c r="OWG10" s="7"/>
      <c r="OWH10" s="7"/>
      <c r="OWI10" s="7"/>
      <c r="OWJ10" s="7"/>
      <c r="OWK10" s="7"/>
      <c r="OWL10" s="7"/>
      <c r="OWM10" s="7"/>
      <c r="OWN10" s="7"/>
      <c r="OWO10" s="7"/>
      <c r="OWP10" s="7"/>
      <c r="OWQ10" s="7"/>
      <c r="OWR10" s="7"/>
      <c r="OWS10" s="7"/>
      <c r="OWT10" s="7"/>
      <c r="OWU10" s="7"/>
      <c r="OWV10" s="7"/>
      <c r="OWW10" s="7"/>
      <c r="OWX10" s="7"/>
      <c r="OWY10" s="7"/>
      <c r="OWZ10" s="7"/>
      <c r="OXA10" s="7"/>
      <c r="OXB10" s="7"/>
      <c r="OXC10" s="7"/>
      <c r="OXD10" s="7"/>
      <c r="OXE10" s="7"/>
      <c r="OXF10" s="7"/>
      <c r="OXG10" s="7"/>
      <c r="OXH10" s="7"/>
      <c r="OXJ10" s="7"/>
      <c r="OXK10" s="7"/>
      <c r="OXL10" s="7"/>
      <c r="OXM10" s="7"/>
      <c r="OXN10" s="7"/>
      <c r="OXO10" s="7"/>
      <c r="OXP10" s="7"/>
      <c r="OXQ10" s="7"/>
      <c r="OXR10" s="7"/>
      <c r="OXS10" s="7"/>
      <c r="OXT10" s="7"/>
      <c r="OXU10" s="7"/>
      <c r="OXV10" s="7"/>
      <c r="OXW10" s="7"/>
      <c r="OXX10" s="7"/>
      <c r="OXY10" s="7"/>
      <c r="OXZ10" s="7"/>
      <c r="OYA10" s="7"/>
      <c r="OYB10" s="7"/>
      <c r="OYC10" s="7"/>
      <c r="OYD10" s="7"/>
      <c r="OYE10" s="7"/>
      <c r="OYF10" s="7"/>
      <c r="OYG10" s="7"/>
      <c r="OYH10" s="7"/>
      <c r="OYI10" s="7"/>
      <c r="OYJ10" s="7"/>
      <c r="OYK10" s="7"/>
      <c r="OYL10" s="7"/>
      <c r="OYM10" s="7"/>
      <c r="OYN10" s="7"/>
      <c r="OYO10" s="7"/>
      <c r="OYP10" s="7"/>
      <c r="OYQ10" s="7"/>
      <c r="OYR10" s="7"/>
      <c r="OYS10" s="7"/>
      <c r="OYT10" s="7"/>
      <c r="OYU10" s="7"/>
      <c r="OYV10" s="7"/>
      <c r="OYW10" s="7"/>
      <c r="OYX10" s="7"/>
      <c r="OYY10" s="7"/>
      <c r="OYZ10" s="7"/>
      <c r="OZA10" s="7"/>
      <c r="OZB10" s="7"/>
      <c r="OZC10" s="7"/>
      <c r="OZD10" s="7"/>
      <c r="OZE10" s="7"/>
      <c r="OZF10" s="7"/>
      <c r="OZG10" s="7"/>
      <c r="OZH10" s="7"/>
      <c r="OZI10" s="7"/>
      <c r="OZJ10" s="7"/>
      <c r="OZK10" s="7"/>
      <c r="OZL10" s="7"/>
      <c r="OZM10" s="7"/>
      <c r="OZN10" s="7"/>
      <c r="OZO10" s="7"/>
      <c r="OZP10" s="7"/>
      <c r="OZQ10" s="7"/>
      <c r="OZR10" s="7"/>
      <c r="OZS10" s="7"/>
      <c r="OZT10" s="7"/>
      <c r="OZU10" s="7"/>
      <c r="OZV10" s="7"/>
      <c r="OZW10" s="7"/>
      <c r="OZX10" s="7"/>
      <c r="OZY10" s="7"/>
      <c r="OZZ10" s="7"/>
      <c r="PAA10" s="7"/>
      <c r="PAB10" s="7"/>
      <c r="PAC10" s="7"/>
      <c r="PAD10" s="7"/>
      <c r="PAE10" s="7"/>
      <c r="PAF10" s="7"/>
      <c r="PAG10" s="7"/>
      <c r="PAH10" s="7"/>
      <c r="PAI10" s="7"/>
      <c r="PAJ10" s="7"/>
      <c r="PAK10" s="7"/>
      <c r="PAL10" s="7"/>
      <c r="PAM10" s="7"/>
      <c r="PAN10" s="7"/>
      <c r="PAO10" s="7"/>
      <c r="PAP10" s="7"/>
      <c r="PAQ10" s="7"/>
      <c r="PAR10" s="7"/>
      <c r="PAS10" s="7"/>
      <c r="PAT10" s="7"/>
      <c r="PAU10" s="7"/>
      <c r="PAV10" s="7"/>
      <c r="PAW10" s="7"/>
      <c r="PAX10" s="7"/>
      <c r="PAY10" s="7"/>
      <c r="PAZ10" s="7"/>
      <c r="PBA10" s="7"/>
      <c r="PBB10" s="7"/>
      <c r="PBC10" s="7"/>
      <c r="PBD10" s="7"/>
      <c r="PBE10" s="7"/>
      <c r="PBF10" s="7"/>
      <c r="PBG10" s="7"/>
      <c r="PBH10" s="7"/>
      <c r="PBI10" s="7"/>
      <c r="PBJ10" s="7"/>
      <c r="PBK10" s="7"/>
      <c r="PBL10" s="7"/>
      <c r="PBM10" s="7"/>
      <c r="PBN10" s="7"/>
      <c r="PBO10" s="7"/>
      <c r="PBP10" s="7"/>
      <c r="PBQ10" s="7"/>
      <c r="PBR10" s="7"/>
      <c r="PBS10" s="7"/>
      <c r="PBT10" s="7"/>
      <c r="PBU10" s="7"/>
      <c r="PBV10" s="7"/>
      <c r="PBW10" s="7"/>
      <c r="PBX10" s="7"/>
      <c r="PBY10" s="7"/>
      <c r="PBZ10" s="7"/>
      <c r="PCA10" s="7"/>
      <c r="PCB10" s="7"/>
      <c r="PCC10" s="7"/>
      <c r="PCD10" s="7"/>
      <c r="PCE10" s="7"/>
      <c r="PCF10" s="7"/>
      <c r="PCG10" s="7"/>
      <c r="PCH10" s="7"/>
      <c r="PCI10" s="7"/>
      <c r="PCJ10" s="7"/>
      <c r="PCK10" s="7"/>
      <c r="PCL10" s="7"/>
      <c r="PCM10" s="7"/>
      <c r="PCN10" s="7"/>
      <c r="PCO10" s="7"/>
      <c r="PCP10" s="7"/>
      <c r="PCQ10" s="7"/>
      <c r="PCR10" s="7"/>
      <c r="PCS10" s="7"/>
      <c r="PCT10" s="7"/>
      <c r="PCU10" s="7"/>
      <c r="PCV10" s="7"/>
      <c r="PCW10" s="7"/>
      <c r="PCX10" s="7"/>
      <c r="PCY10" s="7"/>
      <c r="PCZ10" s="7"/>
      <c r="PDA10" s="7"/>
      <c r="PDB10" s="7"/>
      <c r="PDC10" s="7"/>
      <c r="PDD10" s="7"/>
      <c r="PDE10" s="7"/>
      <c r="PDF10" s="7"/>
      <c r="PDG10" s="7"/>
      <c r="PDH10" s="7"/>
      <c r="PDI10" s="7"/>
      <c r="PDJ10" s="7"/>
      <c r="PDK10" s="7"/>
      <c r="PDL10" s="7"/>
      <c r="PDM10" s="7"/>
      <c r="PDN10" s="7"/>
      <c r="PDO10" s="7"/>
      <c r="PDP10" s="7"/>
      <c r="PDQ10" s="7"/>
      <c r="PDR10" s="7"/>
      <c r="PDS10" s="7"/>
      <c r="PDT10" s="7"/>
      <c r="PDU10" s="7"/>
      <c r="PDV10" s="7"/>
      <c r="PDW10" s="7"/>
      <c r="PDX10" s="7"/>
      <c r="PDY10" s="7"/>
      <c r="PDZ10" s="7"/>
      <c r="PEA10" s="7"/>
      <c r="PEB10" s="7"/>
      <c r="PEC10" s="7"/>
      <c r="PED10" s="7"/>
      <c r="PEE10" s="7"/>
      <c r="PEF10" s="7"/>
      <c r="PEG10" s="7"/>
      <c r="PEH10" s="7"/>
      <c r="PEI10" s="7"/>
      <c r="PEJ10" s="7"/>
      <c r="PEK10" s="7"/>
      <c r="PEL10" s="7"/>
      <c r="PEM10" s="7"/>
      <c r="PEN10" s="7"/>
      <c r="PEO10" s="7"/>
      <c r="PEP10" s="7"/>
      <c r="PEQ10" s="7"/>
      <c r="PER10" s="7"/>
      <c r="PES10" s="7"/>
      <c r="PET10" s="7"/>
      <c r="PEU10" s="7"/>
      <c r="PEV10" s="7"/>
      <c r="PEW10" s="7"/>
      <c r="PEX10" s="7"/>
      <c r="PEY10" s="7"/>
      <c r="PEZ10" s="7"/>
      <c r="PFA10" s="7"/>
      <c r="PFB10" s="7"/>
      <c r="PFC10" s="7"/>
      <c r="PFD10" s="7"/>
      <c r="PFE10" s="7"/>
      <c r="PFF10" s="7"/>
      <c r="PFG10" s="7"/>
      <c r="PFH10" s="7"/>
      <c r="PFI10" s="7"/>
      <c r="PFJ10" s="7"/>
      <c r="PFK10" s="7"/>
      <c r="PFL10" s="7"/>
      <c r="PFM10" s="7"/>
      <c r="PFN10" s="7"/>
      <c r="PFO10" s="7"/>
      <c r="PFP10" s="7"/>
      <c r="PFQ10" s="7"/>
      <c r="PFR10" s="7"/>
      <c r="PFS10" s="7"/>
      <c r="PFT10" s="7"/>
      <c r="PFU10" s="7"/>
      <c r="PFV10" s="7"/>
      <c r="PFW10" s="7"/>
      <c r="PFX10" s="7"/>
      <c r="PFY10" s="7"/>
      <c r="PFZ10" s="7"/>
      <c r="PGA10" s="7"/>
      <c r="PGB10" s="7"/>
      <c r="PGC10" s="7"/>
      <c r="PGD10" s="7"/>
      <c r="PGE10" s="7"/>
      <c r="PGF10" s="7"/>
      <c r="PGG10" s="7"/>
      <c r="PGH10" s="7"/>
      <c r="PGI10" s="7"/>
      <c r="PGJ10" s="7"/>
      <c r="PGK10" s="7"/>
      <c r="PGL10" s="7"/>
      <c r="PGM10" s="7"/>
      <c r="PGN10" s="7"/>
      <c r="PGO10" s="7"/>
      <c r="PGP10" s="7"/>
      <c r="PGQ10" s="7"/>
      <c r="PGR10" s="7"/>
      <c r="PGS10" s="7"/>
      <c r="PGT10" s="7"/>
      <c r="PGU10" s="7"/>
      <c r="PGV10" s="7"/>
      <c r="PGW10" s="7"/>
      <c r="PGX10" s="7"/>
      <c r="PGY10" s="7"/>
      <c r="PGZ10" s="7"/>
      <c r="PHA10" s="7"/>
      <c r="PHB10" s="7"/>
      <c r="PHC10" s="7"/>
      <c r="PHD10" s="7"/>
      <c r="PHF10" s="7"/>
      <c r="PHG10" s="7"/>
      <c r="PHH10" s="7"/>
      <c r="PHI10" s="7"/>
      <c r="PHJ10" s="7"/>
      <c r="PHK10" s="7"/>
      <c r="PHL10" s="7"/>
      <c r="PHM10" s="7"/>
      <c r="PHN10" s="7"/>
      <c r="PHO10" s="7"/>
      <c r="PHP10" s="7"/>
      <c r="PHQ10" s="7"/>
      <c r="PHR10" s="7"/>
      <c r="PHS10" s="7"/>
      <c r="PHT10" s="7"/>
      <c r="PHU10" s="7"/>
      <c r="PHV10" s="7"/>
      <c r="PHW10" s="7"/>
      <c r="PHX10" s="7"/>
      <c r="PHY10" s="7"/>
      <c r="PHZ10" s="7"/>
      <c r="PIA10" s="7"/>
      <c r="PIB10" s="7"/>
      <c r="PIC10" s="7"/>
      <c r="PID10" s="7"/>
      <c r="PIE10" s="7"/>
      <c r="PIF10" s="7"/>
      <c r="PIG10" s="7"/>
      <c r="PIH10" s="7"/>
      <c r="PII10" s="7"/>
      <c r="PIJ10" s="7"/>
      <c r="PIK10" s="7"/>
      <c r="PIL10" s="7"/>
      <c r="PIM10" s="7"/>
      <c r="PIN10" s="7"/>
      <c r="PIO10" s="7"/>
      <c r="PIP10" s="7"/>
      <c r="PIQ10" s="7"/>
      <c r="PIR10" s="7"/>
      <c r="PIS10" s="7"/>
      <c r="PIT10" s="7"/>
      <c r="PIU10" s="7"/>
      <c r="PIV10" s="7"/>
      <c r="PIW10" s="7"/>
      <c r="PIX10" s="7"/>
      <c r="PIY10" s="7"/>
      <c r="PIZ10" s="7"/>
      <c r="PJA10" s="7"/>
      <c r="PJB10" s="7"/>
      <c r="PJC10" s="7"/>
      <c r="PJD10" s="7"/>
      <c r="PJE10" s="7"/>
      <c r="PJF10" s="7"/>
      <c r="PJG10" s="7"/>
      <c r="PJH10" s="7"/>
      <c r="PJI10" s="7"/>
      <c r="PJJ10" s="7"/>
      <c r="PJK10" s="7"/>
      <c r="PJL10" s="7"/>
      <c r="PJM10" s="7"/>
      <c r="PJN10" s="7"/>
      <c r="PJO10" s="7"/>
      <c r="PJP10" s="7"/>
      <c r="PJQ10" s="7"/>
      <c r="PJR10" s="7"/>
      <c r="PJS10" s="7"/>
      <c r="PJT10" s="7"/>
      <c r="PJU10" s="7"/>
      <c r="PJV10" s="7"/>
      <c r="PJW10" s="7"/>
      <c r="PJX10" s="7"/>
      <c r="PJY10" s="7"/>
      <c r="PJZ10" s="7"/>
      <c r="PKA10" s="7"/>
      <c r="PKB10" s="7"/>
      <c r="PKC10" s="7"/>
      <c r="PKD10" s="7"/>
      <c r="PKE10" s="7"/>
      <c r="PKF10" s="7"/>
      <c r="PKG10" s="7"/>
      <c r="PKH10" s="7"/>
      <c r="PKI10" s="7"/>
      <c r="PKJ10" s="7"/>
      <c r="PKK10" s="7"/>
      <c r="PKL10" s="7"/>
      <c r="PKM10" s="7"/>
      <c r="PKN10" s="7"/>
      <c r="PKO10" s="7"/>
      <c r="PKP10" s="7"/>
      <c r="PKQ10" s="7"/>
      <c r="PKR10" s="7"/>
      <c r="PKS10" s="7"/>
      <c r="PKT10" s="7"/>
      <c r="PKU10" s="7"/>
      <c r="PKV10" s="7"/>
      <c r="PKW10" s="7"/>
      <c r="PKX10" s="7"/>
      <c r="PKY10" s="7"/>
      <c r="PKZ10" s="7"/>
      <c r="PLA10" s="7"/>
      <c r="PLB10" s="7"/>
      <c r="PLC10" s="7"/>
      <c r="PLD10" s="7"/>
      <c r="PLE10" s="7"/>
      <c r="PLF10" s="7"/>
      <c r="PLG10" s="7"/>
      <c r="PLH10" s="7"/>
      <c r="PLI10" s="7"/>
      <c r="PLJ10" s="7"/>
      <c r="PLK10" s="7"/>
      <c r="PLL10" s="7"/>
      <c r="PLM10" s="7"/>
      <c r="PLN10" s="7"/>
      <c r="PLO10" s="7"/>
      <c r="PLP10" s="7"/>
      <c r="PLQ10" s="7"/>
      <c r="PLR10" s="7"/>
      <c r="PLS10" s="7"/>
      <c r="PLT10" s="7"/>
      <c r="PLU10" s="7"/>
      <c r="PLV10" s="7"/>
      <c r="PLW10" s="7"/>
      <c r="PLX10" s="7"/>
      <c r="PLY10" s="7"/>
      <c r="PLZ10" s="7"/>
      <c r="PMA10" s="7"/>
      <c r="PMB10" s="7"/>
      <c r="PMC10" s="7"/>
      <c r="PMD10" s="7"/>
      <c r="PME10" s="7"/>
      <c r="PMF10" s="7"/>
      <c r="PMG10" s="7"/>
      <c r="PMH10" s="7"/>
      <c r="PMI10" s="7"/>
      <c r="PMJ10" s="7"/>
      <c r="PMK10" s="7"/>
      <c r="PML10" s="7"/>
      <c r="PMM10" s="7"/>
      <c r="PMN10" s="7"/>
      <c r="PMO10" s="7"/>
      <c r="PMP10" s="7"/>
      <c r="PMQ10" s="7"/>
      <c r="PMR10" s="7"/>
      <c r="PMS10" s="7"/>
      <c r="PMT10" s="7"/>
      <c r="PMU10" s="7"/>
      <c r="PMV10" s="7"/>
      <c r="PMW10" s="7"/>
      <c r="PMX10" s="7"/>
      <c r="PMY10" s="7"/>
      <c r="PMZ10" s="7"/>
      <c r="PNA10" s="7"/>
      <c r="PNB10" s="7"/>
      <c r="PNC10" s="7"/>
      <c r="PND10" s="7"/>
      <c r="PNE10" s="7"/>
      <c r="PNF10" s="7"/>
      <c r="PNG10" s="7"/>
      <c r="PNH10" s="7"/>
      <c r="PNI10" s="7"/>
      <c r="PNJ10" s="7"/>
      <c r="PNK10" s="7"/>
      <c r="PNL10" s="7"/>
      <c r="PNM10" s="7"/>
      <c r="PNN10" s="7"/>
      <c r="PNO10" s="7"/>
      <c r="PNP10" s="7"/>
      <c r="PNQ10" s="7"/>
      <c r="PNR10" s="7"/>
      <c r="PNS10" s="7"/>
      <c r="PNT10" s="7"/>
      <c r="PNU10" s="7"/>
      <c r="PNV10" s="7"/>
      <c r="PNW10" s="7"/>
      <c r="PNX10" s="7"/>
      <c r="PNY10" s="7"/>
      <c r="PNZ10" s="7"/>
      <c r="POA10" s="7"/>
      <c r="POB10" s="7"/>
      <c r="POC10" s="7"/>
      <c r="POD10" s="7"/>
      <c r="POE10" s="7"/>
      <c r="POF10" s="7"/>
      <c r="POG10" s="7"/>
      <c r="POH10" s="7"/>
      <c r="POI10" s="7"/>
      <c r="POJ10" s="7"/>
      <c r="POK10" s="7"/>
      <c r="POL10" s="7"/>
      <c r="POM10" s="7"/>
      <c r="PON10" s="7"/>
      <c r="POO10" s="7"/>
      <c r="POP10" s="7"/>
      <c r="POQ10" s="7"/>
      <c r="POR10" s="7"/>
      <c r="POS10" s="7"/>
      <c r="POT10" s="7"/>
      <c r="POU10" s="7"/>
      <c r="POV10" s="7"/>
      <c r="POW10" s="7"/>
      <c r="POX10" s="7"/>
      <c r="POY10" s="7"/>
      <c r="POZ10" s="7"/>
      <c r="PPA10" s="7"/>
      <c r="PPB10" s="7"/>
      <c r="PPC10" s="7"/>
      <c r="PPD10" s="7"/>
      <c r="PPE10" s="7"/>
      <c r="PPF10" s="7"/>
      <c r="PPG10" s="7"/>
      <c r="PPH10" s="7"/>
      <c r="PPI10" s="7"/>
      <c r="PPJ10" s="7"/>
      <c r="PPK10" s="7"/>
      <c r="PPL10" s="7"/>
      <c r="PPM10" s="7"/>
      <c r="PPN10" s="7"/>
      <c r="PPO10" s="7"/>
      <c r="PPP10" s="7"/>
      <c r="PPQ10" s="7"/>
      <c r="PPR10" s="7"/>
      <c r="PPS10" s="7"/>
      <c r="PPT10" s="7"/>
      <c r="PPU10" s="7"/>
      <c r="PPV10" s="7"/>
      <c r="PPW10" s="7"/>
      <c r="PPX10" s="7"/>
      <c r="PPY10" s="7"/>
      <c r="PPZ10" s="7"/>
      <c r="PQA10" s="7"/>
      <c r="PQB10" s="7"/>
      <c r="PQC10" s="7"/>
      <c r="PQD10" s="7"/>
      <c r="PQE10" s="7"/>
      <c r="PQF10" s="7"/>
      <c r="PQG10" s="7"/>
      <c r="PQH10" s="7"/>
      <c r="PQI10" s="7"/>
      <c r="PQJ10" s="7"/>
      <c r="PQK10" s="7"/>
      <c r="PQL10" s="7"/>
      <c r="PQM10" s="7"/>
      <c r="PQN10" s="7"/>
      <c r="PQO10" s="7"/>
      <c r="PQP10" s="7"/>
      <c r="PQQ10" s="7"/>
      <c r="PQR10" s="7"/>
      <c r="PQS10" s="7"/>
      <c r="PQT10" s="7"/>
      <c r="PQU10" s="7"/>
      <c r="PQV10" s="7"/>
      <c r="PQW10" s="7"/>
      <c r="PQX10" s="7"/>
      <c r="PQY10" s="7"/>
      <c r="PQZ10" s="7"/>
      <c r="PRB10" s="7"/>
      <c r="PRC10" s="7"/>
      <c r="PRD10" s="7"/>
      <c r="PRE10" s="7"/>
      <c r="PRF10" s="7"/>
      <c r="PRG10" s="7"/>
      <c r="PRH10" s="7"/>
      <c r="PRI10" s="7"/>
      <c r="PRJ10" s="7"/>
      <c r="PRK10" s="7"/>
      <c r="PRL10" s="7"/>
      <c r="PRM10" s="7"/>
      <c r="PRN10" s="7"/>
      <c r="PRO10" s="7"/>
      <c r="PRP10" s="7"/>
      <c r="PRQ10" s="7"/>
      <c r="PRR10" s="7"/>
      <c r="PRS10" s="7"/>
      <c r="PRT10" s="7"/>
      <c r="PRU10" s="7"/>
      <c r="PRV10" s="7"/>
      <c r="PRW10" s="7"/>
      <c r="PRX10" s="7"/>
      <c r="PRY10" s="7"/>
      <c r="PRZ10" s="7"/>
      <c r="PSA10" s="7"/>
      <c r="PSB10" s="7"/>
      <c r="PSC10" s="7"/>
      <c r="PSD10" s="7"/>
      <c r="PSE10" s="7"/>
      <c r="PSF10" s="7"/>
      <c r="PSG10" s="7"/>
      <c r="PSH10" s="7"/>
      <c r="PSI10" s="7"/>
      <c r="PSJ10" s="7"/>
      <c r="PSK10" s="7"/>
      <c r="PSL10" s="7"/>
      <c r="PSM10" s="7"/>
      <c r="PSN10" s="7"/>
      <c r="PSO10" s="7"/>
      <c r="PSP10" s="7"/>
      <c r="PSQ10" s="7"/>
      <c r="PSR10" s="7"/>
      <c r="PSS10" s="7"/>
      <c r="PST10" s="7"/>
      <c r="PSU10" s="7"/>
      <c r="PSV10" s="7"/>
      <c r="PSW10" s="7"/>
      <c r="PSX10" s="7"/>
      <c r="PSY10" s="7"/>
      <c r="PSZ10" s="7"/>
      <c r="PTA10" s="7"/>
      <c r="PTB10" s="7"/>
      <c r="PTC10" s="7"/>
      <c r="PTD10" s="7"/>
      <c r="PTE10" s="7"/>
      <c r="PTF10" s="7"/>
      <c r="PTG10" s="7"/>
      <c r="PTH10" s="7"/>
      <c r="PTI10" s="7"/>
      <c r="PTJ10" s="7"/>
      <c r="PTK10" s="7"/>
      <c r="PTL10" s="7"/>
      <c r="PTM10" s="7"/>
      <c r="PTN10" s="7"/>
      <c r="PTO10" s="7"/>
      <c r="PTP10" s="7"/>
      <c r="PTQ10" s="7"/>
      <c r="PTR10" s="7"/>
      <c r="PTS10" s="7"/>
      <c r="PTT10" s="7"/>
      <c r="PTU10" s="7"/>
      <c r="PTV10" s="7"/>
      <c r="PTW10" s="7"/>
      <c r="PTX10" s="7"/>
      <c r="PTY10" s="7"/>
      <c r="PTZ10" s="7"/>
      <c r="PUA10" s="7"/>
      <c r="PUB10" s="7"/>
      <c r="PUC10" s="7"/>
      <c r="PUD10" s="7"/>
      <c r="PUE10" s="7"/>
      <c r="PUF10" s="7"/>
      <c r="PUG10" s="7"/>
      <c r="PUH10" s="7"/>
      <c r="PUI10" s="7"/>
      <c r="PUJ10" s="7"/>
      <c r="PUK10" s="7"/>
      <c r="PUL10" s="7"/>
      <c r="PUM10" s="7"/>
      <c r="PUN10" s="7"/>
      <c r="PUO10" s="7"/>
      <c r="PUP10" s="7"/>
      <c r="PUQ10" s="7"/>
      <c r="PUR10" s="7"/>
      <c r="PUS10" s="7"/>
      <c r="PUT10" s="7"/>
      <c r="PUU10" s="7"/>
      <c r="PUV10" s="7"/>
      <c r="PUW10" s="7"/>
      <c r="PUX10" s="7"/>
      <c r="PUY10" s="7"/>
      <c r="PUZ10" s="7"/>
      <c r="PVA10" s="7"/>
      <c r="PVB10" s="7"/>
      <c r="PVC10" s="7"/>
      <c r="PVD10" s="7"/>
      <c r="PVE10" s="7"/>
      <c r="PVF10" s="7"/>
      <c r="PVG10" s="7"/>
      <c r="PVH10" s="7"/>
      <c r="PVI10" s="7"/>
      <c r="PVJ10" s="7"/>
      <c r="PVK10" s="7"/>
      <c r="PVL10" s="7"/>
      <c r="PVM10" s="7"/>
      <c r="PVN10" s="7"/>
      <c r="PVO10" s="7"/>
      <c r="PVP10" s="7"/>
      <c r="PVQ10" s="7"/>
      <c r="PVR10" s="7"/>
      <c r="PVS10" s="7"/>
      <c r="PVT10" s="7"/>
      <c r="PVU10" s="7"/>
      <c r="PVV10" s="7"/>
      <c r="PVW10" s="7"/>
      <c r="PVX10" s="7"/>
      <c r="PVY10" s="7"/>
      <c r="PVZ10" s="7"/>
      <c r="PWA10" s="7"/>
      <c r="PWB10" s="7"/>
      <c r="PWC10" s="7"/>
      <c r="PWD10" s="7"/>
      <c r="PWE10" s="7"/>
      <c r="PWF10" s="7"/>
      <c r="PWG10" s="7"/>
      <c r="PWH10" s="7"/>
      <c r="PWI10" s="7"/>
      <c r="PWJ10" s="7"/>
      <c r="PWK10" s="7"/>
      <c r="PWL10" s="7"/>
      <c r="PWM10" s="7"/>
      <c r="PWN10" s="7"/>
      <c r="PWO10" s="7"/>
      <c r="PWP10" s="7"/>
      <c r="PWQ10" s="7"/>
      <c r="PWR10" s="7"/>
      <c r="PWS10" s="7"/>
      <c r="PWT10" s="7"/>
      <c r="PWU10" s="7"/>
      <c r="PWV10" s="7"/>
      <c r="PWW10" s="7"/>
      <c r="PWX10" s="7"/>
      <c r="PWY10" s="7"/>
      <c r="PWZ10" s="7"/>
      <c r="PXA10" s="7"/>
      <c r="PXB10" s="7"/>
      <c r="PXC10" s="7"/>
      <c r="PXD10" s="7"/>
      <c r="PXE10" s="7"/>
      <c r="PXF10" s="7"/>
      <c r="PXG10" s="7"/>
      <c r="PXH10" s="7"/>
      <c r="PXI10" s="7"/>
      <c r="PXJ10" s="7"/>
      <c r="PXK10" s="7"/>
      <c r="PXL10" s="7"/>
      <c r="PXM10" s="7"/>
      <c r="PXN10" s="7"/>
      <c r="PXO10" s="7"/>
      <c r="PXP10" s="7"/>
      <c r="PXQ10" s="7"/>
      <c r="PXR10" s="7"/>
      <c r="PXS10" s="7"/>
      <c r="PXT10" s="7"/>
      <c r="PXU10" s="7"/>
      <c r="PXV10" s="7"/>
      <c r="PXW10" s="7"/>
      <c r="PXX10" s="7"/>
      <c r="PXY10" s="7"/>
      <c r="PXZ10" s="7"/>
      <c r="PYA10" s="7"/>
      <c r="PYB10" s="7"/>
      <c r="PYC10" s="7"/>
      <c r="PYD10" s="7"/>
      <c r="PYE10" s="7"/>
      <c r="PYF10" s="7"/>
      <c r="PYG10" s="7"/>
      <c r="PYH10" s="7"/>
      <c r="PYI10" s="7"/>
      <c r="PYJ10" s="7"/>
      <c r="PYK10" s="7"/>
      <c r="PYL10" s="7"/>
      <c r="PYM10" s="7"/>
      <c r="PYN10" s="7"/>
      <c r="PYO10" s="7"/>
      <c r="PYP10" s="7"/>
      <c r="PYQ10" s="7"/>
      <c r="PYR10" s="7"/>
      <c r="PYS10" s="7"/>
      <c r="PYT10" s="7"/>
      <c r="PYU10" s="7"/>
      <c r="PYV10" s="7"/>
      <c r="PYW10" s="7"/>
      <c r="PYX10" s="7"/>
      <c r="PYY10" s="7"/>
      <c r="PYZ10" s="7"/>
      <c r="PZA10" s="7"/>
      <c r="PZB10" s="7"/>
      <c r="PZC10" s="7"/>
      <c r="PZD10" s="7"/>
      <c r="PZE10" s="7"/>
      <c r="PZF10" s="7"/>
      <c r="PZG10" s="7"/>
      <c r="PZH10" s="7"/>
      <c r="PZI10" s="7"/>
      <c r="PZJ10" s="7"/>
      <c r="PZK10" s="7"/>
      <c r="PZL10" s="7"/>
      <c r="PZM10" s="7"/>
      <c r="PZN10" s="7"/>
      <c r="PZO10" s="7"/>
      <c r="PZP10" s="7"/>
      <c r="PZQ10" s="7"/>
      <c r="PZR10" s="7"/>
      <c r="PZS10" s="7"/>
      <c r="PZT10" s="7"/>
      <c r="PZU10" s="7"/>
      <c r="PZV10" s="7"/>
      <c r="PZW10" s="7"/>
      <c r="PZX10" s="7"/>
      <c r="PZY10" s="7"/>
      <c r="PZZ10" s="7"/>
      <c r="QAA10" s="7"/>
      <c r="QAB10" s="7"/>
      <c r="QAC10" s="7"/>
      <c r="QAD10" s="7"/>
      <c r="QAE10" s="7"/>
      <c r="QAF10" s="7"/>
      <c r="QAG10" s="7"/>
      <c r="QAH10" s="7"/>
      <c r="QAI10" s="7"/>
      <c r="QAJ10" s="7"/>
      <c r="QAK10" s="7"/>
      <c r="QAL10" s="7"/>
      <c r="QAM10" s="7"/>
      <c r="QAN10" s="7"/>
      <c r="QAO10" s="7"/>
      <c r="QAP10" s="7"/>
      <c r="QAQ10" s="7"/>
      <c r="QAR10" s="7"/>
      <c r="QAS10" s="7"/>
      <c r="QAT10" s="7"/>
      <c r="QAU10" s="7"/>
      <c r="QAV10" s="7"/>
      <c r="QAX10" s="7"/>
      <c r="QAY10" s="7"/>
      <c r="QAZ10" s="7"/>
      <c r="QBA10" s="7"/>
      <c r="QBB10" s="7"/>
      <c r="QBC10" s="7"/>
      <c r="QBD10" s="7"/>
      <c r="QBE10" s="7"/>
      <c r="QBF10" s="7"/>
      <c r="QBG10" s="7"/>
      <c r="QBH10" s="7"/>
      <c r="QBI10" s="7"/>
      <c r="QBJ10" s="7"/>
      <c r="QBK10" s="7"/>
      <c r="QBL10" s="7"/>
      <c r="QBM10" s="7"/>
      <c r="QBN10" s="7"/>
      <c r="QBO10" s="7"/>
      <c r="QBP10" s="7"/>
      <c r="QBQ10" s="7"/>
      <c r="QBR10" s="7"/>
      <c r="QBS10" s="7"/>
      <c r="QBT10" s="7"/>
      <c r="QBU10" s="7"/>
      <c r="QBV10" s="7"/>
      <c r="QBW10" s="7"/>
      <c r="QBX10" s="7"/>
      <c r="QBY10" s="7"/>
      <c r="QBZ10" s="7"/>
      <c r="QCA10" s="7"/>
      <c r="QCB10" s="7"/>
      <c r="QCC10" s="7"/>
      <c r="QCD10" s="7"/>
      <c r="QCE10" s="7"/>
      <c r="QCF10" s="7"/>
      <c r="QCG10" s="7"/>
      <c r="QCH10" s="7"/>
      <c r="QCI10" s="7"/>
      <c r="QCJ10" s="7"/>
      <c r="QCK10" s="7"/>
      <c r="QCL10" s="7"/>
      <c r="QCM10" s="7"/>
      <c r="QCN10" s="7"/>
      <c r="QCO10" s="7"/>
      <c r="QCP10" s="7"/>
      <c r="QCQ10" s="7"/>
      <c r="QCR10" s="7"/>
      <c r="QCS10" s="7"/>
      <c r="QCT10" s="7"/>
      <c r="QCU10" s="7"/>
      <c r="QCV10" s="7"/>
      <c r="QCW10" s="7"/>
      <c r="QCX10" s="7"/>
      <c r="QCY10" s="7"/>
      <c r="QCZ10" s="7"/>
      <c r="QDA10" s="7"/>
      <c r="QDB10" s="7"/>
      <c r="QDC10" s="7"/>
      <c r="QDD10" s="7"/>
      <c r="QDE10" s="7"/>
      <c r="QDF10" s="7"/>
      <c r="QDG10" s="7"/>
      <c r="QDH10" s="7"/>
      <c r="QDI10" s="7"/>
      <c r="QDJ10" s="7"/>
      <c r="QDK10" s="7"/>
      <c r="QDL10" s="7"/>
      <c r="QDM10" s="7"/>
      <c r="QDN10" s="7"/>
      <c r="QDO10" s="7"/>
      <c r="QDP10" s="7"/>
      <c r="QDQ10" s="7"/>
      <c r="QDR10" s="7"/>
      <c r="QDS10" s="7"/>
      <c r="QDT10" s="7"/>
      <c r="QDU10" s="7"/>
      <c r="QDV10" s="7"/>
      <c r="QDW10" s="7"/>
      <c r="QDX10" s="7"/>
      <c r="QDY10" s="7"/>
      <c r="QDZ10" s="7"/>
      <c r="QEA10" s="7"/>
      <c r="QEB10" s="7"/>
      <c r="QEC10" s="7"/>
      <c r="QED10" s="7"/>
      <c r="QEE10" s="7"/>
      <c r="QEF10" s="7"/>
      <c r="QEG10" s="7"/>
      <c r="QEH10" s="7"/>
      <c r="QEI10" s="7"/>
      <c r="QEJ10" s="7"/>
      <c r="QEK10" s="7"/>
      <c r="QEL10" s="7"/>
      <c r="QEM10" s="7"/>
      <c r="QEN10" s="7"/>
      <c r="QEO10" s="7"/>
      <c r="QEP10" s="7"/>
      <c r="QEQ10" s="7"/>
      <c r="QER10" s="7"/>
      <c r="QES10" s="7"/>
      <c r="QET10" s="7"/>
      <c r="QEU10" s="7"/>
      <c r="QEV10" s="7"/>
      <c r="QEW10" s="7"/>
      <c r="QEX10" s="7"/>
      <c r="QEY10" s="7"/>
      <c r="QEZ10" s="7"/>
      <c r="QFA10" s="7"/>
      <c r="QFB10" s="7"/>
      <c r="QFC10" s="7"/>
      <c r="QFD10" s="7"/>
      <c r="QFE10" s="7"/>
      <c r="QFF10" s="7"/>
      <c r="QFG10" s="7"/>
      <c r="QFH10" s="7"/>
      <c r="QFI10" s="7"/>
      <c r="QFJ10" s="7"/>
      <c r="QFK10" s="7"/>
      <c r="QFL10" s="7"/>
      <c r="QFM10" s="7"/>
      <c r="QFN10" s="7"/>
      <c r="QFO10" s="7"/>
      <c r="QFP10" s="7"/>
      <c r="QFQ10" s="7"/>
      <c r="QFR10" s="7"/>
      <c r="QFS10" s="7"/>
      <c r="QFT10" s="7"/>
      <c r="QFU10" s="7"/>
      <c r="QFV10" s="7"/>
      <c r="QFW10" s="7"/>
      <c r="QFX10" s="7"/>
      <c r="QFY10" s="7"/>
      <c r="QFZ10" s="7"/>
      <c r="QGA10" s="7"/>
      <c r="QGB10" s="7"/>
      <c r="QGC10" s="7"/>
      <c r="QGD10" s="7"/>
      <c r="QGE10" s="7"/>
      <c r="QGF10" s="7"/>
      <c r="QGG10" s="7"/>
      <c r="QGH10" s="7"/>
      <c r="QGI10" s="7"/>
      <c r="QGJ10" s="7"/>
      <c r="QGK10" s="7"/>
      <c r="QGL10" s="7"/>
      <c r="QGM10" s="7"/>
      <c r="QGN10" s="7"/>
      <c r="QGO10" s="7"/>
      <c r="QGP10" s="7"/>
      <c r="QGQ10" s="7"/>
      <c r="QGR10" s="7"/>
      <c r="QGS10" s="7"/>
      <c r="QGT10" s="7"/>
      <c r="QGU10" s="7"/>
      <c r="QGV10" s="7"/>
      <c r="QGW10" s="7"/>
      <c r="QGX10" s="7"/>
      <c r="QGY10" s="7"/>
      <c r="QGZ10" s="7"/>
      <c r="QHA10" s="7"/>
      <c r="QHB10" s="7"/>
      <c r="QHC10" s="7"/>
      <c r="QHD10" s="7"/>
      <c r="QHE10" s="7"/>
      <c r="QHF10" s="7"/>
      <c r="QHG10" s="7"/>
      <c r="QHH10" s="7"/>
      <c r="QHI10" s="7"/>
      <c r="QHJ10" s="7"/>
      <c r="QHK10" s="7"/>
      <c r="QHL10" s="7"/>
      <c r="QHM10" s="7"/>
      <c r="QHN10" s="7"/>
      <c r="QHO10" s="7"/>
      <c r="QHP10" s="7"/>
      <c r="QHQ10" s="7"/>
      <c r="QHR10" s="7"/>
      <c r="QHS10" s="7"/>
      <c r="QHT10" s="7"/>
      <c r="QHU10" s="7"/>
      <c r="QHV10" s="7"/>
      <c r="QHW10" s="7"/>
      <c r="QHX10" s="7"/>
      <c r="QHY10" s="7"/>
      <c r="QHZ10" s="7"/>
      <c r="QIA10" s="7"/>
      <c r="QIB10" s="7"/>
      <c r="QIC10" s="7"/>
      <c r="QID10" s="7"/>
      <c r="QIE10" s="7"/>
      <c r="QIF10" s="7"/>
      <c r="QIG10" s="7"/>
      <c r="QIH10" s="7"/>
      <c r="QII10" s="7"/>
      <c r="QIJ10" s="7"/>
      <c r="QIK10" s="7"/>
      <c r="QIL10" s="7"/>
      <c r="QIM10" s="7"/>
      <c r="QIN10" s="7"/>
      <c r="QIO10" s="7"/>
      <c r="QIP10" s="7"/>
      <c r="QIQ10" s="7"/>
      <c r="QIR10" s="7"/>
      <c r="QIS10" s="7"/>
      <c r="QIT10" s="7"/>
      <c r="QIU10" s="7"/>
      <c r="QIV10" s="7"/>
      <c r="QIW10" s="7"/>
      <c r="QIX10" s="7"/>
      <c r="QIY10" s="7"/>
      <c r="QIZ10" s="7"/>
      <c r="QJA10" s="7"/>
      <c r="QJB10" s="7"/>
      <c r="QJC10" s="7"/>
      <c r="QJD10" s="7"/>
      <c r="QJE10" s="7"/>
      <c r="QJF10" s="7"/>
      <c r="QJG10" s="7"/>
      <c r="QJH10" s="7"/>
      <c r="QJI10" s="7"/>
      <c r="QJJ10" s="7"/>
      <c r="QJK10" s="7"/>
      <c r="QJL10" s="7"/>
      <c r="QJM10" s="7"/>
      <c r="QJN10" s="7"/>
      <c r="QJO10" s="7"/>
      <c r="QJP10" s="7"/>
      <c r="QJQ10" s="7"/>
      <c r="QJR10" s="7"/>
      <c r="QJS10" s="7"/>
      <c r="QJT10" s="7"/>
      <c r="QJU10" s="7"/>
      <c r="QJV10" s="7"/>
      <c r="QJW10" s="7"/>
      <c r="QJX10" s="7"/>
      <c r="QJY10" s="7"/>
      <c r="QJZ10" s="7"/>
      <c r="QKA10" s="7"/>
      <c r="QKB10" s="7"/>
      <c r="QKC10" s="7"/>
      <c r="QKD10" s="7"/>
      <c r="QKE10" s="7"/>
      <c r="QKF10" s="7"/>
      <c r="QKG10" s="7"/>
      <c r="QKH10" s="7"/>
      <c r="QKI10" s="7"/>
      <c r="QKJ10" s="7"/>
      <c r="QKK10" s="7"/>
      <c r="QKL10" s="7"/>
      <c r="QKM10" s="7"/>
      <c r="QKN10" s="7"/>
      <c r="QKO10" s="7"/>
      <c r="QKP10" s="7"/>
      <c r="QKQ10" s="7"/>
      <c r="QKR10" s="7"/>
      <c r="QKT10" s="7"/>
      <c r="QKU10" s="7"/>
      <c r="QKV10" s="7"/>
      <c r="QKW10" s="7"/>
      <c r="QKX10" s="7"/>
      <c r="QKY10" s="7"/>
      <c r="QKZ10" s="7"/>
      <c r="QLA10" s="7"/>
      <c r="QLB10" s="7"/>
      <c r="QLC10" s="7"/>
      <c r="QLD10" s="7"/>
      <c r="QLE10" s="7"/>
      <c r="QLF10" s="7"/>
      <c r="QLG10" s="7"/>
      <c r="QLH10" s="7"/>
      <c r="QLI10" s="7"/>
      <c r="QLJ10" s="7"/>
      <c r="QLK10" s="7"/>
      <c r="QLL10" s="7"/>
      <c r="QLM10" s="7"/>
      <c r="QLN10" s="7"/>
      <c r="QLO10" s="7"/>
      <c r="QLP10" s="7"/>
      <c r="QLQ10" s="7"/>
      <c r="QLR10" s="7"/>
      <c r="QLS10" s="7"/>
      <c r="QLT10" s="7"/>
      <c r="QLU10" s="7"/>
      <c r="QLV10" s="7"/>
      <c r="QLW10" s="7"/>
      <c r="QLX10" s="7"/>
      <c r="QLY10" s="7"/>
      <c r="QLZ10" s="7"/>
      <c r="QMA10" s="7"/>
      <c r="QMB10" s="7"/>
      <c r="QMC10" s="7"/>
      <c r="QMD10" s="7"/>
      <c r="QME10" s="7"/>
      <c r="QMF10" s="7"/>
      <c r="QMG10" s="7"/>
      <c r="QMH10" s="7"/>
      <c r="QMI10" s="7"/>
      <c r="QMJ10" s="7"/>
      <c r="QMK10" s="7"/>
      <c r="QML10" s="7"/>
      <c r="QMM10" s="7"/>
      <c r="QMN10" s="7"/>
      <c r="QMO10" s="7"/>
      <c r="QMP10" s="7"/>
      <c r="QMQ10" s="7"/>
      <c r="QMR10" s="7"/>
      <c r="QMS10" s="7"/>
      <c r="QMT10" s="7"/>
      <c r="QMU10" s="7"/>
      <c r="QMV10" s="7"/>
      <c r="QMW10" s="7"/>
      <c r="QMX10" s="7"/>
      <c r="QMY10" s="7"/>
      <c r="QMZ10" s="7"/>
      <c r="QNA10" s="7"/>
      <c r="QNB10" s="7"/>
      <c r="QNC10" s="7"/>
      <c r="QND10" s="7"/>
      <c r="QNE10" s="7"/>
      <c r="QNF10" s="7"/>
      <c r="QNG10" s="7"/>
      <c r="QNH10" s="7"/>
      <c r="QNI10" s="7"/>
      <c r="QNJ10" s="7"/>
      <c r="QNK10" s="7"/>
      <c r="QNL10" s="7"/>
      <c r="QNM10" s="7"/>
      <c r="QNN10" s="7"/>
      <c r="QNO10" s="7"/>
      <c r="QNP10" s="7"/>
      <c r="QNQ10" s="7"/>
      <c r="QNR10" s="7"/>
      <c r="QNS10" s="7"/>
      <c r="QNT10" s="7"/>
      <c r="QNU10" s="7"/>
      <c r="QNV10" s="7"/>
      <c r="QNW10" s="7"/>
      <c r="QNX10" s="7"/>
      <c r="QNY10" s="7"/>
      <c r="QNZ10" s="7"/>
      <c r="QOA10" s="7"/>
      <c r="QOB10" s="7"/>
      <c r="QOC10" s="7"/>
      <c r="QOD10" s="7"/>
      <c r="QOE10" s="7"/>
      <c r="QOF10" s="7"/>
      <c r="QOG10" s="7"/>
      <c r="QOH10" s="7"/>
      <c r="QOI10" s="7"/>
      <c r="QOJ10" s="7"/>
      <c r="QOK10" s="7"/>
      <c r="QOL10" s="7"/>
      <c r="QOM10" s="7"/>
      <c r="QON10" s="7"/>
      <c r="QOO10" s="7"/>
      <c r="QOP10" s="7"/>
      <c r="QOQ10" s="7"/>
      <c r="QOR10" s="7"/>
      <c r="QOS10" s="7"/>
      <c r="QOT10" s="7"/>
      <c r="QOU10" s="7"/>
      <c r="QOV10" s="7"/>
      <c r="QOW10" s="7"/>
      <c r="QOX10" s="7"/>
      <c r="QOY10" s="7"/>
      <c r="QOZ10" s="7"/>
      <c r="QPA10" s="7"/>
      <c r="QPB10" s="7"/>
      <c r="QPC10" s="7"/>
      <c r="QPD10" s="7"/>
      <c r="QPE10" s="7"/>
      <c r="QPF10" s="7"/>
      <c r="QPG10" s="7"/>
      <c r="QPH10" s="7"/>
      <c r="QPI10" s="7"/>
      <c r="QPJ10" s="7"/>
      <c r="QPK10" s="7"/>
      <c r="QPL10" s="7"/>
      <c r="QPM10" s="7"/>
      <c r="QPN10" s="7"/>
      <c r="QPO10" s="7"/>
      <c r="QPP10" s="7"/>
      <c r="QPQ10" s="7"/>
      <c r="QPR10" s="7"/>
      <c r="QPS10" s="7"/>
      <c r="QPT10" s="7"/>
      <c r="QPU10" s="7"/>
      <c r="QPV10" s="7"/>
      <c r="QPW10" s="7"/>
      <c r="QPX10" s="7"/>
      <c r="QPY10" s="7"/>
      <c r="QPZ10" s="7"/>
      <c r="QQA10" s="7"/>
      <c r="QQB10" s="7"/>
      <c r="QQC10" s="7"/>
      <c r="QQD10" s="7"/>
      <c r="QQE10" s="7"/>
      <c r="QQF10" s="7"/>
      <c r="QQG10" s="7"/>
      <c r="QQH10" s="7"/>
      <c r="QQI10" s="7"/>
      <c r="QQJ10" s="7"/>
      <c r="QQK10" s="7"/>
      <c r="QQL10" s="7"/>
      <c r="QQM10" s="7"/>
      <c r="QQN10" s="7"/>
      <c r="QQO10" s="7"/>
      <c r="QQP10" s="7"/>
      <c r="QQQ10" s="7"/>
      <c r="QQR10" s="7"/>
      <c r="QQS10" s="7"/>
      <c r="QQT10" s="7"/>
      <c r="QQU10" s="7"/>
      <c r="QQV10" s="7"/>
      <c r="QQW10" s="7"/>
      <c r="QQX10" s="7"/>
      <c r="QQY10" s="7"/>
      <c r="QQZ10" s="7"/>
      <c r="QRA10" s="7"/>
      <c r="QRB10" s="7"/>
      <c r="QRC10" s="7"/>
      <c r="QRD10" s="7"/>
      <c r="QRE10" s="7"/>
      <c r="QRF10" s="7"/>
      <c r="QRG10" s="7"/>
      <c r="QRH10" s="7"/>
      <c r="QRI10" s="7"/>
      <c r="QRJ10" s="7"/>
      <c r="QRK10" s="7"/>
      <c r="QRL10" s="7"/>
      <c r="QRM10" s="7"/>
      <c r="QRN10" s="7"/>
      <c r="QRO10" s="7"/>
      <c r="QRP10" s="7"/>
      <c r="QRQ10" s="7"/>
      <c r="QRR10" s="7"/>
      <c r="QRS10" s="7"/>
      <c r="QRT10" s="7"/>
      <c r="QRU10" s="7"/>
      <c r="QRV10" s="7"/>
      <c r="QRW10" s="7"/>
      <c r="QRX10" s="7"/>
      <c r="QRY10" s="7"/>
      <c r="QRZ10" s="7"/>
      <c r="QSA10" s="7"/>
      <c r="QSB10" s="7"/>
      <c r="QSC10" s="7"/>
      <c r="QSD10" s="7"/>
      <c r="QSE10" s="7"/>
      <c r="QSF10" s="7"/>
      <c r="QSG10" s="7"/>
      <c r="QSH10" s="7"/>
      <c r="QSI10" s="7"/>
      <c r="QSJ10" s="7"/>
      <c r="QSK10" s="7"/>
      <c r="QSL10" s="7"/>
      <c r="QSM10" s="7"/>
      <c r="QSN10" s="7"/>
      <c r="QSO10" s="7"/>
      <c r="QSP10" s="7"/>
      <c r="QSQ10" s="7"/>
      <c r="QSR10" s="7"/>
      <c r="QSS10" s="7"/>
      <c r="QST10" s="7"/>
      <c r="QSU10" s="7"/>
      <c r="QSV10" s="7"/>
      <c r="QSW10" s="7"/>
      <c r="QSX10" s="7"/>
      <c r="QSY10" s="7"/>
      <c r="QSZ10" s="7"/>
      <c r="QTA10" s="7"/>
      <c r="QTB10" s="7"/>
      <c r="QTC10" s="7"/>
      <c r="QTD10" s="7"/>
      <c r="QTE10" s="7"/>
      <c r="QTF10" s="7"/>
      <c r="QTG10" s="7"/>
      <c r="QTH10" s="7"/>
      <c r="QTI10" s="7"/>
      <c r="QTJ10" s="7"/>
      <c r="QTK10" s="7"/>
      <c r="QTL10" s="7"/>
      <c r="QTM10" s="7"/>
      <c r="QTN10" s="7"/>
      <c r="QTO10" s="7"/>
      <c r="QTP10" s="7"/>
      <c r="QTQ10" s="7"/>
      <c r="QTR10" s="7"/>
      <c r="QTS10" s="7"/>
      <c r="QTT10" s="7"/>
      <c r="QTU10" s="7"/>
      <c r="QTV10" s="7"/>
      <c r="QTW10" s="7"/>
      <c r="QTX10" s="7"/>
      <c r="QTY10" s="7"/>
      <c r="QTZ10" s="7"/>
      <c r="QUA10" s="7"/>
      <c r="QUB10" s="7"/>
      <c r="QUC10" s="7"/>
      <c r="QUD10" s="7"/>
      <c r="QUE10" s="7"/>
      <c r="QUF10" s="7"/>
      <c r="QUG10" s="7"/>
      <c r="QUH10" s="7"/>
      <c r="QUI10" s="7"/>
      <c r="QUJ10" s="7"/>
      <c r="QUK10" s="7"/>
      <c r="QUL10" s="7"/>
      <c r="QUM10" s="7"/>
      <c r="QUN10" s="7"/>
      <c r="QUP10" s="7"/>
      <c r="QUQ10" s="7"/>
      <c r="QUR10" s="7"/>
      <c r="QUS10" s="7"/>
      <c r="QUT10" s="7"/>
      <c r="QUU10" s="7"/>
      <c r="QUV10" s="7"/>
      <c r="QUW10" s="7"/>
      <c r="QUX10" s="7"/>
      <c r="QUY10" s="7"/>
      <c r="QUZ10" s="7"/>
      <c r="QVA10" s="7"/>
      <c r="QVB10" s="7"/>
      <c r="QVC10" s="7"/>
      <c r="QVD10" s="7"/>
      <c r="QVE10" s="7"/>
      <c r="QVF10" s="7"/>
      <c r="QVG10" s="7"/>
      <c r="QVH10" s="7"/>
      <c r="QVI10" s="7"/>
      <c r="QVJ10" s="7"/>
      <c r="QVK10" s="7"/>
      <c r="QVL10" s="7"/>
      <c r="QVM10" s="7"/>
      <c r="QVN10" s="7"/>
      <c r="QVO10" s="7"/>
      <c r="QVP10" s="7"/>
      <c r="QVQ10" s="7"/>
      <c r="QVR10" s="7"/>
      <c r="QVS10" s="7"/>
      <c r="QVT10" s="7"/>
      <c r="QVU10" s="7"/>
      <c r="QVV10" s="7"/>
      <c r="QVW10" s="7"/>
      <c r="QVX10" s="7"/>
      <c r="QVY10" s="7"/>
      <c r="QVZ10" s="7"/>
      <c r="QWA10" s="7"/>
      <c r="QWB10" s="7"/>
      <c r="QWC10" s="7"/>
      <c r="QWD10" s="7"/>
      <c r="QWE10" s="7"/>
      <c r="QWF10" s="7"/>
      <c r="QWG10" s="7"/>
      <c r="QWH10" s="7"/>
      <c r="QWI10" s="7"/>
      <c r="QWJ10" s="7"/>
      <c r="QWK10" s="7"/>
      <c r="QWL10" s="7"/>
      <c r="QWM10" s="7"/>
      <c r="QWN10" s="7"/>
      <c r="QWO10" s="7"/>
      <c r="QWP10" s="7"/>
      <c r="QWQ10" s="7"/>
      <c r="QWR10" s="7"/>
      <c r="QWS10" s="7"/>
      <c r="QWT10" s="7"/>
      <c r="QWU10" s="7"/>
      <c r="QWV10" s="7"/>
      <c r="QWW10" s="7"/>
      <c r="QWX10" s="7"/>
      <c r="QWY10" s="7"/>
      <c r="QWZ10" s="7"/>
      <c r="QXA10" s="7"/>
      <c r="QXB10" s="7"/>
      <c r="QXC10" s="7"/>
      <c r="QXD10" s="7"/>
      <c r="QXE10" s="7"/>
      <c r="QXF10" s="7"/>
      <c r="QXG10" s="7"/>
      <c r="QXH10" s="7"/>
      <c r="QXI10" s="7"/>
      <c r="QXJ10" s="7"/>
      <c r="QXK10" s="7"/>
      <c r="QXL10" s="7"/>
      <c r="QXM10" s="7"/>
      <c r="QXN10" s="7"/>
      <c r="QXO10" s="7"/>
      <c r="QXP10" s="7"/>
      <c r="QXQ10" s="7"/>
      <c r="QXR10" s="7"/>
      <c r="QXS10" s="7"/>
      <c r="QXT10" s="7"/>
      <c r="QXU10" s="7"/>
      <c r="QXV10" s="7"/>
      <c r="QXW10" s="7"/>
      <c r="QXX10" s="7"/>
      <c r="QXY10" s="7"/>
      <c r="QXZ10" s="7"/>
      <c r="QYA10" s="7"/>
      <c r="QYB10" s="7"/>
      <c r="QYC10" s="7"/>
      <c r="QYD10" s="7"/>
      <c r="QYE10" s="7"/>
      <c r="QYF10" s="7"/>
      <c r="QYG10" s="7"/>
      <c r="QYH10" s="7"/>
      <c r="QYI10" s="7"/>
      <c r="QYJ10" s="7"/>
      <c r="QYK10" s="7"/>
      <c r="QYL10" s="7"/>
      <c r="QYM10" s="7"/>
      <c r="QYN10" s="7"/>
      <c r="QYO10" s="7"/>
      <c r="QYP10" s="7"/>
      <c r="QYQ10" s="7"/>
      <c r="QYR10" s="7"/>
      <c r="QYS10" s="7"/>
      <c r="QYT10" s="7"/>
      <c r="QYU10" s="7"/>
      <c r="QYV10" s="7"/>
      <c r="QYW10" s="7"/>
      <c r="QYX10" s="7"/>
      <c r="QYY10" s="7"/>
      <c r="QYZ10" s="7"/>
      <c r="QZA10" s="7"/>
      <c r="QZB10" s="7"/>
      <c r="QZC10" s="7"/>
      <c r="QZD10" s="7"/>
      <c r="QZE10" s="7"/>
      <c r="QZF10" s="7"/>
      <c r="QZG10" s="7"/>
      <c r="QZH10" s="7"/>
      <c r="QZI10" s="7"/>
      <c r="QZJ10" s="7"/>
      <c r="QZK10" s="7"/>
      <c r="QZL10" s="7"/>
      <c r="QZM10" s="7"/>
      <c r="QZN10" s="7"/>
      <c r="QZO10" s="7"/>
      <c r="QZP10" s="7"/>
      <c r="QZQ10" s="7"/>
      <c r="QZR10" s="7"/>
      <c r="QZS10" s="7"/>
      <c r="QZT10" s="7"/>
      <c r="QZU10" s="7"/>
      <c r="QZV10" s="7"/>
      <c r="QZW10" s="7"/>
      <c r="QZX10" s="7"/>
      <c r="QZY10" s="7"/>
      <c r="QZZ10" s="7"/>
      <c r="RAA10" s="7"/>
      <c r="RAB10" s="7"/>
      <c r="RAC10" s="7"/>
      <c r="RAD10" s="7"/>
      <c r="RAE10" s="7"/>
      <c r="RAF10" s="7"/>
      <c r="RAG10" s="7"/>
      <c r="RAH10" s="7"/>
      <c r="RAI10" s="7"/>
      <c r="RAJ10" s="7"/>
      <c r="RAK10" s="7"/>
      <c r="RAL10" s="7"/>
      <c r="RAM10" s="7"/>
      <c r="RAN10" s="7"/>
      <c r="RAO10" s="7"/>
      <c r="RAP10" s="7"/>
      <c r="RAQ10" s="7"/>
      <c r="RAR10" s="7"/>
      <c r="RAS10" s="7"/>
      <c r="RAT10" s="7"/>
      <c r="RAU10" s="7"/>
      <c r="RAV10" s="7"/>
      <c r="RAW10" s="7"/>
      <c r="RAX10" s="7"/>
      <c r="RAY10" s="7"/>
      <c r="RAZ10" s="7"/>
      <c r="RBA10" s="7"/>
      <c r="RBB10" s="7"/>
      <c r="RBC10" s="7"/>
      <c r="RBD10" s="7"/>
      <c r="RBE10" s="7"/>
      <c r="RBF10" s="7"/>
      <c r="RBG10" s="7"/>
      <c r="RBH10" s="7"/>
      <c r="RBI10" s="7"/>
      <c r="RBJ10" s="7"/>
      <c r="RBK10" s="7"/>
      <c r="RBL10" s="7"/>
      <c r="RBM10" s="7"/>
      <c r="RBN10" s="7"/>
      <c r="RBO10" s="7"/>
      <c r="RBP10" s="7"/>
      <c r="RBQ10" s="7"/>
      <c r="RBR10" s="7"/>
      <c r="RBS10" s="7"/>
      <c r="RBT10" s="7"/>
      <c r="RBU10" s="7"/>
      <c r="RBV10" s="7"/>
      <c r="RBW10" s="7"/>
      <c r="RBX10" s="7"/>
      <c r="RBY10" s="7"/>
      <c r="RBZ10" s="7"/>
      <c r="RCA10" s="7"/>
      <c r="RCB10" s="7"/>
      <c r="RCC10" s="7"/>
      <c r="RCD10" s="7"/>
      <c r="RCE10" s="7"/>
      <c r="RCF10" s="7"/>
      <c r="RCG10" s="7"/>
      <c r="RCH10" s="7"/>
      <c r="RCI10" s="7"/>
      <c r="RCJ10" s="7"/>
      <c r="RCK10" s="7"/>
      <c r="RCL10" s="7"/>
      <c r="RCM10" s="7"/>
      <c r="RCN10" s="7"/>
      <c r="RCO10" s="7"/>
      <c r="RCP10" s="7"/>
      <c r="RCQ10" s="7"/>
      <c r="RCR10" s="7"/>
      <c r="RCS10" s="7"/>
      <c r="RCT10" s="7"/>
      <c r="RCU10" s="7"/>
      <c r="RCV10" s="7"/>
      <c r="RCW10" s="7"/>
      <c r="RCX10" s="7"/>
      <c r="RCY10" s="7"/>
      <c r="RCZ10" s="7"/>
      <c r="RDA10" s="7"/>
      <c r="RDB10" s="7"/>
      <c r="RDC10" s="7"/>
      <c r="RDD10" s="7"/>
      <c r="RDE10" s="7"/>
      <c r="RDF10" s="7"/>
      <c r="RDG10" s="7"/>
      <c r="RDH10" s="7"/>
      <c r="RDI10" s="7"/>
      <c r="RDJ10" s="7"/>
      <c r="RDK10" s="7"/>
      <c r="RDL10" s="7"/>
      <c r="RDM10" s="7"/>
      <c r="RDN10" s="7"/>
      <c r="RDO10" s="7"/>
      <c r="RDP10" s="7"/>
      <c r="RDQ10" s="7"/>
      <c r="RDR10" s="7"/>
      <c r="RDS10" s="7"/>
      <c r="RDT10" s="7"/>
      <c r="RDU10" s="7"/>
      <c r="RDV10" s="7"/>
      <c r="RDW10" s="7"/>
      <c r="RDX10" s="7"/>
      <c r="RDY10" s="7"/>
      <c r="RDZ10" s="7"/>
      <c r="REA10" s="7"/>
      <c r="REB10" s="7"/>
      <c r="REC10" s="7"/>
      <c r="RED10" s="7"/>
      <c r="REE10" s="7"/>
      <c r="REF10" s="7"/>
      <c r="REG10" s="7"/>
      <c r="REH10" s="7"/>
      <c r="REI10" s="7"/>
      <c r="REJ10" s="7"/>
      <c r="REL10" s="7"/>
      <c r="REM10" s="7"/>
      <c r="REN10" s="7"/>
      <c r="REO10" s="7"/>
      <c r="REP10" s="7"/>
      <c r="REQ10" s="7"/>
      <c r="RER10" s="7"/>
      <c r="RES10" s="7"/>
      <c r="RET10" s="7"/>
      <c r="REU10" s="7"/>
      <c r="REV10" s="7"/>
      <c r="REW10" s="7"/>
      <c r="REX10" s="7"/>
      <c r="REY10" s="7"/>
      <c r="REZ10" s="7"/>
      <c r="RFA10" s="7"/>
      <c r="RFB10" s="7"/>
      <c r="RFC10" s="7"/>
      <c r="RFD10" s="7"/>
      <c r="RFE10" s="7"/>
      <c r="RFF10" s="7"/>
      <c r="RFG10" s="7"/>
      <c r="RFH10" s="7"/>
      <c r="RFI10" s="7"/>
      <c r="RFJ10" s="7"/>
      <c r="RFK10" s="7"/>
      <c r="RFL10" s="7"/>
      <c r="RFM10" s="7"/>
      <c r="RFN10" s="7"/>
      <c r="RFO10" s="7"/>
      <c r="RFP10" s="7"/>
      <c r="RFQ10" s="7"/>
      <c r="RFR10" s="7"/>
      <c r="RFS10" s="7"/>
      <c r="RFT10" s="7"/>
      <c r="RFU10" s="7"/>
      <c r="RFV10" s="7"/>
      <c r="RFW10" s="7"/>
      <c r="RFX10" s="7"/>
      <c r="RFY10" s="7"/>
      <c r="RFZ10" s="7"/>
      <c r="RGA10" s="7"/>
      <c r="RGB10" s="7"/>
      <c r="RGC10" s="7"/>
      <c r="RGD10" s="7"/>
      <c r="RGE10" s="7"/>
      <c r="RGF10" s="7"/>
      <c r="RGG10" s="7"/>
      <c r="RGH10" s="7"/>
      <c r="RGI10" s="7"/>
      <c r="RGJ10" s="7"/>
      <c r="RGK10" s="7"/>
      <c r="RGL10" s="7"/>
      <c r="RGM10" s="7"/>
      <c r="RGN10" s="7"/>
      <c r="RGO10" s="7"/>
      <c r="RGP10" s="7"/>
      <c r="RGQ10" s="7"/>
      <c r="RGR10" s="7"/>
      <c r="RGS10" s="7"/>
      <c r="RGT10" s="7"/>
      <c r="RGU10" s="7"/>
      <c r="RGV10" s="7"/>
      <c r="RGW10" s="7"/>
      <c r="RGX10" s="7"/>
      <c r="RGY10" s="7"/>
      <c r="RGZ10" s="7"/>
      <c r="RHA10" s="7"/>
      <c r="RHB10" s="7"/>
      <c r="RHC10" s="7"/>
      <c r="RHD10" s="7"/>
      <c r="RHE10" s="7"/>
      <c r="RHF10" s="7"/>
      <c r="RHG10" s="7"/>
      <c r="RHH10" s="7"/>
      <c r="RHI10" s="7"/>
      <c r="RHJ10" s="7"/>
      <c r="RHK10" s="7"/>
      <c r="RHL10" s="7"/>
      <c r="RHM10" s="7"/>
      <c r="RHN10" s="7"/>
      <c r="RHO10" s="7"/>
      <c r="RHP10" s="7"/>
      <c r="RHQ10" s="7"/>
      <c r="RHR10" s="7"/>
      <c r="RHS10" s="7"/>
      <c r="RHT10" s="7"/>
      <c r="RHU10" s="7"/>
      <c r="RHV10" s="7"/>
      <c r="RHW10" s="7"/>
      <c r="RHX10" s="7"/>
      <c r="RHY10" s="7"/>
      <c r="RHZ10" s="7"/>
      <c r="RIA10" s="7"/>
      <c r="RIB10" s="7"/>
      <c r="RIC10" s="7"/>
      <c r="RID10" s="7"/>
      <c r="RIE10" s="7"/>
      <c r="RIF10" s="7"/>
      <c r="RIG10" s="7"/>
      <c r="RIH10" s="7"/>
      <c r="RII10" s="7"/>
      <c r="RIJ10" s="7"/>
      <c r="RIK10" s="7"/>
      <c r="RIL10" s="7"/>
      <c r="RIM10" s="7"/>
      <c r="RIN10" s="7"/>
      <c r="RIO10" s="7"/>
      <c r="RIP10" s="7"/>
      <c r="RIQ10" s="7"/>
      <c r="RIR10" s="7"/>
      <c r="RIS10" s="7"/>
      <c r="RIT10" s="7"/>
      <c r="RIU10" s="7"/>
      <c r="RIV10" s="7"/>
      <c r="RIW10" s="7"/>
      <c r="RIX10" s="7"/>
      <c r="RIY10" s="7"/>
      <c r="RIZ10" s="7"/>
      <c r="RJA10" s="7"/>
      <c r="RJB10" s="7"/>
      <c r="RJC10" s="7"/>
      <c r="RJD10" s="7"/>
      <c r="RJE10" s="7"/>
      <c r="RJF10" s="7"/>
      <c r="RJG10" s="7"/>
      <c r="RJH10" s="7"/>
      <c r="RJI10" s="7"/>
      <c r="RJJ10" s="7"/>
      <c r="RJK10" s="7"/>
      <c r="RJL10" s="7"/>
      <c r="RJM10" s="7"/>
      <c r="RJN10" s="7"/>
      <c r="RJO10" s="7"/>
      <c r="RJP10" s="7"/>
      <c r="RJQ10" s="7"/>
      <c r="RJR10" s="7"/>
      <c r="RJS10" s="7"/>
      <c r="RJT10" s="7"/>
      <c r="RJU10" s="7"/>
      <c r="RJV10" s="7"/>
      <c r="RJW10" s="7"/>
      <c r="RJX10" s="7"/>
      <c r="RJY10" s="7"/>
      <c r="RJZ10" s="7"/>
      <c r="RKA10" s="7"/>
      <c r="RKB10" s="7"/>
      <c r="RKC10" s="7"/>
      <c r="RKD10" s="7"/>
      <c r="RKE10" s="7"/>
      <c r="RKF10" s="7"/>
      <c r="RKG10" s="7"/>
      <c r="RKH10" s="7"/>
      <c r="RKI10" s="7"/>
      <c r="RKJ10" s="7"/>
      <c r="RKK10" s="7"/>
      <c r="RKL10" s="7"/>
      <c r="RKM10" s="7"/>
      <c r="RKN10" s="7"/>
      <c r="RKO10" s="7"/>
      <c r="RKP10" s="7"/>
      <c r="RKQ10" s="7"/>
      <c r="RKR10" s="7"/>
      <c r="RKS10" s="7"/>
      <c r="RKT10" s="7"/>
      <c r="RKU10" s="7"/>
      <c r="RKV10" s="7"/>
      <c r="RKW10" s="7"/>
      <c r="RKX10" s="7"/>
      <c r="RKY10" s="7"/>
      <c r="RKZ10" s="7"/>
      <c r="RLA10" s="7"/>
      <c r="RLB10" s="7"/>
      <c r="RLC10" s="7"/>
      <c r="RLD10" s="7"/>
      <c r="RLE10" s="7"/>
      <c r="RLF10" s="7"/>
      <c r="RLG10" s="7"/>
      <c r="RLH10" s="7"/>
      <c r="RLI10" s="7"/>
      <c r="RLJ10" s="7"/>
      <c r="RLK10" s="7"/>
      <c r="RLL10" s="7"/>
      <c r="RLM10" s="7"/>
      <c r="RLN10" s="7"/>
      <c r="RLO10" s="7"/>
      <c r="RLP10" s="7"/>
      <c r="RLQ10" s="7"/>
      <c r="RLR10" s="7"/>
      <c r="RLS10" s="7"/>
      <c r="RLT10" s="7"/>
      <c r="RLU10" s="7"/>
      <c r="RLV10" s="7"/>
      <c r="RLW10" s="7"/>
      <c r="RLX10" s="7"/>
      <c r="RLY10" s="7"/>
      <c r="RLZ10" s="7"/>
      <c r="RMA10" s="7"/>
      <c r="RMB10" s="7"/>
      <c r="RMC10" s="7"/>
      <c r="RMD10" s="7"/>
      <c r="RME10" s="7"/>
      <c r="RMF10" s="7"/>
      <c r="RMG10" s="7"/>
      <c r="RMH10" s="7"/>
      <c r="RMI10" s="7"/>
      <c r="RMJ10" s="7"/>
      <c r="RMK10" s="7"/>
      <c r="RML10" s="7"/>
      <c r="RMM10" s="7"/>
      <c r="RMN10" s="7"/>
      <c r="RMO10" s="7"/>
      <c r="RMP10" s="7"/>
      <c r="RMQ10" s="7"/>
      <c r="RMR10" s="7"/>
      <c r="RMS10" s="7"/>
      <c r="RMT10" s="7"/>
      <c r="RMU10" s="7"/>
      <c r="RMV10" s="7"/>
      <c r="RMW10" s="7"/>
      <c r="RMX10" s="7"/>
      <c r="RMY10" s="7"/>
      <c r="RMZ10" s="7"/>
      <c r="RNA10" s="7"/>
      <c r="RNB10" s="7"/>
      <c r="RNC10" s="7"/>
      <c r="RND10" s="7"/>
      <c r="RNE10" s="7"/>
      <c r="RNF10" s="7"/>
      <c r="RNG10" s="7"/>
      <c r="RNH10" s="7"/>
      <c r="RNI10" s="7"/>
      <c r="RNJ10" s="7"/>
      <c r="RNK10" s="7"/>
      <c r="RNL10" s="7"/>
      <c r="RNM10" s="7"/>
      <c r="RNN10" s="7"/>
      <c r="RNO10" s="7"/>
      <c r="RNP10" s="7"/>
      <c r="RNQ10" s="7"/>
      <c r="RNR10" s="7"/>
      <c r="RNS10" s="7"/>
      <c r="RNT10" s="7"/>
      <c r="RNU10" s="7"/>
      <c r="RNV10" s="7"/>
      <c r="RNW10" s="7"/>
      <c r="RNX10" s="7"/>
      <c r="RNY10" s="7"/>
      <c r="RNZ10" s="7"/>
      <c r="ROA10" s="7"/>
      <c r="ROB10" s="7"/>
      <c r="ROC10" s="7"/>
      <c r="ROD10" s="7"/>
      <c r="ROE10" s="7"/>
      <c r="ROF10" s="7"/>
      <c r="ROH10" s="7"/>
      <c r="ROI10" s="7"/>
      <c r="ROJ10" s="7"/>
      <c r="ROK10" s="7"/>
      <c r="ROL10" s="7"/>
      <c r="ROM10" s="7"/>
      <c r="RON10" s="7"/>
      <c r="ROO10" s="7"/>
      <c r="ROP10" s="7"/>
      <c r="ROQ10" s="7"/>
      <c r="ROR10" s="7"/>
      <c r="ROS10" s="7"/>
      <c r="ROT10" s="7"/>
      <c r="ROU10" s="7"/>
      <c r="ROV10" s="7"/>
      <c r="ROW10" s="7"/>
      <c r="ROX10" s="7"/>
      <c r="ROY10" s="7"/>
      <c r="ROZ10" s="7"/>
      <c r="RPA10" s="7"/>
      <c r="RPB10" s="7"/>
      <c r="RPC10" s="7"/>
      <c r="RPD10" s="7"/>
      <c r="RPE10" s="7"/>
      <c r="RPF10" s="7"/>
      <c r="RPG10" s="7"/>
      <c r="RPH10" s="7"/>
      <c r="RPI10" s="7"/>
      <c r="RPJ10" s="7"/>
      <c r="RPK10" s="7"/>
      <c r="RPL10" s="7"/>
      <c r="RPM10" s="7"/>
      <c r="RPN10" s="7"/>
      <c r="RPO10" s="7"/>
      <c r="RPP10" s="7"/>
      <c r="RPQ10" s="7"/>
      <c r="RPR10" s="7"/>
      <c r="RPS10" s="7"/>
      <c r="RPT10" s="7"/>
      <c r="RPU10" s="7"/>
      <c r="RPV10" s="7"/>
      <c r="RPW10" s="7"/>
      <c r="RPX10" s="7"/>
      <c r="RPY10" s="7"/>
      <c r="RPZ10" s="7"/>
      <c r="RQA10" s="7"/>
      <c r="RQB10" s="7"/>
      <c r="RQC10" s="7"/>
      <c r="RQD10" s="7"/>
      <c r="RQE10" s="7"/>
      <c r="RQF10" s="7"/>
      <c r="RQG10" s="7"/>
      <c r="RQH10" s="7"/>
      <c r="RQI10" s="7"/>
      <c r="RQJ10" s="7"/>
      <c r="RQK10" s="7"/>
      <c r="RQL10" s="7"/>
      <c r="RQM10" s="7"/>
      <c r="RQN10" s="7"/>
      <c r="RQO10" s="7"/>
      <c r="RQP10" s="7"/>
      <c r="RQQ10" s="7"/>
      <c r="RQR10" s="7"/>
      <c r="RQS10" s="7"/>
      <c r="RQT10" s="7"/>
      <c r="RQU10" s="7"/>
      <c r="RQV10" s="7"/>
      <c r="RQW10" s="7"/>
      <c r="RQX10" s="7"/>
      <c r="RQY10" s="7"/>
      <c r="RQZ10" s="7"/>
      <c r="RRA10" s="7"/>
      <c r="RRB10" s="7"/>
      <c r="RRC10" s="7"/>
      <c r="RRD10" s="7"/>
      <c r="RRE10" s="7"/>
      <c r="RRF10" s="7"/>
      <c r="RRG10" s="7"/>
      <c r="RRH10" s="7"/>
      <c r="RRI10" s="7"/>
      <c r="RRJ10" s="7"/>
      <c r="RRK10" s="7"/>
      <c r="RRL10" s="7"/>
      <c r="RRM10" s="7"/>
      <c r="RRN10" s="7"/>
      <c r="RRO10" s="7"/>
      <c r="RRP10" s="7"/>
      <c r="RRQ10" s="7"/>
      <c r="RRR10" s="7"/>
      <c r="RRS10" s="7"/>
      <c r="RRT10" s="7"/>
      <c r="RRU10" s="7"/>
      <c r="RRV10" s="7"/>
      <c r="RRW10" s="7"/>
      <c r="RRX10" s="7"/>
      <c r="RRY10" s="7"/>
      <c r="RRZ10" s="7"/>
      <c r="RSA10" s="7"/>
      <c r="RSB10" s="7"/>
      <c r="RSC10" s="7"/>
      <c r="RSD10" s="7"/>
      <c r="RSE10" s="7"/>
      <c r="RSF10" s="7"/>
      <c r="RSG10" s="7"/>
      <c r="RSH10" s="7"/>
      <c r="RSI10" s="7"/>
      <c r="RSJ10" s="7"/>
      <c r="RSK10" s="7"/>
      <c r="RSL10" s="7"/>
      <c r="RSM10" s="7"/>
      <c r="RSN10" s="7"/>
      <c r="RSO10" s="7"/>
      <c r="RSP10" s="7"/>
      <c r="RSQ10" s="7"/>
      <c r="RSR10" s="7"/>
      <c r="RSS10" s="7"/>
      <c r="RST10" s="7"/>
      <c r="RSU10" s="7"/>
      <c r="RSV10" s="7"/>
      <c r="RSW10" s="7"/>
      <c r="RSX10" s="7"/>
      <c r="RSY10" s="7"/>
      <c r="RSZ10" s="7"/>
      <c r="RTA10" s="7"/>
      <c r="RTB10" s="7"/>
      <c r="RTC10" s="7"/>
      <c r="RTD10" s="7"/>
      <c r="RTE10" s="7"/>
      <c r="RTF10" s="7"/>
      <c r="RTG10" s="7"/>
      <c r="RTH10" s="7"/>
      <c r="RTI10" s="7"/>
      <c r="RTJ10" s="7"/>
      <c r="RTK10" s="7"/>
      <c r="RTL10" s="7"/>
      <c r="RTM10" s="7"/>
      <c r="RTN10" s="7"/>
      <c r="RTO10" s="7"/>
      <c r="RTP10" s="7"/>
      <c r="RTQ10" s="7"/>
      <c r="RTR10" s="7"/>
      <c r="RTS10" s="7"/>
      <c r="RTT10" s="7"/>
      <c r="RTU10" s="7"/>
      <c r="RTV10" s="7"/>
      <c r="RTW10" s="7"/>
      <c r="RTX10" s="7"/>
      <c r="RTY10" s="7"/>
      <c r="RTZ10" s="7"/>
      <c r="RUA10" s="7"/>
      <c r="RUB10" s="7"/>
      <c r="RUC10" s="7"/>
      <c r="RUD10" s="7"/>
      <c r="RUE10" s="7"/>
      <c r="RUF10" s="7"/>
      <c r="RUG10" s="7"/>
      <c r="RUH10" s="7"/>
      <c r="RUI10" s="7"/>
      <c r="RUJ10" s="7"/>
      <c r="RUK10" s="7"/>
      <c r="RUL10" s="7"/>
      <c r="RUM10" s="7"/>
      <c r="RUN10" s="7"/>
      <c r="RUO10" s="7"/>
      <c r="RUP10" s="7"/>
      <c r="RUQ10" s="7"/>
      <c r="RUR10" s="7"/>
      <c r="RUS10" s="7"/>
      <c r="RUT10" s="7"/>
      <c r="RUU10" s="7"/>
      <c r="RUV10" s="7"/>
      <c r="RUW10" s="7"/>
      <c r="RUX10" s="7"/>
      <c r="RUY10" s="7"/>
      <c r="RUZ10" s="7"/>
      <c r="RVA10" s="7"/>
      <c r="RVB10" s="7"/>
      <c r="RVC10" s="7"/>
      <c r="RVD10" s="7"/>
      <c r="RVE10" s="7"/>
      <c r="RVF10" s="7"/>
      <c r="RVG10" s="7"/>
      <c r="RVH10" s="7"/>
      <c r="RVI10" s="7"/>
      <c r="RVJ10" s="7"/>
      <c r="RVK10" s="7"/>
      <c r="RVL10" s="7"/>
      <c r="RVM10" s="7"/>
      <c r="RVN10" s="7"/>
      <c r="RVO10" s="7"/>
      <c r="RVP10" s="7"/>
      <c r="RVQ10" s="7"/>
      <c r="RVR10" s="7"/>
      <c r="RVS10" s="7"/>
      <c r="RVT10" s="7"/>
      <c r="RVU10" s="7"/>
      <c r="RVV10" s="7"/>
      <c r="RVW10" s="7"/>
      <c r="RVX10" s="7"/>
      <c r="RVY10" s="7"/>
      <c r="RVZ10" s="7"/>
      <c r="RWA10" s="7"/>
      <c r="RWB10" s="7"/>
      <c r="RWC10" s="7"/>
      <c r="RWD10" s="7"/>
      <c r="RWE10" s="7"/>
      <c r="RWF10" s="7"/>
      <c r="RWG10" s="7"/>
      <c r="RWH10" s="7"/>
      <c r="RWI10" s="7"/>
      <c r="RWJ10" s="7"/>
      <c r="RWK10" s="7"/>
      <c r="RWL10" s="7"/>
      <c r="RWM10" s="7"/>
      <c r="RWN10" s="7"/>
      <c r="RWO10" s="7"/>
      <c r="RWP10" s="7"/>
      <c r="RWQ10" s="7"/>
      <c r="RWR10" s="7"/>
      <c r="RWS10" s="7"/>
      <c r="RWT10" s="7"/>
      <c r="RWU10" s="7"/>
      <c r="RWV10" s="7"/>
      <c r="RWW10" s="7"/>
      <c r="RWX10" s="7"/>
      <c r="RWY10" s="7"/>
      <c r="RWZ10" s="7"/>
      <c r="RXA10" s="7"/>
      <c r="RXB10" s="7"/>
      <c r="RXC10" s="7"/>
      <c r="RXD10" s="7"/>
      <c r="RXE10" s="7"/>
      <c r="RXF10" s="7"/>
      <c r="RXG10" s="7"/>
      <c r="RXH10" s="7"/>
      <c r="RXI10" s="7"/>
      <c r="RXJ10" s="7"/>
      <c r="RXK10" s="7"/>
      <c r="RXL10" s="7"/>
      <c r="RXM10" s="7"/>
      <c r="RXN10" s="7"/>
      <c r="RXO10" s="7"/>
      <c r="RXP10" s="7"/>
      <c r="RXQ10" s="7"/>
      <c r="RXR10" s="7"/>
      <c r="RXS10" s="7"/>
      <c r="RXT10" s="7"/>
      <c r="RXU10" s="7"/>
      <c r="RXV10" s="7"/>
      <c r="RXW10" s="7"/>
      <c r="RXX10" s="7"/>
      <c r="RXY10" s="7"/>
      <c r="RXZ10" s="7"/>
      <c r="RYA10" s="7"/>
      <c r="RYB10" s="7"/>
      <c r="RYD10" s="7"/>
      <c r="RYE10" s="7"/>
      <c r="RYF10" s="7"/>
      <c r="RYG10" s="7"/>
      <c r="RYH10" s="7"/>
      <c r="RYI10" s="7"/>
      <c r="RYJ10" s="7"/>
      <c r="RYK10" s="7"/>
      <c r="RYL10" s="7"/>
      <c r="RYM10" s="7"/>
      <c r="RYN10" s="7"/>
      <c r="RYO10" s="7"/>
      <c r="RYP10" s="7"/>
      <c r="RYQ10" s="7"/>
      <c r="RYR10" s="7"/>
      <c r="RYS10" s="7"/>
      <c r="RYT10" s="7"/>
      <c r="RYU10" s="7"/>
      <c r="RYV10" s="7"/>
      <c r="RYW10" s="7"/>
      <c r="RYX10" s="7"/>
      <c r="RYY10" s="7"/>
      <c r="RYZ10" s="7"/>
      <c r="RZA10" s="7"/>
      <c r="RZB10" s="7"/>
      <c r="RZC10" s="7"/>
      <c r="RZD10" s="7"/>
      <c r="RZE10" s="7"/>
      <c r="RZF10" s="7"/>
      <c r="RZG10" s="7"/>
      <c r="RZH10" s="7"/>
      <c r="RZI10" s="7"/>
      <c r="RZJ10" s="7"/>
      <c r="RZK10" s="7"/>
      <c r="RZL10" s="7"/>
      <c r="RZM10" s="7"/>
      <c r="RZN10" s="7"/>
      <c r="RZO10" s="7"/>
      <c r="RZP10" s="7"/>
      <c r="RZQ10" s="7"/>
      <c r="RZR10" s="7"/>
      <c r="RZS10" s="7"/>
      <c r="RZT10" s="7"/>
      <c r="RZU10" s="7"/>
      <c r="RZV10" s="7"/>
      <c r="RZW10" s="7"/>
      <c r="RZX10" s="7"/>
      <c r="RZY10" s="7"/>
      <c r="RZZ10" s="7"/>
      <c r="SAA10" s="7"/>
      <c r="SAB10" s="7"/>
      <c r="SAC10" s="7"/>
      <c r="SAD10" s="7"/>
      <c r="SAE10" s="7"/>
      <c r="SAF10" s="7"/>
      <c r="SAG10" s="7"/>
      <c r="SAH10" s="7"/>
      <c r="SAI10" s="7"/>
      <c r="SAJ10" s="7"/>
      <c r="SAK10" s="7"/>
      <c r="SAL10" s="7"/>
      <c r="SAM10" s="7"/>
      <c r="SAN10" s="7"/>
      <c r="SAO10" s="7"/>
      <c r="SAP10" s="7"/>
      <c r="SAQ10" s="7"/>
      <c r="SAR10" s="7"/>
      <c r="SAS10" s="7"/>
      <c r="SAT10" s="7"/>
      <c r="SAU10" s="7"/>
      <c r="SAV10" s="7"/>
      <c r="SAW10" s="7"/>
      <c r="SAX10" s="7"/>
      <c r="SAY10" s="7"/>
      <c r="SAZ10" s="7"/>
      <c r="SBA10" s="7"/>
      <c r="SBB10" s="7"/>
      <c r="SBC10" s="7"/>
      <c r="SBD10" s="7"/>
      <c r="SBE10" s="7"/>
      <c r="SBF10" s="7"/>
      <c r="SBG10" s="7"/>
      <c r="SBH10" s="7"/>
      <c r="SBI10" s="7"/>
      <c r="SBJ10" s="7"/>
      <c r="SBK10" s="7"/>
      <c r="SBL10" s="7"/>
      <c r="SBM10" s="7"/>
      <c r="SBN10" s="7"/>
      <c r="SBO10" s="7"/>
      <c r="SBP10" s="7"/>
      <c r="SBQ10" s="7"/>
      <c r="SBR10" s="7"/>
      <c r="SBS10" s="7"/>
      <c r="SBT10" s="7"/>
      <c r="SBU10" s="7"/>
      <c r="SBV10" s="7"/>
      <c r="SBW10" s="7"/>
      <c r="SBX10" s="7"/>
      <c r="SBY10" s="7"/>
      <c r="SBZ10" s="7"/>
      <c r="SCA10" s="7"/>
      <c r="SCB10" s="7"/>
      <c r="SCC10" s="7"/>
      <c r="SCD10" s="7"/>
      <c r="SCE10" s="7"/>
      <c r="SCF10" s="7"/>
      <c r="SCG10" s="7"/>
      <c r="SCH10" s="7"/>
      <c r="SCI10" s="7"/>
      <c r="SCJ10" s="7"/>
      <c r="SCK10" s="7"/>
      <c r="SCL10" s="7"/>
      <c r="SCM10" s="7"/>
      <c r="SCN10" s="7"/>
      <c r="SCO10" s="7"/>
      <c r="SCP10" s="7"/>
      <c r="SCQ10" s="7"/>
      <c r="SCR10" s="7"/>
      <c r="SCS10" s="7"/>
      <c r="SCT10" s="7"/>
      <c r="SCU10" s="7"/>
      <c r="SCV10" s="7"/>
      <c r="SCW10" s="7"/>
      <c r="SCX10" s="7"/>
      <c r="SCY10" s="7"/>
      <c r="SCZ10" s="7"/>
      <c r="SDA10" s="7"/>
      <c r="SDB10" s="7"/>
      <c r="SDC10" s="7"/>
      <c r="SDD10" s="7"/>
      <c r="SDE10" s="7"/>
      <c r="SDF10" s="7"/>
      <c r="SDG10" s="7"/>
      <c r="SDH10" s="7"/>
      <c r="SDI10" s="7"/>
      <c r="SDJ10" s="7"/>
      <c r="SDK10" s="7"/>
      <c r="SDL10" s="7"/>
      <c r="SDM10" s="7"/>
      <c r="SDN10" s="7"/>
      <c r="SDO10" s="7"/>
      <c r="SDP10" s="7"/>
      <c r="SDQ10" s="7"/>
      <c r="SDR10" s="7"/>
      <c r="SDS10" s="7"/>
      <c r="SDT10" s="7"/>
      <c r="SDU10" s="7"/>
      <c r="SDV10" s="7"/>
      <c r="SDW10" s="7"/>
      <c r="SDX10" s="7"/>
      <c r="SDY10" s="7"/>
      <c r="SDZ10" s="7"/>
      <c r="SEA10" s="7"/>
      <c r="SEB10" s="7"/>
      <c r="SEC10" s="7"/>
      <c r="SED10" s="7"/>
      <c r="SEE10" s="7"/>
      <c r="SEF10" s="7"/>
      <c r="SEG10" s="7"/>
      <c r="SEH10" s="7"/>
      <c r="SEI10" s="7"/>
      <c r="SEJ10" s="7"/>
      <c r="SEK10" s="7"/>
      <c r="SEL10" s="7"/>
      <c r="SEM10" s="7"/>
      <c r="SEN10" s="7"/>
      <c r="SEO10" s="7"/>
      <c r="SEP10" s="7"/>
      <c r="SEQ10" s="7"/>
      <c r="SER10" s="7"/>
      <c r="SES10" s="7"/>
      <c r="SET10" s="7"/>
      <c r="SEU10" s="7"/>
      <c r="SEV10" s="7"/>
      <c r="SEW10" s="7"/>
      <c r="SEX10" s="7"/>
      <c r="SEY10" s="7"/>
      <c r="SEZ10" s="7"/>
      <c r="SFA10" s="7"/>
      <c r="SFB10" s="7"/>
      <c r="SFC10" s="7"/>
      <c r="SFD10" s="7"/>
      <c r="SFE10" s="7"/>
      <c r="SFF10" s="7"/>
      <c r="SFG10" s="7"/>
      <c r="SFH10" s="7"/>
      <c r="SFI10" s="7"/>
      <c r="SFJ10" s="7"/>
      <c r="SFK10" s="7"/>
      <c r="SFL10" s="7"/>
      <c r="SFM10" s="7"/>
      <c r="SFN10" s="7"/>
      <c r="SFO10" s="7"/>
      <c r="SFP10" s="7"/>
      <c r="SFQ10" s="7"/>
      <c r="SFR10" s="7"/>
      <c r="SFS10" s="7"/>
      <c r="SFT10" s="7"/>
      <c r="SFU10" s="7"/>
      <c r="SFV10" s="7"/>
      <c r="SFW10" s="7"/>
      <c r="SFX10" s="7"/>
      <c r="SFY10" s="7"/>
      <c r="SFZ10" s="7"/>
      <c r="SGA10" s="7"/>
      <c r="SGB10" s="7"/>
      <c r="SGC10" s="7"/>
      <c r="SGD10" s="7"/>
      <c r="SGE10" s="7"/>
      <c r="SGF10" s="7"/>
      <c r="SGG10" s="7"/>
      <c r="SGH10" s="7"/>
      <c r="SGI10" s="7"/>
      <c r="SGJ10" s="7"/>
      <c r="SGK10" s="7"/>
      <c r="SGL10" s="7"/>
      <c r="SGM10" s="7"/>
      <c r="SGN10" s="7"/>
      <c r="SGO10" s="7"/>
      <c r="SGP10" s="7"/>
      <c r="SGQ10" s="7"/>
      <c r="SGR10" s="7"/>
      <c r="SGS10" s="7"/>
      <c r="SGT10" s="7"/>
      <c r="SGU10" s="7"/>
      <c r="SGV10" s="7"/>
      <c r="SGW10" s="7"/>
      <c r="SGX10" s="7"/>
      <c r="SGY10" s="7"/>
      <c r="SGZ10" s="7"/>
      <c r="SHA10" s="7"/>
      <c r="SHB10" s="7"/>
      <c r="SHC10" s="7"/>
      <c r="SHD10" s="7"/>
      <c r="SHE10" s="7"/>
      <c r="SHF10" s="7"/>
      <c r="SHG10" s="7"/>
      <c r="SHH10" s="7"/>
      <c r="SHI10" s="7"/>
      <c r="SHJ10" s="7"/>
      <c r="SHK10" s="7"/>
      <c r="SHL10" s="7"/>
      <c r="SHM10" s="7"/>
      <c r="SHN10" s="7"/>
      <c r="SHO10" s="7"/>
      <c r="SHP10" s="7"/>
      <c r="SHQ10" s="7"/>
      <c r="SHR10" s="7"/>
      <c r="SHS10" s="7"/>
      <c r="SHT10" s="7"/>
      <c r="SHU10" s="7"/>
      <c r="SHV10" s="7"/>
      <c r="SHW10" s="7"/>
      <c r="SHX10" s="7"/>
      <c r="SHZ10" s="7"/>
      <c r="SIA10" s="7"/>
      <c r="SIB10" s="7"/>
      <c r="SIC10" s="7"/>
      <c r="SID10" s="7"/>
      <c r="SIE10" s="7"/>
      <c r="SIF10" s="7"/>
      <c r="SIG10" s="7"/>
      <c r="SIH10" s="7"/>
      <c r="SII10" s="7"/>
      <c r="SIJ10" s="7"/>
      <c r="SIK10" s="7"/>
      <c r="SIL10" s="7"/>
      <c r="SIM10" s="7"/>
      <c r="SIN10" s="7"/>
      <c r="SIO10" s="7"/>
      <c r="SIP10" s="7"/>
      <c r="SIQ10" s="7"/>
      <c r="SIR10" s="7"/>
      <c r="SIS10" s="7"/>
      <c r="SIT10" s="7"/>
      <c r="SIU10" s="7"/>
      <c r="SIV10" s="7"/>
      <c r="SIW10" s="7"/>
      <c r="SIX10" s="7"/>
      <c r="SIY10" s="7"/>
      <c r="SIZ10" s="7"/>
      <c r="SJA10" s="7"/>
      <c r="SJB10" s="7"/>
      <c r="SJC10" s="7"/>
      <c r="SJD10" s="7"/>
      <c r="SJE10" s="7"/>
      <c r="SJF10" s="7"/>
      <c r="SJG10" s="7"/>
      <c r="SJH10" s="7"/>
      <c r="SJI10" s="7"/>
      <c r="SJJ10" s="7"/>
      <c r="SJK10" s="7"/>
      <c r="SJL10" s="7"/>
      <c r="SJM10" s="7"/>
      <c r="SJN10" s="7"/>
      <c r="SJO10" s="7"/>
      <c r="SJP10" s="7"/>
      <c r="SJQ10" s="7"/>
      <c r="SJR10" s="7"/>
      <c r="SJS10" s="7"/>
      <c r="SJT10" s="7"/>
      <c r="SJU10" s="7"/>
      <c r="SJV10" s="7"/>
      <c r="SJW10" s="7"/>
      <c r="SJX10" s="7"/>
      <c r="SJY10" s="7"/>
      <c r="SJZ10" s="7"/>
      <c r="SKA10" s="7"/>
      <c r="SKB10" s="7"/>
      <c r="SKC10" s="7"/>
      <c r="SKD10" s="7"/>
      <c r="SKE10" s="7"/>
      <c r="SKF10" s="7"/>
      <c r="SKG10" s="7"/>
      <c r="SKH10" s="7"/>
      <c r="SKI10" s="7"/>
      <c r="SKJ10" s="7"/>
      <c r="SKK10" s="7"/>
      <c r="SKL10" s="7"/>
      <c r="SKM10" s="7"/>
      <c r="SKN10" s="7"/>
      <c r="SKO10" s="7"/>
      <c r="SKP10" s="7"/>
      <c r="SKQ10" s="7"/>
      <c r="SKR10" s="7"/>
      <c r="SKS10" s="7"/>
      <c r="SKT10" s="7"/>
      <c r="SKU10" s="7"/>
      <c r="SKV10" s="7"/>
      <c r="SKW10" s="7"/>
      <c r="SKX10" s="7"/>
      <c r="SKY10" s="7"/>
      <c r="SKZ10" s="7"/>
      <c r="SLA10" s="7"/>
      <c r="SLB10" s="7"/>
      <c r="SLC10" s="7"/>
      <c r="SLD10" s="7"/>
      <c r="SLE10" s="7"/>
      <c r="SLF10" s="7"/>
      <c r="SLG10" s="7"/>
      <c r="SLH10" s="7"/>
      <c r="SLI10" s="7"/>
      <c r="SLJ10" s="7"/>
      <c r="SLK10" s="7"/>
      <c r="SLL10" s="7"/>
      <c r="SLM10" s="7"/>
      <c r="SLN10" s="7"/>
      <c r="SLO10" s="7"/>
      <c r="SLP10" s="7"/>
      <c r="SLQ10" s="7"/>
      <c r="SLR10" s="7"/>
      <c r="SLS10" s="7"/>
      <c r="SLT10" s="7"/>
      <c r="SLU10" s="7"/>
      <c r="SLV10" s="7"/>
      <c r="SLW10" s="7"/>
      <c r="SLX10" s="7"/>
      <c r="SLY10" s="7"/>
      <c r="SLZ10" s="7"/>
      <c r="SMA10" s="7"/>
      <c r="SMB10" s="7"/>
      <c r="SMC10" s="7"/>
      <c r="SMD10" s="7"/>
      <c r="SME10" s="7"/>
      <c r="SMF10" s="7"/>
      <c r="SMG10" s="7"/>
      <c r="SMH10" s="7"/>
      <c r="SMI10" s="7"/>
      <c r="SMJ10" s="7"/>
      <c r="SMK10" s="7"/>
      <c r="SML10" s="7"/>
      <c r="SMM10" s="7"/>
      <c r="SMN10" s="7"/>
      <c r="SMO10" s="7"/>
      <c r="SMP10" s="7"/>
      <c r="SMQ10" s="7"/>
      <c r="SMR10" s="7"/>
      <c r="SMS10" s="7"/>
      <c r="SMT10" s="7"/>
      <c r="SMU10" s="7"/>
      <c r="SMV10" s="7"/>
      <c r="SMW10" s="7"/>
      <c r="SMX10" s="7"/>
      <c r="SMY10" s="7"/>
      <c r="SMZ10" s="7"/>
      <c r="SNA10" s="7"/>
      <c r="SNB10" s="7"/>
      <c r="SNC10" s="7"/>
      <c r="SND10" s="7"/>
      <c r="SNE10" s="7"/>
      <c r="SNF10" s="7"/>
      <c r="SNG10" s="7"/>
      <c r="SNH10" s="7"/>
      <c r="SNI10" s="7"/>
      <c r="SNJ10" s="7"/>
      <c r="SNK10" s="7"/>
      <c r="SNL10" s="7"/>
      <c r="SNM10" s="7"/>
      <c r="SNN10" s="7"/>
      <c r="SNO10" s="7"/>
      <c r="SNP10" s="7"/>
      <c r="SNQ10" s="7"/>
      <c r="SNR10" s="7"/>
      <c r="SNS10" s="7"/>
      <c r="SNT10" s="7"/>
      <c r="SNU10" s="7"/>
      <c r="SNV10" s="7"/>
      <c r="SNW10" s="7"/>
      <c r="SNX10" s="7"/>
      <c r="SNY10" s="7"/>
      <c r="SNZ10" s="7"/>
      <c r="SOA10" s="7"/>
      <c r="SOB10" s="7"/>
      <c r="SOC10" s="7"/>
      <c r="SOD10" s="7"/>
      <c r="SOE10" s="7"/>
      <c r="SOF10" s="7"/>
      <c r="SOG10" s="7"/>
      <c r="SOH10" s="7"/>
      <c r="SOI10" s="7"/>
      <c r="SOJ10" s="7"/>
      <c r="SOK10" s="7"/>
      <c r="SOL10" s="7"/>
      <c r="SOM10" s="7"/>
      <c r="SON10" s="7"/>
      <c r="SOO10" s="7"/>
      <c r="SOP10" s="7"/>
      <c r="SOQ10" s="7"/>
      <c r="SOR10" s="7"/>
      <c r="SOS10" s="7"/>
      <c r="SOT10" s="7"/>
      <c r="SOU10" s="7"/>
      <c r="SOV10" s="7"/>
      <c r="SOW10" s="7"/>
      <c r="SOX10" s="7"/>
      <c r="SOY10" s="7"/>
      <c r="SOZ10" s="7"/>
      <c r="SPA10" s="7"/>
      <c r="SPB10" s="7"/>
      <c r="SPC10" s="7"/>
      <c r="SPD10" s="7"/>
      <c r="SPE10" s="7"/>
      <c r="SPF10" s="7"/>
      <c r="SPG10" s="7"/>
      <c r="SPH10" s="7"/>
      <c r="SPI10" s="7"/>
      <c r="SPJ10" s="7"/>
      <c r="SPK10" s="7"/>
      <c r="SPL10" s="7"/>
      <c r="SPM10" s="7"/>
      <c r="SPN10" s="7"/>
      <c r="SPO10" s="7"/>
      <c r="SPP10" s="7"/>
      <c r="SPQ10" s="7"/>
      <c r="SPR10" s="7"/>
      <c r="SPS10" s="7"/>
      <c r="SPT10" s="7"/>
      <c r="SPU10" s="7"/>
      <c r="SPV10" s="7"/>
      <c r="SPW10" s="7"/>
      <c r="SPX10" s="7"/>
      <c r="SPY10" s="7"/>
      <c r="SPZ10" s="7"/>
      <c r="SQA10" s="7"/>
      <c r="SQB10" s="7"/>
      <c r="SQC10" s="7"/>
      <c r="SQD10" s="7"/>
      <c r="SQE10" s="7"/>
      <c r="SQF10" s="7"/>
      <c r="SQG10" s="7"/>
      <c r="SQH10" s="7"/>
      <c r="SQI10" s="7"/>
      <c r="SQJ10" s="7"/>
      <c r="SQK10" s="7"/>
      <c r="SQL10" s="7"/>
      <c r="SQM10" s="7"/>
      <c r="SQN10" s="7"/>
      <c r="SQO10" s="7"/>
      <c r="SQP10" s="7"/>
      <c r="SQQ10" s="7"/>
      <c r="SQR10" s="7"/>
      <c r="SQS10" s="7"/>
      <c r="SQT10" s="7"/>
      <c r="SQU10" s="7"/>
      <c r="SQV10" s="7"/>
      <c r="SQW10" s="7"/>
      <c r="SQX10" s="7"/>
      <c r="SQY10" s="7"/>
      <c r="SQZ10" s="7"/>
      <c r="SRA10" s="7"/>
      <c r="SRB10" s="7"/>
      <c r="SRC10" s="7"/>
      <c r="SRD10" s="7"/>
      <c r="SRE10" s="7"/>
      <c r="SRF10" s="7"/>
      <c r="SRG10" s="7"/>
      <c r="SRH10" s="7"/>
      <c r="SRI10" s="7"/>
      <c r="SRJ10" s="7"/>
      <c r="SRK10" s="7"/>
      <c r="SRL10" s="7"/>
      <c r="SRM10" s="7"/>
      <c r="SRN10" s="7"/>
      <c r="SRO10" s="7"/>
      <c r="SRP10" s="7"/>
      <c r="SRQ10" s="7"/>
      <c r="SRR10" s="7"/>
      <c r="SRS10" s="7"/>
      <c r="SRT10" s="7"/>
      <c r="SRV10" s="7"/>
      <c r="SRW10" s="7"/>
      <c r="SRX10" s="7"/>
      <c r="SRY10" s="7"/>
      <c r="SRZ10" s="7"/>
      <c r="SSA10" s="7"/>
      <c r="SSB10" s="7"/>
      <c r="SSC10" s="7"/>
      <c r="SSD10" s="7"/>
      <c r="SSE10" s="7"/>
      <c r="SSF10" s="7"/>
      <c r="SSG10" s="7"/>
      <c r="SSH10" s="7"/>
      <c r="SSI10" s="7"/>
      <c r="SSJ10" s="7"/>
      <c r="SSK10" s="7"/>
      <c r="SSL10" s="7"/>
      <c r="SSM10" s="7"/>
      <c r="SSN10" s="7"/>
      <c r="SSO10" s="7"/>
      <c r="SSP10" s="7"/>
      <c r="SSQ10" s="7"/>
      <c r="SSR10" s="7"/>
      <c r="SSS10" s="7"/>
      <c r="SST10" s="7"/>
      <c r="SSU10" s="7"/>
      <c r="SSV10" s="7"/>
      <c r="SSW10" s="7"/>
      <c r="SSX10" s="7"/>
      <c r="SSY10" s="7"/>
      <c r="SSZ10" s="7"/>
      <c r="STA10" s="7"/>
      <c r="STB10" s="7"/>
      <c r="STC10" s="7"/>
      <c r="STD10" s="7"/>
      <c r="STE10" s="7"/>
      <c r="STF10" s="7"/>
      <c r="STG10" s="7"/>
      <c r="STH10" s="7"/>
      <c r="STI10" s="7"/>
      <c r="STJ10" s="7"/>
      <c r="STK10" s="7"/>
      <c r="STL10" s="7"/>
      <c r="STM10" s="7"/>
      <c r="STN10" s="7"/>
      <c r="STO10" s="7"/>
      <c r="STP10" s="7"/>
      <c r="STQ10" s="7"/>
      <c r="STR10" s="7"/>
      <c r="STS10" s="7"/>
      <c r="STT10" s="7"/>
      <c r="STU10" s="7"/>
      <c r="STV10" s="7"/>
      <c r="STW10" s="7"/>
      <c r="STX10" s="7"/>
      <c r="STY10" s="7"/>
      <c r="STZ10" s="7"/>
      <c r="SUA10" s="7"/>
      <c r="SUB10" s="7"/>
      <c r="SUC10" s="7"/>
      <c r="SUD10" s="7"/>
      <c r="SUE10" s="7"/>
      <c r="SUF10" s="7"/>
      <c r="SUG10" s="7"/>
      <c r="SUH10" s="7"/>
      <c r="SUI10" s="7"/>
      <c r="SUJ10" s="7"/>
      <c r="SUK10" s="7"/>
      <c r="SUL10" s="7"/>
      <c r="SUM10" s="7"/>
      <c r="SUN10" s="7"/>
      <c r="SUO10" s="7"/>
      <c r="SUP10" s="7"/>
      <c r="SUQ10" s="7"/>
      <c r="SUR10" s="7"/>
      <c r="SUS10" s="7"/>
      <c r="SUT10" s="7"/>
      <c r="SUU10" s="7"/>
      <c r="SUV10" s="7"/>
      <c r="SUW10" s="7"/>
      <c r="SUX10" s="7"/>
      <c r="SUY10" s="7"/>
      <c r="SUZ10" s="7"/>
      <c r="SVA10" s="7"/>
      <c r="SVB10" s="7"/>
      <c r="SVC10" s="7"/>
      <c r="SVD10" s="7"/>
      <c r="SVE10" s="7"/>
      <c r="SVF10" s="7"/>
      <c r="SVG10" s="7"/>
      <c r="SVH10" s="7"/>
      <c r="SVI10" s="7"/>
      <c r="SVJ10" s="7"/>
      <c r="SVK10" s="7"/>
      <c r="SVL10" s="7"/>
      <c r="SVM10" s="7"/>
      <c r="SVN10" s="7"/>
      <c r="SVO10" s="7"/>
      <c r="SVP10" s="7"/>
      <c r="SVQ10" s="7"/>
      <c r="SVR10" s="7"/>
      <c r="SVS10" s="7"/>
      <c r="SVT10" s="7"/>
      <c r="SVU10" s="7"/>
      <c r="SVV10" s="7"/>
      <c r="SVW10" s="7"/>
      <c r="SVX10" s="7"/>
      <c r="SVY10" s="7"/>
      <c r="SVZ10" s="7"/>
      <c r="SWA10" s="7"/>
      <c r="SWB10" s="7"/>
      <c r="SWC10" s="7"/>
      <c r="SWD10" s="7"/>
      <c r="SWE10" s="7"/>
      <c r="SWF10" s="7"/>
      <c r="SWG10" s="7"/>
      <c r="SWH10" s="7"/>
      <c r="SWI10" s="7"/>
      <c r="SWJ10" s="7"/>
      <c r="SWK10" s="7"/>
      <c r="SWL10" s="7"/>
      <c r="SWM10" s="7"/>
      <c r="SWN10" s="7"/>
      <c r="SWO10" s="7"/>
      <c r="SWP10" s="7"/>
      <c r="SWQ10" s="7"/>
      <c r="SWR10" s="7"/>
      <c r="SWS10" s="7"/>
      <c r="SWT10" s="7"/>
      <c r="SWU10" s="7"/>
      <c r="SWV10" s="7"/>
      <c r="SWW10" s="7"/>
      <c r="SWX10" s="7"/>
      <c r="SWY10" s="7"/>
      <c r="SWZ10" s="7"/>
      <c r="SXA10" s="7"/>
      <c r="SXB10" s="7"/>
      <c r="SXC10" s="7"/>
      <c r="SXD10" s="7"/>
      <c r="SXE10" s="7"/>
      <c r="SXF10" s="7"/>
      <c r="SXG10" s="7"/>
      <c r="SXH10" s="7"/>
      <c r="SXI10" s="7"/>
      <c r="SXJ10" s="7"/>
      <c r="SXK10" s="7"/>
      <c r="SXL10" s="7"/>
      <c r="SXM10" s="7"/>
      <c r="SXN10" s="7"/>
      <c r="SXO10" s="7"/>
      <c r="SXP10" s="7"/>
      <c r="SXQ10" s="7"/>
      <c r="SXR10" s="7"/>
      <c r="SXS10" s="7"/>
      <c r="SXT10" s="7"/>
      <c r="SXU10" s="7"/>
      <c r="SXV10" s="7"/>
      <c r="SXW10" s="7"/>
      <c r="SXX10" s="7"/>
      <c r="SXY10" s="7"/>
      <c r="SXZ10" s="7"/>
      <c r="SYA10" s="7"/>
      <c r="SYB10" s="7"/>
      <c r="SYC10" s="7"/>
      <c r="SYD10" s="7"/>
      <c r="SYE10" s="7"/>
      <c r="SYF10" s="7"/>
      <c r="SYG10" s="7"/>
      <c r="SYH10" s="7"/>
      <c r="SYI10" s="7"/>
      <c r="SYJ10" s="7"/>
      <c r="SYK10" s="7"/>
      <c r="SYL10" s="7"/>
      <c r="SYM10" s="7"/>
      <c r="SYN10" s="7"/>
      <c r="SYO10" s="7"/>
      <c r="SYP10" s="7"/>
      <c r="SYQ10" s="7"/>
      <c r="SYR10" s="7"/>
      <c r="SYS10" s="7"/>
      <c r="SYT10" s="7"/>
      <c r="SYU10" s="7"/>
      <c r="SYV10" s="7"/>
      <c r="SYW10" s="7"/>
      <c r="SYX10" s="7"/>
      <c r="SYY10" s="7"/>
      <c r="SYZ10" s="7"/>
      <c r="SZA10" s="7"/>
      <c r="SZB10" s="7"/>
      <c r="SZC10" s="7"/>
      <c r="SZD10" s="7"/>
      <c r="SZE10" s="7"/>
      <c r="SZF10" s="7"/>
      <c r="SZG10" s="7"/>
      <c r="SZH10" s="7"/>
      <c r="SZI10" s="7"/>
      <c r="SZJ10" s="7"/>
      <c r="SZK10" s="7"/>
      <c r="SZL10" s="7"/>
      <c r="SZM10" s="7"/>
      <c r="SZN10" s="7"/>
      <c r="SZO10" s="7"/>
      <c r="SZP10" s="7"/>
      <c r="SZQ10" s="7"/>
      <c r="SZR10" s="7"/>
      <c r="SZS10" s="7"/>
      <c r="SZT10" s="7"/>
      <c r="SZU10" s="7"/>
      <c r="SZV10" s="7"/>
      <c r="SZW10" s="7"/>
      <c r="SZX10" s="7"/>
      <c r="SZY10" s="7"/>
      <c r="SZZ10" s="7"/>
      <c r="TAA10" s="7"/>
      <c r="TAB10" s="7"/>
      <c r="TAC10" s="7"/>
      <c r="TAD10" s="7"/>
      <c r="TAE10" s="7"/>
      <c r="TAF10" s="7"/>
      <c r="TAG10" s="7"/>
      <c r="TAH10" s="7"/>
      <c r="TAI10" s="7"/>
      <c r="TAJ10" s="7"/>
      <c r="TAK10" s="7"/>
      <c r="TAL10" s="7"/>
      <c r="TAM10" s="7"/>
      <c r="TAN10" s="7"/>
      <c r="TAO10" s="7"/>
      <c r="TAP10" s="7"/>
      <c r="TAQ10" s="7"/>
      <c r="TAR10" s="7"/>
      <c r="TAS10" s="7"/>
      <c r="TAT10" s="7"/>
      <c r="TAU10" s="7"/>
      <c r="TAV10" s="7"/>
      <c r="TAW10" s="7"/>
      <c r="TAX10" s="7"/>
      <c r="TAY10" s="7"/>
      <c r="TAZ10" s="7"/>
      <c r="TBA10" s="7"/>
      <c r="TBB10" s="7"/>
      <c r="TBC10" s="7"/>
      <c r="TBD10" s="7"/>
      <c r="TBE10" s="7"/>
      <c r="TBF10" s="7"/>
      <c r="TBG10" s="7"/>
      <c r="TBH10" s="7"/>
      <c r="TBI10" s="7"/>
      <c r="TBJ10" s="7"/>
      <c r="TBK10" s="7"/>
      <c r="TBL10" s="7"/>
      <c r="TBM10" s="7"/>
      <c r="TBN10" s="7"/>
      <c r="TBO10" s="7"/>
      <c r="TBP10" s="7"/>
      <c r="TBR10" s="7"/>
      <c r="TBS10" s="7"/>
      <c r="TBT10" s="7"/>
      <c r="TBU10" s="7"/>
      <c r="TBV10" s="7"/>
      <c r="TBW10" s="7"/>
      <c r="TBX10" s="7"/>
      <c r="TBY10" s="7"/>
      <c r="TBZ10" s="7"/>
      <c r="TCA10" s="7"/>
      <c r="TCB10" s="7"/>
      <c r="TCC10" s="7"/>
      <c r="TCD10" s="7"/>
      <c r="TCE10" s="7"/>
      <c r="TCF10" s="7"/>
      <c r="TCG10" s="7"/>
      <c r="TCH10" s="7"/>
      <c r="TCI10" s="7"/>
      <c r="TCJ10" s="7"/>
      <c r="TCK10" s="7"/>
      <c r="TCL10" s="7"/>
      <c r="TCM10" s="7"/>
      <c r="TCN10" s="7"/>
      <c r="TCO10" s="7"/>
      <c r="TCP10" s="7"/>
      <c r="TCQ10" s="7"/>
      <c r="TCR10" s="7"/>
      <c r="TCS10" s="7"/>
      <c r="TCT10" s="7"/>
      <c r="TCU10" s="7"/>
      <c r="TCV10" s="7"/>
      <c r="TCW10" s="7"/>
      <c r="TCX10" s="7"/>
      <c r="TCY10" s="7"/>
      <c r="TCZ10" s="7"/>
      <c r="TDA10" s="7"/>
      <c r="TDB10" s="7"/>
      <c r="TDC10" s="7"/>
      <c r="TDD10" s="7"/>
      <c r="TDE10" s="7"/>
      <c r="TDF10" s="7"/>
      <c r="TDG10" s="7"/>
      <c r="TDH10" s="7"/>
      <c r="TDI10" s="7"/>
      <c r="TDJ10" s="7"/>
      <c r="TDK10" s="7"/>
      <c r="TDL10" s="7"/>
      <c r="TDM10" s="7"/>
      <c r="TDN10" s="7"/>
      <c r="TDO10" s="7"/>
      <c r="TDP10" s="7"/>
      <c r="TDQ10" s="7"/>
      <c r="TDR10" s="7"/>
      <c r="TDS10" s="7"/>
      <c r="TDT10" s="7"/>
      <c r="TDU10" s="7"/>
      <c r="TDV10" s="7"/>
      <c r="TDW10" s="7"/>
      <c r="TDX10" s="7"/>
      <c r="TDY10" s="7"/>
      <c r="TDZ10" s="7"/>
      <c r="TEA10" s="7"/>
      <c r="TEB10" s="7"/>
      <c r="TEC10" s="7"/>
      <c r="TED10" s="7"/>
      <c r="TEE10" s="7"/>
      <c r="TEF10" s="7"/>
      <c r="TEG10" s="7"/>
      <c r="TEH10" s="7"/>
      <c r="TEI10" s="7"/>
      <c r="TEJ10" s="7"/>
      <c r="TEK10" s="7"/>
      <c r="TEL10" s="7"/>
      <c r="TEM10" s="7"/>
      <c r="TEN10" s="7"/>
      <c r="TEO10" s="7"/>
      <c r="TEP10" s="7"/>
      <c r="TEQ10" s="7"/>
      <c r="TER10" s="7"/>
      <c r="TES10" s="7"/>
      <c r="TET10" s="7"/>
      <c r="TEU10" s="7"/>
      <c r="TEV10" s="7"/>
      <c r="TEW10" s="7"/>
      <c r="TEX10" s="7"/>
      <c r="TEY10" s="7"/>
      <c r="TEZ10" s="7"/>
      <c r="TFA10" s="7"/>
      <c r="TFB10" s="7"/>
      <c r="TFC10" s="7"/>
      <c r="TFD10" s="7"/>
      <c r="TFE10" s="7"/>
      <c r="TFF10" s="7"/>
      <c r="TFG10" s="7"/>
      <c r="TFH10" s="7"/>
      <c r="TFI10" s="7"/>
      <c r="TFJ10" s="7"/>
      <c r="TFK10" s="7"/>
      <c r="TFL10" s="7"/>
      <c r="TFM10" s="7"/>
      <c r="TFN10" s="7"/>
      <c r="TFO10" s="7"/>
      <c r="TFP10" s="7"/>
      <c r="TFQ10" s="7"/>
      <c r="TFR10" s="7"/>
      <c r="TFS10" s="7"/>
      <c r="TFT10" s="7"/>
      <c r="TFU10" s="7"/>
      <c r="TFV10" s="7"/>
      <c r="TFW10" s="7"/>
      <c r="TFX10" s="7"/>
      <c r="TFY10" s="7"/>
      <c r="TFZ10" s="7"/>
      <c r="TGA10" s="7"/>
      <c r="TGB10" s="7"/>
      <c r="TGC10" s="7"/>
      <c r="TGD10" s="7"/>
      <c r="TGE10" s="7"/>
      <c r="TGF10" s="7"/>
      <c r="TGG10" s="7"/>
      <c r="TGH10" s="7"/>
      <c r="TGI10" s="7"/>
      <c r="TGJ10" s="7"/>
      <c r="TGK10" s="7"/>
      <c r="TGL10" s="7"/>
      <c r="TGM10" s="7"/>
      <c r="TGN10" s="7"/>
      <c r="TGO10" s="7"/>
      <c r="TGP10" s="7"/>
      <c r="TGQ10" s="7"/>
      <c r="TGR10" s="7"/>
      <c r="TGS10" s="7"/>
      <c r="TGT10" s="7"/>
      <c r="TGU10" s="7"/>
      <c r="TGV10" s="7"/>
      <c r="TGW10" s="7"/>
      <c r="TGX10" s="7"/>
      <c r="TGY10" s="7"/>
      <c r="TGZ10" s="7"/>
      <c r="THA10" s="7"/>
      <c r="THB10" s="7"/>
      <c r="THC10" s="7"/>
      <c r="THD10" s="7"/>
      <c r="THE10" s="7"/>
      <c r="THF10" s="7"/>
      <c r="THG10" s="7"/>
      <c r="THH10" s="7"/>
      <c r="THI10" s="7"/>
      <c r="THJ10" s="7"/>
      <c r="THK10" s="7"/>
      <c r="THL10" s="7"/>
      <c r="THM10" s="7"/>
      <c r="THN10" s="7"/>
      <c r="THO10" s="7"/>
      <c r="THP10" s="7"/>
      <c r="THQ10" s="7"/>
      <c r="THR10" s="7"/>
      <c r="THS10" s="7"/>
      <c r="THT10" s="7"/>
      <c r="THU10" s="7"/>
      <c r="THV10" s="7"/>
      <c r="THW10" s="7"/>
      <c r="THX10" s="7"/>
      <c r="THY10" s="7"/>
      <c r="THZ10" s="7"/>
      <c r="TIA10" s="7"/>
      <c r="TIB10" s="7"/>
      <c r="TIC10" s="7"/>
      <c r="TID10" s="7"/>
      <c r="TIE10" s="7"/>
      <c r="TIF10" s="7"/>
      <c r="TIG10" s="7"/>
      <c r="TIH10" s="7"/>
      <c r="TII10" s="7"/>
      <c r="TIJ10" s="7"/>
      <c r="TIK10" s="7"/>
      <c r="TIL10" s="7"/>
      <c r="TIM10" s="7"/>
      <c r="TIN10" s="7"/>
      <c r="TIO10" s="7"/>
      <c r="TIP10" s="7"/>
      <c r="TIQ10" s="7"/>
      <c r="TIR10" s="7"/>
      <c r="TIS10" s="7"/>
      <c r="TIT10" s="7"/>
      <c r="TIU10" s="7"/>
      <c r="TIV10" s="7"/>
      <c r="TIW10" s="7"/>
      <c r="TIX10" s="7"/>
      <c r="TIY10" s="7"/>
      <c r="TIZ10" s="7"/>
      <c r="TJA10" s="7"/>
      <c r="TJB10" s="7"/>
      <c r="TJC10" s="7"/>
      <c r="TJD10" s="7"/>
      <c r="TJE10" s="7"/>
      <c r="TJF10" s="7"/>
      <c r="TJG10" s="7"/>
      <c r="TJH10" s="7"/>
      <c r="TJI10" s="7"/>
      <c r="TJJ10" s="7"/>
      <c r="TJK10" s="7"/>
      <c r="TJL10" s="7"/>
      <c r="TJM10" s="7"/>
      <c r="TJN10" s="7"/>
      <c r="TJO10" s="7"/>
      <c r="TJP10" s="7"/>
      <c r="TJQ10" s="7"/>
      <c r="TJR10" s="7"/>
      <c r="TJS10" s="7"/>
      <c r="TJT10" s="7"/>
      <c r="TJU10" s="7"/>
      <c r="TJV10" s="7"/>
      <c r="TJW10" s="7"/>
      <c r="TJX10" s="7"/>
      <c r="TJY10" s="7"/>
      <c r="TJZ10" s="7"/>
      <c r="TKA10" s="7"/>
      <c r="TKB10" s="7"/>
      <c r="TKC10" s="7"/>
      <c r="TKD10" s="7"/>
      <c r="TKE10" s="7"/>
      <c r="TKF10" s="7"/>
      <c r="TKG10" s="7"/>
      <c r="TKH10" s="7"/>
      <c r="TKI10" s="7"/>
      <c r="TKJ10" s="7"/>
      <c r="TKK10" s="7"/>
      <c r="TKL10" s="7"/>
      <c r="TKM10" s="7"/>
      <c r="TKN10" s="7"/>
      <c r="TKO10" s="7"/>
      <c r="TKP10" s="7"/>
      <c r="TKQ10" s="7"/>
      <c r="TKR10" s="7"/>
      <c r="TKS10" s="7"/>
      <c r="TKT10" s="7"/>
      <c r="TKU10" s="7"/>
      <c r="TKV10" s="7"/>
      <c r="TKW10" s="7"/>
      <c r="TKX10" s="7"/>
      <c r="TKY10" s="7"/>
      <c r="TKZ10" s="7"/>
      <c r="TLA10" s="7"/>
      <c r="TLB10" s="7"/>
      <c r="TLC10" s="7"/>
      <c r="TLD10" s="7"/>
      <c r="TLE10" s="7"/>
      <c r="TLF10" s="7"/>
      <c r="TLG10" s="7"/>
      <c r="TLH10" s="7"/>
      <c r="TLI10" s="7"/>
      <c r="TLJ10" s="7"/>
      <c r="TLK10" s="7"/>
      <c r="TLL10" s="7"/>
      <c r="TLN10" s="7"/>
      <c r="TLO10" s="7"/>
      <c r="TLP10" s="7"/>
      <c r="TLQ10" s="7"/>
      <c r="TLR10" s="7"/>
      <c r="TLS10" s="7"/>
      <c r="TLT10" s="7"/>
      <c r="TLU10" s="7"/>
      <c r="TLV10" s="7"/>
      <c r="TLW10" s="7"/>
      <c r="TLX10" s="7"/>
      <c r="TLY10" s="7"/>
      <c r="TLZ10" s="7"/>
      <c r="TMA10" s="7"/>
      <c r="TMB10" s="7"/>
      <c r="TMC10" s="7"/>
      <c r="TMD10" s="7"/>
      <c r="TME10" s="7"/>
      <c r="TMF10" s="7"/>
      <c r="TMG10" s="7"/>
      <c r="TMH10" s="7"/>
      <c r="TMI10" s="7"/>
      <c r="TMJ10" s="7"/>
      <c r="TMK10" s="7"/>
      <c r="TML10" s="7"/>
      <c r="TMM10" s="7"/>
      <c r="TMN10" s="7"/>
      <c r="TMO10" s="7"/>
      <c r="TMP10" s="7"/>
      <c r="TMQ10" s="7"/>
      <c r="TMR10" s="7"/>
      <c r="TMS10" s="7"/>
      <c r="TMT10" s="7"/>
      <c r="TMU10" s="7"/>
      <c r="TMV10" s="7"/>
      <c r="TMW10" s="7"/>
      <c r="TMX10" s="7"/>
      <c r="TMY10" s="7"/>
      <c r="TMZ10" s="7"/>
      <c r="TNA10" s="7"/>
      <c r="TNB10" s="7"/>
      <c r="TNC10" s="7"/>
      <c r="TND10" s="7"/>
      <c r="TNE10" s="7"/>
      <c r="TNF10" s="7"/>
      <c r="TNG10" s="7"/>
      <c r="TNH10" s="7"/>
      <c r="TNI10" s="7"/>
      <c r="TNJ10" s="7"/>
      <c r="TNK10" s="7"/>
      <c r="TNL10" s="7"/>
      <c r="TNM10" s="7"/>
      <c r="TNN10" s="7"/>
      <c r="TNO10" s="7"/>
      <c r="TNP10" s="7"/>
      <c r="TNQ10" s="7"/>
      <c r="TNR10" s="7"/>
      <c r="TNS10" s="7"/>
      <c r="TNT10" s="7"/>
      <c r="TNU10" s="7"/>
      <c r="TNV10" s="7"/>
      <c r="TNW10" s="7"/>
      <c r="TNX10" s="7"/>
      <c r="TNY10" s="7"/>
      <c r="TNZ10" s="7"/>
      <c r="TOA10" s="7"/>
      <c r="TOB10" s="7"/>
      <c r="TOC10" s="7"/>
      <c r="TOD10" s="7"/>
      <c r="TOE10" s="7"/>
      <c r="TOF10" s="7"/>
      <c r="TOG10" s="7"/>
      <c r="TOH10" s="7"/>
      <c r="TOI10" s="7"/>
      <c r="TOJ10" s="7"/>
      <c r="TOK10" s="7"/>
      <c r="TOL10" s="7"/>
      <c r="TOM10" s="7"/>
      <c r="TON10" s="7"/>
      <c r="TOO10" s="7"/>
      <c r="TOP10" s="7"/>
      <c r="TOQ10" s="7"/>
      <c r="TOR10" s="7"/>
      <c r="TOS10" s="7"/>
      <c r="TOT10" s="7"/>
      <c r="TOU10" s="7"/>
      <c r="TOV10" s="7"/>
      <c r="TOW10" s="7"/>
      <c r="TOX10" s="7"/>
      <c r="TOY10" s="7"/>
      <c r="TOZ10" s="7"/>
      <c r="TPA10" s="7"/>
      <c r="TPB10" s="7"/>
      <c r="TPC10" s="7"/>
      <c r="TPD10" s="7"/>
      <c r="TPE10" s="7"/>
      <c r="TPF10" s="7"/>
      <c r="TPG10" s="7"/>
      <c r="TPH10" s="7"/>
      <c r="TPI10" s="7"/>
      <c r="TPJ10" s="7"/>
      <c r="TPK10" s="7"/>
      <c r="TPL10" s="7"/>
      <c r="TPM10" s="7"/>
      <c r="TPN10" s="7"/>
      <c r="TPO10" s="7"/>
      <c r="TPP10" s="7"/>
      <c r="TPQ10" s="7"/>
      <c r="TPR10" s="7"/>
      <c r="TPS10" s="7"/>
      <c r="TPT10" s="7"/>
      <c r="TPU10" s="7"/>
      <c r="TPV10" s="7"/>
      <c r="TPW10" s="7"/>
      <c r="TPX10" s="7"/>
      <c r="TPY10" s="7"/>
      <c r="TPZ10" s="7"/>
      <c r="TQA10" s="7"/>
      <c r="TQB10" s="7"/>
      <c r="TQC10" s="7"/>
      <c r="TQD10" s="7"/>
      <c r="TQE10" s="7"/>
      <c r="TQF10" s="7"/>
      <c r="TQG10" s="7"/>
      <c r="TQH10" s="7"/>
      <c r="TQI10" s="7"/>
      <c r="TQJ10" s="7"/>
      <c r="TQK10" s="7"/>
      <c r="TQL10" s="7"/>
      <c r="TQM10" s="7"/>
      <c r="TQN10" s="7"/>
      <c r="TQO10" s="7"/>
      <c r="TQP10" s="7"/>
      <c r="TQQ10" s="7"/>
      <c r="TQR10" s="7"/>
      <c r="TQS10" s="7"/>
      <c r="TQT10" s="7"/>
      <c r="TQU10" s="7"/>
      <c r="TQV10" s="7"/>
      <c r="TQW10" s="7"/>
      <c r="TQX10" s="7"/>
      <c r="TQY10" s="7"/>
      <c r="TQZ10" s="7"/>
      <c r="TRA10" s="7"/>
      <c r="TRB10" s="7"/>
      <c r="TRC10" s="7"/>
      <c r="TRD10" s="7"/>
      <c r="TRE10" s="7"/>
      <c r="TRF10" s="7"/>
      <c r="TRG10" s="7"/>
      <c r="TRH10" s="7"/>
      <c r="TRI10" s="7"/>
      <c r="TRJ10" s="7"/>
      <c r="TRK10" s="7"/>
      <c r="TRL10" s="7"/>
      <c r="TRM10" s="7"/>
      <c r="TRN10" s="7"/>
      <c r="TRO10" s="7"/>
      <c r="TRP10" s="7"/>
      <c r="TRQ10" s="7"/>
      <c r="TRR10" s="7"/>
      <c r="TRS10" s="7"/>
      <c r="TRT10" s="7"/>
      <c r="TRU10" s="7"/>
      <c r="TRV10" s="7"/>
      <c r="TRW10" s="7"/>
      <c r="TRX10" s="7"/>
      <c r="TRY10" s="7"/>
      <c r="TRZ10" s="7"/>
      <c r="TSA10" s="7"/>
      <c r="TSB10" s="7"/>
      <c r="TSC10" s="7"/>
      <c r="TSD10" s="7"/>
      <c r="TSE10" s="7"/>
      <c r="TSF10" s="7"/>
      <c r="TSG10" s="7"/>
      <c r="TSH10" s="7"/>
      <c r="TSI10" s="7"/>
      <c r="TSJ10" s="7"/>
      <c r="TSK10" s="7"/>
      <c r="TSL10" s="7"/>
      <c r="TSM10" s="7"/>
      <c r="TSN10" s="7"/>
      <c r="TSO10" s="7"/>
      <c r="TSP10" s="7"/>
      <c r="TSQ10" s="7"/>
      <c r="TSR10" s="7"/>
      <c r="TSS10" s="7"/>
      <c r="TST10" s="7"/>
      <c r="TSU10" s="7"/>
      <c r="TSV10" s="7"/>
      <c r="TSW10" s="7"/>
      <c r="TSX10" s="7"/>
      <c r="TSY10" s="7"/>
      <c r="TSZ10" s="7"/>
      <c r="TTA10" s="7"/>
      <c r="TTB10" s="7"/>
      <c r="TTC10" s="7"/>
      <c r="TTD10" s="7"/>
      <c r="TTE10" s="7"/>
      <c r="TTF10" s="7"/>
      <c r="TTG10" s="7"/>
      <c r="TTH10" s="7"/>
      <c r="TTI10" s="7"/>
      <c r="TTJ10" s="7"/>
      <c r="TTK10" s="7"/>
      <c r="TTL10" s="7"/>
      <c r="TTM10" s="7"/>
      <c r="TTN10" s="7"/>
      <c r="TTO10" s="7"/>
      <c r="TTP10" s="7"/>
      <c r="TTQ10" s="7"/>
      <c r="TTR10" s="7"/>
      <c r="TTS10" s="7"/>
      <c r="TTT10" s="7"/>
      <c r="TTU10" s="7"/>
      <c r="TTV10" s="7"/>
      <c r="TTW10" s="7"/>
      <c r="TTX10" s="7"/>
      <c r="TTY10" s="7"/>
      <c r="TTZ10" s="7"/>
      <c r="TUA10" s="7"/>
      <c r="TUB10" s="7"/>
      <c r="TUC10" s="7"/>
      <c r="TUD10" s="7"/>
      <c r="TUE10" s="7"/>
      <c r="TUF10" s="7"/>
      <c r="TUG10" s="7"/>
      <c r="TUH10" s="7"/>
      <c r="TUI10" s="7"/>
      <c r="TUJ10" s="7"/>
      <c r="TUK10" s="7"/>
      <c r="TUL10" s="7"/>
      <c r="TUM10" s="7"/>
      <c r="TUN10" s="7"/>
      <c r="TUO10" s="7"/>
      <c r="TUP10" s="7"/>
      <c r="TUQ10" s="7"/>
      <c r="TUR10" s="7"/>
      <c r="TUS10" s="7"/>
      <c r="TUT10" s="7"/>
      <c r="TUU10" s="7"/>
      <c r="TUV10" s="7"/>
      <c r="TUW10" s="7"/>
      <c r="TUX10" s="7"/>
      <c r="TUY10" s="7"/>
      <c r="TUZ10" s="7"/>
      <c r="TVA10" s="7"/>
      <c r="TVB10" s="7"/>
      <c r="TVC10" s="7"/>
      <c r="TVD10" s="7"/>
      <c r="TVE10" s="7"/>
      <c r="TVF10" s="7"/>
      <c r="TVG10" s="7"/>
      <c r="TVH10" s="7"/>
      <c r="TVJ10" s="7"/>
      <c r="TVK10" s="7"/>
      <c r="TVL10" s="7"/>
      <c r="TVM10" s="7"/>
      <c r="TVN10" s="7"/>
      <c r="TVO10" s="7"/>
      <c r="TVP10" s="7"/>
      <c r="TVQ10" s="7"/>
      <c r="TVR10" s="7"/>
      <c r="TVS10" s="7"/>
      <c r="TVT10" s="7"/>
      <c r="TVU10" s="7"/>
      <c r="TVV10" s="7"/>
      <c r="TVW10" s="7"/>
      <c r="TVX10" s="7"/>
      <c r="TVY10" s="7"/>
      <c r="TVZ10" s="7"/>
      <c r="TWA10" s="7"/>
      <c r="TWB10" s="7"/>
      <c r="TWC10" s="7"/>
      <c r="TWD10" s="7"/>
      <c r="TWE10" s="7"/>
      <c r="TWF10" s="7"/>
      <c r="TWG10" s="7"/>
      <c r="TWH10" s="7"/>
      <c r="TWI10" s="7"/>
      <c r="TWJ10" s="7"/>
      <c r="TWK10" s="7"/>
      <c r="TWL10" s="7"/>
      <c r="TWM10" s="7"/>
      <c r="TWN10" s="7"/>
      <c r="TWO10" s="7"/>
      <c r="TWP10" s="7"/>
      <c r="TWQ10" s="7"/>
      <c r="TWR10" s="7"/>
      <c r="TWS10" s="7"/>
      <c r="TWT10" s="7"/>
      <c r="TWU10" s="7"/>
      <c r="TWV10" s="7"/>
      <c r="TWW10" s="7"/>
      <c r="TWX10" s="7"/>
      <c r="TWY10" s="7"/>
      <c r="TWZ10" s="7"/>
      <c r="TXA10" s="7"/>
      <c r="TXB10" s="7"/>
      <c r="TXC10" s="7"/>
      <c r="TXD10" s="7"/>
      <c r="TXE10" s="7"/>
      <c r="TXF10" s="7"/>
      <c r="TXG10" s="7"/>
      <c r="TXH10" s="7"/>
      <c r="TXI10" s="7"/>
      <c r="TXJ10" s="7"/>
      <c r="TXK10" s="7"/>
      <c r="TXL10" s="7"/>
      <c r="TXM10" s="7"/>
      <c r="TXN10" s="7"/>
      <c r="TXO10" s="7"/>
      <c r="TXP10" s="7"/>
      <c r="TXQ10" s="7"/>
      <c r="TXR10" s="7"/>
      <c r="TXS10" s="7"/>
      <c r="TXT10" s="7"/>
      <c r="TXU10" s="7"/>
      <c r="TXV10" s="7"/>
      <c r="TXW10" s="7"/>
      <c r="TXX10" s="7"/>
      <c r="TXY10" s="7"/>
      <c r="TXZ10" s="7"/>
      <c r="TYA10" s="7"/>
      <c r="TYB10" s="7"/>
      <c r="TYC10" s="7"/>
      <c r="TYD10" s="7"/>
      <c r="TYE10" s="7"/>
      <c r="TYF10" s="7"/>
      <c r="TYG10" s="7"/>
      <c r="TYH10" s="7"/>
      <c r="TYI10" s="7"/>
      <c r="TYJ10" s="7"/>
      <c r="TYK10" s="7"/>
      <c r="TYL10" s="7"/>
      <c r="TYM10" s="7"/>
      <c r="TYN10" s="7"/>
      <c r="TYO10" s="7"/>
      <c r="TYP10" s="7"/>
      <c r="TYQ10" s="7"/>
      <c r="TYR10" s="7"/>
      <c r="TYS10" s="7"/>
      <c r="TYT10" s="7"/>
      <c r="TYU10" s="7"/>
      <c r="TYV10" s="7"/>
      <c r="TYW10" s="7"/>
      <c r="TYX10" s="7"/>
      <c r="TYY10" s="7"/>
      <c r="TYZ10" s="7"/>
      <c r="TZA10" s="7"/>
      <c r="TZB10" s="7"/>
      <c r="TZC10" s="7"/>
      <c r="TZD10" s="7"/>
      <c r="TZE10" s="7"/>
      <c r="TZF10" s="7"/>
      <c r="TZG10" s="7"/>
      <c r="TZH10" s="7"/>
      <c r="TZI10" s="7"/>
      <c r="TZJ10" s="7"/>
      <c r="TZK10" s="7"/>
      <c r="TZL10" s="7"/>
      <c r="TZM10" s="7"/>
      <c r="TZN10" s="7"/>
      <c r="TZO10" s="7"/>
      <c r="TZP10" s="7"/>
      <c r="TZQ10" s="7"/>
      <c r="TZR10" s="7"/>
      <c r="TZS10" s="7"/>
      <c r="TZT10" s="7"/>
      <c r="TZU10" s="7"/>
      <c r="TZV10" s="7"/>
      <c r="TZW10" s="7"/>
      <c r="TZX10" s="7"/>
      <c r="TZY10" s="7"/>
      <c r="TZZ10" s="7"/>
      <c r="UAA10" s="7"/>
      <c r="UAB10" s="7"/>
      <c r="UAC10" s="7"/>
      <c r="UAD10" s="7"/>
      <c r="UAE10" s="7"/>
      <c r="UAF10" s="7"/>
      <c r="UAG10" s="7"/>
      <c r="UAH10" s="7"/>
      <c r="UAI10" s="7"/>
      <c r="UAJ10" s="7"/>
      <c r="UAK10" s="7"/>
      <c r="UAL10" s="7"/>
      <c r="UAM10" s="7"/>
      <c r="UAN10" s="7"/>
      <c r="UAO10" s="7"/>
      <c r="UAP10" s="7"/>
      <c r="UAQ10" s="7"/>
      <c r="UAR10" s="7"/>
      <c r="UAS10" s="7"/>
      <c r="UAT10" s="7"/>
      <c r="UAU10" s="7"/>
      <c r="UAV10" s="7"/>
      <c r="UAW10" s="7"/>
      <c r="UAX10" s="7"/>
      <c r="UAY10" s="7"/>
      <c r="UAZ10" s="7"/>
      <c r="UBA10" s="7"/>
      <c r="UBB10" s="7"/>
      <c r="UBC10" s="7"/>
      <c r="UBD10" s="7"/>
      <c r="UBE10" s="7"/>
      <c r="UBF10" s="7"/>
      <c r="UBG10" s="7"/>
      <c r="UBH10" s="7"/>
      <c r="UBI10" s="7"/>
      <c r="UBJ10" s="7"/>
      <c r="UBK10" s="7"/>
      <c r="UBL10" s="7"/>
      <c r="UBM10" s="7"/>
      <c r="UBN10" s="7"/>
      <c r="UBO10" s="7"/>
      <c r="UBP10" s="7"/>
      <c r="UBQ10" s="7"/>
      <c r="UBR10" s="7"/>
      <c r="UBS10" s="7"/>
      <c r="UBT10" s="7"/>
      <c r="UBU10" s="7"/>
      <c r="UBV10" s="7"/>
      <c r="UBW10" s="7"/>
      <c r="UBX10" s="7"/>
      <c r="UBY10" s="7"/>
      <c r="UBZ10" s="7"/>
      <c r="UCA10" s="7"/>
      <c r="UCB10" s="7"/>
      <c r="UCC10" s="7"/>
      <c r="UCD10" s="7"/>
      <c r="UCE10" s="7"/>
      <c r="UCF10" s="7"/>
      <c r="UCG10" s="7"/>
      <c r="UCH10" s="7"/>
      <c r="UCI10" s="7"/>
      <c r="UCJ10" s="7"/>
      <c r="UCK10" s="7"/>
      <c r="UCL10" s="7"/>
      <c r="UCM10" s="7"/>
      <c r="UCN10" s="7"/>
      <c r="UCO10" s="7"/>
      <c r="UCP10" s="7"/>
      <c r="UCQ10" s="7"/>
      <c r="UCR10" s="7"/>
      <c r="UCS10" s="7"/>
      <c r="UCT10" s="7"/>
      <c r="UCU10" s="7"/>
      <c r="UCV10" s="7"/>
      <c r="UCW10" s="7"/>
      <c r="UCX10" s="7"/>
      <c r="UCY10" s="7"/>
      <c r="UCZ10" s="7"/>
      <c r="UDA10" s="7"/>
      <c r="UDB10" s="7"/>
      <c r="UDC10" s="7"/>
      <c r="UDD10" s="7"/>
      <c r="UDE10" s="7"/>
      <c r="UDF10" s="7"/>
      <c r="UDG10" s="7"/>
      <c r="UDH10" s="7"/>
      <c r="UDI10" s="7"/>
      <c r="UDJ10" s="7"/>
      <c r="UDK10" s="7"/>
      <c r="UDL10" s="7"/>
      <c r="UDM10" s="7"/>
      <c r="UDN10" s="7"/>
      <c r="UDO10" s="7"/>
      <c r="UDP10" s="7"/>
      <c r="UDQ10" s="7"/>
      <c r="UDR10" s="7"/>
      <c r="UDS10" s="7"/>
      <c r="UDT10" s="7"/>
      <c r="UDU10" s="7"/>
      <c r="UDV10" s="7"/>
      <c r="UDW10" s="7"/>
      <c r="UDX10" s="7"/>
      <c r="UDY10" s="7"/>
      <c r="UDZ10" s="7"/>
      <c r="UEA10" s="7"/>
      <c r="UEB10" s="7"/>
      <c r="UEC10" s="7"/>
      <c r="UED10" s="7"/>
      <c r="UEE10" s="7"/>
      <c r="UEF10" s="7"/>
      <c r="UEG10" s="7"/>
      <c r="UEH10" s="7"/>
      <c r="UEI10" s="7"/>
      <c r="UEJ10" s="7"/>
      <c r="UEK10" s="7"/>
      <c r="UEL10" s="7"/>
      <c r="UEM10" s="7"/>
      <c r="UEN10" s="7"/>
      <c r="UEO10" s="7"/>
      <c r="UEP10" s="7"/>
      <c r="UEQ10" s="7"/>
      <c r="UER10" s="7"/>
      <c r="UES10" s="7"/>
      <c r="UET10" s="7"/>
      <c r="UEU10" s="7"/>
      <c r="UEV10" s="7"/>
      <c r="UEW10" s="7"/>
      <c r="UEX10" s="7"/>
      <c r="UEY10" s="7"/>
      <c r="UEZ10" s="7"/>
      <c r="UFA10" s="7"/>
      <c r="UFB10" s="7"/>
      <c r="UFC10" s="7"/>
      <c r="UFD10" s="7"/>
      <c r="UFF10" s="7"/>
      <c r="UFG10" s="7"/>
      <c r="UFH10" s="7"/>
      <c r="UFI10" s="7"/>
      <c r="UFJ10" s="7"/>
      <c r="UFK10" s="7"/>
      <c r="UFL10" s="7"/>
      <c r="UFM10" s="7"/>
      <c r="UFN10" s="7"/>
      <c r="UFO10" s="7"/>
      <c r="UFP10" s="7"/>
      <c r="UFQ10" s="7"/>
      <c r="UFR10" s="7"/>
      <c r="UFS10" s="7"/>
      <c r="UFT10" s="7"/>
      <c r="UFU10" s="7"/>
      <c r="UFV10" s="7"/>
      <c r="UFW10" s="7"/>
      <c r="UFX10" s="7"/>
      <c r="UFY10" s="7"/>
      <c r="UFZ10" s="7"/>
      <c r="UGA10" s="7"/>
      <c r="UGB10" s="7"/>
      <c r="UGC10" s="7"/>
      <c r="UGD10" s="7"/>
      <c r="UGE10" s="7"/>
      <c r="UGF10" s="7"/>
      <c r="UGG10" s="7"/>
      <c r="UGH10" s="7"/>
      <c r="UGI10" s="7"/>
      <c r="UGJ10" s="7"/>
      <c r="UGK10" s="7"/>
      <c r="UGL10" s="7"/>
      <c r="UGM10" s="7"/>
      <c r="UGN10" s="7"/>
      <c r="UGO10" s="7"/>
      <c r="UGP10" s="7"/>
      <c r="UGQ10" s="7"/>
      <c r="UGR10" s="7"/>
      <c r="UGS10" s="7"/>
      <c r="UGT10" s="7"/>
      <c r="UGU10" s="7"/>
      <c r="UGV10" s="7"/>
      <c r="UGW10" s="7"/>
      <c r="UGX10" s="7"/>
      <c r="UGY10" s="7"/>
      <c r="UGZ10" s="7"/>
      <c r="UHA10" s="7"/>
      <c r="UHB10" s="7"/>
      <c r="UHC10" s="7"/>
      <c r="UHD10" s="7"/>
      <c r="UHE10" s="7"/>
      <c r="UHF10" s="7"/>
      <c r="UHG10" s="7"/>
      <c r="UHH10" s="7"/>
      <c r="UHI10" s="7"/>
      <c r="UHJ10" s="7"/>
      <c r="UHK10" s="7"/>
      <c r="UHL10" s="7"/>
      <c r="UHM10" s="7"/>
      <c r="UHN10" s="7"/>
      <c r="UHO10" s="7"/>
      <c r="UHP10" s="7"/>
      <c r="UHQ10" s="7"/>
      <c r="UHR10" s="7"/>
      <c r="UHS10" s="7"/>
      <c r="UHT10" s="7"/>
      <c r="UHU10" s="7"/>
      <c r="UHV10" s="7"/>
      <c r="UHW10" s="7"/>
      <c r="UHX10" s="7"/>
      <c r="UHY10" s="7"/>
      <c r="UHZ10" s="7"/>
      <c r="UIA10" s="7"/>
      <c r="UIB10" s="7"/>
      <c r="UIC10" s="7"/>
      <c r="UID10" s="7"/>
      <c r="UIE10" s="7"/>
      <c r="UIF10" s="7"/>
      <c r="UIG10" s="7"/>
      <c r="UIH10" s="7"/>
      <c r="UII10" s="7"/>
      <c r="UIJ10" s="7"/>
      <c r="UIK10" s="7"/>
      <c r="UIL10" s="7"/>
      <c r="UIM10" s="7"/>
      <c r="UIN10" s="7"/>
      <c r="UIO10" s="7"/>
      <c r="UIP10" s="7"/>
      <c r="UIQ10" s="7"/>
      <c r="UIR10" s="7"/>
      <c r="UIS10" s="7"/>
      <c r="UIT10" s="7"/>
      <c r="UIU10" s="7"/>
      <c r="UIV10" s="7"/>
      <c r="UIW10" s="7"/>
      <c r="UIX10" s="7"/>
      <c r="UIY10" s="7"/>
      <c r="UIZ10" s="7"/>
      <c r="UJA10" s="7"/>
      <c r="UJB10" s="7"/>
      <c r="UJC10" s="7"/>
      <c r="UJD10" s="7"/>
      <c r="UJE10" s="7"/>
      <c r="UJF10" s="7"/>
      <c r="UJG10" s="7"/>
      <c r="UJH10" s="7"/>
      <c r="UJI10" s="7"/>
      <c r="UJJ10" s="7"/>
      <c r="UJK10" s="7"/>
      <c r="UJL10" s="7"/>
      <c r="UJM10" s="7"/>
      <c r="UJN10" s="7"/>
      <c r="UJO10" s="7"/>
      <c r="UJP10" s="7"/>
      <c r="UJQ10" s="7"/>
      <c r="UJR10" s="7"/>
      <c r="UJS10" s="7"/>
      <c r="UJT10" s="7"/>
      <c r="UJU10" s="7"/>
      <c r="UJV10" s="7"/>
      <c r="UJW10" s="7"/>
      <c r="UJX10" s="7"/>
      <c r="UJY10" s="7"/>
      <c r="UJZ10" s="7"/>
      <c r="UKA10" s="7"/>
      <c r="UKB10" s="7"/>
      <c r="UKC10" s="7"/>
      <c r="UKD10" s="7"/>
      <c r="UKE10" s="7"/>
      <c r="UKF10" s="7"/>
      <c r="UKG10" s="7"/>
      <c r="UKH10" s="7"/>
      <c r="UKI10" s="7"/>
      <c r="UKJ10" s="7"/>
      <c r="UKK10" s="7"/>
      <c r="UKL10" s="7"/>
      <c r="UKM10" s="7"/>
      <c r="UKN10" s="7"/>
      <c r="UKO10" s="7"/>
      <c r="UKP10" s="7"/>
      <c r="UKQ10" s="7"/>
      <c r="UKR10" s="7"/>
      <c r="UKS10" s="7"/>
      <c r="UKT10" s="7"/>
      <c r="UKU10" s="7"/>
      <c r="UKV10" s="7"/>
      <c r="UKW10" s="7"/>
      <c r="UKX10" s="7"/>
      <c r="UKY10" s="7"/>
      <c r="UKZ10" s="7"/>
      <c r="ULA10" s="7"/>
      <c r="ULB10" s="7"/>
      <c r="ULC10" s="7"/>
      <c r="ULD10" s="7"/>
      <c r="ULE10" s="7"/>
      <c r="ULF10" s="7"/>
      <c r="ULG10" s="7"/>
      <c r="ULH10" s="7"/>
      <c r="ULI10" s="7"/>
      <c r="ULJ10" s="7"/>
      <c r="ULK10" s="7"/>
      <c r="ULL10" s="7"/>
      <c r="ULM10" s="7"/>
      <c r="ULN10" s="7"/>
      <c r="ULO10" s="7"/>
      <c r="ULP10" s="7"/>
      <c r="ULQ10" s="7"/>
      <c r="ULR10" s="7"/>
      <c r="ULS10" s="7"/>
      <c r="ULT10" s="7"/>
      <c r="ULU10" s="7"/>
      <c r="ULV10" s="7"/>
      <c r="ULW10" s="7"/>
      <c r="ULX10" s="7"/>
      <c r="ULY10" s="7"/>
      <c r="ULZ10" s="7"/>
      <c r="UMA10" s="7"/>
      <c r="UMB10" s="7"/>
      <c r="UMC10" s="7"/>
      <c r="UMD10" s="7"/>
      <c r="UME10" s="7"/>
      <c r="UMF10" s="7"/>
      <c r="UMG10" s="7"/>
      <c r="UMH10" s="7"/>
      <c r="UMI10" s="7"/>
      <c r="UMJ10" s="7"/>
      <c r="UMK10" s="7"/>
      <c r="UML10" s="7"/>
      <c r="UMM10" s="7"/>
      <c r="UMN10" s="7"/>
      <c r="UMO10" s="7"/>
      <c r="UMP10" s="7"/>
      <c r="UMQ10" s="7"/>
      <c r="UMR10" s="7"/>
      <c r="UMS10" s="7"/>
      <c r="UMT10" s="7"/>
      <c r="UMU10" s="7"/>
      <c r="UMV10" s="7"/>
      <c r="UMW10" s="7"/>
      <c r="UMX10" s="7"/>
      <c r="UMY10" s="7"/>
      <c r="UMZ10" s="7"/>
      <c r="UNA10" s="7"/>
      <c r="UNB10" s="7"/>
      <c r="UNC10" s="7"/>
      <c r="UND10" s="7"/>
      <c r="UNE10" s="7"/>
      <c r="UNF10" s="7"/>
      <c r="UNG10" s="7"/>
      <c r="UNH10" s="7"/>
      <c r="UNI10" s="7"/>
      <c r="UNJ10" s="7"/>
      <c r="UNK10" s="7"/>
      <c r="UNL10" s="7"/>
      <c r="UNM10" s="7"/>
      <c r="UNN10" s="7"/>
      <c r="UNO10" s="7"/>
      <c r="UNP10" s="7"/>
      <c r="UNQ10" s="7"/>
      <c r="UNR10" s="7"/>
      <c r="UNS10" s="7"/>
      <c r="UNT10" s="7"/>
      <c r="UNU10" s="7"/>
      <c r="UNV10" s="7"/>
      <c r="UNW10" s="7"/>
      <c r="UNX10" s="7"/>
      <c r="UNY10" s="7"/>
      <c r="UNZ10" s="7"/>
      <c r="UOA10" s="7"/>
      <c r="UOB10" s="7"/>
      <c r="UOC10" s="7"/>
      <c r="UOD10" s="7"/>
      <c r="UOE10" s="7"/>
      <c r="UOF10" s="7"/>
      <c r="UOG10" s="7"/>
      <c r="UOH10" s="7"/>
      <c r="UOI10" s="7"/>
      <c r="UOJ10" s="7"/>
      <c r="UOK10" s="7"/>
      <c r="UOL10" s="7"/>
      <c r="UOM10" s="7"/>
      <c r="UON10" s="7"/>
      <c r="UOO10" s="7"/>
      <c r="UOP10" s="7"/>
      <c r="UOQ10" s="7"/>
      <c r="UOR10" s="7"/>
      <c r="UOS10" s="7"/>
      <c r="UOT10" s="7"/>
      <c r="UOU10" s="7"/>
      <c r="UOV10" s="7"/>
      <c r="UOW10" s="7"/>
      <c r="UOX10" s="7"/>
      <c r="UOY10" s="7"/>
      <c r="UOZ10" s="7"/>
      <c r="UPB10" s="7"/>
      <c r="UPC10" s="7"/>
      <c r="UPD10" s="7"/>
      <c r="UPE10" s="7"/>
      <c r="UPF10" s="7"/>
      <c r="UPG10" s="7"/>
      <c r="UPH10" s="7"/>
      <c r="UPI10" s="7"/>
      <c r="UPJ10" s="7"/>
      <c r="UPK10" s="7"/>
      <c r="UPL10" s="7"/>
      <c r="UPM10" s="7"/>
      <c r="UPN10" s="7"/>
      <c r="UPO10" s="7"/>
      <c r="UPP10" s="7"/>
      <c r="UPQ10" s="7"/>
      <c r="UPR10" s="7"/>
      <c r="UPS10" s="7"/>
      <c r="UPT10" s="7"/>
      <c r="UPU10" s="7"/>
      <c r="UPV10" s="7"/>
      <c r="UPW10" s="7"/>
      <c r="UPX10" s="7"/>
      <c r="UPY10" s="7"/>
      <c r="UPZ10" s="7"/>
      <c r="UQA10" s="7"/>
      <c r="UQB10" s="7"/>
      <c r="UQC10" s="7"/>
      <c r="UQD10" s="7"/>
      <c r="UQE10" s="7"/>
      <c r="UQF10" s="7"/>
      <c r="UQG10" s="7"/>
      <c r="UQH10" s="7"/>
      <c r="UQI10" s="7"/>
      <c r="UQJ10" s="7"/>
      <c r="UQK10" s="7"/>
      <c r="UQL10" s="7"/>
      <c r="UQM10" s="7"/>
      <c r="UQN10" s="7"/>
      <c r="UQO10" s="7"/>
      <c r="UQP10" s="7"/>
      <c r="UQQ10" s="7"/>
      <c r="UQR10" s="7"/>
      <c r="UQS10" s="7"/>
      <c r="UQT10" s="7"/>
      <c r="UQU10" s="7"/>
      <c r="UQV10" s="7"/>
      <c r="UQW10" s="7"/>
      <c r="UQX10" s="7"/>
      <c r="UQY10" s="7"/>
      <c r="UQZ10" s="7"/>
      <c r="URA10" s="7"/>
      <c r="URB10" s="7"/>
      <c r="URC10" s="7"/>
      <c r="URD10" s="7"/>
      <c r="URE10" s="7"/>
      <c r="URF10" s="7"/>
      <c r="URG10" s="7"/>
      <c r="URH10" s="7"/>
      <c r="URI10" s="7"/>
      <c r="URJ10" s="7"/>
      <c r="URK10" s="7"/>
      <c r="URL10" s="7"/>
      <c r="URM10" s="7"/>
      <c r="URN10" s="7"/>
      <c r="URO10" s="7"/>
      <c r="URP10" s="7"/>
      <c r="URQ10" s="7"/>
      <c r="URR10" s="7"/>
      <c r="URS10" s="7"/>
      <c r="URT10" s="7"/>
      <c r="URU10" s="7"/>
      <c r="URV10" s="7"/>
      <c r="URW10" s="7"/>
      <c r="URX10" s="7"/>
      <c r="URY10" s="7"/>
      <c r="URZ10" s="7"/>
      <c r="USA10" s="7"/>
      <c r="USB10" s="7"/>
      <c r="USC10" s="7"/>
      <c r="USD10" s="7"/>
      <c r="USE10" s="7"/>
      <c r="USF10" s="7"/>
      <c r="USG10" s="7"/>
      <c r="USH10" s="7"/>
      <c r="USI10" s="7"/>
      <c r="USJ10" s="7"/>
      <c r="USK10" s="7"/>
      <c r="USL10" s="7"/>
      <c r="USM10" s="7"/>
      <c r="USN10" s="7"/>
      <c r="USO10" s="7"/>
      <c r="USP10" s="7"/>
      <c r="USQ10" s="7"/>
      <c r="USR10" s="7"/>
      <c r="USS10" s="7"/>
      <c r="UST10" s="7"/>
      <c r="USU10" s="7"/>
      <c r="USV10" s="7"/>
      <c r="USW10" s="7"/>
      <c r="USX10" s="7"/>
      <c r="USY10" s="7"/>
      <c r="USZ10" s="7"/>
      <c r="UTA10" s="7"/>
      <c r="UTB10" s="7"/>
      <c r="UTC10" s="7"/>
      <c r="UTD10" s="7"/>
      <c r="UTE10" s="7"/>
      <c r="UTF10" s="7"/>
      <c r="UTG10" s="7"/>
      <c r="UTH10" s="7"/>
      <c r="UTI10" s="7"/>
      <c r="UTJ10" s="7"/>
      <c r="UTK10" s="7"/>
      <c r="UTL10" s="7"/>
      <c r="UTM10" s="7"/>
      <c r="UTN10" s="7"/>
      <c r="UTO10" s="7"/>
      <c r="UTP10" s="7"/>
      <c r="UTQ10" s="7"/>
      <c r="UTR10" s="7"/>
      <c r="UTS10" s="7"/>
      <c r="UTT10" s="7"/>
      <c r="UTU10" s="7"/>
      <c r="UTV10" s="7"/>
      <c r="UTW10" s="7"/>
      <c r="UTX10" s="7"/>
      <c r="UTY10" s="7"/>
      <c r="UTZ10" s="7"/>
      <c r="UUA10" s="7"/>
      <c r="UUB10" s="7"/>
      <c r="UUC10" s="7"/>
      <c r="UUD10" s="7"/>
      <c r="UUE10" s="7"/>
      <c r="UUF10" s="7"/>
      <c r="UUG10" s="7"/>
      <c r="UUH10" s="7"/>
      <c r="UUI10" s="7"/>
      <c r="UUJ10" s="7"/>
      <c r="UUK10" s="7"/>
      <c r="UUL10" s="7"/>
      <c r="UUM10" s="7"/>
      <c r="UUN10" s="7"/>
      <c r="UUO10" s="7"/>
      <c r="UUP10" s="7"/>
      <c r="UUQ10" s="7"/>
      <c r="UUR10" s="7"/>
      <c r="UUS10" s="7"/>
      <c r="UUT10" s="7"/>
      <c r="UUU10" s="7"/>
      <c r="UUV10" s="7"/>
      <c r="UUW10" s="7"/>
      <c r="UUX10" s="7"/>
      <c r="UUY10" s="7"/>
      <c r="UUZ10" s="7"/>
      <c r="UVA10" s="7"/>
      <c r="UVB10" s="7"/>
      <c r="UVC10" s="7"/>
      <c r="UVD10" s="7"/>
      <c r="UVE10" s="7"/>
      <c r="UVF10" s="7"/>
      <c r="UVG10" s="7"/>
      <c r="UVH10" s="7"/>
      <c r="UVI10" s="7"/>
      <c r="UVJ10" s="7"/>
      <c r="UVK10" s="7"/>
      <c r="UVL10" s="7"/>
      <c r="UVM10" s="7"/>
      <c r="UVN10" s="7"/>
      <c r="UVO10" s="7"/>
      <c r="UVP10" s="7"/>
      <c r="UVQ10" s="7"/>
      <c r="UVR10" s="7"/>
      <c r="UVS10" s="7"/>
      <c r="UVT10" s="7"/>
      <c r="UVU10" s="7"/>
      <c r="UVV10" s="7"/>
      <c r="UVW10" s="7"/>
      <c r="UVX10" s="7"/>
      <c r="UVY10" s="7"/>
      <c r="UVZ10" s="7"/>
      <c r="UWA10" s="7"/>
      <c r="UWB10" s="7"/>
      <c r="UWC10" s="7"/>
      <c r="UWD10" s="7"/>
      <c r="UWE10" s="7"/>
      <c r="UWF10" s="7"/>
      <c r="UWG10" s="7"/>
      <c r="UWH10" s="7"/>
      <c r="UWI10" s="7"/>
      <c r="UWJ10" s="7"/>
      <c r="UWK10" s="7"/>
      <c r="UWL10" s="7"/>
      <c r="UWM10" s="7"/>
      <c r="UWN10" s="7"/>
      <c r="UWO10" s="7"/>
      <c r="UWP10" s="7"/>
      <c r="UWQ10" s="7"/>
      <c r="UWR10" s="7"/>
      <c r="UWS10" s="7"/>
      <c r="UWT10" s="7"/>
      <c r="UWU10" s="7"/>
      <c r="UWV10" s="7"/>
      <c r="UWW10" s="7"/>
      <c r="UWX10" s="7"/>
      <c r="UWY10" s="7"/>
      <c r="UWZ10" s="7"/>
      <c r="UXA10" s="7"/>
      <c r="UXB10" s="7"/>
      <c r="UXC10" s="7"/>
      <c r="UXD10" s="7"/>
      <c r="UXE10" s="7"/>
      <c r="UXF10" s="7"/>
      <c r="UXG10" s="7"/>
      <c r="UXH10" s="7"/>
      <c r="UXI10" s="7"/>
      <c r="UXJ10" s="7"/>
      <c r="UXK10" s="7"/>
      <c r="UXL10" s="7"/>
      <c r="UXM10" s="7"/>
      <c r="UXN10" s="7"/>
      <c r="UXO10" s="7"/>
      <c r="UXP10" s="7"/>
      <c r="UXQ10" s="7"/>
      <c r="UXR10" s="7"/>
      <c r="UXS10" s="7"/>
      <c r="UXT10" s="7"/>
      <c r="UXU10" s="7"/>
      <c r="UXV10" s="7"/>
      <c r="UXW10" s="7"/>
      <c r="UXX10" s="7"/>
      <c r="UXY10" s="7"/>
      <c r="UXZ10" s="7"/>
      <c r="UYA10" s="7"/>
      <c r="UYB10" s="7"/>
      <c r="UYC10" s="7"/>
      <c r="UYD10" s="7"/>
      <c r="UYE10" s="7"/>
      <c r="UYF10" s="7"/>
      <c r="UYG10" s="7"/>
      <c r="UYH10" s="7"/>
      <c r="UYI10" s="7"/>
      <c r="UYJ10" s="7"/>
      <c r="UYK10" s="7"/>
      <c r="UYL10" s="7"/>
      <c r="UYM10" s="7"/>
      <c r="UYN10" s="7"/>
      <c r="UYO10" s="7"/>
      <c r="UYP10" s="7"/>
      <c r="UYQ10" s="7"/>
      <c r="UYR10" s="7"/>
      <c r="UYS10" s="7"/>
      <c r="UYT10" s="7"/>
      <c r="UYU10" s="7"/>
      <c r="UYV10" s="7"/>
      <c r="UYX10" s="7"/>
      <c r="UYY10" s="7"/>
      <c r="UYZ10" s="7"/>
      <c r="UZA10" s="7"/>
      <c r="UZB10" s="7"/>
      <c r="UZC10" s="7"/>
      <c r="UZD10" s="7"/>
      <c r="UZE10" s="7"/>
      <c r="UZF10" s="7"/>
      <c r="UZG10" s="7"/>
      <c r="UZH10" s="7"/>
      <c r="UZI10" s="7"/>
      <c r="UZJ10" s="7"/>
      <c r="UZK10" s="7"/>
      <c r="UZL10" s="7"/>
      <c r="UZM10" s="7"/>
      <c r="UZN10" s="7"/>
      <c r="UZO10" s="7"/>
      <c r="UZP10" s="7"/>
      <c r="UZQ10" s="7"/>
      <c r="UZR10" s="7"/>
      <c r="UZS10" s="7"/>
      <c r="UZT10" s="7"/>
      <c r="UZU10" s="7"/>
      <c r="UZV10" s="7"/>
      <c r="UZW10" s="7"/>
      <c r="UZX10" s="7"/>
      <c r="UZY10" s="7"/>
      <c r="UZZ10" s="7"/>
      <c r="VAA10" s="7"/>
      <c r="VAB10" s="7"/>
      <c r="VAC10" s="7"/>
      <c r="VAD10" s="7"/>
      <c r="VAE10" s="7"/>
      <c r="VAF10" s="7"/>
      <c r="VAG10" s="7"/>
      <c r="VAH10" s="7"/>
      <c r="VAI10" s="7"/>
      <c r="VAJ10" s="7"/>
      <c r="VAK10" s="7"/>
      <c r="VAL10" s="7"/>
      <c r="VAM10" s="7"/>
      <c r="VAN10" s="7"/>
      <c r="VAO10" s="7"/>
      <c r="VAP10" s="7"/>
      <c r="VAQ10" s="7"/>
      <c r="VAR10" s="7"/>
      <c r="VAS10" s="7"/>
      <c r="VAT10" s="7"/>
      <c r="VAU10" s="7"/>
      <c r="VAV10" s="7"/>
      <c r="VAW10" s="7"/>
      <c r="VAX10" s="7"/>
      <c r="VAY10" s="7"/>
      <c r="VAZ10" s="7"/>
      <c r="VBA10" s="7"/>
      <c r="VBB10" s="7"/>
      <c r="VBC10" s="7"/>
      <c r="VBD10" s="7"/>
      <c r="VBE10" s="7"/>
      <c r="VBF10" s="7"/>
      <c r="VBG10" s="7"/>
      <c r="VBH10" s="7"/>
      <c r="VBI10" s="7"/>
      <c r="VBJ10" s="7"/>
      <c r="VBK10" s="7"/>
      <c r="VBL10" s="7"/>
      <c r="VBM10" s="7"/>
      <c r="VBN10" s="7"/>
      <c r="VBO10" s="7"/>
      <c r="VBP10" s="7"/>
      <c r="VBQ10" s="7"/>
      <c r="VBR10" s="7"/>
      <c r="VBS10" s="7"/>
      <c r="VBT10" s="7"/>
      <c r="VBU10" s="7"/>
      <c r="VBV10" s="7"/>
      <c r="VBW10" s="7"/>
      <c r="VBX10" s="7"/>
      <c r="VBY10" s="7"/>
      <c r="VBZ10" s="7"/>
      <c r="VCA10" s="7"/>
      <c r="VCB10" s="7"/>
      <c r="VCC10" s="7"/>
      <c r="VCD10" s="7"/>
      <c r="VCE10" s="7"/>
      <c r="VCF10" s="7"/>
      <c r="VCG10" s="7"/>
      <c r="VCH10" s="7"/>
      <c r="VCI10" s="7"/>
      <c r="VCJ10" s="7"/>
      <c r="VCK10" s="7"/>
      <c r="VCL10" s="7"/>
      <c r="VCM10" s="7"/>
      <c r="VCN10" s="7"/>
      <c r="VCO10" s="7"/>
      <c r="VCP10" s="7"/>
      <c r="VCQ10" s="7"/>
      <c r="VCR10" s="7"/>
      <c r="VCS10" s="7"/>
      <c r="VCT10" s="7"/>
      <c r="VCU10" s="7"/>
      <c r="VCV10" s="7"/>
      <c r="VCW10" s="7"/>
      <c r="VCX10" s="7"/>
      <c r="VCY10" s="7"/>
      <c r="VCZ10" s="7"/>
      <c r="VDA10" s="7"/>
      <c r="VDB10" s="7"/>
      <c r="VDC10" s="7"/>
      <c r="VDD10" s="7"/>
      <c r="VDE10" s="7"/>
      <c r="VDF10" s="7"/>
      <c r="VDG10" s="7"/>
      <c r="VDH10" s="7"/>
      <c r="VDI10" s="7"/>
      <c r="VDJ10" s="7"/>
      <c r="VDK10" s="7"/>
      <c r="VDL10" s="7"/>
      <c r="VDM10" s="7"/>
      <c r="VDN10" s="7"/>
      <c r="VDO10" s="7"/>
      <c r="VDP10" s="7"/>
      <c r="VDQ10" s="7"/>
      <c r="VDR10" s="7"/>
      <c r="VDS10" s="7"/>
      <c r="VDT10" s="7"/>
      <c r="VDU10" s="7"/>
      <c r="VDV10" s="7"/>
      <c r="VDW10" s="7"/>
      <c r="VDX10" s="7"/>
      <c r="VDY10" s="7"/>
      <c r="VDZ10" s="7"/>
      <c r="VEA10" s="7"/>
      <c r="VEB10" s="7"/>
      <c r="VEC10" s="7"/>
      <c r="VED10" s="7"/>
      <c r="VEE10" s="7"/>
      <c r="VEF10" s="7"/>
      <c r="VEG10" s="7"/>
      <c r="VEH10" s="7"/>
      <c r="VEI10" s="7"/>
      <c r="VEJ10" s="7"/>
      <c r="VEK10" s="7"/>
      <c r="VEL10" s="7"/>
      <c r="VEM10" s="7"/>
      <c r="VEN10" s="7"/>
      <c r="VEO10" s="7"/>
      <c r="VEP10" s="7"/>
      <c r="VEQ10" s="7"/>
      <c r="VER10" s="7"/>
      <c r="VES10" s="7"/>
      <c r="VET10" s="7"/>
      <c r="VEU10" s="7"/>
      <c r="VEV10" s="7"/>
      <c r="VEW10" s="7"/>
      <c r="VEX10" s="7"/>
      <c r="VEY10" s="7"/>
      <c r="VEZ10" s="7"/>
      <c r="VFA10" s="7"/>
      <c r="VFB10" s="7"/>
      <c r="VFC10" s="7"/>
      <c r="VFD10" s="7"/>
      <c r="VFE10" s="7"/>
      <c r="VFF10" s="7"/>
      <c r="VFG10" s="7"/>
      <c r="VFH10" s="7"/>
      <c r="VFI10" s="7"/>
      <c r="VFJ10" s="7"/>
      <c r="VFK10" s="7"/>
      <c r="VFL10" s="7"/>
      <c r="VFM10" s="7"/>
      <c r="VFN10" s="7"/>
      <c r="VFO10" s="7"/>
      <c r="VFP10" s="7"/>
      <c r="VFQ10" s="7"/>
      <c r="VFR10" s="7"/>
      <c r="VFS10" s="7"/>
      <c r="VFT10" s="7"/>
      <c r="VFU10" s="7"/>
      <c r="VFV10" s="7"/>
      <c r="VFW10" s="7"/>
      <c r="VFX10" s="7"/>
      <c r="VFY10" s="7"/>
      <c r="VFZ10" s="7"/>
      <c r="VGA10" s="7"/>
      <c r="VGB10" s="7"/>
      <c r="VGC10" s="7"/>
      <c r="VGD10" s="7"/>
      <c r="VGE10" s="7"/>
      <c r="VGF10" s="7"/>
      <c r="VGG10" s="7"/>
      <c r="VGH10" s="7"/>
      <c r="VGI10" s="7"/>
      <c r="VGJ10" s="7"/>
      <c r="VGK10" s="7"/>
      <c r="VGL10" s="7"/>
      <c r="VGM10" s="7"/>
      <c r="VGN10" s="7"/>
      <c r="VGO10" s="7"/>
      <c r="VGP10" s="7"/>
      <c r="VGQ10" s="7"/>
      <c r="VGR10" s="7"/>
      <c r="VGS10" s="7"/>
      <c r="VGT10" s="7"/>
      <c r="VGU10" s="7"/>
      <c r="VGV10" s="7"/>
      <c r="VGW10" s="7"/>
      <c r="VGX10" s="7"/>
      <c r="VGY10" s="7"/>
      <c r="VGZ10" s="7"/>
      <c r="VHA10" s="7"/>
      <c r="VHB10" s="7"/>
      <c r="VHC10" s="7"/>
      <c r="VHD10" s="7"/>
      <c r="VHE10" s="7"/>
      <c r="VHF10" s="7"/>
      <c r="VHG10" s="7"/>
      <c r="VHH10" s="7"/>
      <c r="VHI10" s="7"/>
      <c r="VHJ10" s="7"/>
      <c r="VHK10" s="7"/>
      <c r="VHL10" s="7"/>
      <c r="VHM10" s="7"/>
      <c r="VHN10" s="7"/>
      <c r="VHO10" s="7"/>
      <c r="VHP10" s="7"/>
      <c r="VHQ10" s="7"/>
      <c r="VHR10" s="7"/>
      <c r="VHS10" s="7"/>
      <c r="VHT10" s="7"/>
      <c r="VHU10" s="7"/>
      <c r="VHV10" s="7"/>
      <c r="VHW10" s="7"/>
      <c r="VHX10" s="7"/>
      <c r="VHY10" s="7"/>
      <c r="VHZ10" s="7"/>
      <c r="VIA10" s="7"/>
      <c r="VIB10" s="7"/>
      <c r="VIC10" s="7"/>
      <c r="VID10" s="7"/>
      <c r="VIE10" s="7"/>
      <c r="VIF10" s="7"/>
      <c r="VIG10" s="7"/>
      <c r="VIH10" s="7"/>
      <c r="VII10" s="7"/>
      <c r="VIJ10" s="7"/>
      <c r="VIK10" s="7"/>
      <c r="VIL10" s="7"/>
      <c r="VIM10" s="7"/>
      <c r="VIN10" s="7"/>
      <c r="VIO10" s="7"/>
      <c r="VIP10" s="7"/>
      <c r="VIQ10" s="7"/>
      <c r="VIR10" s="7"/>
      <c r="VIT10" s="7"/>
      <c r="VIU10" s="7"/>
      <c r="VIV10" s="7"/>
      <c r="VIW10" s="7"/>
      <c r="VIX10" s="7"/>
      <c r="VIY10" s="7"/>
      <c r="VIZ10" s="7"/>
      <c r="VJA10" s="7"/>
      <c r="VJB10" s="7"/>
      <c r="VJC10" s="7"/>
      <c r="VJD10" s="7"/>
      <c r="VJE10" s="7"/>
      <c r="VJF10" s="7"/>
      <c r="VJG10" s="7"/>
      <c r="VJH10" s="7"/>
      <c r="VJI10" s="7"/>
      <c r="VJJ10" s="7"/>
      <c r="VJK10" s="7"/>
      <c r="VJL10" s="7"/>
      <c r="VJM10" s="7"/>
      <c r="VJN10" s="7"/>
      <c r="VJO10" s="7"/>
      <c r="VJP10" s="7"/>
      <c r="VJQ10" s="7"/>
      <c r="VJR10" s="7"/>
      <c r="VJS10" s="7"/>
      <c r="VJT10" s="7"/>
      <c r="VJU10" s="7"/>
      <c r="VJV10" s="7"/>
      <c r="VJW10" s="7"/>
      <c r="VJX10" s="7"/>
      <c r="VJY10" s="7"/>
      <c r="VJZ10" s="7"/>
      <c r="VKA10" s="7"/>
      <c r="VKB10" s="7"/>
      <c r="VKC10" s="7"/>
      <c r="VKD10" s="7"/>
      <c r="VKE10" s="7"/>
      <c r="VKF10" s="7"/>
      <c r="VKG10" s="7"/>
      <c r="VKH10" s="7"/>
      <c r="VKI10" s="7"/>
      <c r="VKJ10" s="7"/>
      <c r="VKK10" s="7"/>
      <c r="VKL10" s="7"/>
      <c r="VKM10" s="7"/>
      <c r="VKN10" s="7"/>
      <c r="VKO10" s="7"/>
      <c r="VKP10" s="7"/>
      <c r="VKQ10" s="7"/>
      <c r="VKR10" s="7"/>
      <c r="VKS10" s="7"/>
      <c r="VKT10" s="7"/>
      <c r="VKU10" s="7"/>
      <c r="VKV10" s="7"/>
      <c r="VKW10" s="7"/>
      <c r="VKX10" s="7"/>
      <c r="VKY10" s="7"/>
      <c r="VKZ10" s="7"/>
      <c r="VLA10" s="7"/>
      <c r="VLB10" s="7"/>
      <c r="VLC10" s="7"/>
      <c r="VLD10" s="7"/>
      <c r="VLE10" s="7"/>
      <c r="VLF10" s="7"/>
      <c r="VLG10" s="7"/>
      <c r="VLH10" s="7"/>
      <c r="VLI10" s="7"/>
      <c r="VLJ10" s="7"/>
      <c r="VLK10" s="7"/>
      <c r="VLL10" s="7"/>
      <c r="VLM10" s="7"/>
      <c r="VLN10" s="7"/>
      <c r="VLO10" s="7"/>
      <c r="VLP10" s="7"/>
      <c r="VLQ10" s="7"/>
      <c r="VLR10" s="7"/>
      <c r="VLS10" s="7"/>
      <c r="VLT10" s="7"/>
      <c r="VLU10" s="7"/>
      <c r="VLV10" s="7"/>
      <c r="VLW10" s="7"/>
      <c r="VLX10" s="7"/>
      <c r="VLY10" s="7"/>
      <c r="VLZ10" s="7"/>
      <c r="VMA10" s="7"/>
      <c r="VMB10" s="7"/>
      <c r="VMC10" s="7"/>
      <c r="VMD10" s="7"/>
      <c r="VME10" s="7"/>
      <c r="VMF10" s="7"/>
      <c r="VMG10" s="7"/>
      <c r="VMH10" s="7"/>
      <c r="VMI10" s="7"/>
      <c r="VMJ10" s="7"/>
      <c r="VMK10" s="7"/>
      <c r="VML10" s="7"/>
      <c r="VMM10" s="7"/>
      <c r="VMN10" s="7"/>
      <c r="VMO10" s="7"/>
      <c r="VMP10" s="7"/>
      <c r="VMQ10" s="7"/>
      <c r="VMR10" s="7"/>
      <c r="VMS10" s="7"/>
      <c r="VMT10" s="7"/>
      <c r="VMU10" s="7"/>
      <c r="VMV10" s="7"/>
      <c r="VMW10" s="7"/>
      <c r="VMX10" s="7"/>
      <c r="VMY10" s="7"/>
      <c r="VMZ10" s="7"/>
      <c r="VNA10" s="7"/>
      <c r="VNB10" s="7"/>
      <c r="VNC10" s="7"/>
      <c r="VND10" s="7"/>
      <c r="VNE10" s="7"/>
      <c r="VNF10" s="7"/>
      <c r="VNG10" s="7"/>
      <c r="VNH10" s="7"/>
      <c r="VNI10" s="7"/>
      <c r="VNJ10" s="7"/>
      <c r="VNK10" s="7"/>
      <c r="VNL10" s="7"/>
      <c r="VNM10" s="7"/>
      <c r="VNN10" s="7"/>
      <c r="VNO10" s="7"/>
      <c r="VNP10" s="7"/>
      <c r="VNQ10" s="7"/>
      <c r="VNR10" s="7"/>
      <c r="VNS10" s="7"/>
      <c r="VNT10" s="7"/>
      <c r="VNU10" s="7"/>
      <c r="VNV10" s="7"/>
      <c r="VNW10" s="7"/>
      <c r="VNX10" s="7"/>
      <c r="VNY10" s="7"/>
      <c r="VNZ10" s="7"/>
      <c r="VOA10" s="7"/>
      <c r="VOB10" s="7"/>
      <c r="VOC10" s="7"/>
      <c r="VOD10" s="7"/>
      <c r="VOE10" s="7"/>
      <c r="VOF10" s="7"/>
      <c r="VOG10" s="7"/>
      <c r="VOH10" s="7"/>
      <c r="VOI10" s="7"/>
      <c r="VOJ10" s="7"/>
      <c r="VOK10" s="7"/>
      <c r="VOL10" s="7"/>
      <c r="VOM10" s="7"/>
      <c r="VON10" s="7"/>
      <c r="VOO10" s="7"/>
      <c r="VOP10" s="7"/>
      <c r="VOQ10" s="7"/>
      <c r="VOR10" s="7"/>
      <c r="VOS10" s="7"/>
      <c r="VOT10" s="7"/>
      <c r="VOU10" s="7"/>
      <c r="VOV10" s="7"/>
      <c r="VOW10" s="7"/>
      <c r="VOX10" s="7"/>
      <c r="VOY10" s="7"/>
      <c r="VOZ10" s="7"/>
      <c r="VPA10" s="7"/>
      <c r="VPB10" s="7"/>
      <c r="VPC10" s="7"/>
      <c r="VPD10" s="7"/>
      <c r="VPE10" s="7"/>
      <c r="VPF10" s="7"/>
      <c r="VPG10" s="7"/>
      <c r="VPH10" s="7"/>
      <c r="VPI10" s="7"/>
      <c r="VPJ10" s="7"/>
      <c r="VPK10" s="7"/>
      <c r="VPL10" s="7"/>
      <c r="VPM10" s="7"/>
      <c r="VPN10" s="7"/>
      <c r="VPO10" s="7"/>
      <c r="VPP10" s="7"/>
      <c r="VPQ10" s="7"/>
      <c r="VPR10" s="7"/>
      <c r="VPS10" s="7"/>
      <c r="VPT10" s="7"/>
      <c r="VPU10" s="7"/>
      <c r="VPV10" s="7"/>
      <c r="VPW10" s="7"/>
      <c r="VPX10" s="7"/>
      <c r="VPY10" s="7"/>
      <c r="VPZ10" s="7"/>
      <c r="VQA10" s="7"/>
      <c r="VQB10" s="7"/>
      <c r="VQC10" s="7"/>
      <c r="VQD10" s="7"/>
      <c r="VQE10" s="7"/>
      <c r="VQF10" s="7"/>
      <c r="VQG10" s="7"/>
      <c r="VQH10" s="7"/>
      <c r="VQI10" s="7"/>
      <c r="VQJ10" s="7"/>
      <c r="VQK10" s="7"/>
      <c r="VQL10" s="7"/>
      <c r="VQM10" s="7"/>
      <c r="VQN10" s="7"/>
      <c r="VQO10" s="7"/>
      <c r="VQP10" s="7"/>
      <c r="VQQ10" s="7"/>
      <c r="VQR10" s="7"/>
      <c r="VQS10" s="7"/>
      <c r="VQT10" s="7"/>
      <c r="VQU10" s="7"/>
      <c r="VQV10" s="7"/>
      <c r="VQW10" s="7"/>
      <c r="VQX10" s="7"/>
      <c r="VQY10" s="7"/>
      <c r="VQZ10" s="7"/>
      <c r="VRA10" s="7"/>
      <c r="VRB10" s="7"/>
      <c r="VRC10" s="7"/>
      <c r="VRD10" s="7"/>
      <c r="VRE10" s="7"/>
      <c r="VRF10" s="7"/>
      <c r="VRG10" s="7"/>
      <c r="VRH10" s="7"/>
      <c r="VRI10" s="7"/>
      <c r="VRJ10" s="7"/>
      <c r="VRK10" s="7"/>
      <c r="VRL10" s="7"/>
      <c r="VRM10" s="7"/>
      <c r="VRN10" s="7"/>
      <c r="VRO10" s="7"/>
      <c r="VRP10" s="7"/>
      <c r="VRQ10" s="7"/>
      <c r="VRR10" s="7"/>
      <c r="VRS10" s="7"/>
      <c r="VRT10" s="7"/>
      <c r="VRU10" s="7"/>
      <c r="VRV10" s="7"/>
      <c r="VRW10" s="7"/>
      <c r="VRX10" s="7"/>
      <c r="VRY10" s="7"/>
      <c r="VRZ10" s="7"/>
      <c r="VSA10" s="7"/>
      <c r="VSB10" s="7"/>
      <c r="VSC10" s="7"/>
      <c r="VSD10" s="7"/>
      <c r="VSE10" s="7"/>
      <c r="VSF10" s="7"/>
      <c r="VSG10" s="7"/>
      <c r="VSH10" s="7"/>
      <c r="VSI10" s="7"/>
      <c r="VSJ10" s="7"/>
      <c r="VSK10" s="7"/>
      <c r="VSL10" s="7"/>
      <c r="VSM10" s="7"/>
      <c r="VSN10" s="7"/>
      <c r="VSP10" s="7"/>
      <c r="VSQ10" s="7"/>
      <c r="VSR10" s="7"/>
      <c r="VSS10" s="7"/>
      <c r="VST10" s="7"/>
      <c r="VSU10" s="7"/>
      <c r="VSV10" s="7"/>
      <c r="VSW10" s="7"/>
      <c r="VSX10" s="7"/>
      <c r="VSY10" s="7"/>
      <c r="VSZ10" s="7"/>
      <c r="VTA10" s="7"/>
      <c r="VTB10" s="7"/>
      <c r="VTC10" s="7"/>
      <c r="VTD10" s="7"/>
      <c r="VTE10" s="7"/>
      <c r="VTF10" s="7"/>
      <c r="VTG10" s="7"/>
      <c r="VTH10" s="7"/>
      <c r="VTI10" s="7"/>
      <c r="VTJ10" s="7"/>
      <c r="VTK10" s="7"/>
      <c r="VTL10" s="7"/>
      <c r="VTM10" s="7"/>
      <c r="VTN10" s="7"/>
      <c r="VTO10" s="7"/>
      <c r="VTP10" s="7"/>
      <c r="VTQ10" s="7"/>
      <c r="VTR10" s="7"/>
      <c r="VTS10" s="7"/>
      <c r="VTT10" s="7"/>
      <c r="VTU10" s="7"/>
      <c r="VTV10" s="7"/>
      <c r="VTW10" s="7"/>
      <c r="VTX10" s="7"/>
      <c r="VTY10" s="7"/>
      <c r="VTZ10" s="7"/>
      <c r="VUA10" s="7"/>
      <c r="VUB10" s="7"/>
      <c r="VUC10" s="7"/>
      <c r="VUD10" s="7"/>
      <c r="VUE10" s="7"/>
      <c r="VUF10" s="7"/>
      <c r="VUG10" s="7"/>
      <c r="VUH10" s="7"/>
      <c r="VUI10" s="7"/>
      <c r="VUJ10" s="7"/>
      <c r="VUK10" s="7"/>
      <c r="VUL10" s="7"/>
      <c r="VUM10" s="7"/>
      <c r="VUN10" s="7"/>
      <c r="VUO10" s="7"/>
      <c r="VUP10" s="7"/>
      <c r="VUQ10" s="7"/>
      <c r="VUR10" s="7"/>
      <c r="VUS10" s="7"/>
      <c r="VUT10" s="7"/>
      <c r="VUU10" s="7"/>
      <c r="VUV10" s="7"/>
      <c r="VUW10" s="7"/>
      <c r="VUX10" s="7"/>
      <c r="VUY10" s="7"/>
      <c r="VUZ10" s="7"/>
      <c r="VVA10" s="7"/>
      <c r="VVB10" s="7"/>
      <c r="VVC10" s="7"/>
      <c r="VVD10" s="7"/>
      <c r="VVE10" s="7"/>
      <c r="VVF10" s="7"/>
      <c r="VVG10" s="7"/>
      <c r="VVH10" s="7"/>
      <c r="VVI10" s="7"/>
      <c r="VVJ10" s="7"/>
      <c r="VVK10" s="7"/>
      <c r="VVL10" s="7"/>
      <c r="VVM10" s="7"/>
      <c r="VVN10" s="7"/>
      <c r="VVO10" s="7"/>
      <c r="VVP10" s="7"/>
      <c r="VVQ10" s="7"/>
      <c r="VVR10" s="7"/>
      <c r="VVS10" s="7"/>
      <c r="VVT10" s="7"/>
      <c r="VVU10" s="7"/>
      <c r="VVV10" s="7"/>
      <c r="VVW10" s="7"/>
      <c r="VVX10" s="7"/>
      <c r="VVY10" s="7"/>
      <c r="VVZ10" s="7"/>
      <c r="VWA10" s="7"/>
      <c r="VWB10" s="7"/>
      <c r="VWC10" s="7"/>
      <c r="VWD10" s="7"/>
      <c r="VWE10" s="7"/>
      <c r="VWF10" s="7"/>
      <c r="VWG10" s="7"/>
      <c r="VWH10" s="7"/>
      <c r="VWI10" s="7"/>
      <c r="VWJ10" s="7"/>
      <c r="VWK10" s="7"/>
      <c r="VWL10" s="7"/>
      <c r="VWM10" s="7"/>
      <c r="VWN10" s="7"/>
      <c r="VWO10" s="7"/>
      <c r="VWP10" s="7"/>
      <c r="VWQ10" s="7"/>
      <c r="VWR10" s="7"/>
      <c r="VWS10" s="7"/>
      <c r="VWT10" s="7"/>
      <c r="VWU10" s="7"/>
      <c r="VWV10" s="7"/>
      <c r="VWW10" s="7"/>
      <c r="VWX10" s="7"/>
      <c r="VWY10" s="7"/>
      <c r="VWZ10" s="7"/>
      <c r="VXA10" s="7"/>
      <c r="VXB10" s="7"/>
      <c r="VXC10" s="7"/>
      <c r="VXD10" s="7"/>
      <c r="VXE10" s="7"/>
      <c r="VXF10" s="7"/>
      <c r="VXG10" s="7"/>
      <c r="VXH10" s="7"/>
      <c r="VXI10" s="7"/>
      <c r="VXJ10" s="7"/>
      <c r="VXK10" s="7"/>
      <c r="VXL10" s="7"/>
      <c r="VXM10" s="7"/>
      <c r="VXN10" s="7"/>
      <c r="VXO10" s="7"/>
      <c r="VXP10" s="7"/>
      <c r="VXQ10" s="7"/>
      <c r="VXR10" s="7"/>
      <c r="VXS10" s="7"/>
      <c r="VXT10" s="7"/>
      <c r="VXU10" s="7"/>
      <c r="VXV10" s="7"/>
      <c r="VXW10" s="7"/>
      <c r="VXX10" s="7"/>
      <c r="VXY10" s="7"/>
      <c r="VXZ10" s="7"/>
      <c r="VYA10" s="7"/>
      <c r="VYB10" s="7"/>
      <c r="VYC10" s="7"/>
      <c r="VYD10" s="7"/>
      <c r="VYE10" s="7"/>
      <c r="VYF10" s="7"/>
      <c r="VYG10" s="7"/>
      <c r="VYH10" s="7"/>
      <c r="VYI10" s="7"/>
      <c r="VYJ10" s="7"/>
      <c r="VYK10" s="7"/>
      <c r="VYL10" s="7"/>
      <c r="VYM10" s="7"/>
      <c r="VYN10" s="7"/>
      <c r="VYO10" s="7"/>
      <c r="VYP10" s="7"/>
      <c r="VYQ10" s="7"/>
      <c r="VYR10" s="7"/>
      <c r="VYS10" s="7"/>
      <c r="VYT10" s="7"/>
      <c r="VYU10" s="7"/>
      <c r="VYV10" s="7"/>
      <c r="VYW10" s="7"/>
      <c r="VYX10" s="7"/>
      <c r="VYY10" s="7"/>
      <c r="VYZ10" s="7"/>
      <c r="VZA10" s="7"/>
      <c r="VZB10" s="7"/>
      <c r="VZC10" s="7"/>
      <c r="VZD10" s="7"/>
      <c r="VZE10" s="7"/>
      <c r="VZF10" s="7"/>
      <c r="VZG10" s="7"/>
      <c r="VZH10" s="7"/>
      <c r="VZI10" s="7"/>
      <c r="VZJ10" s="7"/>
      <c r="VZK10" s="7"/>
      <c r="VZL10" s="7"/>
      <c r="VZM10" s="7"/>
      <c r="VZN10" s="7"/>
      <c r="VZO10" s="7"/>
      <c r="VZP10" s="7"/>
      <c r="VZQ10" s="7"/>
      <c r="VZR10" s="7"/>
      <c r="VZS10" s="7"/>
      <c r="VZT10" s="7"/>
      <c r="VZU10" s="7"/>
      <c r="VZV10" s="7"/>
      <c r="VZW10" s="7"/>
      <c r="VZX10" s="7"/>
      <c r="VZY10" s="7"/>
      <c r="VZZ10" s="7"/>
      <c r="WAA10" s="7"/>
      <c r="WAB10" s="7"/>
      <c r="WAC10" s="7"/>
      <c r="WAD10" s="7"/>
      <c r="WAE10" s="7"/>
      <c r="WAF10" s="7"/>
      <c r="WAG10" s="7"/>
      <c r="WAH10" s="7"/>
      <c r="WAI10" s="7"/>
      <c r="WAJ10" s="7"/>
      <c r="WAK10" s="7"/>
      <c r="WAL10" s="7"/>
      <c r="WAM10" s="7"/>
      <c r="WAN10" s="7"/>
      <c r="WAO10" s="7"/>
      <c r="WAP10" s="7"/>
      <c r="WAQ10" s="7"/>
      <c r="WAR10" s="7"/>
      <c r="WAS10" s="7"/>
      <c r="WAT10" s="7"/>
      <c r="WAU10" s="7"/>
      <c r="WAV10" s="7"/>
      <c r="WAW10" s="7"/>
      <c r="WAX10" s="7"/>
      <c r="WAY10" s="7"/>
      <c r="WAZ10" s="7"/>
      <c r="WBA10" s="7"/>
      <c r="WBB10" s="7"/>
      <c r="WBC10" s="7"/>
      <c r="WBD10" s="7"/>
      <c r="WBE10" s="7"/>
      <c r="WBF10" s="7"/>
      <c r="WBG10" s="7"/>
      <c r="WBH10" s="7"/>
      <c r="WBI10" s="7"/>
      <c r="WBJ10" s="7"/>
      <c r="WBK10" s="7"/>
      <c r="WBL10" s="7"/>
      <c r="WBM10" s="7"/>
      <c r="WBN10" s="7"/>
      <c r="WBO10" s="7"/>
      <c r="WBP10" s="7"/>
      <c r="WBQ10" s="7"/>
      <c r="WBR10" s="7"/>
      <c r="WBS10" s="7"/>
      <c r="WBT10" s="7"/>
      <c r="WBU10" s="7"/>
      <c r="WBV10" s="7"/>
      <c r="WBW10" s="7"/>
      <c r="WBX10" s="7"/>
      <c r="WBY10" s="7"/>
      <c r="WBZ10" s="7"/>
      <c r="WCA10" s="7"/>
      <c r="WCB10" s="7"/>
      <c r="WCC10" s="7"/>
      <c r="WCD10" s="7"/>
      <c r="WCE10" s="7"/>
      <c r="WCF10" s="7"/>
      <c r="WCG10" s="7"/>
      <c r="WCH10" s="7"/>
      <c r="WCI10" s="7"/>
      <c r="WCJ10" s="7"/>
      <c r="WCL10" s="7"/>
      <c r="WCM10" s="7"/>
      <c r="WCN10" s="7"/>
      <c r="WCO10" s="7"/>
      <c r="WCP10" s="7"/>
      <c r="WCQ10" s="7"/>
      <c r="WCR10" s="7"/>
      <c r="WCS10" s="7"/>
      <c r="WCT10" s="7"/>
      <c r="WCU10" s="7"/>
      <c r="WCV10" s="7"/>
      <c r="WCW10" s="7"/>
      <c r="WCX10" s="7"/>
      <c r="WCY10" s="7"/>
      <c r="WCZ10" s="7"/>
      <c r="WDA10" s="7"/>
      <c r="WDB10" s="7"/>
      <c r="WDC10" s="7"/>
      <c r="WDD10" s="7"/>
      <c r="WDE10" s="7"/>
      <c r="WDF10" s="7"/>
      <c r="WDG10" s="7"/>
      <c r="WDH10" s="7"/>
      <c r="WDI10" s="7"/>
      <c r="WDJ10" s="7"/>
      <c r="WDK10" s="7"/>
      <c r="WDL10" s="7"/>
      <c r="WDM10" s="7"/>
      <c r="WDN10" s="7"/>
      <c r="WDO10" s="7"/>
      <c r="WDP10" s="7"/>
      <c r="WDQ10" s="7"/>
      <c r="WDR10" s="7"/>
      <c r="WDS10" s="7"/>
      <c r="WDT10" s="7"/>
      <c r="WDU10" s="7"/>
      <c r="WDV10" s="7"/>
      <c r="WDW10" s="7"/>
      <c r="WDX10" s="7"/>
      <c r="WDY10" s="7"/>
      <c r="WDZ10" s="7"/>
      <c r="WEA10" s="7"/>
      <c r="WEB10" s="7"/>
      <c r="WEC10" s="7"/>
      <c r="WED10" s="7"/>
      <c r="WEE10" s="7"/>
      <c r="WEF10" s="7"/>
      <c r="WEG10" s="7"/>
      <c r="WEH10" s="7"/>
      <c r="WEI10" s="7"/>
      <c r="WEJ10" s="7"/>
      <c r="WEK10" s="7"/>
      <c r="WEL10" s="7"/>
      <c r="WEM10" s="7"/>
      <c r="WEN10" s="7"/>
      <c r="WEO10" s="7"/>
      <c r="WEP10" s="7"/>
      <c r="WEQ10" s="7"/>
      <c r="WER10" s="7"/>
      <c r="WES10" s="7"/>
      <c r="WET10" s="7"/>
      <c r="WEU10" s="7"/>
      <c r="WEV10" s="7"/>
      <c r="WEW10" s="7"/>
      <c r="WEX10" s="7"/>
      <c r="WEY10" s="7"/>
      <c r="WEZ10" s="7"/>
      <c r="WFA10" s="7"/>
      <c r="WFB10" s="7"/>
      <c r="WFC10" s="7"/>
      <c r="WFD10" s="7"/>
      <c r="WFE10" s="7"/>
      <c r="WFF10" s="7"/>
      <c r="WFG10" s="7"/>
      <c r="WFH10" s="7"/>
      <c r="WFI10" s="7"/>
      <c r="WFJ10" s="7"/>
      <c r="WFK10" s="7"/>
      <c r="WFL10" s="7"/>
      <c r="WFM10" s="7"/>
      <c r="WFN10" s="7"/>
      <c r="WFO10" s="7"/>
      <c r="WFP10" s="7"/>
      <c r="WFQ10" s="7"/>
      <c r="WFR10" s="7"/>
      <c r="WFS10" s="7"/>
      <c r="WFT10" s="7"/>
      <c r="WFU10" s="7"/>
      <c r="WFV10" s="7"/>
      <c r="WFW10" s="7"/>
      <c r="WFX10" s="7"/>
      <c r="WFY10" s="7"/>
      <c r="WFZ10" s="7"/>
      <c r="WGA10" s="7"/>
      <c r="WGB10" s="7"/>
      <c r="WGC10" s="7"/>
      <c r="WGD10" s="7"/>
      <c r="WGE10" s="7"/>
      <c r="WGF10" s="7"/>
      <c r="WGG10" s="7"/>
      <c r="WGH10" s="7"/>
      <c r="WGI10" s="7"/>
      <c r="WGJ10" s="7"/>
      <c r="WGK10" s="7"/>
      <c r="WGL10" s="7"/>
      <c r="WGM10" s="7"/>
      <c r="WGN10" s="7"/>
      <c r="WGO10" s="7"/>
      <c r="WGP10" s="7"/>
      <c r="WGQ10" s="7"/>
      <c r="WGR10" s="7"/>
      <c r="WGS10" s="7"/>
      <c r="WGT10" s="7"/>
      <c r="WGU10" s="7"/>
      <c r="WGV10" s="7"/>
      <c r="WGW10" s="7"/>
      <c r="WGX10" s="7"/>
      <c r="WGY10" s="7"/>
      <c r="WGZ10" s="7"/>
      <c r="WHA10" s="7"/>
      <c r="WHB10" s="7"/>
      <c r="WHC10" s="7"/>
      <c r="WHD10" s="7"/>
      <c r="WHE10" s="7"/>
      <c r="WHF10" s="7"/>
      <c r="WHG10" s="7"/>
      <c r="WHH10" s="7"/>
      <c r="WHI10" s="7"/>
      <c r="WHJ10" s="7"/>
      <c r="WHK10" s="7"/>
      <c r="WHL10" s="7"/>
      <c r="WHM10" s="7"/>
      <c r="WHN10" s="7"/>
      <c r="WHO10" s="7"/>
      <c r="WHP10" s="7"/>
      <c r="WHQ10" s="7"/>
      <c r="WHR10" s="7"/>
      <c r="WHS10" s="7"/>
      <c r="WHT10" s="7"/>
      <c r="WHU10" s="7"/>
      <c r="WHV10" s="7"/>
      <c r="WHW10" s="7"/>
      <c r="WHX10" s="7"/>
      <c r="WHY10" s="7"/>
      <c r="WHZ10" s="7"/>
      <c r="WIA10" s="7"/>
      <c r="WIB10" s="7"/>
      <c r="WIC10" s="7"/>
      <c r="WID10" s="7"/>
      <c r="WIE10" s="7"/>
      <c r="WIF10" s="7"/>
      <c r="WIG10" s="7"/>
      <c r="WIH10" s="7"/>
      <c r="WII10" s="7"/>
      <c r="WIJ10" s="7"/>
      <c r="WIK10" s="7"/>
      <c r="WIL10" s="7"/>
      <c r="WIM10" s="7"/>
      <c r="WIN10" s="7"/>
      <c r="WIO10" s="7"/>
      <c r="WIP10" s="7"/>
      <c r="WIQ10" s="7"/>
      <c r="WIR10" s="7"/>
      <c r="WIS10" s="7"/>
      <c r="WIT10" s="7"/>
      <c r="WIU10" s="7"/>
      <c r="WIV10" s="7"/>
      <c r="WIW10" s="7"/>
      <c r="WIX10" s="7"/>
      <c r="WIY10" s="7"/>
      <c r="WIZ10" s="7"/>
      <c r="WJA10" s="7"/>
      <c r="WJB10" s="7"/>
      <c r="WJC10" s="7"/>
      <c r="WJD10" s="7"/>
      <c r="WJE10" s="7"/>
      <c r="WJF10" s="7"/>
      <c r="WJG10" s="7"/>
      <c r="WJH10" s="7"/>
      <c r="WJI10" s="7"/>
      <c r="WJJ10" s="7"/>
      <c r="WJK10" s="7"/>
      <c r="WJL10" s="7"/>
      <c r="WJM10" s="7"/>
      <c r="WJN10" s="7"/>
      <c r="WJO10" s="7"/>
      <c r="WJP10" s="7"/>
      <c r="WJQ10" s="7"/>
      <c r="WJR10" s="7"/>
      <c r="WJS10" s="7"/>
      <c r="WJT10" s="7"/>
      <c r="WJU10" s="7"/>
      <c r="WJV10" s="7"/>
      <c r="WJW10" s="7"/>
      <c r="WJX10" s="7"/>
      <c r="WJY10" s="7"/>
      <c r="WJZ10" s="7"/>
      <c r="WKA10" s="7"/>
      <c r="WKB10" s="7"/>
      <c r="WKC10" s="7"/>
      <c r="WKD10" s="7"/>
      <c r="WKE10" s="7"/>
      <c r="WKF10" s="7"/>
      <c r="WKG10" s="7"/>
      <c r="WKH10" s="7"/>
      <c r="WKI10" s="7"/>
      <c r="WKJ10" s="7"/>
      <c r="WKK10" s="7"/>
      <c r="WKL10" s="7"/>
      <c r="WKM10" s="7"/>
      <c r="WKN10" s="7"/>
      <c r="WKO10" s="7"/>
      <c r="WKP10" s="7"/>
      <c r="WKQ10" s="7"/>
      <c r="WKR10" s="7"/>
      <c r="WKS10" s="7"/>
      <c r="WKT10" s="7"/>
      <c r="WKU10" s="7"/>
      <c r="WKV10" s="7"/>
      <c r="WKW10" s="7"/>
      <c r="WKX10" s="7"/>
      <c r="WKY10" s="7"/>
      <c r="WKZ10" s="7"/>
      <c r="WLA10" s="7"/>
      <c r="WLB10" s="7"/>
      <c r="WLC10" s="7"/>
      <c r="WLD10" s="7"/>
      <c r="WLE10" s="7"/>
      <c r="WLF10" s="7"/>
      <c r="WLG10" s="7"/>
      <c r="WLH10" s="7"/>
      <c r="WLI10" s="7"/>
      <c r="WLJ10" s="7"/>
      <c r="WLK10" s="7"/>
      <c r="WLL10" s="7"/>
      <c r="WLM10" s="7"/>
      <c r="WLN10" s="7"/>
      <c r="WLO10" s="7"/>
      <c r="WLP10" s="7"/>
      <c r="WLQ10" s="7"/>
      <c r="WLR10" s="7"/>
      <c r="WLS10" s="7"/>
      <c r="WLT10" s="7"/>
      <c r="WLU10" s="7"/>
      <c r="WLV10" s="7"/>
      <c r="WLW10" s="7"/>
      <c r="WLX10" s="7"/>
      <c r="WLY10" s="7"/>
      <c r="WLZ10" s="7"/>
      <c r="WMA10" s="7"/>
      <c r="WMB10" s="7"/>
      <c r="WMC10" s="7"/>
      <c r="WMD10" s="7"/>
      <c r="WME10" s="7"/>
      <c r="WMF10" s="7"/>
      <c r="WMH10" s="7"/>
      <c r="WMI10" s="7"/>
      <c r="WMJ10" s="7"/>
      <c r="WMK10" s="7"/>
      <c r="WML10" s="7"/>
      <c r="WMM10" s="7"/>
      <c r="WMN10" s="7"/>
      <c r="WMO10" s="7"/>
      <c r="WMP10" s="7"/>
      <c r="WMQ10" s="7"/>
      <c r="WMR10" s="7"/>
      <c r="WMS10" s="7"/>
      <c r="WMT10" s="7"/>
      <c r="WMU10" s="7"/>
      <c r="WMV10" s="7"/>
      <c r="WMW10" s="7"/>
      <c r="WMX10" s="7"/>
      <c r="WMY10" s="7"/>
      <c r="WMZ10" s="7"/>
      <c r="WNA10" s="7"/>
      <c r="WNB10" s="7"/>
      <c r="WNC10" s="7"/>
      <c r="WND10" s="7"/>
      <c r="WNE10" s="7"/>
      <c r="WNF10" s="7"/>
      <c r="WNG10" s="7"/>
      <c r="WNH10" s="7"/>
      <c r="WNI10" s="7"/>
      <c r="WNJ10" s="7"/>
      <c r="WNK10" s="7"/>
      <c r="WNL10" s="7"/>
      <c r="WNM10" s="7"/>
      <c r="WNN10" s="7"/>
      <c r="WNO10" s="7"/>
      <c r="WNP10" s="7"/>
      <c r="WNQ10" s="7"/>
      <c r="WNR10" s="7"/>
      <c r="WNS10" s="7"/>
      <c r="WNT10" s="7"/>
      <c r="WNU10" s="7"/>
      <c r="WNV10" s="7"/>
      <c r="WNW10" s="7"/>
      <c r="WNX10" s="7"/>
      <c r="WNY10" s="7"/>
      <c r="WNZ10" s="7"/>
      <c r="WOA10" s="7"/>
      <c r="WOB10" s="7"/>
      <c r="WOC10" s="7"/>
      <c r="WOD10" s="7"/>
      <c r="WOE10" s="7"/>
      <c r="WOF10" s="7"/>
      <c r="WOG10" s="7"/>
      <c r="WOH10" s="7"/>
      <c r="WOI10" s="7"/>
      <c r="WOJ10" s="7"/>
      <c r="WOK10" s="7"/>
      <c r="WOL10" s="7"/>
      <c r="WOM10" s="7"/>
      <c r="WON10" s="7"/>
      <c r="WOO10" s="7"/>
      <c r="WOP10" s="7"/>
      <c r="WOQ10" s="7"/>
      <c r="WOR10" s="7"/>
      <c r="WOS10" s="7"/>
      <c r="WOT10" s="7"/>
      <c r="WOU10" s="7"/>
      <c r="WOV10" s="7"/>
      <c r="WOW10" s="7"/>
      <c r="WOX10" s="7"/>
      <c r="WOY10" s="7"/>
      <c r="WOZ10" s="7"/>
      <c r="WPA10" s="7"/>
      <c r="WPB10" s="7"/>
      <c r="WPC10" s="7"/>
      <c r="WPD10" s="7"/>
      <c r="WPE10" s="7"/>
      <c r="WPF10" s="7"/>
      <c r="WPG10" s="7"/>
      <c r="WPH10" s="7"/>
      <c r="WPI10" s="7"/>
      <c r="WPJ10" s="7"/>
      <c r="WPK10" s="7"/>
      <c r="WPL10" s="7"/>
      <c r="WPM10" s="7"/>
      <c r="WPN10" s="7"/>
      <c r="WPO10" s="7"/>
      <c r="WPP10" s="7"/>
      <c r="WPQ10" s="7"/>
      <c r="WPR10" s="7"/>
      <c r="WPS10" s="7"/>
      <c r="WPT10" s="7"/>
      <c r="WPU10" s="7"/>
      <c r="WPV10" s="7"/>
      <c r="WPW10" s="7"/>
      <c r="WPX10" s="7"/>
      <c r="WPY10" s="7"/>
      <c r="WPZ10" s="7"/>
      <c r="WQA10" s="7"/>
      <c r="WQB10" s="7"/>
      <c r="WQC10" s="7"/>
      <c r="WQD10" s="7"/>
      <c r="WQE10" s="7"/>
      <c r="WQF10" s="7"/>
      <c r="WQG10" s="7"/>
      <c r="WQH10" s="7"/>
      <c r="WQI10" s="7"/>
      <c r="WQJ10" s="7"/>
      <c r="WQK10" s="7"/>
      <c r="WQL10" s="7"/>
      <c r="WQM10" s="7"/>
      <c r="WQN10" s="7"/>
      <c r="WQO10" s="7"/>
      <c r="WQP10" s="7"/>
      <c r="WQQ10" s="7"/>
      <c r="WQR10" s="7"/>
      <c r="WQS10" s="7"/>
      <c r="WQT10" s="7"/>
      <c r="WQU10" s="7"/>
      <c r="WQV10" s="7"/>
      <c r="WQW10" s="7"/>
      <c r="WQX10" s="7"/>
      <c r="WQY10" s="7"/>
      <c r="WQZ10" s="7"/>
      <c r="WRA10" s="7"/>
      <c r="WRB10" s="7"/>
      <c r="WRC10" s="7"/>
      <c r="WRD10" s="7"/>
      <c r="WRE10" s="7"/>
      <c r="WRF10" s="7"/>
      <c r="WRG10" s="7"/>
      <c r="WRH10" s="7"/>
      <c r="WRI10" s="7"/>
      <c r="WRJ10" s="7"/>
      <c r="WRK10" s="7"/>
      <c r="WRL10" s="7"/>
      <c r="WRM10" s="7"/>
      <c r="WRN10" s="7"/>
      <c r="WRO10" s="7"/>
      <c r="WRP10" s="7"/>
      <c r="WRQ10" s="7"/>
      <c r="WRR10" s="7"/>
      <c r="WRS10" s="7"/>
      <c r="WRT10" s="7"/>
      <c r="WRU10" s="7"/>
      <c r="WRV10" s="7"/>
      <c r="WRW10" s="7"/>
      <c r="WRX10" s="7"/>
      <c r="WRY10" s="7"/>
      <c r="WRZ10" s="7"/>
      <c r="WSA10" s="7"/>
      <c r="WSB10" s="7"/>
      <c r="WSC10" s="7"/>
      <c r="WSD10" s="7"/>
      <c r="WSE10" s="7"/>
      <c r="WSF10" s="7"/>
      <c r="WSG10" s="7"/>
      <c r="WSH10" s="7"/>
      <c r="WSI10" s="7"/>
      <c r="WSJ10" s="7"/>
      <c r="WSK10" s="7"/>
      <c r="WSL10" s="7"/>
      <c r="WSM10" s="7"/>
      <c r="WSN10" s="7"/>
      <c r="WSO10" s="7"/>
      <c r="WSP10" s="7"/>
      <c r="WSQ10" s="7"/>
      <c r="WSR10" s="7"/>
      <c r="WSS10" s="7"/>
      <c r="WST10" s="7"/>
      <c r="WSU10" s="7"/>
      <c r="WSV10" s="7"/>
      <c r="WSW10" s="7"/>
      <c r="WSX10" s="7"/>
      <c r="WSY10" s="7"/>
      <c r="WSZ10" s="7"/>
      <c r="WTA10" s="7"/>
      <c r="WTB10" s="7"/>
      <c r="WTC10" s="7"/>
      <c r="WTD10" s="7"/>
      <c r="WTE10" s="7"/>
      <c r="WTF10" s="7"/>
      <c r="WTG10" s="7"/>
      <c r="WTH10" s="7"/>
      <c r="WTI10" s="7"/>
      <c r="WTJ10" s="7"/>
      <c r="WTK10" s="7"/>
      <c r="WTL10" s="7"/>
      <c r="WTM10" s="7"/>
      <c r="WTN10" s="7"/>
      <c r="WTO10" s="7"/>
      <c r="WTP10" s="7"/>
      <c r="WTQ10" s="7"/>
      <c r="WTR10" s="7"/>
      <c r="WTS10" s="7"/>
      <c r="WTT10" s="7"/>
      <c r="WTU10" s="7"/>
      <c r="WTV10" s="7"/>
      <c r="WTW10" s="7"/>
      <c r="WTX10" s="7"/>
      <c r="WTY10" s="7"/>
      <c r="WTZ10" s="7"/>
      <c r="WUA10" s="7"/>
      <c r="WUB10" s="7"/>
      <c r="WUC10" s="7"/>
      <c r="WUD10" s="7"/>
      <c r="WUE10" s="7"/>
      <c r="WUF10" s="7"/>
      <c r="WUG10" s="7"/>
      <c r="WUH10" s="7"/>
      <c r="WUI10" s="7"/>
      <c r="WUJ10" s="7"/>
      <c r="WUK10" s="7"/>
      <c r="WUL10" s="7"/>
      <c r="WUM10" s="7"/>
      <c r="WUN10" s="7"/>
      <c r="WUO10" s="7"/>
      <c r="WUP10" s="7"/>
      <c r="WUQ10" s="7"/>
      <c r="WUR10" s="7"/>
      <c r="WUS10" s="7"/>
      <c r="WUT10" s="7"/>
      <c r="WUU10" s="7"/>
      <c r="WUV10" s="7"/>
      <c r="WUW10" s="7"/>
      <c r="WUX10" s="7"/>
      <c r="WUY10" s="7"/>
      <c r="WUZ10" s="7"/>
      <c r="WVA10" s="7"/>
      <c r="WVB10" s="7"/>
      <c r="WVC10" s="7"/>
      <c r="WVD10" s="7"/>
      <c r="WVE10" s="7"/>
      <c r="WVF10" s="7"/>
      <c r="WVG10" s="7"/>
      <c r="WVH10" s="7"/>
      <c r="WVI10" s="7"/>
      <c r="WVJ10" s="7"/>
      <c r="WVK10" s="7"/>
      <c r="WVL10" s="7"/>
      <c r="WVM10" s="7"/>
      <c r="WVN10" s="7"/>
      <c r="WVO10" s="7"/>
      <c r="WVP10" s="7"/>
      <c r="WVQ10" s="7"/>
      <c r="WVR10" s="7"/>
      <c r="WVS10" s="7"/>
      <c r="WVT10" s="7"/>
      <c r="WVU10" s="7"/>
      <c r="WVV10" s="7"/>
      <c r="WVW10" s="7"/>
      <c r="WVX10" s="7"/>
      <c r="WVY10" s="7"/>
      <c r="WVZ10" s="7"/>
      <c r="WWA10" s="7"/>
      <c r="WWB10" s="7"/>
      <c r="WWD10" s="7"/>
      <c r="WWE10" s="7"/>
      <c r="WWF10" s="7"/>
      <c r="WWG10" s="7"/>
      <c r="WWH10" s="7"/>
      <c r="WWI10" s="7"/>
      <c r="WWJ10" s="7"/>
      <c r="WWK10" s="7"/>
      <c r="WWL10" s="7"/>
      <c r="WWM10" s="7"/>
      <c r="WWN10" s="7"/>
      <c r="WWO10" s="7"/>
      <c r="WWP10" s="7"/>
      <c r="WWQ10" s="7"/>
      <c r="WWR10" s="7"/>
      <c r="WWS10" s="7"/>
      <c r="WWT10" s="7"/>
      <c r="WWU10" s="7"/>
      <c r="WWV10" s="7"/>
      <c r="WWW10" s="7"/>
      <c r="WWX10" s="7"/>
      <c r="WWY10" s="7"/>
      <c r="WWZ10" s="7"/>
      <c r="WXA10" s="7"/>
      <c r="WXB10" s="7"/>
      <c r="WXC10" s="7"/>
      <c r="WXD10" s="7"/>
      <c r="WXE10" s="7"/>
      <c r="WXF10" s="7"/>
      <c r="WXG10" s="7"/>
      <c r="WXH10" s="7"/>
      <c r="WXI10" s="7"/>
      <c r="WXJ10" s="7"/>
      <c r="WXK10" s="7"/>
      <c r="WXL10" s="7"/>
      <c r="WXM10" s="7"/>
      <c r="WXN10" s="7"/>
      <c r="WXO10" s="7"/>
      <c r="WXP10" s="7"/>
      <c r="WXQ10" s="7"/>
      <c r="WXR10" s="7"/>
      <c r="WXS10" s="7"/>
      <c r="WXT10" s="7"/>
      <c r="WXU10" s="7"/>
      <c r="WXV10" s="7"/>
      <c r="WXW10" s="7"/>
      <c r="WXX10" s="7"/>
      <c r="WXY10" s="7"/>
      <c r="WXZ10" s="7"/>
      <c r="WYA10" s="7"/>
      <c r="WYB10" s="7"/>
      <c r="WYC10" s="7"/>
      <c r="WYD10" s="7"/>
      <c r="WYE10" s="7"/>
      <c r="WYF10" s="7"/>
      <c r="WYG10" s="7"/>
      <c r="WYH10" s="7"/>
      <c r="WYI10" s="7"/>
      <c r="WYJ10" s="7"/>
      <c r="WYK10" s="7"/>
      <c r="WYL10" s="7"/>
      <c r="WYM10" s="7"/>
      <c r="WYN10" s="7"/>
      <c r="WYO10" s="7"/>
      <c r="WYP10" s="7"/>
      <c r="WYQ10" s="7"/>
      <c r="WYR10" s="7"/>
      <c r="WYS10" s="7"/>
      <c r="WYT10" s="7"/>
      <c r="WYU10" s="7"/>
      <c r="WYV10" s="7"/>
      <c r="WYW10" s="7"/>
      <c r="WYX10" s="7"/>
      <c r="WYY10" s="7"/>
      <c r="WYZ10" s="7"/>
      <c r="WZA10" s="7"/>
      <c r="WZB10" s="7"/>
      <c r="WZC10" s="7"/>
      <c r="WZD10" s="7"/>
      <c r="WZE10" s="7"/>
      <c r="WZF10" s="7"/>
      <c r="WZG10" s="7"/>
      <c r="WZH10" s="7"/>
      <c r="WZI10" s="7"/>
      <c r="WZJ10" s="7"/>
      <c r="WZK10" s="7"/>
      <c r="WZL10" s="7"/>
      <c r="WZM10" s="7"/>
      <c r="WZN10" s="7"/>
      <c r="WZO10" s="7"/>
      <c r="WZP10" s="7"/>
      <c r="WZQ10" s="7"/>
      <c r="WZR10" s="7"/>
      <c r="WZS10" s="7"/>
      <c r="WZT10" s="7"/>
      <c r="WZU10" s="7"/>
      <c r="WZV10" s="7"/>
      <c r="WZW10" s="7"/>
      <c r="WZX10" s="7"/>
      <c r="WZY10" s="7"/>
      <c r="WZZ10" s="7"/>
      <c r="XAA10" s="7"/>
      <c r="XAB10" s="7"/>
      <c r="XAC10" s="7"/>
      <c r="XAD10" s="7"/>
      <c r="XAE10" s="7"/>
      <c r="XAF10" s="7"/>
      <c r="XAG10" s="7"/>
      <c r="XAH10" s="7"/>
      <c r="XAI10" s="7"/>
      <c r="XAJ10" s="7"/>
      <c r="XAK10" s="7"/>
      <c r="XAL10" s="7"/>
      <c r="XAM10" s="7"/>
      <c r="XAN10" s="7"/>
      <c r="XAO10" s="7"/>
      <c r="XAP10" s="7"/>
      <c r="XAQ10" s="7"/>
      <c r="XAR10" s="7"/>
      <c r="XAS10" s="7"/>
      <c r="XAT10" s="7"/>
      <c r="XAU10" s="7"/>
      <c r="XAV10" s="7"/>
      <c r="XAW10" s="7"/>
      <c r="XAX10" s="7"/>
      <c r="XAY10" s="7"/>
      <c r="XAZ10" s="7"/>
      <c r="XBA10" s="7"/>
      <c r="XBB10" s="7"/>
      <c r="XBC10" s="7"/>
      <c r="XBD10" s="7"/>
      <c r="XBE10" s="7"/>
      <c r="XBF10" s="7"/>
      <c r="XBG10" s="7"/>
      <c r="XBH10" s="7"/>
      <c r="XBI10" s="7"/>
      <c r="XBJ10" s="7"/>
      <c r="XBK10" s="7"/>
      <c r="XBL10" s="7"/>
      <c r="XBM10" s="7"/>
      <c r="XBN10" s="7"/>
      <c r="XBO10" s="7"/>
      <c r="XBP10" s="7"/>
      <c r="XBQ10" s="7"/>
      <c r="XBR10" s="7"/>
      <c r="XBS10" s="7"/>
      <c r="XBT10" s="7"/>
      <c r="XBU10" s="7"/>
      <c r="XBV10" s="7"/>
      <c r="XBW10" s="7"/>
      <c r="XBX10" s="7"/>
      <c r="XBY10" s="7"/>
      <c r="XBZ10" s="7"/>
      <c r="XCA10" s="7"/>
      <c r="XCB10" s="7"/>
      <c r="XCC10" s="7"/>
      <c r="XCD10" s="7"/>
      <c r="XCE10" s="7"/>
      <c r="XCF10" s="7"/>
      <c r="XCG10" s="7"/>
      <c r="XCH10" s="7"/>
      <c r="XCI10" s="7"/>
      <c r="XCJ10" s="7"/>
      <c r="XCK10" s="7"/>
      <c r="XCL10" s="7"/>
      <c r="XCM10" s="7"/>
      <c r="XCN10" s="7"/>
      <c r="XCO10" s="7"/>
      <c r="XCP10" s="7"/>
      <c r="XCQ10" s="7"/>
      <c r="XCR10" s="7"/>
      <c r="XCS10" s="7"/>
      <c r="XCT10" s="7"/>
      <c r="XCU10" s="7"/>
      <c r="XCV10" s="7"/>
      <c r="XCW10" s="7"/>
      <c r="XCX10" s="7"/>
      <c r="XCY10" s="7"/>
      <c r="XCZ10" s="7"/>
      <c r="XDA10" s="7"/>
      <c r="XDB10" s="7"/>
      <c r="XDC10" s="7"/>
      <c r="XDD10" s="7"/>
      <c r="XDE10" s="7"/>
      <c r="XDF10" s="7"/>
      <c r="XDG10" s="7"/>
      <c r="XDH10" s="7"/>
      <c r="XDI10" s="7"/>
      <c r="XDJ10" s="7"/>
      <c r="XDK10" s="7"/>
      <c r="XDL10" s="7"/>
      <c r="XDM10" s="7"/>
      <c r="XDN10" s="7"/>
      <c r="XDO10" s="7"/>
      <c r="XDP10" s="7"/>
      <c r="XDQ10" s="7"/>
      <c r="XDR10" s="7"/>
      <c r="XDS10" s="7"/>
      <c r="XDT10" s="7"/>
      <c r="XDU10" s="7"/>
      <c r="XDV10" s="7"/>
      <c r="XDW10" s="7"/>
      <c r="XDX10" s="7"/>
      <c r="XDY10" s="7"/>
      <c r="XDZ10" s="7"/>
      <c r="XEA10" s="7"/>
      <c r="XEB10" s="7"/>
      <c r="XEC10" s="7"/>
      <c r="XED10" s="7"/>
      <c r="XEE10" s="7"/>
      <c r="XEF10" s="7"/>
      <c r="XEG10" s="7"/>
      <c r="XEH10" s="7"/>
      <c r="XEI10" s="7"/>
      <c r="XEJ10" s="7"/>
      <c r="XEK10" s="7"/>
      <c r="XEL10" s="7"/>
      <c r="XEM10" s="7"/>
      <c r="XEN10" s="7"/>
      <c r="XEO10" s="7"/>
      <c r="XEP10" s="7"/>
      <c r="XEQ10" s="7"/>
      <c r="XER10" s="7"/>
      <c r="XES10" s="7"/>
      <c r="XET10" s="7"/>
      <c r="XEU10" s="7"/>
      <c r="XEV10" s="7"/>
      <c r="XEW10" s="7"/>
      <c r="XEX10" s="7"/>
    </row>
    <row r="11" spans="1:16378" x14ac:dyDescent="0.25">
      <c r="A11" s="138">
        <v>7</v>
      </c>
      <c r="B11" s="376">
        <f t="shared" si="25"/>
        <v>119</v>
      </c>
      <c r="C11" s="356" t="str">
        <f t="shared" si="26"/>
        <v>APR</v>
      </c>
      <c r="D11" s="138"/>
      <c r="E11" s="167"/>
      <c r="F11" s="356" t="str">
        <f>IF(ISNA(VLOOKUP($J11,ADDRESS!$B$3:$N1323,12,0)),"",VLOOKUP($J11,ADDRESS!$B$3:$N1323,12,0))</f>
        <v>AAAAA0000AST001</v>
      </c>
      <c r="G11" s="356">
        <f>IF(ISNA(VLOOKUP($J11,ADDRESS!$B$3:$N1323,13,0)),"",VLOOKUP($J11,ADDRESS!$B$3:$N1323,13,0))</f>
        <v>0</v>
      </c>
      <c r="H11" s="356">
        <f>IF(ISNA(VLOOKUP($J11,ADDRESS!$B$3:$N1323,10,0)),"",VLOOKUP($J11,ADDRESS!$B$3:$N1323,10,0))</f>
        <v>0</v>
      </c>
      <c r="I11" s="356" t="str">
        <f>IF(ISNA(VLOOKUP($J11,ADDRESS!$B$3:$N1323,11,0)),"",VLOOKUP($J11,ADDRESS!$B$3:$N1323,11,0))</f>
        <v>AAAAA0000A</v>
      </c>
      <c r="J11" s="165" t="s">
        <v>350</v>
      </c>
      <c r="K11" s="168">
        <v>1320000</v>
      </c>
      <c r="L11" s="110" t="s">
        <v>312</v>
      </c>
      <c r="M11" s="169"/>
      <c r="N11" s="379">
        <f t="shared" si="0"/>
        <v>0</v>
      </c>
      <c r="O11" s="379">
        <f t="shared" si="1"/>
        <v>0</v>
      </c>
      <c r="P11" s="379">
        <f t="shared" si="2"/>
        <v>0</v>
      </c>
      <c r="Q11" s="379">
        <f t="shared" si="3"/>
        <v>0</v>
      </c>
      <c r="R11" s="379">
        <f t="shared" si="4"/>
        <v>66000</v>
      </c>
      <c r="S11" s="379">
        <f t="shared" si="5"/>
        <v>0</v>
      </c>
      <c r="T11" s="379">
        <f t="shared" si="6"/>
        <v>0</v>
      </c>
      <c r="U11" s="379">
        <f t="shared" si="28"/>
        <v>0</v>
      </c>
      <c r="V11" s="379">
        <f t="shared" si="8"/>
        <v>0</v>
      </c>
      <c r="W11" s="379">
        <f t="shared" si="9"/>
        <v>0</v>
      </c>
      <c r="X11" s="379">
        <f t="shared" si="10"/>
        <v>0</v>
      </c>
      <c r="Y11" s="379">
        <f t="shared" si="11"/>
        <v>0</v>
      </c>
      <c r="Z11" s="379">
        <f t="shared" si="12"/>
        <v>0</v>
      </c>
      <c r="AA11" s="170"/>
      <c r="AB11" s="151">
        <f t="shared" si="13"/>
        <v>1386000</v>
      </c>
      <c r="AC11" s="110"/>
      <c r="AD11" s="171"/>
      <c r="AE11" s="379">
        <f t="shared" si="14"/>
        <v>0</v>
      </c>
      <c r="AF11" s="379">
        <f t="shared" si="15"/>
        <v>0</v>
      </c>
      <c r="AG11" s="379">
        <f t="shared" si="16"/>
        <v>0</v>
      </c>
      <c r="AH11" s="379">
        <f t="shared" si="17"/>
        <v>0</v>
      </c>
      <c r="AI11" s="379">
        <f t="shared" si="18"/>
        <v>0</v>
      </c>
      <c r="AJ11" s="379">
        <f t="shared" si="19"/>
        <v>0</v>
      </c>
      <c r="AK11" s="379">
        <f t="shared" si="20"/>
        <v>0</v>
      </c>
      <c r="AL11" s="379">
        <f t="shared" si="21"/>
        <v>0</v>
      </c>
      <c r="AM11" s="379">
        <f t="shared" si="22"/>
        <v>0</v>
      </c>
      <c r="AN11" s="379">
        <f t="shared" si="23"/>
        <v>0</v>
      </c>
      <c r="AO11" s="151">
        <f t="shared" si="24"/>
        <v>1386000</v>
      </c>
      <c r="AP11" s="172">
        <v>41394</v>
      </c>
      <c r="AQ11" s="151"/>
      <c r="AR11" s="110"/>
      <c r="AS11" s="174"/>
      <c r="AT11" s="21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  <c r="BPM11" s="7"/>
      <c r="BPN11" s="7"/>
      <c r="BPO11" s="7"/>
      <c r="BPP11" s="7"/>
      <c r="BPQ11" s="7"/>
      <c r="BPR11" s="7"/>
      <c r="BPS11" s="7"/>
      <c r="BPT11" s="7"/>
      <c r="BPU11" s="7"/>
      <c r="BPV11" s="7"/>
      <c r="BPW11" s="7"/>
      <c r="BPX11" s="7"/>
      <c r="BPY11" s="7"/>
      <c r="BPZ11" s="7"/>
      <c r="BQA11" s="7"/>
      <c r="BQB11" s="7"/>
      <c r="BQC11" s="7"/>
      <c r="BQD11" s="7"/>
      <c r="BQE11" s="7"/>
      <c r="BQF11" s="7"/>
      <c r="BQG11" s="7"/>
      <c r="BQH11" s="7"/>
      <c r="BQI11" s="7"/>
      <c r="BQJ11" s="7"/>
      <c r="BQK11" s="7"/>
      <c r="BQL11" s="7"/>
      <c r="BQM11" s="7"/>
      <c r="BQN11" s="7"/>
      <c r="BQO11" s="7"/>
      <c r="BQP11" s="7"/>
      <c r="BQQ11" s="7"/>
      <c r="BQR11" s="7"/>
      <c r="BQT11" s="7"/>
      <c r="BQU11" s="7"/>
      <c r="BQV11" s="7"/>
      <c r="BQW11" s="7"/>
      <c r="BQX11" s="7"/>
      <c r="BQY11" s="7"/>
      <c r="BQZ11" s="7"/>
      <c r="BRA11" s="7"/>
      <c r="BRB11" s="7"/>
      <c r="BRC11" s="7"/>
      <c r="BRD11" s="7"/>
      <c r="BRE11" s="7"/>
      <c r="BRF11" s="7"/>
      <c r="BRG11" s="7"/>
      <c r="BRH11" s="7"/>
      <c r="BRI11" s="7"/>
      <c r="BRJ11" s="7"/>
      <c r="BRK11" s="7"/>
      <c r="BRL11" s="7"/>
      <c r="BRM11" s="7"/>
      <c r="BRN11" s="7"/>
      <c r="BRO11" s="7"/>
      <c r="BRP11" s="7"/>
      <c r="BRQ11" s="7"/>
      <c r="BRR11" s="7"/>
      <c r="BRS11" s="7"/>
      <c r="BRT11" s="7"/>
      <c r="BRU11" s="7"/>
      <c r="BRV11" s="7"/>
      <c r="BRW11" s="7"/>
      <c r="BRX11" s="7"/>
      <c r="BRY11" s="7"/>
      <c r="BRZ11" s="7"/>
      <c r="BSA11" s="7"/>
      <c r="BSB11" s="7"/>
      <c r="BSC11" s="7"/>
      <c r="BSD11" s="7"/>
      <c r="BSE11" s="7"/>
      <c r="BSF11" s="7"/>
      <c r="BSG11" s="7"/>
      <c r="BSH11" s="7"/>
      <c r="BSI11" s="7"/>
      <c r="BSJ11" s="7"/>
      <c r="BSK11" s="7"/>
      <c r="BSL11" s="7"/>
      <c r="BSM11" s="7"/>
      <c r="BSN11" s="7"/>
      <c r="BSO11" s="7"/>
      <c r="BSP11" s="7"/>
      <c r="BSQ11" s="7"/>
      <c r="BSR11" s="7"/>
      <c r="BSS11" s="7"/>
      <c r="BST11" s="7"/>
      <c r="BSU11" s="7"/>
      <c r="BSV11" s="7"/>
      <c r="BSW11" s="7"/>
      <c r="BSX11" s="7"/>
      <c r="BSY11" s="7"/>
      <c r="BSZ11" s="7"/>
      <c r="BTA11" s="7"/>
      <c r="BTB11" s="7"/>
      <c r="BTC11" s="7"/>
      <c r="BTD11" s="7"/>
      <c r="BTE11" s="7"/>
      <c r="BTF11" s="7"/>
      <c r="BTG11" s="7"/>
      <c r="BTH11" s="7"/>
      <c r="BTI11" s="7"/>
      <c r="BTJ11" s="7"/>
      <c r="BTK11" s="7"/>
      <c r="BTL11" s="7"/>
      <c r="BTM11" s="7"/>
      <c r="BTN11" s="7"/>
      <c r="BTO11" s="7"/>
      <c r="BTP11" s="7"/>
      <c r="BTQ11" s="7"/>
      <c r="BTR11" s="7"/>
      <c r="BTS11" s="7"/>
      <c r="BTT11" s="7"/>
      <c r="BTU11" s="7"/>
      <c r="BTV11" s="7"/>
      <c r="BTW11" s="7"/>
      <c r="BTX11" s="7"/>
      <c r="BTY11" s="7"/>
      <c r="BTZ11" s="7"/>
      <c r="BUA11" s="7"/>
      <c r="BUB11" s="7"/>
      <c r="BUC11" s="7"/>
      <c r="BUD11" s="7"/>
      <c r="BUE11" s="7"/>
      <c r="BUF11" s="7"/>
      <c r="BUG11" s="7"/>
      <c r="BUH11" s="7"/>
      <c r="BUI11" s="7"/>
      <c r="BUJ11" s="7"/>
      <c r="BUK11" s="7"/>
      <c r="BUL11" s="7"/>
      <c r="BUM11" s="7"/>
      <c r="BUN11" s="7"/>
      <c r="BUO11" s="7"/>
      <c r="BUP11" s="7"/>
      <c r="BUQ11" s="7"/>
      <c r="BUR11" s="7"/>
      <c r="BUS11" s="7"/>
      <c r="BUT11" s="7"/>
      <c r="BUU11" s="7"/>
      <c r="BUV11" s="7"/>
      <c r="BUW11" s="7"/>
      <c r="BUX11" s="7"/>
      <c r="BUY11" s="7"/>
      <c r="BUZ11" s="7"/>
      <c r="BVA11" s="7"/>
      <c r="BVB11" s="7"/>
      <c r="BVC11" s="7"/>
      <c r="BVD11" s="7"/>
      <c r="BVE11" s="7"/>
      <c r="BVF11" s="7"/>
      <c r="BVG11" s="7"/>
      <c r="BVH11" s="7"/>
      <c r="BVI11" s="7"/>
      <c r="BVJ11" s="7"/>
      <c r="BVK11" s="7"/>
      <c r="BVL11" s="7"/>
      <c r="BVM11" s="7"/>
      <c r="BVN11" s="7"/>
      <c r="BVO11" s="7"/>
      <c r="BVP11" s="7"/>
      <c r="BVQ11" s="7"/>
      <c r="BVR11" s="7"/>
      <c r="BVS11" s="7"/>
      <c r="BVT11" s="7"/>
      <c r="BVU11" s="7"/>
      <c r="BVV11" s="7"/>
      <c r="BVW11" s="7"/>
      <c r="BVX11" s="7"/>
      <c r="BVY11" s="7"/>
      <c r="BVZ11" s="7"/>
      <c r="BWA11" s="7"/>
      <c r="BWB11" s="7"/>
      <c r="BWC11" s="7"/>
      <c r="BWD11" s="7"/>
      <c r="BWE11" s="7"/>
      <c r="BWF11" s="7"/>
      <c r="BWG11" s="7"/>
      <c r="BWH11" s="7"/>
      <c r="BWI11" s="7"/>
      <c r="BWJ11" s="7"/>
      <c r="BWK11" s="7"/>
      <c r="BWL11" s="7"/>
      <c r="BWM11" s="7"/>
      <c r="BWN11" s="7"/>
      <c r="BWO11" s="7"/>
      <c r="BWP11" s="7"/>
      <c r="BWQ11" s="7"/>
      <c r="BWR11" s="7"/>
      <c r="BWS11" s="7"/>
      <c r="BWT11" s="7"/>
      <c r="BWU11" s="7"/>
      <c r="BWV11" s="7"/>
      <c r="BWW11" s="7"/>
      <c r="BWX11" s="7"/>
      <c r="BWY11" s="7"/>
      <c r="BWZ11" s="7"/>
      <c r="BXA11" s="7"/>
      <c r="BXB11" s="7"/>
      <c r="BXC11" s="7"/>
      <c r="BXD11" s="7"/>
      <c r="BXE11" s="7"/>
      <c r="BXF11" s="7"/>
      <c r="BXG11" s="7"/>
      <c r="BXH11" s="7"/>
      <c r="BXI11" s="7"/>
      <c r="BXJ11" s="7"/>
      <c r="BXK11" s="7"/>
      <c r="BXL11" s="7"/>
      <c r="BXM11" s="7"/>
      <c r="BXN11" s="7"/>
      <c r="BXO11" s="7"/>
      <c r="BXP11" s="7"/>
      <c r="BXQ11" s="7"/>
      <c r="BXR11" s="7"/>
      <c r="BXS11" s="7"/>
      <c r="BXT11" s="7"/>
      <c r="BXU11" s="7"/>
      <c r="BXV11" s="7"/>
      <c r="BXW11" s="7"/>
      <c r="BXX11" s="7"/>
      <c r="BXY11" s="7"/>
      <c r="BXZ11" s="7"/>
      <c r="BYA11" s="7"/>
      <c r="BYB11" s="7"/>
      <c r="BYC11" s="7"/>
      <c r="BYD11" s="7"/>
      <c r="BYE11" s="7"/>
      <c r="BYF11" s="7"/>
      <c r="BYG11" s="7"/>
      <c r="BYH11" s="7"/>
      <c r="BYI11" s="7"/>
      <c r="BYJ11" s="7"/>
      <c r="BYK11" s="7"/>
      <c r="BYL11" s="7"/>
      <c r="BYM11" s="7"/>
      <c r="BYN11" s="7"/>
      <c r="BYO11" s="7"/>
      <c r="BYP11" s="7"/>
      <c r="BYQ11" s="7"/>
      <c r="BYR11" s="7"/>
      <c r="BYS11" s="7"/>
      <c r="BYT11" s="7"/>
      <c r="BYU11" s="7"/>
      <c r="BYV11" s="7"/>
      <c r="BYW11" s="7"/>
      <c r="BYX11" s="7"/>
      <c r="BYY11" s="7"/>
      <c r="BYZ11" s="7"/>
      <c r="BZA11" s="7"/>
      <c r="BZB11" s="7"/>
      <c r="BZC11" s="7"/>
      <c r="BZD11" s="7"/>
      <c r="BZE11" s="7"/>
      <c r="BZF11" s="7"/>
      <c r="BZG11" s="7"/>
      <c r="BZH11" s="7"/>
      <c r="BZI11" s="7"/>
      <c r="BZJ11" s="7"/>
      <c r="BZK11" s="7"/>
      <c r="BZL11" s="7"/>
      <c r="BZM11" s="7"/>
      <c r="BZN11" s="7"/>
      <c r="BZO11" s="7"/>
      <c r="BZP11" s="7"/>
      <c r="BZQ11" s="7"/>
      <c r="BZR11" s="7"/>
      <c r="BZS11" s="7"/>
      <c r="BZT11" s="7"/>
      <c r="BZU11" s="7"/>
      <c r="BZV11" s="7"/>
      <c r="BZW11" s="7"/>
      <c r="BZX11" s="7"/>
      <c r="BZY11" s="7"/>
      <c r="BZZ11" s="7"/>
      <c r="CAA11" s="7"/>
      <c r="CAB11" s="7"/>
      <c r="CAC11" s="7"/>
      <c r="CAD11" s="7"/>
      <c r="CAE11" s="7"/>
      <c r="CAF11" s="7"/>
      <c r="CAG11" s="7"/>
      <c r="CAH11" s="7"/>
      <c r="CAI11" s="7"/>
      <c r="CAJ11" s="7"/>
      <c r="CAK11" s="7"/>
      <c r="CAL11" s="7"/>
      <c r="CAM11" s="7"/>
      <c r="CAN11" s="7"/>
      <c r="CAP11" s="7"/>
      <c r="CAQ11" s="7"/>
      <c r="CAR11" s="7"/>
      <c r="CAS11" s="7"/>
      <c r="CAT11" s="7"/>
      <c r="CAU11" s="7"/>
      <c r="CAV11" s="7"/>
      <c r="CAW11" s="7"/>
      <c r="CAX11" s="7"/>
      <c r="CAY11" s="7"/>
      <c r="CAZ11" s="7"/>
      <c r="CBA11" s="7"/>
      <c r="CBB11" s="7"/>
      <c r="CBC11" s="7"/>
      <c r="CBD11" s="7"/>
      <c r="CBE11" s="7"/>
      <c r="CBF11" s="7"/>
      <c r="CBG11" s="7"/>
      <c r="CBH11" s="7"/>
      <c r="CBI11" s="7"/>
      <c r="CBJ11" s="7"/>
      <c r="CBK11" s="7"/>
      <c r="CBL11" s="7"/>
      <c r="CBM11" s="7"/>
      <c r="CBN11" s="7"/>
      <c r="CBO11" s="7"/>
      <c r="CBP11" s="7"/>
      <c r="CBQ11" s="7"/>
      <c r="CBR11" s="7"/>
      <c r="CBS11" s="7"/>
      <c r="CBT11" s="7"/>
      <c r="CBU11" s="7"/>
      <c r="CBV11" s="7"/>
      <c r="CBW11" s="7"/>
      <c r="CBX11" s="7"/>
      <c r="CBY11" s="7"/>
      <c r="CBZ11" s="7"/>
      <c r="CCA11" s="7"/>
      <c r="CCB11" s="7"/>
      <c r="CCC11" s="7"/>
      <c r="CCD11" s="7"/>
      <c r="CCE11" s="7"/>
      <c r="CCF11" s="7"/>
      <c r="CCG11" s="7"/>
      <c r="CCH11" s="7"/>
      <c r="CCI11" s="7"/>
      <c r="CCJ11" s="7"/>
      <c r="CCK11" s="7"/>
      <c r="CCL11" s="7"/>
      <c r="CCM11" s="7"/>
      <c r="CCN11" s="7"/>
      <c r="CCO11" s="7"/>
      <c r="CCP11" s="7"/>
      <c r="CCQ11" s="7"/>
      <c r="CCR11" s="7"/>
      <c r="CCS11" s="7"/>
      <c r="CCT11" s="7"/>
      <c r="CCU11" s="7"/>
      <c r="CCV11" s="7"/>
      <c r="CCW11" s="7"/>
      <c r="CCX11" s="7"/>
      <c r="CCY11" s="7"/>
      <c r="CCZ11" s="7"/>
      <c r="CDA11" s="7"/>
      <c r="CDB11" s="7"/>
      <c r="CDC11" s="7"/>
      <c r="CDD11" s="7"/>
      <c r="CDE11" s="7"/>
      <c r="CDF11" s="7"/>
      <c r="CDG11" s="7"/>
      <c r="CDH11" s="7"/>
      <c r="CDI11" s="7"/>
      <c r="CDJ11" s="7"/>
      <c r="CDK11" s="7"/>
      <c r="CDL11" s="7"/>
      <c r="CDM11" s="7"/>
      <c r="CDN11" s="7"/>
      <c r="CDO11" s="7"/>
      <c r="CDP11" s="7"/>
      <c r="CDQ11" s="7"/>
      <c r="CDR11" s="7"/>
      <c r="CDS11" s="7"/>
      <c r="CDT11" s="7"/>
      <c r="CDU11" s="7"/>
      <c r="CDV11" s="7"/>
      <c r="CDW11" s="7"/>
      <c r="CDX11" s="7"/>
      <c r="CDY11" s="7"/>
      <c r="CDZ11" s="7"/>
      <c r="CEA11" s="7"/>
      <c r="CEB11" s="7"/>
      <c r="CEC11" s="7"/>
      <c r="CED11" s="7"/>
      <c r="CEE11" s="7"/>
      <c r="CEF11" s="7"/>
      <c r="CEG11" s="7"/>
      <c r="CEH11" s="7"/>
      <c r="CEI11" s="7"/>
      <c r="CEJ11" s="7"/>
      <c r="CEK11" s="7"/>
      <c r="CEL11" s="7"/>
      <c r="CEM11" s="7"/>
      <c r="CEN11" s="7"/>
      <c r="CEO11" s="7"/>
      <c r="CEP11" s="7"/>
      <c r="CEQ11" s="7"/>
      <c r="CER11" s="7"/>
      <c r="CES11" s="7"/>
      <c r="CET11" s="7"/>
      <c r="CEU11" s="7"/>
      <c r="CEV11" s="7"/>
      <c r="CEW11" s="7"/>
      <c r="CEX11" s="7"/>
      <c r="CEY11" s="7"/>
      <c r="CEZ11" s="7"/>
      <c r="CFA11" s="7"/>
      <c r="CFB11" s="7"/>
      <c r="CFC11" s="7"/>
      <c r="CFD11" s="7"/>
      <c r="CFE11" s="7"/>
      <c r="CFF11" s="7"/>
      <c r="CFG11" s="7"/>
      <c r="CFH11" s="7"/>
      <c r="CFI11" s="7"/>
      <c r="CFJ11" s="7"/>
      <c r="CFK11" s="7"/>
      <c r="CFL11" s="7"/>
      <c r="CFM11" s="7"/>
      <c r="CFN11" s="7"/>
      <c r="CFO11" s="7"/>
      <c r="CFP11" s="7"/>
      <c r="CFQ11" s="7"/>
      <c r="CFR11" s="7"/>
      <c r="CFS11" s="7"/>
      <c r="CFT11" s="7"/>
      <c r="CFU11" s="7"/>
      <c r="CFV11" s="7"/>
      <c r="CFW11" s="7"/>
      <c r="CFX11" s="7"/>
      <c r="CFY11" s="7"/>
      <c r="CFZ11" s="7"/>
      <c r="CGA11" s="7"/>
      <c r="CGB11" s="7"/>
      <c r="CGC11" s="7"/>
      <c r="CGD11" s="7"/>
      <c r="CGE11" s="7"/>
      <c r="CGF11" s="7"/>
      <c r="CGG11" s="7"/>
      <c r="CGH11" s="7"/>
      <c r="CGI11" s="7"/>
      <c r="CGJ11" s="7"/>
      <c r="CGK11" s="7"/>
      <c r="CGL11" s="7"/>
      <c r="CGM11" s="7"/>
      <c r="CGN11" s="7"/>
      <c r="CGO11" s="7"/>
      <c r="CGP11" s="7"/>
      <c r="CGQ11" s="7"/>
      <c r="CGR11" s="7"/>
      <c r="CGS11" s="7"/>
      <c r="CGT11" s="7"/>
      <c r="CGU11" s="7"/>
      <c r="CGV11" s="7"/>
      <c r="CGW11" s="7"/>
      <c r="CGX11" s="7"/>
      <c r="CGY11" s="7"/>
      <c r="CGZ11" s="7"/>
      <c r="CHA11" s="7"/>
      <c r="CHB11" s="7"/>
      <c r="CHC11" s="7"/>
      <c r="CHD11" s="7"/>
      <c r="CHE11" s="7"/>
      <c r="CHF11" s="7"/>
      <c r="CHG11" s="7"/>
      <c r="CHH11" s="7"/>
      <c r="CHI11" s="7"/>
      <c r="CHJ11" s="7"/>
      <c r="CHK11" s="7"/>
      <c r="CHL11" s="7"/>
      <c r="CHM11" s="7"/>
      <c r="CHN11" s="7"/>
      <c r="CHO11" s="7"/>
      <c r="CHP11" s="7"/>
      <c r="CHQ11" s="7"/>
      <c r="CHR11" s="7"/>
      <c r="CHS11" s="7"/>
      <c r="CHT11" s="7"/>
      <c r="CHU11" s="7"/>
      <c r="CHV11" s="7"/>
      <c r="CHW11" s="7"/>
      <c r="CHX11" s="7"/>
      <c r="CHY11" s="7"/>
      <c r="CHZ11" s="7"/>
      <c r="CIA11" s="7"/>
      <c r="CIB11" s="7"/>
      <c r="CIC11" s="7"/>
      <c r="CID11" s="7"/>
      <c r="CIE11" s="7"/>
      <c r="CIF11" s="7"/>
      <c r="CIG11" s="7"/>
      <c r="CIH11" s="7"/>
      <c r="CII11" s="7"/>
      <c r="CIJ11" s="7"/>
      <c r="CIK11" s="7"/>
      <c r="CIL11" s="7"/>
      <c r="CIM11" s="7"/>
      <c r="CIN11" s="7"/>
      <c r="CIO11" s="7"/>
      <c r="CIP11" s="7"/>
      <c r="CIQ11" s="7"/>
      <c r="CIR11" s="7"/>
      <c r="CIS11" s="7"/>
      <c r="CIT11" s="7"/>
      <c r="CIU11" s="7"/>
      <c r="CIV11" s="7"/>
      <c r="CIW11" s="7"/>
      <c r="CIX11" s="7"/>
      <c r="CIY11" s="7"/>
      <c r="CIZ11" s="7"/>
      <c r="CJA11" s="7"/>
      <c r="CJB11" s="7"/>
      <c r="CJC11" s="7"/>
      <c r="CJD11" s="7"/>
      <c r="CJE11" s="7"/>
      <c r="CJF11" s="7"/>
      <c r="CJG11" s="7"/>
      <c r="CJH11" s="7"/>
      <c r="CJI11" s="7"/>
      <c r="CJJ11" s="7"/>
      <c r="CJK11" s="7"/>
      <c r="CJL11" s="7"/>
      <c r="CJM11" s="7"/>
      <c r="CJN11" s="7"/>
      <c r="CJO11" s="7"/>
      <c r="CJP11" s="7"/>
      <c r="CJQ11" s="7"/>
      <c r="CJR11" s="7"/>
      <c r="CJS11" s="7"/>
      <c r="CJT11" s="7"/>
      <c r="CJU11" s="7"/>
      <c r="CJV11" s="7"/>
      <c r="CJW11" s="7"/>
      <c r="CJX11" s="7"/>
      <c r="CJY11" s="7"/>
      <c r="CJZ11" s="7"/>
      <c r="CKA11" s="7"/>
      <c r="CKB11" s="7"/>
      <c r="CKC11" s="7"/>
      <c r="CKD11" s="7"/>
      <c r="CKE11" s="7"/>
      <c r="CKF11" s="7"/>
      <c r="CKG11" s="7"/>
      <c r="CKH11" s="7"/>
      <c r="CKI11" s="7"/>
      <c r="CKJ11" s="7"/>
      <c r="CKL11" s="7"/>
      <c r="CKM11" s="7"/>
      <c r="CKN11" s="7"/>
      <c r="CKO11" s="7"/>
      <c r="CKP11" s="7"/>
      <c r="CKQ11" s="7"/>
      <c r="CKR11" s="7"/>
      <c r="CKS11" s="7"/>
      <c r="CKT11" s="7"/>
      <c r="CKU11" s="7"/>
      <c r="CKV11" s="7"/>
      <c r="CKW11" s="7"/>
      <c r="CKX11" s="7"/>
      <c r="CKY11" s="7"/>
      <c r="CKZ11" s="7"/>
      <c r="CLA11" s="7"/>
      <c r="CLB11" s="7"/>
      <c r="CLC11" s="7"/>
      <c r="CLD11" s="7"/>
      <c r="CLE11" s="7"/>
      <c r="CLF11" s="7"/>
      <c r="CLG11" s="7"/>
      <c r="CLH11" s="7"/>
      <c r="CLI11" s="7"/>
      <c r="CLJ11" s="7"/>
      <c r="CLK11" s="7"/>
      <c r="CLL11" s="7"/>
      <c r="CLM11" s="7"/>
      <c r="CLN11" s="7"/>
      <c r="CLO11" s="7"/>
      <c r="CLP11" s="7"/>
      <c r="CLQ11" s="7"/>
      <c r="CLR11" s="7"/>
      <c r="CLS11" s="7"/>
      <c r="CLT11" s="7"/>
      <c r="CLU11" s="7"/>
      <c r="CLV11" s="7"/>
      <c r="CLW11" s="7"/>
      <c r="CLX11" s="7"/>
      <c r="CLY11" s="7"/>
      <c r="CLZ11" s="7"/>
      <c r="CMA11" s="7"/>
      <c r="CMB11" s="7"/>
      <c r="CMC11" s="7"/>
      <c r="CMD11" s="7"/>
      <c r="CME11" s="7"/>
      <c r="CMF11" s="7"/>
      <c r="CMG11" s="7"/>
      <c r="CMH11" s="7"/>
      <c r="CMI11" s="7"/>
      <c r="CMJ11" s="7"/>
      <c r="CMK11" s="7"/>
      <c r="CML11" s="7"/>
      <c r="CMM11" s="7"/>
      <c r="CMN11" s="7"/>
      <c r="CMO11" s="7"/>
      <c r="CMP11" s="7"/>
      <c r="CMQ11" s="7"/>
      <c r="CMR11" s="7"/>
      <c r="CMS11" s="7"/>
      <c r="CMT11" s="7"/>
      <c r="CMU11" s="7"/>
      <c r="CMV11" s="7"/>
      <c r="CMW11" s="7"/>
      <c r="CMX11" s="7"/>
      <c r="CMY11" s="7"/>
      <c r="CMZ11" s="7"/>
      <c r="CNA11" s="7"/>
      <c r="CNB11" s="7"/>
      <c r="CNC11" s="7"/>
      <c r="CND11" s="7"/>
      <c r="CNE11" s="7"/>
      <c r="CNF11" s="7"/>
      <c r="CNG11" s="7"/>
      <c r="CNH11" s="7"/>
      <c r="CNI11" s="7"/>
      <c r="CNJ11" s="7"/>
      <c r="CNK11" s="7"/>
      <c r="CNL11" s="7"/>
      <c r="CNM11" s="7"/>
      <c r="CNN11" s="7"/>
      <c r="CNO11" s="7"/>
      <c r="CNP11" s="7"/>
      <c r="CNQ11" s="7"/>
      <c r="CNR11" s="7"/>
      <c r="CNS11" s="7"/>
      <c r="CNT11" s="7"/>
      <c r="CNU11" s="7"/>
      <c r="CNV11" s="7"/>
      <c r="CNW11" s="7"/>
      <c r="CNX11" s="7"/>
      <c r="CNY11" s="7"/>
      <c r="CNZ11" s="7"/>
      <c r="COA11" s="7"/>
      <c r="COB11" s="7"/>
      <c r="COC11" s="7"/>
      <c r="COD11" s="7"/>
      <c r="COE11" s="7"/>
      <c r="COF11" s="7"/>
      <c r="COG11" s="7"/>
      <c r="COH11" s="7"/>
      <c r="COI11" s="7"/>
      <c r="COJ11" s="7"/>
      <c r="COK11" s="7"/>
      <c r="COL11" s="7"/>
      <c r="COM11" s="7"/>
      <c r="CON11" s="7"/>
      <c r="COO11" s="7"/>
      <c r="COP11" s="7"/>
      <c r="COQ11" s="7"/>
      <c r="COR11" s="7"/>
      <c r="COS11" s="7"/>
      <c r="COT11" s="7"/>
      <c r="COU11" s="7"/>
      <c r="COV11" s="7"/>
      <c r="COW11" s="7"/>
      <c r="COX11" s="7"/>
      <c r="COY11" s="7"/>
      <c r="COZ11" s="7"/>
      <c r="CPA11" s="7"/>
      <c r="CPB11" s="7"/>
      <c r="CPC11" s="7"/>
      <c r="CPD11" s="7"/>
      <c r="CPE11" s="7"/>
      <c r="CPF11" s="7"/>
      <c r="CPG11" s="7"/>
      <c r="CPH11" s="7"/>
      <c r="CPI11" s="7"/>
      <c r="CPJ11" s="7"/>
      <c r="CPK11" s="7"/>
      <c r="CPL11" s="7"/>
      <c r="CPM11" s="7"/>
      <c r="CPN11" s="7"/>
      <c r="CPO11" s="7"/>
      <c r="CPP11" s="7"/>
      <c r="CPQ11" s="7"/>
      <c r="CPR11" s="7"/>
      <c r="CPS11" s="7"/>
      <c r="CPT11" s="7"/>
      <c r="CPU11" s="7"/>
      <c r="CPV11" s="7"/>
      <c r="CPW11" s="7"/>
      <c r="CPX11" s="7"/>
      <c r="CPY11" s="7"/>
      <c r="CPZ11" s="7"/>
      <c r="CQA11" s="7"/>
      <c r="CQB11" s="7"/>
      <c r="CQC11" s="7"/>
      <c r="CQD11" s="7"/>
      <c r="CQE11" s="7"/>
      <c r="CQF11" s="7"/>
      <c r="CQG11" s="7"/>
      <c r="CQH11" s="7"/>
      <c r="CQI11" s="7"/>
      <c r="CQJ11" s="7"/>
      <c r="CQK11" s="7"/>
      <c r="CQL11" s="7"/>
      <c r="CQM11" s="7"/>
      <c r="CQN11" s="7"/>
      <c r="CQO11" s="7"/>
      <c r="CQP11" s="7"/>
      <c r="CQQ11" s="7"/>
      <c r="CQR11" s="7"/>
      <c r="CQS11" s="7"/>
      <c r="CQT11" s="7"/>
      <c r="CQU11" s="7"/>
      <c r="CQV11" s="7"/>
      <c r="CQW11" s="7"/>
      <c r="CQX11" s="7"/>
      <c r="CQY11" s="7"/>
      <c r="CQZ11" s="7"/>
      <c r="CRA11" s="7"/>
      <c r="CRB11" s="7"/>
      <c r="CRC11" s="7"/>
      <c r="CRD11" s="7"/>
      <c r="CRE11" s="7"/>
      <c r="CRF11" s="7"/>
      <c r="CRG11" s="7"/>
      <c r="CRH11" s="7"/>
      <c r="CRI11" s="7"/>
      <c r="CRJ11" s="7"/>
      <c r="CRK11" s="7"/>
      <c r="CRL11" s="7"/>
      <c r="CRM11" s="7"/>
      <c r="CRN11" s="7"/>
      <c r="CRO11" s="7"/>
      <c r="CRP11" s="7"/>
      <c r="CRQ11" s="7"/>
      <c r="CRR11" s="7"/>
      <c r="CRS11" s="7"/>
      <c r="CRT11" s="7"/>
      <c r="CRU11" s="7"/>
      <c r="CRV11" s="7"/>
      <c r="CRW11" s="7"/>
      <c r="CRX11" s="7"/>
      <c r="CRY11" s="7"/>
      <c r="CRZ11" s="7"/>
      <c r="CSA11" s="7"/>
      <c r="CSB11" s="7"/>
      <c r="CSC11" s="7"/>
      <c r="CSD11" s="7"/>
      <c r="CSE11" s="7"/>
      <c r="CSF11" s="7"/>
      <c r="CSG11" s="7"/>
      <c r="CSH11" s="7"/>
      <c r="CSI11" s="7"/>
      <c r="CSJ11" s="7"/>
      <c r="CSK11" s="7"/>
      <c r="CSL11" s="7"/>
      <c r="CSM11" s="7"/>
      <c r="CSN11" s="7"/>
      <c r="CSO11" s="7"/>
      <c r="CSP11" s="7"/>
      <c r="CSQ11" s="7"/>
      <c r="CSR11" s="7"/>
      <c r="CSS11" s="7"/>
      <c r="CST11" s="7"/>
      <c r="CSU11" s="7"/>
      <c r="CSV11" s="7"/>
      <c r="CSW11" s="7"/>
      <c r="CSX11" s="7"/>
      <c r="CSY11" s="7"/>
      <c r="CSZ11" s="7"/>
      <c r="CTA11" s="7"/>
      <c r="CTB11" s="7"/>
      <c r="CTC11" s="7"/>
      <c r="CTD11" s="7"/>
      <c r="CTE11" s="7"/>
      <c r="CTF11" s="7"/>
      <c r="CTG11" s="7"/>
      <c r="CTH11" s="7"/>
      <c r="CTI11" s="7"/>
      <c r="CTJ11" s="7"/>
      <c r="CTK11" s="7"/>
      <c r="CTL11" s="7"/>
      <c r="CTM11" s="7"/>
      <c r="CTN11" s="7"/>
      <c r="CTO11" s="7"/>
      <c r="CTP11" s="7"/>
      <c r="CTQ11" s="7"/>
      <c r="CTR11" s="7"/>
      <c r="CTS11" s="7"/>
      <c r="CTT11" s="7"/>
      <c r="CTU11" s="7"/>
      <c r="CTV11" s="7"/>
      <c r="CTW11" s="7"/>
      <c r="CTX11" s="7"/>
      <c r="CTY11" s="7"/>
      <c r="CTZ11" s="7"/>
      <c r="CUA11" s="7"/>
      <c r="CUB11" s="7"/>
      <c r="CUC11" s="7"/>
      <c r="CUD11" s="7"/>
      <c r="CUE11" s="7"/>
      <c r="CUF11" s="7"/>
      <c r="CUH11" s="7"/>
      <c r="CUI11" s="7"/>
      <c r="CUJ11" s="7"/>
      <c r="CUK11" s="7"/>
      <c r="CUL11" s="7"/>
      <c r="CUM11" s="7"/>
      <c r="CUN11" s="7"/>
      <c r="CUO11" s="7"/>
      <c r="CUP11" s="7"/>
      <c r="CUQ11" s="7"/>
      <c r="CUR11" s="7"/>
      <c r="CUS11" s="7"/>
      <c r="CUT11" s="7"/>
      <c r="CUU11" s="7"/>
      <c r="CUV11" s="7"/>
      <c r="CUW11" s="7"/>
      <c r="CUX11" s="7"/>
      <c r="CUY11" s="7"/>
      <c r="CUZ11" s="7"/>
      <c r="CVA11" s="7"/>
      <c r="CVB11" s="7"/>
      <c r="CVC11" s="7"/>
      <c r="CVD11" s="7"/>
      <c r="CVE11" s="7"/>
      <c r="CVF11" s="7"/>
      <c r="CVG11" s="7"/>
      <c r="CVH11" s="7"/>
      <c r="CVI11" s="7"/>
      <c r="CVJ11" s="7"/>
      <c r="CVK11" s="7"/>
      <c r="CVL11" s="7"/>
      <c r="CVM11" s="7"/>
      <c r="CVN11" s="7"/>
      <c r="CVO11" s="7"/>
      <c r="CVP11" s="7"/>
      <c r="CVQ11" s="7"/>
      <c r="CVR11" s="7"/>
      <c r="CVS11" s="7"/>
      <c r="CVT11" s="7"/>
      <c r="CVU11" s="7"/>
      <c r="CVV11" s="7"/>
      <c r="CVW11" s="7"/>
      <c r="CVX11" s="7"/>
      <c r="CVY11" s="7"/>
      <c r="CVZ11" s="7"/>
      <c r="CWA11" s="7"/>
      <c r="CWB11" s="7"/>
      <c r="CWC11" s="7"/>
      <c r="CWD11" s="7"/>
      <c r="CWE11" s="7"/>
      <c r="CWF11" s="7"/>
      <c r="CWG11" s="7"/>
      <c r="CWH11" s="7"/>
      <c r="CWI11" s="7"/>
      <c r="CWJ11" s="7"/>
      <c r="CWK11" s="7"/>
      <c r="CWL11" s="7"/>
      <c r="CWM11" s="7"/>
      <c r="CWN11" s="7"/>
      <c r="CWO11" s="7"/>
      <c r="CWP11" s="7"/>
      <c r="CWQ11" s="7"/>
      <c r="CWR11" s="7"/>
      <c r="CWS11" s="7"/>
      <c r="CWT11" s="7"/>
      <c r="CWU11" s="7"/>
      <c r="CWV11" s="7"/>
      <c r="CWW11" s="7"/>
      <c r="CWX11" s="7"/>
      <c r="CWY11" s="7"/>
      <c r="CWZ11" s="7"/>
      <c r="CXA11" s="7"/>
      <c r="CXB11" s="7"/>
      <c r="CXC11" s="7"/>
      <c r="CXD11" s="7"/>
      <c r="CXE11" s="7"/>
      <c r="CXF11" s="7"/>
      <c r="CXG11" s="7"/>
      <c r="CXH11" s="7"/>
      <c r="CXI11" s="7"/>
      <c r="CXJ11" s="7"/>
      <c r="CXK11" s="7"/>
      <c r="CXL11" s="7"/>
      <c r="CXM11" s="7"/>
      <c r="CXN11" s="7"/>
      <c r="CXO11" s="7"/>
      <c r="CXP11" s="7"/>
      <c r="CXQ11" s="7"/>
      <c r="CXR11" s="7"/>
      <c r="CXS11" s="7"/>
      <c r="CXT11" s="7"/>
      <c r="CXU11" s="7"/>
      <c r="CXV11" s="7"/>
      <c r="CXW11" s="7"/>
      <c r="CXX11" s="7"/>
      <c r="CXY11" s="7"/>
      <c r="CXZ11" s="7"/>
      <c r="CYA11" s="7"/>
      <c r="CYB11" s="7"/>
      <c r="CYC11" s="7"/>
      <c r="CYD11" s="7"/>
      <c r="CYE11" s="7"/>
      <c r="CYF11" s="7"/>
      <c r="CYG11" s="7"/>
      <c r="CYH11" s="7"/>
      <c r="CYI11" s="7"/>
      <c r="CYJ11" s="7"/>
      <c r="CYK11" s="7"/>
      <c r="CYL11" s="7"/>
      <c r="CYM11" s="7"/>
      <c r="CYN11" s="7"/>
      <c r="CYO11" s="7"/>
      <c r="CYP11" s="7"/>
      <c r="CYQ11" s="7"/>
      <c r="CYR11" s="7"/>
      <c r="CYS11" s="7"/>
      <c r="CYT11" s="7"/>
      <c r="CYU11" s="7"/>
      <c r="CYV11" s="7"/>
      <c r="CYW11" s="7"/>
      <c r="CYX11" s="7"/>
      <c r="CYY11" s="7"/>
      <c r="CYZ11" s="7"/>
      <c r="CZA11" s="7"/>
      <c r="CZB11" s="7"/>
      <c r="CZC11" s="7"/>
      <c r="CZD11" s="7"/>
      <c r="CZE11" s="7"/>
      <c r="CZF11" s="7"/>
      <c r="CZG11" s="7"/>
      <c r="CZH11" s="7"/>
      <c r="CZI11" s="7"/>
      <c r="CZJ11" s="7"/>
      <c r="CZK11" s="7"/>
      <c r="CZL11" s="7"/>
      <c r="CZM11" s="7"/>
      <c r="CZN11" s="7"/>
      <c r="CZO11" s="7"/>
      <c r="CZP11" s="7"/>
      <c r="CZQ11" s="7"/>
      <c r="CZR11" s="7"/>
      <c r="CZS11" s="7"/>
      <c r="CZT11" s="7"/>
      <c r="CZU11" s="7"/>
      <c r="CZV11" s="7"/>
      <c r="CZW11" s="7"/>
      <c r="CZX11" s="7"/>
      <c r="CZY11" s="7"/>
      <c r="CZZ11" s="7"/>
      <c r="DAA11" s="7"/>
      <c r="DAB11" s="7"/>
      <c r="DAC11" s="7"/>
      <c r="DAD11" s="7"/>
      <c r="DAE11" s="7"/>
      <c r="DAF11" s="7"/>
      <c r="DAG11" s="7"/>
      <c r="DAH11" s="7"/>
      <c r="DAI11" s="7"/>
      <c r="DAJ11" s="7"/>
      <c r="DAK11" s="7"/>
      <c r="DAL11" s="7"/>
      <c r="DAM11" s="7"/>
      <c r="DAN11" s="7"/>
      <c r="DAO11" s="7"/>
      <c r="DAP11" s="7"/>
      <c r="DAQ11" s="7"/>
      <c r="DAR11" s="7"/>
      <c r="DAS11" s="7"/>
      <c r="DAT11" s="7"/>
      <c r="DAU11" s="7"/>
      <c r="DAV11" s="7"/>
      <c r="DAW11" s="7"/>
      <c r="DAX11" s="7"/>
      <c r="DAY11" s="7"/>
      <c r="DAZ11" s="7"/>
      <c r="DBA11" s="7"/>
      <c r="DBB11" s="7"/>
      <c r="DBC11" s="7"/>
      <c r="DBD11" s="7"/>
      <c r="DBE11" s="7"/>
      <c r="DBF11" s="7"/>
      <c r="DBG11" s="7"/>
      <c r="DBH11" s="7"/>
      <c r="DBI11" s="7"/>
      <c r="DBJ11" s="7"/>
      <c r="DBK11" s="7"/>
      <c r="DBL11" s="7"/>
      <c r="DBM11" s="7"/>
      <c r="DBN11" s="7"/>
      <c r="DBO11" s="7"/>
      <c r="DBP11" s="7"/>
      <c r="DBQ11" s="7"/>
      <c r="DBR11" s="7"/>
      <c r="DBS11" s="7"/>
      <c r="DBT11" s="7"/>
      <c r="DBU11" s="7"/>
      <c r="DBV11" s="7"/>
      <c r="DBW11" s="7"/>
      <c r="DBX11" s="7"/>
      <c r="DBY11" s="7"/>
      <c r="DBZ11" s="7"/>
      <c r="DCA11" s="7"/>
      <c r="DCB11" s="7"/>
      <c r="DCC11" s="7"/>
      <c r="DCD11" s="7"/>
      <c r="DCE11" s="7"/>
      <c r="DCF11" s="7"/>
      <c r="DCG11" s="7"/>
      <c r="DCH11" s="7"/>
      <c r="DCI11" s="7"/>
      <c r="DCJ11" s="7"/>
      <c r="DCK11" s="7"/>
      <c r="DCL11" s="7"/>
      <c r="DCM11" s="7"/>
      <c r="DCN11" s="7"/>
      <c r="DCO11" s="7"/>
      <c r="DCP11" s="7"/>
      <c r="DCQ11" s="7"/>
      <c r="DCR11" s="7"/>
      <c r="DCS11" s="7"/>
      <c r="DCT11" s="7"/>
      <c r="DCU11" s="7"/>
      <c r="DCV11" s="7"/>
      <c r="DCW11" s="7"/>
      <c r="DCX11" s="7"/>
      <c r="DCY11" s="7"/>
      <c r="DCZ11" s="7"/>
      <c r="DDA11" s="7"/>
      <c r="DDB11" s="7"/>
      <c r="DDC11" s="7"/>
      <c r="DDD11" s="7"/>
      <c r="DDE11" s="7"/>
      <c r="DDF11" s="7"/>
      <c r="DDG11" s="7"/>
      <c r="DDH11" s="7"/>
      <c r="DDI11" s="7"/>
      <c r="DDJ11" s="7"/>
      <c r="DDK11" s="7"/>
      <c r="DDL11" s="7"/>
      <c r="DDM11" s="7"/>
      <c r="DDN11" s="7"/>
      <c r="DDO11" s="7"/>
      <c r="DDP11" s="7"/>
      <c r="DDQ11" s="7"/>
      <c r="DDR11" s="7"/>
      <c r="DDS11" s="7"/>
      <c r="DDT11" s="7"/>
      <c r="DDU11" s="7"/>
      <c r="DDV11" s="7"/>
      <c r="DDW11" s="7"/>
      <c r="DDX11" s="7"/>
      <c r="DDY11" s="7"/>
      <c r="DDZ11" s="7"/>
      <c r="DEA11" s="7"/>
      <c r="DEB11" s="7"/>
      <c r="DED11" s="7"/>
      <c r="DEE11" s="7"/>
      <c r="DEF11" s="7"/>
      <c r="DEG11" s="7"/>
      <c r="DEH11" s="7"/>
      <c r="DEI11" s="7"/>
      <c r="DEJ11" s="7"/>
      <c r="DEK11" s="7"/>
      <c r="DEL11" s="7"/>
      <c r="DEM11" s="7"/>
      <c r="DEN11" s="7"/>
      <c r="DEO11" s="7"/>
      <c r="DEP11" s="7"/>
      <c r="DEQ11" s="7"/>
      <c r="DER11" s="7"/>
      <c r="DES11" s="7"/>
      <c r="DET11" s="7"/>
      <c r="DEU11" s="7"/>
      <c r="DEV11" s="7"/>
      <c r="DEW11" s="7"/>
      <c r="DEX11" s="7"/>
      <c r="DEY11" s="7"/>
      <c r="DEZ11" s="7"/>
      <c r="DFA11" s="7"/>
      <c r="DFB11" s="7"/>
      <c r="DFC11" s="7"/>
      <c r="DFD11" s="7"/>
      <c r="DFE11" s="7"/>
      <c r="DFF11" s="7"/>
      <c r="DFG11" s="7"/>
      <c r="DFH11" s="7"/>
      <c r="DFI11" s="7"/>
      <c r="DFJ11" s="7"/>
      <c r="DFK11" s="7"/>
      <c r="DFL11" s="7"/>
      <c r="DFM11" s="7"/>
      <c r="DFN11" s="7"/>
      <c r="DFO11" s="7"/>
      <c r="DFP11" s="7"/>
      <c r="DFQ11" s="7"/>
      <c r="DFR11" s="7"/>
      <c r="DFS11" s="7"/>
      <c r="DFT11" s="7"/>
      <c r="DFU11" s="7"/>
      <c r="DFV11" s="7"/>
      <c r="DFW11" s="7"/>
      <c r="DFX11" s="7"/>
      <c r="DFY11" s="7"/>
      <c r="DFZ11" s="7"/>
      <c r="DGA11" s="7"/>
      <c r="DGB11" s="7"/>
      <c r="DGC11" s="7"/>
      <c r="DGD11" s="7"/>
      <c r="DGE11" s="7"/>
      <c r="DGF11" s="7"/>
      <c r="DGG11" s="7"/>
      <c r="DGH11" s="7"/>
      <c r="DGI11" s="7"/>
      <c r="DGJ11" s="7"/>
      <c r="DGK11" s="7"/>
      <c r="DGL11" s="7"/>
      <c r="DGM11" s="7"/>
      <c r="DGN11" s="7"/>
      <c r="DGO11" s="7"/>
      <c r="DGP11" s="7"/>
      <c r="DGQ11" s="7"/>
      <c r="DGR11" s="7"/>
      <c r="DGS11" s="7"/>
      <c r="DGT11" s="7"/>
      <c r="DGU11" s="7"/>
      <c r="DGV11" s="7"/>
      <c r="DGW11" s="7"/>
      <c r="DGX11" s="7"/>
      <c r="DGY11" s="7"/>
      <c r="DGZ11" s="7"/>
      <c r="DHA11" s="7"/>
      <c r="DHB11" s="7"/>
      <c r="DHC11" s="7"/>
      <c r="DHD11" s="7"/>
      <c r="DHE11" s="7"/>
      <c r="DHF11" s="7"/>
      <c r="DHG11" s="7"/>
      <c r="DHH11" s="7"/>
      <c r="DHI11" s="7"/>
      <c r="DHJ11" s="7"/>
      <c r="DHK11" s="7"/>
      <c r="DHL11" s="7"/>
      <c r="DHM11" s="7"/>
      <c r="DHN11" s="7"/>
      <c r="DHO11" s="7"/>
      <c r="DHP11" s="7"/>
      <c r="DHQ11" s="7"/>
      <c r="DHR11" s="7"/>
      <c r="DHS11" s="7"/>
      <c r="DHT11" s="7"/>
      <c r="DHU11" s="7"/>
      <c r="DHV11" s="7"/>
      <c r="DHW11" s="7"/>
      <c r="DHX11" s="7"/>
      <c r="DHY11" s="7"/>
      <c r="DHZ11" s="7"/>
      <c r="DIA11" s="7"/>
      <c r="DIB11" s="7"/>
      <c r="DIC11" s="7"/>
      <c r="DID11" s="7"/>
      <c r="DIE11" s="7"/>
      <c r="DIF11" s="7"/>
      <c r="DIG11" s="7"/>
      <c r="DIH11" s="7"/>
      <c r="DII11" s="7"/>
      <c r="DIJ11" s="7"/>
      <c r="DIK11" s="7"/>
      <c r="DIL11" s="7"/>
      <c r="DIM11" s="7"/>
      <c r="DIN11" s="7"/>
      <c r="DIO11" s="7"/>
      <c r="DIP11" s="7"/>
      <c r="DIQ11" s="7"/>
      <c r="DIR11" s="7"/>
      <c r="DIS11" s="7"/>
      <c r="DIT11" s="7"/>
      <c r="DIU11" s="7"/>
      <c r="DIV11" s="7"/>
      <c r="DIW11" s="7"/>
      <c r="DIX11" s="7"/>
      <c r="DIY11" s="7"/>
      <c r="DIZ11" s="7"/>
      <c r="DJA11" s="7"/>
      <c r="DJB11" s="7"/>
      <c r="DJC11" s="7"/>
      <c r="DJD11" s="7"/>
      <c r="DJE11" s="7"/>
      <c r="DJF11" s="7"/>
      <c r="DJG11" s="7"/>
      <c r="DJH11" s="7"/>
      <c r="DJI11" s="7"/>
      <c r="DJJ11" s="7"/>
      <c r="DJK11" s="7"/>
      <c r="DJL11" s="7"/>
      <c r="DJM11" s="7"/>
      <c r="DJN11" s="7"/>
      <c r="DJO11" s="7"/>
      <c r="DJP11" s="7"/>
      <c r="DJQ11" s="7"/>
      <c r="DJR11" s="7"/>
      <c r="DJS11" s="7"/>
      <c r="DJT11" s="7"/>
      <c r="DJU11" s="7"/>
      <c r="DJV11" s="7"/>
      <c r="DJW11" s="7"/>
      <c r="DJX11" s="7"/>
      <c r="DJY11" s="7"/>
      <c r="DJZ11" s="7"/>
      <c r="DKA11" s="7"/>
      <c r="DKB11" s="7"/>
      <c r="DKC11" s="7"/>
      <c r="DKD11" s="7"/>
      <c r="DKE11" s="7"/>
      <c r="DKF11" s="7"/>
      <c r="DKG11" s="7"/>
      <c r="DKH11" s="7"/>
      <c r="DKI11" s="7"/>
      <c r="DKJ11" s="7"/>
      <c r="DKK11" s="7"/>
      <c r="DKL11" s="7"/>
      <c r="DKM11" s="7"/>
      <c r="DKN11" s="7"/>
      <c r="DKO11" s="7"/>
      <c r="DKP11" s="7"/>
      <c r="DKQ11" s="7"/>
      <c r="DKR11" s="7"/>
      <c r="DKS11" s="7"/>
      <c r="DKT11" s="7"/>
      <c r="DKU11" s="7"/>
      <c r="DKV11" s="7"/>
      <c r="DKW11" s="7"/>
      <c r="DKX11" s="7"/>
      <c r="DKY11" s="7"/>
      <c r="DKZ11" s="7"/>
      <c r="DLA11" s="7"/>
      <c r="DLB11" s="7"/>
      <c r="DLC11" s="7"/>
      <c r="DLD11" s="7"/>
      <c r="DLE11" s="7"/>
      <c r="DLF11" s="7"/>
      <c r="DLG11" s="7"/>
      <c r="DLH11" s="7"/>
      <c r="DLI11" s="7"/>
      <c r="DLJ11" s="7"/>
      <c r="DLK11" s="7"/>
      <c r="DLL11" s="7"/>
      <c r="DLM11" s="7"/>
      <c r="DLN11" s="7"/>
      <c r="DLO11" s="7"/>
      <c r="DLP11" s="7"/>
      <c r="DLQ11" s="7"/>
      <c r="DLR11" s="7"/>
      <c r="DLS11" s="7"/>
      <c r="DLT11" s="7"/>
      <c r="DLU11" s="7"/>
      <c r="DLV11" s="7"/>
      <c r="DLW11" s="7"/>
      <c r="DLX11" s="7"/>
      <c r="DLY11" s="7"/>
      <c r="DLZ11" s="7"/>
      <c r="DMA11" s="7"/>
      <c r="DMB11" s="7"/>
      <c r="DMC11" s="7"/>
      <c r="DMD11" s="7"/>
      <c r="DME11" s="7"/>
      <c r="DMF11" s="7"/>
      <c r="DMG11" s="7"/>
      <c r="DMH11" s="7"/>
      <c r="DMI11" s="7"/>
      <c r="DMJ11" s="7"/>
      <c r="DMK11" s="7"/>
      <c r="DML11" s="7"/>
      <c r="DMM11" s="7"/>
      <c r="DMN11" s="7"/>
      <c r="DMO11" s="7"/>
      <c r="DMP11" s="7"/>
      <c r="DMQ11" s="7"/>
      <c r="DMR11" s="7"/>
      <c r="DMS11" s="7"/>
      <c r="DMT11" s="7"/>
      <c r="DMU11" s="7"/>
      <c r="DMV11" s="7"/>
      <c r="DMW11" s="7"/>
      <c r="DMX11" s="7"/>
      <c r="DMY11" s="7"/>
      <c r="DMZ11" s="7"/>
      <c r="DNA11" s="7"/>
      <c r="DNB11" s="7"/>
      <c r="DNC11" s="7"/>
      <c r="DND11" s="7"/>
      <c r="DNE11" s="7"/>
      <c r="DNF11" s="7"/>
      <c r="DNG11" s="7"/>
      <c r="DNH11" s="7"/>
      <c r="DNI11" s="7"/>
      <c r="DNJ11" s="7"/>
      <c r="DNK11" s="7"/>
      <c r="DNL11" s="7"/>
      <c r="DNM11" s="7"/>
      <c r="DNN11" s="7"/>
      <c r="DNO11" s="7"/>
      <c r="DNP11" s="7"/>
      <c r="DNQ11" s="7"/>
      <c r="DNR11" s="7"/>
      <c r="DNS11" s="7"/>
      <c r="DNT11" s="7"/>
      <c r="DNU11" s="7"/>
      <c r="DNV11" s="7"/>
      <c r="DNW11" s="7"/>
      <c r="DNX11" s="7"/>
      <c r="DNZ11" s="7"/>
      <c r="DOA11" s="7"/>
      <c r="DOB11" s="7"/>
      <c r="DOC11" s="7"/>
      <c r="DOD11" s="7"/>
      <c r="DOE11" s="7"/>
      <c r="DOF11" s="7"/>
      <c r="DOG11" s="7"/>
      <c r="DOH11" s="7"/>
      <c r="DOI11" s="7"/>
      <c r="DOJ11" s="7"/>
      <c r="DOK11" s="7"/>
      <c r="DOL11" s="7"/>
      <c r="DOM11" s="7"/>
      <c r="DON11" s="7"/>
      <c r="DOO11" s="7"/>
      <c r="DOP11" s="7"/>
      <c r="DOQ11" s="7"/>
      <c r="DOR11" s="7"/>
      <c r="DOS11" s="7"/>
      <c r="DOT11" s="7"/>
      <c r="DOU11" s="7"/>
      <c r="DOV11" s="7"/>
      <c r="DOW11" s="7"/>
      <c r="DOX11" s="7"/>
      <c r="DOY11" s="7"/>
      <c r="DOZ11" s="7"/>
      <c r="DPA11" s="7"/>
      <c r="DPB11" s="7"/>
      <c r="DPC11" s="7"/>
      <c r="DPD11" s="7"/>
      <c r="DPE11" s="7"/>
      <c r="DPF11" s="7"/>
      <c r="DPG11" s="7"/>
      <c r="DPH11" s="7"/>
      <c r="DPI11" s="7"/>
      <c r="DPJ11" s="7"/>
      <c r="DPK11" s="7"/>
      <c r="DPL11" s="7"/>
      <c r="DPM11" s="7"/>
      <c r="DPN11" s="7"/>
      <c r="DPO11" s="7"/>
      <c r="DPP11" s="7"/>
      <c r="DPQ11" s="7"/>
      <c r="DPR11" s="7"/>
      <c r="DPS11" s="7"/>
      <c r="DPT11" s="7"/>
      <c r="DPU11" s="7"/>
      <c r="DPV11" s="7"/>
      <c r="DPW11" s="7"/>
      <c r="DPX11" s="7"/>
      <c r="DPY11" s="7"/>
      <c r="DPZ11" s="7"/>
      <c r="DQA11" s="7"/>
      <c r="DQB11" s="7"/>
      <c r="DQC11" s="7"/>
      <c r="DQD11" s="7"/>
      <c r="DQE11" s="7"/>
      <c r="DQF11" s="7"/>
      <c r="DQG11" s="7"/>
      <c r="DQH11" s="7"/>
      <c r="DQI11" s="7"/>
      <c r="DQJ11" s="7"/>
      <c r="DQK11" s="7"/>
      <c r="DQL11" s="7"/>
      <c r="DQM11" s="7"/>
      <c r="DQN11" s="7"/>
      <c r="DQO11" s="7"/>
      <c r="DQP11" s="7"/>
      <c r="DQQ11" s="7"/>
      <c r="DQR11" s="7"/>
      <c r="DQS11" s="7"/>
      <c r="DQT11" s="7"/>
      <c r="DQU11" s="7"/>
      <c r="DQV11" s="7"/>
      <c r="DQW11" s="7"/>
      <c r="DQX11" s="7"/>
      <c r="DQY11" s="7"/>
      <c r="DQZ11" s="7"/>
      <c r="DRA11" s="7"/>
      <c r="DRB11" s="7"/>
      <c r="DRC11" s="7"/>
      <c r="DRD11" s="7"/>
      <c r="DRE11" s="7"/>
      <c r="DRF11" s="7"/>
      <c r="DRG11" s="7"/>
      <c r="DRH11" s="7"/>
      <c r="DRI11" s="7"/>
      <c r="DRJ11" s="7"/>
      <c r="DRK11" s="7"/>
      <c r="DRL11" s="7"/>
      <c r="DRM11" s="7"/>
      <c r="DRN11" s="7"/>
      <c r="DRO11" s="7"/>
      <c r="DRP11" s="7"/>
      <c r="DRQ11" s="7"/>
      <c r="DRR11" s="7"/>
      <c r="DRS11" s="7"/>
      <c r="DRT11" s="7"/>
      <c r="DRU11" s="7"/>
      <c r="DRV11" s="7"/>
      <c r="DRW11" s="7"/>
      <c r="DRX11" s="7"/>
      <c r="DRY11" s="7"/>
      <c r="DRZ11" s="7"/>
      <c r="DSA11" s="7"/>
      <c r="DSB11" s="7"/>
      <c r="DSC11" s="7"/>
      <c r="DSD11" s="7"/>
      <c r="DSE11" s="7"/>
      <c r="DSF11" s="7"/>
      <c r="DSG11" s="7"/>
      <c r="DSH11" s="7"/>
      <c r="DSI11" s="7"/>
      <c r="DSJ11" s="7"/>
      <c r="DSK11" s="7"/>
      <c r="DSL11" s="7"/>
      <c r="DSM11" s="7"/>
      <c r="DSN11" s="7"/>
      <c r="DSO11" s="7"/>
      <c r="DSP11" s="7"/>
      <c r="DSQ11" s="7"/>
      <c r="DSR11" s="7"/>
      <c r="DSS11" s="7"/>
      <c r="DST11" s="7"/>
      <c r="DSU11" s="7"/>
      <c r="DSV11" s="7"/>
      <c r="DSW11" s="7"/>
      <c r="DSX11" s="7"/>
      <c r="DSY11" s="7"/>
      <c r="DSZ11" s="7"/>
      <c r="DTA11" s="7"/>
      <c r="DTB11" s="7"/>
      <c r="DTC11" s="7"/>
      <c r="DTD11" s="7"/>
      <c r="DTE11" s="7"/>
      <c r="DTF11" s="7"/>
      <c r="DTG11" s="7"/>
      <c r="DTH11" s="7"/>
      <c r="DTI11" s="7"/>
      <c r="DTJ11" s="7"/>
      <c r="DTK11" s="7"/>
      <c r="DTL11" s="7"/>
      <c r="DTM11" s="7"/>
      <c r="DTN11" s="7"/>
      <c r="DTO11" s="7"/>
      <c r="DTP11" s="7"/>
      <c r="DTQ11" s="7"/>
      <c r="DTR11" s="7"/>
      <c r="DTS11" s="7"/>
      <c r="DTT11" s="7"/>
      <c r="DTU11" s="7"/>
      <c r="DTV11" s="7"/>
      <c r="DTW11" s="7"/>
      <c r="DTX11" s="7"/>
      <c r="DTY11" s="7"/>
      <c r="DTZ11" s="7"/>
      <c r="DUA11" s="7"/>
      <c r="DUB11" s="7"/>
      <c r="DUC11" s="7"/>
      <c r="DUD11" s="7"/>
      <c r="DUE11" s="7"/>
      <c r="DUF11" s="7"/>
      <c r="DUG11" s="7"/>
      <c r="DUH11" s="7"/>
      <c r="DUI11" s="7"/>
      <c r="DUJ11" s="7"/>
      <c r="DUK11" s="7"/>
      <c r="DUL11" s="7"/>
      <c r="DUM11" s="7"/>
      <c r="DUN11" s="7"/>
      <c r="DUO11" s="7"/>
      <c r="DUP11" s="7"/>
      <c r="DUQ11" s="7"/>
      <c r="DUR11" s="7"/>
      <c r="DUS11" s="7"/>
      <c r="DUT11" s="7"/>
      <c r="DUU11" s="7"/>
      <c r="DUV11" s="7"/>
      <c r="DUW11" s="7"/>
      <c r="DUX11" s="7"/>
      <c r="DUY11" s="7"/>
      <c r="DUZ11" s="7"/>
      <c r="DVA11" s="7"/>
      <c r="DVB11" s="7"/>
      <c r="DVC11" s="7"/>
      <c r="DVD11" s="7"/>
      <c r="DVE11" s="7"/>
      <c r="DVF11" s="7"/>
      <c r="DVG11" s="7"/>
      <c r="DVH11" s="7"/>
      <c r="DVI11" s="7"/>
      <c r="DVJ11" s="7"/>
      <c r="DVK11" s="7"/>
      <c r="DVL11" s="7"/>
      <c r="DVM11" s="7"/>
      <c r="DVN11" s="7"/>
      <c r="DVO11" s="7"/>
      <c r="DVP11" s="7"/>
      <c r="DVQ11" s="7"/>
      <c r="DVR11" s="7"/>
      <c r="DVS11" s="7"/>
      <c r="DVT11" s="7"/>
      <c r="DVU11" s="7"/>
      <c r="DVV11" s="7"/>
      <c r="DVW11" s="7"/>
      <c r="DVX11" s="7"/>
      <c r="DVY11" s="7"/>
      <c r="DVZ11" s="7"/>
      <c r="DWA11" s="7"/>
      <c r="DWB11" s="7"/>
      <c r="DWC11" s="7"/>
      <c r="DWD11" s="7"/>
      <c r="DWE11" s="7"/>
      <c r="DWF11" s="7"/>
      <c r="DWG11" s="7"/>
      <c r="DWH11" s="7"/>
      <c r="DWI11" s="7"/>
      <c r="DWJ11" s="7"/>
      <c r="DWK11" s="7"/>
      <c r="DWL11" s="7"/>
      <c r="DWM11" s="7"/>
      <c r="DWN11" s="7"/>
      <c r="DWO11" s="7"/>
      <c r="DWP11" s="7"/>
      <c r="DWQ11" s="7"/>
      <c r="DWR11" s="7"/>
      <c r="DWS11" s="7"/>
      <c r="DWT11" s="7"/>
      <c r="DWU11" s="7"/>
      <c r="DWV11" s="7"/>
      <c r="DWW11" s="7"/>
      <c r="DWX11" s="7"/>
      <c r="DWY11" s="7"/>
      <c r="DWZ11" s="7"/>
      <c r="DXA11" s="7"/>
      <c r="DXB11" s="7"/>
      <c r="DXC11" s="7"/>
      <c r="DXD11" s="7"/>
      <c r="DXE11" s="7"/>
      <c r="DXF11" s="7"/>
      <c r="DXG11" s="7"/>
      <c r="DXH11" s="7"/>
      <c r="DXI11" s="7"/>
      <c r="DXJ11" s="7"/>
      <c r="DXK11" s="7"/>
      <c r="DXL11" s="7"/>
      <c r="DXM11" s="7"/>
      <c r="DXN11" s="7"/>
      <c r="DXO11" s="7"/>
      <c r="DXP11" s="7"/>
      <c r="DXQ11" s="7"/>
      <c r="DXR11" s="7"/>
      <c r="DXS11" s="7"/>
      <c r="DXT11" s="7"/>
      <c r="DXV11" s="7"/>
      <c r="DXW11" s="7"/>
      <c r="DXX11" s="7"/>
      <c r="DXY11" s="7"/>
      <c r="DXZ11" s="7"/>
      <c r="DYA11" s="7"/>
      <c r="DYB11" s="7"/>
      <c r="DYC11" s="7"/>
      <c r="DYD11" s="7"/>
      <c r="DYE11" s="7"/>
      <c r="DYF11" s="7"/>
      <c r="DYG11" s="7"/>
      <c r="DYH11" s="7"/>
      <c r="DYI11" s="7"/>
      <c r="DYJ11" s="7"/>
      <c r="DYK11" s="7"/>
      <c r="DYL11" s="7"/>
      <c r="DYM11" s="7"/>
      <c r="DYN11" s="7"/>
      <c r="DYO11" s="7"/>
      <c r="DYP11" s="7"/>
      <c r="DYQ11" s="7"/>
      <c r="DYR11" s="7"/>
      <c r="DYS11" s="7"/>
      <c r="DYT11" s="7"/>
      <c r="DYU11" s="7"/>
      <c r="DYV11" s="7"/>
      <c r="DYW11" s="7"/>
      <c r="DYX11" s="7"/>
      <c r="DYY11" s="7"/>
      <c r="DYZ11" s="7"/>
      <c r="DZA11" s="7"/>
      <c r="DZB11" s="7"/>
      <c r="DZC11" s="7"/>
      <c r="DZD11" s="7"/>
      <c r="DZE11" s="7"/>
      <c r="DZF11" s="7"/>
      <c r="DZG11" s="7"/>
      <c r="DZH11" s="7"/>
      <c r="DZI11" s="7"/>
      <c r="DZJ11" s="7"/>
      <c r="DZK11" s="7"/>
      <c r="DZL11" s="7"/>
      <c r="DZM11" s="7"/>
      <c r="DZN11" s="7"/>
      <c r="DZO11" s="7"/>
      <c r="DZP11" s="7"/>
      <c r="DZQ11" s="7"/>
      <c r="DZR11" s="7"/>
      <c r="DZS11" s="7"/>
      <c r="DZT11" s="7"/>
      <c r="DZU11" s="7"/>
      <c r="DZV11" s="7"/>
      <c r="DZW11" s="7"/>
      <c r="DZX11" s="7"/>
      <c r="DZY11" s="7"/>
      <c r="DZZ11" s="7"/>
      <c r="EAA11" s="7"/>
      <c r="EAB11" s="7"/>
      <c r="EAC11" s="7"/>
      <c r="EAD11" s="7"/>
      <c r="EAE11" s="7"/>
      <c r="EAF11" s="7"/>
      <c r="EAG11" s="7"/>
      <c r="EAH11" s="7"/>
      <c r="EAI11" s="7"/>
      <c r="EAJ11" s="7"/>
      <c r="EAK11" s="7"/>
      <c r="EAL11" s="7"/>
      <c r="EAM11" s="7"/>
      <c r="EAN11" s="7"/>
      <c r="EAO11" s="7"/>
      <c r="EAP11" s="7"/>
      <c r="EAQ11" s="7"/>
      <c r="EAR11" s="7"/>
      <c r="EAS11" s="7"/>
      <c r="EAT11" s="7"/>
      <c r="EAU11" s="7"/>
      <c r="EAV11" s="7"/>
      <c r="EAW11" s="7"/>
      <c r="EAX11" s="7"/>
      <c r="EAY11" s="7"/>
      <c r="EAZ11" s="7"/>
      <c r="EBA11" s="7"/>
      <c r="EBB11" s="7"/>
      <c r="EBC11" s="7"/>
      <c r="EBD11" s="7"/>
      <c r="EBE11" s="7"/>
      <c r="EBF11" s="7"/>
      <c r="EBG11" s="7"/>
      <c r="EBH11" s="7"/>
      <c r="EBI11" s="7"/>
      <c r="EBJ11" s="7"/>
      <c r="EBK11" s="7"/>
      <c r="EBL11" s="7"/>
      <c r="EBM11" s="7"/>
      <c r="EBN11" s="7"/>
      <c r="EBO11" s="7"/>
      <c r="EBP11" s="7"/>
      <c r="EBQ11" s="7"/>
      <c r="EBR11" s="7"/>
      <c r="EBS11" s="7"/>
      <c r="EBT11" s="7"/>
      <c r="EBU11" s="7"/>
      <c r="EBV11" s="7"/>
      <c r="EBW11" s="7"/>
      <c r="EBX11" s="7"/>
      <c r="EBY11" s="7"/>
      <c r="EBZ11" s="7"/>
      <c r="ECA11" s="7"/>
      <c r="ECB11" s="7"/>
      <c r="ECC11" s="7"/>
      <c r="ECD11" s="7"/>
      <c r="ECE11" s="7"/>
      <c r="ECF11" s="7"/>
      <c r="ECG11" s="7"/>
      <c r="ECH11" s="7"/>
      <c r="ECI11" s="7"/>
      <c r="ECJ11" s="7"/>
      <c r="ECK11" s="7"/>
      <c r="ECL11" s="7"/>
      <c r="ECM11" s="7"/>
      <c r="ECN11" s="7"/>
      <c r="ECO11" s="7"/>
      <c r="ECP11" s="7"/>
      <c r="ECQ11" s="7"/>
      <c r="ECR11" s="7"/>
      <c r="ECS11" s="7"/>
      <c r="ECT11" s="7"/>
      <c r="ECU11" s="7"/>
      <c r="ECV11" s="7"/>
      <c r="ECW11" s="7"/>
      <c r="ECX11" s="7"/>
      <c r="ECY11" s="7"/>
      <c r="ECZ11" s="7"/>
      <c r="EDA11" s="7"/>
      <c r="EDB11" s="7"/>
      <c r="EDC11" s="7"/>
      <c r="EDD11" s="7"/>
      <c r="EDE11" s="7"/>
      <c r="EDF11" s="7"/>
      <c r="EDG11" s="7"/>
      <c r="EDH11" s="7"/>
      <c r="EDI11" s="7"/>
      <c r="EDJ11" s="7"/>
      <c r="EDK11" s="7"/>
      <c r="EDL11" s="7"/>
      <c r="EDM11" s="7"/>
      <c r="EDN11" s="7"/>
      <c r="EDO11" s="7"/>
      <c r="EDP11" s="7"/>
      <c r="EDQ11" s="7"/>
      <c r="EDR11" s="7"/>
      <c r="EDS11" s="7"/>
      <c r="EDT11" s="7"/>
      <c r="EDU11" s="7"/>
      <c r="EDV11" s="7"/>
      <c r="EDW11" s="7"/>
      <c r="EDX11" s="7"/>
      <c r="EDY11" s="7"/>
      <c r="EDZ11" s="7"/>
      <c r="EEA11" s="7"/>
      <c r="EEB11" s="7"/>
      <c r="EEC11" s="7"/>
      <c r="EED11" s="7"/>
      <c r="EEE11" s="7"/>
      <c r="EEF11" s="7"/>
      <c r="EEG11" s="7"/>
      <c r="EEH11" s="7"/>
      <c r="EEI11" s="7"/>
      <c r="EEJ11" s="7"/>
      <c r="EEK11" s="7"/>
      <c r="EEL11" s="7"/>
      <c r="EEM11" s="7"/>
      <c r="EEN11" s="7"/>
      <c r="EEO11" s="7"/>
      <c r="EEP11" s="7"/>
      <c r="EEQ11" s="7"/>
      <c r="EER11" s="7"/>
      <c r="EES11" s="7"/>
      <c r="EET11" s="7"/>
      <c r="EEU11" s="7"/>
      <c r="EEV11" s="7"/>
      <c r="EEW11" s="7"/>
      <c r="EEX11" s="7"/>
      <c r="EEY11" s="7"/>
      <c r="EEZ11" s="7"/>
      <c r="EFA11" s="7"/>
      <c r="EFB11" s="7"/>
      <c r="EFC11" s="7"/>
      <c r="EFD11" s="7"/>
      <c r="EFE11" s="7"/>
      <c r="EFF11" s="7"/>
      <c r="EFG11" s="7"/>
      <c r="EFH11" s="7"/>
      <c r="EFI11" s="7"/>
      <c r="EFJ11" s="7"/>
      <c r="EFK11" s="7"/>
      <c r="EFL11" s="7"/>
      <c r="EFM11" s="7"/>
      <c r="EFN11" s="7"/>
      <c r="EFO11" s="7"/>
      <c r="EFP11" s="7"/>
      <c r="EFQ11" s="7"/>
      <c r="EFR11" s="7"/>
      <c r="EFS11" s="7"/>
      <c r="EFT11" s="7"/>
      <c r="EFU11" s="7"/>
      <c r="EFV11" s="7"/>
      <c r="EFW11" s="7"/>
      <c r="EFX11" s="7"/>
      <c r="EFY11" s="7"/>
      <c r="EFZ11" s="7"/>
      <c r="EGA11" s="7"/>
      <c r="EGB11" s="7"/>
      <c r="EGC11" s="7"/>
      <c r="EGD11" s="7"/>
      <c r="EGE11" s="7"/>
      <c r="EGF11" s="7"/>
      <c r="EGG11" s="7"/>
      <c r="EGH11" s="7"/>
      <c r="EGI11" s="7"/>
      <c r="EGJ11" s="7"/>
      <c r="EGK11" s="7"/>
      <c r="EGL11" s="7"/>
      <c r="EGM11" s="7"/>
      <c r="EGN11" s="7"/>
      <c r="EGO11" s="7"/>
      <c r="EGP11" s="7"/>
      <c r="EGQ11" s="7"/>
      <c r="EGR11" s="7"/>
      <c r="EGS11" s="7"/>
      <c r="EGT11" s="7"/>
      <c r="EGU11" s="7"/>
      <c r="EGV11" s="7"/>
      <c r="EGW11" s="7"/>
      <c r="EGX11" s="7"/>
      <c r="EGY11" s="7"/>
      <c r="EGZ11" s="7"/>
      <c r="EHA11" s="7"/>
      <c r="EHB11" s="7"/>
      <c r="EHC11" s="7"/>
      <c r="EHD11" s="7"/>
      <c r="EHE11" s="7"/>
      <c r="EHF11" s="7"/>
      <c r="EHG11" s="7"/>
      <c r="EHH11" s="7"/>
      <c r="EHI11" s="7"/>
      <c r="EHJ11" s="7"/>
      <c r="EHK11" s="7"/>
      <c r="EHL11" s="7"/>
      <c r="EHM11" s="7"/>
      <c r="EHN11" s="7"/>
      <c r="EHO11" s="7"/>
      <c r="EHP11" s="7"/>
      <c r="EHR11" s="7"/>
      <c r="EHS11" s="7"/>
      <c r="EHT11" s="7"/>
      <c r="EHU11" s="7"/>
      <c r="EHV11" s="7"/>
      <c r="EHW11" s="7"/>
      <c r="EHX11" s="7"/>
      <c r="EHY11" s="7"/>
      <c r="EHZ11" s="7"/>
      <c r="EIA11" s="7"/>
      <c r="EIB11" s="7"/>
      <c r="EIC11" s="7"/>
      <c r="EID11" s="7"/>
      <c r="EIE11" s="7"/>
      <c r="EIF11" s="7"/>
      <c r="EIG11" s="7"/>
      <c r="EIH11" s="7"/>
      <c r="EII11" s="7"/>
      <c r="EIJ11" s="7"/>
      <c r="EIK11" s="7"/>
      <c r="EIL11" s="7"/>
      <c r="EIM11" s="7"/>
      <c r="EIN11" s="7"/>
      <c r="EIO11" s="7"/>
      <c r="EIP11" s="7"/>
      <c r="EIQ11" s="7"/>
      <c r="EIR11" s="7"/>
      <c r="EIS11" s="7"/>
      <c r="EIT11" s="7"/>
      <c r="EIU11" s="7"/>
      <c r="EIV11" s="7"/>
      <c r="EIW11" s="7"/>
      <c r="EIX11" s="7"/>
      <c r="EIY11" s="7"/>
      <c r="EIZ11" s="7"/>
      <c r="EJA11" s="7"/>
      <c r="EJB11" s="7"/>
      <c r="EJC11" s="7"/>
      <c r="EJD11" s="7"/>
      <c r="EJE11" s="7"/>
      <c r="EJF11" s="7"/>
      <c r="EJG11" s="7"/>
      <c r="EJH11" s="7"/>
      <c r="EJI11" s="7"/>
      <c r="EJJ11" s="7"/>
      <c r="EJK11" s="7"/>
      <c r="EJL11" s="7"/>
      <c r="EJM11" s="7"/>
      <c r="EJN11" s="7"/>
      <c r="EJO11" s="7"/>
      <c r="EJP11" s="7"/>
      <c r="EJQ11" s="7"/>
      <c r="EJR11" s="7"/>
      <c r="EJS11" s="7"/>
      <c r="EJT11" s="7"/>
      <c r="EJU11" s="7"/>
      <c r="EJV11" s="7"/>
      <c r="EJW11" s="7"/>
      <c r="EJX11" s="7"/>
      <c r="EJY11" s="7"/>
      <c r="EJZ11" s="7"/>
      <c r="EKA11" s="7"/>
      <c r="EKB11" s="7"/>
      <c r="EKC11" s="7"/>
      <c r="EKD11" s="7"/>
      <c r="EKE11" s="7"/>
      <c r="EKF11" s="7"/>
      <c r="EKG11" s="7"/>
      <c r="EKH11" s="7"/>
      <c r="EKI11" s="7"/>
      <c r="EKJ11" s="7"/>
      <c r="EKK11" s="7"/>
      <c r="EKL11" s="7"/>
      <c r="EKM11" s="7"/>
      <c r="EKN11" s="7"/>
      <c r="EKO11" s="7"/>
      <c r="EKP11" s="7"/>
      <c r="EKQ11" s="7"/>
      <c r="EKR11" s="7"/>
      <c r="EKS11" s="7"/>
      <c r="EKT11" s="7"/>
      <c r="EKU11" s="7"/>
      <c r="EKV11" s="7"/>
      <c r="EKW11" s="7"/>
      <c r="EKX11" s="7"/>
      <c r="EKY11" s="7"/>
      <c r="EKZ11" s="7"/>
      <c r="ELA11" s="7"/>
      <c r="ELB11" s="7"/>
      <c r="ELC11" s="7"/>
      <c r="ELD11" s="7"/>
      <c r="ELE11" s="7"/>
      <c r="ELF11" s="7"/>
      <c r="ELG11" s="7"/>
      <c r="ELH11" s="7"/>
      <c r="ELI11" s="7"/>
      <c r="ELJ11" s="7"/>
      <c r="ELK11" s="7"/>
      <c r="ELL11" s="7"/>
      <c r="ELM11" s="7"/>
      <c r="ELN11" s="7"/>
      <c r="ELO11" s="7"/>
      <c r="ELP11" s="7"/>
      <c r="ELQ11" s="7"/>
      <c r="ELR11" s="7"/>
      <c r="ELS11" s="7"/>
      <c r="ELT11" s="7"/>
      <c r="ELU11" s="7"/>
      <c r="ELV11" s="7"/>
      <c r="ELW11" s="7"/>
      <c r="ELX11" s="7"/>
      <c r="ELY11" s="7"/>
      <c r="ELZ11" s="7"/>
      <c r="EMA11" s="7"/>
      <c r="EMB11" s="7"/>
      <c r="EMC11" s="7"/>
      <c r="EMD11" s="7"/>
      <c r="EME11" s="7"/>
      <c r="EMF11" s="7"/>
      <c r="EMG11" s="7"/>
      <c r="EMH11" s="7"/>
      <c r="EMI11" s="7"/>
      <c r="EMJ11" s="7"/>
      <c r="EMK11" s="7"/>
      <c r="EML11" s="7"/>
      <c r="EMM11" s="7"/>
      <c r="EMN11" s="7"/>
      <c r="EMO11" s="7"/>
      <c r="EMP11" s="7"/>
      <c r="EMQ11" s="7"/>
      <c r="EMR11" s="7"/>
      <c r="EMS11" s="7"/>
      <c r="EMT11" s="7"/>
      <c r="EMU11" s="7"/>
      <c r="EMV11" s="7"/>
      <c r="EMW11" s="7"/>
      <c r="EMX11" s="7"/>
      <c r="EMY11" s="7"/>
      <c r="EMZ11" s="7"/>
      <c r="ENA11" s="7"/>
      <c r="ENB11" s="7"/>
      <c r="ENC11" s="7"/>
      <c r="END11" s="7"/>
      <c r="ENE11" s="7"/>
      <c r="ENF11" s="7"/>
      <c r="ENG11" s="7"/>
      <c r="ENH11" s="7"/>
      <c r="ENI11" s="7"/>
      <c r="ENJ11" s="7"/>
      <c r="ENK11" s="7"/>
      <c r="ENL11" s="7"/>
      <c r="ENM11" s="7"/>
      <c r="ENN11" s="7"/>
      <c r="ENO11" s="7"/>
      <c r="ENP11" s="7"/>
      <c r="ENQ11" s="7"/>
      <c r="ENR11" s="7"/>
      <c r="ENS11" s="7"/>
      <c r="ENT11" s="7"/>
      <c r="ENU11" s="7"/>
      <c r="ENV11" s="7"/>
      <c r="ENW11" s="7"/>
      <c r="ENX11" s="7"/>
      <c r="ENY11" s="7"/>
      <c r="ENZ11" s="7"/>
      <c r="EOA11" s="7"/>
      <c r="EOB11" s="7"/>
      <c r="EOC11" s="7"/>
      <c r="EOD11" s="7"/>
      <c r="EOE11" s="7"/>
      <c r="EOF11" s="7"/>
      <c r="EOG11" s="7"/>
      <c r="EOH11" s="7"/>
      <c r="EOI11" s="7"/>
      <c r="EOJ11" s="7"/>
      <c r="EOK11" s="7"/>
      <c r="EOL11" s="7"/>
      <c r="EOM11" s="7"/>
      <c r="EON11" s="7"/>
      <c r="EOO11" s="7"/>
      <c r="EOP11" s="7"/>
      <c r="EOQ11" s="7"/>
      <c r="EOR11" s="7"/>
      <c r="EOS11" s="7"/>
      <c r="EOT11" s="7"/>
      <c r="EOU11" s="7"/>
      <c r="EOV11" s="7"/>
      <c r="EOW11" s="7"/>
      <c r="EOX11" s="7"/>
      <c r="EOY11" s="7"/>
      <c r="EOZ11" s="7"/>
      <c r="EPA11" s="7"/>
      <c r="EPB11" s="7"/>
      <c r="EPC11" s="7"/>
      <c r="EPD11" s="7"/>
      <c r="EPE11" s="7"/>
      <c r="EPF11" s="7"/>
      <c r="EPG11" s="7"/>
      <c r="EPH11" s="7"/>
      <c r="EPI11" s="7"/>
      <c r="EPJ11" s="7"/>
      <c r="EPK11" s="7"/>
      <c r="EPL11" s="7"/>
      <c r="EPM11" s="7"/>
      <c r="EPN11" s="7"/>
      <c r="EPO11" s="7"/>
      <c r="EPP11" s="7"/>
      <c r="EPQ11" s="7"/>
      <c r="EPR11" s="7"/>
      <c r="EPS11" s="7"/>
      <c r="EPT11" s="7"/>
      <c r="EPU11" s="7"/>
      <c r="EPV11" s="7"/>
      <c r="EPW11" s="7"/>
      <c r="EPX11" s="7"/>
      <c r="EPY11" s="7"/>
      <c r="EPZ11" s="7"/>
      <c r="EQA11" s="7"/>
      <c r="EQB11" s="7"/>
      <c r="EQC11" s="7"/>
      <c r="EQD11" s="7"/>
      <c r="EQE11" s="7"/>
      <c r="EQF11" s="7"/>
      <c r="EQG11" s="7"/>
      <c r="EQH11" s="7"/>
      <c r="EQI11" s="7"/>
      <c r="EQJ11" s="7"/>
      <c r="EQK11" s="7"/>
      <c r="EQL11" s="7"/>
      <c r="EQM11" s="7"/>
      <c r="EQN11" s="7"/>
      <c r="EQO11" s="7"/>
      <c r="EQP11" s="7"/>
      <c r="EQQ11" s="7"/>
      <c r="EQR11" s="7"/>
      <c r="EQS11" s="7"/>
      <c r="EQT11" s="7"/>
      <c r="EQU11" s="7"/>
      <c r="EQV11" s="7"/>
      <c r="EQW11" s="7"/>
      <c r="EQX11" s="7"/>
      <c r="EQY11" s="7"/>
      <c r="EQZ11" s="7"/>
      <c r="ERA11" s="7"/>
      <c r="ERB11" s="7"/>
      <c r="ERC11" s="7"/>
      <c r="ERD11" s="7"/>
      <c r="ERE11" s="7"/>
      <c r="ERF11" s="7"/>
      <c r="ERG11" s="7"/>
      <c r="ERH11" s="7"/>
      <c r="ERI11" s="7"/>
      <c r="ERJ11" s="7"/>
      <c r="ERK11" s="7"/>
      <c r="ERL11" s="7"/>
      <c r="ERN11" s="7"/>
      <c r="ERO11" s="7"/>
      <c r="ERP11" s="7"/>
      <c r="ERQ11" s="7"/>
      <c r="ERR11" s="7"/>
      <c r="ERS11" s="7"/>
      <c r="ERT11" s="7"/>
      <c r="ERU11" s="7"/>
      <c r="ERV11" s="7"/>
      <c r="ERW11" s="7"/>
      <c r="ERX11" s="7"/>
      <c r="ERY11" s="7"/>
      <c r="ERZ11" s="7"/>
      <c r="ESA11" s="7"/>
      <c r="ESB11" s="7"/>
      <c r="ESC11" s="7"/>
      <c r="ESD11" s="7"/>
      <c r="ESE11" s="7"/>
      <c r="ESF11" s="7"/>
      <c r="ESG11" s="7"/>
      <c r="ESH11" s="7"/>
      <c r="ESI11" s="7"/>
      <c r="ESJ11" s="7"/>
      <c r="ESK11" s="7"/>
      <c r="ESL11" s="7"/>
      <c r="ESM11" s="7"/>
      <c r="ESN11" s="7"/>
      <c r="ESO11" s="7"/>
      <c r="ESP11" s="7"/>
      <c r="ESQ11" s="7"/>
      <c r="ESR11" s="7"/>
      <c r="ESS11" s="7"/>
      <c r="EST11" s="7"/>
      <c r="ESU11" s="7"/>
      <c r="ESV11" s="7"/>
      <c r="ESW11" s="7"/>
      <c r="ESX11" s="7"/>
      <c r="ESY11" s="7"/>
      <c r="ESZ11" s="7"/>
      <c r="ETA11" s="7"/>
      <c r="ETB11" s="7"/>
      <c r="ETC11" s="7"/>
      <c r="ETD11" s="7"/>
      <c r="ETE11" s="7"/>
      <c r="ETF11" s="7"/>
      <c r="ETG11" s="7"/>
      <c r="ETH11" s="7"/>
      <c r="ETI11" s="7"/>
      <c r="ETJ11" s="7"/>
      <c r="ETK11" s="7"/>
      <c r="ETL11" s="7"/>
      <c r="ETM11" s="7"/>
      <c r="ETN11" s="7"/>
      <c r="ETO11" s="7"/>
      <c r="ETP11" s="7"/>
      <c r="ETQ11" s="7"/>
      <c r="ETR11" s="7"/>
      <c r="ETS11" s="7"/>
      <c r="ETT11" s="7"/>
      <c r="ETU11" s="7"/>
      <c r="ETV11" s="7"/>
      <c r="ETW11" s="7"/>
      <c r="ETX11" s="7"/>
      <c r="ETY11" s="7"/>
      <c r="ETZ11" s="7"/>
      <c r="EUA11" s="7"/>
      <c r="EUB11" s="7"/>
      <c r="EUC11" s="7"/>
      <c r="EUD11" s="7"/>
      <c r="EUE11" s="7"/>
      <c r="EUF11" s="7"/>
      <c r="EUG11" s="7"/>
      <c r="EUH11" s="7"/>
      <c r="EUI11" s="7"/>
      <c r="EUJ11" s="7"/>
      <c r="EUK11" s="7"/>
      <c r="EUL11" s="7"/>
      <c r="EUM11" s="7"/>
      <c r="EUN11" s="7"/>
      <c r="EUO11" s="7"/>
      <c r="EUP11" s="7"/>
      <c r="EUQ11" s="7"/>
      <c r="EUR11" s="7"/>
      <c r="EUS11" s="7"/>
      <c r="EUT11" s="7"/>
      <c r="EUU11" s="7"/>
      <c r="EUV11" s="7"/>
      <c r="EUW11" s="7"/>
      <c r="EUX11" s="7"/>
      <c r="EUY11" s="7"/>
      <c r="EUZ11" s="7"/>
      <c r="EVA11" s="7"/>
      <c r="EVB11" s="7"/>
      <c r="EVC11" s="7"/>
      <c r="EVD11" s="7"/>
      <c r="EVE11" s="7"/>
      <c r="EVF11" s="7"/>
      <c r="EVG11" s="7"/>
      <c r="EVH11" s="7"/>
      <c r="EVI11" s="7"/>
      <c r="EVJ11" s="7"/>
      <c r="EVK11" s="7"/>
      <c r="EVL11" s="7"/>
      <c r="EVM11" s="7"/>
      <c r="EVN11" s="7"/>
      <c r="EVO11" s="7"/>
      <c r="EVP11" s="7"/>
      <c r="EVQ11" s="7"/>
      <c r="EVR11" s="7"/>
      <c r="EVS11" s="7"/>
      <c r="EVT11" s="7"/>
      <c r="EVU11" s="7"/>
      <c r="EVV11" s="7"/>
      <c r="EVW11" s="7"/>
      <c r="EVX11" s="7"/>
      <c r="EVY11" s="7"/>
      <c r="EVZ11" s="7"/>
      <c r="EWA11" s="7"/>
      <c r="EWB11" s="7"/>
      <c r="EWC11" s="7"/>
      <c r="EWD11" s="7"/>
      <c r="EWE11" s="7"/>
      <c r="EWF11" s="7"/>
      <c r="EWG11" s="7"/>
      <c r="EWH11" s="7"/>
      <c r="EWI11" s="7"/>
      <c r="EWJ11" s="7"/>
      <c r="EWK11" s="7"/>
      <c r="EWL11" s="7"/>
      <c r="EWM11" s="7"/>
      <c r="EWN11" s="7"/>
      <c r="EWO11" s="7"/>
      <c r="EWP11" s="7"/>
      <c r="EWQ11" s="7"/>
      <c r="EWR11" s="7"/>
      <c r="EWS11" s="7"/>
      <c r="EWT11" s="7"/>
      <c r="EWU11" s="7"/>
      <c r="EWV11" s="7"/>
      <c r="EWW11" s="7"/>
      <c r="EWX11" s="7"/>
      <c r="EWY11" s="7"/>
      <c r="EWZ11" s="7"/>
      <c r="EXA11" s="7"/>
      <c r="EXB11" s="7"/>
      <c r="EXC11" s="7"/>
      <c r="EXD11" s="7"/>
      <c r="EXE11" s="7"/>
      <c r="EXF11" s="7"/>
      <c r="EXG11" s="7"/>
      <c r="EXH11" s="7"/>
      <c r="EXI11" s="7"/>
      <c r="EXJ11" s="7"/>
      <c r="EXK11" s="7"/>
      <c r="EXL11" s="7"/>
      <c r="EXM11" s="7"/>
      <c r="EXN11" s="7"/>
      <c r="EXO11" s="7"/>
      <c r="EXP11" s="7"/>
      <c r="EXQ11" s="7"/>
      <c r="EXR11" s="7"/>
      <c r="EXS11" s="7"/>
      <c r="EXT11" s="7"/>
      <c r="EXU11" s="7"/>
      <c r="EXV11" s="7"/>
      <c r="EXW11" s="7"/>
      <c r="EXX11" s="7"/>
      <c r="EXY11" s="7"/>
      <c r="EXZ11" s="7"/>
      <c r="EYA11" s="7"/>
      <c r="EYB11" s="7"/>
      <c r="EYC11" s="7"/>
      <c r="EYD11" s="7"/>
      <c r="EYE11" s="7"/>
      <c r="EYF11" s="7"/>
      <c r="EYG11" s="7"/>
      <c r="EYH11" s="7"/>
      <c r="EYI11" s="7"/>
      <c r="EYJ11" s="7"/>
      <c r="EYK11" s="7"/>
      <c r="EYL11" s="7"/>
      <c r="EYM11" s="7"/>
      <c r="EYN11" s="7"/>
      <c r="EYO11" s="7"/>
      <c r="EYP11" s="7"/>
      <c r="EYQ11" s="7"/>
      <c r="EYR11" s="7"/>
      <c r="EYS11" s="7"/>
      <c r="EYT11" s="7"/>
      <c r="EYU11" s="7"/>
      <c r="EYV11" s="7"/>
      <c r="EYW11" s="7"/>
      <c r="EYX11" s="7"/>
      <c r="EYY11" s="7"/>
      <c r="EYZ11" s="7"/>
      <c r="EZA11" s="7"/>
      <c r="EZB11" s="7"/>
      <c r="EZC11" s="7"/>
      <c r="EZD11" s="7"/>
      <c r="EZE11" s="7"/>
      <c r="EZF11" s="7"/>
      <c r="EZG11" s="7"/>
      <c r="EZH11" s="7"/>
      <c r="EZI11" s="7"/>
      <c r="EZJ11" s="7"/>
      <c r="EZK11" s="7"/>
      <c r="EZL11" s="7"/>
      <c r="EZM11" s="7"/>
      <c r="EZN11" s="7"/>
      <c r="EZO11" s="7"/>
      <c r="EZP11" s="7"/>
      <c r="EZQ11" s="7"/>
      <c r="EZR11" s="7"/>
      <c r="EZS11" s="7"/>
      <c r="EZT11" s="7"/>
      <c r="EZU11" s="7"/>
      <c r="EZV11" s="7"/>
      <c r="EZW11" s="7"/>
      <c r="EZX11" s="7"/>
      <c r="EZY11" s="7"/>
      <c r="EZZ11" s="7"/>
      <c r="FAA11" s="7"/>
      <c r="FAB11" s="7"/>
      <c r="FAC11" s="7"/>
      <c r="FAD11" s="7"/>
      <c r="FAE11" s="7"/>
      <c r="FAF11" s="7"/>
      <c r="FAG11" s="7"/>
      <c r="FAH11" s="7"/>
      <c r="FAI11" s="7"/>
      <c r="FAJ11" s="7"/>
      <c r="FAK11" s="7"/>
      <c r="FAL11" s="7"/>
      <c r="FAM11" s="7"/>
      <c r="FAN11" s="7"/>
      <c r="FAO11" s="7"/>
      <c r="FAP11" s="7"/>
      <c r="FAQ11" s="7"/>
      <c r="FAR11" s="7"/>
      <c r="FAS11" s="7"/>
      <c r="FAT11" s="7"/>
      <c r="FAU11" s="7"/>
      <c r="FAV11" s="7"/>
      <c r="FAW11" s="7"/>
      <c r="FAX11" s="7"/>
      <c r="FAY11" s="7"/>
      <c r="FAZ11" s="7"/>
      <c r="FBA11" s="7"/>
      <c r="FBB11" s="7"/>
      <c r="FBC11" s="7"/>
      <c r="FBD11" s="7"/>
      <c r="FBE11" s="7"/>
      <c r="FBF11" s="7"/>
      <c r="FBG11" s="7"/>
      <c r="FBH11" s="7"/>
      <c r="FBJ11" s="7"/>
      <c r="FBK11" s="7"/>
      <c r="FBL11" s="7"/>
      <c r="FBM11" s="7"/>
      <c r="FBN11" s="7"/>
      <c r="FBO11" s="7"/>
      <c r="FBP11" s="7"/>
      <c r="FBQ11" s="7"/>
      <c r="FBR11" s="7"/>
      <c r="FBS11" s="7"/>
      <c r="FBT11" s="7"/>
      <c r="FBU11" s="7"/>
      <c r="FBV11" s="7"/>
      <c r="FBW11" s="7"/>
      <c r="FBX11" s="7"/>
      <c r="FBY11" s="7"/>
      <c r="FBZ11" s="7"/>
      <c r="FCA11" s="7"/>
      <c r="FCB11" s="7"/>
      <c r="FCC11" s="7"/>
      <c r="FCD11" s="7"/>
      <c r="FCE11" s="7"/>
      <c r="FCF11" s="7"/>
      <c r="FCG11" s="7"/>
      <c r="FCH11" s="7"/>
      <c r="FCI11" s="7"/>
      <c r="FCJ11" s="7"/>
      <c r="FCK11" s="7"/>
      <c r="FCL11" s="7"/>
      <c r="FCM11" s="7"/>
      <c r="FCN11" s="7"/>
      <c r="FCO11" s="7"/>
      <c r="FCP11" s="7"/>
      <c r="FCQ11" s="7"/>
      <c r="FCR11" s="7"/>
      <c r="FCS11" s="7"/>
      <c r="FCT11" s="7"/>
      <c r="FCU11" s="7"/>
      <c r="FCV11" s="7"/>
      <c r="FCW11" s="7"/>
      <c r="FCX11" s="7"/>
      <c r="FCY11" s="7"/>
      <c r="FCZ11" s="7"/>
      <c r="FDA11" s="7"/>
      <c r="FDB11" s="7"/>
      <c r="FDC11" s="7"/>
      <c r="FDD11" s="7"/>
      <c r="FDE11" s="7"/>
      <c r="FDF11" s="7"/>
      <c r="FDG11" s="7"/>
      <c r="FDH11" s="7"/>
      <c r="FDI11" s="7"/>
      <c r="FDJ11" s="7"/>
      <c r="FDK11" s="7"/>
      <c r="FDL11" s="7"/>
      <c r="FDM11" s="7"/>
      <c r="FDN11" s="7"/>
      <c r="FDO11" s="7"/>
      <c r="FDP11" s="7"/>
      <c r="FDQ11" s="7"/>
      <c r="FDR11" s="7"/>
      <c r="FDS11" s="7"/>
      <c r="FDT11" s="7"/>
      <c r="FDU11" s="7"/>
      <c r="FDV11" s="7"/>
      <c r="FDW11" s="7"/>
      <c r="FDX11" s="7"/>
      <c r="FDY11" s="7"/>
      <c r="FDZ11" s="7"/>
      <c r="FEA11" s="7"/>
      <c r="FEB11" s="7"/>
      <c r="FEC11" s="7"/>
      <c r="FED11" s="7"/>
      <c r="FEE11" s="7"/>
      <c r="FEF11" s="7"/>
      <c r="FEG11" s="7"/>
      <c r="FEH11" s="7"/>
      <c r="FEI11" s="7"/>
      <c r="FEJ11" s="7"/>
      <c r="FEK11" s="7"/>
      <c r="FEL11" s="7"/>
      <c r="FEM11" s="7"/>
      <c r="FEN11" s="7"/>
      <c r="FEO11" s="7"/>
      <c r="FEP11" s="7"/>
      <c r="FEQ11" s="7"/>
      <c r="FER11" s="7"/>
      <c r="FES11" s="7"/>
      <c r="FET11" s="7"/>
      <c r="FEU11" s="7"/>
      <c r="FEV11" s="7"/>
      <c r="FEW11" s="7"/>
      <c r="FEX11" s="7"/>
      <c r="FEY11" s="7"/>
      <c r="FEZ11" s="7"/>
      <c r="FFA11" s="7"/>
      <c r="FFB11" s="7"/>
      <c r="FFC11" s="7"/>
      <c r="FFD11" s="7"/>
      <c r="FFE11" s="7"/>
      <c r="FFF11" s="7"/>
      <c r="FFG11" s="7"/>
      <c r="FFH11" s="7"/>
      <c r="FFI11" s="7"/>
      <c r="FFJ11" s="7"/>
      <c r="FFK11" s="7"/>
      <c r="FFL11" s="7"/>
      <c r="FFM11" s="7"/>
      <c r="FFN11" s="7"/>
      <c r="FFO11" s="7"/>
      <c r="FFP11" s="7"/>
      <c r="FFQ11" s="7"/>
      <c r="FFR11" s="7"/>
      <c r="FFS11" s="7"/>
      <c r="FFT11" s="7"/>
      <c r="FFU11" s="7"/>
      <c r="FFV11" s="7"/>
      <c r="FFW11" s="7"/>
      <c r="FFX11" s="7"/>
      <c r="FFY11" s="7"/>
      <c r="FFZ11" s="7"/>
      <c r="FGA11" s="7"/>
      <c r="FGB11" s="7"/>
      <c r="FGC11" s="7"/>
      <c r="FGD11" s="7"/>
      <c r="FGE11" s="7"/>
      <c r="FGF11" s="7"/>
      <c r="FGG11" s="7"/>
      <c r="FGH11" s="7"/>
      <c r="FGI11" s="7"/>
      <c r="FGJ11" s="7"/>
      <c r="FGK11" s="7"/>
      <c r="FGL11" s="7"/>
      <c r="FGM11" s="7"/>
      <c r="FGN11" s="7"/>
      <c r="FGO11" s="7"/>
      <c r="FGP11" s="7"/>
      <c r="FGQ11" s="7"/>
      <c r="FGR11" s="7"/>
      <c r="FGS11" s="7"/>
      <c r="FGT11" s="7"/>
      <c r="FGU11" s="7"/>
      <c r="FGV11" s="7"/>
      <c r="FGW11" s="7"/>
      <c r="FGX11" s="7"/>
      <c r="FGY11" s="7"/>
      <c r="FGZ11" s="7"/>
      <c r="FHA11" s="7"/>
      <c r="FHB11" s="7"/>
      <c r="FHC11" s="7"/>
      <c r="FHD11" s="7"/>
      <c r="FHE11" s="7"/>
      <c r="FHF11" s="7"/>
      <c r="FHG11" s="7"/>
      <c r="FHH11" s="7"/>
      <c r="FHI11" s="7"/>
      <c r="FHJ11" s="7"/>
      <c r="FHK11" s="7"/>
      <c r="FHL11" s="7"/>
      <c r="FHM11" s="7"/>
      <c r="FHN11" s="7"/>
      <c r="FHO11" s="7"/>
      <c r="FHP11" s="7"/>
      <c r="FHQ11" s="7"/>
      <c r="FHR11" s="7"/>
      <c r="FHS11" s="7"/>
      <c r="FHT11" s="7"/>
      <c r="FHU11" s="7"/>
      <c r="FHV11" s="7"/>
      <c r="FHW11" s="7"/>
      <c r="FHX11" s="7"/>
      <c r="FHY11" s="7"/>
      <c r="FHZ11" s="7"/>
      <c r="FIA11" s="7"/>
      <c r="FIB11" s="7"/>
      <c r="FIC11" s="7"/>
      <c r="FID11" s="7"/>
      <c r="FIE11" s="7"/>
      <c r="FIF11" s="7"/>
      <c r="FIG11" s="7"/>
      <c r="FIH11" s="7"/>
      <c r="FII11" s="7"/>
      <c r="FIJ11" s="7"/>
      <c r="FIK11" s="7"/>
      <c r="FIL11" s="7"/>
      <c r="FIM11" s="7"/>
      <c r="FIN11" s="7"/>
      <c r="FIO11" s="7"/>
      <c r="FIP11" s="7"/>
      <c r="FIQ11" s="7"/>
      <c r="FIR11" s="7"/>
      <c r="FIS11" s="7"/>
      <c r="FIT11" s="7"/>
      <c r="FIU11" s="7"/>
      <c r="FIV11" s="7"/>
      <c r="FIW11" s="7"/>
      <c r="FIX11" s="7"/>
      <c r="FIY11" s="7"/>
      <c r="FIZ11" s="7"/>
      <c r="FJA11" s="7"/>
      <c r="FJB11" s="7"/>
      <c r="FJC11" s="7"/>
      <c r="FJD11" s="7"/>
      <c r="FJE11" s="7"/>
      <c r="FJF11" s="7"/>
      <c r="FJG11" s="7"/>
      <c r="FJH11" s="7"/>
      <c r="FJI11" s="7"/>
      <c r="FJJ11" s="7"/>
      <c r="FJK11" s="7"/>
      <c r="FJL11" s="7"/>
      <c r="FJM11" s="7"/>
      <c r="FJN11" s="7"/>
      <c r="FJO11" s="7"/>
      <c r="FJP11" s="7"/>
      <c r="FJQ11" s="7"/>
      <c r="FJR11" s="7"/>
      <c r="FJS11" s="7"/>
      <c r="FJT11" s="7"/>
      <c r="FJU11" s="7"/>
      <c r="FJV11" s="7"/>
      <c r="FJW11" s="7"/>
      <c r="FJX11" s="7"/>
      <c r="FJY11" s="7"/>
      <c r="FJZ11" s="7"/>
      <c r="FKA11" s="7"/>
      <c r="FKB11" s="7"/>
      <c r="FKC11" s="7"/>
      <c r="FKD11" s="7"/>
      <c r="FKE11" s="7"/>
      <c r="FKF11" s="7"/>
      <c r="FKG11" s="7"/>
      <c r="FKH11" s="7"/>
      <c r="FKI11" s="7"/>
      <c r="FKJ11" s="7"/>
      <c r="FKK11" s="7"/>
      <c r="FKL11" s="7"/>
      <c r="FKM11" s="7"/>
      <c r="FKN11" s="7"/>
      <c r="FKO11" s="7"/>
      <c r="FKP11" s="7"/>
      <c r="FKQ11" s="7"/>
      <c r="FKR11" s="7"/>
      <c r="FKS11" s="7"/>
      <c r="FKT11" s="7"/>
      <c r="FKU11" s="7"/>
      <c r="FKV11" s="7"/>
      <c r="FKW11" s="7"/>
      <c r="FKX11" s="7"/>
      <c r="FKY11" s="7"/>
      <c r="FKZ11" s="7"/>
      <c r="FLA11" s="7"/>
      <c r="FLB11" s="7"/>
      <c r="FLC11" s="7"/>
      <c r="FLD11" s="7"/>
      <c r="FLF11" s="7"/>
      <c r="FLG11" s="7"/>
      <c r="FLH11" s="7"/>
      <c r="FLI11" s="7"/>
      <c r="FLJ11" s="7"/>
      <c r="FLK11" s="7"/>
      <c r="FLL11" s="7"/>
      <c r="FLM11" s="7"/>
      <c r="FLN11" s="7"/>
      <c r="FLO11" s="7"/>
      <c r="FLP11" s="7"/>
      <c r="FLQ11" s="7"/>
      <c r="FLR11" s="7"/>
      <c r="FLS11" s="7"/>
      <c r="FLT11" s="7"/>
      <c r="FLU11" s="7"/>
      <c r="FLV11" s="7"/>
      <c r="FLW11" s="7"/>
      <c r="FLX11" s="7"/>
      <c r="FLY11" s="7"/>
      <c r="FLZ11" s="7"/>
      <c r="FMA11" s="7"/>
      <c r="FMB11" s="7"/>
      <c r="FMC11" s="7"/>
      <c r="FMD11" s="7"/>
      <c r="FME11" s="7"/>
      <c r="FMF11" s="7"/>
      <c r="FMG11" s="7"/>
      <c r="FMH11" s="7"/>
      <c r="FMI11" s="7"/>
      <c r="FMJ11" s="7"/>
      <c r="FMK11" s="7"/>
      <c r="FML11" s="7"/>
      <c r="FMM11" s="7"/>
      <c r="FMN11" s="7"/>
      <c r="FMO11" s="7"/>
      <c r="FMP11" s="7"/>
      <c r="FMQ11" s="7"/>
      <c r="FMR11" s="7"/>
      <c r="FMS11" s="7"/>
      <c r="FMT11" s="7"/>
      <c r="FMU11" s="7"/>
      <c r="FMV11" s="7"/>
      <c r="FMW11" s="7"/>
      <c r="FMX11" s="7"/>
      <c r="FMY11" s="7"/>
      <c r="FMZ11" s="7"/>
      <c r="FNA11" s="7"/>
      <c r="FNB11" s="7"/>
      <c r="FNC11" s="7"/>
      <c r="FND11" s="7"/>
      <c r="FNE11" s="7"/>
      <c r="FNF11" s="7"/>
      <c r="FNG11" s="7"/>
      <c r="FNH11" s="7"/>
      <c r="FNI11" s="7"/>
      <c r="FNJ11" s="7"/>
      <c r="FNK11" s="7"/>
      <c r="FNL11" s="7"/>
      <c r="FNM11" s="7"/>
      <c r="FNN11" s="7"/>
      <c r="FNO11" s="7"/>
      <c r="FNP11" s="7"/>
      <c r="FNQ11" s="7"/>
      <c r="FNR11" s="7"/>
      <c r="FNS11" s="7"/>
      <c r="FNT11" s="7"/>
      <c r="FNU11" s="7"/>
      <c r="FNV11" s="7"/>
      <c r="FNW11" s="7"/>
      <c r="FNX11" s="7"/>
      <c r="FNY11" s="7"/>
      <c r="FNZ11" s="7"/>
      <c r="FOA11" s="7"/>
      <c r="FOB11" s="7"/>
      <c r="FOC11" s="7"/>
      <c r="FOD11" s="7"/>
      <c r="FOE11" s="7"/>
      <c r="FOF11" s="7"/>
      <c r="FOG11" s="7"/>
      <c r="FOH11" s="7"/>
      <c r="FOI11" s="7"/>
      <c r="FOJ11" s="7"/>
      <c r="FOK11" s="7"/>
      <c r="FOL11" s="7"/>
      <c r="FOM11" s="7"/>
      <c r="FON11" s="7"/>
      <c r="FOO11" s="7"/>
      <c r="FOP11" s="7"/>
      <c r="FOQ11" s="7"/>
      <c r="FOR11" s="7"/>
      <c r="FOS11" s="7"/>
      <c r="FOT11" s="7"/>
      <c r="FOU11" s="7"/>
      <c r="FOV11" s="7"/>
      <c r="FOW11" s="7"/>
      <c r="FOX11" s="7"/>
      <c r="FOY11" s="7"/>
      <c r="FOZ11" s="7"/>
      <c r="FPA11" s="7"/>
      <c r="FPB11" s="7"/>
      <c r="FPC11" s="7"/>
      <c r="FPD11" s="7"/>
      <c r="FPE11" s="7"/>
      <c r="FPF11" s="7"/>
      <c r="FPG11" s="7"/>
      <c r="FPH11" s="7"/>
      <c r="FPI11" s="7"/>
      <c r="FPJ11" s="7"/>
      <c r="FPK11" s="7"/>
      <c r="FPL11" s="7"/>
      <c r="FPM11" s="7"/>
      <c r="FPN11" s="7"/>
      <c r="FPO11" s="7"/>
      <c r="FPP11" s="7"/>
      <c r="FPQ11" s="7"/>
      <c r="FPR11" s="7"/>
      <c r="FPS11" s="7"/>
      <c r="FPT11" s="7"/>
      <c r="FPU11" s="7"/>
      <c r="FPV11" s="7"/>
      <c r="FPW11" s="7"/>
      <c r="FPX11" s="7"/>
      <c r="FPY11" s="7"/>
      <c r="FPZ11" s="7"/>
      <c r="FQA11" s="7"/>
      <c r="FQB11" s="7"/>
      <c r="FQC11" s="7"/>
      <c r="FQD11" s="7"/>
      <c r="FQE11" s="7"/>
      <c r="FQF11" s="7"/>
      <c r="FQG11" s="7"/>
      <c r="FQH11" s="7"/>
      <c r="FQI11" s="7"/>
      <c r="FQJ11" s="7"/>
      <c r="FQK11" s="7"/>
      <c r="FQL11" s="7"/>
      <c r="FQM11" s="7"/>
      <c r="FQN11" s="7"/>
      <c r="FQO11" s="7"/>
      <c r="FQP11" s="7"/>
      <c r="FQQ11" s="7"/>
      <c r="FQR11" s="7"/>
      <c r="FQS11" s="7"/>
      <c r="FQT11" s="7"/>
      <c r="FQU11" s="7"/>
      <c r="FQV11" s="7"/>
      <c r="FQW11" s="7"/>
      <c r="FQX11" s="7"/>
      <c r="FQY11" s="7"/>
      <c r="FQZ11" s="7"/>
      <c r="FRA11" s="7"/>
      <c r="FRB11" s="7"/>
      <c r="FRC11" s="7"/>
      <c r="FRD11" s="7"/>
      <c r="FRE11" s="7"/>
      <c r="FRF11" s="7"/>
      <c r="FRG11" s="7"/>
      <c r="FRH11" s="7"/>
      <c r="FRI11" s="7"/>
      <c r="FRJ11" s="7"/>
      <c r="FRK11" s="7"/>
      <c r="FRL11" s="7"/>
      <c r="FRM11" s="7"/>
      <c r="FRN11" s="7"/>
      <c r="FRO11" s="7"/>
      <c r="FRP11" s="7"/>
      <c r="FRQ11" s="7"/>
      <c r="FRR11" s="7"/>
      <c r="FRS11" s="7"/>
      <c r="FRT11" s="7"/>
      <c r="FRU11" s="7"/>
      <c r="FRV11" s="7"/>
      <c r="FRW11" s="7"/>
      <c r="FRX11" s="7"/>
      <c r="FRY11" s="7"/>
      <c r="FRZ11" s="7"/>
      <c r="FSA11" s="7"/>
      <c r="FSB11" s="7"/>
      <c r="FSC11" s="7"/>
      <c r="FSD11" s="7"/>
      <c r="FSE11" s="7"/>
      <c r="FSF11" s="7"/>
      <c r="FSG11" s="7"/>
      <c r="FSH11" s="7"/>
      <c r="FSI11" s="7"/>
      <c r="FSJ11" s="7"/>
      <c r="FSK11" s="7"/>
      <c r="FSL11" s="7"/>
      <c r="FSM11" s="7"/>
      <c r="FSN11" s="7"/>
      <c r="FSO11" s="7"/>
      <c r="FSP11" s="7"/>
      <c r="FSQ11" s="7"/>
      <c r="FSR11" s="7"/>
      <c r="FSS11" s="7"/>
      <c r="FST11" s="7"/>
      <c r="FSU11" s="7"/>
      <c r="FSV11" s="7"/>
      <c r="FSW11" s="7"/>
      <c r="FSX11" s="7"/>
      <c r="FSY11" s="7"/>
      <c r="FSZ11" s="7"/>
      <c r="FTA11" s="7"/>
      <c r="FTB11" s="7"/>
      <c r="FTC11" s="7"/>
      <c r="FTD11" s="7"/>
      <c r="FTE11" s="7"/>
      <c r="FTF11" s="7"/>
      <c r="FTG11" s="7"/>
      <c r="FTH11" s="7"/>
      <c r="FTI11" s="7"/>
      <c r="FTJ11" s="7"/>
      <c r="FTK11" s="7"/>
      <c r="FTL11" s="7"/>
      <c r="FTM11" s="7"/>
      <c r="FTN11" s="7"/>
      <c r="FTO11" s="7"/>
      <c r="FTP11" s="7"/>
      <c r="FTQ11" s="7"/>
      <c r="FTR11" s="7"/>
      <c r="FTS11" s="7"/>
      <c r="FTT11" s="7"/>
      <c r="FTU11" s="7"/>
      <c r="FTV11" s="7"/>
      <c r="FTW11" s="7"/>
      <c r="FTX11" s="7"/>
      <c r="FTY11" s="7"/>
      <c r="FTZ11" s="7"/>
      <c r="FUA11" s="7"/>
      <c r="FUB11" s="7"/>
      <c r="FUC11" s="7"/>
      <c r="FUD11" s="7"/>
      <c r="FUE11" s="7"/>
      <c r="FUF11" s="7"/>
      <c r="FUG11" s="7"/>
      <c r="FUH11" s="7"/>
      <c r="FUI11" s="7"/>
      <c r="FUJ11" s="7"/>
      <c r="FUK11" s="7"/>
      <c r="FUL11" s="7"/>
      <c r="FUM11" s="7"/>
      <c r="FUN11" s="7"/>
      <c r="FUO11" s="7"/>
      <c r="FUP11" s="7"/>
      <c r="FUQ11" s="7"/>
      <c r="FUR11" s="7"/>
      <c r="FUS11" s="7"/>
      <c r="FUT11" s="7"/>
      <c r="FUU11" s="7"/>
      <c r="FUV11" s="7"/>
      <c r="FUW11" s="7"/>
      <c r="FUX11" s="7"/>
      <c r="FUY11" s="7"/>
      <c r="FUZ11" s="7"/>
      <c r="FVB11" s="7"/>
      <c r="FVC11" s="7"/>
      <c r="FVD11" s="7"/>
      <c r="FVE11" s="7"/>
      <c r="FVF11" s="7"/>
      <c r="FVG11" s="7"/>
      <c r="FVH11" s="7"/>
      <c r="FVI11" s="7"/>
      <c r="FVJ11" s="7"/>
      <c r="FVK11" s="7"/>
      <c r="FVL11" s="7"/>
      <c r="FVM11" s="7"/>
      <c r="FVN11" s="7"/>
      <c r="FVO11" s="7"/>
      <c r="FVP11" s="7"/>
      <c r="FVQ11" s="7"/>
      <c r="FVR11" s="7"/>
      <c r="FVS11" s="7"/>
      <c r="FVT11" s="7"/>
      <c r="FVU11" s="7"/>
      <c r="FVV11" s="7"/>
      <c r="FVW11" s="7"/>
      <c r="FVX11" s="7"/>
      <c r="FVY11" s="7"/>
      <c r="FVZ11" s="7"/>
      <c r="FWA11" s="7"/>
      <c r="FWB11" s="7"/>
      <c r="FWC11" s="7"/>
      <c r="FWD11" s="7"/>
      <c r="FWE11" s="7"/>
      <c r="FWF11" s="7"/>
      <c r="FWG11" s="7"/>
      <c r="FWH11" s="7"/>
      <c r="FWI11" s="7"/>
      <c r="FWJ11" s="7"/>
      <c r="FWK11" s="7"/>
      <c r="FWL11" s="7"/>
      <c r="FWM11" s="7"/>
      <c r="FWN11" s="7"/>
      <c r="FWO11" s="7"/>
      <c r="FWP11" s="7"/>
      <c r="FWQ11" s="7"/>
      <c r="FWR11" s="7"/>
      <c r="FWS11" s="7"/>
      <c r="FWT11" s="7"/>
      <c r="FWU11" s="7"/>
      <c r="FWV11" s="7"/>
      <c r="FWW11" s="7"/>
      <c r="FWX11" s="7"/>
      <c r="FWY11" s="7"/>
      <c r="FWZ11" s="7"/>
      <c r="FXA11" s="7"/>
      <c r="FXB11" s="7"/>
      <c r="FXC11" s="7"/>
      <c r="FXD11" s="7"/>
      <c r="FXE11" s="7"/>
      <c r="FXF11" s="7"/>
      <c r="FXG11" s="7"/>
      <c r="FXH11" s="7"/>
      <c r="FXI11" s="7"/>
      <c r="FXJ11" s="7"/>
      <c r="FXK11" s="7"/>
      <c r="FXL11" s="7"/>
      <c r="FXM11" s="7"/>
      <c r="FXN11" s="7"/>
      <c r="FXO11" s="7"/>
      <c r="FXP11" s="7"/>
      <c r="FXQ11" s="7"/>
      <c r="FXR11" s="7"/>
      <c r="FXS11" s="7"/>
      <c r="FXT11" s="7"/>
      <c r="FXU11" s="7"/>
      <c r="FXV11" s="7"/>
      <c r="FXW11" s="7"/>
      <c r="FXX11" s="7"/>
      <c r="FXY11" s="7"/>
      <c r="FXZ11" s="7"/>
      <c r="FYA11" s="7"/>
      <c r="FYB11" s="7"/>
      <c r="FYC11" s="7"/>
      <c r="FYD11" s="7"/>
      <c r="FYE11" s="7"/>
      <c r="FYF11" s="7"/>
      <c r="FYG11" s="7"/>
      <c r="FYH11" s="7"/>
      <c r="FYI11" s="7"/>
      <c r="FYJ11" s="7"/>
      <c r="FYK11" s="7"/>
      <c r="FYL11" s="7"/>
      <c r="FYM11" s="7"/>
      <c r="FYN11" s="7"/>
      <c r="FYO11" s="7"/>
      <c r="FYP11" s="7"/>
      <c r="FYQ11" s="7"/>
      <c r="FYR11" s="7"/>
      <c r="FYS11" s="7"/>
      <c r="FYT11" s="7"/>
      <c r="FYU11" s="7"/>
      <c r="FYV11" s="7"/>
      <c r="FYW11" s="7"/>
      <c r="FYX11" s="7"/>
      <c r="FYY11" s="7"/>
      <c r="FYZ11" s="7"/>
      <c r="FZA11" s="7"/>
      <c r="FZB11" s="7"/>
      <c r="FZC11" s="7"/>
      <c r="FZD11" s="7"/>
      <c r="FZE11" s="7"/>
      <c r="FZF11" s="7"/>
      <c r="FZG11" s="7"/>
      <c r="FZH11" s="7"/>
      <c r="FZI11" s="7"/>
      <c r="FZJ11" s="7"/>
      <c r="FZK11" s="7"/>
      <c r="FZL11" s="7"/>
      <c r="FZM11" s="7"/>
      <c r="FZN11" s="7"/>
      <c r="FZO11" s="7"/>
      <c r="FZP11" s="7"/>
      <c r="FZQ11" s="7"/>
      <c r="FZR11" s="7"/>
      <c r="FZS11" s="7"/>
      <c r="FZT11" s="7"/>
      <c r="FZU11" s="7"/>
      <c r="FZV11" s="7"/>
      <c r="FZW11" s="7"/>
      <c r="FZX11" s="7"/>
      <c r="FZY11" s="7"/>
      <c r="FZZ11" s="7"/>
      <c r="GAA11" s="7"/>
      <c r="GAB11" s="7"/>
      <c r="GAC11" s="7"/>
      <c r="GAD11" s="7"/>
      <c r="GAE11" s="7"/>
      <c r="GAF11" s="7"/>
      <c r="GAG11" s="7"/>
      <c r="GAH11" s="7"/>
      <c r="GAI11" s="7"/>
      <c r="GAJ11" s="7"/>
      <c r="GAK11" s="7"/>
      <c r="GAL11" s="7"/>
      <c r="GAM11" s="7"/>
      <c r="GAN11" s="7"/>
      <c r="GAO11" s="7"/>
      <c r="GAP11" s="7"/>
      <c r="GAQ11" s="7"/>
      <c r="GAR11" s="7"/>
      <c r="GAS11" s="7"/>
      <c r="GAT11" s="7"/>
      <c r="GAU11" s="7"/>
      <c r="GAV11" s="7"/>
      <c r="GAW11" s="7"/>
      <c r="GAX11" s="7"/>
      <c r="GAY11" s="7"/>
      <c r="GAZ11" s="7"/>
      <c r="GBA11" s="7"/>
      <c r="GBB11" s="7"/>
      <c r="GBC11" s="7"/>
      <c r="GBD11" s="7"/>
      <c r="GBE11" s="7"/>
      <c r="GBF11" s="7"/>
      <c r="GBG11" s="7"/>
      <c r="GBH11" s="7"/>
      <c r="GBI11" s="7"/>
      <c r="GBJ11" s="7"/>
      <c r="GBK11" s="7"/>
      <c r="GBL11" s="7"/>
      <c r="GBM11" s="7"/>
      <c r="GBN11" s="7"/>
      <c r="GBO11" s="7"/>
      <c r="GBP11" s="7"/>
      <c r="GBQ11" s="7"/>
      <c r="GBR11" s="7"/>
      <c r="GBS11" s="7"/>
      <c r="GBT11" s="7"/>
      <c r="GBU11" s="7"/>
      <c r="GBV11" s="7"/>
      <c r="GBW11" s="7"/>
      <c r="GBX11" s="7"/>
      <c r="GBY11" s="7"/>
      <c r="GBZ11" s="7"/>
      <c r="GCA11" s="7"/>
      <c r="GCB11" s="7"/>
      <c r="GCC11" s="7"/>
      <c r="GCD11" s="7"/>
      <c r="GCE11" s="7"/>
      <c r="GCF11" s="7"/>
      <c r="GCG11" s="7"/>
      <c r="GCH11" s="7"/>
      <c r="GCI11" s="7"/>
      <c r="GCJ11" s="7"/>
      <c r="GCK11" s="7"/>
      <c r="GCL11" s="7"/>
      <c r="GCM11" s="7"/>
      <c r="GCN11" s="7"/>
      <c r="GCO11" s="7"/>
      <c r="GCP11" s="7"/>
      <c r="GCQ11" s="7"/>
      <c r="GCR11" s="7"/>
      <c r="GCS11" s="7"/>
      <c r="GCT11" s="7"/>
      <c r="GCU11" s="7"/>
      <c r="GCV11" s="7"/>
      <c r="GCW11" s="7"/>
      <c r="GCX11" s="7"/>
      <c r="GCY11" s="7"/>
      <c r="GCZ11" s="7"/>
      <c r="GDA11" s="7"/>
      <c r="GDB11" s="7"/>
      <c r="GDC11" s="7"/>
      <c r="GDD11" s="7"/>
      <c r="GDE11" s="7"/>
      <c r="GDF11" s="7"/>
      <c r="GDG11" s="7"/>
      <c r="GDH11" s="7"/>
      <c r="GDI11" s="7"/>
      <c r="GDJ11" s="7"/>
      <c r="GDK11" s="7"/>
      <c r="GDL11" s="7"/>
      <c r="GDM11" s="7"/>
      <c r="GDN11" s="7"/>
      <c r="GDO11" s="7"/>
      <c r="GDP11" s="7"/>
      <c r="GDQ11" s="7"/>
      <c r="GDR11" s="7"/>
      <c r="GDS11" s="7"/>
      <c r="GDT11" s="7"/>
      <c r="GDU11" s="7"/>
      <c r="GDV11" s="7"/>
      <c r="GDW11" s="7"/>
      <c r="GDX11" s="7"/>
      <c r="GDY11" s="7"/>
      <c r="GDZ11" s="7"/>
      <c r="GEA11" s="7"/>
      <c r="GEB11" s="7"/>
      <c r="GEC11" s="7"/>
      <c r="GED11" s="7"/>
      <c r="GEE11" s="7"/>
      <c r="GEF11" s="7"/>
      <c r="GEG11" s="7"/>
      <c r="GEH11" s="7"/>
      <c r="GEI11" s="7"/>
      <c r="GEJ11" s="7"/>
      <c r="GEK11" s="7"/>
      <c r="GEL11" s="7"/>
      <c r="GEM11" s="7"/>
      <c r="GEN11" s="7"/>
      <c r="GEO11" s="7"/>
      <c r="GEP11" s="7"/>
      <c r="GEQ11" s="7"/>
      <c r="GER11" s="7"/>
      <c r="GES11" s="7"/>
      <c r="GET11" s="7"/>
      <c r="GEU11" s="7"/>
      <c r="GEV11" s="7"/>
      <c r="GEX11" s="7"/>
      <c r="GEY11" s="7"/>
      <c r="GEZ11" s="7"/>
      <c r="GFA11" s="7"/>
      <c r="GFB11" s="7"/>
      <c r="GFC11" s="7"/>
      <c r="GFD11" s="7"/>
      <c r="GFE11" s="7"/>
      <c r="GFF11" s="7"/>
      <c r="GFG11" s="7"/>
      <c r="GFH11" s="7"/>
      <c r="GFI11" s="7"/>
      <c r="GFJ11" s="7"/>
      <c r="GFK11" s="7"/>
      <c r="GFL11" s="7"/>
      <c r="GFM11" s="7"/>
      <c r="GFN11" s="7"/>
      <c r="GFO11" s="7"/>
      <c r="GFP11" s="7"/>
      <c r="GFQ11" s="7"/>
      <c r="GFR11" s="7"/>
      <c r="GFS11" s="7"/>
      <c r="GFT11" s="7"/>
      <c r="GFU11" s="7"/>
      <c r="GFV11" s="7"/>
      <c r="GFW11" s="7"/>
      <c r="GFX11" s="7"/>
      <c r="GFY11" s="7"/>
      <c r="GFZ11" s="7"/>
      <c r="GGA11" s="7"/>
      <c r="GGB11" s="7"/>
      <c r="GGC11" s="7"/>
      <c r="GGD11" s="7"/>
      <c r="GGE11" s="7"/>
      <c r="GGF11" s="7"/>
      <c r="GGG11" s="7"/>
      <c r="GGH11" s="7"/>
      <c r="GGI11" s="7"/>
      <c r="GGJ11" s="7"/>
      <c r="GGK11" s="7"/>
      <c r="GGL11" s="7"/>
      <c r="GGM11" s="7"/>
      <c r="GGN11" s="7"/>
      <c r="GGO11" s="7"/>
      <c r="GGP11" s="7"/>
      <c r="GGQ11" s="7"/>
      <c r="GGR11" s="7"/>
      <c r="GGS11" s="7"/>
      <c r="GGT11" s="7"/>
      <c r="GGU11" s="7"/>
      <c r="GGV11" s="7"/>
      <c r="GGW11" s="7"/>
      <c r="GGX11" s="7"/>
      <c r="GGY11" s="7"/>
      <c r="GGZ11" s="7"/>
      <c r="GHA11" s="7"/>
      <c r="GHB11" s="7"/>
      <c r="GHC11" s="7"/>
      <c r="GHD11" s="7"/>
      <c r="GHE11" s="7"/>
      <c r="GHF11" s="7"/>
      <c r="GHG11" s="7"/>
      <c r="GHH11" s="7"/>
      <c r="GHI11" s="7"/>
      <c r="GHJ11" s="7"/>
      <c r="GHK11" s="7"/>
      <c r="GHL11" s="7"/>
      <c r="GHM11" s="7"/>
      <c r="GHN11" s="7"/>
      <c r="GHO11" s="7"/>
      <c r="GHP11" s="7"/>
      <c r="GHQ11" s="7"/>
      <c r="GHR11" s="7"/>
      <c r="GHS11" s="7"/>
      <c r="GHT11" s="7"/>
      <c r="GHU11" s="7"/>
      <c r="GHV11" s="7"/>
      <c r="GHW11" s="7"/>
      <c r="GHX11" s="7"/>
      <c r="GHY11" s="7"/>
      <c r="GHZ11" s="7"/>
      <c r="GIA11" s="7"/>
      <c r="GIB11" s="7"/>
      <c r="GIC11" s="7"/>
      <c r="GID11" s="7"/>
      <c r="GIE11" s="7"/>
      <c r="GIF11" s="7"/>
      <c r="GIG11" s="7"/>
      <c r="GIH11" s="7"/>
      <c r="GII11" s="7"/>
      <c r="GIJ11" s="7"/>
      <c r="GIK11" s="7"/>
      <c r="GIL11" s="7"/>
      <c r="GIM11" s="7"/>
      <c r="GIN11" s="7"/>
      <c r="GIO11" s="7"/>
      <c r="GIP11" s="7"/>
      <c r="GIQ11" s="7"/>
      <c r="GIR11" s="7"/>
      <c r="GIS11" s="7"/>
      <c r="GIT11" s="7"/>
      <c r="GIU11" s="7"/>
      <c r="GIV11" s="7"/>
      <c r="GIW11" s="7"/>
      <c r="GIX11" s="7"/>
      <c r="GIY11" s="7"/>
      <c r="GIZ11" s="7"/>
      <c r="GJA11" s="7"/>
      <c r="GJB11" s="7"/>
      <c r="GJC11" s="7"/>
      <c r="GJD11" s="7"/>
      <c r="GJE11" s="7"/>
      <c r="GJF11" s="7"/>
      <c r="GJG11" s="7"/>
      <c r="GJH11" s="7"/>
      <c r="GJI11" s="7"/>
      <c r="GJJ11" s="7"/>
      <c r="GJK11" s="7"/>
      <c r="GJL11" s="7"/>
      <c r="GJM11" s="7"/>
      <c r="GJN11" s="7"/>
      <c r="GJO11" s="7"/>
      <c r="GJP11" s="7"/>
      <c r="GJQ11" s="7"/>
      <c r="GJR11" s="7"/>
      <c r="GJS11" s="7"/>
      <c r="GJT11" s="7"/>
      <c r="GJU11" s="7"/>
      <c r="GJV11" s="7"/>
      <c r="GJW11" s="7"/>
      <c r="GJX11" s="7"/>
      <c r="GJY11" s="7"/>
      <c r="GJZ11" s="7"/>
      <c r="GKA11" s="7"/>
      <c r="GKB11" s="7"/>
      <c r="GKC11" s="7"/>
      <c r="GKD11" s="7"/>
      <c r="GKE11" s="7"/>
      <c r="GKF11" s="7"/>
      <c r="GKG11" s="7"/>
      <c r="GKH11" s="7"/>
      <c r="GKI11" s="7"/>
      <c r="GKJ11" s="7"/>
      <c r="GKK11" s="7"/>
      <c r="GKL11" s="7"/>
      <c r="GKM11" s="7"/>
      <c r="GKN11" s="7"/>
      <c r="GKO11" s="7"/>
      <c r="GKP11" s="7"/>
      <c r="GKQ11" s="7"/>
      <c r="GKR11" s="7"/>
      <c r="GKS11" s="7"/>
      <c r="GKT11" s="7"/>
      <c r="GKU11" s="7"/>
      <c r="GKV11" s="7"/>
      <c r="GKW11" s="7"/>
      <c r="GKX11" s="7"/>
      <c r="GKY11" s="7"/>
      <c r="GKZ11" s="7"/>
      <c r="GLA11" s="7"/>
      <c r="GLB11" s="7"/>
      <c r="GLC11" s="7"/>
      <c r="GLD11" s="7"/>
      <c r="GLE11" s="7"/>
      <c r="GLF11" s="7"/>
      <c r="GLG11" s="7"/>
      <c r="GLH11" s="7"/>
      <c r="GLI11" s="7"/>
      <c r="GLJ11" s="7"/>
      <c r="GLK11" s="7"/>
      <c r="GLL11" s="7"/>
      <c r="GLM11" s="7"/>
      <c r="GLN11" s="7"/>
      <c r="GLO11" s="7"/>
      <c r="GLP11" s="7"/>
      <c r="GLQ11" s="7"/>
      <c r="GLR11" s="7"/>
      <c r="GLS11" s="7"/>
      <c r="GLT11" s="7"/>
      <c r="GLU11" s="7"/>
      <c r="GLV11" s="7"/>
      <c r="GLW11" s="7"/>
      <c r="GLX11" s="7"/>
      <c r="GLY11" s="7"/>
      <c r="GLZ11" s="7"/>
      <c r="GMA11" s="7"/>
      <c r="GMB11" s="7"/>
      <c r="GMC11" s="7"/>
      <c r="GMD11" s="7"/>
      <c r="GME11" s="7"/>
      <c r="GMF11" s="7"/>
      <c r="GMG11" s="7"/>
      <c r="GMH11" s="7"/>
      <c r="GMI11" s="7"/>
      <c r="GMJ11" s="7"/>
      <c r="GMK11" s="7"/>
      <c r="GML11" s="7"/>
      <c r="GMM11" s="7"/>
      <c r="GMN11" s="7"/>
      <c r="GMO11" s="7"/>
      <c r="GMP11" s="7"/>
      <c r="GMQ11" s="7"/>
      <c r="GMR11" s="7"/>
      <c r="GMS11" s="7"/>
      <c r="GMT11" s="7"/>
      <c r="GMU11" s="7"/>
      <c r="GMV11" s="7"/>
      <c r="GMW11" s="7"/>
      <c r="GMX11" s="7"/>
      <c r="GMY11" s="7"/>
      <c r="GMZ11" s="7"/>
      <c r="GNA11" s="7"/>
      <c r="GNB11" s="7"/>
      <c r="GNC11" s="7"/>
      <c r="GND11" s="7"/>
      <c r="GNE11" s="7"/>
      <c r="GNF11" s="7"/>
      <c r="GNG11" s="7"/>
      <c r="GNH11" s="7"/>
      <c r="GNI11" s="7"/>
      <c r="GNJ11" s="7"/>
      <c r="GNK11" s="7"/>
      <c r="GNL11" s="7"/>
      <c r="GNM11" s="7"/>
      <c r="GNN11" s="7"/>
      <c r="GNO11" s="7"/>
      <c r="GNP11" s="7"/>
      <c r="GNQ11" s="7"/>
      <c r="GNR11" s="7"/>
      <c r="GNS11" s="7"/>
      <c r="GNT11" s="7"/>
      <c r="GNU11" s="7"/>
      <c r="GNV11" s="7"/>
      <c r="GNW11" s="7"/>
      <c r="GNX11" s="7"/>
      <c r="GNY11" s="7"/>
      <c r="GNZ11" s="7"/>
      <c r="GOA11" s="7"/>
      <c r="GOB11" s="7"/>
      <c r="GOC11" s="7"/>
      <c r="GOD11" s="7"/>
      <c r="GOE11" s="7"/>
      <c r="GOF11" s="7"/>
      <c r="GOG11" s="7"/>
      <c r="GOH11" s="7"/>
      <c r="GOI11" s="7"/>
      <c r="GOJ11" s="7"/>
      <c r="GOK11" s="7"/>
      <c r="GOL11" s="7"/>
      <c r="GOM11" s="7"/>
      <c r="GON11" s="7"/>
      <c r="GOO11" s="7"/>
      <c r="GOP11" s="7"/>
      <c r="GOQ11" s="7"/>
      <c r="GOR11" s="7"/>
      <c r="GOT11" s="7"/>
      <c r="GOU11" s="7"/>
      <c r="GOV11" s="7"/>
      <c r="GOW11" s="7"/>
      <c r="GOX11" s="7"/>
      <c r="GOY11" s="7"/>
      <c r="GOZ11" s="7"/>
      <c r="GPA11" s="7"/>
      <c r="GPB11" s="7"/>
      <c r="GPC11" s="7"/>
      <c r="GPD11" s="7"/>
      <c r="GPE11" s="7"/>
      <c r="GPF11" s="7"/>
      <c r="GPG11" s="7"/>
      <c r="GPH11" s="7"/>
      <c r="GPI11" s="7"/>
      <c r="GPJ11" s="7"/>
      <c r="GPK11" s="7"/>
      <c r="GPL11" s="7"/>
      <c r="GPM11" s="7"/>
      <c r="GPN11" s="7"/>
      <c r="GPO11" s="7"/>
      <c r="GPP11" s="7"/>
      <c r="GPQ11" s="7"/>
      <c r="GPR11" s="7"/>
      <c r="GPS11" s="7"/>
      <c r="GPT11" s="7"/>
      <c r="GPU11" s="7"/>
      <c r="GPV11" s="7"/>
      <c r="GPW11" s="7"/>
      <c r="GPX11" s="7"/>
      <c r="GPY11" s="7"/>
      <c r="GPZ11" s="7"/>
      <c r="GQA11" s="7"/>
      <c r="GQB11" s="7"/>
      <c r="GQC11" s="7"/>
      <c r="GQD11" s="7"/>
      <c r="GQE11" s="7"/>
      <c r="GQF11" s="7"/>
      <c r="GQG11" s="7"/>
      <c r="GQH11" s="7"/>
      <c r="GQI11" s="7"/>
      <c r="GQJ11" s="7"/>
      <c r="GQK11" s="7"/>
      <c r="GQL11" s="7"/>
      <c r="GQM11" s="7"/>
      <c r="GQN11" s="7"/>
      <c r="GQO11" s="7"/>
      <c r="GQP11" s="7"/>
      <c r="GQQ11" s="7"/>
      <c r="GQR11" s="7"/>
      <c r="GQS11" s="7"/>
      <c r="GQT11" s="7"/>
      <c r="GQU11" s="7"/>
      <c r="GQV11" s="7"/>
      <c r="GQW11" s="7"/>
      <c r="GQX11" s="7"/>
      <c r="GQY11" s="7"/>
      <c r="GQZ11" s="7"/>
      <c r="GRA11" s="7"/>
      <c r="GRB11" s="7"/>
      <c r="GRC11" s="7"/>
      <c r="GRD11" s="7"/>
      <c r="GRE11" s="7"/>
      <c r="GRF11" s="7"/>
      <c r="GRG11" s="7"/>
      <c r="GRH11" s="7"/>
      <c r="GRI11" s="7"/>
      <c r="GRJ11" s="7"/>
      <c r="GRK11" s="7"/>
      <c r="GRL11" s="7"/>
      <c r="GRM11" s="7"/>
      <c r="GRN11" s="7"/>
      <c r="GRO11" s="7"/>
      <c r="GRP11" s="7"/>
      <c r="GRQ11" s="7"/>
      <c r="GRR11" s="7"/>
      <c r="GRS11" s="7"/>
      <c r="GRT11" s="7"/>
      <c r="GRU11" s="7"/>
      <c r="GRV11" s="7"/>
      <c r="GRW11" s="7"/>
      <c r="GRX11" s="7"/>
      <c r="GRY11" s="7"/>
      <c r="GRZ11" s="7"/>
      <c r="GSA11" s="7"/>
      <c r="GSB11" s="7"/>
      <c r="GSC11" s="7"/>
      <c r="GSD11" s="7"/>
      <c r="GSE11" s="7"/>
      <c r="GSF11" s="7"/>
      <c r="GSG11" s="7"/>
      <c r="GSH11" s="7"/>
      <c r="GSI11" s="7"/>
      <c r="GSJ11" s="7"/>
      <c r="GSK11" s="7"/>
      <c r="GSL11" s="7"/>
      <c r="GSM11" s="7"/>
      <c r="GSN11" s="7"/>
      <c r="GSO11" s="7"/>
      <c r="GSP11" s="7"/>
      <c r="GSQ11" s="7"/>
      <c r="GSR11" s="7"/>
      <c r="GSS11" s="7"/>
      <c r="GST11" s="7"/>
      <c r="GSU11" s="7"/>
      <c r="GSV11" s="7"/>
      <c r="GSW11" s="7"/>
      <c r="GSX11" s="7"/>
      <c r="GSY11" s="7"/>
      <c r="GSZ11" s="7"/>
      <c r="GTA11" s="7"/>
      <c r="GTB11" s="7"/>
      <c r="GTC11" s="7"/>
      <c r="GTD11" s="7"/>
      <c r="GTE11" s="7"/>
      <c r="GTF11" s="7"/>
      <c r="GTG11" s="7"/>
      <c r="GTH11" s="7"/>
      <c r="GTI11" s="7"/>
      <c r="GTJ11" s="7"/>
      <c r="GTK11" s="7"/>
      <c r="GTL11" s="7"/>
      <c r="GTM11" s="7"/>
      <c r="GTN11" s="7"/>
      <c r="GTO11" s="7"/>
      <c r="GTP11" s="7"/>
      <c r="GTQ11" s="7"/>
      <c r="GTR11" s="7"/>
      <c r="GTS11" s="7"/>
      <c r="GTT11" s="7"/>
      <c r="GTU11" s="7"/>
      <c r="GTV11" s="7"/>
      <c r="GTW11" s="7"/>
      <c r="GTX11" s="7"/>
      <c r="GTY11" s="7"/>
      <c r="GTZ11" s="7"/>
      <c r="GUA11" s="7"/>
      <c r="GUB11" s="7"/>
      <c r="GUC11" s="7"/>
      <c r="GUD11" s="7"/>
      <c r="GUE11" s="7"/>
      <c r="GUF11" s="7"/>
      <c r="GUG11" s="7"/>
      <c r="GUH11" s="7"/>
      <c r="GUI11" s="7"/>
      <c r="GUJ11" s="7"/>
      <c r="GUK11" s="7"/>
      <c r="GUL11" s="7"/>
      <c r="GUM11" s="7"/>
      <c r="GUN11" s="7"/>
      <c r="GUO11" s="7"/>
      <c r="GUP11" s="7"/>
      <c r="GUQ11" s="7"/>
      <c r="GUR11" s="7"/>
      <c r="GUS11" s="7"/>
      <c r="GUT11" s="7"/>
      <c r="GUU11" s="7"/>
      <c r="GUV11" s="7"/>
      <c r="GUW11" s="7"/>
      <c r="GUX11" s="7"/>
      <c r="GUY11" s="7"/>
      <c r="GUZ11" s="7"/>
      <c r="GVA11" s="7"/>
      <c r="GVB11" s="7"/>
      <c r="GVC11" s="7"/>
      <c r="GVD11" s="7"/>
      <c r="GVE11" s="7"/>
      <c r="GVF11" s="7"/>
      <c r="GVG11" s="7"/>
      <c r="GVH11" s="7"/>
      <c r="GVI11" s="7"/>
      <c r="GVJ11" s="7"/>
      <c r="GVK11" s="7"/>
      <c r="GVL11" s="7"/>
      <c r="GVM11" s="7"/>
      <c r="GVN11" s="7"/>
      <c r="GVO11" s="7"/>
      <c r="GVP11" s="7"/>
      <c r="GVQ11" s="7"/>
      <c r="GVR11" s="7"/>
      <c r="GVS11" s="7"/>
      <c r="GVT11" s="7"/>
      <c r="GVU11" s="7"/>
      <c r="GVV11" s="7"/>
      <c r="GVW11" s="7"/>
      <c r="GVX11" s="7"/>
      <c r="GVY11" s="7"/>
      <c r="GVZ11" s="7"/>
      <c r="GWA11" s="7"/>
      <c r="GWB11" s="7"/>
      <c r="GWC11" s="7"/>
      <c r="GWD11" s="7"/>
      <c r="GWE11" s="7"/>
      <c r="GWF11" s="7"/>
      <c r="GWG11" s="7"/>
      <c r="GWH11" s="7"/>
      <c r="GWI11" s="7"/>
      <c r="GWJ11" s="7"/>
      <c r="GWK11" s="7"/>
      <c r="GWL11" s="7"/>
      <c r="GWM11" s="7"/>
      <c r="GWN11" s="7"/>
      <c r="GWO11" s="7"/>
      <c r="GWP11" s="7"/>
      <c r="GWQ11" s="7"/>
      <c r="GWR11" s="7"/>
      <c r="GWS11" s="7"/>
      <c r="GWT11" s="7"/>
      <c r="GWU11" s="7"/>
      <c r="GWV11" s="7"/>
      <c r="GWW11" s="7"/>
      <c r="GWX11" s="7"/>
      <c r="GWY11" s="7"/>
      <c r="GWZ11" s="7"/>
      <c r="GXA11" s="7"/>
      <c r="GXB11" s="7"/>
      <c r="GXC11" s="7"/>
      <c r="GXD11" s="7"/>
      <c r="GXE11" s="7"/>
      <c r="GXF11" s="7"/>
      <c r="GXG11" s="7"/>
      <c r="GXH11" s="7"/>
      <c r="GXI11" s="7"/>
      <c r="GXJ11" s="7"/>
      <c r="GXK11" s="7"/>
      <c r="GXL11" s="7"/>
      <c r="GXM11" s="7"/>
      <c r="GXN11" s="7"/>
      <c r="GXO11" s="7"/>
      <c r="GXP11" s="7"/>
      <c r="GXQ11" s="7"/>
      <c r="GXR11" s="7"/>
      <c r="GXS11" s="7"/>
      <c r="GXT11" s="7"/>
      <c r="GXU11" s="7"/>
      <c r="GXV11" s="7"/>
      <c r="GXW11" s="7"/>
      <c r="GXX11" s="7"/>
      <c r="GXY11" s="7"/>
      <c r="GXZ11" s="7"/>
      <c r="GYA11" s="7"/>
      <c r="GYB11" s="7"/>
      <c r="GYC11" s="7"/>
      <c r="GYD11" s="7"/>
      <c r="GYE11" s="7"/>
      <c r="GYF11" s="7"/>
      <c r="GYG11" s="7"/>
      <c r="GYH11" s="7"/>
      <c r="GYI11" s="7"/>
      <c r="GYJ11" s="7"/>
      <c r="GYK11" s="7"/>
      <c r="GYL11" s="7"/>
      <c r="GYM11" s="7"/>
      <c r="GYN11" s="7"/>
      <c r="GYP11" s="7"/>
      <c r="GYQ11" s="7"/>
      <c r="GYR11" s="7"/>
      <c r="GYS11" s="7"/>
      <c r="GYT11" s="7"/>
      <c r="GYU11" s="7"/>
      <c r="GYV11" s="7"/>
      <c r="GYW11" s="7"/>
      <c r="GYX11" s="7"/>
      <c r="GYY11" s="7"/>
      <c r="GYZ11" s="7"/>
      <c r="GZA11" s="7"/>
      <c r="GZB11" s="7"/>
      <c r="GZC11" s="7"/>
      <c r="GZD11" s="7"/>
      <c r="GZE11" s="7"/>
      <c r="GZF11" s="7"/>
      <c r="GZG11" s="7"/>
      <c r="GZH11" s="7"/>
      <c r="GZI11" s="7"/>
      <c r="GZJ11" s="7"/>
      <c r="GZK11" s="7"/>
      <c r="GZL11" s="7"/>
      <c r="GZM11" s="7"/>
      <c r="GZN11" s="7"/>
      <c r="GZO11" s="7"/>
      <c r="GZP11" s="7"/>
      <c r="GZQ11" s="7"/>
      <c r="GZR11" s="7"/>
      <c r="GZS11" s="7"/>
      <c r="GZT11" s="7"/>
      <c r="GZU11" s="7"/>
      <c r="GZV11" s="7"/>
      <c r="GZW11" s="7"/>
      <c r="GZX11" s="7"/>
      <c r="GZY11" s="7"/>
      <c r="GZZ11" s="7"/>
      <c r="HAA11" s="7"/>
      <c r="HAB11" s="7"/>
      <c r="HAC11" s="7"/>
      <c r="HAD11" s="7"/>
      <c r="HAE11" s="7"/>
      <c r="HAF11" s="7"/>
      <c r="HAG11" s="7"/>
      <c r="HAH11" s="7"/>
      <c r="HAI11" s="7"/>
      <c r="HAJ11" s="7"/>
      <c r="HAK11" s="7"/>
      <c r="HAL11" s="7"/>
      <c r="HAM11" s="7"/>
      <c r="HAN11" s="7"/>
      <c r="HAO11" s="7"/>
      <c r="HAP11" s="7"/>
      <c r="HAQ11" s="7"/>
      <c r="HAR11" s="7"/>
      <c r="HAS11" s="7"/>
      <c r="HAT11" s="7"/>
      <c r="HAU11" s="7"/>
      <c r="HAV11" s="7"/>
      <c r="HAW11" s="7"/>
      <c r="HAX11" s="7"/>
      <c r="HAY11" s="7"/>
      <c r="HAZ11" s="7"/>
      <c r="HBA11" s="7"/>
      <c r="HBB11" s="7"/>
      <c r="HBC11" s="7"/>
      <c r="HBD11" s="7"/>
      <c r="HBE11" s="7"/>
      <c r="HBF11" s="7"/>
      <c r="HBG11" s="7"/>
      <c r="HBH11" s="7"/>
      <c r="HBI11" s="7"/>
      <c r="HBJ11" s="7"/>
      <c r="HBK11" s="7"/>
      <c r="HBL11" s="7"/>
      <c r="HBM11" s="7"/>
      <c r="HBN11" s="7"/>
      <c r="HBO11" s="7"/>
      <c r="HBP11" s="7"/>
      <c r="HBQ11" s="7"/>
      <c r="HBR11" s="7"/>
      <c r="HBS11" s="7"/>
      <c r="HBT11" s="7"/>
      <c r="HBU11" s="7"/>
      <c r="HBV11" s="7"/>
      <c r="HBW11" s="7"/>
      <c r="HBX11" s="7"/>
      <c r="HBY11" s="7"/>
      <c r="HBZ11" s="7"/>
      <c r="HCA11" s="7"/>
      <c r="HCB11" s="7"/>
      <c r="HCC11" s="7"/>
      <c r="HCD11" s="7"/>
      <c r="HCE11" s="7"/>
      <c r="HCF11" s="7"/>
      <c r="HCG11" s="7"/>
      <c r="HCH11" s="7"/>
      <c r="HCI11" s="7"/>
      <c r="HCJ11" s="7"/>
      <c r="HCK11" s="7"/>
      <c r="HCL11" s="7"/>
      <c r="HCM11" s="7"/>
      <c r="HCN11" s="7"/>
      <c r="HCO11" s="7"/>
      <c r="HCP11" s="7"/>
      <c r="HCQ11" s="7"/>
      <c r="HCR11" s="7"/>
      <c r="HCS11" s="7"/>
      <c r="HCT11" s="7"/>
      <c r="HCU11" s="7"/>
      <c r="HCV11" s="7"/>
      <c r="HCW11" s="7"/>
      <c r="HCX11" s="7"/>
      <c r="HCY11" s="7"/>
      <c r="HCZ11" s="7"/>
      <c r="HDA11" s="7"/>
      <c r="HDB11" s="7"/>
      <c r="HDC11" s="7"/>
      <c r="HDD11" s="7"/>
      <c r="HDE11" s="7"/>
      <c r="HDF11" s="7"/>
      <c r="HDG11" s="7"/>
      <c r="HDH11" s="7"/>
      <c r="HDI11" s="7"/>
      <c r="HDJ11" s="7"/>
      <c r="HDK11" s="7"/>
      <c r="HDL11" s="7"/>
      <c r="HDM11" s="7"/>
      <c r="HDN11" s="7"/>
      <c r="HDO11" s="7"/>
      <c r="HDP11" s="7"/>
      <c r="HDQ11" s="7"/>
      <c r="HDR11" s="7"/>
      <c r="HDS11" s="7"/>
      <c r="HDT11" s="7"/>
      <c r="HDU11" s="7"/>
      <c r="HDV11" s="7"/>
      <c r="HDW11" s="7"/>
      <c r="HDX11" s="7"/>
      <c r="HDY11" s="7"/>
      <c r="HDZ11" s="7"/>
      <c r="HEA11" s="7"/>
      <c r="HEB11" s="7"/>
      <c r="HEC11" s="7"/>
      <c r="HED11" s="7"/>
      <c r="HEE11" s="7"/>
      <c r="HEF11" s="7"/>
      <c r="HEG11" s="7"/>
      <c r="HEH11" s="7"/>
      <c r="HEI11" s="7"/>
      <c r="HEJ11" s="7"/>
      <c r="HEK11" s="7"/>
      <c r="HEL11" s="7"/>
      <c r="HEM11" s="7"/>
      <c r="HEN11" s="7"/>
      <c r="HEO11" s="7"/>
      <c r="HEP11" s="7"/>
      <c r="HEQ11" s="7"/>
      <c r="HER11" s="7"/>
      <c r="HES11" s="7"/>
      <c r="HET11" s="7"/>
      <c r="HEU11" s="7"/>
      <c r="HEV11" s="7"/>
      <c r="HEW11" s="7"/>
      <c r="HEX11" s="7"/>
      <c r="HEY11" s="7"/>
      <c r="HEZ11" s="7"/>
      <c r="HFA11" s="7"/>
      <c r="HFB11" s="7"/>
      <c r="HFC11" s="7"/>
      <c r="HFD11" s="7"/>
      <c r="HFE11" s="7"/>
      <c r="HFF11" s="7"/>
      <c r="HFG11" s="7"/>
      <c r="HFH11" s="7"/>
      <c r="HFI11" s="7"/>
      <c r="HFJ11" s="7"/>
      <c r="HFK11" s="7"/>
      <c r="HFL11" s="7"/>
      <c r="HFM11" s="7"/>
      <c r="HFN11" s="7"/>
      <c r="HFO11" s="7"/>
      <c r="HFP11" s="7"/>
      <c r="HFQ11" s="7"/>
      <c r="HFR11" s="7"/>
      <c r="HFS11" s="7"/>
      <c r="HFT11" s="7"/>
      <c r="HFU11" s="7"/>
      <c r="HFV11" s="7"/>
      <c r="HFW11" s="7"/>
      <c r="HFX11" s="7"/>
      <c r="HFY11" s="7"/>
      <c r="HFZ11" s="7"/>
      <c r="HGA11" s="7"/>
      <c r="HGB11" s="7"/>
      <c r="HGC11" s="7"/>
      <c r="HGD11" s="7"/>
      <c r="HGE11" s="7"/>
      <c r="HGF11" s="7"/>
      <c r="HGG11" s="7"/>
      <c r="HGH11" s="7"/>
      <c r="HGI11" s="7"/>
      <c r="HGJ11" s="7"/>
      <c r="HGK11" s="7"/>
      <c r="HGL11" s="7"/>
      <c r="HGM11" s="7"/>
      <c r="HGN11" s="7"/>
      <c r="HGO11" s="7"/>
      <c r="HGP11" s="7"/>
      <c r="HGQ11" s="7"/>
      <c r="HGR11" s="7"/>
      <c r="HGS11" s="7"/>
      <c r="HGT11" s="7"/>
      <c r="HGU11" s="7"/>
      <c r="HGV11" s="7"/>
      <c r="HGW11" s="7"/>
      <c r="HGX11" s="7"/>
      <c r="HGY11" s="7"/>
      <c r="HGZ11" s="7"/>
      <c r="HHA11" s="7"/>
      <c r="HHB11" s="7"/>
      <c r="HHC11" s="7"/>
      <c r="HHD11" s="7"/>
      <c r="HHE11" s="7"/>
      <c r="HHF11" s="7"/>
      <c r="HHG11" s="7"/>
      <c r="HHH11" s="7"/>
      <c r="HHI11" s="7"/>
      <c r="HHJ11" s="7"/>
      <c r="HHK11" s="7"/>
      <c r="HHL11" s="7"/>
      <c r="HHM11" s="7"/>
      <c r="HHN11" s="7"/>
      <c r="HHO11" s="7"/>
      <c r="HHP11" s="7"/>
      <c r="HHQ11" s="7"/>
      <c r="HHR11" s="7"/>
      <c r="HHS11" s="7"/>
      <c r="HHT11" s="7"/>
      <c r="HHU11" s="7"/>
      <c r="HHV11" s="7"/>
      <c r="HHW11" s="7"/>
      <c r="HHX11" s="7"/>
      <c r="HHY11" s="7"/>
      <c r="HHZ11" s="7"/>
      <c r="HIA11" s="7"/>
      <c r="HIB11" s="7"/>
      <c r="HIC11" s="7"/>
      <c r="HID11" s="7"/>
      <c r="HIE11" s="7"/>
      <c r="HIF11" s="7"/>
      <c r="HIG11" s="7"/>
      <c r="HIH11" s="7"/>
      <c r="HII11" s="7"/>
      <c r="HIJ11" s="7"/>
      <c r="HIL11" s="7"/>
      <c r="HIM11" s="7"/>
      <c r="HIN11" s="7"/>
      <c r="HIO11" s="7"/>
      <c r="HIP11" s="7"/>
      <c r="HIQ11" s="7"/>
      <c r="HIR11" s="7"/>
      <c r="HIS11" s="7"/>
      <c r="HIT11" s="7"/>
      <c r="HIU11" s="7"/>
      <c r="HIV11" s="7"/>
      <c r="HIW11" s="7"/>
      <c r="HIX11" s="7"/>
      <c r="HIY11" s="7"/>
      <c r="HIZ11" s="7"/>
      <c r="HJA11" s="7"/>
      <c r="HJB11" s="7"/>
      <c r="HJC11" s="7"/>
      <c r="HJD11" s="7"/>
      <c r="HJE11" s="7"/>
      <c r="HJF11" s="7"/>
      <c r="HJG11" s="7"/>
      <c r="HJH11" s="7"/>
      <c r="HJI11" s="7"/>
      <c r="HJJ11" s="7"/>
      <c r="HJK11" s="7"/>
      <c r="HJL11" s="7"/>
      <c r="HJM11" s="7"/>
      <c r="HJN11" s="7"/>
      <c r="HJO11" s="7"/>
      <c r="HJP11" s="7"/>
      <c r="HJQ11" s="7"/>
      <c r="HJR11" s="7"/>
      <c r="HJS11" s="7"/>
      <c r="HJT11" s="7"/>
      <c r="HJU11" s="7"/>
      <c r="HJV11" s="7"/>
      <c r="HJW11" s="7"/>
      <c r="HJX11" s="7"/>
      <c r="HJY11" s="7"/>
      <c r="HJZ11" s="7"/>
      <c r="HKA11" s="7"/>
      <c r="HKB11" s="7"/>
      <c r="HKC11" s="7"/>
      <c r="HKD11" s="7"/>
      <c r="HKE11" s="7"/>
      <c r="HKF11" s="7"/>
      <c r="HKG11" s="7"/>
      <c r="HKH11" s="7"/>
      <c r="HKI11" s="7"/>
      <c r="HKJ11" s="7"/>
      <c r="HKK11" s="7"/>
      <c r="HKL11" s="7"/>
      <c r="HKM11" s="7"/>
      <c r="HKN11" s="7"/>
      <c r="HKO11" s="7"/>
      <c r="HKP11" s="7"/>
      <c r="HKQ11" s="7"/>
      <c r="HKR11" s="7"/>
      <c r="HKS11" s="7"/>
      <c r="HKT11" s="7"/>
      <c r="HKU11" s="7"/>
      <c r="HKV11" s="7"/>
      <c r="HKW11" s="7"/>
      <c r="HKX11" s="7"/>
      <c r="HKY11" s="7"/>
      <c r="HKZ11" s="7"/>
      <c r="HLA11" s="7"/>
      <c r="HLB11" s="7"/>
      <c r="HLC11" s="7"/>
      <c r="HLD11" s="7"/>
      <c r="HLE11" s="7"/>
      <c r="HLF11" s="7"/>
      <c r="HLG11" s="7"/>
      <c r="HLH11" s="7"/>
      <c r="HLI11" s="7"/>
      <c r="HLJ11" s="7"/>
      <c r="HLK11" s="7"/>
      <c r="HLL11" s="7"/>
      <c r="HLM11" s="7"/>
      <c r="HLN11" s="7"/>
      <c r="HLO11" s="7"/>
      <c r="HLP11" s="7"/>
      <c r="HLQ11" s="7"/>
      <c r="HLR11" s="7"/>
      <c r="HLS11" s="7"/>
      <c r="HLT11" s="7"/>
      <c r="HLU11" s="7"/>
      <c r="HLV11" s="7"/>
      <c r="HLW11" s="7"/>
      <c r="HLX11" s="7"/>
      <c r="HLY11" s="7"/>
      <c r="HLZ11" s="7"/>
      <c r="HMA11" s="7"/>
      <c r="HMB11" s="7"/>
      <c r="HMC11" s="7"/>
      <c r="HMD11" s="7"/>
      <c r="HME11" s="7"/>
      <c r="HMF11" s="7"/>
      <c r="HMG11" s="7"/>
      <c r="HMH11" s="7"/>
      <c r="HMI11" s="7"/>
      <c r="HMJ11" s="7"/>
      <c r="HMK11" s="7"/>
      <c r="HML11" s="7"/>
      <c r="HMM11" s="7"/>
      <c r="HMN11" s="7"/>
      <c r="HMO11" s="7"/>
      <c r="HMP11" s="7"/>
      <c r="HMQ11" s="7"/>
      <c r="HMR11" s="7"/>
      <c r="HMS11" s="7"/>
      <c r="HMT11" s="7"/>
      <c r="HMU11" s="7"/>
      <c r="HMV11" s="7"/>
      <c r="HMW11" s="7"/>
      <c r="HMX11" s="7"/>
      <c r="HMY11" s="7"/>
      <c r="HMZ11" s="7"/>
      <c r="HNA11" s="7"/>
      <c r="HNB11" s="7"/>
      <c r="HNC11" s="7"/>
      <c r="HND11" s="7"/>
      <c r="HNE11" s="7"/>
      <c r="HNF11" s="7"/>
      <c r="HNG11" s="7"/>
      <c r="HNH11" s="7"/>
      <c r="HNI11" s="7"/>
      <c r="HNJ11" s="7"/>
      <c r="HNK11" s="7"/>
      <c r="HNL11" s="7"/>
      <c r="HNM11" s="7"/>
      <c r="HNN11" s="7"/>
      <c r="HNO11" s="7"/>
      <c r="HNP11" s="7"/>
      <c r="HNQ11" s="7"/>
      <c r="HNR11" s="7"/>
      <c r="HNS11" s="7"/>
      <c r="HNT11" s="7"/>
      <c r="HNU11" s="7"/>
      <c r="HNV11" s="7"/>
      <c r="HNW11" s="7"/>
      <c r="HNX11" s="7"/>
      <c r="HNY11" s="7"/>
      <c r="HNZ11" s="7"/>
      <c r="HOA11" s="7"/>
      <c r="HOB11" s="7"/>
      <c r="HOC11" s="7"/>
      <c r="HOD11" s="7"/>
      <c r="HOE11" s="7"/>
      <c r="HOF11" s="7"/>
      <c r="HOG11" s="7"/>
      <c r="HOH11" s="7"/>
      <c r="HOI11" s="7"/>
      <c r="HOJ11" s="7"/>
      <c r="HOK11" s="7"/>
      <c r="HOL11" s="7"/>
      <c r="HOM11" s="7"/>
      <c r="HON11" s="7"/>
      <c r="HOO11" s="7"/>
      <c r="HOP11" s="7"/>
      <c r="HOQ11" s="7"/>
      <c r="HOR11" s="7"/>
      <c r="HOS11" s="7"/>
      <c r="HOT11" s="7"/>
      <c r="HOU11" s="7"/>
      <c r="HOV11" s="7"/>
      <c r="HOW11" s="7"/>
      <c r="HOX11" s="7"/>
      <c r="HOY11" s="7"/>
      <c r="HOZ11" s="7"/>
      <c r="HPA11" s="7"/>
      <c r="HPB11" s="7"/>
      <c r="HPC11" s="7"/>
      <c r="HPD11" s="7"/>
      <c r="HPE11" s="7"/>
      <c r="HPF11" s="7"/>
      <c r="HPG11" s="7"/>
      <c r="HPH11" s="7"/>
      <c r="HPI11" s="7"/>
      <c r="HPJ11" s="7"/>
      <c r="HPK11" s="7"/>
      <c r="HPL11" s="7"/>
      <c r="HPM11" s="7"/>
      <c r="HPN11" s="7"/>
      <c r="HPO11" s="7"/>
      <c r="HPP11" s="7"/>
      <c r="HPQ11" s="7"/>
      <c r="HPR11" s="7"/>
      <c r="HPS11" s="7"/>
      <c r="HPT11" s="7"/>
      <c r="HPU11" s="7"/>
      <c r="HPV11" s="7"/>
      <c r="HPW11" s="7"/>
      <c r="HPX11" s="7"/>
      <c r="HPY11" s="7"/>
      <c r="HPZ11" s="7"/>
      <c r="HQA11" s="7"/>
      <c r="HQB11" s="7"/>
      <c r="HQC11" s="7"/>
      <c r="HQD11" s="7"/>
      <c r="HQE11" s="7"/>
      <c r="HQF11" s="7"/>
      <c r="HQG11" s="7"/>
      <c r="HQH11" s="7"/>
      <c r="HQI11" s="7"/>
      <c r="HQJ11" s="7"/>
      <c r="HQK11" s="7"/>
      <c r="HQL11" s="7"/>
      <c r="HQM11" s="7"/>
      <c r="HQN11" s="7"/>
      <c r="HQO11" s="7"/>
      <c r="HQP11" s="7"/>
      <c r="HQQ11" s="7"/>
      <c r="HQR11" s="7"/>
      <c r="HQS11" s="7"/>
      <c r="HQT11" s="7"/>
      <c r="HQU11" s="7"/>
      <c r="HQV11" s="7"/>
      <c r="HQW11" s="7"/>
      <c r="HQX11" s="7"/>
      <c r="HQY11" s="7"/>
      <c r="HQZ11" s="7"/>
      <c r="HRA11" s="7"/>
      <c r="HRB11" s="7"/>
      <c r="HRC11" s="7"/>
      <c r="HRD11" s="7"/>
      <c r="HRE11" s="7"/>
      <c r="HRF11" s="7"/>
      <c r="HRG11" s="7"/>
      <c r="HRH11" s="7"/>
      <c r="HRI11" s="7"/>
      <c r="HRJ11" s="7"/>
      <c r="HRK11" s="7"/>
      <c r="HRL11" s="7"/>
      <c r="HRM11" s="7"/>
      <c r="HRN11" s="7"/>
      <c r="HRO11" s="7"/>
      <c r="HRP11" s="7"/>
      <c r="HRQ11" s="7"/>
      <c r="HRR11" s="7"/>
      <c r="HRS11" s="7"/>
      <c r="HRT11" s="7"/>
      <c r="HRU11" s="7"/>
      <c r="HRV11" s="7"/>
      <c r="HRW11" s="7"/>
      <c r="HRX11" s="7"/>
      <c r="HRY11" s="7"/>
      <c r="HRZ11" s="7"/>
      <c r="HSA11" s="7"/>
      <c r="HSB11" s="7"/>
      <c r="HSC11" s="7"/>
      <c r="HSD11" s="7"/>
      <c r="HSE11" s="7"/>
      <c r="HSF11" s="7"/>
      <c r="HSH11" s="7"/>
      <c r="HSI11" s="7"/>
      <c r="HSJ11" s="7"/>
      <c r="HSK11" s="7"/>
      <c r="HSL11" s="7"/>
      <c r="HSM11" s="7"/>
      <c r="HSN11" s="7"/>
      <c r="HSO11" s="7"/>
      <c r="HSP11" s="7"/>
      <c r="HSQ11" s="7"/>
      <c r="HSR11" s="7"/>
      <c r="HSS11" s="7"/>
      <c r="HST11" s="7"/>
      <c r="HSU11" s="7"/>
      <c r="HSV11" s="7"/>
      <c r="HSW11" s="7"/>
      <c r="HSX11" s="7"/>
      <c r="HSY11" s="7"/>
      <c r="HSZ11" s="7"/>
      <c r="HTA11" s="7"/>
      <c r="HTB11" s="7"/>
      <c r="HTC11" s="7"/>
      <c r="HTD11" s="7"/>
      <c r="HTE11" s="7"/>
      <c r="HTF11" s="7"/>
      <c r="HTG11" s="7"/>
      <c r="HTH11" s="7"/>
      <c r="HTI11" s="7"/>
      <c r="HTJ11" s="7"/>
      <c r="HTK11" s="7"/>
      <c r="HTL11" s="7"/>
      <c r="HTM11" s="7"/>
      <c r="HTN11" s="7"/>
      <c r="HTO11" s="7"/>
      <c r="HTP11" s="7"/>
      <c r="HTQ11" s="7"/>
      <c r="HTR11" s="7"/>
      <c r="HTS11" s="7"/>
      <c r="HTT11" s="7"/>
      <c r="HTU11" s="7"/>
      <c r="HTV11" s="7"/>
      <c r="HTW11" s="7"/>
      <c r="HTX11" s="7"/>
      <c r="HTY11" s="7"/>
      <c r="HTZ11" s="7"/>
      <c r="HUA11" s="7"/>
      <c r="HUB11" s="7"/>
      <c r="HUC11" s="7"/>
      <c r="HUD11" s="7"/>
      <c r="HUE11" s="7"/>
      <c r="HUF11" s="7"/>
      <c r="HUG11" s="7"/>
      <c r="HUH11" s="7"/>
      <c r="HUI11" s="7"/>
      <c r="HUJ11" s="7"/>
      <c r="HUK11" s="7"/>
      <c r="HUL11" s="7"/>
      <c r="HUM11" s="7"/>
      <c r="HUN11" s="7"/>
      <c r="HUO11" s="7"/>
      <c r="HUP11" s="7"/>
      <c r="HUQ11" s="7"/>
      <c r="HUR11" s="7"/>
      <c r="HUS11" s="7"/>
      <c r="HUT11" s="7"/>
      <c r="HUU11" s="7"/>
      <c r="HUV11" s="7"/>
      <c r="HUW11" s="7"/>
      <c r="HUX11" s="7"/>
      <c r="HUY11" s="7"/>
      <c r="HUZ11" s="7"/>
      <c r="HVA11" s="7"/>
      <c r="HVB11" s="7"/>
      <c r="HVC11" s="7"/>
      <c r="HVD11" s="7"/>
      <c r="HVE11" s="7"/>
      <c r="HVF11" s="7"/>
      <c r="HVG11" s="7"/>
      <c r="HVH11" s="7"/>
      <c r="HVI11" s="7"/>
      <c r="HVJ11" s="7"/>
      <c r="HVK11" s="7"/>
      <c r="HVL11" s="7"/>
      <c r="HVM11" s="7"/>
      <c r="HVN11" s="7"/>
      <c r="HVO11" s="7"/>
      <c r="HVP11" s="7"/>
      <c r="HVQ11" s="7"/>
      <c r="HVR11" s="7"/>
      <c r="HVS11" s="7"/>
      <c r="HVT11" s="7"/>
      <c r="HVU11" s="7"/>
      <c r="HVV11" s="7"/>
      <c r="HVW11" s="7"/>
      <c r="HVX11" s="7"/>
      <c r="HVY11" s="7"/>
      <c r="HVZ11" s="7"/>
      <c r="HWA11" s="7"/>
      <c r="HWB11" s="7"/>
      <c r="HWC11" s="7"/>
      <c r="HWD11" s="7"/>
      <c r="HWE11" s="7"/>
      <c r="HWF11" s="7"/>
      <c r="HWG11" s="7"/>
      <c r="HWH11" s="7"/>
      <c r="HWI11" s="7"/>
      <c r="HWJ11" s="7"/>
      <c r="HWK11" s="7"/>
      <c r="HWL11" s="7"/>
      <c r="HWM11" s="7"/>
      <c r="HWN11" s="7"/>
      <c r="HWO11" s="7"/>
      <c r="HWP11" s="7"/>
      <c r="HWQ11" s="7"/>
      <c r="HWR11" s="7"/>
      <c r="HWS11" s="7"/>
      <c r="HWT11" s="7"/>
      <c r="HWU11" s="7"/>
      <c r="HWV11" s="7"/>
      <c r="HWW11" s="7"/>
      <c r="HWX11" s="7"/>
      <c r="HWY11" s="7"/>
      <c r="HWZ11" s="7"/>
      <c r="HXA11" s="7"/>
      <c r="HXB11" s="7"/>
      <c r="HXC11" s="7"/>
      <c r="HXD11" s="7"/>
      <c r="HXE11" s="7"/>
      <c r="HXF11" s="7"/>
      <c r="HXG11" s="7"/>
      <c r="HXH11" s="7"/>
      <c r="HXI11" s="7"/>
      <c r="HXJ11" s="7"/>
      <c r="HXK11" s="7"/>
      <c r="HXL11" s="7"/>
      <c r="HXM11" s="7"/>
      <c r="HXN11" s="7"/>
      <c r="HXO11" s="7"/>
      <c r="HXP11" s="7"/>
      <c r="HXQ11" s="7"/>
      <c r="HXR11" s="7"/>
      <c r="HXS11" s="7"/>
      <c r="HXT11" s="7"/>
      <c r="HXU11" s="7"/>
      <c r="HXV11" s="7"/>
      <c r="HXW11" s="7"/>
      <c r="HXX11" s="7"/>
      <c r="HXY11" s="7"/>
      <c r="HXZ11" s="7"/>
      <c r="HYA11" s="7"/>
      <c r="HYB11" s="7"/>
      <c r="HYC11" s="7"/>
      <c r="HYD11" s="7"/>
      <c r="HYE11" s="7"/>
      <c r="HYF11" s="7"/>
      <c r="HYG11" s="7"/>
      <c r="HYH11" s="7"/>
      <c r="HYI11" s="7"/>
      <c r="HYJ11" s="7"/>
      <c r="HYK11" s="7"/>
      <c r="HYL11" s="7"/>
      <c r="HYM11" s="7"/>
      <c r="HYN11" s="7"/>
      <c r="HYO11" s="7"/>
      <c r="HYP11" s="7"/>
      <c r="HYQ11" s="7"/>
      <c r="HYR11" s="7"/>
      <c r="HYS11" s="7"/>
      <c r="HYT11" s="7"/>
      <c r="HYU11" s="7"/>
      <c r="HYV11" s="7"/>
      <c r="HYW11" s="7"/>
      <c r="HYX11" s="7"/>
      <c r="HYY11" s="7"/>
      <c r="HYZ11" s="7"/>
      <c r="HZA11" s="7"/>
      <c r="HZB11" s="7"/>
      <c r="HZC11" s="7"/>
      <c r="HZD11" s="7"/>
      <c r="HZE11" s="7"/>
      <c r="HZF11" s="7"/>
      <c r="HZG11" s="7"/>
      <c r="HZH11" s="7"/>
      <c r="HZI11" s="7"/>
      <c r="HZJ11" s="7"/>
      <c r="HZK11" s="7"/>
      <c r="HZL11" s="7"/>
      <c r="HZM11" s="7"/>
      <c r="HZN11" s="7"/>
      <c r="HZO11" s="7"/>
      <c r="HZP11" s="7"/>
      <c r="HZQ11" s="7"/>
      <c r="HZR11" s="7"/>
      <c r="HZS11" s="7"/>
      <c r="HZT11" s="7"/>
      <c r="HZU11" s="7"/>
      <c r="HZV11" s="7"/>
      <c r="HZW11" s="7"/>
      <c r="HZX11" s="7"/>
      <c r="HZY11" s="7"/>
      <c r="HZZ11" s="7"/>
      <c r="IAA11" s="7"/>
      <c r="IAB11" s="7"/>
      <c r="IAC11" s="7"/>
      <c r="IAD11" s="7"/>
      <c r="IAE11" s="7"/>
      <c r="IAF11" s="7"/>
      <c r="IAG11" s="7"/>
      <c r="IAH11" s="7"/>
      <c r="IAI11" s="7"/>
      <c r="IAJ11" s="7"/>
      <c r="IAK11" s="7"/>
      <c r="IAL11" s="7"/>
      <c r="IAM11" s="7"/>
      <c r="IAN11" s="7"/>
      <c r="IAO11" s="7"/>
      <c r="IAP11" s="7"/>
      <c r="IAQ11" s="7"/>
      <c r="IAR11" s="7"/>
      <c r="IAS11" s="7"/>
      <c r="IAT11" s="7"/>
      <c r="IAU11" s="7"/>
      <c r="IAV11" s="7"/>
      <c r="IAW11" s="7"/>
      <c r="IAX11" s="7"/>
      <c r="IAY11" s="7"/>
      <c r="IAZ11" s="7"/>
      <c r="IBA11" s="7"/>
      <c r="IBB11" s="7"/>
      <c r="IBC11" s="7"/>
      <c r="IBD11" s="7"/>
      <c r="IBE11" s="7"/>
      <c r="IBF11" s="7"/>
      <c r="IBG11" s="7"/>
      <c r="IBH11" s="7"/>
      <c r="IBI11" s="7"/>
      <c r="IBJ11" s="7"/>
      <c r="IBK11" s="7"/>
      <c r="IBL11" s="7"/>
      <c r="IBM11" s="7"/>
      <c r="IBN11" s="7"/>
      <c r="IBO11" s="7"/>
      <c r="IBP11" s="7"/>
      <c r="IBQ11" s="7"/>
      <c r="IBR11" s="7"/>
      <c r="IBS11" s="7"/>
      <c r="IBT11" s="7"/>
      <c r="IBU11" s="7"/>
      <c r="IBV11" s="7"/>
      <c r="IBW11" s="7"/>
      <c r="IBX11" s="7"/>
      <c r="IBY11" s="7"/>
      <c r="IBZ11" s="7"/>
      <c r="ICA11" s="7"/>
      <c r="ICB11" s="7"/>
      <c r="ICD11" s="7"/>
      <c r="ICE11" s="7"/>
      <c r="ICF11" s="7"/>
      <c r="ICG11" s="7"/>
      <c r="ICH11" s="7"/>
      <c r="ICI11" s="7"/>
      <c r="ICJ11" s="7"/>
      <c r="ICK11" s="7"/>
      <c r="ICL11" s="7"/>
      <c r="ICM11" s="7"/>
      <c r="ICN11" s="7"/>
      <c r="ICO11" s="7"/>
      <c r="ICP11" s="7"/>
      <c r="ICQ11" s="7"/>
      <c r="ICR11" s="7"/>
      <c r="ICS11" s="7"/>
      <c r="ICT11" s="7"/>
      <c r="ICU11" s="7"/>
      <c r="ICV11" s="7"/>
      <c r="ICW11" s="7"/>
      <c r="ICX11" s="7"/>
      <c r="ICY11" s="7"/>
      <c r="ICZ11" s="7"/>
      <c r="IDA11" s="7"/>
      <c r="IDB11" s="7"/>
      <c r="IDC11" s="7"/>
      <c r="IDD11" s="7"/>
      <c r="IDE11" s="7"/>
      <c r="IDF11" s="7"/>
      <c r="IDG11" s="7"/>
      <c r="IDH11" s="7"/>
      <c r="IDI11" s="7"/>
      <c r="IDJ11" s="7"/>
      <c r="IDK11" s="7"/>
      <c r="IDL11" s="7"/>
      <c r="IDM11" s="7"/>
      <c r="IDN11" s="7"/>
      <c r="IDO11" s="7"/>
      <c r="IDP11" s="7"/>
      <c r="IDQ11" s="7"/>
      <c r="IDR11" s="7"/>
      <c r="IDS11" s="7"/>
      <c r="IDT11" s="7"/>
      <c r="IDU11" s="7"/>
      <c r="IDV11" s="7"/>
      <c r="IDW11" s="7"/>
      <c r="IDX11" s="7"/>
      <c r="IDY11" s="7"/>
      <c r="IDZ11" s="7"/>
      <c r="IEA11" s="7"/>
      <c r="IEB11" s="7"/>
      <c r="IEC11" s="7"/>
      <c r="IED11" s="7"/>
      <c r="IEE11" s="7"/>
      <c r="IEF11" s="7"/>
      <c r="IEG11" s="7"/>
      <c r="IEH11" s="7"/>
      <c r="IEI11" s="7"/>
      <c r="IEJ11" s="7"/>
      <c r="IEK11" s="7"/>
      <c r="IEL11" s="7"/>
      <c r="IEM11" s="7"/>
      <c r="IEN11" s="7"/>
      <c r="IEO11" s="7"/>
      <c r="IEP11" s="7"/>
      <c r="IEQ11" s="7"/>
      <c r="IER11" s="7"/>
      <c r="IES11" s="7"/>
      <c r="IET11" s="7"/>
      <c r="IEU11" s="7"/>
      <c r="IEV11" s="7"/>
      <c r="IEW11" s="7"/>
      <c r="IEX11" s="7"/>
      <c r="IEY11" s="7"/>
      <c r="IEZ11" s="7"/>
      <c r="IFA11" s="7"/>
      <c r="IFB11" s="7"/>
      <c r="IFC11" s="7"/>
      <c r="IFD11" s="7"/>
      <c r="IFE11" s="7"/>
      <c r="IFF11" s="7"/>
      <c r="IFG11" s="7"/>
      <c r="IFH11" s="7"/>
      <c r="IFI11" s="7"/>
      <c r="IFJ11" s="7"/>
      <c r="IFK11" s="7"/>
      <c r="IFL11" s="7"/>
      <c r="IFM11" s="7"/>
      <c r="IFN11" s="7"/>
      <c r="IFO11" s="7"/>
      <c r="IFP11" s="7"/>
      <c r="IFQ11" s="7"/>
      <c r="IFR11" s="7"/>
      <c r="IFS11" s="7"/>
      <c r="IFT11" s="7"/>
      <c r="IFU11" s="7"/>
      <c r="IFV11" s="7"/>
      <c r="IFW11" s="7"/>
      <c r="IFX11" s="7"/>
      <c r="IFY11" s="7"/>
      <c r="IFZ11" s="7"/>
      <c r="IGA11" s="7"/>
      <c r="IGB11" s="7"/>
      <c r="IGC11" s="7"/>
      <c r="IGD11" s="7"/>
      <c r="IGE11" s="7"/>
      <c r="IGF11" s="7"/>
      <c r="IGG11" s="7"/>
      <c r="IGH11" s="7"/>
      <c r="IGI11" s="7"/>
      <c r="IGJ11" s="7"/>
      <c r="IGK11" s="7"/>
      <c r="IGL11" s="7"/>
      <c r="IGM11" s="7"/>
      <c r="IGN11" s="7"/>
      <c r="IGO11" s="7"/>
      <c r="IGP11" s="7"/>
      <c r="IGQ11" s="7"/>
      <c r="IGR11" s="7"/>
      <c r="IGS11" s="7"/>
      <c r="IGT11" s="7"/>
      <c r="IGU11" s="7"/>
      <c r="IGV11" s="7"/>
      <c r="IGW11" s="7"/>
      <c r="IGX11" s="7"/>
      <c r="IGY11" s="7"/>
      <c r="IGZ11" s="7"/>
      <c r="IHA11" s="7"/>
      <c r="IHB11" s="7"/>
      <c r="IHC11" s="7"/>
      <c r="IHD11" s="7"/>
      <c r="IHE11" s="7"/>
      <c r="IHF11" s="7"/>
      <c r="IHG11" s="7"/>
      <c r="IHH11" s="7"/>
      <c r="IHI11" s="7"/>
      <c r="IHJ11" s="7"/>
      <c r="IHK11" s="7"/>
      <c r="IHL11" s="7"/>
      <c r="IHM11" s="7"/>
      <c r="IHN11" s="7"/>
      <c r="IHO11" s="7"/>
      <c r="IHP11" s="7"/>
      <c r="IHQ11" s="7"/>
      <c r="IHR11" s="7"/>
      <c r="IHS11" s="7"/>
      <c r="IHT11" s="7"/>
      <c r="IHU11" s="7"/>
      <c r="IHV11" s="7"/>
      <c r="IHW11" s="7"/>
      <c r="IHX11" s="7"/>
      <c r="IHY11" s="7"/>
      <c r="IHZ11" s="7"/>
      <c r="IIA11" s="7"/>
      <c r="IIB11" s="7"/>
      <c r="IIC11" s="7"/>
      <c r="IID11" s="7"/>
      <c r="IIE11" s="7"/>
      <c r="IIF11" s="7"/>
      <c r="IIG11" s="7"/>
      <c r="IIH11" s="7"/>
      <c r="III11" s="7"/>
      <c r="IIJ11" s="7"/>
      <c r="IIK11" s="7"/>
      <c r="IIL11" s="7"/>
      <c r="IIM11" s="7"/>
      <c r="IIN11" s="7"/>
      <c r="IIO11" s="7"/>
      <c r="IIP11" s="7"/>
      <c r="IIQ11" s="7"/>
      <c r="IIR11" s="7"/>
      <c r="IIS11" s="7"/>
      <c r="IIT11" s="7"/>
      <c r="IIU11" s="7"/>
      <c r="IIV11" s="7"/>
      <c r="IIW11" s="7"/>
      <c r="IIX11" s="7"/>
      <c r="IIY11" s="7"/>
      <c r="IIZ11" s="7"/>
      <c r="IJA11" s="7"/>
      <c r="IJB11" s="7"/>
      <c r="IJC11" s="7"/>
      <c r="IJD11" s="7"/>
      <c r="IJE11" s="7"/>
      <c r="IJF11" s="7"/>
      <c r="IJG11" s="7"/>
      <c r="IJH11" s="7"/>
      <c r="IJI11" s="7"/>
      <c r="IJJ11" s="7"/>
      <c r="IJK11" s="7"/>
      <c r="IJL11" s="7"/>
      <c r="IJM11" s="7"/>
      <c r="IJN11" s="7"/>
      <c r="IJO11" s="7"/>
      <c r="IJP11" s="7"/>
      <c r="IJQ11" s="7"/>
      <c r="IJR11" s="7"/>
      <c r="IJS11" s="7"/>
      <c r="IJT11" s="7"/>
      <c r="IJU11" s="7"/>
      <c r="IJV11" s="7"/>
      <c r="IJW11" s="7"/>
      <c r="IJX11" s="7"/>
      <c r="IJY11" s="7"/>
      <c r="IJZ11" s="7"/>
      <c r="IKA11" s="7"/>
      <c r="IKB11" s="7"/>
      <c r="IKC11" s="7"/>
      <c r="IKD11" s="7"/>
      <c r="IKE11" s="7"/>
      <c r="IKF11" s="7"/>
      <c r="IKG11" s="7"/>
      <c r="IKH11" s="7"/>
      <c r="IKI11" s="7"/>
      <c r="IKJ11" s="7"/>
      <c r="IKK11" s="7"/>
      <c r="IKL11" s="7"/>
      <c r="IKM11" s="7"/>
      <c r="IKN11" s="7"/>
      <c r="IKO11" s="7"/>
      <c r="IKP11" s="7"/>
      <c r="IKQ11" s="7"/>
      <c r="IKR11" s="7"/>
      <c r="IKS11" s="7"/>
      <c r="IKT11" s="7"/>
      <c r="IKU11" s="7"/>
      <c r="IKV11" s="7"/>
      <c r="IKW11" s="7"/>
      <c r="IKX11" s="7"/>
      <c r="IKY11" s="7"/>
      <c r="IKZ11" s="7"/>
      <c r="ILA11" s="7"/>
      <c r="ILB11" s="7"/>
      <c r="ILC11" s="7"/>
      <c r="ILD11" s="7"/>
      <c r="ILE11" s="7"/>
      <c r="ILF11" s="7"/>
      <c r="ILG11" s="7"/>
      <c r="ILH11" s="7"/>
      <c r="ILI11" s="7"/>
      <c r="ILJ11" s="7"/>
      <c r="ILK11" s="7"/>
      <c r="ILL11" s="7"/>
      <c r="ILM11" s="7"/>
      <c r="ILN11" s="7"/>
      <c r="ILO11" s="7"/>
      <c r="ILP11" s="7"/>
      <c r="ILQ11" s="7"/>
      <c r="ILR11" s="7"/>
      <c r="ILS11" s="7"/>
      <c r="ILT11" s="7"/>
      <c r="ILU11" s="7"/>
      <c r="ILV11" s="7"/>
      <c r="ILW11" s="7"/>
      <c r="ILX11" s="7"/>
      <c r="ILZ11" s="7"/>
      <c r="IMA11" s="7"/>
      <c r="IMB11" s="7"/>
      <c r="IMC11" s="7"/>
      <c r="IMD11" s="7"/>
      <c r="IME11" s="7"/>
      <c r="IMF11" s="7"/>
      <c r="IMG11" s="7"/>
      <c r="IMH11" s="7"/>
      <c r="IMI11" s="7"/>
      <c r="IMJ11" s="7"/>
      <c r="IMK11" s="7"/>
      <c r="IML11" s="7"/>
      <c r="IMM11" s="7"/>
      <c r="IMN11" s="7"/>
      <c r="IMO11" s="7"/>
      <c r="IMP11" s="7"/>
      <c r="IMQ11" s="7"/>
      <c r="IMR11" s="7"/>
      <c r="IMS11" s="7"/>
      <c r="IMT11" s="7"/>
      <c r="IMU11" s="7"/>
      <c r="IMV11" s="7"/>
      <c r="IMW11" s="7"/>
      <c r="IMX11" s="7"/>
      <c r="IMY11" s="7"/>
      <c r="IMZ11" s="7"/>
      <c r="INA11" s="7"/>
      <c r="INB11" s="7"/>
      <c r="INC11" s="7"/>
      <c r="IND11" s="7"/>
      <c r="INE11" s="7"/>
      <c r="INF11" s="7"/>
      <c r="ING11" s="7"/>
      <c r="INH11" s="7"/>
      <c r="INI11" s="7"/>
      <c r="INJ11" s="7"/>
      <c r="INK11" s="7"/>
      <c r="INL11" s="7"/>
      <c r="INM11" s="7"/>
      <c r="INN11" s="7"/>
      <c r="INO11" s="7"/>
      <c r="INP11" s="7"/>
      <c r="INQ11" s="7"/>
      <c r="INR11" s="7"/>
      <c r="INS11" s="7"/>
      <c r="INT11" s="7"/>
      <c r="INU11" s="7"/>
      <c r="INV11" s="7"/>
      <c r="INW11" s="7"/>
      <c r="INX11" s="7"/>
      <c r="INY11" s="7"/>
      <c r="INZ11" s="7"/>
      <c r="IOA11" s="7"/>
      <c r="IOB11" s="7"/>
      <c r="IOC11" s="7"/>
      <c r="IOD11" s="7"/>
      <c r="IOE11" s="7"/>
      <c r="IOF11" s="7"/>
      <c r="IOG11" s="7"/>
      <c r="IOH11" s="7"/>
      <c r="IOI11" s="7"/>
      <c r="IOJ11" s="7"/>
      <c r="IOK11" s="7"/>
      <c r="IOL11" s="7"/>
      <c r="IOM11" s="7"/>
      <c r="ION11" s="7"/>
      <c r="IOO11" s="7"/>
      <c r="IOP11" s="7"/>
      <c r="IOQ11" s="7"/>
      <c r="IOR11" s="7"/>
      <c r="IOS11" s="7"/>
      <c r="IOT11" s="7"/>
      <c r="IOU11" s="7"/>
      <c r="IOV11" s="7"/>
      <c r="IOW11" s="7"/>
      <c r="IOX11" s="7"/>
      <c r="IOY11" s="7"/>
      <c r="IOZ11" s="7"/>
      <c r="IPA11" s="7"/>
      <c r="IPB11" s="7"/>
      <c r="IPC11" s="7"/>
      <c r="IPD11" s="7"/>
      <c r="IPE11" s="7"/>
      <c r="IPF11" s="7"/>
      <c r="IPG11" s="7"/>
      <c r="IPH11" s="7"/>
      <c r="IPI11" s="7"/>
      <c r="IPJ11" s="7"/>
      <c r="IPK11" s="7"/>
      <c r="IPL11" s="7"/>
      <c r="IPM11" s="7"/>
      <c r="IPN11" s="7"/>
      <c r="IPO11" s="7"/>
      <c r="IPP11" s="7"/>
      <c r="IPQ11" s="7"/>
      <c r="IPR11" s="7"/>
      <c r="IPS11" s="7"/>
      <c r="IPT11" s="7"/>
      <c r="IPU11" s="7"/>
      <c r="IPV11" s="7"/>
      <c r="IPW11" s="7"/>
      <c r="IPX11" s="7"/>
      <c r="IPY11" s="7"/>
      <c r="IPZ11" s="7"/>
      <c r="IQA11" s="7"/>
      <c r="IQB11" s="7"/>
      <c r="IQC11" s="7"/>
      <c r="IQD11" s="7"/>
      <c r="IQE11" s="7"/>
      <c r="IQF11" s="7"/>
      <c r="IQG11" s="7"/>
      <c r="IQH11" s="7"/>
      <c r="IQI11" s="7"/>
      <c r="IQJ11" s="7"/>
      <c r="IQK11" s="7"/>
      <c r="IQL11" s="7"/>
      <c r="IQM11" s="7"/>
      <c r="IQN11" s="7"/>
      <c r="IQO11" s="7"/>
      <c r="IQP11" s="7"/>
      <c r="IQQ11" s="7"/>
      <c r="IQR11" s="7"/>
      <c r="IQS11" s="7"/>
      <c r="IQT11" s="7"/>
      <c r="IQU11" s="7"/>
      <c r="IQV11" s="7"/>
      <c r="IQW11" s="7"/>
      <c r="IQX11" s="7"/>
      <c r="IQY11" s="7"/>
      <c r="IQZ11" s="7"/>
      <c r="IRA11" s="7"/>
      <c r="IRB11" s="7"/>
      <c r="IRC11" s="7"/>
      <c r="IRD11" s="7"/>
      <c r="IRE11" s="7"/>
      <c r="IRF11" s="7"/>
      <c r="IRG11" s="7"/>
      <c r="IRH11" s="7"/>
      <c r="IRI11" s="7"/>
      <c r="IRJ11" s="7"/>
      <c r="IRK11" s="7"/>
      <c r="IRL11" s="7"/>
      <c r="IRM11" s="7"/>
      <c r="IRN11" s="7"/>
      <c r="IRO11" s="7"/>
      <c r="IRP11" s="7"/>
      <c r="IRQ11" s="7"/>
      <c r="IRR11" s="7"/>
      <c r="IRS11" s="7"/>
      <c r="IRT11" s="7"/>
      <c r="IRU11" s="7"/>
      <c r="IRV11" s="7"/>
      <c r="IRW11" s="7"/>
      <c r="IRX11" s="7"/>
      <c r="IRY11" s="7"/>
      <c r="IRZ11" s="7"/>
      <c r="ISA11" s="7"/>
      <c r="ISB11" s="7"/>
      <c r="ISC11" s="7"/>
      <c r="ISD11" s="7"/>
      <c r="ISE11" s="7"/>
      <c r="ISF11" s="7"/>
      <c r="ISG11" s="7"/>
      <c r="ISH11" s="7"/>
      <c r="ISI11" s="7"/>
      <c r="ISJ11" s="7"/>
      <c r="ISK11" s="7"/>
      <c r="ISL11" s="7"/>
      <c r="ISM11" s="7"/>
      <c r="ISN11" s="7"/>
      <c r="ISO11" s="7"/>
      <c r="ISP11" s="7"/>
      <c r="ISQ11" s="7"/>
      <c r="ISR11" s="7"/>
      <c r="ISS11" s="7"/>
      <c r="IST11" s="7"/>
      <c r="ISU11" s="7"/>
      <c r="ISV11" s="7"/>
      <c r="ISW11" s="7"/>
      <c r="ISX11" s="7"/>
      <c r="ISY11" s="7"/>
      <c r="ISZ11" s="7"/>
      <c r="ITA11" s="7"/>
      <c r="ITB11" s="7"/>
      <c r="ITC11" s="7"/>
      <c r="ITD11" s="7"/>
      <c r="ITE11" s="7"/>
      <c r="ITF11" s="7"/>
      <c r="ITG11" s="7"/>
      <c r="ITH11" s="7"/>
      <c r="ITI11" s="7"/>
      <c r="ITJ11" s="7"/>
      <c r="ITK11" s="7"/>
      <c r="ITL11" s="7"/>
      <c r="ITM11" s="7"/>
      <c r="ITN11" s="7"/>
      <c r="ITO11" s="7"/>
      <c r="ITP11" s="7"/>
      <c r="ITQ11" s="7"/>
      <c r="ITR11" s="7"/>
      <c r="ITS11" s="7"/>
      <c r="ITT11" s="7"/>
      <c r="ITU11" s="7"/>
      <c r="ITV11" s="7"/>
      <c r="ITW11" s="7"/>
      <c r="ITX11" s="7"/>
      <c r="ITY11" s="7"/>
      <c r="ITZ11" s="7"/>
      <c r="IUA11" s="7"/>
      <c r="IUB11" s="7"/>
      <c r="IUC11" s="7"/>
      <c r="IUD11" s="7"/>
      <c r="IUE11" s="7"/>
      <c r="IUF11" s="7"/>
      <c r="IUG11" s="7"/>
      <c r="IUH11" s="7"/>
      <c r="IUI11" s="7"/>
      <c r="IUJ11" s="7"/>
      <c r="IUK11" s="7"/>
      <c r="IUL11" s="7"/>
      <c r="IUM11" s="7"/>
      <c r="IUN11" s="7"/>
      <c r="IUO11" s="7"/>
      <c r="IUP11" s="7"/>
      <c r="IUQ11" s="7"/>
      <c r="IUR11" s="7"/>
      <c r="IUS11" s="7"/>
      <c r="IUT11" s="7"/>
      <c r="IUU11" s="7"/>
      <c r="IUV11" s="7"/>
      <c r="IUW11" s="7"/>
      <c r="IUX11" s="7"/>
      <c r="IUY11" s="7"/>
      <c r="IUZ11" s="7"/>
      <c r="IVA11" s="7"/>
      <c r="IVB11" s="7"/>
      <c r="IVC11" s="7"/>
      <c r="IVD11" s="7"/>
      <c r="IVE11" s="7"/>
      <c r="IVF11" s="7"/>
      <c r="IVG11" s="7"/>
      <c r="IVH11" s="7"/>
      <c r="IVI11" s="7"/>
      <c r="IVJ11" s="7"/>
      <c r="IVK11" s="7"/>
      <c r="IVL11" s="7"/>
      <c r="IVM11" s="7"/>
      <c r="IVN11" s="7"/>
      <c r="IVO11" s="7"/>
      <c r="IVP11" s="7"/>
      <c r="IVQ11" s="7"/>
      <c r="IVR11" s="7"/>
      <c r="IVS11" s="7"/>
      <c r="IVT11" s="7"/>
      <c r="IVV11" s="7"/>
      <c r="IVW11" s="7"/>
      <c r="IVX11" s="7"/>
      <c r="IVY11" s="7"/>
      <c r="IVZ11" s="7"/>
      <c r="IWA11" s="7"/>
      <c r="IWB11" s="7"/>
      <c r="IWC11" s="7"/>
      <c r="IWD11" s="7"/>
      <c r="IWE11" s="7"/>
      <c r="IWF11" s="7"/>
      <c r="IWG11" s="7"/>
      <c r="IWH11" s="7"/>
      <c r="IWI11" s="7"/>
      <c r="IWJ11" s="7"/>
      <c r="IWK11" s="7"/>
      <c r="IWL11" s="7"/>
      <c r="IWM11" s="7"/>
      <c r="IWN11" s="7"/>
      <c r="IWO11" s="7"/>
      <c r="IWP11" s="7"/>
      <c r="IWQ11" s="7"/>
      <c r="IWR11" s="7"/>
      <c r="IWS11" s="7"/>
      <c r="IWT11" s="7"/>
      <c r="IWU11" s="7"/>
      <c r="IWV11" s="7"/>
      <c r="IWW11" s="7"/>
      <c r="IWX11" s="7"/>
      <c r="IWY11" s="7"/>
      <c r="IWZ11" s="7"/>
      <c r="IXA11" s="7"/>
      <c r="IXB11" s="7"/>
      <c r="IXC11" s="7"/>
      <c r="IXD11" s="7"/>
      <c r="IXE11" s="7"/>
      <c r="IXF11" s="7"/>
      <c r="IXG11" s="7"/>
      <c r="IXH11" s="7"/>
      <c r="IXI11" s="7"/>
      <c r="IXJ11" s="7"/>
      <c r="IXK11" s="7"/>
      <c r="IXL11" s="7"/>
      <c r="IXM11" s="7"/>
      <c r="IXN11" s="7"/>
      <c r="IXO11" s="7"/>
      <c r="IXP11" s="7"/>
      <c r="IXQ11" s="7"/>
      <c r="IXR11" s="7"/>
      <c r="IXS11" s="7"/>
      <c r="IXT11" s="7"/>
      <c r="IXU11" s="7"/>
      <c r="IXV11" s="7"/>
      <c r="IXW11" s="7"/>
      <c r="IXX11" s="7"/>
      <c r="IXY11" s="7"/>
      <c r="IXZ11" s="7"/>
      <c r="IYA11" s="7"/>
      <c r="IYB11" s="7"/>
      <c r="IYC11" s="7"/>
      <c r="IYD11" s="7"/>
      <c r="IYE11" s="7"/>
      <c r="IYF11" s="7"/>
      <c r="IYG11" s="7"/>
      <c r="IYH11" s="7"/>
      <c r="IYI11" s="7"/>
      <c r="IYJ11" s="7"/>
      <c r="IYK11" s="7"/>
      <c r="IYL11" s="7"/>
      <c r="IYM11" s="7"/>
      <c r="IYN11" s="7"/>
      <c r="IYO11" s="7"/>
      <c r="IYP11" s="7"/>
      <c r="IYQ11" s="7"/>
      <c r="IYR11" s="7"/>
      <c r="IYS11" s="7"/>
      <c r="IYT11" s="7"/>
      <c r="IYU11" s="7"/>
      <c r="IYV11" s="7"/>
      <c r="IYW11" s="7"/>
      <c r="IYX11" s="7"/>
      <c r="IYY11" s="7"/>
      <c r="IYZ11" s="7"/>
      <c r="IZA11" s="7"/>
      <c r="IZB11" s="7"/>
      <c r="IZC11" s="7"/>
      <c r="IZD11" s="7"/>
      <c r="IZE11" s="7"/>
      <c r="IZF11" s="7"/>
      <c r="IZG11" s="7"/>
      <c r="IZH11" s="7"/>
      <c r="IZI11" s="7"/>
      <c r="IZJ11" s="7"/>
      <c r="IZK11" s="7"/>
      <c r="IZL11" s="7"/>
      <c r="IZM11" s="7"/>
      <c r="IZN11" s="7"/>
      <c r="IZO11" s="7"/>
      <c r="IZP11" s="7"/>
      <c r="IZQ11" s="7"/>
      <c r="IZR11" s="7"/>
      <c r="IZS11" s="7"/>
      <c r="IZT11" s="7"/>
      <c r="IZU11" s="7"/>
      <c r="IZV11" s="7"/>
      <c r="IZW11" s="7"/>
      <c r="IZX11" s="7"/>
      <c r="IZY11" s="7"/>
      <c r="IZZ11" s="7"/>
      <c r="JAA11" s="7"/>
      <c r="JAB11" s="7"/>
      <c r="JAC11" s="7"/>
      <c r="JAD11" s="7"/>
      <c r="JAE11" s="7"/>
      <c r="JAF11" s="7"/>
      <c r="JAG11" s="7"/>
      <c r="JAH11" s="7"/>
      <c r="JAI11" s="7"/>
      <c r="JAJ11" s="7"/>
      <c r="JAK11" s="7"/>
      <c r="JAL11" s="7"/>
      <c r="JAM11" s="7"/>
      <c r="JAN11" s="7"/>
      <c r="JAO11" s="7"/>
      <c r="JAP11" s="7"/>
      <c r="JAQ11" s="7"/>
      <c r="JAR11" s="7"/>
      <c r="JAS11" s="7"/>
      <c r="JAT11" s="7"/>
      <c r="JAU11" s="7"/>
      <c r="JAV11" s="7"/>
      <c r="JAW11" s="7"/>
      <c r="JAX11" s="7"/>
      <c r="JAY11" s="7"/>
      <c r="JAZ11" s="7"/>
      <c r="JBA11" s="7"/>
      <c r="JBB11" s="7"/>
      <c r="JBC11" s="7"/>
      <c r="JBD11" s="7"/>
      <c r="JBE11" s="7"/>
      <c r="JBF11" s="7"/>
      <c r="JBG11" s="7"/>
      <c r="JBH11" s="7"/>
      <c r="JBI11" s="7"/>
      <c r="JBJ11" s="7"/>
      <c r="JBK11" s="7"/>
      <c r="JBL11" s="7"/>
      <c r="JBM11" s="7"/>
      <c r="JBN11" s="7"/>
      <c r="JBO11" s="7"/>
      <c r="JBP11" s="7"/>
      <c r="JBQ11" s="7"/>
      <c r="JBR11" s="7"/>
      <c r="JBS11" s="7"/>
      <c r="JBT11" s="7"/>
      <c r="JBU11" s="7"/>
      <c r="JBV11" s="7"/>
      <c r="JBW11" s="7"/>
      <c r="JBX11" s="7"/>
      <c r="JBY11" s="7"/>
      <c r="JBZ11" s="7"/>
      <c r="JCA11" s="7"/>
      <c r="JCB11" s="7"/>
      <c r="JCC11" s="7"/>
      <c r="JCD11" s="7"/>
      <c r="JCE11" s="7"/>
      <c r="JCF11" s="7"/>
      <c r="JCG11" s="7"/>
      <c r="JCH11" s="7"/>
      <c r="JCI11" s="7"/>
      <c r="JCJ11" s="7"/>
      <c r="JCK11" s="7"/>
      <c r="JCL11" s="7"/>
      <c r="JCM11" s="7"/>
      <c r="JCN11" s="7"/>
      <c r="JCO11" s="7"/>
      <c r="JCP11" s="7"/>
      <c r="JCQ11" s="7"/>
      <c r="JCR11" s="7"/>
      <c r="JCS11" s="7"/>
      <c r="JCT11" s="7"/>
      <c r="JCU11" s="7"/>
      <c r="JCV11" s="7"/>
      <c r="JCW11" s="7"/>
      <c r="JCX11" s="7"/>
      <c r="JCY11" s="7"/>
      <c r="JCZ11" s="7"/>
      <c r="JDA11" s="7"/>
      <c r="JDB11" s="7"/>
      <c r="JDC11" s="7"/>
      <c r="JDD11" s="7"/>
      <c r="JDE11" s="7"/>
      <c r="JDF11" s="7"/>
      <c r="JDG11" s="7"/>
      <c r="JDH11" s="7"/>
      <c r="JDI11" s="7"/>
      <c r="JDJ11" s="7"/>
      <c r="JDK11" s="7"/>
      <c r="JDL11" s="7"/>
      <c r="JDM11" s="7"/>
      <c r="JDN11" s="7"/>
      <c r="JDO11" s="7"/>
      <c r="JDP11" s="7"/>
      <c r="JDQ11" s="7"/>
      <c r="JDR11" s="7"/>
      <c r="JDS11" s="7"/>
      <c r="JDT11" s="7"/>
      <c r="JDU11" s="7"/>
      <c r="JDV11" s="7"/>
      <c r="JDW11" s="7"/>
      <c r="JDX11" s="7"/>
      <c r="JDY11" s="7"/>
      <c r="JDZ11" s="7"/>
      <c r="JEA11" s="7"/>
      <c r="JEB11" s="7"/>
      <c r="JEC11" s="7"/>
      <c r="JED11" s="7"/>
      <c r="JEE11" s="7"/>
      <c r="JEF11" s="7"/>
      <c r="JEG11" s="7"/>
      <c r="JEH11" s="7"/>
      <c r="JEI11" s="7"/>
      <c r="JEJ11" s="7"/>
      <c r="JEK11" s="7"/>
      <c r="JEL11" s="7"/>
      <c r="JEM11" s="7"/>
      <c r="JEN11" s="7"/>
      <c r="JEO11" s="7"/>
      <c r="JEP11" s="7"/>
      <c r="JEQ11" s="7"/>
      <c r="JER11" s="7"/>
      <c r="JES11" s="7"/>
      <c r="JET11" s="7"/>
      <c r="JEU11" s="7"/>
      <c r="JEV11" s="7"/>
      <c r="JEW11" s="7"/>
      <c r="JEX11" s="7"/>
      <c r="JEY11" s="7"/>
      <c r="JEZ11" s="7"/>
      <c r="JFA11" s="7"/>
      <c r="JFB11" s="7"/>
      <c r="JFC11" s="7"/>
      <c r="JFD11" s="7"/>
      <c r="JFE11" s="7"/>
      <c r="JFF11" s="7"/>
      <c r="JFG11" s="7"/>
      <c r="JFH11" s="7"/>
      <c r="JFI11" s="7"/>
      <c r="JFJ11" s="7"/>
      <c r="JFK11" s="7"/>
      <c r="JFL11" s="7"/>
      <c r="JFM11" s="7"/>
      <c r="JFN11" s="7"/>
      <c r="JFO11" s="7"/>
      <c r="JFP11" s="7"/>
      <c r="JFR11" s="7"/>
      <c r="JFS11" s="7"/>
      <c r="JFT11" s="7"/>
      <c r="JFU11" s="7"/>
      <c r="JFV11" s="7"/>
      <c r="JFW11" s="7"/>
      <c r="JFX11" s="7"/>
      <c r="JFY11" s="7"/>
      <c r="JFZ11" s="7"/>
      <c r="JGA11" s="7"/>
      <c r="JGB11" s="7"/>
      <c r="JGC11" s="7"/>
      <c r="JGD11" s="7"/>
      <c r="JGE11" s="7"/>
      <c r="JGF11" s="7"/>
      <c r="JGG11" s="7"/>
      <c r="JGH11" s="7"/>
      <c r="JGI11" s="7"/>
      <c r="JGJ11" s="7"/>
      <c r="JGK11" s="7"/>
      <c r="JGL11" s="7"/>
      <c r="JGM11" s="7"/>
      <c r="JGN11" s="7"/>
      <c r="JGO11" s="7"/>
      <c r="JGP11" s="7"/>
      <c r="JGQ11" s="7"/>
      <c r="JGR11" s="7"/>
      <c r="JGS11" s="7"/>
      <c r="JGT11" s="7"/>
      <c r="JGU11" s="7"/>
      <c r="JGV11" s="7"/>
      <c r="JGW11" s="7"/>
      <c r="JGX11" s="7"/>
      <c r="JGY11" s="7"/>
      <c r="JGZ11" s="7"/>
      <c r="JHA11" s="7"/>
      <c r="JHB11" s="7"/>
      <c r="JHC11" s="7"/>
      <c r="JHD11" s="7"/>
      <c r="JHE11" s="7"/>
      <c r="JHF11" s="7"/>
      <c r="JHG11" s="7"/>
      <c r="JHH11" s="7"/>
      <c r="JHI11" s="7"/>
      <c r="JHJ11" s="7"/>
      <c r="JHK11" s="7"/>
      <c r="JHL11" s="7"/>
      <c r="JHM11" s="7"/>
      <c r="JHN11" s="7"/>
      <c r="JHO11" s="7"/>
      <c r="JHP11" s="7"/>
      <c r="JHQ11" s="7"/>
      <c r="JHR11" s="7"/>
      <c r="JHS11" s="7"/>
      <c r="JHT11" s="7"/>
      <c r="JHU11" s="7"/>
      <c r="JHV11" s="7"/>
      <c r="JHW11" s="7"/>
      <c r="JHX11" s="7"/>
      <c r="JHY11" s="7"/>
      <c r="JHZ11" s="7"/>
      <c r="JIA11" s="7"/>
      <c r="JIB11" s="7"/>
      <c r="JIC11" s="7"/>
      <c r="JID11" s="7"/>
      <c r="JIE11" s="7"/>
      <c r="JIF11" s="7"/>
      <c r="JIG11" s="7"/>
      <c r="JIH11" s="7"/>
      <c r="JII11" s="7"/>
      <c r="JIJ11" s="7"/>
      <c r="JIK11" s="7"/>
      <c r="JIL11" s="7"/>
      <c r="JIM11" s="7"/>
      <c r="JIN11" s="7"/>
      <c r="JIO11" s="7"/>
      <c r="JIP11" s="7"/>
      <c r="JIQ11" s="7"/>
      <c r="JIR11" s="7"/>
      <c r="JIS11" s="7"/>
      <c r="JIT11" s="7"/>
      <c r="JIU11" s="7"/>
      <c r="JIV11" s="7"/>
      <c r="JIW11" s="7"/>
      <c r="JIX11" s="7"/>
      <c r="JIY11" s="7"/>
      <c r="JIZ11" s="7"/>
      <c r="JJA11" s="7"/>
      <c r="JJB11" s="7"/>
      <c r="JJC11" s="7"/>
      <c r="JJD11" s="7"/>
      <c r="JJE11" s="7"/>
      <c r="JJF11" s="7"/>
      <c r="JJG11" s="7"/>
      <c r="JJH11" s="7"/>
      <c r="JJI11" s="7"/>
      <c r="JJJ11" s="7"/>
      <c r="JJK11" s="7"/>
      <c r="JJL11" s="7"/>
      <c r="JJM11" s="7"/>
      <c r="JJN11" s="7"/>
      <c r="JJO11" s="7"/>
      <c r="JJP11" s="7"/>
      <c r="JJQ11" s="7"/>
      <c r="JJR11" s="7"/>
      <c r="JJS11" s="7"/>
      <c r="JJT11" s="7"/>
      <c r="JJU11" s="7"/>
      <c r="JJV11" s="7"/>
      <c r="JJW11" s="7"/>
      <c r="JJX11" s="7"/>
      <c r="JJY11" s="7"/>
      <c r="JJZ11" s="7"/>
      <c r="JKA11" s="7"/>
      <c r="JKB11" s="7"/>
      <c r="JKC11" s="7"/>
      <c r="JKD11" s="7"/>
      <c r="JKE11" s="7"/>
      <c r="JKF11" s="7"/>
      <c r="JKG11" s="7"/>
      <c r="JKH11" s="7"/>
      <c r="JKI11" s="7"/>
      <c r="JKJ11" s="7"/>
      <c r="JKK11" s="7"/>
      <c r="JKL11" s="7"/>
      <c r="JKM11" s="7"/>
      <c r="JKN11" s="7"/>
      <c r="JKO11" s="7"/>
      <c r="JKP11" s="7"/>
      <c r="JKQ11" s="7"/>
      <c r="JKR11" s="7"/>
      <c r="JKS11" s="7"/>
      <c r="JKT11" s="7"/>
      <c r="JKU11" s="7"/>
      <c r="JKV11" s="7"/>
      <c r="JKW11" s="7"/>
      <c r="JKX11" s="7"/>
      <c r="JKY11" s="7"/>
      <c r="JKZ11" s="7"/>
      <c r="JLA11" s="7"/>
      <c r="JLB11" s="7"/>
      <c r="JLC11" s="7"/>
      <c r="JLD11" s="7"/>
      <c r="JLE11" s="7"/>
      <c r="JLF11" s="7"/>
      <c r="JLG11" s="7"/>
      <c r="JLH11" s="7"/>
      <c r="JLI11" s="7"/>
      <c r="JLJ11" s="7"/>
      <c r="JLK11" s="7"/>
      <c r="JLL11" s="7"/>
      <c r="JLM11" s="7"/>
      <c r="JLN11" s="7"/>
      <c r="JLO11" s="7"/>
      <c r="JLP11" s="7"/>
      <c r="JLQ11" s="7"/>
      <c r="JLR11" s="7"/>
      <c r="JLS11" s="7"/>
      <c r="JLT11" s="7"/>
      <c r="JLU11" s="7"/>
      <c r="JLV11" s="7"/>
      <c r="JLW11" s="7"/>
      <c r="JLX11" s="7"/>
      <c r="JLY11" s="7"/>
      <c r="JLZ11" s="7"/>
      <c r="JMA11" s="7"/>
      <c r="JMB11" s="7"/>
      <c r="JMC11" s="7"/>
      <c r="JMD11" s="7"/>
      <c r="JME11" s="7"/>
      <c r="JMF11" s="7"/>
      <c r="JMG11" s="7"/>
      <c r="JMH11" s="7"/>
      <c r="JMI11" s="7"/>
      <c r="JMJ11" s="7"/>
      <c r="JMK11" s="7"/>
      <c r="JML11" s="7"/>
      <c r="JMM11" s="7"/>
      <c r="JMN11" s="7"/>
      <c r="JMO11" s="7"/>
      <c r="JMP11" s="7"/>
      <c r="JMQ11" s="7"/>
      <c r="JMR11" s="7"/>
      <c r="JMS11" s="7"/>
      <c r="JMT11" s="7"/>
      <c r="JMU11" s="7"/>
      <c r="JMV11" s="7"/>
      <c r="JMW11" s="7"/>
      <c r="JMX11" s="7"/>
      <c r="JMY11" s="7"/>
      <c r="JMZ11" s="7"/>
      <c r="JNA11" s="7"/>
      <c r="JNB11" s="7"/>
      <c r="JNC11" s="7"/>
      <c r="JND11" s="7"/>
      <c r="JNE11" s="7"/>
      <c r="JNF11" s="7"/>
      <c r="JNG11" s="7"/>
      <c r="JNH11" s="7"/>
      <c r="JNI11" s="7"/>
      <c r="JNJ11" s="7"/>
      <c r="JNK11" s="7"/>
      <c r="JNL11" s="7"/>
      <c r="JNM11" s="7"/>
      <c r="JNN11" s="7"/>
      <c r="JNO11" s="7"/>
      <c r="JNP11" s="7"/>
      <c r="JNQ11" s="7"/>
      <c r="JNR11" s="7"/>
      <c r="JNS11" s="7"/>
      <c r="JNT11" s="7"/>
      <c r="JNU11" s="7"/>
      <c r="JNV11" s="7"/>
      <c r="JNW11" s="7"/>
      <c r="JNX11" s="7"/>
      <c r="JNY11" s="7"/>
      <c r="JNZ11" s="7"/>
      <c r="JOA11" s="7"/>
      <c r="JOB11" s="7"/>
      <c r="JOC11" s="7"/>
      <c r="JOD11" s="7"/>
      <c r="JOE11" s="7"/>
      <c r="JOF11" s="7"/>
      <c r="JOG11" s="7"/>
      <c r="JOH11" s="7"/>
      <c r="JOI11" s="7"/>
      <c r="JOJ11" s="7"/>
      <c r="JOK11" s="7"/>
      <c r="JOL11" s="7"/>
      <c r="JOM11" s="7"/>
      <c r="JON11" s="7"/>
      <c r="JOO11" s="7"/>
      <c r="JOP11" s="7"/>
      <c r="JOQ11" s="7"/>
      <c r="JOR11" s="7"/>
      <c r="JOS11" s="7"/>
      <c r="JOT11" s="7"/>
      <c r="JOU11" s="7"/>
      <c r="JOV11" s="7"/>
      <c r="JOW11" s="7"/>
      <c r="JOX11" s="7"/>
      <c r="JOY11" s="7"/>
      <c r="JOZ11" s="7"/>
      <c r="JPA11" s="7"/>
      <c r="JPB11" s="7"/>
      <c r="JPC11" s="7"/>
      <c r="JPD11" s="7"/>
      <c r="JPE11" s="7"/>
      <c r="JPF11" s="7"/>
      <c r="JPG11" s="7"/>
      <c r="JPH11" s="7"/>
      <c r="JPI11" s="7"/>
      <c r="JPJ11" s="7"/>
      <c r="JPK11" s="7"/>
      <c r="JPL11" s="7"/>
      <c r="JPN11" s="7"/>
      <c r="JPO11" s="7"/>
      <c r="JPP11" s="7"/>
      <c r="JPQ11" s="7"/>
      <c r="JPR11" s="7"/>
      <c r="JPS11" s="7"/>
      <c r="JPT11" s="7"/>
      <c r="JPU11" s="7"/>
      <c r="JPV11" s="7"/>
      <c r="JPW11" s="7"/>
      <c r="JPX11" s="7"/>
      <c r="JPY11" s="7"/>
      <c r="JPZ11" s="7"/>
      <c r="JQA11" s="7"/>
      <c r="JQB11" s="7"/>
      <c r="JQC11" s="7"/>
      <c r="JQD11" s="7"/>
      <c r="JQE11" s="7"/>
      <c r="JQF11" s="7"/>
      <c r="JQG11" s="7"/>
      <c r="JQH11" s="7"/>
      <c r="JQI11" s="7"/>
      <c r="JQJ11" s="7"/>
      <c r="JQK11" s="7"/>
      <c r="JQL11" s="7"/>
      <c r="JQM11" s="7"/>
      <c r="JQN11" s="7"/>
      <c r="JQO11" s="7"/>
      <c r="JQP11" s="7"/>
      <c r="JQQ11" s="7"/>
      <c r="JQR11" s="7"/>
      <c r="JQS11" s="7"/>
      <c r="JQT11" s="7"/>
      <c r="JQU11" s="7"/>
      <c r="JQV11" s="7"/>
      <c r="JQW11" s="7"/>
      <c r="JQX11" s="7"/>
      <c r="JQY11" s="7"/>
      <c r="JQZ11" s="7"/>
      <c r="JRA11" s="7"/>
      <c r="JRB11" s="7"/>
      <c r="JRC11" s="7"/>
      <c r="JRD11" s="7"/>
      <c r="JRE11" s="7"/>
      <c r="JRF11" s="7"/>
      <c r="JRG11" s="7"/>
      <c r="JRH11" s="7"/>
      <c r="JRI11" s="7"/>
      <c r="JRJ11" s="7"/>
      <c r="JRK11" s="7"/>
      <c r="JRL11" s="7"/>
      <c r="JRM11" s="7"/>
      <c r="JRN11" s="7"/>
      <c r="JRO11" s="7"/>
      <c r="JRP11" s="7"/>
      <c r="JRQ11" s="7"/>
      <c r="JRR11" s="7"/>
      <c r="JRS11" s="7"/>
      <c r="JRT11" s="7"/>
      <c r="JRU11" s="7"/>
      <c r="JRV11" s="7"/>
      <c r="JRW11" s="7"/>
      <c r="JRX11" s="7"/>
      <c r="JRY11" s="7"/>
      <c r="JRZ11" s="7"/>
      <c r="JSA11" s="7"/>
      <c r="JSB11" s="7"/>
      <c r="JSC11" s="7"/>
      <c r="JSD11" s="7"/>
      <c r="JSE11" s="7"/>
      <c r="JSF11" s="7"/>
      <c r="JSG11" s="7"/>
      <c r="JSH11" s="7"/>
      <c r="JSI11" s="7"/>
      <c r="JSJ11" s="7"/>
      <c r="JSK11" s="7"/>
      <c r="JSL11" s="7"/>
      <c r="JSM11" s="7"/>
      <c r="JSN11" s="7"/>
      <c r="JSO11" s="7"/>
      <c r="JSP11" s="7"/>
      <c r="JSQ11" s="7"/>
      <c r="JSR11" s="7"/>
      <c r="JSS11" s="7"/>
      <c r="JST11" s="7"/>
      <c r="JSU11" s="7"/>
      <c r="JSV11" s="7"/>
      <c r="JSW11" s="7"/>
      <c r="JSX11" s="7"/>
      <c r="JSY11" s="7"/>
      <c r="JSZ11" s="7"/>
      <c r="JTA11" s="7"/>
      <c r="JTB11" s="7"/>
      <c r="JTC11" s="7"/>
      <c r="JTD11" s="7"/>
      <c r="JTE11" s="7"/>
      <c r="JTF11" s="7"/>
      <c r="JTG11" s="7"/>
      <c r="JTH11" s="7"/>
      <c r="JTI11" s="7"/>
      <c r="JTJ11" s="7"/>
      <c r="JTK11" s="7"/>
      <c r="JTL11" s="7"/>
      <c r="JTM11" s="7"/>
      <c r="JTN11" s="7"/>
      <c r="JTO11" s="7"/>
      <c r="JTP11" s="7"/>
      <c r="JTQ11" s="7"/>
      <c r="JTR11" s="7"/>
      <c r="JTS11" s="7"/>
      <c r="JTT11" s="7"/>
      <c r="JTU11" s="7"/>
      <c r="JTV11" s="7"/>
      <c r="JTW11" s="7"/>
      <c r="JTX11" s="7"/>
      <c r="JTY11" s="7"/>
      <c r="JTZ11" s="7"/>
      <c r="JUA11" s="7"/>
      <c r="JUB11" s="7"/>
      <c r="JUC11" s="7"/>
      <c r="JUD11" s="7"/>
      <c r="JUE11" s="7"/>
      <c r="JUF11" s="7"/>
      <c r="JUG11" s="7"/>
      <c r="JUH11" s="7"/>
      <c r="JUI11" s="7"/>
      <c r="JUJ11" s="7"/>
      <c r="JUK11" s="7"/>
      <c r="JUL11" s="7"/>
      <c r="JUM11" s="7"/>
      <c r="JUN11" s="7"/>
      <c r="JUO11" s="7"/>
      <c r="JUP11" s="7"/>
      <c r="JUQ11" s="7"/>
      <c r="JUR11" s="7"/>
      <c r="JUS11" s="7"/>
      <c r="JUT11" s="7"/>
      <c r="JUU11" s="7"/>
      <c r="JUV11" s="7"/>
      <c r="JUW11" s="7"/>
      <c r="JUX11" s="7"/>
      <c r="JUY11" s="7"/>
      <c r="JUZ11" s="7"/>
      <c r="JVA11" s="7"/>
      <c r="JVB11" s="7"/>
      <c r="JVC11" s="7"/>
      <c r="JVD11" s="7"/>
      <c r="JVE11" s="7"/>
      <c r="JVF11" s="7"/>
      <c r="JVG11" s="7"/>
      <c r="JVH11" s="7"/>
      <c r="JVI11" s="7"/>
      <c r="JVJ11" s="7"/>
      <c r="JVK11" s="7"/>
      <c r="JVL11" s="7"/>
      <c r="JVM11" s="7"/>
      <c r="JVN11" s="7"/>
      <c r="JVO11" s="7"/>
      <c r="JVP11" s="7"/>
      <c r="JVQ11" s="7"/>
      <c r="JVR11" s="7"/>
      <c r="JVS11" s="7"/>
      <c r="JVT11" s="7"/>
      <c r="JVU11" s="7"/>
      <c r="JVV11" s="7"/>
      <c r="JVW11" s="7"/>
      <c r="JVX11" s="7"/>
      <c r="JVY11" s="7"/>
      <c r="JVZ11" s="7"/>
      <c r="JWA11" s="7"/>
      <c r="JWB11" s="7"/>
      <c r="JWC11" s="7"/>
      <c r="JWD11" s="7"/>
      <c r="JWE11" s="7"/>
      <c r="JWF11" s="7"/>
      <c r="JWG11" s="7"/>
      <c r="JWH11" s="7"/>
      <c r="JWI11" s="7"/>
      <c r="JWJ11" s="7"/>
      <c r="JWK11" s="7"/>
      <c r="JWL11" s="7"/>
      <c r="JWM11" s="7"/>
      <c r="JWN11" s="7"/>
      <c r="JWO11" s="7"/>
      <c r="JWP11" s="7"/>
      <c r="JWQ11" s="7"/>
      <c r="JWR11" s="7"/>
      <c r="JWS11" s="7"/>
      <c r="JWT11" s="7"/>
      <c r="JWU11" s="7"/>
      <c r="JWV11" s="7"/>
      <c r="JWW11" s="7"/>
      <c r="JWX11" s="7"/>
      <c r="JWY11" s="7"/>
      <c r="JWZ11" s="7"/>
      <c r="JXA11" s="7"/>
      <c r="JXB11" s="7"/>
      <c r="JXC11" s="7"/>
      <c r="JXD11" s="7"/>
      <c r="JXE11" s="7"/>
      <c r="JXF11" s="7"/>
      <c r="JXG11" s="7"/>
      <c r="JXH11" s="7"/>
      <c r="JXI11" s="7"/>
      <c r="JXJ11" s="7"/>
      <c r="JXK11" s="7"/>
      <c r="JXL11" s="7"/>
      <c r="JXM11" s="7"/>
      <c r="JXN11" s="7"/>
      <c r="JXO11" s="7"/>
      <c r="JXP11" s="7"/>
      <c r="JXQ11" s="7"/>
      <c r="JXR11" s="7"/>
      <c r="JXS11" s="7"/>
      <c r="JXT11" s="7"/>
      <c r="JXU11" s="7"/>
      <c r="JXV11" s="7"/>
      <c r="JXW11" s="7"/>
      <c r="JXX11" s="7"/>
      <c r="JXY11" s="7"/>
      <c r="JXZ11" s="7"/>
      <c r="JYA11" s="7"/>
      <c r="JYB11" s="7"/>
      <c r="JYC11" s="7"/>
      <c r="JYD11" s="7"/>
      <c r="JYE11" s="7"/>
      <c r="JYF11" s="7"/>
      <c r="JYG11" s="7"/>
      <c r="JYH11" s="7"/>
      <c r="JYI11" s="7"/>
      <c r="JYJ11" s="7"/>
      <c r="JYK11" s="7"/>
      <c r="JYL11" s="7"/>
      <c r="JYM11" s="7"/>
      <c r="JYN11" s="7"/>
      <c r="JYO11" s="7"/>
      <c r="JYP11" s="7"/>
      <c r="JYQ11" s="7"/>
      <c r="JYR11" s="7"/>
      <c r="JYS11" s="7"/>
      <c r="JYT11" s="7"/>
      <c r="JYU11" s="7"/>
      <c r="JYV11" s="7"/>
      <c r="JYW11" s="7"/>
      <c r="JYX11" s="7"/>
      <c r="JYY11" s="7"/>
      <c r="JYZ11" s="7"/>
      <c r="JZA11" s="7"/>
      <c r="JZB11" s="7"/>
      <c r="JZC11" s="7"/>
      <c r="JZD11" s="7"/>
      <c r="JZE11" s="7"/>
      <c r="JZF11" s="7"/>
      <c r="JZG11" s="7"/>
      <c r="JZH11" s="7"/>
      <c r="JZJ11" s="7"/>
      <c r="JZK11" s="7"/>
      <c r="JZL11" s="7"/>
      <c r="JZM11" s="7"/>
      <c r="JZN11" s="7"/>
      <c r="JZO11" s="7"/>
      <c r="JZP11" s="7"/>
      <c r="JZQ11" s="7"/>
      <c r="JZR11" s="7"/>
      <c r="JZS11" s="7"/>
      <c r="JZT11" s="7"/>
      <c r="JZU11" s="7"/>
      <c r="JZV11" s="7"/>
      <c r="JZW11" s="7"/>
      <c r="JZX11" s="7"/>
      <c r="JZY11" s="7"/>
      <c r="JZZ11" s="7"/>
      <c r="KAA11" s="7"/>
      <c r="KAB11" s="7"/>
      <c r="KAC11" s="7"/>
      <c r="KAD11" s="7"/>
      <c r="KAE11" s="7"/>
      <c r="KAF11" s="7"/>
      <c r="KAG11" s="7"/>
      <c r="KAH11" s="7"/>
      <c r="KAI11" s="7"/>
      <c r="KAJ11" s="7"/>
      <c r="KAK11" s="7"/>
      <c r="KAL11" s="7"/>
      <c r="KAM11" s="7"/>
      <c r="KAN11" s="7"/>
      <c r="KAO11" s="7"/>
      <c r="KAP11" s="7"/>
      <c r="KAQ11" s="7"/>
      <c r="KAR11" s="7"/>
      <c r="KAS11" s="7"/>
      <c r="KAT11" s="7"/>
      <c r="KAU11" s="7"/>
      <c r="KAV11" s="7"/>
      <c r="KAW11" s="7"/>
      <c r="KAX11" s="7"/>
      <c r="KAY11" s="7"/>
      <c r="KAZ11" s="7"/>
      <c r="KBA11" s="7"/>
      <c r="KBB11" s="7"/>
      <c r="KBC11" s="7"/>
      <c r="KBD11" s="7"/>
      <c r="KBE11" s="7"/>
      <c r="KBF11" s="7"/>
      <c r="KBG11" s="7"/>
      <c r="KBH11" s="7"/>
      <c r="KBI11" s="7"/>
      <c r="KBJ11" s="7"/>
      <c r="KBK11" s="7"/>
      <c r="KBL11" s="7"/>
      <c r="KBM11" s="7"/>
      <c r="KBN11" s="7"/>
      <c r="KBO11" s="7"/>
      <c r="KBP11" s="7"/>
      <c r="KBQ11" s="7"/>
      <c r="KBR11" s="7"/>
      <c r="KBS11" s="7"/>
      <c r="KBT11" s="7"/>
      <c r="KBU11" s="7"/>
      <c r="KBV11" s="7"/>
      <c r="KBW11" s="7"/>
      <c r="KBX11" s="7"/>
      <c r="KBY11" s="7"/>
      <c r="KBZ11" s="7"/>
      <c r="KCA11" s="7"/>
      <c r="KCB11" s="7"/>
      <c r="KCC11" s="7"/>
      <c r="KCD11" s="7"/>
      <c r="KCE11" s="7"/>
      <c r="KCF11" s="7"/>
      <c r="KCG11" s="7"/>
      <c r="KCH11" s="7"/>
      <c r="KCI11" s="7"/>
      <c r="KCJ11" s="7"/>
      <c r="KCK11" s="7"/>
      <c r="KCL11" s="7"/>
      <c r="KCM11" s="7"/>
      <c r="KCN11" s="7"/>
      <c r="KCO11" s="7"/>
      <c r="KCP11" s="7"/>
      <c r="KCQ11" s="7"/>
      <c r="KCR11" s="7"/>
      <c r="KCS11" s="7"/>
      <c r="KCT11" s="7"/>
      <c r="KCU11" s="7"/>
      <c r="KCV11" s="7"/>
      <c r="KCW11" s="7"/>
      <c r="KCX11" s="7"/>
      <c r="KCY11" s="7"/>
      <c r="KCZ11" s="7"/>
      <c r="KDA11" s="7"/>
      <c r="KDB11" s="7"/>
      <c r="KDC11" s="7"/>
      <c r="KDD11" s="7"/>
      <c r="KDE11" s="7"/>
      <c r="KDF11" s="7"/>
      <c r="KDG11" s="7"/>
      <c r="KDH11" s="7"/>
      <c r="KDI11" s="7"/>
      <c r="KDJ11" s="7"/>
      <c r="KDK11" s="7"/>
      <c r="KDL11" s="7"/>
      <c r="KDM11" s="7"/>
      <c r="KDN11" s="7"/>
      <c r="KDO11" s="7"/>
      <c r="KDP11" s="7"/>
      <c r="KDQ11" s="7"/>
      <c r="KDR11" s="7"/>
      <c r="KDS11" s="7"/>
      <c r="KDT11" s="7"/>
      <c r="KDU11" s="7"/>
      <c r="KDV11" s="7"/>
      <c r="KDW11" s="7"/>
      <c r="KDX11" s="7"/>
      <c r="KDY11" s="7"/>
      <c r="KDZ11" s="7"/>
      <c r="KEA11" s="7"/>
      <c r="KEB11" s="7"/>
      <c r="KEC11" s="7"/>
      <c r="KED11" s="7"/>
      <c r="KEE11" s="7"/>
      <c r="KEF11" s="7"/>
      <c r="KEG11" s="7"/>
      <c r="KEH11" s="7"/>
      <c r="KEI11" s="7"/>
      <c r="KEJ11" s="7"/>
      <c r="KEK11" s="7"/>
      <c r="KEL11" s="7"/>
      <c r="KEM11" s="7"/>
      <c r="KEN11" s="7"/>
      <c r="KEO11" s="7"/>
      <c r="KEP11" s="7"/>
      <c r="KEQ11" s="7"/>
      <c r="KER11" s="7"/>
      <c r="KES11" s="7"/>
      <c r="KET11" s="7"/>
      <c r="KEU11" s="7"/>
      <c r="KEV11" s="7"/>
      <c r="KEW11" s="7"/>
      <c r="KEX11" s="7"/>
      <c r="KEY11" s="7"/>
      <c r="KEZ11" s="7"/>
      <c r="KFA11" s="7"/>
      <c r="KFB11" s="7"/>
      <c r="KFC11" s="7"/>
      <c r="KFD11" s="7"/>
      <c r="KFE11" s="7"/>
      <c r="KFF11" s="7"/>
      <c r="KFG11" s="7"/>
      <c r="KFH11" s="7"/>
      <c r="KFI11" s="7"/>
      <c r="KFJ11" s="7"/>
      <c r="KFK11" s="7"/>
      <c r="KFL11" s="7"/>
      <c r="KFM11" s="7"/>
      <c r="KFN11" s="7"/>
      <c r="KFO11" s="7"/>
      <c r="KFP11" s="7"/>
      <c r="KFQ11" s="7"/>
      <c r="KFR11" s="7"/>
      <c r="KFS11" s="7"/>
      <c r="KFT11" s="7"/>
      <c r="KFU11" s="7"/>
      <c r="KFV11" s="7"/>
      <c r="KFW11" s="7"/>
      <c r="KFX11" s="7"/>
      <c r="KFY11" s="7"/>
      <c r="KFZ11" s="7"/>
      <c r="KGA11" s="7"/>
      <c r="KGB11" s="7"/>
      <c r="KGC11" s="7"/>
      <c r="KGD11" s="7"/>
      <c r="KGE11" s="7"/>
      <c r="KGF11" s="7"/>
      <c r="KGG11" s="7"/>
      <c r="KGH11" s="7"/>
      <c r="KGI11" s="7"/>
      <c r="KGJ11" s="7"/>
      <c r="KGK11" s="7"/>
      <c r="KGL11" s="7"/>
      <c r="KGM11" s="7"/>
      <c r="KGN11" s="7"/>
      <c r="KGO11" s="7"/>
      <c r="KGP11" s="7"/>
      <c r="KGQ11" s="7"/>
      <c r="KGR11" s="7"/>
      <c r="KGS11" s="7"/>
      <c r="KGT11" s="7"/>
      <c r="KGU11" s="7"/>
      <c r="KGV11" s="7"/>
      <c r="KGW11" s="7"/>
      <c r="KGX11" s="7"/>
      <c r="KGY11" s="7"/>
      <c r="KGZ11" s="7"/>
      <c r="KHA11" s="7"/>
      <c r="KHB11" s="7"/>
      <c r="KHC11" s="7"/>
      <c r="KHD11" s="7"/>
      <c r="KHE11" s="7"/>
      <c r="KHF11" s="7"/>
      <c r="KHG11" s="7"/>
      <c r="KHH11" s="7"/>
      <c r="KHI11" s="7"/>
      <c r="KHJ11" s="7"/>
      <c r="KHK11" s="7"/>
      <c r="KHL11" s="7"/>
      <c r="KHM11" s="7"/>
      <c r="KHN11" s="7"/>
      <c r="KHO11" s="7"/>
      <c r="KHP11" s="7"/>
      <c r="KHQ11" s="7"/>
      <c r="KHR11" s="7"/>
      <c r="KHS11" s="7"/>
      <c r="KHT11" s="7"/>
      <c r="KHU11" s="7"/>
      <c r="KHV11" s="7"/>
      <c r="KHW11" s="7"/>
      <c r="KHX11" s="7"/>
      <c r="KHY11" s="7"/>
      <c r="KHZ11" s="7"/>
      <c r="KIA11" s="7"/>
      <c r="KIB11" s="7"/>
      <c r="KIC11" s="7"/>
      <c r="KID11" s="7"/>
      <c r="KIE11" s="7"/>
      <c r="KIF11" s="7"/>
      <c r="KIG11" s="7"/>
      <c r="KIH11" s="7"/>
      <c r="KII11" s="7"/>
      <c r="KIJ11" s="7"/>
      <c r="KIK11" s="7"/>
      <c r="KIL11" s="7"/>
      <c r="KIM11" s="7"/>
      <c r="KIN11" s="7"/>
      <c r="KIO11" s="7"/>
      <c r="KIP11" s="7"/>
      <c r="KIQ11" s="7"/>
      <c r="KIR11" s="7"/>
      <c r="KIS11" s="7"/>
      <c r="KIT11" s="7"/>
      <c r="KIU11" s="7"/>
      <c r="KIV11" s="7"/>
      <c r="KIW11" s="7"/>
      <c r="KIX11" s="7"/>
      <c r="KIY11" s="7"/>
      <c r="KIZ11" s="7"/>
      <c r="KJA11" s="7"/>
      <c r="KJB11" s="7"/>
      <c r="KJC11" s="7"/>
      <c r="KJD11" s="7"/>
      <c r="KJF11" s="7"/>
      <c r="KJG11" s="7"/>
      <c r="KJH11" s="7"/>
      <c r="KJI11" s="7"/>
      <c r="KJJ11" s="7"/>
      <c r="KJK11" s="7"/>
      <c r="KJL11" s="7"/>
      <c r="KJM11" s="7"/>
      <c r="KJN11" s="7"/>
      <c r="KJO11" s="7"/>
      <c r="KJP11" s="7"/>
      <c r="KJQ11" s="7"/>
      <c r="KJR11" s="7"/>
      <c r="KJS11" s="7"/>
      <c r="KJT11" s="7"/>
      <c r="KJU11" s="7"/>
      <c r="KJV11" s="7"/>
      <c r="KJW11" s="7"/>
      <c r="KJX11" s="7"/>
      <c r="KJY11" s="7"/>
      <c r="KJZ11" s="7"/>
      <c r="KKA11" s="7"/>
      <c r="KKB11" s="7"/>
      <c r="KKC11" s="7"/>
      <c r="KKD11" s="7"/>
      <c r="KKE11" s="7"/>
      <c r="KKF11" s="7"/>
      <c r="KKG11" s="7"/>
      <c r="KKH11" s="7"/>
      <c r="KKI11" s="7"/>
      <c r="KKJ11" s="7"/>
      <c r="KKK11" s="7"/>
      <c r="KKL11" s="7"/>
      <c r="KKM11" s="7"/>
      <c r="KKN11" s="7"/>
      <c r="KKO11" s="7"/>
      <c r="KKP11" s="7"/>
      <c r="KKQ11" s="7"/>
      <c r="KKR11" s="7"/>
      <c r="KKS11" s="7"/>
      <c r="KKT11" s="7"/>
      <c r="KKU11" s="7"/>
      <c r="KKV11" s="7"/>
      <c r="KKW11" s="7"/>
      <c r="KKX11" s="7"/>
      <c r="KKY11" s="7"/>
      <c r="KKZ11" s="7"/>
      <c r="KLA11" s="7"/>
      <c r="KLB11" s="7"/>
      <c r="KLC11" s="7"/>
      <c r="KLD11" s="7"/>
      <c r="KLE11" s="7"/>
      <c r="KLF11" s="7"/>
      <c r="KLG11" s="7"/>
      <c r="KLH11" s="7"/>
      <c r="KLI11" s="7"/>
      <c r="KLJ11" s="7"/>
      <c r="KLK11" s="7"/>
      <c r="KLL11" s="7"/>
      <c r="KLM11" s="7"/>
      <c r="KLN11" s="7"/>
      <c r="KLO11" s="7"/>
      <c r="KLP11" s="7"/>
      <c r="KLQ11" s="7"/>
      <c r="KLR11" s="7"/>
      <c r="KLS11" s="7"/>
      <c r="KLT11" s="7"/>
      <c r="KLU11" s="7"/>
      <c r="KLV11" s="7"/>
      <c r="KLW11" s="7"/>
      <c r="KLX11" s="7"/>
      <c r="KLY11" s="7"/>
      <c r="KLZ11" s="7"/>
      <c r="KMA11" s="7"/>
      <c r="KMB11" s="7"/>
      <c r="KMC11" s="7"/>
      <c r="KMD11" s="7"/>
      <c r="KME11" s="7"/>
      <c r="KMF11" s="7"/>
      <c r="KMG11" s="7"/>
      <c r="KMH11" s="7"/>
      <c r="KMI11" s="7"/>
      <c r="KMJ11" s="7"/>
      <c r="KMK11" s="7"/>
      <c r="KML11" s="7"/>
      <c r="KMM11" s="7"/>
      <c r="KMN11" s="7"/>
      <c r="KMO11" s="7"/>
      <c r="KMP11" s="7"/>
      <c r="KMQ11" s="7"/>
      <c r="KMR11" s="7"/>
      <c r="KMS11" s="7"/>
      <c r="KMT11" s="7"/>
      <c r="KMU11" s="7"/>
      <c r="KMV11" s="7"/>
      <c r="KMW11" s="7"/>
      <c r="KMX11" s="7"/>
      <c r="KMY11" s="7"/>
      <c r="KMZ11" s="7"/>
      <c r="KNA11" s="7"/>
      <c r="KNB11" s="7"/>
      <c r="KNC11" s="7"/>
      <c r="KND11" s="7"/>
      <c r="KNE11" s="7"/>
      <c r="KNF11" s="7"/>
      <c r="KNG11" s="7"/>
      <c r="KNH11" s="7"/>
      <c r="KNI11" s="7"/>
      <c r="KNJ11" s="7"/>
      <c r="KNK11" s="7"/>
      <c r="KNL11" s="7"/>
      <c r="KNM11" s="7"/>
      <c r="KNN11" s="7"/>
      <c r="KNO11" s="7"/>
      <c r="KNP11" s="7"/>
      <c r="KNQ11" s="7"/>
      <c r="KNR11" s="7"/>
      <c r="KNS11" s="7"/>
      <c r="KNT11" s="7"/>
      <c r="KNU11" s="7"/>
      <c r="KNV11" s="7"/>
      <c r="KNW11" s="7"/>
      <c r="KNX11" s="7"/>
      <c r="KNY11" s="7"/>
      <c r="KNZ11" s="7"/>
      <c r="KOA11" s="7"/>
      <c r="KOB11" s="7"/>
      <c r="KOC11" s="7"/>
      <c r="KOD11" s="7"/>
      <c r="KOE11" s="7"/>
      <c r="KOF11" s="7"/>
      <c r="KOG11" s="7"/>
      <c r="KOH11" s="7"/>
      <c r="KOI11" s="7"/>
      <c r="KOJ11" s="7"/>
      <c r="KOK11" s="7"/>
      <c r="KOL11" s="7"/>
      <c r="KOM11" s="7"/>
      <c r="KON11" s="7"/>
      <c r="KOO11" s="7"/>
      <c r="KOP11" s="7"/>
      <c r="KOQ11" s="7"/>
      <c r="KOR11" s="7"/>
      <c r="KOS11" s="7"/>
      <c r="KOT11" s="7"/>
      <c r="KOU11" s="7"/>
      <c r="KOV11" s="7"/>
      <c r="KOW11" s="7"/>
      <c r="KOX11" s="7"/>
      <c r="KOY11" s="7"/>
      <c r="KOZ11" s="7"/>
      <c r="KPA11" s="7"/>
      <c r="KPB11" s="7"/>
      <c r="KPC11" s="7"/>
      <c r="KPD11" s="7"/>
      <c r="KPE11" s="7"/>
      <c r="KPF11" s="7"/>
      <c r="KPG11" s="7"/>
      <c r="KPH11" s="7"/>
      <c r="KPI11" s="7"/>
      <c r="KPJ11" s="7"/>
      <c r="KPK11" s="7"/>
      <c r="KPL11" s="7"/>
      <c r="KPM11" s="7"/>
      <c r="KPN11" s="7"/>
      <c r="KPO11" s="7"/>
      <c r="KPP11" s="7"/>
      <c r="KPQ11" s="7"/>
      <c r="KPR11" s="7"/>
      <c r="KPS11" s="7"/>
      <c r="KPT11" s="7"/>
      <c r="KPU11" s="7"/>
      <c r="KPV11" s="7"/>
      <c r="KPW11" s="7"/>
      <c r="KPX11" s="7"/>
      <c r="KPY11" s="7"/>
      <c r="KPZ11" s="7"/>
      <c r="KQA11" s="7"/>
      <c r="KQB11" s="7"/>
      <c r="KQC11" s="7"/>
      <c r="KQD11" s="7"/>
      <c r="KQE11" s="7"/>
      <c r="KQF11" s="7"/>
      <c r="KQG11" s="7"/>
      <c r="KQH11" s="7"/>
      <c r="KQI11" s="7"/>
      <c r="KQJ11" s="7"/>
      <c r="KQK11" s="7"/>
      <c r="KQL11" s="7"/>
      <c r="KQM11" s="7"/>
      <c r="KQN11" s="7"/>
      <c r="KQO11" s="7"/>
      <c r="KQP11" s="7"/>
      <c r="KQQ11" s="7"/>
      <c r="KQR11" s="7"/>
      <c r="KQS11" s="7"/>
      <c r="KQT11" s="7"/>
      <c r="KQU11" s="7"/>
      <c r="KQV11" s="7"/>
      <c r="KQW11" s="7"/>
      <c r="KQX11" s="7"/>
      <c r="KQY11" s="7"/>
      <c r="KQZ11" s="7"/>
      <c r="KRA11" s="7"/>
      <c r="KRB11" s="7"/>
      <c r="KRC11" s="7"/>
      <c r="KRD11" s="7"/>
      <c r="KRE11" s="7"/>
      <c r="KRF11" s="7"/>
      <c r="KRG11" s="7"/>
      <c r="KRH11" s="7"/>
      <c r="KRI11" s="7"/>
      <c r="KRJ11" s="7"/>
      <c r="KRK11" s="7"/>
      <c r="KRL11" s="7"/>
      <c r="KRM11" s="7"/>
      <c r="KRN11" s="7"/>
      <c r="KRO11" s="7"/>
      <c r="KRP11" s="7"/>
      <c r="KRQ11" s="7"/>
      <c r="KRR11" s="7"/>
      <c r="KRS11" s="7"/>
      <c r="KRT11" s="7"/>
      <c r="KRU11" s="7"/>
      <c r="KRV11" s="7"/>
      <c r="KRW11" s="7"/>
      <c r="KRX11" s="7"/>
      <c r="KRY11" s="7"/>
      <c r="KRZ11" s="7"/>
      <c r="KSA11" s="7"/>
      <c r="KSB11" s="7"/>
      <c r="KSC11" s="7"/>
      <c r="KSD11" s="7"/>
      <c r="KSE11" s="7"/>
      <c r="KSF11" s="7"/>
      <c r="KSG11" s="7"/>
      <c r="KSH11" s="7"/>
      <c r="KSI11" s="7"/>
      <c r="KSJ11" s="7"/>
      <c r="KSK11" s="7"/>
      <c r="KSL11" s="7"/>
      <c r="KSM11" s="7"/>
      <c r="KSN11" s="7"/>
      <c r="KSO11" s="7"/>
      <c r="KSP11" s="7"/>
      <c r="KSQ11" s="7"/>
      <c r="KSR11" s="7"/>
      <c r="KSS11" s="7"/>
      <c r="KST11" s="7"/>
      <c r="KSU11" s="7"/>
      <c r="KSV11" s="7"/>
      <c r="KSW11" s="7"/>
      <c r="KSX11" s="7"/>
      <c r="KSY11" s="7"/>
      <c r="KSZ11" s="7"/>
      <c r="KTB11" s="7"/>
      <c r="KTC11" s="7"/>
      <c r="KTD11" s="7"/>
      <c r="KTE11" s="7"/>
      <c r="KTF11" s="7"/>
      <c r="KTG11" s="7"/>
      <c r="KTH11" s="7"/>
      <c r="KTI11" s="7"/>
      <c r="KTJ11" s="7"/>
      <c r="KTK11" s="7"/>
      <c r="KTL11" s="7"/>
      <c r="KTM11" s="7"/>
      <c r="KTN11" s="7"/>
      <c r="KTO11" s="7"/>
      <c r="KTP11" s="7"/>
      <c r="KTQ11" s="7"/>
      <c r="KTR11" s="7"/>
      <c r="KTS11" s="7"/>
      <c r="KTT11" s="7"/>
      <c r="KTU11" s="7"/>
      <c r="KTV11" s="7"/>
      <c r="KTW11" s="7"/>
      <c r="KTX11" s="7"/>
      <c r="KTY11" s="7"/>
      <c r="KTZ11" s="7"/>
      <c r="KUA11" s="7"/>
      <c r="KUB11" s="7"/>
      <c r="KUC11" s="7"/>
      <c r="KUD11" s="7"/>
      <c r="KUE11" s="7"/>
      <c r="KUF11" s="7"/>
      <c r="KUG11" s="7"/>
      <c r="KUH11" s="7"/>
      <c r="KUI11" s="7"/>
      <c r="KUJ11" s="7"/>
      <c r="KUK11" s="7"/>
      <c r="KUL11" s="7"/>
      <c r="KUM11" s="7"/>
      <c r="KUN11" s="7"/>
      <c r="KUO11" s="7"/>
      <c r="KUP11" s="7"/>
      <c r="KUQ11" s="7"/>
      <c r="KUR11" s="7"/>
      <c r="KUS11" s="7"/>
      <c r="KUT11" s="7"/>
      <c r="KUU11" s="7"/>
      <c r="KUV11" s="7"/>
      <c r="KUW11" s="7"/>
      <c r="KUX11" s="7"/>
      <c r="KUY11" s="7"/>
      <c r="KUZ11" s="7"/>
      <c r="KVA11" s="7"/>
      <c r="KVB11" s="7"/>
      <c r="KVC11" s="7"/>
      <c r="KVD11" s="7"/>
      <c r="KVE11" s="7"/>
      <c r="KVF11" s="7"/>
      <c r="KVG11" s="7"/>
      <c r="KVH11" s="7"/>
      <c r="KVI11" s="7"/>
      <c r="KVJ11" s="7"/>
      <c r="KVK11" s="7"/>
      <c r="KVL11" s="7"/>
      <c r="KVM11" s="7"/>
      <c r="KVN11" s="7"/>
      <c r="KVO11" s="7"/>
      <c r="KVP11" s="7"/>
      <c r="KVQ11" s="7"/>
      <c r="KVR11" s="7"/>
      <c r="KVS11" s="7"/>
      <c r="KVT11" s="7"/>
      <c r="KVU11" s="7"/>
      <c r="KVV11" s="7"/>
      <c r="KVW11" s="7"/>
      <c r="KVX11" s="7"/>
      <c r="KVY11" s="7"/>
      <c r="KVZ11" s="7"/>
      <c r="KWA11" s="7"/>
      <c r="KWB11" s="7"/>
      <c r="KWC11" s="7"/>
      <c r="KWD11" s="7"/>
      <c r="KWE11" s="7"/>
      <c r="KWF11" s="7"/>
      <c r="KWG11" s="7"/>
      <c r="KWH11" s="7"/>
      <c r="KWI11" s="7"/>
      <c r="KWJ11" s="7"/>
      <c r="KWK11" s="7"/>
      <c r="KWL11" s="7"/>
      <c r="KWM11" s="7"/>
      <c r="KWN11" s="7"/>
      <c r="KWO11" s="7"/>
      <c r="KWP11" s="7"/>
      <c r="KWQ11" s="7"/>
      <c r="KWR11" s="7"/>
      <c r="KWS11" s="7"/>
      <c r="KWT11" s="7"/>
      <c r="KWU11" s="7"/>
      <c r="KWV11" s="7"/>
      <c r="KWW11" s="7"/>
      <c r="KWX11" s="7"/>
      <c r="KWY11" s="7"/>
      <c r="KWZ11" s="7"/>
      <c r="KXA11" s="7"/>
      <c r="KXB11" s="7"/>
      <c r="KXC11" s="7"/>
      <c r="KXD11" s="7"/>
      <c r="KXE11" s="7"/>
      <c r="KXF11" s="7"/>
      <c r="KXG11" s="7"/>
      <c r="KXH11" s="7"/>
      <c r="KXI11" s="7"/>
      <c r="KXJ11" s="7"/>
      <c r="KXK11" s="7"/>
      <c r="KXL11" s="7"/>
      <c r="KXM11" s="7"/>
      <c r="KXN11" s="7"/>
      <c r="KXO11" s="7"/>
      <c r="KXP11" s="7"/>
      <c r="KXQ11" s="7"/>
      <c r="KXR11" s="7"/>
      <c r="KXS11" s="7"/>
      <c r="KXT11" s="7"/>
      <c r="KXU11" s="7"/>
      <c r="KXV11" s="7"/>
      <c r="KXW11" s="7"/>
      <c r="KXX11" s="7"/>
      <c r="KXY11" s="7"/>
      <c r="KXZ11" s="7"/>
      <c r="KYA11" s="7"/>
      <c r="KYB11" s="7"/>
      <c r="KYC11" s="7"/>
      <c r="KYD11" s="7"/>
      <c r="KYE11" s="7"/>
      <c r="KYF11" s="7"/>
      <c r="KYG11" s="7"/>
      <c r="KYH11" s="7"/>
      <c r="KYI11" s="7"/>
      <c r="KYJ11" s="7"/>
      <c r="KYK11" s="7"/>
      <c r="KYL11" s="7"/>
      <c r="KYM11" s="7"/>
      <c r="KYN11" s="7"/>
      <c r="KYO11" s="7"/>
      <c r="KYP11" s="7"/>
      <c r="KYQ11" s="7"/>
      <c r="KYR11" s="7"/>
      <c r="KYS11" s="7"/>
      <c r="KYT11" s="7"/>
      <c r="KYU11" s="7"/>
      <c r="KYV11" s="7"/>
      <c r="KYW11" s="7"/>
      <c r="KYX11" s="7"/>
      <c r="KYY11" s="7"/>
      <c r="KYZ11" s="7"/>
      <c r="KZA11" s="7"/>
      <c r="KZB11" s="7"/>
      <c r="KZC11" s="7"/>
      <c r="KZD11" s="7"/>
      <c r="KZE11" s="7"/>
      <c r="KZF11" s="7"/>
      <c r="KZG11" s="7"/>
      <c r="KZH11" s="7"/>
      <c r="KZI11" s="7"/>
      <c r="KZJ11" s="7"/>
      <c r="KZK11" s="7"/>
      <c r="KZL11" s="7"/>
      <c r="KZM11" s="7"/>
      <c r="KZN11" s="7"/>
      <c r="KZO11" s="7"/>
      <c r="KZP11" s="7"/>
      <c r="KZQ11" s="7"/>
      <c r="KZR11" s="7"/>
      <c r="KZS11" s="7"/>
      <c r="KZT11" s="7"/>
      <c r="KZU11" s="7"/>
      <c r="KZV11" s="7"/>
      <c r="KZW11" s="7"/>
      <c r="KZX11" s="7"/>
      <c r="KZY11" s="7"/>
      <c r="KZZ11" s="7"/>
      <c r="LAA11" s="7"/>
      <c r="LAB11" s="7"/>
      <c r="LAC11" s="7"/>
      <c r="LAD11" s="7"/>
      <c r="LAE11" s="7"/>
      <c r="LAF11" s="7"/>
      <c r="LAG11" s="7"/>
      <c r="LAH11" s="7"/>
      <c r="LAI11" s="7"/>
      <c r="LAJ11" s="7"/>
      <c r="LAK11" s="7"/>
      <c r="LAL11" s="7"/>
      <c r="LAM11" s="7"/>
      <c r="LAN11" s="7"/>
      <c r="LAO11" s="7"/>
      <c r="LAP11" s="7"/>
      <c r="LAQ11" s="7"/>
      <c r="LAR11" s="7"/>
      <c r="LAS11" s="7"/>
      <c r="LAT11" s="7"/>
      <c r="LAU11" s="7"/>
      <c r="LAV11" s="7"/>
      <c r="LAW11" s="7"/>
      <c r="LAX11" s="7"/>
      <c r="LAY11" s="7"/>
      <c r="LAZ11" s="7"/>
      <c r="LBA11" s="7"/>
      <c r="LBB11" s="7"/>
      <c r="LBC11" s="7"/>
      <c r="LBD11" s="7"/>
      <c r="LBE11" s="7"/>
      <c r="LBF11" s="7"/>
      <c r="LBG11" s="7"/>
      <c r="LBH11" s="7"/>
      <c r="LBI11" s="7"/>
      <c r="LBJ11" s="7"/>
      <c r="LBK11" s="7"/>
      <c r="LBL11" s="7"/>
      <c r="LBM11" s="7"/>
      <c r="LBN11" s="7"/>
      <c r="LBO11" s="7"/>
      <c r="LBP11" s="7"/>
      <c r="LBQ11" s="7"/>
      <c r="LBR11" s="7"/>
      <c r="LBS11" s="7"/>
      <c r="LBT11" s="7"/>
      <c r="LBU11" s="7"/>
      <c r="LBV11" s="7"/>
      <c r="LBW11" s="7"/>
      <c r="LBX11" s="7"/>
      <c r="LBY11" s="7"/>
      <c r="LBZ11" s="7"/>
      <c r="LCA11" s="7"/>
      <c r="LCB11" s="7"/>
      <c r="LCC11" s="7"/>
      <c r="LCD11" s="7"/>
      <c r="LCE11" s="7"/>
      <c r="LCF11" s="7"/>
      <c r="LCG11" s="7"/>
      <c r="LCH11" s="7"/>
      <c r="LCI11" s="7"/>
      <c r="LCJ11" s="7"/>
      <c r="LCK11" s="7"/>
      <c r="LCL11" s="7"/>
      <c r="LCM11" s="7"/>
      <c r="LCN11" s="7"/>
      <c r="LCO11" s="7"/>
      <c r="LCP11" s="7"/>
      <c r="LCQ11" s="7"/>
      <c r="LCR11" s="7"/>
      <c r="LCS11" s="7"/>
      <c r="LCT11" s="7"/>
      <c r="LCU11" s="7"/>
      <c r="LCV11" s="7"/>
      <c r="LCX11" s="7"/>
      <c r="LCY11" s="7"/>
      <c r="LCZ11" s="7"/>
      <c r="LDA11" s="7"/>
      <c r="LDB11" s="7"/>
      <c r="LDC11" s="7"/>
      <c r="LDD11" s="7"/>
      <c r="LDE11" s="7"/>
      <c r="LDF11" s="7"/>
      <c r="LDG11" s="7"/>
      <c r="LDH11" s="7"/>
      <c r="LDI11" s="7"/>
      <c r="LDJ11" s="7"/>
      <c r="LDK11" s="7"/>
      <c r="LDL11" s="7"/>
      <c r="LDM11" s="7"/>
      <c r="LDN11" s="7"/>
      <c r="LDO11" s="7"/>
      <c r="LDP11" s="7"/>
      <c r="LDQ11" s="7"/>
      <c r="LDR11" s="7"/>
      <c r="LDS11" s="7"/>
      <c r="LDT11" s="7"/>
      <c r="LDU11" s="7"/>
      <c r="LDV11" s="7"/>
      <c r="LDW11" s="7"/>
      <c r="LDX11" s="7"/>
      <c r="LDY11" s="7"/>
      <c r="LDZ11" s="7"/>
      <c r="LEA11" s="7"/>
      <c r="LEB11" s="7"/>
      <c r="LEC11" s="7"/>
      <c r="LED11" s="7"/>
      <c r="LEE11" s="7"/>
      <c r="LEF11" s="7"/>
      <c r="LEG11" s="7"/>
      <c r="LEH11" s="7"/>
      <c r="LEI11" s="7"/>
      <c r="LEJ11" s="7"/>
      <c r="LEK11" s="7"/>
      <c r="LEL11" s="7"/>
      <c r="LEM11" s="7"/>
      <c r="LEN11" s="7"/>
      <c r="LEO11" s="7"/>
      <c r="LEP11" s="7"/>
      <c r="LEQ11" s="7"/>
      <c r="LER11" s="7"/>
      <c r="LES11" s="7"/>
      <c r="LET11" s="7"/>
      <c r="LEU11" s="7"/>
      <c r="LEV11" s="7"/>
      <c r="LEW11" s="7"/>
      <c r="LEX11" s="7"/>
      <c r="LEY11" s="7"/>
      <c r="LEZ11" s="7"/>
      <c r="LFA11" s="7"/>
      <c r="LFB11" s="7"/>
      <c r="LFC11" s="7"/>
      <c r="LFD11" s="7"/>
      <c r="LFE11" s="7"/>
      <c r="LFF11" s="7"/>
      <c r="LFG11" s="7"/>
      <c r="LFH11" s="7"/>
      <c r="LFI11" s="7"/>
      <c r="LFJ11" s="7"/>
      <c r="LFK11" s="7"/>
      <c r="LFL11" s="7"/>
      <c r="LFM11" s="7"/>
      <c r="LFN11" s="7"/>
      <c r="LFO11" s="7"/>
      <c r="LFP11" s="7"/>
      <c r="LFQ11" s="7"/>
      <c r="LFR11" s="7"/>
      <c r="LFS11" s="7"/>
      <c r="LFT11" s="7"/>
      <c r="LFU11" s="7"/>
      <c r="LFV11" s="7"/>
      <c r="LFW11" s="7"/>
      <c r="LFX11" s="7"/>
      <c r="LFY11" s="7"/>
      <c r="LFZ11" s="7"/>
      <c r="LGA11" s="7"/>
      <c r="LGB11" s="7"/>
      <c r="LGC11" s="7"/>
      <c r="LGD11" s="7"/>
      <c r="LGE11" s="7"/>
      <c r="LGF11" s="7"/>
      <c r="LGG11" s="7"/>
      <c r="LGH11" s="7"/>
      <c r="LGI11" s="7"/>
      <c r="LGJ11" s="7"/>
      <c r="LGK11" s="7"/>
      <c r="LGL11" s="7"/>
      <c r="LGM11" s="7"/>
      <c r="LGN11" s="7"/>
      <c r="LGO11" s="7"/>
      <c r="LGP11" s="7"/>
      <c r="LGQ11" s="7"/>
      <c r="LGR11" s="7"/>
      <c r="LGS11" s="7"/>
      <c r="LGT11" s="7"/>
      <c r="LGU11" s="7"/>
      <c r="LGV11" s="7"/>
      <c r="LGW11" s="7"/>
      <c r="LGX11" s="7"/>
      <c r="LGY11" s="7"/>
      <c r="LGZ11" s="7"/>
      <c r="LHA11" s="7"/>
      <c r="LHB11" s="7"/>
      <c r="LHC11" s="7"/>
      <c r="LHD11" s="7"/>
      <c r="LHE11" s="7"/>
      <c r="LHF11" s="7"/>
      <c r="LHG11" s="7"/>
      <c r="LHH11" s="7"/>
      <c r="LHI11" s="7"/>
      <c r="LHJ11" s="7"/>
      <c r="LHK11" s="7"/>
      <c r="LHL11" s="7"/>
      <c r="LHM11" s="7"/>
      <c r="LHN11" s="7"/>
      <c r="LHO11" s="7"/>
      <c r="LHP11" s="7"/>
      <c r="LHQ11" s="7"/>
      <c r="LHR11" s="7"/>
      <c r="LHS11" s="7"/>
      <c r="LHT11" s="7"/>
      <c r="LHU11" s="7"/>
      <c r="LHV11" s="7"/>
      <c r="LHW11" s="7"/>
      <c r="LHX11" s="7"/>
      <c r="LHY11" s="7"/>
      <c r="LHZ11" s="7"/>
      <c r="LIA11" s="7"/>
      <c r="LIB11" s="7"/>
      <c r="LIC11" s="7"/>
      <c r="LID11" s="7"/>
      <c r="LIE11" s="7"/>
      <c r="LIF11" s="7"/>
      <c r="LIG11" s="7"/>
      <c r="LIH11" s="7"/>
      <c r="LII11" s="7"/>
      <c r="LIJ11" s="7"/>
      <c r="LIK11" s="7"/>
      <c r="LIL11" s="7"/>
      <c r="LIM11" s="7"/>
      <c r="LIN11" s="7"/>
      <c r="LIO11" s="7"/>
      <c r="LIP11" s="7"/>
      <c r="LIQ11" s="7"/>
      <c r="LIR11" s="7"/>
      <c r="LIS11" s="7"/>
      <c r="LIT11" s="7"/>
      <c r="LIU11" s="7"/>
      <c r="LIV11" s="7"/>
      <c r="LIW11" s="7"/>
      <c r="LIX11" s="7"/>
      <c r="LIY11" s="7"/>
      <c r="LIZ11" s="7"/>
      <c r="LJA11" s="7"/>
      <c r="LJB11" s="7"/>
      <c r="LJC11" s="7"/>
      <c r="LJD11" s="7"/>
      <c r="LJE11" s="7"/>
      <c r="LJF11" s="7"/>
      <c r="LJG11" s="7"/>
      <c r="LJH11" s="7"/>
      <c r="LJI11" s="7"/>
      <c r="LJJ11" s="7"/>
      <c r="LJK11" s="7"/>
      <c r="LJL11" s="7"/>
      <c r="LJM11" s="7"/>
      <c r="LJN11" s="7"/>
      <c r="LJO11" s="7"/>
      <c r="LJP11" s="7"/>
      <c r="LJQ11" s="7"/>
      <c r="LJR11" s="7"/>
      <c r="LJS11" s="7"/>
      <c r="LJT11" s="7"/>
      <c r="LJU11" s="7"/>
      <c r="LJV11" s="7"/>
      <c r="LJW11" s="7"/>
      <c r="LJX11" s="7"/>
      <c r="LJY11" s="7"/>
      <c r="LJZ11" s="7"/>
      <c r="LKA11" s="7"/>
      <c r="LKB11" s="7"/>
      <c r="LKC11" s="7"/>
      <c r="LKD11" s="7"/>
      <c r="LKE11" s="7"/>
      <c r="LKF11" s="7"/>
      <c r="LKG11" s="7"/>
      <c r="LKH11" s="7"/>
      <c r="LKI11" s="7"/>
      <c r="LKJ11" s="7"/>
      <c r="LKK11" s="7"/>
      <c r="LKL11" s="7"/>
      <c r="LKM11" s="7"/>
      <c r="LKN11" s="7"/>
      <c r="LKO11" s="7"/>
      <c r="LKP11" s="7"/>
      <c r="LKQ11" s="7"/>
      <c r="LKR11" s="7"/>
      <c r="LKS11" s="7"/>
      <c r="LKT11" s="7"/>
      <c r="LKU11" s="7"/>
      <c r="LKV11" s="7"/>
      <c r="LKW11" s="7"/>
      <c r="LKX11" s="7"/>
      <c r="LKY11" s="7"/>
      <c r="LKZ11" s="7"/>
      <c r="LLA11" s="7"/>
      <c r="LLB11" s="7"/>
      <c r="LLC11" s="7"/>
      <c r="LLD11" s="7"/>
      <c r="LLE11" s="7"/>
      <c r="LLF11" s="7"/>
      <c r="LLG11" s="7"/>
      <c r="LLH11" s="7"/>
      <c r="LLI11" s="7"/>
      <c r="LLJ11" s="7"/>
      <c r="LLK11" s="7"/>
      <c r="LLL11" s="7"/>
      <c r="LLM11" s="7"/>
      <c r="LLN11" s="7"/>
      <c r="LLO11" s="7"/>
      <c r="LLP11" s="7"/>
      <c r="LLQ11" s="7"/>
      <c r="LLR11" s="7"/>
      <c r="LLS11" s="7"/>
      <c r="LLT11" s="7"/>
      <c r="LLU11" s="7"/>
      <c r="LLV11" s="7"/>
      <c r="LLW11" s="7"/>
      <c r="LLX11" s="7"/>
      <c r="LLY11" s="7"/>
      <c r="LLZ11" s="7"/>
      <c r="LMA11" s="7"/>
      <c r="LMB11" s="7"/>
      <c r="LMC11" s="7"/>
      <c r="LMD11" s="7"/>
      <c r="LME11" s="7"/>
      <c r="LMF11" s="7"/>
      <c r="LMG11" s="7"/>
      <c r="LMH11" s="7"/>
      <c r="LMI11" s="7"/>
      <c r="LMJ11" s="7"/>
      <c r="LMK11" s="7"/>
      <c r="LML11" s="7"/>
      <c r="LMM11" s="7"/>
      <c r="LMN11" s="7"/>
      <c r="LMO11" s="7"/>
      <c r="LMP11" s="7"/>
      <c r="LMQ11" s="7"/>
      <c r="LMR11" s="7"/>
      <c r="LMT11" s="7"/>
      <c r="LMU11" s="7"/>
      <c r="LMV11" s="7"/>
      <c r="LMW11" s="7"/>
      <c r="LMX11" s="7"/>
      <c r="LMY11" s="7"/>
      <c r="LMZ11" s="7"/>
      <c r="LNA11" s="7"/>
      <c r="LNB11" s="7"/>
      <c r="LNC11" s="7"/>
      <c r="LND11" s="7"/>
      <c r="LNE11" s="7"/>
      <c r="LNF11" s="7"/>
      <c r="LNG11" s="7"/>
      <c r="LNH11" s="7"/>
      <c r="LNI11" s="7"/>
      <c r="LNJ11" s="7"/>
      <c r="LNK11" s="7"/>
      <c r="LNL11" s="7"/>
      <c r="LNM11" s="7"/>
      <c r="LNN11" s="7"/>
      <c r="LNO11" s="7"/>
      <c r="LNP11" s="7"/>
      <c r="LNQ11" s="7"/>
      <c r="LNR11" s="7"/>
      <c r="LNS11" s="7"/>
      <c r="LNT11" s="7"/>
      <c r="LNU11" s="7"/>
      <c r="LNV11" s="7"/>
      <c r="LNW11" s="7"/>
      <c r="LNX11" s="7"/>
      <c r="LNY11" s="7"/>
      <c r="LNZ11" s="7"/>
      <c r="LOA11" s="7"/>
      <c r="LOB11" s="7"/>
      <c r="LOC11" s="7"/>
      <c r="LOD11" s="7"/>
      <c r="LOE11" s="7"/>
      <c r="LOF11" s="7"/>
      <c r="LOG11" s="7"/>
      <c r="LOH11" s="7"/>
      <c r="LOI11" s="7"/>
      <c r="LOJ11" s="7"/>
      <c r="LOK11" s="7"/>
      <c r="LOL11" s="7"/>
      <c r="LOM11" s="7"/>
      <c r="LON11" s="7"/>
      <c r="LOO11" s="7"/>
      <c r="LOP11" s="7"/>
      <c r="LOQ11" s="7"/>
      <c r="LOR11" s="7"/>
      <c r="LOS11" s="7"/>
      <c r="LOT11" s="7"/>
      <c r="LOU11" s="7"/>
      <c r="LOV11" s="7"/>
      <c r="LOW11" s="7"/>
      <c r="LOX11" s="7"/>
      <c r="LOY11" s="7"/>
      <c r="LOZ11" s="7"/>
      <c r="LPA11" s="7"/>
      <c r="LPB11" s="7"/>
      <c r="LPC11" s="7"/>
      <c r="LPD11" s="7"/>
      <c r="LPE11" s="7"/>
      <c r="LPF11" s="7"/>
      <c r="LPG11" s="7"/>
      <c r="LPH11" s="7"/>
      <c r="LPI11" s="7"/>
      <c r="LPJ11" s="7"/>
      <c r="LPK11" s="7"/>
      <c r="LPL11" s="7"/>
      <c r="LPM11" s="7"/>
      <c r="LPN11" s="7"/>
      <c r="LPO11" s="7"/>
      <c r="LPP11" s="7"/>
      <c r="LPQ11" s="7"/>
      <c r="LPR11" s="7"/>
      <c r="LPS11" s="7"/>
      <c r="LPT11" s="7"/>
      <c r="LPU11" s="7"/>
      <c r="LPV11" s="7"/>
      <c r="LPW11" s="7"/>
      <c r="LPX11" s="7"/>
      <c r="LPY11" s="7"/>
      <c r="LPZ11" s="7"/>
      <c r="LQA11" s="7"/>
      <c r="LQB11" s="7"/>
      <c r="LQC11" s="7"/>
      <c r="LQD11" s="7"/>
      <c r="LQE11" s="7"/>
      <c r="LQF11" s="7"/>
      <c r="LQG11" s="7"/>
      <c r="LQH11" s="7"/>
      <c r="LQI11" s="7"/>
      <c r="LQJ11" s="7"/>
      <c r="LQK11" s="7"/>
      <c r="LQL11" s="7"/>
      <c r="LQM11" s="7"/>
      <c r="LQN11" s="7"/>
      <c r="LQO11" s="7"/>
      <c r="LQP11" s="7"/>
      <c r="LQQ11" s="7"/>
      <c r="LQR11" s="7"/>
      <c r="LQS11" s="7"/>
      <c r="LQT11" s="7"/>
      <c r="LQU11" s="7"/>
      <c r="LQV11" s="7"/>
      <c r="LQW11" s="7"/>
      <c r="LQX11" s="7"/>
      <c r="LQY11" s="7"/>
      <c r="LQZ11" s="7"/>
      <c r="LRA11" s="7"/>
      <c r="LRB11" s="7"/>
      <c r="LRC11" s="7"/>
      <c r="LRD11" s="7"/>
      <c r="LRE11" s="7"/>
      <c r="LRF11" s="7"/>
      <c r="LRG11" s="7"/>
      <c r="LRH11" s="7"/>
      <c r="LRI11" s="7"/>
      <c r="LRJ11" s="7"/>
      <c r="LRK11" s="7"/>
      <c r="LRL11" s="7"/>
      <c r="LRM11" s="7"/>
      <c r="LRN11" s="7"/>
      <c r="LRO11" s="7"/>
      <c r="LRP11" s="7"/>
      <c r="LRQ11" s="7"/>
      <c r="LRR11" s="7"/>
      <c r="LRS11" s="7"/>
      <c r="LRT11" s="7"/>
      <c r="LRU11" s="7"/>
      <c r="LRV11" s="7"/>
      <c r="LRW11" s="7"/>
      <c r="LRX11" s="7"/>
      <c r="LRY11" s="7"/>
      <c r="LRZ11" s="7"/>
      <c r="LSA11" s="7"/>
      <c r="LSB11" s="7"/>
      <c r="LSC11" s="7"/>
      <c r="LSD11" s="7"/>
      <c r="LSE11" s="7"/>
      <c r="LSF11" s="7"/>
      <c r="LSG11" s="7"/>
      <c r="LSH11" s="7"/>
      <c r="LSI11" s="7"/>
      <c r="LSJ11" s="7"/>
      <c r="LSK11" s="7"/>
      <c r="LSL11" s="7"/>
      <c r="LSM11" s="7"/>
      <c r="LSN11" s="7"/>
      <c r="LSO11" s="7"/>
      <c r="LSP11" s="7"/>
      <c r="LSQ11" s="7"/>
      <c r="LSR11" s="7"/>
      <c r="LSS11" s="7"/>
      <c r="LST11" s="7"/>
      <c r="LSU11" s="7"/>
      <c r="LSV11" s="7"/>
      <c r="LSW11" s="7"/>
      <c r="LSX11" s="7"/>
      <c r="LSY11" s="7"/>
      <c r="LSZ11" s="7"/>
      <c r="LTA11" s="7"/>
      <c r="LTB11" s="7"/>
      <c r="LTC11" s="7"/>
      <c r="LTD11" s="7"/>
      <c r="LTE11" s="7"/>
      <c r="LTF11" s="7"/>
      <c r="LTG11" s="7"/>
      <c r="LTH11" s="7"/>
      <c r="LTI11" s="7"/>
      <c r="LTJ11" s="7"/>
      <c r="LTK11" s="7"/>
      <c r="LTL11" s="7"/>
      <c r="LTM11" s="7"/>
      <c r="LTN11" s="7"/>
      <c r="LTO11" s="7"/>
      <c r="LTP11" s="7"/>
      <c r="LTQ11" s="7"/>
      <c r="LTR11" s="7"/>
      <c r="LTS11" s="7"/>
      <c r="LTT11" s="7"/>
      <c r="LTU11" s="7"/>
      <c r="LTV11" s="7"/>
      <c r="LTW11" s="7"/>
      <c r="LTX11" s="7"/>
      <c r="LTY11" s="7"/>
      <c r="LTZ11" s="7"/>
      <c r="LUA11" s="7"/>
      <c r="LUB11" s="7"/>
      <c r="LUC11" s="7"/>
      <c r="LUD11" s="7"/>
      <c r="LUE11" s="7"/>
      <c r="LUF11" s="7"/>
      <c r="LUG11" s="7"/>
      <c r="LUH11" s="7"/>
      <c r="LUI11" s="7"/>
      <c r="LUJ11" s="7"/>
      <c r="LUK11" s="7"/>
      <c r="LUL11" s="7"/>
      <c r="LUM11" s="7"/>
      <c r="LUN11" s="7"/>
      <c r="LUO11" s="7"/>
      <c r="LUP11" s="7"/>
      <c r="LUQ11" s="7"/>
      <c r="LUR11" s="7"/>
      <c r="LUS11" s="7"/>
      <c r="LUT11" s="7"/>
      <c r="LUU11" s="7"/>
      <c r="LUV11" s="7"/>
      <c r="LUW11" s="7"/>
      <c r="LUX11" s="7"/>
      <c r="LUY11" s="7"/>
      <c r="LUZ11" s="7"/>
      <c r="LVA11" s="7"/>
      <c r="LVB11" s="7"/>
      <c r="LVC11" s="7"/>
      <c r="LVD11" s="7"/>
      <c r="LVE11" s="7"/>
      <c r="LVF11" s="7"/>
      <c r="LVG11" s="7"/>
      <c r="LVH11" s="7"/>
      <c r="LVI11" s="7"/>
      <c r="LVJ11" s="7"/>
      <c r="LVK11" s="7"/>
      <c r="LVL11" s="7"/>
      <c r="LVM11" s="7"/>
      <c r="LVN11" s="7"/>
      <c r="LVO11" s="7"/>
      <c r="LVP11" s="7"/>
      <c r="LVQ11" s="7"/>
      <c r="LVR11" s="7"/>
      <c r="LVS11" s="7"/>
      <c r="LVT11" s="7"/>
      <c r="LVU11" s="7"/>
      <c r="LVV11" s="7"/>
      <c r="LVW11" s="7"/>
      <c r="LVX11" s="7"/>
      <c r="LVY11" s="7"/>
      <c r="LVZ11" s="7"/>
      <c r="LWA11" s="7"/>
      <c r="LWB11" s="7"/>
      <c r="LWC11" s="7"/>
      <c r="LWD11" s="7"/>
      <c r="LWE11" s="7"/>
      <c r="LWF11" s="7"/>
      <c r="LWG11" s="7"/>
      <c r="LWH11" s="7"/>
      <c r="LWI11" s="7"/>
      <c r="LWJ11" s="7"/>
      <c r="LWK11" s="7"/>
      <c r="LWL11" s="7"/>
      <c r="LWM11" s="7"/>
      <c r="LWN11" s="7"/>
      <c r="LWP11" s="7"/>
      <c r="LWQ11" s="7"/>
      <c r="LWR11" s="7"/>
      <c r="LWS11" s="7"/>
      <c r="LWT11" s="7"/>
      <c r="LWU11" s="7"/>
      <c r="LWV11" s="7"/>
      <c r="LWW11" s="7"/>
      <c r="LWX11" s="7"/>
      <c r="LWY11" s="7"/>
      <c r="LWZ11" s="7"/>
      <c r="LXA11" s="7"/>
      <c r="LXB11" s="7"/>
      <c r="LXC11" s="7"/>
      <c r="LXD11" s="7"/>
      <c r="LXE11" s="7"/>
      <c r="LXF11" s="7"/>
      <c r="LXG11" s="7"/>
      <c r="LXH11" s="7"/>
      <c r="LXI11" s="7"/>
      <c r="LXJ11" s="7"/>
      <c r="LXK11" s="7"/>
      <c r="LXL11" s="7"/>
      <c r="LXM11" s="7"/>
      <c r="LXN11" s="7"/>
      <c r="LXO11" s="7"/>
      <c r="LXP11" s="7"/>
      <c r="LXQ11" s="7"/>
      <c r="LXR11" s="7"/>
      <c r="LXS11" s="7"/>
      <c r="LXT11" s="7"/>
      <c r="LXU11" s="7"/>
      <c r="LXV11" s="7"/>
      <c r="LXW11" s="7"/>
      <c r="LXX11" s="7"/>
      <c r="LXY11" s="7"/>
      <c r="LXZ11" s="7"/>
      <c r="LYA11" s="7"/>
      <c r="LYB11" s="7"/>
      <c r="LYC11" s="7"/>
      <c r="LYD11" s="7"/>
      <c r="LYE11" s="7"/>
      <c r="LYF11" s="7"/>
      <c r="LYG11" s="7"/>
      <c r="LYH11" s="7"/>
      <c r="LYI11" s="7"/>
      <c r="LYJ11" s="7"/>
      <c r="LYK11" s="7"/>
      <c r="LYL11" s="7"/>
      <c r="LYM11" s="7"/>
      <c r="LYN11" s="7"/>
      <c r="LYO11" s="7"/>
      <c r="LYP11" s="7"/>
      <c r="LYQ11" s="7"/>
      <c r="LYR11" s="7"/>
      <c r="LYS11" s="7"/>
      <c r="LYT11" s="7"/>
      <c r="LYU11" s="7"/>
      <c r="LYV11" s="7"/>
      <c r="LYW11" s="7"/>
      <c r="LYX11" s="7"/>
      <c r="LYY11" s="7"/>
      <c r="LYZ11" s="7"/>
      <c r="LZA11" s="7"/>
      <c r="LZB11" s="7"/>
      <c r="LZC11" s="7"/>
      <c r="LZD11" s="7"/>
      <c r="LZE11" s="7"/>
      <c r="LZF11" s="7"/>
      <c r="LZG11" s="7"/>
      <c r="LZH11" s="7"/>
      <c r="LZI11" s="7"/>
      <c r="LZJ11" s="7"/>
      <c r="LZK11" s="7"/>
      <c r="LZL11" s="7"/>
      <c r="LZM11" s="7"/>
      <c r="LZN11" s="7"/>
      <c r="LZO11" s="7"/>
      <c r="LZP11" s="7"/>
      <c r="LZQ11" s="7"/>
      <c r="LZR11" s="7"/>
      <c r="LZS11" s="7"/>
      <c r="LZT11" s="7"/>
      <c r="LZU11" s="7"/>
      <c r="LZV11" s="7"/>
      <c r="LZW11" s="7"/>
      <c r="LZX11" s="7"/>
      <c r="LZY11" s="7"/>
      <c r="LZZ11" s="7"/>
      <c r="MAA11" s="7"/>
      <c r="MAB11" s="7"/>
      <c r="MAC11" s="7"/>
      <c r="MAD11" s="7"/>
      <c r="MAE11" s="7"/>
      <c r="MAF11" s="7"/>
      <c r="MAG11" s="7"/>
      <c r="MAH11" s="7"/>
      <c r="MAI11" s="7"/>
      <c r="MAJ11" s="7"/>
      <c r="MAK11" s="7"/>
      <c r="MAL11" s="7"/>
      <c r="MAM11" s="7"/>
      <c r="MAN11" s="7"/>
      <c r="MAO11" s="7"/>
      <c r="MAP11" s="7"/>
      <c r="MAQ11" s="7"/>
      <c r="MAR11" s="7"/>
      <c r="MAS11" s="7"/>
      <c r="MAT11" s="7"/>
      <c r="MAU11" s="7"/>
      <c r="MAV11" s="7"/>
      <c r="MAW11" s="7"/>
      <c r="MAX11" s="7"/>
      <c r="MAY11" s="7"/>
      <c r="MAZ11" s="7"/>
      <c r="MBA11" s="7"/>
      <c r="MBB11" s="7"/>
      <c r="MBC11" s="7"/>
      <c r="MBD11" s="7"/>
      <c r="MBE11" s="7"/>
      <c r="MBF11" s="7"/>
      <c r="MBG11" s="7"/>
      <c r="MBH11" s="7"/>
      <c r="MBI11" s="7"/>
      <c r="MBJ11" s="7"/>
      <c r="MBK11" s="7"/>
      <c r="MBL11" s="7"/>
      <c r="MBM11" s="7"/>
      <c r="MBN11" s="7"/>
      <c r="MBO11" s="7"/>
      <c r="MBP11" s="7"/>
      <c r="MBQ11" s="7"/>
      <c r="MBR11" s="7"/>
      <c r="MBS11" s="7"/>
      <c r="MBT11" s="7"/>
      <c r="MBU11" s="7"/>
      <c r="MBV11" s="7"/>
      <c r="MBW11" s="7"/>
      <c r="MBX11" s="7"/>
      <c r="MBY11" s="7"/>
      <c r="MBZ11" s="7"/>
      <c r="MCA11" s="7"/>
      <c r="MCB11" s="7"/>
      <c r="MCC11" s="7"/>
      <c r="MCD11" s="7"/>
      <c r="MCE11" s="7"/>
      <c r="MCF11" s="7"/>
      <c r="MCG11" s="7"/>
      <c r="MCH11" s="7"/>
      <c r="MCI11" s="7"/>
      <c r="MCJ11" s="7"/>
      <c r="MCK11" s="7"/>
      <c r="MCL11" s="7"/>
      <c r="MCM11" s="7"/>
      <c r="MCN11" s="7"/>
      <c r="MCO11" s="7"/>
      <c r="MCP11" s="7"/>
      <c r="MCQ11" s="7"/>
      <c r="MCR11" s="7"/>
      <c r="MCS11" s="7"/>
      <c r="MCT11" s="7"/>
      <c r="MCU11" s="7"/>
      <c r="MCV11" s="7"/>
      <c r="MCW11" s="7"/>
      <c r="MCX11" s="7"/>
      <c r="MCY11" s="7"/>
      <c r="MCZ11" s="7"/>
      <c r="MDA11" s="7"/>
      <c r="MDB11" s="7"/>
      <c r="MDC11" s="7"/>
      <c r="MDD11" s="7"/>
      <c r="MDE11" s="7"/>
      <c r="MDF11" s="7"/>
      <c r="MDG11" s="7"/>
      <c r="MDH11" s="7"/>
      <c r="MDI11" s="7"/>
      <c r="MDJ11" s="7"/>
      <c r="MDK11" s="7"/>
      <c r="MDL11" s="7"/>
      <c r="MDM11" s="7"/>
      <c r="MDN11" s="7"/>
      <c r="MDO11" s="7"/>
      <c r="MDP11" s="7"/>
      <c r="MDQ11" s="7"/>
      <c r="MDR11" s="7"/>
      <c r="MDS11" s="7"/>
      <c r="MDT11" s="7"/>
      <c r="MDU11" s="7"/>
      <c r="MDV11" s="7"/>
      <c r="MDW11" s="7"/>
      <c r="MDX11" s="7"/>
      <c r="MDY11" s="7"/>
      <c r="MDZ11" s="7"/>
      <c r="MEA11" s="7"/>
      <c r="MEB11" s="7"/>
      <c r="MEC11" s="7"/>
      <c r="MED11" s="7"/>
      <c r="MEE11" s="7"/>
      <c r="MEF11" s="7"/>
      <c r="MEG11" s="7"/>
      <c r="MEH11" s="7"/>
      <c r="MEI11" s="7"/>
      <c r="MEJ11" s="7"/>
      <c r="MEK11" s="7"/>
      <c r="MEL11" s="7"/>
      <c r="MEM11" s="7"/>
      <c r="MEN11" s="7"/>
      <c r="MEO11" s="7"/>
      <c r="MEP11" s="7"/>
      <c r="MEQ11" s="7"/>
      <c r="MER11" s="7"/>
      <c r="MES11" s="7"/>
      <c r="MET11" s="7"/>
      <c r="MEU11" s="7"/>
      <c r="MEV11" s="7"/>
      <c r="MEW11" s="7"/>
      <c r="MEX11" s="7"/>
      <c r="MEY11" s="7"/>
      <c r="MEZ11" s="7"/>
      <c r="MFA11" s="7"/>
      <c r="MFB11" s="7"/>
      <c r="MFC11" s="7"/>
      <c r="MFD11" s="7"/>
      <c r="MFE11" s="7"/>
      <c r="MFF11" s="7"/>
      <c r="MFG11" s="7"/>
      <c r="MFH11" s="7"/>
      <c r="MFI11" s="7"/>
      <c r="MFJ11" s="7"/>
      <c r="MFK11" s="7"/>
      <c r="MFL11" s="7"/>
      <c r="MFM11" s="7"/>
      <c r="MFN11" s="7"/>
      <c r="MFO11" s="7"/>
      <c r="MFP11" s="7"/>
      <c r="MFQ11" s="7"/>
      <c r="MFR11" s="7"/>
      <c r="MFS11" s="7"/>
      <c r="MFT11" s="7"/>
      <c r="MFU11" s="7"/>
      <c r="MFV11" s="7"/>
      <c r="MFW11" s="7"/>
      <c r="MFX11" s="7"/>
      <c r="MFY11" s="7"/>
      <c r="MFZ11" s="7"/>
      <c r="MGA11" s="7"/>
      <c r="MGB11" s="7"/>
      <c r="MGC11" s="7"/>
      <c r="MGD11" s="7"/>
      <c r="MGE11" s="7"/>
      <c r="MGF11" s="7"/>
      <c r="MGG11" s="7"/>
      <c r="MGH11" s="7"/>
      <c r="MGI11" s="7"/>
      <c r="MGJ11" s="7"/>
      <c r="MGL11" s="7"/>
      <c r="MGM11" s="7"/>
      <c r="MGN11" s="7"/>
      <c r="MGO11" s="7"/>
      <c r="MGP11" s="7"/>
      <c r="MGQ11" s="7"/>
      <c r="MGR11" s="7"/>
      <c r="MGS11" s="7"/>
      <c r="MGT11" s="7"/>
      <c r="MGU11" s="7"/>
      <c r="MGV11" s="7"/>
      <c r="MGW11" s="7"/>
      <c r="MGX11" s="7"/>
      <c r="MGY11" s="7"/>
      <c r="MGZ11" s="7"/>
      <c r="MHA11" s="7"/>
      <c r="MHB11" s="7"/>
      <c r="MHC11" s="7"/>
      <c r="MHD11" s="7"/>
      <c r="MHE11" s="7"/>
      <c r="MHF11" s="7"/>
      <c r="MHG11" s="7"/>
      <c r="MHH11" s="7"/>
      <c r="MHI11" s="7"/>
      <c r="MHJ11" s="7"/>
      <c r="MHK11" s="7"/>
      <c r="MHL11" s="7"/>
      <c r="MHM11" s="7"/>
      <c r="MHN11" s="7"/>
      <c r="MHO11" s="7"/>
      <c r="MHP11" s="7"/>
      <c r="MHQ11" s="7"/>
      <c r="MHR11" s="7"/>
      <c r="MHS11" s="7"/>
      <c r="MHT11" s="7"/>
      <c r="MHU11" s="7"/>
      <c r="MHV11" s="7"/>
      <c r="MHW11" s="7"/>
      <c r="MHX11" s="7"/>
      <c r="MHY11" s="7"/>
      <c r="MHZ11" s="7"/>
      <c r="MIA11" s="7"/>
      <c r="MIB11" s="7"/>
      <c r="MIC11" s="7"/>
      <c r="MID11" s="7"/>
      <c r="MIE11" s="7"/>
      <c r="MIF11" s="7"/>
      <c r="MIG11" s="7"/>
      <c r="MIH11" s="7"/>
      <c r="MII11" s="7"/>
      <c r="MIJ11" s="7"/>
      <c r="MIK11" s="7"/>
      <c r="MIL11" s="7"/>
      <c r="MIM11" s="7"/>
      <c r="MIN11" s="7"/>
      <c r="MIO11" s="7"/>
      <c r="MIP11" s="7"/>
      <c r="MIQ11" s="7"/>
      <c r="MIR11" s="7"/>
      <c r="MIS11" s="7"/>
      <c r="MIT11" s="7"/>
      <c r="MIU11" s="7"/>
      <c r="MIV11" s="7"/>
      <c r="MIW11" s="7"/>
      <c r="MIX11" s="7"/>
      <c r="MIY11" s="7"/>
      <c r="MIZ11" s="7"/>
      <c r="MJA11" s="7"/>
      <c r="MJB11" s="7"/>
      <c r="MJC11" s="7"/>
      <c r="MJD11" s="7"/>
      <c r="MJE11" s="7"/>
      <c r="MJF11" s="7"/>
      <c r="MJG11" s="7"/>
      <c r="MJH11" s="7"/>
      <c r="MJI11" s="7"/>
      <c r="MJJ11" s="7"/>
      <c r="MJK11" s="7"/>
      <c r="MJL11" s="7"/>
      <c r="MJM11" s="7"/>
      <c r="MJN11" s="7"/>
      <c r="MJO11" s="7"/>
      <c r="MJP11" s="7"/>
      <c r="MJQ11" s="7"/>
      <c r="MJR11" s="7"/>
      <c r="MJS11" s="7"/>
      <c r="MJT11" s="7"/>
      <c r="MJU11" s="7"/>
      <c r="MJV11" s="7"/>
      <c r="MJW11" s="7"/>
      <c r="MJX11" s="7"/>
      <c r="MJY11" s="7"/>
      <c r="MJZ11" s="7"/>
      <c r="MKA11" s="7"/>
      <c r="MKB11" s="7"/>
      <c r="MKC11" s="7"/>
      <c r="MKD11" s="7"/>
      <c r="MKE11" s="7"/>
      <c r="MKF11" s="7"/>
      <c r="MKG11" s="7"/>
      <c r="MKH11" s="7"/>
      <c r="MKI11" s="7"/>
      <c r="MKJ11" s="7"/>
      <c r="MKK11" s="7"/>
      <c r="MKL11" s="7"/>
      <c r="MKM11" s="7"/>
      <c r="MKN11" s="7"/>
      <c r="MKO11" s="7"/>
      <c r="MKP11" s="7"/>
      <c r="MKQ11" s="7"/>
      <c r="MKR11" s="7"/>
      <c r="MKS11" s="7"/>
      <c r="MKT11" s="7"/>
      <c r="MKU11" s="7"/>
      <c r="MKV11" s="7"/>
      <c r="MKW11" s="7"/>
      <c r="MKX11" s="7"/>
      <c r="MKY11" s="7"/>
      <c r="MKZ11" s="7"/>
      <c r="MLA11" s="7"/>
      <c r="MLB11" s="7"/>
      <c r="MLC11" s="7"/>
      <c r="MLD11" s="7"/>
      <c r="MLE11" s="7"/>
      <c r="MLF11" s="7"/>
      <c r="MLG11" s="7"/>
      <c r="MLH11" s="7"/>
      <c r="MLI11" s="7"/>
      <c r="MLJ11" s="7"/>
      <c r="MLK11" s="7"/>
      <c r="MLL11" s="7"/>
      <c r="MLM11" s="7"/>
      <c r="MLN11" s="7"/>
      <c r="MLO11" s="7"/>
      <c r="MLP11" s="7"/>
      <c r="MLQ11" s="7"/>
      <c r="MLR11" s="7"/>
      <c r="MLS11" s="7"/>
      <c r="MLT11" s="7"/>
      <c r="MLU11" s="7"/>
      <c r="MLV11" s="7"/>
      <c r="MLW11" s="7"/>
      <c r="MLX11" s="7"/>
      <c r="MLY11" s="7"/>
      <c r="MLZ11" s="7"/>
      <c r="MMA11" s="7"/>
      <c r="MMB11" s="7"/>
      <c r="MMC11" s="7"/>
      <c r="MMD11" s="7"/>
      <c r="MME11" s="7"/>
      <c r="MMF11" s="7"/>
      <c r="MMG11" s="7"/>
      <c r="MMH11" s="7"/>
      <c r="MMI11" s="7"/>
      <c r="MMJ11" s="7"/>
      <c r="MMK11" s="7"/>
      <c r="MML11" s="7"/>
      <c r="MMM11" s="7"/>
      <c r="MMN11" s="7"/>
      <c r="MMO11" s="7"/>
      <c r="MMP11" s="7"/>
      <c r="MMQ11" s="7"/>
      <c r="MMR11" s="7"/>
      <c r="MMS11" s="7"/>
      <c r="MMT11" s="7"/>
      <c r="MMU11" s="7"/>
      <c r="MMV11" s="7"/>
      <c r="MMW11" s="7"/>
      <c r="MMX11" s="7"/>
      <c r="MMY11" s="7"/>
      <c r="MMZ11" s="7"/>
      <c r="MNA11" s="7"/>
      <c r="MNB11" s="7"/>
      <c r="MNC11" s="7"/>
      <c r="MND11" s="7"/>
      <c r="MNE11" s="7"/>
      <c r="MNF11" s="7"/>
      <c r="MNG11" s="7"/>
      <c r="MNH11" s="7"/>
      <c r="MNI11" s="7"/>
      <c r="MNJ11" s="7"/>
      <c r="MNK11" s="7"/>
      <c r="MNL11" s="7"/>
      <c r="MNM11" s="7"/>
      <c r="MNN11" s="7"/>
      <c r="MNO11" s="7"/>
      <c r="MNP11" s="7"/>
      <c r="MNQ11" s="7"/>
      <c r="MNR11" s="7"/>
      <c r="MNS11" s="7"/>
      <c r="MNT11" s="7"/>
      <c r="MNU11" s="7"/>
      <c r="MNV11" s="7"/>
      <c r="MNW11" s="7"/>
      <c r="MNX11" s="7"/>
      <c r="MNY11" s="7"/>
      <c r="MNZ11" s="7"/>
      <c r="MOA11" s="7"/>
      <c r="MOB11" s="7"/>
      <c r="MOC11" s="7"/>
      <c r="MOD11" s="7"/>
      <c r="MOE11" s="7"/>
      <c r="MOF11" s="7"/>
      <c r="MOG11" s="7"/>
      <c r="MOH11" s="7"/>
      <c r="MOI11" s="7"/>
      <c r="MOJ11" s="7"/>
      <c r="MOK11" s="7"/>
      <c r="MOL11" s="7"/>
      <c r="MOM11" s="7"/>
      <c r="MON11" s="7"/>
      <c r="MOO11" s="7"/>
      <c r="MOP11" s="7"/>
      <c r="MOQ11" s="7"/>
      <c r="MOR11" s="7"/>
      <c r="MOS11" s="7"/>
      <c r="MOT11" s="7"/>
      <c r="MOU11" s="7"/>
      <c r="MOV11" s="7"/>
      <c r="MOW11" s="7"/>
      <c r="MOX11" s="7"/>
      <c r="MOY11" s="7"/>
      <c r="MOZ11" s="7"/>
      <c r="MPA11" s="7"/>
      <c r="MPB11" s="7"/>
      <c r="MPC11" s="7"/>
      <c r="MPD11" s="7"/>
      <c r="MPE11" s="7"/>
      <c r="MPF11" s="7"/>
      <c r="MPG11" s="7"/>
      <c r="MPH11" s="7"/>
      <c r="MPI11" s="7"/>
      <c r="MPJ11" s="7"/>
      <c r="MPK11" s="7"/>
      <c r="MPL11" s="7"/>
      <c r="MPM11" s="7"/>
      <c r="MPN11" s="7"/>
      <c r="MPO11" s="7"/>
      <c r="MPP11" s="7"/>
      <c r="MPQ11" s="7"/>
      <c r="MPR11" s="7"/>
      <c r="MPS11" s="7"/>
      <c r="MPT11" s="7"/>
      <c r="MPU11" s="7"/>
      <c r="MPV11" s="7"/>
      <c r="MPW11" s="7"/>
      <c r="MPX11" s="7"/>
      <c r="MPY11" s="7"/>
      <c r="MPZ11" s="7"/>
      <c r="MQA11" s="7"/>
      <c r="MQB11" s="7"/>
      <c r="MQC11" s="7"/>
      <c r="MQD11" s="7"/>
      <c r="MQE11" s="7"/>
      <c r="MQF11" s="7"/>
      <c r="MQH11" s="7"/>
      <c r="MQI11" s="7"/>
      <c r="MQJ11" s="7"/>
      <c r="MQK11" s="7"/>
      <c r="MQL11" s="7"/>
      <c r="MQM11" s="7"/>
      <c r="MQN11" s="7"/>
      <c r="MQO11" s="7"/>
      <c r="MQP11" s="7"/>
      <c r="MQQ11" s="7"/>
      <c r="MQR11" s="7"/>
      <c r="MQS11" s="7"/>
      <c r="MQT11" s="7"/>
      <c r="MQU11" s="7"/>
      <c r="MQV11" s="7"/>
      <c r="MQW11" s="7"/>
      <c r="MQX11" s="7"/>
      <c r="MQY11" s="7"/>
      <c r="MQZ11" s="7"/>
      <c r="MRA11" s="7"/>
      <c r="MRB11" s="7"/>
      <c r="MRC11" s="7"/>
      <c r="MRD11" s="7"/>
      <c r="MRE11" s="7"/>
      <c r="MRF11" s="7"/>
      <c r="MRG11" s="7"/>
      <c r="MRH11" s="7"/>
      <c r="MRI11" s="7"/>
      <c r="MRJ11" s="7"/>
      <c r="MRK11" s="7"/>
      <c r="MRL11" s="7"/>
      <c r="MRM11" s="7"/>
      <c r="MRN11" s="7"/>
      <c r="MRO11" s="7"/>
      <c r="MRP11" s="7"/>
      <c r="MRQ11" s="7"/>
      <c r="MRR11" s="7"/>
      <c r="MRS11" s="7"/>
      <c r="MRT11" s="7"/>
      <c r="MRU11" s="7"/>
      <c r="MRV11" s="7"/>
      <c r="MRW11" s="7"/>
      <c r="MRX11" s="7"/>
      <c r="MRY11" s="7"/>
      <c r="MRZ11" s="7"/>
      <c r="MSA11" s="7"/>
      <c r="MSB11" s="7"/>
      <c r="MSC11" s="7"/>
      <c r="MSD11" s="7"/>
      <c r="MSE11" s="7"/>
      <c r="MSF11" s="7"/>
      <c r="MSG11" s="7"/>
      <c r="MSH11" s="7"/>
      <c r="MSI11" s="7"/>
      <c r="MSJ11" s="7"/>
      <c r="MSK11" s="7"/>
      <c r="MSL11" s="7"/>
      <c r="MSM11" s="7"/>
      <c r="MSN11" s="7"/>
      <c r="MSO11" s="7"/>
      <c r="MSP11" s="7"/>
      <c r="MSQ11" s="7"/>
      <c r="MSR11" s="7"/>
      <c r="MSS11" s="7"/>
      <c r="MST11" s="7"/>
      <c r="MSU11" s="7"/>
      <c r="MSV11" s="7"/>
      <c r="MSW11" s="7"/>
      <c r="MSX11" s="7"/>
      <c r="MSY11" s="7"/>
      <c r="MSZ11" s="7"/>
      <c r="MTA11" s="7"/>
      <c r="MTB11" s="7"/>
      <c r="MTC11" s="7"/>
      <c r="MTD11" s="7"/>
      <c r="MTE11" s="7"/>
      <c r="MTF11" s="7"/>
      <c r="MTG11" s="7"/>
      <c r="MTH11" s="7"/>
      <c r="MTI11" s="7"/>
      <c r="MTJ11" s="7"/>
      <c r="MTK11" s="7"/>
      <c r="MTL11" s="7"/>
      <c r="MTM11" s="7"/>
      <c r="MTN11" s="7"/>
      <c r="MTO11" s="7"/>
      <c r="MTP11" s="7"/>
      <c r="MTQ11" s="7"/>
      <c r="MTR11" s="7"/>
      <c r="MTS11" s="7"/>
      <c r="MTT11" s="7"/>
      <c r="MTU11" s="7"/>
      <c r="MTV11" s="7"/>
      <c r="MTW11" s="7"/>
      <c r="MTX11" s="7"/>
      <c r="MTY11" s="7"/>
      <c r="MTZ11" s="7"/>
      <c r="MUA11" s="7"/>
      <c r="MUB11" s="7"/>
      <c r="MUC11" s="7"/>
      <c r="MUD11" s="7"/>
      <c r="MUE11" s="7"/>
      <c r="MUF11" s="7"/>
      <c r="MUG11" s="7"/>
      <c r="MUH11" s="7"/>
      <c r="MUI11" s="7"/>
      <c r="MUJ11" s="7"/>
      <c r="MUK11" s="7"/>
      <c r="MUL11" s="7"/>
      <c r="MUM11" s="7"/>
      <c r="MUN11" s="7"/>
      <c r="MUO11" s="7"/>
      <c r="MUP11" s="7"/>
      <c r="MUQ11" s="7"/>
      <c r="MUR11" s="7"/>
      <c r="MUS11" s="7"/>
      <c r="MUT11" s="7"/>
      <c r="MUU11" s="7"/>
      <c r="MUV11" s="7"/>
      <c r="MUW11" s="7"/>
      <c r="MUX11" s="7"/>
      <c r="MUY11" s="7"/>
      <c r="MUZ11" s="7"/>
      <c r="MVA11" s="7"/>
      <c r="MVB11" s="7"/>
      <c r="MVC11" s="7"/>
      <c r="MVD11" s="7"/>
      <c r="MVE11" s="7"/>
      <c r="MVF11" s="7"/>
      <c r="MVG11" s="7"/>
      <c r="MVH11" s="7"/>
      <c r="MVI11" s="7"/>
      <c r="MVJ11" s="7"/>
      <c r="MVK11" s="7"/>
      <c r="MVL11" s="7"/>
      <c r="MVM11" s="7"/>
      <c r="MVN11" s="7"/>
      <c r="MVO11" s="7"/>
      <c r="MVP11" s="7"/>
      <c r="MVQ11" s="7"/>
      <c r="MVR11" s="7"/>
      <c r="MVS11" s="7"/>
      <c r="MVT11" s="7"/>
      <c r="MVU11" s="7"/>
      <c r="MVV11" s="7"/>
      <c r="MVW11" s="7"/>
      <c r="MVX11" s="7"/>
      <c r="MVY11" s="7"/>
      <c r="MVZ11" s="7"/>
      <c r="MWA11" s="7"/>
      <c r="MWB11" s="7"/>
      <c r="MWC11" s="7"/>
      <c r="MWD11" s="7"/>
      <c r="MWE11" s="7"/>
      <c r="MWF11" s="7"/>
      <c r="MWG11" s="7"/>
      <c r="MWH11" s="7"/>
      <c r="MWI11" s="7"/>
      <c r="MWJ11" s="7"/>
      <c r="MWK11" s="7"/>
      <c r="MWL11" s="7"/>
      <c r="MWM11" s="7"/>
      <c r="MWN11" s="7"/>
      <c r="MWO11" s="7"/>
      <c r="MWP11" s="7"/>
      <c r="MWQ11" s="7"/>
      <c r="MWR11" s="7"/>
      <c r="MWS11" s="7"/>
      <c r="MWT11" s="7"/>
      <c r="MWU11" s="7"/>
      <c r="MWV11" s="7"/>
      <c r="MWW11" s="7"/>
      <c r="MWX11" s="7"/>
      <c r="MWY11" s="7"/>
      <c r="MWZ11" s="7"/>
      <c r="MXA11" s="7"/>
      <c r="MXB11" s="7"/>
      <c r="MXC11" s="7"/>
      <c r="MXD11" s="7"/>
      <c r="MXE11" s="7"/>
      <c r="MXF11" s="7"/>
      <c r="MXG11" s="7"/>
      <c r="MXH11" s="7"/>
      <c r="MXI11" s="7"/>
      <c r="MXJ11" s="7"/>
      <c r="MXK11" s="7"/>
      <c r="MXL11" s="7"/>
      <c r="MXM11" s="7"/>
      <c r="MXN11" s="7"/>
      <c r="MXO11" s="7"/>
      <c r="MXP11" s="7"/>
      <c r="MXQ11" s="7"/>
      <c r="MXR11" s="7"/>
      <c r="MXS11" s="7"/>
      <c r="MXT11" s="7"/>
      <c r="MXU11" s="7"/>
      <c r="MXV11" s="7"/>
      <c r="MXW11" s="7"/>
      <c r="MXX11" s="7"/>
      <c r="MXY11" s="7"/>
      <c r="MXZ11" s="7"/>
      <c r="MYA11" s="7"/>
      <c r="MYB11" s="7"/>
      <c r="MYC11" s="7"/>
      <c r="MYD11" s="7"/>
      <c r="MYE11" s="7"/>
      <c r="MYF11" s="7"/>
      <c r="MYG11" s="7"/>
      <c r="MYH11" s="7"/>
      <c r="MYI11" s="7"/>
      <c r="MYJ11" s="7"/>
      <c r="MYK11" s="7"/>
      <c r="MYL11" s="7"/>
      <c r="MYM11" s="7"/>
      <c r="MYN11" s="7"/>
      <c r="MYO11" s="7"/>
      <c r="MYP11" s="7"/>
      <c r="MYQ11" s="7"/>
      <c r="MYR11" s="7"/>
      <c r="MYS11" s="7"/>
      <c r="MYT11" s="7"/>
      <c r="MYU11" s="7"/>
      <c r="MYV11" s="7"/>
      <c r="MYW11" s="7"/>
      <c r="MYX11" s="7"/>
      <c r="MYY11" s="7"/>
      <c r="MYZ11" s="7"/>
      <c r="MZA11" s="7"/>
      <c r="MZB11" s="7"/>
      <c r="MZC11" s="7"/>
      <c r="MZD11" s="7"/>
      <c r="MZE11" s="7"/>
      <c r="MZF11" s="7"/>
      <c r="MZG11" s="7"/>
      <c r="MZH11" s="7"/>
      <c r="MZI11" s="7"/>
      <c r="MZJ11" s="7"/>
      <c r="MZK11" s="7"/>
      <c r="MZL11" s="7"/>
      <c r="MZM11" s="7"/>
      <c r="MZN11" s="7"/>
      <c r="MZO11" s="7"/>
      <c r="MZP11" s="7"/>
      <c r="MZQ11" s="7"/>
      <c r="MZR11" s="7"/>
      <c r="MZS11" s="7"/>
      <c r="MZT11" s="7"/>
      <c r="MZU11" s="7"/>
      <c r="MZV11" s="7"/>
      <c r="MZW11" s="7"/>
      <c r="MZX11" s="7"/>
      <c r="MZY11" s="7"/>
      <c r="MZZ11" s="7"/>
      <c r="NAA11" s="7"/>
      <c r="NAB11" s="7"/>
      <c r="NAD11" s="7"/>
      <c r="NAE11" s="7"/>
      <c r="NAF11" s="7"/>
      <c r="NAG11" s="7"/>
      <c r="NAH11" s="7"/>
      <c r="NAI11" s="7"/>
      <c r="NAJ11" s="7"/>
      <c r="NAK11" s="7"/>
      <c r="NAL11" s="7"/>
      <c r="NAM11" s="7"/>
      <c r="NAN11" s="7"/>
      <c r="NAO11" s="7"/>
      <c r="NAP11" s="7"/>
      <c r="NAQ11" s="7"/>
      <c r="NAR11" s="7"/>
      <c r="NAS11" s="7"/>
      <c r="NAT11" s="7"/>
      <c r="NAU11" s="7"/>
      <c r="NAV11" s="7"/>
      <c r="NAW11" s="7"/>
      <c r="NAX11" s="7"/>
      <c r="NAY11" s="7"/>
      <c r="NAZ11" s="7"/>
      <c r="NBA11" s="7"/>
      <c r="NBB11" s="7"/>
      <c r="NBC11" s="7"/>
      <c r="NBD11" s="7"/>
      <c r="NBE11" s="7"/>
      <c r="NBF11" s="7"/>
      <c r="NBG11" s="7"/>
      <c r="NBH11" s="7"/>
      <c r="NBI11" s="7"/>
      <c r="NBJ11" s="7"/>
      <c r="NBK11" s="7"/>
      <c r="NBL11" s="7"/>
      <c r="NBM11" s="7"/>
      <c r="NBN11" s="7"/>
      <c r="NBO11" s="7"/>
      <c r="NBP11" s="7"/>
      <c r="NBQ11" s="7"/>
      <c r="NBR11" s="7"/>
      <c r="NBS11" s="7"/>
      <c r="NBT11" s="7"/>
      <c r="NBU11" s="7"/>
      <c r="NBV11" s="7"/>
      <c r="NBW11" s="7"/>
      <c r="NBX11" s="7"/>
      <c r="NBY11" s="7"/>
      <c r="NBZ11" s="7"/>
      <c r="NCA11" s="7"/>
      <c r="NCB11" s="7"/>
      <c r="NCC11" s="7"/>
      <c r="NCD11" s="7"/>
      <c r="NCE11" s="7"/>
      <c r="NCF11" s="7"/>
      <c r="NCG11" s="7"/>
      <c r="NCH11" s="7"/>
      <c r="NCI11" s="7"/>
      <c r="NCJ11" s="7"/>
      <c r="NCK11" s="7"/>
      <c r="NCL11" s="7"/>
      <c r="NCM11" s="7"/>
      <c r="NCN11" s="7"/>
      <c r="NCO11" s="7"/>
      <c r="NCP11" s="7"/>
      <c r="NCQ11" s="7"/>
      <c r="NCR11" s="7"/>
      <c r="NCS11" s="7"/>
      <c r="NCT11" s="7"/>
      <c r="NCU11" s="7"/>
      <c r="NCV11" s="7"/>
      <c r="NCW11" s="7"/>
      <c r="NCX11" s="7"/>
      <c r="NCY11" s="7"/>
      <c r="NCZ11" s="7"/>
      <c r="NDA11" s="7"/>
      <c r="NDB11" s="7"/>
      <c r="NDC11" s="7"/>
      <c r="NDD11" s="7"/>
      <c r="NDE11" s="7"/>
      <c r="NDF11" s="7"/>
      <c r="NDG11" s="7"/>
      <c r="NDH11" s="7"/>
      <c r="NDI11" s="7"/>
      <c r="NDJ11" s="7"/>
      <c r="NDK11" s="7"/>
      <c r="NDL11" s="7"/>
      <c r="NDM11" s="7"/>
      <c r="NDN11" s="7"/>
      <c r="NDO11" s="7"/>
      <c r="NDP11" s="7"/>
      <c r="NDQ11" s="7"/>
      <c r="NDR11" s="7"/>
      <c r="NDS11" s="7"/>
      <c r="NDT11" s="7"/>
      <c r="NDU11" s="7"/>
      <c r="NDV11" s="7"/>
      <c r="NDW11" s="7"/>
      <c r="NDX11" s="7"/>
      <c r="NDY11" s="7"/>
      <c r="NDZ11" s="7"/>
      <c r="NEA11" s="7"/>
      <c r="NEB11" s="7"/>
      <c r="NEC11" s="7"/>
      <c r="NED11" s="7"/>
      <c r="NEE11" s="7"/>
      <c r="NEF11" s="7"/>
      <c r="NEG11" s="7"/>
      <c r="NEH11" s="7"/>
      <c r="NEI11" s="7"/>
      <c r="NEJ11" s="7"/>
      <c r="NEK11" s="7"/>
      <c r="NEL11" s="7"/>
      <c r="NEM11" s="7"/>
      <c r="NEN11" s="7"/>
      <c r="NEO11" s="7"/>
      <c r="NEP11" s="7"/>
      <c r="NEQ11" s="7"/>
      <c r="NER11" s="7"/>
      <c r="NES11" s="7"/>
      <c r="NET11" s="7"/>
      <c r="NEU11" s="7"/>
      <c r="NEV11" s="7"/>
      <c r="NEW11" s="7"/>
      <c r="NEX11" s="7"/>
      <c r="NEY11" s="7"/>
      <c r="NEZ11" s="7"/>
      <c r="NFA11" s="7"/>
      <c r="NFB11" s="7"/>
      <c r="NFC11" s="7"/>
      <c r="NFD11" s="7"/>
      <c r="NFE11" s="7"/>
      <c r="NFF11" s="7"/>
      <c r="NFG11" s="7"/>
      <c r="NFH11" s="7"/>
      <c r="NFI11" s="7"/>
      <c r="NFJ11" s="7"/>
      <c r="NFK11" s="7"/>
      <c r="NFL11" s="7"/>
      <c r="NFM11" s="7"/>
      <c r="NFN11" s="7"/>
      <c r="NFO11" s="7"/>
      <c r="NFP11" s="7"/>
      <c r="NFQ11" s="7"/>
      <c r="NFR11" s="7"/>
      <c r="NFS11" s="7"/>
      <c r="NFT11" s="7"/>
      <c r="NFU11" s="7"/>
      <c r="NFV11" s="7"/>
      <c r="NFW11" s="7"/>
      <c r="NFX11" s="7"/>
      <c r="NFY11" s="7"/>
      <c r="NFZ11" s="7"/>
      <c r="NGA11" s="7"/>
      <c r="NGB11" s="7"/>
      <c r="NGC11" s="7"/>
      <c r="NGD11" s="7"/>
      <c r="NGE11" s="7"/>
      <c r="NGF11" s="7"/>
      <c r="NGG11" s="7"/>
      <c r="NGH11" s="7"/>
      <c r="NGI11" s="7"/>
      <c r="NGJ11" s="7"/>
      <c r="NGK11" s="7"/>
      <c r="NGL11" s="7"/>
      <c r="NGM11" s="7"/>
      <c r="NGN11" s="7"/>
      <c r="NGO11" s="7"/>
      <c r="NGP11" s="7"/>
      <c r="NGQ11" s="7"/>
      <c r="NGR11" s="7"/>
      <c r="NGS11" s="7"/>
      <c r="NGT11" s="7"/>
      <c r="NGU11" s="7"/>
      <c r="NGV11" s="7"/>
      <c r="NGW11" s="7"/>
      <c r="NGX11" s="7"/>
      <c r="NGY11" s="7"/>
      <c r="NGZ11" s="7"/>
      <c r="NHA11" s="7"/>
      <c r="NHB11" s="7"/>
      <c r="NHC11" s="7"/>
      <c r="NHD11" s="7"/>
      <c r="NHE11" s="7"/>
      <c r="NHF11" s="7"/>
      <c r="NHG11" s="7"/>
      <c r="NHH11" s="7"/>
      <c r="NHI11" s="7"/>
      <c r="NHJ11" s="7"/>
      <c r="NHK11" s="7"/>
      <c r="NHL11" s="7"/>
      <c r="NHM11" s="7"/>
      <c r="NHN11" s="7"/>
      <c r="NHO11" s="7"/>
      <c r="NHP11" s="7"/>
      <c r="NHQ11" s="7"/>
      <c r="NHR11" s="7"/>
      <c r="NHS11" s="7"/>
      <c r="NHT11" s="7"/>
      <c r="NHU11" s="7"/>
      <c r="NHV11" s="7"/>
      <c r="NHW11" s="7"/>
      <c r="NHX11" s="7"/>
      <c r="NHY11" s="7"/>
      <c r="NHZ11" s="7"/>
      <c r="NIA11" s="7"/>
      <c r="NIB11" s="7"/>
      <c r="NIC11" s="7"/>
      <c r="NID11" s="7"/>
      <c r="NIE11" s="7"/>
      <c r="NIF11" s="7"/>
      <c r="NIG11" s="7"/>
      <c r="NIH11" s="7"/>
      <c r="NII11" s="7"/>
      <c r="NIJ11" s="7"/>
      <c r="NIK11" s="7"/>
      <c r="NIL11" s="7"/>
      <c r="NIM11" s="7"/>
      <c r="NIN11" s="7"/>
      <c r="NIO11" s="7"/>
      <c r="NIP11" s="7"/>
      <c r="NIQ11" s="7"/>
      <c r="NIR11" s="7"/>
      <c r="NIS11" s="7"/>
      <c r="NIT11" s="7"/>
      <c r="NIU11" s="7"/>
      <c r="NIV11" s="7"/>
      <c r="NIW11" s="7"/>
      <c r="NIX11" s="7"/>
      <c r="NIY11" s="7"/>
      <c r="NIZ11" s="7"/>
      <c r="NJA11" s="7"/>
      <c r="NJB11" s="7"/>
      <c r="NJC11" s="7"/>
      <c r="NJD11" s="7"/>
      <c r="NJE11" s="7"/>
      <c r="NJF11" s="7"/>
      <c r="NJG11" s="7"/>
      <c r="NJH11" s="7"/>
      <c r="NJI11" s="7"/>
      <c r="NJJ11" s="7"/>
      <c r="NJK11" s="7"/>
      <c r="NJL11" s="7"/>
      <c r="NJM11" s="7"/>
      <c r="NJN11" s="7"/>
      <c r="NJO11" s="7"/>
      <c r="NJP11" s="7"/>
      <c r="NJQ11" s="7"/>
      <c r="NJR11" s="7"/>
      <c r="NJS11" s="7"/>
      <c r="NJT11" s="7"/>
      <c r="NJU11" s="7"/>
      <c r="NJV11" s="7"/>
      <c r="NJW11" s="7"/>
      <c r="NJX11" s="7"/>
      <c r="NJZ11" s="7"/>
      <c r="NKA11" s="7"/>
      <c r="NKB11" s="7"/>
      <c r="NKC11" s="7"/>
      <c r="NKD11" s="7"/>
      <c r="NKE11" s="7"/>
      <c r="NKF11" s="7"/>
      <c r="NKG11" s="7"/>
      <c r="NKH11" s="7"/>
      <c r="NKI11" s="7"/>
      <c r="NKJ11" s="7"/>
      <c r="NKK11" s="7"/>
      <c r="NKL11" s="7"/>
      <c r="NKM11" s="7"/>
      <c r="NKN11" s="7"/>
      <c r="NKO11" s="7"/>
      <c r="NKP11" s="7"/>
      <c r="NKQ11" s="7"/>
      <c r="NKR11" s="7"/>
      <c r="NKS11" s="7"/>
      <c r="NKT11" s="7"/>
      <c r="NKU11" s="7"/>
      <c r="NKV11" s="7"/>
      <c r="NKW11" s="7"/>
      <c r="NKX11" s="7"/>
      <c r="NKY11" s="7"/>
      <c r="NKZ11" s="7"/>
      <c r="NLA11" s="7"/>
      <c r="NLB11" s="7"/>
      <c r="NLC11" s="7"/>
      <c r="NLD11" s="7"/>
      <c r="NLE11" s="7"/>
      <c r="NLF11" s="7"/>
      <c r="NLG11" s="7"/>
      <c r="NLH11" s="7"/>
      <c r="NLI11" s="7"/>
      <c r="NLJ11" s="7"/>
      <c r="NLK11" s="7"/>
      <c r="NLL11" s="7"/>
      <c r="NLM11" s="7"/>
      <c r="NLN11" s="7"/>
      <c r="NLO11" s="7"/>
      <c r="NLP11" s="7"/>
      <c r="NLQ11" s="7"/>
      <c r="NLR11" s="7"/>
      <c r="NLS11" s="7"/>
      <c r="NLT11" s="7"/>
      <c r="NLU11" s="7"/>
      <c r="NLV11" s="7"/>
      <c r="NLW11" s="7"/>
      <c r="NLX11" s="7"/>
      <c r="NLY11" s="7"/>
      <c r="NLZ11" s="7"/>
      <c r="NMA11" s="7"/>
      <c r="NMB11" s="7"/>
      <c r="NMC11" s="7"/>
      <c r="NMD11" s="7"/>
      <c r="NME11" s="7"/>
      <c r="NMF11" s="7"/>
      <c r="NMG11" s="7"/>
      <c r="NMH11" s="7"/>
      <c r="NMI11" s="7"/>
      <c r="NMJ11" s="7"/>
      <c r="NMK11" s="7"/>
      <c r="NML11" s="7"/>
      <c r="NMM11" s="7"/>
      <c r="NMN11" s="7"/>
      <c r="NMO11" s="7"/>
      <c r="NMP11" s="7"/>
      <c r="NMQ11" s="7"/>
      <c r="NMR11" s="7"/>
      <c r="NMS11" s="7"/>
      <c r="NMT11" s="7"/>
      <c r="NMU11" s="7"/>
      <c r="NMV11" s="7"/>
      <c r="NMW11" s="7"/>
      <c r="NMX11" s="7"/>
      <c r="NMY11" s="7"/>
      <c r="NMZ11" s="7"/>
      <c r="NNA11" s="7"/>
      <c r="NNB11" s="7"/>
      <c r="NNC11" s="7"/>
      <c r="NND11" s="7"/>
      <c r="NNE11" s="7"/>
      <c r="NNF11" s="7"/>
      <c r="NNG11" s="7"/>
      <c r="NNH11" s="7"/>
      <c r="NNI11" s="7"/>
      <c r="NNJ11" s="7"/>
      <c r="NNK11" s="7"/>
      <c r="NNL11" s="7"/>
      <c r="NNM11" s="7"/>
      <c r="NNN11" s="7"/>
      <c r="NNO11" s="7"/>
      <c r="NNP11" s="7"/>
      <c r="NNQ11" s="7"/>
      <c r="NNR11" s="7"/>
      <c r="NNS11" s="7"/>
      <c r="NNT11" s="7"/>
      <c r="NNU11" s="7"/>
      <c r="NNV11" s="7"/>
      <c r="NNW11" s="7"/>
      <c r="NNX11" s="7"/>
      <c r="NNY11" s="7"/>
      <c r="NNZ11" s="7"/>
      <c r="NOA11" s="7"/>
      <c r="NOB11" s="7"/>
      <c r="NOC11" s="7"/>
      <c r="NOD11" s="7"/>
      <c r="NOE11" s="7"/>
      <c r="NOF11" s="7"/>
      <c r="NOG11" s="7"/>
      <c r="NOH11" s="7"/>
      <c r="NOI11" s="7"/>
      <c r="NOJ11" s="7"/>
      <c r="NOK11" s="7"/>
      <c r="NOL11" s="7"/>
      <c r="NOM11" s="7"/>
      <c r="NON11" s="7"/>
      <c r="NOO11" s="7"/>
      <c r="NOP11" s="7"/>
      <c r="NOQ11" s="7"/>
      <c r="NOR11" s="7"/>
      <c r="NOS11" s="7"/>
      <c r="NOT11" s="7"/>
      <c r="NOU11" s="7"/>
      <c r="NOV11" s="7"/>
      <c r="NOW11" s="7"/>
      <c r="NOX11" s="7"/>
      <c r="NOY11" s="7"/>
      <c r="NOZ11" s="7"/>
      <c r="NPA11" s="7"/>
      <c r="NPB11" s="7"/>
      <c r="NPC11" s="7"/>
      <c r="NPD11" s="7"/>
      <c r="NPE11" s="7"/>
      <c r="NPF11" s="7"/>
      <c r="NPG11" s="7"/>
      <c r="NPH11" s="7"/>
      <c r="NPI11" s="7"/>
      <c r="NPJ11" s="7"/>
      <c r="NPK11" s="7"/>
      <c r="NPL11" s="7"/>
      <c r="NPM11" s="7"/>
      <c r="NPN11" s="7"/>
      <c r="NPO11" s="7"/>
      <c r="NPP11" s="7"/>
      <c r="NPQ11" s="7"/>
      <c r="NPR11" s="7"/>
      <c r="NPS11" s="7"/>
      <c r="NPT11" s="7"/>
      <c r="NPU11" s="7"/>
      <c r="NPV11" s="7"/>
      <c r="NPW11" s="7"/>
      <c r="NPX11" s="7"/>
      <c r="NPY11" s="7"/>
      <c r="NPZ11" s="7"/>
      <c r="NQA11" s="7"/>
      <c r="NQB11" s="7"/>
      <c r="NQC11" s="7"/>
      <c r="NQD11" s="7"/>
      <c r="NQE11" s="7"/>
      <c r="NQF11" s="7"/>
      <c r="NQG11" s="7"/>
      <c r="NQH11" s="7"/>
      <c r="NQI11" s="7"/>
      <c r="NQJ11" s="7"/>
      <c r="NQK11" s="7"/>
      <c r="NQL11" s="7"/>
      <c r="NQM11" s="7"/>
      <c r="NQN11" s="7"/>
      <c r="NQO11" s="7"/>
      <c r="NQP11" s="7"/>
      <c r="NQQ11" s="7"/>
      <c r="NQR11" s="7"/>
      <c r="NQS11" s="7"/>
      <c r="NQT11" s="7"/>
      <c r="NQU11" s="7"/>
      <c r="NQV11" s="7"/>
      <c r="NQW11" s="7"/>
      <c r="NQX11" s="7"/>
      <c r="NQY11" s="7"/>
      <c r="NQZ11" s="7"/>
      <c r="NRA11" s="7"/>
      <c r="NRB11" s="7"/>
      <c r="NRC11" s="7"/>
      <c r="NRD11" s="7"/>
      <c r="NRE11" s="7"/>
      <c r="NRF11" s="7"/>
      <c r="NRG11" s="7"/>
      <c r="NRH11" s="7"/>
      <c r="NRI11" s="7"/>
      <c r="NRJ11" s="7"/>
      <c r="NRK11" s="7"/>
      <c r="NRL11" s="7"/>
      <c r="NRM11" s="7"/>
      <c r="NRN11" s="7"/>
      <c r="NRO11" s="7"/>
      <c r="NRP11" s="7"/>
      <c r="NRQ11" s="7"/>
      <c r="NRR11" s="7"/>
      <c r="NRS11" s="7"/>
      <c r="NRT11" s="7"/>
      <c r="NRU11" s="7"/>
      <c r="NRV11" s="7"/>
      <c r="NRW11" s="7"/>
      <c r="NRX11" s="7"/>
      <c r="NRY11" s="7"/>
      <c r="NRZ11" s="7"/>
      <c r="NSA11" s="7"/>
      <c r="NSB11" s="7"/>
      <c r="NSC11" s="7"/>
      <c r="NSD11" s="7"/>
      <c r="NSE11" s="7"/>
      <c r="NSF11" s="7"/>
      <c r="NSG11" s="7"/>
      <c r="NSH11" s="7"/>
      <c r="NSI11" s="7"/>
      <c r="NSJ11" s="7"/>
      <c r="NSK11" s="7"/>
      <c r="NSL11" s="7"/>
      <c r="NSM11" s="7"/>
      <c r="NSN11" s="7"/>
      <c r="NSO11" s="7"/>
      <c r="NSP11" s="7"/>
      <c r="NSQ11" s="7"/>
      <c r="NSR11" s="7"/>
      <c r="NSS11" s="7"/>
      <c r="NST11" s="7"/>
      <c r="NSU11" s="7"/>
      <c r="NSV11" s="7"/>
      <c r="NSW11" s="7"/>
      <c r="NSX11" s="7"/>
      <c r="NSY11" s="7"/>
      <c r="NSZ11" s="7"/>
      <c r="NTA11" s="7"/>
      <c r="NTB11" s="7"/>
      <c r="NTC11" s="7"/>
      <c r="NTD11" s="7"/>
      <c r="NTE11" s="7"/>
      <c r="NTF11" s="7"/>
      <c r="NTG11" s="7"/>
      <c r="NTH11" s="7"/>
      <c r="NTI11" s="7"/>
      <c r="NTJ11" s="7"/>
      <c r="NTK11" s="7"/>
      <c r="NTL11" s="7"/>
      <c r="NTM11" s="7"/>
      <c r="NTN11" s="7"/>
      <c r="NTO11" s="7"/>
      <c r="NTP11" s="7"/>
      <c r="NTQ11" s="7"/>
      <c r="NTR11" s="7"/>
      <c r="NTS11" s="7"/>
      <c r="NTT11" s="7"/>
      <c r="NTV11" s="7"/>
      <c r="NTW11" s="7"/>
      <c r="NTX11" s="7"/>
      <c r="NTY11" s="7"/>
      <c r="NTZ11" s="7"/>
      <c r="NUA11" s="7"/>
      <c r="NUB11" s="7"/>
      <c r="NUC11" s="7"/>
      <c r="NUD11" s="7"/>
      <c r="NUE11" s="7"/>
      <c r="NUF11" s="7"/>
      <c r="NUG11" s="7"/>
      <c r="NUH11" s="7"/>
      <c r="NUI11" s="7"/>
      <c r="NUJ11" s="7"/>
      <c r="NUK11" s="7"/>
      <c r="NUL11" s="7"/>
      <c r="NUM11" s="7"/>
      <c r="NUN11" s="7"/>
      <c r="NUO11" s="7"/>
      <c r="NUP11" s="7"/>
      <c r="NUQ11" s="7"/>
      <c r="NUR11" s="7"/>
      <c r="NUS11" s="7"/>
      <c r="NUT11" s="7"/>
      <c r="NUU11" s="7"/>
      <c r="NUV11" s="7"/>
      <c r="NUW11" s="7"/>
      <c r="NUX11" s="7"/>
      <c r="NUY11" s="7"/>
      <c r="NUZ11" s="7"/>
      <c r="NVA11" s="7"/>
      <c r="NVB11" s="7"/>
      <c r="NVC11" s="7"/>
      <c r="NVD11" s="7"/>
      <c r="NVE11" s="7"/>
      <c r="NVF11" s="7"/>
      <c r="NVG11" s="7"/>
      <c r="NVH11" s="7"/>
      <c r="NVI11" s="7"/>
      <c r="NVJ11" s="7"/>
      <c r="NVK11" s="7"/>
      <c r="NVL11" s="7"/>
      <c r="NVM11" s="7"/>
      <c r="NVN11" s="7"/>
      <c r="NVO11" s="7"/>
      <c r="NVP11" s="7"/>
      <c r="NVQ11" s="7"/>
      <c r="NVR11" s="7"/>
      <c r="NVS11" s="7"/>
      <c r="NVT11" s="7"/>
      <c r="NVU11" s="7"/>
      <c r="NVV11" s="7"/>
      <c r="NVW11" s="7"/>
      <c r="NVX11" s="7"/>
      <c r="NVY11" s="7"/>
      <c r="NVZ11" s="7"/>
      <c r="NWA11" s="7"/>
      <c r="NWB11" s="7"/>
      <c r="NWC11" s="7"/>
      <c r="NWD11" s="7"/>
      <c r="NWE11" s="7"/>
      <c r="NWF11" s="7"/>
      <c r="NWG11" s="7"/>
      <c r="NWH11" s="7"/>
      <c r="NWI11" s="7"/>
      <c r="NWJ11" s="7"/>
      <c r="NWK11" s="7"/>
      <c r="NWL11" s="7"/>
      <c r="NWM11" s="7"/>
      <c r="NWN11" s="7"/>
      <c r="NWO11" s="7"/>
      <c r="NWP11" s="7"/>
      <c r="NWQ11" s="7"/>
      <c r="NWR11" s="7"/>
      <c r="NWS11" s="7"/>
      <c r="NWT11" s="7"/>
      <c r="NWU11" s="7"/>
      <c r="NWV11" s="7"/>
      <c r="NWW11" s="7"/>
      <c r="NWX11" s="7"/>
      <c r="NWY11" s="7"/>
      <c r="NWZ11" s="7"/>
      <c r="NXA11" s="7"/>
      <c r="NXB11" s="7"/>
      <c r="NXC11" s="7"/>
      <c r="NXD11" s="7"/>
      <c r="NXE11" s="7"/>
      <c r="NXF11" s="7"/>
      <c r="NXG11" s="7"/>
      <c r="NXH11" s="7"/>
      <c r="NXI11" s="7"/>
      <c r="NXJ11" s="7"/>
      <c r="NXK11" s="7"/>
      <c r="NXL11" s="7"/>
      <c r="NXM11" s="7"/>
      <c r="NXN11" s="7"/>
      <c r="NXO11" s="7"/>
      <c r="NXP11" s="7"/>
      <c r="NXQ11" s="7"/>
      <c r="NXR11" s="7"/>
      <c r="NXS11" s="7"/>
      <c r="NXT11" s="7"/>
      <c r="NXU11" s="7"/>
      <c r="NXV11" s="7"/>
      <c r="NXW11" s="7"/>
      <c r="NXX11" s="7"/>
      <c r="NXY11" s="7"/>
      <c r="NXZ11" s="7"/>
      <c r="NYA11" s="7"/>
      <c r="NYB11" s="7"/>
      <c r="NYC11" s="7"/>
      <c r="NYD11" s="7"/>
      <c r="NYE11" s="7"/>
      <c r="NYF11" s="7"/>
      <c r="NYG11" s="7"/>
      <c r="NYH11" s="7"/>
      <c r="NYI11" s="7"/>
      <c r="NYJ11" s="7"/>
      <c r="NYK11" s="7"/>
      <c r="NYL11" s="7"/>
      <c r="NYM11" s="7"/>
      <c r="NYN11" s="7"/>
      <c r="NYO11" s="7"/>
      <c r="NYP11" s="7"/>
      <c r="NYQ11" s="7"/>
      <c r="NYR11" s="7"/>
      <c r="NYS11" s="7"/>
      <c r="NYT11" s="7"/>
      <c r="NYU11" s="7"/>
      <c r="NYV11" s="7"/>
      <c r="NYW11" s="7"/>
      <c r="NYX11" s="7"/>
      <c r="NYY11" s="7"/>
      <c r="NYZ11" s="7"/>
      <c r="NZA11" s="7"/>
      <c r="NZB11" s="7"/>
      <c r="NZC11" s="7"/>
      <c r="NZD11" s="7"/>
      <c r="NZE11" s="7"/>
      <c r="NZF11" s="7"/>
      <c r="NZG11" s="7"/>
      <c r="NZH11" s="7"/>
      <c r="NZI11" s="7"/>
      <c r="NZJ11" s="7"/>
      <c r="NZK11" s="7"/>
      <c r="NZL11" s="7"/>
      <c r="NZM11" s="7"/>
      <c r="NZN11" s="7"/>
      <c r="NZO11" s="7"/>
      <c r="NZP11" s="7"/>
      <c r="NZQ11" s="7"/>
      <c r="NZR11" s="7"/>
      <c r="NZS11" s="7"/>
      <c r="NZT11" s="7"/>
      <c r="NZU11" s="7"/>
      <c r="NZV11" s="7"/>
      <c r="NZW11" s="7"/>
      <c r="NZX11" s="7"/>
      <c r="NZY11" s="7"/>
      <c r="NZZ11" s="7"/>
      <c r="OAA11" s="7"/>
      <c r="OAB11" s="7"/>
      <c r="OAC11" s="7"/>
      <c r="OAD11" s="7"/>
      <c r="OAE11" s="7"/>
      <c r="OAF11" s="7"/>
      <c r="OAG11" s="7"/>
      <c r="OAH11" s="7"/>
      <c r="OAI11" s="7"/>
      <c r="OAJ11" s="7"/>
      <c r="OAK11" s="7"/>
      <c r="OAL11" s="7"/>
      <c r="OAM11" s="7"/>
      <c r="OAN11" s="7"/>
      <c r="OAO11" s="7"/>
      <c r="OAP11" s="7"/>
      <c r="OAQ11" s="7"/>
      <c r="OAR11" s="7"/>
      <c r="OAS11" s="7"/>
      <c r="OAT11" s="7"/>
      <c r="OAU11" s="7"/>
      <c r="OAV11" s="7"/>
      <c r="OAW11" s="7"/>
      <c r="OAX11" s="7"/>
      <c r="OAY11" s="7"/>
      <c r="OAZ11" s="7"/>
      <c r="OBA11" s="7"/>
      <c r="OBB11" s="7"/>
      <c r="OBC11" s="7"/>
      <c r="OBD11" s="7"/>
      <c r="OBE11" s="7"/>
      <c r="OBF11" s="7"/>
      <c r="OBG11" s="7"/>
      <c r="OBH11" s="7"/>
      <c r="OBI11" s="7"/>
      <c r="OBJ11" s="7"/>
      <c r="OBK11" s="7"/>
      <c r="OBL11" s="7"/>
      <c r="OBM11" s="7"/>
      <c r="OBN11" s="7"/>
      <c r="OBO11" s="7"/>
      <c r="OBP11" s="7"/>
      <c r="OBQ11" s="7"/>
      <c r="OBR11" s="7"/>
      <c r="OBS11" s="7"/>
      <c r="OBT11" s="7"/>
      <c r="OBU11" s="7"/>
      <c r="OBV11" s="7"/>
      <c r="OBW11" s="7"/>
      <c r="OBX11" s="7"/>
      <c r="OBY11" s="7"/>
      <c r="OBZ11" s="7"/>
      <c r="OCA11" s="7"/>
      <c r="OCB11" s="7"/>
      <c r="OCC11" s="7"/>
      <c r="OCD11" s="7"/>
      <c r="OCE11" s="7"/>
      <c r="OCF11" s="7"/>
      <c r="OCG11" s="7"/>
      <c r="OCH11" s="7"/>
      <c r="OCI11" s="7"/>
      <c r="OCJ11" s="7"/>
      <c r="OCK11" s="7"/>
      <c r="OCL11" s="7"/>
      <c r="OCM11" s="7"/>
      <c r="OCN11" s="7"/>
      <c r="OCO11" s="7"/>
      <c r="OCP11" s="7"/>
      <c r="OCQ11" s="7"/>
      <c r="OCR11" s="7"/>
      <c r="OCS11" s="7"/>
      <c r="OCT11" s="7"/>
      <c r="OCU11" s="7"/>
      <c r="OCV11" s="7"/>
      <c r="OCW11" s="7"/>
      <c r="OCX11" s="7"/>
      <c r="OCY11" s="7"/>
      <c r="OCZ11" s="7"/>
      <c r="ODA11" s="7"/>
      <c r="ODB11" s="7"/>
      <c r="ODC11" s="7"/>
      <c r="ODD11" s="7"/>
      <c r="ODE11" s="7"/>
      <c r="ODF11" s="7"/>
      <c r="ODG11" s="7"/>
      <c r="ODH11" s="7"/>
      <c r="ODI11" s="7"/>
      <c r="ODJ11" s="7"/>
      <c r="ODK11" s="7"/>
      <c r="ODL11" s="7"/>
      <c r="ODM11" s="7"/>
      <c r="ODN11" s="7"/>
      <c r="ODO11" s="7"/>
      <c r="ODP11" s="7"/>
      <c r="ODR11" s="7"/>
      <c r="ODS11" s="7"/>
      <c r="ODT11" s="7"/>
      <c r="ODU11" s="7"/>
      <c r="ODV11" s="7"/>
      <c r="ODW11" s="7"/>
      <c r="ODX11" s="7"/>
      <c r="ODY11" s="7"/>
      <c r="ODZ11" s="7"/>
      <c r="OEA11" s="7"/>
      <c r="OEB11" s="7"/>
      <c r="OEC11" s="7"/>
      <c r="OED11" s="7"/>
      <c r="OEE11" s="7"/>
      <c r="OEF11" s="7"/>
      <c r="OEG11" s="7"/>
      <c r="OEH11" s="7"/>
      <c r="OEI11" s="7"/>
      <c r="OEJ11" s="7"/>
      <c r="OEK11" s="7"/>
      <c r="OEL11" s="7"/>
      <c r="OEM11" s="7"/>
      <c r="OEN11" s="7"/>
      <c r="OEO11" s="7"/>
      <c r="OEP11" s="7"/>
      <c r="OEQ11" s="7"/>
      <c r="OER11" s="7"/>
      <c r="OES11" s="7"/>
      <c r="OET11" s="7"/>
      <c r="OEU11" s="7"/>
      <c r="OEV11" s="7"/>
      <c r="OEW11" s="7"/>
      <c r="OEX11" s="7"/>
      <c r="OEY11" s="7"/>
      <c r="OEZ11" s="7"/>
      <c r="OFA11" s="7"/>
      <c r="OFB11" s="7"/>
      <c r="OFC11" s="7"/>
      <c r="OFD11" s="7"/>
      <c r="OFE11" s="7"/>
      <c r="OFF11" s="7"/>
      <c r="OFG11" s="7"/>
      <c r="OFH11" s="7"/>
      <c r="OFI11" s="7"/>
      <c r="OFJ11" s="7"/>
      <c r="OFK11" s="7"/>
      <c r="OFL11" s="7"/>
      <c r="OFM11" s="7"/>
      <c r="OFN11" s="7"/>
      <c r="OFO11" s="7"/>
      <c r="OFP11" s="7"/>
      <c r="OFQ11" s="7"/>
      <c r="OFR11" s="7"/>
      <c r="OFS11" s="7"/>
      <c r="OFT11" s="7"/>
      <c r="OFU11" s="7"/>
      <c r="OFV11" s="7"/>
      <c r="OFW11" s="7"/>
      <c r="OFX11" s="7"/>
      <c r="OFY11" s="7"/>
      <c r="OFZ11" s="7"/>
      <c r="OGA11" s="7"/>
      <c r="OGB11" s="7"/>
      <c r="OGC11" s="7"/>
      <c r="OGD11" s="7"/>
      <c r="OGE11" s="7"/>
      <c r="OGF11" s="7"/>
      <c r="OGG11" s="7"/>
      <c r="OGH11" s="7"/>
      <c r="OGI11" s="7"/>
      <c r="OGJ11" s="7"/>
      <c r="OGK11" s="7"/>
      <c r="OGL11" s="7"/>
      <c r="OGM11" s="7"/>
      <c r="OGN11" s="7"/>
      <c r="OGO11" s="7"/>
      <c r="OGP11" s="7"/>
      <c r="OGQ11" s="7"/>
      <c r="OGR11" s="7"/>
      <c r="OGS11" s="7"/>
      <c r="OGT11" s="7"/>
      <c r="OGU11" s="7"/>
      <c r="OGV11" s="7"/>
      <c r="OGW11" s="7"/>
      <c r="OGX11" s="7"/>
      <c r="OGY11" s="7"/>
      <c r="OGZ11" s="7"/>
      <c r="OHA11" s="7"/>
      <c r="OHB11" s="7"/>
      <c r="OHC11" s="7"/>
      <c r="OHD11" s="7"/>
      <c r="OHE11" s="7"/>
      <c r="OHF11" s="7"/>
      <c r="OHG11" s="7"/>
      <c r="OHH11" s="7"/>
      <c r="OHI11" s="7"/>
      <c r="OHJ11" s="7"/>
      <c r="OHK11" s="7"/>
      <c r="OHL11" s="7"/>
      <c r="OHM11" s="7"/>
      <c r="OHN11" s="7"/>
      <c r="OHO11" s="7"/>
      <c r="OHP11" s="7"/>
      <c r="OHQ11" s="7"/>
      <c r="OHR11" s="7"/>
      <c r="OHS11" s="7"/>
      <c r="OHT11" s="7"/>
      <c r="OHU11" s="7"/>
      <c r="OHV11" s="7"/>
      <c r="OHW11" s="7"/>
      <c r="OHX11" s="7"/>
      <c r="OHY11" s="7"/>
      <c r="OHZ11" s="7"/>
      <c r="OIA11" s="7"/>
      <c r="OIB11" s="7"/>
      <c r="OIC11" s="7"/>
      <c r="OID11" s="7"/>
      <c r="OIE11" s="7"/>
      <c r="OIF11" s="7"/>
      <c r="OIG11" s="7"/>
      <c r="OIH11" s="7"/>
      <c r="OII11" s="7"/>
      <c r="OIJ11" s="7"/>
      <c r="OIK11" s="7"/>
      <c r="OIL11" s="7"/>
      <c r="OIM11" s="7"/>
      <c r="OIN11" s="7"/>
      <c r="OIO11" s="7"/>
      <c r="OIP11" s="7"/>
      <c r="OIQ11" s="7"/>
      <c r="OIR11" s="7"/>
      <c r="OIS11" s="7"/>
      <c r="OIT11" s="7"/>
      <c r="OIU11" s="7"/>
      <c r="OIV11" s="7"/>
      <c r="OIW11" s="7"/>
      <c r="OIX11" s="7"/>
      <c r="OIY11" s="7"/>
      <c r="OIZ11" s="7"/>
      <c r="OJA11" s="7"/>
      <c r="OJB11" s="7"/>
      <c r="OJC11" s="7"/>
      <c r="OJD11" s="7"/>
      <c r="OJE11" s="7"/>
      <c r="OJF11" s="7"/>
      <c r="OJG11" s="7"/>
      <c r="OJH11" s="7"/>
      <c r="OJI11" s="7"/>
      <c r="OJJ11" s="7"/>
      <c r="OJK11" s="7"/>
      <c r="OJL11" s="7"/>
      <c r="OJM11" s="7"/>
      <c r="OJN11" s="7"/>
      <c r="OJO11" s="7"/>
      <c r="OJP11" s="7"/>
      <c r="OJQ11" s="7"/>
      <c r="OJR11" s="7"/>
      <c r="OJS11" s="7"/>
      <c r="OJT11" s="7"/>
      <c r="OJU11" s="7"/>
      <c r="OJV11" s="7"/>
      <c r="OJW11" s="7"/>
      <c r="OJX11" s="7"/>
      <c r="OJY11" s="7"/>
      <c r="OJZ11" s="7"/>
      <c r="OKA11" s="7"/>
      <c r="OKB11" s="7"/>
      <c r="OKC11" s="7"/>
      <c r="OKD11" s="7"/>
      <c r="OKE11" s="7"/>
      <c r="OKF11" s="7"/>
      <c r="OKG11" s="7"/>
      <c r="OKH11" s="7"/>
      <c r="OKI11" s="7"/>
      <c r="OKJ11" s="7"/>
      <c r="OKK11" s="7"/>
      <c r="OKL11" s="7"/>
      <c r="OKM11" s="7"/>
      <c r="OKN11" s="7"/>
      <c r="OKO11" s="7"/>
      <c r="OKP11" s="7"/>
      <c r="OKQ11" s="7"/>
      <c r="OKR11" s="7"/>
      <c r="OKS11" s="7"/>
      <c r="OKT11" s="7"/>
      <c r="OKU11" s="7"/>
      <c r="OKV11" s="7"/>
      <c r="OKW11" s="7"/>
      <c r="OKX11" s="7"/>
      <c r="OKY11" s="7"/>
      <c r="OKZ11" s="7"/>
      <c r="OLA11" s="7"/>
      <c r="OLB11" s="7"/>
      <c r="OLC11" s="7"/>
      <c r="OLD11" s="7"/>
      <c r="OLE11" s="7"/>
      <c r="OLF11" s="7"/>
      <c r="OLG11" s="7"/>
      <c r="OLH11" s="7"/>
      <c r="OLI11" s="7"/>
      <c r="OLJ11" s="7"/>
      <c r="OLK11" s="7"/>
      <c r="OLL11" s="7"/>
      <c r="OLM11" s="7"/>
      <c r="OLN11" s="7"/>
      <c r="OLO11" s="7"/>
      <c r="OLP11" s="7"/>
      <c r="OLQ11" s="7"/>
      <c r="OLR11" s="7"/>
      <c r="OLS11" s="7"/>
      <c r="OLT11" s="7"/>
      <c r="OLU11" s="7"/>
      <c r="OLV11" s="7"/>
      <c r="OLW11" s="7"/>
      <c r="OLX11" s="7"/>
      <c r="OLY11" s="7"/>
      <c r="OLZ11" s="7"/>
      <c r="OMA11" s="7"/>
      <c r="OMB11" s="7"/>
      <c r="OMC11" s="7"/>
      <c r="OMD11" s="7"/>
      <c r="OME11" s="7"/>
      <c r="OMF11" s="7"/>
      <c r="OMG11" s="7"/>
      <c r="OMH11" s="7"/>
      <c r="OMI11" s="7"/>
      <c r="OMJ11" s="7"/>
      <c r="OMK11" s="7"/>
      <c r="OML11" s="7"/>
      <c r="OMM11" s="7"/>
      <c r="OMN11" s="7"/>
      <c r="OMO11" s="7"/>
      <c r="OMP11" s="7"/>
      <c r="OMQ11" s="7"/>
      <c r="OMR11" s="7"/>
      <c r="OMS11" s="7"/>
      <c r="OMT11" s="7"/>
      <c r="OMU11" s="7"/>
      <c r="OMV11" s="7"/>
      <c r="OMW11" s="7"/>
      <c r="OMX11" s="7"/>
      <c r="OMY11" s="7"/>
      <c r="OMZ11" s="7"/>
      <c r="ONA11" s="7"/>
      <c r="ONB11" s="7"/>
      <c r="ONC11" s="7"/>
      <c r="OND11" s="7"/>
      <c r="ONE11" s="7"/>
      <c r="ONF11" s="7"/>
      <c r="ONG11" s="7"/>
      <c r="ONH11" s="7"/>
      <c r="ONI11" s="7"/>
      <c r="ONJ11" s="7"/>
      <c r="ONK11" s="7"/>
      <c r="ONL11" s="7"/>
      <c r="ONN11" s="7"/>
      <c r="ONO11" s="7"/>
      <c r="ONP11" s="7"/>
      <c r="ONQ11" s="7"/>
      <c r="ONR11" s="7"/>
      <c r="ONS11" s="7"/>
      <c r="ONT11" s="7"/>
      <c r="ONU11" s="7"/>
      <c r="ONV11" s="7"/>
      <c r="ONW11" s="7"/>
      <c r="ONX11" s="7"/>
      <c r="ONY11" s="7"/>
      <c r="ONZ11" s="7"/>
      <c r="OOA11" s="7"/>
      <c r="OOB11" s="7"/>
      <c r="OOC11" s="7"/>
      <c r="OOD11" s="7"/>
      <c r="OOE11" s="7"/>
      <c r="OOF11" s="7"/>
      <c r="OOG11" s="7"/>
      <c r="OOH11" s="7"/>
      <c r="OOI11" s="7"/>
      <c r="OOJ11" s="7"/>
      <c r="OOK11" s="7"/>
      <c r="OOL11" s="7"/>
      <c r="OOM11" s="7"/>
      <c r="OON11" s="7"/>
      <c r="OOO11" s="7"/>
      <c r="OOP11" s="7"/>
      <c r="OOQ11" s="7"/>
      <c r="OOR11" s="7"/>
      <c r="OOS11" s="7"/>
      <c r="OOT11" s="7"/>
      <c r="OOU11" s="7"/>
      <c r="OOV11" s="7"/>
      <c r="OOW11" s="7"/>
      <c r="OOX11" s="7"/>
      <c r="OOY11" s="7"/>
      <c r="OOZ11" s="7"/>
      <c r="OPA11" s="7"/>
      <c r="OPB11" s="7"/>
      <c r="OPC11" s="7"/>
      <c r="OPD11" s="7"/>
      <c r="OPE11" s="7"/>
      <c r="OPF11" s="7"/>
      <c r="OPG11" s="7"/>
      <c r="OPH11" s="7"/>
      <c r="OPI11" s="7"/>
      <c r="OPJ11" s="7"/>
      <c r="OPK11" s="7"/>
      <c r="OPL11" s="7"/>
      <c r="OPM11" s="7"/>
      <c r="OPN11" s="7"/>
      <c r="OPO11" s="7"/>
      <c r="OPP11" s="7"/>
      <c r="OPQ11" s="7"/>
      <c r="OPR11" s="7"/>
      <c r="OPS11" s="7"/>
      <c r="OPT11" s="7"/>
      <c r="OPU11" s="7"/>
      <c r="OPV11" s="7"/>
      <c r="OPW11" s="7"/>
      <c r="OPX11" s="7"/>
      <c r="OPY11" s="7"/>
      <c r="OPZ11" s="7"/>
      <c r="OQA11" s="7"/>
      <c r="OQB11" s="7"/>
      <c r="OQC11" s="7"/>
      <c r="OQD11" s="7"/>
      <c r="OQE11" s="7"/>
      <c r="OQF11" s="7"/>
      <c r="OQG11" s="7"/>
      <c r="OQH11" s="7"/>
      <c r="OQI11" s="7"/>
      <c r="OQJ11" s="7"/>
      <c r="OQK11" s="7"/>
      <c r="OQL11" s="7"/>
      <c r="OQM11" s="7"/>
      <c r="OQN11" s="7"/>
      <c r="OQO11" s="7"/>
      <c r="OQP11" s="7"/>
      <c r="OQQ11" s="7"/>
      <c r="OQR11" s="7"/>
      <c r="OQS11" s="7"/>
      <c r="OQT11" s="7"/>
      <c r="OQU11" s="7"/>
      <c r="OQV11" s="7"/>
      <c r="OQW11" s="7"/>
      <c r="OQX11" s="7"/>
      <c r="OQY11" s="7"/>
      <c r="OQZ11" s="7"/>
      <c r="ORA11" s="7"/>
      <c r="ORB11" s="7"/>
      <c r="ORC11" s="7"/>
      <c r="ORD11" s="7"/>
      <c r="ORE11" s="7"/>
      <c r="ORF11" s="7"/>
      <c r="ORG11" s="7"/>
      <c r="ORH11" s="7"/>
      <c r="ORI11" s="7"/>
      <c r="ORJ11" s="7"/>
      <c r="ORK11" s="7"/>
      <c r="ORL11" s="7"/>
      <c r="ORM11" s="7"/>
      <c r="ORN11" s="7"/>
      <c r="ORO11" s="7"/>
      <c r="ORP11" s="7"/>
      <c r="ORQ11" s="7"/>
      <c r="ORR11" s="7"/>
      <c r="ORS11" s="7"/>
      <c r="ORT11" s="7"/>
      <c r="ORU11" s="7"/>
      <c r="ORV11" s="7"/>
      <c r="ORW11" s="7"/>
      <c r="ORX11" s="7"/>
      <c r="ORY11" s="7"/>
      <c r="ORZ11" s="7"/>
      <c r="OSA11" s="7"/>
      <c r="OSB11" s="7"/>
      <c r="OSC11" s="7"/>
      <c r="OSD11" s="7"/>
      <c r="OSE11" s="7"/>
      <c r="OSF11" s="7"/>
      <c r="OSG11" s="7"/>
      <c r="OSH11" s="7"/>
      <c r="OSI11" s="7"/>
      <c r="OSJ11" s="7"/>
      <c r="OSK11" s="7"/>
      <c r="OSL11" s="7"/>
      <c r="OSM11" s="7"/>
      <c r="OSN11" s="7"/>
      <c r="OSO11" s="7"/>
      <c r="OSP11" s="7"/>
      <c r="OSQ11" s="7"/>
      <c r="OSR11" s="7"/>
      <c r="OSS11" s="7"/>
      <c r="OST11" s="7"/>
      <c r="OSU11" s="7"/>
      <c r="OSV11" s="7"/>
      <c r="OSW11" s="7"/>
      <c r="OSX11" s="7"/>
      <c r="OSY11" s="7"/>
      <c r="OSZ11" s="7"/>
      <c r="OTA11" s="7"/>
      <c r="OTB11" s="7"/>
      <c r="OTC11" s="7"/>
      <c r="OTD11" s="7"/>
      <c r="OTE11" s="7"/>
      <c r="OTF11" s="7"/>
      <c r="OTG11" s="7"/>
      <c r="OTH11" s="7"/>
      <c r="OTI11" s="7"/>
      <c r="OTJ11" s="7"/>
      <c r="OTK11" s="7"/>
      <c r="OTL11" s="7"/>
      <c r="OTM11" s="7"/>
      <c r="OTN11" s="7"/>
      <c r="OTO11" s="7"/>
      <c r="OTP11" s="7"/>
      <c r="OTQ11" s="7"/>
      <c r="OTR11" s="7"/>
      <c r="OTS11" s="7"/>
      <c r="OTT11" s="7"/>
      <c r="OTU11" s="7"/>
      <c r="OTV11" s="7"/>
      <c r="OTW11" s="7"/>
      <c r="OTX11" s="7"/>
      <c r="OTY11" s="7"/>
      <c r="OTZ11" s="7"/>
      <c r="OUA11" s="7"/>
      <c r="OUB11" s="7"/>
      <c r="OUC11" s="7"/>
      <c r="OUD11" s="7"/>
      <c r="OUE11" s="7"/>
      <c r="OUF11" s="7"/>
      <c r="OUG11" s="7"/>
      <c r="OUH11" s="7"/>
      <c r="OUI11" s="7"/>
      <c r="OUJ11" s="7"/>
      <c r="OUK11" s="7"/>
      <c r="OUL11" s="7"/>
      <c r="OUM11" s="7"/>
      <c r="OUN11" s="7"/>
      <c r="OUO11" s="7"/>
      <c r="OUP11" s="7"/>
      <c r="OUQ11" s="7"/>
      <c r="OUR11" s="7"/>
      <c r="OUS11" s="7"/>
      <c r="OUT11" s="7"/>
      <c r="OUU11" s="7"/>
      <c r="OUV11" s="7"/>
      <c r="OUW11" s="7"/>
      <c r="OUX11" s="7"/>
      <c r="OUY11" s="7"/>
      <c r="OUZ11" s="7"/>
      <c r="OVA11" s="7"/>
      <c r="OVB11" s="7"/>
      <c r="OVC11" s="7"/>
      <c r="OVD11" s="7"/>
      <c r="OVE11" s="7"/>
      <c r="OVF11" s="7"/>
      <c r="OVG11" s="7"/>
      <c r="OVH11" s="7"/>
      <c r="OVI11" s="7"/>
      <c r="OVJ11" s="7"/>
      <c r="OVK11" s="7"/>
      <c r="OVL11" s="7"/>
      <c r="OVM11" s="7"/>
      <c r="OVN11" s="7"/>
      <c r="OVO11" s="7"/>
      <c r="OVP11" s="7"/>
      <c r="OVQ11" s="7"/>
      <c r="OVR11" s="7"/>
      <c r="OVS11" s="7"/>
      <c r="OVT11" s="7"/>
      <c r="OVU11" s="7"/>
      <c r="OVV11" s="7"/>
      <c r="OVW11" s="7"/>
      <c r="OVX11" s="7"/>
      <c r="OVY11" s="7"/>
      <c r="OVZ11" s="7"/>
      <c r="OWA11" s="7"/>
      <c r="OWB11" s="7"/>
      <c r="OWC11" s="7"/>
      <c r="OWD11" s="7"/>
      <c r="OWE11" s="7"/>
      <c r="OWF11" s="7"/>
      <c r="OWG11" s="7"/>
      <c r="OWH11" s="7"/>
      <c r="OWI11" s="7"/>
      <c r="OWJ11" s="7"/>
      <c r="OWK11" s="7"/>
      <c r="OWL11" s="7"/>
      <c r="OWM11" s="7"/>
      <c r="OWN11" s="7"/>
      <c r="OWO11" s="7"/>
      <c r="OWP11" s="7"/>
      <c r="OWQ11" s="7"/>
      <c r="OWR11" s="7"/>
      <c r="OWS11" s="7"/>
      <c r="OWT11" s="7"/>
      <c r="OWU11" s="7"/>
      <c r="OWV11" s="7"/>
      <c r="OWW11" s="7"/>
      <c r="OWX11" s="7"/>
      <c r="OWY11" s="7"/>
      <c r="OWZ11" s="7"/>
      <c r="OXA11" s="7"/>
      <c r="OXB11" s="7"/>
      <c r="OXC11" s="7"/>
      <c r="OXD11" s="7"/>
      <c r="OXE11" s="7"/>
      <c r="OXF11" s="7"/>
      <c r="OXG11" s="7"/>
      <c r="OXH11" s="7"/>
      <c r="OXJ11" s="7"/>
      <c r="OXK11" s="7"/>
      <c r="OXL11" s="7"/>
      <c r="OXM11" s="7"/>
      <c r="OXN11" s="7"/>
      <c r="OXO11" s="7"/>
      <c r="OXP11" s="7"/>
      <c r="OXQ11" s="7"/>
      <c r="OXR11" s="7"/>
      <c r="OXS11" s="7"/>
      <c r="OXT11" s="7"/>
      <c r="OXU11" s="7"/>
      <c r="OXV11" s="7"/>
      <c r="OXW11" s="7"/>
      <c r="OXX11" s="7"/>
      <c r="OXY11" s="7"/>
      <c r="OXZ11" s="7"/>
      <c r="OYA11" s="7"/>
      <c r="OYB11" s="7"/>
      <c r="OYC11" s="7"/>
      <c r="OYD11" s="7"/>
      <c r="OYE11" s="7"/>
      <c r="OYF11" s="7"/>
      <c r="OYG11" s="7"/>
      <c r="OYH11" s="7"/>
      <c r="OYI11" s="7"/>
      <c r="OYJ11" s="7"/>
      <c r="OYK11" s="7"/>
      <c r="OYL11" s="7"/>
      <c r="OYM11" s="7"/>
      <c r="OYN11" s="7"/>
      <c r="OYO11" s="7"/>
      <c r="OYP11" s="7"/>
      <c r="OYQ11" s="7"/>
      <c r="OYR11" s="7"/>
      <c r="OYS11" s="7"/>
      <c r="OYT11" s="7"/>
      <c r="OYU11" s="7"/>
      <c r="OYV11" s="7"/>
      <c r="OYW11" s="7"/>
      <c r="OYX11" s="7"/>
      <c r="OYY11" s="7"/>
      <c r="OYZ11" s="7"/>
      <c r="OZA11" s="7"/>
      <c r="OZB11" s="7"/>
      <c r="OZC11" s="7"/>
      <c r="OZD11" s="7"/>
      <c r="OZE11" s="7"/>
      <c r="OZF11" s="7"/>
      <c r="OZG11" s="7"/>
      <c r="OZH11" s="7"/>
      <c r="OZI11" s="7"/>
      <c r="OZJ11" s="7"/>
      <c r="OZK11" s="7"/>
      <c r="OZL11" s="7"/>
      <c r="OZM11" s="7"/>
      <c r="OZN11" s="7"/>
      <c r="OZO11" s="7"/>
      <c r="OZP11" s="7"/>
      <c r="OZQ11" s="7"/>
      <c r="OZR11" s="7"/>
      <c r="OZS11" s="7"/>
      <c r="OZT11" s="7"/>
      <c r="OZU11" s="7"/>
      <c r="OZV11" s="7"/>
      <c r="OZW11" s="7"/>
      <c r="OZX11" s="7"/>
      <c r="OZY11" s="7"/>
      <c r="OZZ11" s="7"/>
      <c r="PAA11" s="7"/>
      <c r="PAB11" s="7"/>
      <c r="PAC11" s="7"/>
      <c r="PAD11" s="7"/>
      <c r="PAE11" s="7"/>
      <c r="PAF11" s="7"/>
      <c r="PAG11" s="7"/>
      <c r="PAH11" s="7"/>
      <c r="PAI11" s="7"/>
      <c r="PAJ11" s="7"/>
      <c r="PAK11" s="7"/>
      <c r="PAL11" s="7"/>
      <c r="PAM11" s="7"/>
      <c r="PAN11" s="7"/>
      <c r="PAO11" s="7"/>
      <c r="PAP11" s="7"/>
      <c r="PAQ11" s="7"/>
      <c r="PAR11" s="7"/>
      <c r="PAS11" s="7"/>
      <c r="PAT11" s="7"/>
      <c r="PAU11" s="7"/>
      <c r="PAV11" s="7"/>
      <c r="PAW11" s="7"/>
      <c r="PAX11" s="7"/>
      <c r="PAY11" s="7"/>
      <c r="PAZ11" s="7"/>
      <c r="PBA11" s="7"/>
      <c r="PBB11" s="7"/>
      <c r="PBC11" s="7"/>
      <c r="PBD11" s="7"/>
      <c r="PBE11" s="7"/>
      <c r="PBF11" s="7"/>
      <c r="PBG11" s="7"/>
      <c r="PBH11" s="7"/>
      <c r="PBI11" s="7"/>
      <c r="PBJ11" s="7"/>
      <c r="PBK11" s="7"/>
      <c r="PBL11" s="7"/>
      <c r="PBM11" s="7"/>
      <c r="PBN11" s="7"/>
      <c r="PBO11" s="7"/>
      <c r="PBP11" s="7"/>
      <c r="PBQ11" s="7"/>
      <c r="PBR11" s="7"/>
      <c r="PBS11" s="7"/>
      <c r="PBT11" s="7"/>
      <c r="PBU11" s="7"/>
      <c r="PBV11" s="7"/>
      <c r="PBW11" s="7"/>
      <c r="PBX11" s="7"/>
      <c r="PBY11" s="7"/>
      <c r="PBZ11" s="7"/>
      <c r="PCA11" s="7"/>
      <c r="PCB11" s="7"/>
      <c r="PCC11" s="7"/>
      <c r="PCD11" s="7"/>
      <c r="PCE11" s="7"/>
      <c r="PCF11" s="7"/>
      <c r="PCG11" s="7"/>
      <c r="PCH11" s="7"/>
      <c r="PCI11" s="7"/>
      <c r="PCJ11" s="7"/>
      <c r="PCK11" s="7"/>
      <c r="PCL11" s="7"/>
      <c r="PCM11" s="7"/>
      <c r="PCN11" s="7"/>
      <c r="PCO11" s="7"/>
      <c r="PCP11" s="7"/>
      <c r="PCQ11" s="7"/>
      <c r="PCR11" s="7"/>
      <c r="PCS11" s="7"/>
      <c r="PCT11" s="7"/>
      <c r="PCU11" s="7"/>
      <c r="PCV11" s="7"/>
      <c r="PCW11" s="7"/>
      <c r="PCX11" s="7"/>
      <c r="PCY11" s="7"/>
      <c r="PCZ11" s="7"/>
      <c r="PDA11" s="7"/>
      <c r="PDB11" s="7"/>
      <c r="PDC11" s="7"/>
      <c r="PDD11" s="7"/>
      <c r="PDE11" s="7"/>
      <c r="PDF11" s="7"/>
      <c r="PDG11" s="7"/>
      <c r="PDH11" s="7"/>
      <c r="PDI11" s="7"/>
      <c r="PDJ11" s="7"/>
      <c r="PDK11" s="7"/>
      <c r="PDL11" s="7"/>
      <c r="PDM11" s="7"/>
      <c r="PDN11" s="7"/>
      <c r="PDO11" s="7"/>
      <c r="PDP11" s="7"/>
      <c r="PDQ11" s="7"/>
      <c r="PDR11" s="7"/>
      <c r="PDS11" s="7"/>
      <c r="PDT11" s="7"/>
      <c r="PDU11" s="7"/>
      <c r="PDV11" s="7"/>
      <c r="PDW11" s="7"/>
      <c r="PDX11" s="7"/>
      <c r="PDY11" s="7"/>
      <c r="PDZ11" s="7"/>
      <c r="PEA11" s="7"/>
      <c r="PEB11" s="7"/>
      <c r="PEC11" s="7"/>
      <c r="PED11" s="7"/>
      <c r="PEE11" s="7"/>
      <c r="PEF11" s="7"/>
      <c r="PEG11" s="7"/>
      <c r="PEH11" s="7"/>
      <c r="PEI11" s="7"/>
      <c r="PEJ11" s="7"/>
      <c r="PEK11" s="7"/>
      <c r="PEL11" s="7"/>
      <c r="PEM11" s="7"/>
      <c r="PEN11" s="7"/>
      <c r="PEO11" s="7"/>
      <c r="PEP11" s="7"/>
      <c r="PEQ11" s="7"/>
      <c r="PER11" s="7"/>
      <c r="PES11" s="7"/>
      <c r="PET11" s="7"/>
      <c r="PEU11" s="7"/>
      <c r="PEV11" s="7"/>
      <c r="PEW11" s="7"/>
      <c r="PEX11" s="7"/>
      <c r="PEY11" s="7"/>
      <c r="PEZ11" s="7"/>
      <c r="PFA11" s="7"/>
      <c r="PFB11" s="7"/>
      <c r="PFC11" s="7"/>
      <c r="PFD11" s="7"/>
      <c r="PFE11" s="7"/>
      <c r="PFF11" s="7"/>
      <c r="PFG11" s="7"/>
      <c r="PFH11" s="7"/>
      <c r="PFI11" s="7"/>
      <c r="PFJ11" s="7"/>
      <c r="PFK11" s="7"/>
      <c r="PFL11" s="7"/>
      <c r="PFM11" s="7"/>
      <c r="PFN11" s="7"/>
      <c r="PFO11" s="7"/>
      <c r="PFP11" s="7"/>
      <c r="PFQ11" s="7"/>
      <c r="PFR11" s="7"/>
      <c r="PFS11" s="7"/>
      <c r="PFT11" s="7"/>
      <c r="PFU11" s="7"/>
      <c r="PFV11" s="7"/>
      <c r="PFW11" s="7"/>
      <c r="PFX11" s="7"/>
      <c r="PFY11" s="7"/>
      <c r="PFZ11" s="7"/>
      <c r="PGA11" s="7"/>
      <c r="PGB11" s="7"/>
      <c r="PGC11" s="7"/>
      <c r="PGD11" s="7"/>
      <c r="PGE11" s="7"/>
      <c r="PGF11" s="7"/>
      <c r="PGG11" s="7"/>
      <c r="PGH11" s="7"/>
      <c r="PGI11" s="7"/>
      <c r="PGJ11" s="7"/>
      <c r="PGK11" s="7"/>
      <c r="PGL11" s="7"/>
      <c r="PGM11" s="7"/>
      <c r="PGN11" s="7"/>
      <c r="PGO11" s="7"/>
      <c r="PGP11" s="7"/>
      <c r="PGQ11" s="7"/>
      <c r="PGR11" s="7"/>
      <c r="PGS11" s="7"/>
      <c r="PGT11" s="7"/>
      <c r="PGU11" s="7"/>
      <c r="PGV11" s="7"/>
      <c r="PGW11" s="7"/>
      <c r="PGX11" s="7"/>
      <c r="PGY11" s="7"/>
      <c r="PGZ11" s="7"/>
      <c r="PHA11" s="7"/>
      <c r="PHB11" s="7"/>
      <c r="PHC11" s="7"/>
      <c r="PHD11" s="7"/>
      <c r="PHF11" s="7"/>
      <c r="PHG11" s="7"/>
      <c r="PHH11" s="7"/>
      <c r="PHI11" s="7"/>
      <c r="PHJ11" s="7"/>
      <c r="PHK11" s="7"/>
      <c r="PHL11" s="7"/>
      <c r="PHM11" s="7"/>
      <c r="PHN11" s="7"/>
      <c r="PHO11" s="7"/>
      <c r="PHP11" s="7"/>
      <c r="PHQ11" s="7"/>
      <c r="PHR11" s="7"/>
      <c r="PHS11" s="7"/>
      <c r="PHT11" s="7"/>
      <c r="PHU11" s="7"/>
      <c r="PHV11" s="7"/>
      <c r="PHW11" s="7"/>
      <c r="PHX11" s="7"/>
      <c r="PHY11" s="7"/>
      <c r="PHZ11" s="7"/>
      <c r="PIA11" s="7"/>
      <c r="PIB11" s="7"/>
      <c r="PIC11" s="7"/>
      <c r="PID11" s="7"/>
      <c r="PIE11" s="7"/>
      <c r="PIF11" s="7"/>
      <c r="PIG11" s="7"/>
      <c r="PIH11" s="7"/>
      <c r="PII11" s="7"/>
      <c r="PIJ11" s="7"/>
      <c r="PIK11" s="7"/>
      <c r="PIL11" s="7"/>
      <c r="PIM11" s="7"/>
      <c r="PIN11" s="7"/>
      <c r="PIO11" s="7"/>
      <c r="PIP11" s="7"/>
      <c r="PIQ11" s="7"/>
      <c r="PIR11" s="7"/>
      <c r="PIS11" s="7"/>
      <c r="PIT11" s="7"/>
      <c r="PIU11" s="7"/>
      <c r="PIV11" s="7"/>
      <c r="PIW11" s="7"/>
      <c r="PIX11" s="7"/>
      <c r="PIY11" s="7"/>
      <c r="PIZ11" s="7"/>
      <c r="PJA11" s="7"/>
      <c r="PJB11" s="7"/>
      <c r="PJC11" s="7"/>
      <c r="PJD11" s="7"/>
      <c r="PJE11" s="7"/>
      <c r="PJF11" s="7"/>
      <c r="PJG11" s="7"/>
      <c r="PJH11" s="7"/>
      <c r="PJI11" s="7"/>
      <c r="PJJ11" s="7"/>
      <c r="PJK11" s="7"/>
      <c r="PJL11" s="7"/>
      <c r="PJM11" s="7"/>
      <c r="PJN11" s="7"/>
      <c r="PJO11" s="7"/>
      <c r="PJP11" s="7"/>
      <c r="PJQ11" s="7"/>
      <c r="PJR11" s="7"/>
      <c r="PJS11" s="7"/>
      <c r="PJT11" s="7"/>
      <c r="PJU11" s="7"/>
      <c r="PJV11" s="7"/>
      <c r="PJW11" s="7"/>
      <c r="PJX11" s="7"/>
      <c r="PJY11" s="7"/>
      <c r="PJZ11" s="7"/>
      <c r="PKA11" s="7"/>
      <c r="PKB11" s="7"/>
      <c r="PKC11" s="7"/>
      <c r="PKD11" s="7"/>
      <c r="PKE11" s="7"/>
      <c r="PKF11" s="7"/>
      <c r="PKG11" s="7"/>
      <c r="PKH11" s="7"/>
      <c r="PKI11" s="7"/>
      <c r="PKJ11" s="7"/>
      <c r="PKK11" s="7"/>
      <c r="PKL11" s="7"/>
      <c r="PKM11" s="7"/>
      <c r="PKN11" s="7"/>
      <c r="PKO11" s="7"/>
      <c r="PKP11" s="7"/>
      <c r="PKQ11" s="7"/>
      <c r="PKR11" s="7"/>
      <c r="PKS11" s="7"/>
      <c r="PKT11" s="7"/>
      <c r="PKU11" s="7"/>
      <c r="PKV11" s="7"/>
      <c r="PKW11" s="7"/>
      <c r="PKX11" s="7"/>
      <c r="PKY11" s="7"/>
      <c r="PKZ11" s="7"/>
      <c r="PLA11" s="7"/>
      <c r="PLB11" s="7"/>
      <c r="PLC11" s="7"/>
      <c r="PLD11" s="7"/>
      <c r="PLE11" s="7"/>
      <c r="PLF11" s="7"/>
      <c r="PLG11" s="7"/>
      <c r="PLH11" s="7"/>
      <c r="PLI11" s="7"/>
      <c r="PLJ11" s="7"/>
      <c r="PLK11" s="7"/>
      <c r="PLL11" s="7"/>
      <c r="PLM11" s="7"/>
      <c r="PLN11" s="7"/>
      <c r="PLO11" s="7"/>
      <c r="PLP11" s="7"/>
      <c r="PLQ11" s="7"/>
      <c r="PLR11" s="7"/>
      <c r="PLS11" s="7"/>
      <c r="PLT11" s="7"/>
      <c r="PLU11" s="7"/>
      <c r="PLV11" s="7"/>
      <c r="PLW11" s="7"/>
      <c r="PLX11" s="7"/>
      <c r="PLY11" s="7"/>
      <c r="PLZ11" s="7"/>
      <c r="PMA11" s="7"/>
      <c r="PMB11" s="7"/>
      <c r="PMC11" s="7"/>
      <c r="PMD11" s="7"/>
      <c r="PME11" s="7"/>
      <c r="PMF11" s="7"/>
      <c r="PMG11" s="7"/>
      <c r="PMH11" s="7"/>
      <c r="PMI11" s="7"/>
      <c r="PMJ11" s="7"/>
      <c r="PMK11" s="7"/>
      <c r="PML11" s="7"/>
      <c r="PMM11" s="7"/>
      <c r="PMN11" s="7"/>
      <c r="PMO11" s="7"/>
      <c r="PMP11" s="7"/>
      <c r="PMQ11" s="7"/>
      <c r="PMR11" s="7"/>
      <c r="PMS11" s="7"/>
      <c r="PMT11" s="7"/>
      <c r="PMU11" s="7"/>
      <c r="PMV11" s="7"/>
      <c r="PMW11" s="7"/>
      <c r="PMX11" s="7"/>
      <c r="PMY11" s="7"/>
      <c r="PMZ11" s="7"/>
      <c r="PNA11" s="7"/>
      <c r="PNB11" s="7"/>
      <c r="PNC11" s="7"/>
      <c r="PND11" s="7"/>
      <c r="PNE11" s="7"/>
      <c r="PNF11" s="7"/>
      <c r="PNG11" s="7"/>
      <c r="PNH11" s="7"/>
      <c r="PNI11" s="7"/>
      <c r="PNJ11" s="7"/>
      <c r="PNK11" s="7"/>
      <c r="PNL11" s="7"/>
      <c r="PNM11" s="7"/>
      <c r="PNN11" s="7"/>
      <c r="PNO11" s="7"/>
      <c r="PNP11" s="7"/>
      <c r="PNQ11" s="7"/>
      <c r="PNR11" s="7"/>
      <c r="PNS11" s="7"/>
      <c r="PNT11" s="7"/>
      <c r="PNU11" s="7"/>
      <c r="PNV11" s="7"/>
      <c r="PNW11" s="7"/>
      <c r="PNX11" s="7"/>
      <c r="PNY11" s="7"/>
      <c r="PNZ11" s="7"/>
      <c r="POA11" s="7"/>
      <c r="POB11" s="7"/>
      <c r="POC11" s="7"/>
      <c r="POD11" s="7"/>
      <c r="POE11" s="7"/>
      <c r="POF11" s="7"/>
      <c r="POG11" s="7"/>
      <c r="POH11" s="7"/>
      <c r="POI11" s="7"/>
      <c r="POJ11" s="7"/>
      <c r="POK11" s="7"/>
      <c r="POL11" s="7"/>
      <c r="POM11" s="7"/>
      <c r="PON11" s="7"/>
      <c r="POO11" s="7"/>
      <c r="POP11" s="7"/>
      <c r="POQ11" s="7"/>
      <c r="POR11" s="7"/>
      <c r="POS11" s="7"/>
      <c r="POT11" s="7"/>
      <c r="POU11" s="7"/>
      <c r="POV11" s="7"/>
      <c r="POW11" s="7"/>
      <c r="POX11" s="7"/>
      <c r="POY11" s="7"/>
      <c r="POZ11" s="7"/>
      <c r="PPA11" s="7"/>
      <c r="PPB11" s="7"/>
      <c r="PPC11" s="7"/>
      <c r="PPD11" s="7"/>
      <c r="PPE11" s="7"/>
      <c r="PPF11" s="7"/>
      <c r="PPG11" s="7"/>
      <c r="PPH11" s="7"/>
      <c r="PPI11" s="7"/>
      <c r="PPJ11" s="7"/>
      <c r="PPK11" s="7"/>
      <c r="PPL11" s="7"/>
      <c r="PPM11" s="7"/>
      <c r="PPN11" s="7"/>
      <c r="PPO11" s="7"/>
      <c r="PPP11" s="7"/>
      <c r="PPQ11" s="7"/>
      <c r="PPR11" s="7"/>
      <c r="PPS11" s="7"/>
      <c r="PPT11" s="7"/>
      <c r="PPU11" s="7"/>
      <c r="PPV11" s="7"/>
      <c r="PPW11" s="7"/>
      <c r="PPX11" s="7"/>
      <c r="PPY11" s="7"/>
      <c r="PPZ11" s="7"/>
      <c r="PQA11" s="7"/>
      <c r="PQB11" s="7"/>
      <c r="PQC11" s="7"/>
      <c r="PQD11" s="7"/>
      <c r="PQE11" s="7"/>
      <c r="PQF11" s="7"/>
      <c r="PQG11" s="7"/>
      <c r="PQH11" s="7"/>
      <c r="PQI11" s="7"/>
      <c r="PQJ11" s="7"/>
      <c r="PQK11" s="7"/>
      <c r="PQL11" s="7"/>
      <c r="PQM11" s="7"/>
      <c r="PQN11" s="7"/>
      <c r="PQO11" s="7"/>
      <c r="PQP11" s="7"/>
      <c r="PQQ11" s="7"/>
      <c r="PQR11" s="7"/>
      <c r="PQS11" s="7"/>
      <c r="PQT11" s="7"/>
      <c r="PQU11" s="7"/>
      <c r="PQV11" s="7"/>
      <c r="PQW11" s="7"/>
      <c r="PQX11" s="7"/>
      <c r="PQY11" s="7"/>
      <c r="PQZ11" s="7"/>
      <c r="PRB11" s="7"/>
      <c r="PRC11" s="7"/>
      <c r="PRD11" s="7"/>
      <c r="PRE11" s="7"/>
      <c r="PRF11" s="7"/>
      <c r="PRG11" s="7"/>
      <c r="PRH11" s="7"/>
      <c r="PRI11" s="7"/>
      <c r="PRJ11" s="7"/>
      <c r="PRK11" s="7"/>
      <c r="PRL11" s="7"/>
      <c r="PRM11" s="7"/>
      <c r="PRN11" s="7"/>
      <c r="PRO11" s="7"/>
      <c r="PRP11" s="7"/>
      <c r="PRQ11" s="7"/>
      <c r="PRR11" s="7"/>
      <c r="PRS11" s="7"/>
      <c r="PRT11" s="7"/>
      <c r="PRU11" s="7"/>
      <c r="PRV11" s="7"/>
      <c r="PRW11" s="7"/>
      <c r="PRX11" s="7"/>
      <c r="PRY11" s="7"/>
      <c r="PRZ11" s="7"/>
      <c r="PSA11" s="7"/>
      <c r="PSB11" s="7"/>
      <c r="PSC11" s="7"/>
      <c r="PSD11" s="7"/>
      <c r="PSE11" s="7"/>
      <c r="PSF11" s="7"/>
      <c r="PSG11" s="7"/>
      <c r="PSH11" s="7"/>
      <c r="PSI11" s="7"/>
      <c r="PSJ11" s="7"/>
      <c r="PSK11" s="7"/>
      <c r="PSL11" s="7"/>
      <c r="PSM11" s="7"/>
      <c r="PSN11" s="7"/>
      <c r="PSO11" s="7"/>
      <c r="PSP11" s="7"/>
      <c r="PSQ11" s="7"/>
      <c r="PSR11" s="7"/>
      <c r="PSS11" s="7"/>
      <c r="PST11" s="7"/>
      <c r="PSU11" s="7"/>
      <c r="PSV11" s="7"/>
      <c r="PSW11" s="7"/>
      <c r="PSX11" s="7"/>
      <c r="PSY11" s="7"/>
      <c r="PSZ11" s="7"/>
      <c r="PTA11" s="7"/>
      <c r="PTB11" s="7"/>
      <c r="PTC11" s="7"/>
      <c r="PTD11" s="7"/>
      <c r="PTE11" s="7"/>
      <c r="PTF11" s="7"/>
      <c r="PTG11" s="7"/>
      <c r="PTH11" s="7"/>
      <c r="PTI11" s="7"/>
      <c r="PTJ11" s="7"/>
      <c r="PTK11" s="7"/>
      <c r="PTL11" s="7"/>
      <c r="PTM11" s="7"/>
      <c r="PTN11" s="7"/>
      <c r="PTO11" s="7"/>
      <c r="PTP11" s="7"/>
      <c r="PTQ11" s="7"/>
      <c r="PTR11" s="7"/>
      <c r="PTS11" s="7"/>
      <c r="PTT11" s="7"/>
      <c r="PTU11" s="7"/>
      <c r="PTV11" s="7"/>
      <c r="PTW11" s="7"/>
      <c r="PTX11" s="7"/>
      <c r="PTY11" s="7"/>
      <c r="PTZ11" s="7"/>
      <c r="PUA11" s="7"/>
      <c r="PUB11" s="7"/>
      <c r="PUC11" s="7"/>
      <c r="PUD11" s="7"/>
      <c r="PUE11" s="7"/>
      <c r="PUF11" s="7"/>
      <c r="PUG11" s="7"/>
      <c r="PUH11" s="7"/>
      <c r="PUI11" s="7"/>
      <c r="PUJ11" s="7"/>
      <c r="PUK11" s="7"/>
      <c r="PUL11" s="7"/>
      <c r="PUM11" s="7"/>
      <c r="PUN11" s="7"/>
      <c r="PUO11" s="7"/>
      <c r="PUP11" s="7"/>
      <c r="PUQ11" s="7"/>
      <c r="PUR11" s="7"/>
      <c r="PUS11" s="7"/>
      <c r="PUT11" s="7"/>
      <c r="PUU11" s="7"/>
      <c r="PUV11" s="7"/>
      <c r="PUW11" s="7"/>
      <c r="PUX11" s="7"/>
      <c r="PUY11" s="7"/>
      <c r="PUZ11" s="7"/>
      <c r="PVA11" s="7"/>
      <c r="PVB11" s="7"/>
      <c r="PVC11" s="7"/>
      <c r="PVD11" s="7"/>
      <c r="PVE11" s="7"/>
      <c r="PVF11" s="7"/>
      <c r="PVG11" s="7"/>
      <c r="PVH11" s="7"/>
      <c r="PVI11" s="7"/>
      <c r="PVJ11" s="7"/>
      <c r="PVK11" s="7"/>
      <c r="PVL11" s="7"/>
      <c r="PVM11" s="7"/>
      <c r="PVN11" s="7"/>
      <c r="PVO11" s="7"/>
      <c r="PVP11" s="7"/>
      <c r="PVQ11" s="7"/>
      <c r="PVR11" s="7"/>
      <c r="PVS11" s="7"/>
      <c r="PVT11" s="7"/>
      <c r="PVU11" s="7"/>
      <c r="PVV11" s="7"/>
      <c r="PVW11" s="7"/>
      <c r="PVX11" s="7"/>
      <c r="PVY11" s="7"/>
      <c r="PVZ11" s="7"/>
      <c r="PWA11" s="7"/>
      <c r="PWB11" s="7"/>
      <c r="PWC11" s="7"/>
      <c r="PWD11" s="7"/>
      <c r="PWE11" s="7"/>
      <c r="PWF11" s="7"/>
      <c r="PWG11" s="7"/>
      <c r="PWH11" s="7"/>
      <c r="PWI11" s="7"/>
      <c r="PWJ11" s="7"/>
      <c r="PWK11" s="7"/>
      <c r="PWL11" s="7"/>
      <c r="PWM11" s="7"/>
      <c r="PWN11" s="7"/>
      <c r="PWO11" s="7"/>
      <c r="PWP11" s="7"/>
      <c r="PWQ11" s="7"/>
      <c r="PWR11" s="7"/>
      <c r="PWS11" s="7"/>
      <c r="PWT11" s="7"/>
      <c r="PWU11" s="7"/>
      <c r="PWV11" s="7"/>
      <c r="PWW11" s="7"/>
      <c r="PWX11" s="7"/>
      <c r="PWY11" s="7"/>
      <c r="PWZ11" s="7"/>
      <c r="PXA11" s="7"/>
      <c r="PXB11" s="7"/>
      <c r="PXC11" s="7"/>
      <c r="PXD11" s="7"/>
      <c r="PXE11" s="7"/>
      <c r="PXF11" s="7"/>
      <c r="PXG11" s="7"/>
      <c r="PXH11" s="7"/>
      <c r="PXI11" s="7"/>
      <c r="PXJ11" s="7"/>
      <c r="PXK11" s="7"/>
      <c r="PXL11" s="7"/>
      <c r="PXM11" s="7"/>
      <c r="PXN11" s="7"/>
      <c r="PXO11" s="7"/>
      <c r="PXP11" s="7"/>
      <c r="PXQ11" s="7"/>
      <c r="PXR11" s="7"/>
      <c r="PXS11" s="7"/>
      <c r="PXT11" s="7"/>
      <c r="PXU11" s="7"/>
      <c r="PXV11" s="7"/>
      <c r="PXW11" s="7"/>
      <c r="PXX11" s="7"/>
      <c r="PXY11" s="7"/>
      <c r="PXZ11" s="7"/>
      <c r="PYA11" s="7"/>
      <c r="PYB11" s="7"/>
      <c r="PYC11" s="7"/>
      <c r="PYD11" s="7"/>
      <c r="PYE11" s="7"/>
      <c r="PYF11" s="7"/>
      <c r="PYG11" s="7"/>
      <c r="PYH11" s="7"/>
      <c r="PYI11" s="7"/>
      <c r="PYJ11" s="7"/>
      <c r="PYK11" s="7"/>
      <c r="PYL11" s="7"/>
      <c r="PYM11" s="7"/>
      <c r="PYN11" s="7"/>
      <c r="PYO11" s="7"/>
      <c r="PYP11" s="7"/>
      <c r="PYQ11" s="7"/>
      <c r="PYR11" s="7"/>
      <c r="PYS11" s="7"/>
      <c r="PYT11" s="7"/>
      <c r="PYU11" s="7"/>
      <c r="PYV11" s="7"/>
      <c r="PYW11" s="7"/>
      <c r="PYX11" s="7"/>
      <c r="PYY11" s="7"/>
      <c r="PYZ11" s="7"/>
      <c r="PZA11" s="7"/>
      <c r="PZB11" s="7"/>
      <c r="PZC11" s="7"/>
      <c r="PZD11" s="7"/>
      <c r="PZE11" s="7"/>
      <c r="PZF11" s="7"/>
      <c r="PZG11" s="7"/>
      <c r="PZH11" s="7"/>
      <c r="PZI11" s="7"/>
      <c r="PZJ11" s="7"/>
      <c r="PZK11" s="7"/>
      <c r="PZL11" s="7"/>
      <c r="PZM11" s="7"/>
      <c r="PZN11" s="7"/>
      <c r="PZO11" s="7"/>
      <c r="PZP11" s="7"/>
      <c r="PZQ11" s="7"/>
      <c r="PZR11" s="7"/>
      <c r="PZS11" s="7"/>
      <c r="PZT11" s="7"/>
      <c r="PZU11" s="7"/>
      <c r="PZV11" s="7"/>
      <c r="PZW11" s="7"/>
      <c r="PZX11" s="7"/>
      <c r="PZY11" s="7"/>
      <c r="PZZ11" s="7"/>
      <c r="QAA11" s="7"/>
      <c r="QAB11" s="7"/>
      <c r="QAC11" s="7"/>
      <c r="QAD11" s="7"/>
      <c r="QAE11" s="7"/>
      <c r="QAF11" s="7"/>
      <c r="QAG11" s="7"/>
      <c r="QAH11" s="7"/>
      <c r="QAI11" s="7"/>
      <c r="QAJ11" s="7"/>
      <c r="QAK11" s="7"/>
      <c r="QAL11" s="7"/>
      <c r="QAM11" s="7"/>
      <c r="QAN11" s="7"/>
      <c r="QAO11" s="7"/>
      <c r="QAP11" s="7"/>
      <c r="QAQ11" s="7"/>
      <c r="QAR11" s="7"/>
      <c r="QAS11" s="7"/>
      <c r="QAT11" s="7"/>
      <c r="QAU11" s="7"/>
      <c r="QAV11" s="7"/>
      <c r="QAX11" s="7"/>
      <c r="QAY11" s="7"/>
      <c r="QAZ11" s="7"/>
      <c r="QBA11" s="7"/>
      <c r="QBB11" s="7"/>
      <c r="QBC11" s="7"/>
      <c r="QBD11" s="7"/>
      <c r="QBE11" s="7"/>
      <c r="QBF11" s="7"/>
      <c r="QBG11" s="7"/>
      <c r="QBH11" s="7"/>
      <c r="QBI11" s="7"/>
      <c r="QBJ11" s="7"/>
      <c r="QBK11" s="7"/>
      <c r="QBL11" s="7"/>
      <c r="QBM11" s="7"/>
      <c r="QBN11" s="7"/>
      <c r="QBO11" s="7"/>
      <c r="QBP11" s="7"/>
      <c r="QBQ11" s="7"/>
      <c r="QBR11" s="7"/>
      <c r="QBS11" s="7"/>
      <c r="QBT11" s="7"/>
      <c r="QBU11" s="7"/>
      <c r="QBV11" s="7"/>
      <c r="QBW11" s="7"/>
      <c r="QBX11" s="7"/>
      <c r="QBY11" s="7"/>
      <c r="QBZ11" s="7"/>
      <c r="QCA11" s="7"/>
      <c r="QCB11" s="7"/>
      <c r="QCC11" s="7"/>
      <c r="QCD11" s="7"/>
      <c r="QCE11" s="7"/>
      <c r="QCF11" s="7"/>
      <c r="QCG11" s="7"/>
      <c r="QCH11" s="7"/>
      <c r="QCI11" s="7"/>
      <c r="QCJ11" s="7"/>
      <c r="QCK11" s="7"/>
      <c r="QCL11" s="7"/>
      <c r="QCM11" s="7"/>
      <c r="QCN11" s="7"/>
      <c r="QCO11" s="7"/>
      <c r="QCP11" s="7"/>
      <c r="QCQ11" s="7"/>
      <c r="QCR11" s="7"/>
      <c r="QCS11" s="7"/>
      <c r="QCT11" s="7"/>
      <c r="QCU11" s="7"/>
      <c r="QCV11" s="7"/>
      <c r="QCW11" s="7"/>
      <c r="QCX11" s="7"/>
      <c r="QCY11" s="7"/>
      <c r="QCZ11" s="7"/>
      <c r="QDA11" s="7"/>
      <c r="QDB11" s="7"/>
      <c r="QDC11" s="7"/>
      <c r="QDD11" s="7"/>
      <c r="QDE11" s="7"/>
      <c r="QDF11" s="7"/>
      <c r="QDG11" s="7"/>
      <c r="QDH11" s="7"/>
      <c r="QDI11" s="7"/>
      <c r="QDJ11" s="7"/>
      <c r="QDK11" s="7"/>
      <c r="QDL11" s="7"/>
      <c r="QDM11" s="7"/>
      <c r="QDN11" s="7"/>
      <c r="QDO11" s="7"/>
      <c r="QDP11" s="7"/>
      <c r="QDQ11" s="7"/>
      <c r="QDR11" s="7"/>
      <c r="QDS11" s="7"/>
      <c r="QDT11" s="7"/>
      <c r="QDU11" s="7"/>
      <c r="QDV11" s="7"/>
      <c r="QDW11" s="7"/>
      <c r="QDX11" s="7"/>
      <c r="QDY11" s="7"/>
      <c r="QDZ11" s="7"/>
      <c r="QEA11" s="7"/>
      <c r="QEB11" s="7"/>
      <c r="QEC11" s="7"/>
      <c r="QED11" s="7"/>
      <c r="QEE11" s="7"/>
      <c r="QEF11" s="7"/>
      <c r="QEG11" s="7"/>
      <c r="QEH11" s="7"/>
      <c r="QEI11" s="7"/>
      <c r="QEJ11" s="7"/>
      <c r="QEK11" s="7"/>
      <c r="QEL11" s="7"/>
      <c r="QEM11" s="7"/>
      <c r="QEN11" s="7"/>
      <c r="QEO11" s="7"/>
      <c r="QEP11" s="7"/>
      <c r="QEQ11" s="7"/>
      <c r="QER11" s="7"/>
      <c r="QES11" s="7"/>
      <c r="QET11" s="7"/>
      <c r="QEU11" s="7"/>
      <c r="QEV11" s="7"/>
      <c r="QEW11" s="7"/>
      <c r="QEX11" s="7"/>
      <c r="QEY11" s="7"/>
      <c r="QEZ11" s="7"/>
      <c r="QFA11" s="7"/>
      <c r="QFB11" s="7"/>
      <c r="QFC11" s="7"/>
      <c r="QFD11" s="7"/>
      <c r="QFE11" s="7"/>
      <c r="QFF11" s="7"/>
      <c r="QFG11" s="7"/>
      <c r="QFH11" s="7"/>
      <c r="QFI11" s="7"/>
      <c r="QFJ11" s="7"/>
      <c r="QFK11" s="7"/>
      <c r="QFL11" s="7"/>
      <c r="QFM11" s="7"/>
      <c r="QFN11" s="7"/>
      <c r="QFO11" s="7"/>
      <c r="QFP11" s="7"/>
      <c r="QFQ11" s="7"/>
      <c r="QFR11" s="7"/>
      <c r="QFS11" s="7"/>
      <c r="QFT11" s="7"/>
      <c r="QFU11" s="7"/>
      <c r="QFV11" s="7"/>
      <c r="QFW11" s="7"/>
      <c r="QFX11" s="7"/>
      <c r="QFY11" s="7"/>
      <c r="QFZ11" s="7"/>
      <c r="QGA11" s="7"/>
      <c r="QGB11" s="7"/>
      <c r="QGC11" s="7"/>
      <c r="QGD11" s="7"/>
      <c r="QGE11" s="7"/>
      <c r="QGF11" s="7"/>
      <c r="QGG11" s="7"/>
      <c r="QGH11" s="7"/>
      <c r="QGI11" s="7"/>
      <c r="QGJ11" s="7"/>
      <c r="QGK11" s="7"/>
      <c r="QGL11" s="7"/>
      <c r="QGM11" s="7"/>
      <c r="QGN11" s="7"/>
      <c r="QGO11" s="7"/>
      <c r="QGP11" s="7"/>
      <c r="QGQ11" s="7"/>
      <c r="QGR11" s="7"/>
      <c r="QGS11" s="7"/>
      <c r="QGT11" s="7"/>
      <c r="QGU11" s="7"/>
      <c r="QGV11" s="7"/>
      <c r="QGW11" s="7"/>
      <c r="QGX11" s="7"/>
      <c r="QGY11" s="7"/>
      <c r="QGZ11" s="7"/>
      <c r="QHA11" s="7"/>
      <c r="QHB11" s="7"/>
      <c r="QHC11" s="7"/>
      <c r="QHD11" s="7"/>
      <c r="QHE11" s="7"/>
      <c r="QHF11" s="7"/>
      <c r="QHG11" s="7"/>
      <c r="QHH11" s="7"/>
      <c r="QHI11" s="7"/>
      <c r="QHJ11" s="7"/>
      <c r="QHK11" s="7"/>
      <c r="QHL11" s="7"/>
      <c r="QHM11" s="7"/>
      <c r="QHN11" s="7"/>
      <c r="QHO11" s="7"/>
      <c r="QHP11" s="7"/>
      <c r="QHQ11" s="7"/>
      <c r="QHR11" s="7"/>
      <c r="QHS11" s="7"/>
      <c r="QHT11" s="7"/>
      <c r="QHU11" s="7"/>
      <c r="QHV11" s="7"/>
      <c r="QHW11" s="7"/>
      <c r="QHX11" s="7"/>
      <c r="QHY11" s="7"/>
      <c r="QHZ11" s="7"/>
      <c r="QIA11" s="7"/>
      <c r="QIB11" s="7"/>
      <c r="QIC11" s="7"/>
      <c r="QID11" s="7"/>
      <c r="QIE11" s="7"/>
      <c r="QIF11" s="7"/>
      <c r="QIG11" s="7"/>
      <c r="QIH11" s="7"/>
      <c r="QII11" s="7"/>
      <c r="QIJ11" s="7"/>
      <c r="QIK11" s="7"/>
      <c r="QIL11" s="7"/>
      <c r="QIM11" s="7"/>
      <c r="QIN11" s="7"/>
      <c r="QIO11" s="7"/>
      <c r="QIP11" s="7"/>
      <c r="QIQ11" s="7"/>
      <c r="QIR11" s="7"/>
      <c r="QIS11" s="7"/>
      <c r="QIT11" s="7"/>
      <c r="QIU11" s="7"/>
      <c r="QIV11" s="7"/>
      <c r="QIW11" s="7"/>
      <c r="QIX11" s="7"/>
      <c r="QIY11" s="7"/>
      <c r="QIZ11" s="7"/>
      <c r="QJA11" s="7"/>
      <c r="QJB11" s="7"/>
      <c r="QJC11" s="7"/>
      <c r="QJD11" s="7"/>
      <c r="QJE11" s="7"/>
      <c r="QJF11" s="7"/>
      <c r="QJG11" s="7"/>
      <c r="QJH11" s="7"/>
      <c r="QJI11" s="7"/>
      <c r="QJJ11" s="7"/>
      <c r="QJK11" s="7"/>
      <c r="QJL11" s="7"/>
      <c r="QJM11" s="7"/>
      <c r="QJN11" s="7"/>
      <c r="QJO11" s="7"/>
      <c r="QJP11" s="7"/>
      <c r="QJQ11" s="7"/>
      <c r="QJR11" s="7"/>
      <c r="QJS11" s="7"/>
      <c r="QJT11" s="7"/>
      <c r="QJU11" s="7"/>
      <c r="QJV11" s="7"/>
      <c r="QJW11" s="7"/>
      <c r="QJX11" s="7"/>
      <c r="QJY11" s="7"/>
      <c r="QJZ11" s="7"/>
      <c r="QKA11" s="7"/>
      <c r="QKB11" s="7"/>
      <c r="QKC11" s="7"/>
      <c r="QKD11" s="7"/>
      <c r="QKE11" s="7"/>
      <c r="QKF11" s="7"/>
      <c r="QKG11" s="7"/>
      <c r="QKH11" s="7"/>
      <c r="QKI11" s="7"/>
      <c r="QKJ11" s="7"/>
      <c r="QKK11" s="7"/>
      <c r="QKL11" s="7"/>
      <c r="QKM11" s="7"/>
      <c r="QKN11" s="7"/>
      <c r="QKO11" s="7"/>
      <c r="QKP11" s="7"/>
      <c r="QKQ11" s="7"/>
      <c r="QKR11" s="7"/>
      <c r="QKT11" s="7"/>
      <c r="QKU11" s="7"/>
      <c r="QKV11" s="7"/>
      <c r="QKW11" s="7"/>
      <c r="QKX11" s="7"/>
      <c r="QKY11" s="7"/>
      <c r="QKZ11" s="7"/>
      <c r="QLA11" s="7"/>
      <c r="QLB11" s="7"/>
      <c r="QLC11" s="7"/>
      <c r="QLD11" s="7"/>
      <c r="QLE11" s="7"/>
      <c r="QLF11" s="7"/>
      <c r="QLG11" s="7"/>
      <c r="QLH11" s="7"/>
      <c r="QLI11" s="7"/>
      <c r="QLJ11" s="7"/>
      <c r="QLK11" s="7"/>
      <c r="QLL11" s="7"/>
      <c r="QLM11" s="7"/>
      <c r="QLN11" s="7"/>
      <c r="QLO11" s="7"/>
      <c r="QLP11" s="7"/>
      <c r="QLQ11" s="7"/>
      <c r="QLR11" s="7"/>
      <c r="QLS11" s="7"/>
      <c r="QLT11" s="7"/>
      <c r="QLU11" s="7"/>
      <c r="QLV11" s="7"/>
      <c r="QLW11" s="7"/>
      <c r="QLX11" s="7"/>
      <c r="QLY11" s="7"/>
      <c r="QLZ11" s="7"/>
      <c r="QMA11" s="7"/>
      <c r="QMB11" s="7"/>
      <c r="QMC11" s="7"/>
      <c r="QMD11" s="7"/>
      <c r="QME11" s="7"/>
      <c r="QMF11" s="7"/>
      <c r="QMG11" s="7"/>
      <c r="QMH11" s="7"/>
      <c r="QMI11" s="7"/>
      <c r="QMJ11" s="7"/>
      <c r="QMK11" s="7"/>
      <c r="QML11" s="7"/>
      <c r="QMM11" s="7"/>
      <c r="QMN11" s="7"/>
      <c r="QMO11" s="7"/>
      <c r="QMP11" s="7"/>
      <c r="QMQ11" s="7"/>
      <c r="QMR11" s="7"/>
      <c r="QMS11" s="7"/>
      <c r="QMT11" s="7"/>
      <c r="QMU11" s="7"/>
      <c r="QMV11" s="7"/>
      <c r="QMW11" s="7"/>
      <c r="QMX11" s="7"/>
      <c r="QMY11" s="7"/>
      <c r="QMZ11" s="7"/>
      <c r="QNA11" s="7"/>
      <c r="QNB11" s="7"/>
      <c r="QNC11" s="7"/>
      <c r="QND11" s="7"/>
      <c r="QNE11" s="7"/>
      <c r="QNF11" s="7"/>
      <c r="QNG11" s="7"/>
      <c r="QNH11" s="7"/>
      <c r="QNI11" s="7"/>
      <c r="QNJ11" s="7"/>
      <c r="QNK11" s="7"/>
      <c r="QNL11" s="7"/>
      <c r="QNM11" s="7"/>
      <c r="QNN11" s="7"/>
      <c r="QNO11" s="7"/>
      <c r="QNP11" s="7"/>
      <c r="QNQ11" s="7"/>
      <c r="QNR11" s="7"/>
      <c r="QNS11" s="7"/>
      <c r="QNT11" s="7"/>
      <c r="QNU11" s="7"/>
      <c r="QNV11" s="7"/>
      <c r="QNW11" s="7"/>
      <c r="QNX11" s="7"/>
      <c r="QNY11" s="7"/>
      <c r="QNZ11" s="7"/>
      <c r="QOA11" s="7"/>
      <c r="QOB11" s="7"/>
      <c r="QOC11" s="7"/>
      <c r="QOD11" s="7"/>
      <c r="QOE11" s="7"/>
      <c r="QOF11" s="7"/>
      <c r="QOG11" s="7"/>
      <c r="QOH11" s="7"/>
      <c r="QOI11" s="7"/>
      <c r="QOJ11" s="7"/>
      <c r="QOK11" s="7"/>
      <c r="QOL11" s="7"/>
      <c r="QOM11" s="7"/>
      <c r="QON11" s="7"/>
      <c r="QOO11" s="7"/>
      <c r="QOP11" s="7"/>
      <c r="QOQ11" s="7"/>
      <c r="QOR11" s="7"/>
      <c r="QOS11" s="7"/>
      <c r="QOT11" s="7"/>
      <c r="QOU11" s="7"/>
      <c r="QOV11" s="7"/>
      <c r="QOW11" s="7"/>
      <c r="QOX11" s="7"/>
      <c r="QOY11" s="7"/>
      <c r="QOZ11" s="7"/>
      <c r="QPA11" s="7"/>
      <c r="QPB11" s="7"/>
      <c r="QPC11" s="7"/>
      <c r="QPD11" s="7"/>
      <c r="QPE11" s="7"/>
      <c r="QPF11" s="7"/>
      <c r="QPG11" s="7"/>
      <c r="QPH11" s="7"/>
      <c r="QPI11" s="7"/>
      <c r="QPJ11" s="7"/>
      <c r="QPK11" s="7"/>
      <c r="QPL11" s="7"/>
      <c r="QPM11" s="7"/>
      <c r="QPN11" s="7"/>
      <c r="QPO11" s="7"/>
      <c r="QPP11" s="7"/>
      <c r="QPQ11" s="7"/>
      <c r="QPR11" s="7"/>
      <c r="QPS11" s="7"/>
      <c r="QPT11" s="7"/>
      <c r="QPU11" s="7"/>
      <c r="QPV11" s="7"/>
      <c r="QPW11" s="7"/>
      <c r="QPX11" s="7"/>
      <c r="QPY11" s="7"/>
      <c r="QPZ11" s="7"/>
      <c r="QQA11" s="7"/>
      <c r="QQB11" s="7"/>
      <c r="QQC11" s="7"/>
      <c r="QQD11" s="7"/>
      <c r="QQE11" s="7"/>
      <c r="QQF11" s="7"/>
      <c r="QQG11" s="7"/>
      <c r="QQH11" s="7"/>
      <c r="QQI11" s="7"/>
      <c r="QQJ11" s="7"/>
      <c r="QQK11" s="7"/>
      <c r="QQL11" s="7"/>
      <c r="QQM11" s="7"/>
      <c r="QQN11" s="7"/>
      <c r="QQO11" s="7"/>
      <c r="QQP11" s="7"/>
      <c r="QQQ11" s="7"/>
      <c r="QQR11" s="7"/>
      <c r="QQS11" s="7"/>
      <c r="QQT11" s="7"/>
      <c r="QQU11" s="7"/>
      <c r="QQV11" s="7"/>
      <c r="QQW11" s="7"/>
      <c r="QQX11" s="7"/>
      <c r="QQY11" s="7"/>
      <c r="QQZ11" s="7"/>
      <c r="QRA11" s="7"/>
      <c r="QRB11" s="7"/>
      <c r="QRC11" s="7"/>
      <c r="QRD11" s="7"/>
      <c r="QRE11" s="7"/>
      <c r="QRF11" s="7"/>
      <c r="QRG11" s="7"/>
      <c r="QRH11" s="7"/>
      <c r="QRI11" s="7"/>
      <c r="QRJ11" s="7"/>
      <c r="QRK11" s="7"/>
      <c r="QRL11" s="7"/>
      <c r="QRM11" s="7"/>
      <c r="QRN11" s="7"/>
      <c r="QRO11" s="7"/>
      <c r="QRP11" s="7"/>
      <c r="QRQ11" s="7"/>
      <c r="QRR11" s="7"/>
      <c r="QRS11" s="7"/>
      <c r="QRT11" s="7"/>
      <c r="QRU11" s="7"/>
      <c r="QRV11" s="7"/>
      <c r="QRW11" s="7"/>
      <c r="QRX11" s="7"/>
      <c r="QRY11" s="7"/>
      <c r="QRZ11" s="7"/>
      <c r="QSA11" s="7"/>
      <c r="QSB11" s="7"/>
      <c r="QSC11" s="7"/>
      <c r="QSD11" s="7"/>
      <c r="QSE11" s="7"/>
      <c r="QSF11" s="7"/>
      <c r="QSG11" s="7"/>
      <c r="QSH11" s="7"/>
      <c r="QSI11" s="7"/>
      <c r="QSJ11" s="7"/>
      <c r="QSK11" s="7"/>
      <c r="QSL11" s="7"/>
      <c r="QSM11" s="7"/>
      <c r="QSN11" s="7"/>
      <c r="QSO11" s="7"/>
      <c r="QSP11" s="7"/>
      <c r="QSQ11" s="7"/>
      <c r="QSR11" s="7"/>
      <c r="QSS11" s="7"/>
      <c r="QST11" s="7"/>
      <c r="QSU11" s="7"/>
      <c r="QSV11" s="7"/>
      <c r="QSW11" s="7"/>
      <c r="QSX11" s="7"/>
      <c r="QSY11" s="7"/>
      <c r="QSZ11" s="7"/>
      <c r="QTA11" s="7"/>
      <c r="QTB11" s="7"/>
      <c r="QTC11" s="7"/>
      <c r="QTD11" s="7"/>
      <c r="QTE11" s="7"/>
      <c r="QTF11" s="7"/>
      <c r="QTG11" s="7"/>
      <c r="QTH11" s="7"/>
      <c r="QTI11" s="7"/>
      <c r="QTJ11" s="7"/>
      <c r="QTK11" s="7"/>
      <c r="QTL11" s="7"/>
      <c r="QTM11" s="7"/>
      <c r="QTN11" s="7"/>
      <c r="QTO11" s="7"/>
      <c r="QTP11" s="7"/>
      <c r="QTQ11" s="7"/>
      <c r="QTR11" s="7"/>
      <c r="QTS11" s="7"/>
      <c r="QTT11" s="7"/>
      <c r="QTU11" s="7"/>
      <c r="QTV11" s="7"/>
      <c r="QTW11" s="7"/>
      <c r="QTX11" s="7"/>
      <c r="QTY11" s="7"/>
      <c r="QTZ11" s="7"/>
      <c r="QUA11" s="7"/>
      <c r="QUB11" s="7"/>
      <c r="QUC11" s="7"/>
      <c r="QUD11" s="7"/>
      <c r="QUE11" s="7"/>
      <c r="QUF11" s="7"/>
      <c r="QUG11" s="7"/>
      <c r="QUH11" s="7"/>
      <c r="QUI11" s="7"/>
      <c r="QUJ11" s="7"/>
      <c r="QUK11" s="7"/>
      <c r="QUL11" s="7"/>
      <c r="QUM11" s="7"/>
      <c r="QUN11" s="7"/>
      <c r="QUP11" s="7"/>
      <c r="QUQ11" s="7"/>
      <c r="QUR11" s="7"/>
      <c r="QUS11" s="7"/>
      <c r="QUT11" s="7"/>
      <c r="QUU11" s="7"/>
      <c r="QUV11" s="7"/>
      <c r="QUW11" s="7"/>
      <c r="QUX11" s="7"/>
      <c r="QUY11" s="7"/>
      <c r="QUZ11" s="7"/>
      <c r="QVA11" s="7"/>
      <c r="QVB11" s="7"/>
      <c r="QVC11" s="7"/>
      <c r="QVD11" s="7"/>
      <c r="QVE11" s="7"/>
      <c r="QVF11" s="7"/>
      <c r="QVG11" s="7"/>
      <c r="QVH11" s="7"/>
      <c r="QVI11" s="7"/>
      <c r="QVJ11" s="7"/>
      <c r="QVK11" s="7"/>
      <c r="QVL11" s="7"/>
      <c r="QVM11" s="7"/>
      <c r="QVN11" s="7"/>
      <c r="QVO11" s="7"/>
      <c r="QVP11" s="7"/>
      <c r="QVQ11" s="7"/>
      <c r="QVR11" s="7"/>
      <c r="QVS11" s="7"/>
      <c r="QVT11" s="7"/>
      <c r="QVU11" s="7"/>
      <c r="QVV11" s="7"/>
      <c r="QVW11" s="7"/>
      <c r="QVX11" s="7"/>
      <c r="QVY11" s="7"/>
      <c r="QVZ11" s="7"/>
      <c r="QWA11" s="7"/>
      <c r="QWB11" s="7"/>
      <c r="QWC11" s="7"/>
      <c r="QWD11" s="7"/>
      <c r="QWE11" s="7"/>
      <c r="QWF11" s="7"/>
      <c r="QWG11" s="7"/>
      <c r="QWH11" s="7"/>
      <c r="QWI11" s="7"/>
      <c r="QWJ11" s="7"/>
      <c r="QWK11" s="7"/>
      <c r="QWL11" s="7"/>
      <c r="QWM11" s="7"/>
      <c r="QWN11" s="7"/>
      <c r="QWO11" s="7"/>
      <c r="QWP11" s="7"/>
      <c r="QWQ11" s="7"/>
      <c r="QWR11" s="7"/>
      <c r="QWS11" s="7"/>
      <c r="QWT11" s="7"/>
      <c r="QWU11" s="7"/>
      <c r="QWV11" s="7"/>
      <c r="QWW11" s="7"/>
      <c r="QWX11" s="7"/>
      <c r="QWY11" s="7"/>
      <c r="QWZ11" s="7"/>
      <c r="QXA11" s="7"/>
      <c r="QXB11" s="7"/>
      <c r="QXC11" s="7"/>
      <c r="QXD11" s="7"/>
      <c r="QXE11" s="7"/>
      <c r="QXF11" s="7"/>
      <c r="QXG11" s="7"/>
      <c r="QXH11" s="7"/>
      <c r="QXI11" s="7"/>
      <c r="QXJ11" s="7"/>
      <c r="QXK11" s="7"/>
      <c r="QXL11" s="7"/>
      <c r="QXM11" s="7"/>
      <c r="QXN11" s="7"/>
      <c r="QXO11" s="7"/>
      <c r="QXP11" s="7"/>
      <c r="QXQ11" s="7"/>
      <c r="QXR11" s="7"/>
      <c r="QXS11" s="7"/>
      <c r="QXT11" s="7"/>
      <c r="QXU11" s="7"/>
      <c r="QXV11" s="7"/>
      <c r="QXW11" s="7"/>
      <c r="QXX11" s="7"/>
      <c r="QXY11" s="7"/>
      <c r="QXZ11" s="7"/>
      <c r="QYA11" s="7"/>
      <c r="QYB11" s="7"/>
      <c r="QYC11" s="7"/>
      <c r="QYD11" s="7"/>
      <c r="QYE11" s="7"/>
      <c r="QYF11" s="7"/>
      <c r="QYG11" s="7"/>
      <c r="QYH11" s="7"/>
      <c r="QYI11" s="7"/>
      <c r="QYJ11" s="7"/>
      <c r="QYK11" s="7"/>
      <c r="QYL11" s="7"/>
      <c r="QYM11" s="7"/>
      <c r="QYN11" s="7"/>
      <c r="QYO11" s="7"/>
      <c r="QYP11" s="7"/>
      <c r="QYQ11" s="7"/>
      <c r="QYR11" s="7"/>
      <c r="QYS11" s="7"/>
      <c r="QYT11" s="7"/>
      <c r="QYU11" s="7"/>
      <c r="QYV11" s="7"/>
      <c r="QYW11" s="7"/>
      <c r="QYX11" s="7"/>
      <c r="QYY11" s="7"/>
      <c r="QYZ11" s="7"/>
      <c r="QZA11" s="7"/>
      <c r="QZB11" s="7"/>
      <c r="QZC11" s="7"/>
      <c r="QZD11" s="7"/>
      <c r="QZE11" s="7"/>
      <c r="QZF11" s="7"/>
      <c r="QZG11" s="7"/>
      <c r="QZH11" s="7"/>
      <c r="QZI11" s="7"/>
      <c r="QZJ11" s="7"/>
      <c r="QZK11" s="7"/>
      <c r="QZL11" s="7"/>
      <c r="QZM11" s="7"/>
      <c r="QZN11" s="7"/>
      <c r="QZO11" s="7"/>
      <c r="QZP11" s="7"/>
      <c r="QZQ11" s="7"/>
      <c r="QZR11" s="7"/>
      <c r="QZS11" s="7"/>
      <c r="QZT11" s="7"/>
      <c r="QZU11" s="7"/>
      <c r="QZV11" s="7"/>
      <c r="QZW11" s="7"/>
      <c r="QZX11" s="7"/>
      <c r="QZY11" s="7"/>
      <c r="QZZ11" s="7"/>
      <c r="RAA11" s="7"/>
      <c r="RAB11" s="7"/>
      <c r="RAC11" s="7"/>
      <c r="RAD11" s="7"/>
      <c r="RAE11" s="7"/>
      <c r="RAF11" s="7"/>
      <c r="RAG11" s="7"/>
      <c r="RAH11" s="7"/>
      <c r="RAI11" s="7"/>
      <c r="RAJ11" s="7"/>
      <c r="RAK11" s="7"/>
      <c r="RAL11" s="7"/>
      <c r="RAM11" s="7"/>
      <c r="RAN11" s="7"/>
      <c r="RAO11" s="7"/>
      <c r="RAP11" s="7"/>
      <c r="RAQ11" s="7"/>
      <c r="RAR11" s="7"/>
      <c r="RAS11" s="7"/>
      <c r="RAT11" s="7"/>
      <c r="RAU11" s="7"/>
      <c r="RAV11" s="7"/>
      <c r="RAW11" s="7"/>
      <c r="RAX11" s="7"/>
      <c r="RAY11" s="7"/>
      <c r="RAZ11" s="7"/>
      <c r="RBA11" s="7"/>
      <c r="RBB11" s="7"/>
      <c r="RBC11" s="7"/>
      <c r="RBD11" s="7"/>
      <c r="RBE11" s="7"/>
      <c r="RBF11" s="7"/>
      <c r="RBG11" s="7"/>
      <c r="RBH11" s="7"/>
      <c r="RBI11" s="7"/>
      <c r="RBJ11" s="7"/>
      <c r="RBK11" s="7"/>
      <c r="RBL11" s="7"/>
      <c r="RBM11" s="7"/>
      <c r="RBN11" s="7"/>
      <c r="RBO11" s="7"/>
      <c r="RBP11" s="7"/>
      <c r="RBQ11" s="7"/>
      <c r="RBR11" s="7"/>
      <c r="RBS11" s="7"/>
      <c r="RBT11" s="7"/>
      <c r="RBU11" s="7"/>
      <c r="RBV11" s="7"/>
      <c r="RBW11" s="7"/>
      <c r="RBX11" s="7"/>
      <c r="RBY11" s="7"/>
      <c r="RBZ11" s="7"/>
      <c r="RCA11" s="7"/>
      <c r="RCB11" s="7"/>
      <c r="RCC11" s="7"/>
      <c r="RCD11" s="7"/>
      <c r="RCE11" s="7"/>
      <c r="RCF11" s="7"/>
      <c r="RCG11" s="7"/>
      <c r="RCH11" s="7"/>
      <c r="RCI11" s="7"/>
      <c r="RCJ11" s="7"/>
      <c r="RCK11" s="7"/>
      <c r="RCL11" s="7"/>
      <c r="RCM11" s="7"/>
      <c r="RCN11" s="7"/>
      <c r="RCO11" s="7"/>
      <c r="RCP11" s="7"/>
      <c r="RCQ11" s="7"/>
      <c r="RCR11" s="7"/>
      <c r="RCS11" s="7"/>
      <c r="RCT11" s="7"/>
      <c r="RCU11" s="7"/>
      <c r="RCV11" s="7"/>
      <c r="RCW11" s="7"/>
      <c r="RCX11" s="7"/>
      <c r="RCY11" s="7"/>
      <c r="RCZ11" s="7"/>
      <c r="RDA11" s="7"/>
      <c r="RDB11" s="7"/>
      <c r="RDC11" s="7"/>
      <c r="RDD11" s="7"/>
      <c r="RDE11" s="7"/>
      <c r="RDF11" s="7"/>
      <c r="RDG11" s="7"/>
      <c r="RDH11" s="7"/>
      <c r="RDI11" s="7"/>
      <c r="RDJ11" s="7"/>
      <c r="RDK11" s="7"/>
      <c r="RDL11" s="7"/>
      <c r="RDM11" s="7"/>
      <c r="RDN11" s="7"/>
      <c r="RDO11" s="7"/>
      <c r="RDP11" s="7"/>
      <c r="RDQ11" s="7"/>
      <c r="RDR11" s="7"/>
      <c r="RDS11" s="7"/>
      <c r="RDT11" s="7"/>
      <c r="RDU11" s="7"/>
      <c r="RDV11" s="7"/>
      <c r="RDW11" s="7"/>
      <c r="RDX11" s="7"/>
      <c r="RDY11" s="7"/>
      <c r="RDZ11" s="7"/>
      <c r="REA11" s="7"/>
      <c r="REB11" s="7"/>
      <c r="REC11" s="7"/>
      <c r="RED11" s="7"/>
      <c r="REE11" s="7"/>
      <c r="REF11" s="7"/>
      <c r="REG11" s="7"/>
      <c r="REH11" s="7"/>
      <c r="REI11" s="7"/>
      <c r="REJ11" s="7"/>
      <c r="REL11" s="7"/>
      <c r="REM11" s="7"/>
      <c r="REN11" s="7"/>
      <c r="REO11" s="7"/>
      <c r="REP11" s="7"/>
      <c r="REQ11" s="7"/>
      <c r="RER11" s="7"/>
      <c r="RES11" s="7"/>
      <c r="RET11" s="7"/>
      <c r="REU11" s="7"/>
      <c r="REV11" s="7"/>
      <c r="REW11" s="7"/>
      <c r="REX11" s="7"/>
      <c r="REY11" s="7"/>
      <c r="REZ11" s="7"/>
      <c r="RFA11" s="7"/>
      <c r="RFB11" s="7"/>
      <c r="RFC11" s="7"/>
      <c r="RFD11" s="7"/>
      <c r="RFE11" s="7"/>
      <c r="RFF11" s="7"/>
      <c r="RFG11" s="7"/>
      <c r="RFH11" s="7"/>
      <c r="RFI11" s="7"/>
      <c r="RFJ11" s="7"/>
      <c r="RFK11" s="7"/>
      <c r="RFL11" s="7"/>
      <c r="RFM11" s="7"/>
      <c r="RFN11" s="7"/>
      <c r="RFO11" s="7"/>
      <c r="RFP11" s="7"/>
      <c r="RFQ11" s="7"/>
      <c r="RFR11" s="7"/>
      <c r="RFS11" s="7"/>
      <c r="RFT11" s="7"/>
      <c r="RFU11" s="7"/>
      <c r="RFV11" s="7"/>
      <c r="RFW11" s="7"/>
      <c r="RFX11" s="7"/>
      <c r="RFY11" s="7"/>
      <c r="RFZ11" s="7"/>
      <c r="RGA11" s="7"/>
      <c r="RGB11" s="7"/>
      <c r="RGC11" s="7"/>
      <c r="RGD11" s="7"/>
      <c r="RGE11" s="7"/>
      <c r="RGF11" s="7"/>
      <c r="RGG11" s="7"/>
      <c r="RGH11" s="7"/>
      <c r="RGI11" s="7"/>
      <c r="RGJ11" s="7"/>
      <c r="RGK11" s="7"/>
      <c r="RGL11" s="7"/>
      <c r="RGM11" s="7"/>
      <c r="RGN11" s="7"/>
      <c r="RGO11" s="7"/>
      <c r="RGP11" s="7"/>
      <c r="RGQ11" s="7"/>
      <c r="RGR11" s="7"/>
      <c r="RGS11" s="7"/>
      <c r="RGT11" s="7"/>
      <c r="RGU11" s="7"/>
      <c r="RGV11" s="7"/>
      <c r="RGW11" s="7"/>
      <c r="RGX11" s="7"/>
      <c r="RGY11" s="7"/>
      <c r="RGZ11" s="7"/>
      <c r="RHA11" s="7"/>
      <c r="RHB11" s="7"/>
      <c r="RHC11" s="7"/>
      <c r="RHD11" s="7"/>
      <c r="RHE11" s="7"/>
      <c r="RHF11" s="7"/>
      <c r="RHG11" s="7"/>
      <c r="RHH11" s="7"/>
      <c r="RHI11" s="7"/>
      <c r="RHJ11" s="7"/>
      <c r="RHK11" s="7"/>
      <c r="RHL11" s="7"/>
      <c r="RHM11" s="7"/>
      <c r="RHN11" s="7"/>
      <c r="RHO11" s="7"/>
      <c r="RHP11" s="7"/>
      <c r="RHQ11" s="7"/>
      <c r="RHR11" s="7"/>
      <c r="RHS11" s="7"/>
      <c r="RHT11" s="7"/>
      <c r="RHU11" s="7"/>
      <c r="RHV11" s="7"/>
      <c r="RHW11" s="7"/>
      <c r="RHX11" s="7"/>
      <c r="RHY11" s="7"/>
      <c r="RHZ11" s="7"/>
      <c r="RIA11" s="7"/>
      <c r="RIB11" s="7"/>
      <c r="RIC11" s="7"/>
      <c r="RID11" s="7"/>
      <c r="RIE11" s="7"/>
      <c r="RIF11" s="7"/>
      <c r="RIG11" s="7"/>
      <c r="RIH11" s="7"/>
      <c r="RII11" s="7"/>
      <c r="RIJ11" s="7"/>
      <c r="RIK11" s="7"/>
      <c r="RIL11" s="7"/>
      <c r="RIM11" s="7"/>
      <c r="RIN11" s="7"/>
      <c r="RIO11" s="7"/>
      <c r="RIP11" s="7"/>
      <c r="RIQ11" s="7"/>
      <c r="RIR11" s="7"/>
      <c r="RIS11" s="7"/>
      <c r="RIT11" s="7"/>
      <c r="RIU11" s="7"/>
      <c r="RIV11" s="7"/>
      <c r="RIW11" s="7"/>
      <c r="RIX11" s="7"/>
      <c r="RIY11" s="7"/>
      <c r="RIZ11" s="7"/>
      <c r="RJA11" s="7"/>
      <c r="RJB11" s="7"/>
      <c r="RJC11" s="7"/>
      <c r="RJD11" s="7"/>
      <c r="RJE11" s="7"/>
      <c r="RJF11" s="7"/>
      <c r="RJG11" s="7"/>
      <c r="RJH11" s="7"/>
      <c r="RJI11" s="7"/>
      <c r="RJJ11" s="7"/>
      <c r="RJK11" s="7"/>
      <c r="RJL11" s="7"/>
      <c r="RJM11" s="7"/>
      <c r="RJN11" s="7"/>
      <c r="RJO11" s="7"/>
      <c r="RJP11" s="7"/>
      <c r="RJQ11" s="7"/>
      <c r="RJR11" s="7"/>
      <c r="RJS11" s="7"/>
      <c r="RJT11" s="7"/>
      <c r="RJU11" s="7"/>
      <c r="RJV11" s="7"/>
      <c r="RJW11" s="7"/>
      <c r="RJX11" s="7"/>
      <c r="RJY11" s="7"/>
      <c r="RJZ11" s="7"/>
      <c r="RKA11" s="7"/>
      <c r="RKB11" s="7"/>
      <c r="RKC11" s="7"/>
      <c r="RKD11" s="7"/>
      <c r="RKE11" s="7"/>
      <c r="RKF11" s="7"/>
      <c r="RKG11" s="7"/>
      <c r="RKH11" s="7"/>
      <c r="RKI11" s="7"/>
      <c r="RKJ11" s="7"/>
      <c r="RKK11" s="7"/>
      <c r="RKL11" s="7"/>
      <c r="RKM11" s="7"/>
      <c r="RKN11" s="7"/>
      <c r="RKO11" s="7"/>
      <c r="RKP11" s="7"/>
      <c r="RKQ11" s="7"/>
      <c r="RKR11" s="7"/>
      <c r="RKS11" s="7"/>
      <c r="RKT11" s="7"/>
      <c r="RKU11" s="7"/>
      <c r="RKV11" s="7"/>
      <c r="RKW11" s="7"/>
      <c r="RKX11" s="7"/>
      <c r="RKY11" s="7"/>
      <c r="RKZ11" s="7"/>
      <c r="RLA11" s="7"/>
      <c r="RLB11" s="7"/>
      <c r="RLC11" s="7"/>
      <c r="RLD11" s="7"/>
      <c r="RLE11" s="7"/>
      <c r="RLF11" s="7"/>
      <c r="RLG11" s="7"/>
      <c r="RLH11" s="7"/>
      <c r="RLI11" s="7"/>
      <c r="RLJ11" s="7"/>
      <c r="RLK11" s="7"/>
      <c r="RLL11" s="7"/>
      <c r="RLM11" s="7"/>
      <c r="RLN11" s="7"/>
      <c r="RLO11" s="7"/>
      <c r="RLP11" s="7"/>
      <c r="RLQ11" s="7"/>
      <c r="RLR11" s="7"/>
      <c r="RLS11" s="7"/>
      <c r="RLT11" s="7"/>
      <c r="RLU11" s="7"/>
      <c r="RLV11" s="7"/>
      <c r="RLW11" s="7"/>
      <c r="RLX11" s="7"/>
      <c r="RLY11" s="7"/>
      <c r="RLZ11" s="7"/>
      <c r="RMA11" s="7"/>
      <c r="RMB11" s="7"/>
      <c r="RMC11" s="7"/>
      <c r="RMD11" s="7"/>
      <c r="RME11" s="7"/>
      <c r="RMF11" s="7"/>
      <c r="RMG11" s="7"/>
      <c r="RMH11" s="7"/>
      <c r="RMI11" s="7"/>
      <c r="RMJ11" s="7"/>
      <c r="RMK11" s="7"/>
      <c r="RML11" s="7"/>
      <c r="RMM11" s="7"/>
      <c r="RMN11" s="7"/>
      <c r="RMO11" s="7"/>
      <c r="RMP11" s="7"/>
      <c r="RMQ11" s="7"/>
      <c r="RMR11" s="7"/>
      <c r="RMS11" s="7"/>
      <c r="RMT11" s="7"/>
      <c r="RMU11" s="7"/>
      <c r="RMV11" s="7"/>
      <c r="RMW11" s="7"/>
      <c r="RMX11" s="7"/>
      <c r="RMY11" s="7"/>
      <c r="RMZ11" s="7"/>
      <c r="RNA11" s="7"/>
      <c r="RNB11" s="7"/>
      <c r="RNC11" s="7"/>
      <c r="RND11" s="7"/>
      <c r="RNE11" s="7"/>
      <c r="RNF11" s="7"/>
      <c r="RNG11" s="7"/>
      <c r="RNH11" s="7"/>
      <c r="RNI11" s="7"/>
      <c r="RNJ11" s="7"/>
      <c r="RNK11" s="7"/>
      <c r="RNL11" s="7"/>
      <c r="RNM11" s="7"/>
      <c r="RNN11" s="7"/>
      <c r="RNO11" s="7"/>
      <c r="RNP11" s="7"/>
      <c r="RNQ11" s="7"/>
      <c r="RNR11" s="7"/>
      <c r="RNS11" s="7"/>
      <c r="RNT11" s="7"/>
      <c r="RNU11" s="7"/>
      <c r="RNV11" s="7"/>
      <c r="RNW11" s="7"/>
      <c r="RNX11" s="7"/>
      <c r="RNY11" s="7"/>
      <c r="RNZ11" s="7"/>
      <c r="ROA11" s="7"/>
      <c r="ROB11" s="7"/>
      <c r="ROC11" s="7"/>
      <c r="ROD11" s="7"/>
      <c r="ROE11" s="7"/>
      <c r="ROF11" s="7"/>
      <c r="ROH11" s="7"/>
      <c r="ROI11" s="7"/>
      <c r="ROJ11" s="7"/>
      <c r="ROK11" s="7"/>
      <c r="ROL11" s="7"/>
      <c r="ROM11" s="7"/>
      <c r="RON11" s="7"/>
      <c r="ROO11" s="7"/>
      <c r="ROP11" s="7"/>
      <c r="ROQ11" s="7"/>
      <c r="ROR11" s="7"/>
      <c r="ROS11" s="7"/>
      <c r="ROT11" s="7"/>
      <c r="ROU11" s="7"/>
      <c r="ROV11" s="7"/>
      <c r="ROW11" s="7"/>
      <c r="ROX11" s="7"/>
      <c r="ROY11" s="7"/>
      <c r="ROZ11" s="7"/>
      <c r="RPA11" s="7"/>
      <c r="RPB11" s="7"/>
      <c r="RPC11" s="7"/>
      <c r="RPD11" s="7"/>
      <c r="RPE11" s="7"/>
      <c r="RPF11" s="7"/>
      <c r="RPG11" s="7"/>
      <c r="RPH11" s="7"/>
      <c r="RPI11" s="7"/>
      <c r="RPJ11" s="7"/>
      <c r="RPK11" s="7"/>
      <c r="RPL11" s="7"/>
      <c r="RPM11" s="7"/>
      <c r="RPN11" s="7"/>
      <c r="RPO11" s="7"/>
      <c r="RPP11" s="7"/>
      <c r="RPQ11" s="7"/>
      <c r="RPR11" s="7"/>
      <c r="RPS11" s="7"/>
      <c r="RPT11" s="7"/>
      <c r="RPU11" s="7"/>
      <c r="RPV11" s="7"/>
      <c r="RPW11" s="7"/>
      <c r="RPX11" s="7"/>
      <c r="RPY11" s="7"/>
      <c r="RPZ11" s="7"/>
      <c r="RQA11" s="7"/>
      <c r="RQB11" s="7"/>
      <c r="RQC11" s="7"/>
      <c r="RQD11" s="7"/>
      <c r="RQE11" s="7"/>
      <c r="RQF11" s="7"/>
      <c r="RQG11" s="7"/>
      <c r="RQH11" s="7"/>
      <c r="RQI11" s="7"/>
      <c r="RQJ11" s="7"/>
      <c r="RQK11" s="7"/>
      <c r="RQL11" s="7"/>
      <c r="RQM11" s="7"/>
      <c r="RQN11" s="7"/>
      <c r="RQO11" s="7"/>
      <c r="RQP11" s="7"/>
      <c r="RQQ11" s="7"/>
      <c r="RQR11" s="7"/>
      <c r="RQS11" s="7"/>
      <c r="RQT11" s="7"/>
      <c r="RQU11" s="7"/>
      <c r="RQV11" s="7"/>
      <c r="RQW11" s="7"/>
      <c r="RQX11" s="7"/>
      <c r="RQY11" s="7"/>
      <c r="RQZ11" s="7"/>
      <c r="RRA11" s="7"/>
      <c r="RRB11" s="7"/>
      <c r="RRC11" s="7"/>
      <c r="RRD11" s="7"/>
      <c r="RRE11" s="7"/>
      <c r="RRF11" s="7"/>
      <c r="RRG11" s="7"/>
      <c r="RRH11" s="7"/>
      <c r="RRI11" s="7"/>
      <c r="RRJ11" s="7"/>
      <c r="RRK11" s="7"/>
      <c r="RRL11" s="7"/>
      <c r="RRM11" s="7"/>
      <c r="RRN11" s="7"/>
      <c r="RRO11" s="7"/>
      <c r="RRP11" s="7"/>
      <c r="RRQ11" s="7"/>
      <c r="RRR11" s="7"/>
      <c r="RRS11" s="7"/>
      <c r="RRT11" s="7"/>
      <c r="RRU11" s="7"/>
      <c r="RRV11" s="7"/>
      <c r="RRW11" s="7"/>
      <c r="RRX11" s="7"/>
      <c r="RRY11" s="7"/>
      <c r="RRZ11" s="7"/>
      <c r="RSA11" s="7"/>
      <c r="RSB11" s="7"/>
      <c r="RSC11" s="7"/>
      <c r="RSD11" s="7"/>
      <c r="RSE11" s="7"/>
      <c r="RSF11" s="7"/>
      <c r="RSG11" s="7"/>
      <c r="RSH11" s="7"/>
      <c r="RSI11" s="7"/>
      <c r="RSJ11" s="7"/>
      <c r="RSK11" s="7"/>
      <c r="RSL11" s="7"/>
      <c r="RSM11" s="7"/>
      <c r="RSN11" s="7"/>
      <c r="RSO11" s="7"/>
      <c r="RSP11" s="7"/>
      <c r="RSQ11" s="7"/>
      <c r="RSR11" s="7"/>
      <c r="RSS11" s="7"/>
      <c r="RST11" s="7"/>
      <c r="RSU11" s="7"/>
      <c r="RSV11" s="7"/>
      <c r="RSW11" s="7"/>
      <c r="RSX11" s="7"/>
      <c r="RSY11" s="7"/>
      <c r="RSZ11" s="7"/>
      <c r="RTA11" s="7"/>
      <c r="RTB11" s="7"/>
      <c r="RTC11" s="7"/>
      <c r="RTD11" s="7"/>
      <c r="RTE11" s="7"/>
      <c r="RTF11" s="7"/>
      <c r="RTG11" s="7"/>
      <c r="RTH11" s="7"/>
      <c r="RTI11" s="7"/>
      <c r="RTJ11" s="7"/>
      <c r="RTK11" s="7"/>
      <c r="RTL11" s="7"/>
      <c r="RTM11" s="7"/>
      <c r="RTN11" s="7"/>
      <c r="RTO11" s="7"/>
      <c r="RTP11" s="7"/>
      <c r="RTQ11" s="7"/>
      <c r="RTR11" s="7"/>
      <c r="RTS11" s="7"/>
      <c r="RTT11" s="7"/>
      <c r="RTU11" s="7"/>
      <c r="RTV11" s="7"/>
      <c r="RTW11" s="7"/>
      <c r="RTX11" s="7"/>
      <c r="RTY11" s="7"/>
      <c r="RTZ11" s="7"/>
      <c r="RUA11" s="7"/>
      <c r="RUB11" s="7"/>
      <c r="RUC11" s="7"/>
      <c r="RUD11" s="7"/>
      <c r="RUE11" s="7"/>
      <c r="RUF11" s="7"/>
      <c r="RUG11" s="7"/>
      <c r="RUH11" s="7"/>
      <c r="RUI11" s="7"/>
      <c r="RUJ11" s="7"/>
      <c r="RUK11" s="7"/>
      <c r="RUL11" s="7"/>
      <c r="RUM11" s="7"/>
      <c r="RUN11" s="7"/>
      <c r="RUO11" s="7"/>
      <c r="RUP11" s="7"/>
      <c r="RUQ11" s="7"/>
      <c r="RUR11" s="7"/>
      <c r="RUS11" s="7"/>
      <c r="RUT11" s="7"/>
      <c r="RUU11" s="7"/>
      <c r="RUV11" s="7"/>
      <c r="RUW11" s="7"/>
      <c r="RUX11" s="7"/>
      <c r="RUY11" s="7"/>
      <c r="RUZ11" s="7"/>
      <c r="RVA11" s="7"/>
      <c r="RVB11" s="7"/>
      <c r="RVC11" s="7"/>
      <c r="RVD11" s="7"/>
      <c r="RVE11" s="7"/>
      <c r="RVF11" s="7"/>
      <c r="RVG11" s="7"/>
      <c r="RVH11" s="7"/>
      <c r="RVI11" s="7"/>
      <c r="RVJ11" s="7"/>
      <c r="RVK11" s="7"/>
      <c r="RVL11" s="7"/>
      <c r="RVM11" s="7"/>
      <c r="RVN11" s="7"/>
      <c r="RVO11" s="7"/>
      <c r="RVP11" s="7"/>
      <c r="RVQ11" s="7"/>
      <c r="RVR11" s="7"/>
      <c r="RVS11" s="7"/>
      <c r="RVT11" s="7"/>
      <c r="RVU11" s="7"/>
      <c r="RVV11" s="7"/>
      <c r="RVW11" s="7"/>
      <c r="RVX11" s="7"/>
      <c r="RVY11" s="7"/>
      <c r="RVZ11" s="7"/>
      <c r="RWA11" s="7"/>
      <c r="RWB11" s="7"/>
      <c r="RWC11" s="7"/>
      <c r="RWD11" s="7"/>
      <c r="RWE11" s="7"/>
      <c r="RWF11" s="7"/>
      <c r="RWG11" s="7"/>
      <c r="RWH11" s="7"/>
      <c r="RWI11" s="7"/>
      <c r="RWJ11" s="7"/>
      <c r="RWK11" s="7"/>
      <c r="RWL11" s="7"/>
      <c r="RWM11" s="7"/>
      <c r="RWN11" s="7"/>
      <c r="RWO11" s="7"/>
      <c r="RWP11" s="7"/>
      <c r="RWQ11" s="7"/>
      <c r="RWR11" s="7"/>
      <c r="RWS11" s="7"/>
      <c r="RWT11" s="7"/>
      <c r="RWU11" s="7"/>
      <c r="RWV11" s="7"/>
      <c r="RWW11" s="7"/>
      <c r="RWX11" s="7"/>
      <c r="RWY11" s="7"/>
      <c r="RWZ11" s="7"/>
      <c r="RXA11" s="7"/>
      <c r="RXB11" s="7"/>
      <c r="RXC11" s="7"/>
      <c r="RXD11" s="7"/>
      <c r="RXE11" s="7"/>
      <c r="RXF11" s="7"/>
      <c r="RXG11" s="7"/>
      <c r="RXH11" s="7"/>
      <c r="RXI11" s="7"/>
      <c r="RXJ11" s="7"/>
      <c r="RXK11" s="7"/>
      <c r="RXL11" s="7"/>
      <c r="RXM11" s="7"/>
      <c r="RXN11" s="7"/>
      <c r="RXO11" s="7"/>
      <c r="RXP11" s="7"/>
      <c r="RXQ11" s="7"/>
      <c r="RXR11" s="7"/>
      <c r="RXS11" s="7"/>
      <c r="RXT11" s="7"/>
      <c r="RXU11" s="7"/>
      <c r="RXV11" s="7"/>
      <c r="RXW11" s="7"/>
      <c r="RXX11" s="7"/>
      <c r="RXY11" s="7"/>
      <c r="RXZ11" s="7"/>
      <c r="RYA11" s="7"/>
      <c r="RYB11" s="7"/>
      <c r="RYD11" s="7"/>
      <c r="RYE11" s="7"/>
      <c r="RYF11" s="7"/>
      <c r="RYG11" s="7"/>
      <c r="RYH11" s="7"/>
      <c r="RYI11" s="7"/>
      <c r="RYJ11" s="7"/>
      <c r="RYK11" s="7"/>
      <c r="RYL11" s="7"/>
      <c r="RYM11" s="7"/>
      <c r="RYN11" s="7"/>
      <c r="RYO11" s="7"/>
      <c r="RYP11" s="7"/>
      <c r="RYQ11" s="7"/>
      <c r="RYR11" s="7"/>
      <c r="RYS11" s="7"/>
      <c r="RYT11" s="7"/>
      <c r="RYU11" s="7"/>
      <c r="RYV11" s="7"/>
      <c r="RYW11" s="7"/>
      <c r="RYX11" s="7"/>
      <c r="RYY11" s="7"/>
      <c r="RYZ11" s="7"/>
      <c r="RZA11" s="7"/>
      <c r="RZB11" s="7"/>
      <c r="RZC11" s="7"/>
      <c r="RZD11" s="7"/>
      <c r="RZE11" s="7"/>
      <c r="RZF11" s="7"/>
      <c r="RZG11" s="7"/>
      <c r="RZH11" s="7"/>
      <c r="RZI11" s="7"/>
      <c r="RZJ11" s="7"/>
      <c r="RZK11" s="7"/>
      <c r="RZL11" s="7"/>
      <c r="RZM11" s="7"/>
      <c r="RZN11" s="7"/>
      <c r="RZO11" s="7"/>
      <c r="RZP11" s="7"/>
      <c r="RZQ11" s="7"/>
      <c r="RZR11" s="7"/>
      <c r="RZS11" s="7"/>
      <c r="RZT11" s="7"/>
      <c r="RZU11" s="7"/>
      <c r="RZV11" s="7"/>
      <c r="RZW11" s="7"/>
      <c r="RZX11" s="7"/>
      <c r="RZY11" s="7"/>
      <c r="RZZ11" s="7"/>
      <c r="SAA11" s="7"/>
      <c r="SAB11" s="7"/>
      <c r="SAC11" s="7"/>
      <c r="SAD11" s="7"/>
      <c r="SAE11" s="7"/>
      <c r="SAF11" s="7"/>
      <c r="SAG11" s="7"/>
      <c r="SAH11" s="7"/>
      <c r="SAI11" s="7"/>
      <c r="SAJ11" s="7"/>
      <c r="SAK11" s="7"/>
      <c r="SAL11" s="7"/>
      <c r="SAM11" s="7"/>
      <c r="SAN11" s="7"/>
      <c r="SAO11" s="7"/>
      <c r="SAP11" s="7"/>
      <c r="SAQ11" s="7"/>
      <c r="SAR11" s="7"/>
      <c r="SAS11" s="7"/>
      <c r="SAT11" s="7"/>
      <c r="SAU11" s="7"/>
      <c r="SAV11" s="7"/>
      <c r="SAW11" s="7"/>
      <c r="SAX11" s="7"/>
      <c r="SAY11" s="7"/>
      <c r="SAZ11" s="7"/>
      <c r="SBA11" s="7"/>
      <c r="SBB11" s="7"/>
      <c r="SBC11" s="7"/>
      <c r="SBD11" s="7"/>
      <c r="SBE11" s="7"/>
      <c r="SBF11" s="7"/>
      <c r="SBG11" s="7"/>
      <c r="SBH11" s="7"/>
      <c r="SBI11" s="7"/>
      <c r="SBJ11" s="7"/>
      <c r="SBK11" s="7"/>
      <c r="SBL11" s="7"/>
      <c r="SBM11" s="7"/>
      <c r="SBN11" s="7"/>
      <c r="SBO11" s="7"/>
      <c r="SBP11" s="7"/>
      <c r="SBQ11" s="7"/>
      <c r="SBR11" s="7"/>
      <c r="SBS11" s="7"/>
      <c r="SBT11" s="7"/>
      <c r="SBU11" s="7"/>
      <c r="SBV11" s="7"/>
      <c r="SBW11" s="7"/>
      <c r="SBX11" s="7"/>
      <c r="SBY11" s="7"/>
      <c r="SBZ11" s="7"/>
      <c r="SCA11" s="7"/>
      <c r="SCB11" s="7"/>
      <c r="SCC11" s="7"/>
      <c r="SCD11" s="7"/>
      <c r="SCE11" s="7"/>
      <c r="SCF11" s="7"/>
      <c r="SCG11" s="7"/>
      <c r="SCH11" s="7"/>
      <c r="SCI11" s="7"/>
      <c r="SCJ11" s="7"/>
      <c r="SCK11" s="7"/>
      <c r="SCL11" s="7"/>
      <c r="SCM11" s="7"/>
      <c r="SCN11" s="7"/>
      <c r="SCO11" s="7"/>
      <c r="SCP11" s="7"/>
      <c r="SCQ11" s="7"/>
      <c r="SCR11" s="7"/>
      <c r="SCS11" s="7"/>
      <c r="SCT11" s="7"/>
      <c r="SCU11" s="7"/>
      <c r="SCV11" s="7"/>
      <c r="SCW11" s="7"/>
      <c r="SCX11" s="7"/>
      <c r="SCY11" s="7"/>
      <c r="SCZ11" s="7"/>
      <c r="SDA11" s="7"/>
      <c r="SDB11" s="7"/>
      <c r="SDC11" s="7"/>
      <c r="SDD11" s="7"/>
      <c r="SDE11" s="7"/>
      <c r="SDF11" s="7"/>
      <c r="SDG11" s="7"/>
      <c r="SDH11" s="7"/>
      <c r="SDI11" s="7"/>
      <c r="SDJ11" s="7"/>
      <c r="SDK11" s="7"/>
      <c r="SDL11" s="7"/>
      <c r="SDM11" s="7"/>
      <c r="SDN11" s="7"/>
      <c r="SDO11" s="7"/>
      <c r="SDP11" s="7"/>
      <c r="SDQ11" s="7"/>
      <c r="SDR11" s="7"/>
      <c r="SDS11" s="7"/>
      <c r="SDT11" s="7"/>
      <c r="SDU11" s="7"/>
      <c r="SDV11" s="7"/>
      <c r="SDW11" s="7"/>
      <c r="SDX11" s="7"/>
      <c r="SDY11" s="7"/>
      <c r="SDZ11" s="7"/>
      <c r="SEA11" s="7"/>
      <c r="SEB11" s="7"/>
      <c r="SEC11" s="7"/>
      <c r="SED11" s="7"/>
      <c r="SEE11" s="7"/>
      <c r="SEF11" s="7"/>
      <c r="SEG11" s="7"/>
      <c r="SEH11" s="7"/>
      <c r="SEI11" s="7"/>
      <c r="SEJ11" s="7"/>
      <c r="SEK11" s="7"/>
      <c r="SEL11" s="7"/>
      <c r="SEM11" s="7"/>
      <c r="SEN11" s="7"/>
      <c r="SEO11" s="7"/>
      <c r="SEP11" s="7"/>
      <c r="SEQ11" s="7"/>
      <c r="SER11" s="7"/>
      <c r="SES11" s="7"/>
      <c r="SET11" s="7"/>
      <c r="SEU11" s="7"/>
      <c r="SEV11" s="7"/>
      <c r="SEW11" s="7"/>
      <c r="SEX11" s="7"/>
      <c r="SEY11" s="7"/>
      <c r="SEZ11" s="7"/>
      <c r="SFA11" s="7"/>
      <c r="SFB11" s="7"/>
      <c r="SFC11" s="7"/>
      <c r="SFD11" s="7"/>
      <c r="SFE11" s="7"/>
      <c r="SFF11" s="7"/>
      <c r="SFG11" s="7"/>
      <c r="SFH11" s="7"/>
      <c r="SFI11" s="7"/>
      <c r="SFJ11" s="7"/>
      <c r="SFK11" s="7"/>
      <c r="SFL11" s="7"/>
      <c r="SFM11" s="7"/>
      <c r="SFN11" s="7"/>
      <c r="SFO11" s="7"/>
      <c r="SFP11" s="7"/>
      <c r="SFQ11" s="7"/>
      <c r="SFR11" s="7"/>
      <c r="SFS11" s="7"/>
      <c r="SFT11" s="7"/>
      <c r="SFU11" s="7"/>
      <c r="SFV11" s="7"/>
      <c r="SFW11" s="7"/>
      <c r="SFX11" s="7"/>
      <c r="SFY11" s="7"/>
      <c r="SFZ11" s="7"/>
      <c r="SGA11" s="7"/>
      <c r="SGB11" s="7"/>
      <c r="SGC11" s="7"/>
      <c r="SGD11" s="7"/>
      <c r="SGE11" s="7"/>
      <c r="SGF11" s="7"/>
      <c r="SGG11" s="7"/>
      <c r="SGH11" s="7"/>
      <c r="SGI11" s="7"/>
      <c r="SGJ11" s="7"/>
      <c r="SGK11" s="7"/>
      <c r="SGL11" s="7"/>
      <c r="SGM11" s="7"/>
      <c r="SGN11" s="7"/>
      <c r="SGO11" s="7"/>
      <c r="SGP11" s="7"/>
      <c r="SGQ11" s="7"/>
      <c r="SGR11" s="7"/>
      <c r="SGS11" s="7"/>
      <c r="SGT11" s="7"/>
      <c r="SGU11" s="7"/>
      <c r="SGV11" s="7"/>
      <c r="SGW11" s="7"/>
      <c r="SGX11" s="7"/>
      <c r="SGY11" s="7"/>
      <c r="SGZ11" s="7"/>
      <c r="SHA11" s="7"/>
      <c r="SHB11" s="7"/>
      <c r="SHC11" s="7"/>
      <c r="SHD11" s="7"/>
      <c r="SHE11" s="7"/>
      <c r="SHF11" s="7"/>
      <c r="SHG11" s="7"/>
      <c r="SHH11" s="7"/>
      <c r="SHI11" s="7"/>
      <c r="SHJ11" s="7"/>
      <c r="SHK11" s="7"/>
      <c r="SHL11" s="7"/>
      <c r="SHM11" s="7"/>
      <c r="SHN11" s="7"/>
      <c r="SHO11" s="7"/>
      <c r="SHP11" s="7"/>
      <c r="SHQ11" s="7"/>
      <c r="SHR11" s="7"/>
      <c r="SHS11" s="7"/>
      <c r="SHT11" s="7"/>
      <c r="SHU11" s="7"/>
      <c r="SHV11" s="7"/>
      <c r="SHW11" s="7"/>
      <c r="SHX11" s="7"/>
      <c r="SHZ11" s="7"/>
      <c r="SIA11" s="7"/>
      <c r="SIB11" s="7"/>
      <c r="SIC11" s="7"/>
      <c r="SID11" s="7"/>
      <c r="SIE11" s="7"/>
      <c r="SIF11" s="7"/>
      <c r="SIG11" s="7"/>
      <c r="SIH11" s="7"/>
      <c r="SII11" s="7"/>
      <c r="SIJ11" s="7"/>
      <c r="SIK11" s="7"/>
      <c r="SIL11" s="7"/>
      <c r="SIM11" s="7"/>
      <c r="SIN11" s="7"/>
      <c r="SIO11" s="7"/>
      <c r="SIP11" s="7"/>
      <c r="SIQ11" s="7"/>
      <c r="SIR11" s="7"/>
      <c r="SIS11" s="7"/>
      <c r="SIT11" s="7"/>
      <c r="SIU11" s="7"/>
      <c r="SIV11" s="7"/>
      <c r="SIW11" s="7"/>
      <c r="SIX11" s="7"/>
      <c r="SIY11" s="7"/>
      <c r="SIZ11" s="7"/>
      <c r="SJA11" s="7"/>
      <c r="SJB11" s="7"/>
      <c r="SJC11" s="7"/>
      <c r="SJD11" s="7"/>
      <c r="SJE11" s="7"/>
      <c r="SJF11" s="7"/>
      <c r="SJG11" s="7"/>
      <c r="SJH11" s="7"/>
      <c r="SJI11" s="7"/>
      <c r="SJJ11" s="7"/>
      <c r="SJK11" s="7"/>
      <c r="SJL11" s="7"/>
      <c r="SJM11" s="7"/>
      <c r="SJN11" s="7"/>
      <c r="SJO11" s="7"/>
      <c r="SJP11" s="7"/>
      <c r="SJQ11" s="7"/>
      <c r="SJR11" s="7"/>
      <c r="SJS11" s="7"/>
      <c r="SJT11" s="7"/>
      <c r="SJU11" s="7"/>
      <c r="SJV11" s="7"/>
      <c r="SJW11" s="7"/>
      <c r="SJX11" s="7"/>
      <c r="SJY11" s="7"/>
      <c r="SJZ11" s="7"/>
      <c r="SKA11" s="7"/>
      <c r="SKB11" s="7"/>
      <c r="SKC11" s="7"/>
      <c r="SKD11" s="7"/>
      <c r="SKE11" s="7"/>
      <c r="SKF11" s="7"/>
      <c r="SKG11" s="7"/>
      <c r="SKH11" s="7"/>
      <c r="SKI11" s="7"/>
      <c r="SKJ11" s="7"/>
      <c r="SKK11" s="7"/>
      <c r="SKL11" s="7"/>
      <c r="SKM11" s="7"/>
      <c r="SKN11" s="7"/>
      <c r="SKO11" s="7"/>
      <c r="SKP11" s="7"/>
      <c r="SKQ11" s="7"/>
      <c r="SKR11" s="7"/>
      <c r="SKS11" s="7"/>
      <c r="SKT11" s="7"/>
      <c r="SKU11" s="7"/>
      <c r="SKV11" s="7"/>
      <c r="SKW11" s="7"/>
      <c r="SKX11" s="7"/>
      <c r="SKY11" s="7"/>
      <c r="SKZ11" s="7"/>
      <c r="SLA11" s="7"/>
      <c r="SLB11" s="7"/>
      <c r="SLC11" s="7"/>
      <c r="SLD11" s="7"/>
      <c r="SLE11" s="7"/>
      <c r="SLF11" s="7"/>
      <c r="SLG11" s="7"/>
      <c r="SLH11" s="7"/>
      <c r="SLI11" s="7"/>
      <c r="SLJ11" s="7"/>
      <c r="SLK11" s="7"/>
      <c r="SLL11" s="7"/>
      <c r="SLM11" s="7"/>
      <c r="SLN11" s="7"/>
      <c r="SLO11" s="7"/>
      <c r="SLP11" s="7"/>
      <c r="SLQ11" s="7"/>
      <c r="SLR11" s="7"/>
      <c r="SLS11" s="7"/>
      <c r="SLT11" s="7"/>
      <c r="SLU11" s="7"/>
      <c r="SLV11" s="7"/>
      <c r="SLW11" s="7"/>
      <c r="SLX11" s="7"/>
      <c r="SLY11" s="7"/>
      <c r="SLZ11" s="7"/>
      <c r="SMA11" s="7"/>
      <c r="SMB11" s="7"/>
      <c r="SMC11" s="7"/>
      <c r="SMD11" s="7"/>
      <c r="SME11" s="7"/>
      <c r="SMF11" s="7"/>
      <c r="SMG11" s="7"/>
      <c r="SMH11" s="7"/>
      <c r="SMI11" s="7"/>
      <c r="SMJ11" s="7"/>
      <c r="SMK11" s="7"/>
      <c r="SML11" s="7"/>
      <c r="SMM11" s="7"/>
      <c r="SMN11" s="7"/>
      <c r="SMO11" s="7"/>
      <c r="SMP11" s="7"/>
      <c r="SMQ11" s="7"/>
      <c r="SMR11" s="7"/>
      <c r="SMS11" s="7"/>
      <c r="SMT11" s="7"/>
      <c r="SMU11" s="7"/>
      <c r="SMV11" s="7"/>
      <c r="SMW11" s="7"/>
      <c r="SMX11" s="7"/>
      <c r="SMY11" s="7"/>
      <c r="SMZ11" s="7"/>
      <c r="SNA11" s="7"/>
      <c r="SNB11" s="7"/>
      <c r="SNC11" s="7"/>
      <c r="SND11" s="7"/>
      <c r="SNE11" s="7"/>
      <c r="SNF11" s="7"/>
      <c r="SNG11" s="7"/>
      <c r="SNH11" s="7"/>
      <c r="SNI11" s="7"/>
      <c r="SNJ11" s="7"/>
      <c r="SNK11" s="7"/>
      <c r="SNL11" s="7"/>
      <c r="SNM11" s="7"/>
      <c r="SNN11" s="7"/>
      <c r="SNO11" s="7"/>
      <c r="SNP11" s="7"/>
      <c r="SNQ11" s="7"/>
      <c r="SNR11" s="7"/>
      <c r="SNS11" s="7"/>
      <c r="SNT11" s="7"/>
      <c r="SNU11" s="7"/>
      <c r="SNV11" s="7"/>
      <c r="SNW11" s="7"/>
      <c r="SNX11" s="7"/>
      <c r="SNY11" s="7"/>
      <c r="SNZ11" s="7"/>
      <c r="SOA11" s="7"/>
      <c r="SOB11" s="7"/>
      <c r="SOC11" s="7"/>
      <c r="SOD11" s="7"/>
      <c r="SOE11" s="7"/>
      <c r="SOF11" s="7"/>
      <c r="SOG11" s="7"/>
      <c r="SOH11" s="7"/>
      <c r="SOI11" s="7"/>
      <c r="SOJ11" s="7"/>
      <c r="SOK11" s="7"/>
      <c r="SOL11" s="7"/>
      <c r="SOM11" s="7"/>
      <c r="SON11" s="7"/>
      <c r="SOO11" s="7"/>
      <c r="SOP11" s="7"/>
      <c r="SOQ11" s="7"/>
      <c r="SOR11" s="7"/>
      <c r="SOS11" s="7"/>
      <c r="SOT11" s="7"/>
      <c r="SOU11" s="7"/>
      <c r="SOV11" s="7"/>
      <c r="SOW11" s="7"/>
      <c r="SOX11" s="7"/>
      <c r="SOY11" s="7"/>
      <c r="SOZ11" s="7"/>
      <c r="SPA11" s="7"/>
      <c r="SPB11" s="7"/>
      <c r="SPC11" s="7"/>
      <c r="SPD11" s="7"/>
      <c r="SPE11" s="7"/>
      <c r="SPF11" s="7"/>
      <c r="SPG11" s="7"/>
      <c r="SPH11" s="7"/>
      <c r="SPI11" s="7"/>
      <c r="SPJ11" s="7"/>
      <c r="SPK11" s="7"/>
      <c r="SPL11" s="7"/>
      <c r="SPM11" s="7"/>
      <c r="SPN11" s="7"/>
      <c r="SPO11" s="7"/>
      <c r="SPP11" s="7"/>
      <c r="SPQ11" s="7"/>
      <c r="SPR11" s="7"/>
      <c r="SPS11" s="7"/>
      <c r="SPT11" s="7"/>
      <c r="SPU11" s="7"/>
      <c r="SPV11" s="7"/>
      <c r="SPW11" s="7"/>
      <c r="SPX11" s="7"/>
      <c r="SPY11" s="7"/>
      <c r="SPZ11" s="7"/>
      <c r="SQA11" s="7"/>
      <c r="SQB11" s="7"/>
      <c r="SQC11" s="7"/>
      <c r="SQD11" s="7"/>
      <c r="SQE11" s="7"/>
      <c r="SQF11" s="7"/>
      <c r="SQG11" s="7"/>
      <c r="SQH11" s="7"/>
      <c r="SQI11" s="7"/>
      <c r="SQJ11" s="7"/>
      <c r="SQK11" s="7"/>
      <c r="SQL11" s="7"/>
      <c r="SQM11" s="7"/>
      <c r="SQN11" s="7"/>
      <c r="SQO11" s="7"/>
      <c r="SQP11" s="7"/>
      <c r="SQQ11" s="7"/>
      <c r="SQR11" s="7"/>
      <c r="SQS11" s="7"/>
      <c r="SQT11" s="7"/>
      <c r="SQU11" s="7"/>
      <c r="SQV11" s="7"/>
      <c r="SQW11" s="7"/>
      <c r="SQX11" s="7"/>
      <c r="SQY11" s="7"/>
      <c r="SQZ11" s="7"/>
      <c r="SRA11" s="7"/>
      <c r="SRB11" s="7"/>
      <c r="SRC11" s="7"/>
      <c r="SRD11" s="7"/>
      <c r="SRE11" s="7"/>
      <c r="SRF11" s="7"/>
      <c r="SRG11" s="7"/>
      <c r="SRH11" s="7"/>
      <c r="SRI11" s="7"/>
      <c r="SRJ11" s="7"/>
      <c r="SRK11" s="7"/>
      <c r="SRL11" s="7"/>
      <c r="SRM11" s="7"/>
      <c r="SRN11" s="7"/>
      <c r="SRO11" s="7"/>
      <c r="SRP11" s="7"/>
      <c r="SRQ11" s="7"/>
      <c r="SRR11" s="7"/>
      <c r="SRS11" s="7"/>
      <c r="SRT11" s="7"/>
      <c r="SRV11" s="7"/>
      <c r="SRW11" s="7"/>
      <c r="SRX11" s="7"/>
      <c r="SRY11" s="7"/>
      <c r="SRZ11" s="7"/>
      <c r="SSA11" s="7"/>
      <c r="SSB11" s="7"/>
      <c r="SSC11" s="7"/>
      <c r="SSD11" s="7"/>
      <c r="SSE11" s="7"/>
      <c r="SSF11" s="7"/>
      <c r="SSG11" s="7"/>
      <c r="SSH11" s="7"/>
      <c r="SSI11" s="7"/>
      <c r="SSJ11" s="7"/>
      <c r="SSK11" s="7"/>
      <c r="SSL11" s="7"/>
      <c r="SSM11" s="7"/>
      <c r="SSN11" s="7"/>
      <c r="SSO11" s="7"/>
      <c r="SSP11" s="7"/>
      <c r="SSQ11" s="7"/>
      <c r="SSR11" s="7"/>
      <c r="SSS11" s="7"/>
      <c r="SST11" s="7"/>
      <c r="SSU11" s="7"/>
      <c r="SSV11" s="7"/>
      <c r="SSW11" s="7"/>
      <c r="SSX11" s="7"/>
      <c r="SSY11" s="7"/>
      <c r="SSZ11" s="7"/>
      <c r="STA11" s="7"/>
      <c r="STB11" s="7"/>
      <c r="STC11" s="7"/>
      <c r="STD11" s="7"/>
      <c r="STE11" s="7"/>
      <c r="STF11" s="7"/>
      <c r="STG11" s="7"/>
      <c r="STH11" s="7"/>
      <c r="STI11" s="7"/>
      <c r="STJ11" s="7"/>
      <c r="STK11" s="7"/>
      <c r="STL11" s="7"/>
      <c r="STM11" s="7"/>
      <c r="STN11" s="7"/>
      <c r="STO11" s="7"/>
      <c r="STP11" s="7"/>
      <c r="STQ11" s="7"/>
      <c r="STR11" s="7"/>
      <c r="STS11" s="7"/>
      <c r="STT11" s="7"/>
      <c r="STU11" s="7"/>
      <c r="STV11" s="7"/>
      <c r="STW11" s="7"/>
      <c r="STX11" s="7"/>
      <c r="STY11" s="7"/>
      <c r="STZ11" s="7"/>
      <c r="SUA11" s="7"/>
      <c r="SUB11" s="7"/>
      <c r="SUC11" s="7"/>
      <c r="SUD11" s="7"/>
      <c r="SUE11" s="7"/>
      <c r="SUF11" s="7"/>
      <c r="SUG11" s="7"/>
      <c r="SUH11" s="7"/>
      <c r="SUI11" s="7"/>
      <c r="SUJ11" s="7"/>
      <c r="SUK11" s="7"/>
      <c r="SUL11" s="7"/>
      <c r="SUM11" s="7"/>
      <c r="SUN11" s="7"/>
      <c r="SUO11" s="7"/>
      <c r="SUP11" s="7"/>
      <c r="SUQ11" s="7"/>
      <c r="SUR11" s="7"/>
      <c r="SUS11" s="7"/>
      <c r="SUT11" s="7"/>
      <c r="SUU11" s="7"/>
      <c r="SUV11" s="7"/>
      <c r="SUW11" s="7"/>
      <c r="SUX11" s="7"/>
      <c r="SUY11" s="7"/>
      <c r="SUZ11" s="7"/>
      <c r="SVA11" s="7"/>
      <c r="SVB11" s="7"/>
      <c r="SVC11" s="7"/>
      <c r="SVD11" s="7"/>
      <c r="SVE11" s="7"/>
      <c r="SVF11" s="7"/>
      <c r="SVG11" s="7"/>
      <c r="SVH11" s="7"/>
      <c r="SVI11" s="7"/>
      <c r="SVJ11" s="7"/>
      <c r="SVK11" s="7"/>
      <c r="SVL11" s="7"/>
      <c r="SVM11" s="7"/>
      <c r="SVN11" s="7"/>
      <c r="SVO11" s="7"/>
      <c r="SVP11" s="7"/>
      <c r="SVQ11" s="7"/>
      <c r="SVR11" s="7"/>
      <c r="SVS11" s="7"/>
      <c r="SVT11" s="7"/>
      <c r="SVU11" s="7"/>
      <c r="SVV11" s="7"/>
      <c r="SVW11" s="7"/>
      <c r="SVX11" s="7"/>
      <c r="SVY11" s="7"/>
      <c r="SVZ11" s="7"/>
      <c r="SWA11" s="7"/>
      <c r="SWB11" s="7"/>
      <c r="SWC11" s="7"/>
      <c r="SWD11" s="7"/>
      <c r="SWE11" s="7"/>
      <c r="SWF11" s="7"/>
      <c r="SWG11" s="7"/>
      <c r="SWH11" s="7"/>
      <c r="SWI11" s="7"/>
      <c r="SWJ11" s="7"/>
      <c r="SWK11" s="7"/>
      <c r="SWL11" s="7"/>
      <c r="SWM11" s="7"/>
      <c r="SWN11" s="7"/>
      <c r="SWO11" s="7"/>
      <c r="SWP11" s="7"/>
      <c r="SWQ11" s="7"/>
      <c r="SWR11" s="7"/>
      <c r="SWS11" s="7"/>
      <c r="SWT11" s="7"/>
      <c r="SWU11" s="7"/>
      <c r="SWV11" s="7"/>
      <c r="SWW11" s="7"/>
      <c r="SWX11" s="7"/>
      <c r="SWY11" s="7"/>
      <c r="SWZ11" s="7"/>
      <c r="SXA11" s="7"/>
      <c r="SXB11" s="7"/>
      <c r="SXC11" s="7"/>
      <c r="SXD11" s="7"/>
      <c r="SXE11" s="7"/>
      <c r="SXF11" s="7"/>
      <c r="SXG11" s="7"/>
      <c r="SXH11" s="7"/>
      <c r="SXI11" s="7"/>
      <c r="SXJ11" s="7"/>
      <c r="SXK11" s="7"/>
      <c r="SXL11" s="7"/>
      <c r="SXM11" s="7"/>
      <c r="SXN11" s="7"/>
      <c r="SXO11" s="7"/>
      <c r="SXP11" s="7"/>
      <c r="SXQ11" s="7"/>
      <c r="SXR11" s="7"/>
      <c r="SXS11" s="7"/>
      <c r="SXT11" s="7"/>
      <c r="SXU11" s="7"/>
      <c r="SXV11" s="7"/>
      <c r="SXW11" s="7"/>
      <c r="SXX11" s="7"/>
      <c r="SXY11" s="7"/>
      <c r="SXZ11" s="7"/>
      <c r="SYA11" s="7"/>
      <c r="SYB11" s="7"/>
      <c r="SYC11" s="7"/>
      <c r="SYD11" s="7"/>
      <c r="SYE11" s="7"/>
      <c r="SYF11" s="7"/>
      <c r="SYG11" s="7"/>
      <c r="SYH11" s="7"/>
      <c r="SYI11" s="7"/>
      <c r="SYJ11" s="7"/>
      <c r="SYK11" s="7"/>
      <c r="SYL11" s="7"/>
      <c r="SYM11" s="7"/>
      <c r="SYN11" s="7"/>
      <c r="SYO11" s="7"/>
      <c r="SYP11" s="7"/>
      <c r="SYQ11" s="7"/>
      <c r="SYR11" s="7"/>
      <c r="SYS11" s="7"/>
      <c r="SYT11" s="7"/>
      <c r="SYU11" s="7"/>
      <c r="SYV11" s="7"/>
      <c r="SYW11" s="7"/>
      <c r="SYX11" s="7"/>
      <c r="SYY11" s="7"/>
      <c r="SYZ11" s="7"/>
      <c r="SZA11" s="7"/>
      <c r="SZB11" s="7"/>
      <c r="SZC11" s="7"/>
      <c r="SZD11" s="7"/>
      <c r="SZE11" s="7"/>
      <c r="SZF11" s="7"/>
      <c r="SZG11" s="7"/>
      <c r="SZH11" s="7"/>
      <c r="SZI11" s="7"/>
      <c r="SZJ11" s="7"/>
      <c r="SZK11" s="7"/>
      <c r="SZL11" s="7"/>
      <c r="SZM11" s="7"/>
      <c r="SZN11" s="7"/>
      <c r="SZO11" s="7"/>
      <c r="SZP11" s="7"/>
      <c r="SZQ11" s="7"/>
      <c r="SZR11" s="7"/>
      <c r="SZS11" s="7"/>
      <c r="SZT11" s="7"/>
      <c r="SZU11" s="7"/>
      <c r="SZV11" s="7"/>
      <c r="SZW11" s="7"/>
      <c r="SZX11" s="7"/>
      <c r="SZY11" s="7"/>
      <c r="SZZ11" s="7"/>
      <c r="TAA11" s="7"/>
      <c r="TAB11" s="7"/>
      <c r="TAC11" s="7"/>
      <c r="TAD11" s="7"/>
      <c r="TAE11" s="7"/>
      <c r="TAF11" s="7"/>
      <c r="TAG11" s="7"/>
      <c r="TAH11" s="7"/>
      <c r="TAI11" s="7"/>
      <c r="TAJ11" s="7"/>
      <c r="TAK11" s="7"/>
      <c r="TAL11" s="7"/>
      <c r="TAM11" s="7"/>
      <c r="TAN11" s="7"/>
      <c r="TAO11" s="7"/>
      <c r="TAP11" s="7"/>
      <c r="TAQ11" s="7"/>
      <c r="TAR11" s="7"/>
      <c r="TAS11" s="7"/>
      <c r="TAT11" s="7"/>
      <c r="TAU11" s="7"/>
      <c r="TAV11" s="7"/>
      <c r="TAW11" s="7"/>
      <c r="TAX11" s="7"/>
      <c r="TAY11" s="7"/>
      <c r="TAZ11" s="7"/>
      <c r="TBA11" s="7"/>
      <c r="TBB11" s="7"/>
      <c r="TBC11" s="7"/>
      <c r="TBD11" s="7"/>
      <c r="TBE11" s="7"/>
      <c r="TBF11" s="7"/>
      <c r="TBG11" s="7"/>
      <c r="TBH11" s="7"/>
      <c r="TBI11" s="7"/>
      <c r="TBJ11" s="7"/>
      <c r="TBK11" s="7"/>
      <c r="TBL11" s="7"/>
      <c r="TBM11" s="7"/>
      <c r="TBN11" s="7"/>
      <c r="TBO11" s="7"/>
      <c r="TBP11" s="7"/>
      <c r="TBR11" s="7"/>
      <c r="TBS11" s="7"/>
      <c r="TBT11" s="7"/>
      <c r="TBU11" s="7"/>
      <c r="TBV11" s="7"/>
      <c r="TBW11" s="7"/>
      <c r="TBX11" s="7"/>
      <c r="TBY11" s="7"/>
      <c r="TBZ11" s="7"/>
      <c r="TCA11" s="7"/>
      <c r="TCB11" s="7"/>
      <c r="TCC11" s="7"/>
      <c r="TCD11" s="7"/>
      <c r="TCE11" s="7"/>
      <c r="TCF11" s="7"/>
      <c r="TCG11" s="7"/>
      <c r="TCH11" s="7"/>
      <c r="TCI11" s="7"/>
      <c r="TCJ11" s="7"/>
      <c r="TCK11" s="7"/>
      <c r="TCL11" s="7"/>
      <c r="TCM11" s="7"/>
      <c r="TCN11" s="7"/>
      <c r="TCO11" s="7"/>
      <c r="TCP11" s="7"/>
      <c r="TCQ11" s="7"/>
      <c r="TCR11" s="7"/>
      <c r="TCS11" s="7"/>
      <c r="TCT11" s="7"/>
      <c r="TCU11" s="7"/>
      <c r="TCV11" s="7"/>
      <c r="TCW11" s="7"/>
      <c r="TCX11" s="7"/>
      <c r="TCY11" s="7"/>
      <c r="TCZ11" s="7"/>
      <c r="TDA11" s="7"/>
      <c r="TDB11" s="7"/>
      <c r="TDC11" s="7"/>
      <c r="TDD11" s="7"/>
      <c r="TDE11" s="7"/>
      <c r="TDF11" s="7"/>
      <c r="TDG11" s="7"/>
      <c r="TDH11" s="7"/>
      <c r="TDI11" s="7"/>
      <c r="TDJ11" s="7"/>
      <c r="TDK11" s="7"/>
      <c r="TDL11" s="7"/>
      <c r="TDM11" s="7"/>
      <c r="TDN11" s="7"/>
      <c r="TDO11" s="7"/>
      <c r="TDP11" s="7"/>
      <c r="TDQ11" s="7"/>
      <c r="TDR11" s="7"/>
      <c r="TDS11" s="7"/>
      <c r="TDT11" s="7"/>
      <c r="TDU11" s="7"/>
      <c r="TDV11" s="7"/>
      <c r="TDW11" s="7"/>
      <c r="TDX11" s="7"/>
      <c r="TDY11" s="7"/>
      <c r="TDZ11" s="7"/>
      <c r="TEA11" s="7"/>
      <c r="TEB11" s="7"/>
      <c r="TEC11" s="7"/>
      <c r="TED11" s="7"/>
      <c r="TEE11" s="7"/>
      <c r="TEF11" s="7"/>
      <c r="TEG11" s="7"/>
      <c r="TEH11" s="7"/>
      <c r="TEI11" s="7"/>
      <c r="TEJ11" s="7"/>
      <c r="TEK11" s="7"/>
      <c r="TEL11" s="7"/>
      <c r="TEM11" s="7"/>
      <c r="TEN11" s="7"/>
      <c r="TEO11" s="7"/>
      <c r="TEP11" s="7"/>
      <c r="TEQ11" s="7"/>
      <c r="TER11" s="7"/>
      <c r="TES11" s="7"/>
      <c r="TET11" s="7"/>
      <c r="TEU11" s="7"/>
      <c r="TEV11" s="7"/>
      <c r="TEW11" s="7"/>
      <c r="TEX11" s="7"/>
      <c r="TEY11" s="7"/>
      <c r="TEZ11" s="7"/>
      <c r="TFA11" s="7"/>
      <c r="TFB11" s="7"/>
      <c r="TFC11" s="7"/>
      <c r="TFD11" s="7"/>
      <c r="TFE11" s="7"/>
      <c r="TFF11" s="7"/>
      <c r="TFG11" s="7"/>
      <c r="TFH11" s="7"/>
      <c r="TFI11" s="7"/>
      <c r="TFJ11" s="7"/>
      <c r="TFK11" s="7"/>
      <c r="TFL11" s="7"/>
      <c r="TFM11" s="7"/>
      <c r="TFN11" s="7"/>
      <c r="TFO11" s="7"/>
      <c r="TFP11" s="7"/>
      <c r="TFQ11" s="7"/>
      <c r="TFR11" s="7"/>
      <c r="TFS11" s="7"/>
      <c r="TFT11" s="7"/>
      <c r="TFU11" s="7"/>
      <c r="TFV11" s="7"/>
      <c r="TFW11" s="7"/>
      <c r="TFX11" s="7"/>
      <c r="TFY11" s="7"/>
      <c r="TFZ11" s="7"/>
      <c r="TGA11" s="7"/>
      <c r="TGB11" s="7"/>
      <c r="TGC11" s="7"/>
      <c r="TGD11" s="7"/>
      <c r="TGE11" s="7"/>
      <c r="TGF11" s="7"/>
      <c r="TGG11" s="7"/>
      <c r="TGH11" s="7"/>
      <c r="TGI11" s="7"/>
      <c r="TGJ11" s="7"/>
      <c r="TGK11" s="7"/>
      <c r="TGL11" s="7"/>
      <c r="TGM11" s="7"/>
      <c r="TGN11" s="7"/>
      <c r="TGO11" s="7"/>
      <c r="TGP11" s="7"/>
      <c r="TGQ11" s="7"/>
      <c r="TGR11" s="7"/>
      <c r="TGS11" s="7"/>
      <c r="TGT11" s="7"/>
      <c r="TGU11" s="7"/>
      <c r="TGV11" s="7"/>
      <c r="TGW11" s="7"/>
      <c r="TGX11" s="7"/>
      <c r="TGY11" s="7"/>
      <c r="TGZ11" s="7"/>
      <c r="THA11" s="7"/>
      <c r="THB11" s="7"/>
      <c r="THC11" s="7"/>
      <c r="THD11" s="7"/>
      <c r="THE11" s="7"/>
      <c r="THF11" s="7"/>
      <c r="THG11" s="7"/>
      <c r="THH11" s="7"/>
      <c r="THI11" s="7"/>
      <c r="THJ11" s="7"/>
      <c r="THK11" s="7"/>
      <c r="THL11" s="7"/>
      <c r="THM11" s="7"/>
      <c r="THN11" s="7"/>
      <c r="THO11" s="7"/>
      <c r="THP11" s="7"/>
      <c r="THQ11" s="7"/>
      <c r="THR11" s="7"/>
      <c r="THS11" s="7"/>
      <c r="THT11" s="7"/>
      <c r="THU11" s="7"/>
      <c r="THV11" s="7"/>
      <c r="THW11" s="7"/>
      <c r="THX11" s="7"/>
      <c r="THY11" s="7"/>
      <c r="THZ11" s="7"/>
      <c r="TIA11" s="7"/>
      <c r="TIB11" s="7"/>
      <c r="TIC11" s="7"/>
      <c r="TID11" s="7"/>
      <c r="TIE11" s="7"/>
      <c r="TIF11" s="7"/>
      <c r="TIG11" s="7"/>
      <c r="TIH11" s="7"/>
      <c r="TII11" s="7"/>
      <c r="TIJ11" s="7"/>
      <c r="TIK11" s="7"/>
      <c r="TIL11" s="7"/>
      <c r="TIM11" s="7"/>
      <c r="TIN11" s="7"/>
      <c r="TIO11" s="7"/>
      <c r="TIP11" s="7"/>
      <c r="TIQ11" s="7"/>
      <c r="TIR11" s="7"/>
      <c r="TIS11" s="7"/>
      <c r="TIT11" s="7"/>
      <c r="TIU11" s="7"/>
      <c r="TIV11" s="7"/>
      <c r="TIW11" s="7"/>
      <c r="TIX11" s="7"/>
      <c r="TIY11" s="7"/>
      <c r="TIZ11" s="7"/>
      <c r="TJA11" s="7"/>
      <c r="TJB11" s="7"/>
      <c r="TJC11" s="7"/>
      <c r="TJD11" s="7"/>
      <c r="TJE11" s="7"/>
      <c r="TJF11" s="7"/>
      <c r="TJG11" s="7"/>
      <c r="TJH11" s="7"/>
      <c r="TJI11" s="7"/>
      <c r="TJJ11" s="7"/>
      <c r="TJK11" s="7"/>
      <c r="TJL11" s="7"/>
      <c r="TJM11" s="7"/>
      <c r="TJN11" s="7"/>
      <c r="TJO11" s="7"/>
      <c r="TJP11" s="7"/>
      <c r="TJQ11" s="7"/>
      <c r="TJR11" s="7"/>
      <c r="TJS11" s="7"/>
      <c r="TJT11" s="7"/>
      <c r="TJU11" s="7"/>
      <c r="TJV11" s="7"/>
      <c r="TJW11" s="7"/>
      <c r="TJX11" s="7"/>
      <c r="TJY11" s="7"/>
      <c r="TJZ11" s="7"/>
      <c r="TKA11" s="7"/>
      <c r="TKB11" s="7"/>
      <c r="TKC11" s="7"/>
      <c r="TKD11" s="7"/>
      <c r="TKE11" s="7"/>
      <c r="TKF11" s="7"/>
      <c r="TKG11" s="7"/>
      <c r="TKH11" s="7"/>
      <c r="TKI11" s="7"/>
      <c r="TKJ11" s="7"/>
      <c r="TKK11" s="7"/>
      <c r="TKL11" s="7"/>
      <c r="TKM11" s="7"/>
      <c r="TKN11" s="7"/>
      <c r="TKO11" s="7"/>
      <c r="TKP11" s="7"/>
      <c r="TKQ11" s="7"/>
      <c r="TKR11" s="7"/>
      <c r="TKS11" s="7"/>
      <c r="TKT11" s="7"/>
      <c r="TKU11" s="7"/>
      <c r="TKV11" s="7"/>
      <c r="TKW11" s="7"/>
      <c r="TKX11" s="7"/>
      <c r="TKY11" s="7"/>
      <c r="TKZ11" s="7"/>
      <c r="TLA11" s="7"/>
      <c r="TLB11" s="7"/>
      <c r="TLC11" s="7"/>
      <c r="TLD11" s="7"/>
      <c r="TLE11" s="7"/>
      <c r="TLF11" s="7"/>
      <c r="TLG11" s="7"/>
      <c r="TLH11" s="7"/>
      <c r="TLI11" s="7"/>
      <c r="TLJ11" s="7"/>
      <c r="TLK11" s="7"/>
      <c r="TLL11" s="7"/>
      <c r="TLN11" s="7"/>
      <c r="TLO11" s="7"/>
      <c r="TLP11" s="7"/>
      <c r="TLQ11" s="7"/>
      <c r="TLR11" s="7"/>
      <c r="TLS11" s="7"/>
      <c r="TLT11" s="7"/>
      <c r="TLU11" s="7"/>
      <c r="TLV11" s="7"/>
      <c r="TLW11" s="7"/>
      <c r="TLX11" s="7"/>
      <c r="TLY11" s="7"/>
      <c r="TLZ11" s="7"/>
      <c r="TMA11" s="7"/>
      <c r="TMB11" s="7"/>
      <c r="TMC11" s="7"/>
      <c r="TMD11" s="7"/>
      <c r="TME11" s="7"/>
      <c r="TMF11" s="7"/>
      <c r="TMG11" s="7"/>
      <c r="TMH11" s="7"/>
      <c r="TMI11" s="7"/>
      <c r="TMJ11" s="7"/>
      <c r="TMK11" s="7"/>
      <c r="TML11" s="7"/>
      <c r="TMM11" s="7"/>
      <c r="TMN11" s="7"/>
      <c r="TMO11" s="7"/>
      <c r="TMP11" s="7"/>
      <c r="TMQ11" s="7"/>
      <c r="TMR11" s="7"/>
      <c r="TMS11" s="7"/>
      <c r="TMT11" s="7"/>
      <c r="TMU11" s="7"/>
      <c r="TMV11" s="7"/>
      <c r="TMW11" s="7"/>
      <c r="TMX11" s="7"/>
      <c r="TMY11" s="7"/>
      <c r="TMZ11" s="7"/>
      <c r="TNA11" s="7"/>
      <c r="TNB11" s="7"/>
      <c r="TNC11" s="7"/>
      <c r="TND11" s="7"/>
      <c r="TNE11" s="7"/>
      <c r="TNF11" s="7"/>
      <c r="TNG11" s="7"/>
      <c r="TNH11" s="7"/>
      <c r="TNI11" s="7"/>
      <c r="TNJ11" s="7"/>
      <c r="TNK11" s="7"/>
      <c r="TNL11" s="7"/>
      <c r="TNM11" s="7"/>
      <c r="TNN11" s="7"/>
      <c r="TNO11" s="7"/>
      <c r="TNP11" s="7"/>
      <c r="TNQ11" s="7"/>
      <c r="TNR11" s="7"/>
      <c r="TNS11" s="7"/>
      <c r="TNT11" s="7"/>
      <c r="TNU11" s="7"/>
      <c r="TNV11" s="7"/>
      <c r="TNW11" s="7"/>
      <c r="TNX11" s="7"/>
      <c r="TNY11" s="7"/>
      <c r="TNZ11" s="7"/>
      <c r="TOA11" s="7"/>
      <c r="TOB11" s="7"/>
      <c r="TOC11" s="7"/>
      <c r="TOD11" s="7"/>
      <c r="TOE11" s="7"/>
      <c r="TOF11" s="7"/>
      <c r="TOG11" s="7"/>
      <c r="TOH11" s="7"/>
      <c r="TOI11" s="7"/>
      <c r="TOJ11" s="7"/>
      <c r="TOK11" s="7"/>
      <c r="TOL11" s="7"/>
      <c r="TOM11" s="7"/>
      <c r="TON11" s="7"/>
      <c r="TOO11" s="7"/>
      <c r="TOP11" s="7"/>
      <c r="TOQ11" s="7"/>
      <c r="TOR11" s="7"/>
      <c r="TOS11" s="7"/>
      <c r="TOT11" s="7"/>
      <c r="TOU11" s="7"/>
      <c r="TOV11" s="7"/>
      <c r="TOW11" s="7"/>
      <c r="TOX11" s="7"/>
      <c r="TOY11" s="7"/>
      <c r="TOZ11" s="7"/>
      <c r="TPA11" s="7"/>
      <c r="TPB11" s="7"/>
      <c r="TPC11" s="7"/>
      <c r="TPD11" s="7"/>
      <c r="TPE11" s="7"/>
      <c r="TPF11" s="7"/>
      <c r="TPG11" s="7"/>
      <c r="TPH11" s="7"/>
      <c r="TPI11" s="7"/>
      <c r="TPJ11" s="7"/>
      <c r="TPK11" s="7"/>
      <c r="TPL11" s="7"/>
      <c r="TPM11" s="7"/>
      <c r="TPN11" s="7"/>
      <c r="TPO11" s="7"/>
      <c r="TPP11" s="7"/>
      <c r="TPQ11" s="7"/>
      <c r="TPR11" s="7"/>
      <c r="TPS11" s="7"/>
      <c r="TPT11" s="7"/>
      <c r="TPU11" s="7"/>
      <c r="TPV11" s="7"/>
      <c r="TPW11" s="7"/>
      <c r="TPX11" s="7"/>
      <c r="TPY11" s="7"/>
      <c r="TPZ11" s="7"/>
      <c r="TQA11" s="7"/>
      <c r="TQB11" s="7"/>
      <c r="TQC11" s="7"/>
      <c r="TQD11" s="7"/>
      <c r="TQE11" s="7"/>
      <c r="TQF11" s="7"/>
      <c r="TQG11" s="7"/>
      <c r="TQH11" s="7"/>
      <c r="TQI11" s="7"/>
      <c r="TQJ11" s="7"/>
      <c r="TQK11" s="7"/>
      <c r="TQL11" s="7"/>
      <c r="TQM11" s="7"/>
      <c r="TQN11" s="7"/>
      <c r="TQO11" s="7"/>
      <c r="TQP11" s="7"/>
      <c r="TQQ11" s="7"/>
      <c r="TQR11" s="7"/>
      <c r="TQS11" s="7"/>
      <c r="TQT11" s="7"/>
      <c r="TQU11" s="7"/>
      <c r="TQV11" s="7"/>
      <c r="TQW11" s="7"/>
      <c r="TQX11" s="7"/>
      <c r="TQY11" s="7"/>
      <c r="TQZ11" s="7"/>
      <c r="TRA11" s="7"/>
      <c r="TRB11" s="7"/>
      <c r="TRC11" s="7"/>
      <c r="TRD11" s="7"/>
      <c r="TRE11" s="7"/>
      <c r="TRF11" s="7"/>
      <c r="TRG11" s="7"/>
      <c r="TRH11" s="7"/>
      <c r="TRI11" s="7"/>
      <c r="TRJ11" s="7"/>
      <c r="TRK11" s="7"/>
      <c r="TRL11" s="7"/>
      <c r="TRM11" s="7"/>
      <c r="TRN11" s="7"/>
      <c r="TRO11" s="7"/>
      <c r="TRP11" s="7"/>
      <c r="TRQ11" s="7"/>
      <c r="TRR11" s="7"/>
      <c r="TRS11" s="7"/>
      <c r="TRT11" s="7"/>
      <c r="TRU11" s="7"/>
      <c r="TRV11" s="7"/>
      <c r="TRW11" s="7"/>
      <c r="TRX11" s="7"/>
      <c r="TRY11" s="7"/>
      <c r="TRZ11" s="7"/>
      <c r="TSA11" s="7"/>
      <c r="TSB11" s="7"/>
      <c r="TSC11" s="7"/>
      <c r="TSD11" s="7"/>
      <c r="TSE11" s="7"/>
      <c r="TSF11" s="7"/>
      <c r="TSG11" s="7"/>
      <c r="TSH11" s="7"/>
      <c r="TSI11" s="7"/>
      <c r="TSJ11" s="7"/>
      <c r="TSK11" s="7"/>
      <c r="TSL11" s="7"/>
      <c r="TSM11" s="7"/>
      <c r="TSN11" s="7"/>
      <c r="TSO11" s="7"/>
      <c r="TSP11" s="7"/>
      <c r="TSQ11" s="7"/>
      <c r="TSR11" s="7"/>
      <c r="TSS11" s="7"/>
      <c r="TST11" s="7"/>
      <c r="TSU11" s="7"/>
      <c r="TSV11" s="7"/>
      <c r="TSW11" s="7"/>
      <c r="TSX11" s="7"/>
      <c r="TSY11" s="7"/>
      <c r="TSZ11" s="7"/>
      <c r="TTA11" s="7"/>
      <c r="TTB11" s="7"/>
      <c r="TTC11" s="7"/>
      <c r="TTD11" s="7"/>
      <c r="TTE11" s="7"/>
      <c r="TTF11" s="7"/>
      <c r="TTG11" s="7"/>
      <c r="TTH11" s="7"/>
      <c r="TTI11" s="7"/>
      <c r="TTJ11" s="7"/>
      <c r="TTK11" s="7"/>
      <c r="TTL11" s="7"/>
      <c r="TTM11" s="7"/>
      <c r="TTN11" s="7"/>
      <c r="TTO11" s="7"/>
      <c r="TTP11" s="7"/>
      <c r="TTQ11" s="7"/>
      <c r="TTR11" s="7"/>
      <c r="TTS11" s="7"/>
      <c r="TTT11" s="7"/>
      <c r="TTU11" s="7"/>
      <c r="TTV11" s="7"/>
      <c r="TTW11" s="7"/>
      <c r="TTX11" s="7"/>
      <c r="TTY11" s="7"/>
      <c r="TTZ11" s="7"/>
      <c r="TUA11" s="7"/>
      <c r="TUB11" s="7"/>
      <c r="TUC11" s="7"/>
      <c r="TUD11" s="7"/>
      <c r="TUE11" s="7"/>
      <c r="TUF11" s="7"/>
      <c r="TUG11" s="7"/>
      <c r="TUH11" s="7"/>
      <c r="TUI11" s="7"/>
      <c r="TUJ11" s="7"/>
      <c r="TUK11" s="7"/>
      <c r="TUL11" s="7"/>
      <c r="TUM11" s="7"/>
      <c r="TUN11" s="7"/>
      <c r="TUO11" s="7"/>
      <c r="TUP11" s="7"/>
      <c r="TUQ11" s="7"/>
      <c r="TUR11" s="7"/>
      <c r="TUS11" s="7"/>
      <c r="TUT11" s="7"/>
      <c r="TUU11" s="7"/>
      <c r="TUV11" s="7"/>
      <c r="TUW11" s="7"/>
      <c r="TUX11" s="7"/>
      <c r="TUY11" s="7"/>
      <c r="TUZ11" s="7"/>
      <c r="TVA11" s="7"/>
      <c r="TVB11" s="7"/>
      <c r="TVC11" s="7"/>
      <c r="TVD11" s="7"/>
      <c r="TVE11" s="7"/>
      <c r="TVF11" s="7"/>
      <c r="TVG11" s="7"/>
      <c r="TVH11" s="7"/>
      <c r="TVJ11" s="7"/>
      <c r="TVK11" s="7"/>
      <c r="TVL11" s="7"/>
      <c r="TVM11" s="7"/>
      <c r="TVN11" s="7"/>
      <c r="TVO11" s="7"/>
      <c r="TVP11" s="7"/>
      <c r="TVQ11" s="7"/>
      <c r="TVR11" s="7"/>
      <c r="TVS11" s="7"/>
      <c r="TVT11" s="7"/>
      <c r="TVU11" s="7"/>
      <c r="TVV11" s="7"/>
      <c r="TVW11" s="7"/>
      <c r="TVX11" s="7"/>
      <c r="TVY11" s="7"/>
      <c r="TVZ11" s="7"/>
      <c r="TWA11" s="7"/>
      <c r="TWB11" s="7"/>
      <c r="TWC11" s="7"/>
      <c r="TWD11" s="7"/>
      <c r="TWE11" s="7"/>
      <c r="TWF11" s="7"/>
      <c r="TWG11" s="7"/>
      <c r="TWH11" s="7"/>
      <c r="TWI11" s="7"/>
      <c r="TWJ11" s="7"/>
      <c r="TWK11" s="7"/>
      <c r="TWL11" s="7"/>
      <c r="TWM11" s="7"/>
      <c r="TWN11" s="7"/>
      <c r="TWO11" s="7"/>
      <c r="TWP11" s="7"/>
      <c r="TWQ11" s="7"/>
      <c r="TWR11" s="7"/>
      <c r="TWS11" s="7"/>
      <c r="TWT11" s="7"/>
      <c r="TWU11" s="7"/>
      <c r="TWV11" s="7"/>
      <c r="TWW11" s="7"/>
      <c r="TWX11" s="7"/>
      <c r="TWY11" s="7"/>
      <c r="TWZ11" s="7"/>
      <c r="TXA11" s="7"/>
      <c r="TXB11" s="7"/>
      <c r="TXC11" s="7"/>
      <c r="TXD11" s="7"/>
      <c r="TXE11" s="7"/>
      <c r="TXF11" s="7"/>
      <c r="TXG11" s="7"/>
      <c r="TXH11" s="7"/>
      <c r="TXI11" s="7"/>
      <c r="TXJ11" s="7"/>
      <c r="TXK11" s="7"/>
      <c r="TXL11" s="7"/>
      <c r="TXM11" s="7"/>
      <c r="TXN11" s="7"/>
      <c r="TXO11" s="7"/>
      <c r="TXP11" s="7"/>
      <c r="TXQ11" s="7"/>
      <c r="TXR11" s="7"/>
      <c r="TXS11" s="7"/>
      <c r="TXT11" s="7"/>
      <c r="TXU11" s="7"/>
      <c r="TXV11" s="7"/>
      <c r="TXW11" s="7"/>
      <c r="TXX11" s="7"/>
      <c r="TXY11" s="7"/>
      <c r="TXZ11" s="7"/>
      <c r="TYA11" s="7"/>
      <c r="TYB11" s="7"/>
      <c r="TYC11" s="7"/>
      <c r="TYD11" s="7"/>
      <c r="TYE11" s="7"/>
      <c r="TYF11" s="7"/>
      <c r="TYG11" s="7"/>
      <c r="TYH11" s="7"/>
      <c r="TYI11" s="7"/>
      <c r="TYJ11" s="7"/>
      <c r="TYK11" s="7"/>
      <c r="TYL11" s="7"/>
      <c r="TYM11" s="7"/>
      <c r="TYN11" s="7"/>
      <c r="TYO11" s="7"/>
      <c r="TYP11" s="7"/>
      <c r="TYQ11" s="7"/>
      <c r="TYR11" s="7"/>
      <c r="TYS11" s="7"/>
      <c r="TYT11" s="7"/>
      <c r="TYU11" s="7"/>
      <c r="TYV11" s="7"/>
      <c r="TYW11" s="7"/>
      <c r="TYX11" s="7"/>
      <c r="TYY11" s="7"/>
      <c r="TYZ11" s="7"/>
      <c r="TZA11" s="7"/>
      <c r="TZB11" s="7"/>
      <c r="TZC11" s="7"/>
      <c r="TZD11" s="7"/>
      <c r="TZE11" s="7"/>
      <c r="TZF11" s="7"/>
      <c r="TZG11" s="7"/>
      <c r="TZH11" s="7"/>
      <c r="TZI11" s="7"/>
      <c r="TZJ11" s="7"/>
      <c r="TZK11" s="7"/>
      <c r="TZL11" s="7"/>
      <c r="TZM11" s="7"/>
      <c r="TZN11" s="7"/>
      <c r="TZO11" s="7"/>
      <c r="TZP11" s="7"/>
      <c r="TZQ11" s="7"/>
      <c r="TZR11" s="7"/>
      <c r="TZS11" s="7"/>
      <c r="TZT11" s="7"/>
      <c r="TZU11" s="7"/>
      <c r="TZV11" s="7"/>
      <c r="TZW11" s="7"/>
      <c r="TZX11" s="7"/>
      <c r="TZY11" s="7"/>
      <c r="TZZ11" s="7"/>
      <c r="UAA11" s="7"/>
      <c r="UAB11" s="7"/>
      <c r="UAC11" s="7"/>
      <c r="UAD11" s="7"/>
      <c r="UAE11" s="7"/>
      <c r="UAF11" s="7"/>
      <c r="UAG11" s="7"/>
      <c r="UAH11" s="7"/>
      <c r="UAI11" s="7"/>
      <c r="UAJ11" s="7"/>
      <c r="UAK11" s="7"/>
      <c r="UAL11" s="7"/>
      <c r="UAM11" s="7"/>
      <c r="UAN11" s="7"/>
      <c r="UAO11" s="7"/>
      <c r="UAP11" s="7"/>
      <c r="UAQ11" s="7"/>
      <c r="UAR11" s="7"/>
      <c r="UAS11" s="7"/>
      <c r="UAT11" s="7"/>
      <c r="UAU11" s="7"/>
      <c r="UAV11" s="7"/>
      <c r="UAW11" s="7"/>
      <c r="UAX11" s="7"/>
      <c r="UAY11" s="7"/>
      <c r="UAZ11" s="7"/>
      <c r="UBA11" s="7"/>
      <c r="UBB11" s="7"/>
      <c r="UBC11" s="7"/>
      <c r="UBD11" s="7"/>
      <c r="UBE11" s="7"/>
      <c r="UBF11" s="7"/>
      <c r="UBG11" s="7"/>
      <c r="UBH11" s="7"/>
      <c r="UBI11" s="7"/>
      <c r="UBJ11" s="7"/>
      <c r="UBK11" s="7"/>
      <c r="UBL11" s="7"/>
      <c r="UBM11" s="7"/>
      <c r="UBN11" s="7"/>
      <c r="UBO11" s="7"/>
      <c r="UBP11" s="7"/>
      <c r="UBQ11" s="7"/>
      <c r="UBR11" s="7"/>
      <c r="UBS11" s="7"/>
      <c r="UBT11" s="7"/>
      <c r="UBU11" s="7"/>
      <c r="UBV11" s="7"/>
      <c r="UBW11" s="7"/>
      <c r="UBX11" s="7"/>
      <c r="UBY11" s="7"/>
      <c r="UBZ11" s="7"/>
      <c r="UCA11" s="7"/>
      <c r="UCB11" s="7"/>
      <c r="UCC11" s="7"/>
      <c r="UCD11" s="7"/>
      <c r="UCE11" s="7"/>
      <c r="UCF11" s="7"/>
      <c r="UCG11" s="7"/>
      <c r="UCH11" s="7"/>
      <c r="UCI11" s="7"/>
      <c r="UCJ11" s="7"/>
      <c r="UCK11" s="7"/>
      <c r="UCL11" s="7"/>
      <c r="UCM11" s="7"/>
      <c r="UCN11" s="7"/>
      <c r="UCO11" s="7"/>
      <c r="UCP11" s="7"/>
      <c r="UCQ11" s="7"/>
      <c r="UCR11" s="7"/>
      <c r="UCS11" s="7"/>
      <c r="UCT11" s="7"/>
      <c r="UCU11" s="7"/>
      <c r="UCV11" s="7"/>
      <c r="UCW11" s="7"/>
      <c r="UCX11" s="7"/>
      <c r="UCY11" s="7"/>
      <c r="UCZ11" s="7"/>
      <c r="UDA11" s="7"/>
      <c r="UDB11" s="7"/>
      <c r="UDC11" s="7"/>
      <c r="UDD11" s="7"/>
      <c r="UDE11" s="7"/>
      <c r="UDF11" s="7"/>
      <c r="UDG11" s="7"/>
      <c r="UDH11" s="7"/>
      <c r="UDI11" s="7"/>
      <c r="UDJ11" s="7"/>
      <c r="UDK11" s="7"/>
      <c r="UDL11" s="7"/>
      <c r="UDM11" s="7"/>
      <c r="UDN11" s="7"/>
      <c r="UDO11" s="7"/>
      <c r="UDP11" s="7"/>
      <c r="UDQ11" s="7"/>
      <c r="UDR11" s="7"/>
      <c r="UDS11" s="7"/>
      <c r="UDT11" s="7"/>
      <c r="UDU11" s="7"/>
      <c r="UDV11" s="7"/>
      <c r="UDW11" s="7"/>
      <c r="UDX11" s="7"/>
      <c r="UDY11" s="7"/>
      <c r="UDZ11" s="7"/>
      <c r="UEA11" s="7"/>
      <c r="UEB11" s="7"/>
      <c r="UEC11" s="7"/>
      <c r="UED11" s="7"/>
      <c r="UEE11" s="7"/>
      <c r="UEF11" s="7"/>
      <c r="UEG11" s="7"/>
      <c r="UEH11" s="7"/>
      <c r="UEI11" s="7"/>
      <c r="UEJ11" s="7"/>
      <c r="UEK11" s="7"/>
      <c r="UEL11" s="7"/>
      <c r="UEM11" s="7"/>
      <c r="UEN11" s="7"/>
      <c r="UEO11" s="7"/>
      <c r="UEP11" s="7"/>
      <c r="UEQ11" s="7"/>
      <c r="UER11" s="7"/>
      <c r="UES11" s="7"/>
      <c r="UET11" s="7"/>
      <c r="UEU11" s="7"/>
      <c r="UEV11" s="7"/>
      <c r="UEW11" s="7"/>
      <c r="UEX11" s="7"/>
      <c r="UEY11" s="7"/>
      <c r="UEZ11" s="7"/>
      <c r="UFA11" s="7"/>
      <c r="UFB11" s="7"/>
      <c r="UFC11" s="7"/>
      <c r="UFD11" s="7"/>
      <c r="UFF11" s="7"/>
      <c r="UFG11" s="7"/>
      <c r="UFH11" s="7"/>
      <c r="UFI11" s="7"/>
      <c r="UFJ11" s="7"/>
      <c r="UFK11" s="7"/>
      <c r="UFL11" s="7"/>
      <c r="UFM11" s="7"/>
      <c r="UFN11" s="7"/>
      <c r="UFO11" s="7"/>
      <c r="UFP11" s="7"/>
      <c r="UFQ11" s="7"/>
      <c r="UFR11" s="7"/>
      <c r="UFS11" s="7"/>
      <c r="UFT11" s="7"/>
      <c r="UFU11" s="7"/>
      <c r="UFV11" s="7"/>
      <c r="UFW11" s="7"/>
      <c r="UFX11" s="7"/>
      <c r="UFY11" s="7"/>
      <c r="UFZ11" s="7"/>
      <c r="UGA11" s="7"/>
      <c r="UGB11" s="7"/>
      <c r="UGC11" s="7"/>
      <c r="UGD11" s="7"/>
      <c r="UGE11" s="7"/>
      <c r="UGF11" s="7"/>
      <c r="UGG11" s="7"/>
      <c r="UGH11" s="7"/>
      <c r="UGI11" s="7"/>
      <c r="UGJ11" s="7"/>
      <c r="UGK11" s="7"/>
      <c r="UGL11" s="7"/>
      <c r="UGM11" s="7"/>
      <c r="UGN11" s="7"/>
      <c r="UGO11" s="7"/>
      <c r="UGP11" s="7"/>
      <c r="UGQ11" s="7"/>
      <c r="UGR11" s="7"/>
      <c r="UGS11" s="7"/>
      <c r="UGT11" s="7"/>
      <c r="UGU11" s="7"/>
      <c r="UGV11" s="7"/>
      <c r="UGW11" s="7"/>
      <c r="UGX11" s="7"/>
      <c r="UGY11" s="7"/>
      <c r="UGZ11" s="7"/>
      <c r="UHA11" s="7"/>
      <c r="UHB11" s="7"/>
      <c r="UHC11" s="7"/>
      <c r="UHD11" s="7"/>
      <c r="UHE11" s="7"/>
      <c r="UHF11" s="7"/>
      <c r="UHG11" s="7"/>
      <c r="UHH11" s="7"/>
      <c r="UHI11" s="7"/>
      <c r="UHJ11" s="7"/>
      <c r="UHK11" s="7"/>
      <c r="UHL11" s="7"/>
      <c r="UHM11" s="7"/>
      <c r="UHN11" s="7"/>
      <c r="UHO11" s="7"/>
      <c r="UHP11" s="7"/>
      <c r="UHQ11" s="7"/>
      <c r="UHR11" s="7"/>
      <c r="UHS11" s="7"/>
      <c r="UHT11" s="7"/>
      <c r="UHU11" s="7"/>
      <c r="UHV11" s="7"/>
      <c r="UHW11" s="7"/>
      <c r="UHX11" s="7"/>
      <c r="UHY11" s="7"/>
      <c r="UHZ11" s="7"/>
      <c r="UIA11" s="7"/>
      <c r="UIB11" s="7"/>
      <c r="UIC11" s="7"/>
      <c r="UID11" s="7"/>
      <c r="UIE11" s="7"/>
      <c r="UIF11" s="7"/>
      <c r="UIG11" s="7"/>
      <c r="UIH11" s="7"/>
      <c r="UII11" s="7"/>
      <c r="UIJ11" s="7"/>
      <c r="UIK11" s="7"/>
      <c r="UIL11" s="7"/>
      <c r="UIM11" s="7"/>
      <c r="UIN11" s="7"/>
      <c r="UIO11" s="7"/>
      <c r="UIP11" s="7"/>
      <c r="UIQ11" s="7"/>
      <c r="UIR11" s="7"/>
      <c r="UIS11" s="7"/>
      <c r="UIT11" s="7"/>
      <c r="UIU11" s="7"/>
      <c r="UIV11" s="7"/>
      <c r="UIW11" s="7"/>
      <c r="UIX11" s="7"/>
      <c r="UIY11" s="7"/>
      <c r="UIZ11" s="7"/>
      <c r="UJA11" s="7"/>
      <c r="UJB11" s="7"/>
      <c r="UJC11" s="7"/>
      <c r="UJD11" s="7"/>
      <c r="UJE11" s="7"/>
      <c r="UJF11" s="7"/>
      <c r="UJG11" s="7"/>
      <c r="UJH11" s="7"/>
      <c r="UJI11" s="7"/>
      <c r="UJJ11" s="7"/>
      <c r="UJK11" s="7"/>
      <c r="UJL11" s="7"/>
      <c r="UJM11" s="7"/>
      <c r="UJN11" s="7"/>
      <c r="UJO11" s="7"/>
      <c r="UJP11" s="7"/>
      <c r="UJQ11" s="7"/>
      <c r="UJR11" s="7"/>
      <c r="UJS11" s="7"/>
      <c r="UJT11" s="7"/>
      <c r="UJU11" s="7"/>
      <c r="UJV11" s="7"/>
      <c r="UJW11" s="7"/>
      <c r="UJX11" s="7"/>
      <c r="UJY11" s="7"/>
      <c r="UJZ11" s="7"/>
      <c r="UKA11" s="7"/>
      <c r="UKB11" s="7"/>
      <c r="UKC11" s="7"/>
      <c r="UKD11" s="7"/>
      <c r="UKE11" s="7"/>
      <c r="UKF11" s="7"/>
      <c r="UKG11" s="7"/>
      <c r="UKH11" s="7"/>
      <c r="UKI11" s="7"/>
      <c r="UKJ11" s="7"/>
      <c r="UKK11" s="7"/>
      <c r="UKL11" s="7"/>
      <c r="UKM11" s="7"/>
      <c r="UKN11" s="7"/>
      <c r="UKO11" s="7"/>
      <c r="UKP11" s="7"/>
      <c r="UKQ11" s="7"/>
      <c r="UKR11" s="7"/>
      <c r="UKS11" s="7"/>
      <c r="UKT11" s="7"/>
      <c r="UKU11" s="7"/>
      <c r="UKV11" s="7"/>
      <c r="UKW11" s="7"/>
      <c r="UKX11" s="7"/>
      <c r="UKY11" s="7"/>
      <c r="UKZ11" s="7"/>
      <c r="ULA11" s="7"/>
      <c r="ULB11" s="7"/>
      <c r="ULC11" s="7"/>
      <c r="ULD11" s="7"/>
      <c r="ULE11" s="7"/>
      <c r="ULF11" s="7"/>
      <c r="ULG11" s="7"/>
      <c r="ULH11" s="7"/>
      <c r="ULI11" s="7"/>
      <c r="ULJ11" s="7"/>
      <c r="ULK11" s="7"/>
      <c r="ULL11" s="7"/>
      <c r="ULM11" s="7"/>
      <c r="ULN11" s="7"/>
      <c r="ULO11" s="7"/>
      <c r="ULP11" s="7"/>
      <c r="ULQ11" s="7"/>
      <c r="ULR11" s="7"/>
      <c r="ULS11" s="7"/>
      <c r="ULT11" s="7"/>
      <c r="ULU11" s="7"/>
      <c r="ULV11" s="7"/>
      <c r="ULW11" s="7"/>
      <c r="ULX11" s="7"/>
      <c r="ULY11" s="7"/>
      <c r="ULZ11" s="7"/>
      <c r="UMA11" s="7"/>
      <c r="UMB11" s="7"/>
      <c r="UMC11" s="7"/>
      <c r="UMD11" s="7"/>
      <c r="UME11" s="7"/>
      <c r="UMF11" s="7"/>
      <c r="UMG11" s="7"/>
      <c r="UMH11" s="7"/>
      <c r="UMI11" s="7"/>
      <c r="UMJ11" s="7"/>
      <c r="UMK11" s="7"/>
      <c r="UML11" s="7"/>
      <c r="UMM11" s="7"/>
      <c r="UMN11" s="7"/>
      <c r="UMO11" s="7"/>
      <c r="UMP11" s="7"/>
      <c r="UMQ11" s="7"/>
      <c r="UMR11" s="7"/>
      <c r="UMS11" s="7"/>
      <c r="UMT11" s="7"/>
      <c r="UMU11" s="7"/>
      <c r="UMV11" s="7"/>
      <c r="UMW11" s="7"/>
      <c r="UMX11" s="7"/>
      <c r="UMY11" s="7"/>
      <c r="UMZ11" s="7"/>
      <c r="UNA11" s="7"/>
      <c r="UNB11" s="7"/>
      <c r="UNC11" s="7"/>
      <c r="UND11" s="7"/>
      <c r="UNE11" s="7"/>
      <c r="UNF11" s="7"/>
      <c r="UNG11" s="7"/>
      <c r="UNH11" s="7"/>
      <c r="UNI11" s="7"/>
      <c r="UNJ11" s="7"/>
      <c r="UNK11" s="7"/>
      <c r="UNL11" s="7"/>
      <c r="UNM11" s="7"/>
      <c r="UNN11" s="7"/>
      <c r="UNO11" s="7"/>
      <c r="UNP11" s="7"/>
      <c r="UNQ11" s="7"/>
      <c r="UNR11" s="7"/>
      <c r="UNS11" s="7"/>
      <c r="UNT11" s="7"/>
      <c r="UNU11" s="7"/>
      <c r="UNV11" s="7"/>
      <c r="UNW11" s="7"/>
      <c r="UNX11" s="7"/>
      <c r="UNY11" s="7"/>
      <c r="UNZ11" s="7"/>
      <c r="UOA11" s="7"/>
      <c r="UOB11" s="7"/>
      <c r="UOC11" s="7"/>
      <c r="UOD11" s="7"/>
      <c r="UOE11" s="7"/>
      <c r="UOF11" s="7"/>
      <c r="UOG11" s="7"/>
      <c r="UOH11" s="7"/>
      <c r="UOI11" s="7"/>
      <c r="UOJ11" s="7"/>
      <c r="UOK11" s="7"/>
      <c r="UOL11" s="7"/>
      <c r="UOM11" s="7"/>
      <c r="UON11" s="7"/>
      <c r="UOO11" s="7"/>
      <c r="UOP11" s="7"/>
      <c r="UOQ11" s="7"/>
      <c r="UOR11" s="7"/>
      <c r="UOS11" s="7"/>
      <c r="UOT11" s="7"/>
      <c r="UOU11" s="7"/>
      <c r="UOV11" s="7"/>
      <c r="UOW11" s="7"/>
      <c r="UOX11" s="7"/>
      <c r="UOY11" s="7"/>
      <c r="UOZ11" s="7"/>
      <c r="UPB11" s="7"/>
      <c r="UPC11" s="7"/>
      <c r="UPD11" s="7"/>
      <c r="UPE11" s="7"/>
      <c r="UPF11" s="7"/>
      <c r="UPG11" s="7"/>
      <c r="UPH11" s="7"/>
      <c r="UPI11" s="7"/>
      <c r="UPJ11" s="7"/>
      <c r="UPK11" s="7"/>
      <c r="UPL11" s="7"/>
      <c r="UPM11" s="7"/>
      <c r="UPN11" s="7"/>
      <c r="UPO11" s="7"/>
      <c r="UPP11" s="7"/>
      <c r="UPQ11" s="7"/>
      <c r="UPR11" s="7"/>
      <c r="UPS11" s="7"/>
      <c r="UPT11" s="7"/>
      <c r="UPU11" s="7"/>
      <c r="UPV11" s="7"/>
      <c r="UPW11" s="7"/>
      <c r="UPX11" s="7"/>
      <c r="UPY11" s="7"/>
      <c r="UPZ11" s="7"/>
      <c r="UQA11" s="7"/>
      <c r="UQB11" s="7"/>
      <c r="UQC11" s="7"/>
      <c r="UQD11" s="7"/>
      <c r="UQE11" s="7"/>
      <c r="UQF11" s="7"/>
      <c r="UQG11" s="7"/>
      <c r="UQH11" s="7"/>
      <c r="UQI11" s="7"/>
      <c r="UQJ11" s="7"/>
      <c r="UQK11" s="7"/>
      <c r="UQL11" s="7"/>
      <c r="UQM11" s="7"/>
      <c r="UQN11" s="7"/>
      <c r="UQO11" s="7"/>
      <c r="UQP11" s="7"/>
      <c r="UQQ11" s="7"/>
      <c r="UQR11" s="7"/>
      <c r="UQS11" s="7"/>
      <c r="UQT11" s="7"/>
      <c r="UQU11" s="7"/>
      <c r="UQV11" s="7"/>
      <c r="UQW11" s="7"/>
      <c r="UQX11" s="7"/>
      <c r="UQY11" s="7"/>
      <c r="UQZ11" s="7"/>
      <c r="URA11" s="7"/>
      <c r="URB11" s="7"/>
      <c r="URC11" s="7"/>
      <c r="URD11" s="7"/>
      <c r="URE11" s="7"/>
      <c r="URF11" s="7"/>
      <c r="URG11" s="7"/>
      <c r="URH11" s="7"/>
      <c r="URI11" s="7"/>
      <c r="URJ11" s="7"/>
      <c r="URK11" s="7"/>
      <c r="URL11" s="7"/>
      <c r="URM11" s="7"/>
      <c r="URN11" s="7"/>
      <c r="URO11" s="7"/>
      <c r="URP11" s="7"/>
      <c r="URQ11" s="7"/>
      <c r="URR11" s="7"/>
      <c r="URS11" s="7"/>
      <c r="URT11" s="7"/>
      <c r="URU11" s="7"/>
      <c r="URV11" s="7"/>
      <c r="URW11" s="7"/>
      <c r="URX11" s="7"/>
      <c r="URY11" s="7"/>
      <c r="URZ11" s="7"/>
      <c r="USA11" s="7"/>
      <c r="USB11" s="7"/>
      <c r="USC11" s="7"/>
      <c r="USD11" s="7"/>
      <c r="USE11" s="7"/>
      <c r="USF11" s="7"/>
      <c r="USG11" s="7"/>
      <c r="USH11" s="7"/>
      <c r="USI11" s="7"/>
      <c r="USJ11" s="7"/>
      <c r="USK11" s="7"/>
      <c r="USL11" s="7"/>
      <c r="USM11" s="7"/>
      <c r="USN11" s="7"/>
      <c r="USO11" s="7"/>
      <c r="USP11" s="7"/>
      <c r="USQ11" s="7"/>
      <c r="USR11" s="7"/>
      <c r="USS11" s="7"/>
      <c r="UST11" s="7"/>
      <c r="USU11" s="7"/>
      <c r="USV11" s="7"/>
      <c r="USW11" s="7"/>
      <c r="USX11" s="7"/>
      <c r="USY11" s="7"/>
      <c r="USZ11" s="7"/>
      <c r="UTA11" s="7"/>
      <c r="UTB11" s="7"/>
      <c r="UTC11" s="7"/>
      <c r="UTD11" s="7"/>
      <c r="UTE11" s="7"/>
      <c r="UTF11" s="7"/>
      <c r="UTG11" s="7"/>
      <c r="UTH11" s="7"/>
      <c r="UTI11" s="7"/>
      <c r="UTJ11" s="7"/>
      <c r="UTK11" s="7"/>
      <c r="UTL11" s="7"/>
      <c r="UTM11" s="7"/>
      <c r="UTN11" s="7"/>
      <c r="UTO11" s="7"/>
      <c r="UTP11" s="7"/>
      <c r="UTQ11" s="7"/>
      <c r="UTR11" s="7"/>
      <c r="UTS11" s="7"/>
      <c r="UTT11" s="7"/>
      <c r="UTU11" s="7"/>
      <c r="UTV11" s="7"/>
      <c r="UTW11" s="7"/>
      <c r="UTX11" s="7"/>
      <c r="UTY11" s="7"/>
      <c r="UTZ11" s="7"/>
      <c r="UUA11" s="7"/>
      <c r="UUB11" s="7"/>
      <c r="UUC11" s="7"/>
      <c r="UUD11" s="7"/>
      <c r="UUE11" s="7"/>
      <c r="UUF11" s="7"/>
      <c r="UUG11" s="7"/>
      <c r="UUH11" s="7"/>
      <c r="UUI11" s="7"/>
      <c r="UUJ11" s="7"/>
      <c r="UUK11" s="7"/>
      <c r="UUL11" s="7"/>
      <c r="UUM11" s="7"/>
      <c r="UUN11" s="7"/>
      <c r="UUO11" s="7"/>
      <c r="UUP11" s="7"/>
      <c r="UUQ11" s="7"/>
      <c r="UUR11" s="7"/>
      <c r="UUS11" s="7"/>
      <c r="UUT11" s="7"/>
      <c r="UUU11" s="7"/>
      <c r="UUV11" s="7"/>
      <c r="UUW11" s="7"/>
      <c r="UUX11" s="7"/>
      <c r="UUY11" s="7"/>
      <c r="UUZ11" s="7"/>
      <c r="UVA11" s="7"/>
      <c r="UVB11" s="7"/>
      <c r="UVC11" s="7"/>
      <c r="UVD11" s="7"/>
      <c r="UVE11" s="7"/>
      <c r="UVF11" s="7"/>
      <c r="UVG11" s="7"/>
      <c r="UVH11" s="7"/>
      <c r="UVI11" s="7"/>
      <c r="UVJ11" s="7"/>
      <c r="UVK11" s="7"/>
      <c r="UVL11" s="7"/>
      <c r="UVM11" s="7"/>
      <c r="UVN11" s="7"/>
      <c r="UVO11" s="7"/>
      <c r="UVP11" s="7"/>
      <c r="UVQ11" s="7"/>
      <c r="UVR11" s="7"/>
      <c r="UVS11" s="7"/>
      <c r="UVT11" s="7"/>
      <c r="UVU11" s="7"/>
      <c r="UVV11" s="7"/>
      <c r="UVW11" s="7"/>
      <c r="UVX11" s="7"/>
      <c r="UVY11" s="7"/>
      <c r="UVZ11" s="7"/>
      <c r="UWA11" s="7"/>
      <c r="UWB11" s="7"/>
      <c r="UWC11" s="7"/>
      <c r="UWD11" s="7"/>
      <c r="UWE11" s="7"/>
      <c r="UWF11" s="7"/>
      <c r="UWG11" s="7"/>
      <c r="UWH11" s="7"/>
      <c r="UWI11" s="7"/>
      <c r="UWJ11" s="7"/>
      <c r="UWK11" s="7"/>
      <c r="UWL11" s="7"/>
      <c r="UWM11" s="7"/>
      <c r="UWN11" s="7"/>
      <c r="UWO11" s="7"/>
      <c r="UWP11" s="7"/>
      <c r="UWQ11" s="7"/>
      <c r="UWR11" s="7"/>
      <c r="UWS11" s="7"/>
      <c r="UWT11" s="7"/>
      <c r="UWU11" s="7"/>
      <c r="UWV11" s="7"/>
      <c r="UWW11" s="7"/>
      <c r="UWX11" s="7"/>
      <c r="UWY11" s="7"/>
      <c r="UWZ11" s="7"/>
      <c r="UXA11" s="7"/>
      <c r="UXB11" s="7"/>
      <c r="UXC11" s="7"/>
      <c r="UXD11" s="7"/>
      <c r="UXE11" s="7"/>
      <c r="UXF11" s="7"/>
      <c r="UXG11" s="7"/>
      <c r="UXH11" s="7"/>
      <c r="UXI11" s="7"/>
      <c r="UXJ11" s="7"/>
      <c r="UXK11" s="7"/>
      <c r="UXL11" s="7"/>
      <c r="UXM11" s="7"/>
      <c r="UXN11" s="7"/>
      <c r="UXO11" s="7"/>
      <c r="UXP11" s="7"/>
      <c r="UXQ11" s="7"/>
      <c r="UXR11" s="7"/>
      <c r="UXS11" s="7"/>
      <c r="UXT11" s="7"/>
      <c r="UXU11" s="7"/>
      <c r="UXV11" s="7"/>
      <c r="UXW11" s="7"/>
      <c r="UXX11" s="7"/>
      <c r="UXY11" s="7"/>
      <c r="UXZ11" s="7"/>
      <c r="UYA11" s="7"/>
      <c r="UYB11" s="7"/>
      <c r="UYC11" s="7"/>
      <c r="UYD11" s="7"/>
      <c r="UYE11" s="7"/>
      <c r="UYF11" s="7"/>
      <c r="UYG11" s="7"/>
      <c r="UYH11" s="7"/>
      <c r="UYI11" s="7"/>
      <c r="UYJ11" s="7"/>
      <c r="UYK11" s="7"/>
      <c r="UYL11" s="7"/>
      <c r="UYM11" s="7"/>
      <c r="UYN11" s="7"/>
      <c r="UYO11" s="7"/>
      <c r="UYP11" s="7"/>
      <c r="UYQ11" s="7"/>
      <c r="UYR11" s="7"/>
      <c r="UYS11" s="7"/>
      <c r="UYT11" s="7"/>
      <c r="UYU11" s="7"/>
      <c r="UYV11" s="7"/>
      <c r="UYX11" s="7"/>
      <c r="UYY11" s="7"/>
      <c r="UYZ11" s="7"/>
      <c r="UZA11" s="7"/>
      <c r="UZB11" s="7"/>
      <c r="UZC11" s="7"/>
      <c r="UZD11" s="7"/>
      <c r="UZE11" s="7"/>
      <c r="UZF11" s="7"/>
      <c r="UZG11" s="7"/>
      <c r="UZH11" s="7"/>
      <c r="UZI11" s="7"/>
      <c r="UZJ11" s="7"/>
      <c r="UZK11" s="7"/>
      <c r="UZL11" s="7"/>
      <c r="UZM11" s="7"/>
      <c r="UZN11" s="7"/>
      <c r="UZO11" s="7"/>
      <c r="UZP11" s="7"/>
      <c r="UZQ11" s="7"/>
      <c r="UZR11" s="7"/>
      <c r="UZS11" s="7"/>
      <c r="UZT11" s="7"/>
      <c r="UZU11" s="7"/>
      <c r="UZV11" s="7"/>
      <c r="UZW11" s="7"/>
      <c r="UZX11" s="7"/>
      <c r="UZY11" s="7"/>
      <c r="UZZ11" s="7"/>
      <c r="VAA11" s="7"/>
      <c r="VAB11" s="7"/>
      <c r="VAC11" s="7"/>
      <c r="VAD11" s="7"/>
      <c r="VAE11" s="7"/>
      <c r="VAF11" s="7"/>
      <c r="VAG11" s="7"/>
      <c r="VAH11" s="7"/>
      <c r="VAI11" s="7"/>
      <c r="VAJ11" s="7"/>
      <c r="VAK11" s="7"/>
      <c r="VAL11" s="7"/>
      <c r="VAM11" s="7"/>
      <c r="VAN11" s="7"/>
      <c r="VAO11" s="7"/>
      <c r="VAP11" s="7"/>
      <c r="VAQ11" s="7"/>
      <c r="VAR11" s="7"/>
      <c r="VAS11" s="7"/>
      <c r="VAT11" s="7"/>
      <c r="VAU11" s="7"/>
      <c r="VAV11" s="7"/>
      <c r="VAW11" s="7"/>
      <c r="VAX11" s="7"/>
      <c r="VAY11" s="7"/>
      <c r="VAZ11" s="7"/>
      <c r="VBA11" s="7"/>
      <c r="VBB11" s="7"/>
      <c r="VBC11" s="7"/>
      <c r="VBD11" s="7"/>
      <c r="VBE11" s="7"/>
      <c r="VBF11" s="7"/>
      <c r="VBG11" s="7"/>
      <c r="VBH11" s="7"/>
      <c r="VBI11" s="7"/>
      <c r="VBJ11" s="7"/>
      <c r="VBK11" s="7"/>
      <c r="VBL11" s="7"/>
      <c r="VBM11" s="7"/>
      <c r="VBN11" s="7"/>
      <c r="VBO11" s="7"/>
      <c r="VBP11" s="7"/>
      <c r="VBQ11" s="7"/>
      <c r="VBR11" s="7"/>
      <c r="VBS11" s="7"/>
      <c r="VBT11" s="7"/>
      <c r="VBU11" s="7"/>
      <c r="VBV11" s="7"/>
      <c r="VBW11" s="7"/>
      <c r="VBX11" s="7"/>
      <c r="VBY11" s="7"/>
      <c r="VBZ11" s="7"/>
      <c r="VCA11" s="7"/>
      <c r="VCB11" s="7"/>
      <c r="VCC11" s="7"/>
      <c r="VCD11" s="7"/>
      <c r="VCE11" s="7"/>
      <c r="VCF11" s="7"/>
      <c r="VCG11" s="7"/>
      <c r="VCH11" s="7"/>
      <c r="VCI11" s="7"/>
      <c r="VCJ11" s="7"/>
      <c r="VCK11" s="7"/>
      <c r="VCL11" s="7"/>
      <c r="VCM11" s="7"/>
      <c r="VCN11" s="7"/>
      <c r="VCO11" s="7"/>
      <c r="VCP11" s="7"/>
      <c r="VCQ11" s="7"/>
      <c r="VCR11" s="7"/>
      <c r="VCS11" s="7"/>
      <c r="VCT11" s="7"/>
      <c r="VCU11" s="7"/>
      <c r="VCV11" s="7"/>
      <c r="VCW11" s="7"/>
      <c r="VCX11" s="7"/>
      <c r="VCY11" s="7"/>
      <c r="VCZ11" s="7"/>
      <c r="VDA11" s="7"/>
      <c r="VDB11" s="7"/>
      <c r="VDC11" s="7"/>
      <c r="VDD11" s="7"/>
      <c r="VDE11" s="7"/>
      <c r="VDF11" s="7"/>
      <c r="VDG11" s="7"/>
      <c r="VDH11" s="7"/>
      <c r="VDI11" s="7"/>
      <c r="VDJ11" s="7"/>
      <c r="VDK11" s="7"/>
      <c r="VDL11" s="7"/>
      <c r="VDM11" s="7"/>
      <c r="VDN11" s="7"/>
      <c r="VDO11" s="7"/>
      <c r="VDP11" s="7"/>
      <c r="VDQ11" s="7"/>
      <c r="VDR11" s="7"/>
      <c r="VDS11" s="7"/>
      <c r="VDT11" s="7"/>
      <c r="VDU11" s="7"/>
      <c r="VDV11" s="7"/>
      <c r="VDW11" s="7"/>
      <c r="VDX11" s="7"/>
      <c r="VDY11" s="7"/>
      <c r="VDZ11" s="7"/>
      <c r="VEA11" s="7"/>
      <c r="VEB11" s="7"/>
      <c r="VEC11" s="7"/>
      <c r="VED11" s="7"/>
      <c r="VEE11" s="7"/>
      <c r="VEF11" s="7"/>
      <c r="VEG11" s="7"/>
      <c r="VEH11" s="7"/>
      <c r="VEI11" s="7"/>
      <c r="VEJ11" s="7"/>
      <c r="VEK11" s="7"/>
      <c r="VEL11" s="7"/>
      <c r="VEM11" s="7"/>
      <c r="VEN11" s="7"/>
      <c r="VEO11" s="7"/>
      <c r="VEP11" s="7"/>
      <c r="VEQ11" s="7"/>
      <c r="VER11" s="7"/>
      <c r="VES11" s="7"/>
      <c r="VET11" s="7"/>
      <c r="VEU11" s="7"/>
      <c r="VEV11" s="7"/>
      <c r="VEW11" s="7"/>
      <c r="VEX11" s="7"/>
      <c r="VEY11" s="7"/>
      <c r="VEZ11" s="7"/>
      <c r="VFA11" s="7"/>
      <c r="VFB11" s="7"/>
      <c r="VFC11" s="7"/>
      <c r="VFD11" s="7"/>
      <c r="VFE11" s="7"/>
      <c r="VFF11" s="7"/>
      <c r="VFG11" s="7"/>
      <c r="VFH11" s="7"/>
      <c r="VFI11" s="7"/>
      <c r="VFJ11" s="7"/>
      <c r="VFK11" s="7"/>
      <c r="VFL11" s="7"/>
      <c r="VFM11" s="7"/>
      <c r="VFN11" s="7"/>
      <c r="VFO11" s="7"/>
      <c r="VFP11" s="7"/>
      <c r="VFQ11" s="7"/>
      <c r="VFR11" s="7"/>
      <c r="VFS11" s="7"/>
      <c r="VFT11" s="7"/>
      <c r="VFU11" s="7"/>
      <c r="VFV11" s="7"/>
      <c r="VFW11" s="7"/>
      <c r="VFX11" s="7"/>
      <c r="VFY11" s="7"/>
      <c r="VFZ11" s="7"/>
      <c r="VGA11" s="7"/>
      <c r="VGB11" s="7"/>
      <c r="VGC11" s="7"/>
      <c r="VGD11" s="7"/>
      <c r="VGE11" s="7"/>
      <c r="VGF11" s="7"/>
      <c r="VGG11" s="7"/>
      <c r="VGH11" s="7"/>
      <c r="VGI11" s="7"/>
      <c r="VGJ11" s="7"/>
      <c r="VGK11" s="7"/>
      <c r="VGL11" s="7"/>
      <c r="VGM11" s="7"/>
      <c r="VGN11" s="7"/>
      <c r="VGO11" s="7"/>
      <c r="VGP11" s="7"/>
      <c r="VGQ11" s="7"/>
      <c r="VGR11" s="7"/>
      <c r="VGS11" s="7"/>
      <c r="VGT11" s="7"/>
      <c r="VGU11" s="7"/>
      <c r="VGV11" s="7"/>
      <c r="VGW11" s="7"/>
      <c r="VGX11" s="7"/>
      <c r="VGY11" s="7"/>
      <c r="VGZ11" s="7"/>
      <c r="VHA11" s="7"/>
      <c r="VHB11" s="7"/>
      <c r="VHC11" s="7"/>
      <c r="VHD11" s="7"/>
      <c r="VHE11" s="7"/>
      <c r="VHF11" s="7"/>
      <c r="VHG11" s="7"/>
      <c r="VHH11" s="7"/>
      <c r="VHI11" s="7"/>
      <c r="VHJ11" s="7"/>
      <c r="VHK11" s="7"/>
      <c r="VHL11" s="7"/>
      <c r="VHM11" s="7"/>
      <c r="VHN11" s="7"/>
      <c r="VHO11" s="7"/>
      <c r="VHP11" s="7"/>
      <c r="VHQ11" s="7"/>
      <c r="VHR11" s="7"/>
      <c r="VHS11" s="7"/>
      <c r="VHT11" s="7"/>
      <c r="VHU11" s="7"/>
      <c r="VHV11" s="7"/>
      <c r="VHW11" s="7"/>
      <c r="VHX11" s="7"/>
      <c r="VHY11" s="7"/>
      <c r="VHZ11" s="7"/>
      <c r="VIA11" s="7"/>
      <c r="VIB11" s="7"/>
      <c r="VIC11" s="7"/>
      <c r="VID11" s="7"/>
      <c r="VIE11" s="7"/>
      <c r="VIF11" s="7"/>
      <c r="VIG11" s="7"/>
      <c r="VIH11" s="7"/>
      <c r="VII11" s="7"/>
      <c r="VIJ11" s="7"/>
      <c r="VIK11" s="7"/>
      <c r="VIL11" s="7"/>
      <c r="VIM11" s="7"/>
      <c r="VIN11" s="7"/>
      <c r="VIO11" s="7"/>
      <c r="VIP11" s="7"/>
      <c r="VIQ11" s="7"/>
      <c r="VIR11" s="7"/>
      <c r="VIT11" s="7"/>
      <c r="VIU11" s="7"/>
      <c r="VIV11" s="7"/>
      <c r="VIW11" s="7"/>
      <c r="VIX11" s="7"/>
      <c r="VIY11" s="7"/>
      <c r="VIZ11" s="7"/>
      <c r="VJA11" s="7"/>
      <c r="VJB11" s="7"/>
      <c r="VJC11" s="7"/>
      <c r="VJD11" s="7"/>
      <c r="VJE11" s="7"/>
      <c r="VJF11" s="7"/>
      <c r="VJG11" s="7"/>
      <c r="VJH11" s="7"/>
      <c r="VJI11" s="7"/>
      <c r="VJJ11" s="7"/>
      <c r="VJK11" s="7"/>
      <c r="VJL11" s="7"/>
      <c r="VJM11" s="7"/>
      <c r="VJN11" s="7"/>
      <c r="VJO11" s="7"/>
      <c r="VJP11" s="7"/>
      <c r="VJQ11" s="7"/>
      <c r="VJR11" s="7"/>
      <c r="VJS11" s="7"/>
      <c r="VJT11" s="7"/>
      <c r="VJU11" s="7"/>
      <c r="VJV11" s="7"/>
      <c r="VJW11" s="7"/>
      <c r="VJX11" s="7"/>
      <c r="VJY11" s="7"/>
      <c r="VJZ11" s="7"/>
      <c r="VKA11" s="7"/>
      <c r="VKB11" s="7"/>
      <c r="VKC11" s="7"/>
      <c r="VKD11" s="7"/>
      <c r="VKE11" s="7"/>
      <c r="VKF11" s="7"/>
      <c r="VKG11" s="7"/>
      <c r="VKH11" s="7"/>
      <c r="VKI11" s="7"/>
      <c r="VKJ11" s="7"/>
      <c r="VKK11" s="7"/>
      <c r="VKL11" s="7"/>
      <c r="VKM11" s="7"/>
      <c r="VKN11" s="7"/>
      <c r="VKO11" s="7"/>
      <c r="VKP11" s="7"/>
      <c r="VKQ11" s="7"/>
      <c r="VKR11" s="7"/>
      <c r="VKS11" s="7"/>
      <c r="VKT11" s="7"/>
      <c r="VKU11" s="7"/>
      <c r="VKV11" s="7"/>
      <c r="VKW11" s="7"/>
      <c r="VKX11" s="7"/>
      <c r="VKY11" s="7"/>
      <c r="VKZ11" s="7"/>
      <c r="VLA11" s="7"/>
      <c r="VLB11" s="7"/>
      <c r="VLC11" s="7"/>
      <c r="VLD11" s="7"/>
      <c r="VLE11" s="7"/>
      <c r="VLF11" s="7"/>
      <c r="VLG11" s="7"/>
      <c r="VLH11" s="7"/>
      <c r="VLI11" s="7"/>
      <c r="VLJ11" s="7"/>
      <c r="VLK11" s="7"/>
      <c r="VLL11" s="7"/>
      <c r="VLM11" s="7"/>
      <c r="VLN11" s="7"/>
      <c r="VLO11" s="7"/>
      <c r="VLP11" s="7"/>
      <c r="VLQ11" s="7"/>
      <c r="VLR11" s="7"/>
      <c r="VLS11" s="7"/>
      <c r="VLT11" s="7"/>
      <c r="VLU11" s="7"/>
      <c r="VLV11" s="7"/>
      <c r="VLW11" s="7"/>
      <c r="VLX11" s="7"/>
      <c r="VLY11" s="7"/>
      <c r="VLZ11" s="7"/>
      <c r="VMA11" s="7"/>
      <c r="VMB11" s="7"/>
      <c r="VMC11" s="7"/>
      <c r="VMD11" s="7"/>
      <c r="VME11" s="7"/>
      <c r="VMF11" s="7"/>
      <c r="VMG11" s="7"/>
      <c r="VMH11" s="7"/>
      <c r="VMI11" s="7"/>
      <c r="VMJ11" s="7"/>
      <c r="VMK11" s="7"/>
      <c r="VML11" s="7"/>
      <c r="VMM11" s="7"/>
      <c r="VMN11" s="7"/>
      <c r="VMO11" s="7"/>
      <c r="VMP11" s="7"/>
      <c r="VMQ11" s="7"/>
      <c r="VMR11" s="7"/>
      <c r="VMS11" s="7"/>
      <c r="VMT11" s="7"/>
      <c r="VMU11" s="7"/>
      <c r="VMV11" s="7"/>
      <c r="VMW11" s="7"/>
      <c r="VMX11" s="7"/>
      <c r="VMY11" s="7"/>
      <c r="VMZ11" s="7"/>
      <c r="VNA11" s="7"/>
      <c r="VNB11" s="7"/>
      <c r="VNC11" s="7"/>
      <c r="VND11" s="7"/>
      <c r="VNE11" s="7"/>
      <c r="VNF11" s="7"/>
      <c r="VNG11" s="7"/>
      <c r="VNH11" s="7"/>
      <c r="VNI11" s="7"/>
      <c r="VNJ11" s="7"/>
      <c r="VNK11" s="7"/>
      <c r="VNL11" s="7"/>
      <c r="VNM11" s="7"/>
      <c r="VNN11" s="7"/>
      <c r="VNO11" s="7"/>
      <c r="VNP11" s="7"/>
      <c r="VNQ11" s="7"/>
      <c r="VNR11" s="7"/>
      <c r="VNS11" s="7"/>
      <c r="VNT11" s="7"/>
      <c r="VNU11" s="7"/>
      <c r="VNV11" s="7"/>
      <c r="VNW11" s="7"/>
      <c r="VNX11" s="7"/>
      <c r="VNY11" s="7"/>
      <c r="VNZ11" s="7"/>
      <c r="VOA11" s="7"/>
      <c r="VOB11" s="7"/>
      <c r="VOC11" s="7"/>
      <c r="VOD11" s="7"/>
      <c r="VOE11" s="7"/>
      <c r="VOF11" s="7"/>
      <c r="VOG11" s="7"/>
      <c r="VOH11" s="7"/>
      <c r="VOI11" s="7"/>
      <c r="VOJ11" s="7"/>
      <c r="VOK11" s="7"/>
      <c r="VOL11" s="7"/>
      <c r="VOM11" s="7"/>
      <c r="VON11" s="7"/>
      <c r="VOO11" s="7"/>
      <c r="VOP11" s="7"/>
      <c r="VOQ11" s="7"/>
      <c r="VOR11" s="7"/>
      <c r="VOS11" s="7"/>
      <c r="VOT11" s="7"/>
      <c r="VOU11" s="7"/>
      <c r="VOV11" s="7"/>
      <c r="VOW11" s="7"/>
      <c r="VOX11" s="7"/>
      <c r="VOY11" s="7"/>
      <c r="VOZ11" s="7"/>
      <c r="VPA11" s="7"/>
      <c r="VPB11" s="7"/>
      <c r="VPC11" s="7"/>
      <c r="VPD11" s="7"/>
      <c r="VPE11" s="7"/>
      <c r="VPF11" s="7"/>
      <c r="VPG11" s="7"/>
      <c r="VPH11" s="7"/>
      <c r="VPI11" s="7"/>
      <c r="VPJ11" s="7"/>
      <c r="VPK11" s="7"/>
      <c r="VPL11" s="7"/>
      <c r="VPM11" s="7"/>
      <c r="VPN11" s="7"/>
      <c r="VPO11" s="7"/>
      <c r="VPP11" s="7"/>
      <c r="VPQ11" s="7"/>
      <c r="VPR11" s="7"/>
      <c r="VPS11" s="7"/>
      <c r="VPT11" s="7"/>
      <c r="VPU11" s="7"/>
      <c r="VPV11" s="7"/>
      <c r="VPW11" s="7"/>
      <c r="VPX11" s="7"/>
      <c r="VPY11" s="7"/>
      <c r="VPZ11" s="7"/>
      <c r="VQA11" s="7"/>
      <c r="VQB11" s="7"/>
      <c r="VQC11" s="7"/>
      <c r="VQD11" s="7"/>
      <c r="VQE11" s="7"/>
      <c r="VQF11" s="7"/>
      <c r="VQG11" s="7"/>
      <c r="VQH11" s="7"/>
      <c r="VQI11" s="7"/>
      <c r="VQJ11" s="7"/>
      <c r="VQK11" s="7"/>
      <c r="VQL11" s="7"/>
      <c r="VQM11" s="7"/>
      <c r="VQN11" s="7"/>
      <c r="VQO11" s="7"/>
      <c r="VQP11" s="7"/>
      <c r="VQQ11" s="7"/>
      <c r="VQR11" s="7"/>
      <c r="VQS11" s="7"/>
      <c r="VQT11" s="7"/>
      <c r="VQU11" s="7"/>
      <c r="VQV11" s="7"/>
      <c r="VQW11" s="7"/>
      <c r="VQX11" s="7"/>
      <c r="VQY11" s="7"/>
      <c r="VQZ11" s="7"/>
      <c r="VRA11" s="7"/>
      <c r="VRB11" s="7"/>
      <c r="VRC11" s="7"/>
      <c r="VRD11" s="7"/>
      <c r="VRE11" s="7"/>
      <c r="VRF11" s="7"/>
      <c r="VRG11" s="7"/>
      <c r="VRH11" s="7"/>
      <c r="VRI11" s="7"/>
      <c r="VRJ11" s="7"/>
      <c r="VRK11" s="7"/>
      <c r="VRL11" s="7"/>
      <c r="VRM11" s="7"/>
      <c r="VRN11" s="7"/>
      <c r="VRO11" s="7"/>
      <c r="VRP11" s="7"/>
      <c r="VRQ11" s="7"/>
      <c r="VRR11" s="7"/>
      <c r="VRS11" s="7"/>
      <c r="VRT11" s="7"/>
      <c r="VRU11" s="7"/>
      <c r="VRV11" s="7"/>
      <c r="VRW11" s="7"/>
      <c r="VRX11" s="7"/>
      <c r="VRY11" s="7"/>
      <c r="VRZ11" s="7"/>
      <c r="VSA11" s="7"/>
      <c r="VSB11" s="7"/>
      <c r="VSC11" s="7"/>
      <c r="VSD11" s="7"/>
      <c r="VSE11" s="7"/>
      <c r="VSF11" s="7"/>
      <c r="VSG11" s="7"/>
      <c r="VSH11" s="7"/>
      <c r="VSI11" s="7"/>
      <c r="VSJ11" s="7"/>
      <c r="VSK11" s="7"/>
      <c r="VSL11" s="7"/>
      <c r="VSM11" s="7"/>
      <c r="VSN11" s="7"/>
      <c r="VSP11" s="7"/>
      <c r="VSQ11" s="7"/>
      <c r="VSR11" s="7"/>
      <c r="VSS11" s="7"/>
      <c r="VST11" s="7"/>
      <c r="VSU11" s="7"/>
      <c r="VSV11" s="7"/>
      <c r="VSW11" s="7"/>
      <c r="VSX11" s="7"/>
      <c r="VSY11" s="7"/>
      <c r="VSZ11" s="7"/>
      <c r="VTA11" s="7"/>
      <c r="VTB11" s="7"/>
      <c r="VTC11" s="7"/>
      <c r="VTD11" s="7"/>
      <c r="VTE11" s="7"/>
      <c r="VTF11" s="7"/>
      <c r="VTG11" s="7"/>
      <c r="VTH11" s="7"/>
      <c r="VTI11" s="7"/>
      <c r="VTJ11" s="7"/>
      <c r="VTK11" s="7"/>
      <c r="VTL11" s="7"/>
      <c r="VTM11" s="7"/>
      <c r="VTN11" s="7"/>
      <c r="VTO11" s="7"/>
      <c r="VTP11" s="7"/>
      <c r="VTQ11" s="7"/>
      <c r="VTR11" s="7"/>
      <c r="VTS11" s="7"/>
      <c r="VTT11" s="7"/>
      <c r="VTU11" s="7"/>
      <c r="VTV11" s="7"/>
      <c r="VTW11" s="7"/>
      <c r="VTX11" s="7"/>
      <c r="VTY11" s="7"/>
      <c r="VTZ11" s="7"/>
      <c r="VUA11" s="7"/>
      <c r="VUB11" s="7"/>
      <c r="VUC11" s="7"/>
      <c r="VUD11" s="7"/>
      <c r="VUE11" s="7"/>
      <c r="VUF11" s="7"/>
      <c r="VUG11" s="7"/>
      <c r="VUH11" s="7"/>
      <c r="VUI11" s="7"/>
      <c r="VUJ11" s="7"/>
      <c r="VUK11" s="7"/>
      <c r="VUL11" s="7"/>
      <c r="VUM11" s="7"/>
      <c r="VUN11" s="7"/>
      <c r="VUO11" s="7"/>
      <c r="VUP11" s="7"/>
      <c r="VUQ11" s="7"/>
      <c r="VUR11" s="7"/>
      <c r="VUS11" s="7"/>
      <c r="VUT11" s="7"/>
      <c r="VUU11" s="7"/>
      <c r="VUV11" s="7"/>
      <c r="VUW11" s="7"/>
      <c r="VUX11" s="7"/>
      <c r="VUY11" s="7"/>
      <c r="VUZ11" s="7"/>
      <c r="VVA11" s="7"/>
      <c r="VVB11" s="7"/>
      <c r="VVC11" s="7"/>
      <c r="VVD11" s="7"/>
      <c r="VVE11" s="7"/>
      <c r="VVF11" s="7"/>
      <c r="VVG11" s="7"/>
      <c r="VVH11" s="7"/>
      <c r="VVI11" s="7"/>
      <c r="VVJ11" s="7"/>
      <c r="VVK11" s="7"/>
      <c r="VVL11" s="7"/>
      <c r="VVM11" s="7"/>
      <c r="VVN11" s="7"/>
      <c r="VVO11" s="7"/>
      <c r="VVP11" s="7"/>
      <c r="VVQ11" s="7"/>
      <c r="VVR11" s="7"/>
      <c r="VVS11" s="7"/>
      <c r="VVT11" s="7"/>
      <c r="VVU11" s="7"/>
      <c r="VVV11" s="7"/>
      <c r="VVW11" s="7"/>
      <c r="VVX11" s="7"/>
      <c r="VVY11" s="7"/>
      <c r="VVZ11" s="7"/>
      <c r="VWA11" s="7"/>
      <c r="VWB11" s="7"/>
      <c r="VWC11" s="7"/>
      <c r="VWD11" s="7"/>
      <c r="VWE11" s="7"/>
      <c r="VWF11" s="7"/>
      <c r="VWG11" s="7"/>
      <c r="VWH11" s="7"/>
      <c r="VWI11" s="7"/>
      <c r="VWJ11" s="7"/>
      <c r="VWK11" s="7"/>
      <c r="VWL11" s="7"/>
      <c r="VWM11" s="7"/>
      <c r="VWN11" s="7"/>
      <c r="VWO11" s="7"/>
      <c r="VWP11" s="7"/>
      <c r="VWQ11" s="7"/>
      <c r="VWR11" s="7"/>
      <c r="VWS11" s="7"/>
      <c r="VWT11" s="7"/>
      <c r="VWU11" s="7"/>
      <c r="VWV11" s="7"/>
      <c r="VWW11" s="7"/>
      <c r="VWX11" s="7"/>
      <c r="VWY11" s="7"/>
      <c r="VWZ11" s="7"/>
      <c r="VXA11" s="7"/>
      <c r="VXB11" s="7"/>
      <c r="VXC11" s="7"/>
      <c r="VXD11" s="7"/>
      <c r="VXE11" s="7"/>
      <c r="VXF11" s="7"/>
      <c r="VXG11" s="7"/>
      <c r="VXH11" s="7"/>
      <c r="VXI11" s="7"/>
      <c r="VXJ11" s="7"/>
      <c r="VXK11" s="7"/>
      <c r="VXL11" s="7"/>
      <c r="VXM11" s="7"/>
      <c r="VXN11" s="7"/>
      <c r="VXO11" s="7"/>
      <c r="VXP11" s="7"/>
      <c r="VXQ11" s="7"/>
      <c r="VXR11" s="7"/>
      <c r="VXS11" s="7"/>
      <c r="VXT11" s="7"/>
      <c r="VXU11" s="7"/>
      <c r="VXV11" s="7"/>
      <c r="VXW11" s="7"/>
      <c r="VXX11" s="7"/>
      <c r="VXY11" s="7"/>
      <c r="VXZ11" s="7"/>
      <c r="VYA11" s="7"/>
      <c r="VYB11" s="7"/>
      <c r="VYC11" s="7"/>
      <c r="VYD11" s="7"/>
      <c r="VYE11" s="7"/>
      <c r="VYF11" s="7"/>
      <c r="VYG11" s="7"/>
      <c r="VYH11" s="7"/>
      <c r="VYI11" s="7"/>
      <c r="VYJ11" s="7"/>
      <c r="VYK11" s="7"/>
      <c r="VYL11" s="7"/>
      <c r="VYM11" s="7"/>
      <c r="VYN11" s="7"/>
      <c r="VYO11" s="7"/>
      <c r="VYP11" s="7"/>
      <c r="VYQ11" s="7"/>
      <c r="VYR11" s="7"/>
      <c r="VYS11" s="7"/>
      <c r="VYT11" s="7"/>
      <c r="VYU11" s="7"/>
      <c r="VYV11" s="7"/>
      <c r="VYW11" s="7"/>
      <c r="VYX11" s="7"/>
      <c r="VYY11" s="7"/>
      <c r="VYZ11" s="7"/>
      <c r="VZA11" s="7"/>
      <c r="VZB11" s="7"/>
      <c r="VZC11" s="7"/>
      <c r="VZD11" s="7"/>
      <c r="VZE11" s="7"/>
      <c r="VZF11" s="7"/>
      <c r="VZG11" s="7"/>
      <c r="VZH11" s="7"/>
      <c r="VZI11" s="7"/>
      <c r="VZJ11" s="7"/>
      <c r="VZK11" s="7"/>
      <c r="VZL11" s="7"/>
      <c r="VZM11" s="7"/>
      <c r="VZN11" s="7"/>
      <c r="VZO11" s="7"/>
      <c r="VZP11" s="7"/>
      <c r="VZQ11" s="7"/>
      <c r="VZR11" s="7"/>
      <c r="VZS11" s="7"/>
      <c r="VZT11" s="7"/>
      <c r="VZU11" s="7"/>
      <c r="VZV11" s="7"/>
      <c r="VZW11" s="7"/>
      <c r="VZX11" s="7"/>
      <c r="VZY11" s="7"/>
      <c r="VZZ11" s="7"/>
      <c r="WAA11" s="7"/>
      <c r="WAB11" s="7"/>
      <c r="WAC11" s="7"/>
      <c r="WAD11" s="7"/>
      <c r="WAE11" s="7"/>
      <c r="WAF11" s="7"/>
      <c r="WAG11" s="7"/>
      <c r="WAH11" s="7"/>
      <c r="WAI11" s="7"/>
      <c r="WAJ11" s="7"/>
      <c r="WAK11" s="7"/>
      <c r="WAL11" s="7"/>
      <c r="WAM11" s="7"/>
      <c r="WAN11" s="7"/>
      <c r="WAO11" s="7"/>
      <c r="WAP11" s="7"/>
      <c r="WAQ11" s="7"/>
      <c r="WAR11" s="7"/>
      <c r="WAS11" s="7"/>
      <c r="WAT11" s="7"/>
      <c r="WAU11" s="7"/>
      <c r="WAV11" s="7"/>
      <c r="WAW11" s="7"/>
      <c r="WAX11" s="7"/>
      <c r="WAY11" s="7"/>
      <c r="WAZ11" s="7"/>
      <c r="WBA11" s="7"/>
      <c r="WBB11" s="7"/>
      <c r="WBC11" s="7"/>
      <c r="WBD11" s="7"/>
      <c r="WBE11" s="7"/>
      <c r="WBF11" s="7"/>
      <c r="WBG11" s="7"/>
      <c r="WBH11" s="7"/>
      <c r="WBI11" s="7"/>
      <c r="WBJ11" s="7"/>
      <c r="WBK11" s="7"/>
      <c r="WBL11" s="7"/>
      <c r="WBM11" s="7"/>
      <c r="WBN11" s="7"/>
      <c r="WBO11" s="7"/>
      <c r="WBP11" s="7"/>
      <c r="WBQ11" s="7"/>
      <c r="WBR11" s="7"/>
      <c r="WBS11" s="7"/>
      <c r="WBT11" s="7"/>
      <c r="WBU11" s="7"/>
      <c r="WBV11" s="7"/>
      <c r="WBW11" s="7"/>
      <c r="WBX11" s="7"/>
      <c r="WBY11" s="7"/>
      <c r="WBZ11" s="7"/>
      <c r="WCA11" s="7"/>
      <c r="WCB11" s="7"/>
      <c r="WCC11" s="7"/>
      <c r="WCD11" s="7"/>
      <c r="WCE11" s="7"/>
      <c r="WCF11" s="7"/>
      <c r="WCG11" s="7"/>
      <c r="WCH11" s="7"/>
      <c r="WCI11" s="7"/>
      <c r="WCJ11" s="7"/>
      <c r="WCL11" s="7"/>
      <c r="WCM11" s="7"/>
      <c r="WCN11" s="7"/>
      <c r="WCO11" s="7"/>
      <c r="WCP11" s="7"/>
      <c r="WCQ11" s="7"/>
      <c r="WCR11" s="7"/>
      <c r="WCS11" s="7"/>
      <c r="WCT11" s="7"/>
      <c r="WCU11" s="7"/>
      <c r="WCV11" s="7"/>
      <c r="WCW11" s="7"/>
      <c r="WCX11" s="7"/>
      <c r="WCY11" s="7"/>
      <c r="WCZ11" s="7"/>
      <c r="WDA11" s="7"/>
      <c r="WDB11" s="7"/>
      <c r="WDC11" s="7"/>
      <c r="WDD11" s="7"/>
      <c r="WDE11" s="7"/>
      <c r="WDF11" s="7"/>
      <c r="WDG11" s="7"/>
      <c r="WDH11" s="7"/>
      <c r="WDI11" s="7"/>
      <c r="WDJ11" s="7"/>
      <c r="WDK11" s="7"/>
      <c r="WDL11" s="7"/>
      <c r="WDM11" s="7"/>
      <c r="WDN11" s="7"/>
      <c r="WDO11" s="7"/>
      <c r="WDP11" s="7"/>
      <c r="WDQ11" s="7"/>
      <c r="WDR11" s="7"/>
      <c r="WDS11" s="7"/>
      <c r="WDT11" s="7"/>
      <c r="WDU11" s="7"/>
      <c r="WDV11" s="7"/>
      <c r="WDW11" s="7"/>
      <c r="WDX11" s="7"/>
      <c r="WDY11" s="7"/>
      <c r="WDZ11" s="7"/>
      <c r="WEA11" s="7"/>
      <c r="WEB11" s="7"/>
      <c r="WEC11" s="7"/>
      <c r="WED11" s="7"/>
      <c r="WEE11" s="7"/>
      <c r="WEF11" s="7"/>
      <c r="WEG11" s="7"/>
      <c r="WEH11" s="7"/>
      <c r="WEI11" s="7"/>
      <c r="WEJ11" s="7"/>
      <c r="WEK11" s="7"/>
      <c r="WEL11" s="7"/>
      <c r="WEM11" s="7"/>
      <c r="WEN11" s="7"/>
      <c r="WEO11" s="7"/>
      <c r="WEP11" s="7"/>
      <c r="WEQ11" s="7"/>
      <c r="WER11" s="7"/>
      <c r="WES11" s="7"/>
      <c r="WET11" s="7"/>
      <c r="WEU11" s="7"/>
      <c r="WEV11" s="7"/>
      <c r="WEW11" s="7"/>
      <c r="WEX11" s="7"/>
      <c r="WEY11" s="7"/>
      <c r="WEZ11" s="7"/>
      <c r="WFA11" s="7"/>
      <c r="WFB11" s="7"/>
      <c r="WFC11" s="7"/>
      <c r="WFD11" s="7"/>
      <c r="WFE11" s="7"/>
      <c r="WFF11" s="7"/>
      <c r="WFG11" s="7"/>
      <c r="WFH11" s="7"/>
      <c r="WFI11" s="7"/>
      <c r="WFJ11" s="7"/>
      <c r="WFK11" s="7"/>
      <c r="WFL11" s="7"/>
      <c r="WFM11" s="7"/>
      <c r="WFN11" s="7"/>
      <c r="WFO11" s="7"/>
      <c r="WFP11" s="7"/>
      <c r="WFQ11" s="7"/>
      <c r="WFR11" s="7"/>
      <c r="WFS11" s="7"/>
      <c r="WFT11" s="7"/>
      <c r="WFU11" s="7"/>
      <c r="WFV11" s="7"/>
      <c r="WFW11" s="7"/>
      <c r="WFX11" s="7"/>
      <c r="WFY11" s="7"/>
      <c r="WFZ11" s="7"/>
      <c r="WGA11" s="7"/>
      <c r="WGB11" s="7"/>
      <c r="WGC11" s="7"/>
      <c r="WGD11" s="7"/>
      <c r="WGE11" s="7"/>
      <c r="WGF11" s="7"/>
      <c r="WGG11" s="7"/>
      <c r="WGH11" s="7"/>
      <c r="WGI11" s="7"/>
      <c r="WGJ11" s="7"/>
      <c r="WGK11" s="7"/>
      <c r="WGL11" s="7"/>
      <c r="WGM11" s="7"/>
      <c r="WGN11" s="7"/>
      <c r="WGO11" s="7"/>
      <c r="WGP11" s="7"/>
      <c r="WGQ11" s="7"/>
      <c r="WGR11" s="7"/>
      <c r="WGS11" s="7"/>
      <c r="WGT11" s="7"/>
      <c r="WGU11" s="7"/>
      <c r="WGV11" s="7"/>
      <c r="WGW11" s="7"/>
      <c r="WGX11" s="7"/>
      <c r="WGY11" s="7"/>
      <c r="WGZ11" s="7"/>
      <c r="WHA11" s="7"/>
      <c r="WHB11" s="7"/>
      <c r="WHC11" s="7"/>
      <c r="WHD11" s="7"/>
      <c r="WHE11" s="7"/>
      <c r="WHF11" s="7"/>
      <c r="WHG11" s="7"/>
      <c r="WHH11" s="7"/>
      <c r="WHI11" s="7"/>
      <c r="WHJ11" s="7"/>
      <c r="WHK11" s="7"/>
      <c r="WHL11" s="7"/>
      <c r="WHM11" s="7"/>
      <c r="WHN11" s="7"/>
      <c r="WHO11" s="7"/>
      <c r="WHP11" s="7"/>
      <c r="WHQ11" s="7"/>
      <c r="WHR11" s="7"/>
      <c r="WHS11" s="7"/>
      <c r="WHT11" s="7"/>
      <c r="WHU11" s="7"/>
      <c r="WHV11" s="7"/>
      <c r="WHW11" s="7"/>
      <c r="WHX11" s="7"/>
      <c r="WHY11" s="7"/>
      <c r="WHZ11" s="7"/>
      <c r="WIA11" s="7"/>
      <c r="WIB11" s="7"/>
      <c r="WIC11" s="7"/>
      <c r="WID11" s="7"/>
      <c r="WIE11" s="7"/>
      <c r="WIF11" s="7"/>
      <c r="WIG11" s="7"/>
      <c r="WIH11" s="7"/>
      <c r="WII11" s="7"/>
      <c r="WIJ11" s="7"/>
      <c r="WIK11" s="7"/>
      <c r="WIL11" s="7"/>
      <c r="WIM11" s="7"/>
      <c r="WIN11" s="7"/>
      <c r="WIO11" s="7"/>
      <c r="WIP11" s="7"/>
      <c r="WIQ11" s="7"/>
      <c r="WIR11" s="7"/>
      <c r="WIS11" s="7"/>
      <c r="WIT11" s="7"/>
      <c r="WIU11" s="7"/>
      <c r="WIV11" s="7"/>
      <c r="WIW11" s="7"/>
      <c r="WIX11" s="7"/>
      <c r="WIY11" s="7"/>
      <c r="WIZ11" s="7"/>
      <c r="WJA11" s="7"/>
      <c r="WJB11" s="7"/>
      <c r="WJC11" s="7"/>
      <c r="WJD11" s="7"/>
      <c r="WJE11" s="7"/>
      <c r="WJF11" s="7"/>
      <c r="WJG11" s="7"/>
      <c r="WJH11" s="7"/>
      <c r="WJI11" s="7"/>
      <c r="WJJ11" s="7"/>
      <c r="WJK11" s="7"/>
      <c r="WJL11" s="7"/>
      <c r="WJM11" s="7"/>
      <c r="WJN11" s="7"/>
      <c r="WJO11" s="7"/>
      <c r="WJP11" s="7"/>
      <c r="WJQ11" s="7"/>
      <c r="WJR11" s="7"/>
      <c r="WJS11" s="7"/>
      <c r="WJT11" s="7"/>
      <c r="WJU11" s="7"/>
      <c r="WJV11" s="7"/>
      <c r="WJW11" s="7"/>
      <c r="WJX11" s="7"/>
      <c r="WJY11" s="7"/>
      <c r="WJZ11" s="7"/>
      <c r="WKA11" s="7"/>
      <c r="WKB11" s="7"/>
      <c r="WKC11" s="7"/>
      <c r="WKD11" s="7"/>
      <c r="WKE11" s="7"/>
      <c r="WKF11" s="7"/>
      <c r="WKG11" s="7"/>
      <c r="WKH11" s="7"/>
      <c r="WKI11" s="7"/>
      <c r="WKJ11" s="7"/>
      <c r="WKK11" s="7"/>
      <c r="WKL11" s="7"/>
      <c r="WKM11" s="7"/>
      <c r="WKN11" s="7"/>
      <c r="WKO11" s="7"/>
      <c r="WKP11" s="7"/>
      <c r="WKQ11" s="7"/>
      <c r="WKR11" s="7"/>
      <c r="WKS11" s="7"/>
      <c r="WKT11" s="7"/>
      <c r="WKU11" s="7"/>
      <c r="WKV11" s="7"/>
      <c r="WKW11" s="7"/>
      <c r="WKX11" s="7"/>
      <c r="WKY11" s="7"/>
      <c r="WKZ11" s="7"/>
      <c r="WLA11" s="7"/>
      <c r="WLB11" s="7"/>
      <c r="WLC11" s="7"/>
      <c r="WLD11" s="7"/>
      <c r="WLE11" s="7"/>
      <c r="WLF11" s="7"/>
      <c r="WLG11" s="7"/>
      <c r="WLH11" s="7"/>
      <c r="WLI11" s="7"/>
      <c r="WLJ11" s="7"/>
      <c r="WLK11" s="7"/>
      <c r="WLL11" s="7"/>
      <c r="WLM11" s="7"/>
      <c r="WLN11" s="7"/>
      <c r="WLO11" s="7"/>
      <c r="WLP11" s="7"/>
      <c r="WLQ11" s="7"/>
      <c r="WLR11" s="7"/>
      <c r="WLS11" s="7"/>
      <c r="WLT11" s="7"/>
      <c r="WLU11" s="7"/>
      <c r="WLV11" s="7"/>
      <c r="WLW11" s="7"/>
      <c r="WLX11" s="7"/>
      <c r="WLY11" s="7"/>
      <c r="WLZ11" s="7"/>
      <c r="WMA11" s="7"/>
      <c r="WMB11" s="7"/>
      <c r="WMC11" s="7"/>
      <c r="WMD11" s="7"/>
      <c r="WME11" s="7"/>
      <c r="WMF11" s="7"/>
      <c r="WMH11" s="7"/>
      <c r="WMI11" s="7"/>
      <c r="WMJ11" s="7"/>
      <c r="WMK11" s="7"/>
      <c r="WML11" s="7"/>
      <c r="WMM11" s="7"/>
      <c r="WMN11" s="7"/>
      <c r="WMO11" s="7"/>
      <c r="WMP11" s="7"/>
      <c r="WMQ11" s="7"/>
      <c r="WMR11" s="7"/>
      <c r="WMS11" s="7"/>
      <c r="WMT11" s="7"/>
      <c r="WMU11" s="7"/>
      <c r="WMV11" s="7"/>
      <c r="WMW11" s="7"/>
      <c r="WMX11" s="7"/>
      <c r="WMY11" s="7"/>
      <c r="WMZ11" s="7"/>
      <c r="WNA11" s="7"/>
      <c r="WNB11" s="7"/>
      <c r="WNC11" s="7"/>
      <c r="WND11" s="7"/>
      <c r="WNE11" s="7"/>
      <c r="WNF11" s="7"/>
      <c r="WNG11" s="7"/>
      <c r="WNH11" s="7"/>
      <c r="WNI11" s="7"/>
      <c r="WNJ11" s="7"/>
      <c r="WNK11" s="7"/>
      <c r="WNL11" s="7"/>
      <c r="WNM11" s="7"/>
      <c r="WNN11" s="7"/>
      <c r="WNO11" s="7"/>
      <c r="WNP11" s="7"/>
      <c r="WNQ11" s="7"/>
      <c r="WNR11" s="7"/>
      <c r="WNS11" s="7"/>
      <c r="WNT11" s="7"/>
      <c r="WNU11" s="7"/>
      <c r="WNV11" s="7"/>
      <c r="WNW11" s="7"/>
      <c r="WNX11" s="7"/>
      <c r="WNY11" s="7"/>
      <c r="WNZ11" s="7"/>
      <c r="WOA11" s="7"/>
      <c r="WOB11" s="7"/>
      <c r="WOC11" s="7"/>
      <c r="WOD11" s="7"/>
      <c r="WOE11" s="7"/>
      <c r="WOF11" s="7"/>
      <c r="WOG11" s="7"/>
      <c r="WOH11" s="7"/>
      <c r="WOI11" s="7"/>
      <c r="WOJ11" s="7"/>
      <c r="WOK11" s="7"/>
      <c r="WOL11" s="7"/>
      <c r="WOM11" s="7"/>
      <c r="WON11" s="7"/>
      <c r="WOO11" s="7"/>
      <c r="WOP11" s="7"/>
      <c r="WOQ11" s="7"/>
      <c r="WOR11" s="7"/>
      <c r="WOS11" s="7"/>
      <c r="WOT11" s="7"/>
      <c r="WOU11" s="7"/>
      <c r="WOV11" s="7"/>
      <c r="WOW11" s="7"/>
      <c r="WOX11" s="7"/>
      <c r="WOY11" s="7"/>
      <c r="WOZ11" s="7"/>
      <c r="WPA11" s="7"/>
      <c r="WPB11" s="7"/>
      <c r="WPC11" s="7"/>
      <c r="WPD11" s="7"/>
      <c r="WPE11" s="7"/>
      <c r="WPF11" s="7"/>
      <c r="WPG11" s="7"/>
      <c r="WPH11" s="7"/>
      <c r="WPI11" s="7"/>
      <c r="WPJ11" s="7"/>
      <c r="WPK11" s="7"/>
      <c r="WPL11" s="7"/>
      <c r="WPM11" s="7"/>
      <c r="WPN11" s="7"/>
      <c r="WPO11" s="7"/>
      <c r="WPP11" s="7"/>
      <c r="WPQ11" s="7"/>
      <c r="WPR11" s="7"/>
      <c r="WPS11" s="7"/>
      <c r="WPT11" s="7"/>
      <c r="WPU11" s="7"/>
      <c r="WPV11" s="7"/>
      <c r="WPW11" s="7"/>
      <c r="WPX11" s="7"/>
      <c r="WPY11" s="7"/>
      <c r="WPZ11" s="7"/>
      <c r="WQA11" s="7"/>
      <c r="WQB11" s="7"/>
      <c r="WQC11" s="7"/>
      <c r="WQD11" s="7"/>
      <c r="WQE11" s="7"/>
      <c r="WQF11" s="7"/>
      <c r="WQG11" s="7"/>
      <c r="WQH11" s="7"/>
      <c r="WQI11" s="7"/>
      <c r="WQJ11" s="7"/>
      <c r="WQK11" s="7"/>
      <c r="WQL11" s="7"/>
      <c r="WQM11" s="7"/>
      <c r="WQN11" s="7"/>
      <c r="WQO11" s="7"/>
      <c r="WQP11" s="7"/>
      <c r="WQQ11" s="7"/>
      <c r="WQR11" s="7"/>
      <c r="WQS11" s="7"/>
      <c r="WQT11" s="7"/>
      <c r="WQU11" s="7"/>
      <c r="WQV11" s="7"/>
      <c r="WQW11" s="7"/>
      <c r="WQX11" s="7"/>
      <c r="WQY11" s="7"/>
      <c r="WQZ11" s="7"/>
      <c r="WRA11" s="7"/>
      <c r="WRB11" s="7"/>
      <c r="WRC11" s="7"/>
      <c r="WRD11" s="7"/>
      <c r="WRE11" s="7"/>
      <c r="WRF11" s="7"/>
      <c r="WRG11" s="7"/>
      <c r="WRH11" s="7"/>
      <c r="WRI11" s="7"/>
      <c r="WRJ11" s="7"/>
      <c r="WRK11" s="7"/>
      <c r="WRL11" s="7"/>
      <c r="WRM11" s="7"/>
      <c r="WRN11" s="7"/>
      <c r="WRO11" s="7"/>
      <c r="WRP11" s="7"/>
      <c r="WRQ11" s="7"/>
      <c r="WRR11" s="7"/>
      <c r="WRS11" s="7"/>
      <c r="WRT11" s="7"/>
      <c r="WRU11" s="7"/>
      <c r="WRV11" s="7"/>
      <c r="WRW11" s="7"/>
      <c r="WRX11" s="7"/>
      <c r="WRY11" s="7"/>
      <c r="WRZ11" s="7"/>
      <c r="WSA11" s="7"/>
      <c r="WSB11" s="7"/>
      <c r="WSC11" s="7"/>
      <c r="WSD11" s="7"/>
      <c r="WSE11" s="7"/>
      <c r="WSF11" s="7"/>
      <c r="WSG11" s="7"/>
      <c r="WSH11" s="7"/>
      <c r="WSI11" s="7"/>
      <c r="WSJ11" s="7"/>
      <c r="WSK11" s="7"/>
      <c r="WSL11" s="7"/>
      <c r="WSM11" s="7"/>
      <c r="WSN11" s="7"/>
      <c r="WSO11" s="7"/>
      <c r="WSP11" s="7"/>
      <c r="WSQ11" s="7"/>
      <c r="WSR11" s="7"/>
      <c r="WSS11" s="7"/>
      <c r="WST11" s="7"/>
      <c r="WSU11" s="7"/>
      <c r="WSV11" s="7"/>
      <c r="WSW11" s="7"/>
      <c r="WSX11" s="7"/>
      <c r="WSY11" s="7"/>
      <c r="WSZ11" s="7"/>
      <c r="WTA11" s="7"/>
      <c r="WTB11" s="7"/>
      <c r="WTC11" s="7"/>
      <c r="WTD11" s="7"/>
      <c r="WTE11" s="7"/>
      <c r="WTF11" s="7"/>
      <c r="WTG11" s="7"/>
      <c r="WTH11" s="7"/>
      <c r="WTI11" s="7"/>
      <c r="WTJ11" s="7"/>
      <c r="WTK11" s="7"/>
      <c r="WTL11" s="7"/>
      <c r="WTM11" s="7"/>
      <c r="WTN11" s="7"/>
      <c r="WTO11" s="7"/>
      <c r="WTP11" s="7"/>
      <c r="WTQ11" s="7"/>
      <c r="WTR11" s="7"/>
      <c r="WTS11" s="7"/>
      <c r="WTT11" s="7"/>
      <c r="WTU11" s="7"/>
      <c r="WTV11" s="7"/>
      <c r="WTW11" s="7"/>
      <c r="WTX11" s="7"/>
      <c r="WTY11" s="7"/>
      <c r="WTZ11" s="7"/>
      <c r="WUA11" s="7"/>
      <c r="WUB11" s="7"/>
      <c r="WUC11" s="7"/>
      <c r="WUD11" s="7"/>
      <c r="WUE11" s="7"/>
      <c r="WUF11" s="7"/>
      <c r="WUG11" s="7"/>
      <c r="WUH11" s="7"/>
      <c r="WUI11" s="7"/>
      <c r="WUJ11" s="7"/>
      <c r="WUK11" s="7"/>
      <c r="WUL11" s="7"/>
      <c r="WUM11" s="7"/>
      <c r="WUN11" s="7"/>
      <c r="WUO11" s="7"/>
      <c r="WUP11" s="7"/>
      <c r="WUQ11" s="7"/>
      <c r="WUR11" s="7"/>
      <c r="WUS11" s="7"/>
      <c r="WUT11" s="7"/>
      <c r="WUU11" s="7"/>
      <c r="WUV11" s="7"/>
      <c r="WUW11" s="7"/>
      <c r="WUX11" s="7"/>
      <c r="WUY11" s="7"/>
      <c r="WUZ11" s="7"/>
      <c r="WVA11" s="7"/>
      <c r="WVB11" s="7"/>
      <c r="WVC11" s="7"/>
      <c r="WVD11" s="7"/>
      <c r="WVE11" s="7"/>
      <c r="WVF11" s="7"/>
      <c r="WVG11" s="7"/>
      <c r="WVH11" s="7"/>
      <c r="WVI11" s="7"/>
      <c r="WVJ11" s="7"/>
      <c r="WVK11" s="7"/>
      <c r="WVL11" s="7"/>
      <c r="WVM11" s="7"/>
      <c r="WVN11" s="7"/>
      <c r="WVO11" s="7"/>
      <c r="WVP11" s="7"/>
      <c r="WVQ11" s="7"/>
      <c r="WVR11" s="7"/>
      <c r="WVS11" s="7"/>
      <c r="WVT11" s="7"/>
      <c r="WVU11" s="7"/>
      <c r="WVV11" s="7"/>
      <c r="WVW11" s="7"/>
      <c r="WVX11" s="7"/>
      <c r="WVY11" s="7"/>
      <c r="WVZ11" s="7"/>
      <c r="WWA11" s="7"/>
      <c r="WWB11" s="7"/>
      <c r="WWD11" s="7"/>
      <c r="WWE11" s="7"/>
      <c r="WWF11" s="7"/>
      <c r="WWG11" s="7"/>
      <c r="WWH11" s="7"/>
      <c r="WWI11" s="7"/>
      <c r="WWJ11" s="7"/>
      <c r="WWK11" s="7"/>
      <c r="WWL11" s="7"/>
      <c r="WWM11" s="7"/>
      <c r="WWN11" s="7"/>
      <c r="WWO11" s="7"/>
      <c r="WWP11" s="7"/>
      <c r="WWQ11" s="7"/>
      <c r="WWR11" s="7"/>
      <c r="WWS11" s="7"/>
      <c r="WWT11" s="7"/>
      <c r="WWU11" s="7"/>
      <c r="WWV11" s="7"/>
      <c r="WWW11" s="7"/>
      <c r="WWX11" s="7"/>
      <c r="WWY11" s="7"/>
      <c r="WWZ11" s="7"/>
      <c r="WXA11" s="7"/>
      <c r="WXB11" s="7"/>
      <c r="WXC11" s="7"/>
      <c r="WXD11" s="7"/>
      <c r="WXE11" s="7"/>
      <c r="WXF11" s="7"/>
      <c r="WXG11" s="7"/>
      <c r="WXH11" s="7"/>
      <c r="WXI11" s="7"/>
      <c r="WXJ11" s="7"/>
      <c r="WXK11" s="7"/>
      <c r="WXL11" s="7"/>
      <c r="WXM11" s="7"/>
      <c r="WXN11" s="7"/>
      <c r="WXO11" s="7"/>
      <c r="WXP11" s="7"/>
      <c r="WXQ11" s="7"/>
      <c r="WXR11" s="7"/>
      <c r="WXS11" s="7"/>
      <c r="WXT11" s="7"/>
      <c r="WXU11" s="7"/>
      <c r="WXV11" s="7"/>
      <c r="WXW11" s="7"/>
      <c r="WXX11" s="7"/>
      <c r="WXY11" s="7"/>
      <c r="WXZ11" s="7"/>
      <c r="WYA11" s="7"/>
      <c r="WYB11" s="7"/>
      <c r="WYC11" s="7"/>
      <c r="WYD11" s="7"/>
      <c r="WYE11" s="7"/>
      <c r="WYF11" s="7"/>
      <c r="WYG11" s="7"/>
      <c r="WYH11" s="7"/>
      <c r="WYI11" s="7"/>
      <c r="WYJ11" s="7"/>
      <c r="WYK11" s="7"/>
      <c r="WYL11" s="7"/>
      <c r="WYM11" s="7"/>
      <c r="WYN11" s="7"/>
      <c r="WYO11" s="7"/>
      <c r="WYP11" s="7"/>
      <c r="WYQ11" s="7"/>
      <c r="WYR11" s="7"/>
      <c r="WYS11" s="7"/>
      <c r="WYT11" s="7"/>
      <c r="WYU11" s="7"/>
      <c r="WYV11" s="7"/>
      <c r="WYW11" s="7"/>
      <c r="WYX11" s="7"/>
      <c r="WYY11" s="7"/>
      <c r="WYZ11" s="7"/>
      <c r="WZA11" s="7"/>
      <c r="WZB11" s="7"/>
      <c r="WZC11" s="7"/>
      <c r="WZD11" s="7"/>
      <c r="WZE11" s="7"/>
      <c r="WZF11" s="7"/>
      <c r="WZG11" s="7"/>
      <c r="WZH11" s="7"/>
      <c r="WZI11" s="7"/>
      <c r="WZJ11" s="7"/>
      <c r="WZK11" s="7"/>
      <c r="WZL11" s="7"/>
      <c r="WZM11" s="7"/>
      <c r="WZN11" s="7"/>
      <c r="WZO11" s="7"/>
      <c r="WZP11" s="7"/>
      <c r="WZQ11" s="7"/>
      <c r="WZR11" s="7"/>
      <c r="WZS11" s="7"/>
      <c r="WZT11" s="7"/>
      <c r="WZU11" s="7"/>
      <c r="WZV11" s="7"/>
      <c r="WZW11" s="7"/>
      <c r="WZX11" s="7"/>
      <c r="WZY11" s="7"/>
      <c r="WZZ11" s="7"/>
      <c r="XAA11" s="7"/>
      <c r="XAB11" s="7"/>
      <c r="XAC11" s="7"/>
      <c r="XAD11" s="7"/>
      <c r="XAE11" s="7"/>
      <c r="XAF11" s="7"/>
      <c r="XAG11" s="7"/>
      <c r="XAH11" s="7"/>
      <c r="XAI11" s="7"/>
      <c r="XAJ11" s="7"/>
      <c r="XAK11" s="7"/>
      <c r="XAL11" s="7"/>
      <c r="XAM11" s="7"/>
      <c r="XAN11" s="7"/>
      <c r="XAO11" s="7"/>
      <c r="XAP11" s="7"/>
      <c r="XAQ11" s="7"/>
      <c r="XAR11" s="7"/>
      <c r="XAS11" s="7"/>
      <c r="XAT11" s="7"/>
      <c r="XAU11" s="7"/>
      <c r="XAV11" s="7"/>
      <c r="XAW11" s="7"/>
      <c r="XAX11" s="7"/>
      <c r="XAY11" s="7"/>
      <c r="XAZ11" s="7"/>
      <c r="XBA11" s="7"/>
      <c r="XBB11" s="7"/>
      <c r="XBC11" s="7"/>
      <c r="XBD11" s="7"/>
      <c r="XBE11" s="7"/>
      <c r="XBF11" s="7"/>
      <c r="XBG11" s="7"/>
      <c r="XBH11" s="7"/>
      <c r="XBI11" s="7"/>
      <c r="XBJ11" s="7"/>
      <c r="XBK11" s="7"/>
      <c r="XBL11" s="7"/>
      <c r="XBM11" s="7"/>
      <c r="XBN11" s="7"/>
      <c r="XBO11" s="7"/>
      <c r="XBP11" s="7"/>
      <c r="XBQ11" s="7"/>
      <c r="XBR11" s="7"/>
      <c r="XBS11" s="7"/>
      <c r="XBT11" s="7"/>
      <c r="XBU11" s="7"/>
      <c r="XBV11" s="7"/>
      <c r="XBW11" s="7"/>
      <c r="XBX11" s="7"/>
      <c r="XBY11" s="7"/>
      <c r="XBZ11" s="7"/>
      <c r="XCA11" s="7"/>
      <c r="XCB11" s="7"/>
      <c r="XCC11" s="7"/>
      <c r="XCD11" s="7"/>
      <c r="XCE11" s="7"/>
      <c r="XCF11" s="7"/>
      <c r="XCG11" s="7"/>
      <c r="XCH11" s="7"/>
      <c r="XCI11" s="7"/>
      <c r="XCJ11" s="7"/>
      <c r="XCK11" s="7"/>
      <c r="XCL11" s="7"/>
      <c r="XCM11" s="7"/>
      <c r="XCN11" s="7"/>
      <c r="XCO11" s="7"/>
      <c r="XCP11" s="7"/>
      <c r="XCQ11" s="7"/>
      <c r="XCR11" s="7"/>
      <c r="XCS11" s="7"/>
      <c r="XCT11" s="7"/>
      <c r="XCU11" s="7"/>
      <c r="XCV11" s="7"/>
      <c r="XCW11" s="7"/>
      <c r="XCX11" s="7"/>
      <c r="XCY11" s="7"/>
      <c r="XCZ11" s="7"/>
      <c r="XDA11" s="7"/>
      <c r="XDB11" s="7"/>
      <c r="XDC11" s="7"/>
      <c r="XDD11" s="7"/>
      <c r="XDE11" s="7"/>
      <c r="XDF11" s="7"/>
      <c r="XDG11" s="7"/>
      <c r="XDH11" s="7"/>
      <c r="XDI11" s="7"/>
      <c r="XDJ11" s="7"/>
      <c r="XDK11" s="7"/>
      <c r="XDL11" s="7"/>
      <c r="XDM11" s="7"/>
      <c r="XDN11" s="7"/>
      <c r="XDO11" s="7"/>
      <c r="XDP11" s="7"/>
      <c r="XDQ11" s="7"/>
      <c r="XDR11" s="7"/>
      <c r="XDS11" s="7"/>
      <c r="XDT11" s="7"/>
      <c r="XDU11" s="7"/>
      <c r="XDV11" s="7"/>
      <c r="XDW11" s="7"/>
      <c r="XDX11" s="7"/>
      <c r="XDY11" s="7"/>
      <c r="XDZ11" s="7"/>
      <c r="XEA11" s="7"/>
      <c r="XEB11" s="7"/>
      <c r="XEC11" s="7"/>
      <c r="XED11" s="7"/>
      <c r="XEE11" s="7"/>
      <c r="XEF11" s="7"/>
      <c r="XEG11" s="7"/>
      <c r="XEH11" s="7"/>
      <c r="XEI11" s="7"/>
      <c r="XEJ11" s="7"/>
      <c r="XEK11" s="7"/>
      <c r="XEL11" s="7"/>
      <c r="XEM11" s="7"/>
      <c r="XEN11" s="7"/>
      <c r="XEO11" s="7"/>
      <c r="XEP11" s="7"/>
      <c r="XEQ11" s="7"/>
      <c r="XER11" s="7"/>
      <c r="XES11" s="7"/>
      <c r="XET11" s="7"/>
      <c r="XEU11" s="7"/>
      <c r="XEV11" s="7"/>
      <c r="XEW11" s="7"/>
      <c r="XEX11" s="7"/>
    </row>
    <row r="12" spans="1:16378" x14ac:dyDescent="0.25">
      <c r="A12" s="138">
        <v>8</v>
      </c>
      <c r="B12" s="376">
        <f>$AP12-$A$1</f>
        <v>121</v>
      </c>
      <c r="C12" s="377" t="str">
        <f>IF(B12&lt;31,"JAN",IF(B12&lt;60,"FEB",IF(B12&lt;91,"MAR",IF(B12&lt;121,"APR",IF(B12&lt;151,"MAY",IF(B12&lt;181,"JUNE",IF(B12&lt;213,"JULY",IF(B12&lt;244,"AUG",IF(B12&lt;274,"SEPT",IF(B12&lt;305,"OCT",IF(B12&lt;335,"NOV",IF(B12&lt;366,"DEC",0))))))))))))</f>
        <v>MAY</v>
      </c>
      <c r="D12" s="165"/>
      <c r="E12" s="167"/>
      <c r="F12" s="377" t="str">
        <f>IF(ISNA(VLOOKUP($J12,ADDRESS!$B$3:$N1319,12,0)),"",VLOOKUP($J12,ADDRESS!$B$3:$N1319,12,0))</f>
        <v>AAAAA0000AST001</v>
      </c>
      <c r="G12" s="377">
        <f>IF(ISNA(VLOOKUP($J12,ADDRESS!$B$3:$N1319,13,0)),"",VLOOKUP($J12,ADDRESS!$B$3:$N1319,13,0))</f>
        <v>0</v>
      </c>
      <c r="H12" s="377">
        <f>IF(ISNA(VLOOKUP($J12,ADDRESS!$B$3:$N1319,10,0)),"",VLOOKUP($J12,ADDRESS!$B$3:$N1319,10,0))</f>
        <v>0</v>
      </c>
      <c r="I12" s="377" t="str">
        <f>IF(ISNA(VLOOKUP($J12,ADDRESS!$B$3:$N1319,11,0)),"",VLOOKUP($J12,ADDRESS!$B$3:$N1319,11,0))</f>
        <v>AAAAA0000A</v>
      </c>
      <c r="J12" s="165" t="s">
        <v>351</v>
      </c>
      <c r="K12" s="168">
        <v>21571</v>
      </c>
      <c r="L12" s="110" t="s">
        <v>302</v>
      </c>
      <c r="M12" s="169"/>
      <c r="N12" s="378">
        <f>ROUND(IF($L12="CST2%",ROUND($K12*$N$4,0),0),0)</f>
        <v>0</v>
      </c>
      <c r="O12" s="378">
        <f>ROUND(IF($L12="CST5%",ROUND($K12*$O$4,0),0),0)</f>
        <v>0</v>
      </c>
      <c r="P12" s="378">
        <f>ROUND(IF($L12="VAT-5.5%",ROUND($K12*$P$4,0),0),0)</f>
        <v>0</v>
      </c>
      <c r="Q12" s="378">
        <f>ROUND(IF($L12="VAT14.5%",ROUND($K12*$Q$4,0),0),0)</f>
        <v>0</v>
      </c>
      <c r="R12" s="378">
        <f>ROUND(IF($L12="MHVAT5%",ROUND($K12*$R$4,0),0),0)</f>
        <v>0</v>
      </c>
      <c r="S12" s="378">
        <f>ROUND(IF($L12="MHVAT13.5%",ROUND($K12*$S$4,0),0),0)</f>
        <v>0</v>
      </c>
      <c r="T12" s="378">
        <f>ROUND(IF($L12="D VAT5%",ROUND($K12*$T$4,0),0),0)</f>
        <v>0</v>
      </c>
      <c r="U12" s="378">
        <f>ROUND(IF($L12="MHVAT13.5%",ROUND($K12*$U$4,0),0),0)</f>
        <v>0</v>
      </c>
      <c r="V12" s="378">
        <f>ROUND(IF($L12="STAX @100%",ROUND($K12*$V$4,0),0),0)</f>
        <v>2666</v>
      </c>
      <c r="W12" s="378">
        <f>ROUND(IF($L12="STAX @25%",ROUND($K12*$W$4,0),0)*25%,0)</f>
        <v>0</v>
      </c>
      <c r="X12" s="378">
        <f>ROUND(W12*3,0)</f>
        <v>0</v>
      </c>
      <c r="Y12" s="378">
        <f>ROUND(IF($L12="SERVICE",ROUND($K12*$M12,0),0),0)</f>
        <v>0</v>
      </c>
      <c r="Z12" s="378">
        <f>ROUND(Y12*$Z$4,0)</f>
        <v>0</v>
      </c>
      <c r="AA12" s="176"/>
      <c r="AB12" s="151">
        <f>K12+SUM(N12:AA12)</f>
        <v>24237</v>
      </c>
      <c r="AC12" s="110"/>
      <c r="AD12" s="177"/>
      <c r="AE12" s="378">
        <f>IF($AC12="TDS194C-N",ROUND($AB12*$AE$4,0),0)</f>
        <v>0</v>
      </c>
      <c r="AF12" s="378">
        <f>IF($AC12="TDS194C-C",ROUND($AB12*$AF$4,0),0)</f>
        <v>0</v>
      </c>
      <c r="AG12" s="378">
        <f>IF($AC12="TDS194J-N",ROUND($AB12*$AG$4,0),0)</f>
        <v>0</v>
      </c>
      <c r="AH12" s="378">
        <f>IF($AC12="TDS194J-C",ROUND($AB12*$AH$4,0),0)</f>
        <v>0</v>
      </c>
      <c r="AI12" s="378">
        <f>IF($AC12="TDS194I",ROUND($K12*$AI$4,0),0)</f>
        <v>0</v>
      </c>
      <c r="AJ12" s="378">
        <f>IF($AC12="TDS Exe-194C-N",ROUND($AB12*$AD12,0),0)</f>
        <v>0</v>
      </c>
      <c r="AK12" s="378">
        <f>IF($AC12="TDS Exe-194C-C",ROUND($AB12*$AD12,0),0)</f>
        <v>0</v>
      </c>
      <c r="AL12" s="378">
        <f>IF($AC12="TDS Exe-194J-N",ROUND($AB12*$AD12,0),0)</f>
        <v>0</v>
      </c>
      <c r="AM12" s="378">
        <f>IF($AC12="TDS Exe-194J-C",ROUND($AB12*$AD12,0),0)</f>
        <v>0</v>
      </c>
      <c r="AN12" s="378">
        <f>IF($AC12="TDS Exe-194I",ROUND($K12*$AD12,0),0)</f>
        <v>0</v>
      </c>
      <c r="AO12" s="151">
        <f>AB12-SUM(AE12:AI12)</f>
        <v>24237</v>
      </c>
      <c r="AP12" s="172">
        <v>41396</v>
      </c>
      <c r="AQ12" s="151"/>
      <c r="AR12" s="110"/>
      <c r="AS12" s="172"/>
      <c r="AT12" s="165"/>
    </row>
    <row r="13" spans="1:16378" x14ac:dyDescent="0.25">
      <c r="A13" s="138">
        <v>9</v>
      </c>
      <c r="B13" s="376">
        <f t="shared" ref="B13:B30" si="29">$AP13-$A$1</f>
        <v>121</v>
      </c>
      <c r="C13" s="377" t="str">
        <f t="shared" ref="C13:C16" si="30">IF(B13&lt;31,"JAN",IF(B13&lt;60,"FEB",IF(B13&lt;91,"MAR",IF(B13&lt;121,"APR",IF(B13&lt;151,"MAY",IF(B13&lt;181,"JUNE",IF(B13&lt;213,"JULY",IF(B13&lt;244,"AUG",IF(B13&lt;274,"SEPT",IF(B13&lt;305,"OCT",IF(B13&lt;335,"NOV",IF(B13&lt;366,"DEC",0))))))))))))</f>
        <v>MAY</v>
      </c>
      <c r="D13" s="165"/>
      <c r="E13" s="167"/>
      <c r="F13" s="377" t="str">
        <f>IF(ISNA(VLOOKUP($J13,ADDRESS!$B$3:$N1319,12,0)),"",VLOOKUP($J13,ADDRESS!$B$3:$N1319,12,0))</f>
        <v>AAAAA0000AST001</v>
      </c>
      <c r="G13" s="377">
        <f>IF(ISNA(VLOOKUP($J13,ADDRESS!$B$3:$N1319,13,0)),"",VLOOKUP($J13,ADDRESS!$B$3:$N1319,13,0))</f>
        <v>0</v>
      </c>
      <c r="H13" s="377">
        <f>IF(ISNA(VLOOKUP($J13,ADDRESS!$B$3:$N1319,10,0)),"",VLOOKUP($J13,ADDRESS!$B$3:$N1319,10,0))</f>
        <v>0</v>
      </c>
      <c r="I13" s="377" t="str">
        <f>IF(ISNA(VLOOKUP($J13,ADDRESS!$B$3:$N1319,11,0)),"",VLOOKUP($J13,ADDRESS!$B$3:$N1319,11,0))</f>
        <v>AAAAA0000A</v>
      </c>
      <c r="J13" s="165" t="s">
        <v>352</v>
      </c>
      <c r="K13" s="168">
        <v>309</v>
      </c>
      <c r="L13" s="110" t="s">
        <v>302</v>
      </c>
      <c r="M13" s="169"/>
      <c r="N13" s="378">
        <f t="shared" ref="N13:N64" si="31">ROUND(IF($L13="CST2%",ROUND($K13*$N$4,0),0),0)</f>
        <v>0</v>
      </c>
      <c r="O13" s="378">
        <f t="shared" ref="O13:O64" si="32">ROUND(IF($L13="CST5%",ROUND($K13*$O$4,0),0),0)</f>
        <v>0</v>
      </c>
      <c r="P13" s="378">
        <f t="shared" ref="P13:P64" si="33">ROUND(IF($L13="VAT-5.5%",ROUND($K13*$P$4,0),0),0)</f>
        <v>0</v>
      </c>
      <c r="Q13" s="378">
        <f t="shared" ref="Q13:Q64" si="34">ROUND(IF($L13="VAT14.5%",ROUND($K13*$Q$4,0),0),0)</f>
        <v>0</v>
      </c>
      <c r="R13" s="378">
        <f t="shared" ref="R13:R64" si="35">ROUND(IF($L13="MHVAT5%",ROUND($K13*$R$4,0),0),0)</f>
        <v>0</v>
      </c>
      <c r="S13" s="378">
        <f t="shared" ref="S13:S64" si="36">ROUND(IF($L13="MHVAT13.5%",ROUND($K13*$S$4,0),0),0)</f>
        <v>0</v>
      </c>
      <c r="T13" s="378">
        <f t="shared" ref="T13:T64" si="37">ROUND(IF($L13="DELVAT5%",ROUND($K13*$T$4,0),0),0)</f>
        <v>0</v>
      </c>
      <c r="U13" s="378">
        <f t="shared" ref="U13:U16" si="38">ROUND(IF($L13="MHVAT13.5%",ROUND($K13*$U$4,0),0),0)</f>
        <v>0</v>
      </c>
      <c r="V13" s="378">
        <f t="shared" ref="V13:V64" si="39">ROUND(IF($L13="STAX @100%",ROUND($K13*$V$4,0),0),0)</f>
        <v>38</v>
      </c>
      <c r="W13" s="378">
        <f t="shared" ref="W13:W64" si="40">ROUND(IF($L13="STAX @25%",ROUND($K13*$W$4,0),0)*25%,0)</f>
        <v>0</v>
      </c>
      <c r="X13" s="378">
        <f t="shared" ref="X13:X64" si="41">ROUND(W13*3,0)</f>
        <v>0</v>
      </c>
      <c r="Y13" s="378">
        <f t="shared" ref="Y13:Y64" si="42">ROUND(IF($L13="SERVICE",ROUND($K13*$M13,0),0),0)</f>
        <v>0</v>
      </c>
      <c r="Z13" s="378">
        <f t="shared" ref="Z13:Z64" si="43">ROUND(Y13*$Z$4,0)</f>
        <v>0</v>
      </c>
      <c r="AA13" s="176"/>
      <c r="AB13" s="151">
        <f t="shared" ref="AB13:AB64" si="44">K13+SUM(N13:AA13)</f>
        <v>347</v>
      </c>
      <c r="AC13" s="110"/>
      <c r="AD13" s="177"/>
      <c r="AE13" s="378">
        <f t="shared" ref="AE13:AE64" si="45">IF($AC13="TDS194C-N",ROUND($AB13*$AE$4,0),0)</f>
        <v>0</v>
      </c>
      <c r="AF13" s="378">
        <f t="shared" ref="AF13:AF64" si="46">IF($AC13="TDS194C-C",ROUND($AB13*$AF$4,0),0)</f>
        <v>0</v>
      </c>
      <c r="AG13" s="378">
        <f t="shared" ref="AG13:AG21" si="47">IF($AC13="TDS194J-N",ROUND($AB13*$AG$4,0),0)</f>
        <v>0</v>
      </c>
      <c r="AH13" s="378">
        <f t="shared" ref="AH13:AH64" si="48">IF($AC13="TDS194J-C",ROUND($AB13*$AH$4,0),0)</f>
        <v>0</v>
      </c>
      <c r="AI13" s="378">
        <f t="shared" ref="AI13:AI30" si="49">IF($AC13="TDS194I",ROUND($K13*$AI$4,0),0)</f>
        <v>0</v>
      </c>
      <c r="AJ13" s="378">
        <f t="shared" ref="AJ13:AJ64" si="50">IF($AC13="TDS Exe-194C-N",ROUND($AB13*$AD13,0),0)</f>
        <v>0</v>
      </c>
      <c r="AK13" s="378">
        <f t="shared" ref="AK13:AK64" si="51">IF($AC13="TDS Exe-194C-C",ROUND($AB13*$AD13,0),0)</f>
        <v>0</v>
      </c>
      <c r="AL13" s="378">
        <f t="shared" ref="AL13:AL64" si="52">IF($AC13="TDS Exe-194J-N",ROUND($AB13*$AD13,0),0)</f>
        <v>0</v>
      </c>
      <c r="AM13" s="378">
        <f t="shared" ref="AM13:AM64" si="53">IF($AC13="TDS Exe-194J-C",ROUND($AB13*$AD13,0),0)</f>
        <v>0</v>
      </c>
      <c r="AN13" s="378">
        <f t="shared" ref="AN13:AN64" si="54">IF($AC13="TDS Exe-194I",ROUND($K13*$AD13,0),0)</f>
        <v>0</v>
      </c>
      <c r="AO13" s="151">
        <f t="shared" ref="AO13:AO64" si="55">AB13-SUM(AE13:AI13)</f>
        <v>347</v>
      </c>
      <c r="AP13" s="172">
        <v>41396</v>
      </c>
      <c r="AQ13" s="151"/>
      <c r="AR13" s="110"/>
      <c r="AS13" s="172"/>
      <c r="AT13" s="165"/>
    </row>
    <row r="14" spans="1:16378" x14ac:dyDescent="0.25">
      <c r="A14" s="138">
        <v>10</v>
      </c>
      <c r="B14" s="376">
        <f>($AP14-$A$1)</f>
        <v>121</v>
      </c>
      <c r="C14" s="377" t="str">
        <f t="shared" si="30"/>
        <v>MAY</v>
      </c>
      <c r="D14" s="165"/>
      <c r="E14" s="167"/>
      <c r="F14" s="377" t="str">
        <f>IF(ISNA(VLOOKUP($J14,ADDRESS!$B$3:$N1320,12,0)),"",VLOOKUP($J14,ADDRESS!$B$3:$N1320,12,0))</f>
        <v>AAAAA0000AST001</v>
      </c>
      <c r="G14" s="377">
        <f>IF(ISNA(VLOOKUP($J14,ADDRESS!$B$3:$N1320,13,0)),"",VLOOKUP($J14,ADDRESS!$B$3:$N1320,13,0))</f>
        <v>0</v>
      </c>
      <c r="H14" s="377">
        <f>IF(ISNA(VLOOKUP($J14,ADDRESS!$B$3:$N1320,10,0)),"",VLOOKUP($J14,ADDRESS!$B$3:$N1320,10,0))</f>
        <v>0</v>
      </c>
      <c r="I14" s="377" t="str">
        <f>IF(ISNA(VLOOKUP($J14,ADDRESS!$B$3:$N1320,11,0)),"",VLOOKUP($J14,ADDRESS!$B$3:$N1320,11,0))</f>
        <v>AAAAA0000A</v>
      </c>
      <c r="J14" s="165" t="s">
        <v>353</v>
      </c>
      <c r="K14" s="168">
        <v>331</v>
      </c>
      <c r="L14" s="110" t="s">
        <v>302</v>
      </c>
      <c r="M14" s="169"/>
      <c r="N14" s="378">
        <f t="shared" si="31"/>
        <v>0</v>
      </c>
      <c r="O14" s="378">
        <f t="shared" si="32"/>
        <v>0</v>
      </c>
      <c r="P14" s="378">
        <f t="shared" si="33"/>
        <v>0</v>
      </c>
      <c r="Q14" s="378">
        <f t="shared" si="34"/>
        <v>0</v>
      </c>
      <c r="R14" s="378">
        <f t="shared" si="35"/>
        <v>0</v>
      </c>
      <c r="S14" s="378">
        <f t="shared" si="36"/>
        <v>0</v>
      </c>
      <c r="T14" s="378">
        <f t="shared" si="37"/>
        <v>0</v>
      </c>
      <c r="U14" s="378">
        <f t="shared" si="38"/>
        <v>0</v>
      </c>
      <c r="V14" s="378">
        <f t="shared" si="39"/>
        <v>41</v>
      </c>
      <c r="W14" s="378">
        <f t="shared" si="40"/>
        <v>0</v>
      </c>
      <c r="X14" s="378">
        <f t="shared" si="41"/>
        <v>0</v>
      </c>
      <c r="Y14" s="378">
        <f t="shared" si="42"/>
        <v>0</v>
      </c>
      <c r="Z14" s="378">
        <f t="shared" si="43"/>
        <v>0</v>
      </c>
      <c r="AA14" s="176"/>
      <c r="AB14" s="151">
        <f t="shared" si="44"/>
        <v>372</v>
      </c>
      <c r="AC14" s="110"/>
      <c r="AD14" s="177"/>
      <c r="AE14" s="378">
        <f t="shared" si="45"/>
        <v>0</v>
      </c>
      <c r="AF14" s="378">
        <f t="shared" si="46"/>
        <v>0</v>
      </c>
      <c r="AG14" s="378">
        <f t="shared" si="47"/>
        <v>0</v>
      </c>
      <c r="AH14" s="378">
        <f t="shared" si="48"/>
        <v>0</v>
      </c>
      <c r="AI14" s="378">
        <f t="shared" si="49"/>
        <v>0</v>
      </c>
      <c r="AJ14" s="378">
        <f t="shared" si="50"/>
        <v>0</v>
      </c>
      <c r="AK14" s="378">
        <f t="shared" si="51"/>
        <v>0</v>
      </c>
      <c r="AL14" s="378">
        <f t="shared" si="52"/>
        <v>0</v>
      </c>
      <c r="AM14" s="378">
        <f t="shared" si="53"/>
        <v>0</v>
      </c>
      <c r="AN14" s="378">
        <f t="shared" si="54"/>
        <v>0</v>
      </c>
      <c r="AO14" s="151">
        <f t="shared" si="55"/>
        <v>372</v>
      </c>
      <c r="AP14" s="172">
        <v>41396</v>
      </c>
      <c r="AQ14" s="151"/>
      <c r="AR14" s="110"/>
      <c r="AS14" s="172"/>
      <c r="AT14" s="165"/>
    </row>
    <row r="15" spans="1:16378" x14ac:dyDescent="0.25">
      <c r="A15" s="138">
        <v>11</v>
      </c>
      <c r="B15" s="376">
        <f t="shared" si="29"/>
        <v>121</v>
      </c>
      <c r="C15" s="377" t="str">
        <f t="shared" si="30"/>
        <v>MAY</v>
      </c>
      <c r="D15" s="165"/>
      <c r="E15" s="167"/>
      <c r="F15" s="377" t="str">
        <f>IF(ISNA(VLOOKUP($J15,ADDRESS!$B$3:$N1321,12,0)),"",VLOOKUP($J15,ADDRESS!$B$3:$N1321,12,0))</f>
        <v>AAAAA0000AST001</v>
      </c>
      <c r="G15" s="377">
        <f>IF(ISNA(VLOOKUP($J15,ADDRESS!$B$3:$N1321,13,0)),"",VLOOKUP($J15,ADDRESS!$B$3:$N1321,13,0))</f>
        <v>0</v>
      </c>
      <c r="H15" s="377">
        <f>IF(ISNA(VLOOKUP($J15,ADDRESS!$B$3:$N1321,10,0)),"",VLOOKUP($J15,ADDRESS!$B$3:$N1321,10,0))</f>
        <v>0</v>
      </c>
      <c r="I15" s="377" t="str">
        <f>IF(ISNA(VLOOKUP($J15,ADDRESS!$B$3:$N1321,11,0)),"",VLOOKUP($J15,ADDRESS!$B$3:$N1321,11,0))</f>
        <v>AAAAA0000A</v>
      </c>
      <c r="J15" s="165" t="s">
        <v>354</v>
      </c>
      <c r="K15" s="168">
        <v>1168</v>
      </c>
      <c r="L15" s="110" t="s">
        <v>302</v>
      </c>
      <c r="M15" s="169"/>
      <c r="N15" s="378">
        <f t="shared" si="31"/>
        <v>0</v>
      </c>
      <c r="O15" s="378">
        <f t="shared" si="32"/>
        <v>0</v>
      </c>
      <c r="P15" s="378">
        <f t="shared" si="33"/>
        <v>0</v>
      </c>
      <c r="Q15" s="378">
        <f t="shared" si="34"/>
        <v>0</v>
      </c>
      <c r="R15" s="378">
        <f t="shared" si="35"/>
        <v>0</v>
      </c>
      <c r="S15" s="378">
        <f t="shared" si="36"/>
        <v>0</v>
      </c>
      <c r="T15" s="378">
        <f t="shared" si="37"/>
        <v>0</v>
      </c>
      <c r="U15" s="378">
        <f t="shared" si="38"/>
        <v>0</v>
      </c>
      <c r="V15" s="378">
        <f t="shared" si="39"/>
        <v>144</v>
      </c>
      <c r="W15" s="378">
        <f t="shared" si="40"/>
        <v>0</v>
      </c>
      <c r="X15" s="378">
        <f t="shared" si="41"/>
        <v>0</v>
      </c>
      <c r="Y15" s="378">
        <f t="shared" si="42"/>
        <v>0</v>
      </c>
      <c r="Z15" s="378">
        <f t="shared" si="43"/>
        <v>0</v>
      </c>
      <c r="AA15" s="176"/>
      <c r="AB15" s="151">
        <f t="shared" si="44"/>
        <v>1312</v>
      </c>
      <c r="AC15" s="110"/>
      <c r="AD15" s="177"/>
      <c r="AE15" s="378">
        <f t="shared" si="45"/>
        <v>0</v>
      </c>
      <c r="AF15" s="378">
        <f t="shared" si="46"/>
        <v>0</v>
      </c>
      <c r="AG15" s="378">
        <f t="shared" si="47"/>
        <v>0</v>
      </c>
      <c r="AH15" s="378">
        <f t="shared" si="48"/>
        <v>0</v>
      </c>
      <c r="AI15" s="378">
        <f t="shared" si="49"/>
        <v>0</v>
      </c>
      <c r="AJ15" s="378">
        <f t="shared" si="50"/>
        <v>0</v>
      </c>
      <c r="AK15" s="378">
        <f t="shared" si="51"/>
        <v>0</v>
      </c>
      <c r="AL15" s="378">
        <f t="shared" si="52"/>
        <v>0</v>
      </c>
      <c r="AM15" s="378">
        <f t="shared" si="53"/>
        <v>0</v>
      </c>
      <c r="AN15" s="378">
        <f t="shared" si="54"/>
        <v>0</v>
      </c>
      <c r="AO15" s="151">
        <f t="shared" si="55"/>
        <v>1312</v>
      </c>
      <c r="AP15" s="172">
        <v>41396</v>
      </c>
      <c r="AQ15" s="151"/>
      <c r="AR15" s="110"/>
      <c r="AS15" s="172"/>
      <c r="AT15" s="165"/>
    </row>
    <row r="16" spans="1:16378" x14ac:dyDescent="0.25">
      <c r="A16" s="138">
        <v>12</v>
      </c>
      <c r="B16" s="376">
        <f t="shared" si="29"/>
        <v>121</v>
      </c>
      <c r="C16" s="377" t="str">
        <f t="shared" si="30"/>
        <v>MAY</v>
      </c>
      <c r="D16" s="165"/>
      <c r="E16" s="167"/>
      <c r="F16" s="377" t="str">
        <f>IF(ISNA(VLOOKUP($J16,ADDRESS!$B$3:$N1322,12,0)),"",VLOOKUP($J16,ADDRESS!$B$3:$N1322,12,0))</f>
        <v>AAAAA0000AST001</v>
      </c>
      <c r="G16" s="377">
        <f>IF(ISNA(VLOOKUP($J16,ADDRESS!$B$3:$N1322,13,0)),"",VLOOKUP($J16,ADDRESS!$B$3:$N1322,13,0))</f>
        <v>0</v>
      </c>
      <c r="H16" s="377">
        <f>IF(ISNA(VLOOKUP($J16,ADDRESS!$B$3:$N1322,10,0)),"",VLOOKUP($J16,ADDRESS!$B$3:$N1322,10,0))</f>
        <v>0</v>
      </c>
      <c r="I16" s="377" t="str">
        <f>IF(ISNA(VLOOKUP($J16,ADDRESS!$B$3:$N1322,11,0)),"",VLOOKUP($J16,ADDRESS!$B$3:$N1322,11,0))</f>
        <v>AAAAA0000A</v>
      </c>
      <c r="J16" s="165" t="s">
        <v>355</v>
      </c>
      <c r="K16" s="168">
        <v>301</v>
      </c>
      <c r="L16" s="110" t="s">
        <v>302</v>
      </c>
      <c r="M16" s="169"/>
      <c r="N16" s="378">
        <f t="shared" si="31"/>
        <v>0</v>
      </c>
      <c r="O16" s="378">
        <f t="shared" si="32"/>
        <v>0</v>
      </c>
      <c r="P16" s="378">
        <f t="shared" si="33"/>
        <v>0</v>
      </c>
      <c r="Q16" s="378">
        <f t="shared" si="34"/>
        <v>0</v>
      </c>
      <c r="R16" s="378">
        <f t="shared" si="35"/>
        <v>0</v>
      </c>
      <c r="S16" s="378">
        <f t="shared" si="36"/>
        <v>0</v>
      </c>
      <c r="T16" s="378">
        <f t="shared" si="37"/>
        <v>0</v>
      </c>
      <c r="U16" s="378">
        <f t="shared" si="38"/>
        <v>0</v>
      </c>
      <c r="V16" s="378">
        <f t="shared" si="39"/>
        <v>37</v>
      </c>
      <c r="W16" s="378">
        <f t="shared" si="40"/>
        <v>0</v>
      </c>
      <c r="X16" s="378">
        <f t="shared" si="41"/>
        <v>0</v>
      </c>
      <c r="Y16" s="378">
        <f t="shared" si="42"/>
        <v>0</v>
      </c>
      <c r="Z16" s="378">
        <f t="shared" si="43"/>
        <v>0</v>
      </c>
      <c r="AA16" s="176"/>
      <c r="AB16" s="151">
        <f t="shared" si="44"/>
        <v>338</v>
      </c>
      <c r="AC16" s="110"/>
      <c r="AD16" s="177"/>
      <c r="AE16" s="378">
        <f t="shared" si="45"/>
        <v>0</v>
      </c>
      <c r="AF16" s="378">
        <f t="shared" si="46"/>
        <v>0</v>
      </c>
      <c r="AG16" s="378">
        <f t="shared" si="47"/>
        <v>0</v>
      </c>
      <c r="AH16" s="378">
        <f t="shared" si="48"/>
        <v>0</v>
      </c>
      <c r="AI16" s="378">
        <f t="shared" si="49"/>
        <v>0</v>
      </c>
      <c r="AJ16" s="378">
        <f t="shared" si="50"/>
        <v>0</v>
      </c>
      <c r="AK16" s="378">
        <f t="shared" si="51"/>
        <v>0</v>
      </c>
      <c r="AL16" s="378">
        <f t="shared" si="52"/>
        <v>0</v>
      </c>
      <c r="AM16" s="378">
        <f t="shared" si="53"/>
        <v>0</v>
      </c>
      <c r="AN16" s="378">
        <f t="shared" si="54"/>
        <v>0</v>
      </c>
      <c r="AO16" s="151">
        <f t="shared" si="55"/>
        <v>338</v>
      </c>
      <c r="AP16" s="172">
        <v>41396</v>
      </c>
      <c r="AQ16" s="151"/>
      <c r="AR16" s="173"/>
      <c r="AS16" s="178"/>
      <c r="AT16" s="165"/>
    </row>
    <row r="17" spans="1:16378" x14ac:dyDescent="0.25">
      <c r="A17" s="138">
        <v>13</v>
      </c>
      <c r="B17" s="376">
        <f t="shared" si="29"/>
        <v>121</v>
      </c>
      <c r="C17" s="356" t="str">
        <f t="shared" ref="C17:C69" si="56">IF(B17&lt;31,"JAN",IF(B17&lt;60,"FEB",IF(B17&lt;90,"MAR",IF(B17&lt;120,"APR",IF(B17&lt;151,"MAY",IF(B17&lt;181,"JUNE",IF(B17&lt;213,"JULY",IF(B17&lt;244,"AUG",IF(B17&lt;274,"SEPT",IF(B17&lt;305,"OCT",IF(B17&lt;335,"NOV",IF(B17&lt;366,"DEC",0))))))))))))</f>
        <v>MAY</v>
      </c>
      <c r="D17" s="138"/>
      <c r="E17" s="167"/>
      <c r="F17" s="356" t="str">
        <f>IF(ISNA(VLOOKUP($J17,ADDRESS!$B$3:$N1330,12,0)),"",VLOOKUP($J17,ADDRESS!$B$3:$N1330,12,0))</f>
        <v>AAAAA0000AST001</v>
      </c>
      <c r="G17" s="356">
        <f>IF(ISNA(VLOOKUP($J17,ADDRESS!$B$3:$N1330,13,0)),"",VLOOKUP($J17,ADDRESS!$B$3:$N1330,13,0))</f>
        <v>0</v>
      </c>
      <c r="H17" s="356">
        <f>IF(ISNA(VLOOKUP($J17,ADDRESS!$B$3:$N1330,10,0)),"",VLOOKUP($J17,ADDRESS!$B$3:$N1330,10,0))</f>
        <v>0</v>
      </c>
      <c r="I17" s="356" t="str">
        <f>IF(ISNA(VLOOKUP($J17,ADDRESS!$B$3:$N1330,11,0)),"",VLOOKUP($J17,ADDRESS!$B$3:$N1330,11,0))</f>
        <v>AAAAA0000A</v>
      </c>
      <c r="J17" s="165" t="s">
        <v>356</v>
      </c>
      <c r="K17" s="168">
        <v>40000</v>
      </c>
      <c r="L17" s="110" t="s">
        <v>303</v>
      </c>
      <c r="M17" s="169"/>
      <c r="N17" s="379">
        <f t="shared" si="31"/>
        <v>0</v>
      </c>
      <c r="O17" s="379">
        <f t="shared" si="32"/>
        <v>0</v>
      </c>
      <c r="P17" s="379">
        <f t="shared" si="33"/>
        <v>0</v>
      </c>
      <c r="Q17" s="379">
        <f t="shared" si="34"/>
        <v>0</v>
      </c>
      <c r="R17" s="379">
        <f t="shared" si="35"/>
        <v>0</v>
      </c>
      <c r="S17" s="379">
        <f t="shared" si="36"/>
        <v>0</v>
      </c>
      <c r="T17" s="379">
        <f t="shared" si="37"/>
        <v>0</v>
      </c>
      <c r="U17" s="379">
        <f t="shared" ref="U17:U70" si="57">ROUND(IF($L17="DELVAT13.5%",ROUND($K17*$U$4,0),0),0)</f>
        <v>0</v>
      </c>
      <c r="V17" s="379">
        <f t="shared" si="39"/>
        <v>0</v>
      </c>
      <c r="W17" s="379">
        <f t="shared" si="40"/>
        <v>0</v>
      </c>
      <c r="X17" s="379">
        <f t="shared" si="41"/>
        <v>0</v>
      </c>
      <c r="Y17" s="379">
        <f t="shared" si="42"/>
        <v>0</v>
      </c>
      <c r="Z17" s="379">
        <f t="shared" si="43"/>
        <v>0</v>
      </c>
      <c r="AA17" s="170"/>
      <c r="AB17" s="151">
        <f t="shared" si="44"/>
        <v>40000</v>
      </c>
      <c r="AC17" s="110" t="s">
        <v>314</v>
      </c>
      <c r="AD17" s="171"/>
      <c r="AE17" s="379">
        <f t="shared" si="45"/>
        <v>0</v>
      </c>
      <c r="AF17" s="379">
        <f t="shared" si="46"/>
        <v>0</v>
      </c>
      <c r="AG17" s="379">
        <f t="shared" si="47"/>
        <v>0</v>
      </c>
      <c r="AH17" s="379">
        <f t="shared" si="48"/>
        <v>0</v>
      </c>
      <c r="AI17" s="379">
        <f t="shared" si="49"/>
        <v>4000</v>
      </c>
      <c r="AJ17" s="379">
        <f t="shared" si="50"/>
        <v>0</v>
      </c>
      <c r="AK17" s="379">
        <f t="shared" si="51"/>
        <v>0</v>
      </c>
      <c r="AL17" s="379">
        <f t="shared" si="52"/>
        <v>0</v>
      </c>
      <c r="AM17" s="379">
        <f t="shared" si="53"/>
        <v>0</v>
      </c>
      <c r="AN17" s="379">
        <f t="shared" si="54"/>
        <v>0</v>
      </c>
      <c r="AO17" s="151">
        <f t="shared" si="55"/>
        <v>36000</v>
      </c>
      <c r="AP17" s="172">
        <v>41396</v>
      </c>
      <c r="AQ17" s="151"/>
      <c r="AR17" s="110"/>
      <c r="AS17" s="172"/>
      <c r="AT17" s="21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  <c r="ACW17" s="7"/>
      <c r="ACX17" s="7"/>
      <c r="ACY17" s="7"/>
      <c r="ACZ17" s="7"/>
      <c r="ADA17" s="7"/>
      <c r="ADB17" s="7"/>
      <c r="ADC17" s="7"/>
      <c r="ADD17" s="7"/>
      <c r="ADE17" s="7"/>
      <c r="ADF17" s="7"/>
      <c r="ADG17" s="7"/>
      <c r="ADH17" s="7"/>
      <c r="ADJ17" s="7"/>
      <c r="ADK17" s="7"/>
      <c r="ADL17" s="7"/>
      <c r="ADM17" s="7"/>
      <c r="ADN17" s="7"/>
      <c r="ADO17" s="7"/>
      <c r="ADP17" s="7"/>
      <c r="ADQ17" s="7"/>
      <c r="ADR17" s="7"/>
      <c r="ADS17" s="7"/>
      <c r="ADT17" s="7"/>
      <c r="ADU17" s="7"/>
      <c r="ADV17" s="7"/>
      <c r="ADW17" s="7"/>
      <c r="ADX17" s="7"/>
      <c r="ADY17" s="7"/>
      <c r="ADZ17" s="7"/>
      <c r="AEA17" s="7"/>
      <c r="AEB17" s="7"/>
      <c r="AEC17" s="7"/>
      <c r="AED17" s="7"/>
      <c r="AEE17" s="7"/>
      <c r="AEF17" s="7"/>
      <c r="AEG17" s="7"/>
      <c r="AEH17" s="7"/>
      <c r="AEI17" s="7"/>
      <c r="AEJ17" s="7"/>
      <c r="AEK17" s="7"/>
      <c r="AEL17" s="7"/>
      <c r="AEM17" s="7"/>
      <c r="AEN17" s="7"/>
      <c r="AEO17" s="7"/>
      <c r="AEP17" s="7"/>
      <c r="AEQ17" s="7"/>
      <c r="AER17" s="7"/>
      <c r="AES17" s="7"/>
      <c r="AET17" s="7"/>
      <c r="AEU17" s="7"/>
      <c r="AEV17" s="7"/>
      <c r="AEW17" s="7"/>
      <c r="AEX17" s="7"/>
      <c r="AEY17" s="7"/>
      <c r="AEZ17" s="7"/>
      <c r="AFA17" s="7"/>
      <c r="AFB17" s="7"/>
      <c r="AFC17" s="7"/>
      <c r="AFD17" s="7"/>
      <c r="AFE17" s="7"/>
      <c r="AFF17" s="7"/>
      <c r="AFG17" s="7"/>
      <c r="AFH17" s="7"/>
      <c r="AFI17" s="7"/>
      <c r="AFJ17" s="7"/>
      <c r="AFK17" s="7"/>
      <c r="AFL17" s="7"/>
      <c r="AFM17" s="7"/>
      <c r="AFN17" s="7"/>
      <c r="AFO17" s="7"/>
      <c r="AFP17" s="7"/>
      <c r="AFQ17" s="7"/>
      <c r="AFR17" s="7"/>
      <c r="AFS17" s="7"/>
      <c r="AFT17" s="7"/>
      <c r="AFU17" s="7"/>
      <c r="AFV17" s="7"/>
      <c r="AFW17" s="7"/>
      <c r="AFX17" s="7"/>
      <c r="AFY17" s="7"/>
      <c r="AFZ17" s="7"/>
      <c r="AGA17" s="7"/>
      <c r="AGB17" s="7"/>
      <c r="AGC17" s="7"/>
      <c r="AGD17" s="7"/>
      <c r="AGE17" s="7"/>
      <c r="AGF17" s="7"/>
      <c r="AGG17" s="7"/>
      <c r="AGH17" s="7"/>
      <c r="AGI17" s="7"/>
      <c r="AGJ17" s="7"/>
      <c r="AGK17" s="7"/>
      <c r="AGL17" s="7"/>
      <c r="AGM17" s="7"/>
      <c r="AGN17" s="7"/>
      <c r="AGO17" s="7"/>
      <c r="AGP17" s="7"/>
      <c r="AGQ17" s="7"/>
      <c r="AGR17" s="7"/>
      <c r="AGS17" s="7"/>
      <c r="AGT17" s="7"/>
      <c r="AGU17" s="7"/>
      <c r="AGV17" s="7"/>
      <c r="AGW17" s="7"/>
      <c r="AGX17" s="7"/>
      <c r="AGY17" s="7"/>
      <c r="AGZ17" s="7"/>
      <c r="AHA17" s="7"/>
      <c r="AHB17" s="7"/>
      <c r="AHC17" s="7"/>
      <c r="AHD17" s="7"/>
      <c r="AHE17" s="7"/>
      <c r="AHF17" s="7"/>
      <c r="AHG17" s="7"/>
      <c r="AHH17" s="7"/>
      <c r="AHI17" s="7"/>
      <c r="AHJ17" s="7"/>
      <c r="AHK17" s="7"/>
      <c r="AHL17" s="7"/>
      <c r="AHM17" s="7"/>
      <c r="AHN17" s="7"/>
      <c r="AHO17" s="7"/>
      <c r="AHP17" s="7"/>
      <c r="AHQ17" s="7"/>
      <c r="AHR17" s="7"/>
      <c r="AHS17" s="7"/>
      <c r="AHT17" s="7"/>
      <c r="AHU17" s="7"/>
      <c r="AHV17" s="7"/>
      <c r="AHW17" s="7"/>
      <c r="AHX17" s="7"/>
      <c r="AHY17" s="7"/>
      <c r="AHZ17" s="7"/>
      <c r="AIA17" s="7"/>
      <c r="AIB17" s="7"/>
      <c r="AIC17" s="7"/>
      <c r="AID17" s="7"/>
      <c r="AIE17" s="7"/>
      <c r="AIF17" s="7"/>
      <c r="AIG17" s="7"/>
      <c r="AIH17" s="7"/>
      <c r="AII17" s="7"/>
      <c r="AIJ17" s="7"/>
      <c r="AIK17" s="7"/>
      <c r="AIL17" s="7"/>
      <c r="AIM17" s="7"/>
      <c r="AIN17" s="7"/>
      <c r="AIO17" s="7"/>
      <c r="AIP17" s="7"/>
      <c r="AIQ17" s="7"/>
      <c r="AIR17" s="7"/>
      <c r="AIS17" s="7"/>
      <c r="AIT17" s="7"/>
      <c r="AIU17" s="7"/>
      <c r="AIV17" s="7"/>
      <c r="AIW17" s="7"/>
      <c r="AIX17" s="7"/>
      <c r="AIY17" s="7"/>
      <c r="AIZ17" s="7"/>
      <c r="AJA17" s="7"/>
      <c r="AJB17" s="7"/>
      <c r="AJC17" s="7"/>
      <c r="AJD17" s="7"/>
      <c r="AJE17" s="7"/>
      <c r="AJF17" s="7"/>
      <c r="AJG17" s="7"/>
      <c r="AJH17" s="7"/>
      <c r="AJI17" s="7"/>
      <c r="AJJ17" s="7"/>
      <c r="AJK17" s="7"/>
      <c r="AJL17" s="7"/>
      <c r="AJM17" s="7"/>
      <c r="AJN17" s="7"/>
      <c r="AJO17" s="7"/>
      <c r="AJP17" s="7"/>
      <c r="AJQ17" s="7"/>
      <c r="AJR17" s="7"/>
      <c r="AJS17" s="7"/>
      <c r="AJT17" s="7"/>
      <c r="AJU17" s="7"/>
      <c r="AJV17" s="7"/>
      <c r="AJW17" s="7"/>
      <c r="AJX17" s="7"/>
      <c r="AJY17" s="7"/>
      <c r="AJZ17" s="7"/>
      <c r="AKA17" s="7"/>
      <c r="AKB17" s="7"/>
      <c r="AKC17" s="7"/>
      <c r="AKD17" s="7"/>
      <c r="AKE17" s="7"/>
      <c r="AKF17" s="7"/>
      <c r="AKG17" s="7"/>
      <c r="AKH17" s="7"/>
      <c r="AKI17" s="7"/>
      <c r="AKJ17" s="7"/>
      <c r="AKK17" s="7"/>
      <c r="AKL17" s="7"/>
      <c r="AKM17" s="7"/>
      <c r="AKN17" s="7"/>
      <c r="AKO17" s="7"/>
      <c r="AKP17" s="7"/>
      <c r="AKQ17" s="7"/>
      <c r="AKR17" s="7"/>
      <c r="AKS17" s="7"/>
      <c r="AKT17" s="7"/>
      <c r="AKU17" s="7"/>
      <c r="AKV17" s="7"/>
      <c r="AKW17" s="7"/>
      <c r="AKX17" s="7"/>
      <c r="AKY17" s="7"/>
      <c r="AKZ17" s="7"/>
      <c r="ALA17" s="7"/>
      <c r="ALB17" s="7"/>
      <c r="ALC17" s="7"/>
      <c r="ALD17" s="7"/>
      <c r="ALE17" s="7"/>
      <c r="ALF17" s="7"/>
      <c r="ALG17" s="7"/>
      <c r="ALH17" s="7"/>
      <c r="ALI17" s="7"/>
      <c r="ALJ17" s="7"/>
      <c r="ALK17" s="7"/>
      <c r="ALL17" s="7"/>
      <c r="ALM17" s="7"/>
      <c r="ALN17" s="7"/>
      <c r="ALO17" s="7"/>
      <c r="ALP17" s="7"/>
      <c r="ALQ17" s="7"/>
      <c r="ALR17" s="7"/>
      <c r="ALS17" s="7"/>
      <c r="ALT17" s="7"/>
      <c r="ALU17" s="7"/>
      <c r="ALV17" s="7"/>
      <c r="ALW17" s="7"/>
      <c r="ALX17" s="7"/>
      <c r="ALY17" s="7"/>
      <c r="ALZ17" s="7"/>
      <c r="AMA17" s="7"/>
      <c r="AMB17" s="7"/>
      <c r="AMC17" s="7"/>
      <c r="AMD17" s="7"/>
      <c r="AME17" s="7"/>
      <c r="AMF17" s="7"/>
      <c r="AMG17" s="7"/>
      <c r="AMH17" s="7"/>
      <c r="AMI17" s="7"/>
      <c r="AMJ17" s="7"/>
      <c r="AMK17" s="7"/>
      <c r="AML17" s="7"/>
      <c r="AMM17" s="7"/>
      <c r="AMN17" s="7"/>
      <c r="AMO17" s="7"/>
      <c r="AMP17" s="7"/>
      <c r="AMQ17" s="7"/>
      <c r="AMR17" s="7"/>
      <c r="AMS17" s="7"/>
      <c r="AMT17" s="7"/>
      <c r="AMU17" s="7"/>
      <c r="AMV17" s="7"/>
      <c r="AMW17" s="7"/>
      <c r="AMX17" s="7"/>
      <c r="AMY17" s="7"/>
      <c r="AMZ17" s="7"/>
      <c r="ANA17" s="7"/>
      <c r="ANB17" s="7"/>
      <c r="ANC17" s="7"/>
      <c r="AND17" s="7"/>
      <c r="ANF17" s="7"/>
      <c r="ANG17" s="7"/>
      <c r="ANH17" s="7"/>
      <c r="ANI17" s="7"/>
      <c r="ANJ17" s="7"/>
      <c r="ANK17" s="7"/>
      <c r="ANL17" s="7"/>
      <c r="ANM17" s="7"/>
      <c r="ANN17" s="7"/>
      <c r="ANO17" s="7"/>
      <c r="ANP17" s="7"/>
      <c r="ANQ17" s="7"/>
      <c r="ANR17" s="7"/>
      <c r="ANS17" s="7"/>
      <c r="ANT17" s="7"/>
      <c r="ANU17" s="7"/>
      <c r="ANV17" s="7"/>
      <c r="ANW17" s="7"/>
      <c r="ANX17" s="7"/>
      <c r="ANY17" s="7"/>
      <c r="ANZ17" s="7"/>
      <c r="AOA17" s="7"/>
      <c r="AOB17" s="7"/>
      <c r="AOC17" s="7"/>
      <c r="AOD17" s="7"/>
      <c r="AOE17" s="7"/>
      <c r="AOF17" s="7"/>
      <c r="AOG17" s="7"/>
      <c r="AOH17" s="7"/>
      <c r="AOI17" s="7"/>
      <c r="AOJ17" s="7"/>
      <c r="AOK17" s="7"/>
      <c r="AOL17" s="7"/>
      <c r="AOM17" s="7"/>
      <c r="AON17" s="7"/>
      <c r="AOO17" s="7"/>
      <c r="AOP17" s="7"/>
      <c r="AOQ17" s="7"/>
      <c r="AOR17" s="7"/>
      <c r="AOS17" s="7"/>
      <c r="AOT17" s="7"/>
      <c r="AOU17" s="7"/>
      <c r="AOV17" s="7"/>
      <c r="AOW17" s="7"/>
      <c r="AOX17" s="7"/>
      <c r="AOY17" s="7"/>
      <c r="AOZ17" s="7"/>
      <c r="APA17" s="7"/>
      <c r="APB17" s="7"/>
      <c r="APC17" s="7"/>
      <c r="APD17" s="7"/>
      <c r="APE17" s="7"/>
      <c r="APF17" s="7"/>
      <c r="APG17" s="7"/>
      <c r="APH17" s="7"/>
      <c r="API17" s="7"/>
      <c r="APJ17" s="7"/>
      <c r="APK17" s="7"/>
      <c r="APL17" s="7"/>
      <c r="APM17" s="7"/>
      <c r="APN17" s="7"/>
      <c r="APO17" s="7"/>
      <c r="APP17" s="7"/>
      <c r="APQ17" s="7"/>
      <c r="APR17" s="7"/>
      <c r="APS17" s="7"/>
      <c r="APT17" s="7"/>
      <c r="APU17" s="7"/>
      <c r="APV17" s="7"/>
      <c r="APW17" s="7"/>
      <c r="APX17" s="7"/>
      <c r="APY17" s="7"/>
      <c r="APZ17" s="7"/>
      <c r="AQA17" s="7"/>
      <c r="AQB17" s="7"/>
      <c r="AQC17" s="7"/>
      <c r="AQD17" s="7"/>
      <c r="AQE17" s="7"/>
      <c r="AQF17" s="7"/>
      <c r="AQG17" s="7"/>
      <c r="AQH17" s="7"/>
      <c r="AQI17" s="7"/>
      <c r="AQJ17" s="7"/>
      <c r="AQK17" s="7"/>
      <c r="AQL17" s="7"/>
      <c r="AQM17" s="7"/>
      <c r="AQN17" s="7"/>
      <c r="AQO17" s="7"/>
      <c r="AQP17" s="7"/>
      <c r="AQQ17" s="7"/>
      <c r="AQR17" s="7"/>
      <c r="AQS17" s="7"/>
      <c r="AQT17" s="7"/>
      <c r="AQU17" s="7"/>
      <c r="AQV17" s="7"/>
      <c r="AQW17" s="7"/>
      <c r="AQX17" s="7"/>
      <c r="AQY17" s="7"/>
      <c r="AQZ17" s="7"/>
      <c r="ARA17" s="7"/>
      <c r="ARB17" s="7"/>
      <c r="ARC17" s="7"/>
      <c r="ARD17" s="7"/>
      <c r="ARE17" s="7"/>
      <c r="ARF17" s="7"/>
      <c r="ARG17" s="7"/>
      <c r="ARH17" s="7"/>
      <c r="ARI17" s="7"/>
      <c r="ARJ17" s="7"/>
      <c r="ARK17" s="7"/>
      <c r="ARL17" s="7"/>
      <c r="ARM17" s="7"/>
      <c r="ARN17" s="7"/>
      <c r="ARO17" s="7"/>
      <c r="ARP17" s="7"/>
      <c r="ARQ17" s="7"/>
      <c r="ARR17" s="7"/>
      <c r="ARS17" s="7"/>
      <c r="ART17" s="7"/>
      <c r="ARU17" s="7"/>
      <c r="ARV17" s="7"/>
      <c r="ARW17" s="7"/>
      <c r="ARX17" s="7"/>
      <c r="ARY17" s="7"/>
      <c r="ARZ17" s="7"/>
      <c r="ASA17" s="7"/>
      <c r="ASB17" s="7"/>
      <c r="ASC17" s="7"/>
      <c r="ASD17" s="7"/>
      <c r="ASE17" s="7"/>
      <c r="ASF17" s="7"/>
      <c r="ASG17" s="7"/>
      <c r="ASH17" s="7"/>
      <c r="ASI17" s="7"/>
      <c r="ASJ17" s="7"/>
      <c r="ASK17" s="7"/>
      <c r="ASL17" s="7"/>
      <c r="ASM17" s="7"/>
      <c r="ASN17" s="7"/>
      <c r="ASO17" s="7"/>
      <c r="ASP17" s="7"/>
      <c r="ASQ17" s="7"/>
      <c r="ASR17" s="7"/>
      <c r="ASS17" s="7"/>
      <c r="AST17" s="7"/>
      <c r="ASU17" s="7"/>
      <c r="ASV17" s="7"/>
      <c r="ASW17" s="7"/>
      <c r="ASX17" s="7"/>
      <c r="ASY17" s="7"/>
      <c r="ASZ17" s="7"/>
      <c r="ATA17" s="7"/>
      <c r="ATB17" s="7"/>
      <c r="ATC17" s="7"/>
      <c r="ATD17" s="7"/>
      <c r="ATE17" s="7"/>
      <c r="ATF17" s="7"/>
      <c r="ATG17" s="7"/>
      <c r="ATH17" s="7"/>
      <c r="ATI17" s="7"/>
      <c r="ATJ17" s="7"/>
      <c r="ATK17" s="7"/>
      <c r="ATL17" s="7"/>
      <c r="ATM17" s="7"/>
      <c r="ATN17" s="7"/>
      <c r="ATO17" s="7"/>
      <c r="ATP17" s="7"/>
      <c r="ATQ17" s="7"/>
      <c r="ATR17" s="7"/>
      <c r="ATS17" s="7"/>
      <c r="ATT17" s="7"/>
      <c r="ATU17" s="7"/>
      <c r="ATV17" s="7"/>
      <c r="ATW17" s="7"/>
      <c r="ATX17" s="7"/>
      <c r="ATY17" s="7"/>
      <c r="ATZ17" s="7"/>
      <c r="AUA17" s="7"/>
      <c r="AUB17" s="7"/>
      <c r="AUC17" s="7"/>
      <c r="AUD17" s="7"/>
      <c r="AUE17" s="7"/>
      <c r="AUF17" s="7"/>
      <c r="AUG17" s="7"/>
      <c r="AUH17" s="7"/>
      <c r="AUI17" s="7"/>
      <c r="AUJ17" s="7"/>
      <c r="AUK17" s="7"/>
      <c r="AUL17" s="7"/>
      <c r="AUM17" s="7"/>
      <c r="AUN17" s="7"/>
      <c r="AUO17" s="7"/>
      <c r="AUP17" s="7"/>
      <c r="AUQ17" s="7"/>
      <c r="AUR17" s="7"/>
      <c r="AUS17" s="7"/>
      <c r="AUT17" s="7"/>
      <c r="AUU17" s="7"/>
      <c r="AUV17" s="7"/>
      <c r="AUW17" s="7"/>
      <c r="AUX17" s="7"/>
      <c r="AUY17" s="7"/>
      <c r="AUZ17" s="7"/>
      <c r="AVA17" s="7"/>
      <c r="AVB17" s="7"/>
      <c r="AVC17" s="7"/>
      <c r="AVD17" s="7"/>
      <c r="AVE17" s="7"/>
      <c r="AVF17" s="7"/>
      <c r="AVG17" s="7"/>
      <c r="AVH17" s="7"/>
      <c r="AVI17" s="7"/>
      <c r="AVJ17" s="7"/>
      <c r="AVK17" s="7"/>
      <c r="AVL17" s="7"/>
      <c r="AVM17" s="7"/>
      <c r="AVN17" s="7"/>
      <c r="AVO17" s="7"/>
      <c r="AVP17" s="7"/>
      <c r="AVQ17" s="7"/>
      <c r="AVR17" s="7"/>
      <c r="AVS17" s="7"/>
      <c r="AVT17" s="7"/>
      <c r="AVU17" s="7"/>
      <c r="AVV17" s="7"/>
      <c r="AVW17" s="7"/>
      <c r="AVX17" s="7"/>
      <c r="AVY17" s="7"/>
      <c r="AVZ17" s="7"/>
      <c r="AWA17" s="7"/>
      <c r="AWB17" s="7"/>
      <c r="AWC17" s="7"/>
      <c r="AWD17" s="7"/>
      <c r="AWE17" s="7"/>
      <c r="AWF17" s="7"/>
      <c r="AWG17" s="7"/>
      <c r="AWH17" s="7"/>
      <c r="AWI17" s="7"/>
      <c r="AWJ17" s="7"/>
      <c r="AWK17" s="7"/>
      <c r="AWL17" s="7"/>
      <c r="AWM17" s="7"/>
      <c r="AWN17" s="7"/>
      <c r="AWO17" s="7"/>
      <c r="AWP17" s="7"/>
      <c r="AWQ17" s="7"/>
      <c r="AWR17" s="7"/>
      <c r="AWS17" s="7"/>
      <c r="AWT17" s="7"/>
      <c r="AWU17" s="7"/>
      <c r="AWV17" s="7"/>
      <c r="AWW17" s="7"/>
      <c r="AWX17" s="7"/>
      <c r="AWY17" s="7"/>
      <c r="AWZ17" s="7"/>
      <c r="AXB17" s="7"/>
      <c r="AXC17" s="7"/>
      <c r="AXD17" s="7"/>
      <c r="AXE17" s="7"/>
      <c r="AXF17" s="7"/>
      <c r="AXG17" s="7"/>
      <c r="AXH17" s="7"/>
      <c r="AXI17" s="7"/>
      <c r="AXJ17" s="7"/>
      <c r="AXK17" s="7"/>
      <c r="AXL17" s="7"/>
      <c r="AXM17" s="7"/>
      <c r="AXN17" s="7"/>
      <c r="AXO17" s="7"/>
      <c r="AXP17" s="7"/>
      <c r="AXQ17" s="7"/>
      <c r="AXR17" s="7"/>
      <c r="AXS17" s="7"/>
      <c r="AXT17" s="7"/>
      <c r="AXU17" s="7"/>
      <c r="AXV17" s="7"/>
      <c r="AXW17" s="7"/>
      <c r="AXX17" s="7"/>
      <c r="AXY17" s="7"/>
      <c r="AXZ17" s="7"/>
      <c r="AYA17" s="7"/>
      <c r="AYB17" s="7"/>
      <c r="AYC17" s="7"/>
      <c r="AYD17" s="7"/>
      <c r="AYE17" s="7"/>
      <c r="AYF17" s="7"/>
      <c r="AYG17" s="7"/>
      <c r="AYH17" s="7"/>
      <c r="AYI17" s="7"/>
      <c r="AYJ17" s="7"/>
      <c r="AYK17" s="7"/>
      <c r="AYL17" s="7"/>
      <c r="AYM17" s="7"/>
      <c r="AYN17" s="7"/>
      <c r="AYO17" s="7"/>
      <c r="AYP17" s="7"/>
      <c r="AYQ17" s="7"/>
      <c r="AYR17" s="7"/>
      <c r="AYS17" s="7"/>
      <c r="AYT17" s="7"/>
      <c r="AYU17" s="7"/>
      <c r="AYV17" s="7"/>
      <c r="AYW17" s="7"/>
      <c r="AYX17" s="7"/>
      <c r="AYY17" s="7"/>
      <c r="AYZ17" s="7"/>
      <c r="AZA17" s="7"/>
      <c r="AZB17" s="7"/>
      <c r="AZC17" s="7"/>
      <c r="AZD17" s="7"/>
      <c r="AZE17" s="7"/>
      <c r="AZF17" s="7"/>
      <c r="AZG17" s="7"/>
      <c r="AZH17" s="7"/>
      <c r="AZI17" s="7"/>
      <c r="AZJ17" s="7"/>
      <c r="AZK17" s="7"/>
      <c r="AZL17" s="7"/>
      <c r="AZM17" s="7"/>
      <c r="AZN17" s="7"/>
      <c r="AZO17" s="7"/>
      <c r="AZP17" s="7"/>
      <c r="AZQ17" s="7"/>
      <c r="AZR17" s="7"/>
      <c r="AZS17" s="7"/>
      <c r="AZT17" s="7"/>
      <c r="AZU17" s="7"/>
      <c r="AZV17" s="7"/>
      <c r="AZW17" s="7"/>
      <c r="AZX17" s="7"/>
      <c r="AZY17" s="7"/>
      <c r="AZZ17" s="7"/>
      <c r="BAA17" s="7"/>
      <c r="BAB17" s="7"/>
      <c r="BAC17" s="7"/>
      <c r="BAD17" s="7"/>
      <c r="BAE17" s="7"/>
      <c r="BAF17" s="7"/>
      <c r="BAG17" s="7"/>
      <c r="BAH17" s="7"/>
      <c r="BAI17" s="7"/>
      <c r="BAJ17" s="7"/>
      <c r="BAK17" s="7"/>
      <c r="BAL17" s="7"/>
      <c r="BAM17" s="7"/>
      <c r="BAN17" s="7"/>
      <c r="BAO17" s="7"/>
      <c r="BAP17" s="7"/>
      <c r="BAQ17" s="7"/>
      <c r="BAR17" s="7"/>
      <c r="BAS17" s="7"/>
      <c r="BAT17" s="7"/>
      <c r="BAU17" s="7"/>
      <c r="BAV17" s="7"/>
      <c r="BAW17" s="7"/>
      <c r="BAX17" s="7"/>
      <c r="BAY17" s="7"/>
      <c r="BAZ17" s="7"/>
      <c r="BBA17" s="7"/>
      <c r="BBB17" s="7"/>
      <c r="BBC17" s="7"/>
      <c r="BBD17" s="7"/>
      <c r="BBE17" s="7"/>
      <c r="BBF17" s="7"/>
      <c r="BBG17" s="7"/>
      <c r="BBH17" s="7"/>
      <c r="BBI17" s="7"/>
      <c r="BBJ17" s="7"/>
      <c r="BBK17" s="7"/>
      <c r="BBL17" s="7"/>
      <c r="BBM17" s="7"/>
      <c r="BBN17" s="7"/>
      <c r="BBO17" s="7"/>
      <c r="BBP17" s="7"/>
      <c r="BBQ17" s="7"/>
      <c r="BBR17" s="7"/>
      <c r="BBS17" s="7"/>
      <c r="BBT17" s="7"/>
      <c r="BBU17" s="7"/>
      <c r="BBV17" s="7"/>
      <c r="BBW17" s="7"/>
      <c r="BBX17" s="7"/>
      <c r="BBY17" s="7"/>
      <c r="BBZ17" s="7"/>
      <c r="BCA17" s="7"/>
      <c r="BCB17" s="7"/>
      <c r="BCC17" s="7"/>
      <c r="BCD17" s="7"/>
      <c r="BCE17" s="7"/>
      <c r="BCF17" s="7"/>
      <c r="BCG17" s="7"/>
      <c r="BCH17" s="7"/>
      <c r="BCI17" s="7"/>
      <c r="BCJ17" s="7"/>
      <c r="BCK17" s="7"/>
      <c r="BCL17" s="7"/>
      <c r="BCM17" s="7"/>
      <c r="BCN17" s="7"/>
      <c r="BCO17" s="7"/>
      <c r="BCP17" s="7"/>
      <c r="BCQ17" s="7"/>
      <c r="BCR17" s="7"/>
      <c r="BCS17" s="7"/>
      <c r="BCT17" s="7"/>
      <c r="BCU17" s="7"/>
      <c r="BCV17" s="7"/>
      <c r="BCW17" s="7"/>
      <c r="BCX17" s="7"/>
      <c r="BCY17" s="7"/>
      <c r="BCZ17" s="7"/>
      <c r="BDA17" s="7"/>
      <c r="BDB17" s="7"/>
      <c r="BDC17" s="7"/>
      <c r="BDD17" s="7"/>
      <c r="BDE17" s="7"/>
      <c r="BDF17" s="7"/>
      <c r="BDG17" s="7"/>
      <c r="BDH17" s="7"/>
      <c r="BDI17" s="7"/>
      <c r="BDJ17" s="7"/>
      <c r="BDK17" s="7"/>
      <c r="BDL17" s="7"/>
      <c r="BDM17" s="7"/>
      <c r="BDN17" s="7"/>
      <c r="BDO17" s="7"/>
      <c r="BDP17" s="7"/>
      <c r="BDQ17" s="7"/>
      <c r="BDR17" s="7"/>
      <c r="BDS17" s="7"/>
      <c r="BDT17" s="7"/>
      <c r="BDU17" s="7"/>
      <c r="BDV17" s="7"/>
      <c r="BDW17" s="7"/>
      <c r="BDX17" s="7"/>
      <c r="BDY17" s="7"/>
      <c r="BDZ17" s="7"/>
      <c r="BEA17" s="7"/>
      <c r="BEB17" s="7"/>
      <c r="BEC17" s="7"/>
      <c r="BED17" s="7"/>
      <c r="BEE17" s="7"/>
      <c r="BEF17" s="7"/>
      <c r="BEG17" s="7"/>
      <c r="BEH17" s="7"/>
      <c r="BEI17" s="7"/>
      <c r="BEJ17" s="7"/>
      <c r="BEK17" s="7"/>
      <c r="BEL17" s="7"/>
      <c r="BEM17" s="7"/>
      <c r="BEN17" s="7"/>
      <c r="BEO17" s="7"/>
      <c r="BEP17" s="7"/>
      <c r="BEQ17" s="7"/>
      <c r="BER17" s="7"/>
      <c r="BES17" s="7"/>
      <c r="BET17" s="7"/>
      <c r="BEU17" s="7"/>
      <c r="BEV17" s="7"/>
      <c r="BEW17" s="7"/>
      <c r="BEX17" s="7"/>
      <c r="BEY17" s="7"/>
      <c r="BEZ17" s="7"/>
      <c r="BFA17" s="7"/>
      <c r="BFB17" s="7"/>
      <c r="BFC17" s="7"/>
      <c r="BFD17" s="7"/>
      <c r="BFE17" s="7"/>
      <c r="BFF17" s="7"/>
      <c r="BFG17" s="7"/>
      <c r="BFH17" s="7"/>
      <c r="BFI17" s="7"/>
      <c r="BFJ17" s="7"/>
      <c r="BFK17" s="7"/>
      <c r="BFL17" s="7"/>
      <c r="BFM17" s="7"/>
      <c r="BFN17" s="7"/>
      <c r="BFO17" s="7"/>
      <c r="BFP17" s="7"/>
      <c r="BFQ17" s="7"/>
      <c r="BFR17" s="7"/>
      <c r="BFS17" s="7"/>
      <c r="BFT17" s="7"/>
      <c r="BFU17" s="7"/>
      <c r="BFV17" s="7"/>
      <c r="BFW17" s="7"/>
      <c r="BFX17" s="7"/>
      <c r="BFY17" s="7"/>
      <c r="BFZ17" s="7"/>
      <c r="BGA17" s="7"/>
      <c r="BGB17" s="7"/>
      <c r="BGC17" s="7"/>
      <c r="BGD17" s="7"/>
      <c r="BGE17" s="7"/>
      <c r="BGF17" s="7"/>
      <c r="BGG17" s="7"/>
      <c r="BGH17" s="7"/>
      <c r="BGI17" s="7"/>
      <c r="BGJ17" s="7"/>
      <c r="BGK17" s="7"/>
      <c r="BGL17" s="7"/>
      <c r="BGM17" s="7"/>
      <c r="BGN17" s="7"/>
      <c r="BGO17" s="7"/>
      <c r="BGP17" s="7"/>
      <c r="BGQ17" s="7"/>
      <c r="BGR17" s="7"/>
      <c r="BGS17" s="7"/>
      <c r="BGT17" s="7"/>
      <c r="BGU17" s="7"/>
      <c r="BGV17" s="7"/>
      <c r="BGX17" s="7"/>
      <c r="BGY17" s="7"/>
      <c r="BGZ17" s="7"/>
      <c r="BHA17" s="7"/>
      <c r="BHB17" s="7"/>
      <c r="BHC17" s="7"/>
      <c r="BHD17" s="7"/>
      <c r="BHE17" s="7"/>
      <c r="BHF17" s="7"/>
      <c r="BHG17" s="7"/>
      <c r="BHH17" s="7"/>
      <c r="BHI17" s="7"/>
      <c r="BHJ17" s="7"/>
      <c r="BHK17" s="7"/>
      <c r="BHL17" s="7"/>
      <c r="BHM17" s="7"/>
      <c r="BHN17" s="7"/>
      <c r="BHO17" s="7"/>
      <c r="BHP17" s="7"/>
      <c r="BHQ17" s="7"/>
      <c r="BHR17" s="7"/>
      <c r="BHS17" s="7"/>
      <c r="BHT17" s="7"/>
      <c r="BHU17" s="7"/>
      <c r="BHV17" s="7"/>
      <c r="BHW17" s="7"/>
      <c r="BHX17" s="7"/>
      <c r="BHY17" s="7"/>
      <c r="BHZ17" s="7"/>
      <c r="BIA17" s="7"/>
      <c r="BIB17" s="7"/>
      <c r="BIC17" s="7"/>
      <c r="BID17" s="7"/>
      <c r="BIE17" s="7"/>
      <c r="BIF17" s="7"/>
      <c r="BIG17" s="7"/>
      <c r="BIH17" s="7"/>
      <c r="BII17" s="7"/>
      <c r="BIJ17" s="7"/>
      <c r="BIK17" s="7"/>
      <c r="BIL17" s="7"/>
      <c r="BIM17" s="7"/>
      <c r="BIN17" s="7"/>
      <c r="BIO17" s="7"/>
      <c r="BIP17" s="7"/>
      <c r="BIQ17" s="7"/>
      <c r="BIR17" s="7"/>
      <c r="BIS17" s="7"/>
      <c r="BIT17" s="7"/>
      <c r="BIU17" s="7"/>
      <c r="BIV17" s="7"/>
      <c r="BIW17" s="7"/>
      <c r="BIX17" s="7"/>
      <c r="BIY17" s="7"/>
      <c r="BIZ17" s="7"/>
      <c r="BJA17" s="7"/>
      <c r="BJB17" s="7"/>
      <c r="BJC17" s="7"/>
      <c r="BJD17" s="7"/>
      <c r="BJE17" s="7"/>
      <c r="BJF17" s="7"/>
      <c r="BJG17" s="7"/>
      <c r="BJH17" s="7"/>
      <c r="BJI17" s="7"/>
      <c r="BJJ17" s="7"/>
      <c r="BJK17" s="7"/>
      <c r="BJL17" s="7"/>
      <c r="BJM17" s="7"/>
      <c r="BJN17" s="7"/>
      <c r="BJO17" s="7"/>
      <c r="BJP17" s="7"/>
      <c r="BJQ17" s="7"/>
      <c r="BJR17" s="7"/>
      <c r="BJS17" s="7"/>
      <c r="BJT17" s="7"/>
      <c r="BJU17" s="7"/>
      <c r="BJV17" s="7"/>
      <c r="BJW17" s="7"/>
      <c r="BJX17" s="7"/>
      <c r="BJY17" s="7"/>
      <c r="BJZ17" s="7"/>
      <c r="BKA17" s="7"/>
      <c r="BKB17" s="7"/>
      <c r="BKC17" s="7"/>
      <c r="BKD17" s="7"/>
      <c r="BKE17" s="7"/>
      <c r="BKF17" s="7"/>
      <c r="BKG17" s="7"/>
      <c r="BKH17" s="7"/>
      <c r="BKI17" s="7"/>
      <c r="BKJ17" s="7"/>
      <c r="BKK17" s="7"/>
      <c r="BKL17" s="7"/>
      <c r="BKM17" s="7"/>
      <c r="BKN17" s="7"/>
      <c r="BKO17" s="7"/>
      <c r="BKP17" s="7"/>
      <c r="BKQ17" s="7"/>
      <c r="BKR17" s="7"/>
      <c r="BKS17" s="7"/>
      <c r="BKT17" s="7"/>
      <c r="BKU17" s="7"/>
      <c r="BKV17" s="7"/>
      <c r="BKW17" s="7"/>
      <c r="BKX17" s="7"/>
      <c r="BKY17" s="7"/>
      <c r="BKZ17" s="7"/>
      <c r="BLA17" s="7"/>
      <c r="BLB17" s="7"/>
      <c r="BLC17" s="7"/>
      <c r="BLD17" s="7"/>
      <c r="BLE17" s="7"/>
      <c r="BLF17" s="7"/>
      <c r="BLG17" s="7"/>
      <c r="BLH17" s="7"/>
      <c r="BLI17" s="7"/>
      <c r="BLJ17" s="7"/>
      <c r="BLK17" s="7"/>
      <c r="BLL17" s="7"/>
      <c r="BLM17" s="7"/>
      <c r="BLN17" s="7"/>
      <c r="BLO17" s="7"/>
      <c r="BLP17" s="7"/>
      <c r="BLQ17" s="7"/>
      <c r="BLR17" s="7"/>
      <c r="BLS17" s="7"/>
      <c r="BLT17" s="7"/>
      <c r="BLU17" s="7"/>
      <c r="BLV17" s="7"/>
      <c r="BLW17" s="7"/>
      <c r="BLX17" s="7"/>
      <c r="BLY17" s="7"/>
      <c r="BLZ17" s="7"/>
      <c r="BMA17" s="7"/>
      <c r="BMB17" s="7"/>
      <c r="BMC17" s="7"/>
      <c r="BMD17" s="7"/>
      <c r="BME17" s="7"/>
      <c r="BMF17" s="7"/>
      <c r="BMG17" s="7"/>
      <c r="BMH17" s="7"/>
      <c r="BMI17" s="7"/>
      <c r="BMJ17" s="7"/>
      <c r="BMK17" s="7"/>
      <c r="BML17" s="7"/>
      <c r="BMM17" s="7"/>
      <c r="BMN17" s="7"/>
      <c r="BMO17" s="7"/>
      <c r="BMP17" s="7"/>
      <c r="BMQ17" s="7"/>
      <c r="BMR17" s="7"/>
      <c r="BMS17" s="7"/>
      <c r="BMT17" s="7"/>
      <c r="BMU17" s="7"/>
      <c r="BMV17" s="7"/>
      <c r="BMW17" s="7"/>
      <c r="BMX17" s="7"/>
      <c r="BMY17" s="7"/>
      <c r="BMZ17" s="7"/>
      <c r="BNA17" s="7"/>
      <c r="BNB17" s="7"/>
      <c r="BNC17" s="7"/>
      <c r="BND17" s="7"/>
      <c r="BNE17" s="7"/>
      <c r="BNF17" s="7"/>
      <c r="BNG17" s="7"/>
      <c r="BNH17" s="7"/>
      <c r="BNI17" s="7"/>
      <c r="BNJ17" s="7"/>
      <c r="BNK17" s="7"/>
      <c r="BNL17" s="7"/>
      <c r="BNM17" s="7"/>
      <c r="BNN17" s="7"/>
      <c r="BNO17" s="7"/>
      <c r="BNP17" s="7"/>
      <c r="BNQ17" s="7"/>
      <c r="BNR17" s="7"/>
      <c r="BNS17" s="7"/>
      <c r="BNT17" s="7"/>
      <c r="BNU17" s="7"/>
      <c r="BNV17" s="7"/>
      <c r="BNW17" s="7"/>
      <c r="BNX17" s="7"/>
      <c r="BNY17" s="7"/>
      <c r="BNZ17" s="7"/>
      <c r="BOA17" s="7"/>
      <c r="BOB17" s="7"/>
      <c r="BOC17" s="7"/>
      <c r="BOD17" s="7"/>
      <c r="BOE17" s="7"/>
      <c r="BOF17" s="7"/>
      <c r="BOG17" s="7"/>
      <c r="BOH17" s="7"/>
      <c r="BOI17" s="7"/>
      <c r="BOJ17" s="7"/>
      <c r="BOK17" s="7"/>
      <c r="BOL17" s="7"/>
      <c r="BOM17" s="7"/>
      <c r="BON17" s="7"/>
      <c r="BOO17" s="7"/>
      <c r="BOP17" s="7"/>
      <c r="BOQ17" s="7"/>
      <c r="BOR17" s="7"/>
      <c r="BOS17" s="7"/>
      <c r="BOT17" s="7"/>
      <c r="BOU17" s="7"/>
      <c r="BOV17" s="7"/>
      <c r="BOW17" s="7"/>
      <c r="BOX17" s="7"/>
      <c r="BOY17" s="7"/>
      <c r="BOZ17" s="7"/>
      <c r="BPA17" s="7"/>
      <c r="BPB17" s="7"/>
      <c r="BPC17" s="7"/>
      <c r="BPD17" s="7"/>
      <c r="BPE17" s="7"/>
      <c r="BPF17" s="7"/>
      <c r="BPG17" s="7"/>
      <c r="BPH17" s="7"/>
      <c r="BPI17" s="7"/>
      <c r="BPJ17" s="7"/>
      <c r="BPK17" s="7"/>
      <c r="BPL17" s="7"/>
      <c r="BPM17" s="7"/>
      <c r="BPN17" s="7"/>
      <c r="BPO17" s="7"/>
      <c r="BPP17" s="7"/>
      <c r="BPQ17" s="7"/>
      <c r="BPR17" s="7"/>
      <c r="BPS17" s="7"/>
      <c r="BPT17" s="7"/>
      <c r="BPU17" s="7"/>
      <c r="BPV17" s="7"/>
      <c r="BPW17" s="7"/>
      <c r="BPX17" s="7"/>
      <c r="BPY17" s="7"/>
      <c r="BPZ17" s="7"/>
      <c r="BQA17" s="7"/>
      <c r="BQB17" s="7"/>
      <c r="BQC17" s="7"/>
      <c r="BQD17" s="7"/>
      <c r="BQE17" s="7"/>
      <c r="BQF17" s="7"/>
      <c r="BQG17" s="7"/>
      <c r="BQH17" s="7"/>
      <c r="BQI17" s="7"/>
      <c r="BQJ17" s="7"/>
      <c r="BQK17" s="7"/>
      <c r="BQL17" s="7"/>
      <c r="BQM17" s="7"/>
      <c r="BQN17" s="7"/>
      <c r="BQO17" s="7"/>
      <c r="BQP17" s="7"/>
      <c r="BQQ17" s="7"/>
      <c r="BQR17" s="7"/>
      <c r="BQT17" s="7"/>
      <c r="BQU17" s="7"/>
      <c r="BQV17" s="7"/>
      <c r="BQW17" s="7"/>
      <c r="BQX17" s="7"/>
      <c r="BQY17" s="7"/>
      <c r="BQZ17" s="7"/>
      <c r="BRA17" s="7"/>
      <c r="BRB17" s="7"/>
      <c r="BRC17" s="7"/>
      <c r="BRD17" s="7"/>
      <c r="BRE17" s="7"/>
      <c r="BRF17" s="7"/>
      <c r="BRG17" s="7"/>
      <c r="BRH17" s="7"/>
      <c r="BRI17" s="7"/>
      <c r="BRJ17" s="7"/>
      <c r="BRK17" s="7"/>
      <c r="BRL17" s="7"/>
      <c r="BRM17" s="7"/>
      <c r="BRN17" s="7"/>
      <c r="BRO17" s="7"/>
      <c r="BRP17" s="7"/>
      <c r="BRQ17" s="7"/>
      <c r="BRR17" s="7"/>
      <c r="BRS17" s="7"/>
      <c r="BRT17" s="7"/>
      <c r="BRU17" s="7"/>
      <c r="BRV17" s="7"/>
      <c r="BRW17" s="7"/>
      <c r="BRX17" s="7"/>
      <c r="BRY17" s="7"/>
      <c r="BRZ17" s="7"/>
      <c r="BSA17" s="7"/>
      <c r="BSB17" s="7"/>
      <c r="BSC17" s="7"/>
      <c r="BSD17" s="7"/>
      <c r="BSE17" s="7"/>
      <c r="BSF17" s="7"/>
      <c r="BSG17" s="7"/>
      <c r="BSH17" s="7"/>
      <c r="BSI17" s="7"/>
      <c r="BSJ17" s="7"/>
      <c r="BSK17" s="7"/>
      <c r="BSL17" s="7"/>
      <c r="BSM17" s="7"/>
      <c r="BSN17" s="7"/>
      <c r="BSO17" s="7"/>
      <c r="BSP17" s="7"/>
      <c r="BSQ17" s="7"/>
      <c r="BSR17" s="7"/>
      <c r="BSS17" s="7"/>
      <c r="BST17" s="7"/>
      <c r="BSU17" s="7"/>
      <c r="BSV17" s="7"/>
      <c r="BSW17" s="7"/>
      <c r="BSX17" s="7"/>
      <c r="BSY17" s="7"/>
      <c r="BSZ17" s="7"/>
      <c r="BTA17" s="7"/>
      <c r="BTB17" s="7"/>
      <c r="BTC17" s="7"/>
      <c r="BTD17" s="7"/>
      <c r="BTE17" s="7"/>
      <c r="BTF17" s="7"/>
      <c r="BTG17" s="7"/>
      <c r="BTH17" s="7"/>
      <c r="BTI17" s="7"/>
      <c r="BTJ17" s="7"/>
      <c r="BTK17" s="7"/>
      <c r="BTL17" s="7"/>
      <c r="BTM17" s="7"/>
      <c r="BTN17" s="7"/>
      <c r="BTO17" s="7"/>
      <c r="BTP17" s="7"/>
      <c r="BTQ17" s="7"/>
      <c r="BTR17" s="7"/>
      <c r="BTS17" s="7"/>
      <c r="BTT17" s="7"/>
      <c r="BTU17" s="7"/>
      <c r="BTV17" s="7"/>
      <c r="BTW17" s="7"/>
      <c r="BTX17" s="7"/>
      <c r="BTY17" s="7"/>
      <c r="BTZ17" s="7"/>
      <c r="BUA17" s="7"/>
      <c r="BUB17" s="7"/>
      <c r="BUC17" s="7"/>
      <c r="BUD17" s="7"/>
      <c r="BUE17" s="7"/>
      <c r="BUF17" s="7"/>
      <c r="BUG17" s="7"/>
      <c r="BUH17" s="7"/>
      <c r="BUI17" s="7"/>
      <c r="BUJ17" s="7"/>
      <c r="BUK17" s="7"/>
      <c r="BUL17" s="7"/>
      <c r="BUM17" s="7"/>
      <c r="BUN17" s="7"/>
      <c r="BUO17" s="7"/>
      <c r="BUP17" s="7"/>
      <c r="BUQ17" s="7"/>
      <c r="BUR17" s="7"/>
      <c r="BUS17" s="7"/>
      <c r="BUT17" s="7"/>
      <c r="BUU17" s="7"/>
      <c r="BUV17" s="7"/>
      <c r="BUW17" s="7"/>
      <c r="BUX17" s="7"/>
      <c r="BUY17" s="7"/>
      <c r="BUZ17" s="7"/>
      <c r="BVA17" s="7"/>
      <c r="BVB17" s="7"/>
      <c r="BVC17" s="7"/>
      <c r="BVD17" s="7"/>
      <c r="BVE17" s="7"/>
      <c r="BVF17" s="7"/>
      <c r="BVG17" s="7"/>
      <c r="BVH17" s="7"/>
      <c r="BVI17" s="7"/>
      <c r="BVJ17" s="7"/>
      <c r="BVK17" s="7"/>
      <c r="BVL17" s="7"/>
      <c r="BVM17" s="7"/>
      <c r="BVN17" s="7"/>
      <c r="BVO17" s="7"/>
      <c r="BVP17" s="7"/>
      <c r="BVQ17" s="7"/>
      <c r="BVR17" s="7"/>
      <c r="BVS17" s="7"/>
      <c r="BVT17" s="7"/>
      <c r="BVU17" s="7"/>
      <c r="BVV17" s="7"/>
      <c r="BVW17" s="7"/>
      <c r="BVX17" s="7"/>
      <c r="BVY17" s="7"/>
      <c r="BVZ17" s="7"/>
      <c r="BWA17" s="7"/>
      <c r="BWB17" s="7"/>
      <c r="BWC17" s="7"/>
      <c r="BWD17" s="7"/>
      <c r="BWE17" s="7"/>
      <c r="BWF17" s="7"/>
      <c r="BWG17" s="7"/>
      <c r="BWH17" s="7"/>
      <c r="BWI17" s="7"/>
      <c r="BWJ17" s="7"/>
      <c r="BWK17" s="7"/>
      <c r="BWL17" s="7"/>
      <c r="BWM17" s="7"/>
      <c r="BWN17" s="7"/>
      <c r="BWO17" s="7"/>
      <c r="BWP17" s="7"/>
      <c r="BWQ17" s="7"/>
      <c r="BWR17" s="7"/>
      <c r="BWS17" s="7"/>
      <c r="BWT17" s="7"/>
      <c r="BWU17" s="7"/>
      <c r="BWV17" s="7"/>
      <c r="BWW17" s="7"/>
      <c r="BWX17" s="7"/>
      <c r="BWY17" s="7"/>
      <c r="BWZ17" s="7"/>
      <c r="BXA17" s="7"/>
      <c r="BXB17" s="7"/>
      <c r="BXC17" s="7"/>
      <c r="BXD17" s="7"/>
      <c r="BXE17" s="7"/>
      <c r="BXF17" s="7"/>
      <c r="BXG17" s="7"/>
      <c r="BXH17" s="7"/>
      <c r="BXI17" s="7"/>
      <c r="BXJ17" s="7"/>
      <c r="BXK17" s="7"/>
      <c r="BXL17" s="7"/>
      <c r="BXM17" s="7"/>
      <c r="BXN17" s="7"/>
      <c r="BXO17" s="7"/>
      <c r="BXP17" s="7"/>
      <c r="BXQ17" s="7"/>
      <c r="BXR17" s="7"/>
      <c r="BXS17" s="7"/>
      <c r="BXT17" s="7"/>
      <c r="BXU17" s="7"/>
      <c r="BXV17" s="7"/>
      <c r="BXW17" s="7"/>
      <c r="BXX17" s="7"/>
      <c r="BXY17" s="7"/>
      <c r="BXZ17" s="7"/>
      <c r="BYA17" s="7"/>
      <c r="BYB17" s="7"/>
      <c r="BYC17" s="7"/>
      <c r="BYD17" s="7"/>
      <c r="BYE17" s="7"/>
      <c r="BYF17" s="7"/>
      <c r="BYG17" s="7"/>
      <c r="BYH17" s="7"/>
      <c r="BYI17" s="7"/>
      <c r="BYJ17" s="7"/>
      <c r="BYK17" s="7"/>
      <c r="BYL17" s="7"/>
      <c r="BYM17" s="7"/>
      <c r="BYN17" s="7"/>
      <c r="BYO17" s="7"/>
      <c r="BYP17" s="7"/>
      <c r="BYQ17" s="7"/>
      <c r="BYR17" s="7"/>
      <c r="BYS17" s="7"/>
      <c r="BYT17" s="7"/>
      <c r="BYU17" s="7"/>
      <c r="BYV17" s="7"/>
      <c r="BYW17" s="7"/>
      <c r="BYX17" s="7"/>
      <c r="BYY17" s="7"/>
      <c r="BYZ17" s="7"/>
      <c r="BZA17" s="7"/>
      <c r="BZB17" s="7"/>
      <c r="BZC17" s="7"/>
      <c r="BZD17" s="7"/>
      <c r="BZE17" s="7"/>
      <c r="BZF17" s="7"/>
      <c r="BZG17" s="7"/>
      <c r="BZH17" s="7"/>
      <c r="BZI17" s="7"/>
      <c r="BZJ17" s="7"/>
      <c r="BZK17" s="7"/>
      <c r="BZL17" s="7"/>
      <c r="BZM17" s="7"/>
      <c r="BZN17" s="7"/>
      <c r="BZO17" s="7"/>
      <c r="BZP17" s="7"/>
      <c r="BZQ17" s="7"/>
      <c r="BZR17" s="7"/>
      <c r="BZS17" s="7"/>
      <c r="BZT17" s="7"/>
      <c r="BZU17" s="7"/>
      <c r="BZV17" s="7"/>
      <c r="BZW17" s="7"/>
      <c r="BZX17" s="7"/>
      <c r="BZY17" s="7"/>
      <c r="BZZ17" s="7"/>
      <c r="CAA17" s="7"/>
      <c r="CAB17" s="7"/>
      <c r="CAC17" s="7"/>
      <c r="CAD17" s="7"/>
      <c r="CAE17" s="7"/>
      <c r="CAF17" s="7"/>
      <c r="CAG17" s="7"/>
      <c r="CAH17" s="7"/>
      <c r="CAI17" s="7"/>
      <c r="CAJ17" s="7"/>
      <c r="CAK17" s="7"/>
      <c r="CAL17" s="7"/>
      <c r="CAM17" s="7"/>
      <c r="CAN17" s="7"/>
      <c r="CAP17" s="7"/>
      <c r="CAQ17" s="7"/>
      <c r="CAR17" s="7"/>
      <c r="CAS17" s="7"/>
      <c r="CAT17" s="7"/>
      <c r="CAU17" s="7"/>
      <c r="CAV17" s="7"/>
      <c r="CAW17" s="7"/>
      <c r="CAX17" s="7"/>
      <c r="CAY17" s="7"/>
      <c r="CAZ17" s="7"/>
      <c r="CBA17" s="7"/>
      <c r="CBB17" s="7"/>
      <c r="CBC17" s="7"/>
      <c r="CBD17" s="7"/>
      <c r="CBE17" s="7"/>
      <c r="CBF17" s="7"/>
      <c r="CBG17" s="7"/>
      <c r="CBH17" s="7"/>
      <c r="CBI17" s="7"/>
      <c r="CBJ17" s="7"/>
      <c r="CBK17" s="7"/>
      <c r="CBL17" s="7"/>
      <c r="CBM17" s="7"/>
      <c r="CBN17" s="7"/>
      <c r="CBO17" s="7"/>
      <c r="CBP17" s="7"/>
      <c r="CBQ17" s="7"/>
      <c r="CBR17" s="7"/>
      <c r="CBS17" s="7"/>
      <c r="CBT17" s="7"/>
      <c r="CBU17" s="7"/>
      <c r="CBV17" s="7"/>
      <c r="CBW17" s="7"/>
      <c r="CBX17" s="7"/>
      <c r="CBY17" s="7"/>
      <c r="CBZ17" s="7"/>
      <c r="CCA17" s="7"/>
      <c r="CCB17" s="7"/>
      <c r="CCC17" s="7"/>
      <c r="CCD17" s="7"/>
      <c r="CCE17" s="7"/>
      <c r="CCF17" s="7"/>
      <c r="CCG17" s="7"/>
      <c r="CCH17" s="7"/>
      <c r="CCI17" s="7"/>
      <c r="CCJ17" s="7"/>
      <c r="CCK17" s="7"/>
      <c r="CCL17" s="7"/>
      <c r="CCM17" s="7"/>
      <c r="CCN17" s="7"/>
      <c r="CCO17" s="7"/>
      <c r="CCP17" s="7"/>
      <c r="CCQ17" s="7"/>
      <c r="CCR17" s="7"/>
      <c r="CCS17" s="7"/>
      <c r="CCT17" s="7"/>
      <c r="CCU17" s="7"/>
      <c r="CCV17" s="7"/>
      <c r="CCW17" s="7"/>
      <c r="CCX17" s="7"/>
      <c r="CCY17" s="7"/>
      <c r="CCZ17" s="7"/>
      <c r="CDA17" s="7"/>
      <c r="CDB17" s="7"/>
      <c r="CDC17" s="7"/>
      <c r="CDD17" s="7"/>
      <c r="CDE17" s="7"/>
      <c r="CDF17" s="7"/>
      <c r="CDG17" s="7"/>
      <c r="CDH17" s="7"/>
      <c r="CDI17" s="7"/>
      <c r="CDJ17" s="7"/>
      <c r="CDK17" s="7"/>
      <c r="CDL17" s="7"/>
      <c r="CDM17" s="7"/>
      <c r="CDN17" s="7"/>
      <c r="CDO17" s="7"/>
      <c r="CDP17" s="7"/>
      <c r="CDQ17" s="7"/>
      <c r="CDR17" s="7"/>
      <c r="CDS17" s="7"/>
      <c r="CDT17" s="7"/>
      <c r="CDU17" s="7"/>
      <c r="CDV17" s="7"/>
      <c r="CDW17" s="7"/>
      <c r="CDX17" s="7"/>
      <c r="CDY17" s="7"/>
      <c r="CDZ17" s="7"/>
      <c r="CEA17" s="7"/>
      <c r="CEB17" s="7"/>
      <c r="CEC17" s="7"/>
      <c r="CED17" s="7"/>
      <c r="CEE17" s="7"/>
      <c r="CEF17" s="7"/>
      <c r="CEG17" s="7"/>
      <c r="CEH17" s="7"/>
      <c r="CEI17" s="7"/>
      <c r="CEJ17" s="7"/>
      <c r="CEK17" s="7"/>
      <c r="CEL17" s="7"/>
      <c r="CEM17" s="7"/>
      <c r="CEN17" s="7"/>
      <c r="CEO17" s="7"/>
      <c r="CEP17" s="7"/>
      <c r="CEQ17" s="7"/>
      <c r="CER17" s="7"/>
      <c r="CES17" s="7"/>
      <c r="CET17" s="7"/>
      <c r="CEU17" s="7"/>
      <c r="CEV17" s="7"/>
      <c r="CEW17" s="7"/>
      <c r="CEX17" s="7"/>
      <c r="CEY17" s="7"/>
      <c r="CEZ17" s="7"/>
      <c r="CFA17" s="7"/>
      <c r="CFB17" s="7"/>
      <c r="CFC17" s="7"/>
      <c r="CFD17" s="7"/>
      <c r="CFE17" s="7"/>
      <c r="CFF17" s="7"/>
      <c r="CFG17" s="7"/>
      <c r="CFH17" s="7"/>
      <c r="CFI17" s="7"/>
      <c r="CFJ17" s="7"/>
      <c r="CFK17" s="7"/>
      <c r="CFL17" s="7"/>
      <c r="CFM17" s="7"/>
      <c r="CFN17" s="7"/>
      <c r="CFO17" s="7"/>
      <c r="CFP17" s="7"/>
      <c r="CFQ17" s="7"/>
      <c r="CFR17" s="7"/>
      <c r="CFS17" s="7"/>
      <c r="CFT17" s="7"/>
      <c r="CFU17" s="7"/>
      <c r="CFV17" s="7"/>
      <c r="CFW17" s="7"/>
      <c r="CFX17" s="7"/>
      <c r="CFY17" s="7"/>
      <c r="CFZ17" s="7"/>
      <c r="CGA17" s="7"/>
      <c r="CGB17" s="7"/>
      <c r="CGC17" s="7"/>
      <c r="CGD17" s="7"/>
      <c r="CGE17" s="7"/>
      <c r="CGF17" s="7"/>
      <c r="CGG17" s="7"/>
      <c r="CGH17" s="7"/>
      <c r="CGI17" s="7"/>
      <c r="CGJ17" s="7"/>
      <c r="CGK17" s="7"/>
      <c r="CGL17" s="7"/>
      <c r="CGM17" s="7"/>
      <c r="CGN17" s="7"/>
      <c r="CGO17" s="7"/>
      <c r="CGP17" s="7"/>
      <c r="CGQ17" s="7"/>
      <c r="CGR17" s="7"/>
      <c r="CGS17" s="7"/>
      <c r="CGT17" s="7"/>
      <c r="CGU17" s="7"/>
      <c r="CGV17" s="7"/>
      <c r="CGW17" s="7"/>
      <c r="CGX17" s="7"/>
      <c r="CGY17" s="7"/>
      <c r="CGZ17" s="7"/>
      <c r="CHA17" s="7"/>
      <c r="CHB17" s="7"/>
      <c r="CHC17" s="7"/>
      <c r="CHD17" s="7"/>
      <c r="CHE17" s="7"/>
      <c r="CHF17" s="7"/>
      <c r="CHG17" s="7"/>
      <c r="CHH17" s="7"/>
      <c r="CHI17" s="7"/>
      <c r="CHJ17" s="7"/>
      <c r="CHK17" s="7"/>
      <c r="CHL17" s="7"/>
      <c r="CHM17" s="7"/>
      <c r="CHN17" s="7"/>
      <c r="CHO17" s="7"/>
      <c r="CHP17" s="7"/>
      <c r="CHQ17" s="7"/>
      <c r="CHR17" s="7"/>
      <c r="CHS17" s="7"/>
      <c r="CHT17" s="7"/>
      <c r="CHU17" s="7"/>
      <c r="CHV17" s="7"/>
      <c r="CHW17" s="7"/>
      <c r="CHX17" s="7"/>
      <c r="CHY17" s="7"/>
      <c r="CHZ17" s="7"/>
      <c r="CIA17" s="7"/>
      <c r="CIB17" s="7"/>
      <c r="CIC17" s="7"/>
      <c r="CID17" s="7"/>
      <c r="CIE17" s="7"/>
      <c r="CIF17" s="7"/>
      <c r="CIG17" s="7"/>
      <c r="CIH17" s="7"/>
      <c r="CII17" s="7"/>
      <c r="CIJ17" s="7"/>
      <c r="CIK17" s="7"/>
      <c r="CIL17" s="7"/>
      <c r="CIM17" s="7"/>
      <c r="CIN17" s="7"/>
      <c r="CIO17" s="7"/>
      <c r="CIP17" s="7"/>
      <c r="CIQ17" s="7"/>
      <c r="CIR17" s="7"/>
      <c r="CIS17" s="7"/>
      <c r="CIT17" s="7"/>
      <c r="CIU17" s="7"/>
      <c r="CIV17" s="7"/>
      <c r="CIW17" s="7"/>
      <c r="CIX17" s="7"/>
      <c r="CIY17" s="7"/>
      <c r="CIZ17" s="7"/>
      <c r="CJA17" s="7"/>
      <c r="CJB17" s="7"/>
      <c r="CJC17" s="7"/>
      <c r="CJD17" s="7"/>
      <c r="CJE17" s="7"/>
      <c r="CJF17" s="7"/>
      <c r="CJG17" s="7"/>
      <c r="CJH17" s="7"/>
      <c r="CJI17" s="7"/>
      <c r="CJJ17" s="7"/>
      <c r="CJK17" s="7"/>
      <c r="CJL17" s="7"/>
      <c r="CJM17" s="7"/>
      <c r="CJN17" s="7"/>
      <c r="CJO17" s="7"/>
      <c r="CJP17" s="7"/>
      <c r="CJQ17" s="7"/>
      <c r="CJR17" s="7"/>
      <c r="CJS17" s="7"/>
      <c r="CJT17" s="7"/>
      <c r="CJU17" s="7"/>
      <c r="CJV17" s="7"/>
      <c r="CJW17" s="7"/>
      <c r="CJX17" s="7"/>
      <c r="CJY17" s="7"/>
      <c r="CJZ17" s="7"/>
      <c r="CKA17" s="7"/>
      <c r="CKB17" s="7"/>
      <c r="CKC17" s="7"/>
      <c r="CKD17" s="7"/>
      <c r="CKE17" s="7"/>
      <c r="CKF17" s="7"/>
      <c r="CKG17" s="7"/>
      <c r="CKH17" s="7"/>
      <c r="CKI17" s="7"/>
      <c r="CKJ17" s="7"/>
      <c r="CKL17" s="7"/>
      <c r="CKM17" s="7"/>
      <c r="CKN17" s="7"/>
      <c r="CKO17" s="7"/>
      <c r="CKP17" s="7"/>
      <c r="CKQ17" s="7"/>
      <c r="CKR17" s="7"/>
      <c r="CKS17" s="7"/>
      <c r="CKT17" s="7"/>
      <c r="CKU17" s="7"/>
      <c r="CKV17" s="7"/>
      <c r="CKW17" s="7"/>
      <c r="CKX17" s="7"/>
      <c r="CKY17" s="7"/>
      <c r="CKZ17" s="7"/>
      <c r="CLA17" s="7"/>
      <c r="CLB17" s="7"/>
      <c r="CLC17" s="7"/>
      <c r="CLD17" s="7"/>
      <c r="CLE17" s="7"/>
      <c r="CLF17" s="7"/>
      <c r="CLG17" s="7"/>
      <c r="CLH17" s="7"/>
      <c r="CLI17" s="7"/>
      <c r="CLJ17" s="7"/>
      <c r="CLK17" s="7"/>
      <c r="CLL17" s="7"/>
      <c r="CLM17" s="7"/>
      <c r="CLN17" s="7"/>
      <c r="CLO17" s="7"/>
      <c r="CLP17" s="7"/>
      <c r="CLQ17" s="7"/>
      <c r="CLR17" s="7"/>
      <c r="CLS17" s="7"/>
      <c r="CLT17" s="7"/>
      <c r="CLU17" s="7"/>
      <c r="CLV17" s="7"/>
      <c r="CLW17" s="7"/>
      <c r="CLX17" s="7"/>
      <c r="CLY17" s="7"/>
      <c r="CLZ17" s="7"/>
      <c r="CMA17" s="7"/>
      <c r="CMB17" s="7"/>
      <c r="CMC17" s="7"/>
      <c r="CMD17" s="7"/>
      <c r="CME17" s="7"/>
      <c r="CMF17" s="7"/>
      <c r="CMG17" s="7"/>
      <c r="CMH17" s="7"/>
      <c r="CMI17" s="7"/>
      <c r="CMJ17" s="7"/>
      <c r="CMK17" s="7"/>
      <c r="CML17" s="7"/>
      <c r="CMM17" s="7"/>
      <c r="CMN17" s="7"/>
      <c r="CMO17" s="7"/>
      <c r="CMP17" s="7"/>
      <c r="CMQ17" s="7"/>
      <c r="CMR17" s="7"/>
      <c r="CMS17" s="7"/>
      <c r="CMT17" s="7"/>
      <c r="CMU17" s="7"/>
      <c r="CMV17" s="7"/>
      <c r="CMW17" s="7"/>
      <c r="CMX17" s="7"/>
      <c r="CMY17" s="7"/>
      <c r="CMZ17" s="7"/>
      <c r="CNA17" s="7"/>
      <c r="CNB17" s="7"/>
      <c r="CNC17" s="7"/>
      <c r="CND17" s="7"/>
      <c r="CNE17" s="7"/>
      <c r="CNF17" s="7"/>
      <c r="CNG17" s="7"/>
      <c r="CNH17" s="7"/>
      <c r="CNI17" s="7"/>
      <c r="CNJ17" s="7"/>
      <c r="CNK17" s="7"/>
      <c r="CNL17" s="7"/>
      <c r="CNM17" s="7"/>
      <c r="CNN17" s="7"/>
      <c r="CNO17" s="7"/>
      <c r="CNP17" s="7"/>
      <c r="CNQ17" s="7"/>
      <c r="CNR17" s="7"/>
      <c r="CNS17" s="7"/>
      <c r="CNT17" s="7"/>
      <c r="CNU17" s="7"/>
      <c r="CNV17" s="7"/>
      <c r="CNW17" s="7"/>
      <c r="CNX17" s="7"/>
      <c r="CNY17" s="7"/>
      <c r="CNZ17" s="7"/>
      <c r="COA17" s="7"/>
      <c r="COB17" s="7"/>
      <c r="COC17" s="7"/>
      <c r="COD17" s="7"/>
      <c r="COE17" s="7"/>
      <c r="COF17" s="7"/>
      <c r="COG17" s="7"/>
      <c r="COH17" s="7"/>
      <c r="COI17" s="7"/>
      <c r="COJ17" s="7"/>
      <c r="COK17" s="7"/>
      <c r="COL17" s="7"/>
      <c r="COM17" s="7"/>
      <c r="CON17" s="7"/>
      <c r="COO17" s="7"/>
      <c r="COP17" s="7"/>
      <c r="COQ17" s="7"/>
      <c r="COR17" s="7"/>
      <c r="COS17" s="7"/>
      <c r="COT17" s="7"/>
      <c r="COU17" s="7"/>
      <c r="COV17" s="7"/>
      <c r="COW17" s="7"/>
      <c r="COX17" s="7"/>
      <c r="COY17" s="7"/>
      <c r="COZ17" s="7"/>
      <c r="CPA17" s="7"/>
      <c r="CPB17" s="7"/>
      <c r="CPC17" s="7"/>
      <c r="CPD17" s="7"/>
      <c r="CPE17" s="7"/>
      <c r="CPF17" s="7"/>
      <c r="CPG17" s="7"/>
      <c r="CPH17" s="7"/>
      <c r="CPI17" s="7"/>
      <c r="CPJ17" s="7"/>
      <c r="CPK17" s="7"/>
      <c r="CPL17" s="7"/>
      <c r="CPM17" s="7"/>
      <c r="CPN17" s="7"/>
      <c r="CPO17" s="7"/>
      <c r="CPP17" s="7"/>
      <c r="CPQ17" s="7"/>
      <c r="CPR17" s="7"/>
      <c r="CPS17" s="7"/>
      <c r="CPT17" s="7"/>
      <c r="CPU17" s="7"/>
      <c r="CPV17" s="7"/>
      <c r="CPW17" s="7"/>
      <c r="CPX17" s="7"/>
      <c r="CPY17" s="7"/>
      <c r="CPZ17" s="7"/>
      <c r="CQA17" s="7"/>
      <c r="CQB17" s="7"/>
      <c r="CQC17" s="7"/>
      <c r="CQD17" s="7"/>
      <c r="CQE17" s="7"/>
      <c r="CQF17" s="7"/>
      <c r="CQG17" s="7"/>
      <c r="CQH17" s="7"/>
      <c r="CQI17" s="7"/>
      <c r="CQJ17" s="7"/>
      <c r="CQK17" s="7"/>
      <c r="CQL17" s="7"/>
      <c r="CQM17" s="7"/>
      <c r="CQN17" s="7"/>
      <c r="CQO17" s="7"/>
      <c r="CQP17" s="7"/>
      <c r="CQQ17" s="7"/>
      <c r="CQR17" s="7"/>
      <c r="CQS17" s="7"/>
      <c r="CQT17" s="7"/>
      <c r="CQU17" s="7"/>
      <c r="CQV17" s="7"/>
      <c r="CQW17" s="7"/>
      <c r="CQX17" s="7"/>
      <c r="CQY17" s="7"/>
      <c r="CQZ17" s="7"/>
      <c r="CRA17" s="7"/>
      <c r="CRB17" s="7"/>
      <c r="CRC17" s="7"/>
      <c r="CRD17" s="7"/>
      <c r="CRE17" s="7"/>
      <c r="CRF17" s="7"/>
      <c r="CRG17" s="7"/>
      <c r="CRH17" s="7"/>
      <c r="CRI17" s="7"/>
      <c r="CRJ17" s="7"/>
      <c r="CRK17" s="7"/>
      <c r="CRL17" s="7"/>
      <c r="CRM17" s="7"/>
      <c r="CRN17" s="7"/>
      <c r="CRO17" s="7"/>
      <c r="CRP17" s="7"/>
      <c r="CRQ17" s="7"/>
      <c r="CRR17" s="7"/>
      <c r="CRS17" s="7"/>
      <c r="CRT17" s="7"/>
      <c r="CRU17" s="7"/>
      <c r="CRV17" s="7"/>
      <c r="CRW17" s="7"/>
      <c r="CRX17" s="7"/>
      <c r="CRY17" s="7"/>
      <c r="CRZ17" s="7"/>
      <c r="CSA17" s="7"/>
      <c r="CSB17" s="7"/>
      <c r="CSC17" s="7"/>
      <c r="CSD17" s="7"/>
      <c r="CSE17" s="7"/>
      <c r="CSF17" s="7"/>
      <c r="CSG17" s="7"/>
      <c r="CSH17" s="7"/>
      <c r="CSI17" s="7"/>
      <c r="CSJ17" s="7"/>
      <c r="CSK17" s="7"/>
      <c r="CSL17" s="7"/>
      <c r="CSM17" s="7"/>
      <c r="CSN17" s="7"/>
      <c r="CSO17" s="7"/>
      <c r="CSP17" s="7"/>
      <c r="CSQ17" s="7"/>
      <c r="CSR17" s="7"/>
      <c r="CSS17" s="7"/>
      <c r="CST17" s="7"/>
      <c r="CSU17" s="7"/>
      <c r="CSV17" s="7"/>
      <c r="CSW17" s="7"/>
      <c r="CSX17" s="7"/>
      <c r="CSY17" s="7"/>
      <c r="CSZ17" s="7"/>
      <c r="CTA17" s="7"/>
      <c r="CTB17" s="7"/>
      <c r="CTC17" s="7"/>
      <c r="CTD17" s="7"/>
      <c r="CTE17" s="7"/>
      <c r="CTF17" s="7"/>
      <c r="CTG17" s="7"/>
      <c r="CTH17" s="7"/>
      <c r="CTI17" s="7"/>
      <c r="CTJ17" s="7"/>
      <c r="CTK17" s="7"/>
      <c r="CTL17" s="7"/>
      <c r="CTM17" s="7"/>
      <c r="CTN17" s="7"/>
      <c r="CTO17" s="7"/>
      <c r="CTP17" s="7"/>
      <c r="CTQ17" s="7"/>
      <c r="CTR17" s="7"/>
      <c r="CTS17" s="7"/>
      <c r="CTT17" s="7"/>
      <c r="CTU17" s="7"/>
      <c r="CTV17" s="7"/>
      <c r="CTW17" s="7"/>
      <c r="CTX17" s="7"/>
      <c r="CTY17" s="7"/>
      <c r="CTZ17" s="7"/>
      <c r="CUA17" s="7"/>
      <c r="CUB17" s="7"/>
      <c r="CUC17" s="7"/>
      <c r="CUD17" s="7"/>
      <c r="CUE17" s="7"/>
      <c r="CUF17" s="7"/>
      <c r="CUH17" s="7"/>
      <c r="CUI17" s="7"/>
      <c r="CUJ17" s="7"/>
      <c r="CUK17" s="7"/>
      <c r="CUL17" s="7"/>
      <c r="CUM17" s="7"/>
      <c r="CUN17" s="7"/>
      <c r="CUO17" s="7"/>
      <c r="CUP17" s="7"/>
      <c r="CUQ17" s="7"/>
      <c r="CUR17" s="7"/>
      <c r="CUS17" s="7"/>
      <c r="CUT17" s="7"/>
      <c r="CUU17" s="7"/>
      <c r="CUV17" s="7"/>
      <c r="CUW17" s="7"/>
      <c r="CUX17" s="7"/>
      <c r="CUY17" s="7"/>
      <c r="CUZ17" s="7"/>
      <c r="CVA17" s="7"/>
      <c r="CVB17" s="7"/>
      <c r="CVC17" s="7"/>
      <c r="CVD17" s="7"/>
      <c r="CVE17" s="7"/>
      <c r="CVF17" s="7"/>
      <c r="CVG17" s="7"/>
      <c r="CVH17" s="7"/>
      <c r="CVI17" s="7"/>
      <c r="CVJ17" s="7"/>
      <c r="CVK17" s="7"/>
      <c r="CVL17" s="7"/>
      <c r="CVM17" s="7"/>
      <c r="CVN17" s="7"/>
      <c r="CVO17" s="7"/>
      <c r="CVP17" s="7"/>
      <c r="CVQ17" s="7"/>
      <c r="CVR17" s="7"/>
      <c r="CVS17" s="7"/>
      <c r="CVT17" s="7"/>
      <c r="CVU17" s="7"/>
      <c r="CVV17" s="7"/>
      <c r="CVW17" s="7"/>
      <c r="CVX17" s="7"/>
      <c r="CVY17" s="7"/>
      <c r="CVZ17" s="7"/>
      <c r="CWA17" s="7"/>
      <c r="CWB17" s="7"/>
      <c r="CWC17" s="7"/>
      <c r="CWD17" s="7"/>
      <c r="CWE17" s="7"/>
      <c r="CWF17" s="7"/>
      <c r="CWG17" s="7"/>
      <c r="CWH17" s="7"/>
      <c r="CWI17" s="7"/>
      <c r="CWJ17" s="7"/>
      <c r="CWK17" s="7"/>
      <c r="CWL17" s="7"/>
      <c r="CWM17" s="7"/>
      <c r="CWN17" s="7"/>
      <c r="CWO17" s="7"/>
      <c r="CWP17" s="7"/>
      <c r="CWQ17" s="7"/>
      <c r="CWR17" s="7"/>
      <c r="CWS17" s="7"/>
      <c r="CWT17" s="7"/>
      <c r="CWU17" s="7"/>
      <c r="CWV17" s="7"/>
      <c r="CWW17" s="7"/>
      <c r="CWX17" s="7"/>
      <c r="CWY17" s="7"/>
      <c r="CWZ17" s="7"/>
      <c r="CXA17" s="7"/>
      <c r="CXB17" s="7"/>
      <c r="CXC17" s="7"/>
      <c r="CXD17" s="7"/>
      <c r="CXE17" s="7"/>
      <c r="CXF17" s="7"/>
      <c r="CXG17" s="7"/>
      <c r="CXH17" s="7"/>
      <c r="CXI17" s="7"/>
      <c r="CXJ17" s="7"/>
      <c r="CXK17" s="7"/>
      <c r="CXL17" s="7"/>
      <c r="CXM17" s="7"/>
      <c r="CXN17" s="7"/>
      <c r="CXO17" s="7"/>
      <c r="CXP17" s="7"/>
      <c r="CXQ17" s="7"/>
      <c r="CXR17" s="7"/>
      <c r="CXS17" s="7"/>
      <c r="CXT17" s="7"/>
      <c r="CXU17" s="7"/>
      <c r="CXV17" s="7"/>
      <c r="CXW17" s="7"/>
      <c r="CXX17" s="7"/>
      <c r="CXY17" s="7"/>
      <c r="CXZ17" s="7"/>
      <c r="CYA17" s="7"/>
      <c r="CYB17" s="7"/>
      <c r="CYC17" s="7"/>
      <c r="CYD17" s="7"/>
      <c r="CYE17" s="7"/>
      <c r="CYF17" s="7"/>
      <c r="CYG17" s="7"/>
      <c r="CYH17" s="7"/>
      <c r="CYI17" s="7"/>
      <c r="CYJ17" s="7"/>
      <c r="CYK17" s="7"/>
      <c r="CYL17" s="7"/>
      <c r="CYM17" s="7"/>
      <c r="CYN17" s="7"/>
      <c r="CYO17" s="7"/>
      <c r="CYP17" s="7"/>
      <c r="CYQ17" s="7"/>
      <c r="CYR17" s="7"/>
      <c r="CYS17" s="7"/>
      <c r="CYT17" s="7"/>
      <c r="CYU17" s="7"/>
      <c r="CYV17" s="7"/>
      <c r="CYW17" s="7"/>
      <c r="CYX17" s="7"/>
      <c r="CYY17" s="7"/>
      <c r="CYZ17" s="7"/>
      <c r="CZA17" s="7"/>
      <c r="CZB17" s="7"/>
      <c r="CZC17" s="7"/>
      <c r="CZD17" s="7"/>
      <c r="CZE17" s="7"/>
      <c r="CZF17" s="7"/>
      <c r="CZG17" s="7"/>
      <c r="CZH17" s="7"/>
      <c r="CZI17" s="7"/>
      <c r="CZJ17" s="7"/>
      <c r="CZK17" s="7"/>
      <c r="CZL17" s="7"/>
      <c r="CZM17" s="7"/>
      <c r="CZN17" s="7"/>
      <c r="CZO17" s="7"/>
      <c r="CZP17" s="7"/>
      <c r="CZQ17" s="7"/>
      <c r="CZR17" s="7"/>
      <c r="CZS17" s="7"/>
      <c r="CZT17" s="7"/>
      <c r="CZU17" s="7"/>
      <c r="CZV17" s="7"/>
      <c r="CZW17" s="7"/>
      <c r="CZX17" s="7"/>
      <c r="CZY17" s="7"/>
      <c r="CZZ17" s="7"/>
      <c r="DAA17" s="7"/>
      <c r="DAB17" s="7"/>
      <c r="DAC17" s="7"/>
      <c r="DAD17" s="7"/>
      <c r="DAE17" s="7"/>
      <c r="DAF17" s="7"/>
      <c r="DAG17" s="7"/>
      <c r="DAH17" s="7"/>
      <c r="DAI17" s="7"/>
      <c r="DAJ17" s="7"/>
      <c r="DAK17" s="7"/>
      <c r="DAL17" s="7"/>
      <c r="DAM17" s="7"/>
      <c r="DAN17" s="7"/>
      <c r="DAO17" s="7"/>
      <c r="DAP17" s="7"/>
      <c r="DAQ17" s="7"/>
      <c r="DAR17" s="7"/>
      <c r="DAS17" s="7"/>
      <c r="DAT17" s="7"/>
      <c r="DAU17" s="7"/>
      <c r="DAV17" s="7"/>
      <c r="DAW17" s="7"/>
      <c r="DAX17" s="7"/>
      <c r="DAY17" s="7"/>
      <c r="DAZ17" s="7"/>
      <c r="DBA17" s="7"/>
      <c r="DBB17" s="7"/>
      <c r="DBC17" s="7"/>
      <c r="DBD17" s="7"/>
      <c r="DBE17" s="7"/>
      <c r="DBF17" s="7"/>
      <c r="DBG17" s="7"/>
      <c r="DBH17" s="7"/>
      <c r="DBI17" s="7"/>
      <c r="DBJ17" s="7"/>
      <c r="DBK17" s="7"/>
      <c r="DBL17" s="7"/>
      <c r="DBM17" s="7"/>
      <c r="DBN17" s="7"/>
      <c r="DBO17" s="7"/>
      <c r="DBP17" s="7"/>
      <c r="DBQ17" s="7"/>
      <c r="DBR17" s="7"/>
      <c r="DBS17" s="7"/>
      <c r="DBT17" s="7"/>
      <c r="DBU17" s="7"/>
      <c r="DBV17" s="7"/>
      <c r="DBW17" s="7"/>
      <c r="DBX17" s="7"/>
      <c r="DBY17" s="7"/>
      <c r="DBZ17" s="7"/>
      <c r="DCA17" s="7"/>
      <c r="DCB17" s="7"/>
      <c r="DCC17" s="7"/>
      <c r="DCD17" s="7"/>
      <c r="DCE17" s="7"/>
      <c r="DCF17" s="7"/>
      <c r="DCG17" s="7"/>
      <c r="DCH17" s="7"/>
      <c r="DCI17" s="7"/>
      <c r="DCJ17" s="7"/>
      <c r="DCK17" s="7"/>
      <c r="DCL17" s="7"/>
      <c r="DCM17" s="7"/>
      <c r="DCN17" s="7"/>
      <c r="DCO17" s="7"/>
      <c r="DCP17" s="7"/>
      <c r="DCQ17" s="7"/>
      <c r="DCR17" s="7"/>
      <c r="DCS17" s="7"/>
      <c r="DCT17" s="7"/>
      <c r="DCU17" s="7"/>
      <c r="DCV17" s="7"/>
      <c r="DCW17" s="7"/>
      <c r="DCX17" s="7"/>
      <c r="DCY17" s="7"/>
      <c r="DCZ17" s="7"/>
      <c r="DDA17" s="7"/>
      <c r="DDB17" s="7"/>
      <c r="DDC17" s="7"/>
      <c r="DDD17" s="7"/>
      <c r="DDE17" s="7"/>
      <c r="DDF17" s="7"/>
      <c r="DDG17" s="7"/>
      <c r="DDH17" s="7"/>
      <c r="DDI17" s="7"/>
      <c r="DDJ17" s="7"/>
      <c r="DDK17" s="7"/>
      <c r="DDL17" s="7"/>
      <c r="DDM17" s="7"/>
      <c r="DDN17" s="7"/>
      <c r="DDO17" s="7"/>
      <c r="DDP17" s="7"/>
      <c r="DDQ17" s="7"/>
      <c r="DDR17" s="7"/>
      <c r="DDS17" s="7"/>
      <c r="DDT17" s="7"/>
      <c r="DDU17" s="7"/>
      <c r="DDV17" s="7"/>
      <c r="DDW17" s="7"/>
      <c r="DDX17" s="7"/>
      <c r="DDY17" s="7"/>
      <c r="DDZ17" s="7"/>
      <c r="DEA17" s="7"/>
      <c r="DEB17" s="7"/>
      <c r="DED17" s="7"/>
      <c r="DEE17" s="7"/>
      <c r="DEF17" s="7"/>
      <c r="DEG17" s="7"/>
      <c r="DEH17" s="7"/>
      <c r="DEI17" s="7"/>
      <c r="DEJ17" s="7"/>
      <c r="DEK17" s="7"/>
      <c r="DEL17" s="7"/>
      <c r="DEM17" s="7"/>
      <c r="DEN17" s="7"/>
      <c r="DEO17" s="7"/>
      <c r="DEP17" s="7"/>
      <c r="DEQ17" s="7"/>
      <c r="DER17" s="7"/>
      <c r="DES17" s="7"/>
      <c r="DET17" s="7"/>
      <c r="DEU17" s="7"/>
      <c r="DEV17" s="7"/>
      <c r="DEW17" s="7"/>
      <c r="DEX17" s="7"/>
      <c r="DEY17" s="7"/>
      <c r="DEZ17" s="7"/>
      <c r="DFA17" s="7"/>
      <c r="DFB17" s="7"/>
      <c r="DFC17" s="7"/>
      <c r="DFD17" s="7"/>
      <c r="DFE17" s="7"/>
      <c r="DFF17" s="7"/>
      <c r="DFG17" s="7"/>
      <c r="DFH17" s="7"/>
      <c r="DFI17" s="7"/>
      <c r="DFJ17" s="7"/>
      <c r="DFK17" s="7"/>
      <c r="DFL17" s="7"/>
      <c r="DFM17" s="7"/>
      <c r="DFN17" s="7"/>
      <c r="DFO17" s="7"/>
      <c r="DFP17" s="7"/>
      <c r="DFQ17" s="7"/>
      <c r="DFR17" s="7"/>
      <c r="DFS17" s="7"/>
      <c r="DFT17" s="7"/>
      <c r="DFU17" s="7"/>
      <c r="DFV17" s="7"/>
      <c r="DFW17" s="7"/>
      <c r="DFX17" s="7"/>
      <c r="DFY17" s="7"/>
      <c r="DFZ17" s="7"/>
      <c r="DGA17" s="7"/>
      <c r="DGB17" s="7"/>
      <c r="DGC17" s="7"/>
      <c r="DGD17" s="7"/>
      <c r="DGE17" s="7"/>
      <c r="DGF17" s="7"/>
      <c r="DGG17" s="7"/>
      <c r="DGH17" s="7"/>
      <c r="DGI17" s="7"/>
      <c r="DGJ17" s="7"/>
      <c r="DGK17" s="7"/>
      <c r="DGL17" s="7"/>
      <c r="DGM17" s="7"/>
      <c r="DGN17" s="7"/>
      <c r="DGO17" s="7"/>
      <c r="DGP17" s="7"/>
      <c r="DGQ17" s="7"/>
      <c r="DGR17" s="7"/>
      <c r="DGS17" s="7"/>
      <c r="DGT17" s="7"/>
      <c r="DGU17" s="7"/>
      <c r="DGV17" s="7"/>
      <c r="DGW17" s="7"/>
      <c r="DGX17" s="7"/>
      <c r="DGY17" s="7"/>
      <c r="DGZ17" s="7"/>
      <c r="DHA17" s="7"/>
      <c r="DHB17" s="7"/>
      <c r="DHC17" s="7"/>
      <c r="DHD17" s="7"/>
      <c r="DHE17" s="7"/>
      <c r="DHF17" s="7"/>
      <c r="DHG17" s="7"/>
      <c r="DHH17" s="7"/>
      <c r="DHI17" s="7"/>
      <c r="DHJ17" s="7"/>
      <c r="DHK17" s="7"/>
      <c r="DHL17" s="7"/>
      <c r="DHM17" s="7"/>
      <c r="DHN17" s="7"/>
      <c r="DHO17" s="7"/>
      <c r="DHP17" s="7"/>
      <c r="DHQ17" s="7"/>
      <c r="DHR17" s="7"/>
      <c r="DHS17" s="7"/>
      <c r="DHT17" s="7"/>
      <c r="DHU17" s="7"/>
      <c r="DHV17" s="7"/>
      <c r="DHW17" s="7"/>
      <c r="DHX17" s="7"/>
      <c r="DHY17" s="7"/>
      <c r="DHZ17" s="7"/>
      <c r="DIA17" s="7"/>
      <c r="DIB17" s="7"/>
      <c r="DIC17" s="7"/>
      <c r="DID17" s="7"/>
      <c r="DIE17" s="7"/>
      <c r="DIF17" s="7"/>
      <c r="DIG17" s="7"/>
      <c r="DIH17" s="7"/>
      <c r="DII17" s="7"/>
      <c r="DIJ17" s="7"/>
      <c r="DIK17" s="7"/>
      <c r="DIL17" s="7"/>
      <c r="DIM17" s="7"/>
      <c r="DIN17" s="7"/>
      <c r="DIO17" s="7"/>
      <c r="DIP17" s="7"/>
      <c r="DIQ17" s="7"/>
      <c r="DIR17" s="7"/>
      <c r="DIS17" s="7"/>
      <c r="DIT17" s="7"/>
      <c r="DIU17" s="7"/>
      <c r="DIV17" s="7"/>
      <c r="DIW17" s="7"/>
      <c r="DIX17" s="7"/>
      <c r="DIY17" s="7"/>
      <c r="DIZ17" s="7"/>
      <c r="DJA17" s="7"/>
      <c r="DJB17" s="7"/>
      <c r="DJC17" s="7"/>
      <c r="DJD17" s="7"/>
      <c r="DJE17" s="7"/>
      <c r="DJF17" s="7"/>
      <c r="DJG17" s="7"/>
      <c r="DJH17" s="7"/>
      <c r="DJI17" s="7"/>
      <c r="DJJ17" s="7"/>
      <c r="DJK17" s="7"/>
      <c r="DJL17" s="7"/>
      <c r="DJM17" s="7"/>
      <c r="DJN17" s="7"/>
      <c r="DJO17" s="7"/>
      <c r="DJP17" s="7"/>
      <c r="DJQ17" s="7"/>
      <c r="DJR17" s="7"/>
      <c r="DJS17" s="7"/>
      <c r="DJT17" s="7"/>
      <c r="DJU17" s="7"/>
      <c r="DJV17" s="7"/>
      <c r="DJW17" s="7"/>
      <c r="DJX17" s="7"/>
      <c r="DJY17" s="7"/>
      <c r="DJZ17" s="7"/>
      <c r="DKA17" s="7"/>
      <c r="DKB17" s="7"/>
      <c r="DKC17" s="7"/>
      <c r="DKD17" s="7"/>
      <c r="DKE17" s="7"/>
      <c r="DKF17" s="7"/>
      <c r="DKG17" s="7"/>
      <c r="DKH17" s="7"/>
      <c r="DKI17" s="7"/>
      <c r="DKJ17" s="7"/>
      <c r="DKK17" s="7"/>
      <c r="DKL17" s="7"/>
      <c r="DKM17" s="7"/>
      <c r="DKN17" s="7"/>
      <c r="DKO17" s="7"/>
      <c r="DKP17" s="7"/>
      <c r="DKQ17" s="7"/>
      <c r="DKR17" s="7"/>
      <c r="DKS17" s="7"/>
      <c r="DKT17" s="7"/>
      <c r="DKU17" s="7"/>
      <c r="DKV17" s="7"/>
      <c r="DKW17" s="7"/>
      <c r="DKX17" s="7"/>
      <c r="DKY17" s="7"/>
      <c r="DKZ17" s="7"/>
      <c r="DLA17" s="7"/>
      <c r="DLB17" s="7"/>
      <c r="DLC17" s="7"/>
      <c r="DLD17" s="7"/>
      <c r="DLE17" s="7"/>
      <c r="DLF17" s="7"/>
      <c r="DLG17" s="7"/>
      <c r="DLH17" s="7"/>
      <c r="DLI17" s="7"/>
      <c r="DLJ17" s="7"/>
      <c r="DLK17" s="7"/>
      <c r="DLL17" s="7"/>
      <c r="DLM17" s="7"/>
      <c r="DLN17" s="7"/>
      <c r="DLO17" s="7"/>
      <c r="DLP17" s="7"/>
      <c r="DLQ17" s="7"/>
      <c r="DLR17" s="7"/>
      <c r="DLS17" s="7"/>
      <c r="DLT17" s="7"/>
      <c r="DLU17" s="7"/>
      <c r="DLV17" s="7"/>
      <c r="DLW17" s="7"/>
      <c r="DLX17" s="7"/>
      <c r="DLY17" s="7"/>
      <c r="DLZ17" s="7"/>
      <c r="DMA17" s="7"/>
      <c r="DMB17" s="7"/>
      <c r="DMC17" s="7"/>
      <c r="DMD17" s="7"/>
      <c r="DME17" s="7"/>
      <c r="DMF17" s="7"/>
      <c r="DMG17" s="7"/>
      <c r="DMH17" s="7"/>
      <c r="DMI17" s="7"/>
      <c r="DMJ17" s="7"/>
      <c r="DMK17" s="7"/>
      <c r="DML17" s="7"/>
      <c r="DMM17" s="7"/>
      <c r="DMN17" s="7"/>
      <c r="DMO17" s="7"/>
      <c r="DMP17" s="7"/>
      <c r="DMQ17" s="7"/>
      <c r="DMR17" s="7"/>
      <c r="DMS17" s="7"/>
      <c r="DMT17" s="7"/>
      <c r="DMU17" s="7"/>
      <c r="DMV17" s="7"/>
      <c r="DMW17" s="7"/>
      <c r="DMX17" s="7"/>
      <c r="DMY17" s="7"/>
      <c r="DMZ17" s="7"/>
      <c r="DNA17" s="7"/>
      <c r="DNB17" s="7"/>
      <c r="DNC17" s="7"/>
      <c r="DND17" s="7"/>
      <c r="DNE17" s="7"/>
      <c r="DNF17" s="7"/>
      <c r="DNG17" s="7"/>
      <c r="DNH17" s="7"/>
      <c r="DNI17" s="7"/>
      <c r="DNJ17" s="7"/>
      <c r="DNK17" s="7"/>
      <c r="DNL17" s="7"/>
      <c r="DNM17" s="7"/>
      <c r="DNN17" s="7"/>
      <c r="DNO17" s="7"/>
      <c r="DNP17" s="7"/>
      <c r="DNQ17" s="7"/>
      <c r="DNR17" s="7"/>
      <c r="DNS17" s="7"/>
      <c r="DNT17" s="7"/>
      <c r="DNU17" s="7"/>
      <c r="DNV17" s="7"/>
      <c r="DNW17" s="7"/>
      <c r="DNX17" s="7"/>
      <c r="DNZ17" s="7"/>
      <c r="DOA17" s="7"/>
      <c r="DOB17" s="7"/>
      <c r="DOC17" s="7"/>
      <c r="DOD17" s="7"/>
      <c r="DOE17" s="7"/>
      <c r="DOF17" s="7"/>
      <c r="DOG17" s="7"/>
      <c r="DOH17" s="7"/>
      <c r="DOI17" s="7"/>
      <c r="DOJ17" s="7"/>
      <c r="DOK17" s="7"/>
      <c r="DOL17" s="7"/>
      <c r="DOM17" s="7"/>
      <c r="DON17" s="7"/>
      <c r="DOO17" s="7"/>
      <c r="DOP17" s="7"/>
      <c r="DOQ17" s="7"/>
      <c r="DOR17" s="7"/>
      <c r="DOS17" s="7"/>
      <c r="DOT17" s="7"/>
      <c r="DOU17" s="7"/>
      <c r="DOV17" s="7"/>
      <c r="DOW17" s="7"/>
      <c r="DOX17" s="7"/>
      <c r="DOY17" s="7"/>
      <c r="DOZ17" s="7"/>
      <c r="DPA17" s="7"/>
      <c r="DPB17" s="7"/>
      <c r="DPC17" s="7"/>
      <c r="DPD17" s="7"/>
      <c r="DPE17" s="7"/>
      <c r="DPF17" s="7"/>
      <c r="DPG17" s="7"/>
      <c r="DPH17" s="7"/>
      <c r="DPI17" s="7"/>
      <c r="DPJ17" s="7"/>
      <c r="DPK17" s="7"/>
      <c r="DPL17" s="7"/>
      <c r="DPM17" s="7"/>
      <c r="DPN17" s="7"/>
      <c r="DPO17" s="7"/>
      <c r="DPP17" s="7"/>
      <c r="DPQ17" s="7"/>
      <c r="DPR17" s="7"/>
      <c r="DPS17" s="7"/>
      <c r="DPT17" s="7"/>
      <c r="DPU17" s="7"/>
      <c r="DPV17" s="7"/>
      <c r="DPW17" s="7"/>
      <c r="DPX17" s="7"/>
      <c r="DPY17" s="7"/>
      <c r="DPZ17" s="7"/>
      <c r="DQA17" s="7"/>
      <c r="DQB17" s="7"/>
      <c r="DQC17" s="7"/>
      <c r="DQD17" s="7"/>
      <c r="DQE17" s="7"/>
      <c r="DQF17" s="7"/>
      <c r="DQG17" s="7"/>
      <c r="DQH17" s="7"/>
      <c r="DQI17" s="7"/>
      <c r="DQJ17" s="7"/>
      <c r="DQK17" s="7"/>
      <c r="DQL17" s="7"/>
      <c r="DQM17" s="7"/>
      <c r="DQN17" s="7"/>
      <c r="DQO17" s="7"/>
      <c r="DQP17" s="7"/>
      <c r="DQQ17" s="7"/>
      <c r="DQR17" s="7"/>
      <c r="DQS17" s="7"/>
      <c r="DQT17" s="7"/>
      <c r="DQU17" s="7"/>
      <c r="DQV17" s="7"/>
      <c r="DQW17" s="7"/>
      <c r="DQX17" s="7"/>
      <c r="DQY17" s="7"/>
      <c r="DQZ17" s="7"/>
      <c r="DRA17" s="7"/>
      <c r="DRB17" s="7"/>
      <c r="DRC17" s="7"/>
      <c r="DRD17" s="7"/>
      <c r="DRE17" s="7"/>
      <c r="DRF17" s="7"/>
      <c r="DRG17" s="7"/>
      <c r="DRH17" s="7"/>
      <c r="DRI17" s="7"/>
      <c r="DRJ17" s="7"/>
      <c r="DRK17" s="7"/>
      <c r="DRL17" s="7"/>
      <c r="DRM17" s="7"/>
      <c r="DRN17" s="7"/>
      <c r="DRO17" s="7"/>
      <c r="DRP17" s="7"/>
      <c r="DRQ17" s="7"/>
      <c r="DRR17" s="7"/>
      <c r="DRS17" s="7"/>
      <c r="DRT17" s="7"/>
      <c r="DRU17" s="7"/>
      <c r="DRV17" s="7"/>
      <c r="DRW17" s="7"/>
      <c r="DRX17" s="7"/>
      <c r="DRY17" s="7"/>
      <c r="DRZ17" s="7"/>
      <c r="DSA17" s="7"/>
      <c r="DSB17" s="7"/>
      <c r="DSC17" s="7"/>
      <c r="DSD17" s="7"/>
      <c r="DSE17" s="7"/>
      <c r="DSF17" s="7"/>
      <c r="DSG17" s="7"/>
      <c r="DSH17" s="7"/>
      <c r="DSI17" s="7"/>
      <c r="DSJ17" s="7"/>
      <c r="DSK17" s="7"/>
      <c r="DSL17" s="7"/>
      <c r="DSM17" s="7"/>
      <c r="DSN17" s="7"/>
      <c r="DSO17" s="7"/>
      <c r="DSP17" s="7"/>
      <c r="DSQ17" s="7"/>
      <c r="DSR17" s="7"/>
      <c r="DSS17" s="7"/>
      <c r="DST17" s="7"/>
      <c r="DSU17" s="7"/>
      <c r="DSV17" s="7"/>
      <c r="DSW17" s="7"/>
      <c r="DSX17" s="7"/>
      <c r="DSY17" s="7"/>
      <c r="DSZ17" s="7"/>
      <c r="DTA17" s="7"/>
      <c r="DTB17" s="7"/>
      <c r="DTC17" s="7"/>
      <c r="DTD17" s="7"/>
      <c r="DTE17" s="7"/>
      <c r="DTF17" s="7"/>
      <c r="DTG17" s="7"/>
      <c r="DTH17" s="7"/>
      <c r="DTI17" s="7"/>
      <c r="DTJ17" s="7"/>
      <c r="DTK17" s="7"/>
      <c r="DTL17" s="7"/>
      <c r="DTM17" s="7"/>
      <c r="DTN17" s="7"/>
      <c r="DTO17" s="7"/>
      <c r="DTP17" s="7"/>
      <c r="DTQ17" s="7"/>
      <c r="DTR17" s="7"/>
      <c r="DTS17" s="7"/>
      <c r="DTT17" s="7"/>
      <c r="DTU17" s="7"/>
      <c r="DTV17" s="7"/>
      <c r="DTW17" s="7"/>
      <c r="DTX17" s="7"/>
      <c r="DTY17" s="7"/>
      <c r="DTZ17" s="7"/>
      <c r="DUA17" s="7"/>
      <c r="DUB17" s="7"/>
      <c r="DUC17" s="7"/>
      <c r="DUD17" s="7"/>
      <c r="DUE17" s="7"/>
      <c r="DUF17" s="7"/>
      <c r="DUG17" s="7"/>
      <c r="DUH17" s="7"/>
      <c r="DUI17" s="7"/>
      <c r="DUJ17" s="7"/>
      <c r="DUK17" s="7"/>
      <c r="DUL17" s="7"/>
      <c r="DUM17" s="7"/>
      <c r="DUN17" s="7"/>
      <c r="DUO17" s="7"/>
      <c r="DUP17" s="7"/>
      <c r="DUQ17" s="7"/>
      <c r="DUR17" s="7"/>
      <c r="DUS17" s="7"/>
      <c r="DUT17" s="7"/>
      <c r="DUU17" s="7"/>
      <c r="DUV17" s="7"/>
      <c r="DUW17" s="7"/>
      <c r="DUX17" s="7"/>
      <c r="DUY17" s="7"/>
      <c r="DUZ17" s="7"/>
      <c r="DVA17" s="7"/>
      <c r="DVB17" s="7"/>
      <c r="DVC17" s="7"/>
      <c r="DVD17" s="7"/>
      <c r="DVE17" s="7"/>
      <c r="DVF17" s="7"/>
      <c r="DVG17" s="7"/>
      <c r="DVH17" s="7"/>
      <c r="DVI17" s="7"/>
      <c r="DVJ17" s="7"/>
      <c r="DVK17" s="7"/>
      <c r="DVL17" s="7"/>
      <c r="DVM17" s="7"/>
      <c r="DVN17" s="7"/>
      <c r="DVO17" s="7"/>
      <c r="DVP17" s="7"/>
      <c r="DVQ17" s="7"/>
      <c r="DVR17" s="7"/>
      <c r="DVS17" s="7"/>
      <c r="DVT17" s="7"/>
      <c r="DVU17" s="7"/>
      <c r="DVV17" s="7"/>
      <c r="DVW17" s="7"/>
      <c r="DVX17" s="7"/>
      <c r="DVY17" s="7"/>
      <c r="DVZ17" s="7"/>
      <c r="DWA17" s="7"/>
      <c r="DWB17" s="7"/>
      <c r="DWC17" s="7"/>
      <c r="DWD17" s="7"/>
      <c r="DWE17" s="7"/>
      <c r="DWF17" s="7"/>
      <c r="DWG17" s="7"/>
      <c r="DWH17" s="7"/>
      <c r="DWI17" s="7"/>
      <c r="DWJ17" s="7"/>
      <c r="DWK17" s="7"/>
      <c r="DWL17" s="7"/>
      <c r="DWM17" s="7"/>
      <c r="DWN17" s="7"/>
      <c r="DWO17" s="7"/>
      <c r="DWP17" s="7"/>
      <c r="DWQ17" s="7"/>
      <c r="DWR17" s="7"/>
      <c r="DWS17" s="7"/>
      <c r="DWT17" s="7"/>
      <c r="DWU17" s="7"/>
      <c r="DWV17" s="7"/>
      <c r="DWW17" s="7"/>
      <c r="DWX17" s="7"/>
      <c r="DWY17" s="7"/>
      <c r="DWZ17" s="7"/>
      <c r="DXA17" s="7"/>
      <c r="DXB17" s="7"/>
      <c r="DXC17" s="7"/>
      <c r="DXD17" s="7"/>
      <c r="DXE17" s="7"/>
      <c r="DXF17" s="7"/>
      <c r="DXG17" s="7"/>
      <c r="DXH17" s="7"/>
      <c r="DXI17" s="7"/>
      <c r="DXJ17" s="7"/>
      <c r="DXK17" s="7"/>
      <c r="DXL17" s="7"/>
      <c r="DXM17" s="7"/>
      <c r="DXN17" s="7"/>
      <c r="DXO17" s="7"/>
      <c r="DXP17" s="7"/>
      <c r="DXQ17" s="7"/>
      <c r="DXR17" s="7"/>
      <c r="DXS17" s="7"/>
      <c r="DXT17" s="7"/>
      <c r="DXV17" s="7"/>
      <c r="DXW17" s="7"/>
      <c r="DXX17" s="7"/>
      <c r="DXY17" s="7"/>
      <c r="DXZ17" s="7"/>
      <c r="DYA17" s="7"/>
      <c r="DYB17" s="7"/>
      <c r="DYC17" s="7"/>
      <c r="DYD17" s="7"/>
      <c r="DYE17" s="7"/>
      <c r="DYF17" s="7"/>
      <c r="DYG17" s="7"/>
      <c r="DYH17" s="7"/>
      <c r="DYI17" s="7"/>
      <c r="DYJ17" s="7"/>
      <c r="DYK17" s="7"/>
      <c r="DYL17" s="7"/>
      <c r="DYM17" s="7"/>
      <c r="DYN17" s="7"/>
      <c r="DYO17" s="7"/>
      <c r="DYP17" s="7"/>
      <c r="DYQ17" s="7"/>
      <c r="DYR17" s="7"/>
      <c r="DYS17" s="7"/>
      <c r="DYT17" s="7"/>
      <c r="DYU17" s="7"/>
      <c r="DYV17" s="7"/>
      <c r="DYW17" s="7"/>
      <c r="DYX17" s="7"/>
      <c r="DYY17" s="7"/>
      <c r="DYZ17" s="7"/>
      <c r="DZA17" s="7"/>
      <c r="DZB17" s="7"/>
      <c r="DZC17" s="7"/>
      <c r="DZD17" s="7"/>
      <c r="DZE17" s="7"/>
      <c r="DZF17" s="7"/>
      <c r="DZG17" s="7"/>
      <c r="DZH17" s="7"/>
      <c r="DZI17" s="7"/>
      <c r="DZJ17" s="7"/>
      <c r="DZK17" s="7"/>
      <c r="DZL17" s="7"/>
      <c r="DZM17" s="7"/>
      <c r="DZN17" s="7"/>
      <c r="DZO17" s="7"/>
      <c r="DZP17" s="7"/>
      <c r="DZQ17" s="7"/>
      <c r="DZR17" s="7"/>
      <c r="DZS17" s="7"/>
      <c r="DZT17" s="7"/>
      <c r="DZU17" s="7"/>
      <c r="DZV17" s="7"/>
      <c r="DZW17" s="7"/>
      <c r="DZX17" s="7"/>
      <c r="DZY17" s="7"/>
      <c r="DZZ17" s="7"/>
      <c r="EAA17" s="7"/>
      <c r="EAB17" s="7"/>
      <c r="EAC17" s="7"/>
      <c r="EAD17" s="7"/>
      <c r="EAE17" s="7"/>
      <c r="EAF17" s="7"/>
      <c r="EAG17" s="7"/>
      <c r="EAH17" s="7"/>
      <c r="EAI17" s="7"/>
      <c r="EAJ17" s="7"/>
      <c r="EAK17" s="7"/>
      <c r="EAL17" s="7"/>
      <c r="EAM17" s="7"/>
      <c r="EAN17" s="7"/>
      <c r="EAO17" s="7"/>
      <c r="EAP17" s="7"/>
      <c r="EAQ17" s="7"/>
      <c r="EAR17" s="7"/>
      <c r="EAS17" s="7"/>
      <c r="EAT17" s="7"/>
      <c r="EAU17" s="7"/>
      <c r="EAV17" s="7"/>
      <c r="EAW17" s="7"/>
      <c r="EAX17" s="7"/>
      <c r="EAY17" s="7"/>
      <c r="EAZ17" s="7"/>
      <c r="EBA17" s="7"/>
      <c r="EBB17" s="7"/>
      <c r="EBC17" s="7"/>
      <c r="EBD17" s="7"/>
      <c r="EBE17" s="7"/>
      <c r="EBF17" s="7"/>
      <c r="EBG17" s="7"/>
      <c r="EBH17" s="7"/>
      <c r="EBI17" s="7"/>
      <c r="EBJ17" s="7"/>
      <c r="EBK17" s="7"/>
      <c r="EBL17" s="7"/>
      <c r="EBM17" s="7"/>
      <c r="EBN17" s="7"/>
      <c r="EBO17" s="7"/>
      <c r="EBP17" s="7"/>
      <c r="EBQ17" s="7"/>
      <c r="EBR17" s="7"/>
      <c r="EBS17" s="7"/>
      <c r="EBT17" s="7"/>
      <c r="EBU17" s="7"/>
      <c r="EBV17" s="7"/>
      <c r="EBW17" s="7"/>
      <c r="EBX17" s="7"/>
      <c r="EBY17" s="7"/>
      <c r="EBZ17" s="7"/>
      <c r="ECA17" s="7"/>
      <c r="ECB17" s="7"/>
      <c r="ECC17" s="7"/>
      <c r="ECD17" s="7"/>
      <c r="ECE17" s="7"/>
      <c r="ECF17" s="7"/>
      <c r="ECG17" s="7"/>
      <c r="ECH17" s="7"/>
      <c r="ECI17" s="7"/>
      <c r="ECJ17" s="7"/>
      <c r="ECK17" s="7"/>
      <c r="ECL17" s="7"/>
      <c r="ECM17" s="7"/>
      <c r="ECN17" s="7"/>
      <c r="ECO17" s="7"/>
      <c r="ECP17" s="7"/>
      <c r="ECQ17" s="7"/>
      <c r="ECR17" s="7"/>
      <c r="ECS17" s="7"/>
      <c r="ECT17" s="7"/>
      <c r="ECU17" s="7"/>
      <c r="ECV17" s="7"/>
      <c r="ECW17" s="7"/>
      <c r="ECX17" s="7"/>
      <c r="ECY17" s="7"/>
      <c r="ECZ17" s="7"/>
      <c r="EDA17" s="7"/>
      <c r="EDB17" s="7"/>
      <c r="EDC17" s="7"/>
      <c r="EDD17" s="7"/>
      <c r="EDE17" s="7"/>
      <c r="EDF17" s="7"/>
      <c r="EDG17" s="7"/>
      <c r="EDH17" s="7"/>
      <c r="EDI17" s="7"/>
      <c r="EDJ17" s="7"/>
      <c r="EDK17" s="7"/>
      <c r="EDL17" s="7"/>
      <c r="EDM17" s="7"/>
      <c r="EDN17" s="7"/>
      <c r="EDO17" s="7"/>
      <c r="EDP17" s="7"/>
      <c r="EDQ17" s="7"/>
      <c r="EDR17" s="7"/>
      <c r="EDS17" s="7"/>
      <c r="EDT17" s="7"/>
      <c r="EDU17" s="7"/>
      <c r="EDV17" s="7"/>
      <c r="EDW17" s="7"/>
      <c r="EDX17" s="7"/>
      <c r="EDY17" s="7"/>
      <c r="EDZ17" s="7"/>
      <c r="EEA17" s="7"/>
      <c r="EEB17" s="7"/>
      <c r="EEC17" s="7"/>
      <c r="EED17" s="7"/>
      <c r="EEE17" s="7"/>
      <c r="EEF17" s="7"/>
      <c r="EEG17" s="7"/>
      <c r="EEH17" s="7"/>
      <c r="EEI17" s="7"/>
      <c r="EEJ17" s="7"/>
      <c r="EEK17" s="7"/>
      <c r="EEL17" s="7"/>
      <c r="EEM17" s="7"/>
      <c r="EEN17" s="7"/>
      <c r="EEO17" s="7"/>
      <c r="EEP17" s="7"/>
      <c r="EEQ17" s="7"/>
      <c r="EER17" s="7"/>
      <c r="EES17" s="7"/>
      <c r="EET17" s="7"/>
      <c r="EEU17" s="7"/>
      <c r="EEV17" s="7"/>
      <c r="EEW17" s="7"/>
      <c r="EEX17" s="7"/>
      <c r="EEY17" s="7"/>
      <c r="EEZ17" s="7"/>
      <c r="EFA17" s="7"/>
      <c r="EFB17" s="7"/>
      <c r="EFC17" s="7"/>
      <c r="EFD17" s="7"/>
      <c r="EFE17" s="7"/>
      <c r="EFF17" s="7"/>
      <c r="EFG17" s="7"/>
      <c r="EFH17" s="7"/>
      <c r="EFI17" s="7"/>
      <c r="EFJ17" s="7"/>
      <c r="EFK17" s="7"/>
      <c r="EFL17" s="7"/>
      <c r="EFM17" s="7"/>
      <c r="EFN17" s="7"/>
      <c r="EFO17" s="7"/>
      <c r="EFP17" s="7"/>
      <c r="EFQ17" s="7"/>
      <c r="EFR17" s="7"/>
      <c r="EFS17" s="7"/>
      <c r="EFT17" s="7"/>
      <c r="EFU17" s="7"/>
      <c r="EFV17" s="7"/>
      <c r="EFW17" s="7"/>
      <c r="EFX17" s="7"/>
      <c r="EFY17" s="7"/>
      <c r="EFZ17" s="7"/>
      <c r="EGA17" s="7"/>
      <c r="EGB17" s="7"/>
      <c r="EGC17" s="7"/>
      <c r="EGD17" s="7"/>
      <c r="EGE17" s="7"/>
      <c r="EGF17" s="7"/>
      <c r="EGG17" s="7"/>
      <c r="EGH17" s="7"/>
      <c r="EGI17" s="7"/>
      <c r="EGJ17" s="7"/>
      <c r="EGK17" s="7"/>
      <c r="EGL17" s="7"/>
      <c r="EGM17" s="7"/>
      <c r="EGN17" s="7"/>
      <c r="EGO17" s="7"/>
      <c r="EGP17" s="7"/>
      <c r="EGQ17" s="7"/>
      <c r="EGR17" s="7"/>
      <c r="EGS17" s="7"/>
      <c r="EGT17" s="7"/>
      <c r="EGU17" s="7"/>
      <c r="EGV17" s="7"/>
      <c r="EGW17" s="7"/>
      <c r="EGX17" s="7"/>
      <c r="EGY17" s="7"/>
      <c r="EGZ17" s="7"/>
      <c r="EHA17" s="7"/>
      <c r="EHB17" s="7"/>
      <c r="EHC17" s="7"/>
      <c r="EHD17" s="7"/>
      <c r="EHE17" s="7"/>
      <c r="EHF17" s="7"/>
      <c r="EHG17" s="7"/>
      <c r="EHH17" s="7"/>
      <c r="EHI17" s="7"/>
      <c r="EHJ17" s="7"/>
      <c r="EHK17" s="7"/>
      <c r="EHL17" s="7"/>
      <c r="EHM17" s="7"/>
      <c r="EHN17" s="7"/>
      <c r="EHO17" s="7"/>
      <c r="EHP17" s="7"/>
      <c r="EHR17" s="7"/>
      <c r="EHS17" s="7"/>
      <c r="EHT17" s="7"/>
      <c r="EHU17" s="7"/>
      <c r="EHV17" s="7"/>
      <c r="EHW17" s="7"/>
      <c r="EHX17" s="7"/>
      <c r="EHY17" s="7"/>
      <c r="EHZ17" s="7"/>
      <c r="EIA17" s="7"/>
      <c r="EIB17" s="7"/>
      <c r="EIC17" s="7"/>
      <c r="EID17" s="7"/>
      <c r="EIE17" s="7"/>
      <c r="EIF17" s="7"/>
      <c r="EIG17" s="7"/>
      <c r="EIH17" s="7"/>
      <c r="EII17" s="7"/>
      <c r="EIJ17" s="7"/>
      <c r="EIK17" s="7"/>
      <c r="EIL17" s="7"/>
      <c r="EIM17" s="7"/>
      <c r="EIN17" s="7"/>
      <c r="EIO17" s="7"/>
      <c r="EIP17" s="7"/>
      <c r="EIQ17" s="7"/>
      <c r="EIR17" s="7"/>
      <c r="EIS17" s="7"/>
      <c r="EIT17" s="7"/>
      <c r="EIU17" s="7"/>
      <c r="EIV17" s="7"/>
      <c r="EIW17" s="7"/>
      <c r="EIX17" s="7"/>
      <c r="EIY17" s="7"/>
      <c r="EIZ17" s="7"/>
      <c r="EJA17" s="7"/>
      <c r="EJB17" s="7"/>
      <c r="EJC17" s="7"/>
      <c r="EJD17" s="7"/>
      <c r="EJE17" s="7"/>
      <c r="EJF17" s="7"/>
      <c r="EJG17" s="7"/>
      <c r="EJH17" s="7"/>
      <c r="EJI17" s="7"/>
      <c r="EJJ17" s="7"/>
      <c r="EJK17" s="7"/>
      <c r="EJL17" s="7"/>
      <c r="EJM17" s="7"/>
      <c r="EJN17" s="7"/>
      <c r="EJO17" s="7"/>
      <c r="EJP17" s="7"/>
      <c r="EJQ17" s="7"/>
      <c r="EJR17" s="7"/>
      <c r="EJS17" s="7"/>
      <c r="EJT17" s="7"/>
      <c r="EJU17" s="7"/>
      <c r="EJV17" s="7"/>
      <c r="EJW17" s="7"/>
      <c r="EJX17" s="7"/>
      <c r="EJY17" s="7"/>
      <c r="EJZ17" s="7"/>
      <c r="EKA17" s="7"/>
      <c r="EKB17" s="7"/>
      <c r="EKC17" s="7"/>
      <c r="EKD17" s="7"/>
      <c r="EKE17" s="7"/>
      <c r="EKF17" s="7"/>
      <c r="EKG17" s="7"/>
      <c r="EKH17" s="7"/>
      <c r="EKI17" s="7"/>
      <c r="EKJ17" s="7"/>
      <c r="EKK17" s="7"/>
      <c r="EKL17" s="7"/>
      <c r="EKM17" s="7"/>
      <c r="EKN17" s="7"/>
      <c r="EKO17" s="7"/>
      <c r="EKP17" s="7"/>
      <c r="EKQ17" s="7"/>
      <c r="EKR17" s="7"/>
      <c r="EKS17" s="7"/>
      <c r="EKT17" s="7"/>
      <c r="EKU17" s="7"/>
      <c r="EKV17" s="7"/>
      <c r="EKW17" s="7"/>
      <c r="EKX17" s="7"/>
      <c r="EKY17" s="7"/>
      <c r="EKZ17" s="7"/>
      <c r="ELA17" s="7"/>
      <c r="ELB17" s="7"/>
      <c r="ELC17" s="7"/>
      <c r="ELD17" s="7"/>
      <c r="ELE17" s="7"/>
      <c r="ELF17" s="7"/>
      <c r="ELG17" s="7"/>
      <c r="ELH17" s="7"/>
      <c r="ELI17" s="7"/>
      <c r="ELJ17" s="7"/>
      <c r="ELK17" s="7"/>
      <c r="ELL17" s="7"/>
      <c r="ELM17" s="7"/>
      <c r="ELN17" s="7"/>
      <c r="ELO17" s="7"/>
      <c r="ELP17" s="7"/>
      <c r="ELQ17" s="7"/>
      <c r="ELR17" s="7"/>
      <c r="ELS17" s="7"/>
      <c r="ELT17" s="7"/>
      <c r="ELU17" s="7"/>
      <c r="ELV17" s="7"/>
      <c r="ELW17" s="7"/>
      <c r="ELX17" s="7"/>
      <c r="ELY17" s="7"/>
      <c r="ELZ17" s="7"/>
      <c r="EMA17" s="7"/>
      <c r="EMB17" s="7"/>
      <c r="EMC17" s="7"/>
      <c r="EMD17" s="7"/>
      <c r="EME17" s="7"/>
      <c r="EMF17" s="7"/>
      <c r="EMG17" s="7"/>
      <c r="EMH17" s="7"/>
      <c r="EMI17" s="7"/>
      <c r="EMJ17" s="7"/>
      <c r="EMK17" s="7"/>
      <c r="EML17" s="7"/>
      <c r="EMM17" s="7"/>
      <c r="EMN17" s="7"/>
      <c r="EMO17" s="7"/>
      <c r="EMP17" s="7"/>
      <c r="EMQ17" s="7"/>
      <c r="EMR17" s="7"/>
      <c r="EMS17" s="7"/>
      <c r="EMT17" s="7"/>
      <c r="EMU17" s="7"/>
      <c r="EMV17" s="7"/>
      <c r="EMW17" s="7"/>
      <c r="EMX17" s="7"/>
      <c r="EMY17" s="7"/>
      <c r="EMZ17" s="7"/>
      <c r="ENA17" s="7"/>
      <c r="ENB17" s="7"/>
      <c r="ENC17" s="7"/>
      <c r="END17" s="7"/>
      <c r="ENE17" s="7"/>
      <c r="ENF17" s="7"/>
      <c r="ENG17" s="7"/>
      <c r="ENH17" s="7"/>
      <c r="ENI17" s="7"/>
      <c r="ENJ17" s="7"/>
      <c r="ENK17" s="7"/>
      <c r="ENL17" s="7"/>
      <c r="ENM17" s="7"/>
      <c r="ENN17" s="7"/>
      <c r="ENO17" s="7"/>
      <c r="ENP17" s="7"/>
      <c r="ENQ17" s="7"/>
      <c r="ENR17" s="7"/>
      <c r="ENS17" s="7"/>
      <c r="ENT17" s="7"/>
      <c r="ENU17" s="7"/>
      <c r="ENV17" s="7"/>
      <c r="ENW17" s="7"/>
      <c r="ENX17" s="7"/>
      <c r="ENY17" s="7"/>
      <c r="ENZ17" s="7"/>
      <c r="EOA17" s="7"/>
      <c r="EOB17" s="7"/>
      <c r="EOC17" s="7"/>
      <c r="EOD17" s="7"/>
      <c r="EOE17" s="7"/>
      <c r="EOF17" s="7"/>
      <c r="EOG17" s="7"/>
      <c r="EOH17" s="7"/>
      <c r="EOI17" s="7"/>
      <c r="EOJ17" s="7"/>
      <c r="EOK17" s="7"/>
      <c r="EOL17" s="7"/>
      <c r="EOM17" s="7"/>
      <c r="EON17" s="7"/>
      <c r="EOO17" s="7"/>
      <c r="EOP17" s="7"/>
      <c r="EOQ17" s="7"/>
      <c r="EOR17" s="7"/>
      <c r="EOS17" s="7"/>
      <c r="EOT17" s="7"/>
      <c r="EOU17" s="7"/>
      <c r="EOV17" s="7"/>
      <c r="EOW17" s="7"/>
      <c r="EOX17" s="7"/>
      <c r="EOY17" s="7"/>
      <c r="EOZ17" s="7"/>
      <c r="EPA17" s="7"/>
      <c r="EPB17" s="7"/>
      <c r="EPC17" s="7"/>
      <c r="EPD17" s="7"/>
      <c r="EPE17" s="7"/>
      <c r="EPF17" s="7"/>
      <c r="EPG17" s="7"/>
      <c r="EPH17" s="7"/>
      <c r="EPI17" s="7"/>
      <c r="EPJ17" s="7"/>
      <c r="EPK17" s="7"/>
      <c r="EPL17" s="7"/>
      <c r="EPM17" s="7"/>
      <c r="EPN17" s="7"/>
      <c r="EPO17" s="7"/>
      <c r="EPP17" s="7"/>
      <c r="EPQ17" s="7"/>
      <c r="EPR17" s="7"/>
      <c r="EPS17" s="7"/>
      <c r="EPT17" s="7"/>
      <c r="EPU17" s="7"/>
      <c r="EPV17" s="7"/>
      <c r="EPW17" s="7"/>
      <c r="EPX17" s="7"/>
      <c r="EPY17" s="7"/>
      <c r="EPZ17" s="7"/>
      <c r="EQA17" s="7"/>
      <c r="EQB17" s="7"/>
      <c r="EQC17" s="7"/>
      <c r="EQD17" s="7"/>
      <c r="EQE17" s="7"/>
      <c r="EQF17" s="7"/>
      <c r="EQG17" s="7"/>
      <c r="EQH17" s="7"/>
      <c r="EQI17" s="7"/>
      <c r="EQJ17" s="7"/>
      <c r="EQK17" s="7"/>
      <c r="EQL17" s="7"/>
      <c r="EQM17" s="7"/>
      <c r="EQN17" s="7"/>
      <c r="EQO17" s="7"/>
      <c r="EQP17" s="7"/>
      <c r="EQQ17" s="7"/>
      <c r="EQR17" s="7"/>
      <c r="EQS17" s="7"/>
      <c r="EQT17" s="7"/>
      <c r="EQU17" s="7"/>
      <c r="EQV17" s="7"/>
      <c r="EQW17" s="7"/>
      <c r="EQX17" s="7"/>
      <c r="EQY17" s="7"/>
      <c r="EQZ17" s="7"/>
      <c r="ERA17" s="7"/>
      <c r="ERB17" s="7"/>
      <c r="ERC17" s="7"/>
      <c r="ERD17" s="7"/>
      <c r="ERE17" s="7"/>
      <c r="ERF17" s="7"/>
      <c r="ERG17" s="7"/>
      <c r="ERH17" s="7"/>
      <c r="ERI17" s="7"/>
      <c r="ERJ17" s="7"/>
      <c r="ERK17" s="7"/>
      <c r="ERL17" s="7"/>
      <c r="ERN17" s="7"/>
      <c r="ERO17" s="7"/>
      <c r="ERP17" s="7"/>
      <c r="ERQ17" s="7"/>
      <c r="ERR17" s="7"/>
      <c r="ERS17" s="7"/>
      <c r="ERT17" s="7"/>
      <c r="ERU17" s="7"/>
      <c r="ERV17" s="7"/>
      <c r="ERW17" s="7"/>
      <c r="ERX17" s="7"/>
      <c r="ERY17" s="7"/>
      <c r="ERZ17" s="7"/>
      <c r="ESA17" s="7"/>
      <c r="ESB17" s="7"/>
      <c r="ESC17" s="7"/>
      <c r="ESD17" s="7"/>
      <c r="ESE17" s="7"/>
      <c r="ESF17" s="7"/>
      <c r="ESG17" s="7"/>
      <c r="ESH17" s="7"/>
      <c r="ESI17" s="7"/>
      <c r="ESJ17" s="7"/>
      <c r="ESK17" s="7"/>
      <c r="ESL17" s="7"/>
      <c r="ESM17" s="7"/>
      <c r="ESN17" s="7"/>
      <c r="ESO17" s="7"/>
      <c r="ESP17" s="7"/>
      <c r="ESQ17" s="7"/>
      <c r="ESR17" s="7"/>
      <c r="ESS17" s="7"/>
      <c r="EST17" s="7"/>
      <c r="ESU17" s="7"/>
      <c r="ESV17" s="7"/>
      <c r="ESW17" s="7"/>
      <c r="ESX17" s="7"/>
      <c r="ESY17" s="7"/>
      <c r="ESZ17" s="7"/>
      <c r="ETA17" s="7"/>
      <c r="ETB17" s="7"/>
      <c r="ETC17" s="7"/>
      <c r="ETD17" s="7"/>
      <c r="ETE17" s="7"/>
      <c r="ETF17" s="7"/>
      <c r="ETG17" s="7"/>
      <c r="ETH17" s="7"/>
      <c r="ETI17" s="7"/>
      <c r="ETJ17" s="7"/>
      <c r="ETK17" s="7"/>
      <c r="ETL17" s="7"/>
      <c r="ETM17" s="7"/>
      <c r="ETN17" s="7"/>
      <c r="ETO17" s="7"/>
      <c r="ETP17" s="7"/>
      <c r="ETQ17" s="7"/>
      <c r="ETR17" s="7"/>
      <c r="ETS17" s="7"/>
      <c r="ETT17" s="7"/>
      <c r="ETU17" s="7"/>
      <c r="ETV17" s="7"/>
      <c r="ETW17" s="7"/>
      <c r="ETX17" s="7"/>
      <c r="ETY17" s="7"/>
      <c r="ETZ17" s="7"/>
      <c r="EUA17" s="7"/>
      <c r="EUB17" s="7"/>
      <c r="EUC17" s="7"/>
      <c r="EUD17" s="7"/>
      <c r="EUE17" s="7"/>
      <c r="EUF17" s="7"/>
      <c r="EUG17" s="7"/>
      <c r="EUH17" s="7"/>
      <c r="EUI17" s="7"/>
      <c r="EUJ17" s="7"/>
      <c r="EUK17" s="7"/>
      <c r="EUL17" s="7"/>
      <c r="EUM17" s="7"/>
      <c r="EUN17" s="7"/>
      <c r="EUO17" s="7"/>
      <c r="EUP17" s="7"/>
      <c r="EUQ17" s="7"/>
      <c r="EUR17" s="7"/>
      <c r="EUS17" s="7"/>
      <c r="EUT17" s="7"/>
      <c r="EUU17" s="7"/>
      <c r="EUV17" s="7"/>
      <c r="EUW17" s="7"/>
      <c r="EUX17" s="7"/>
      <c r="EUY17" s="7"/>
      <c r="EUZ17" s="7"/>
      <c r="EVA17" s="7"/>
      <c r="EVB17" s="7"/>
      <c r="EVC17" s="7"/>
      <c r="EVD17" s="7"/>
      <c r="EVE17" s="7"/>
      <c r="EVF17" s="7"/>
      <c r="EVG17" s="7"/>
      <c r="EVH17" s="7"/>
      <c r="EVI17" s="7"/>
      <c r="EVJ17" s="7"/>
      <c r="EVK17" s="7"/>
      <c r="EVL17" s="7"/>
      <c r="EVM17" s="7"/>
      <c r="EVN17" s="7"/>
      <c r="EVO17" s="7"/>
      <c r="EVP17" s="7"/>
      <c r="EVQ17" s="7"/>
      <c r="EVR17" s="7"/>
      <c r="EVS17" s="7"/>
      <c r="EVT17" s="7"/>
      <c r="EVU17" s="7"/>
      <c r="EVV17" s="7"/>
      <c r="EVW17" s="7"/>
      <c r="EVX17" s="7"/>
      <c r="EVY17" s="7"/>
      <c r="EVZ17" s="7"/>
      <c r="EWA17" s="7"/>
      <c r="EWB17" s="7"/>
      <c r="EWC17" s="7"/>
      <c r="EWD17" s="7"/>
      <c r="EWE17" s="7"/>
      <c r="EWF17" s="7"/>
      <c r="EWG17" s="7"/>
      <c r="EWH17" s="7"/>
      <c r="EWI17" s="7"/>
      <c r="EWJ17" s="7"/>
      <c r="EWK17" s="7"/>
      <c r="EWL17" s="7"/>
      <c r="EWM17" s="7"/>
      <c r="EWN17" s="7"/>
      <c r="EWO17" s="7"/>
      <c r="EWP17" s="7"/>
      <c r="EWQ17" s="7"/>
      <c r="EWR17" s="7"/>
      <c r="EWS17" s="7"/>
      <c r="EWT17" s="7"/>
      <c r="EWU17" s="7"/>
      <c r="EWV17" s="7"/>
      <c r="EWW17" s="7"/>
      <c r="EWX17" s="7"/>
      <c r="EWY17" s="7"/>
      <c r="EWZ17" s="7"/>
      <c r="EXA17" s="7"/>
      <c r="EXB17" s="7"/>
      <c r="EXC17" s="7"/>
      <c r="EXD17" s="7"/>
      <c r="EXE17" s="7"/>
      <c r="EXF17" s="7"/>
      <c r="EXG17" s="7"/>
      <c r="EXH17" s="7"/>
      <c r="EXI17" s="7"/>
      <c r="EXJ17" s="7"/>
      <c r="EXK17" s="7"/>
      <c r="EXL17" s="7"/>
      <c r="EXM17" s="7"/>
      <c r="EXN17" s="7"/>
      <c r="EXO17" s="7"/>
      <c r="EXP17" s="7"/>
      <c r="EXQ17" s="7"/>
      <c r="EXR17" s="7"/>
      <c r="EXS17" s="7"/>
      <c r="EXT17" s="7"/>
      <c r="EXU17" s="7"/>
      <c r="EXV17" s="7"/>
      <c r="EXW17" s="7"/>
      <c r="EXX17" s="7"/>
      <c r="EXY17" s="7"/>
      <c r="EXZ17" s="7"/>
      <c r="EYA17" s="7"/>
      <c r="EYB17" s="7"/>
      <c r="EYC17" s="7"/>
      <c r="EYD17" s="7"/>
      <c r="EYE17" s="7"/>
      <c r="EYF17" s="7"/>
      <c r="EYG17" s="7"/>
      <c r="EYH17" s="7"/>
      <c r="EYI17" s="7"/>
      <c r="EYJ17" s="7"/>
      <c r="EYK17" s="7"/>
      <c r="EYL17" s="7"/>
      <c r="EYM17" s="7"/>
      <c r="EYN17" s="7"/>
      <c r="EYO17" s="7"/>
      <c r="EYP17" s="7"/>
      <c r="EYQ17" s="7"/>
      <c r="EYR17" s="7"/>
      <c r="EYS17" s="7"/>
      <c r="EYT17" s="7"/>
      <c r="EYU17" s="7"/>
      <c r="EYV17" s="7"/>
      <c r="EYW17" s="7"/>
      <c r="EYX17" s="7"/>
      <c r="EYY17" s="7"/>
      <c r="EYZ17" s="7"/>
      <c r="EZA17" s="7"/>
      <c r="EZB17" s="7"/>
      <c r="EZC17" s="7"/>
      <c r="EZD17" s="7"/>
      <c r="EZE17" s="7"/>
      <c r="EZF17" s="7"/>
      <c r="EZG17" s="7"/>
      <c r="EZH17" s="7"/>
      <c r="EZI17" s="7"/>
      <c r="EZJ17" s="7"/>
      <c r="EZK17" s="7"/>
      <c r="EZL17" s="7"/>
      <c r="EZM17" s="7"/>
      <c r="EZN17" s="7"/>
      <c r="EZO17" s="7"/>
      <c r="EZP17" s="7"/>
      <c r="EZQ17" s="7"/>
      <c r="EZR17" s="7"/>
      <c r="EZS17" s="7"/>
      <c r="EZT17" s="7"/>
      <c r="EZU17" s="7"/>
      <c r="EZV17" s="7"/>
      <c r="EZW17" s="7"/>
      <c r="EZX17" s="7"/>
      <c r="EZY17" s="7"/>
      <c r="EZZ17" s="7"/>
      <c r="FAA17" s="7"/>
      <c r="FAB17" s="7"/>
      <c r="FAC17" s="7"/>
      <c r="FAD17" s="7"/>
      <c r="FAE17" s="7"/>
      <c r="FAF17" s="7"/>
      <c r="FAG17" s="7"/>
      <c r="FAH17" s="7"/>
      <c r="FAI17" s="7"/>
      <c r="FAJ17" s="7"/>
      <c r="FAK17" s="7"/>
      <c r="FAL17" s="7"/>
      <c r="FAM17" s="7"/>
      <c r="FAN17" s="7"/>
      <c r="FAO17" s="7"/>
      <c r="FAP17" s="7"/>
      <c r="FAQ17" s="7"/>
      <c r="FAR17" s="7"/>
      <c r="FAS17" s="7"/>
      <c r="FAT17" s="7"/>
      <c r="FAU17" s="7"/>
      <c r="FAV17" s="7"/>
      <c r="FAW17" s="7"/>
      <c r="FAX17" s="7"/>
      <c r="FAY17" s="7"/>
      <c r="FAZ17" s="7"/>
      <c r="FBA17" s="7"/>
      <c r="FBB17" s="7"/>
      <c r="FBC17" s="7"/>
      <c r="FBD17" s="7"/>
      <c r="FBE17" s="7"/>
      <c r="FBF17" s="7"/>
      <c r="FBG17" s="7"/>
      <c r="FBH17" s="7"/>
      <c r="FBJ17" s="7"/>
      <c r="FBK17" s="7"/>
      <c r="FBL17" s="7"/>
      <c r="FBM17" s="7"/>
      <c r="FBN17" s="7"/>
      <c r="FBO17" s="7"/>
      <c r="FBP17" s="7"/>
      <c r="FBQ17" s="7"/>
      <c r="FBR17" s="7"/>
      <c r="FBS17" s="7"/>
      <c r="FBT17" s="7"/>
      <c r="FBU17" s="7"/>
      <c r="FBV17" s="7"/>
      <c r="FBW17" s="7"/>
      <c r="FBX17" s="7"/>
      <c r="FBY17" s="7"/>
      <c r="FBZ17" s="7"/>
      <c r="FCA17" s="7"/>
      <c r="FCB17" s="7"/>
      <c r="FCC17" s="7"/>
      <c r="FCD17" s="7"/>
      <c r="FCE17" s="7"/>
      <c r="FCF17" s="7"/>
      <c r="FCG17" s="7"/>
      <c r="FCH17" s="7"/>
      <c r="FCI17" s="7"/>
      <c r="FCJ17" s="7"/>
      <c r="FCK17" s="7"/>
      <c r="FCL17" s="7"/>
      <c r="FCM17" s="7"/>
      <c r="FCN17" s="7"/>
      <c r="FCO17" s="7"/>
      <c r="FCP17" s="7"/>
      <c r="FCQ17" s="7"/>
      <c r="FCR17" s="7"/>
      <c r="FCS17" s="7"/>
      <c r="FCT17" s="7"/>
      <c r="FCU17" s="7"/>
      <c r="FCV17" s="7"/>
      <c r="FCW17" s="7"/>
      <c r="FCX17" s="7"/>
      <c r="FCY17" s="7"/>
      <c r="FCZ17" s="7"/>
      <c r="FDA17" s="7"/>
      <c r="FDB17" s="7"/>
      <c r="FDC17" s="7"/>
      <c r="FDD17" s="7"/>
      <c r="FDE17" s="7"/>
      <c r="FDF17" s="7"/>
      <c r="FDG17" s="7"/>
      <c r="FDH17" s="7"/>
      <c r="FDI17" s="7"/>
      <c r="FDJ17" s="7"/>
      <c r="FDK17" s="7"/>
      <c r="FDL17" s="7"/>
      <c r="FDM17" s="7"/>
      <c r="FDN17" s="7"/>
      <c r="FDO17" s="7"/>
      <c r="FDP17" s="7"/>
      <c r="FDQ17" s="7"/>
      <c r="FDR17" s="7"/>
      <c r="FDS17" s="7"/>
      <c r="FDT17" s="7"/>
      <c r="FDU17" s="7"/>
      <c r="FDV17" s="7"/>
      <c r="FDW17" s="7"/>
      <c r="FDX17" s="7"/>
      <c r="FDY17" s="7"/>
      <c r="FDZ17" s="7"/>
      <c r="FEA17" s="7"/>
      <c r="FEB17" s="7"/>
      <c r="FEC17" s="7"/>
      <c r="FED17" s="7"/>
      <c r="FEE17" s="7"/>
      <c r="FEF17" s="7"/>
      <c r="FEG17" s="7"/>
      <c r="FEH17" s="7"/>
      <c r="FEI17" s="7"/>
      <c r="FEJ17" s="7"/>
      <c r="FEK17" s="7"/>
      <c r="FEL17" s="7"/>
      <c r="FEM17" s="7"/>
      <c r="FEN17" s="7"/>
      <c r="FEO17" s="7"/>
      <c r="FEP17" s="7"/>
      <c r="FEQ17" s="7"/>
      <c r="FER17" s="7"/>
      <c r="FES17" s="7"/>
      <c r="FET17" s="7"/>
      <c r="FEU17" s="7"/>
      <c r="FEV17" s="7"/>
      <c r="FEW17" s="7"/>
      <c r="FEX17" s="7"/>
      <c r="FEY17" s="7"/>
      <c r="FEZ17" s="7"/>
      <c r="FFA17" s="7"/>
      <c r="FFB17" s="7"/>
      <c r="FFC17" s="7"/>
      <c r="FFD17" s="7"/>
      <c r="FFE17" s="7"/>
      <c r="FFF17" s="7"/>
      <c r="FFG17" s="7"/>
      <c r="FFH17" s="7"/>
      <c r="FFI17" s="7"/>
      <c r="FFJ17" s="7"/>
      <c r="FFK17" s="7"/>
      <c r="FFL17" s="7"/>
      <c r="FFM17" s="7"/>
      <c r="FFN17" s="7"/>
      <c r="FFO17" s="7"/>
      <c r="FFP17" s="7"/>
      <c r="FFQ17" s="7"/>
      <c r="FFR17" s="7"/>
      <c r="FFS17" s="7"/>
      <c r="FFT17" s="7"/>
      <c r="FFU17" s="7"/>
      <c r="FFV17" s="7"/>
      <c r="FFW17" s="7"/>
      <c r="FFX17" s="7"/>
      <c r="FFY17" s="7"/>
      <c r="FFZ17" s="7"/>
      <c r="FGA17" s="7"/>
      <c r="FGB17" s="7"/>
      <c r="FGC17" s="7"/>
      <c r="FGD17" s="7"/>
      <c r="FGE17" s="7"/>
      <c r="FGF17" s="7"/>
      <c r="FGG17" s="7"/>
      <c r="FGH17" s="7"/>
      <c r="FGI17" s="7"/>
      <c r="FGJ17" s="7"/>
      <c r="FGK17" s="7"/>
      <c r="FGL17" s="7"/>
      <c r="FGM17" s="7"/>
      <c r="FGN17" s="7"/>
      <c r="FGO17" s="7"/>
      <c r="FGP17" s="7"/>
      <c r="FGQ17" s="7"/>
      <c r="FGR17" s="7"/>
      <c r="FGS17" s="7"/>
      <c r="FGT17" s="7"/>
      <c r="FGU17" s="7"/>
      <c r="FGV17" s="7"/>
      <c r="FGW17" s="7"/>
      <c r="FGX17" s="7"/>
      <c r="FGY17" s="7"/>
      <c r="FGZ17" s="7"/>
      <c r="FHA17" s="7"/>
      <c r="FHB17" s="7"/>
      <c r="FHC17" s="7"/>
      <c r="FHD17" s="7"/>
      <c r="FHE17" s="7"/>
      <c r="FHF17" s="7"/>
      <c r="FHG17" s="7"/>
      <c r="FHH17" s="7"/>
      <c r="FHI17" s="7"/>
      <c r="FHJ17" s="7"/>
      <c r="FHK17" s="7"/>
      <c r="FHL17" s="7"/>
      <c r="FHM17" s="7"/>
      <c r="FHN17" s="7"/>
      <c r="FHO17" s="7"/>
      <c r="FHP17" s="7"/>
      <c r="FHQ17" s="7"/>
      <c r="FHR17" s="7"/>
      <c r="FHS17" s="7"/>
      <c r="FHT17" s="7"/>
      <c r="FHU17" s="7"/>
      <c r="FHV17" s="7"/>
      <c r="FHW17" s="7"/>
      <c r="FHX17" s="7"/>
      <c r="FHY17" s="7"/>
      <c r="FHZ17" s="7"/>
      <c r="FIA17" s="7"/>
      <c r="FIB17" s="7"/>
      <c r="FIC17" s="7"/>
      <c r="FID17" s="7"/>
      <c r="FIE17" s="7"/>
      <c r="FIF17" s="7"/>
      <c r="FIG17" s="7"/>
      <c r="FIH17" s="7"/>
      <c r="FII17" s="7"/>
      <c r="FIJ17" s="7"/>
      <c r="FIK17" s="7"/>
      <c r="FIL17" s="7"/>
      <c r="FIM17" s="7"/>
      <c r="FIN17" s="7"/>
      <c r="FIO17" s="7"/>
      <c r="FIP17" s="7"/>
      <c r="FIQ17" s="7"/>
      <c r="FIR17" s="7"/>
      <c r="FIS17" s="7"/>
      <c r="FIT17" s="7"/>
      <c r="FIU17" s="7"/>
      <c r="FIV17" s="7"/>
      <c r="FIW17" s="7"/>
      <c r="FIX17" s="7"/>
      <c r="FIY17" s="7"/>
      <c r="FIZ17" s="7"/>
      <c r="FJA17" s="7"/>
      <c r="FJB17" s="7"/>
      <c r="FJC17" s="7"/>
      <c r="FJD17" s="7"/>
      <c r="FJE17" s="7"/>
      <c r="FJF17" s="7"/>
      <c r="FJG17" s="7"/>
      <c r="FJH17" s="7"/>
      <c r="FJI17" s="7"/>
      <c r="FJJ17" s="7"/>
      <c r="FJK17" s="7"/>
      <c r="FJL17" s="7"/>
      <c r="FJM17" s="7"/>
      <c r="FJN17" s="7"/>
      <c r="FJO17" s="7"/>
      <c r="FJP17" s="7"/>
      <c r="FJQ17" s="7"/>
      <c r="FJR17" s="7"/>
      <c r="FJS17" s="7"/>
      <c r="FJT17" s="7"/>
      <c r="FJU17" s="7"/>
      <c r="FJV17" s="7"/>
      <c r="FJW17" s="7"/>
      <c r="FJX17" s="7"/>
      <c r="FJY17" s="7"/>
      <c r="FJZ17" s="7"/>
      <c r="FKA17" s="7"/>
      <c r="FKB17" s="7"/>
      <c r="FKC17" s="7"/>
      <c r="FKD17" s="7"/>
      <c r="FKE17" s="7"/>
      <c r="FKF17" s="7"/>
      <c r="FKG17" s="7"/>
      <c r="FKH17" s="7"/>
      <c r="FKI17" s="7"/>
      <c r="FKJ17" s="7"/>
      <c r="FKK17" s="7"/>
      <c r="FKL17" s="7"/>
      <c r="FKM17" s="7"/>
      <c r="FKN17" s="7"/>
      <c r="FKO17" s="7"/>
      <c r="FKP17" s="7"/>
      <c r="FKQ17" s="7"/>
      <c r="FKR17" s="7"/>
      <c r="FKS17" s="7"/>
      <c r="FKT17" s="7"/>
      <c r="FKU17" s="7"/>
      <c r="FKV17" s="7"/>
      <c r="FKW17" s="7"/>
      <c r="FKX17" s="7"/>
      <c r="FKY17" s="7"/>
      <c r="FKZ17" s="7"/>
      <c r="FLA17" s="7"/>
      <c r="FLB17" s="7"/>
      <c r="FLC17" s="7"/>
      <c r="FLD17" s="7"/>
      <c r="FLF17" s="7"/>
      <c r="FLG17" s="7"/>
      <c r="FLH17" s="7"/>
      <c r="FLI17" s="7"/>
      <c r="FLJ17" s="7"/>
      <c r="FLK17" s="7"/>
      <c r="FLL17" s="7"/>
      <c r="FLM17" s="7"/>
      <c r="FLN17" s="7"/>
      <c r="FLO17" s="7"/>
      <c r="FLP17" s="7"/>
      <c r="FLQ17" s="7"/>
      <c r="FLR17" s="7"/>
      <c r="FLS17" s="7"/>
      <c r="FLT17" s="7"/>
      <c r="FLU17" s="7"/>
      <c r="FLV17" s="7"/>
      <c r="FLW17" s="7"/>
      <c r="FLX17" s="7"/>
      <c r="FLY17" s="7"/>
      <c r="FLZ17" s="7"/>
      <c r="FMA17" s="7"/>
      <c r="FMB17" s="7"/>
      <c r="FMC17" s="7"/>
      <c r="FMD17" s="7"/>
      <c r="FME17" s="7"/>
      <c r="FMF17" s="7"/>
      <c r="FMG17" s="7"/>
      <c r="FMH17" s="7"/>
      <c r="FMI17" s="7"/>
      <c r="FMJ17" s="7"/>
      <c r="FMK17" s="7"/>
      <c r="FML17" s="7"/>
      <c r="FMM17" s="7"/>
      <c r="FMN17" s="7"/>
      <c r="FMO17" s="7"/>
      <c r="FMP17" s="7"/>
      <c r="FMQ17" s="7"/>
      <c r="FMR17" s="7"/>
      <c r="FMS17" s="7"/>
      <c r="FMT17" s="7"/>
      <c r="FMU17" s="7"/>
      <c r="FMV17" s="7"/>
      <c r="FMW17" s="7"/>
      <c r="FMX17" s="7"/>
      <c r="FMY17" s="7"/>
      <c r="FMZ17" s="7"/>
      <c r="FNA17" s="7"/>
      <c r="FNB17" s="7"/>
      <c r="FNC17" s="7"/>
      <c r="FND17" s="7"/>
      <c r="FNE17" s="7"/>
      <c r="FNF17" s="7"/>
      <c r="FNG17" s="7"/>
      <c r="FNH17" s="7"/>
      <c r="FNI17" s="7"/>
      <c r="FNJ17" s="7"/>
      <c r="FNK17" s="7"/>
      <c r="FNL17" s="7"/>
      <c r="FNM17" s="7"/>
      <c r="FNN17" s="7"/>
      <c r="FNO17" s="7"/>
      <c r="FNP17" s="7"/>
      <c r="FNQ17" s="7"/>
      <c r="FNR17" s="7"/>
      <c r="FNS17" s="7"/>
      <c r="FNT17" s="7"/>
      <c r="FNU17" s="7"/>
      <c r="FNV17" s="7"/>
      <c r="FNW17" s="7"/>
      <c r="FNX17" s="7"/>
      <c r="FNY17" s="7"/>
      <c r="FNZ17" s="7"/>
      <c r="FOA17" s="7"/>
      <c r="FOB17" s="7"/>
      <c r="FOC17" s="7"/>
      <c r="FOD17" s="7"/>
      <c r="FOE17" s="7"/>
      <c r="FOF17" s="7"/>
      <c r="FOG17" s="7"/>
      <c r="FOH17" s="7"/>
      <c r="FOI17" s="7"/>
      <c r="FOJ17" s="7"/>
      <c r="FOK17" s="7"/>
      <c r="FOL17" s="7"/>
      <c r="FOM17" s="7"/>
      <c r="FON17" s="7"/>
      <c r="FOO17" s="7"/>
      <c r="FOP17" s="7"/>
      <c r="FOQ17" s="7"/>
      <c r="FOR17" s="7"/>
      <c r="FOS17" s="7"/>
      <c r="FOT17" s="7"/>
      <c r="FOU17" s="7"/>
      <c r="FOV17" s="7"/>
      <c r="FOW17" s="7"/>
      <c r="FOX17" s="7"/>
      <c r="FOY17" s="7"/>
      <c r="FOZ17" s="7"/>
      <c r="FPA17" s="7"/>
      <c r="FPB17" s="7"/>
      <c r="FPC17" s="7"/>
      <c r="FPD17" s="7"/>
      <c r="FPE17" s="7"/>
      <c r="FPF17" s="7"/>
      <c r="FPG17" s="7"/>
      <c r="FPH17" s="7"/>
      <c r="FPI17" s="7"/>
      <c r="FPJ17" s="7"/>
      <c r="FPK17" s="7"/>
      <c r="FPL17" s="7"/>
      <c r="FPM17" s="7"/>
      <c r="FPN17" s="7"/>
      <c r="FPO17" s="7"/>
      <c r="FPP17" s="7"/>
      <c r="FPQ17" s="7"/>
      <c r="FPR17" s="7"/>
      <c r="FPS17" s="7"/>
      <c r="FPT17" s="7"/>
      <c r="FPU17" s="7"/>
      <c r="FPV17" s="7"/>
      <c r="FPW17" s="7"/>
      <c r="FPX17" s="7"/>
      <c r="FPY17" s="7"/>
      <c r="FPZ17" s="7"/>
      <c r="FQA17" s="7"/>
      <c r="FQB17" s="7"/>
      <c r="FQC17" s="7"/>
      <c r="FQD17" s="7"/>
      <c r="FQE17" s="7"/>
      <c r="FQF17" s="7"/>
      <c r="FQG17" s="7"/>
      <c r="FQH17" s="7"/>
      <c r="FQI17" s="7"/>
      <c r="FQJ17" s="7"/>
      <c r="FQK17" s="7"/>
      <c r="FQL17" s="7"/>
      <c r="FQM17" s="7"/>
      <c r="FQN17" s="7"/>
      <c r="FQO17" s="7"/>
      <c r="FQP17" s="7"/>
      <c r="FQQ17" s="7"/>
      <c r="FQR17" s="7"/>
      <c r="FQS17" s="7"/>
      <c r="FQT17" s="7"/>
      <c r="FQU17" s="7"/>
      <c r="FQV17" s="7"/>
      <c r="FQW17" s="7"/>
      <c r="FQX17" s="7"/>
      <c r="FQY17" s="7"/>
      <c r="FQZ17" s="7"/>
      <c r="FRA17" s="7"/>
      <c r="FRB17" s="7"/>
      <c r="FRC17" s="7"/>
      <c r="FRD17" s="7"/>
      <c r="FRE17" s="7"/>
      <c r="FRF17" s="7"/>
      <c r="FRG17" s="7"/>
      <c r="FRH17" s="7"/>
      <c r="FRI17" s="7"/>
      <c r="FRJ17" s="7"/>
      <c r="FRK17" s="7"/>
      <c r="FRL17" s="7"/>
      <c r="FRM17" s="7"/>
      <c r="FRN17" s="7"/>
      <c r="FRO17" s="7"/>
      <c r="FRP17" s="7"/>
      <c r="FRQ17" s="7"/>
      <c r="FRR17" s="7"/>
      <c r="FRS17" s="7"/>
      <c r="FRT17" s="7"/>
      <c r="FRU17" s="7"/>
      <c r="FRV17" s="7"/>
      <c r="FRW17" s="7"/>
      <c r="FRX17" s="7"/>
      <c r="FRY17" s="7"/>
      <c r="FRZ17" s="7"/>
      <c r="FSA17" s="7"/>
      <c r="FSB17" s="7"/>
      <c r="FSC17" s="7"/>
      <c r="FSD17" s="7"/>
      <c r="FSE17" s="7"/>
      <c r="FSF17" s="7"/>
      <c r="FSG17" s="7"/>
      <c r="FSH17" s="7"/>
      <c r="FSI17" s="7"/>
      <c r="FSJ17" s="7"/>
      <c r="FSK17" s="7"/>
      <c r="FSL17" s="7"/>
      <c r="FSM17" s="7"/>
      <c r="FSN17" s="7"/>
      <c r="FSO17" s="7"/>
      <c r="FSP17" s="7"/>
      <c r="FSQ17" s="7"/>
      <c r="FSR17" s="7"/>
      <c r="FSS17" s="7"/>
      <c r="FST17" s="7"/>
      <c r="FSU17" s="7"/>
      <c r="FSV17" s="7"/>
      <c r="FSW17" s="7"/>
      <c r="FSX17" s="7"/>
      <c r="FSY17" s="7"/>
      <c r="FSZ17" s="7"/>
      <c r="FTA17" s="7"/>
      <c r="FTB17" s="7"/>
      <c r="FTC17" s="7"/>
      <c r="FTD17" s="7"/>
      <c r="FTE17" s="7"/>
      <c r="FTF17" s="7"/>
      <c r="FTG17" s="7"/>
      <c r="FTH17" s="7"/>
      <c r="FTI17" s="7"/>
      <c r="FTJ17" s="7"/>
      <c r="FTK17" s="7"/>
      <c r="FTL17" s="7"/>
      <c r="FTM17" s="7"/>
      <c r="FTN17" s="7"/>
      <c r="FTO17" s="7"/>
      <c r="FTP17" s="7"/>
      <c r="FTQ17" s="7"/>
      <c r="FTR17" s="7"/>
      <c r="FTS17" s="7"/>
      <c r="FTT17" s="7"/>
      <c r="FTU17" s="7"/>
      <c r="FTV17" s="7"/>
      <c r="FTW17" s="7"/>
      <c r="FTX17" s="7"/>
      <c r="FTY17" s="7"/>
      <c r="FTZ17" s="7"/>
      <c r="FUA17" s="7"/>
      <c r="FUB17" s="7"/>
      <c r="FUC17" s="7"/>
      <c r="FUD17" s="7"/>
      <c r="FUE17" s="7"/>
      <c r="FUF17" s="7"/>
      <c r="FUG17" s="7"/>
      <c r="FUH17" s="7"/>
      <c r="FUI17" s="7"/>
      <c r="FUJ17" s="7"/>
      <c r="FUK17" s="7"/>
      <c r="FUL17" s="7"/>
      <c r="FUM17" s="7"/>
      <c r="FUN17" s="7"/>
      <c r="FUO17" s="7"/>
      <c r="FUP17" s="7"/>
      <c r="FUQ17" s="7"/>
      <c r="FUR17" s="7"/>
      <c r="FUS17" s="7"/>
      <c r="FUT17" s="7"/>
      <c r="FUU17" s="7"/>
      <c r="FUV17" s="7"/>
      <c r="FUW17" s="7"/>
      <c r="FUX17" s="7"/>
      <c r="FUY17" s="7"/>
      <c r="FUZ17" s="7"/>
      <c r="FVB17" s="7"/>
      <c r="FVC17" s="7"/>
      <c r="FVD17" s="7"/>
      <c r="FVE17" s="7"/>
      <c r="FVF17" s="7"/>
      <c r="FVG17" s="7"/>
      <c r="FVH17" s="7"/>
      <c r="FVI17" s="7"/>
      <c r="FVJ17" s="7"/>
      <c r="FVK17" s="7"/>
      <c r="FVL17" s="7"/>
      <c r="FVM17" s="7"/>
      <c r="FVN17" s="7"/>
      <c r="FVO17" s="7"/>
      <c r="FVP17" s="7"/>
      <c r="FVQ17" s="7"/>
      <c r="FVR17" s="7"/>
      <c r="FVS17" s="7"/>
      <c r="FVT17" s="7"/>
      <c r="FVU17" s="7"/>
      <c r="FVV17" s="7"/>
      <c r="FVW17" s="7"/>
      <c r="FVX17" s="7"/>
      <c r="FVY17" s="7"/>
      <c r="FVZ17" s="7"/>
      <c r="FWA17" s="7"/>
      <c r="FWB17" s="7"/>
      <c r="FWC17" s="7"/>
      <c r="FWD17" s="7"/>
      <c r="FWE17" s="7"/>
      <c r="FWF17" s="7"/>
      <c r="FWG17" s="7"/>
      <c r="FWH17" s="7"/>
      <c r="FWI17" s="7"/>
      <c r="FWJ17" s="7"/>
      <c r="FWK17" s="7"/>
      <c r="FWL17" s="7"/>
      <c r="FWM17" s="7"/>
      <c r="FWN17" s="7"/>
      <c r="FWO17" s="7"/>
      <c r="FWP17" s="7"/>
      <c r="FWQ17" s="7"/>
      <c r="FWR17" s="7"/>
      <c r="FWS17" s="7"/>
      <c r="FWT17" s="7"/>
      <c r="FWU17" s="7"/>
      <c r="FWV17" s="7"/>
      <c r="FWW17" s="7"/>
      <c r="FWX17" s="7"/>
      <c r="FWY17" s="7"/>
      <c r="FWZ17" s="7"/>
      <c r="FXA17" s="7"/>
      <c r="FXB17" s="7"/>
      <c r="FXC17" s="7"/>
      <c r="FXD17" s="7"/>
      <c r="FXE17" s="7"/>
      <c r="FXF17" s="7"/>
      <c r="FXG17" s="7"/>
      <c r="FXH17" s="7"/>
      <c r="FXI17" s="7"/>
      <c r="FXJ17" s="7"/>
      <c r="FXK17" s="7"/>
      <c r="FXL17" s="7"/>
      <c r="FXM17" s="7"/>
      <c r="FXN17" s="7"/>
      <c r="FXO17" s="7"/>
      <c r="FXP17" s="7"/>
      <c r="FXQ17" s="7"/>
      <c r="FXR17" s="7"/>
      <c r="FXS17" s="7"/>
      <c r="FXT17" s="7"/>
      <c r="FXU17" s="7"/>
      <c r="FXV17" s="7"/>
      <c r="FXW17" s="7"/>
      <c r="FXX17" s="7"/>
      <c r="FXY17" s="7"/>
      <c r="FXZ17" s="7"/>
      <c r="FYA17" s="7"/>
      <c r="FYB17" s="7"/>
      <c r="FYC17" s="7"/>
      <c r="FYD17" s="7"/>
      <c r="FYE17" s="7"/>
      <c r="FYF17" s="7"/>
      <c r="FYG17" s="7"/>
      <c r="FYH17" s="7"/>
      <c r="FYI17" s="7"/>
      <c r="FYJ17" s="7"/>
      <c r="FYK17" s="7"/>
      <c r="FYL17" s="7"/>
      <c r="FYM17" s="7"/>
      <c r="FYN17" s="7"/>
      <c r="FYO17" s="7"/>
      <c r="FYP17" s="7"/>
      <c r="FYQ17" s="7"/>
      <c r="FYR17" s="7"/>
      <c r="FYS17" s="7"/>
      <c r="FYT17" s="7"/>
      <c r="FYU17" s="7"/>
      <c r="FYV17" s="7"/>
      <c r="FYW17" s="7"/>
      <c r="FYX17" s="7"/>
      <c r="FYY17" s="7"/>
      <c r="FYZ17" s="7"/>
      <c r="FZA17" s="7"/>
      <c r="FZB17" s="7"/>
      <c r="FZC17" s="7"/>
      <c r="FZD17" s="7"/>
      <c r="FZE17" s="7"/>
      <c r="FZF17" s="7"/>
      <c r="FZG17" s="7"/>
      <c r="FZH17" s="7"/>
      <c r="FZI17" s="7"/>
      <c r="FZJ17" s="7"/>
      <c r="FZK17" s="7"/>
      <c r="FZL17" s="7"/>
      <c r="FZM17" s="7"/>
      <c r="FZN17" s="7"/>
      <c r="FZO17" s="7"/>
      <c r="FZP17" s="7"/>
      <c r="FZQ17" s="7"/>
      <c r="FZR17" s="7"/>
      <c r="FZS17" s="7"/>
      <c r="FZT17" s="7"/>
      <c r="FZU17" s="7"/>
      <c r="FZV17" s="7"/>
      <c r="FZW17" s="7"/>
      <c r="FZX17" s="7"/>
      <c r="FZY17" s="7"/>
      <c r="FZZ17" s="7"/>
      <c r="GAA17" s="7"/>
      <c r="GAB17" s="7"/>
      <c r="GAC17" s="7"/>
      <c r="GAD17" s="7"/>
      <c r="GAE17" s="7"/>
      <c r="GAF17" s="7"/>
      <c r="GAG17" s="7"/>
      <c r="GAH17" s="7"/>
      <c r="GAI17" s="7"/>
      <c r="GAJ17" s="7"/>
      <c r="GAK17" s="7"/>
      <c r="GAL17" s="7"/>
      <c r="GAM17" s="7"/>
      <c r="GAN17" s="7"/>
      <c r="GAO17" s="7"/>
      <c r="GAP17" s="7"/>
      <c r="GAQ17" s="7"/>
      <c r="GAR17" s="7"/>
      <c r="GAS17" s="7"/>
      <c r="GAT17" s="7"/>
      <c r="GAU17" s="7"/>
      <c r="GAV17" s="7"/>
      <c r="GAW17" s="7"/>
      <c r="GAX17" s="7"/>
      <c r="GAY17" s="7"/>
      <c r="GAZ17" s="7"/>
      <c r="GBA17" s="7"/>
      <c r="GBB17" s="7"/>
      <c r="GBC17" s="7"/>
      <c r="GBD17" s="7"/>
      <c r="GBE17" s="7"/>
      <c r="GBF17" s="7"/>
      <c r="GBG17" s="7"/>
      <c r="GBH17" s="7"/>
      <c r="GBI17" s="7"/>
      <c r="GBJ17" s="7"/>
      <c r="GBK17" s="7"/>
      <c r="GBL17" s="7"/>
      <c r="GBM17" s="7"/>
      <c r="GBN17" s="7"/>
      <c r="GBO17" s="7"/>
      <c r="GBP17" s="7"/>
      <c r="GBQ17" s="7"/>
      <c r="GBR17" s="7"/>
      <c r="GBS17" s="7"/>
      <c r="GBT17" s="7"/>
      <c r="GBU17" s="7"/>
      <c r="GBV17" s="7"/>
      <c r="GBW17" s="7"/>
      <c r="GBX17" s="7"/>
      <c r="GBY17" s="7"/>
      <c r="GBZ17" s="7"/>
      <c r="GCA17" s="7"/>
      <c r="GCB17" s="7"/>
      <c r="GCC17" s="7"/>
      <c r="GCD17" s="7"/>
      <c r="GCE17" s="7"/>
      <c r="GCF17" s="7"/>
      <c r="GCG17" s="7"/>
      <c r="GCH17" s="7"/>
      <c r="GCI17" s="7"/>
      <c r="GCJ17" s="7"/>
      <c r="GCK17" s="7"/>
      <c r="GCL17" s="7"/>
      <c r="GCM17" s="7"/>
      <c r="GCN17" s="7"/>
      <c r="GCO17" s="7"/>
      <c r="GCP17" s="7"/>
      <c r="GCQ17" s="7"/>
      <c r="GCR17" s="7"/>
      <c r="GCS17" s="7"/>
      <c r="GCT17" s="7"/>
      <c r="GCU17" s="7"/>
      <c r="GCV17" s="7"/>
      <c r="GCW17" s="7"/>
      <c r="GCX17" s="7"/>
      <c r="GCY17" s="7"/>
      <c r="GCZ17" s="7"/>
      <c r="GDA17" s="7"/>
      <c r="GDB17" s="7"/>
      <c r="GDC17" s="7"/>
      <c r="GDD17" s="7"/>
      <c r="GDE17" s="7"/>
      <c r="GDF17" s="7"/>
      <c r="GDG17" s="7"/>
      <c r="GDH17" s="7"/>
      <c r="GDI17" s="7"/>
      <c r="GDJ17" s="7"/>
      <c r="GDK17" s="7"/>
      <c r="GDL17" s="7"/>
      <c r="GDM17" s="7"/>
      <c r="GDN17" s="7"/>
      <c r="GDO17" s="7"/>
      <c r="GDP17" s="7"/>
      <c r="GDQ17" s="7"/>
      <c r="GDR17" s="7"/>
      <c r="GDS17" s="7"/>
      <c r="GDT17" s="7"/>
      <c r="GDU17" s="7"/>
      <c r="GDV17" s="7"/>
      <c r="GDW17" s="7"/>
      <c r="GDX17" s="7"/>
      <c r="GDY17" s="7"/>
      <c r="GDZ17" s="7"/>
      <c r="GEA17" s="7"/>
      <c r="GEB17" s="7"/>
      <c r="GEC17" s="7"/>
      <c r="GED17" s="7"/>
      <c r="GEE17" s="7"/>
      <c r="GEF17" s="7"/>
      <c r="GEG17" s="7"/>
      <c r="GEH17" s="7"/>
      <c r="GEI17" s="7"/>
      <c r="GEJ17" s="7"/>
      <c r="GEK17" s="7"/>
      <c r="GEL17" s="7"/>
      <c r="GEM17" s="7"/>
      <c r="GEN17" s="7"/>
      <c r="GEO17" s="7"/>
      <c r="GEP17" s="7"/>
      <c r="GEQ17" s="7"/>
      <c r="GER17" s="7"/>
      <c r="GES17" s="7"/>
      <c r="GET17" s="7"/>
      <c r="GEU17" s="7"/>
      <c r="GEV17" s="7"/>
      <c r="GEX17" s="7"/>
      <c r="GEY17" s="7"/>
      <c r="GEZ17" s="7"/>
      <c r="GFA17" s="7"/>
      <c r="GFB17" s="7"/>
      <c r="GFC17" s="7"/>
      <c r="GFD17" s="7"/>
      <c r="GFE17" s="7"/>
      <c r="GFF17" s="7"/>
      <c r="GFG17" s="7"/>
      <c r="GFH17" s="7"/>
      <c r="GFI17" s="7"/>
      <c r="GFJ17" s="7"/>
      <c r="GFK17" s="7"/>
      <c r="GFL17" s="7"/>
      <c r="GFM17" s="7"/>
      <c r="GFN17" s="7"/>
      <c r="GFO17" s="7"/>
      <c r="GFP17" s="7"/>
      <c r="GFQ17" s="7"/>
      <c r="GFR17" s="7"/>
      <c r="GFS17" s="7"/>
      <c r="GFT17" s="7"/>
      <c r="GFU17" s="7"/>
      <c r="GFV17" s="7"/>
      <c r="GFW17" s="7"/>
      <c r="GFX17" s="7"/>
      <c r="GFY17" s="7"/>
      <c r="GFZ17" s="7"/>
      <c r="GGA17" s="7"/>
      <c r="GGB17" s="7"/>
      <c r="GGC17" s="7"/>
      <c r="GGD17" s="7"/>
      <c r="GGE17" s="7"/>
      <c r="GGF17" s="7"/>
      <c r="GGG17" s="7"/>
      <c r="GGH17" s="7"/>
      <c r="GGI17" s="7"/>
      <c r="GGJ17" s="7"/>
      <c r="GGK17" s="7"/>
      <c r="GGL17" s="7"/>
      <c r="GGM17" s="7"/>
      <c r="GGN17" s="7"/>
      <c r="GGO17" s="7"/>
      <c r="GGP17" s="7"/>
      <c r="GGQ17" s="7"/>
      <c r="GGR17" s="7"/>
      <c r="GGS17" s="7"/>
      <c r="GGT17" s="7"/>
      <c r="GGU17" s="7"/>
      <c r="GGV17" s="7"/>
      <c r="GGW17" s="7"/>
      <c r="GGX17" s="7"/>
      <c r="GGY17" s="7"/>
      <c r="GGZ17" s="7"/>
      <c r="GHA17" s="7"/>
      <c r="GHB17" s="7"/>
      <c r="GHC17" s="7"/>
      <c r="GHD17" s="7"/>
      <c r="GHE17" s="7"/>
      <c r="GHF17" s="7"/>
      <c r="GHG17" s="7"/>
      <c r="GHH17" s="7"/>
      <c r="GHI17" s="7"/>
      <c r="GHJ17" s="7"/>
      <c r="GHK17" s="7"/>
      <c r="GHL17" s="7"/>
      <c r="GHM17" s="7"/>
      <c r="GHN17" s="7"/>
      <c r="GHO17" s="7"/>
      <c r="GHP17" s="7"/>
      <c r="GHQ17" s="7"/>
      <c r="GHR17" s="7"/>
      <c r="GHS17" s="7"/>
      <c r="GHT17" s="7"/>
      <c r="GHU17" s="7"/>
      <c r="GHV17" s="7"/>
      <c r="GHW17" s="7"/>
      <c r="GHX17" s="7"/>
      <c r="GHY17" s="7"/>
      <c r="GHZ17" s="7"/>
      <c r="GIA17" s="7"/>
      <c r="GIB17" s="7"/>
      <c r="GIC17" s="7"/>
      <c r="GID17" s="7"/>
      <c r="GIE17" s="7"/>
      <c r="GIF17" s="7"/>
      <c r="GIG17" s="7"/>
      <c r="GIH17" s="7"/>
      <c r="GII17" s="7"/>
      <c r="GIJ17" s="7"/>
      <c r="GIK17" s="7"/>
      <c r="GIL17" s="7"/>
      <c r="GIM17" s="7"/>
      <c r="GIN17" s="7"/>
      <c r="GIO17" s="7"/>
      <c r="GIP17" s="7"/>
      <c r="GIQ17" s="7"/>
      <c r="GIR17" s="7"/>
      <c r="GIS17" s="7"/>
      <c r="GIT17" s="7"/>
      <c r="GIU17" s="7"/>
      <c r="GIV17" s="7"/>
      <c r="GIW17" s="7"/>
      <c r="GIX17" s="7"/>
      <c r="GIY17" s="7"/>
      <c r="GIZ17" s="7"/>
      <c r="GJA17" s="7"/>
      <c r="GJB17" s="7"/>
      <c r="GJC17" s="7"/>
      <c r="GJD17" s="7"/>
      <c r="GJE17" s="7"/>
      <c r="GJF17" s="7"/>
      <c r="GJG17" s="7"/>
      <c r="GJH17" s="7"/>
      <c r="GJI17" s="7"/>
      <c r="GJJ17" s="7"/>
      <c r="GJK17" s="7"/>
      <c r="GJL17" s="7"/>
      <c r="GJM17" s="7"/>
      <c r="GJN17" s="7"/>
      <c r="GJO17" s="7"/>
      <c r="GJP17" s="7"/>
      <c r="GJQ17" s="7"/>
      <c r="GJR17" s="7"/>
      <c r="GJS17" s="7"/>
      <c r="GJT17" s="7"/>
      <c r="GJU17" s="7"/>
      <c r="GJV17" s="7"/>
      <c r="GJW17" s="7"/>
      <c r="GJX17" s="7"/>
      <c r="GJY17" s="7"/>
      <c r="GJZ17" s="7"/>
      <c r="GKA17" s="7"/>
      <c r="GKB17" s="7"/>
      <c r="GKC17" s="7"/>
      <c r="GKD17" s="7"/>
      <c r="GKE17" s="7"/>
      <c r="GKF17" s="7"/>
      <c r="GKG17" s="7"/>
      <c r="GKH17" s="7"/>
      <c r="GKI17" s="7"/>
      <c r="GKJ17" s="7"/>
      <c r="GKK17" s="7"/>
      <c r="GKL17" s="7"/>
      <c r="GKM17" s="7"/>
      <c r="GKN17" s="7"/>
      <c r="GKO17" s="7"/>
      <c r="GKP17" s="7"/>
      <c r="GKQ17" s="7"/>
      <c r="GKR17" s="7"/>
      <c r="GKS17" s="7"/>
      <c r="GKT17" s="7"/>
      <c r="GKU17" s="7"/>
      <c r="GKV17" s="7"/>
      <c r="GKW17" s="7"/>
      <c r="GKX17" s="7"/>
      <c r="GKY17" s="7"/>
      <c r="GKZ17" s="7"/>
      <c r="GLA17" s="7"/>
      <c r="GLB17" s="7"/>
      <c r="GLC17" s="7"/>
      <c r="GLD17" s="7"/>
      <c r="GLE17" s="7"/>
      <c r="GLF17" s="7"/>
      <c r="GLG17" s="7"/>
      <c r="GLH17" s="7"/>
      <c r="GLI17" s="7"/>
      <c r="GLJ17" s="7"/>
      <c r="GLK17" s="7"/>
      <c r="GLL17" s="7"/>
      <c r="GLM17" s="7"/>
      <c r="GLN17" s="7"/>
      <c r="GLO17" s="7"/>
      <c r="GLP17" s="7"/>
      <c r="GLQ17" s="7"/>
      <c r="GLR17" s="7"/>
      <c r="GLS17" s="7"/>
      <c r="GLT17" s="7"/>
      <c r="GLU17" s="7"/>
      <c r="GLV17" s="7"/>
      <c r="GLW17" s="7"/>
      <c r="GLX17" s="7"/>
      <c r="GLY17" s="7"/>
      <c r="GLZ17" s="7"/>
      <c r="GMA17" s="7"/>
      <c r="GMB17" s="7"/>
      <c r="GMC17" s="7"/>
      <c r="GMD17" s="7"/>
      <c r="GME17" s="7"/>
      <c r="GMF17" s="7"/>
      <c r="GMG17" s="7"/>
      <c r="GMH17" s="7"/>
      <c r="GMI17" s="7"/>
      <c r="GMJ17" s="7"/>
      <c r="GMK17" s="7"/>
      <c r="GML17" s="7"/>
      <c r="GMM17" s="7"/>
      <c r="GMN17" s="7"/>
      <c r="GMO17" s="7"/>
      <c r="GMP17" s="7"/>
      <c r="GMQ17" s="7"/>
      <c r="GMR17" s="7"/>
      <c r="GMS17" s="7"/>
      <c r="GMT17" s="7"/>
      <c r="GMU17" s="7"/>
      <c r="GMV17" s="7"/>
      <c r="GMW17" s="7"/>
      <c r="GMX17" s="7"/>
      <c r="GMY17" s="7"/>
      <c r="GMZ17" s="7"/>
      <c r="GNA17" s="7"/>
      <c r="GNB17" s="7"/>
      <c r="GNC17" s="7"/>
      <c r="GND17" s="7"/>
      <c r="GNE17" s="7"/>
      <c r="GNF17" s="7"/>
      <c r="GNG17" s="7"/>
      <c r="GNH17" s="7"/>
      <c r="GNI17" s="7"/>
      <c r="GNJ17" s="7"/>
      <c r="GNK17" s="7"/>
      <c r="GNL17" s="7"/>
      <c r="GNM17" s="7"/>
      <c r="GNN17" s="7"/>
      <c r="GNO17" s="7"/>
      <c r="GNP17" s="7"/>
      <c r="GNQ17" s="7"/>
      <c r="GNR17" s="7"/>
      <c r="GNS17" s="7"/>
      <c r="GNT17" s="7"/>
      <c r="GNU17" s="7"/>
      <c r="GNV17" s="7"/>
      <c r="GNW17" s="7"/>
      <c r="GNX17" s="7"/>
      <c r="GNY17" s="7"/>
      <c r="GNZ17" s="7"/>
      <c r="GOA17" s="7"/>
      <c r="GOB17" s="7"/>
      <c r="GOC17" s="7"/>
      <c r="GOD17" s="7"/>
      <c r="GOE17" s="7"/>
      <c r="GOF17" s="7"/>
      <c r="GOG17" s="7"/>
      <c r="GOH17" s="7"/>
      <c r="GOI17" s="7"/>
      <c r="GOJ17" s="7"/>
      <c r="GOK17" s="7"/>
      <c r="GOL17" s="7"/>
      <c r="GOM17" s="7"/>
      <c r="GON17" s="7"/>
      <c r="GOO17" s="7"/>
      <c r="GOP17" s="7"/>
      <c r="GOQ17" s="7"/>
      <c r="GOR17" s="7"/>
      <c r="GOT17" s="7"/>
      <c r="GOU17" s="7"/>
      <c r="GOV17" s="7"/>
      <c r="GOW17" s="7"/>
      <c r="GOX17" s="7"/>
      <c r="GOY17" s="7"/>
      <c r="GOZ17" s="7"/>
      <c r="GPA17" s="7"/>
      <c r="GPB17" s="7"/>
      <c r="GPC17" s="7"/>
      <c r="GPD17" s="7"/>
      <c r="GPE17" s="7"/>
      <c r="GPF17" s="7"/>
      <c r="GPG17" s="7"/>
      <c r="GPH17" s="7"/>
      <c r="GPI17" s="7"/>
      <c r="GPJ17" s="7"/>
      <c r="GPK17" s="7"/>
      <c r="GPL17" s="7"/>
      <c r="GPM17" s="7"/>
      <c r="GPN17" s="7"/>
      <c r="GPO17" s="7"/>
      <c r="GPP17" s="7"/>
      <c r="GPQ17" s="7"/>
      <c r="GPR17" s="7"/>
      <c r="GPS17" s="7"/>
      <c r="GPT17" s="7"/>
      <c r="GPU17" s="7"/>
      <c r="GPV17" s="7"/>
      <c r="GPW17" s="7"/>
      <c r="GPX17" s="7"/>
      <c r="GPY17" s="7"/>
      <c r="GPZ17" s="7"/>
      <c r="GQA17" s="7"/>
      <c r="GQB17" s="7"/>
      <c r="GQC17" s="7"/>
      <c r="GQD17" s="7"/>
      <c r="GQE17" s="7"/>
      <c r="GQF17" s="7"/>
      <c r="GQG17" s="7"/>
      <c r="GQH17" s="7"/>
      <c r="GQI17" s="7"/>
      <c r="GQJ17" s="7"/>
      <c r="GQK17" s="7"/>
      <c r="GQL17" s="7"/>
      <c r="GQM17" s="7"/>
      <c r="GQN17" s="7"/>
      <c r="GQO17" s="7"/>
      <c r="GQP17" s="7"/>
      <c r="GQQ17" s="7"/>
      <c r="GQR17" s="7"/>
      <c r="GQS17" s="7"/>
      <c r="GQT17" s="7"/>
      <c r="GQU17" s="7"/>
      <c r="GQV17" s="7"/>
      <c r="GQW17" s="7"/>
      <c r="GQX17" s="7"/>
      <c r="GQY17" s="7"/>
      <c r="GQZ17" s="7"/>
      <c r="GRA17" s="7"/>
      <c r="GRB17" s="7"/>
      <c r="GRC17" s="7"/>
      <c r="GRD17" s="7"/>
      <c r="GRE17" s="7"/>
      <c r="GRF17" s="7"/>
      <c r="GRG17" s="7"/>
      <c r="GRH17" s="7"/>
      <c r="GRI17" s="7"/>
      <c r="GRJ17" s="7"/>
      <c r="GRK17" s="7"/>
      <c r="GRL17" s="7"/>
      <c r="GRM17" s="7"/>
      <c r="GRN17" s="7"/>
      <c r="GRO17" s="7"/>
      <c r="GRP17" s="7"/>
      <c r="GRQ17" s="7"/>
      <c r="GRR17" s="7"/>
      <c r="GRS17" s="7"/>
      <c r="GRT17" s="7"/>
      <c r="GRU17" s="7"/>
      <c r="GRV17" s="7"/>
      <c r="GRW17" s="7"/>
      <c r="GRX17" s="7"/>
      <c r="GRY17" s="7"/>
      <c r="GRZ17" s="7"/>
      <c r="GSA17" s="7"/>
      <c r="GSB17" s="7"/>
      <c r="GSC17" s="7"/>
      <c r="GSD17" s="7"/>
      <c r="GSE17" s="7"/>
      <c r="GSF17" s="7"/>
      <c r="GSG17" s="7"/>
      <c r="GSH17" s="7"/>
      <c r="GSI17" s="7"/>
      <c r="GSJ17" s="7"/>
      <c r="GSK17" s="7"/>
      <c r="GSL17" s="7"/>
      <c r="GSM17" s="7"/>
      <c r="GSN17" s="7"/>
      <c r="GSO17" s="7"/>
      <c r="GSP17" s="7"/>
      <c r="GSQ17" s="7"/>
      <c r="GSR17" s="7"/>
      <c r="GSS17" s="7"/>
      <c r="GST17" s="7"/>
      <c r="GSU17" s="7"/>
      <c r="GSV17" s="7"/>
      <c r="GSW17" s="7"/>
      <c r="GSX17" s="7"/>
      <c r="GSY17" s="7"/>
      <c r="GSZ17" s="7"/>
      <c r="GTA17" s="7"/>
      <c r="GTB17" s="7"/>
      <c r="GTC17" s="7"/>
      <c r="GTD17" s="7"/>
      <c r="GTE17" s="7"/>
      <c r="GTF17" s="7"/>
      <c r="GTG17" s="7"/>
      <c r="GTH17" s="7"/>
      <c r="GTI17" s="7"/>
      <c r="GTJ17" s="7"/>
      <c r="GTK17" s="7"/>
      <c r="GTL17" s="7"/>
      <c r="GTM17" s="7"/>
      <c r="GTN17" s="7"/>
      <c r="GTO17" s="7"/>
      <c r="GTP17" s="7"/>
      <c r="GTQ17" s="7"/>
      <c r="GTR17" s="7"/>
      <c r="GTS17" s="7"/>
      <c r="GTT17" s="7"/>
      <c r="GTU17" s="7"/>
      <c r="GTV17" s="7"/>
      <c r="GTW17" s="7"/>
      <c r="GTX17" s="7"/>
      <c r="GTY17" s="7"/>
      <c r="GTZ17" s="7"/>
      <c r="GUA17" s="7"/>
      <c r="GUB17" s="7"/>
      <c r="GUC17" s="7"/>
      <c r="GUD17" s="7"/>
      <c r="GUE17" s="7"/>
      <c r="GUF17" s="7"/>
      <c r="GUG17" s="7"/>
      <c r="GUH17" s="7"/>
      <c r="GUI17" s="7"/>
      <c r="GUJ17" s="7"/>
      <c r="GUK17" s="7"/>
      <c r="GUL17" s="7"/>
      <c r="GUM17" s="7"/>
      <c r="GUN17" s="7"/>
      <c r="GUO17" s="7"/>
      <c r="GUP17" s="7"/>
      <c r="GUQ17" s="7"/>
      <c r="GUR17" s="7"/>
      <c r="GUS17" s="7"/>
      <c r="GUT17" s="7"/>
      <c r="GUU17" s="7"/>
      <c r="GUV17" s="7"/>
      <c r="GUW17" s="7"/>
      <c r="GUX17" s="7"/>
      <c r="GUY17" s="7"/>
      <c r="GUZ17" s="7"/>
      <c r="GVA17" s="7"/>
      <c r="GVB17" s="7"/>
      <c r="GVC17" s="7"/>
      <c r="GVD17" s="7"/>
      <c r="GVE17" s="7"/>
      <c r="GVF17" s="7"/>
      <c r="GVG17" s="7"/>
      <c r="GVH17" s="7"/>
      <c r="GVI17" s="7"/>
      <c r="GVJ17" s="7"/>
      <c r="GVK17" s="7"/>
      <c r="GVL17" s="7"/>
      <c r="GVM17" s="7"/>
      <c r="GVN17" s="7"/>
      <c r="GVO17" s="7"/>
      <c r="GVP17" s="7"/>
      <c r="GVQ17" s="7"/>
      <c r="GVR17" s="7"/>
      <c r="GVS17" s="7"/>
      <c r="GVT17" s="7"/>
      <c r="GVU17" s="7"/>
      <c r="GVV17" s="7"/>
      <c r="GVW17" s="7"/>
      <c r="GVX17" s="7"/>
      <c r="GVY17" s="7"/>
      <c r="GVZ17" s="7"/>
      <c r="GWA17" s="7"/>
      <c r="GWB17" s="7"/>
      <c r="GWC17" s="7"/>
      <c r="GWD17" s="7"/>
      <c r="GWE17" s="7"/>
      <c r="GWF17" s="7"/>
      <c r="GWG17" s="7"/>
      <c r="GWH17" s="7"/>
      <c r="GWI17" s="7"/>
      <c r="GWJ17" s="7"/>
      <c r="GWK17" s="7"/>
      <c r="GWL17" s="7"/>
      <c r="GWM17" s="7"/>
      <c r="GWN17" s="7"/>
      <c r="GWO17" s="7"/>
      <c r="GWP17" s="7"/>
      <c r="GWQ17" s="7"/>
      <c r="GWR17" s="7"/>
      <c r="GWS17" s="7"/>
      <c r="GWT17" s="7"/>
      <c r="GWU17" s="7"/>
      <c r="GWV17" s="7"/>
      <c r="GWW17" s="7"/>
      <c r="GWX17" s="7"/>
      <c r="GWY17" s="7"/>
      <c r="GWZ17" s="7"/>
      <c r="GXA17" s="7"/>
      <c r="GXB17" s="7"/>
      <c r="GXC17" s="7"/>
      <c r="GXD17" s="7"/>
      <c r="GXE17" s="7"/>
      <c r="GXF17" s="7"/>
      <c r="GXG17" s="7"/>
      <c r="GXH17" s="7"/>
      <c r="GXI17" s="7"/>
      <c r="GXJ17" s="7"/>
      <c r="GXK17" s="7"/>
      <c r="GXL17" s="7"/>
      <c r="GXM17" s="7"/>
      <c r="GXN17" s="7"/>
      <c r="GXO17" s="7"/>
      <c r="GXP17" s="7"/>
      <c r="GXQ17" s="7"/>
      <c r="GXR17" s="7"/>
      <c r="GXS17" s="7"/>
      <c r="GXT17" s="7"/>
      <c r="GXU17" s="7"/>
      <c r="GXV17" s="7"/>
      <c r="GXW17" s="7"/>
      <c r="GXX17" s="7"/>
      <c r="GXY17" s="7"/>
      <c r="GXZ17" s="7"/>
      <c r="GYA17" s="7"/>
      <c r="GYB17" s="7"/>
      <c r="GYC17" s="7"/>
      <c r="GYD17" s="7"/>
      <c r="GYE17" s="7"/>
      <c r="GYF17" s="7"/>
      <c r="GYG17" s="7"/>
      <c r="GYH17" s="7"/>
      <c r="GYI17" s="7"/>
      <c r="GYJ17" s="7"/>
      <c r="GYK17" s="7"/>
      <c r="GYL17" s="7"/>
      <c r="GYM17" s="7"/>
      <c r="GYN17" s="7"/>
      <c r="GYP17" s="7"/>
      <c r="GYQ17" s="7"/>
      <c r="GYR17" s="7"/>
      <c r="GYS17" s="7"/>
      <c r="GYT17" s="7"/>
      <c r="GYU17" s="7"/>
      <c r="GYV17" s="7"/>
      <c r="GYW17" s="7"/>
      <c r="GYX17" s="7"/>
      <c r="GYY17" s="7"/>
      <c r="GYZ17" s="7"/>
      <c r="GZA17" s="7"/>
      <c r="GZB17" s="7"/>
      <c r="GZC17" s="7"/>
      <c r="GZD17" s="7"/>
      <c r="GZE17" s="7"/>
      <c r="GZF17" s="7"/>
      <c r="GZG17" s="7"/>
      <c r="GZH17" s="7"/>
      <c r="GZI17" s="7"/>
      <c r="GZJ17" s="7"/>
      <c r="GZK17" s="7"/>
      <c r="GZL17" s="7"/>
      <c r="GZM17" s="7"/>
      <c r="GZN17" s="7"/>
      <c r="GZO17" s="7"/>
      <c r="GZP17" s="7"/>
      <c r="GZQ17" s="7"/>
      <c r="GZR17" s="7"/>
      <c r="GZS17" s="7"/>
      <c r="GZT17" s="7"/>
      <c r="GZU17" s="7"/>
      <c r="GZV17" s="7"/>
      <c r="GZW17" s="7"/>
      <c r="GZX17" s="7"/>
      <c r="GZY17" s="7"/>
      <c r="GZZ17" s="7"/>
      <c r="HAA17" s="7"/>
      <c r="HAB17" s="7"/>
      <c r="HAC17" s="7"/>
      <c r="HAD17" s="7"/>
      <c r="HAE17" s="7"/>
      <c r="HAF17" s="7"/>
      <c r="HAG17" s="7"/>
      <c r="HAH17" s="7"/>
      <c r="HAI17" s="7"/>
      <c r="HAJ17" s="7"/>
      <c r="HAK17" s="7"/>
      <c r="HAL17" s="7"/>
      <c r="HAM17" s="7"/>
      <c r="HAN17" s="7"/>
      <c r="HAO17" s="7"/>
      <c r="HAP17" s="7"/>
      <c r="HAQ17" s="7"/>
      <c r="HAR17" s="7"/>
      <c r="HAS17" s="7"/>
      <c r="HAT17" s="7"/>
      <c r="HAU17" s="7"/>
      <c r="HAV17" s="7"/>
      <c r="HAW17" s="7"/>
      <c r="HAX17" s="7"/>
      <c r="HAY17" s="7"/>
      <c r="HAZ17" s="7"/>
      <c r="HBA17" s="7"/>
      <c r="HBB17" s="7"/>
      <c r="HBC17" s="7"/>
      <c r="HBD17" s="7"/>
      <c r="HBE17" s="7"/>
      <c r="HBF17" s="7"/>
      <c r="HBG17" s="7"/>
      <c r="HBH17" s="7"/>
      <c r="HBI17" s="7"/>
      <c r="HBJ17" s="7"/>
      <c r="HBK17" s="7"/>
      <c r="HBL17" s="7"/>
      <c r="HBM17" s="7"/>
      <c r="HBN17" s="7"/>
      <c r="HBO17" s="7"/>
      <c r="HBP17" s="7"/>
      <c r="HBQ17" s="7"/>
      <c r="HBR17" s="7"/>
      <c r="HBS17" s="7"/>
      <c r="HBT17" s="7"/>
      <c r="HBU17" s="7"/>
      <c r="HBV17" s="7"/>
      <c r="HBW17" s="7"/>
      <c r="HBX17" s="7"/>
      <c r="HBY17" s="7"/>
      <c r="HBZ17" s="7"/>
      <c r="HCA17" s="7"/>
      <c r="HCB17" s="7"/>
      <c r="HCC17" s="7"/>
      <c r="HCD17" s="7"/>
      <c r="HCE17" s="7"/>
      <c r="HCF17" s="7"/>
      <c r="HCG17" s="7"/>
      <c r="HCH17" s="7"/>
      <c r="HCI17" s="7"/>
      <c r="HCJ17" s="7"/>
      <c r="HCK17" s="7"/>
      <c r="HCL17" s="7"/>
      <c r="HCM17" s="7"/>
      <c r="HCN17" s="7"/>
      <c r="HCO17" s="7"/>
      <c r="HCP17" s="7"/>
      <c r="HCQ17" s="7"/>
      <c r="HCR17" s="7"/>
      <c r="HCS17" s="7"/>
      <c r="HCT17" s="7"/>
      <c r="HCU17" s="7"/>
      <c r="HCV17" s="7"/>
      <c r="HCW17" s="7"/>
      <c r="HCX17" s="7"/>
      <c r="HCY17" s="7"/>
      <c r="HCZ17" s="7"/>
      <c r="HDA17" s="7"/>
      <c r="HDB17" s="7"/>
      <c r="HDC17" s="7"/>
      <c r="HDD17" s="7"/>
      <c r="HDE17" s="7"/>
      <c r="HDF17" s="7"/>
      <c r="HDG17" s="7"/>
      <c r="HDH17" s="7"/>
      <c r="HDI17" s="7"/>
      <c r="HDJ17" s="7"/>
      <c r="HDK17" s="7"/>
      <c r="HDL17" s="7"/>
      <c r="HDM17" s="7"/>
      <c r="HDN17" s="7"/>
      <c r="HDO17" s="7"/>
      <c r="HDP17" s="7"/>
      <c r="HDQ17" s="7"/>
      <c r="HDR17" s="7"/>
      <c r="HDS17" s="7"/>
      <c r="HDT17" s="7"/>
      <c r="HDU17" s="7"/>
      <c r="HDV17" s="7"/>
      <c r="HDW17" s="7"/>
      <c r="HDX17" s="7"/>
      <c r="HDY17" s="7"/>
      <c r="HDZ17" s="7"/>
      <c r="HEA17" s="7"/>
      <c r="HEB17" s="7"/>
      <c r="HEC17" s="7"/>
      <c r="HED17" s="7"/>
      <c r="HEE17" s="7"/>
      <c r="HEF17" s="7"/>
      <c r="HEG17" s="7"/>
      <c r="HEH17" s="7"/>
      <c r="HEI17" s="7"/>
      <c r="HEJ17" s="7"/>
      <c r="HEK17" s="7"/>
      <c r="HEL17" s="7"/>
      <c r="HEM17" s="7"/>
      <c r="HEN17" s="7"/>
      <c r="HEO17" s="7"/>
      <c r="HEP17" s="7"/>
      <c r="HEQ17" s="7"/>
      <c r="HER17" s="7"/>
      <c r="HES17" s="7"/>
      <c r="HET17" s="7"/>
      <c r="HEU17" s="7"/>
      <c r="HEV17" s="7"/>
      <c r="HEW17" s="7"/>
      <c r="HEX17" s="7"/>
      <c r="HEY17" s="7"/>
      <c r="HEZ17" s="7"/>
      <c r="HFA17" s="7"/>
      <c r="HFB17" s="7"/>
      <c r="HFC17" s="7"/>
      <c r="HFD17" s="7"/>
      <c r="HFE17" s="7"/>
      <c r="HFF17" s="7"/>
      <c r="HFG17" s="7"/>
      <c r="HFH17" s="7"/>
      <c r="HFI17" s="7"/>
      <c r="HFJ17" s="7"/>
      <c r="HFK17" s="7"/>
      <c r="HFL17" s="7"/>
      <c r="HFM17" s="7"/>
      <c r="HFN17" s="7"/>
      <c r="HFO17" s="7"/>
      <c r="HFP17" s="7"/>
      <c r="HFQ17" s="7"/>
      <c r="HFR17" s="7"/>
      <c r="HFS17" s="7"/>
      <c r="HFT17" s="7"/>
      <c r="HFU17" s="7"/>
      <c r="HFV17" s="7"/>
      <c r="HFW17" s="7"/>
      <c r="HFX17" s="7"/>
      <c r="HFY17" s="7"/>
      <c r="HFZ17" s="7"/>
      <c r="HGA17" s="7"/>
      <c r="HGB17" s="7"/>
      <c r="HGC17" s="7"/>
      <c r="HGD17" s="7"/>
      <c r="HGE17" s="7"/>
      <c r="HGF17" s="7"/>
      <c r="HGG17" s="7"/>
      <c r="HGH17" s="7"/>
      <c r="HGI17" s="7"/>
      <c r="HGJ17" s="7"/>
      <c r="HGK17" s="7"/>
      <c r="HGL17" s="7"/>
      <c r="HGM17" s="7"/>
      <c r="HGN17" s="7"/>
      <c r="HGO17" s="7"/>
      <c r="HGP17" s="7"/>
      <c r="HGQ17" s="7"/>
      <c r="HGR17" s="7"/>
      <c r="HGS17" s="7"/>
      <c r="HGT17" s="7"/>
      <c r="HGU17" s="7"/>
      <c r="HGV17" s="7"/>
      <c r="HGW17" s="7"/>
      <c r="HGX17" s="7"/>
      <c r="HGY17" s="7"/>
      <c r="HGZ17" s="7"/>
      <c r="HHA17" s="7"/>
      <c r="HHB17" s="7"/>
      <c r="HHC17" s="7"/>
      <c r="HHD17" s="7"/>
      <c r="HHE17" s="7"/>
      <c r="HHF17" s="7"/>
      <c r="HHG17" s="7"/>
      <c r="HHH17" s="7"/>
      <c r="HHI17" s="7"/>
      <c r="HHJ17" s="7"/>
      <c r="HHK17" s="7"/>
      <c r="HHL17" s="7"/>
      <c r="HHM17" s="7"/>
      <c r="HHN17" s="7"/>
      <c r="HHO17" s="7"/>
      <c r="HHP17" s="7"/>
      <c r="HHQ17" s="7"/>
      <c r="HHR17" s="7"/>
      <c r="HHS17" s="7"/>
      <c r="HHT17" s="7"/>
      <c r="HHU17" s="7"/>
      <c r="HHV17" s="7"/>
      <c r="HHW17" s="7"/>
      <c r="HHX17" s="7"/>
      <c r="HHY17" s="7"/>
      <c r="HHZ17" s="7"/>
      <c r="HIA17" s="7"/>
      <c r="HIB17" s="7"/>
      <c r="HIC17" s="7"/>
      <c r="HID17" s="7"/>
      <c r="HIE17" s="7"/>
      <c r="HIF17" s="7"/>
      <c r="HIG17" s="7"/>
      <c r="HIH17" s="7"/>
      <c r="HII17" s="7"/>
      <c r="HIJ17" s="7"/>
      <c r="HIL17" s="7"/>
      <c r="HIM17" s="7"/>
      <c r="HIN17" s="7"/>
      <c r="HIO17" s="7"/>
      <c r="HIP17" s="7"/>
      <c r="HIQ17" s="7"/>
      <c r="HIR17" s="7"/>
      <c r="HIS17" s="7"/>
      <c r="HIT17" s="7"/>
      <c r="HIU17" s="7"/>
      <c r="HIV17" s="7"/>
      <c r="HIW17" s="7"/>
      <c r="HIX17" s="7"/>
      <c r="HIY17" s="7"/>
      <c r="HIZ17" s="7"/>
      <c r="HJA17" s="7"/>
      <c r="HJB17" s="7"/>
      <c r="HJC17" s="7"/>
      <c r="HJD17" s="7"/>
      <c r="HJE17" s="7"/>
      <c r="HJF17" s="7"/>
      <c r="HJG17" s="7"/>
      <c r="HJH17" s="7"/>
      <c r="HJI17" s="7"/>
      <c r="HJJ17" s="7"/>
      <c r="HJK17" s="7"/>
      <c r="HJL17" s="7"/>
      <c r="HJM17" s="7"/>
      <c r="HJN17" s="7"/>
      <c r="HJO17" s="7"/>
      <c r="HJP17" s="7"/>
      <c r="HJQ17" s="7"/>
      <c r="HJR17" s="7"/>
      <c r="HJS17" s="7"/>
      <c r="HJT17" s="7"/>
      <c r="HJU17" s="7"/>
      <c r="HJV17" s="7"/>
      <c r="HJW17" s="7"/>
      <c r="HJX17" s="7"/>
      <c r="HJY17" s="7"/>
      <c r="HJZ17" s="7"/>
      <c r="HKA17" s="7"/>
      <c r="HKB17" s="7"/>
      <c r="HKC17" s="7"/>
      <c r="HKD17" s="7"/>
      <c r="HKE17" s="7"/>
      <c r="HKF17" s="7"/>
      <c r="HKG17" s="7"/>
      <c r="HKH17" s="7"/>
      <c r="HKI17" s="7"/>
      <c r="HKJ17" s="7"/>
      <c r="HKK17" s="7"/>
      <c r="HKL17" s="7"/>
      <c r="HKM17" s="7"/>
      <c r="HKN17" s="7"/>
      <c r="HKO17" s="7"/>
      <c r="HKP17" s="7"/>
      <c r="HKQ17" s="7"/>
      <c r="HKR17" s="7"/>
      <c r="HKS17" s="7"/>
      <c r="HKT17" s="7"/>
      <c r="HKU17" s="7"/>
      <c r="HKV17" s="7"/>
      <c r="HKW17" s="7"/>
      <c r="HKX17" s="7"/>
      <c r="HKY17" s="7"/>
      <c r="HKZ17" s="7"/>
      <c r="HLA17" s="7"/>
      <c r="HLB17" s="7"/>
      <c r="HLC17" s="7"/>
      <c r="HLD17" s="7"/>
      <c r="HLE17" s="7"/>
      <c r="HLF17" s="7"/>
      <c r="HLG17" s="7"/>
      <c r="HLH17" s="7"/>
      <c r="HLI17" s="7"/>
      <c r="HLJ17" s="7"/>
      <c r="HLK17" s="7"/>
      <c r="HLL17" s="7"/>
      <c r="HLM17" s="7"/>
      <c r="HLN17" s="7"/>
      <c r="HLO17" s="7"/>
      <c r="HLP17" s="7"/>
      <c r="HLQ17" s="7"/>
      <c r="HLR17" s="7"/>
      <c r="HLS17" s="7"/>
      <c r="HLT17" s="7"/>
      <c r="HLU17" s="7"/>
      <c r="HLV17" s="7"/>
      <c r="HLW17" s="7"/>
      <c r="HLX17" s="7"/>
      <c r="HLY17" s="7"/>
      <c r="HLZ17" s="7"/>
      <c r="HMA17" s="7"/>
      <c r="HMB17" s="7"/>
      <c r="HMC17" s="7"/>
      <c r="HMD17" s="7"/>
      <c r="HME17" s="7"/>
      <c r="HMF17" s="7"/>
      <c r="HMG17" s="7"/>
      <c r="HMH17" s="7"/>
      <c r="HMI17" s="7"/>
      <c r="HMJ17" s="7"/>
      <c r="HMK17" s="7"/>
      <c r="HML17" s="7"/>
      <c r="HMM17" s="7"/>
      <c r="HMN17" s="7"/>
      <c r="HMO17" s="7"/>
      <c r="HMP17" s="7"/>
      <c r="HMQ17" s="7"/>
      <c r="HMR17" s="7"/>
      <c r="HMS17" s="7"/>
      <c r="HMT17" s="7"/>
      <c r="HMU17" s="7"/>
      <c r="HMV17" s="7"/>
      <c r="HMW17" s="7"/>
      <c r="HMX17" s="7"/>
      <c r="HMY17" s="7"/>
      <c r="HMZ17" s="7"/>
      <c r="HNA17" s="7"/>
      <c r="HNB17" s="7"/>
      <c r="HNC17" s="7"/>
      <c r="HND17" s="7"/>
      <c r="HNE17" s="7"/>
      <c r="HNF17" s="7"/>
      <c r="HNG17" s="7"/>
      <c r="HNH17" s="7"/>
      <c r="HNI17" s="7"/>
      <c r="HNJ17" s="7"/>
      <c r="HNK17" s="7"/>
      <c r="HNL17" s="7"/>
      <c r="HNM17" s="7"/>
      <c r="HNN17" s="7"/>
      <c r="HNO17" s="7"/>
      <c r="HNP17" s="7"/>
      <c r="HNQ17" s="7"/>
      <c r="HNR17" s="7"/>
      <c r="HNS17" s="7"/>
      <c r="HNT17" s="7"/>
      <c r="HNU17" s="7"/>
      <c r="HNV17" s="7"/>
      <c r="HNW17" s="7"/>
      <c r="HNX17" s="7"/>
      <c r="HNY17" s="7"/>
      <c r="HNZ17" s="7"/>
      <c r="HOA17" s="7"/>
      <c r="HOB17" s="7"/>
      <c r="HOC17" s="7"/>
      <c r="HOD17" s="7"/>
      <c r="HOE17" s="7"/>
      <c r="HOF17" s="7"/>
      <c r="HOG17" s="7"/>
      <c r="HOH17" s="7"/>
      <c r="HOI17" s="7"/>
      <c r="HOJ17" s="7"/>
      <c r="HOK17" s="7"/>
      <c r="HOL17" s="7"/>
      <c r="HOM17" s="7"/>
      <c r="HON17" s="7"/>
      <c r="HOO17" s="7"/>
      <c r="HOP17" s="7"/>
      <c r="HOQ17" s="7"/>
      <c r="HOR17" s="7"/>
      <c r="HOS17" s="7"/>
      <c r="HOT17" s="7"/>
      <c r="HOU17" s="7"/>
      <c r="HOV17" s="7"/>
      <c r="HOW17" s="7"/>
      <c r="HOX17" s="7"/>
      <c r="HOY17" s="7"/>
      <c r="HOZ17" s="7"/>
      <c r="HPA17" s="7"/>
      <c r="HPB17" s="7"/>
      <c r="HPC17" s="7"/>
      <c r="HPD17" s="7"/>
      <c r="HPE17" s="7"/>
      <c r="HPF17" s="7"/>
      <c r="HPG17" s="7"/>
      <c r="HPH17" s="7"/>
      <c r="HPI17" s="7"/>
      <c r="HPJ17" s="7"/>
      <c r="HPK17" s="7"/>
      <c r="HPL17" s="7"/>
      <c r="HPM17" s="7"/>
      <c r="HPN17" s="7"/>
      <c r="HPO17" s="7"/>
      <c r="HPP17" s="7"/>
      <c r="HPQ17" s="7"/>
      <c r="HPR17" s="7"/>
      <c r="HPS17" s="7"/>
      <c r="HPT17" s="7"/>
      <c r="HPU17" s="7"/>
      <c r="HPV17" s="7"/>
      <c r="HPW17" s="7"/>
      <c r="HPX17" s="7"/>
      <c r="HPY17" s="7"/>
      <c r="HPZ17" s="7"/>
      <c r="HQA17" s="7"/>
      <c r="HQB17" s="7"/>
      <c r="HQC17" s="7"/>
      <c r="HQD17" s="7"/>
      <c r="HQE17" s="7"/>
      <c r="HQF17" s="7"/>
      <c r="HQG17" s="7"/>
      <c r="HQH17" s="7"/>
      <c r="HQI17" s="7"/>
      <c r="HQJ17" s="7"/>
      <c r="HQK17" s="7"/>
      <c r="HQL17" s="7"/>
      <c r="HQM17" s="7"/>
      <c r="HQN17" s="7"/>
      <c r="HQO17" s="7"/>
      <c r="HQP17" s="7"/>
      <c r="HQQ17" s="7"/>
      <c r="HQR17" s="7"/>
      <c r="HQS17" s="7"/>
      <c r="HQT17" s="7"/>
      <c r="HQU17" s="7"/>
      <c r="HQV17" s="7"/>
      <c r="HQW17" s="7"/>
      <c r="HQX17" s="7"/>
      <c r="HQY17" s="7"/>
      <c r="HQZ17" s="7"/>
      <c r="HRA17" s="7"/>
      <c r="HRB17" s="7"/>
      <c r="HRC17" s="7"/>
      <c r="HRD17" s="7"/>
      <c r="HRE17" s="7"/>
      <c r="HRF17" s="7"/>
      <c r="HRG17" s="7"/>
      <c r="HRH17" s="7"/>
      <c r="HRI17" s="7"/>
      <c r="HRJ17" s="7"/>
      <c r="HRK17" s="7"/>
      <c r="HRL17" s="7"/>
      <c r="HRM17" s="7"/>
      <c r="HRN17" s="7"/>
      <c r="HRO17" s="7"/>
      <c r="HRP17" s="7"/>
      <c r="HRQ17" s="7"/>
      <c r="HRR17" s="7"/>
      <c r="HRS17" s="7"/>
      <c r="HRT17" s="7"/>
      <c r="HRU17" s="7"/>
      <c r="HRV17" s="7"/>
      <c r="HRW17" s="7"/>
      <c r="HRX17" s="7"/>
      <c r="HRY17" s="7"/>
      <c r="HRZ17" s="7"/>
      <c r="HSA17" s="7"/>
      <c r="HSB17" s="7"/>
      <c r="HSC17" s="7"/>
      <c r="HSD17" s="7"/>
      <c r="HSE17" s="7"/>
      <c r="HSF17" s="7"/>
      <c r="HSH17" s="7"/>
      <c r="HSI17" s="7"/>
      <c r="HSJ17" s="7"/>
      <c r="HSK17" s="7"/>
      <c r="HSL17" s="7"/>
      <c r="HSM17" s="7"/>
      <c r="HSN17" s="7"/>
      <c r="HSO17" s="7"/>
      <c r="HSP17" s="7"/>
      <c r="HSQ17" s="7"/>
      <c r="HSR17" s="7"/>
      <c r="HSS17" s="7"/>
      <c r="HST17" s="7"/>
      <c r="HSU17" s="7"/>
      <c r="HSV17" s="7"/>
      <c r="HSW17" s="7"/>
      <c r="HSX17" s="7"/>
      <c r="HSY17" s="7"/>
      <c r="HSZ17" s="7"/>
      <c r="HTA17" s="7"/>
      <c r="HTB17" s="7"/>
      <c r="HTC17" s="7"/>
      <c r="HTD17" s="7"/>
      <c r="HTE17" s="7"/>
      <c r="HTF17" s="7"/>
      <c r="HTG17" s="7"/>
      <c r="HTH17" s="7"/>
      <c r="HTI17" s="7"/>
      <c r="HTJ17" s="7"/>
      <c r="HTK17" s="7"/>
      <c r="HTL17" s="7"/>
      <c r="HTM17" s="7"/>
      <c r="HTN17" s="7"/>
      <c r="HTO17" s="7"/>
      <c r="HTP17" s="7"/>
      <c r="HTQ17" s="7"/>
      <c r="HTR17" s="7"/>
      <c r="HTS17" s="7"/>
      <c r="HTT17" s="7"/>
      <c r="HTU17" s="7"/>
      <c r="HTV17" s="7"/>
      <c r="HTW17" s="7"/>
      <c r="HTX17" s="7"/>
      <c r="HTY17" s="7"/>
      <c r="HTZ17" s="7"/>
      <c r="HUA17" s="7"/>
      <c r="HUB17" s="7"/>
      <c r="HUC17" s="7"/>
      <c r="HUD17" s="7"/>
      <c r="HUE17" s="7"/>
      <c r="HUF17" s="7"/>
      <c r="HUG17" s="7"/>
      <c r="HUH17" s="7"/>
      <c r="HUI17" s="7"/>
      <c r="HUJ17" s="7"/>
      <c r="HUK17" s="7"/>
      <c r="HUL17" s="7"/>
      <c r="HUM17" s="7"/>
      <c r="HUN17" s="7"/>
      <c r="HUO17" s="7"/>
      <c r="HUP17" s="7"/>
      <c r="HUQ17" s="7"/>
      <c r="HUR17" s="7"/>
      <c r="HUS17" s="7"/>
      <c r="HUT17" s="7"/>
      <c r="HUU17" s="7"/>
      <c r="HUV17" s="7"/>
      <c r="HUW17" s="7"/>
      <c r="HUX17" s="7"/>
      <c r="HUY17" s="7"/>
      <c r="HUZ17" s="7"/>
      <c r="HVA17" s="7"/>
      <c r="HVB17" s="7"/>
      <c r="HVC17" s="7"/>
      <c r="HVD17" s="7"/>
      <c r="HVE17" s="7"/>
      <c r="HVF17" s="7"/>
      <c r="HVG17" s="7"/>
      <c r="HVH17" s="7"/>
      <c r="HVI17" s="7"/>
      <c r="HVJ17" s="7"/>
      <c r="HVK17" s="7"/>
      <c r="HVL17" s="7"/>
      <c r="HVM17" s="7"/>
      <c r="HVN17" s="7"/>
      <c r="HVO17" s="7"/>
      <c r="HVP17" s="7"/>
      <c r="HVQ17" s="7"/>
      <c r="HVR17" s="7"/>
      <c r="HVS17" s="7"/>
      <c r="HVT17" s="7"/>
      <c r="HVU17" s="7"/>
      <c r="HVV17" s="7"/>
      <c r="HVW17" s="7"/>
      <c r="HVX17" s="7"/>
      <c r="HVY17" s="7"/>
      <c r="HVZ17" s="7"/>
      <c r="HWA17" s="7"/>
      <c r="HWB17" s="7"/>
      <c r="HWC17" s="7"/>
      <c r="HWD17" s="7"/>
      <c r="HWE17" s="7"/>
      <c r="HWF17" s="7"/>
      <c r="HWG17" s="7"/>
      <c r="HWH17" s="7"/>
      <c r="HWI17" s="7"/>
      <c r="HWJ17" s="7"/>
      <c r="HWK17" s="7"/>
      <c r="HWL17" s="7"/>
      <c r="HWM17" s="7"/>
      <c r="HWN17" s="7"/>
      <c r="HWO17" s="7"/>
      <c r="HWP17" s="7"/>
      <c r="HWQ17" s="7"/>
      <c r="HWR17" s="7"/>
      <c r="HWS17" s="7"/>
      <c r="HWT17" s="7"/>
      <c r="HWU17" s="7"/>
      <c r="HWV17" s="7"/>
      <c r="HWW17" s="7"/>
      <c r="HWX17" s="7"/>
      <c r="HWY17" s="7"/>
      <c r="HWZ17" s="7"/>
      <c r="HXA17" s="7"/>
      <c r="HXB17" s="7"/>
      <c r="HXC17" s="7"/>
      <c r="HXD17" s="7"/>
      <c r="HXE17" s="7"/>
      <c r="HXF17" s="7"/>
      <c r="HXG17" s="7"/>
      <c r="HXH17" s="7"/>
      <c r="HXI17" s="7"/>
      <c r="HXJ17" s="7"/>
      <c r="HXK17" s="7"/>
      <c r="HXL17" s="7"/>
      <c r="HXM17" s="7"/>
      <c r="HXN17" s="7"/>
      <c r="HXO17" s="7"/>
      <c r="HXP17" s="7"/>
      <c r="HXQ17" s="7"/>
      <c r="HXR17" s="7"/>
      <c r="HXS17" s="7"/>
      <c r="HXT17" s="7"/>
      <c r="HXU17" s="7"/>
      <c r="HXV17" s="7"/>
      <c r="HXW17" s="7"/>
      <c r="HXX17" s="7"/>
      <c r="HXY17" s="7"/>
      <c r="HXZ17" s="7"/>
      <c r="HYA17" s="7"/>
      <c r="HYB17" s="7"/>
      <c r="HYC17" s="7"/>
      <c r="HYD17" s="7"/>
      <c r="HYE17" s="7"/>
      <c r="HYF17" s="7"/>
      <c r="HYG17" s="7"/>
      <c r="HYH17" s="7"/>
      <c r="HYI17" s="7"/>
      <c r="HYJ17" s="7"/>
      <c r="HYK17" s="7"/>
      <c r="HYL17" s="7"/>
      <c r="HYM17" s="7"/>
      <c r="HYN17" s="7"/>
      <c r="HYO17" s="7"/>
      <c r="HYP17" s="7"/>
      <c r="HYQ17" s="7"/>
      <c r="HYR17" s="7"/>
      <c r="HYS17" s="7"/>
      <c r="HYT17" s="7"/>
      <c r="HYU17" s="7"/>
      <c r="HYV17" s="7"/>
      <c r="HYW17" s="7"/>
      <c r="HYX17" s="7"/>
      <c r="HYY17" s="7"/>
      <c r="HYZ17" s="7"/>
      <c r="HZA17" s="7"/>
      <c r="HZB17" s="7"/>
      <c r="HZC17" s="7"/>
      <c r="HZD17" s="7"/>
      <c r="HZE17" s="7"/>
      <c r="HZF17" s="7"/>
      <c r="HZG17" s="7"/>
      <c r="HZH17" s="7"/>
      <c r="HZI17" s="7"/>
      <c r="HZJ17" s="7"/>
      <c r="HZK17" s="7"/>
      <c r="HZL17" s="7"/>
      <c r="HZM17" s="7"/>
      <c r="HZN17" s="7"/>
      <c r="HZO17" s="7"/>
      <c r="HZP17" s="7"/>
      <c r="HZQ17" s="7"/>
      <c r="HZR17" s="7"/>
      <c r="HZS17" s="7"/>
      <c r="HZT17" s="7"/>
      <c r="HZU17" s="7"/>
      <c r="HZV17" s="7"/>
      <c r="HZW17" s="7"/>
      <c r="HZX17" s="7"/>
      <c r="HZY17" s="7"/>
      <c r="HZZ17" s="7"/>
      <c r="IAA17" s="7"/>
      <c r="IAB17" s="7"/>
      <c r="IAC17" s="7"/>
      <c r="IAD17" s="7"/>
      <c r="IAE17" s="7"/>
      <c r="IAF17" s="7"/>
      <c r="IAG17" s="7"/>
      <c r="IAH17" s="7"/>
      <c r="IAI17" s="7"/>
      <c r="IAJ17" s="7"/>
      <c r="IAK17" s="7"/>
      <c r="IAL17" s="7"/>
      <c r="IAM17" s="7"/>
      <c r="IAN17" s="7"/>
      <c r="IAO17" s="7"/>
      <c r="IAP17" s="7"/>
      <c r="IAQ17" s="7"/>
      <c r="IAR17" s="7"/>
      <c r="IAS17" s="7"/>
      <c r="IAT17" s="7"/>
      <c r="IAU17" s="7"/>
      <c r="IAV17" s="7"/>
      <c r="IAW17" s="7"/>
      <c r="IAX17" s="7"/>
      <c r="IAY17" s="7"/>
      <c r="IAZ17" s="7"/>
      <c r="IBA17" s="7"/>
      <c r="IBB17" s="7"/>
      <c r="IBC17" s="7"/>
      <c r="IBD17" s="7"/>
      <c r="IBE17" s="7"/>
      <c r="IBF17" s="7"/>
      <c r="IBG17" s="7"/>
      <c r="IBH17" s="7"/>
      <c r="IBI17" s="7"/>
      <c r="IBJ17" s="7"/>
      <c r="IBK17" s="7"/>
      <c r="IBL17" s="7"/>
      <c r="IBM17" s="7"/>
      <c r="IBN17" s="7"/>
      <c r="IBO17" s="7"/>
      <c r="IBP17" s="7"/>
      <c r="IBQ17" s="7"/>
      <c r="IBR17" s="7"/>
      <c r="IBS17" s="7"/>
      <c r="IBT17" s="7"/>
      <c r="IBU17" s="7"/>
      <c r="IBV17" s="7"/>
      <c r="IBW17" s="7"/>
      <c r="IBX17" s="7"/>
      <c r="IBY17" s="7"/>
      <c r="IBZ17" s="7"/>
      <c r="ICA17" s="7"/>
      <c r="ICB17" s="7"/>
      <c r="ICD17" s="7"/>
      <c r="ICE17" s="7"/>
      <c r="ICF17" s="7"/>
      <c r="ICG17" s="7"/>
      <c r="ICH17" s="7"/>
      <c r="ICI17" s="7"/>
      <c r="ICJ17" s="7"/>
      <c r="ICK17" s="7"/>
      <c r="ICL17" s="7"/>
      <c r="ICM17" s="7"/>
      <c r="ICN17" s="7"/>
      <c r="ICO17" s="7"/>
      <c r="ICP17" s="7"/>
      <c r="ICQ17" s="7"/>
      <c r="ICR17" s="7"/>
      <c r="ICS17" s="7"/>
      <c r="ICT17" s="7"/>
      <c r="ICU17" s="7"/>
      <c r="ICV17" s="7"/>
      <c r="ICW17" s="7"/>
      <c r="ICX17" s="7"/>
      <c r="ICY17" s="7"/>
      <c r="ICZ17" s="7"/>
      <c r="IDA17" s="7"/>
      <c r="IDB17" s="7"/>
      <c r="IDC17" s="7"/>
      <c r="IDD17" s="7"/>
      <c r="IDE17" s="7"/>
      <c r="IDF17" s="7"/>
      <c r="IDG17" s="7"/>
      <c r="IDH17" s="7"/>
      <c r="IDI17" s="7"/>
      <c r="IDJ17" s="7"/>
      <c r="IDK17" s="7"/>
      <c r="IDL17" s="7"/>
      <c r="IDM17" s="7"/>
      <c r="IDN17" s="7"/>
      <c r="IDO17" s="7"/>
      <c r="IDP17" s="7"/>
      <c r="IDQ17" s="7"/>
      <c r="IDR17" s="7"/>
      <c r="IDS17" s="7"/>
      <c r="IDT17" s="7"/>
      <c r="IDU17" s="7"/>
      <c r="IDV17" s="7"/>
      <c r="IDW17" s="7"/>
      <c r="IDX17" s="7"/>
      <c r="IDY17" s="7"/>
      <c r="IDZ17" s="7"/>
      <c r="IEA17" s="7"/>
      <c r="IEB17" s="7"/>
      <c r="IEC17" s="7"/>
      <c r="IED17" s="7"/>
      <c r="IEE17" s="7"/>
      <c r="IEF17" s="7"/>
      <c r="IEG17" s="7"/>
      <c r="IEH17" s="7"/>
      <c r="IEI17" s="7"/>
      <c r="IEJ17" s="7"/>
      <c r="IEK17" s="7"/>
      <c r="IEL17" s="7"/>
      <c r="IEM17" s="7"/>
      <c r="IEN17" s="7"/>
      <c r="IEO17" s="7"/>
      <c r="IEP17" s="7"/>
      <c r="IEQ17" s="7"/>
      <c r="IER17" s="7"/>
      <c r="IES17" s="7"/>
      <c r="IET17" s="7"/>
      <c r="IEU17" s="7"/>
      <c r="IEV17" s="7"/>
      <c r="IEW17" s="7"/>
      <c r="IEX17" s="7"/>
      <c r="IEY17" s="7"/>
      <c r="IEZ17" s="7"/>
      <c r="IFA17" s="7"/>
      <c r="IFB17" s="7"/>
      <c r="IFC17" s="7"/>
      <c r="IFD17" s="7"/>
      <c r="IFE17" s="7"/>
      <c r="IFF17" s="7"/>
      <c r="IFG17" s="7"/>
      <c r="IFH17" s="7"/>
      <c r="IFI17" s="7"/>
      <c r="IFJ17" s="7"/>
      <c r="IFK17" s="7"/>
      <c r="IFL17" s="7"/>
      <c r="IFM17" s="7"/>
      <c r="IFN17" s="7"/>
      <c r="IFO17" s="7"/>
      <c r="IFP17" s="7"/>
      <c r="IFQ17" s="7"/>
      <c r="IFR17" s="7"/>
      <c r="IFS17" s="7"/>
      <c r="IFT17" s="7"/>
      <c r="IFU17" s="7"/>
      <c r="IFV17" s="7"/>
      <c r="IFW17" s="7"/>
      <c r="IFX17" s="7"/>
      <c r="IFY17" s="7"/>
      <c r="IFZ17" s="7"/>
      <c r="IGA17" s="7"/>
      <c r="IGB17" s="7"/>
      <c r="IGC17" s="7"/>
      <c r="IGD17" s="7"/>
      <c r="IGE17" s="7"/>
      <c r="IGF17" s="7"/>
      <c r="IGG17" s="7"/>
      <c r="IGH17" s="7"/>
      <c r="IGI17" s="7"/>
      <c r="IGJ17" s="7"/>
      <c r="IGK17" s="7"/>
      <c r="IGL17" s="7"/>
      <c r="IGM17" s="7"/>
      <c r="IGN17" s="7"/>
      <c r="IGO17" s="7"/>
      <c r="IGP17" s="7"/>
      <c r="IGQ17" s="7"/>
      <c r="IGR17" s="7"/>
      <c r="IGS17" s="7"/>
      <c r="IGT17" s="7"/>
      <c r="IGU17" s="7"/>
      <c r="IGV17" s="7"/>
      <c r="IGW17" s="7"/>
      <c r="IGX17" s="7"/>
      <c r="IGY17" s="7"/>
      <c r="IGZ17" s="7"/>
      <c r="IHA17" s="7"/>
      <c r="IHB17" s="7"/>
      <c r="IHC17" s="7"/>
      <c r="IHD17" s="7"/>
      <c r="IHE17" s="7"/>
      <c r="IHF17" s="7"/>
      <c r="IHG17" s="7"/>
      <c r="IHH17" s="7"/>
      <c r="IHI17" s="7"/>
      <c r="IHJ17" s="7"/>
      <c r="IHK17" s="7"/>
      <c r="IHL17" s="7"/>
      <c r="IHM17" s="7"/>
      <c r="IHN17" s="7"/>
      <c r="IHO17" s="7"/>
      <c r="IHP17" s="7"/>
      <c r="IHQ17" s="7"/>
      <c r="IHR17" s="7"/>
      <c r="IHS17" s="7"/>
      <c r="IHT17" s="7"/>
      <c r="IHU17" s="7"/>
      <c r="IHV17" s="7"/>
      <c r="IHW17" s="7"/>
      <c r="IHX17" s="7"/>
      <c r="IHY17" s="7"/>
      <c r="IHZ17" s="7"/>
      <c r="IIA17" s="7"/>
      <c r="IIB17" s="7"/>
      <c r="IIC17" s="7"/>
      <c r="IID17" s="7"/>
      <c r="IIE17" s="7"/>
      <c r="IIF17" s="7"/>
      <c r="IIG17" s="7"/>
      <c r="IIH17" s="7"/>
      <c r="III17" s="7"/>
      <c r="IIJ17" s="7"/>
      <c r="IIK17" s="7"/>
      <c r="IIL17" s="7"/>
      <c r="IIM17" s="7"/>
      <c r="IIN17" s="7"/>
      <c r="IIO17" s="7"/>
      <c r="IIP17" s="7"/>
      <c r="IIQ17" s="7"/>
      <c r="IIR17" s="7"/>
      <c r="IIS17" s="7"/>
      <c r="IIT17" s="7"/>
      <c r="IIU17" s="7"/>
      <c r="IIV17" s="7"/>
      <c r="IIW17" s="7"/>
      <c r="IIX17" s="7"/>
      <c r="IIY17" s="7"/>
      <c r="IIZ17" s="7"/>
      <c r="IJA17" s="7"/>
      <c r="IJB17" s="7"/>
      <c r="IJC17" s="7"/>
      <c r="IJD17" s="7"/>
      <c r="IJE17" s="7"/>
      <c r="IJF17" s="7"/>
      <c r="IJG17" s="7"/>
      <c r="IJH17" s="7"/>
      <c r="IJI17" s="7"/>
      <c r="IJJ17" s="7"/>
      <c r="IJK17" s="7"/>
      <c r="IJL17" s="7"/>
      <c r="IJM17" s="7"/>
      <c r="IJN17" s="7"/>
      <c r="IJO17" s="7"/>
      <c r="IJP17" s="7"/>
      <c r="IJQ17" s="7"/>
      <c r="IJR17" s="7"/>
      <c r="IJS17" s="7"/>
      <c r="IJT17" s="7"/>
      <c r="IJU17" s="7"/>
      <c r="IJV17" s="7"/>
      <c r="IJW17" s="7"/>
      <c r="IJX17" s="7"/>
      <c r="IJY17" s="7"/>
      <c r="IJZ17" s="7"/>
      <c r="IKA17" s="7"/>
      <c r="IKB17" s="7"/>
      <c r="IKC17" s="7"/>
      <c r="IKD17" s="7"/>
      <c r="IKE17" s="7"/>
      <c r="IKF17" s="7"/>
      <c r="IKG17" s="7"/>
      <c r="IKH17" s="7"/>
      <c r="IKI17" s="7"/>
      <c r="IKJ17" s="7"/>
      <c r="IKK17" s="7"/>
      <c r="IKL17" s="7"/>
      <c r="IKM17" s="7"/>
      <c r="IKN17" s="7"/>
      <c r="IKO17" s="7"/>
      <c r="IKP17" s="7"/>
      <c r="IKQ17" s="7"/>
      <c r="IKR17" s="7"/>
      <c r="IKS17" s="7"/>
      <c r="IKT17" s="7"/>
      <c r="IKU17" s="7"/>
      <c r="IKV17" s="7"/>
      <c r="IKW17" s="7"/>
      <c r="IKX17" s="7"/>
      <c r="IKY17" s="7"/>
      <c r="IKZ17" s="7"/>
      <c r="ILA17" s="7"/>
      <c r="ILB17" s="7"/>
      <c r="ILC17" s="7"/>
      <c r="ILD17" s="7"/>
      <c r="ILE17" s="7"/>
      <c r="ILF17" s="7"/>
      <c r="ILG17" s="7"/>
      <c r="ILH17" s="7"/>
      <c r="ILI17" s="7"/>
      <c r="ILJ17" s="7"/>
      <c r="ILK17" s="7"/>
      <c r="ILL17" s="7"/>
      <c r="ILM17" s="7"/>
      <c r="ILN17" s="7"/>
      <c r="ILO17" s="7"/>
      <c r="ILP17" s="7"/>
      <c r="ILQ17" s="7"/>
      <c r="ILR17" s="7"/>
      <c r="ILS17" s="7"/>
      <c r="ILT17" s="7"/>
      <c r="ILU17" s="7"/>
      <c r="ILV17" s="7"/>
      <c r="ILW17" s="7"/>
      <c r="ILX17" s="7"/>
      <c r="ILZ17" s="7"/>
      <c r="IMA17" s="7"/>
      <c r="IMB17" s="7"/>
      <c r="IMC17" s="7"/>
      <c r="IMD17" s="7"/>
      <c r="IME17" s="7"/>
      <c r="IMF17" s="7"/>
      <c r="IMG17" s="7"/>
      <c r="IMH17" s="7"/>
      <c r="IMI17" s="7"/>
      <c r="IMJ17" s="7"/>
      <c r="IMK17" s="7"/>
      <c r="IML17" s="7"/>
      <c r="IMM17" s="7"/>
      <c r="IMN17" s="7"/>
      <c r="IMO17" s="7"/>
      <c r="IMP17" s="7"/>
      <c r="IMQ17" s="7"/>
      <c r="IMR17" s="7"/>
      <c r="IMS17" s="7"/>
      <c r="IMT17" s="7"/>
      <c r="IMU17" s="7"/>
      <c r="IMV17" s="7"/>
      <c r="IMW17" s="7"/>
      <c r="IMX17" s="7"/>
      <c r="IMY17" s="7"/>
      <c r="IMZ17" s="7"/>
      <c r="INA17" s="7"/>
      <c r="INB17" s="7"/>
      <c r="INC17" s="7"/>
      <c r="IND17" s="7"/>
      <c r="INE17" s="7"/>
      <c r="INF17" s="7"/>
      <c r="ING17" s="7"/>
      <c r="INH17" s="7"/>
      <c r="INI17" s="7"/>
      <c r="INJ17" s="7"/>
      <c r="INK17" s="7"/>
      <c r="INL17" s="7"/>
      <c r="INM17" s="7"/>
      <c r="INN17" s="7"/>
      <c r="INO17" s="7"/>
      <c r="INP17" s="7"/>
      <c r="INQ17" s="7"/>
      <c r="INR17" s="7"/>
      <c r="INS17" s="7"/>
      <c r="INT17" s="7"/>
      <c r="INU17" s="7"/>
      <c r="INV17" s="7"/>
      <c r="INW17" s="7"/>
      <c r="INX17" s="7"/>
      <c r="INY17" s="7"/>
      <c r="INZ17" s="7"/>
      <c r="IOA17" s="7"/>
      <c r="IOB17" s="7"/>
      <c r="IOC17" s="7"/>
      <c r="IOD17" s="7"/>
      <c r="IOE17" s="7"/>
      <c r="IOF17" s="7"/>
      <c r="IOG17" s="7"/>
      <c r="IOH17" s="7"/>
      <c r="IOI17" s="7"/>
      <c r="IOJ17" s="7"/>
      <c r="IOK17" s="7"/>
      <c r="IOL17" s="7"/>
      <c r="IOM17" s="7"/>
      <c r="ION17" s="7"/>
      <c r="IOO17" s="7"/>
      <c r="IOP17" s="7"/>
      <c r="IOQ17" s="7"/>
      <c r="IOR17" s="7"/>
      <c r="IOS17" s="7"/>
      <c r="IOT17" s="7"/>
      <c r="IOU17" s="7"/>
      <c r="IOV17" s="7"/>
      <c r="IOW17" s="7"/>
      <c r="IOX17" s="7"/>
      <c r="IOY17" s="7"/>
      <c r="IOZ17" s="7"/>
      <c r="IPA17" s="7"/>
      <c r="IPB17" s="7"/>
      <c r="IPC17" s="7"/>
      <c r="IPD17" s="7"/>
      <c r="IPE17" s="7"/>
      <c r="IPF17" s="7"/>
      <c r="IPG17" s="7"/>
      <c r="IPH17" s="7"/>
      <c r="IPI17" s="7"/>
      <c r="IPJ17" s="7"/>
      <c r="IPK17" s="7"/>
      <c r="IPL17" s="7"/>
      <c r="IPM17" s="7"/>
      <c r="IPN17" s="7"/>
      <c r="IPO17" s="7"/>
      <c r="IPP17" s="7"/>
      <c r="IPQ17" s="7"/>
      <c r="IPR17" s="7"/>
      <c r="IPS17" s="7"/>
      <c r="IPT17" s="7"/>
      <c r="IPU17" s="7"/>
      <c r="IPV17" s="7"/>
      <c r="IPW17" s="7"/>
      <c r="IPX17" s="7"/>
      <c r="IPY17" s="7"/>
      <c r="IPZ17" s="7"/>
      <c r="IQA17" s="7"/>
      <c r="IQB17" s="7"/>
      <c r="IQC17" s="7"/>
      <c r="IQD17" s="7"/>
      <c r="IQE17" s="7"/>
      <c r="IQF17" s="7"/>
      <c r="IQG17" s="7"/>
      <c r="IQH17" s="7"/>
      <c r="IQI17" s="7"/>
      <c r="IQJ17" s="7"/>
      <c r="IQK17" s="7"/>
      <c r="IQL17" s="7"/>
      <c r="IQM17" s="7"/>
      <c r="IQN17" s="7"/>
      <c r="IQO17" s="7"/>
      <c r="IQP17" s="7"/>
      <c r="IQQ17" s="7"/>
      <c r="IQR17" s="7"/>
      <c r="IQS17" s="7"/>
      <c r="IQT17" s="7"/>
      <c r="IQU17" s="7"/>
      <c r="IQV17" s="7"/>
      <c r="IQW17" s="7"/>
      <c r="IQX17" s="7"/>
      <c r="IQY17" s="7"/>
      <c r="IQZ17" s="7"/>
      <c r="IRA17" s="7"/>
      <c r="IRB17" s="7"/>
      <c r="IRC17" s="7"/>
      <c r="IRD17" s="7"/>
      <c r="IRE17" s="7"/>
      <c r="IRF17" s="7"/>
      <c r="IRG17" s="7"/>
      <c r="IRH17" s="7"/>
      <c r="IRI17" s="7"/>
      <c r="IRJ17" s="7"/>
      <c r="IRK17" s="7"/>
      <c r="IRL17" s="7"/>
      <c r="IRM17" s="7"/>
      <c r="IRN17" s="7"/>
      <c r="IRO17" s="7"/>
      <c r="IRP17" s="7"/>
      <c r="IRQ17" s="7"/>
      <c r="IRR17" s="7"/>
      <c r="IRS17" s="7"/>
      <c r="IRT17" s="7"/>
      <c r="IRU17" s="7"/>
      <c r="IRV17" s="7"/>
      <c r="IRW17" s="7"/>
      <c r="IRX17" s="7"/>
      <c r="IRY17" s="7"/>
      <c r="IRZ17" s="7"/>
      <c r="ISA17" s="7"/>
      <c r="ISB17" s="7"/>
      <c r="ISC17" s="7"/>
      <c r="ISD17" s="7"/>
      <c r="ISE17" s="7"/>
      <c r="ISF17" s="7"/>
      <c r="ISG17" s="7"/>
      <c r="ISH17" s="7"/>
      <c r="ISI17" s="7"/>
      <c r="ISJ17" s="7"/>
      <c r="ISK17" s="7"/>
      <c r="ISL17" s="7"/>
      <c r="ISM17" s="7"/>
      <c r="ISN17" s="7"/>
      <c r="ISO17" s="7"/>
      <c r="ISP17" s="7"/>
      <c r="ISQ17" s="7"/>
      <c r="ISR17" s="7"/>
      <c r="ISS17" s="7"/>
      <c r="IST17" s="7"/>
      <c r="ISU17" s="7"/>
      <c r="ISV17" s="7"/>
      <c r="ISW17" s="7"/>
      <c r="ISX17" s="7"/>
      <c r="ISY17" s="7"/>
      <c r="ISZ17" s="7"/>
      <c r="ITA17" s="7"/>
      <c r="ITB17" s="7"/>
      <c r="ITC17" s="7"/>
      <c r="ITD17" s="7"/>
      <c r="ITE17" s="7"/>
      <c r="ITF17" s="7"/>
      <c r="ITG17" s="7"/>
      <c r="ITH17" s="7"/>
      <c r="ITI17" s="7"/>
      <c r="ITJ17" s="7"/>
      <c r="ITK17" s="7"/>
      <c r="ITL17" s="7"/>
      <c r="ITM17" s="7"/>
      <c r="ITN17" s="7"/>
      <c r="ITO17" s="7"/>
      <c r="ITP17" s="7"/>
      <c r="ITQ17" s="7"/>
      <c r="ITR17" s="7"/>
      <c r="ITS17" s="7"/>
      <c r="ITT17" s="7"/>
      <c r="ITU17" s="7"/>
      <c r="ITV17" s="7"/>
      <c r="ITW17" s="7"/>
      <c r="ITX17" s="7"/>
      <c r="ITY17" s="7"/>
      <c r="ITZ17" s="7"/>
      <c r="IUA17" s="7"/>
      <c r="IUB17" s="7"/>
      <c r="IUC17" s="7"/>
      <c r="IUD17" s="7"/>
      <c r="IUE17" s="7"/>
      <c r="IUF17" s="7"/>
      <c r="IUG17" s="7"/>
      <c r="IUH17" s="7"/>
      <c r="IUI17" s="7"/>
      <c r="IUJ17" s="7"/>
      <c r="IUK17" s="7"/>
      <c r="IUL17" s="7"/>
      <c r="IUM17" s="7"/>
      <c r="IUN17" s="7"/>
      <c r="IUO17" s="7"/>
      <c r="IUP17" s="7"/>
      <c r="IUQ17" s="7"/>
      <c r="IUR17" s="7"/>
      <c r="IUS17" s="7"/>
      <c r="IUT17" s="7"/>
      <c r="IUU17" s="7"/>
      <c r="IUV17" s="7"/>
      <c r="IUW17" s="7"/>
      <c r="IUX17" s="7"/>
      <c r="IUY17" s="7"/>
      <c r="IUZ17" s="7"/>
      <c r="IVA17" s="7"/>
      <c r="IVB17" s="7"/>
      <c r="IVC17" s="7"/>
      <c r="IVD17" s="7"/>
      <c r="IVE17" s="7"/>
      <c r="IVF17" s="7"/>
      <c r="IVG17" s="7"/>
      <c r="IVH17" s="7"/>
      <c r="IVI17" s="7"/>
      <c r="IVJ17" s="7"/>
      <c r="IVK17" s="7"/>
      <c r="IVL17" s="7"/>
      <c r="IVM17" s="7"/>
      <c r="IVN17" s="7"/>
      <c r="IVO17" s="7"/>
      <c r="IVP17" s="7"/>
      <c r="IVQ17" s="7"/>
      <c r="IVR17" s="7"/>
      <c r="IVS17" s="7"/>
      <c r="IVT17" s="7"/>
      <c r="IVV17" s="7"/>
      <c r="IVW17" s="7"/>
      <c r="IVX17" s="7"/>
      <c r="IVY17" s="7"/>
      <c r="IVZ17" s="7"/>
      <c r="IWA17" s="7"/>
      <c r="IWB17" s="7"/>
      <c r="IWC17" s="7"/>
      <c r="IWD17" s="7"/>
      <c r="IWE17" s="7"/>
      <c r="IWF17" s="7"/>
      <c r="IWG17" s="7"/>
      <c r="IWH17" s="7"/>
      <c r="IWI17" s="7"/>
      <c r="IWJ17" s="7"/>
      <c r="IWK17" s="7"/>
      <c r="IWL17" s="7"/>
      <c r="IWM17" s="7"/>
      <c r="IWN17" s="7"/>
      <c r="IWO17" s="7"/>
      <c r="IWP17" s="7"/>
      <c r="IWQ17" s="7"/>
      <c r="IWR17" s="7"/>
      <c r="IWS17" s="7"/>
      <c r="IWT17" s="7"/>
      <c r="IWU17" s="7"/>
      <c r="IWV17" s="7"/>
      <c r="IWW17" s="7"/>
      <c r="IWX17" s="7"/>
      <c r="IWY17" s="7"/>
      <c r="IWZ17" s="7"/>
      <c r="IXA17" s="7"/>
      <c r="IXB17" s="7"/>
      <c r="IXC17" s="7"/>
      <c r="IXD17" s="7"/>
      <c r="IXE17" s="7"/>
      <c r="IXF17" s="7"/>
      <c r="IXG17" s="7"/>
      <c r="IXH17" s="7"/>
      <c r="IXI17" s="7"/>
      <c r="IXJ17" s="7"/>
      <c r="IXK17" s="7"/>
      <c r="IXL17" s="7"/>
      <c r="IXM17" s="7"/>
      <c r="IXN17" s="7"/>
      <c r="IXO17" s="7"/>
      <c r="IXP17" s="7"/>
      <c r="IXQ17" s="7"/>
      <c r="IXR17" s="7"/>
      <c r="IXS17" s="7"/>
      <c r="IXT17" s="7"/>
      <c r="IXU17" s="7"/>
      <c r="IXV17" s="7"/>
      <c r="IXW17" s="7"/>
      <c r="IXX17" s="7"/>
      <c r="IXY17" s="7"/>
      <c r="IXZ17" s="7"/>
      <c r="IYA17" s="7"/>
      <c r="IYB17" s="7"/>
      <c r="IYC17" s="7"/>
      <c r="IYD17" s="7"/>
      <c r="IYE17" s="7"/>
      <c r="IYF17" s="7"/>
      <c r="IYG17" s="7"/>
      <c r="IYH17" s="7"/>
      <c r="IYI17" s="7"/>
      <c r="IYJ17" s="7"/>
      <c r="IYK17" s="7"/>
      <c r="IYL17" s="7"/>
      <c r="IYM17" s="7"/>
      <c r="IYN17" s="7"/>
      <c r="IYO17" s="7"/>
      <c r="IYP17" s="7"/>
      <c r="IYQ17" s="7"/>
      <c r="IYR17" s="7"/>
      <c r="IYS17" s="7"/>
      <c r="IYT17" s="7"/>
      <c r="IYU17" s="7"/>
      <c r="IYV17" s="7"/>
      <c r="IYW17" s="7"/>
      <c r="IYX17" s="7"/>
      <c r="IYY17" s="7"/>
      <c r="IYZ17" s="7"/>
      <c r="IZA17" s="7"/>
      <c r="IZB17" s="7"/>
      <c r="IZC17" s="7"/>
      <c r="IZD17" s="7"/>
      <c r="IZE17" s="7"/>
      <c r="IZF17" s="7"/>
      <c r="IZG17" s="7"/>
      <c r="IZH17" s="7"/>
      <c r="IZI17" s="7"/>
      <c r="IZJ17" s="7"/>
      <c r="IZK17" s="7"/>
      <c r="IZL17" s="7"/>
      <c r="IZM17" s="7"/>
      <c r="IZN17" s="7"/>
      <c r="IZO17" s="7"/>
      <c r="IZP17" s="7"/>
      <c r="IZQ17" s="7"/>
      <c r="IZR17" s="7"/>
      <c r="IZS17" s="7"/>
      <c r="IZT17" s="7"/>
      <c r="IZU17" s="7"/>
      <c r="IZV17" s="7"/>
      <c r="IZW17" s="7"/>
      <c r="IZX17" s="7"/>
      <c r="IZY17" s="7"/>
      <c r="IZZ17" s="7"/>
      <c r="JAA17" s="7"/>
      <c r="JAB17" s="7"/>
      <c r="JAC17" s="7"/>
      <c r="JAD17" s="7"/>
      <c r="JAE17" s="7"/>
      <c r="JAF17" s="7"/>
      <c r="JAG17" s="7"/>
      <c r="JAH17" s="7"/>
      <c r="JAI17" s="7"/>
      <c r="JAJ17" s="7"/>
      <c r="JAK17" s="7"/>
      <c r="JAL17" s="7"/>
      <c r="JAM17" s="7"/>
      <c r="JAN17" s="7"/>
      <c r="JAO17" s="7"/>
      <c r="JAP17" s="7"/>
      <c r="JAQ17" s="7"/>
      <c r="JAR17" s="7"/>
      <c r="JAS17" s="7"/>
      <c r="JAT17" s="7"/>
      <c r="JAU17" s="7"/>
      <c r="JAV17" s="7"/>
      <c r="JAW17" s="7"/>
      <c r="JAX17" s="7"/>
      <c r="JAY17" s="7"/>
      <c r="JAZ17" s="7"/>
      <c r="JBA17" s="7"/>
      <c r="JBB17" s="7"/>
      <c r="JBC17" s="7"/>
      <c r="JBD17" s="7"/>
      <c r="JBE17" s="7"/>
      <c r="JBF17" s="7"/>
      <c r="JBG17" s="7"/>
      <c r="JBH17" s="7"/>
      <c r="JBI17" s="7"/>
      <c r="JBJ17" s="7"/>
      <c r="JBK17" s="7"/>
      <c r="JBL17" s="7"/>
      <c r="JBM17" s="7"/>
      <c r="JBN17" s="7"/>
      <c r="JBO17" s="7"/>
      <c r="JBP17" s="7"/>
      <c r="JBQ17" s="7"/>
      <c r="JBR17" s="7"/>
      <c r="JBS17" s="7"/>
      <c r="JBT17" s="7"/>
      <c r="JBU17" s="7"/>
      <c r="JBV17" s="7"/>
      <c r="JBW17" s="7"/>
      <c r="JBX17" s="7"/>
      <c r="JBY17" s="7"/>
      <c r="JBZ17" s="7"/>
      <c r="JCA17" s="7"/>
      <c r="JCB17" s="7"/>
      <c r="JCC17" s="7"/>
      <c r="JCD17" s="7"/>
      <c r="JCE17" s="7"/>
      <c r="JCF17" s="7"/>
      <c r="JCG17" s="7"/>
      <c r="JCH17" s="7"/>
      <c r="JCI17" s="7"/>
      <c r="JCJ17" s="7"/>
      <c r="JCK17" s="7"/>
      <c r="JCL17" s="7"/>
      <c r="JCM17" s="7"/>
      <c r="JCN17" s="7"/>
      <c r="JCO17" s="7"/>
      <c r="JCP17" s="7"/>
      <c r="JCQ17" s="7"/>
      <c r="JCR17" s="7"/>
      <c r="JCS17" s="7"/>
      <c r="JCT17" s="7"/>
      <c r="JCU17" s="7"/>
      <c r="JCV17" s="7"/>
      <c r="JCW17" s="7"/>
      <c r="JCX17" s="7"/>
      <c r="JCY17" s="7"/>
      <c r="JCZ17" s="7"/>
      <c r="JDA17" s="7"/>
      <c r="JDB17" s="7"/>
      <c r="JDC17" s="7"/>
      <c r="JDD17" s="7"/>
      <c r="JDE17" s="7"/>
      <c r="JDF17" s="7"/>
      <c r="JDG17" s="7"/>
      <c r="JDH17" s="7"/>
      <c r="JDI17" s="7"/>
      <c r="JDJ17" s="7"/>
      <c r="JDK17" s="7"/>
      <c r="JDL17" s="7"/>
      <c r="JDM17" s="7"/>
      <c r="JDN17" s="7"/>
      <c r="JDO17" s="7"/>
      <c r="JDP17" s="7"/>
      <c r="JDQ17" s="7"/>
      <c r="JDR17" s="7"/>
      <c r="JDS17" s="7"/>
      <c r="JDT17" s="7"/>
      <c r="JDU17" s="7"/>
      <c r="JDV17" s="7"/>
      <c r="JDW17" s="7"/>
      <c r="JDX17" s="7"/>
      <c r="JDY17" s="7"/>
      <c r="JDZ17" s="7"/>
      <c r="JEA17" s="7"/>
      <c r="JEB17" s="7"/>
      <c r="JEC17" s="7"/>
      <c r="JED17" s="7"/>
      <c r="JEE17" s="7"/>
      <c r="JEF17" s="7"/>
      <c r="JEG17" s="7"/>
      <c r="JEH17" s="7"/>
      <c r="JEI17" s="7"/>
      <c r="JEJ17" s="7"/>
      <c r="JEK17" s="7"/>
      <c r="JEL17" s="7"/>
      <c r="JEM17" s="7"/>
      <c r="JEN17" s="7"/>
      <c r="JEO17" s="7"/>
      <c r="JEP17" s="7"/>
      <c r="JEQ17" s="7"/>
      <c r="JER17" s="7"/>
      <c r="JES17" s="7"/>
      <c r="JET17" s="7"/>
      <c r="JEU17" s="7"/>
      <c r="JEV17" s="7"/>
      <c r="JEW17" s="7"/>
      <c r="JEX17" s="7"/>
      <c r="JEY17" s="7"/>
      <c r="JEZ17" s="7"/>
      <c r="JFA17" s="7"/>
      <c r="JFB17" s="7"/>
      <c r="JFC17" s="7"/>
      <c r="JFD17" s="7"/>
      <c r="JFE17" s="7"/>
      <c r="JFF17" s="7"/>
      <c r="JFG17" s="7"/>
      <c r="JFH17" s="7"/>
      <c r="JFI17" s="7"/>
      <c r="JFJ17" s="7"/>
      <c r="JFK17" s="7"/>
      <c r="JFL17" s="7"/>
      <c r="JFM17" s="7"/>
      <c r="JFN17" s="7"/>
      <c r="JFO17" s="7"/>
      <c r="JFP17" s="7"/>
      <c r="JFR17" s="7"/>
      <c r="JFS17" s="7"/>
      <c r="JFT17" s="7"/>
      <c r="JFU17" s="7"/>
      <c r="JFV17" s="7"/>
      <c r="JFW17" s="7"/>
      <c r="JFX17" s="7"/>
      <c r="JFY17" s="7"/>
      <c r="JFZ17" s="7"/>
      <c r="JGA17" s="7"/>
      <c r="JGB17" s="7"/>
      <c r="JGC17" s="7"/>
      <c r="JGD17" s="7"/>
      <c r="JGE17" s="7"/>
      <c r="JGF17" s="7"/>
      <c r="JGG17" s="7"/>
      <c r="JGH17" s="7"/>
      <c r="JGI17" s="7"/>
      <c r="JGJ17" s="7"/>
      <c r="JGK17" s="7"/>
      <c r="JGL17" s="7"/>
      <c r="JGM17" s="7"/>
      <c r="JGN17" s="7"/>
      <c r="JGO17" s="7"/>
      <c r="JGP17" s="7"/>
      <c r="JGQ17" s="7"/>
      <c r="JGR17" s="7"/>
      <c r="JGS17" s="7"/>
      <c r="JGT17" s="7"/>
      <c r="JGU17" s="7"/>
      <c r="JGV17" s="7"/>
      <c r="JGW17" s="7"/>
      <c r="JGX17" s="7"/>
      <c r="JGY17" s="7"/>
      <c r="JGZ17" s="7"/>
      <c r="JHA17" s="7"/>
      <c r="JHB17" s="7"/>
      <c r="JHC17" s="7"/>
      <c r="JHD17" s="7"/>
      <c r="JHE17" s="7"/>
      <c r="JHF17" s="7"/>
      <c r="JHG17" s="7"/>
      <c r="JHH17" s="7"/>
      <c r="JHI17" s="7"/>
      <c r="JHJ17" s="7"/>
      <c r="JHK17" s="7"/>
      <c r="JHL17" s="7"/>
      <c r="JHM17" s="7"/>
      <c r="JHN17" s="7"/>
      <c r="JHO17" s="7"/>
      <c r="JHP17" s="7"/>
      <c r="JHQ17" s="7"/>
      <c r="JHR17" s="7"/>
      <c r="JHS17" s="7"/>
      <c r="JHT17" s="7"/>
      <c r="JHU17" s="7"/>
      <c r="JHV17" s="7"/>
      <c r="JHW17" s="7"/>
      <c r="JHX17" s="7"/>
      <c r="JHY17" s="7"/>
      <c r="JHZ17" s="7"/>
      <c r="JIA17" s="7"/>
      <c r="JIB17" s="7"/>
      <c r="JIC17" s="7"/>
      <c r="JID17" s="7"/>
      <c r="JIE17" s="7"/>
      <c r="JIF17" s="7"/>
      <c r="JIG17" s="7"/>
      <c r="JIH17" s="7"/>
      <c r="JII17" s="7"/>
      <c r="JIJ17" s="7"/>
      <c r="JIK17" s="7"/>
      <c r="JIL17" s="7"/>
      <c r="JIM17" s="7"/>
      <c r="JIN17" s="7"/>
      <c r="JIO17" s="7"/>
      <c r="JIP17" s="7"/>
      <c r="JIQ17" s="7"/>
      <c r="JIR17" s="7"/>
      <c r="JIS17" s="7"/>
      <c r="JIT17" s="7"/>
      <c r="JIU17" s="7"/>
      <c r="JIV17" s="7"/>
      <c r="JIW17" s="7"/>
      <c r="JIX17" s="7"/>
      <c r="JIY17" s="7"/>
      <c r="JIZ17" s="7"/>
      <c r="JJA17" s="7"/>
      <c r="JJB17" s="7"/>
      <c r="JJC17" s="7"/>
      <c r="JJD17" s="7"/>
      <c r="JJE17" s="7"/>
      <c r="JJF17" s="7"/>
      <c r="JJG17" s="7"/>
      <c r="JJH17" s="7"/>
      <c r="JJI17" s="7"/>
      <c r="JJJ17" s="7"/>
      <c r="JJK17" s="7"/>
      <c r="JJL17" s="7"/>
      <c r="JJM17" s="7"/>
      <c r="JJN17" s="7"/>
      <c r="JJO17" s="7"/>
      <c r="JJP17" s="7"/>
      <c r="JJQ17" s="7"/>
      <c r="JJR17" s="7"/>
      <c r="JJS17" s="7"/>
      <c r="JJT17" s="7"/>
      <c r="JJU17" s="7"/>
      <c r="JJV17" s="7"/>
      <c r="JJW17" s="7"/>
      <c r="JJX17" s="7"/>
      <c r="JJY17" s="7"/>
      <c r="JJZ17" s="7"/>
      <c r="JKA17" s="7"/>
      <c r="JKB17" s="7"/>
      <c r="JKC17" s="7"/>
      <c r="JKD17" s="7"/>
      <c r="JKE17" s="7"/>
      <c r="JKF17" s="7"/>
      <c r="JKG17" s="7"/>
      <c r="JKH17" s="7"/>
      <c r="JKI17" s="7"/>
      <c r="JKJ17" s="7"/>
      <c r="JKK17" s="7"/>
      <c r="JKL17" s="7"/>
      <c r="JKM17" s="7"/>
      <c r="JKN17" s="7"/>
      <c r="JKO17" s="7"/>
      <c r="JKP17" s="7"/>
      <c r="JKQ17" s="7"/>
      <c r="JKR17" s="7"/>
      <c r="JKS17" s="7"/>
      <c r="JKT17" s="7"/>
      <c r="JKU17" s="7"/>
      <c r="JKV17" s="7"/>
      <c r="JKW17" s="7"/>
      <c r="JKX17" s="7"/>
      <c r="JKY17" s="7"/>
      <c r="JKZ17" s="7"/>
      <c r="JLA17" s="7"/>
      <c r="JLB17" s="7"/>
      <c r="JLC17" s="7"/>
      <c r="JLD17" s="7"/>
      <c r="JLE17" s="7"/>
      <c r="JLF17" s="7"/>
      <c r="JLG17" s="7"/>
      <c r="JLH17" s="7"/>
      <c r="JLI17" s="7"/>
      <c r="JLJ17" s="7"/>
      <c r="JLK17" s="7"/>
      <c r="JLL17" s="7"/>
      <c r="JLM17" s="7"/>
      <c r="JLN17" s="7"/>
      <c r="JLO17" s="7"/>
      <c r="JLP17" s="7"/>
      <c r="JLQ17" s="7"/>
      <c r="JLR17" s="7"/>
      <c r="JLS17" s="7"/>
      <c r="JLT17" s="7"/>
      <c r="JLU17" s="7"/>
      <c r="JLV17" s="7"/>
      <c r="JLW17" s="7"/>
      <c r="JLX17" s="7"/>
      <c r="JLY17" s="7"/>
      <c r="JLZ17" s="7"/>
      <c r="JMA17" s="7"/>
      <c r="JMB17" s="7"/>
      <c r="JMC17" s="7"/>
      <c r="JMD17" s="7"/>
      <c r="JME17" s="7"/>
      <c r="JMF17" s="7"/>
      <c r="JMG17" s="7"/>
      <c r="JMH17" s="7"/>
      <c r="JMI17" s="7"/>
      <c r="JMJ17" s="7"/>
      <c r="JMK17" s="7"/>
      <c r="JML17" s="7"/>
      <c r="JMM17" s="7"/>
      <c r="JMN17" s="7"/>
      <c r="JMO17" s="7"/>
      <c r="JMP17" s="7"/>
      <c r="JMQ17" s="7"/>
      <c r="JMR17" s="7"/>
      <c r="JMS17" s="7"/>
      <c r="JMT17" s="7"/>
      <c r="JMU17" s="7"/>
      <c r="JMV17" s="7"/>
      <c r="JMW17" s="7"/>
      <c r="JMX17" s="7"/>
      <c r="JMY17" s="7"/>
      <c r="JMZ17" s="7"/>
      <c r="JNA17" s="7"/>
      <c r="JNB17" s="7"/>
      <c r="JNC17" s="7"/>
      <c r="JND17" s="7"/>
      <c r="JNE17" s="7"/>
      <c r="JNF17" s="7"/>
      <c r="JNG17" s="7"/>
      <c r="JNH17" s="7"/>
      <c r="JNI17" s="7"/>
      <c r="JNJ17" s="7"/>
      <c r="JNK17" s="7"/>
      <c r="JNL17" s="7"/>
      <c r="JNM17" s="7"/>
      <c r="JNN17" s="7"/>
      <c r="JNO17" s="7"/>
      <c r="JNP17" s="7"/>
      <c r="JNQ17" s="7"/>
      <c r="JNR17" s="7"/>
      <c r="JNS17" s="7"/>
      <c r="JNT17" s="7"/>
      <c r="JNU17" s="7"/>
      <c r="JNV17" s="7"/>
      <c r="JNW17" s="7"/>
      <c r="JNX17" s="7"/>
      <c r="JNY17" s="7"/>
      <c r="JNZ17" s="7"/>
      <c r="JOA17" s="7"/>
      <c r="JOB17" s="7"/>
      <c r="JOC17" s="7"/>
      <c r="JOD17" s="7"/>
      <c r="JOE17" s="7"/>
      <c r="JOF17" s="7"/>
      <c r="JOG17" s="7"/>
      <c r="JOH17" s="7"/>
      <c r="JOI17" s="7"/>
      <c r="JOJ17" s="7"/>
      <c r="JOK17" s="7"/>
      <c r="JOL17" s="7"/>
      <c r="JOM17" s="7"/>
      <c r="JON17" s="7"/>
      <c r="JOO17" s="7"/>
      <c r="JOP17" s="7"/>
      <c r="JOQ17" s="7"/>
      <c r="JOR17" s="7"/>
      <c r="JOS17" s="7"/>
      <c r="JOT17" s="7"/>
      <c r="JOU17" s="7"/>
      <c r="JOV17" s="7"/>
      <c r="JOW17" s="7"/>
      <c r="JOX17" s="7"/>
      <c r="JOY17" s="7"/>
      <c r="JOZ17" s="7"/>
      <c r="JPA17" s="7"/>
      <c r="JPB17" s="7"/>
      <c r="JPC17" s="7"/>
      <c r="JPD17" s="7"/>
      <c r="JPE17" s="7"/>
      <c r="JPF17" s="7"/>
      <c r="JPG17" s="7"/>
      <c r="JPH17" s="7"/>
      <c r="JPI17" s="7"/>
      <c r="JPJ17" s="7"/>
      <c r="JPK17" s="7"/>
      <c r="JPL17" s="7"/>
      <c r="JPN17" s="7"/>
      <c r="JPO17" s="7"/>
      <c r="JPP17" s="7"/>
      <c r="JPQ17" s="7"/>
      <c r="JPR17" s="7"/>
      <c r="JPS17" s="7"/>
      <c r="JPT17" s="7"/>
      <c r="JPU17" s="7"/>
      <c r="JPV17" s="7"/>
      <c r="JPW17" s="7"/>
      <c r="JPX17" s="7"/>
      <c r="JPY17" s="7"/>
      <c r="JPZ17" s="7"/>
      <c r="JQA17" s="7"/>
      <c r="JQB17" s="7"/>
      <c r="JQC17" s="7"/>
      <c r="JQD17" s="7"/>
      <c r="JQE17" s="7"/>
      <c r="JQF17" s="7"/>
      <c r="JQG17" s="7"/>
      <c r="JQH17" s="7"/>
      <c r="JQI17" s="7"/>
      <c r="JQJ17" s="7"/>
      <c r="JQK17" s="7"/>
      <c r="JQL17" s="7"/>
      <c r="JQM17" s="7"/>
      <c r="JQN17" s="7"/>
      <c r="JQO17" s="7"/>
      <c r="JQP17" s="7"/>
      <c r="JQQ17" s="7"/>
      <c r="JQR17" s="7"/>
      <c r="JQS17" s="7"/>
      <c r="JQT17" s="7"/>
      <c r="JQU17" s="7"/>
      <c r="JQV17" s="7"/>
      <c r="JQW17" s="7"/>
      <c r="JQX17" s="7"/>
      <c r="JQY17" s="7"/>
      <c r="JQZ17" s="7"/>
      <c r="JRA17" s="7"/>
      <c r="JRB17" s="7"/>
      <c r="JRC17" s="7"/>
      <c r="JRD17" s="7"/>
      <c r="JRE17" s="7"/>
      <c r="JRF17" s="7"/>
      <c r="JRG17" s="7"/>
      <c r="JRH17" s="7"/>
      <c r="JRI17" s="7"/>
      <c r="JRJ17" s="7"/>
      <c r="JRK17" s="7"/>
      <c r="JRL17" s="7"/>
      <c r="JRM17" s="7"/>
      <c r="JRN17" s="7"/>
      <c r="JRO17" s="7"/>
      <c r="JRP17" s="7"/>
      <c r="JRQ17" s="7"/>
      <c r="JRR17" s="7"/>
      <c r="JRS17" s="7"/>
      <c r="JRT17" s="7"/>
      <c r="JRU17" s="7"/>
      <c r="JRV17" s="7"/>
      <c r="JRW17" s="7"/>
      <c r="JRX17" s="7"/>
      <c r="JRY17" s="7"/>
      <c r="JRZ17" s="7"/>
      <c r="JSA17" s="7"/>
      <c r="JSB17" s="7"/>
      <c r="JSC17" s="7"/>
      <c r="JSD17" s="7"/>
      <c r="JSE17" s="7"/>
      <c r="JSF17" s="7"/>
      <c r="JSG17" s="7"/>
      <c r="JSH17" s="7"/>
      <c r="JSI17" s="7"/>
      <c r="JSJ17" s="7"/>
      <c r="JSK17" s="7"/>
      <c r="JSL17" s="7"/>
      <c r="JSM17" s="7"/>
      <c r="JSN17" s="7"/>
      <c r="JSO17" s="7"/>
      <c r="JSP17" s="7"/>
      <c r="JSQ17" s="7"/>
      <c r="JSR17" s="7"/>
      <c r="JSS17" s="7"/>
      <c r="JST17" s="7"/>
      <c r="JSU17" s="7"/>
      <c r="JSV17" s="7"/>
      <c r="JSW17" s="7"/>
      <c r="JSX17" s="7"/>
      <c r="JSY17" s="7"/>
      <c r="JSZ17" s="7"/>
      <c r="JTA17" s="7"/>
      <c r="JTB17" s="7"/>
      <c r="JTC17" s="7"/>
      <c r="JTD17" s="7"/>
      <c r="JTE17" s="7"/>
      <c r="JTF17" s="7"/>
      <c r="JTG17" s="7"/>
      <c r="JTH17" s="7"/>
      <c r="JTI17" s="7"/>
      <c r="JTJ17" s="7"/>
      <c r="JTK17" s="7"/>
      <c r="JTL17" s="7"/>
      <c r="JTM17" s="7"/>
      <c r="JTN17" s="7"/>
      <c r="JTO17" s="7"/>
      <c r="JTP17" s="7"/>
      <c r="JTQ17" s="7"/>
      <c r="JTR17" s="7"/>
      <c r="JTS17" s="7"/>
      <c r="JTT17" s="7"/>
      <c r="JTU17" s="7"/>
      <c r="JTV17" s="7"/>
      <c r="JTW17" s="7"/>
      <c r="JTX17" s="7"/>
      <c r="JTY17" s="7"/>
      <c r="JTZ17" s="7"/>
      <c r="JUA17" s="7"/>
      <c r="JUB17" s="7"/>
      <c r="JUC17" s="7"/>
      <c r="JUD17" s="7"/>
      <c r="JUE17" s="7"/>
      <c r="JUF17" s="7"/>
      <c r="JUG17" s="7"/>
      <c r="JUH17" s="7"/>
      <c r="JUI17" s="7"/>
      <c r="JUJ17" s="7"/>
      <c r="JUK17" s="7"/>
      <c r="JUL17" s="7"/>
      <c r="JUM17" s="7"/>
      <c r="JUN17" s="7"/>
      <c r="JUO17" s="7"/>
      <c r="JUP17" s="7"/>
      <c r="JUQ17" s="7"/>
      <c r="JUR17" s="7"/>
      <c r="JUS17" s="7"/>
      <c r="JUT17" s="7"/>
      <c r="JUU17" s="7"/>
      <c r="JUV17" s="7"/>
      <c r="JUW17" s="7"/>
      <c r="JUX17" s="7"/>
      <c r="JUY17" s="7"/>
      <c r="JUZ17" s="7"/>
      <c r="JVA17" s="7"/>
      <c r="JVB17" s="7"/>
      <c r="JVC17" s="7"/>
      <c r="JVD17" s="7"/>
      <c r="JVE17" s="7"/>
      <c r="JVF17" s="7"/>
      <c r="JVG17" s="7"/>
      <c r="JVH17" s="7"/>
      <c r="JVI17" s="7"/>
      <c r="JVJ17" s="7"/>
      <c r="JVK17" s="7"/>
      <c r="JVL17" s="7"/>
      <c r="JVM17" s="7"/>
      <c r="JVN17" s="7"/>
      <c r="JVO17" s="7"/>
      <c r="JVP17" s="7"/>
      <c r="JVQ17" s="7"/>
      <c r="JVR17" s="7"/>
      <c r="JVS17" s="7"/>
      <c r="JVT17" s="7"/>
      <c r="JVU17" s="7"/>
      <c r="JVV17" s="7"/>
      <c r="JVW17" s="7"/>
      <c r="JVX17" s="7"/>
      <c r="JVY17" s="7"/>
      <c r="JVZ17" s="7"/>
      <c r="JWA17" s="7"/>
      <c r="JWB17" s="7"/>
      <c r="JWC17" s="7"/>
      <c r="JWD17" s="7"/>
      <c r="JWE17" s="7"/>
      <c r="JWF17" s="7"/>
      <c r="JWG17" s="7"/>
      <c r="JWH17" s="7"/>
      <c r="JWI17" s="7"/>
      <c r="JWJ17" s="7"/>
      <c r="JWK17" s="7"/>
      <c r="JWL17" s="7"/>
      <c r="JWM17" s="7"/>
      <c r="JWN17" s="7"/>
      <c r="JWO17" s="7"/>
      <c r="JWP17" s="7"/>
      <c r="JWQ17" s="7"/>
      <c r="JWR17" s="7"/>
      <c r="JWS17" s="7"/>
      <c r="JWT17" s="7"/>
      <c r="JWU17" s="7"/>
      <c r="JWV17" s="7"/>
      <c r="JWW17" s="7"/>
      <c r="JWX17" s="7"/>
      <c r="JWY17" s="7"/>
      <c r="JWZ17" s="7"/>
      <c r="JXA17" s="7"/>
      <c r="JXB17" s="7"/>
      <c r="JXC17" s="7"/>
      <c r="JXD17" s="7"/>
      <c r="JXE17" s="7"/>
      <c r="JXF17" s="7"/>
      <c r="JXG17" s="7"/>
      <c r="JXH17" s="7"/>
      <c r="JXI17" s="7"/>
      <c r="JXJ17" s="7"/>
      <c r="JXK17" s="7"/>
      <c r="JXL17" s="7"/>
      <c r="JXM17" s="7"/>
      <c r="JXN17" s="7"/>
      <c r="JXO17" s="7"/>
      <c r="JXP17" s="7"/>
      <c r="JXQ17" s="7"/>
      <c r="JXR17" s="7"/>
      <c r="JXS17" s="7"/>
      <c r="JXT17" s="7"/>
      <c r="JXU17" s="7"/>
      <c r="JXV17" s="7"/>
      <c r="JXW17" s="7"/>
      <c r="JXX17" s="7"/>
      <c r="JXY17" s="7"/>
      <c r="JXZ17" s="7"/>
      <c r="JYA17" s="7"/>
      <c r="JYB17" s="7"/>
      <c r="JYC17" s="7"/>
      <c r="JYD17" s="7"/>
      <c r="JYE17" s="7"/>
      <c r="JYF17" s="7"/>
      <c r="JYG17" s="7"/>
      <c r="JYH17" s="7"/>
      <c r="JYI17" s="7"/>
      <c r="JYJ17" s="7"/>
      <c r="JYK17" s="7"/>
      <c r="JYL17" s="7"/>
      <c r="JYM17" s="7"/>
      <c r="JYN17" s="7"/>
      <c r="JYO17" s="7"/>
      <c r="JYP17" s="7"/>
      <c r="JYQ17" s="7"/>
      <c r="JYR17" s="7"/>
      <c r="JYS17" s="7"/>
      <c r="JYT17" s="7"/>
      <c r="JYU17" s="7"/>
      <c r="JYV17" s="7"/>
      <c r="JYW17" s="7"/>
      <c r="JYX17" s="7"/>
      <c r="JYY17" s="7"/>
      <c r="JYZ17" s="7"/>
      <c r="JZA17" s="7"/>
      <c r="JZB17" s="7"/>
      <c r="JZC17" s="7"/>
      <c r="JZD17" s="7"/>
      <c r="JZE17" s="7"/>
      <c r="JZF17" s="7"/>
      <c r="JZG17" s="7"/>
      <c r="JZH17" s="7"/>
      <c r="JZJ17" s="7"/>
      <c r="JZK17" s="7"/>
      <c r="JZL17" s="7"/>
      <c r="JZM17" s="7"/>
      <c r="JZN17" s="7"/>
      <c r="JZO17" s="7"/>
      <c r="JZP17" s="7"/>
      <c r="JZQ17" s="7"/>
      <c r="JZR17" s="7"/>
      <c r="JZS17" s="7"/>
      <c r="JZT17" s="7"/>
      <c r="JZU17" s="7"/>
      <c r="JZV17" s="7"/>
      <c r="JZW17" s="7"/>
      <c r="JZX17" s="7"/>
      <c r="JZY17" s="7"/>
      <c r="JZZ17" s="7"/>
      <c r="KAA17" s="7"/>
      <c r="KAB17" s="7"/>
      <c r="KAC17" s="7"/>
      <c r="KAD17" s="7"/>
      <c r="KAE17" s="7"/>
      <c r="KAF17" s="7"/>
      <c r="KAG17" s="7"/>
      <c r="KAH17" s="7"/>
      <c r="KAI17" s="7"/>
      <c r="KAJ17" s="7"/>
      <c r="KAK17" s="7"/>
      <c r="KAL17" s="7"/>
      <c r="KAM17" s="7"/>
      <c r="KAN17" s="7"/>
      <c r="KAO17" s="7"/>
      <c r="KAP17" s="7"/>
      <c r="KAQ17" s="7"/>
      <c r="KAR17" s="7"/>
      <c r="KAS17" s="7"/>
      <c r="KAT17" s="7"/>
      <c r="KAU17" s="7"/>
      <c r="KAV17" s="7"/>
      <c r="KAW17" s="7"/>
      <c r="KAX17" s="7"/>
      <c r="KAY17" s="7"/>
      <c r="KAZ17" s="7"/>
      <c r="KBA17" s="7"/>
      <c r="KBB17" s="7"/>
      <c r="KBC17" s="7"/>
      <c r="KBD17" s="7"/>
      <c r="KBE17" s="7"/>
      <c r="KBF17" s="7"/>
      <c r="KBG17" s="7"/>
      <c r="KBH17" s="7"/>
      <c r="KBI17" s="7"/>
      <c r="KBJ17" s="7"/>
      <c r="KBK17" s="7"/>
      <c r="KBL17" s="7"/>
      <c r="KBM17" s="7"/>
      <c r="KBN17" s="7"/>
      <c r="KBO17" s="7"/>
      <c r="KBP17" s="7"/>
      <c r="KBQ17" s="7"/>
      <c r="KBR17" s="7"/>
      <c r="KBS17" s="7"/>
      <c r="KBT17" s="7"/>
      <c r="KBU17" s="7"/>
      <c r="KBV17" s="7"/>
      <c r="KBW17" s="7"/>
      <c r="KBX17" s="7"/>
      <c r="KBY17" s="7"/>
      <c r="KBZ17" s="7"/>
      <c r="KCA17" s="7"/>
      <c r="KCB17" s="7"/>
      <c r="KCC17" s="7"/>
      <c r="KCD17" s="7"/>
      <c r="KCE17" s="7"/>
      <c r="KCF17" s="7"/>
      <c r="KCG17" s="7"/>
      <c r="KCH17" s="7"/>
      <c r="KCI17" s="7"/>
      <c r="KCJ17" s="7"/>
      <c r="KCK17" s="7"/>
      <c r="KCL17" s="7"/>
      <c r="KCM17" s="7"/>
      <c r="KCN17" s="7"/>
      <c r="KCO17" s="7"/>
      <c r="KCP17" s="7"/>
      <c r="KCQ17" s="7"/>
      <c r="KCR17" s="7"/>
      <c r="KCS17" s="7"/>
      <c r="KCT17" s="7"/>
      <c r="KCU17" s="7"/>
      <c r="KCV17" s="7"/>
      <c r="KCW17" s="7"/>
      <c r="KCX17" s="7"/>
      <c r="KCY17" s="7"/>
      <c r="KCZ17" s="7"/>
      <c r="KDA17" s="7"/>
      <c r="KDB17" s="7"/>
      <c r="KDC17" s="7"/>
      <c r="KDD17" s="7"/>
      <c r="KDE17" s="7"/>
      <c r="KDF17" s="7"/>
      <c r="KDG17" s="7"/>
      <c r="KDH17" s="7"/>
      <c r="KDI17" s="7"/>
      <c r="KDJ17" s="7"/>
      <c r="KDK17" s="7"/>
      <c r="KDL17" s="7"/>
      <c r="KDM17" s="7"/>
      <c r="KDN17" s="7"/>
      <c r="KDO17" s="7"/>
      <c r="KDP17" s="7"/>
      <c r="KDQ17" s="7"/>
      <c r="KDR17" s="7"/>
      <c r="KDS17" s="7"/>
      <c r="KDT17" s="7"/>
      <c r="KDU17" s="7"/>
      <c r="KDV17" s="7"/>
      <c r="KDW17" s="7"/>
      <c r="KDX17" s="7"/>
      <c r="KDY17" s="7"/>
      <c r="KDZ17" s="7"/>
      <c r="KEA17" s="7"/>
      <c r="KEB17" s="7"/>
      <c r="KEC17" s="7"/>
      <c r="KED17" s="7"/>
      <c r="KEE17" s="7"/>
      <c r="KEF17" s="7"/>
      <c r="KEG17" s="7"/>
      <c r="KEH17" s="7"/>
      <c r="KEI17" s="7"/>
      <c r="KEJ17" s="7"/>
      <c r="KEK17" s="7"/>
      <c r="KEL17" s="7"/>
      <c r="KEM17" s="7"/>
      <c r="KEN17" s="7"/>
      <c r="KEO17" s="7"/>
      <c r="KEP17" s="7"/>
      <c r="KEQ17" s="7"/>
      <c r="KER17" s="7"/>
      <c r="KES17" s="7"/>
      <c r="KET17" s="7"/>
      <c r="KEU17" s="7"/>
      <c r="KEV17" s="7"/>
      <c r="KEW17" s="7"/>
      <c r="KEX17" s="7"/>
      <c r="KEY17" s="7"/>
      <c r="KEZ17" s="7"/>
      <c r="KFA17" s="7"/>
      <c r="KFB17" s="7"/>
      <c r="KFC17" s="7"/>
      <c r="KFD17" s="7"/>
      <c r="KFE17" s="7"/>
      <c r="KFF17" s="7"/>
      <c r="KFG17" s="7"/>
      <c r="KFH17" s="7"/>
      <c r="KFI17" s="7"/>
      <c r="KFJ17" s="7"/>
      <c r="KFK17" s="7"/>
      <c r="KFL17" s="7"/>
      <c r="KFM17" s="7"/>
      <c r="KFN17" s="7"/>
      <c r="KFO17" s="7"/>
      <c r="KFP17" s="7"/>
      <c r="KFQ17" s="7"/>
      <c r="KFR17" s="7"/>
      <c r="KFS17" s="7"/>
      <c r="KFT17" s="7"/>
      <c r="KFU17" s="7"/>
      <c r="KFV17" s="7"/>
      <c r="KFW17" s="7"/>
      <c r="KFX17" s="7"/>
      <c r="KFY17" s="7"/>
      <c r="KFZ17" s="7"/>
      <c r="KGA17" s="7"/>
      <c r="KGB17" s="7"/>
      <c r="KGC17" s="7"/>
      <c r="KGD17" s="7"/>
      <c r="KGE17" s="7"/>
      <c r="KGF17" s="7"/>
      <c r="KGG17" s="7"/>
      <c r="KGH17" s="7"/>
      <c r="KGI17" s="7"/>
      <c r="KGJ17" s="7"/>
      <c r="KGK17" s="7"/>
      <c r="KGL17" s="7"/>
      <c r="KGM17" s="7"/>
      <c r="KGN17" s="7"/>
      <c r="KGO17" s="7"/>
      <c r="KGP17" s="7"/>
      <c r="KGQ17" s="7"/>
      <c r="KGR17" s="7"/>
      <c r="KGS17" s="7"/>
      <c r="KGT17" s="7"/>
      <c r="KGU17" s="7"/>
      <c r="KGV17" s="7"/>
      <c r="KGW17" s="7"/>
      <c r="KGX17" s="7"/>
      <c r="KGY17" s="7"/>
      <c r="KGZ17" s="7"/>
      <c r="KHA17" s="7"/>
      <c r="KHB17" s="7"/>
      <c r="KHC17" s="7"/>
      <c r="KHD17" s="7"/>
      <c r="KHE17" s="7"/>
      <c r="KHF17" s="7"/>
      <c r="KHG17" s="7"/>
      <c r="KHH17" s="7"/>
      <c r="KHI17" s="7"/>
      <c r="KHJ17" s="7"/>
      <c r="KHK17" s="7"/>
      <c r="KHL17" s="7"/>
      <c r="KHM17" s="7"/>
      <c r="KHN17" s="7"/>
      <c r="KHO17" s="7"/>
      <c r="KHP17" s="7"/>
      <c r="KHQ17" s="7"/>
      <c r="KHR17" s="7"/>
      <c r="KHS17" s="7"/>
      <c r="KHT17" s="7"/>
      <c r="KHU17" s="7"/>
      <c r="KHV17" s="7"/>
      <c r="KHW17" s="7"/>
      <c r="KHX17" s="7"/>
      <c r="KHY17" s="7"/>
      <c r="KHZ17" s="7"/>
      <c r="KIA17" s="7"/>
      <c r="KIB17" s="7"/>
      <c r="KIC17" s="7"/>
      <c r="KID17" s="7"/>
      <c r="KIE17" s="7"/>
      <c r="KIF17" s="7"/>
      <c r="KIG17" s="7"/>
      <c r="KIH17" s="7"/>
      <c r="KII17" s="7"/>
      <c r="KIJ17" s="7"/>
      <c r="KIK17" s="7"/>
      <c r="KIL17" s="7"/>
      <c r="KIM17" s="7"/>
      <c r="KIN17" s="7"/>
      <c r="KIO17" s="7"/>
      <c r="KIP17" s="7"/>
      <c r="KIQ17" s="7"/>
      <c r="KIR17" s="7"/>
      <c r="KIS17" s="7"/>
      <c r="KIT17" s="7"/>
      <c r="KIU17" s="7"/>
      <c r="KIV17" s="7"/>
      <c r="KIW17" s="7"/>
      <c r="KIX17" s="7"/>
      <c r="KIY17" s="7"/>
      <c r="KIZ17" s="7"/>
      <c r="KJA17" s="7"/>
      <c r="KJB17" s="7"/>
      <c r="KJC17" s="7"/>
      <c r="KJD17" s="7"/>
      <c r="KJF17" s="7"/>
      <c r="KJG17" s="7"/>
      <c r="KJH17" s="7"/>
      <c r="KJI17" s="7"/>
      <c r="KJJ17" s="7"/>
      <c r="KJK17" s="7"/>
      <c r="KJL17" s="7"/>
      <c r="KJM17" s="7"/>
      <c r="KJN17" s="7"/>
      <c r="KJO17" s="7"/>
      <c r="KJP17" s="7"/>
      <c r="KJQ17" s="7"/>
      <c r="KJR17" s="7"/>
      <c r="KJS17" s="7"/>
      <c r="KJT17" s="7"/>
      <c r="KJU17" s="7"/>
      <c r="KJV17" s="7"/>
      <c r="KJW17" s="7"/>
      <c r="KJX17" s="7"/>
      <c r="KJY17" s="7"/>
      <c r="KJZ17" s="7"/>
      <c r="KKA17" s="7"/>
      <c r="KKB17" s="7"/>
      <c r="KKC17" s="7"/>
      <c r="KKD17" s="7"/>
      <c r="KKE17" s="7"/>
      <c r="KKF17" s="7"/>
      <c r="KKG17" s="7"/>
      <c r="KKH17" s="7"/>
      <c r="KKI17" s="7"/>
      <c r="KKJ17" s="7"/>
      <c r="KKK17" s="7"/>
      <c r="KKL17" s="7"/>
      <c r="KKM17" s="7"/>
      <c r="KKN17" s="7"/>
      <c r="KKO17" s="7"/>
      <c r="KKP17" s="7"/>
      <c r="KKQ17" s="7"/>
      <c r="KKR17" s="7"/>
      <c r="KKS17" s="7"/>
      <c r="KKT17" s="7"/>
      <c r="KKU17" s="7"/>
      <c r="KKV17" s="7"/>
      <c r="KKW17" s="7"/>
      <c r="KKX17" s="7"/>
      <c r="KKY17" s="7"/>
      <c r="KKZ17" s="7"/>
      <c r="KLA17" s="7"/>
      <c r="KLB17" s="7"/>
      <c r="KLC17" s="7"/>
      <c r="KLD17" s="7"/>
      <c r="KLE17" s="7"/>
      <c r="KLF17" s="7"/>
      <c r="KLG17" s="7"/>
      <c r="KLH17" s="7"/>
      <c r="KLI17" s="7"/>
      <c r="KLJ17" s="7"/>
      <c r="KLK17" s="7"/>
      <c r="KLL17" s="7"/>
      <c r="KLM17" s="7"/>
      <c r="KLN17" s="7"/>
      <c r="KLO17" s="7"/>
      <c r="KLP17" s="7"/>
      <c r="KLQ17" s="7"/>
      <c r="KLR17" s="7"/>
      <c r="KLS17" s="7"/>
      <c r="KLT17" s="7"/>
      <c r="KLU17" s="7"/>
      <c r="KLV17" s="7"/>
      <c r="KLW17" s="7"/>
      <c r="KLX17" s="7"/>
      <c r="KLY17" s="7"/>
      <c r="KLZ17" s="7"/>
      <c r="KMA17" s="7"/>
      <c r="KMB17" s="7"/>
      <c r="KMC17" s="7"/>
      <c r="KMD17" s="7"/>
      <c r="KME17" s="7"/>
      <c r="KMF17" s="7"/>
      <c r="KMG17" s="7"/>
      <c r="KMH17" s="7"/>
      <c r="KMI17" s="7"/>
      <c r="KMJ17" s="7"/>
      <c r="KMK17" s="7"/>
      <c r="KML17" s="7"/>
      <c r="KMM17" s="7"/>
      <c r="KMN17" s="7"/>
      <c r="KMO17" s="7"/>
      <c r="KMP17" s="7"/>
      <c r="KMQ17" s="7"/>
      <c r="KMR17" s="7"/>
      <c r="KMS17" s="7"/>
      <c r="KMT17" s="7"/>
      <c r="KMU17" s="7"/>
      <c r="KMV17" s="7"/>
      <c r="KMW17" s="7"/>
      <c r="KMX17" s="7"/>
      <c r="KMY17" s="7"/>
      <c r="KMZ17" s="7"/>
      <c r="KNA17" s="7"/>
      <c r="KNB17" s="7"/>
      <c r="KNC17" s="7"/>
      <c r="KND17" s="7"/>
      <c r="KNE17" s="7"/>
      <c r="KNF17" s="7"/>
      <c r="KNG17" s="7"/>
      <c r="KNH17" s="7"/>
      <c r="KNI17" s="7"/>
      <c r="KNJ17" s="7"/>
      <c r="KNK17" s="7"/>
      <c r="KNL17" s="7"/>
      <c r="KNM17" s="7"/>
      <c r="KNN17" s="7"/>
      <c r="KNO17" s="7"/>
      <c r="KNP17" s="7"/>
      <c r="KNQ17" s="7"/>
      <c r="KNR17" s="7"/>
      <c r="KNS17" s="7"/>
      <c r="KNT17" s="7"/>
      <c r="KNU17" s="7"/>
      <c r="KNV17" s="7"/>
      <c r="KNW17" s="7"/>
      <c r="KNX17" s="7"/>
      <c r="KNY17" s="7"/>
      <c r="KNZ17" s="7"/>
      <c r="KOA17" s="7"/>
      <c r="KOB17" s="7"/>
      <c r="KOC17" s="7"/>
      <c r="KOD17" s="7"/>
      <c r="KOE17" s="7"/>
      <c r="KOF17" s="7"/>
      <c r="KOG17" s="7"/>
      <c r="KOH17" s="7"/>
      <c r="KOI17" s="7"/>
      <c r="KOJ17" s="7"/>
      <c r="KOK17" s="7"/>
      <c r="KOL17" s="7"/>
      <c r="KOM17" s="7"/>
      <c r="KON17" s="7"/>
      <c r="KOO17" s="7"/>
      <c r="KOP17" s="7"/>
      <c r="KOQ17" s="7"/>
      <c r="KOR17" s="7"/>
      <c r="KOS17" s="7"/>
      <c r="KOT17" s="7"/>
      <c r="KOU17" s="7"/>
      <c r="KOV17" s="7"/>
      <c r="KOW17" s="7"/>
      <c r="KOX17" s="7"/>
      <c r="KOY17" s="7"/>
      <c r="KOZ17" s="7"/>
      <c r="KPA17" s="7"/>
      <c r="KPB17" s="7"/>
      <c r="KPC17" s="7"/>
      <c r="KPD17" s="7"/>
      <c r="KPE17" s="7"/>
      <c r="KPF17" s="7"/>
      <c r="KPG17" s="7"/>
      <c r="KPH17" s="7"/>
      <c r="KPI17" s="7"/>
      <c r="KPJ17" s="7"/>
      <c r="KPK17" s="7"/>
      <c r="KPL17" s="7"/>
      <c r="KPM17" s="7"/>
      <c r="KPN17" s="7"/>
      <c r="KPO17" s="7"/>
      <c r="KPP17" s="7"/>
      <c r="KPQ17" s="7"/>
      <c r="KPR17" s="7"/>
      <c r="KPS17" s="7"/>
      <c r="KPT17" s="7"/>
      <c r="KPU17" s="7"/>
      <c r="KPV17" s="7"/>
      <c r="KPW17" s="7"/>
      <c r="KPX17" s="7"/>
      <c r="KPY17" s="7"/>
      <c r="KPZ17" s="7"/>
      <c r="KQA17" s="7"/>
      <c r="KQB17" s="7"/>
      <c r="KQC17" s="7"/>
      <c r="KQD17" s="7"/>
      <c r="KQE17" s="7"/>
      <c r="KQF17" s="7"/>
      <c r="KQG17" s="7"/>
      <c r="KQH17" s="7"/>
      <c r="KQI17" s="7"/>
      <c r="KQJ17" s="7"/>
      <c r="KQK17" s="7"/>
      <c r="KQL17" s="7"/>
      <c r="KQM17" s="7"/>
      <c r="KQN17" s="7"/>
      <c r="KQO17" s="7"/>
      <c r="KQP17" s="7"/>
      <c r="KQQ17" s="7"/>
      <c r="KQR17" s="7"/>
      <c r="KQS17" s="7"/>
      <c r="KQT17" s="7"/>
      <c r="KQU17" s="7"/>
      <c r="KQV17" s="7"/>
      <c r="KQW17" s="7"/>
      <c r="KQX17" s="7"/>
      <c r="KQY17" s="7"/>
      <c r="KQZ17" s="7"/>
      <c r="KRA17" s="7"/>
      <c r="KRB17" s="7"/>
      <c r="KRC17" s="7"/>
      <c r="KRD17" s="7"/>
      <c r="KRE17" s="7"/>
      <c r="KRF17" s="7"/>
      <c r="KRG17" s="7"/>
      <c r="KRH17" s="7"/>
      <c r="KRI17" s="7"/>
      <c r="KRJ17" s="7"/>
      <c r="KRK17" s="7"/>
      <c r="KRL17" s="7"/>
      <c r="KRM17" s="7"/>
      <c r="KRN17" s="7"/>
      <c r="KRO17" s="7"/>
      <c r="KRP17" s="7"/>
      <c r="KRQ17" s="7"/>
      <c r="KRR17" s="7"/>
      <c r="KRS17" s="7"/>
      <c r="KRT17" s="7"/>
      <c r="KRU17" s="7"/>
      <c r="KRV17" s="7"/>
      <c r="KRW17" s="7"/>
      <c r="KRX17" s="7"/>
      <c r="KRY17" s="7"/>
      <c r="KRZ17" s="7"/>
      <c r="KSA17" s="7"/>
      <c r="KSB17" s="7"/>
      <c r="KSC17" s="7"/>
      <c r="KSD17" s="7"/>
      <c r="KSE17" s="7"/>
      <c r="KSF17" s="7"/>
      <c r="KSG17" s="7"/>
      <c r="KSH17" s="7"/>
      <c r="KSI17" s="7"/>
      <c r="KSJ17" s="7"/>
      <c r="KSK17" s="7"/>
      <c r="KSL17" s="7"/>
      <c r="KSM17" s="7"/>
      <c r="KSN17" s="7"/>
      <c r="KSO17" s="7"/>
      <c r="KSP17" s="7"/>
      <c r="KSQ17" s="7"/>
      <c r="KSR17" s="7"/>
      <c r="KSS17" s="7"/>
      <c r="KST17" s="7"/>
      <c r="KSU17" s="7"/>
      <c r="KSV17" s="7"/>
      <c r="KSW17" s="7"/>
      <c r="KSX17" s="7"/>
      <c r="KSY17" s="7"/>
      <c r="KSZ17" s="7"/>
      <c r="KTB17" s="7"/>
      <c r="KTC17" s="7"/>
      <c r="KTD17" s="7"/>
      <c r="KTE17" s="7"/>
      <c r="KTF17" s="7"/>
      <c r="KTG17" s="7"/>
      <c r="KTH17" s="7"/>
      <c r="KTI17" s="7"/>
      <c r="KTJ17" s="7"/>
      <c r="KTK17" s="7"/>
      <c r="KTL17" s="7"/>
      <c r="KTM17" s="7"/>
      <c r="KTN17" s="7"/>
      <c r="KTO17" s="7"/>
      <c r="KTP17" s="7"/>
      <c r="KTQ17" s="7"/>
      <c r="KTR17" s="7"/>
      <c r="KTS17" s="7"/>
      <c r="KTT17" s="7"/>
      <c r="KTU17" s="7"/>
      <c r="KTV17" s="7"/>
      <c r="KTW17" s="7"/>
      <c r="KTX17" s="7"/>
      <c r="KTY17" s="7"/>
      <c r="KTZ17" s="7"/>
      <c r="KUA17" s="7"/>
      <c r="KUB17" s="7"/>
      <c r="KUC17" s="7"/>
      <c r="KUD17" s="7"/>
      <c r="KUE17" s="7"/>
      <c r="KUF17" s="7"/>
      <c r="KUG17" s="7"/>
      <c r="KUH17" s="7"/>
      <c r="KUI17" s="7"/>
      <c r="KUJ17" s="7"/>
      <c r="KUK17" s="7"/>
      <c r="KUL17" s="7"/>
      <c r="KUM17" s="7"/>
      <c r="KUN17" s="7"/>
      <c r="KUO17" s="7"/>
      <c r="KUP17" s="7"/>
      <c r="KUQ17" s="7"/>
      <c r="KUR17" s="7"/>
      <c r="KUS17" s="7"/>
      <c r="KUT17" s="7"/>
      <c r="KUU17" s="7"/>
      <c r="KUV17" s="7"/>
      <c r="KUW17" s="7"/>
      <c r="KUX17" s="7"/>
      <c r="KUY17" s="7"/>
      <c r="KUZ17" s="7"/>
      <c r="KVA17" s="7"/>
      <c r="KVB17" s="7"/>
      <c r="KVC17" s="7"/>
      <c r="KVD17" s="7"/>
      <c r="KVE17" s="7"/>
      <c r="KVF17" s="7"/>
      <c r="KVG17" s="7"/>
      <c r="KVH17" s="7"/>
      <c r="KVI17" s="7"/>
      <c r="KVJ17" s="7"/>
      <c r="KVK17" s="7"/>
      <c r="KVL17" s="7"/>
      <c r="KVM17" s="7"/>
      <c r="KVN17" s="7"/>
      <c r="KVO17" s="7"/>
      <c r="KVP17" s="7"/>
      <c r="KVQ17" s="7"/>
      <c r="KVR17" s="7"/>
      <c r="KVS17" s="7"/>
      <c r="KVT17" s="7"/>
      <c r="KVU17" s="7"/>
      <c r="KVV17" s="7"/>
      <c r="KVW17" s="7"/>
      <c r="KVX17" s="7"/>
      <c r="KVY17" s="7"/>
      <c r="KVZ17" s="7"/>
      <c r="KWA17" s="7"/>
      <c r="KWB17" s="7"/>
      <c r="KWC17" s="7"/>
      <c r="KWD17" s="7"/>
      <c r="KWE17" s="7"/>
      <c r="KWF17" s="7"/>
      <c r="KWG17" s="7"/>
      <c r="KWH17" s="7"/>
      <c r="KWI17" s="7"/>
      <c r="KWJ17" s="7"/>
      <c r="KWK17" s="7"/>
      <c r="KWL17" s="7"/>
      <c r="KWM17" s="7"/>
      <c r="KWN17" s="7"/>
      <c r="KWO17" s="7"/>
      <c r="KWP17" s="7"/>
      <c r="KWQ17" s="7"/>
      <c r="KWR17" s="7"/>
      <c r="KWS17" s="7"/>
      <c r="KWT17" s="7"/>
      <c r="KWU17" s="7"/>
      <c r="KWV17" s="7"/>
      <c r="KWW17" s="7"/>
      <c r="KWX17" s="7"/>
      <c r="KWY17" s="7"/>
      <c r="KWZ17" s="7"/>
      <c r="KXA17" s="7"/>
      <c r="KXB17" s="7"/>
      <c r="KXC17" s="7"/>
      <c r="KXD17" s="7"/>
      <c r="KXE17" s="7"/>
      <c r="KXF17" s="7"/>
      <c r="KXG17" s="7"/>
      <c r="KXH17" s="7"/>
      <c r="KXI17" s="7"/>
      <c r="KXJ17" s="7"/>
      <c r="KXK17" s="7"/>
      <c r="KXL17" s="7"/>
      <c r="KXM17" s="7"/>
      <c r="KXN17" s="7"/>
      <c r="KXO17" s="7"/>
      <c r="KXP17" s="7"/>
      <c r="KXQ17" s="7"/>
      <c r="KXR17" s="7"/>
      <c r="KXS17" s="7"/>
      <c r="KXT17" s="7"/>
      <c r="KXU17" s="7"/>
      <c r="KXV17" s="7"/>
      <c r="KXW17" s="7"/>
      <c r="KXX17" s="7"/>
      <c r="KXY17" s="7"/>
      <c r="KXZ17" s="7"/>
      <c r="KYA17" s="7"/>
      <c r="KYB17" s="7"/>
      <c r="KYC17" s="7"/>
      <c r="KYD17" s="7"/>
      <c r="KYE17" s="7"/>
      <c r="KYF17" s="7"/>
      <c r="KYG17" s="7"/>
      <c r="KYH17" s="7"/>
      <c r="KYI17" s="7"/>
      <c r="KYJ17" s="7"/>
      <c r="KYK17" s="7"/>
      <c r="KYL17" s="7"/>
      <c r="KYM17" s="7"/>
      <c r="KYN17" s="7"/>
      <c r="KYO17" s="7"/>
      <c r="KYP17" s="7"/>
      <c r="KYQ17" s="7"/>
      <c r="KYR17" s="7"/>
      <c r="KYS17" s="7"/>
      <c r="KYT17" s="7"/>
      <c r="KYU17" s="7"/>
      <c r="KYV17" s="7"/>
      <c r="KYW17" s="7"/>
      <c r="KYX17" s="7"/>
      <c r="KYY17" s="7"/>
      <c r="KYZ17" s="7"/>
      <c r="KZA17" s="7"/>
      <c r="KZB17" s="7"/>
      <c r="KZC17" s="7"/>
      <c r="KZD17" s="7"/>
      <c r="KZE17" s="7"/>
      <c r="KZF17" s="7"/>
      <c r="KZG17" s="7"/>
      <c r="KZH17" s="7"/>
      <c r="KZI17" s="7"/>
      <c r="KZJ17" s="7"/>
      <c r="KZK17" s="7"/>
      <c r="KZL17" s="7"/>
      <c r="KZM17" s="7"/>
      <c r="KZN17" s="7"/>
      <c r="KZO17" s="7"/>
      <c r="KZP17" s="7"/>
      <c r="KZQ17" s="7"/>
      <c r="KZR17" s="7"/>
      <c r="KZS17" s="7"/>
      <c r="KZT17" s="7"/>
      <c r="KZU17" s="7"/>
      <c r="KZV17" s="7"/>
      <c r="KZW17" s="7"/>
      <c r="KZX17" s="7"/>
      <c r="KZY17" s="7"/>
      <c r="KZZ17" s="7"/>
      <c r="LAA17" s="7"/>
      <c r="LAB17" s="7"/>
      <c r="LAC17" s="7"/>
      <c r="LAD17" s="7"/>
      <c r="LAE17" s="7"/>
      <c r="LAF17" s="7"/>
      <c r="LAG17" s="7"/>
      <c r="LAH17" s="7"/>
      <c r="LAI17" s="7"/>
      <c r="LAJ17" s="7"/>
      <c r="LAK17" s="7"/>
      <c r="LAL17" s="7"/>
      <c r="LAM17" s="7"/>
      <c r="LAN17" s="7"/>
      <c r="LAO17" s="7"/>
      <c r="LAP17" s="7"/>
      <c r="LAQ17" s="7"/>
      <c r="LAR17" s="7"/>
      <c r="LAS17" s="7"/>
      <c r="LAT17" s="7"/>
      <c r="LAU17" s="7"/>
      <c r="LAV17" s="7"/>
      <c r="LAW17" s="7"/>
      <c r="LAX17" s="7"/>
      <c r="LAY17" s="7"/>
      <c r="LAZ17" s="7"/>
      <c r="LBA17" s="7"/>
      <c r="LBB17" s="7"/>
      <c r="LBC17" s="7"/>
      <c r="LBD17" s="7"/>
      <c r="LBE17" s="7"/>
      <c r="LBF17" s="7"/>
      <c r="LBG17" s="7"/>
      <c r="LBH17" s="7"/>
      <c r="LBI17" s="7"/>
      <c r="LBJ17" s="7"/>
      <c r="LBK17" s="7"/>
      <c r="LBL17" s="7"/>
      <c r="LBM17" s="7"/>
      <c r="LBN17" s="7"/>
      <c r="LBO17" s="7"/>
      <c r="LBP17" s="7"/>
      <c r="LBQ17" s="7"/>
      <c r="LBR17" s="7"/>
      <c r="LBS17" s="7"/>
      <c r="LBT17" s="7"/>
      <c r="LBU17" s="7"/>
      <c r="LBV17" s="7"/>
      <c r="LBW17" s="7"/>
      <c r="LBX17" s="7"/>
      <c r="LBY17" s="7"/>
      <c r="LBZ17" s="7"/>
      <c r="LCA17" s="7"/>
      <c r="LCB17" s="7"/>
      <c r="LCC17" s="7"/>
      <c r="LCD17" s="7"/>
      <c r="LCE17" s="7"/>
      <c r="LCF17" s="7"/>
      <c r="LCG17" s="7"/>
      <c r="LCH17" s="7"/>
      <c r="LCI17" s="7"/>
      <c r="LCJ17" s="7"/>
      <c r="LCK17" s="7"/>
      <c r="LCL17" s="7"/>
      <c r="LCM17" s="7"/>
      <c r="LCN17" s="7"/>
      <c r="LCO17" s="7"/>
      <c r="LCP17" s="7"/>
      <c r="LCQ17" s="7"/>
      <c r="LCR17" s="7"/>
      <c r="LCS17" s="7"/>
      <c r="LCT17" s="7"/>
      <c r="LCU17" s="7"/>
      <c r="LCV17" s="7"/>
      <c r="LCX17" s="7"/>
      <c r="LCY17" s="7"/>
      <c r="LCZ17" s="7"/>
      <c r="LDA17" s="7"/>
      <c r="LDB17" s="7"/>
      <c r="LDC17" s="7"/>
      <c r="LDD17" s="7"/>
      <c r="LDE17" s="7"/>
      <c r="LDF17" s="7"/>
      <c r="LDG17" s="7"/>
      <c r="LDH17" s="7"/>
      <c r="LDI17" s="7"/>
      <c r="LDJ17" s="7"/>
      <c r="LDK17" s="7"/>
      <c r="LDL17" s="7"/>
      <c r="LDM17" s="7"/>
      <c r="LDN17" s="7"/>
      <c r="LDO17" s="7"/>
      <c r="LDP17" s="7"/>
      <c r="LDQ17" s="7"/>
      <c r="LDR17" s="7"/>
      <c r="LDS17" s="7"/>
      <c r="LDT17" s="7"/>
      <c r="LDU17" s="7"/>
      <c r="LDV17" s="7"/>
      <c r="LDW17" s="7"/>
      <c r="LDX17" s="7"/>
      <c r="LDY17" s="7"/>
      <c r="LDZ17" s="7"/>
      <c r="LEA17" s="7"/>
      <c r="LEB17" s="7"/>
      <c r="LEC17" s="7"/>
      <c r="LED17" s="7"/>
      <c r="LEE17" s="7"/>
      <c r="LEF17" s="7"/>
      <c r="LEG17" s="7"/>
      <c r="LEH17" s="7"/>
      <c r="LEI17" s="7"/>
      <c r="LEJ17" s="7"/>
      <c r="LEK17" s="7"/>
      <c r="LEL17" s="7"/>
      <c r="LEM17" s="7"/>
      <c r="LEN17" s="7"/>
      <c r="LEO17" s="7"/>
      <c r="LEP17" s="7"/>
      <c r="LEQ17" s="7"/>
      <c r="LER17" s="7"/>
      <c r="LES17" s="7"/>
      <c r="LET17" s="7"/>
      <c r="LEU17" s="7"/>
      <c r="LEV17" s="7"/>
      <c r="LEW17" s="7"/>
      <c r="LEX17" s="7"/>
      <c r="LEY17" s="7"/>
      <c r="LEZ17" s="7"/>
      <c r="LFA17" s="7"/>
      <c r="LFB17" s="7"/>
      <c r="LFC17" s="7"/>
      <c r="LFD17" s="7"/>
      <c r="LFE17" s="7"/>
      <c r="LFF17" s="7"/>
      <c r="LFG17" s="7"/>
      <c r="LFH17" s="7"/>
      <c r="LFI17" s="7"/>
      <c r="LFJ17" s="7"/>
      <c r="LFK17" s="7"/>
      <c r="LFL17" s="7"/>
      <c r="LFM17" s="7"/>
      <c r="LFN17" s="7"/>
      <c r="LFO17" s="7"/>
      <c r="LFP17" s="7"/>
      <c r="LFQ17" s="7"/>
      <c r="LFR17" s="7"/>
      <c r="LFS17" s="7"/>
      <c r="LFT17" s="7"/>
      <c r="LFU17" s="7"/>
      <c r="LFV17" s="7"/>
      <c r="LFW17" s="7"/>
      <c r="LFX17" s="7"/>
      <c r="LFY17" s="7"/>
      <c r="LFZ17" s="7"/>
      <c r="LGA17" s="7"/>
      <c r="LGB17" s="7"/>
      <c r="LGC17" s="7"/>
      <c r="LGD17" s="7"/>
      <c r="LGE17" s="7"/>
      <c r="LGF17" s="7"/>
      <c r="LGG17" s="7"/>
      <c r="LGH17" s="7"/>
      <c r="LGI17" s="7"/>
      <c r="LGJ17" s="7"/>
      <c r="LGK17" s="7"/>
      <c r="LGL17" s="7"/>
      <c r="LGM17" s="7"/>
      <c r="LGN17" s="7"/>
      <c r="LGO17" s="7"/>
      <c r="LGP17" s="7"/>
      <c r="LGQ17" s="7"/>
      <c r="LGR17" s="7"/>
      <c r="LGS17" s="7"/>
      <c r="LGT17" s="7"/>
      <c r="LGU17" s="7"/>
      <c r="LGV17" s="7"/>
      <c r="LGW17" s="7"/>
      <c r="LGX17" s="7"/>
      <c r="LGY17" s="7"/>
      <c r="LGZ17" s="7"/>
      <c r="LHA17" s="7"/>
      <c r="LHB17" s="7"/>
      <c r="LHC17" s="7"/>
      <c r="LHD17" s="7"/>
      <c r="LHE17" s="7"/>
      <c r="LHF17" s="7"/>
      <c r="LHG17" s="7"/>
      <c r="LHH17" s="7"/>
      <c r="LHI17" s="7"/>
      <c r="LHJ17" s="7"/>
      <c r="LHK17" s="7"/>
      <c r="LHL17" s="7"/>
      <c r="LHM17" s="7"/>
      <c r="LHN17" s="7"/>
      <c r="LHO17" s="7"/>
      <c r="LHP17" s="7"/>
      <c r="LHQ17" s="7"/>
      <c r="LHR17" s="7"/>
      <c r="LHS17" s="7"/>
      <c r="LHT17" s="7"/>
      <c r="LHU17" s="7"/>
      <c r="LHV17" s="7"/>
      <c r="LHW17" s="7"/>
      <c r="LHX17" s="7"/>
      <c r="LHY17" s="7"/>
      <c r="LHZ17" s="7"/>
      <c r="LIA17" s="7"/>
      <c r="LIB17" s="7"/>
      <c r="LIC17" s="7"/>
      <c r="LID17" s="7"/>
      <c r="LIE17" s="7"/>
      <c r="LIF17" s="7"/>
      <c r="LIG17" s="7"/>
      <c r="LIH17" s="7"/>
      <c r="LII17" s="7"/>
      <c r="LIJ17" s="7"/>
      <c r="LIK17" s="7"/>
      <c r="LIL17" s="7"/>
      <c r="LIM17" s="7"/>
      <c r="LIN17" s="7"/>
      <c r="LIO17" s="7"/>
      <c r="LIP17" s="7"/>
      <c r="LIQ17" s="7"/>
      <c r="LIR17" s="7"/>
      <c r="LIS17" s="7"/>
      <c r="LIT17" s="7"/>
      <c r="LIU17" s="7"/>
      <c r="LIV17" s="7"/>
      <c r="LIW17" s="7"/>
      <c r="LIX17" s="7"/>
      <c r="LIY17" s="7"/>
      <c r="LIZ17" s="7"/>
      <c r="LJA17" s="7"/>
      <c r="LJB17" s="7"/>
      <c r="LJC17" s="7"/>
      <c r="LJD17" s="7"/>
      <c r="LJE17" s="7"/>
      <c r="LJF17" s="7"/>
      <c r="LJG17" s="7"/>
      <c r="LJH17" s="7"/>
      <c r="LJI17" s="7"/>
      <c r="LJJ17" s="7"/>
      <c r="LJK17" s="7"/>
      <c r="LJL17" s="7"/>
      <c r="LJM17" s="7"/>
      <c r="LJN17" s="7"/>
      <c r="LJO17" s="7"/>
      <c r="LJP17" s="7"/>
      <c r="LJQ17" s="7"/>
      <c r="LJR17" s="7"/>
      <c r="LJS17" s="7"/>
      <c r="LJT17" s="7"/>
      <c r="LJU17" s="7"/>
      <c r="LJV17" s="7"/>
      <c r="LJW17" s="7"/>
      <c r="LJX17" s="7"/>
      <c r="LJY17" s="7"/>
      <c r="LJZ17" s="7"/>
      <c r="LKA17" s="7"/>
      <c r="LKB17" s="7"/>
      <c r="LKC17" s="7"/>
      <c r="LKD17" s="7"/>
      <c r="LKE17" s="7"/>
      <c r="LKF17" s="7"/>
      <c r="LKG17" s="7"/>
      <c r="LKH17" s="7"/>
      <c r="LKI17" s="7"/>
      <c r="LKJ17" s="7"/>
      <c r="LKK17" s="7"/>
      <c r="LKL17" s="7"/>
      <c r="LKM17" s="7"/>
      <c r="LKN17" s="7"/>
      <c r="LKO17" s="7"/>
      <c r="LKP17" s="7"/>
      <c r="LKQ17" s="7"/>
      <c r="LKR17" s="7"/>
      <c r="LKS17" s="7"/>
      <c r="LKT17" s="7"/>
      <c r="LKU17" s="7"/>
      <c r="LKV17" s="7"/>
      <c r="LKW17" s="7"/>
      <c r="LKX17" s="7"/>
      <c r="LKY17" s="7"/>
      <c r="LKZ17" s="7"/>
      <c r="LLA17" s="7"/>
      <c r="LLB17" s="7"/>
      <c r="LLC17" s="7"/>
      <c r="LLD17" s="7"/>
      <c r="LLE17" s="7"/>
      <c r="LLF17" s="7"/>
      <c r="LLG17" s="7"/>
      <c r="LLH17" s="7"/>
      <c r="LLI17" s="7"/>
      <c r="LLJ17" s="7"/>
      <c r="LLK17" s="7"/>
      <c r="LLL17" s="7"/>
      <c r="LLM17" s="7"/>
      <c r="LLN17" s="7"/>
      <c r="LLO17" s="7"/>
      <c r="LLP17" s="7"/>
      <c r="LLQ17" s="7"/>
      <c r="LLR17" s="7"/>
      <c r="LLS17" s="7"/>
      <c r="LLT17" s="7"/>
      <c r="LLU17" s="7"/>
      <c r="LLV17" s="7"/>
      <c r="LLW17" s="7"/>
      <c r="LLX17" s="7"/>
      <c r="LLY17" s="7"/>
      <c r="LLZ17" s="7"/>
      <c r="LMA17" s="7"/>
      <c r="LMB17" s="7"/>
      <c r="LMC17" s="7"/>
      <c r="LMD17" s="7"/>
      <c r="LME17" s="7"/>
      <c r="LMF17" s="7"/>
      <c r="LMG17" s="7"/>
      <c r="LMH17" s="7"/>
      <c r="LMI17" s="7"/>
      <c r="LMJ17" s="7"/>
      <c r="LMK17" s="7"/>
      <c r="LML17" s="7"/>
      <c r="LMM17" s="7"/>
      <c r="LMN17" s="7"/>
      <c r="LMO17" s="7"/>
      <c r="LMP17" s="7"/>
      <c r="LMQ17" s="7"/>
      <c r="LMR17" s="7"/>
      <c r="LMT17" s="7"/>
      <c r="LMU17" s="7"/>
      <c r="LMV17" s="7"/>
      <c r="LMW17" s="7"/>
      <c r="LMX17" s="7"/>
      <c r="LMY17" s="7"/>
      <c r="LMZ17" s="7"/>
      <c r="LNA17" s="7"/>
      <c r="LNB17" s="7"/>
      <c r="LNC17" s="7"/>
      <c r="LND17" s="7"/>
      <c r="LNE17" s="7"/>
      <c r="LNF17" s="7"/>
      <c r="LNG17" s="7"/>
      <c r="LNH17" s="7"/>
      <c r="LNI17" s="7"/>
      <c r="LNJ17" s="7"/>
      <c r="LNK17" s="7"/>
      <c r="LNL17" s="7"/>
      <c r="LNM17" s="7"/>
      <c r="LNN17" s="7"/>
      <c r="LNO17" s="7"/>
      <c r="LNP17" s="7"/>
      <c r="LNQ17" s="7"/>
      <c r="LNR17" s="7"/>
      <c r="LNS17" s="7"/>
      <c r="LNT17" s="7"/>
      <c r="LNU17" s="7"/>
      <c r="LNV17" s="7"/>
      <c r="LNW17" s="7"/>
      <c r="LNX17" s="7"/>
      <c r="LNY17" s="7"/>
      <c r="LNZ17" s="7"/>
      <c r="LOA17" s="7"/>
      <c r="LOB17" s="7"/>
      <c r="LOC17" s="7"/>
      <c r="LOD17" s="7"/>
      <c r="LOE17" s="7"/>
      <c r="LOF17" s="7"/>
      <c r="LOG17" s="7"/>
      <c r="LOH17" s="7"/>
      <c r="LOI17" s="7"/>
      <c r="LOJ17" s="7"/>
      <c r="LOK17" s="7"/>
      <c r="LOL17" s="7"/>
      <c r="LOM17" s="7"/>
      <c r="LON17" s="7"/>
      <c r="LOO17" s="7"/>
      <c r="LOP17" s="7"/>
      <c r="LOQ17" s="7"/>
      <c r="LOR17" s="7"/>
      <c r="LOS17" s="7"/>
      <c r="LOT17" s="7"/>
      <c r="LOU17" s="7"/>
      <c r="LOV17" s="7"/>
      <c r="LOW17" s="7"/>
      <c r="LOX17" s="7"/>
      <c r="LOY17" s="7"/>
      <c r="LOZ17" s="7"/>
      <c r="LPA17" s="7"/>
      <c r="LPB17" s="7"/>
      <c r="LPC17" s="7"/>
      <c r="LPD17" s="7"/>
      <c r="LPE17" s="7"/>
      <c r="LPF17" s="7"/>
      <c r="LPG17" s="7"/>
      <c r="LPH17" s="7"/>
      <c r="LPI17" s="7"/>
      <c r="LPJ17" s="7"/>
      <c r="LPK17" s="7"/>
      <c r="LPL17" s="7"/>
      <c r="LPM17" s="7"/>
      <c r="LPN17" s="7"/>
      <c r="LPO17" s="7"/>
      <c r="LPP17" s="7"/>
      <c r="LPQ17" s="7"/>
      <c r="LPR17" s="7"/>
      <c r="LPS17" s="7"/>
      <c r="LPT17" s="7"/>
      <c r="LPU17" s="7"/>
      <c r="LPV17" s="7"/>
      <c r="LPW17" s="7"/>
      <c r="LPX17" s="7"/>
      <c r="LPY17" s="7"/>
      <c r="LPZ17" s="7"/>
      <c r="LQA17" s="7"/>
      <c r="LQB17" s="7"/>
      <c r="LQC17" s="7"/>
      <c r="LQD17" s="7"/>
      <c r="LQE17" s="7"/>
      <c r="LQF17" s="7"/>
      <c r="LQG17" s="7"/>
      <c r="LQH17" s="7"/>
      <c r="LQI17" s="7"/>
      <c r="LQJ17" s="7"/>
      <c r="LQK17" s="7"/>
      <c r="LQL17" s="7"/>
      <c r="LQM17" s="7"/>
      <c r="LQN17" s="7"/>
      <c r="LQO17" s="7"/>
      <c r="LQP17" s="7"/>
      <c r="LQQ17" s="7"/>
      <c r="LQR17" s="7"/>
      <c r="LQS17" s="7"/>
      <c r="LQT17" s="7"/>
      <c r="LQU17" s="7"/>
      <c r="LQV17" s="7"/>
      <c r="LQW17" s="7"/>
      <c r="LQX17" s="7"/>
      <c r="LQY17" s="7"/>
      <c r="LQZ17" s="7"/>
      <c r="LRA17" s="7"/>
      <c r="LRB17" s="7"/>
      <c r="LRC17" s="7"/>
      <c r="LRD17" s="7"/>
      <c r="LRE17" s="7"/>
      <c r="LRF17" s="7"/>
      <c r="LRG17" s="7"/>
      <c r="LRH17" s="7"/>
      <c r="LRI17" s="7"/>
      <c r="LRJ17" s="7"/>
      <c r="LRK17" s="7"/>
      <c r="LRL17" s="7"/>
      <c r="LRM17" s="7"/>
      <c r="LRN17" s="7"/>
      <c r="LRO17" s="7"/>
      <c r="LRP17" s="7"/>
      <c r="LRQ17" s="7"/>
      <c r="LRR17" s="7"/>
      <c r="LRS17" s="7"/>
      <c r="LRT17" s="7"/>
      <c r="LRU17" s="7"/>
      <c r="LRV17" s="7"/>
      <c r="LRW17" s="7"/>
      <c r="LRX17" s="7"/>
      <c r="LRY17" s="7"/>
      <c r="LRZ17" s="7"/>
      <c r="LSA17" s="7"/>
      <c r="LSB17" s="7"/>
      <c r="LSC17" s="7"/>
      <c r="LSD17" s="7"/>
      <c r="LSE17" s="7"/>
      <c r="LSF17" s="7"/>
      <c r="LSG17" s="7"/>
      <c r="LSH17" s="7"/>
      <c r="LSI17" s="7"/>
      <c r="LSJ17" s="7"/>
      <c r="LSK17" s="7"/>
      <c r="LSL17" s="7"/>
      <c r="LSM17" s="7"/>
      <c r="LSN17" s="7"/>
      <c r="LSO17" s="7"/>
      <c r="LSP17" s="7"/>
      <c r="LSQ17" s="7"/>
      <c r="LSR17" s="7"/>
      <c r="LSS17" s="7"/>
      <c r="LST17" s="7"/>
      <c r="LSU17" s="7"/>
      <c r="LSV17" s="7"/>
      <c r="LSW17" s="7"/>
      <c r="LSX17" s="7"/>
      <c r="LSY17" s="7"/>
      <c r="LSZ17" s="7"/>
      <c r="LTA17" s="7"/>
      <c r="LTB17" s="7"/>
      <c r="LTC17" s="7"/>
      <c r="LTD17" s="7"/>
      <c r="LTE17" s="7"/>
      <c r="LTF17" s="7"/>
      <c r="LTG17" s="7"/>
      <c r="LTH17" s="7"/>
      <c r="LTI17" s="7"/>
      <c r="LTJ17" s="7"/>
      <c r="LTK17" s="7"/>
      <c r="LTL17" s="7"/>
      <c r="LTM17" s="7"/>
      <c r="LTN17" s="7"/>
      <c r="LTO17" s="7"/>
      <c r="LTP17" s="7"/>
      <c r="LTQ17" s="7"/>
      <c r="LTR17" s="7"/>
      <c r="LTS17" s="7"/>
      <c r="LTT17" s="7"/>
      <c r="LTU17" s="7"/>
      <c r="LTV17" s="7"/>
      <c r="LTW17" s="7"/>
      <c r="LTX17" s="7"/>
      <c r="LTY17" s="7"/>
      <c r="LTZ17" s="7"/>
      <c r="LUA17" s="7"/>
      <c r="LUB17" s="7"/>
      <c r="LUC17" s="7"/>
      <c r="LUD17" s="7"/>
      <c r="LUE17" s="7"/>
      <c r="LUF17" s="7"/>
      <c r="LUG17" s="7"/>
      <c r="LUH17" s="7"/>
      <c r="LUI17" s="7"/>
      <c r="LUJ17" s="7"/>
      <c r="LUK17" s="7"/>
      <c r="LUL17" s="7"/>
      <c r="LUM17" s="7"/>
      <c r="LUN17" s="7"/>
      <c r="LUO17" s="7"/>
      <c r="LUP17" s="7"/>
      <c r="LUQ17" s="7"/>
      <c r="LUR17" s="7"/>
      <c r="LUS17" s="7"/>
      <c r="LUT17" s="7"/>
      <c r="LUU17" s="7"/>
      <c r="LUV17" s="7"/>
      <c r="LUW17" s="7"/>
      <c r="LUX17" s="7"/>
      <c r="LUY17" s="7"/>
      <c r="LUZ17" s="7"/>
      <c r="LVA17" s="7"/>
      <c r="LVB17" s="7"/>
      <c r="LVC17" s="7"/>
      <c r="LVD17" s="7"/>
      <c r="LVE17" s="7"/>
      <c r="LVF17" s="7"/>
      <c r="LVG17" s="7"/>
      <c r="LVH17" s="7"/>
      <c r="LVI17" s="7"/>
      <c r="LVJ17" s="7"/>
      <c r="LVK17" s="7"/>
      <c r="LVL17" s="7"/>
      <c r="LVM17" s="7"/>
      <c r="LVN17" s="7"/>
      <c r="LVO17" s="7"/>
      <c r="LVP17" s="7"/>
      <c r="LVQ17" s="7"/>
      <c r="LVR17" s="7"/>
      <c r="LVS17" s="7"/>
      <c r="LVT17" s="7"/>
      <c r="LVU17" s="7"/>
      <c r="LVV17" s="7"/>
      <c r="LVW17" s="7"/>
      <c r="LVX17" s="7"/>
      <c r="LVY17" s="7"/>
      <c r="LVZ17" s="7"/>
      <c r="LWA17" s="7"/>
      <c r="LWB17" s="7"/>
      <c r="LWC17" s="7"/>
      <c r="LWD17" s="7"/>
      <c r="LWE17" s="7"/>
      <c r="LWF17" s="7"/>
      <c r="LWG17" s="7"/>
      <c r="LWH17" s="7"/>
      <c r="LWI17" s="7"/>
      <c r="LWJ17" s="7"/>
      <c r="LWK17" s="7"/>
      <c r="LWL17" s="7"/>
      <c r="LWM17" s="7"/>
      <c r="LWN17" s="7"/>
      <c r="LWP17" s="7"/>
      <c r="LWQ17" s="7"/>
      <c r="LWR17" s="7"/>
      <c r="LWS17" s="7"/>
      <c r="LWT17" s="7"/>
      <c r="LWU17" s="7"/>
      <c r="LWV17" s="7"/>
      <c r="LWW17" s="7"/>
      <c r="LWX17" s="7"/>
      <c r="LWY17" s="7"/>
      <c r="LWZ17" s="7"/>
      <c r="LXA17" s="7"/>
      <c r="LXB17" s="7"/>
      <c r="LXC17" s="7"/>
      <c r="LXD17" s="7"/>
      <c r="LXE17" s="7"/>
      <c r="LXF17" s="7"/>
      <c r="LXG17" s="7"/>
      <c r="LXH17" s="7"/>
      <c r="LXI17" s="7"/>
      <c r="LXJ17" s="7"/>
      <c r="LXK17" s="7"/>
      <c r="LXL17" s="7"/>
      <c r="LXM17" s="7"/>
      <c r="LXN17" s="7"/>
      <c r="LXO17" s="7"/>
      <c r="LXP17" s="7"/>
      <c r="LXQ17" s="7"/>
      <c r="LXR17" s="7"/>
      <c r="LXS17" s="7"/>
      <c r="LXT17" s="7"/>
      <c r="LXU17" s="7"/>
      <c r="LXV17" s="7"/>
      <c r="LXW17" s="7"/>
      <c r="LXX17" s="7"/>
      <c r="LXY17" s="7"/>
      <c r="LXZ17" s="7"/>
      <c r="LYA17" s="7"/>
      <c r="LYB17" s="7"/>
      <c r="LYC17" s="7"/>
      <c r="LYD17" s="7"/>
      <c r="LYE17" s="7"/>
      <c r="LYF17" s="7"/>
      <c r="LYG17" s="7"/>
      <c r="LYH17" s="7"/>
      <c r="LYI17" s="7"/>
      <c r="LYJ17" s="7"/>
      <c r="LYK17" s="7"/>
      <c r="LYL17" s="7"/>
      <c r="LYM17" s="7"/>
      <c r="LYN17" s="7"/>
      <c r="LYO17" s="7"/>
      <c r="LYP17" s="7"/>
      <c r="LYQ17" s="7"/>
      <c r="LYR17" s="7"/>
      <c r="LYS17" s="7"/>
      <c r="LYT17" s="7"/>
      <c r="LYU17" s="7"/>
      <c r="LYV17" s="7"/>
      <c r="LYW17" s="7"/>
      <c r="LYX17" s="7"/>
      <c r="LYY17" s="7"/>
      <c r="LYZ17" s="7"/>
      <c r="LZA17" s="7"/>
      <c r="LZB17" s="7"/>
      <c r="LZC17" s="7"/>
      <c r="LZD17" s="7"/>
      <c r="LZE17" s="7"/>
      <c r="LZF17" s="7"/>
      <c r="LZG17" s="7"/>
      <c r="LZH17" s="7"/>
      <c r="LZI17" s="7"/>
      <c r="LZJ17" s="7"/>
      <c r="LZK17" s="7"/>
      <c r="LZL17" s="7"/>
      <c r="LZM17" s="7"/>
      <c r="LZN17" s="7"/>
      <c r="LZO17" s="7"/>
      <c r="LZP17" s="7"/>
      <c r="LZQ17" s="7"/>
      <c r="LZR17" s="7"/>
      <c r="LZS17" s="7"/>
      <c r="LZT17" s="7"/>
      <c r="LZU17" s="7"/>
      <c r="LZV17" s="7"/>
      <c r="LZW17" s="7"/>
      <c r="LZX17" s="7"/>
      <c r="LZY17" s="7"/>
      <c r="LZZ17" s="7"/>
      <c r="MAA17" s="7"/>
      <c r="MAB17" s="7"/>
      <c r="MAC17" s="7"/>
      <c r="MAD17" s="7"/>
      <c r="MAE17" s="7"/>
      <c r="MAF17" s="7"/>
      <c r="MAG17" s="7"/>
      <c r="MAH17" s="7"/>
      <c r="MAI17" s="7"/>
      <c r="MAJ17" s="7"/>
      <c r="MAK17" s="7"/>
      <c r="MAL17" s="7"/>
      <c r="MAM17" s="7"/>
      <c r="MAN17" s="7"/>
      <c r="MAO17" s="7"/>
      <c r="MAP17" s="7"/>
      <c r="MAQ17" s="7"/>
      <c r="MAR17" s="7"/>
      <c r="MAS17" s="7"/>
      <c r="MAT17" s="7"/>
      <c r="MAU17" s="7"/>
      <c r="MAV17" s="7"/>
      <c r="MAW17" s="7"/>
      <c r="MAX17" s="7"/>
      <c r="MAY17" s="7"/>
      <c r="MAZ17" s="7"/>
      <c r="MBA17" s="7"/>
      <c r="MBB17" s="7"/>
      <c r="MBC17" s="7"/>
      <c r="MBD17" s="7"/>
      <c r="MBE17" s="7"/>
      <c r="MBF17" s="7"/>
      <c r="MBG17" s="7"/>
      <c r="MBH17" s="7"/>
      <c r="MBI17" s="7"/>
      <c r="MBJ17" s="7"/>
      <c r="MBK17" s="7"/>
      <c r="MBL17" s="7"/>
      <c r="MBM17" s="7"/>
      <c r="MBN17" s="7"/>
      <c r="MBO17" s="7"/>
      <c r="MBP17" s="7"/>
      <c r="MBQ17" s="7"/>
      <c r="MBR17" s="7"/>
      <c r="MBS17" s="7"/>
      <c r="MBT17" s="7"/>
      <c r="MBU17" s="7"/>
      <c r="MBV17" s="7"/>
      <c r="MBW17" s="7"/>
      <c r="MBX17" s="7"/>
      <c r="MBY17" s="7"/>
      <c r="MBZ17" s="7"/>
      <c r="MCA17" s="7"/>
      <c r="MCB17" s="7"/>
      <c r="MCC17" s="7"/>
      <c r="MCD17" s="7"/>
      <c r="MCE17" s="7"/>
      <c r="MCF17" s="7"/>
      <c r="MCG17" s="7"/>
      <c r="MCH17" s="7"/>
      <c r="MCI17" s="7"/>
      <c r="MCJ17" s="7"/>
      <c r="MCK17" s="7"/>
      <c r="MCL17" s="7"/>
      <c r="MCM17" s="7"/>
      <c r="MCN17" s="7"/>
      <c r="MCO17" s="7"/>
      <c r="MCP17" s="7"/>
      <c r="MCQ17" s="7"/>
      <c r="MCR17" s="7"/>
      <c r="MCS17" s="7"/>
      <c r="MCT17" s="7"/>
      <c r="MCU17" s="7"/>
      <c r="MCV17" s="7"/>
      <c r="MCW17" s="7"/>
      <c r="MCX17" s="7"/>
      <c r="MCY17" s="7"/>
      <c r="MCZ17" s="7"/>
      <c r="MDA17" s="7"/>
      <c r="MDB17" s="7"/>
      <c r="MDC17" s="7"/>
      <c r="MDD17" s="7"/>
      <c r="MDE17" s="7"/>
      <c r="MDF17" s="7"/>
      <c r="MDG17" s="7"/>
      <c r="MDH17" s="7"/>
      <c r="MDI17" s="7"/>
      <c r="MDJ17" s="7"/>
      <c r="MDK17" s="7"/>
      <c r="MDL17" s="7"/>
      <c r="MDM17" s="7"/>
      <c r="MDN17" s="7"/>
      <c r="MDO17" s="7"/>
      <c r="MDP17" s="7"/>
      <c r="MDQ17" s="7"/>
      <c r="MDR17" s="7"/>
      <c r="MDS17" s="7"/>
      <c r="MDT17" s="7"/>
      <c r="MDU17" s="7"/>
      <c r="MDV17" s="7"/>
      <c r="MDW17" s="7"/>
      <c r="MDX17" s="7"/>
      <c r="MDY17" s="7"/>
      <c r="MDZ17" s="7"/>
      <c r="MEA17" s="7"/>
      <c r="MEB17" s="7"/>
      <c r="MEC17" s="7"/>
      <c r="MED17" s="7"/>
      <c r="MEE17" s="7"/>
      <c r="MEF17" s="7"/>
      <c r="MEG17" s="7"/>
      <c r="MEH17" s="7"/>
      <c r="MEI17" s="7"/>
      <c r="MEJ17" s="7"/>
      <c r="MEK17" s="7"/>
      <c r="MEL17" s="7"/>
      <c r="MEM17" s="7"/>
      <c r="MEN17" s="7"/>
      <c r="MEO17" s="7"/>
      <c r="MEP17" s="7"/>
      <c r="MEQ17" s="7"/>
      <c r="MER17" s="7"/>
      <c r="MES17" s="7"/>
      <c r="MET17" s="7"/>
      <c r="MEU17" s="7"/>
      <c r="MEV17" s="7"/>
      <c r="MEW17" s="7"/>
      <c r="MEX17" s="7"/>
      <c r="MEY17" s="7"/>
      <c r="MEZ17" s="7"/>
      <c r="MFA17" s="7"/>
      <c r="MFB17" s="7"/>
      <c r="MFC17" s="7"/>
      <c r="MFD17" s="7"/>
      <c r="MFE17" s="7"/>
      <c r="MFF17" s="7"/>
      <c r="MFG17" s="7"/>
      <c r="MFH17" s="7"/>
      <c r="MFI17" s="7"/>
      <c r="MFJ17" s="7"/>
      <c r="MFK17" s="7"/>
      <c r="MFL17" s="7"/>
      <c r="MFM17" s="7"/>
      <c r="MFN17" s="7"/>
      <c r="MFO17" s="7"/>
      <c r="MFP17" s="7"/>
      <c r="MFQ17" s="7"/>
      <c r="MFR17" s="7"/>
      <c r="MFS17" s="7"/>
      <c r="MFT17" s="7"/>
      <c r="MFU17" s="7"/>
      <c r="MFV17" s="7"/>
      <c r="MFW17" s="7"/>
      <c r="MFX17" s="7"/>
      <c r="MFY17" s="7"/>
      <c r="MFZ17" s="7"/>
      <c r="MGA17" s="7"/>
      <c r="MGB17" s="7"/>
      <c r="MGC17" s="7"/>
      <c r="MGD17" s="7"/>
      <c r="MGE17" s="7"/>
      <c r="MGF17" s="7"/>
      <c r="MGG17" s="7"/>
      <c r="MGH17" s="7"/>
      <c r="MGI17" s="7"/>
      <c r="MGJ17" s="7"/>
      <c r="MGL17" s="7"/>
      <c r="MGM17" s="7"/>
      <c r="MGN17" s="7"/>
      <c r="MGO17" s="7"/>
      <c r="MGP17" s="7"/>
      <c r="MGQ17" s="7"/>
      <c r="MGR17" s="7"/>
      <c r="MGS17" s="7"/>
      <c r="MGT17" s="7"/>
      <c r="MGU17" s="7"/>
      <c r="MGV17" s="7"/>
      <c r="MGW17" s="7"/>
      <c r="MGX17" s="7"/>
      <c r="MGY17" s="7"/>
      <c r="MGZ17" s="7"/>
      <c r="MHA17" s="7"/>
      <c r="MHB17" s="7"/>
      <c r="MHC17" s="7"/>
      <c r="MHD17" s="7"/>
      <c r="MHE17" s="7"/>
      <c r="MHF17" s="7"/>
      <c r="MHG17" s="7"/>
      <c r="MHH17" s="7"/>
      <c r="MHI17" s="7"/>
      <c r="MHJ17" s="7"/>
      <c r="MHK17" s="7"/>
      <c r="MHL17" s="7"/>
      <c r="MHM17" s="7"/>
      <c r="MHN17" s="7"/>
      <c r="MHO17" s="7"/>
      <c r="MHP17" s="7"/>
      <c r="MHQ17" s="7"/>
      <c r="MHR17" s="7"/>
      <c r="MHS17" s="7"/>
      <c r="MHT17" s="7"/>
      <c r="MHU17" s="7"/>
      <c r="MHV17" s="7"/>
      <c r="MHW17" s="7"/>
      <c r="MHX17" s="7"/>
      <c r="MHY17" s="7"/>
      <c r="MHZ17" s="7"/>
      <c r="MIA17" s="7"/>
      <c r="MIB17" s="7"/>
      <c r="MIC17" s="7"/>
      <c r="MID17" s="7"/>
      <c r="MIE17" s="7"/>
      <c r="MIF17" s="7"/>
      <c r="MIG17" s="7"/>
      <c r="MIH17" s="7"/>
      <c r="MII17" s="7"/>
      <c r="MIJ17" s="7"/>
      <c r="MIK17" s="7"/>
      <c r="MIL17" s="7"/>
      <c r="MIM17" s="7"/>
      <c r="MIN17" s="7"/>
      <c r="MIO17" s="7"/>
      <c r="MIP17" s="7"/>
      <c r="MIQ17" s="7"/>
      <c r="MIR17" s="7"/>
      <c r="MIS17" s="7"/>
      <c r="MIT17" s="7"/>
      <c r="MIU17" s="7"/>
      <c r="MIV17" s="7"/>
      <c r="MIW17" s="7"/>
      <c r="MIX17" s="7"/>
      <c r="MIY17" s="7"/>
      <c r="MIZ17" s="7"/>
      <c r="MJA17" s="7"/>
      <c r="MJB17" s="7"/>
      <c r="MJC17" s="7"/>
      <c r="MJD17" s="7"/>
      <c r="MJE17" s="7"/>
      <c r="MJF17" s="7"/>
      <c r="MJG17" s="7"/>
      <c r="MJH17" s="7"/>
      <c r="MJI17" s="7"/>
      <c r="MJJ17" s="7"/>
      <c r="MJK17" s="7"/>
      <c r="MJL17" s="7"/>
      <c r="MJM17" s="7"/>
      <c r="MJN17" s="7"/>
      <c r="MJO17" s="7"/>
      <c r="MJP17" s="7"/>
      <c r="MJQ17" s="7"/>
      <c r="MJR17" s="7"/>
      <c r="MJS17" s="7"/>
      <c r="MJT17" s="7"/>
      <c r="MJU17" s="7"/>
      <c r="MJV17" s="7"/>
      <c r="MJW17" s="7"/>
      <c r="MJX17" s="7"/>
      <c r="MJY17" s="7"/>
      <c r="MJZ17" s="7"/>
      <c r="MKA17" s="7"/>
      <c r="MKB17" s="7"/>
      <c r="MKC17" s="7"/>
      <c r="MKD17" s="7"/>
      <c r="MKE17" s="7"/>
      <c r="MKF17" s="7"/>
      <c r="MKG17" s="7"/>
      <c r="MKH17" s="7"/>
      <c r="MKI17" s="7"/>
      <c r="MKJ17" s="7"/>
      <c r="MKK17" s="7"/>
      <c r="MKL17" s="7"/>
      <c r="MKM17" s="7"/>
      <c r="MKN17" s="7"/>
      <c r="MKO17" s="7"/>
      <c r="MKP17" s="7"/>
      <c r="MKQ17" s="7"/>
      <c r="MKR17" s="7"/>
      <c r="MKS17" s="7"/>
      <c r="MKT17" s="7"/>
      <c r="MKU17" s="7"/>
      <c r="MKV17" s="7"/>
      <c r="MKW17" s="7"/>
      <c r="MKX17" s="7"/>
      <c r="MKY17" s="7"/>
      <c r="MKZ17" s="7"/>
      <c r="MLA17" s="7"/>
      <c r="MLB17" s="7"/>
      <c r="MLC17" s="7"/>
      <c r="MLD17" s="7"/>
      <c r="MLE17" s="7"/>
      <c r="MLF17" s="7"/>
      <c r="MLG17" s="7"/>
      <c r="MLH17" s="7"/>
      <c r="MLI17" s="7"/>
      <c r="MLJ17" s="7"/>
      <c r="MLK17" s="7"/>
      <c r="MLL17" s="7"/>
      <c r="MLM17" s="7"/>
      <c r="MLN17" s="7"/>
      <c r="MLO17" s="7"/>
      <c r="MLP17" s="7"/>
      <c r="MLQ17" s="7"/>
      <c r="MLR17" s="7"/>
      <c r="MLS17" s="7"/>
      <c r="MLT17" s="7"/>
      <c r="MLU17" s="7"/>
      <c r="MLV17" s="7"/>
      <c r="MLW17" s="7"/>
      <c r="MLX17" s="7"/>
      <c r="MLY17" s="7"/>
      <c r="MLZ17" s="7"/>
      <c r="MMA17" s="7"/>
      <c r="MMB17" s="7"/>
      <c r="MMC17" s="7"/>
      <c r="MMD17" s="7"/>
      <c r="MME17" s="7"/>
      <c r="MMF17" s="7"/>
      <c r="MMG17" s="7"/>
      <c r="MMH17" s="7"/>
      <c r="MMI17" s="7"/>
      <c r="MMJ17" s="7"/>
      <c r="MMK17" s="7"/>
      <c r="MML17" s="7"/>
      <c r="MMM17" s="7"/>
      <c r="MMN17" s="7"/>
      <c r="MMO17" s="7"/>
      <c r="MMP17" s="7"/>
      <c r="MMQ17" s="7"/>
      <c r="MMR17" s="7"/>
      <c r="MMS17" s="7"/>
      <c r="MMT17" s="7"/>
      <c r="MMU17" s="7"/>
      <c r="MMV17" s="7"/>
      <c r="MMW17" s="7"/>
      <c r="MMX17" s="7"/>
      <c r="MMY17" s="7"/>
      <c r="MMZ17" s="7"/>
      <c r="MNA17" s="7"/>
      <c r="MNB17" s="7"/>
      <c r="MNC17" s="7"/>
      <c r="MND17" s="7"/>
      <c r="MNE17" s="7"/>
      <c r="MNF17" s="7"/>
      <c r="MNG17" s="7"/>
      <c r="MNH17" s="7"/>
      <c r="MNI17" s="7"/>
      <c r="MNJ17" s="7"/>
      <c r="MNK17" s="7"/>
      <c r="MNL17" s="7"/>
      <c r="MNM17" s="7"/>
      <c r="MNN17" s="7"/>
      <c r="MNO17" s="7"/>
      <c r="MNP17" s="7"/>
      <c r="MNQ17" s="7"/>
      <c r="MNR17" s="7"/>
      <c r="MNS17" s="7"/>
      <c r="MNT17" s="7"/>
      <c r="MNU17" s="7"/>
      <c r="MNV17" s="7"/>
      <c r="MNW17" s="7"/>
      <c r="MNX17" s="7"/>
      <c r="MNY17" s="7"/>
      <c r="MNZ17" s="7"/>
      <c r="MOA17" s="7"/>
      <c r="MOB17" s="7"/>
      <c r="MOC17" s="7"/>
      <c r="MOD17" s="7"/>
      <c r="MOE17" s="7"/>
      <c r="MOF17" s="7"/>
      <c r="MOG17" s="7"/>
      <c r="MOH17" s="7"/>
      <c r="MOI17" s="7"/>
      <c r="MOJ17" s="7"/>
      <c r="MOK17" s="7"/>
      <c r="MOL17" s="7"/>
      <c r="MOM17" s="7"/>
      <c r="MON17" s="7"/>
      <c r="MOO17" s="7"/>
      <c r="MOP17" s="7"/>
      <c r="MOQ17" s="7"/>
      <c r="MOR17" s="7"/>
      <c r="MOS17" s="7"/>
      <c r="MOT17" s="7"/>
      <c r="MOU17" s="7"/>
      <c r="MOV17" s="7"/>
      <c r="MOW17" s="7"/>
      <c r="MOX17" s="7"/>
      <c r="MOY17" s="7"/>
      <c r="MOZ17" s="7"/>
      <c r="MPA17" s="7"/>
      <c r="MPB17" s="7"/>
      <c r="MPC17" s="7"/>
      <c r="MPD17" s="7"/>
      <c r="MPE17" s="7"/>
      <c r="MPF17" s="7"/>
      <c r="MPG17" s="7"/>
      <c r="MPH17" s="7"/>
      <c r="MPI17" s="7"/>
      <c r="MPJ17" s="7"/>
      <c r="MPK17" s="7"/>
      <c r="MPL17" s="7"/>
      <c r="MPM17" s="7"/>
      <c r="MPN17" s="7"/>
      <c r="MPO17" s="7"/>
      <c r="MPP17" s="7"/>
      <c r="MPQ17" s="7"/>
      <c r="MPR17" s="7"/>
      <c r="MPS17" s="7"/>
      <c r="MPT17" s="7"/>
      <c r="MPU17" s="7"/>
      <c r="MPV17" s="7"/>
      <c r="MPW17" s="7"/>
      <c r="MPX17" s="7"/>
      <c r="MPY17" s="7"/>
      <c r="MPZ17" s="7"/>
      <c r="MQA17" s="7"/>
      <c r="MQB17" s="7"/>
      <c r="MQC17" s="7"/>
      <c r="MQD17" s="7"/>
      <c r="MQE17" s="7"/>
      <c r="MQF17" s="7"/>
      <c r="MQH17" s="7"/>
      <c r="MQI17" s="7"/>
      <c r="MQJ17" s="7"/>
      <c r="MQK17" s="7"/>
      <c r="MQL17" s="7"/>
      <c r="MQM17" s="7"/>
      <c r="MQN17" s="7"/>
      <c r="MQO17" s="7"/>
      <c r="MQP17" s="7"/>
      <c r="MQQ17" s="7"/>
      <c r="MQR17" s="7"/>
      <c r="MQS17" s="7"/>
      <c r="MQT17" s="7"/>
      <c r="MQU17" s="7"/>
      <c r="MQV17" s="7"/>
      <c r="MQW17" s="7"/>
      <c r="MQX17" s="7"/>
      <c r="MQY17" s="7"/>
      <c r="MQZ17" s="7"/>
      <c r="MRA17" s="7"/>
      <c r="MRB17" s="7"/>
      <c r="MRC17" s="7"/>
      <c r="MRD17" s="7"/>
      <c r="MRE17" s="7"/>
      <c r="MRF17" s="7"/>
      <c r="MRG17" s="7"/>
      <c r="MRH17" s="7"/>
      <c r="MRI17" s="7"/>
      <c r="MRJ17" s="7"/>
      <c r="MRK17" s="7"/>
      <c r="MRL17" s="7"/>
      <c r="MRM17" s="7"/>
      <c r="MRN17" s="7"/>
      <c r="MRO17" s="7"/>
      <c r="MRP17" s="7"/>
      <c r="MRQ17" s="7"/>
      <c r="MRR17" s="7"/>
      <c r="MRS17" s="7"/>
      <c r="MRT17" s="7"/>
      <c r="MRU17" s="7"/>
      <c r="MRV17" s="7"/>
      <c r="MRW17" s="7"/>
      <c r="MRX17" s="7"/>
      <c r="MRY17" s="7"/>
      <c r="MRZ17" s="7"/>
      <c r="MSA17" s="7"/>
      <c r="MSB17" s="7"/>
      <c r="MSC17" s="7"/>
      <c r="MSD17" s="7"/>
      <c r="MSE17" s="7"/>
      <c r="MSF17" s="7"/>
      <c r="MSG17" s="7"/>
      <c r="MSH17" s="7"/>
      <c r="MSI17" s="7"/>
      <c r="MSJ17" s="7"/>
      <c r="MSK17" s="7"/>
      <c r="MSL17" s="7"/>
      <c r="MSM17" s="7"/>
      <c r="MSN17" s="7"/>
      <c r="MSO17" s="7"/>
      <c r="MSP17" s="7"/>
      <c r="MSQ17" s="7"/>
      <c r="MSR17" s="7"/>
      <c r="MSS17" s="7"/>
      <c r="MST17" s="7"/>
      <c r="MSU17" s="7"/>
      <c r="MSV17" s="7"/>
      <c r="MSW17" s="7"/>
      <c r="MSX17" s="7"/>
      <c r="MSY17" s="7"/>
      <c r="MSZ17" s="7"/>
      <c r="MTA17" s="7"/>
      <c r="MTB17" s="7"/>
      <c r="MTC17" s="7"/>
      <c r="MTD17" s="7"/>
      <c r="MTE17" s="7"/>
      <c r="MTF17" s="7"/>
      <c r="MTG17" s="7"/>
      <c r="MTH17" s="7"/>
      <c r="MTI17" s="7"/>
      <c r="MTJ17" s="7"/>
      <c r="MTK17" s="7"/>
      <c r="MTL17" s="7"/>
      <c r="MTM17" s="7"/>
      <c r="MTN17" s="7"/>
      <c r="MTO17" s="7"/>
      <c r="MTP17" s="7"/>
      <c r="MTQ17" s="7"/>
      <c r="MTR17" s="7"/>
      <c r="MTS17" s="7"/>
      <c r="MTT17" s="7"/>
      <c r="MTU17" s="7"/>
      <c r="MTV17" s="7"/>
      <c r="MTW17" s="7"/>
      <c r="MTX17" s="7"/>
      <c r="MTY17" s="7"/>
      <c r="MTZ17" s="7"/>
      <c r="MUA17" s="7"/>
      <c r="MUB17" s="7"/>
      <c r="MUC17" s="7"/>
      <c r="MUD17" s="7"/>
      <c r="MUE17" s="7"/>
      <c r="MUF17" s="7"/>
      <c r="MUG17" s="7"/>
      <c r="MUH17" s="7"/>
      <c r="MUI17" s="7"/>
      <c r="MUJ17" s="7"/>
      <c r="MUK17" s="7"/>
      <c r="MUL17" s="7"/>
      <c r="MUM17" s="7"/>
      <c r="MUN17" s="7"/>
      <c r="MUO17" s="7"/>
      <c r="MUP17" s="7"/>
      <c r="MUQ17" s="7"/>
      <c r="MUR17" s="7"/>
      <c r="MUS17" s="7"/>
      <c r="MUT17" s="7"/>
      <c r="MUU17" s="7"/>
      <c r="MUV17" s="7"/>
      <c r="MUW17" s="7"/>
      <c r="MUX17" s="7"/>
      <c r="MUY17" s="7"/>
      <c r="MUZ17" s="7"/>
      <c r="MVA17" s="7"/>
      <c r="MVB17" s="7"/>
      <c r="MVC17" s="7"/>
      <c r="MVD17" s="7"/>
      <c r="MVE17" s="7"/>
      <c r="MVF17" s="7"/>
      <c r="MVG17" s="7"/>
      <c r="MVH17" s="7"/>
      <c r="MVI17" s="7"/>
      <c r="MVJ17" s="7"/>
      <c r="MVK17" s="7"/>
      <c r="MVL17" s="7"/>
      <c r="MVM17" s="7"/>
      <c r="MVN17" s="7"/>
      <c r="MVO17" s="7"/>
      <c r="MVP17" s="7"/>
      <c r="MVQ17" s="7"/>
      <c r="MVR17" s="7"/>
      <c r="MVS17" s="7"/>
      <c r="MVT17" s="7"/>
      <c r="MVU17" s="7"/>
      <c r="MVV17" s="7"/>
      <c r="MVW17" s="7"/>
      <c r="MVX17" s="7"/>
      <c r="MVY17" s="7"/>
      <c r="MVZ17" s="7"/>
      <c r="MWA17" s="7"/>
      <c r="MWB17" s="7"/>
      <c r="MWC17" s="7"/>
      <c r="MWD17" s="7"/>
      <c r="MWE17" s="7"/>
      <c r="MWF17" s="7"/>
      <c r="MWG17" s="7"/>
      <c r="MWH17" s="7"/>
      <c r="MWI17" s="7"/>
      <c r="MWJ17" s="7"/>
      <c r="MWK17" s="7"/>
      <c r="MWL17" s="7"/>
      <c r="MWM17" s="7"/>
      <c r="MWN17" s="7"/>
      <c r="MWO17" s="7"/>
      <c r="MWP17" s="7"/>
      <c r="MWQ17" s="7"/>
      <c r="MWR17" s="7"/>
      <c r="MWS17" s="7"/>
      <c r="MWT17" s="7"/>
      <c r="MWU17" s="7"/>
      <c r="MWV17" s="7"/>
      <c r="MWW17" s="7"/>
      <c r="MWX17" s="7"/>
      <c r="MWY17" s="7"/>
      <c r="MWZ17" s="7"/>
      <c r="MXA17" s="7"/>
      <c r="MXB17" s="7"/>
      <c r="MXC17" s="7"/>
      <c r="MXD17" s="7"/>
      <c r="MXE17" s="7"/>
      <c r="MXF17" s="7"/>
      <c r="MXG17" s="7"/>
      <c r="MXH17" s="7"/>
      <c r="MXI17" s="7"/>
      <c r="MXJ17" s="7"/>
      <c r="MXK17" s="7"/>
      <c r="MXL17" s="7"/>
      <c r="MXM17" s="7"/>
      <c r="MXN17" s="7"/>
      <c r="MXO17" s="7"/>
      <c r="MXP17" s="7"/>
      <c r="MXQ17" s="7"/>
      <c r="MXR17" s="7"/>
      <c r="MXS17" s="7"/>
      <c r="MXT17" s="7"/>
      <c r="MXU17" s="7"/>
      <c r="MXV17" s="7"/>
      <c r="MXW17" s="7"/>
      <c r="MXX17" s="7"/>
      <c r="MXY17" s="7"/>
      <c r="MXZ17" s="7"/>
      <c r="MYA17" s="7"/>
      <c r="MYB17" s="7"/>
      <c r="MYC17" s="7"/>
      <c r="MYD17" s="7"/>
      <c r="MYE17" s="7"/>
      <c r="MYF17" s="7"/>
      <c r="MYG17" s="7"/>
      <c r="MYH17" s="7"/>
      <c r="MYI17" s="7"/>
      <c r="MYJ17" s="7"/>
      <c r="MYK17" s="7"/>
      <c r="MYL17" s="7"/>
      <c r="MYM17" s="7"/>
      <c r="MYN17" s="7"/>
      <c r="MYO17" s="7"/>
      <c r="MYP17" s="7"/>
      <c r="MYQ17" s="7"/>
      <c r="MYR17" s="7"/>
      <c r="MYS17" s="7"/>
      <c r="MYT17" s="7"/>
      <c r="MYU17" s="7"/>
      <c r="MYV17" s="7"/>
      <c r="MYW17" s="7"/>
      <c r="MYX17" s="7"/>
      <c r="MYY17" s="7"/>
      <c r="MYZ17" s="7"/>
      <c r="MZA17" s="7"/>
      <c r="MZB17" s="7"/>
      <c r="MZC17" s="7"/>
      <c r="MZD17" s="7"/>
      <c r="MZE17" s="7"/>
      <c r="MZF17" s="7"/>
      <c r="MZG17" s="7"/>
      <c r="MZH17" s="7"/>
      <c r="MZI17" s="7"/>
      <c r="MZJ17" s="7"/>
      <c r="MZK17" s="7"/>
      <c r="MZL17" s="7"/>
      <c r="MZM17" s="7"/>
      <c r="MZN17" s="7"/>
      <c r="MZO17" s="7"/>
      <c r="MZP17" s="7"/>
      <c r="MZQ17" s="7"/>
      <c r="MZR17" s="7"/>
      <c r="MZS17" s="7"/>
      <c r="MZT17" s="7"/>
      <c r="MZU17" s="7"/>
      <c r="MZV17" s="7"/>
      <c r="MZW17" s="7"/>
      <c r="MZX17" s="7"/>
      <c r="MZY17" s="7"/>
      <c r="MZZ17" s="7"/>
      <c r="NAA17" s="7"/>
      <c r="NAB17" s="7"/>
      <c r="NAD17" s="7"/>
      <c r="NAE17" s="7"/>
      <c r="NAF17" s="7"/>
      <c r="NAG17" s="7"/>
      <c r="NAH17" s="7"/>
      <c r="NAI17" s="7"/>
      <c r="NAJ17" s="7"/>
      <c r="NAK17" s="7"/>
      <c r="NAL17" s="7"/>
      <c r="NAM17" s="7"/>
      <c r="NAN17" s="7"/>
      <c r="NAO17" s="7"/>
      <c r="NAP17" s="7"/>
      <c r="NAQ17" s="7"/>
      <c r="NAR17" s="7"/>
      <c r="NAS17" s="7"/>
      <c r="NAT17" s="7"/>
      <c r="NAU17" s="7"/>
      <c r="NAV17" s="7"/>
      <c r="NAW17" s="7"/>
      <c r="NAX17" s="7"/>
      <c r="NAY17" s="7"/>
      <c r="NAZ17" s="7"/>
      <c r="NBA17" s="7"/>
      <c r="NBB17" s="7"/>
      <c r="NBC17" s="7"/>
      <c r="NBD17" s="7"/>
      <c r="NBE17" s="7"/>
      <c r="NBF17" s="7"/>
      <c r="NBG17" s="7"/>
      <c r="NBH17" s="7"/>
      <c r="NBI17" s="7"/>
      <c r="NBJ17" s="7"/>
      <c r="NBK17" s="7"/>
      <c r="NBL17" s="7"/>
      <c r="NBM17" s="7"/>
      <c r="NBN17" s="7"/>
      <c r="NBO17" s="7"/>
      <c r="NBP17" s="7"/>
      <c r="NBQ17" s="7"/>
      <c r="NBR17" s="7"/>
      <c r="NBS17" s="7"/>
      <c r="NBT17" s="7"/>
      <c r="NBU17" s="7"/>
      <c r="NBV17" s="7"/>
      <c r="NBW17" s="7"/>
      <c r="NBX17" s="7"/>
      <c r="NBY17" s="7"/>
      <c r="NBZ17" s="7"/>
      <c r="NCA17" s="7"/>
      <c r="NCB17" s="7"/>
      <c r="NCC17" s="7"/>
      <c r="NCD17" s="7"/>
      <c r="NCE17" s="7"/>
      <c r="NCF17" s="7"/>
      <c r="NCG17" s="7"/>
      <c r="NCH17" s="7"/>
      <c r="NCI17" s="7"/>
      <c r="NCJ17" s="7"/>
      <c r="NCK17" s="7"/>
      <c r="NCL17" s="7"/>
      <c r="NCM17" s="7"/>
      <c r="NCN17" s="7"/>
      <c r="NCO17" s="7"/>
      <c r="NCP17" s="7"/>
      <c r="NCQ17" s="7"/>
      <c r="NCR17" s="7"/>
      <c r="NCS17" s="7"/>
      <c r="NCT17" s="7"/>
      <c r="NCU17" s="7"/>
      <c r="NCV17" s="7"/>
      <c r="NCW17" s="7"/>
      <c r="NCX17" s="7"/>
      <c r="NCY17" s="7"/>
      <c r="NCZ17" s="7"/>
      <c r="NDA17" s="7"/>
      <c r="NDB17" s="7"/>
      <c r="NDC17" s="7"/>
      <c r="NDD17" s="7"/>
      <c r="NDE17" s="7"/>
      <c r="NDF17" s="7"/>
      <c r="NDG17" s="7"/>
      <c r="NDH17" s="7"/>
      <c r="NDI17" s="7"/>
      <c r="NDJ17" s="7"/>
      <c r="NDK17" s="7"/>
      <c r="NDL17" s="7"/>
      <c r="NDM17" s="7"/>
      <c r="NDN17" s="7"/>
      <c r="NDO17" s="7"/>
      <c r="NDP17" s="7"/>
      <c r="NDQ17" s="7"/>
      <c r="NDR17" s="7"/>
      <c r="NDS17" s="7"/>
      <c r="NDT17" s="7"/>
      <c r="NDU17" s="7"/>
      <c r="NDV17" s="7"/>
      <c r="NDW17" s="7"/>
      <c r="NDX17" s="7"/>
      <c r="NDY17" s="7"/>
      <c r="NDZ17" s="7"/>
      <c r="NEA17" s="7"/>
      <c r="NEB17" s="7"/>
      <c r="NEC17" s="7"/>
      <c r="NED17" s="7"/>
      <c r="NEE17" s="7"/>
      <c r="NEF17" s="7"/>
      <c r="NEG17" s="7"/>
      <c r="NEH17" s="7"/>
      <c r="NEI17" s="7"/>
      <c r="NEJ17" s="7"/>
      <c r="NEK17" s="7"/>
      <c r="NEL17" s="7"/>
      <c r="NEM17" s="7"/>
      <c r="NEN17" s="7"/>
      <c r="NEO17" s="7"/>
      <c r="NEP17" s="7"/>
      <c r="NEQ17" s="7"/>
      <c r="NER17" s="7"/>
      <c r="NES17" s="7"/>
      <c r="NET17" s="7"/>
      <c r="NEU17" s="7"/>
      <c r="NEV17" s="7"/>
      <c r="NEW17" s="7"/>
      <c r="NEX17" s="7"/>
      <c r="NEY17" s="7"/>
      <c r="NEZ17" s="7"/>
      <c r="NFA17" s="7"/>
      <c r="NFB17" s="7"/>
      <c r="NFC17" s="7"/>
      <c r="NFD17" s="7"/>
      <c r="NFE17" s="7"/>
      <c r="NFF17" s="7"/>
      <c r="NFG17" s="7"/>
      <c r="NFH17" s="7"/>
      <c r="NFI17" s="7"/>
      <c r="NFJ17" s="7"/>
      <c r="NFK17" s="7"/>
      <c r="NFL17" s="7"/>
      <c r="NFM17" s="7"/>
      <c r="NFN17" s="7"/>
      <c r="NFO17" s="7"/>
      <c r="NFP17" s="7"/>
      <c r="NFQ17" s="7"/>
      <c r="NFR17" s="7"/>
      <c r="NFS17" s="7"/>
      <c r="NFT17" s="7"/>
      <c r="NFU17" s="7"/>
      <c r="NFV17" s="7"/>
      <c r="NFW17" s="7"/>
      <c r="NFX17" s="7"/>
      <c r="NFY17" s="7"/>
      <c r="NFZ17" s="7"/>
      <c r="NGA17" s="7"/>
      <c r="NGB17" s="7"/>
      <c r="NGC17" s="7"/>
      <c r="NGD17" s="7"/>
      <c r="NGE17" s="7"/>
      <c r="NGF17" s="7"/>
      <c r="NGG17" s="7"/>
      <c r="NGH17" s="7"/>
      <c r="NGI17" s="7"/>
      <c r="NGJ17" s="7"/>
      <c r="NGK17" s="7"/>
      <c r="NGL17" s="7"/>
      <c r="NGM17" s="7"/>
      <c r="NGN17" s="7"/>
      <c r="NGO17" s="7"/>
      <c r="NGP17" s="7"/>
      <c r="NGQ17" s="7"/>
      <c r="NGR17" s="7"/>
      <c r="NGS17" s="7"/>
      <c r="NGT17" s="7"/>
      <c r="NGU17" s="7"/>
      <c r="NGV17" s="7"/>
      <c r="NGW17" s="7"/>
      <c r="NGX17" s="7"/>
      <c r="NGY17" s="7"/>
      <c r="NGZ17" s="7"/>
      <c r="NHA17" s="7"/>
      <c r="NHB17" s="7"/>
      <c r="NHC17" s="7"/>
      <c r="NHD17" s="7"/>
      <c r="NHE17" s="7"/>
      <c r="NHF17" s="7"/>
      <c r="NHG17" s="7"/>
      <c r="NHH17" s="7"/>
      <c r="NHI17" s="7"/>
      <c r="NHJ17" s="7"/>
      <c r="NHK17" s="7"/>
      <c r="NHL17" s="7"/>
      <c r="NHM17" s="7"/>
      <c r="NHN17" s="7"/>
      <c r="NHO17" s="7"/>
      <c r="NHP17" s="7"/>
      <c r="NHQ17" s="7"/>
      <c r="NHR17" s="7"/>
      <c r="NHS17" s="7"/>
      <c r="NHT17" s="7"/>
      <c r="NHU17" s="7"/>
      <c r="NHV17" s="7"/>
      <c r="NHW17" s="7"/>
      <c r="NHX17" s="7"/>
      <c r="NHY17" s="7"/>
      <c r="NHZ17" s="7"/>
      <c r="NIA17" s="7"/>
      <c r="NIB17" s="7"/>
      <c r="NIC17" s="7"/>
      <c r="NID17" s="7"/>
      <c r="NIE17" s="7"/>
      <c r="NIF17" s="7"/>
      <c r="NIG17" s="7"/>
      <c r="NIH17" s="7"/>
      <c r="NII17" s="7"/>
      <c r="NIJ17" s="7"/>
      <c r="NIK17" s="7"/>
      <c r="NIL17" s="7"/>
      <c r="NIM17" s="7"/>
      <c r="NIN17" s="7"/>
      <c r="NIO17" s="7"/>
      <c r="NIP17" s="7"/>
      <c r="NIQ17" s="7"/>
      <c r="NIR17" s="7"/>
      <c r="NIS17" s="7"/>
      <c r="NIT17" s="7"/>
      <c r="NIU17" s="7"/>
      <c r="NIV17" s="7"/>
      <c r="NIW17" s="7"/>
      <c r="NIX17" s="7"/>
      <c r="NIY17" s="7"/>
      <c r="NIZ17" s="7"/>
      <c r="NJA17" s="7"/>
      <c r="NJB17" s="7"/>
      <c r="NJC17" s="7"/>
      <c r="NJD17" s="7"/>
      <c r="NJE17" s="7"/>
      <c r="NJF17" s="7"/>
      <c r="NJG17" s="7"/>
      <c r="NJH17" s="7"/>
      <c r="NJI17" s="7"/>
      <c r="NJJ17" s="7"/>
      <c r="NJK17" s="7"/>
      <c r="NJL17" s="7"/>
      <c r="NJM17" s="7"/>
      <c r="NJN17" s="7"/>
      <c r="NJO17" s="7"/>
      <c r="NJP17" s="7"/>
      <c r="NJQ17" s="7"/>
      <c r="NJR17" s="7"/>
      <c r="NJS17" s="7"/>
      <c r="NJT17" s="7"/>
      <c r="NJU17" s="7"/>
      <c r="NJV17" s="7"/>
      <c r="NJW17" s="7"/>
      <c r="NJX17" s="7"/>
      <c r="NJZ17" s="7"/>
      <c r="NKA17" s="7"/>
      <c r="NKB17" s="7"/>
      <c r="NKC17" s="7"/>
      <c r="NKD17" s="7"/>
      <c r="NKE17" s="7"/>
      <c r="NKF17" s="7"/>
      <c r="NKG17" s="7"/>
      <c r="NKH17" s="7"/>
      <c r="NKI17" s="7"/>
      <c r="NKJ17" s="7"/>
      <c r="NKK17" s="7"/>
      <c r="NKL17" s="7"/>
      <c r="NKM17" s="7"/>
      <c r="NKN17" s="7"/>
      <c r="NKO17" s="7"/>
      <c r="NKP17" s="7"/>
      <c r="NKQ17" s="7"/>
      <c r="NKR17" s="7"/>
      <c r="NKS17" s="7"/>
      <c r="NKT17" s="7"/>
      <c r="NKU17" s="7"/>
      <c r="NKV17" s="7"/>
      <c r="NKW17" s="7"/>
      <c r="NKX17" s="7"/>
      <c r="NKY17" s="7"/>
      <c r="NKZ17" s="7"/>
      <c r="NLA17" s="7"/>
      <c r="NLB17" s="7"/>
      <c r="NLC17" s="7"/>
      <c r="NLD17" s="7"/>
      <c r="NLE17" s="7"/>
      <c r="NLF17" s="7"/>
      <c r="NLG17" s="7"/>
      <c r="NLH17" s="7"/>
      <c r="NLI17" s="7"/>
      <c r="NLJ17" s="7"/>
      <c r="NLK17" s="7"/>
      <c r="NLL17" s="7"/>
      <c r="NLM17" s="7"/>
      <c r="NLN17" s="7"/>
      <c r="NLO17" s="7"/>
      <c r="NLP17" s="7"/>
      <c r="NLQ17" s="7"/>
      <c r="NLR17" s="7"/>
      <c r="NLS17" s="7"/>
      <c r="NLT17" s="7"/>
      <c r="NLU17" s="7"/>
      <c r="NLV17" s="7"/>
      <c r="NLW17" s="7"/>
      <c r="NLX17" s="7"/>
      <c r="NLY17" s="7"/>
      <c r="NLZ17" s="7"/>
      <c r="NMA17" s="7"/>
      <c r="NMB17" s="7"/>
      <c r="NMC17" s="7"/>
      <c r="NMD17" s="7"/>
      <c r="NME17" s="7"/>
      <c r="NMF17" s="7"/>
      <c r="NMG17" s="7"/>
      <c r="NMH17" s="7"/>
      <c r="NMI17" s="7"/>
      <c r="NMJ17" s="7"/>
      <c r="NMK17" s="7"/>
      <c r="NML17" s="7"/>
      <c r="NMM17" s="7"/>
      <c r="NMN17" s="7"/>
      <c r="NMO17" s="7"/>
      <c r="NMP17" s="7"/>
      <c r="NMQ17" s="7"/>
      <c r="NMR17" s="7"/>
      <c r="NMS17" s="7"/>
      <c r="NMT17" s="7"/>
      <c r="NMU17" s="7"/>
      <c r="NMV17" s="7"/>
      <c r="NMW17" s="7"/>
      <c r="NMX17" s="7"/>
      <c r="NMY17" s="7"/>
      <c r="NMZ17" s="7"/>
      <c r="NNA17" s="7"/>
      <c r="NNB17" s="7"/>
      <c r="NNC17" s="7"/>
      <c r="NND17" s="7"/>
      <c r="NNE17" s="7"/>
      <c r="NNF17" s="7"/>
      <c r="NNG17" s="7"/>
      <c r="NNH17" s="7"/>
      <c r="NNI17" s="7"/>
      <c r="NNJ17" s="7"/>
      <c r="NNK17" s="7"/>
      <c r="NNL17" s="7"/>
      <c r="NNM17" s="7"/>
      <c r="NNN17" s="7"/>
      <c r="NNO17" s="7"/>
      <c r="NNP17" s="7"/>
      <c r="NNQ17" s="7"/>
      <c r="NNR17" s="7"/>
      <c r="NNS17" s="7"/>
      <c r="NNT17" s="7"/>
      <c r="NNU17" s="7"/>
      <c r="NNV17" s="7"/>
      <c r="NNW17" s="7"/>
      <c r="NNX17" s="7"/>
      <c r="NNY17" s="7"/>
      <c r="NNZ17" s="7"/>
      <c r="NOA17" s="7"/>
      <c r="NOB17" s="7"/>
      <c r="NOC17" s="7"/>
      <c r="NOD17" s="7"/>
      <c r="NOE17" s="7"/>
      <c r="NOF17" s="7"/>
      <c r="NOG17" s="7"/>
      <c r="NOH17" s="7"/>
      <c r="NOI17" s="7"/>
      <c r="NOJ17" s="7"/>
      <c r="NOK17" s="7"/>
      <c r="NOL17" s="7"/>
      <c r="NOM17" s="7"/>
      <c r="NON17" s="7"/>
      <c r="NOO17" s="7"/>
      <c r="NOP17" s="7"/>
      <c r="NOQ17" s="7"/>
      <c r="NOR17" s="7"/>
      <c r="NOS17" s="7"/>
      <c r="NOT17" s="7"/>
      <c r="NOU17" s="7"/>
      <c r="NOV17" s="7"/>
      <c r="NOW17" s="7"/>
      <c r="NOX17" s="7"/>
      <c r="NOY17" s="7"/>
      <c r="NOZ17" s="7"/>
      <c r="NPA17" s="7"/>
      <c r="NPB17" s="7"/>
      <c r="NPC17" s="7"/>
      <c r="NPD17" s="7"/>
      <c r="NPE17" s="7"/>
      <c r="NPF17" s="7"/>
      <c r="NPG17" s="7"/>
      <c r="NPH17" s="7"/>
      <c r="NPI17" s="7"/>
      <c r="NPJ17" s="7"/>
      <c r="NPK17" s="7"/>
      <c r="NPL17" s="7"/>
      <c r="NPM17" s="7"/>
      <c r="NPN17" s="7"/>
      <c r="NPO17" s="7"/>
      <c r="NPP17" s="7"/>
      <c r="NPQ17" s="7"/>
      <c r="NPR17" s="7"/>
      <c r="NPS17" s="7"/>
      <c r="NPT17" s="7"/>
      <c r="NPU17" s="7"/>
      <c r="NPV17" s="7"/>
      <c r="NPW17" s="7"/>
      <c r="NPX17" s="7"/>
      <c r="NPY17" s="7"/>
      <c r="NPZ17" s="7"/>
      <c r="NQA17" s="7"/>
      <c r="NQB17" s="7"/>
      <c r="NQC17" s="7"/>
      <c r="NQD17" s="7"/>
      <c r="NQE17" s="7"/>
      <c r="NQF17" s="7"/>
      <c r="NQG17" s="7"/>
      <c r="NQH17" s="7"/>
      <c r="NQI17" s="7"/>
      <c r="NQJ17" s="7"/>
      <c r="NQK17" s="7"/>
      <c r="NQL17" s="7"/>
      <c r="NQM17" s="7"/>
      <c r="NQN17" s="7"/>
      <c r="NQO17" s="7"/>
      <c r="NQP17" s="7"/>
      <c r="NQQ17" s="7"/>
      <c r="NQR17" s="7"/>
      <c r="NQS17" s="7"/>
      <c r="NQT17" s="7"/>
      <c r="NQU17" s="7"/>
      <c r="NQV17" s="7"/>
      <c r="NQW17" s="7"/>
      <c r="NQX17" s="7"/>
      <c r="NQY17" s="7"/>
      <c r="NQZ17" s="7"/>
      <c r="NRA17" s="7"/>
      <c r="NRB17" s="7"/>
      <c r="NRC17" s="7"/>
      <c r="NRD17" s="7"/>
      <c r="NRE17" s="7"/>
      <c r="NRF17" s="7"/>
      <c r="NRG17" s="7"/>
      <c r="NRH17" s="7"/>
      <c r="NRI17" s="7"/>
      <c r="NRJ17" s="7"/>
      <c r="NRK17" s="7"/>
      <c r="NRL17" s="7"/>
      <c r="NRM17" s="7"/>
      <c r="NRN17" s="7"/>
      <c r="NRO17" s="7"/>
      <c r="NRP17" s="7"/>
      <c r="NRQ17" s="7"/>
      <c r="NRR17" s="7"/>
      <c r="NRS17" s="7"/>
      <c r="NRT17" s="7"/>
      <c r="NRU17" s="7"/>
      <c r="NRV17" s="7"/>
      <c r="NRW17" s="7"/>
      <c r="NRX17" s="7"/>
      <c r="NRY17" s="7"/>
      <c r="NRZ17" s="7"/>
      <c r="NSA17" s="7"/>
      <c r="NSB17" s="7"/>
      <c r="NSC17" s="7"/>
      <c r="NSD17" s="7"/>
      <c r="NSE17" s="7"/>
      <c r="NSF17" s="7"/>
      <c r="NSG17" s="7"/>
      <c r="NSH17" s="7"/>
      <c r="NSI17" s="7"/>
      <c r="NSJ17" s="7"/>
      <c r="NSK17" s="7"/>
      <c r="NSL17" s="7"/>
      <c r="NSM17" s="7"/>
      <c r="NSN17" s="7"/>
      <c r="NSO17" s="7"/>
      <c r="NSP17" s="7"/>
      <c r="NSQ17" s="7"/>
      <c r="NSR17" s="7"/>
      <c r="NSS17" s="7"/>
      <c r="NST17" s="7"/>
      <c r="NSU17" s="7"/>
      <c r="NSV17" s="7"/>
      <c r="NSW17" s="7"/>
      <c r="NSX17" s="7"/>
      <c r="NSY17" s="7"/>
      <c r="NSZ17" s="7"/>
      <c r="NTA17" s="7"/>
      <c r="NTB17" s="7"/>
      <c r="NTC17" s="7"/>
      <c r="NTD17" s="7"/>
      <c r="NTE17" s="7"/>
      <c r="NTF17" s="7"/>
      <c r="NTG17" s="7"/>
      <c r="NTH17" s="7"/>
      <c r="NTI17" s="7"/>
      <c r="NTJ17" s="7"/>
      <c r="NTK17" s="7"/>
      <c r="NTL17" s="7"/>
      <c r="NTM17" s="7"/>
      <c r="NTN17" s="7"/>
      <c r="NTO17" s="7"/>
      <c r="NTP17" s="7"/>
      <c r="NTQ17" s="7"/>
      <c r="NTR17" s="7"/>
      <c r="NTS17" s="7"/>
      <c r="NTT17" s="7"/>
      <c r="NTV17" s="7"/>
      <c r="NTW17" s="7"/>
      <c r="NTX17" s="7"/>
      <c r="NTY17" s="7"/>
      <c r="NTZ17" s="7"/>
      <c r="NUA17" s="7"/>
      <c r="NUB17" s="7"/>
      <c r="NUC17" s="7"/>
      <c r="NUD17" s="7"/>
      <c r="NUE17" s="7"/>
      <c r="NUF17" s="7"/>
      <c r="NUG17" s="7"/>
      <c r="NUH17" s="7"/>
      <c r="NUI17" s="7"/>
      <c r="NUJ17" s="7"/>
      <c r="NUK17" s="7"/>
      <c r="NUL17" s="7"/>
      <c r="NUM17" s="7"/>
      <c r="NUN17" s="7"/>
      <c r="NUO17" s="7"/>
      <c r="NUP17" s="7"/>
      <c r="NUQ17" s="7"/>
      <c r="NUR17" s="7"/>
      <c r="NUS17" s="7"/>
      <c r="NUT17" s="7"/>
      <c r="NUU17" s="7"/>
      <c r="NUV17" s="7"/>
      <c r="NUW17" s="7"/>
      <c r="NUX17" s="7"/>
      <c r="NUY17" s="7"/>
      <c r="NUZ17" s="7"/>
      <c r="NVA17" s="7"/>
      <c r="NVB17" s="7"/>
      <c r="NVC17" s="7"/>
      <c r="NVD17" s="7"/>
      <c r="NVE17" s="7"/>
      <c r="NVF17" s="7"/>
      <c r="NVG17" s="7"/>
      <c r="NVH17" s="7"/>
      <c r="NVI17" s="7"/>
      <c r="NVJ17" s="7"/>
      <c r="NVK17" s="7"/>
      <c r="NVL17" s="7"/>
      <c r="NVM17" s="7"/>
      <c r="NVN17" s="7"/>
      <c r="NVO17" s="7"/>
      <c r="NVP17" s="7"/>
      <c r="NVQ17" s="7"/>
      <c r="NVR17" s="7"/>
      <c r="NVS17" s="7"/>
      <c r="NVT17" s="7"/>
      <c r="NVU17" s="7"/>
      <c r="NVV17" s="7"/>
      <c r="NVW17" s="7"/>
      <c r="NVX17" s="7"/>
      <c r="NVY17" s="7"/>
      <c r="NVZ17" s="7"/>
      <c r="NWA17" s="7"/>
      <c r="NWB17" s="7"/>
      <c r="NWC17" s="7"/>
      <c r="NWD17" s="7"/>
      <c r="NWE17" s="7"/>
      <c r="NWF17" s="7"/>
      <c r="NWG17" s="7"/>
      <c r="NWH17" s="7"/>
      <c r="NWI17" s="7"/>
      <c r="NWJ17" s="7"/>
      <c r="NWK17" s="7"/>
      <c r="NWL17" s="7"/>
      <c r="NWM17" s="7"/>
      <c r="NWN17" s="7"/>
      <c r="NWO17" s="7"/>
      <c r="NWP17" s="7"/>
      <c r="NWQ17" s="7"/>
      <c r="NWR17" s="7"/>
      <c r="NWS17" s="7"/>
      <c r="NWT17" s="7"/>
      <c r="NWU17" s="7"/>
      <c r="NWV17" s="7"/>
      <c r="NWW17" s="7"/>
      <c r="NWX17" s="7"/>
      <c r="NWY17" s="7"/>
      <c r="NWZ17" s="7"/>
      <c r="NXA17" s="7"/>
      <c r="NXB17" s="7"/>
      <c r="NXC17" s="7"/>
      <c r="NXD17" s="7"/>
      <c r="NXE17" s="7"/>
      <c r="NXF17" s="7"/>
      <c r="NXG17" s="7"/>
      <c r="NXH17" s="7"/>
      <c r="NXI17" s="7"/>
      <c r="NXJ17" s="7"/>
      <c r="NXK17" s="7"/>
      <c r="NXL17" s="7"/>
      <c r="NXM17" s="7"/>
      <c r="NXN17" s="7"/>
      <c r="NXO17" s="7"/>
      <c r="NXP17" s="7"/>
      <c r="NXQ17" s="7"/>
      <c r="NXR17" s="7"/>
      <c r="NXS17" s="7"/>
      <c r="NXT17" s="7"/>
      <c r="NXU17" s="7"/>
      <c r="NXV17" s="7"/>
      <c r="NXW17" s="7"/>
      <c r="NXX17" s="7"/>
      <c r="NXY17" s="7"/>
      <c r="NXZ17" s="7"/>
      <c r="NYA17" s="7"/>
      <c r="NYB17" s="7"/>
      <c r="NYC17" s="7"/>
      <c r="NYD17" s="7"/>
      <c r="NYE17" s="7"/>
      <c r="NYF17" s="7"/>
      <c r="NYG17" s="7"/>
      <c r="NYH17" s="7"/>
      <c r="NYI17" s="7"/>
      <c r="NYJ17" s="7"/>
      <c r="NYK17" s="7"/>
      <c r="NYL17" s="7"/>
      <c r="NYM17" s="7"/>
      <c r="NYN17" s="7"/>
      <c r="NYO17" s="7"/>
      <c r="NYP17" s="7"/>
      <c r="NYQ17" s="7"/>
      <c r="NYR17" s="7"/>
      <c r="NYS17" s="7"/>
      <c r="NYT17" s="7"/>
      <c r="NYU17" s="7"/>
      <c r="NYV17" s="7"/>
      <c r="NYW17" s="7"/>
      <c r="NYX17" s="7"/>
      <c r="NYY17" s="7"/>
      <c r="NYZ17" s="7"/>
      <c r="NZA17" s="7"/>
      <c r="NZB17" s="7"/>
      <c r="NZC17" s="7"/>
      <c r="NZD17" s="7"/>
      <c r="NZE17" s="7"/>
      <c r="NZF17" s="7"/>
      <c r="NZG17" s="7"/>
      <c r="NZH17" s="7"/>
      <c r="NZI17" s="7"/>
      <c r="NZJ17" s="7"/>
      <c r="NZK17" s="7"/>
      <c r="NZL17" s="7"/>
      <c r="NZM17" s="7"/>
      <c r="NZN17" s="7"/>
      <c r="NZO17" s="7"/>
      <c r="NZP17" s="7"/>
      <c r="NZQ17" s="7"/>
      <c r="NZR17" s="7"/>
      <c r="NZS17" s="7"/>
      <c r="NZT17" s="7"/>
      <c r="NZU17" s="7"/>
      <c r="NZV17" s="7"/>
      <c r="NZW17" s="7"/>
      <c r="NZX17" s="7"/>
      <c r="NZY17" s="7"/>
      <c r="NZZ17" s="7"/>
      <c r="OAA17" s="7"/>
      <c r="OAB17" s="7"/>
      <c r="OAC17" s="7"/>
      <c r="OAD17" s="7"/>
      <c r="OAE17" s="7"/>
      <c r="OAF17" s="7"/>
      <c r="OAG17" s="7"/>
      <c r="OAH17" s="7"/>
      <c r="OAI17" s="7"/>
      <c r="OAJ17" s="7"/>
      <c r="OAK17" s="7"/>
      <c r="OAL17" s="7"/>
      <c r="OAM17" s="7"/>
      <c r="OAN17" s="7"/>
      <c r="OAO17" s="7"/>
      <c r="OAP17" s="7"/>
      <c r="OAQ17" s="7"/>
      <c r="OAR17" s="7"/>
      <c r="OAS17" s="7"/>
      <c r="OAT17" s="7"/>
      <c r="OAU17" s="7"/>
      <c r="OAV17" s="7"/>
      <c r="OAW17" s="7"/>
      <c r="OAX17" s="7"/>
      <c r="OAY17" s="7"/>
      <c r="OAZ17" s="7"/>
      <c r="OBA17" s="7"/>
      <c r="OBB17" s="7"/>
      <c r="OBC17" s="7"/>
      <c r="OBD17" s="7"/>
      <c r="OBE17" s="7"/>
      <c r="OBF17" s="7"/>
      <c r="OBG17" s="7"/>
      <c r="OBH17" s="7"/>
      <c r="OBI17" s="7"/>
      <c r="OBJ17" s="7"/>
      <c r="OBK17" s="7"/>
      <c r="OBL17" s="7"/>
      <c r="OBM17" s="7"/>
      <c r="OBN17" s="7"/>
      <c r="OBO17" s="7"/>
      <c r="OBP17" s="7"/>
      <c r="OBQ17" s="7"/>
      <c r="OBR17" s="7"/>
      <c r="OBS17" s="7"/>
      <c r="OBT17" s="7"/>
      <c r="OBU17" s="7"/>
      <c r="OBV17" s="7"/>
      <c r="OBW17" s="7"/>
      <c r="OBX17" s="7"/>
      <c r="OBY17" s="7"/>
      <c r="OBZ17" s="7"/>
      <c r="OCA17" s="7"/>
      <c r="OCB17" s="7"/>
      <c r="OCC17" s="7"/>
      <c r="OCD17" s="7"/>
      <c r="OCE17" s="7"/>
      <c r="OCF17" s="7"/>
      <c r="OCG17" s="7"/>
      <c r="OCH17" s="7"/>
      <c r="OCI17" s="7"/>
      <c r="OCJ17" s="7"/>
      <c r="OCK17" s="7"/>
      <c r="OCL17" s="7"/>
      <c r="OCM17" s="7"/>
      <c r="OCN17" s="7"/>
      <c r="OCO17" s="7"/>
      <c r="OCP17" s="7"/>
      <c r="OCQ17" s="7"/>
      <c r="OCR17" s="7"/>
      <c r="OCS17" s="7"/>
      <c r="OCT17" s="7"/>
      <c r="OCU17" s="7"/>
      <c r="OCV17" s="7"/>
      <c r="OCW17" s="7"/>
      <c r="OCX17" s="7"/>
      <c r="OCY17" s="7"/>
      <c r="OCZ17" s="7"/>
      <c r="ODA17" s="7"/>
      <c r="ODB17" s="7"/>
      <c r="ODC17" s="7"/>
      <c r="ODD17" s="7"/>
      <c r="ODE17" s="7"/>
      <c r="ODF17" s="7"/>
      <c r="ODG17" s="7"/>
      <c r="ODH17" s="7"/>
      <c r="ODI17" s="7"/>
      <c r="ODJ17" s="7"/>
      <c r="ODK17" s="7"/>
      <c r="ODL17" s="7"/>
      <c r="ODM17" s="7"/>
      <c r="ODN17" s="7"/>
      <c r="ODO17" s="7"/>
      <c r="ODP17" s="7"/>
      <c r="ODR17" s="7"/>
      <c r="ODS17" s="7"/>
      <c r="ODT17" s="7"/>
      <c r="ODU17" s="7"/>
      <c r="ODV17" s="7"/>
      <c r="ODW17" s="7"/>
      <c r="ODX17" s="7"/>
      <c r="ODY17" s="7"/>
      <c r="ODZ17" s="7"/>
      <c r="OEA17" s="7"/>
      <c r="OEB17" s="7"/>
      <c r="OEC17" s="7"/>
      <c r="OED17" s="7"/>
      <c r="OEE17" s="7"/>
      <c r="OEF17" s="7"/>
      <c r="OEG17" s="7"/>
      <c r="OEH17" s="7"/>
      <c r="OEI17" s="7"/>
      <c r="OEJ17" s="7"/>
      <c r="OEK17" s="7"/>
      <c r="OEL17" s="7"/>
      <c r="OEM17" s="7"/>
      <c r="OEN17" s="7"/>
      <c r="OEO17" s="7"/>
      <c r="OEP17" s="7"/>
      <c r="OEQ17" s="7"/>
      <c r="OER17" s="7"/>
      <c r="OES17" s="7"/>
      <c r="OET17" s="7"/>
      <c r="OEU17" s="7"/>
      <c r="OEV17" s="7"/>
      <c r="OEW17" s="7"/>
      <c r="OEX17" s="7"/>
      <c r="OEY17" s="7"/>
      <c r="OEZ17" s="7"/>
      <c r="OFA17" s="7"/>
      <c r="OFB17" s="7"/>
      <c r="OFC17" s="7"/>
      <c r="OFD17" s="7"/>
      <c r="OFE17" s="7"/>
      <c r="OFF17" s="7"/>
      <c r="OFG17" s="7"/>
      <c r="OFH17" s="7"/>
      <c r="OFI17" s="7"/>
      <c r="OFJ17" s="7"/>
      <c r="OFK17" s="7"/>
      <c r="OFL17" s="7"/>
      <c r="OFM17" s="7"/>
      <c r="OFN17" s="7"/>
      <c r="OFO17" s="7"/>
      <c r="OFP17" s="7"/>
      <c r="OFQ17" s="7"/>
      <c r="OFR17" s="7"/>
      <c r="OFS17" s="7"/>
      <c r="OFT17" s="7"/>
      <c r="OFU17" s="7"/>
      <c r="OFV17" s="7"/>
      <c r="OFW17" s="7"/>
      <c r="OFX17" s="7"/>
      <c r="OFY17" s="7"/>
      <c r="OFZ17" s="7"/>
      <c r="OGA17" s="7"/>
      <c r="OGB17" s="7"/>
      <c r="OGC17" s="7"/>
      <c r="OGD17" s="7"/>
      <c r="OGE17" s="7"/>
      <c r="OGF17" s="7"/>
      <c r="OGG17" s="7"/>
      <c r="OGH17" s="7"/>
      <c r="OGI17" s="7"/>
      <c r="OGJ17" s="7"/>
      <c r="OGK17" s="7"/>
      <c r="OGL17" s="7"/>
      <c r="OGM17" s="7"/>
      <c r="OGN17" s="7"/>
      <c r="OGO17" s="7"/>
      <c r="OGP17" s="7"/>
      <c r="OGQ17" s="7"/>
      <c r="OGR17" s="7"/>
      <c r="OGS17" s="7"/>
      <c r="OGT17" s="7"/>
      <c r="OGU17" s="7"/>
      <c r="OGV17" s="7"/>
      <c r="OGW17" s="7"/>
      <c r="OGX17" s="7"/>
      <c r="OGY17" s="7"/>
      <c r="OGZ17" s="7"/>
      <c r="OHA17" s="7"/>
      <c r="OHB17" s="7"/>
      <c r="OHC17" s="7"/>
      <c r="OHD17" s="7"/>
      <c r="OHE17" s="7"/>
      <c r="OHF17" s="7"/>
      <c r="OHG17" s="7"/>
      <c r="OHH17" s="7"/>
      <c r="OHI17" s="7"/>
      <c r="OHJ17" s="7"/>
      <c r="OHK17" s="7"/>
      <c r="OHL17" s="7"/>
      <c r="OHM17" s="7"/>
      <c r="OHN17" s="7"/>
      <c r="OHO17" s="7"/>
      <c r="OHP17" s="7"/>
      <c r="OHQ17" s="7"/>
      <c r="OHR17" s="7"/>
      <c r="OHS17" s="7"/>
      <c r="OHT17" s="7"/>
      <c r="OHU17" s="7"/>
      <c r="OHV17" s="7"/>
      <c r="OHW17" s="7"/>
      <c r="OHX17" s="7"/>
      <c r="OHY17" s="7"/>
      <c r="OHZ17" s="7"/>
      <c r="OIA17" s="7"/>
      <c r="OIB17" s="7"/>
      <c r="OIC17" s="7"/>
      <c r="OID17" s="7"/>
      <c r="OIE17" s="7"/>
      <c r="OIF17" s="7"/>
      <c r="OIG17" s="7"/>
      <c r="OIH17" s="7"/>
      <c r="OII17" s="7"/>
      <c r="OIJ17" s="7"/>
      <c r="OIK17" s="7"/>
      <c r="OIL17" s="7"/>
      <c r="OIM17" s="7"/>
      <c r="OIN17" s="7"/>
      <c r="OIO17" s="7"/>
      <c r="OIP17" s="7"/>
      <c r="OIQ17" s="7"/>
      <c r="OIR17" s="7"/>
      <c r="OIS17" s="7"/>
      <c r="OIT17" s="7"/>
      <c r="OIU17" s="7"/>
      <c r="OIV17" s="7"/>
      <c r="OIW17" s="7"/>
      <c r="OIX17" s="7"/>
      <c r="OIY17" s="7"/>
      <c r="OIZ17" s="7"/>
      <c r="OJA17" s="7"/>
      <c r="OJB17" s="7"/>
      <c r="OJC17" s="7"/>
      <c r="OJD17" s="7"/>
      <c r="OJE17" s="7"/>
      <c r="OJF17" s="7"/>
      <c r="OJG17" s="7"/>
      <c r="OJH17" s="7"/>
      <c r="OJI17" s="7"/>
      <c r="OJJ17" s="7"/>
      <c r="OJK17" s="7"/>
      <c r="OJL17" s="7"/>
      <c r="OJM17" s="7"/>
      <c r="OJN17" s="7"/>
      <c r="OJO17" s="7"/>
      <c r="OJP17" s="7"/>
      <c r="OJQ17" s="7"/>
      <c r="OJR17" s="7"/>
      <c r="OJS17" s="7"/>
      <c r="OJT17" s="7"/>
      <c r="OJU17" s="7"/>
      <c r="OJV17" s="7"/>
      <c r="OJW17" s="7"/>
      <c r="OJX17" s="7"/>
      <c r="OJY17" s="7"/>
      <c r="OJZ17" s="7"/>
      <c r="OKA17" s="7"/>
      <c r="OKB17" s="7"/>
      <c r="OKC17" s="7"/>
      <c r="OKD17" s="7"/>
      <c r="OKE17" s="7"/>
      <c r="OKF17" s="7"/>
      <c r="OKG17" s="7"/>
      <c r="OKH17" s="7"/>
      <c r="OKI17" s="7"/>
      <c r="OKJ17" s="7"/>
      <c r="OKK17" s="7"/>
      <c r="OKL17" s="7"/>
      <c r="OKM17" s="7"/>
      <c r="OKN17" s="7"/>
      <c r="OKO17" s="7"/>
      <c r="OKP17" s="7"/>
      <c r="OKQ17" s="7"/>
      <c r="OKR17" s="7"/>
      <c r="OKS17" s="7"/>
      <c r="OKT17" s="7"/>
      <c r="OKU17" s="7"/>
      <c r="OKV17" s="7"/>
      <c r="OKW17" s="7"/>
      <c r="OKX17" s="7"/>
      <c r="OKY17" s="7"/>
      <c r="OKZ17" s="7"/>
      <c r="OLA17" s="7"/>
      <c r="OLB17" s="7"/>
      <c r="OLC17" s="7"/>
      <c r="OLD17" s="7"/>
      <c r="OLE17" s="7"/>
      <c r="OLF17" s="7"/>
      <c r="OLG17" s="7"/>
      <c r="OLH17" s="7"/>
      <c r="OLI17" s="7"/>
      <c r="OLJ17" s="7"/>
      <c r="OLK17" s="7"/>
      <c r="OLL17" s="7"/>
      <c r="OLM17" s="7"/>
      <c r="OLN17" s="7"/>
      <c r="OLO17" s="7"/>
      <c r="OLP17" s="7"/>
      <c r="OLQ17" s="7"/>
      <c r="OLR17" s="7"/>
      <c r="OLS17" s="7"/>
      <c r="OLT17" s="7"/>
      <c r="OLU17" s="7"/>
      <c r="OLV17" s="7"/>
      <c r="OLW17" s="7"/>
      <c r="OLX17" s="7"/>
      <c r="OLY17" s="7"/>
      <c r="OLZ17" s="7"/>
      <c r="OMA17" s="7"/>
      <c r="OMB17" s="7"/>
      <c r="OMC17" s="7"/>
      <c r="OMD17" s="7"/>
      <c r="OME17" s="7"/>
      <c r="OMF17" s="7"/>
      <c r="OMG17" s="7"/>
      <c r="OMH17" s="7"/>
      <c r="OMI17" s="7"/>
      <c r="OMJ17" s="7"/>
      <c r="OMK17" s="7"/>
      <c r="OML17" s="7"/>
      <c r="OMM17" s="7"/>
      <c r="OMN17" s="7"/>
      <c r="OMO17" s="7"/>
      <c r="OMP17" s="7"/>
      <c r="OMQ17" s="7"/>
      <c r="OMR17" s="7"/>
      <c r="OMS17" s="7"/>
      <c r="OMT17" s="7"/>
      <c r="OMU17" s="7"/>
      <c r="OMV17" s="7"/>
      <c r="OMW17" s="7"/>
      <c r="OMX17" s="7"/>
      <c r="OMY17" s="7"/>
      <c r="OMZ17" s="7"/>
      <c r="ONA17" s="7"/>
      <c r="ONB17" s="7"/>
      <c r="ONC17" s="7"/>
      <c r="OND17" s="7"/>
      <c r="ONE17" s="7"/>
      <c r="ONF17" s="7"/>
      <c r="ONG17" s="7"/>
      <c r="ONH17" s="7"/>
      <c r="ONI17" s="7"/>
      <c r="ONJ17" s="7"/>
      <c r="ONK17" s="7"/>
      <c r="ONL17" s="7"/>
      <c r="ONN17" s="7"/>
      <c r="ONO17" s="7"/>
      <c r="ONP17" s="7"/>
      <c r="ONQ17" s="7"/>
      <c r="ONR17" s="7"/>
      <c r="ONS17" s="7"/>
      <c r="ONT17" s="7"/>
      <c r="ONU17" s="7"/>
      <c r="ONV17" s="7"/>
      <c r="ONW17" s="7"/>
      <c r="ONX17" s="7"/>
      <c r="ONY17" s="7"/>
      <c r="ONZ17" s="7"/>
      <c r="OOA17" s="7"/>
      <c r="OOB17" s="7"/>
      <c r="OOC17" s="7"/>
      <c r="OOD17" s="7"/>
      <c r="OOE17" s="7"/>
      <c r="OOF17" s="7"/>
      <c r="OOG17" s="7"/>
      <c r="OOH17" s="7"/>
      <c r="OOI17" s="7"/>
      <c r="OOJ17" s="7"/>
      <c r="OOK17" s="7"/>
      <c r="OOL17" s="7"/>
      <c r="OOM17" s="7"/>
      <c r="OON17" s="7"/>
      <c r="OOO17" s="7"/>
      <c r="OOP17" s="7"/>
      <c r="OOQ17" s="7"/>
      <c r="OOR17" s="7"/>
      <c r="OOS17" s="7"/>
      <c r="OOT17" s="7"/>
      <c r="OOU17" s="7"/>
      <c r="OOV17" s="7"/>
      <c r="OOW17" s="7"/>
      <c r="OOX17" s="7"/>
      <c r="OOY17" s="7"/>
      <c r="OOZ17" s="7"/>
      <c r="OPA17" s="7"/>
      <c r="OPB17" s="7"/>
      <c r="OPC17" s="7"/>
      <c r="OPD17" s="7"/>
      <c r="OPE17" s="7"/>
      <c r="OPF17" s="7"/>
      <c r="OPG17" s="7"/>
      <c r="OPH17" s="7"/>
      <c r="OPI17" s="7"/>
      <c r="OPJ17" s="7"/>
      <c r="OPK17" s="7"/>
      <c r="OPL17" s="7"/>
      <c r="OPM17" s="7"/>
      <c r="OPN17" s="7"/>
      <c r="OPO17" s="7"/>
      <c r="OPP17" s="7"/>
      <c r="OPQ17" s="7"/>
      <c r="OPR17" s="7"/>
      <c r="OPS17" s="7"/>
      <c r="OPT17" s="7"/>
      <c r="OPU17" s="7"/>
      <c r="OPV17" s="7"/>
      <c r="OPW17" s="7"/>
      <c r="OPX17" s="7"/>
      <c r="OPY17" s="7"/>
      <c r="OPZ17" s="7"/>
      <c r="OQA17" s="7"/>
      <c r="OQB17" s="7"/>
      <c r="OQC17" s="7"/>
      <c r="OQD17" s="7"/>
      <c r="OQE17" s="7"/>
      <c r="OQF17" s="7"/>
      <c r="OQG17" s="7"/>
      <c r="OQH17" s="7"/>
      <c r="OQI17" s="7"/>
      <c r="OQJ17" s="7"/>
      <c r="OQK17" s="7"/>
      <c r="OQL17" s="7"/>
      <c r="OQM17" s="7"/>
      <c r="OQN17" s="7"/>
      <c r="OQO17" s="7"/>
      <c r="OQP17" s="7"/>
      <c r="OQQ17" s="7"/>
      <c r="OQR17" s="7"/>
      <c r="OQS17" s="7"/>
      <c r="OQT17" s="7"/>
      <c r="OQU17" s="7"/>
      <c r="OQV17" s="7"/>
      <c r="OQW17" s="7"/>
      <c r="OQX17" s="7"/>
      <c r="OQY17" s="7"/>
      <c r="OQZ17" s="7"/>
      <c r="ORA17" s="7"/>
      <c r="ORB17" s="7"/>
      <c r="ORC17" s="7"/>
      <c r="ORD17" s="7"/>
      <c r="ORE17" s="7"/>
      <c r="ORF17" s="7"/>
      <c r="ORG17" s="7"/>
      <c r="ORH17" s="7"/>
      <c r="ORI17" s="7"/>
      <c r="ORJ17" s="7"/>
      <c r="ORK17" s="7"/>
      <c r="ORL17" s="7"/>
      <c r="ORM17" s="7"/>
      <c r="ORN17" s="7"/>
      <c r="ORO17" s="7"/>
      <c r="ORP17" s="7"/>
      <c r="ORQ17" s="7"/>
      <c r="ORR17" s="7"/>
      <c r="ORS17" s="7"/>
      <c r="ORT17" s="7"/>
      <c r="ORU17" s="7"/>
      <c r="ORV17" s="7"/>
      <c r="ORW17" s="7"/>
      <c r="ORX17" s="7"/>
      <c r="ORY17" s="7"/>
      <c r="ORZ17" s="7"/>
      <c r="OSA17" s="7"/>
      <c r="OSB17" s="7"/>
      <c r="OSC17" s="7"/>
      <c r="OSD17" s="7"/>
      <c r="OSE17" s="7"/>
      <c r="OSF17" s="7"/>
      <c r="OSG17" s="7"/>
      <c r="OSH17" s="7"/>
      <c r="OSI17" s="7"/>
      <c r="OSJ17" s="7"/>
      <c r="OSK17" s="7"/>
      <c r="OSL17" s="7"/>
      <c r="OSM17" s="7"/>
      <c r="OSN17" s="7"/>
      <c r="OSO17" s="7"/>
      <c r="OSP17" s="7"/>
      <c r="OSQ17" s="7"/>
      <c r="OSR17" s="7"/>
      <c r="OSS17" s="7"/>
      <c r="OST17" s="7"/>
      <c r="OSU17" s="7"/>
      <c r="OSV17" s="7"/>
      <c r="OSW17" s="7"/>
      <c r="OSX17" s="7"/>
      <c r="OSY17" s="7"/>
      <c r="OSZ17" s="7"/>
      <c r="OTA17" s="7"/>
      <c r="OTB17" s="7"/>
      <c r="OTC17" s="7"/>
      <c r="OTD17" s="7"/>
      <c r="OTE17" s="7"/>
      <c r="OTF17" s="7"/>
      <c r="OTG17" s="7"/>
      <c r="OTH17" s="7"/>
      <c r="OTI17" s="7"/>
      <c r="OTJ17" s="7"/>
      <c r="OTK17" s="7"/>
      <c r="OTL17" s="7"/>
      <c r="OTM17" s="7"/>
      <c r="OTN17" s="7"/>
      <c r="OTO17" s="7"/>
      <c r="OTP17" s="7"/>
      <c r="OTQ17" s="7"/>
      <c r="OTR17" s="7"/>
      <c r="OTS17" s="7"/>
      <c r="OTT17" s="7"/>
      <c r="OTU17" s="7"/>
      <c r="OTV17" s="7"/>
      <c r="OTW17" s="7"/>
      <c r="OTX17" s="7"/>
      <c r="OTY17" s="7"/>
      <c r="OTZ17" s="7"/>
      <c r="OUA17" s="7"/>
      <c r="OUB17" s="7"/>
      <c r="OUC17" s="7"/>
      <c r="OUD17" s="7"/>
      <c r="OUE17" s="7"/>
      <c r="OUF17" s="7"/>
      <c r="OUG17" s="7"/>
      <c r="OUH17" s="7"/>
      <c r="OUI17" s="7"/>
      <c r="OUJ17" s="7"/>
      <c r="OUK17" s="7"/>
      <c r="OUL17" s="7"/>
      <c r="OUM17" s="7"/>
      <c r="OUN17" s="7"/>
      <c r="OUO17" s="7"/>
      <c r="OUP17" s="7"/>
      <c r="OUQ17" s="7"/>
      <c r="OUR17" s="7"/>
      <c r="OUS17" s="7"/>
      <c r="OUT17" s="7"/>
      <c r="OUU17" s="7"/>
      <c r="OUV17" s="7"/>
      <c r="OUW17" s="7"/>
      <c r="OUX17" s="7"/>
      <c r="OUY17" s="7"/>
      <c r="OUZ17" s="7"/>
      <c r="OVA17" s="7"/>
      <c r="OVB17" s="7"/>
      <c r="OVC17" s="7"/>
      <c r="OVD17" s="7"/>
      <c r="OVE17" s="7"/>
      <c r="OVF17" s="7"/>
      <c r="OVG17" s="7"/>
      <c r="OVH17" s="7"/>
      <c r="OVI17" s="7"/>
      <c r="OVJ17" s="7"/>
      <c r="OVK17" s="7"/>
      <c r="OVL17" s="7"/>
      <c r="OVM17" s="7"/>
      <c r="OVN17" s="7"/>
      <c r="OVO17" s="7"/>
      <c r="OVP17" s="7"/>
      <c r="OVQ17" s="7"/>
      <c r="OVR17" s="7"/>
      <c r="OVS17" s="7"/>
      <c r="OVT17" s="7"/>
      <c r="OVU17" s="7"/>
      <c r="OVV17" s="7"/>
      <c r="OVW17" s="7"/>
      <c r="OVX17" s="7"/>
      <c r="OVY17" s="7"/>
      <c r="OVZ17" s="7"/>
      <c r="OWA17" s="7"/>
      <c r="OWB17" s="7"/>
      <c r="OWC17" s="7"/>
      <c r="OWD17" s="7"/>
      <c r="OWE17" s="7"/>
      <c r="OWF17" s="7"/>
      <c r="OWG17" s="7"/>
      <c r="OWH17" s="7"/>
      <c r="OWI17" s="7"/>
      <c r="OWJ17" s="7"/>
      <c r="OWK17" s="7"/>
      <c r="OWL17" s="7"/>
      <c r="OWM17" s="7"/>
      <c r="OWN17" s="7"/>
      <c r="OWO17" s="7"/>
      <c r="OWP17" s="7"/>
      <c r="OWQ17" s="7"/>
      <c r="OWR17" s="7"/>
      <c r="OWS17" s="7"/>
      <c r="OWT17" s="7"/>
      <c r="OWU17" s="7"/>
      <c r="OWV17" s="7"/>
      <c r="OWW17" s="7"/>
      <c r="OWX17" s="7"/>
      <c r="OWY17" s="7"/>
      <c r="OWZ17" s="7"/>
      <c r="OXA17" s="7"/>
      <c r="OXB17" s="7"/>
      <c r="OXC17" s="7"/>
      <c r="OXD17" s="7"/>
      <c r="OXE17" s="7"/>
      <c r="OXF17" s="7"/>
      <c r="OXG17" s="7"/>
      <c r="OXH17" s="7"/>
      <c r="OXJ17" s="7"/>
      <c r="OXK17" s="7"/>
      <c r="OXL17" s="7"/>
      <c r="OXM17" s="7"/>
      <c r="OXN17" s="7"/>
      <c r="OXO17" s="7"/>
      <c r="OXP17" s="7"/>
      <c r="OXQ17" s="7"/>
      <c r="OXR17" s="7"/>
      <c r="OXS17" s="7"/>
      <c r="OXT17" s="7"/>
      <c r="OXU17" s="7"/>
      <c r="OXV17" s="7"/>
      <c r="OXW17" s="7"/>
      <c r="OXX17" s="7"/>
      <c r="OXY17" s="7"/>
      <c r="OXZ17" s="7"/>
      <c r="OYA17" s="7"/>
      <c r="OYB17" s="7"/>
      <c r="OYC17" s="7"/>
      <c r="OYD17" s="7"/>
      <c r="OYE17" s="7"/>
      <c r="OYF17" s="7"/>
      <c r="OYG17" s="7"/>
      <c r="OYH17" s="7"/>
      <c r="OYI17" s="7"/>
      <c r="OYJ17" s="7"/>
      <c r="OYK17" s="7"/>
      <c r="OYL17" s="7"/>
      <c r="OYM17" s="7"/>
      <c r="OYN17" s="7"/>
      <c r="OYO17" s="7"/>
      <c r="OYP17" s="7"/>
      <c r="OYQ17" s="7"/>
      <c r="OYR17" s="7"/>
      <c r="OYS17" s="7"/>
      <c r="OYT17" s="7"/>
      <c r="OYU17" s="7"/>
      <c r="OYV17" s="7"/>
      <c r="OYW17" s="7"/>
      <c r="OYX17" s="7"/>
      <c r="OYY17" s="7"/>
      <c r="OYZ17" s="7"/>
      <c r="OZA17" s="7"/>
      <c r="OZB17" s="7"/>
      <c r="OZC17" s="7"/>
      <c r="OZD17" s="7"/>
      <c r="OZE17" s="7"/>
      <c r="OZF17" s="7"/>
      <c r="OZG17" s="7"/>
      <c r="OZH17" s="7"/>
      <c r="OZI17" s="7"/>
      <c r="OZJ17" s="7"/>
      <c r="OZK17" s="7"/>
      <c r="OZL17" s="7"/>
      <c r="OZM17" s="7"/>
      <c r="OZN17" s="7"/>
      <c r="OZO17" s="7"/>
      <c r="OZP17" s="7"/>
      <c r="OZQ17" s="7"/>
      <c r="OZR17" s="7"/>
      <c r="OZS17" s="7"/>
      <c r="OZT17" s="7"/>
      <c r="OZU17" s="7"/>
      <c r="OZV17" s="7"/>
      <c r="OZW17" s="7"/>
      <c r="OZX17" s="7"/>
      <c r="OZY17" s="7"/>
      <c r="OZZ17" s="7"/>
      <c r="PAA17" s="7"/>
      <c r="PAB17" s="7"/>
      <c r="PAC17" s="7"/>
      <c r="PAD17" s="7"/>
      <c r="PAE17" s="7"/>
      <c r="PAF17" s="7"/>
      <c r="PAG17" s="7"/>
      <c r="PAH17" s="7"/>
      <c r="PAI17" s="7"/>
      <c r="PAJ17" s="7"/>
      <c r="PAK17" s="7"/>
      <c r="PAL17" s="7"/>
      <c r="PAM17" s="7"/>
      <c r="PAN17" s="7"/>
      <c r="PAO17" s="7"/>
      <c r="PAP17" s="7"/>
      <c r="PAQ17" s="7"/>
      <c r="PAR17" s="7"/>
      <c r="PAS17" s="7"/>
      <c r="PAT17" s="7"/>
      <c r="PAU17" s="7"/>
      <c r="PAV17" s="7"/>
      <c r="PAW17" s="7"/>
      <c r="PAX17" s="7"/>
      <c r="PAY17" s="7"/>
      <c r="PAZ17" s="7"/>
      <c r="PBA17" s="7"/>
      <c r="PBB17" s="7"/>
      <c r="PBC17" s="7"/>
      <c r="PBD17" s="7"/>
      <c r="PBE17" s="7"/>
      <c r="PBF17" s="7"/>
      <c r="PBG17" s="7"/>
      <c r="PBH17" s="7"/>
      <c r="PBI17" s="7"/>
      <c r="PBJ17" s="7"/>
      <c r="PBK17" s="7"/>
      <c r="PBL17" s="7"/>
      <c r="PBM17" s="7"/>
      <c r="PBN17" s="7"/>
      <c r="PBO17" s="7"/>
      <c r="PBP17" s="7"/>
      <c r="PBQ17" s="7"/>
      <c r="PBR17" s="7"/>
      <c r="PBS17" s="7"/>
      <c r="PBT17" s="7"/>
      <c r="PBU17" s="7"/>
      <c r="PBV17" s="7"/>
      <c r="PBW17" s="7"/>
      <c r="PBX17" s="7"/>
      <c r="PBY17" s="7"/>
      <c r="PBZ17" s="7"/>
      <c r="PCA17" s="7"/>
      <c r="PCB17" s="7"/>
      <c r="PCC17" s="7"/>
      <c r="PCD17" s="7"/>
      <c r="PCE17" s="7"/>
      <c r="PCF17" s="7"/>
      <c r="PCG17" s="7"/>
      <c r="PCH17" s="7"/>
      <c r="PCI17" s="7"/>
      <c r="PCJ17" s="7"/>
      <c r="PCK17" s="7"/>
      <c r="PCL17" s="7"/>
      <c r="PCM17" s="7"/>
      <c r="PCN17" s="7"/>
      <c r="PCO17" s="7"/>
      <c r="PCP17" s="7"/>
      <c r="PCQ17" s="7"/>
      <c r="PCR17" s="7"/>
      <c r="PCS17" s="7"/>
      <c r="PCT17" s="7"/>
      <c r="PCU17" s="7"/>
      <c r="PCV17" s="7"/>
      <c r="PCW17" s="7"/>
      <c r="PCX17" s="7"/>
      <c r="PCY17" s="7"/>
      <c r="PCZ17" s="7"/>
      <c r="PDA17" s="7"/>
      <c r="PDB17" s="7"/>
      <c r="PDC17" s="7"/>
      <c r="PDD17" s="7"/>
      <c r="PDE17" s="7"/>
      <c r="PDF17" s="7"/>
      <c r="PDG17" s="7"/>
      <c r="PDH17" s="7"/>
      <c r="PDI17" s="7"/>
      <c r="PDJ17" s="7"/>
      <c r="PDK17" s="7"/>
      <c r="PDL17" s="7"/>
      <c r="PDM17" s="7"/>
      <c r="PDN17" s="7"/>
      <c r="PDO17" s="7"/>
      <c r="PDP17" s="7"/>
      <c r="PDQ17" s="7"/>
      <c r="PDR17" s="7"/>
      <c r="PDS17" s="7"/>
      <c r="PDT17" s="7"/>
      <c r="PDU17" s="7"/>
      <c r="PDV17" s="7"/>
      <c r="PDW17" s="7"/>
      <c r="PDX17" s="7"/>
      <c r="PDY17" s="7"/>
      <c r="PDZ17" s="7"/>
      <c r="PEA17" s="7"/>
      <c r="PEB17" s="7"/>
      <c r="PEC17" s="7"/>
      <c r="PED17" s="7"/>
      <c r="PEE17" s="7"/>
      <c r="PEF17" s="7"/>
      <c r="PEG17" s="7"/>
      <c r="PEH17" s="7"/>
      <c r="PEI17" s="7"/>
      <c r="PEJ17" s="7"/>
      <c r="PEK17" s="7"/>
      <c r="PEL17" s="7"/>
      <c r="PEM17" s="7"/>
      <c r="PEN17" s="7"/>
      <c r="PEO17" s="7"/>
      <c r="PEP17" s="7"/>
      <c r="PEQ17" s="7"/>
      <c r="PER17" s="7"/>
      <c r="PES17" s="7"/>
      <c r="PET17" s="7"/>
      <c r="PEU17" s="7"/>
      <c r="PEV17" s="7"/>
      <c r="PEW17" s="7"/>
      <c r="PEX17" s="7"/>
      <c r="PEY17" s="7"/>
      <c r="PEZ17" s="7"/>
      <c r="PFA17" s="7"/>
      <c r="PFB17" s="7"/>
      <c r="PFC17" s="7"/>
      <c r="PFD17" s="7"/>
      <c r="PFE17" s="7"/>
      <c r="PFF17" s="7"/>
      <c r="PFG17" s="7"/>
      <c r="PFH17" s="7"/>
      <c r="PFI17" s="7"/>
      <c r="PFJ17" s="7"/>
      <c r="PFK17" s="7"/>
      <c r="PFL17" s="7"/>
      <c r="PFM17" s="7"/>
      <c r="PFN17" s="7"/>
      <c r="PFO17" s="7"/>
      <c r="PFP17" s="7"/>
      <c r="PFQ17" s="7"/>
      <c r="PFR17" s="7"/>
      <c r="PFS17" s="7"/>
      <c r="PFT17" s="7"/>
      <c r="PFU17" s="7"/>
      <c r="PFV17" s="7"/>
      <c r="PFW17" s="7"/>
      <c r="PFX17" s="7"/>
      <c r="PFY17" s="7"/>
      <c r="PFZ17" s="7"/>
      <c r="PGA17" s="7"/>
      <c r="PGB17" s="7"/>
      <c r="PGC17" s="7"/>
      <c r="PGD17" s="7"/>
      <c r="PGE17" s="7"/>
      <c r="PGF17" s="7"/>
      <c r="PGG17" s="7"/>
      <c r="PGH17" s="7"/>
      <c r="PGI17" s="7"/>
      <c r="PGJ17" s="7"/>
      <c r="PGK17" s="7"/>
      <c r="PGL17" s="7"/>
      <c r="PGM17" s="7"/>
      <c r="PGN17" s="7"/>
      <c r="PGO17" s="7"/>
      <c r="PGP17" s="7"/>
      <c r="PGQ17" s="7"/>
      <c r="PGR17" s="7"/>
      <c r="PGS17" s="7"/>
      <c r="PGT17" s="7"/>
      <c r="PGU17" s="7"/>
      <c r="PGV17" s="7"/>
      <c r="PGW17" s="7"/>
      <c r="PGX17" s="7"/>
      <c r="PGY17" s="7"/>
      <c r="PGZ17" s="7"/>
      <c r="PHA17" s="7"/>
      <c r="PHB17" s="7"/>
      <c r="PHC17" s="7"/>
      <c r="PHD17" s="7"/>
      <c r="PHF17" s="7"/>
      <c r="PHG17" s="7"/>
      <c r="PHH17" s="7"/>
      <c r="PHI17" s="7"/>
      <c r="PHJ17" s="7"/>
      <c r="PHK17" s="7"/>
      <c r="PHL17" s="7"/>
      <c r="PHM17" s="7"/>
      <c r="PHN17" s="7"/>
      <c r="PHO17" s="7"/>
      <c r="PHP17" s="7"/>
      <c r="PHQ17" s="7"/>
      <c r="PHR17" s="7"/>
      <c r="PHS17" s="7"/>
      <c r="PHT17" s="7"/>
      <c r="PHU17" s="7"/>
      <c r="PHV17" s="7"/>
      <c r="PHW17" s="7"/>
      <c r="PHX17" s="7"/>
      <c r="PHY17" s="7"/>
      <c r="PHZ17" s="7"/>
      <c r="PIA17" s="7"/>
      <c r="PIB17" s="7"/>
      <c r="PIC17" s="7"/>
      <c r="PID17" s="7"/>
      <c r="PIE17" s="7"/>
      <c r="PIF17" s="7"/>
      <c r="PIG17" s="7"/>
      <c r="PIH17" s="7"/>
      <c r="PII17" s="7"/>
      <c r="PIJ17" s="7"/>
      <c r="PIK17" s="7"/>
      <c r="PIL17" s="7"/>
      <c r="PIM17" s="7"/>
      <c r="PIN17" s="7"/>
      <c r="PIO17" s="7"/>
      <c r="PIP17" s="7"/>
      <c r="PIQ17" s="7"/>
      <c r="PIR17" s="7"/>
      <c r="PIS17" s="7"/>
      <c r="PIT17" s="7"/>
      <c r="PIU17" s="7"/>
      <c r="PIV17" s="7"/>
      <c r="PIW17" s="7"/>
      <c r="PIX17" s="7"/>
      <c r="PIY17" s="7"/>
      <c r="PIZ17" s="7"/>
      <c r="PJA17" s="7"/>
      <c r="PJB17" s="7"/>
      <c r="PJC17" s="7"/>
      <c r="PJD17" s="7"/>
      <c r="PJE17" s="7"/>
      <c r="PJF17" s="7"/>
      <c r="PJG17" s="7"/>
      <c r="PJH17" s="7"/>
      <c r="PJI17" s="7"/>
      <c r="PJJ17" s="7"/>
      <c r="PJK17" s="7"/>
      <c r="PJL17" s="7"/>
      <c r="PJM17" s="7"/>
      <c r="PJN17" s="7"/>
      <c r="PJO17" s="7"/>
      <c r="PJP17" s="7"/>
      <c r="PJQ17" s="7"/>
      <c r="PJR17" s="7"/>
      <c r="PJS17" s="7"/>
      <c r="PJT17" s="7"/>
      <c r="PJU17" s="7"/>
      <c r="PJV17" s="7"/>
      <c r="PJW17" s="7"/>
      <c r="PJX17" s="7"/>
      <c r="PJY17" s="7"/>
      <c r="PJZ17" s="7"/>
      <c r="PKA17" s="7"/>
      <c r="PKB17" s="7"/>
      <c r="PKC17" s="7"/>
      <c r="PKD17" s="7"/>
      <c r="PKE17" s="7"/>
      <c r="PKF17" s="7"/>
      <c r="PKG17" s="7"/>
      <c r="PKH17" s="7"/>
      <c r="PKI17" s="7"/>
      <c r="PKJ17" s="7"/>
      <c r="PKK17" s="7"/>
      <c r="PKL17" s="7"/>
      <c r="PKM17" s="7"/>
      <c r="PKN17" s="7"/>
      <c r="PKO17" s="7"/>
      <c r="PKP17" s="7"/>
      <c r="PKQ17" s="7"/>
      <c r="PKR17" s="7"/>
      <c r="PKS17" s="7"/>
      <c r="PKT17" s="7"/>
      <c r="PKU17" s="7"/>
      <c r="PKV17" s="7"/>
      <c r="PKW17" s="7"/>
      <c r="PKX17" s="7"/>
      <c r="PKY17" s="7"/>
      <c r="PKZ17" s="7"/>
      <c r="PLA17" s="7"/>
      <c r="PLB17" s="7"/>
      <c r="PLC17" s="7"/>
      <c r="PLD17" s="7"/>
      <c r="PLE17" s="7"/>
      <c r="PLF17" s="7"/>
      <c r="PLG17" s="7"/>
      <c r="PLH17" s="7"/>
      <c r="PLI17" s="7"/>
      <c r="PLJ17" s="7"/>
      <c r="PLK17" s="7"/>
      <c r="PLL17" s="7"/>
      <c r="PLM17" s="7"/>
      <c r="PLN17" s="7"/>
      <c r="PLO17" s="7"/>
      <c r="PLP17" s="7"/>
      <c r="PLQ17" s="7"/>
      <c r="PLR17" s="7"/>
      <c r="PLS17" s="7"/>
      <c r="PLT17" s="7"/>
      <c r="PLU17" s="7"/>
      <c r="PLV17" s="7"/>
      <c r="PLW17" s="7"/>
      <c r="PLX17" s="7"/>
      <c r="PLY17" s="7"/>
      <c r="PLZ17" s="7"/>
      <c r="PMA17" s="7"/>
      <c r="PMB17" s="7"/>
      <c r="PMC17" s="7"/>
      <c r="PMD17" s="7"/>
      <c r="PME17" s="7"/>
      <c r="PMF17" s="7"/>
      <c r="PMG17" s="7"/>
      <c r="PMH17" s="7"/>
      <c r="PMI17" s="7"/>
      <c r="PMJ17" s="7"/>
      <c r="PMK17" s="7"/>
      <c r="PML17" s="7"/>
      <c r="PMM17" s="7"/>
      <c r="PMN17" s="7"/>
      <c r="PMO17" s="7"/>
      <c r="PMP17" s="7"/>
      <c r="PMQ17" s="7"/>
      <c r="PMR17" s="7"/>
      <c r="PMS17" s="7"/>
      <c r="PMT17" s="7"/>
      <c r="PMU17" s="7"/>
      <c r="PMV17" s="7"/>
      <c r="PMW17" s="7"/>
      <c r="PMX17" s="7"/>
      <c r="PMY17" s="7"/>
      <c r="PMZ17" s="7"/>
      <c r="PNA17" s="7"/>
      <c r="PNB17" s="7"/>
      <c r="PNC17" s="7"/>
      <c r="PND17" s="7"/>
      <c r="PNE17" s="7"/>
      <c r="PNF17" s="7"/>
      <c r="PNG17" s="7"/>
      <c r="PNH17" s="7"/>
      <c r="PNI17" s="7"/>
      <c r="PNJ17" s="7"/>
      <c r="PNK17" s="7"/>
      <c r="PNL17" s="7"/>
      <c r="PNM17" s="7"/>
      <c r="PNN17" s="7"/>
      <c r="PNO17" s="7"/>
      <c r="PNP17" s="7"/>
      <c r="PNQ17" s="7"/>
      <c r="PNR17" s="7"/>
      <c r="PNS17" s="7"/>
      <c r="PNT17" s="7"/>
      <c r="PNU17" s="7"/>
      <c r="PNV17" s="7"/>
      <c r="PNW17" s="7"/>
      <c r="PNX17" s="7"/>
      <c r="PNY17" s="7"/>
      <c r="PNZ17" s="7"/>
      <c r="POA17" s="7"/>
      <c r="POB17" s="7"/>
      <c r="POC17" s="7"/>
      <c r="POD17" s="7"/>
      <c r="POE17" s="7"/>
      <c r="POF17" s="7"/>
      <c r="POG17" s="7"/>
      <c r="POH17" s="7"/>
      <c r="POI17" s="7"/>
      <c r="POJ17" s="7"/>
      <c r="POK17" s="7"/>
      <c r="POL17" s="7"/>
      <c r="POM17" s="7"/>
      <c r="PON17" s="7"/>
      <c r="POO17" s="7"/>
      <c r="POP17" s="7"/>
      <c r="POQ17" s="7"/>
      <c r="POR17" s="7"/>
      <c r="POS17" s="7"/>
      <c r="POT17" s="7"/>
      <c r="POU17" s="7"/>
      <c r="POV17" s="7"/>
      <c r="POW17" s="7"/>
      <c r="POX17" s="7"/>
      <c r="POY17" s="7"/>
      <c r="POZ17" s="7"/>
      <c r="PPA17" s="7"/>
      <c r="PPB17" s="7"/>
      <c r="PPC17" s="7"/>
      <c r="PPD17" s="7"/>
      <c r="PPE17" s="7"/>
      <c r="PPF17" s="7"/>
      <c r="PPG17" s="7"/>
      <c r="PPH17" s="7"/>
      <c r="PPI17" s="7"/>
      <c r="PPJ17" s="7"/>
      <c r="PPK17" s="7"/>
      <c r="PPL17" s="7"/>
      <c r="PPM17" s="7"/>
      <c r="PPN17" s="7"/>
      <c r="PPO17" s="7"/>
      <c r="PPP17" s="7"/>
      <c r="PPQ17" s="7"/>
      <c r="PPR17" s="7"/>
      <c r="PPS17" s="7"/>
      <c r="PPT17" s="7"/>
      <c r="PPU17" s="7"/>
      <c r="PPV17" s="7"/>
      <c r="PPW17" s="7"/>
      <c r="PPX17" s="7"/>
      <c r="PPY17" s="7"/>
      <c r="PPZ17" s="7"/>
      <c r="PQA17" s="7"/>
      <c r="PQB17" s="7"/>
      <c r="PQC17" s="7"/>
      <c r="PQD17" s="7"/>
      <c r="PQE17" s="7"/>
      <c r="PQF17" s="7"/>
      <c r="PQG17" s="7"/>
      <c r="PQH17" s="7"/>
      <c r="PQI17" s="7"/>
      <c r="PQJ17" s="7"/>
      <c r="PQK17" s="7"/>
      <c r="PQL17" s="7"/>
      <c r="PQM17" s="7"/>
      <c r="PQN17" s="7"/>
      <c r="PQO17" s="7"/>
      <c r="PQP17" s="7"/>
      <c r="PQQ17" s="7"/>
      <c r="PQR17" s="7"/>
      <c r="PQS17" s="7"/>
      <c r="PQT17" s="7"/>
      <c r="PQU17" s="7"/>
      <c r="PQV17" s="7"/>
      <c r="PQW17" s="7"/>
      <c r="PQX17" s="7"/>
      <c r="PQY17" s="7"/>
      <c r="PQZ17" s="7"/>
      <c r="PRB17" s="7"/>
      <c r="PRC17" s="7"/>
      <c r="PRD17" s="7"/>
      <c r="PRE17" s="7"/>
      <c r="PRF17" s="7"/>
      <c r="PRG17" s="7"/>
      <c r="PRH17" s="7"/>
      <c r="PRI17" s="7"/>
      <c r="PRJ17" s="7"/>
      <c r="PRK17" s="7"/>
      <c r="PRL17" s="7"/>
      <c r="PRM17" s="7"/>
      <c r="PRN17" s="7"/>
      <c r="PRO17" s="7"/>
      <c r="PRP17" s="7"/>
      <c r="PRQ17" s="7"/>
      <c r="PRR17" s="7"/>
      <c r="PRS17" s="7"/>
      <c r="PRT17" s="7"/>
      <c r="PRU17" s="7"/>
      <c r="PRV17" s="7"/>
      <c r="PRW17" s="7"/>
      <c r="PRX17" s="7"/>
      <c r="PRY17" s="7"/>
      <c r="PRZ17" s="7"/>
      <c r="PSA17" s="7"/>
      <c r="PSB17" s="7"/>
      <c r="PSC17" s="7"/>
      <c r="PSD17" s="7"/>
      <c r="PSE17" s="7"/>
      <c r="PSF17" s="7"/>
      <c r="PSG17" s="7"/>
      <c r="PSH17" s="7"/>
      <c r="PSI17" s="7"/>
      <c r="PSJ17" s="7"/>
      <c r="PSK17" s="7"/>
      <c r="PSL17" s="7"/>
      <c r="PSM17" s="7"/>
      <c r="PSN17" s="7"/>
      <c r="PSO17" s="7"/>
      <c r="PSP17" s="7"/>
      <c r="PSQ17" s="7"/>
      <c r="PSR17" s="7"/>
      <c r="PSS17" s="7"/>
      <c r="PST17" s="7"/>
      <c r="PSU17" s="7"/>
      <c r="PSV17" s="7"/>
      <c r="PSW17" s="7"/>
      <c r="PSX17" s="7"/>
      <c r="PSY17" s="7"/>
      <c r="PSZ17" s="7"/>
      <c r="PTA17" s="7"/>
      <c r="PTB17" s="7"/>
      <c r="PTC17" s="7"/>
      <c r="PTD17" s="7"/>
      <c r="PTE17" s="7"/>
      <c r="PTF17" s="7"/>
      <c r="PTG17" s="7"/>
      <c r="PTH17" s="7"/>
      <c r="PTI17" s="7"/>
      <c r="PTJ17" s="7"/>
      <c r="PTK17" s="7"/>
      <c r="PTL17" s="7"/>
      <c r="PTM17" s="7"/>
      <c r="PTN17" s="7"/>
      <c r="PTO17" s="7"/>
      <c r="PTP17" s="7"/>
      <c r="PTQ17" s="7"/>
      <c r="PTR17" s="7"/>
      <c r="PTS17" s="7"/>
      <c r="PTT17" s="7"/>
      <c r="PTU17" s="7"/>
      <c r="PTV17" s="7"/>
      <c r="PTW17" s="7"/>
      <c r="PTX17" s="7"/>
      <c r="PTY17" s="7"/>
      <c r="PTZ17" s="7"/>
      <c r="PUA17" s="7"/>
      <c r="PUB17" s="7"/>
      <c r="PUC17" s="7"/>
      <c r="PUD17" s="7"/>
      <c r="PUE17" s="7"/>
      <c r="PUF17" s="7"/>
      <c r="PUG17" s="7"/>
      <c r="PUH17" s="7"/>
      <c r="PUI17" s="7"/>
      <c r="PUJ17" s="7"/>
      <c r="PUK17" s="7"/>
      <c r="PUL17" s="7"/>
      <c r="PUM17" s="7"/>
      <c r="PUN17" s="7"/>
      <c r="PUO17" s="7"/>
      <c r="PUP17" s="7"/>
      <c r="PUQ17" s="7"/>
      <c r="PUR17" s="7"/>
      <c r="PUS17" s="7"/>
      <c r="PUT17" s="7"/>
      <c r="PUU17" s="7"/>
      <c r="PUV17" s="7"/>
      <c r="PUW17" s="7"/>
      <c r="PUX17" s="7"/>
      <c r="PUY17" s="7"/>
      <c r="PUZ17" s="7"/>
      <c r="PVA17" s="7"/>
      <c r="PVB17" s="7"/>
      <c r="PVC17" s="7"/>
      <c r="PVD17" s="7"/>
      <c r="PVE17" s="7"/>
      <c r="PVF17" s="7"/>
      <c r="PVG17" s="7"/>
      <c r="PVH17" s="7"/>
      <c r="PVI17" s="7"/>
      <c r="PVJ17" s="7"/>
      <c r="PVK17" s="7"/>
      <c r="PVL17" s="7"/>
      <c r="PVM17" s="7"/>
      <c r="PVN17" s="7"/>
      <c r="PVO17" s="7"/>
      <c r="PVP17" s="7"/>
      <c r="PVQ17" s="7"/>
      <c r="PVR17" s="7"/>
      <c r="PVS17" s="7"/>
      <c r="PVT17" s="7"/>
      <c r="PVU17" s="7"/>
      <c r="PVV17" s="7"/>
      <c r="PVW17" s="7"/>
      <c r="PVX17" s="7"/>
      <c r="PVY17" s="7"/>
      <c r="PVZ17" s="7"/>
      <c r="PWA17" s="7"/>
      <c r="PWB17" s="7"/>
      <c r="PWC17" s="7"/>
      <c r="PWD17" s="7"/>
      <c r="PWE17" s="7"/>
      <c r="PWF17" s="7"/>
      <c r="PWG17" s="7"/>
      <c r="PWH17" s="7"/>
      <c r="PWI17" s="7"/>
      <c r="PWJ17" s="7"/>
      <c r="PWK17" s="7"/>
      <c r="PWL17" s="7"/>
      <c r="PWM17" s="7"/>
      <c r="PWN17" s="7"/>
      <c r="PWO17" s="7"/>
      <c r="PWP17" s="7"/>
      <c r="PWQ17" s="7"/>
      <c r="PWR17" s="7"/>
      <c r="PWS17" s="7"/>
      <c r="PWT17" s="7"/>
      <c r="PWU17" s="7"/>
      <c r="PWV17" s="7"/>
      <c r="PWW17" s="7"/>
      <c r="PWX17" s="7"/>
      <c r="PWY17" s="7"/>
      <c r="PWZ17" s="7"/>
      <c r="PXA17" s="7"/>
      <c r="PXB17" s="7"/>
      <c r="PXC17" s="7"/>
      <c r="PXD17" s="7"/>
      <c r="PXE17" s="7"/>
      <c r="PXF17" s="7"/>
      <c r="PXG17" s="7"/>
      <c r="PXH17" s="7"/>
      <c r="PXI17" s="7"/>
      <c r="PXJ17" s="7"/>
      <c r="PXK17" s="7"/>
      <c r="PXL17" s="7"/>
      <c r="PXM17" s="7"/>
      <c r="PXN17" s="7"/>
      <c r="PXO17" s="7"/>
      <c r="PXP17" s="7"/>
      <c r="PXQ17" s="7"/>
      <c r="PXR17" s="7"/>
      <c r="PXS17" s="7"/>
      <c r="PXT17" s="7"/>
      <c r="PXU17" s="7"/>
      <c r="PXV17" s="7"/>
      <c r="PXW17" s="7"/>
      <c r="PXX17" s="7"/>
      <c r="PXY17" s="7"/>
      <c r="PXZ17" s="7"/>
      <c r="PYA17" s="7"/>
      <c r="PYB17" s="7"/>
      <c r="PYC17" s="7"/>
      <c r="PYD17" s="7"/>
      <c r="PYE17" s="7"/>
      <c r="PYF17" s="7"/>
      <c r="PYG17" s="7"/>
      <c r="PYH17" s="7"/>
      <c r="PYI17" s="7"/>
      <c r="PYJ17" s="7"/>
      <c r="PYK17" s="7"/>
      <c r="PYL17" s="7"/>
      <c r="PYM17" s="7"/>
      <c r="PYN17" s="7"/>
      <c r="PYO17" s="7"/>
      <c r="PYP17" s="7"/>
      <c r="PYQ17" s="7"/>
      <c r="PYR17" s="7"/>
      <c r="PYS17" s="7"/>
      <c r="PYT17" s="7"/>
      <c r="PYU17" s="7"/>
      <c r="PYV17" s="7"/>
      <c r="PYW17" s="7"/>
      <c r="PYX17" s="7"/>
      <c r="PYY17" s="7"/>
      <c r="PYZ17" s="7"/>
      <c r="PZA17" s="7"/>
      <c r="PZB17" s="7"/>
      <c r="PZC17" s="7"/>
      <c r="PZD17" s="7"/>
      <c r="PZE17" s="7"/>
      <c r="PZF17" s="7"/>
      <c r="PZG17" s="7"/>
      <c r="PZH17" s="7"/>
      <c r="PZI17" s="7"/>
      <c r="PZJ17" s="7"/>
      <c r="PZK17" s="7"/>
      <c r="PZL17" s="7"/>
      <c r="PZM17" s="7"/>
      <c r="PZN17" s="7"/>
      <c r="PZO17" s="7"/>
      <c r="PZP17" s="7"/>
      <c r="PZQ17" s="7"/>
      <c r="PZR17" s="7"/>
      <c r="PZS17" s="7"/>
      <c r="PZT17" s="7"/>
      <c r="PZU17" s="7"/>
      <c r="PZV17" s="7"/>
      <c r="PZW17" s="7"/>
      <c r="PZX17" s="7"/>
      <c r="PZY17" s="7"/>
      <c r="PZZ17" s="7"/>
      <c r="QAA17" s="7"/>
      <c r="QAB17" s="7"/>
      <c r="QAC17" s="7"/>
      <c r="QAD17" s="7"/>
      <c r="QAE17" s="7"/>
      <c r="QAF17" s="7"/>
      <c r="QAG17" s="7"/>
      <c r="QAH17" s="7"/>
      <c r="QAI17" s="7"/>
      <c r="QAJ17" s="7"/>
      <c r="QAK17" s="7"/>
      <c r="QAL17" s="7"/>
      <c r="QAM17" s="7"/>
      <c r="QAN17" s="7"/>
      <c r="QAO17" s="7"/>
      <c r="QAP17" s="7"/>
      <c r="QAQ17" s="7"/>
      <c r="QAR17" s="7"/>
      <c r="QAS17" s="7"/>
      <c r="QAT17" s="7"/>
      <c r="QAU17" s="7"/>
      <c r="QAV17" s="7"/>
      <c r="QAX17" s="7"/>
      <c r="QAY17" s="7"/>
      <c r="QAZ17" s="7"/>
      <c r="QBA17" s="7"/>
      <c r="QBB17" s="7"/>
      <c r="QBC17" s="7"/>
      <c r="QBD17" s="7"/>
      <c r="QBE17" s="7"/>
      <c r="QBF17" s="7"/>
      <c r="QBG17" s="7"/>
      <c r="QBH17" s="7"/>
      <c r="QBI17" s="7"/>
      <c r="QBJ17" s="7"/>
      <c r="QBK17" s="7"/>
      <c r="QBL17" s="7"/>
      <c r="QBM17" s="7"/>
      <c r="QBN17" s="7"/>
      <c r="QBO17" s="7"/>
      <c r="QBP17" s="7"/>
      <c r="QBQ17" s="7"/>
      <c r="QBR17" s="7"/>
      <c r="QBS17" s="7"/>
      <c r="QBT17" s="7"/>
      <c r="QBU17" s="7"/>
      <c r="QBV17" s="7"/>
      <c r="QBW17" s="7"/>
      <c r="QBX17" s="7"/>
      <c r="QBY17" s="7"/>
      <c r="QBZ17" s="7"/>
      <c r="QCA17" s="7"/>
      <c r="QCB17" s="7"/>
      <c r="QCC17" s="7"/>
      <c r="QCD17" s="7"/>
      <c r="QCE17" s="7"/>
      <c r="QCF17" s="7"/>
      <c r="QCG17" s="7"/>
      <c r="QCH17" s="7"/>
      <c r="QCI17" s="7"/>
      <c r="QCJ17" s="7"/>
      <c r="QCK17" s="7"/>
      <c r="QCL17" s="7"/>
      <c r="QCM17" s="7"/>
      <c r="QCN17" s="7"/>
      <c r="QCO17" s="7"/>
      <c r="QCP17" s="7"/>
      <c r="QCQ17" s="7"/>
      <c r="QCR17" s="7"/>
      <c r="QCS17" s="7"/>
      <c r="QCT17" s="7"/>
      <c r="QCU17" s="7"/>
      <c r="QCV17" s="7"/>
      <c r="QCW17" s="7"/>
      <c r="QCX17" s="7"/>
      <c r="QCY17" s="7"/>
      <c r="QCZ17" s="7"/>
      <c r="QDA17" s="7"/>
      <c r="QDB17" s="7"/>
      <c r="QDC17" s="7"/>
      <c r="QDD17" s="7"/>
      <c r="QDE17" s="7"/>
      <c r="QDF17" s="7"/>
      <c r="QDG17" s="7"/>
      <c r="QDH17" s="7"/>
      <c r="QDI17" s="7"/>
      <c r="QDJ17" s="7"/>
      <c r="QDK17" s="7"/>
      <c r="QDL17" s="7"/>
      <c r="QDM17" s="7"/>
      <c r="QDN17" s="7"/>
      <c r="QDO17" s="7"/>
      <c r="QDP17" s="7"/>
      <c r="QDQ17" s="7"/>
      <c r="QDR17" s="7"/>
      <c r="QDS17" s="7"/>
      <c r="QDT17" s="7"/>
      <c r="QDU17" s="7"/>
      <c r="QDV17" s="7"/>
      <c r="QDW17" s="7"/>
      <c r="QDX17" s="7"/>
      <c r="QDY17" s="7"/>
      <c r="QDZ17" s="7"/>
      <c r="QEA17" s="7"/>
      <c r="QEB17" s="7"/>
      <c r="QEC17" s="7"/>
      <c r="QED17" s="7"/>
      <c r="QEE17" s="7"/>
      <c r="QEF17" s="7"/>
      <c r="QEG17" s="7"/>
      <c r="QEH17" s="7"/>
      <c r="QEI17" s="7"/>
      <c r="QEJ17" s="7"/>
      <c r="QEK17" s="7"/>
      <c r="QEL17" s="7"/>
      <c r="QEM17" s="7"/>
      <c r="QEN17" s="7"/>
      <c r="QEO17" s="7"/>
      <c r="QEP17" s="7"/>
      <c r="QEQ17" s="7"/>
      <c r="QER17" s="7"/>
      <c r="QES17" s="7"/>
      <c r="QET17" s="7"/>
      <c r="QEU17" s="7"/>
      <c r="QEV17" s="7"/>
      <c r="QEW17" s="7"/>
      <c r="QEX17" s="7"/>
      <c r="QEY17" s="7"/>
      <c r="QEZ17" s="7"/>
      <c r="QFA17" s="7"/>
      <c r="QFB17" s="7"/>
      <c r="QFC17" s="7"/>
      <c r="QFD17" s="7"/>
      <c r="QFE17" s="7"/>
      <c r="QFF17" s="7"/>
      <c r="QFG17" s="7"/>
      <c r="QFH17" s="7"/>
      <c r="QFI17" s="7"/>
      <c r="QFJ17" s="7"/>
      <c r="QFK17" s="7"/>
      <c r="QFL17" s="7"/>
      <c r="QFM17" s="7"/>
      <c r="QFN17" s="7"/>
      <c r="QFO17" s="7"/>
      <c r="QFP17" s="7"/>
      <c r="QFQ17" s="7"/>
      <c r="QFR17" s="7"/>
      <c r="QFS17" s="7"/>
      <c r="QFT17" s="7"/>
      <c r="QFU17" s="7"/>
      <c r="QFV17" s="7"/>
      <c r="QFW17" s="7"/>
      <c r="QFX17" s="7"/>
      <c r="QFY17" s="7"/>
      <c r="QFZ17" s="7"/>
      <c r="QGA17" s="7"/>
      <c r="QGB17" s="7"/>
      <c r="QGC17" s="7"/>
      <c r="QGD17" s="7"/>
      <c r="QGE17" s="7"/>
      <c r="QGF17" s="7"/>
      <c r="QGG17" s="7"/>
      <c r="QGH17" s="7"/>
      <c r="QGI17" s="7"/>
      <c r="QGJ17" s="7"/>
      <c r="QGK17" s="7"/>
      <c r="QGL17" s="7"/>
      <c r="QGM17" s="7"/>
      <c r="QGN17" s="7"/>
      <c r="QGO17" s="7"/>
      <c r="QGP17" s="7"/>
      <c r="QGQ17" s="7"/>
      <c r="QGR17" s="7"/>
      <c r="QGS17" s="7"/>
      <c r="QGT17" s="7"/>
      <c r="QGU17" s="7"/>
      <c r="QGV17" s="7"/>
      <c r="QGW17" s="7"/>
      <c r="QGX17" s="7"/>
      <c r="QGY17" s="7"/>
      <c r="QGZ17" s="7"/>
      <c r="QHA17" s="7"/>
      <c r="QHB17" s="7"/>
      <c r="QHC17" s="7"/>
      <c r="QHD17" s="7"/>
      <c r="QHE17" s="7"/>
      <c r="QHF17" s="7"/>
      <c r="QHG17" s="7"/>
      <c r="QHH17" s="7"/>
      <c r="QHI17" s="7"/>
      <c r="QHJ17" s="7"/>
      <c r="QHK17" s="7"/>
      <c r="QHL17" s="7"/>
      <c r="QHM17" s="7"/>
      <c r="QHN17" s="7"/>
      <c r="QHO17" s="7"/>
      <c r="QHP17" s="7"/>
      <c r="QHQ17" s="7"/>
      <c r="QHR17" s="7"/>
      <c r="QHS17" s="7"/>
      <c r="QHT17" s="7"/>
      <c r="QHU17" s="7"/>
      <c r="QHV17" s="7"/>
      <c r="QHW17" s="7"/>
      <c r="QHX17" s="7"/>
      <c r="QHY17" s="7"/>
      <c r="QHZ17" s="7"/>
      <c r="QIA17" s="7"/>
      <c r="QIB17" s="7"/>
      <c r="QIC17" s="7"/>
      <c r="QID17" s="7"/>
      <c r="QIE17" s="7"/>
      <c r="QIF17" s="7"/>
      <c r="QIG17" s="7"/>
      <c r="QIH17" s="7"/>
      <c r="QII17" s="7"/>
      <c r="QIJ17" s="7"/>
      <c r="QIK17" s="7"/>
      <c r="QIL17" s="7"/>
      <c r="QIM17" s="7"/>
      <c r="QIN17" s="7"/>
      <c r="QIO17" s="7"/>
      <c r="QIP17" s="7"/>
      <c r="QIQ17" s="7"/>
      <c r="QIR17" s="7"/>
      <c r="QIS17" s="7"/>
      <c r="QIT17" s="7"/>
      <c r="QIU17" s="7"/>
      <c r="QIV17" s="7"/>
      <c r="QIW17" s="7"/>
      <c r="QIX17" s="7"/>
      <c r="QIY17" s="7"/>
      <c r="QIZ17" s="7"/>
      <c r="QJA17" s="7"/>
      <c r="QJB17" s="7"/>
      <c r="QJC17" s="7"/>
      <c r="QJD17" s="7"/>
      <c r="QJE17" s="7"/>
      <c r="QJF17" s="7"/>
      <c r="QJG17" s="7"/>
      <c r="QJH17" s="7"/>
      <c r="QJI17" s="7"/>
      <c r="QJJ17" s="7"/>
      <c r="QJK17" s="7"/>
      <c r="QJL17" s="7"/>
      <c r="QJM17" s="7"/>
      <c r="QJN17" s="7"/>
      <c r="QJO17" s="7"/>
      <c r="QJP17" s="7"/>
      <c r="QJQ17" s="7"/>
      <c r="QJR17" s="7"/>
      <c r="QJS17" s="7"/>
      <c r="QJT17" s="7"/>
      <c r="QJU17" s="7"/>
      <c r="QJV17" s="7"/>
      <c r="QJW17" s="7"/>
      <c r="QJX17" s="7"/>
      <c r="QJY17" s="7"/>
      <c r="QJZ17" s="7"/>
      <c r="QKA17" s="7"/>
      <c r="QKB17" s="7"/>
      <c r="QKC17" s="7"/>
      <c r="QKD17" s="7"/>
      <c r="QKE17" s="7"/>
      <c r="QKF17" s="7"/>
      <c r="QKG17" s="7"/>
      <c r="QKH17" s="7"/>
      <c r="QKI17" s="7"/>
      <c r="QKJ17" s="7"/>
      <c r="QKK17" s="7"/>
      <c r="QKL17" s="7"/>
      <c r="QKM17" s="7"/>
      <c r="QKN17" s="7"/>
      <c r="QKO17" s="7"/>
      <c r="QKP17" s="7"/>
      <c r="QKQ17" s="7"/>
      <c r="QKR17" s="7"/>
      <c r="QKT17" s="7"/>
      <c r="QKU17" s="7"/>
      <c r="QKV17" s="7"/>
      <c r="QKW17" s="7"/>
      <c r="QKX17" s="7"/>
      <c r="QKY17" s="7"/>
      <c r="QKZ17" s="7"/>
      <c r="QLA17" s="7"/>
      <c r="QLB17" s="7"/>
      <c r="QLC17" s="7"/>
      <c r="QLD17" s="7"/>
      <c r="QLE17" s="7"/>
      <c r="QLF17" s="7"/>
      <c r="QLG17" s="7"/>
      <c r="QLH17" s="7"/>
      <c r="QLI17" s="7"/>
      <c r="QLJ17" s="7"/>
      <c r="QLK17" s="7"/>
      <c r="QLL17" s="7"/>
      <c r="QLM17" s="7"/>
      <c r="QLN17" s="7"/>
      <c r="QLO17" s="7"/>
      <c r="QLP17" s="7"/>
      <c r="QLQ17" s="7"/>
      <c r="QLR17" s="7"/>
      <c r="QLS17" s="7"/>
      <c r="QLT17" s="7"/>
      <c r="QLU17" s="7"/>
      <c r="QLV17" s="7"/>
      <c r="QLW17" s="7"/>
      <c r="QLX17" s="7"/>
      <c r="QLY17" s="7"/>
      <c r="QLZ17" s="7"/>
      <c r="QMA17" s="7"/>
      <c r="QMB17" s="7"/>
      <c r="QMC17" s="7"/>
      <c r="QMD17" s="7"/>
      <c r="QME17" s="7"/>
      <c r="QMF17" s="7"/>
      <c r="QMG17" s="7"/>
      <c r="QMH17" s="7"/>
      <c r="QMI17" s="7"/>
      <c r="QMJ17" s="7"/>
      <c r="QMK17" s="7"/>
      <c r="QML17" s="7"/>
      <c r="QMM17" s="7"/>
      <c r="QMN17" s="7"/>
      <c r="QMO17" s="7"/>
      <c r="QMP17" s="7"/>
      <c r="QMQ17" s="7"/>
      <c r="QMR17" s="7"/>
      <c r="QMS17" s="7"/>
      <c r="QMT17" s="7"/>
      <c r="QMU17" s="7"/>
      <c r="QMV17" s="7"/>
      <c r="QMW17" s="7"/>
      <c r="QMX17" s="7"/>
      <c r="QMY17" s="7"/>
      <c r="QMZ17" s="7"/>
      <c r="QNA17" s="7"/>
      <c r="QNB17" s="7"/>
      <c r="QNC17" s="7"/>
      <c r="QND17" s="7"/>
      <c r="QNE17" s="7"/>
      <c r="QNF17" s="7"/>
      <c r="QNG17" s="7"/>
      <c r="QNH17" s="7"/>
      <c r="QNI17" s="7"/>
      <c r="QNJ17" s="7"/>
      <c r="QNK17" s="7"/>
      <c r="QNL17" s="7"/>
      <c r="QNM17" s="7"/>
      <c r="QNN17" s="7"/>
      <c r="QNO17" s="7"/>
      <c r="QNP17" s="7"/>
      <c r="QNQ17" s="7"/>
      <c r="QNR17" s="7"/>
      <c r="QNS17" s="7"/>
      <c r="QNT17" s="7"/>
      <c r="QNU17" s="7"/>
      <c r="QNV17" s="7"/>
      <c r="QNW17" s="7"/>
      <c r="QNX17" s="7"/>
      <c r="QNY17" s="7"/>
      <c r="QNZ17" s="7"/>
      <c r="QOA17" s="7"/>
      <c r="QOB17" s="7"/>
      <c r="QOC17" s="7"/>
      <c r="QOD17" s="7"/>
      <c r="QOE17" s="7"/>
      <c r="QOF17" s="7"/>
      <c r="QOG17" s="7"/>
      <c r="QOH17" s="7"/>
      <c r="QOI17" s="7"/>
      <c r="QOJ17" s="7"/>
      <c r="QOK17" s="7"/>
      <c r="QOL17" s="7"/>
      <c r="QOM17" s="7"/>
      <c r="QON17" s="7"/>
      <c r="QOO17" s="7"/>
      <c r="QOP17" s="7"/>
      <c r="QOQ17" s="7"/>
      <c r="QOR17" s="7"/>
      <c r="QOS17" s="7"/>
      <c r="QOT17" s="7"/>
      <c r="QOU17" s="7"/>
      <c r="QOV17" s="7"/>
      <c r="QOW17" s="7"/>
      <c r="QOX17" s="7"/>
      <c r="QOY17" s="7"/>
      <c r="QOZ17" s="7"/>
      <c r="QPA17" s="7"/>
      <c r="QPB17" s="7"/>
      <c r="QPC17" s="7"/>
      <c r="QPD17" s="7"/>
      <c r="QPE17" s="7"/>
      <c r="QPF17" s="7"/>
      <c r="QPG17" s="7"/>
      <c r="QPH17" s="7"/>
      <c r="QPI17" s="7"/>
      <c r="QPJ17" s="7"/>
      <c r="QPK17" s="7"/>
      <c r="QPL17" s="7"/>
      <c r="QPM17" s="7"/>
      <c r="QPN17" s="7"/>
      <c r="QPO17" s="7"/>
      <c r="QPP17" s="7"/>
      <c r="QPQ17" s="7"/>
      <c r="QPR17" s="7"/>
      <c r="QPS17" s="7"/>
      <c r="QPT17" s="7"/>
      <c r="QPU17" s="7"/>
      <c r="QPV17" s="7"/>
      <c r="QPW17" s="7"/>
      <c r="QPX17" s="7"/>
      <c r="QPY17" s="7"/>
      <c r="QPZ17" s="7"/>
      <c r="QQA17" s="7"/>
      <c r="QQB17" s="7"/>
      <c r="QQC17" s="7"/>
      <c r="QQD17" s="7"/>
      <c r="QQE17" s="7"/>
      <c r="QQF17" s="7"/>
      <c r="QQG17" s="7"/>
      <c r="QQH17" s="7"/>
      <c r="QQI17" s="7"/>
      <c r="QQJ17" s="7"/>
      <c r="QQK17" s="7"/>
      <c r="QQL17" s="7"/>
      <c r="QQM17" s="7"/>
      <c r="QQN17" s="7"/>
      <c r="QQO17" s="7"/>
      <c r="QQP17" s="7"/>
      <c r="QQQ17" s="7"/>
      <c r="QQR17" s="7"/>
      <c r="QQS17" s="7"/>
      <c r="QQT17" s="7"/>
      <c r="QQU17" s="7"/>
      <c r="QQV17" s="7"/>
      <c r="QQW17" s="7"/>
      <c r="QQX17" s="7"/>
      <c r="QQY17" s="7"/>
      <c r="QQZ17" s="7"/>
      <c r="QRA17" s="7"/>
      <c r="QRB17" s="7"/>
      <c r="QRC17" s="7"/>
      <c r="QRD17" s="7"/>
      <c r="QRE17" s="7"/>
      <c r="QRF17" s="7"/>
      <c r="QRG17" s="7"/>
      <c r="QRH17" s="7"/>
      <c r="QRI17" s="7"/>
      <c r="QRJ17" s="7"/>
      <c r="QRK17" s="7"/>
      <c r="QRL17" s="7"/>
      <c r="QRM17" s="7"/>
      <c r="QRN17" s="7"/>
      <c r="QRO17" s="7"/>
      <c r="QRP17" s="7"/>
      <c r="QRQ17" s="7"/>
      <c r="QRR17" s="7"/>
      <c r="QRS17" s="7"/>
      <c r="QRT17" s="7"/>
      <c r="QRU17" s="7"/>
      <c r="QRV17" s="7"/>
      <c r="QRW17" s="7"/>
      <c r="QRX17" s="7"/>
      <c r="QRY17" s="7"/>
      <c r="QRZ17" s="7"/>
      <c r="QSA17" s="7"/>
      <c r="QSB17" s="7"/>
      <c r="QSC17" s="7"/>
      <c r="QSD17" s="7"/>
      <c r="QSE17" s="7"/>
      <c r="QSF17" s="7"/>
      <c r="QSG17" s="7"/>
      <c r="QSH17" s="7"/>
      <c r="QSI17" s="7"/>
      <c r="QSJ17" s="7"/>
      <c r="QSK17" s="7"/>
      <c r="QSL17" s="7"/>
      <c r="QSM17" s="7"/>
      <c r="QSN17" s="7"/>
      <c r="QSO17" s="7"/>
      <c r="QSP17" s="7"/>
      <c r="QSQ17" s="7"/>
      <c r="QSR17" s="7"/>
      <c r="QSS17" s="7"/>
      <c r="QST17" s="7"/>
      <c r="QSU17" s="7"/>
      <c r="QSV17" s="7"/>
      <c r="QSW17" s="7"/>
      <c r="QSX17" s="7"/>
      <c r="QSY17" s="7"/>
      <c r="QSZ17" s="7"/>
      <c r="QTA17" s="7"/>
      <c r="QTB17" s="7"/>
      <c r="QTC17" s="7"/>
      <c r="QTD17" s="7"/>
      <c r="QTE17" s="7"/>
      <c r="QTF17" s="7"/>
      <c r="QTG17" s="7"/>
      <c r="QTH17" s="7"/>
      <c r="QTI17" s="7"/>
      <c r="QTJ17" s="7"/>
      <c r="QTK17" s="7"/>
      <c r="QTL17" s="7"/>
      <c r="QTM17" s="7"/>
      <c r="QTN17" s="7"/>
      <c r="QTO17" s="7"/>
      <c r="QTP17" s="7"/>
      <c r="QTQ17" s="7"/>
      <c r="QTR17" s="7"/>
      <c r="QTS17" s="7"/>
      <c r="QTT17" s="7"/>
      <c r="QTU17" s="7"/>
      <c r="QTV17" s="7"/>
      <c r="QTW17" s="7"/>
      <c r="QTX17" s="7"/>
      <c r="QTY17" s="7"/>
      <c r="QTZ17" s="7"/>
      <c r="QUA17" s="7"/>
      <c r="QUB17" s="7"/>
      <c r="QUC17" s="7"/>
      <c r="QUD17" s="7"/>
      <c r="QUE17" s="7"/>
      <c r="QUF17" s="7"/>
      <c r="QUG17" s="7"/>
      <c r="QUH17" s="7"/>
      <c r="QUI17" s="7"/>
      <c r="QUJ17" s="7"/>
      <c r="QUK17" s="7"/>
      <c r="QUL17" s="7"/>
      <c r="QUM17" s="7"/>
      <c r="QUN17" s="7"/>
      <c r="QUP17" s="7"/>
      <c r="QUQ17" s="7"/>
      <c r="QUR17" s="7"/>
      <c r="QUS17" s="7"/>
      <c r="QUT17" s="7"/>
      <c r="QUU17" s="7"/>
      <c r="QUV17" s="7"/>
      <c r="QUW17" s="7"/>
      <c r="QUX17" s="7"/>
      <c r="QUY17" s="7"/>
      <c r="QUZ17" s="7"/>
      <c r="QVA17" s="7"/>
      <c r="QVB17" s="7"/>
      <c r="QVC17" s="7"/>
      <c r="QVD17" s="7"/>
      <c r="QVE17" s="7"/>
      <c r="QVF17" s="7"/>
      <c r="QVG17" s="7"/>
      <c r="QVH17" s="7"/>
      <c r="QVI17" s="7"/>
      <c r="QVJ17" s="7"/>
      <c r="QVK17" s="7"/>
      <c r="QVL17" s="7"/>
      <c r="QVM17" s="7"/>
      <c r="QVN17" s="7"/>
      <c r="QVO17" s="7"/>
      <c r="QVP17" s="7"/>
      <c r="QVQ17" s="7"/>
      <c r="QVR17" s="7"/>
      <c r="QVS17" s="7"/>
      <c r="QVT17" s="7"/>
      <c r="QVU17" s="7"/>
      <c r="QVV17" s="7"/>
      <c r="QVW17" s="7"/>
      <c r="QVX17" s="7"/>
      <c r="QVY17" s="7"/>
      <c r="QVZ17" s="7"/>
      <c r="QWA17" s="7"/>
      <c r="QWB17" s="7"/>
      <c r="QWC17" s="7"/>
      <c r="QWD17" s="7"/>
      <c r="QWE17" s="7"/>
      <c r="QWF17" s="7"/>
      <c r="QWG17" s="7"/>
      <c r="QWH17" s="7"/>
      <c r="QWI17" s="7"/>
      <c r="QWJ17" s="7"/>
      <c r="QWK17" s="7"/>
      <c r="QWL17" s="7"/>
      <c r="QWM17" s="7"/>
      <c r="QWN17" s="7"/>
      <c r="QWO17" s="7"/>
      <c r="QWP17" s="7"/>
      <c r="QWQ17" s="7"/>
      <c r="QWR17" s="7"/>
      <c r="QWS17" s="7"/>
      <c r="QWT17" s="7"/>
      <c r="QWU17" s="7"/>
      <c r="QWV17" s="7"/>
      <c r="QWW17" s="7"/>
      <c r="QWX17" s="7"/>
      <c r="QWY17" s="7"/>
      <c r="QWZ17" s="7"/>
      <c r="QXA17" s="7"/>
      <c r="QXB17" s="7"/>
      <c r="QXC17" s="7"/>
      <c r="QXD17" s="7"/>
      <c r="QXE17" s="7"/>
      <c r="QXF17" s="7"/>
      <c r="QXG17" s="7"/>
      <c r="QXH17" s="7"/>
      <c r="QXI17" s="7"/>
      <c r="QXJ17" s="7"/>
      <c r="QXK17" s="7"/>
      <c r="QXL17" s="7"/>
      <c r="QXM17" s="7"/>
      <c r="QXN17" s="7"/>
      <c r="QXO17" s="7"/>
      <c r="QXP17" s="7"/>
      <c r="QXQ17" s="7"/>
      <c r="QXR17" s="7"/>
      <c r="QXS17" s="7"/>
      <c r="QXT17" s="7"/>
      <c r="QXU17" s="7"/>
      <c r="QXV17" s="7"/>
      <c r="QXW17" s="7"/>
      <c r="QXX17" s="7"/>
      <c r="QXY17" s="7"/>
      <c r="QXZ17" s="7"/>
      <c r="QYA17" s="7"/>
      <c r="QYB17" s="7"/>
      <c r="QYC17" s="7"/>
      <c r="QYD17" s="7"/>
      <c r="QYE17" s="7"/>
      <c r="QYF17" s="7"/>
      <c r="QYG17" s="7"/>
      <c r="QYH17" s="7"/>
      <c r="QYI17" s="7"/>
      <c r="QYJ17" s="7"/>
      <c r="QYK17" s="7"/>
      <c r="QYL17" s="7"/>
      <c r="QYM17" s="7"/>
      <c r="QYN17" s="7"/>
      <c r="QYO17" s="7"/>
      <c r="QYP17" s="7"/>
      <c r="QYQ17" s="7"/>
      <c r="QYR17" s="7"/>
      <c r="QYS17" s="7"/>
      <c r="QYT17" s="7"/>
      <c r="QYU17" s="7"/>
      <c r="QYV17" s="7"/>
      <c r="QYW17" s="7"/>
      <c r="QYX17" s="7"/>
      <c r="QYY17" s="7"/>
      <c r="QYZ17" s="7"/>
      <c r="QZA17" s="7"/>
      <c r="QZB17" s="7"/>
      <c r="QZC17" s="7"/>
      <c r="QZD17" s="7"/>
      <c r="QZE17" s="7"/>
      <c r="QZF17" s="7"/>
      <c r="QZG17" s="7"/>
      <c r="QZH17" s="7"/>
      <c r="QZI17" s="7"/>
      <c r="QZJ17" s="7"/>
      <c r="QZK17" s="7"/>
      <c r="QZL17" s="7"/>
      <c r="QZM17" s="7"/>
      <c r="QZN17" s="7"/>
      <c r="QZO17" s="7"/>
      <c r="QZP17" s="7"/>
      <c r="QZQ17" s="7"/>
      <c r="QZR17" s="7"/>
      <c r="QZS17" s="7"/>
      <c r="QZT17" s="7"/>
      <c r="QZU17" s="7"/>
      <c r="QZV17" s="7"/>
      <c r="QZW17" s="7"/>
      <c r="QZX17" s="7"/>
      <c r="QZY17" s="7"/>
      <c r="QZZ17" s="7"/>
      <c r="RAA17" s="7"/>
      <c r="RAB17" s="7"/>
      <c r="RAC17" s="7"/>
      <c r="RAD17" s="7"/>
      <c r="RAE17" s="7"/>
      <c r="RAF17" s="7"/>
      <c r="RAG17" s="7"/>
      <c r="RAH17" s="7"/>
      <c r="RAI17" s="7"/>
      <c r="RAJ17" s="7"/>
      <c r="RAK17" s="7"/>
      <c r="RAL17" s="7"/>
      <c r="RAM17" s="7"/>
      <c r="RAN17" s="7"/>
      <c r="RAO17" s="7"/>
      <c r="RAP17" s="7"/>
      <c r="RAQ17" s="7"/>
      <c r="RAR17" s="7"/>
      <c r="RAS17" s="7"/>
      <c r="RAT17" s="7"/>
      <c r="RAU17" s="7"/>
      <c r="RAV17" s="7"/>
      <c r="RAW17" s="7"/>
      <c r="RAX17" s="7"/>
      <c r="RAY17" s="7"/>
      <c r="RAZ17" s="7"/>
      <c r="RBA17" s="7"/>
      <c r="RBB17" s="7"/>
      <c r="RBC17" s="7"/>
      <c r="RBD17" s="7"/>
      <c r="RBE17" s="7"/>
      <c r="RBF17" s="7"/>
      <c r="RBG17" s="7"/>
      <c r="RBH17" s="7"/>
      <c r="RBI17" s="7"/>
      <c r="RBJ17" s="7"/>
      <c r="RBK17" s="7"/>
      <c r="RBL17" s="7"/>
      <c r="RBM17" s="7"/>
      <c r="RBN17" s="7"/>
      <c r="RBO17" s="7"/>
      <c r="RBP17" s="7"/>
      <c r="RBQ17" s="7"/>
      <c r="RBR17" s="7"/>
      <c r="RBS17" s="7"/>
      <c r="RBT17" s="7"/>
      <c r="RBU17" s="7"/>
      <c r="RBV17" s="7"/>
      <c r="RBW17" s="7"/>
      <c r="RBX17" s="7"/>
      <c r="RBY17" s="7"/>
      <c r="RBZ17" s="7"/>
      <c r="RCA17" s="7"/>
      <c r="RCB17" s="7"/>
      <c r="RCC17" s="7"/>
      <c r="RCD17" s="7"/>
      <c r="RCE17" s="7"/>
      <c r="RCF17" s="7"/>
      <c r="RCG17" s="7"/>
      <c r="RCH17" s="7"/>
      <c r="RCI17" s="7"/>
      <c r="RCJ17" s="7"/>
      <c r="RCK17" s="7"/>
      <c r="RCL17" s="7"/>
      <c r="RCM17" s="7"/>
      <c r="RCN17" s="7"/>
      <c r="RCO17" s="7"/>
      <c r="RCP17" s="7"/>
      <c r="RCQ17" s="7"/>
      <c r="RCR17" s="7"/>
      <c r="RCS17" s="7"/>
      <c r="RCT17" s="7"/>
      <c r="RCU17" s="7"/>
      <c r="RCV17" s="7"/>
      <c r="RCW17" s="7"/>
      <c r="RCX17" s="7"/>
      <c r="RCY17" s="7"/>
      <c r="RCZ17" s="7"/>
      <c r="RDA17" s="7"/>
      <c r="RDB17" s="7"/>
      <c r="RDC17" s="7"/>
      <c r="RDD17" s="7"/>
      <c r="RDE17" s="7"/>
      <c r="RDF17" s="7"/>
      <c r="RDG17" s="7"/>
      <c r="RDH17" s="7"/>
      <c r="RDI17" s="7"/>
      <c r="RDJ17" s="7"/>
      <c r="RDK17" s="7"/>
      <c r="RDL17" s="7"/>
      <c r="RDM17" s="7"/>
      <c r="RDN17" s="7"/>
      <c r="RDO17" s="7"/>
      <c r="RDP17" s="7"/>
      <c r="RDQ17" s="7"/>
      <c r="RDR17" s="7"/>
      <c r="RDS17" s="7"/>
      <c r="RDT17" s="7"/>
      <c r="RDU17" s="7"/>
      <c r="RDV17" s="7"/>
      <c r="RDW17" s="7"/>
      <c r="RDX17" s="7"/>
      <c r="RDY17" s="7"/>
      <c r="RDZ17" s="7"/>
      <c r="REA17" s="7"/>
      <c r="REB17" s="7"/>
      <c r="REC17" s="7"/>
      <c r="RED17" s="7"/>
      <c r="REE17" s="7"/>
      <c r="REF17" s="7"/>
      <c r="REG17" s="7"/>
      <c r="REH17" s="7"/>
      <c r="REI17" s="7"/>
      <c r="REJ17" s="7"/>
      <c r="REL17" s="7"/>
      <c r="REM17" s="7"/>
      <c r="REN17" s="7"/>
      <c r="REO17" s="7"/>
      <c r="REP17" s="7"/>
      <c r="REQ17" s="7"/>
      <c r="RER17" s="7"/>
      <c r="RES17" s="7"/>
      <c r="RET17" s="7"/>
      <c r="REU17" s="7"/>
      <c r="REV17" s="7"/>
      <c r="REW17" s="7"/>
      <c r="REX17" s="7"/>
      <c r="REY17" s="7"/>
      <c r="REZ17" s="7"/>
      <c r="RFA17" s="7"/>
      <c r="RFB17" s="7"/>
      <c r="RFC17" s="7"/>
      <c r="RFD17" s="7"/>
      <c r="RFE17" s="7"/>
      <c r="RFF17" s="7"/>
      <c r="RFG17" s="7"/>
      <c r="RFH17" s="7"/>
      <c r="RFI17" s="7"/>
      <c r="RFJ17" s="7"/>
      <c r="RFK17" s="7"/>
      <c r="RFL17" s="7"/>
      <c r="RFM17" s="7"/>
      <c r="RFN17" s="7"/>
      <c r="RFO17" s="7"/>
      <c r="RFP17" s="7"/>
      <c r="RFQ17" s="7"/>
      <c r="RFR17" s="7"/>
      <c r="RFS17" s="7"/>
      <c r="RFT17" s="7"/>
      <c r="RFU17" s="7"/>
      <c r="RFV17" s="7"/>
      <c r="RFW17" s="7"/>
      <c r="RFX17" s="7"/>
      <c r="RFY17" s="7"/>
      <c r="RFZ17" s="7"/>
      <c r="RGA17" s="7"/>
      <c r="RGB17" s="7"/>
      <c r="RGC17" s="7"/>
      <c r="RGD17" s="7"/>
      <c r="RGE17" s="7"/>
      <c r="RGF17" s="7"/>
      <c r="RGG17" s="7"/>
      <c r="RGH17" s="7"/>
      <c r="RGI17" s="7"/>
      <c r="RGJ17" s="7"/>
      <c r="RGK17" s="7"/>
      <c r="RGL17" s="7"/>
      <c r="RGM17" s="7"/>
      <c r="RGN17" s="7"/>
      <c r="RGO17" s="7"/>
      <c r="RGP17" s="7"/>
      <c r="RGQ17" s="7"/>
      <c r="RGR17" s="7"/>
      <c r="RGS17" s="7"/>
      <c r="RGT17" s="7"/>
      <c r="RGU17" s="7"/>
      <c r="RGV17" s="7"/>
      <c r="RGW17" s="7"/>
      <c r="RGX17" s="7"/>
      <c r="RGY17" s="7"/>
      <c r="RGZ17" s="7"/>
      <c r="RHA17" s="7"/>
      <c r="RHB17" s="7"/>
      <c r="RHC17" s="7"/>
      <c r="RHD17" s="7"/>
      <c r="RHE17" s="7"/>
      <c r="RHF17" s="7"/>
      <c r="RHG17" s="7"/>
      <c r="RHH17" s="7"/>
      <c r="RHI17" s="7"/>
      <c r="RHJ17" s="7"/>
      <c r="RHK17" s="7"/>
      <c r="RHL17" s="7"/>
      <c r="RHM17" s="7"/>
      <c r="RHN17" s="7"/>
      <c r="RHO17" s="7"/>
      <c r="RHP17" s="7"/>
      <c r="RHQ17" s="7"/>
      <c r="RHR17" s="7"/>
      <c r="RHS17" s="7"/>
      <c r="RHT17" s="7"/>
      <c r="RHU17" s="7"/>
      <c r="RHV17" s="7"/>
      <c r="RHW17" s="7"/>
      <c r="RHX17" s="7"/>
      <c r="RHY17" s="7"/>
      <c r="RHZ17" s="7"/>
      <c r="RIA17" s="7"/>
      <c r="RIB17" s="7"/>
      <c r="RIC17" s="7"/>
      <c r="RID17" s="7"/>
      <c r="RIE17" s="7"/>
      <c r="RIF17" s="7"/>
      <c r="RIG17" s="7"/>
      <c r="RIH17" s="7"/>
      <c r="RII17" s="7"/>
      <c r="RIJ17" s="7"/>
      <c r="RIK17" s="7"/>
      <c r="RIL17" s="7"/>
      <c r="RIM17" s="7"/>
      <c r="RIN17" s="7"/>
      <c r="RIO17" s="7"/>
      <c r="RIP17" s="7"/>
      <c r="RIQ17" s="7"/>
      <c r="RIR17" s="7"/>
      <c r="RIS17" s="7"/>
      <c r="RIT17" s="7"/>
      <c r="RIU17" s="7"/>
      <c r="RIV17" s="7"/>
      <c r="RIW17" s="7"/>
      <c r="RIX17" s="7"/>
      <c r="RIY17" s="7"/>
      <c r="RIZ17" s="7"/>
      <c r="RJA17" s="7"/>
      <c r="RJB17" s="7"/>
      <c r="RJC17" s="7"/>
      <c r="RJD17" s="7"/>
      <c r="RJE17" s="7"/>
      <c r="RJF17" s="7"/>
      <c r="RJG17" s="7"/>
      <c r="RJH17" s="7"/>
      <c r="RJI17" s="7"/>
      <c r="RJJ17" s="7"/>
      <c r="RJK17" s="7"/>
      <c r="RJL17" s="7"/>
      <c r="RJM17" s="7"/>
      <c r="RJN17" s="7"/>
      <c r="RJO17" s="7"/>
      <c r="RJP17" s="7"/>
      <c r="RJQ17" s="7"/>
      <c r="RJR17" s="7"/>
      <c r="RJS17" s="7"/>
      <c r="RJT17" s="7"/>
      <c r="RJU17" s="7"/>
      <c r="RJV17" s="7"/>
      <c r="RJW17" s="7"/>
      <c r="RJX17" s="7"/>
      <c r="RJY17" s="7"/>
      <c r="RJZ17" s="7"/>
      <c r="RKA17" s="7"/>
      <c r="RKB17" s="7"/>
      <c r="RKC17" s="7"/>
      <c r="RKD17" s="7"/>
      <c r="RKE17" s="7"/>
      <c r="RKF17" s="7"/>
      <c r="RKG17" s="7"/>
      <c r="RKH17" s="7"/>
      <c r="RKI17" s="7"/>
      <c r="RKJ17" s="7"/>
      <c r="RKK17" s="7"/>
      <c r="RKL17" s="7"/>
      <c r="RKM17" s="7"/>
      <c r="RKN17" s="7"/>
      <c r="RKO17" s="7"/>
      <c r="RKP17" s="7"/>
      <c r="RKQ17" s="7"/>
      <c r="RKR17" s="7"/>
      <c r="RKS17" s="7"/>
      <c r="RKT17" s="7"/>
      <c r="RKU17" s="7"/>
      <c r="RKV17" s="7"/>
      <c r="RKW17" s="7"/>
      <c r="RKX17" s="7"/>
      <c r="RKY17" s="7"/>
      <c r="RKZ17" s="7"/>
      <c r="RLA17" s="7"/>
      <c r="RLB17" s="7"/>
      <c r="RLC17" s="7"/>
      <c r="RLD17" s="7"/>
      <c r="RLE17" s="7"/>
      <c r="RLF17" s="7"/>
      <c r="RLG17" s="7"/>
      <c r="RLH17" s="7"/>
      <c r="RLI17" s="7"/>
      <c r="RLJ17" s="7"/>
      <c r="RLK17" s="7"/>
      <c r="RLL17" s="7"/>
      <c r="RLM17" s="7"/>
      <c r="RLN17" s="7"/>
      <c r="RLO17" s="7"/>
      <c r="RLP17" s="7"/>
      <c r="RLQ17" s="7"/>
      <c r="RLR17" s="7"/>
      <c r="RLS17" s="7"/>
      <c r="RLT17" s="7"/>
      <c r="RLU17" s="7"/>
      <c r="RLV17" s="7"/>
      <c r="RLW17" s="7"/>
      <c r="RLX17" s="7"/>
      <c r="RLY17" s="7"/>
      <c r="RLZ17" s="7"/>
      <c r="RMA17" s="7"/>
      <c r="RMB17" s="7"/>
      <c r="RMC17" s="7"/>
      <c r="RMD17" s="7"/>
      <c r="RME17" s="7"/>
      <c r="RMF17" s="7"/>
      <c r="RMG17" s="7"/>
      <c r="RMH17" s="7"/>
      <c r="RMI17" s="7"/>
      <c r="RMJ17" s="7"/>
      <c r="RMK17" s="7"/>
      <c r="RML17" s="7"/>
      <c r="RMM17" s="7"/>
      <c r="RMN17" s="7"/>
      <c r="RMO17" s="7"/>
      <c r="RMP17" s="7"/>
      <c r="RMQ17" s="7"/>
      <c r="RMR17" s="7"/>
      <c r="RMS17" s="7"/>
      <c r="RMT17" s="7"/>
      <c r="RMU17" s="7"/>
      <c r="RMV17" s="7"/>
      <c r="RMW17" s="7"/>
      <c r="RMX17" s="7"/>
      <c r="RMY17" s="7"/>
      <c r="RMZ17" s="7"/>
      <c r="RNA17" s="7"/>
      <c r="RNB17" s="7"/>
      <c r="RNC17" s="7"/>
      <c r="RND17" s="7"/>
      <c r="RNE17" s="7"/>
      <c r="RNF17" s="7"/>
      <c r="RNG17" s="7"/>
      <c r="RNH17" s="7"/>
      <c r="RNI17" s="7"/>
      <c r="RNJ17" s="7"/>
      <c r="RNK17" s="7"/>
      <c r="RNL17" s="7"/>
      <c r="RNM17" s="7"/>
      <c r="RNN17" s="7"/>
      <c r="RNO17" s="7"/>
      <c r="RNP17" s="7"/>
      <c r="RNQ17" s="7"/>
      <c r="RNR17" s="7"/>
      <c r="RNS17" s="7"/>
      <c r="RNT17" s="7"/>
      <c r="RNU17" s="7"/>
      <c r="RNV17" s="7"/>
      <c r="RNW17" s="7"/>
      <c r="RNX17" s="7"/>
      <c r="RNY17" s="7"/>
      <c r="RNZ17" s="7"/>
      <c r="ROA17" s="7"/>
      <c r="ROB17" s="7"/>
      <c r="ROC17" s="7"/>
      <c r="ROD17" s="7"/>
      <c r="ROE17" s="7"/>
      <c r="ROF17" s="7"/>
      <c r="ROH17" s="7"/>
      <c r="ROI17" s="7"/>
      <c r="ROJ17" s="7"/>
      <c r="ROK17" s="7"/>
      <c r="ROL17" s="7"/>
      <c r="ROM17" s="7"/>
      <c r="RON17" s="7"/>
      <c r="ROO17" s="7"/>
      <c r="ROP17" s="7"/>
      <c r="ROQ17" s="7"/>
      <c r="ROR17" s="7"/>
      <c r="ROS17" s="7"/>
      <c r="ROT17" s="7"/>
      <c r="ROU17" s="7"/>
      <c r="ROV17" s="7"/>
      <c r="ROW17" s="7"/>
      <c r="ROX17" s="7"/>
      <c r="ROY17" s="7"/>
      <c r="ROZ17" s="7"/>
      <c r="RPA17" s="7"/>
      <c r="RPB17" s="7"/>
      <c r="RPC17" s="7"/>
      <c r="RPD17" s="7"/>
      <c r="RPE17" s="7"/>
      <c r="RPF17" s="7"/>
      <c r="RPG17" s="7"/>
      <c r="RPH17" s="7"/>
      <c r="RPI17" s="7"/>
      <c r="RPJ17" s="7"/>
      <c r="RPK17" s="7"/>
      <c r="RPL17" s="7"/>
      <c r="RPM17" s="7"/>
      <c r="RPN17" s="7"/>
      <c r="RPO17" s="7"/>
      <c r="RPP17" s="7"/>
      <c r="RPQ17" s="7"/>
      <c r="RPR17" s="7"/>
      <c r="RPS17" s="7"/>
      <c r="RPT17" s="7"/>
      <c r="RPU17" s="7"/>
      <c r="RPV17" s="7"/>
      <c r="RPW17" s="7"/>
      <c r="RPX17" s="7"/>
      <c r="RPY17" s="7"/>
      <c r="RPZ17" s="7"/>
      <c r="RQA17" s="7"/>
      <c r="RQB17" s="7"/>
      <c r="RQC17" s="7"/>
      <c r="RQD17" s="7"/>
      <c r="RQE17" s="7"/>
      <c r="RQF17" s="7"/>
      <c r="RQG17" s="7"/>
      <c r="RQH17" s="7"/>
      <c r="RQI17" s="7"/>
      <c r="RQJ17" s="7"/>
      <c r="RQK17" s="7"/>
      <c r="RQL17" s="7"/>
      <c r="RQM17" s="7"/>
      <c r="RQN17" s="7"/>
      <c r="RQO17" s="7"/>
      <c r="RQP17" s="7"/>
      <c r="RQQ17" s="7"/>
      <c r="RQR17" s="7"/>
      <c r="RQS17" s="7"/>
      <c r="RQT17" s="7"/>
      <c r="RQU17" s="7"/>
      <c r="RQV17" s="7"/>
      <c r="RQW17" s="7"/>
      <c r="RQX17" s="7"/>
      <c r="RQY17" s="7"/>
      <c r="RQZ17" s="7"/>
      <c r="RRA17" s="7"/>
      <c r="RRB17" s="7"/>
      <c r="RRC17" s="7"/>
      <c r="RRD17" s="7"/>
      <c r="RRE17" s="7"/>
      <c r="RRF17" s="7"/>
      <c r="RRG17" s="7"/>
      <c r="RRH17" s="7"/>
      <c r="RRI17" s="7"/>
      <c r="RRJ17" s="7"/>
      <c r="RRK17" s="7"/>
      <c r="RRL17" s="7"/>
      <c r="RRM17" s="7"/>
      <c r="RRN17" s="7"/>
      <c r="RRO17" s="7"/>
      <c r="RRP17" s="7"/>
      <c r="RRQ17" s="7"/>
      <c r="RRR17" s="7"/>
      <c r="RRS17" s="7"/>
      <c r="RRT17" s="7"/>
      <c r="RRU17" s="7"/>
      <c r="RRV17" s="7"/>
      <c r="RRW17" s="7"/>
      <c r="RRX17" s="7"/>
      <c r="RRY17" s="7"/>
      <c r="RRZ17" s="7"/>
      <c r="RSA17" s="7"/>
      <c r="RSB17" s="7"/>
      <c r="RSC17" s="7"/>
      <c r="RSD17" s="7"/>
      <c r="RSE17" s="7"/>
      <c r="RSF17" s="7"/>
      <c r="RSG17" s="7"/>
      <c r="RSH17" s="7"/>
      <c r="RSI17" s="7"/>
      <c r="RSJ17" s="7"/>
      <c r="RSK17" s="7"/>
      <c r="RSL17" s="7"/>
      <c r="RSM17" s="7"/>
      <c r="RSN17" s="7"/>
      <c r="RSO17" s="7"/>
      <c r="RSP17" s="7"/>
      <c r="RSQ17" s="7"/>
      <c r="RSR17" s="7"/>
      <c r="RSS17" s="7"/>
      <c r="RST17" s="7"/>
      <c r="RSU17" s="7"/>
      <c r="RSV17" s="7"/>
      <c r="RSW17" s="7"/>
      <c r="RSX17" s="7"/>
      <c r="RSY17" s="7"/>
      <c r="RSZ17" s="7"/>
      <c r="RTA17" s="7"/>
      <c r="RTB17" s="7"/>
      <c r="RTC17" s="7"/>
      <c r="RTD17" s="7"/>
      <c r="RTE17" s="7"/>
      <c r="RTF17" s="7"/>
      <c r="RTG17" s="7"/>
      <c r="RTH17" s="7"/>
      <c r="RTI17" s="7"/>
      <c r="RTJ17" s="7"/>
      <c r="RTK17" s="7"/>
      <c r="RTL17" s="7"/>
      <c r="RTM17" s="7"/>
      <c r="RTN17" s="7"/>
      <c r="RTO17" s="7"/>
      <c r="RTP17" s="7"/>
      <c r="RTQ17" s="7"/>
      <c r="RTR17" s="7"/>
      <c r="RTS17" s="7"/>
      <c r="RTT17" s="7"/>
      <c r="RTU17" s="7"/>
      <c r="RTV17" s="7"/>
      <c r="RTW17" s="7"/>
      <c r="RTX17" s="7"/>
      <c r="RTY17" s="7"/>
      <c r="RTZ17" s="7"/>
      <c r="RUA17" s="7"/>
      <c r="RUB17" s="7"/>
      <c r="RUC17" s="7"/>
      <c r="RUD17" s="7"/>
      <c r="RUE17" s="7"/>
      <c r="RUF17" s="7"/>
      <c r="RUG17" s="7"/>
      <c r="RUH17" s="7"/>
      <c r="RUI17" s="7"/>
      <c r="RUJ17" s="7"/>
      <c r="RUK17" s="7"/>
      <c r="RUL17" s="7"/>
      <c r="RUM17" s="7"/>
      <c r="RUN17" s="7"/>
      <c r="RUO17" s="7"/>
      <c r="RUP17" s="7"/>
      <c r="RUQ17" s="7"/>
      <c r="RUR17" s="7"/>
      <c r="RUS17" s="7"/>
      <c r="RUT17" s="7"/>
      <c r="RUU17" s="7"/>
      <c r="RUV17" s="7"/>
      <c r="RUW17" s="7"/>
      <c r="RUX17" s="7"/>
      <c r="RUY17" s="7"/>
      <c r="RUZ17" s="7"/>
      <c r="RVA17" s="7"/>
      <c r="RVB17" s="7"/>
      <c r="RVC17" s="7"/>
      <c r="RVD17" s="7"/>
      <c r="RVE17" s="7"/>
      <c r="RVF17" s="7"/>
      <c r="RVG17" s="7"/>
      <c r="RVH17" s="7"/>
      <c r="RVI17" s="7"/>
      <c r="RVJ17" s="7"/>
      <c r="RVK17" s="7"/>
      <c r="RVL17" s="7"/>
      <c r="RVM17" s="7"/>
      <c r="RVN17" s="7"/>
      <c r="RVO17" s="7"/>
      <c r="RVP17" s="7"/>
      <c r="RVQ17" s="7"/>
      <c r="RVR17" s="7"/>
      <c r="RVS17" s="7"/>
      <c r="RVT17" s="7"/>
      <c r="RVU17" s="7"/>
      <c r="RVV17" s="7"/>
      <c r="RVW17" s="7"/>
      <c r="RVX17" s="7"/>
      <c r="RVY17" s="7"/>
      <c r="RVZ17" s="7"/>
      <c r="RWA17" s="7"/>
      <c r="RWB17" s="7"/>
      <c r="RWC17" s="7"/>
      <c r="RWD17" s="7"/>
      <c r="RWE17" s="7"/>
      <c r="RWF17" s="7"/>
      <c r="RWG17" s="7"/>
      <c r="RWH17" s="7"/>
      <c r="RWI17" s="7"/>
      <c r="RWJ17" s="7"/>
      <c r="RWK17" s="7"/>
      <c r="RWL17" s="7"/>
      <c r="RWM17" s="7"/>
      <c r="RWN17" s="7"/>
      <c r="RWO17" s="7"/>
      <c r="RWP17" s="7"/>
      <c r="RWQ17" s="7"/>
      <c r="RWR17" s="7"/>
      <c r="RWS17" s="7"/>
      <c r="RWT17" s="7"/>
      <c r="RWU17" s="7"/>
      <c r="RWV17" s="7"/>
      <c r="RWW17" s="7"/>
      <c r="RWX17" s="7"/>
      <c r="RWY17" s="7"/>
      <c r="RWZ17" s="7"/>
      <c r="RXA17" s="7"/>
      <c r="RXB17" s="7"/>
      <c r="RXC17" s="7"/>
      <c r="RXD17" s="7"/>
      <c r="RXE17" s="7"/>
      <c r="RXF17" s="7"/>
      <c r="RXG17" s="7"/>
      <c r="RXH17" s="7"/>
      <c r="RXI17" s="7"/>
      <c r="RXJ17" s="7"/>
      <c r="RXK17" s="7"/>
      <c r="RXL17" s="7"/>
      <c r="RXM17" s="7"/>
      <c r="RXN17" s="7"/>
      <c r="RXO17" s="7"/>
      <c r="RXP17" s="7"/>
      <c r="RXQ17" s="7"/>
      <c r="RXR17" s="7"/>
      <c r="RXS17" s="7"/>
      <c r="RXT17" s="7"/>
      <c r="RXU17" s="7"/>
      <c r="RXV17" s="7"/>
      <c r="RXW17" s="7"/>
      <c r="RXX17" s="7"/>
      <c r="RXY17" s="7"/>
      <c r="RXZ17" s="7"/>
      <c r="RYA17" s="7"/>
      <c r="RYB17" s="7"/>
      <c r="RYD17" s="7"/>
      <c r="RYE17" s="7"/>
      <c r="RYF17" s="7"/>
      <c r="RYG17" s="7"/>
      <c r="RYH17" s="7"/>
      <c r="RYI17" s="7"/>
      <c r="RYJ17" s="7"/>
      <c r="RYK17" s="7"/>
      <c r="RYL17" s="7"/>
      <c r="RYM17" s="7"/>
      <c r="RYN17" s="7"/>
      <c r="RYO17" s="7"/>
      <c r="RYP17" s="7"/>
      <c r="RYQ17" s="7"/>
      <c r="RYR17" s="7"/>
      <c r="RYS17" s="7"/>
      <c r="RYT17" s="7"/>
      <c r="RYU17" s="7"/>
      <c r="RYV17" s="7"/>
      <c r="RYW17" s="7"/>
      <c r="RYX17" s="7"/>
      <c r="RYY17" s="7"/>
      <c r="RYZ17" s="7"/>
      <c r="RZA17" s="7"/>
      <c r="RZB17" s="7"/>
      <c r="RZC17" s="7"/>
      <c r="RZD17" s="7"/>
      <c r="RZE17" s="7"/>
      <c r="RZF17" s="7"/>
      <c r="RZG17" s="7"/>
      <c r="RZH17" s="7"/>
      <c r="RZI17" s="7"/>
      <c r="RZJ17" s="7"/>
      <c r="RZK17" s="7"/>
      <c r="RZL17" s="7"/>
      <c r="RZM17" s="7"/>
      <c r="RZN17" s="7"/>
      <c r="RZO17" s="7"/>
      <c r="RZP17" s="7"/>
      <c r="RZQ17" s="7"/>
      <c r="RZR17" s="7"/>
      <c r="RZS17" s="7"/>
      <c r="RZT17" s="7"/>
      <c r="RZU17" s="7"/>
      <c r="RZV17" s="7"/>
      <c r="RZW17" s="7"/>
      <c r="RZX17" s="7"/>
      <c r="RZY17" s="7"/>
      <c r="RZZ17" s="7"/>
      <c r="SAA17" s="7"/>
      <c r="SAB17" s="7"/>
      <c r="SAC17" s="7"/>
      <c r="SAD17" s="7"/>
      <c r="SAE17" s="7"/>
      <c r="SAF17" s="7"/>
      <c r="SAG17" s="7"/>
      <c r="SAH17" s="7"/>
      <c r="SAI17" s="7"/>
      <c r="SAJ17" s="7"/>
      <c r="SAK17" s="7"/>
      <c r="SAL17" s="7"/>
      <c r="SAM17" s="7"/>
      <c r="SAN17" s="7"/>
      <c r="SAO17" s="7"/>
      <c r="SAP17" s="7"/>
      <c r="SAQ17" s="7"/>
      <c r="SAR17" s="7"/>
      <c r="SAS17" s="7"/>
      <c r="SAT17" s="7"/>
      <c r="SAU17" s="7"/>
      <c r="SAV17" s="7"/>
      <c r="SAW17" s="7"/>
      <c r="SAX17" s="7"/>
      <c r="SAY17" s="7"/>
      <c r="SAZ17" s="7"/>
      <c r="SBA17" s="7"/>
      <c r="SBB17" s="7"/>
      <c r="SBC17" s="7"/>
      <c r="SBD17" s="7"/>
      <c r="SBE17" s="7"/>
      <c r="SBF17" s="7"/>
      <c r="SBG17" s="7"/>
      <c r="SBH17" s="7"/>
      <c r="SBI17" s="7"/>
      <c r="SBJ17" s="7"/>
      <c r="SBK17" s="7"/>
      <c r="SBL17" s="7"/>
      <c r="SBM17" s="7"/>
      <c r="SBN17" s="7"/>
      <c r="SBO17" s="7"/>
      <c r="SBP17" s="7"/>
      <c r="SBQ17" s="7"/>
      <c r="SBR17" s="7"/>
      <c r="SBS17" s="7"/>
      <c r="SBT17" s="7"/>
      <c r="SBU17" s="7"/>
      <c r="SBV17" s="7"/>
      <c r="SBW17" s="7"/>
      <c r="SBX17" s="7"/>
      <c r="SBY17" s="7"/>
      <c r="SBZ17" s="7"/>
      <c r="SCA17" s="7"/>
      <c r="SCB17" s="7"/>
      <c r="SCC17" s="7"/>
      <c r="SCD17" s="7"/>
      <c r="SCE17" s="7"/>
      <c r="SCF17" s="7"/>
      <c r="SCG17" s="7"/>
      <c r="SCH17" s="7"/>
      <c r="SCI17" s="7"/>
      <c r="SCJ17" s="7"/>
      <c r="SCK17" s="7"/>
      <c r="SCL17" s="7"/>
      <c r="SCM17" s="7"/>
      <c r="SCN17" s="7"/>
      <c r="SCO17" s="7"/>
      <c r="SCP17" s="7"/>
      <c r="SCQ17" s="7"/>
      <c r="SCR17" s="7"/>
      <c r="SCS17" s="7"/>
      <c r="SCT17" s="7"/>
      <c r="SCU17" s="7"/>
      <c r="SCV17" s="7"/>
      <c r="SCW17" s="7"/>
      <c r="SCX17" s="7"/>
      <c r="SCY17" s="7"/>
      <c r="SCZ17" s="7"/>
      <c r="SDA17" s="7"/>
      <c r="SDB17" s="7"/>
      <c r="SDC17" s="7"/>
      <c r="SDD17" s="7"/>
      <c r="SDE17" s="7"/>
      <c r="SDF17" s="7"/>
      <c r="SDG17" s="7"/>
      <c r="SDH17" s="7"/>
      <c r="SDI17" s="7"/>
      <c r="SDJ17" s="7"/>
      <c r="SDK17" s="7"/>
      <c r="SDL17" s="7"/>
      <c r="SDM17" s="7"/>
      <c r="SDN17" s="7"/>
      <c r="SDO17" s="7"/>
      <c r="SDP17" s="7"/>
      <c r="SDQ17" s="7"/>
      <c r="SDR17" s="7"/>
      <c r="SDS17" s="7"/>
      <c r="SDT17" s="7"/>
      <c r="SDU17" s="7"/>
      <c r="SDV17" s="7"/>
      <c r="SDW17" s="7"/>
      <c r="SDX17" s="7"/>
      <c r="SDY17" s="7"/>
      <c r="SDZ17" s="7"/>
      <c r="SEA17" s="7"/>
      <c r="SEB17" s="7"/>
      <c r="SEC17" s="7"/>
      <c r="SED17" s="7"/>
      <c r="SEE17" s="7"/>
      <c r="SEF17" s="7"/>
      <c r="SEG17" s="7"/>
      <c r="SEH17" s="7"/>
      <c r="SEI17" s="7"/>
      <c r="SEJ17" s="7"/>
      <c r="SEK17" s="7"/>
      <c r="SEL17" s="7"/>
      <c r="SEM17" s="7"/>
      <c r="SEN17" s="7"/>
      <c r="SEO17" s="7"/>
      <c r="SEP17" s="7"/>
      <c r="SEQ17" s="7"/>
      <c r="SER17" s="7"/>
      <c r="SES17" s="7"/>
      <c r="SET17" s="7"/>
      <c r="SEU17" s="7"/>
      <c r="SEV17" s="7"/>
      <c r="SEW17" s="7"/>
      <c r="SEX17" s="7"/>
      <c r="SEY17" s="7"/>
      <c r="SEZ17" s="7"/>
      <c r="SFA17" s="7"/>
      <c r="SFB17" s="7"/>
      <c r="SFC17" s="7"/>
      <c r="SFD17" s="7"/>
      <c r="SFE17" s="7"/>
      <c r="SFF17" s="7"/>
      <c r="SFG17" s="7"/>
      <c r="SFH17" s="7"/>
      <c r="SFI17" s="7"/>
      <c r="SFJ17" s="7"/>
      <c r="SFK17" s="7"/>
      <c r="SFL17" s="7"/>
      <c r="SFM17" s="7"/>
      <c r="SFN17" s="7"/>
      <c r="SFO17" s="7"/>
      <c r="SFP17" s="7"/>
      <c r="SFQ17" s="7"/>
      <c r="SFR17" s="7"/>
      <c r="SFS17" s="7"/>
      <c r="SFT17" s="7"/>
      <c r="SFU17" s="7"/>
      <c r="SFV17" s="7"/>
      <c r="SFW17" s="7"/>
      <c r="SFX17" s="7"/>
      <c r="SFY17" s="7"/>
      <c r="SFZ17" s="7"/>
      <c r="SGA17" s="7"/>
      <c r="SGB17" s="7"/>
      <c r="SGC17" s="7"/>
      <c r="SGD17" s="7"/>
      <c r="SGE17" s="7"/>
      <c r="SGF17" s="7"/>
      <c r="SGG17" s="7"/>
      <c r="SGH17" s="7"/>
      <c r="SGI17" s="7"/>
      <c r="SGJ17" s="7"/>
      <c r="SGK17" s="7"/>
      <c r="SGL17" s="7"/>
      <c r="SGM17" s="7"/>
      <c r="SGN17" s="7"/>
      <c r="SGO17" s="7"/>
      <c r="SGP17" s="7"/>
      <c r="SGQ17" s="7"/>
      <c r="SGR17" s="7"/>
      <c r="SGS17" s="7"/>
      <c r="SGT17" s="7"/>
      <c r="SGU17" s="7"/>
      <c r="SGV17" s="7"/>
      <c r="SGW17" s="7"/>
      <c r="SGX17" s="7"/>
      <c r="SGY17" s="7"/>
      <c r="SGZ17" s="7"/>
      <c r="SHA17" s="7"/>
      <c r="SHB17" s="7"/>
      <c r="SHC17" s="7"/>
      <c r="SHD17" s="7"/>
      <c r="SHE17" s="7"/>
      <c r="SHF17" s="7"/>
      <c r="SHG17" s="7"/>
      <c r="SHH17" s="7"/>
      <c r="SHI17" s="7"/>
      <c r="SHJ17" s="7"/>
      <c r="SHK17" s="7"/>
      <c r="SHL17" s="7"/>
      <c r="SHM17" s="7"/>
      <c r="SHN17" s="7"/>
      <c r="SHO17" s="7"/>
      <c r="SHP17" s="7"/>
      <c r="SHQ17" s="7"/>
      <c r="SHR17" s="7"/>
      <c r="SHS17" s="7"/>
      <c r="SHT17" s="7"/>
      <c r="SHU17" s="7"/>
      <c r="SHV17" s="7"/>
      <c r="SHW17" s="7"/>
      <c r="SHX17" s="7"/>
      <c r="SHZ17" s="7"/>
      <c r="SIA17" s="7"/>
      <c r="SIB17" s="7"/>
      <c r="SIC17" s="7"/>
      <c r="SID17" s="7"/>
      <c r="SIE17" s="7"/>
      <c r="SIF17" s="7"/>
      <c r="SIG17" s="7"/>
      <c r="SIH17" s="7"/>
      <c r="SII17" s="7"/>
      <c r="SIJ17" s="7"/>
      <c r="SIK17" s="7"/>
      <c r="SIL17" s="7"/>
      <c r="SIM17" s="7"/>
      <c r="SIN17" s="7"/>
      <c r="SIO17" s="7"/>
      <c r="SIP17" s="7"/>
      <c r="SIQ17" s="7"/>
      <c r="SIR17" s="7"/>
      <c r="SIS17" s="7"/>
      <c r="SIT17" s="7"/>
      <c r="SIU17" s="7"/>
      <c r="SIV17" s="7"/>
      <c r="SIW17" s="7"/>
      <c r="SIX17" s="7"/>
      <c r="SIY17" s="7"/>
      <c r="SIZ17" s="7"/>
      <c r="SJA17" s="7"/>
      <c r="SJB17" s="7"/>
      <c r="SJC17" s="7"/>
      <c r="SJD17" s="7"/>
      <c r="SJE17" s="7"/>
      <c r="SJF17" s="7"/>
      <c r="SJG17" s="7"/>
      <c r="SJH17" s="7"/>
      <c r="SJI17" s="7"/>
      <c r="SJJ17" s="7"/>
      <c r="SJK17" s="7"/>
      <c r="SJL17" s="7"/>
      <c r="SJM17" s="7"/>
      <c r="SJN17" s="7"/>
      <c r="SJO17" s="7"/>
      <c r="SJP17" s="7"/>
      <c r="SJQ17" s="7"/>
      <c r="SJR17" s="7"/>
      <c r="SJS17" s="7"/>
      <c r="SJT17" s="7"/>
      <c r="SJU17" s="7"/>
      <c r="SJV17" s="7"/>
      <c r="SJW17" s="7"/>
      <c r="SJX17" s="7"/>
      <c r="SJY17" s="7"/>
      <c r="SJZ17" s="7"/>
      <c r="SKA17" s="7"/>
      <c r="SKB17" s="7"/>
      <c r="SKC17" s="7"/>
      <c r="SKD17" s="7"/>
      <c r="SKE17" s="7"/>
      <c r="SKF17" s="7"/>
      <c r="SKG17" s="7"/>
      <c r="SKH17" s="7"/>
      <c r="SKI17" s="7"/>
      <c r="SKJ17" s="7"/>
      <c r="SKK17" s="7"/>
      <c r="SKL17" s="7"/>
      <c r="SKM17" s="7"/>
      <c r="SKN17" s="7"/>
      <c r="SKO17" s="7"/>
      <c r="SKP17" s="7"/>
      <c r="SKQ17" s="7"/>
      <c r="SKR17" s="7"/>
      <c r="SKS17" s="7"/>
      <c r="SKT17" s="7"/>
      <c r="SKU17" s="7"/>
      <c r="SKV17" s="7"/>
      <c r="SKW17" s="7"/>
      <c r="SKX17" s="7"/>
      <c r="SKY17" s="7"/>
      <c r="SKZ17" s="7"/>
      <c r="SLA17" s="7"/>
      <c r="SLB17" s="7"/>
      <c r="SLC17" s="7"/>
      <c r="SLD17" s="7"/>
      <c r="SLE17" s="7"/>
      <c r="SLF17" s="7"/>
      <c r="SLG17" s="7"/>
      <c r="SLH17" s="7"/>
      <c r="SLI17" s="7"/>
      <c r="SLJ17" s="7"/>
      <c r="SLK17" s="7"/>
      <c r="SLL17" s="7"/>
      <c r="SLM17" s="7"/>
      <c r="SLN17" s="7"/>
      <c r="SLO17" s="7"/>
      <c r="SLP17" s="7"/>
      <c r="SLQ17" s="7"/>
      <c r="SLR17" s="7"/>
      <c r="SLS17" s="7"/>
      <c r="SLT17" s="7"/>
      <c r="SLU17" s="7"/>
      <c r="SLV17" s="7"/>
      <c r="SLW17" s="7"/>
      <c r="SLX17" s="7"/>
      <c r="SLY17" s="7"/>
      <c r="SLZ17" s="7"/>
      <c r="SMA17" s="7"/>
      <c r="SMB17" s="7"/>
      <c r="SMC17" s="7"/>
      <c r="SMD17" s="7"/>
      <c r="SME17" s="7"/>
      <c r="SMF17" s="7"/>
      <c r="SMG17" s="7"/>
      <c r="SMH17" s="7"/>
      <c r="SMI17" s="7"/>
      <c r="SMJ17" s="7"/>
      <c r="SMK17" s="7"/>
      <c r="SML17" s="7"/>
      <c r="SMM17" s="7"/>
      <c r="SMN17" s="7"/>
      <c r="SMO17" s="7"/>
      <c r="SMP17" s="7"/>
      <c r="SMQ17" s="7"/>
      <c r="SMR17" s="7"/>
      <c r="SMS17" s="7"/>
      <c r="SMT17" s="7"/>
      <c r="SMU17" s="7"/>
      <c r="SMV17" s="7"/>
      <c r="SMW17" s="7"/>
      <c r="SMX17" s="7"/>
      <c r="SMY17" s="7"/>
      <c r="SMZ17" s="7"/>
      <c r="SNA17" s="7"/>
      <c r="SNB17" s="7"/>
      <c r="SNC17" s="7"/>
      <c r="SND17" s="7"/>
      <c r="SNE17" s="7"/>
      <c r="SNF17" s="7"/>
      <c r="SNG17" s="7"/>
      <c r="SNH17" s="7"/>
      <c r="SNI17" s="7"/>
      <c r="SNJ17" s="7"/>
      <c r="SNK17" s="7"/>
      <c r="SNL17" s="7"/>
      <c r="SNM17" s="7"/>
      <c r="SNN17" s="7"/>
      <c r="SNO17" s="7"/>
      <c r="SNP17" s="7"/>
      <c r="SNQ17" s="7"/>
      <c r="SNR17" s="7"/>
      <c r="SNS17" s="7"/>
      <c r="SNT17" s="7"/>
      <c r="SNU17" s="7"/>
      <c r="SNV17" s="7"/>
      <c r="SNW17" s="7"/>
      <c r="SNX17" s="7"/>
      <c r="SNY17" s="7"/>
      <c r="SNZ17" s="7"/>
      <c r="SOA17" s="7"/>
      <c r="SOB17" s="7"/>
      <c r="SOC17" s="7"/>
      <c r="SOD17" s="7"/>
      <c r="SOE17" s="7"/>
      <c r="SOF17" s="7"/>
      <c r="SOG17" s="7"/>
      <c r="SOH17" s="7"/>
      <c r="SOI17" s="7"/>
      <c r="SOJ17" s="7"/>
      <c r="SOK17" s="7"/>
      <c r="SOL17" s="7"/>
      <c r="SOM17" s="7"/>
      <c r="SON17" s="7"/>
      <c r="SOO17" s="7"/>
      <c r="SOP17" s="7"/>
      <c r="SOQ17" s="7"/>
      <c r="SOR17" s="7"/>
      <c r="SOS17" s="7"/>
      <c r="SOT17" s="7"/>
      <c r="SOU17" s="7"/>
      <c r="SOV17" s="7"/>
      <c r="SOW17" s="7"/>
      <c r="SOX17" s="7"/>
      <c r="SOY17" s="7"/>
      <c r="SOZ17" s="7"/>
      <c r="SPA17" s="7"/>
      <c r="SPB17" s="7"/>
      <c r="SPC17" s="7"/>
      <c r="SPD17" s="7"/>
      <c r="SPE17" s="7"/>
      <c r="SPF17" s="7"/>
      <c r="SPG17" s="7"/>
      <c r="SPH17" s="7"/>
      <c r="SPI17" s="7"/>
      <c r="SPJ17" s="7"/>
      <c r="SPK17" s="7"/>
      <c r="SPL17" s="7"/>
      <c r="SPM17" s="7"/>
      <c r="SPN17" s="7"/>
      <c r="SPO17" s="7"/>
      <c r="SPP17" s="7"/>
      <c r="SPQ17" s="7"/>
      <c r="SPR17" s="7"/>
      <c r="SPS17" s="7"/>
      <c r="SPT17" s="7"/>
      <c r="SPU17" s="7"/>
      <c r="SPV17" s="7"/>
      <c r="SPW17" s="7"/>
      <c r="SPX17" s="7"/>
      <c r="SPY17" s="7"/>
      <c r="SPZ17" s="7"/>
      <c r="SQA17" s="7"/>
      <c r="SQB17" s="7"/>
      <c r="SQC17" s="7"/>
      <c r="SQD17" s="7"/>
      <c r="SQE17" s="7"/>
      <c r="SQF17" s="7"/>
      <c r="SQG17" s="7"/>
      <c r="SQH17" s="7"/>
      <c r="SQI17" s="7"/>
      <c r="SQJ17" s="7"/>
      <c r="SQK17" s="7"/>
      <c r="SQL17" s="7"/>
      <c r="SQM17" s="7"/>
      <c r="SQN17" s="7"/>
      <c r="SQO17" s="7"/>
      <c r="SQP17" s="7"/>
      <c r="SQQ17" s="7"/>
      <c r="SQR17" s="7"/>
      <c r="SQS17" s="7"/>
      <c r="SQT17" s="7"/>
      <c r="SQU17" s="7"/>
      <c r="SQV17" s="7"/>
      <c r="SQW17" s="7"/>
      <c r="SQX17" s="7"/>
      <c r="SQY17" s="7"/>
      <c r="SQZ17" s="7"/>
      <c r="SRA17" s="7"/>
      <c r="SRB17" s="7"/>
      <c r="SRC17" s="7"/>
      <c r="SRD17" s="7"/>
      <c r="SRE17" s="7"/>
      <c r="SRF17" s="7"/>
      <c r="SRG17" s="7"/>
      <c r="SRH17" s="7"/>
      <c r="SRI17" s="7"/>
      <c r="SRJ17" s="7"/>
      <c r="SRK17" s="7"/>
      <c r="SRL17" s="7"/>
      <c r="SRM17" s="7"/>
      <c r="SRN17" s="7"/>
      <c r="SRO17" s="7"/>
      <c r="SRP17" s="7"/>
      <c r="SRQ17" s="7"/>
      <c r="SRR17" s="7"/>
      <c r="SRS17" s="7"/>
      <c r="SRT17" s="7"/>
      <c r="SRV17" s="7"/>
      <c r="SRW17" s="7"/>
      <c r="SRX17" s="7"/>
      <c r="SRY17" s="7"/>
      <c r="SRZ17" s="7"/>
      <c r="SSA17" s="7"/>
      <c r="SSB17" s="7"/>
      <c r="SSC17" s="7"/>
      <c r="SSD17" s="7"/>
      <c r="SSE17" s="7"/>
      <c r="SSF17" s="7"/>
      <c r="SSG17" s="7"/>
      <c r="SSH17" s="7"/>
      <c r="SSI17" s="7"/>
      <c r="SSJ17" s="7"/>
      <c r="SSK17" s="7"/>
      <c r="SSL17" s="7"/>
      <c r="SSM17" s="7"/>
      <c r="SSN17" s="7"/>
      <c r="SSO17" s="7"/>
      <c r="SSP17" s="7"/>
      <c r="SSQ17" s="7"/>
      <c r="SSR17" s="7"/>
      <c r="SSS17" s="7"/>
      <c r="SST17" s="7"/>
      <c r="SSU17" s="7"/>
      <c r="SSV17" s="7"/>
      <c r="SSW17" s="7"/>
      <c r="SSX17" s="7"/>
      <c r="SSY17" s="7"/>
      <c r="SSZ17" s="7"/>
      <c r="STA17" s="7"/>
      <c r="STB17" s="7"/>
      <c r="STC17" s="7"/>
      <c r="STD17" s="7"/>
      <c r="STE17" s="7"/>
      <c r="STF17" s="7"/>
      <c r="STG17" s="7"/>
      <c r="STH17" s="7"/>
      <c r="STI17" s="7"/>
      <c r="STJ17" s="7"/>
      <c r="STK17" s="7"/>
      <c r="STL17" s="7"/>
      <c r="STM17" s="7"/>
      <c r="STN17" s="7"/>
      <c r="STO17" s="7"/>
      <c r="STP17" s="7"/>
      <c r="STQ17" s="7"/>
      <c r="STR17" s="7"/>
      <c r="STS17" s="7"/>
      <c r="STT17" s="7"/>
      <c r="STU17" s="7"/>
      <c r="STV17" s="7"/>
      <c r="STW17" s="7"/>
      <c r="STX17" s="7"/>
      <c r="STY17" s="7"/>
      <c r="STZ17" s="7"/>
      <c r="SUA17" s="7"/>
      <c r="SUB17" s="7"/>
      <c r="SUC17" s="7"/>
      <c r="SUD17" s="7"/>
      <c r="SUE17" s="7"/>
      <c r="SUF17" s="7"/>
      <c r="SUG17" s="7"/>
      <c r="SUH17" s="7"/>
      <c r="SUI17" s="7"/>
      <c r="SUJ17" s="7"/>
      <c r="SUK17" s="7"/>
      <c r="SUL17" s="7"/>
      <c r="SUM17" s="7"/>
      <c r="SUN17" s="7"/>
      <c r="SUO17" s="7"/>
      <c r="SUP17" s="7"/>
      <c r="SUQ17" s="7"/>
      <c r="SUR17" s="7"/>
      <c r="SUS17" s="7"/>
      <c r="SUT17" s="7"/>
      <c r="SUU17" s="7"/>
      <c r="SUV17" s="7"/>
      <c r="SUW17" s="7"/>
      <c r="SUX17" s="7"/>
      <c r="SUY17" s="7"/>
      <c r="SUZ17" s="7"/>
      <c r="SVA17" s="7"/>
      <c r="SVB17" s="7"/>
      <c r="SVC17" s="7"/>
      <c r="SVD17" s="7"/>
      <c r="SVE17" s="7"/>
      <c r="SVF17" s="7"/>
      <c r="SVG17" s="7"/>
      <c r="SVH17" s="7"/>
      <c r="SVI17" s="7"/>
      <c r="SVJ17" s="7"/>
      <c r="SVK17" s="7"/>
      <c r="SVL17" s="7"/>
      <c r="SVM17" s="7"/>
      <c r="SVN17" s="7"/>
      <c r="SVO17" s="7"/>
      <c r="SVP17" s="7"/>
      <c r="SVQ17" s="7"/>
      <c r="SVR17" s="7"/>
      <c r="SVS17" s="7"/>
      <c r="SVT17" s="7"/>
      <c r="SVU17" s="7"/>
      <c r="SVV17" s="7"/>
      <c r="SVW17" s="7"/>
      <c r="SVX17" s="7"/>
      <c r="SVY17" s="7"/>
      <c r="SVZ17" s="7"/>
      <c r="SWA17" s="7"/>
      <c r="SWB17" s="7"/>
      <c r="SWC17" s="7"/>
      <c r="SWD17" s="7"/>
      <c r="SWE17" s="7"/>
      <c r="SWF17" s="7"/>
      <c r="SWG17" s="7"/>
      <c r="SWH17" s="7"/>
      <c r="SWI17" s="7"/>
      <c r="SWJ17" s="7"/>
      <c r="SWK17" s="7"/>
      <c r="SWL17" s="7"/>
      <c r="SWM17" s="7"/>
      <c r="SWN17" s="7"/>
      <c r="SWO17" s="7"/>
      <c r="SWP17" s="7"/>
      <c r="SWQ17" s="7"/>
      <c r="SWR17" s="7"/>
      <c r="SWS17" s="7"/>
      <c r="SWT17" s="7"/>
      <c r="SWU17" s="7"/>
      <c r="SWV17" s="7"/>
      <c r="SWW17" s="7"/>
      <c r="SWX17" s="7"/>
      <c r="SWY17" s="7"/>
      <c r="SWZ17" s="7"/>
      <c r="SXA17" s="7"/>
      <c r="SXB17" s="7"/>
      <c r="SXC17" s="7"/>
      <c r="SXD17" s="7"/>
      <c r="SXE17" s="7"/>
      <c r="SXF17" s="7"/>
      <c r="SXG17" s="7"/>
      <c r="SXH17" s="7"/>
      <c r="SXI17" s="7"/>
      <c r="SXJ17" s="7"/>
      <c r="SXK17" s="7"/>
      <c r="SXL17" s="7"/>
      <c r="SXM17" s="7"/>
      <c r="SXN17" s="7"/>
      <c r="SXO17" s="7"/>
      <c r="SXP17" s="7"/>
      <c r="SXQ17" s="7"/>
      <c r="SXR17" s="7"/>
      <c r="SXS17" s="7"/>
      <c r="SXT17" s="7"/>
      <c r="SXU17" s="7"/>
      <c r="SXV17" s="7"/>
      <c r="SXW17" s="7"/>
      <c r="SXX17" s="7"/>
      <c r="SXY17" s="7"/>
      <c r="SXZ17" s="7"/>
      <c r="SYA17" s="7"/>
      <c r="SYB17" s="7"/>
      <c r="SYC17" s="7"/>
      <c r="SYD17" s="7"/>
      <c r="SYE17" s="7"/>
      <c r="SYF17" s="7"/>
      <c r="SYG17" s="7"/>
      <c r="SYH17" s="7"/>
      <c r="SYI17" s="7"/>
      <c r="SYJ17" s="7"/>
      <c r="SYK17" s="7"/>
      <c r="SYL17" s="7"/>
      <c r="SYM17" s="7"/>
      <c r="SYN17" s="7"/>
      <c r="SYO17" s="7"/>
      <c r="SYP17" s="7"/>
      <c r="SYQ17" s="7"/>
      <c r="SYR17" s="7"/>
      <c r="SYS17" s="7"/>
      <c r="SYT17" s="7"/>
      <c r="SYU17" s="7"/>
      <c r="SYV17" s="7"/>
      <c r="SYW17" s="7"/>
      <c r="SYX17" s="7"/>
      <c r="SYY17" s="7"/>
      <c r="SYZ17" s="7"/>
      <c r="SZA17" s="7"/>
      <c r="SZB17" s="7"/>
      <c r="SZC17" s="7"/>
      <c r="SZD17" s="7"/>
      <c r="SZE17" s="7"/>
      <c r="SZF17" s="7"/>
      <c r="SZG17" s="7"/>
      <c r="SZH17" s="7"/>
      <c r="SZI17" s="7"/>
      <c r="SZJ17" s="7"/>
      <c r="SZK17" s="7"/>
      <c r="SZL17" s="7"/>
      <c r="SZM17" s="7"/>
      <c r="SZN17" s="7"/>
      <c r="SZO17" s="7"/>
      <c r="SZP17" s="7"/>
      <c r="SZQ17" s="7"/>
      <c r="SZR17" s="7"/>
      <c r="SZS17" s="7"/>
      <c r="SZT17" s="7"/>
      <c r="SZU17" s="7"/>
      <c r="SZV17" s="7"/>
      <c r="SZW17" s="7"/>
      <c r="SZX17" s="7"/>
      <c r="SZY17" s="7"/>
      <c r="SZZ17" s="7"/>
      <c r="TAA17" s="7"/>
      <c r="TAB17" s="7"/>
      <c r="TAC17" s="7"/>
      <c r="TAD17" s="7"/>
      <c r="TAE17" s="7"/>
      <c r="TAF17" s="7"/>
      <c r="TAG17" s="7"/>
      <c r="TAH17" s="7"/>
      <c r="TAI17" s="7"/>
      <c r="TAJ17" s="7"/>
      <c r="TAK17" s="7"/>
      <c r="TAL17" s="7"/>
      <c r="TAM17" s="7"/>
      <c r="TAN17" s="7"/>
      <c r="TAO17" s="7"/>
      <c r="TAP17" s="7"/>
      <c r="TAQ17" s="7"/>
      <c r="TAR17" s="7"/>
      <c r="TAS17" s="7"/>
      <c r="TAT17" s="7"/>
      <c r="TAU17" s="7"/>
      <c r="TAV17" s="7"/>
      <c r="TAW17" s="7"/>
      <c r="TAX17" s="7"/>
      <c r="TAY17" s="7"/>
      <c r="TAZ17" s="7"/>
      <c r="TBA17" s="7"/>
      <c r="TBB17" s="7"/>
      <c r="TBC17" s="7"/>
      <c r="TBD17" s="7"/>
      <c r="TBE17" s="7"/>
      <c r="TBF17" s="7"/>
      <c r="TBG17" s="7"/>
      <c r="TBH17" s="7"/>
      <c r="TBI17" s="7"/>
      <c r="TBJ17" s="7"/>
      <c r="TBK17" s="7"/>
      <c r="TBL17" s="7"/>
      <c r="TBM17" s="7"/>
      <c r="TBN17" s="7"/>
      <c r="TBO17" s="7"/>
      <c r="TBP17" s="7"/>
      <c r="TBR17" s="7"/>
      <c r="TBS17" s="7"/>
      <c r="TBT17" s="7"/>
      <c r="TBU17" s="7"/>
      <c r="TBV17" s="7"/>
      <c r="TBW17" s="7"/>
      <c r="TBX17" s="7"/>
      <c r="TBY17" s="7"/>
      <c r="TBZ17" s="7"/>
      <c r="TCA17" s="7"/>
      <c r="TCB17" s="7"/>
      <c r="TCC17" s="7"/>
      <c r="TCD17" s="7"/>
      <c r="TCE17" s="7"/>
      <c r="TCF17" s="7"/>
      <c r="TCG17" s="7"/>
      <c r="TCH17" s="7"/>
      <c r="TCI17" s="7"/>
      <c r="TCJ17" s="7"/>
      <c r="TCK17" s="7"/>
      <c r="TCL17" s="7"/>
      <c r="TCM17" s="7"/>
      <c r="TCN17" s="7"/>
      <c r="TCO17" s="7"/>
      <c r="TCP17" s="7"/>
      <c r="TCQ17" s="7"/>
      <c r="TCR17" s="7"/>
      <c r="TCS17" s="7"/>
      <c r="TCT17" s="7"/>
      <c r="TCU17" s="7"/>
      <c r="TCV17" s="7"/>
      <c r="TCW17" s="7"/>
      <c r="TCX17" s="7"/>
      <c r="TCY17" s="7"/>
      <c r="TCZ17" s="7"/>
      <c r="TDA17" s="7"/>
      <c r="TDB17" s="7"/>
      <c r="TDC17" s="7"/>
      <c r="TDD17" s="7"/>
      <c r="TDE17" s="7"/>
      <c r="TDF17" s="7"/>
      <c r="TDG17" s="7"/>
      <c r="TDH17" s="7"/>
      <c r="TDI17" s="7"/>
      <c r="TDJ17" s="7"/>
      <c r="TDK17" s="7"/>
      <c r="TDL17" s="7"/>
      <c r="TDM17" s="7"/>
      <c r="TDN17" s="7"/>
      <c r="TDO17" s="7"/>
      <c r="TDP17" s="7"/>
      <c r="TDQ17" s="7"/>
      <c r="TDR17" s="7"/>
      <c r="TDS17" s="7"/>
      <c r="TDT17" s="7"/>
      <c r="TDU17" s="7"/>
      <c r="TDV17" s="7"/>
      <c r="TDW17" s="7"/>
      <c r="TDX17" s="7"/>
      <c r="TDY17" s="7"/>
      <c r="TDZ17" s="7"/>
      <c r="TEA17" s="7"/>
      <c r="TEB17" s="7"/>
      <c r="TEC17" s="7"/>
      <c r="TED17" s="7"/>
      <c r="TEE17" s="7"/>
      <c r="TEF17" s="7"/>
      <c r="TEG17" s="7"/>
      <c r="TEH17" s="7"/>
      <c r="TEI17" s="7"/>
      <c r="TEJ17" s="7"/>
      <c r="TEK17" s="7"/>
      <c r="TEL17" s="7"/>
      <c r="TEM17" s="7"/>
      <c r="TEN17" s="7"/>
      <c r="TEO17" s="7"/>
      <c r="TEP17" s="7"/>
      <c r="TEQ17" s="7"/>
      <c r="TER17" s="7"/>
      <c r="TES17" s="7"/>
      <c r="TET17" s="7"/>
      <c r="TEU17" s="7"/>
      <c r="TEV17" s="7"/>
      <c r="TEW17" s="7"/>
      <c r="TEX17" s="7"/>
      <c r="TEY17" s="7"/>
      <c r="TEZ17" s="7"/>
      <c r="TFA17" s="7"/>
      <c r="TFB17" s="7"/>
      <c r="TFC17" s="7"/>
      <c r="TFD17" s="7"/>
      <c r="TFE17" s="7"/>
      <c r="TFF17" s="7"/>
      <c r="TFG17" s="7"/>
      <c r="TFH17" s="7"/>
      <c r="TFI17" s="7"/>
      <c r="TFJ17" s="7"/>
      <c r="TFK17" s="7"/>
      <c r="TFL17" s="7"/>
      <c r="TFM17" s="7"/>
      <c r="TFN17" s="7"/>
      <c r="TFO17" s="7"/>
      <c r="TFP17" s="7"/>
      <c r="TFQ17" s="7"/>
      <c r="TFR17" s="7"/>
      <c r="TFS17" s="7"/>
      <c r="TFT17" s="7"/>
      <c r="TFU17" s="7"/>
      <c r="TFV17" s="7"/>
      <c r="TFW17" s="7"/>
      <c r="TFX17" s="7"/>
      <c r="TFY17" s="7"/>
      <c r="TFZ17" s="7"/>
      <c r="TGA17" s="7"/>
      <c r="TGB17" s="7"/>
      <c r="TGC17" s="7"/>
      <c r="TGD17" s="7"/>
      <c r="TGE17" s="7"/>
      <c r="TGF17" s="7"/>
      <c r="TGG17" s="7"/>
      <c r="TGH17" s="7"/>
      <c r="TGI17" s="7"/>
      <c r="TGJ17" s="7"/>
      <c r="TGK17" s="7"/>
      <c r="TGL17" s="7"/>
      <c r="TGM17" s="7"/>
      <c r="TGN17" s="7"/>
      <c r="TGO17" s="7"/>
      <c r="TGP17" s="7"/>
      <c r="TGQ17" s="7"/>
      <c r="TGR17" s="7"/>
      <c r="TGS17" s="7"/>
      <c r="TGT17" s="7"/>
      <c r="TGU17" s="7"/>
      <c r="TGV17" s="7"/>
      <c r="TGW17" s="7"/>
      <c r="TGX17" s="7"/>
      <c r="TGY17" s="7"/>
      <c r="TGZ17" s="7"/>
      <c r="THA17" s="7"/>
      <c r="THB17" s="7"/>
      <c r="THC17" s="7"/>
      <c r="THD17" s="7"/>
      <c r="THE17" s="7"/>
      <c r="THF17" s="7"/>
      <c r="THG17" s="7"/>
      <c r="THH17" s="7"/>
      <c r="THI17" s="7"/>
      <c r="THJ17" s="7"/>
      <c r="THK17" s="7"/>
      <c r="THL17" s="7"/>
      <c r="THM17" s="7"/>
      <c r="THN17" s="7"/>
      <c r="THO17" s="7"/>
      <c r="THP17" s="7"/>
      <c r="THQ17" s="7"/>
      <c r="THR17" s="7"/>
      <c r="THS17" s="7"/>
      <c r="THT17" s="7"/>
      <c r="THU17" s="7"/>
      <c r="THV17" s="7"/>
      <c r="THW17" s="7"/>
      <c r="THX17" s="7"/>
      <c r="THY17" s="7"/>
      <c r="THZ17" s="7"/>
      <c r="TIA17" s="7"/>
      <c r="TIB17" s="7"/>
      <c r="TIC17" s="7"/>
      <c r="TID17" s="7"/>
      <c r="TIE17" s="7"/>
      <c r="TIF17" s="7"/>
      <c r="TIG17" s="7"/>
      <c r="TIH17" s="7"/>
      <c r="TII17" s="7"/>
      <c r="TIJ17" s="7"/>
      <c r="TIK17" s="7"/>
      <c r="TIL17" s="7"/>
      <c r="TIM17" s="7"/>
      <c r="TIN17" s="7"/>
      <c r="TIO17" s="7"/>
      <c r="TIP17" s="7"/>
      <c r="TIQ17" s="7"/>
      <c r="TIR17" s="7"/>
      <c r="TIS17" s="7"/>
      <c r="TIT17" s="7"/>
      <c r="TIU17" s="7"/>
      <c r="TIV17" s="7"/>
      <c r="TIW17" s="7"/>
      <c r="TIX17" s="7"/>
      <c r="TIY17" s="7"/>
      <c r="TIZ17" s="7"/>
      <c r="TJA17" s="7"/>
      <c r="TJB17" s="7"/>
      <c r="TJC17" s="7"/>
      <c r="TJD17" s="7"/>
      <c r="TJE17" s="7"/>
      <c r="TJF17" s="7"/>
      <c r="TJG17" s="7"/>
      <c r="TJH17" s="7"/>
      <c r="TJI17" s="7"/>
      <c r="TJJ17" s="7"/>
      <c r="TJK17" s="7"/>
      <c r="TJL17" s="7"/>
      <c r="TJM17" s="7"/>
      <c r="TJN17" s="7"/>
      <c r="TJO17" s="7"/>
      <c r="TJP17" s="7"/>
      <c r="TJQ17" s="7"/>
      <c r="TJR17" s="7"/>
      <c r="TJS17" s="7"/>
      <c r="TJT17" s="7"/>
      <c r="TJU17" s="7"/>
      <c r="TJV17" s="7"/>
      <c r="TJW17" s="7"/>
      <c r="TJX17" s="7"/>
      <c r="TJY17" s="7"/>
      <c r="TJZ17" s="7"/>
      <c r="TKA17" s="7"/>
      <c r="TKB17" s="7"/>
      <c r="TKC17" s="7"/>
      <c r="TKD17" s="7"/>
      <c r="TKE17" s="7"/>
      <c r="TKF17" s="7"/>
      <c r="TKG17" s="7"/>
      <c r="TKH17" s="7"/>
      <c r="TKI17" s="7"/>
      <c r="TKJ17" s="7"/>
      <c r="TKK17" s="7"/>
      <c r="TKL17" s="7"/>
      <c r="TKM17" s="7"/>
      <c r="TKN17" s="7"/>
      <c r="TKO17" s="7"/>
      <c r="TKP17" s="7"/>
      <c r="TKQ17" s="7"/>
      <c r="TKR17" s="7"/>
      <c r="TKS17" s="7"/>
      <c r="TKT17" s="7"/>
      <c r="TKU17" s="7"/>
      <c r="TKV17" s="7"/>
      <c r="TKW17" s="7"/>
      <c r="TKX17" s="7"/>
      <c r="TKY17" s="7"/>
      <c r="TKZ17" s="7"/>
      <c r="TLA17" s="7"/>
      <c r="TLB17" s="7"/>
      <c r="TLC17" s="7"/>
      <c r="TLD17" s="7"/>
      <c r="TLE17" s="7"/>
      <c r="TLF17" s="7"/>
      <c r="TLG17" s="7"/>
      <c r="TLH17" s="7"/>
      <c r="TLI17" s="7"/>
      <c r="TLJ17" s="7"/>
      <c r="TLK17" s="7"/>
      <c r="TLL17" s="7"/>
      <c r="TLN17" s="7"/>
      <c r="TLO17" s="7"/>
      <c r="TLP17" s="7"/>
      <c r="TLQ17" s="7"/>
      <c r="TLR17" s="7"/>
      <c r="TLS17" s="7"/>
      <c r="TLT17" s="7"/>
      <c r="TLU17" s="7"/>
      <c r="TLV17" s="7"/>
      <c r="TLW17" s="7"/>
      <c r="TLX17" s="7"/>
      <c r="TLY17" s="7"/>
      <c r="TLZ17" s="7"/>
      <c r="TMA17" s="7"/>
      <c r="TMB17" s="7"/>
      <c r="TMC17" s="7"/>
      <c r="TMD17" s="7"/>
      <c r="TME17" s="7"/>
      <c r="TMF17" s="7"/>
      <c r="TMG17" s="7"/>
      <c r="TMH17" s="7"/>
      <c r="TMI17" s="7"/>
      <c r="TMJ17" s="7"/>
      <c r="TMK17" s="7"/>
      <c r="TML17" s="7"/>
      <c r="TMM17" s="7"/>
      <c r="TMN17" s="7"/>
      <c r="TMO17" s="7"/>
      <c r="TMP17" s="7"/>
      <c r="TMQ17" s="7"/>
      <c r="TMR17" s="7"/>
      <c r="TMS17" s="7"/>
      <c r="TMT17" s="7"/>
      <c r="TMU17" s="7"/>
      <c r="TMV17" s="7"/>
      <c r="TMW17" s="7"/>
      <c r="TMX17" s="7"/>
      <c r="TMY17" s="7"/>
      <c r="TMZ17" s="7"/>
      <c r="TNA17" s="7"/>
      <c r="TNB17" s="7"/>
      <c r="TNC17" s="7"/>
      <c r="TND17" s="7"/>
      <c r="TNE17" s="7"/>
      <c r="TNF17" s="7"/>
      <c r="TNG17" s="7"/>
      <c r="TNH17" s="7"/>
      <c r="TNI17" s="7"/>
      <c r="TNJ17" s="7"/>
      <c r="TNK17" s="7"/>
      <c r="TNL17" s="7"/>
      <c r="TNM17" s="7"/>
      <c r="TNN17" s="7"/>
      <c r="TNO17" s="7"/>
      <c r="TNP17" s="7"/>
      <c r="TNQ17" s="7"/>
      <c r="TNR17" s="7"/>
      <c r="TNS17" s="7"/>
      <c r="TNT17" s="7"/>
      <c r="TNU17" s="7"/>
      <c r="TNV17" s="7"/>
      <c r="TNW17" s="7"/>
      <c r="TNX17" s="7"/>
      <c r="TNY17" s="7"/>
      <c r="TNZ17" s="7"/>
      <c r="TOA17" s="7"/>
      <c r="TOB17" s="7"/>
      <c r="TOC17" s="7"/>
      <c r="TOD17" s="7"/>
      <c r="TOE17" s="7"/>
      <c r="TOF17" s="7"/>
      <c r="TOG17" s="7"/>
      <c r="TOH17" s="7"/>
      <c r="TOI17" s="7"/>
      <c r="TOJ17" s="7"/>
      <c r="TOK17" s="7"/>
      <c r="TOL17" s="7"/>
      <c r="TOM17" s="7"/>
      <c r="TON17" s="7"/>
      <c r="TOO17" s="7"/>
      <c r="TOP17" s="7"/>
      <c r="TOQ17" s="7"/>
      <c r="TOR17" s="7"/>
      <c r="TOS17" s="7"/>
      <c r="TOT17" s="7"/>
      <c r="TOU17" s="7"/>
      <c r="TOV17" s="7"/>
      <c r="TOW17" s="7"/>
      <c r="TOX17" s="7"/>
      <c r="TOY17" s="7"/>
      <c r="TOZ17" s="7"/>
      <c r="TPA17" s="7"/>
      <c r="TPB17" s="7"/>
      <c r="TPC17" s="7"/>
      <c r="TPD17" s="7"/>
      <c r="TPE17" s="7"/>
      <c r="TPF17" s="7"/>
      <c r="TPG17" s="7"/>
      <c r="TPH17" s="7"/>
      <c r="TPI17" s="7"/>
      <c r="TPJ17" s="7"/>
      <c r="TPK17" s="7"/>
      <c r="TPL17" s="7"/>
      <c r="TPM17" s="7"/>
      <c r="TPN17" s="7"/>
      <c r="TPO17" s="7"/>
      <c r="TPP17" s="7"/>
      <c r="TPQ17" s="7"/>
      <c r="TPR17" s="7"/>
      <c r="TPS17" s="7"/>
      <c r="TPT17" s="7"/>
      <c r="TPU17" s="7"/>
      <c r="TPV17" s="7"/>
      <c r="TPW17" s="7"/>
      <c r="TPX17" s="7"/>
      <c r="TPY17" s="7"/>
      <c r="TPZ17" s="7"/>
      <c r="TQA17" s="7"/>
      <c r="TQB17" s="7"/>
      <c r="TQC17" s="7"/>
      <c r="TQD17" s="7"/>
      <c r="TQE17" s="7"/>
      <c r="TQF17" s="7"/>
      <c r="TQG17" s="7"/>
      <c r="TQH17" s="7"/>
      <c r="TQI17" s="7"/>
      <c r="TQJ17" s="7"/>
      <c r="TQK17" s="7"/>
      <c r="TQL17" s="7"/>
      <c r="TQM17" s="7"/>
      <c r="TQN17" s="7"/>
      <c r="TQO17" s="7"/>
      <c r="TQP17" s="7"/>
      <c r="TQQ17" s="7"/>
      <c r="TQR17" s="7"/>
      <c r="TQS17" s="7"/>
      <c r="TQT17" s="7"/>
      <c r="TQU17" s="7"/>
      <c r="TQV17" s="7"/>
      <c r="TQW17" s="7"/>
      <c r="TQX17" s="7"/>
      <c r="TQY17" s="7"/>
      <c r="TQZ17" s="7"/>
      <c r="TRA17" s="7"/>
      <c r="TRB17" s="7"/>
      <c r="TRC17" s="7"/>
      <c r="TRD17" s="7"/>
      <c r="TRE17" s="7"/>
      <c r="TRF17" s="7"/>
      <c r="TRG17" s="7"/>
      <c r="TRH17" s="7"/>
      <c r="TRI17" s="7"/>
      <c r="TRJ17" s="7"/>
      <c r="TRK17" s="7"/>
      <c r="TRL17" s="7"/>
      <c r="TRM17" s="7"/>
      <c r="TRN17" s="7"/>
      <c r="TRO17" s="7"/>
      <c r="TRP17" s="7"/>
      <c r="TRQ17" s="7"/>
      <c r="TRR17" s="7"/>
      <c r="TRS17" s="7"/>
      <c r="TRT17" s="7"/>
      <c r="TRU17" s="7"/>
      <c r="TRV17" s="7"/>
      <c r="TRW17" s="7"/>
      <c r="TRX17" s="7"/>
      <c r="TRY17" s="7"/>
      <c r="TRZ17" s="7"/>
      <c r="TSA17" s="7"/>
      <c r="TSB17" s="7"/>
      <c r="TSC17" s="7"/>
      <c r="TSD17" s="7"/>
      <c r="TSE17" s="7"/>
      <c r="TSF17" s="7"/>
      <c r="TSG17" s="7"/>
      <c r="TSH17" s="7"/>
      <c r="TSI17" s="7"/>
      <c r="TSJ17" s="7"/>
      <c r="TSK17" s="7"/>
      <c r="TSL17" s="7"/>
      <c r="TSM17" s="7"/>
      <c r="TSN17" s="7"/>
      <c r="TSO17" s="7"/>
      <c r="TSP17" s="7"/>
      <c r="TSQ17" s="7"/>
      <c r="TSR17" s="7"/>
      <c r="TSS17" s="7"/>
      <c r="TST17" s="7"/>
      <c r="TSU17" s="7"/>
      <c r="TSV17" s="7"/>
      <c r="TSW17" s="7"/>
      <c r="TSX17" s="7"/>
      <c r="TSY17" s="7"/>
      <c r="TSZ17" s="7"/>
      <c r="TTA17" s="7"/>
      <c r="TTB17" s="7"/>
      <c r="TTC17" s="7"/>
      <c r="TTD17" s="7"/>
      <c r="TTE17" s="7"/>
      <c r="TTF17" s="7"/>
      <c r="TTG17" s="7"/>
      <c r="TTH17" s="7"/>
      <c r="TTI17" s="7"/>
      <c r="TTJ17" s="7"/>
      <c r="TTK17" s="7"/>
      <c r="TTL17" s="7"/>
      <c r="TTM17" s="7"/>
      <c r="TTN17" s="7"/>
      <c r="TTO17" s="7"/>
      <c r="TTP17" s="7"/>
      <c r="TTQ17" s="7"/>
      <c r="TTR17" s="7"/>
      <c r="TTS17" s="7"/>
      <c r="TTT17" s="7"/>
      <c r="TTU17" s="7"/>
      <c r="TTV17" s="7"/>
      <c r="TTW17" s="7"/>
      <c r="TTX17" s="7"/>
      <c r="TTY17" s="7"/>
      <c r="TTZ17" s="7"/>
      <c r="TUA17" s="7"/>
      <c r="TUB17" s="7"/>
      <c r="TUC17" s="7"/>
      <c r="TUD17" s="7"/>
      <c r="TUE17" s="7"/>
      <c r="TUF17" s="7"/>
      <c r="TUG17" s="7"/>
      <c r="TUH17" s="7"/>
      <c r="TUI17" s="7"/>
      <c r="TUJ17" s="7"/>
      <c r="TUK17" s="7"/>
      <c r="TUL17" s="7"/>
      <c r="TUM17" s="7"/>
      <c r="TUN17" s="7"/>
      <c r="TUO17" s="7"/>
      <c r="TUP17" s="7"/>
      <c r="TUQ17" s="7"/>
      <c r="TUR17" s="7"/>
      <c r="TUS17" s="7"/>
      <c r="TUT17" s="7"/>
      <c r="TUU17" s="7"/>
      <c r="TUV17" s="7"/>
      <c r="TUW17" s="7"/>
      <c r="TUX17" s="7"/>
      <c r="TUY17" s="7"/>
      <c r="TUZ17" s="7"/>
      <c r="TVA17" s="7"/>
      <c r="TVB17" s="7"/>
      <c r="TVC17" s="7"/>
      <c r="TVD17" s="7"/>
      <c r="TVE17" s="7"/>
      <c r="TVF17" s="7"/>
      <c r="TVG17" s="7"/>
      <c r="TVH17" s="7"/>
      <c r="TVJ17" s="7"/>
      <c r="TVK17" s="7"/>
      <c r="TVL17" s="7"/>
      <c r="TVM17" s="7"/>
      <c r="TVN17" s="7"/>
      <c r="TVO17" s="7"/>
      <c r="TVP17" s="7"/>
      <c r="TVQ17" s="7"/>
      <c r="TVR17" s="7"/>
      <c r="TVS17" s="7"/>
      <c r="TVT17" s="7"/>
      <c r="TVU17" s="7"/>
      <c r="TVV17" s="7"/>
      <c r="TVW17" s="7"/>
      <c r="TVX17" s="7"/>
      <c r="TVY17" s="7"/>
      <c r="TVZ17" s="7"/>
      <c r="TWA17" s="7"/>
      <c r="TWB17" s="7"/>
      <c r="TWC17" s="7"/>
      <c r="TWD17" s="7"/>
      <c r="TWE17" s="7"/>
      <c r="TWF17" s="7"/>
      <c r="TWG17" s="7"/>
      <c r="TWH17" s="7"/>
      <c r="TWI17" s="7"/>
      <c r="TWJ17" s="7"/>
      <c r="TWK17" s="7"/>
      <c r="TWL17" s="7"/>
      <c r="TWM17" s="7"/>
      <c r="TWN17" s="7"/>
      <c r="TWO17" s="7"/>
      <c r="TWP17" s="7"/>
      <c r="TWQ17" s="7"/>
      <c r="TWR17" s="7"/>
      <c r="TWS17" s="7"/>
      <c r="TWT17" s="7"/>
      <c r="TWU17" s="7"/>
      <c r="TWV17" s="7"/>
      <c r="TWW17" s="7"/>
      <c r="TWX17" s="7"/>
      <c r="TWY17" s="7"/>
      <c r="TWZ17" s="7"/>
      <c r="TXA17" s="7"/>
      <c r="TXB17" s="7"/>
      <c r="TXC17" s="7"/>
      <c r="TXD17" s="7"/>
      <c r="TXE17" s="7"/>
      <c r="TXF17" s="7"/>
      <c r="TXG17" s="7"/>
      <c r="TXH17" s="7"/>
      <c r="TXI17" s="7"/>
      <c r="TXJ17" s="7"/>
      <c r="TXK17" s="7"/>
      <c r="TXL17" s="7"/>
      <c r="TXM17" s="7"/>
      <c r="TXN17" s="7"/>
      <c r="TXO17" s="7"/>
      <c r="TXP17" s="7"/>
      <c r="TXQ17" s="7"/>
      <c r="TXR17" s="7"/>
      <c r="TXS17" s="7"/>
      <c r="TXT17" s="7"/>
      <c r="TXU17" s="7"/>
      <c r="TXV17" s="7"/>
      <c r="TXW17" s="7"/>
      <c r="TXX17" s="7"/>
      <c r="TXY17" s="7"/>
      <c r="TXZ17" s="7"/>
      <c r="TYA17" s="7"/>
      <c r="TYB17" s="7"/>
      <c r="TYC17" s="7"/>
      <c r="TYD17" s="7"/>
      <c r="TYE17" s="7"/>
      <c r="TYF17" s="7"/>
      <c r="TYG17" s="7"/>
      <c r="TYH17" s="7"/>
      <c r="TYI17" s="7"/>
      <c r="TYJ17" s="7"/>
      <c r="TYK17" s="7"/>
      <c r="TYL17" s="7"/>
      <c r="TYM17" s="7"/>
      <c r="TYN17" s="7"/>
      <c r="TYO17" s="7"/>
      <c r="TYP17" s="7"/>
      <c r="TYQ17" s="7"/>
      <c r="TYR17" s="7"/>
      <c r="TYS17" s="7"/>
      <c r="TYT17" s="7"/>
      <c r="TYU17" s="7"/>
      <c r="TYV17" s="7"/>
      <c r="TYW17" s="7"/>
      <c r="TYX17" s="7"/>
      <c r="TYY17" s="7"/>
      <c r="TYZ17" s="7"/>
      <c r="TZA17" s="7"/>
      <c r="TZB17" s="7"/>
      <c r="TZC17" s="7"/>
      <c r="TZD17" s="7"/>
      <c r="TZE17" s="7"/>
      <c r="TZF17" s="7"/>
      <c r="TZG17" s="7"/>
      <c r="TZH17" s="7"/>
      <c r="TZI17" s="7"/>
      <c r="TZJ17" s="7"/>
      <c r="TZK17" s="7"/>
      <c r="TZL17" s="7"/>
      <c r="TZM17" s="7"/>
      <c r="TZN17" s="7"/>
      <c r="TZO17" s="7"/>
      <c r="TZP17" s="7"/>
      <c r="TZQ17" s="7"/>
      <c r="TZR17" s="7"/>
      <c r="TZS17" s="7"/>
      <c r="TZT17" s="7"/>
      <c r="TZU17" s="7"/>
      <c r="TZV17" s="7"/>
      <c r="TZW17" s="7"/>
      <c r="TZX17" s="7"/>
      <c r="TZY17" s="7"/>
      <c r="TZZ17" s="7"/>
      <c r="UAA17" s="7"/>
      <c r="UAB17" s="7"/>
      <c r="UAC17" s="7"/>
      <c r="UAD17" s="7"/>
      <c r="UAE17" s="7"/>
      <c r="UAF17" s="7"/>
      <c r="UAG17" s="7"/>
      <c r="UAH17" s="7"/>
      <c r="UAI17" s="7"/>
      <c r="UAJ17" s="7"/>
      <c r="UAK17" s="7"/>
      <c r="UAL17" s="7"/>
      <c r="UAM17" s="7"/>
      <c r="UAN17" s="7"/>
      <c r="UAO17" s="7"/>
      <c r="UAP17" s="7"/>
      <c r="UAQ17" s="7"/>
      <c r="UAR17" s="7"/>
      <c r="UAS17" s="7"/>
      <c r="UAT17" s="7"/>
      <c r="UAU17" s="7"/>
      <c r="UAV17" s="7"/>
      <c r="UAW17" s="7"/>
      <c r="UAX17" s="7"/>
      <c r="UAY17" s="7"/>
      <c r="UAZ17" s="7"/>
      <c r="UBA17" s="7"/>
      <c r="UBB17" s="7"/>
      <c r="UBC17" s="7"/>
      <c r="UBD17" s="7"/>
      <c r="UBE17" s="7"/>
      <c r="UBF17" s="7"/>
      <c r="UBG17" s="7"/>
      <c r="UBH17" s="7"/>
      <c r="UBI17" s="7"/>
      <c r="UBJ17" s="7"/>
      <c r="UBK17" s="7"/>
      <c r="UBL17" s="7"/>
      <c r="UBM17" s="7"/>
      <c r="UBN17" s="7"/>
      <c r="UBO17" s="7"/>
      <c r="UBP17" s="7"/>
      <c r="UBQ17" s="7"/>
      <c r="UBR17" s="7"/>
      <c r="UBS17" s="7"/>
      <c r="UBT17" s="7"/>
      <c r="UBU17" s="7"/>
      <c r="UBV17" s="7"/>
      <c r="UBW17" s="7"/>
      <c r="UBX17" s="7"/>
      <c r="UBY17" s="7"/>
      <c r="UBZ17" s="7"/>
      <c r="UCA17" s="7"/>
      <c r="UCB17" s="7"/>
      <c r="UCC17" s="7"/>
      <c r="UCD17" s="7"/>
      <c r="UCE17" s="7"/>
      <c r="UCF17" s="7"/>
      <c r="UCG17" s="7"/>
      <c r="UCH17" s="7"/>
      <c r="UCI17" s="7"/>
      <c r="UCJ17" s="7"/>
      <c r="UCK17" s="7"/>
      <c r="UCL17" s="7"/>
      <c r="UCM17" s="7"/>
      <c r="UCN17" s="7"/>
      <c r="UCO17" s="7"/>
      <c r="UCP17" s="7"/>
      <c r="UCQ17" s="7"/>
      <c r="UCR17" s="7"/>
      <c r="UCS17" s="7"/>
      <c r="UCT17" s="7"/>
      <c r="UCU17" s="7"/>
      <c r="UCV17" s="7"/>
      <c r="UCW17" s="7"/>
      <c r="UCX17" s="7"/>
      <c r="UCY17" s="7"/>
      <c r="UCZ17" s="7"/>
      <c r="UDA17" s="7"/>
      <c r="UDB17" s="7"/>
      <c r="UDC17" s="7"/>
      <c r="UDD17" s="7"/>
      <c r="UDE17" s="7"/>
      <c r="UDF17" s="7"/>
      <c r="UDG17" s="7"/>
      <c r="UDH17" s="7"/>
      <c r="UDI17" s="7"/>
      <c r="UDJ17" s="7"/>
      <c r="UDK17" s="7"/>
      <c r="UDL17" s="7"/>
      <c r="UDM17" s="7"/>
      <c r="UDN17" s="7"/>
      <c r="UDO17" s="7"/>
      <c r="UDP17" s="7"/>
      <c r="UDQ17" s="7"/>
      <c r="UDR17" s="7"/>
      <c r="UDS17" s="7"/>
      <c r="UDT17" s="7"/>
      <c r="UDU17" s="7"/>
      <c r="UDV17" s="7"/>
      <c r="UDW17" s="7"/>
      <c r="UDX17" s="7"/>
      <c r="UDY17" s="7"/>
      <c r="UDZ17" s="7"/>
      <c r="UEA17" s="7"/>
      <c r="UEB17" s="7"/>
      <c r="UEC17" s="7"/>
      <c r="UED17" s="7"/>
      <c r="UEE17" s="7"/>
      <c r="UEF17" s="7"/>
      <c r="UEG17" s="7"/>
      <c r="UEH17" s="7"/>
      <c r="UEI17" s="7"/>
      <c r="UEJ17" s="7"/>
      <c r="UEK17" s="7"/>
      <c r="UEL17" s="7"/>
      <c r="UEM17" s="7"/>
      <c r="UEN17" s="7"/>
      <c r="UEO17" s="7"/>
      <c r="UEP17" s="7"/>
      <c r="UEQ17" s="7"/>
      <c r="UER17" s="7"/>
      <c r="UES17" s="7"/>
      <c r="UET17" s="7"/>
      <c r="UEU17" s="7"/>
      <c r="UEV17" s="7"/>
      <c r="UEW17" s="7"/>
      <c r="UEX17" s="7"/>
      <c r="UEY17" s="7"/>
      <c r="UEZ17" s="7"/>
      <c r="UFA17" s="7"/>
      <c r="UFB17" s="7"/>
      <c r="UFC17" s="7"/>
      <c r="UFD17" s="7"/>
      <c r="UFF17" s="7"/>
      <c r="UFG17" s="7"/>
      <c r="UFH17" s="7"/>
      <c r="UFI17" s="7"/>
      <c r="UFJ17" s="7"/>
      <c r="UFK17" s="7"/>
      <c r="UFL17" s="7"/>
      <c r="UFM17" s="7"/>
      <c r="UFN17" s="7"/>
      <c r="UFO17" s="7"/>
      <c r="UFP17" s="7"/>
      <c r="UFQ17" s="7"/>
      <c r="UFR17" s="7"/>
      <c r="UFS17" s="7"/>
      <c r="UFT17" s="7"/>
      <c r="UFU17" s="7"/>
      <c r="UFV17" s="7"/>
      <c r="UFW17" s="7"/>
      <c r="UFX17" s="7"/>
      <c r="UFY17" s="7"/>
      <c r="UFZ17" s="7"/>
      <c r="UGA17" s="7"/>
      <c r="UGB17" s="7"/>
      <c r="UGC17" s="7"/>
      <c r="UGD17" s="7"/>
      <c r="UGE17" s="7"/>
      <c r="UGF17" s="7"/>
      <c r="UGG17" s="7"/>
      <c r="UGH17" s="7"/>
      <c r="UGI17" s="7"/>
      <c r="UGJ17" s="7"/>
      <c r="UGK17" s="7"/>
      <c r="UGL17" s="7"/>
      <c r="UGM17" s="7"/>
      <c r="UGN17" s="7"/>
      <c r="UGO17" s="7"/>
      <c r="UGP17" s="7"/>
      <c r="UGQ17" s="7"/>
      <c r="UGR17" s="7"/>
      <c r="UGS17" s="7"/>
      <c r="UGT17" s="7"/>
      <c r="UGU17" s="7"/>
      <c r="UGV17" s="7"/>
      <c r="UGW17" s="7"/>
      <c r="UGX17" s="7"/>
      <c r="UGY17" s="7"/>
      <c r="UGZ17" s="7"/>
      <c r="UHA17" s="7"/>
      <c r="UHB17" s="7"/>
      <c r="UHC17" s="7"/>
      <c r="UHD17" s="7"/>
      <c r="UHE17" s="7"/>
      <c r="UHF17" s="7"/>
      <c r="UHG17" s="7"/>
      <c r="UHH17" s="7"/>
      <c r="UHI17" s="7"/>
      <c r="UHJ17" s="7"/>
      <c r="UHK17" s="7"/>
      <c r="UHL17" s="7"/>
      <c r="UHM17" s="7"/>
      <c r="UHN17" s="7"/>
      <c r="UHO17" s="7"/>
      <c r="UHP17" s="7"/>
      <c r="UHQ17" s="7"/>
      <c r="UHR17" s="7"/>
      <c r="UHS17" s="7"/>
      <c r="UHT17" s="7"/>
      <c r="UHU17" s="7"/>
      <c r="UHV17" s="7"/>
      <c r="UHW17" s="7"/>
      <c r="UHX17" s="7"/>
      <c r="UHY17" s="7"/>
      <c r="UHZ17" s="7"/>
      <c r="UIA17" s="7"/>
      <c r="UIB17" s="7"/>
      <c r="UIC17" s="7"/>
      <c r="UID17" s="7"/>
      <c r="UIE17" s="7"/>
      <c r="UIF17" s="7"/>
      <c r="UIG17" s="7"/>
      <c r="UIH17" s="7"/>
      <c r="UII17" s="7"/>
      <c r="UIJ17" s="7"/>
      <c r="UIK17" s="7"/>
      <c r="UIL17" s="7"/>
      <c r="UIM17" s="7"/>
      <c r="UIN17" s="7"/>
      <c r="UIO17" s="7"/>
      <c r="UIP17" s="7"/>
      <c r="UIQ17" s="7"/>
      <c r="UIR17" s="7"/>
      <c r="UIS17" s="7"/>
      <c r="UIT17" s="7"/>
      <c r="UIU17" s="7"/>
      <c r="UIV17" s="7"/>
      <c r="UIW17" s="7"/>
      <c r="UIX17" s="7"/>
      <c r="UIY17" s="7"/>
      <c r="UIZ17" s="7"/>
      <c r="UJA17" s="7"/>
      <c r="UJB17" s="7"/>
      <c r="UJC17" s="7"/>
      <c r="UJD17" s="7"/>
      <c r="UJE17" s="7"/>
      <c r="UJF17" s="7"/>
      <c r="UJG17" s="7"/>
      <c r="UJH17" s="7"/>
      <c r="UJI17" s="7"/>
      <c r="UJJ17" s="7"/>
      <c r="UJK17" s="7"/>
      <c r="UJL17" s="7"/>
      <c r="UJM17" s="7"/>
      <c r="UJN17" s="7"/>
      <c r="UJO17" s="7"/>
      <c r="UJP17" s="7"/>
      <c r="UJQ17" s="7"/>
      <c r="UJR17" s="7"/>
      <c r="UJS17" s="7"/>
      <c r="UJT17" s="7"/>
      <c r="UJU17" s="7"/>
      <c r="UJV17" s="7"/>
      <c r="UJW17" s="7"/>
      <c r="UJX17" s="7"/>
      <c r="UJY17" s="7"/>
      <c r="UJZ17" s="7"/>
      <c r="UKA17" s="7"/>
      <c r="UKB17" s="7"/>
      <c r="UKC17" s="7"/>
      <c r="UKD17" s="7"/>
      <c r="UKE17" s="7"/>
      <c r="UKF17" s="7"/>
      <c r="UKG17" s="7"/>
      <c r="UKH17" s="7"/>
      <c r="UKI17" s="7"/>
      <c r="UKJ17" s="7"/>
      <c r="UKK17" s="7"/>
      <c r="UKL17" s="7"/>
      <c r="UKM17" s="7"/>
      <c r="UKN17" s="7"/>
      <c r="UKO17" s="7"/>
      <c r="UKP17" s="7"/>
      <c r="UKQ17" s="7"/>
      <c r="UKR17" s="7"/>
      <c r="UKS17" s="7"/>
      <c r="UKT17" s="7"/>
      <c r="UKU17" s="7"/>
      <c r="UKV17" s="7"/>
      <c r="UKW17" s="7"/>
      <c r="UKX17" s="7"/>
      <c r="UKY17" s="7"/>
      <c r="UKZ17" s="7"/>
      <c r="ULA17" s="7"/>
      <c r="ULB17" s="7"/>
      <c r="ULC17" s="7"/>
      <c r="ULD17" s="7"/>
      <c r="ULE17" s="7"/>
      <c r="ULF17" s="7"/>
      <c r="ULG17" s="7"/>
      <c r="ULH17" s="7"/>
      <c r="ULI17" s="7"/>
      <c r="ULJ17" s="7"/>
      <c r="ULK17" s="7"/>
      <c r="ULL17" s="7"/>
      <c r="ULM17" s="7"/>
      <c r="ULN17" s="7"/>
      <c r="ULO17" s="7"/>
      <c r="ULP17" s="7"/>
      <c r="ULQ17" s="7"/>
      <c r="ULR17" s="7"/>
      <c r="ULS17" s="7"/>
      <c r="ULT17" s="7"/>
      <c r="ULU17" s="7"/>
      <c r="ULV17" s="7"/>
      <c r="ULW17" s="7"/>
      <c r="ULX17" s="7"/>
      <c r="ULY17" s="7"/>
      <c r="ULZ17" s="7"/>
      <c r="UMA17" s="7"/>
      <c r="UMB17" s="7"/>
      <c r="UMC17" s="7"/>
      <c r="UMD17" s="7"/>
      <c r="UME17" s="7"/>
      <c r="UMF17" s="7"/>
      <c r="UMG17" s="7"/>
      <c r="UMH17" s="7"/>
      <c r="UMI17" s="7"/>
      <c r="UMJ17" s="7"/>
      <c r="UMK17" s="7"/>
      <c r="UML17" s="7"/>
      <c r="UMM17" s="7"/>
      <c r="UMN17" s="7"/>
      <c r="UMO17" s="7"/>
      <c r="UMP17" s="7"/>
      <c r="UMQ17" s="7"/>
      <c r="UMR17" s="7"/>
      <c r="UMS17" s="7"/>
      <c r="UMT17" s="7"/>
      <c r="UMU17" s="7"/>
      <c r="UMV17" s="7"/>
      <c r="UMW17" s="7"/>
      <c r="UMX17" s="7"/>
      <c r="UMY17" s="7"/>
      <c r="UMZ17" s="7"/>
      <c r="UNA17" s="7"/>
      <c r="UNB17" s="7"/>
      <c r="UNC17" s="7"/>
      <c r="UND17" s="7"/>
      <c r="UNE17" s="7"/>
      <c r="UNF17" s="7"/>
      <c r="UNG17" s="7"/>
      <c r="UNH17" s="7"/>
      <c r="UNI17" s="7"/>
      <c r="UNJ17" s="7"/>
      <c r="UNK17" s="7"/>
      <c r="UNL17" s="7"/>
      <c r="UNM17" s="7"/>
      <c r="UNN17" s="7"/>
      <c r="UNO17" s="7"/>
      <c r="UNP17" s="7"/>
      <c r="UNQ17" s="7"/>
      <c r="UNR17" s="7"/>
      <c r="UNS17" s="7"/>
      <c r="UNT17" s="7"/>
      <c r="UNU17" s="7"/>
      <c r="UNV17" s="7"/>
      <c r="UNW17" s="7"/>
      <c r="UNX17" s="7"/>
      <c r="UNY17" s="7"/>
      <c r="UNZ17" s="7"/>
      <c r="UOA17" s="7"/>
      <c r="UOB17" s="7"/>
      <c r="UOC17" s="7"/>
      <c r="UOD17" s="7"/>
      <c r="UOE17" s="7"/>
      <c r="UOF17" s="7"/>
      <c r="UOG17" s="7"/>
      <c r="UOH17" s="7"/>
      <c r="UOI17" s="7"/>
      <c r="UOJ17" s="7"/>
      <c r="UOK17" s="7"/>
      <c r="UOL17" s="7"/>
      <c r="UOM17" s="7"/>
      <c r="UON17" s="7"/>
      <c r="UOO17" s="7"/>
      <c r="UOP17" s="7"/>
      <c r="UOQ17" s="7"/>
      <c r="UOR17" s="7"/>
      <c r="UOS17" s="7"/>
      <c r="UOT17" s="7"/>
      <c r="UOU17" s="7"/>
      <c r="UOV17" s="7"/>
      <c r="UOW17" s="7"/>
      <c r="UOX17" s="7"/>
      <c r="UOY17" s="7"/>
      <c r="UOZ17" s="7"/>
      <c r="UPB17" s="7"/>
      <c r="UPC17" s="7"/>
      <c r="UPD17" s="7"/>
      <c r="UPE17" s="7"/>
      <c r="UPF17" s="7"/>
      <c r="UPG17" s="7"/>
      <c r="UPH17" s="7"/>
      <c r="UPI17" s="7"/>
      <c r="UPJ17" s="7"/>
      <c r="UPK17" s="7"/>
      <c r="UPL17" s="7"/>
      <c r="UPM17" s="7"/>
      <c r="UPN17" s="7"/>
      <c r="UPO17" s="7"/>
      <c r="UPP17" s="7"/>
      <c r="UPQ17" s="7"/>
      <c r="UPR17" s="7"/>
      <c r="UPS17" s="7"/>
      <c r="UPT17" s="7"/>
      <c r="UPU17" s="7"/>
      <c r="UPV17" s="7"/>
      <c r="UPW17" s="7"/>
      <c r="UPX17" s="7"/>
      <c r="UPY17" s="7"/>
      <c r="UPZ17" s="7"/>
      <c r="UQA17" s="7"/>
      <c r="UQB17" s="7"/>
      <c r="UQC17" s="7"/>
      <c r="UQD17" s="7"/>
      <c r="UQE17" s="7"/>
      <c r="UQF17" s="7"/>
      <c r="UQG17" s="7"/>
      <c r="UQH17" s="7"/>
      <c r="UQI17" s="7"/>
      <c r="UQJ17" s="7"/>
      <c r="UQK17" s="7"/>
      <c r="UQL17" s="7"/>
      <c r="UQM17" s="7"/>
      <c r="UQN17" s="7"/>
      <c r="UQO17" s="7"/>
      <c r="UQP17" s="7"/>
      <c r="UQQ17" s="7"/>
      <c r="UQR17" s="7"/>
      <c r="UQS17" s="7"/>
      <c r="UQT17" s="7"/>
      <c r="UQU17" s="7"/>
      <c r="UQV17" s="7"/>
      <c r="UQW17" s="7"/>
      <c r="UQX17" s="7"/>
      <c r="UQY17" s="7"/>
      <c r="UQZ17" s="7"/>
      <c r="URA17" s="7"/>
      <c r="URB17" s="7"/>
      <c r="URC17" s="7"/>
      <c r="URD17" s="7"/>
      <c r="URE17" s="7"/>
      <c r="URF17" s="7"/>
      <c r="URG17" s="7"/>
      <c r="URH17" s="7"/>
      <c r="URI17" s="7"/>
      <c r="URJ17" s="7"/>
      <c r="URK17" s="7"/>
      <c r="URL17" s="7"/>
      <c r="URM17" s="7"/>
      <c r="URN17" s="7"/>
      <c r="URO17" s="7"/>
      <c r="URP17" s="7"/>
      <c r="URQ17" s="7"/>
      <c r="URR17" s="7"/>
      <c r="URS17" s="7"/>
      <c r="URT17" s="7"/>
      <c r="URU17" s="7"/>
      <c r="URV17" s="7"/>
      <c r="URW17" s="7"/>
      <c r="URX17" s="7"/>
      <c r="URY17" s="7"/>
      <c r="URZ17" s="7"/>
      <c r="USA17" s="7"/>
      <c r="USB17" s="7"/>
      <c r="USC17" s="7"/>
      <c r="USD17" s="7"/>
      <c r="USE17" s="7"/>
      <c r="USF17" s="7"/>
      <c r="USG17" s="7"/>
      <c r="USH17" s="7"/>
      <c r="USI17" s="7"/>
      <c r="USJ17" s="7"/>
      <c r="USK17" s="7"/>
      <c r="USL17" s="7"/>
      <c r="USM17" s="7"/>
      <c r="USN17" s="7"/>
      <c r="USO17" s="7"/>
      <c r="USP17" s="7"/>
      <c r="USQ17" s="7"/>
      <c r="USR17" s="7"/>
      <c r="USS17" s="7"/>
      <c r="UST17" s="7"/>
      <c r="USU17" s="7"/>
      <c r="USV17" s="7"/>
      <c r="USW17" s="7"/>
      <c r="USX17" s="7"/>
      <c r="USY17" s="7"/>
      <c r="USZ17" s="7"/>
      <c r="UTA17" s="7"/>
      <c r="UTB17" s="7"/>
      <c r="UTC17" s="7"/>
      <c r="UTD17" s="7"/>
      <c r="UTE17" s="7"/>
      <c r="UTF17" s="7"/>
      <c r="UTG17" s="7"/>
      <c r="UTH17" s="7"/>
      <c r="UTI17" s="7"/>
      <c r="UTJ17" s="7"/>
      <c r="UTK17" s="7"/>
      <c r="UTL17" s="7"/>
      <c r="UTM17" s="7"/>
      <c r="UTN17" s="7"/>
      <c r="UTO17" s="7"/>
      <c r="UTP17" s="7"/>
      <c r="UTQ17" s="7"/>
      <c r="UTR17" s="7"/>
      <c r="UTS17" s="7"/>
      <c r="UTT17" s="7"/>
      <c r="UTU17" s="7"/>
      <c r="UTV17" s="7"/>
      <c r="UTW17" s="7"/>
      <c r="UTX17" s="7"/>
      <c r="UTY17" s="7"/>
      <c r="UTZ17" s="7"/>
      <c r="UUA17" s="7"/>
      <c r="UUB17" s="7"/>
      <c r="UUC17" s="7"/>
      <c r="UUD17" s="7"/>
      <c r="UUE17" s="7"/>
      <c r="UUF17" s="7"/>
      <c r="UUG17" s="7"/>
      <c r="UUH17" s="7"/>
      <c r="UUI17" s="7"/>
      <c r="UUJ17" s="7"/>
      <c r="UUK17" s="7"/>
      <c r="UUL17" s="7"/>
      <c r="UUM17" s="7"/>
      <c r="UUN17" s="7"/>
      <c r="UUO17" s="7"/>
      <c r="UUP17" s="7"/>
      <c r="UUQ17" s="7"/>
      <c r="UUR17" s="7"/>
      <c r="UUS17" s="7"/>
      <c r="UUT17" s="7"/>
      <c r="UUU17" s="7"/>
      <c r="UUV17" s="7"/>
      <c r="UUW17" s="7"/>
      <c r="UUX17" s="7"/>
      <c r="UUY17" s="7"/>
      <c r="UUZ17" s="7"/>
      <c r="UVA17" s="7"/>
      <c r="UVB17" s="7"/>
      <c r="UVC17" s="7"/>
      <c r="UVD17" s="7"/>
      <c r="UVE17" s="7"/>
      <c r="UVF17" s="7"/>
      <c r="UVG17" s="7"/>
      <c r="UVH17" s="7"/>
      <c r="UVI17" s="7"/>
      <c r="UVJ17" s="7"/>
      <c r="UVK17" s="7"/>
      <c r="UVL17" s="7"/>
      <c r="UVM17" s="7"/>
      <c r="UVN17" s="7"/>
      <c r="UVO17" s="7"/>
      <c r="UVP17" s="7"/>
      <c r="UVQ17" s="7"/>
      <c r="UVR17" s="7"/>
      <c r="UVS17" s="7"/>
      <c r="UVT17" s="7"/>
      <c r="UVU17" s="7"/>
      <c r="UVV17" s="7"/>
      <c r="UVW17" s="7"/>
      <c r="UVX17" s="7"/>
      <c r="UVY17" s="7"/>
      <c r="UVZ17" s="7"/>
      <c r="UWA17" s="7"/>
      <c r="UWB17" s="7"/>
      <c r="UWC17" s="7"/>
      <c r="UWD17" s="7"/>
      <c r="UWE17" s="7"/>
      <c r="UWF17" s="7"/>
      <c r="UWG17" s="7"/>
      <c r="UWH17" s="7"/>
      <c r="UWI17" s="7"/>
      <c r="UWJ17" s="7"/>
      <c r="UWK17" s="7"/>
      <c r="UWL17" s="7"/>
      <c r="UWM17" s="7"/>
      <c r="UWN17" s="7"/>
      <c r="UWO17" s="7"/>
      <c r="UWP17" s="7"/>
      <c r="UWQ17" s="7"/>
      <c r="UWR17" s="7"/>
      <c r="UWS17" s="7"/>
      <c r="UWT17" s="7"/>
      <c r="UWU17" s="7"/>
      <c r="UWV17" s="7"/>
      <c r="UWW17" s="7"/>
      <c r="UWX17" s="7"/>
      <c r="UWY17" s="7"/>
      <c r="UWZ17" s="7"/>
      <c r="UXA17" s="7"/>
      <c r="UXB17" s="7"/>
      <c r="UXC17" s="7"/>
      <c r="UXD17" s="7"/>
      <c r="UXE17" s="7"/>
      <c r="UXF17" s="7"/>
      <c r="UXG17" s="7"/>
      <c r="UXH17" s="7"/>
      <c r="UXI17" s="7"/>
      <c r="UXJ17" s="7"/>
      <c r="UXK17" s="7"/>
      <c r="UXL17" s="7"/>
      <c r="UXM17" s="7"/>
      <c r="UXN17" s="7"/>
      <c r="UXO17" s="7"/>
      <c r="UXP17" s="7"/>
      <c r="UXQ17" s="7"/>
      <c r="UXR17" s="7"/>
      <c r="UXS17" s="7"/>
      <c r="UXT17" s="7"/>
      <c r="UXU17" s="7"/>
      <c r="UXV17" s="7"/>
      <c r="UXW17" s="7"/>
      <c r="UXX17" s="7"/>
      <c r="UXY17" s="7"/>
      <c r="UXZ17" s="7"/>
      <c r="UYA17" s="7"/>
      <c r="UYB17" s="7"/>
      <c r="UYC17" s="7"/>
      <c r="UYD17" s="7"/>
      <c r="UYE17" s="7"/>
      <c r="UYF17" s="7"/>
      <c r="UYG17" s="7"/>
      <c r="UYH17" s="7"/>
      <c r="UYI17" s="7"/>
      <c r="UYJ17" s="7"/>
      <c r="UYK17" s="7"/>
      <c r="UYL17" s="7"/>
      <c r="UYM17" s="7"/>
      <c r="UYN17" s="7"/>
      <c r="UYO17" s="7"/>
      <c r="UYP17" s="7"/>
      <c r="UYQ17" s="7"/>
      <c r="UYR17" s="7"/>
      <c r="UYS17" s="7"/>
      <c r="UYT17" s="7"/>
      <c r="UYU17" s="7"/>
      <c r="UYV17" s="7"/>
      <c r="UYX17" s="7"/>
      <c r="UYY17" s="7"/>
      <c r="UYZ17" s="7"/>
      <c r="UZA17" s="7"/>
      <c r="UZB17" s="7"/>
      <c r="UZC17" s="7"/>
      <c r="UZD17" s="7"/>
      <c r="UZE17" s="7"/>
      <c r="UZF17" s="7"/>
      <c r="UZG17" s="7"/>
      <c r="UZH17" s="7"/>
      <c r="UZI17" s="7"/>
      <c r="UZJ17" s="7"/>
      <c r="UZK17" s="7"/>
      <c r="UZL17" s="7"/>
      <c r="UZM17" s="7"/>
      <c r="UZN17" s="7"/>
      <c r="UZO17" s="7"/>
      <c r="UZP17" s="7"/>
      <c r="UZQ17" s="7"/>
      <c r="UZR17" s="7"/>
      <c r="UZS17" s="7"/>
      <c r="UZT17" s="7"/>
      <c r="UZU17" s="7"/>
      <c r="UZV17" s="7"/>
      <c r="UZW17" s="7"/>
      <c r="UZX17" s="7"/>
      <c r="UZY17" s="7"/>
      <c r="UZZ17" s="7"/>
      <c r="VAA17" s="7"/>
      <c r="VAB17" s="7"/>
      <c r="VAC17" s="7"/>
      <c r="VAD17" s="7"/>
      <c r="VAE17" s="7"/>
      <c r="VAF17" s="7"/>
      <c r="VAG17" s="7"/>
      <c r="VAH17" s="7"/>
      <c r="VAI17" s="7"/>
      <c r="VAJ17" s="7"/>
      <c r="VAK17" s="7"/>
      <c r="VAL17" s="7"/>
      <c r="VAM17" s="7"/>
      <c r="VAN17" s="7"/>
      <c r="VAO17" s="7"/>
      <c r="VAP17" s="7"/>
      <c r="VAQ17" s="7"/>
      <c r="VAR17" s="7"/>
      <c r="VAS17" s="7"/>
      <c r="VAT17" s="7"/>
      <c r="VAU17" s="7"/>
      <c r="VAV17" s="7"/>
      <c r="VAW17" s="7"/>
      <c r="VAX17" s="7"/>
      <c r="VAY17" s="7"/>
      <c r="VAZ17" s="7"/>
      <c r="VBA17" s="7"/>
      <c r="VBB17" s="7"/>
      <c r="VBC17" s="7"/>
      <c r="VBD17" s="7"/>
      <c r="VBE17" s="7"/>
      <c r="VBF17" s="7"/>
      <c r="VBG17" s="7"/>
      <c r="VBH17" s="7"/>
      <c r="VBI17" s="7"/>
      <c r="VBJ17" s="7"/>
      <c r="VBK17" s="7"/>
      <c r="VBL17" s="7"/>
      <c r="VBM17" s="7"/>
      <c r="VBN17" s="7"/>
      <c r="VBO17" s="7"/>
      <c r="VBP17" s="7"/>
      <c r="VBQ17" s="7"/>
      <c r="VBR17" s="7"/>
      <c r="VBS17" s="7"/>
      <c r="VBT17" s="7"/>
      <c r="VBU17" s="7"/>
      <c r="VBV17" s="7"/>
      <c r="VBW17" s="7"/>
      <c r="VBX17" s="7"/>
      <c r="VBY17" s="7"/>
      <c r="VBZ17" s="7"/>
      <c r="VCA17" s="7"/>
      <c r="VCB17" s="7"/>
      <c r="VCC17" s="7"/>
      <c r="VCD17" s="7"/>
      <c r="VCE17" s="7"/>
      <c r="VCF17" s="7"/>
      <c r="VCG17" s="7"/>
      <c r="VCH17" s="7"/>
      <c r="VCI17" s="7"/>
      <c r="VCJ17" s="7"/>
      <c r="VCK17" s="7"/>
      <c r="VCL17" s="7"/>
      <c r="VCM17" s="7"/>
      <c r="VCN17" s="7"/>
      <c r="VCO17" s="7"/>
      <c r="VCP17" s="7"/>
      <c r="VCQ17" s="7"/>
      <c r="VCR17" s="7"/>
      <c r="VCS17" s="7"/>
      <c r="VCT17" s="7"/>
      <c r="VCU17" s="7"/>
      <c r="VCV17" s="7"/>
      <c r="VCW17" s="7"/>
      <c r="VCX17" s="7"/>
      <c r="VCY17" s="7"/>
      <c r="VCZ17" s="7"/>
      <c r="VDA17" s="7"/>
      <c r="VDB17" s="7"/>
      <c r="VDC17" s="7"/>
      <c r="VDD17" s="7"/>
      <c r="VDE17" s="7"/>
      <c r="VDF17" s="7"/>
      <c r="VDG17" s="7"/>
      <c r="VDH17" s="7"/>
      <c r="VDI17" s="7"/>
      <c r="VDJ17" s="7"/>
      <c r="VDK17" s="7"/>
      <c r="VDL17" s="7"/>
      <c r="VDM17" s="7"/>
      <c r="VDN17" s="7"/>
      <c r="VDO17" s="7"/>
      <c r="VDP17" s="7"/>
      <c r="VDQ17" s="7"/>
      <c r="VDR17" s="7"/>
      <c r="VDS17" s="7"/>
      <c r="VDT17" s="7"/>
      <c r="VDU17" s="7"/>
      <c r="VDV17" s="7"/>
      <c r="VDW17" s="7"/>
      <c r="VDX17" s="7"/>
      <c r="VDY17" s="7"/>
      <c r="VDZ17" s="7"/>
      <c r="VEA17" s="7"/>
      <c r="VEB17" s="7"/>
      <c r="VEC17" s="7"/>
      <c r="VED17" s="7"/>
      <c r="VEE17" s="7"/>
      <c r="VEF17" s="7"/>
      <c r="VEG17" s="7"/>
      <c r="VEH17" s="7"/>
      <c r="VEI17" s="7"/>
      <c r="VEJ17" s="7"/>
      <c r="VEK17" s="7"/>
      <c r="VEL17" s="7"/>
      <c r="VEM17" s="7"/>
      <c r="VEN17" s="7"/>
      <c r="VEO17" s="7"/>
      <c r="VEP17" s="7"/>
      <c r="VEQ17" s="7"/>
      <c r="VER17" s="7"/>
      <c r="VES17" s="7"/>
      <c r="VET17" s="7"/>
      <c r="VEU17" s="7"/>
      <c r="VEV17" s="7"/>
      <c r="VEW17" s="7"/>
      <c r="VEX17" s="7"/>
      <c r="VEY17" s="7"/>
      <c r="VEZ17" s="7"/>
      <c r="VFA17" s="7"/>
      <c r="VFB17" s="7"/>
      <c r="VFC17" s="7"/>
      <c r="VFD17" s="7"/>
      <c r="VFE17" s="7"/>
      <c r="VFF17" s="7"/>
      <c r="VFG17" s="7"/>
      <c r="VFH17" s="7"/>
      <c r="VFI17" s="7"/>
      <c r="VFJ17" s="7"/>
      <c r="VFK17" s="7"/>
      <c r="VFL17" s="7"/>
      <c r="VFM17" s="7"/>
      <c r="VFN17" s="7"/>
      <c r="VFO17" s="7"/>
      <c r="VFP17" s="7"/>
      <c r="VFQ17" s="7"/>
      <c r="VFR17" s="7"/>
      <c r="VFS17" s="7"/>
      <c r="VFT17" s="7"/>
      <c r="VFU17" s="7"/>
      <c r="VFV17" s="7"/>
      <c r="VFW17" s="7"/>
      <c r="VFX17" s="7"/>
      <c r="VFY17" s="7"/>
      <c r="VFZ17" s="7"/>
      <c r="VGA17" s="7"/>
      <c r="VGB17" s="7"/>
      <c r="VGC17" s="7"/>
      <c r="VGD17" s="7"/>
      <c r="VGE17" s="7"/>
      <c r="VGF17" s="7"/>
      <c r="VGG17" s="7"/>
      <c r="VGH17" s="7"/>
      <c r="VGI17" s="7"/>
      <c r="VGJ17" s="7"/>
      <c r="VGK17" s="7"/>
      <c r="VGL17" s="7"/>
      <c r="VGM17" s="7"/>
      <c r="VGN17" s="7"/>
      <c r="VGO17" s="7"/>
      <c r="VGP17" s="7"/>
      <c r="VGQ17" s="7"/>
      <c r="VGR17" s="7"/>
      <c r="VGS17" s="7"/>
      <c r="VGT17" s="7"/>
      <c r="VGU17" s="7"/>
      <c r="VGV17" s="7"/>
      <c r="VGW17" s="7"/>
      <c r="VGX17" s="7"/>
      <c r="VGY17" s="7"/>
      <c r="VGZ17" s="7"/>
      <c r="VHA17" s="7"/>
      <c r="VHB17" s="7"/>
      <c r="VHC17" s="7"/>
      <c r="VHD17" s="7"/>
      <c r="VHE17" s="7"/>
      <c r="VHF17" s="7"/>
      <c r="VHG17" s="7"/>
      <c r="VHH17" s="7"/>
      <c r="VHI17" s="7"/>
      <c r="VHJ17" s="7"/>
      <c r="VHK17" s="7"/>
      <c r="VHL17" s="7"/>
      <c r="VHM17" s="7"/>
      <c r="VHN17" s="7"/>
      <c r="VHO17" s="7"/>
      <c r="VHP17" s="7"/>
      <c r="VHQ17" s="7"/>
      <c r="VHR17" s="7"/>
      <c r="VHS17" s="7"/>
      <c r="VHT17" s="7"/>
      <c r="VHU17" s="7"/>
      <c r="VHV17" s="7"/>
      <c r="VHW17" s="7"/>
      <c r="VHX17" s="7"/>
      <c r="VHY17" s="7"/>
      <c r="VHZ17" s="7"/>
      <c r="VIA17" s="7"/>
      <c r="VIB17" s="7"/>
      <c r="VIC17" s="7"/>
      <c r="VID17" s="7"/>
      <c r="VIE17" s="7"/>
      <c r="VIF17" s="7"/>
      <c r="VIG17" s="7"/>
      <c r="VIH17" s="7"/>
      <c r="VII17" s="7"/>
      <c r="VIJ17" s="7"/>
      <c r="VIK17" s="7"/>
      <c r="VIL17" s="7"/>
      <c r="VIM17" s="7"/>
      <c r="VIN17" s="7"/>
      <c r="VIO17" s="7"/>
      <c r="VIP17" s="7"/>
      <c r="VIQ17" s="7"/>
      <c r="VIR17" s="7"/>
      <c r="VIT17" s="7"/>
      <c r="VIU17" s="7"/>
      <c r="VIV17" s="7"/>
      <c r="VIW17" s="7"/>
      <c r="VIX17" s="7"/>
      <c r="VIY17" s="7"/>
      <c r="VIZ17" s="7"/>
      <c r="VJA17" s="7"/>
      <c r="VJB17" s="7"/>
      <c r="VJC17" s="7"/>
      <c r="VJD17" s="7"/>
      <c r="VJE17" s="7"/>
      <c r="VJF17" s="7"/>
      <c r="VJG17" s="7"/>
      <c r="VJH17" s="7"/>
      <c r="VJI17" s="7"/>
      <c r="VJJ17" s="7"/>
      <c r="VJK17" s="7"/>
      <c r="VJL17" s="7"/>
      <c r="VJM17" s="7"/>
      <c r="VJN17" s="7"/>
      <c r="VJO17" s="7"/>
      <c r="VJP17" s="7"/>
      <c r="VJQ17" s="7"/>
      <c r="VJR17" s="7"/>
      <c r="VJS17" s="7"/>
      <c r="VJT17" s="7"/>
      <c r="VJU17" s="7"/>
      <c r="VJV17" s="7"/>
      <c r="VJW17" s="7"/>
      <c r="VJX17" s="7"/>
      <c r="VJY17" s="7"/>
      <c r="VJZ17" s="7"/>
      <c r="VKA17" s="7"/>
      <c r="VKB17" s="7"/>
      <c r="VKC17" s="7"/>
      <c r="VKD17" s="7"/>
      <c r="VKE17" s="7"/>
      <c r="VKF17" s="7"/>
      <c r="VKG17" s="7"/>
      <c r="VKH17" s="7"/>
      <c r="VKI17" s="7"/>
      <c r="VKJ17" s="7"/>
      <c r="VKK17" s="7"/>
      <c r="VKL17" s="7"/>
      <c r="VKM17" s="7"/>
      <c r="VKN17" s="7"/>
      <c r="VKO17" s="7"/>
      <c r="VKP17" s="7"/>
      <c r="VKQ17" s="7"/>
      <c r="VKR17" s="7"/>
      <c r="VKS17" s="7"/>
      <c r="VKT17" s="7"/>
      <c r="VKU17" s="7"/>
      <c r="VKV17" s="7"/>
      <c r="VKW17" s="7"/>
      <c r="VKX17" s="7"/>
      <c r="VKY17" s="7"/>
      <c r="VKZ17" s="7"/>
      <c r="VLA17" s="7"/>
      <c r="VLB17" s="7"/>
      <c r="VLC17" s="7"/>
      <c r="VLD17" s="7"/>
      <c r="VLE17" s="7"/>
      <c r="VLF17" s="7"/>
      <c r="VLG17" s="7"/>
      <c r="VLH17" s="7"/>
      <c r="VLI17" s="7"/>
      <c r="VLJ17" s="7"/>
      <c r="VLK17" s="7"/>
      <c r="VLL17" s="7"/>
      <c r="VLM17" s="7"/>
      <c r="VLN17" s="7"/>
      <c r="VLO17" s="7"/>
      <c r="VLP17" s="7"/>
      <c r="VLQ17" s="7"/>
      <c r="VLR17" s="7"/>
      <c r="VLS17" s="7"/>
      <c r="VLT17" s="7"/>
      <c r="VLU17" s="7"/>
      <c r="VLV17" s="7"/>
      <c r="VLW17" s="7"/>
      <c r="VLX17" s="7"/>
      <c r="VLY17" s="7"/>
      <c r="VLZ17" s="7"/>
      <c r="VMA17" s="7"/>
      <c r="VMB17" s="7"/>
      <c r="VMC17" s="7"/>
      <c r="VMD17" s="7"/>
      <c r="VME17" s="7"/>
      <c r="VMF17" s="7"/>
      <c r="VMG17" s="7"/>
      <c r="VMH17" s="7"/>
      <c r="VMI17" s="7"/>
      <c r="VMJ17" s="7"/>
      <c r="VMK17" s="7"/>
      <c r="VML17" s="7"/>
      <c r="VMM17" s="7"/>
      <c r="VMN17" s="7"/>
      <c r="VMO17" s="7"/>
      <c r="VMP17" s="7"/>
      <c r="VMQ17" s="7"/>
      <c r="VMR17" s="7"/>
      <c r="VMS17" s="7"/>
      <c r="VMT17" s="7"/>
      <c r="VMU17" s="7"/>
      <c r="VMV17" s="7"/>
      <c r="VMW17" s="7"/>
      <c r="VMX17" s="7"/>
      <c r="VMY17" s="7"/>
      <c r="VMZ17" s="7"/>
      <c r="VNA17" s="7"/>
      <c r="VNB17" s="7"/>
      <c r="VNC17" s="7"/>
      <c r="VND17" s="7"/>
      <c r="VNE17" s="7"/>
      <c r="VNF17" s="7"/>
      <c r="VNG17" s="7"/>
      <c r="VNH17" s="7"/>
      <c r="VNI17" s="7"/>
      <c r="VNJ17" s="7"/>
      <c r="VNK17" s="7"/>
      <c r="VNL17" s="7"/>
      <c r="VNM17" s="7"/>
      <c r="VNN17" s="7"/>
      <c r="VNO17" s="7"/>
      <c r="VNP17" s="7"/>
      <c r="VNQ17" s="7"/>
      <c r="VNR17" s="7"/>
      <c r="VNS17" s="7"/>
      <c r="VNT17" s="7"/>
      <c r="VNU17" s="7"/>
      <c r="VNV17" s="7"/>
      <c r="VNW17" s="7"/>
      <c r="VNX17" s="7"/>
      <c r="VNY17" s="7"/>
      <c r="VNZ17" s="7"/>
      <c r="VOA17" s="7"/>
      <c r="VOB17" s="7"/>
      <c r="VOC17" s="7"/>
      <c r="VOD17" s="7"/>
      <c r="VOE17" s="7"/>
      <c r="VOF17" s="7"/>
      <c r="VOG17" s="7"/>
      <c r="VOH17" s="7"/>
      <c r="VOI17" s="7"/>
      <c r="VOJ17" s="7"/>
      <c r="VOK17" s="7"/>
      <c r="VOL17" s="7"/>
      <c r="VOM17" s="7"/>
      <c r="VON17" s="7"/>
      <c r="VOO17" s="7"/>
      <c r="VOP17" s="7"/>
      <c r="VOQ17" s="7"/>
      <c r="VOR17" s="7"/>
      <c r="VOS17" s="7"/>
      <c r="VOT17" s="7"/>
      <c r="VOU17" s="7"/>
      <c r="VOV17" s="7"/>
      <c r="VOW17" s="7"/>
      <c r="VOX17" s="7"/>
      <c r="VOY17" s="7"/>
      <c r="VOZ17" s="7"/>
      <c r="VPA17" s="7"/>
      <c r="VPB17" s="7"/>
      <c r="VPC17" s="7"/>
      <c r="VPD17" s="7"/>
      <c r="VPE17" s="7"/>
      <c r="VPF17" s="7"/>
      <c r="VPG17" s="7"/>
      <c r="VPH17" s="7"/>
      <c r="VPI17" s="7"/>
      <c r="VPJ17" s="7"/>
      <c r="VPK17" s="7"/>
      <c r="VPL17" s="7"/>
      <c r="VPM17" s="7"/>
      <c r="VPN17" s="7"/>
      <c r="VPO17" s="7"/>
      <c r="VPP17" s="7"/>
      <c r="VPQ17" s="7"/>
      <c r="VPR17" s="7"/>
      <c r="VPS17" s="7"/>
      <c r="VPT17" s="7"/>
      <c r="VPU17" s="7"/>
      <c r="VPV17" s="7"/>
      <c r="VPW17" s="7"/>
      <c r="VPX17" s="7"/>
      <c r="VPY17" s="7"/>
      <c r="VPZ17" s="7"/>
      <c r="VQA17" s="7"/>
      <c r="VQB17" s="7"/>
      <c r="VQC17" s="7"/>
      <c r="VQD17" s="7"/>
      <c r="VQE17" s="7"/>
      <c r="VQF17" s="7"/>
      <c r="VQG17" s="7"/>
      <c r="VQH17" s="7"/>
      <c r="VQI17" s="7"/>
      <c r="VQJ17" s="7"/>
      <c r="VQK17" s="7"/>
      <c r="VQL17" s="7"/>
      <c r="VQM17" s="7"/>
      <c r="VQN17" s="7"/>
      <c r="VQO17" s="7"/>
      <c r="VQP17" s="7"/>
      <c r="VQQ17" s="7"/>
      <c r="VQR17" s="7"/>
      <c r="VQS17" s="7"/>
      <c r="VQT17" s="7"/>
      <c r="VQU17" s="7"/>
      <c r="VQV17" s="7"/>
      <c r="VQW17" s="7"/>
      <c r="VQX17" s="7"/>
      <c r="VQY17" s="7"/>
      <c r="VQZ17" s="7"/>
      <c r="VRA17" s="7"/>
      <c r="VRB17" s="7"/>
      <c r="VRC17" s="7"/>
      <c r="VRD17" s="7"/>
      <c r="VRE17" s="7"/>
      <c r="VRF17" s="7"/>
      <c r="VRG17" s="7"/>
      <c r="VRH17" s="7"/>
      <c r="VRI17" s="7"/>
      <c r="VRJ17" s="7"/>
      <c r="VRK17" s="7"/>
      <c r="VRL17" s="7"/>
      <c r="VRM17" s="7"/>
      <c r="VRN17" s="7"/>
      <c r="VRO17" s="7"/>
      <c r="VRP17" s="7"/>
      <c r="VRQ17" s="7"/>
      <c r="VRR17" s="7"/>
      <c r="VRS17" s="7"/>
      <c r="VRT17" s="7"/>
      <c r="VRU17" s="7"/>
      <c r="VRV17" s="7"/>
      <c r="VRW17" s="7"/>
      <c r="VRX17" s="7"/>
      <c r="VRY17" s="7"/>
      <c r="VRZ17" s="7"/>
      <c r="VSA17" s="7"/>
      <c r="VSB17" s="7"/>
      <c r="VSC17" s="7"/>
      <c r="VSD17" s="7"/>
      <c r="VSE17" s="7"/>
      <c r="VSF17" s="7"/>
      <c r="VSG17" s="7"/>
      <c r="VSH17" s="7"/>
      <c r="VSI17" s="7"/>
      <c r="VSJ17" s="7"/>
      <c r="VSK17" s="7"/>
      <c r="VSL17" s="7"/>
      <c r="VSM17" s="7"/>
      <c r="VSN17" s="7"/>
      <c r="VSP17" s="7"/>
      <c r="VSQ17" s="7"/>
      <c r="VSR17" s="7"/>
      <c r="VSS17" s="7"/>
      <c r="VST17" s="7"/>
      <c r="VSU17" s="7"/>
      <c r="VSV17" s="7"/>
      <c r="VSW17" s="7"/>
      <c r="VSX17" s="7"/>
      <c r="VSY17" s="7"/>
      <c r="VSZ17" s="7"/>
      <c r="VTA17" s="7"/>
      <c r="VTB17" s="7"/>
      <c r="VTC17" s="7"/>
      <c r="VTD17" s="7"/>
      <c r="VTE17" s="7"/>
      <c r="VTF17" s="7"/>
      <c r="VTG17" s="7"/>
      <c r="VTH17" s="7"/>
      <c r="VTI17" s="7"/>
      <c r="VTJ17" s="7"/>
      <c r="VTK17" s="7"/>
      <c r="VTL17" s="7"/>
      <c r="VTM17" s="7"/>
      <c r="VTN17" s="7"/>
      <c r="VTO17" s="7"/>
      <c r="VTP17" s="7"/>
      <c r="VTQ17" s="7"/>
      <c r="VTR17" s="7"/>
      <c r="VTS17" s="7"/>
      <c r="VTT17" s="7"/>
      <c r="VTU17" s="7"/>
      <c r="VTV17" s="7"/>
      <c r="VTW17" s="7"/>
      <c r="VTX17" s="7"/>
      <c r="VTY17" s="7"/>
      <c r="VTZ17" s="7"/>
      <c r="VUA17" s="7"/>
      <c r="VUB17" s="7"/>
      <c r="VUC17" s="7"/>
      <c r="VUD17" s="7"/>
      <c r="VUE17" s="7"/>
      <c r="VUF17" s="7"/>
      <c r="VUG17" s="7"/>
      <c r="VUH17" s="7"/>
      <c r="VUI17" s="7"/>
      <c r="VUJ17" s="7"/>
      <c r="VUK17" s="7"/>
      <c r="VUL17" s="7"/>
      <c r="VUM17" s="7"/>
      <c r="VUN17" s="7"/>
      <c r="VUO17" s="7"/>
      <c r="VUP17" s="7"/>
      <c r="VUQ17" s="7"/>
      <c r="VUR17" s="7"/>
      <c r="VUS17" s="7"/>
      <c r="VUT17" s="7"/>
      <c r="VUU17" s="7"/>
      <c r="VUV17" s="7"/>
      <c r="VUW17" s="7"/>
      <c r="VUX17" s="7"/>
      <c r="VUY17" s="7"/>
      <c r="VUZ17" s="7"/>
      <c r="VVA17" s="7"/>
      <c r="VVB17" s="7"/>
      <c r="VVC17" s="7"/>
      <c r="VVD17" s="7"/>
      <c r="VVE17" s="7"/>
      <c r="VVF17" s="7"/>
      <c r="VVG17" s="7"/>
      <c r="VVH17" s="7"/>
      <c r="VVI17" s="7"/>
      <c r="VVJ17" s="7"/>
      <c r="VVK17" s="7"/>
      <c r="VVL17" s="7"/>
      <c r="VVM17" s="7"/>
      <c r="VVN17" s="7"/>
      <c r="VVO17" s="7"/>
      <c r="VVP17" s="7"/>
      <c r="VVQ17" s="7"/>
      <c r="VVR17" s="7"/>
      <c r="VVS17" s="7"/>
      <c r="VVT17" s="7"/>
      <c r="VVU17" s="7"/>
      <c r="VVV17" s="7"/>
      <c r="VVW17" s="7"/>
      <c r="VVX17" s="7"/>
      <c r="VVY17" s="7"/>
      <c r="VVZ17" s="7"/>
      <c r="VWA17" s="7"/>
      <c r="VWB17" s="7"/>
      <c r="VWC17" s="7"/>
      <c r="VWD17" s="7"/>
      <c r="VWE17" s="7"/>
      <c r="VWF17" s="7"/>
      <c r="VWG17" s="7"/>
      <c r="VWH17" s="7"/>
      <c r="VWI17" s="7"/>
      <c r="VWJ17" s="7"/>
      <c r="VWK17" s="7"/>
      <c r="VWL17" s="7"/>
      <c r="VWM17" s="7"/>
      <c r="VWN17" s="7"/>
      <c r="VWO17" s="7"/>
      <c r="VWP17" s="7"/>
      <c r="VWQ17" s="7"/>
      <c r="VWR17" s="7"/>
      <c r="VWS17" s="7"/>
      <c r="VWT17" s="7"/>
      <c r="VWU17" s="7"/>
      <c r="VWV17" s="7"/>
      <c r="VWW17" s="7"/>
      <c r="VWX17" s="7"/>
      <c r="VWY17" s="7"/>
      <c r="VWZ17" s="7"/>
      <c r="VXA17" s="7"/>
      <c r="VXB17" s="7"/>
      <c r="VXC17" s="7"/>
      <c r="VXD17" s="7"/>
      <c r="VXE17" s="7"/>
      <c r="VXF17" s="7"/>
      <c r="VXG17" s="7"/>
      <c r="VXH17" s="7"/>
      <c r="VXI17" s="7"/>
      <c r="VXJ17" s="7"/>
      <c r="VXK17" s="7"/>
      <c r="VXL17" s="7"/>
      <c r="VXM17" s="7"/>
      <c r="VXN17" s="7"/>
      <c r="VXO17" s="7"/>
      <c r="VXP17" s="7"/>
      <c r="VXQ17" s="7"/>
      <c r="VXR17" s="7"/>
      <c r="VXS17" s="7"/>
      <c r="VXT17" s="7"/>
      <c r="VXU17" s="7"/>
      <c r="VXV17" s="7"/>
      <c r="VXW17" s="7"/>
      <c r="VXX17" s="7"/>
      <c r="VXY17" s="7"/>
      <c r="VXZ17" s="7"/>
      <c r="VYA17" s="7"/>
      <c r="VYB17" s="7"/>
      <c r="VYC17" s="7"/>
      <c r="VYD17" s="7"/>
      <c r="VYE17" s="7"/>
      <c r="VYF17" s="7"/>
      <c r="VYG17" s="7"/>
      <c r="VYH17" s="7"/>
      <c r="VYI17" s="7"/>
      <c r="VYJ17" s="7"/>
      <c r="VYK17" s="7"/>
      <c r="VYL17" s="7"/>
      <c r="VYM17" s="7"/>
      <c r="VYN17" s="7"/>
      <c r="VYO17" s="7"/>
      <c r="VYP17" s="7"/>
      <c r="VYQ17" s="7"/>
      <c r="VYR17" s="7"/>
      <c r="VYS17" s="7"/>
      <c r="VYT17" s="7"/>
      <c r="VYU17" s="7"/>
      <c r="VYV17" s="7"/>
      <c r="VYW17" s="7"/>
      <c r="VYX17" s="7"/>
      <c r="VYY17" s="7"/>
      <c r="VYZ17" s="7"/>
      <c r="VZA17" s="7"/>
      <c r="VZB17" s="7"/>
      <c r="VZC17" s="7"/>
      <c r="VZD17" s="7"/>
      <c r="VZE17" s="7"/>
      <c r="VZF17" s="7"/>
      <c r="VZG17" s="7"/>
      <c r="VZH17" s="7"/>
      <c r="VZI17" s="7"/>
      <c r="VZJ17" s="7"/>
      <c r="VZK17" s="7"/>
      <c r="VZL17" s="7"/>
      <c r="VZM17" s="7"/>
      <c r="VZN17" s="7"/>
      <c r="VZO17" s="7"/>
      <c r="VZP17" s="7"/>
      <c r="VZQ17" s="7"/>
      <c r="VZR17" s="7"/>
      <c r="VZS17" s="7"/>
      <c r="VZT17" s="7"/>
      <c r="VZU17" s="7"/>
      <c r="VZV17" s="7"/>
      <c r="VZW17" s="7"/>
      <c r="VZX17" s="7"/>
      <c r="VZY17" s="7"/>
      <c r="VZZ17" s="7"/>
      <c r="WAA17" s="7"/>
      <c r="WAB17" s="7"/>
      <c r="WAC17" s="7"/>
      <c r="WAD17" s="7"/>
      <c r="WAE17" s="7"/>
      <c r="WAF17" s="7"/>
      <c r="WAG17" s="7"/>
      <c r="WAH17" s="7"/>
      <c r="WAI17" s="7"/>
      <c r="WAJ17" s="7"/>
      <c r="WAK17" s="7"/>
      <c r="WAL17" s="7"/>
      <c r="WAM17" s="7"/>
      <c r="WAN17" s="7"/>
      <c r="WAO17" s="7"/>
      <c r="WAP17" s="7"/>
      <c r="WAQ17" s="7"/>
      <c r="WAR17" s="7"/>
      <c r="WAS17" s="7"/>
      <c r="WAT17" s="7"/>
      <c r="WAU17" s="7"/>
      <c r="WAV17" s="7"/>
      <c r="WAW17" s="7"/>
      <c r="WAX17" s="7"/>
      <c r="WAY17" s="7"/>
      <c r="WAZ17" s="7"/>
      <c r="WBA17" s="7"/>
      <c r="WBB17" s="7"/>
      <c r="WBC17" s="7"/>
      <c r="WBD17" s="7"/>
      <c r="WBE17" s="7"/>
      <c r="WBF17" s="7"/>
      <c r="WBG17" s="7"/>
      <c r="WBH17" s="7"/>
      <c r="WBI17" s="7"/>
      <c r="WBJ17" s="7"/>
      <c r="WBK17" s="7"/>
      <c r="WBL17" s="7"/>
      <c r="WBM17" s="7"/>
      <c r="WBN17" s="7"/>
      <c r="WBO17" s="7"/>
      <c r="WBP17" s="7"/>
      <c r="WBQ17" s="7"/>
      <c r="WBR17" s="7"/>
      <c r="WBS17" s="7"/>
      <c r="WBT17" s="7"/>
      <c r="WBU17" s="7"/>
      <c r="WBV17" s="7"/>
      <c r="WBW17" s="7"/>
      <c r="WBX17" s="7"/>
      <c r="WBY17" s="7"/>
      <c r="WBZ17" s="7"/>
      <c r="WCA17" s="7"/>
      <c r="WCB17" s="7"/>
      <c r="WCC17" s="7"/>
      <c r="WCD17" s="7"/>
      <c r="WCE17" s="7"/>
      <c r="WCF17" s="7"/>
      <c r="WCG17" s="7"/>
      <c r="WCH17" s="7"/>
      <c r="WCI17" s="7"/>
      <c r="WCJ17" s="7"/>
      <c r="WCL17" s="7"/>
      <c r="WCM17" s="7"/>
      <c r="WCN17" s="7"/>
      <c r="WCO17" s="7"/>
      <c r="WCP17" s="7"/>
      <c r="WCQ17" s="7"/>
      <c r="WCR17" s="7"/>
      <c r="WCS17" s="7"/>
      <c r="WCT17" s="7"/>
      <c r="WCU17" s="7"/>
      <c r="WCV17" s="7"/>
      <c r="WCW17" s="7"/>
      <c r="WCX17" s="7"/>
      <c r="WCY17" s="7"/>
      <c r="WCZ17" s="7"/>
      <c r="WDA17" s="7"/>
      <c r="WDB17" s="7"/>
      <c r="WDC17" s="7"/>
      <c r="WDD17" s="7"/>
      <c r="WDE17" s="7"/>
      <c r="WDF17" s="7"/>
      <c r="WDG17" s="7"/>
      <c r="WDH17" s="7"/>
      <c r="WDI17" s="7"/>
      <c r="WDJ17" s="7"/>
      <c r="WDK17" s="7"/>
      <c r="WDL17" s="7"/>
      <c r="WDM17" s="7"/>
      <c r="WDN17" s="7"/>
      <c r="WDO17" s="7"/>
      <c r="WDP17" s="7"/>
      <c r="WDQ17" s="7"/>
      <c r="WDR17" s="7"/>
      <c r="WDS17" s="7"/>
      <c r="WDT17" s="7"/>
      <c r="WDU17" s="7"/>
      <c r="WDV17" s="7"/>
      <c r="WDW17" s="7"/>
      <c r="WDX17" s="7"/>
      <c r="WDY17" s="7"/>
      <c r="WDZ17" s="7"/>
      <c r="WEA17" s="7"/>
      <c r="WEB17" s="7"/>
      <c r="WEC17" s="7"/>
      <c r="WED17" s="7"/>
      <c r="WEE17" s="7"/>
      <c r="WEF17" s="7"/>
      <c r="WEG17" s="7"/>
      <c r="WEH17" s="7"/>
      <c r="WEI17" s="7"/>
      <c r="WEJ17" s="7"/>
      <c r="WEK17" s="7"/>
      <c r="WEL17" s="7"/>
      <c r="WEM17" s="7"/>
      <c r="WEN17" s="7"/>
      <c r="WEO17" s="7"/>
      <c r="WEP17" s="7"/>
      <c r="WEQ17" s="7"/>
      <c r="WER17" s="7"/>
      <c r="WES17" s="7"/>
      <c r="WET17" s="7"/>
      <c r="WEU17" s="7"/>
      <c r="WEV17" s="7"/>
      <c r="WEW17" s="7"/>
      <c r="WEX17" s="7"/>
      <c r="WEY17" s="7"/>
      <c r="WEZ17" s="7"/>
      <c r="WFA17" s="7"/>
      <c r="WFB17" s="7"/>
      <c r="WFC17" s="7"/>
      <c r="WFD17" s="7"/>
      <c r="WFE17" s="7"/>
      <c r="WFF17" s="7"/>
      <c r="WFG17" s="7"/>
      <c r="WFH17" s="7"/>
      <c r="WFI17" s="7"/>
      <c r="WFJ17" s="7"/>
      <c r="WFK17" s="7"/>
      <c r="WFL17" s="7"/>
      <c r="WFM17" s="7"/>
      <c r="WFN17" s="7"/>
      <c r="WFO17" s="7"/>
      <c r="WFP17" s="7"/>
      <c r="WFQ17" s="7"/>
      <c r="WFR17" s="7"/>
      <c r="WFS17" s="7"/>
      <c r="WFT17" s="7"/>
      <c r="WFU17" s="7"/>
      <c r="WFV17" s="7"/>
      <c r="WFW17" s="7"/>
      <c r="WFX17" s="7"/>
      <c r="WFY17" s="7"/>
      <c r="WFZ17" s="7"/>
      <c r="WGA17" s="7"/>
      <c r="WGB17" s="7"/>
      <c r="WGC17" s="7"/>
      <c r="WGD17" s="7"/>
      <c r="WGE17" s="7"/>
      <c r="WGF17" s="7"/>
      <c r="WGG17" s="7"/>
      <c r="WGH17" s="7"/>
      <c r="WGI17" s="7"/>
      <c r="WGJ17" s="7"/>
      <c r="WGK17" s="7"/>
      <c r="WGL17" s="7"/>
      <c r="WGM17" s="7"/>
      <c r="WGN17" s="7"/>
      <c r="WGO17" s="7"/>
      <c r="WGP17" s="7"/>
      <c r="WGQ17" s="7"/>
      <c r="WGR17" s="7"/>
      <c r="WGS17" s="7"/>
      <c r="WGT17" s="7"/>
      <c r="WGU17" s="7"/>
      <c r="WGV17" s="7"/>
      <c r="WGW17" s="7"/>
      <c r="WGX17" s="7"/>
      <c r="WGY17" s="7"/>
      <c r="WGZ17" s="7"/>
      <c r="WHA17" s="7"/>
      <c r="WHB17" s="7"/>
      <c r="WHC17" s="7"/>
      <c r="WHD17" s="7"/>
      <c r="WHE17" s="7"/>
      <c r="WHF17" s="7"/>
      <c r="WHG17" s="7"/>
      <c r="WHH17" s="7"/>
      <c r="WHI17" s="7"/>
      <c r="WHJ17" s="7"/>
      <c r="WHK17" s="7"/>
      <c r="WHL17" s="7"/>
      <c r="WHM17" s="7"/>
      <c r="WHN17" s="7"/>
      <c r="WHO17" s="7"/>
      <c r="WHP17" s="7"/>
      <c r="WHQ17" s="7"/>
      <c r="WHR17" s="7"/>
      <c r="WHS17" s="7"/>
      <c r="WHT17" s="7"/>
      <c r="WHU17" s="7"/>
      <c r="WHV17" s="7"/>
      <c r="WHW17" s="7"/>
      <c r="WHX17" s="7"/>
      <c r="WHY17" s="7"/>
      <c r="WHZ17" s="7"/>
      <c r="WIA17" s="7"/>
      <c r="WIB17" s="7"/>
      <c r="WIC17" s="7"/>
      <c r="WID17" s="7"/>
      <c r="WIE17" s="7"/>
      <c r="WIF17" s="7"/>
      <c r="WIG17" s="7"/>
      <c r="WIH17" s="7"/>
      <c r="WII17" s="7"/>
      <c r="WIJ17" s="7"/>
      <c r="WIK17" s="7"/>
      <c r="WIL17" s="7"/>
      <c r="WIM17" s="7"/>
      <c r="WIN17" s="7"/>
      <c r="WIO17" s="7"/>
      <c r="WIP17" s="7"/>
      <c r="WIQ17" s="7"/>
      <c r="WIR17" s="7"/>
      <c r="WIS17" s="7"/>
      <c r="WIT17" s="7"/>
      <c r="WIU17" s="7"/>
      <c r="WIV17" s="7"/>
      <c r="WIW17" s="7"/>
      <c r="WIX17" s="7"/>
      <c r="WIY17" s="7"/>
      <c r="WIZ17" s="7"/>
      <c r="WJA17" s="7"/>
      <c r="WJB17" s="7"/>
      <c r="WJC17" s="7"/>
      <c r="WJD17" s="7"/>
      <c r="WJE17" s="7"/>
      <c r="WJF17" s="7"/>
      <c r="WJG17" s="7"/>
      <c r="WJH17" s="7"/>
      <c r="WJI17" s="7"/>
      <c r="WJJ17" s="7"/>
      <c r="WJK17" s="7"/>
      <c r="WJL17" s="7"/>
      <c r="WJM17" s="7"/>
      <c r="WJN17" s="7"/>
      <c r="WJO17" s="7"/>
      <c r="WJP17" s="7"/>
      <c r="WJQ17" s="7"/>
      <c r="WJR17" s="7"/>
      <c r="WJS17" s="7"/>
      <c r="WJT17" s="7"/>
      <c r="WJU17" s="7"/>
      <c r="WJV17" s="7"/>
      <c r="WJW17" s="7"/>
      <c r="WJX17" s="7"/>
      <c r="WJY17" s="7"/>
      <c r="WJZ17" s="7"/>
      <c r="WKA17" s="7"/>
      <c r="WKB17" s="7"/>
      <c r="WKC17" s="7"/>
      <c r="WKD17" s="7"/>
      <c r="WKE17" s="7"/>
      <c r="WKF17" s="7"/>
      <c r="WKG17" s="7"/>
      <c r="WKH17" s="7"/>
      <c r="WKI17" s="7"/>
      <c r="WKJ17" s="7"/>
      <c r="WKK17" s="7"/>
      <c r="WKL17" s="7"/>
      <c r="WKM17" s="7"/>
      <c r="WKN17" s="7"/>
      <c r="WKO17" s="7"/>
      <c r="WKP17" s="7"/>
      <c r="WKQ17" s="7"/>
      <c r="WKR17" s="7"/>
      <c r="WKS17" s="7"/>
      <c r="WKT17" s="7"/>
      <c r="WKU17" s="7"/>
      <c r="WKV17" s="7"/>
      <c r="WKW17" s="7"/>
      <c r="WKX17" s="7"/>
      <c r="WKY17" s="7"/>
      <c r="WKZ17" s="7"/>
      <c r="WLA17" s="7"/>
      <c r="WLB17" s="7"/>
      <c r="WLC17" s="7"/>
      <c r="WLD17" s="7"/>
      <c r="WLE17" s="7"/>
      <c r="WLF17" s="7"/>
      <c r="WLG17" s="7"/>
      <c r="WLH17" s="7"/>
      <c r="WLI17" s="7"/>
      <c r="WLJ17" s="7"/>
      <c r="WLK17" s="7"/>
      <c r="WLL17" s="7"/>
      <c r="WLM17" s="7"/>
      <c r="WLN17" s="7"/>
      <c r="WLO17" s="7"/>
      <c r="WLP17" s="7"/>
      <c r="WLQ17" s="7"/>
      <c r="WLR17" s="7"/>
      <c r="WLS17" s="7"/>
      <c r="WLT17" s="7"/>
      <c r="WLU17" s="7"/>
      <c r="WLV17" s="7"/>
      <c r="WLW17" s="7"/>
      <c r="WLX17" s="7"/>
      <c r="WLY17" s="7"/>
      <c r="WLZ17" s="7"/>
      <c r="WMA17" s="7"/>
      <c r="WMB17" s="7"/>
      <c r="WMC17" s="7"/>
      <c r="WMD17" s="7"/>
      <c r="WME17" s="7"/>
      <c r="WMF17" s="7"/>
      <c r="WMH17" s="7"/>
      <c r="WMI17" s="7"/>
      <c r="WMJ17" s="7"/>
      <c r="WMK17" s="7"/>
      <c r="WML17" s="7"/>
      <c r="WMM17" s="7"/>
      <c r="WMN17" s="7"/>
      <c r="WMO17" s="7"/>
      <c r="WMP17" s="7"/>
      <c r="WMQ17" s="7"/>
      <c r="WMR17" s="7"/>
      <c r="WMS17" s="7"/>
      <c r="WMT17" s="7"/>
      <c r="WMU17" s="7"/>
      <c r="WMV17" s="7"/>
      <c r="WMW17" s="7"/>
      <c r="WMX17" s="7"/>
      <c r="WMY17" s="7"/>
      <c r="WMZ17" s="7"/>
      <c r="WNA17" s="7"/>
      <c r="WNB17" s="7"/>
      <c r="WNC17" s="7"/>
      <c r="WND17" s="7"/>
      <c r="WNE17" s="7"/>
      <c r="WNF17" s="7"/>
      <c r="WNG17" s="7"/>
      <c r="WNH17" s="7"/>
      <c r="WNI17" s="7"/>
      <c r="WNJ17" s="7"/>
      <c r="WNK17" s="7"/>
      <c r="WNL17" s="7"/>
      <c r="WNM17" s="7"/>
      <c r="WNN17" s="7"/>
      <c r="WNO17" s="7"/>
      <c r="WNP17" s="7"/>
      <c r="WNQ17" s="7"/>
      <c r="WNR17" s="7"/>
      <c r="WNS17" s="7"/>
      <c r="WNT17" s="7"/>
      <c r="WNU17" s="7"/>
      <c r="WNV17" s="7"/>
      <c r="WNW17" s="7"/>
      <c r="WNX17" s="7"/>
      <c r="WNY17" s="7"/>
      <c r="WNZ17" s="7"/>
      <c r="WOA17" s="7"/>
      <c r="WOB17" s="7"/>
      <c r="WOC17" s="7"/>
      <c r="WOD17" s="7"/>
      <c r="WOE17" s="7"/>
      <c r="WOF17" s="7"/>
      <c r="WOG17" s="7"/>
      <c r="WOH17" s="7"/>
      <c r="WOI17" s="7"/>
      <c r="WOJ17" s="7"/>
      <c r="WOK17" s="7"/>
      <c r="WOL17" s="7"/>
      <c r="WOM17" s="7"/>
      <c r="WON17" s="7"/>
      <c r="WOO17" s="7"/>
      <c r="WOP17" s="7"/>
      <c r="WOQ17" s="7"/>
      <c r="WOR17" s="7"/>
      <c r="WOS17" s="7"/>
      <c r="WOT17" s="7"/>
      <c r="WOU17" s="7"/>
      <c r="WOV17" s="7"/>
      <c r="WOW17" s="7"/>
      <c r="WOX17" s="7"/>
      <c r="WOY17" s="7"/>
      <c r="WOZ17" s="7"/>
      <c r="WPA17" s="7"/>
      <c r="WPB17" s="7"/>
      <c r="WPC17" s="7"/>
      <c r="WPD17" s="7"/>
      <c r="WPE17" s="7"/>
      <c r="WPF17" s="7"/>
      <c r="WPG17" s="7"/>
      <c r="WPH17" s="7"/>
      <c r="WPI17" s="7"/>
      <c r="WPJ17" s="7"/>
      <c r="WPK17" s="7"/>
      <c r="WPL17" s="7"/>
      <c r="WPM17" s="7"/>
      <c r="WPN17" s="7"/>
      <c r="WPO17" s="7"/>
      <c r="WPP17" s="7"/>
      <c r="WPQ17" s="7"/>
      <c r="WPR17" s="7"/>
      <c r="WPS17" s="7"/>
      <c r="WPT17" s="7"/>
      <c r="WPU17" s="7"/>
      <c r="WPV17" s="7"/>
      <c r="WPW17" s="7"/>
      <c r="WPX17" s="7"/>
      <c r="WPY17" s="7"/>
      <c r="WPZ17" s="7"/>
      <c r="WQA17" s="7"/>
      <c r="WQB17" s="7"/>
      <c r="WQC17" s="7"/>
      <c r="WQD17" s="7"/>
      <c r="WQE17" s="7"/>
      <c r="WQF17" s="7"/>
      <c r="WQG17" s="7"/>
      <c r="WQH17" s="7"/>
      <c r="WQI17" s="7"/>
      <c r="WQJ17" s="7"/>
      <c r="WQK17" s="7"/>
      <c r="WQL17" s="7"/>
      <c r="WQM17" s="7"/>
      <c r="WQN17" s="7"/>
      <c r="WQO17" s="7"/>
      <c r="WQP17" s="7"/>
      <c r="WQQ17" s="7"/>
      <c r="WQR17" s="7"/>
      <c r="WQS17" s="7"/>
      <c r="WQT17" s="7"/>
      <c r="WQU17" s="7"/>
      <c r="WQV17" s="7"/>
      <c r="WQW17" s="7"/>
      <c r="WQX17" s="7"/>
      <c r="WQY17" s="7"/>
      <c r="WQZ17" s="7"/>
      <c r="WRA17" s="7"/>
      <c r="WRB17" s="7"/>
      <c r="WRC17" s="7"/>
      <c r="WRD17" s="7"/>
      <c r="WRE17" s="7"/>
      <c r="WRF17" s="7"/>
      <c r="WRG17" s="7"/>
      <c r="WRH17" s="7"/>
      <c r="WRI17" s="7"/>
      <c r="WRJ17" s="7"/>
      <c r="WRK17" s="7"/>
      <c r="WRL17" s="7"/>
      <c r="WRM17" s="7"/>
      <c r="WRN17" s="7"/>
      <c r="WRO17" s="7"/>
      <c r="WRP17" s="7"/>
      <c r="WRQ17" s="7"/>
      <c r="WRR17" s="7"/>
      <c r="WRS17" s="7"/>
      <c r="WRT17" s="7"/>
      <c r="WRU17" s="7"/>
      <c r="WRV17" s="7"/>
      <c r="WRW17" s="7"/>
      <c r="WRX17" s="7"/>
      <c r="WRY17" s="7"/>
      <c r="WRZ17" s="7"/>
      <c r="WSA17" s="7"/>
      <c r="WSB17" s="7"/>
      <c r="WSC17" s="7"/>
      <c r="WSD17" s="7"/>
      <c r="WSE17" s="7"/>
      <c r="WSF17" s="7"/>
      <c r="WSG17" s="7"/>
      <c r="WSH17" s="7"/>
      <c r="WSI17" s="7"/>
      <c r="WSJ17" s="7"/>
      <c r="WSK17" s="7"/>
      <c r="WSL17" s="7"/>
      <c r="WSM17" s="7"/>
      <c r="WSN17" s="7"/>
      <c r="WSO17" s="7"/>
      <c r="WSP17" s="7"/>
      <c r="WSQ17" s="7"/>
      <c r="WSR17" s="7"/>
      <c r="WSS17" s="7"/>
      <c r="WST17" s="7"/>
      <c r="WSU17" s="7"/>
      <c r="WSV17" s="7"/>
      <c r="WSW17" s="7"/>
      <c r="WSX17" s="7"/>
      <c r="WSY17" s="7"/>
      <c r="WSZ17" s="7"/>
      <c r="WTA17" s="7"/>
      <c r="WTB17" s="7"/>
      <c r="WTC17" s="7"/>
      <c r="WTD17" s="7"/>
      <c r="WTE17" s="7"/>
      <c r="WTF17" s="7"/>
      <c r="WTG17" s="7"/>
      <c r="WTH17" s="7"/>
      <c r="WTI17" s="7"/>
      <c r="WTJ17" s="7"/>
      <c r="WTK17" s="7"/>
      <c r="WTL17" s="7"/>
      <c r="WTM17" s="7"/>
      <c r="WTN17" s="7"/>
      <c r="WTO17" s="7"/>
      <c r="WTP17" s="7"/>
      <c r="WTQ17" s="7"/>
      <c r="WTR17" s="7"/>
      <c r="WTS17" s="7"/>
      <c r="WTT17" s="7"/>
      <c r="WTU17" s="7"/>
      <c r="WTV17" s="7"/>
      <c r="WTW17" s="7"/>
      <c r="WTX17" s="7"/>
      <c r="WTY17" s="7"/>
      <c r="WTZ17" s="7"/>
      <c r="WUA17" s="7"/>
      <c r="WUB17" s="7"/>
      <c r="WUC17" s="7"/>
      <c r="WUD17" s="7"/>
      <c r="WUE17" s="7"/>
      <c r="WUF17" s="7"/>
      <c r="WUG17" s="7"/>
      <c r="WUH17" s="7"/>
      <c r="WUI17" s="7"/>
      <c r="WUJ17" s="7"/>
      <c r="WUK17" s="7"/>
      <c r="WUL17" s="7"/>
      <c r="WUM17" s="7"/>
      <c r="WUN17" s="7"/>
      <c r="WUO17" s="7"/>
      <c r="WUP17" s="7"/>
      <c r="WUQ17" s="7"/>
      <c r="WUR17" s="7"/>
      <c r="WUS17" s="7"/>
      <c r="WUT17" s="7"/>
      <c r="WUU17" s="7"/>
      <c r="WUV17" s="7"/>
      <c r="WUW17" s="7"/>
      <c r="WUX17" s="7"/>
      <c r="WUY17" s="7"/>
      <c r="WUZ17" s="7"/>
      <c r="WVA17" s="7"/>
      <c r="WVB17" s="7"/>
      <c r="WVC17" s="7"/>
      <c r="WVD17" s="7"/>
      <c r="WVE17" s="7"/>
      <c r="WVF17" s="7"/>
      <c r="WVG17" s="7"/>
      <c r="WVH17" s="7"/>
      <c r="WVI17" s="7"/>
      <c r="WVJ17" s="7"/>
      <c r="WVK17" s="7"/>
      <c r="WVL17" s="7"/>
      <c r="WVM17" s="7"/>
      <c r="WVN17" s="7"/>
      <c r="WVO17" s="7"/>
      <c r="WVP17" s="7"/>
      <c r="WVQ17" s="7"/>
      <c r="WVR17" s="7"/>
      <c r="WVS17" s="7"/>
      <c r="WVT17" s="7"/>
      <c r="WVU17" s="7"/>
      <c r="WVV17" s="7"/>
      <c r="WVW17" s="7"/>
      <c r="WVX17" s="7"/>
      <c r="WVY17" s="7"/>
      <c r="WVZ17" s="7"/>
      <c r="WWA17" s="7"/>
      <c r="WWB17" s="7"/>
      <c r="WWD17" s="7"/>
      <c r="WWE17" s="7"/>
      <c r="WWF17" s="7"/>
      <c r="WWG17" s="7"/>
      <c r="WWH17" s="7"/>
      <c r="WWI17" s="7"/>
      <c r="WWJ17" s="7"/>
      <c r="WWK17" s="7"/>
      <c r="WWL17" s="7"/>
      <c r="WWM17" s="7"/>
      <c r="WWN17" s="7"/>
      <c r="WWO17" s="7"/>
      <c r="WWP17" s="7"/>
      <c r="WWQ17" s="7"/>
      <c r="WWR17" s="7"/>
      <c r="WWS17" s="7"/>
      <c r="WWT17" s="7"/>
      <c r="WWU17" s="7"/>
      <c r="WWV17" s="7"/>
      <c r="WWW17" s="7"/>
      <c r="WWX17" s="7"/>
      <c r="WWY17" s="7"/>
      <c r="WWZ17" s="7"/>
      <c r="WXA17" s="7"/>
      <c r="WXB17" s="7"/>
      <c r="WXC17" s="7"/>
      <c r="WXD17" s="7"/>
      <c r="WXE17" s="7"/>
      <c r="WXF17" s="7"/>
      <c r="WXG17" s="7"/>
      <c r="WXH17" s="7"/>
      <c r="WXI17" s="7"/>
      <c r="WXJ17" s="7"/>
      <c r="WXK17" s="7"/>
      <c r="WXL17" s="7"/>
      <c r="WXM17" s="7"/>
      <c r="WXN17" s="7"/>
      <c r="WXO17" s="7"/>
      <c r="WXP17" s="7"/>
      <c r="WXQ17" s="7"/>
      <c r="WXR17" s="7"/>
      <c r="WXS17" s="7"/>
      <c r="WXT17" s="7"/>
      <c r="WXU17" s="7"/>
      <c r="WXV17" s="7"/>
      <c r="WXW17" s="7"/>
      <c r="WXX17" s="7"/>
      <c r="WXY17" s="7"/>
      <c r="WXZ17" s="7"/>
      <c r="WYA17" s="7"/>
      <c r="WYB17" s="7"/>
      <c r="WYC17" s="7"/>
      <c r="WYD17" s="7"/>
      <c r="WYE17" s="7"/>
      <c r="WYF17" s="7"/>
      <c r="WYG17" s="7"/>
      <c r="WYH17" s="7"/>
      <c r="WYI17" s="7"/>
      <c r="WYJ17" s="7"/>
      <c r="WYK17" s="7"/>
      <c r="WYL17" s="7"/>
      <c r="WYM17" s="7"/>
      <c r="WYN17" s="7"/>
      <c r="WYO17" s="7"/>
      <c r="WYP17" s="7"/>
      <c r="WYQ17" s="7"/>
      <c r="WYR17" s="7"/>
      <c r="WYS17" s="7"/>
      <c r="WYT17" s="7"/>
      <c r="WYU17" s="7"/>
      <c r="WYV17" s="7"/>
      <c r="WYW17" s="7"/>
      <c r="WYX17" s="7"/>
      <c r="WYY17" s="7"/>
      <c r="WYZ17" s="7"/>
      <c r="WZA17" s="7"/>
      <c r="WZB17" s="7"/>
      <c r="WZC17" s="7"/>
      <c r="WZD17" s="7"/>
      <c r="WZE17" s="7"/>
      <c r="WZF17" s="7"/>
      <c r="WZG17" s="7"/>
      <c r="WZH17" s="7"/>
      <c r="WZI17" s="7"/>
      <c r="WZJ17" s="7"/>
      <c r="WZK17" s="7"/>
      <c r="WZL17" s="7"/>
      <c r="WZM17" s="7"/>
      <c r="WZN17" s="7"/>
      <c r="WZO17" s="7"/>
      <c r="WZP17" s="7"/>
      <c r="WZQ17" s="7"/>
      <c r="WZR17" s="7"/>
      <c r="WZS17" s="7"/>
      <c r="WZT17" s="7"/>
      <c r="WZU17" s="7"/>
      <c r="WZV17" s="7"/>
      <c r="WZW17" s="7"/>
      <c r="WZX17" s="7"/>
      <c r="WZY17" s="7"/>
      <c r="WZZ17" s="7"/>
      <c r="XAA17" s="7"/>
      <c r="XAB17" s="7"/>
      <c r="XAC17" s="7"/>
      <c r="XAD17" s="7"/>
      <c r="XAE17" s="7"/>
      <c r="XAF17" s="7"/>
      <c r="XAG17" s="7"/>
      <c r="XAH17" s="7"/>
      <c r="XAI17" s="7"/>
      <c r="XAJ17" s="7"/>
      <c r="XAK17" s="7"/>
      <c r="XAL17" s="7"/>
      <c r="XAM17" s="7"/>
      <c r="XAN17" s="7"/>
      <c r="XAO17" s="7"/>
      <c r="XAP17" s="7"/>
      <c r="XAQ17" s="7"/>
      <c r="XAR17" s="7"/>
      <c r="XAS17" s="7"/>
      <c r="XAT17" s="7"/>
      <c r="XAU17" s="7"/>
      <c r="XAV17" s="7"/>
      <c r="XAW17" s="7"/>
      <c r="XAX17" s="7"/>
      <c r="XAY17" s="7"/>
      <c r="XAZ17" s="7"/>
      <c r="XBA17" s="7"/>
      <c r="XBB17" s="7"/>
      <c r="XBC17" s="7"/>
      <c r="XBD17" s="7"/>
      <c r="XBE17" s="7"/>
      <c r="XBF17" s="7"/>
      <c r="XBG17" s="7"/>
      <c r="XBH17" s="7"/>
      <c r="XBI17" s="7"/>
      <c r="XBJ17" s="7"/>
      <c r="XBK17" s="7"/>
      <c r="XBL17" s="7"/>
      <c r="XBM17" s="7"/>
      <c r="XBN17" s="7"/>
      <c r="XBO17" s="7"/>
      <c r="XBP17" s="7"/>
      <c r="XBQ17" s="7"/>
      <c r="XBR17" s="7"/>
      <c r="XBS17" s="7"/>
      <c r="XBT17" s="7"/>
      <c r="XBU17" s="7"/>
      <c r="XBV17" s="7"/>
      <c r="XBW17" s="7"/>
      <c r="XBX17" s="7"/>
      <c r="XBY17" s="7"/>
      <c r="XBZ17" s="7"/>
      <c r="XCA17" s="7"/>
      <c r="XCB17" s="7"/>
      <c r="XCC17" s="7"/>
      <c r="XCD17" s="7"/>
      <c r="XCE17" s="7"/>
      <c r="XCF17" s="7"/>
      <c r="XCG17" s="7"/>
      <c r="XCH17" s="7"/>
      <c r="XCI17" s="7"/>
      <c r="XCJ17" s="7"/>
      <c r="XCK17" s="7"/>
      <c r="XCL17" s="7"/>
      <c r="XCM17" s="7"/>
      <c r="XCN17" s="7"/>
      <c r="XCO17" s="7"/>
      <c r="XCP17" s="7"/>
      <c r="XCQ17" s="7"/>
      <c r="XCR17" s="7"/>
      <c r="XCS17" s="7"/>
      <c r="XCT17" s="7"/>
      <c r="XCU17" s="7"/>
      <c r="XCV17" s="7"/>
      <c r="XCW17" s="7"/>
      <c r="XCX17" s="7"/>
      <c r="XCY17" s="7"/>
      <c r="XCZ17" s="7"/>
      <c r="XDA17" s="7"/>
      <c r="XDB17" s="7"/>
      <c r="XDC17" s="7"/>
      <c r="XDD17" s="7"/>
      <c r="XDE17" s="7"/>
      <c r="XDF17" s="7"/>
      <c r="XDG17" s="7"/>
      <c r="XDH17" s="7"/>
      <c r="XDI17" s="7"/>
      <c r="XDJ17" s="7"/>
      <c r="XDK17" s="7"/>
      <c r="XDL17" s="7"/>
      <c r="XDM17" s="7"/>
      <c r="XDN17" s="7"/>
      <c r="XDO17" s="7"/>
      <c r="XDP17" s="7"/>
      <c r="XDQ17" s="7"/>
      <c r="XDR17" s="7"/>
      <c r="XDS17" s="7"/>
      <c r="XDT17" s="7"/>
      <c r="XDU17" s="7"/>
      <c r="XDV17" s="7"/>
      <c r="XDW17" s="7"/>
      <c r="XDX17" s="7"/>
      <c r="XDY17" s="7"/>
      <c r="XDZ17" s="7"/>
      <c r="XEA17" s="7"/>
      <c r="XEB17" s="7"/>
      <c r="XEC17" s="7"/>
      <c r="XED17" s="7"/>
      <c r="XEE17" s="7"/>
      <c r="XEF17" s="7"/>
      <c r="XEG17" s="7"/>
      <c r="XEH17" s="7"/>
      <c r="XEI17" s="7"/>
      <c r="XEJ17" s="7"/>
      <c r="XEK17" s="7"/>
      <c r="XEL17" s="7"/>
      <c r="XEM17" s="7"/>
      <c r="XEN17" s="7"/>
      <c r="XEO17" s="7"/>
      <c r="XEP17" s="7"/>
      <c r="XEQ17" s="7"/>
      <c r="XER17" s="7"/>
      <c r="XES17" s="7"/>
      <c r="XET17" s="7"/>
      <c r="XEU17" s="7"/>
      <c r="XEV17" s="7"/>
      <c r="XEW17" s="7"/>
      <c r="XEX17" s="7"/>
    </row>
    <row r="18" spans="1:16378" x14ac:dyDescent="0.25">
      <c r="A18" s="138">
        <v>14</v>
      </c>
      <c r="B18" s="376">
        <f t="shared" si="29"/>
        <v>121</v>
      </c>
      <c r="C18" s="377" t="str">
        <f t="shared" si="56"/>
        <v>MAY</v>
      </c>
      <c r="D18" s="138"/>
      <c r="E18" s="167"/>
      <c r="F18" s="377" t="str">
        <f>IF(ISNA(VLOOKUP($J18,ADDRESS!$B$3:$N1331,12,0)),"",VLOOKUP($J18,ADDRESS!$B$3:$N1331,12,0))</f>
        <v>AAAAA0000AST001</v>
      </c>
      <c r="G18" s="377">
        <f>IF(ISNA(VLOOKUP($J18,ADDRESS!$B$3:$N1331,13,0)),"",VLOOKUP($J18,ADDRESS!$B$3:$N1331,13,0))</f>
        <v>0</v>
      </c>
      <c r="H18" s="377">
        <f>IF(ISNA(VLOOKUP($J18,ADDRESS!$B$3:$N1331,10,0)),"",VLOOKUP($J18,ADDRESS!$B$3:$N1331,10,0))</f>
        <v>0</v>
      </c>
      <c r="I18" s="377" t="str">
        <f>IF(ISNA(VLOOKUP($J18,ADDRESS!$B$3:$N1331,11,0)),"",VLOOKUP($J18,ADDRESS!$B$3:$N1331,11,0))</f>
        <v>AAAAA0000A</v>
      </c>
      <c r="J18" s="165" t="s">
        <v>357</v>
      </c>
      <c r="K18" s="168">
        <v>500000</v>
      </c>
      <c r="L18" s="110" t="s">
        <v>302</v>
      </c>
      <c r="M18" s="169"/>
      <c r="N18" s="378">
        <f t="shared" si="31"/>
        <v>0</v>
      </c>
      <c r="O18" s="378">
        <f t="shared" si="32"/>
        <v>0</v>
      </c>
      <c r="P18" s="378">
        <f t="shared" si="33"/>
        <v>0</v>
      </c>
      <c r="Q18" s="378">
        <f t="shared" si="34"/>
        <v>0</v>
      </c>
      <c r="R18" s="378">
        <f t="shared" si="35"/>
        <v>0</v>
      </c>
      <c r="S18" s="378">
        <f t="shared" si="36"/>
        <v>0</v>
      </c>
      <c r="T18" s="378">
        <f t="shared" si="37"/>
        <v>0</v>
      </c>
      <c r="U18" s="378">
        <f t="shared" si="57"/>
        <v>0</v>
      </c>
      <c r="V18" s="378">
        <f t="shared" si="39"/>
        <v>61800</v>
      </c>
      <c r="W18" s="378">
        <f t="shared" si="40"/>
        <v>0</v>
      </c>
      <c r="X18" s="378">
        <f t="shared" si="41"/>
        <v>0</v>
      </c>
      <c r="Y18" s="378">
        <f t="shared" si="42"/>
        <v>0</v>
      </c>
      <c r="Z18" s="378">
        <f t="shared" si="43"/>
        <v>0</v>
      </c>
      <c r="AA18" s="176">
        <f t="shared" ref="AA18:AA20" si="58">-V18</f>
        <v>-61800</v>
      </c>
      <c r="AB18" s="151">
        <f t="shared" si="44"/>
        <v>500000</v>
      </c>
      <c r="AC18" s="110" t="s">
        <v>314</v>
      </c>
      <c r="AD18" s="177"/>
      <c r="AE18" s="378">
        <f t="shared" si="45"/>
        <v>0</v>
      </c>
      <c r="AF18" s="378">
        <f t="shared" si="46"/>
        <v>0</v>
      </c>
      <c r="AG18" s="378">
        <f t="shared" si="47"/>
        <v>0</v>
      </c>
      <c r="AH18" s="378">
        <f t="shared" si="48"/>
        <v>0</v>
      </c>
      <c r="AI18" s="378">
        <f t="shared" si="49"/>
        <v>50000</v>
      </c>
      <c r="AJ18" s="378">
        <f t="shared" si="50"/>
        <v>0</v>
      </c>
      <c r="AK18" s="378">
        <f t="shared" si="51"/>
        <v>0</v>
      </c>
      <c r="AL18" s="378">
        <f t="shared" si="52"/>
        <v>0</v>
      </c>
      <c r="AM18" s="378">
        <f t="shared" si="53"/>
        <v>0</v>
      </c>
      <c r="AN18" s="378">
        <f t="shared" si="54"/>
        <v>0</v>
      </c>
      <c r="AO18" s="151">
        <f t="shared" si="55"/>
        <v>450000</v>
      </c>
      <c r="AP18" s="172">
        <v>41396</v>
      </c>
      <c r="AQ18" s="151"/>
      <c r="AR18" s="110"/>
      <c r="AS18" s="172"/>
      <c r="AT18" s="165"/>
    </row>
    <row r="19" spans="1:16378" x14ac:dyDescent="0.25">
      <c r="A19" s="138">
        <v>15</v>
      </c>
      <c r="B19" s="376">
        <f t="shared" si="29"/>
        <v>121</v>
      </c>
      <c r="C19" s="377" t="str">
        <f t="shared" si="56"/>
        <v>MAY</v>
      </c>
      <c r="D19" s="138"/>
      <c r="E19" s="167"/>
      <c r="F19" s="377" t="str">
        <f>IF(ISNA(VLOOKUP($J19,ADDRESS!$B$3:$N1332,12,0)),"",VLOOKUP($J19,ADDRESS!$B$3:$N1332,12,0))</f>
        <v>AAAAA0000AST001</v>
      </c>
      <c r="G19" s="377">
        <f>IF(ISNA(VLOOKUP($J19,ADDRESS!$B$3:$N1332,13,0)),"",VLOOKUP($J19,ADDRESS!$B$3:$N1332,13,0))</f>
        <v>0</v>
      </c>
      <c r="H19" s="377">
        <f>IF(ISNA(VLOOKUP($J19,ADDRESS!$B$3:$N1332,10,0)),"",VLOOKUP($J19,ADDRESS!$B$3:$N1332,10,0))</f>
        <v>0</v>
      </c>
      <c r="I19" s="377" t="str">
        <f>IF(ISNA(VLOOKUP($J19,ADDRESS!$B$3:$N1332,11,0)),"",VLOOKUP($J19,ADDRESS!$B$3:$N1332,11,0))</f>
        <v>AAAAA0000A</v>
      </c>
      <c r="J19" s="165" t="s">
        <v>358</v>
      </c>
      <c r="K19" s="168">
        <v>500000</v>
      </c>
      <c r="L19" s="110" t="s">
        <v>302</v>
      </c>
      <c r="M19" s="169"/>
      <c r="N19" s="378">
        <f t="shared" si="31"/>
        <v>0</v>
      </c>
      <c r="O19" s="378">
        <f t="shared" si="32"/>
        <v>0</v>
      </c>
      <c r="P19" s="378">
        <f t="shared" si="33"/>
        <v>0</v>
      </c>
      <c r="Q19" s="378">
        <f t="shared" si="34"/>
        <v>0</v>
      </c>
      <c r="R19" s="378">
        <f t="shared" si="35"/>
        <v>0</v>
      </c>
      <c r="S19" s="378">
        <f t="shared" si="36"/>
        <v>0</v>
      </c>
      <c r="T19" s="378">
        <f t="shared" si="37"/>
        <v>0</v>
      </c>
      <c r="U19" s="378">
        <f t="shared" si="57"/>
        <v>0</v>
      </c>
      <c r="V19" s="378">
        <f t="shared" si="39"/>
        <v>61800</v>
      </c>
      <c r="W19" s="378">
        <f t="shared" si="40"/>
        <v>0</v>
      </c>
      <c r="X19" s="378">
        <f t="shared" si="41"/>
        <v>0</v>
      </c>
      <c r="Y19" s="378">
        <f t="shared" si="42"/>
        <v>0</v>
      </c>
      <c r="Z19" s="378">
        <f t="shared" si="43"/>
        <v>0</v>
      </c>
      <c r="AA19" s="176">
        <f t="shared" si="58"/>
        <v>-61800</v>
      </c>
      <c r="AB19" s="151">
        <f t="shared" si="44"/>
        <v>500000</v>
      </c>
      <c r="AC19" s="110" t="s">
        <v>314</v>
      </c>
      <c r="AD19" s="177"/>
      <c r="AE19" s="378">
        <f t="shared" si="45"/>
        <v>0</v>
      </c>
      <c r="AF19" s="378">
        <f t="shared" si="46"/>
        <v>0</v>
      </c>
      <c r="AG19" s="378">
        <f t="shared" si="47"/>
        <v>0</v>
      </c>
      <c r="AH19" s="378">
        <f t="shared" si="48"/>
        <v>0</v>
      </c>
      <c r="AI19" s="378">
        <f t="shared" si="49"/>
        <v>50000</v>
      </c>
      <c r="AJ19" s="378">
        <f t="shared" si="50"/>
        <v>0</v>
      </c>
      <c r="AK19" s="378">
        <f t="shared" si="51"/>
        <v>0</v>
      </c>
      <c r="AL19" s="378">
        <f t="shared" si="52"/>
        <v>0</v>
      </c>
      <c r="AM19" s="378">
        <f t="shared" si="53"/>
        <v>0</v>
      </c>
      <c r="AN19" s="378">
        <f t="shared" si="54"/>
        <v>0</v>
      </c>
      <c r="AO19" s="151">
        <f t="shared" si="55"/>
        <v>450000</v>
      </c>
      <c r="AP19" s="172">
        <v>41396</v>
      </c>
      <c r="AQ19" s="151"/>
      <c r="AR19" s="110"/>
      <c r="AS19" s="172"/>
      <c r="AT19" s="165"/>
    </row>
    <row r="20" spans="1:16378" x14ac:dyDescent="0.25">
      <c r="A20" s="138">
        <v>16</v>
      </c>
      <c r="B20" s="376">
        <f t="shared" si="29"/>
        <v>121</v>
      </c>
      <c r="C20" s="377" t="str">
        <f t="shared" si="56"/>
        <v>MAY</v>
      </c>
      <c r="D20" s="138"/>
      <c r="E20" s="167"/>
      <c r="F20" s="377" t="str">
        <f>IF(ISNA(VLOOKUP($J20,ADDRESS!$B$3:$N1333,12,0)),"",VLOOKUP($J20,ADDRESS!$B$3:$N1333,12,0))</f>
        <v>AAAAA0000AST001</v>
      </c>
      <c r="G20" s="377">
        <f>IF(ISNA(VLOOKUP($J20,ADDRESS!$B$3:$N1333,13,0)),"",VLOOKUP($J20,ADDRESS!$B$3:$N1333,13,0))</f>
        <v>0</v>
      </c>
      <c r="H20" s="377">
        <f>IF(ISNA(VLOOKUP($J20,ADDRESS!$B$3:$N1333,10,0)),"",VLOOKUP($J20,ADDRESS!$B$3:$N1333,10,0))</f>
        <v>0</v>
      </c>
      <c r="I20" s="377" t="str">
        <f>IF(ISNA(VLOOKUP($J20,ADDRESS!$B$3:$N1333,11,0)),"",VLOOKUP($J20,ADDRESS!$B$3:$N1333,11,0))</f>
        <v>AAAAA0000A</v>
      </c>
      <c r="J20" s="165" t="s">
        <v>359</v>
      </c>
      <c r="K20" s="168">
        <v>500000</v>
      </c>
      <c r="L20" s="110" t="s">
        <v>302</v>
      </c>
      <c r="M20" s="169"/>
      <c r="N20" s="378">
        <f t="shared" si="31"/>
        <v>0</v>
      </c>
      <c r="O20" s="378">
        <f t="shared" si="32"/>
        <v>0</v>
      </c>
      <c r="P20" s="378">
        <f t="shared" si="33"/>
        <v>0</v>
      </c>
      <c r="Q20" s="378">
        <f t="shared" si="34"/>
        <v>0</v>
      </c>
      <c r="R20" s="378">
        <f t="shared" si="35"/>
        <v>0</v>
      </c>
      <c r="S20" s="378">
        <f t="shared" si="36"/>
        <v>0</v>
      </c>
      <c r="T20" s="378">
        <f t="shared" si="37"/>
        <v>0</v>
      </c>
      <c r="U20" s="378">
        <f t="shared" si="57"/>
        <v>0</v>
      </c>
      <c r="V20" s="378">
        <f t="shared" si="39"/>
        <v>61800</v>
      </c>
      <c r="W20" s="378">
        <f t="shared" si="40"/>
        <v>0</v>
      </c>
      <c r="X20" s="378">
        <f t="shared" si="41"/>
        <v>0</v>
      </c>
      <c r="Y20" s="378">
        <f t="shared" si="42"/>
        <v>0</v>
      </c>
      <c r="Z20" s="378">
        <f t="shared" si="43"/>
        <v>0</v>
      </c>
      <c r="AA20" s="176">
        <f t="shared" si="58"/>
        <v>-61800</v>
      </c>
      <c r="AB20" s="151">
        <f t="shared" si="44"/>
        <v>500000</v>
      </c>
      <c r="AC20" s="110" t="s">
        <v>314</v>
      </c>
      <c r="AD20" s="177"/>
      <c r="AE20" s="378">
        <f t="shared" si="45"/>
        <v>0</v>
      </c>
      <c r="AF20" s="378">
        <f t="shared" si="46"/>
        <v>0</v>
      </c>
      <c r="AG20" s="378">
        <f t="shared" si="47"/>
        <v>0</v>
      </c>
      <c r="AH20" s="378">
        <f t="shared" si="48"/>
        <v>0</v>
      </c>
      <c r="AI20" s="378">
        <f t="shared" si="49"/>
        <v>50000</v>
      </c>
      <c r="AJ20" s="378">
        <f t="shared" si="50"/>
        <v>0</v>
      </c>
      <c r="AK20" s="378">
        <f t="shared" si="51"/>
        <v>0</v>
      </c>
      <c r="AL20" s="378">
        <f t="shared" si="52"/>
        <v>0</v>
      </c>
      <c r="AM20" s="378">
        <f t="shared" si="53"/>
        <v>0</v>
      </c>
      <c r="AN20" s="378">
        <f t="shared" si="54"/>
        <v>0</v>
      </c>
      <c r="AO20" s="151">
        <f t="shared" si="55"/>
        <v>450000</v>
      </c>
      <c r="AP20" s="172">
        <v>41396</v>
      </c>
      <c r="AQ20" s="151"/>
      <c r="AR20" s="110"/>
      <c r="AS20" s="178"/>
      <c r="AT20" s="165"/>
    </row>
    <row r="21" spans="1:16378" x14ac:dyDescent="0.25">
      <c r="A21" s="138">
        <v>17</v>
      </c>
      <c r="B21" s="376">
        <f t="shared" si="29"/>
        <v>121</v>
      </c>
      <c r="C21" s="377" t="str">
        <f t="shared" si="56"/>
        <v>MAY</v>
      </c>
      <c r="D21" s="138"/>
      <c r="E21" s="167"/>
      <c r="F21" s="377" t="str">
        <f>IF(ISNA(VLOOKUP($J21,ADDRESS!$B$3:$N1337,12,0)),"",VLOOKUP($J21,ADDRESS!$B$3:$N1337,12,0))</f>
        <v>AAAAA0000AST001</v>
      </c>
      <c r="G21" s="377">
        <f>IF(ISNA(VLOOKUP($J21,ADDRESS!$B$3:$N1337,13,0)),"",VLOOKUP($J21,ADDRESS!$B$3:$N1337,13,0))</f>
        <v>0</v>
      </c>
      <c r="H21" s="377">
        <f>IF(ISNA(VLOOKUP($J21,ADDRESS!$B$3:$N1337,10,0)),"",VLOOKUP($J21,ADDRESS!$B$3:$N1337,10,0))</f>
        <v>0</v>
      </c>
      <c r="I21" s="377" t="str">
        <f>IF(ISNA(VLOOKUP($J21,ADDRESS!$B$3:$N1337,11,0)),"",VLOOKUP($J21,ADDRESS!$B$3:$N1337,11,0))</f>
        <v>AAAAA0000A</v>
      </c>
      <c r="J21" s="165" t="s">
        <v>360</v>
      </c>
      <c r="K21" s="168">
        <v>60000</v>
      </c>
      <c r="L21" s="110" t="s">
        <v>302</v>
      </c>
      <c r="M21" s="169"/>
      <c r="N21" s="378">
        <f t="shared" si="31"/>
        <v>0</v>
      </c>
      <c r="O21" s="378">
        <f t="shared" si="32"/>
        <v>0</v>
      </c>
      <c r="P21" s="378">
        <f t="shared" si="33"/>
        <v>0</v>
      </c>
      <c r="Q21" s="378">
        <f t="shared" si="34"/>
        <v>0</v>
      </c>
      <c r="R21" s="378">
        <f t="shared" si="35"/>
        <v>0</v>
      </c>
      <c r="S21" s="378">
        <f t="shared" si="36"/>
        <v>0</v>
      </c>
      <c r="T21" s="378">
        <f t="shared" si="37"/>
        <v>0</v>
      </c>
      <c r="U21" s="378">
        <f t="shared" si="57"/>
        <v>0</v>
      </c>
      <c r="V21" s="378">
        <f t="shared" si="39"/>
        <v>7416</v>
      </c>
      <c r="W21" s="378">
        <f t="shared" si="40"/>
        <v>0</v>
      </c>
      <c r="X21" s="378">
        <f t="shared" si="41"/>
        <v>0</v>
      </c>
      <c r="Y21" s="378">
        <f t="shared" si="42"/>
        <v>0</v>
      </c>
      <c r="Z21" s="378">
        <f t="shared" si="43"/>
        <v>0</v>
      </c>
      <c r="AA21" s="176"/>
      <c r="AB21" s="151">
        <f t="shared" si="44"/>
        <v>67416</v>
      </c>
      <c r="AC21" s="110" t="s">
        <v>309</v>
      </c>
      <c r="AD21" s="177"/>
      <c r="AE21" s="378">
        <f t="shared" si="45"/>
        <v>0</v>
      </c>
      <c r="AF21" s="378">
        <f t="shared" si="46"/>
        <v>0</v>
      </c>
      <c r="AG21" s="378">
        <f t="shared" si="47"/>
        <v>0</v>
      </c>
      <c r="AH21" s="378">
        <f t="shared" si="48"/>
        <v>6742</v>
      </c>
      <c r="AI21" s="378">
        <f t="shared" si="49"/>
        <v>0</v>
      </c>
      <c r="AJ21" s="378">
        <f t="shared" si="50"/>
        <v>0</v>
      </c>
      <c r="AK21" s="378">
        <f t="shared" si="51"/>
        <v>0</v>
      </c>
      <c r="AL21" s="378">
        <f t="shared" si="52"/>
        <v>0</v>
      </c>
      <c r="AM21" s="378">
        <f t="shared" si="53"/>
        <v>0</v>
      </c>
      <c r="AN21" s="378">
        <f t="shared" si="54"/>
        <v>0</v>
      </c>
      <c r="AO21" s="151">
        <f t="shared" si="55"/>
        <v>60674</v>
      </c>
      <c r="AP21" s="172">
        <v>41396</v>
      </c>
      <c r="AQ21" s="151"/>
      <c r="AR21" s="110"/>
      <c r="AS21" s="178"/>
      <c r="AT21" s="165"/>
    </row>
    <row r="22" spans="1:16378" x14ac:dyDescent="0.25">
      <c r="A22" s="138">
        <v>18</v>
      </c>
      <c r="B22" s="376">
        <f t="shared" si="29"/>
        <v>129</v>
      </c>
      <c r="C22" s="377" t="str">
        <f t="shared" si="56"/>
        <v>MAY</v>
      </c>
      <c r="D22" s="138"/>
      <c r="E22" s="167"/>
      <c r="F22" s="377" t="str">
        <f>IF(ISNA(VLOOKUP($J22,ADDRESS!$B$3:$N1338,12,0)),"",VLOOKUP($J22,ADDRESS!$B$3:$N1338,12,0))</f>
        <v>AAAAA0000AST001</v>
      </c>
      <c r="G22" s="377">
        <f>IF(ISNA(VLOOKUP($J22,ADDRESS!$B$3:$N1338,13,0)),"",VLOOKUP($J22,ADDRESS!$B$3:$N1338,13,0))</f>
        <v>0</v>
      </c>
      <c r="H22" s="377">
        <f>IF(ISNA(VLOOKUP($J22,ADDRESS!$B$3:$N1338,10,0)),"",VLOOKUP($J22,ADDRESS!$B$3:$N1338,10,0))</f>
        <v>0</v>
      </c>
      <c r="I22" s="377" t="str">
        <f>IF(ISNA(VLOOKUP($J22,ADDRESS!$B$3:$N1338,11,0)),"",VLOOKUP($J22,ADDRESS!$B$3:$N1338,11,0))</f>
        <v>AAAAA0000A</v>
      </c>
      <c r="J22" s="165" t="s">
        <v>361</v>
      </c>
      <c r="K22" s="168">
        <v>29050</v>
      </c>
      <c r="L22" s="110" t="s">
        <v>302</v>
      </c>
      <c r="M22" s="169"/>
      <c r="N22" s="378">
        <f t="shared" si="31"/>
        <v>0</v>
      </c>
      <c r="O22" s="378">
        <f t="shared" si="32"/>
        <v>0</v>
      </c>
      <c r="P22" s="378">
        <f t="shared" si="33"/>
        <v>0</v>
      </c>
      <c r="Q22" s="378">
        <f t="shared" si="34"/>
        <v>0</v>
      </c>
      <c r="R22" s="378">
        <f t="shared" si="35"/>
        <v>0</v>
      </c>
      <c r="S22" s="378">
        <f t="shared" si="36"/>
        <v>0</v>
      </c>
      <c r="T22" s="378">
        <f t="shared" si="37"/>
        <v>0</v>
      </c>
      <c r="U22" s="378">
        <f t="shared" si="57"/>
        <v>0</v>
      </c>
      <c r="V22" s="378">
        <f t="shared" si="39"/>
        <v>3591</v>
      </c>
      <c r="W22" s="378">
        <f t="shared" si="40"/>
        <v>0</v>
      </c>
      <c r="X22" s="378">
        <f t="shared" si="41"/>
        <v>0</v>
      </c>
      <c r="Y22" s="378">
        <f t="shared" si="42"/>
        <v>0</v>
      </c>
      <c r="Z22" s="378">
        <f t="shared" si="43"/>
        <v>0</v>
      </c>
      <c r="AA22" s="176">
        <v>14162</v>
      </c>
      <c r="AB22" s="151">
        <f t="shared" si="44"/>
        <v>46803</v>
      </c>
      <c r="AC22" s="110" t="s">
        <v>307</v>
      </c>
      <c r="AD22" s="177"/>
      <c r="AE22" s="378">
        <f t="shared" si="45"/>
        <v>0</v>
      </c>
      <c r="AF22" s="378">
        <f t="shared" si="46"/>
        <v>0</v>
      </c>
      <c r="AG22" s="378">
        <f>IF($AC22="TDS194J-N",ROUND($AB22*$AG$4,0),0)+1</f>
        <v>4681</v>
      </c>
      <c r="AH22" s="378">
        <f t="shared" si="48"/>
        <v>0</v>
      </c>
      <c r="AI22" s="378">
        <f t="shared" si="49"/>
        <v>0</v>
      </c>
      <c r="AJ22" s="378">
        <f t="shared" si="50"/>
        <v>0</v>
      </c>
      <c r="AK22" s="378">
        <f t="shared" si="51"/>
        <v>0</v>
      </c>
      <c r="AL22" s="378">
        <f t="shared" si="52"/>
        <v>0</v>
      </c>
      <c r="AM22" s="378">
        <f t="shared" si="53"/>
        <v>0</v>
      </c>
      <c r="AN22" s="378">
        <f t="shared" si="54"/>
        <v>0</v>
      </c>
      <c r="AO22" s="151">
        <f t="shared" si="55"/>
        <v>42122</v>
      </c>
      <c r="AP22" s="172">
        <v>41404</v>
      </c>
      <c r="AQ22" s="151"/>
      <c r="AR22" s="110"/>
      <c r="AS22" s="172"/>
      <c r="AT22" s="165"/>
    </row>
    <row r="23" spans="1:16378" x14ac:dyDescent="0.25">
      <c r="A23" s="138">
        <v>19</v>
      </c>
      <c r="B23" s="376">
        <f t="shared" si="29"/>
        <v>129</v>
      </c>
      <c r="C23" s="377" t="str">
        <f t="shared" si="56"/>
        <v>MAY</v>
      </c>
      <c r="D23" s="138"/>
      <c r="E23" s="167"/>
      <c r="F23" s="377" t="str">
        <f>IF(ISNA(VLOOKUP($J23,ADDRESS!$B$3:$N1339,12,0)),"",VLOOKUP($J23,ADDRESS!$B$3:$N1339,12,0))</f>
        <v>AAAAA0000AST001</v>
      </c>
      <c r="G23" s="377">
        <f>IF(ISNA(VLOOKUP($J23,ADDRESS!$B$3:$N1339,13,0)),"",VLOOKUP($J23,ADDRESS!$B$3:$N1339,13,0))</f>
        <v>0</v>
      </c>
      <c r="H23" s="377">
        <f>IF(ISNA(VLOOKUP($J23,ADDRESS!$B$3:$N1339,10,0)),"",VLOOKUP($J23,ADDRESS!$B$3:$N1339,10,0))</f>
        <v>0</v>
      </c>
      <c r="I23" s="377" t="str">
        <f>IF(ISNA(VLOOKUP($J23,ADDRESS!$B$3:$N1339,11,0)),"",VLOOKUP($J23,ADDRESS!$B$3:$N1339,11,0))</f>
        <v>AAAAA0000A</v>
      </c>
      <c r="J23" s="165" t="s">
        <v>362</v>
      </c>
      <c r="K23" s="168">
        <v>35000</v>
      </c>
      <c r="L23" s="110" t="s">
        <v>302</v>
      </c>
      <c r="M23" s="169"/>
      <c r="N23" s="378">
        <f t="shared" si="31"/>
        <v>0</v>
      </c>
      <c r="O23" s="378">
        <f t="shared" si="32"/>
        <v>0</v>
      </c>
      <c r="P23" s="378">
        <f t="shared" si="33"/>
        <v>0</v>
      </c>
      <c r="Q23" s="378">
        <f t="shared" si="34"/>
        <v>0</v>
      </c>
      <c r="R23" s="378">
        <f t="shared" si="35"/>
        <v>0</v>
      </c>
      <c r="S23" s="378">
        <f t="shared" si="36"/>
        <v>0</v>
      </c>
      <c r="T23" s="378">
        <f t="shared" si="37"/>
        <v>0</v>
      </c>
      <c r="U23" s="378">
        <f t="shared" si="57"/>
        <v>0</v>
      </c>
      <c r="V23" s="378">
        <f t="shared" si="39"/>
        <v>4326</v>
      </c>
      <c r="W23" s="378">
        <f t="shared" si="40"/>
        <v>0</v>
      </c>
      <c r="X23" s="378">
        <f t="shared" si="41"/>
        <v>0</v>
      </c>
      <c r="Y23" s="378">
        <f t="shared" si="42"/>
        <v>0</v>
      </c>
      <c r="Z23" s="378">
        <f t="shared" si="43"/>
        <v>0</v>
      </c>
      <c r="AA23" s="176"/>
      <c r="AB23" s="151">
        <f t="shared" si="44"/>
        <v>39326</v>
      </c>
      <c r="AC23" s="110" t="s">
        <v>307</v>
      </c>
      <c r="AD23" s="177"/>
      <c r="AE23" s="378">
        <f t="shared" si="45"/>
        <v>0</v>
      </c>
      <c r="AF23" s="378">
        <f t="shared" si="46"/>
        <v>0</v>
      </c>
      <c r="AG23" s="378">
        <f t="shared" ref="AG23:AG64" si="59">IF($AC23="TDS194J-N",ROUND($AB23*$AG$4,0),0)</f>
        <v>3933</v>
      </c>
      <c r="AH23" s="378">
        <f t="shared" si="48"/>
        <v>0</v>
      </c>
      <c r="AI23" s="378">
        <f t="shared" si="49"/>
        <v>0</v>
      </c>
      <c r="AJ23" s="378">
        <f t="shared" si="50"/>
        <v>0</v>
      </c>
      <c r="AK23" s="378">
        <f t="shared" si="51"/>
        <v>0</v>
      </c>
      <c r="AL23" s="378">
        <f t="shared" si="52"/>
        <v>0</v>
      </c>
      <c r="AM23" s="378">
        <f t="shared" si="53"/>
        <v>0</v>
      </c>
      <c r="AN23" s="378">
        <f t="shared" si="54"/>
        <v>0</v>
      </c>
      <c r="AO23" s="151">
        <f t="shared" si="55"/>
        <v>35393</v>
      </c>
      <c r="AP23" s="172">
        <v>41404</v>
      </c>
      <c r="AQ23" s="151"/>
      <c r="AR23" s="110"/>
      <c r="AS23" s="172"/>
      <c r="AT23" s="165"/>
    </row>
    <row r="24" spans="1:16378" x14ac:dyDescent="0.25">
      <c r="A24" s="138">
        <v>20</v>
      </c>
      <c r="B24" s="376">
        <f t="shared" si="29"/>
        <v>129</v>
      </c>
      <c r="C24" s="377" t="str">
        <f t="shared" si="56"/>
        <v>MAY</v>
      </c>
      <c r="D24" s="138"/>
      <c r="E24" s="167"/>
      <c r="F24" s="377" t="str">
        <f>IF(ISNA(VLOOKUP($J24,ADDRESS!$B$3:$N1340,12,0)),"",VLOOKUP($J24,ADDRESS!$B$3:$N1340,12,0))</f>
        <v>AAAAA0000AST001</v>
      </c>
      <c r="G24" s="377">
        <f>IF(ISNA(VLOOKUP($J24,ADDRESS!$B$3:$N1340,13,0)),"",VLOOKUP($J24,ADDRESS!$B$3:$N1340,13,0))</f>
        <v>0</v>
      </c>
      <c r="H24" s="377">
        <f>IF(ISNA(VLOOKUP($J24,ADDRESS!$B$3:$N1340,10,0)),"",VLOOKUP($J24,ADDRESS!$B$3:$N1340,10,0))</f>
        <v>0</v>
      </c>
      <c r="I24" s="377" t="str">
        <f>IF(ISNA(VLOOKUP($J24,ADDRESS!$B$3:$N1340,11,0)),"",VLOOKUP($J24,ADDRESS!$B$3:$N1340,11,0))</f>
        <v>AAAAA0000A</v>
      </c>
      <c r="J24" s="165" t="s">
        <v>363</v>
      </c>
      <c r="K24" s="168">
        <v>3000</v>
      </c>
      <c r="L24" s="110" t="s">
        <v>302</v>
      </c>
      <c r="M24" s="169"/>
      <c r="N24" s="378">
        <f t="shared" si="31"/>
        <v>0</v>
      </c>
      <c r="O24" s="378">
        <f t="shared" si="32"/>
        <v>0</v>
      </c>
      <c r="P24" s="378">
        <f t="shared" si="33"/>
        <v>0</v>
      </c>
      <c r="Q24" s="378">
        <f t="shared" si="34"/>
        <v>0</v>
      </c>
      <c r="R24" s="378">
        <f t="shared" si="35"/>
        <v>0</v>
      </c>
      <c r="S24" s="378">
        <f t="shared" si="36"/>
        <v>0</v>
      </c>
      <c r="T24" s="378">
        <f t="shared" si="37"/>
        <v>0</v>
      </c>
      <c r="U24" s="378">
        <f t="shared" si="57"/>
        <v>0</v>
      </c>
      <c r="V24" s="378">
        <f t="shared" si="39"/>
        <v>371</v>
      </c>
      <c r="W24" s="378">
        <f t="shared" si="40"/>
        <v>0</v>
      </c>
      <c r="X24" s="378">
        <f t="shared" si="41"/>
        <v>0</v>
      </c>
      <c r="Y24" s="378">
        <f t="shared" si="42"/>
        <v>0</v>
      </c>
      <c r="Z24" s="378">
        <f t="shared" si="43"/>
        <v>0</v>
      </c>
      <c r="AA24" s="176"/>
      <c r="AB24" s="151">
        <f t="shared" si="44"/>
        <v>3371</v>
      </c>
      <c r="AC24" s="110" t="s">
        <v>307</v>
      </c>
      <c r="AD24" s="177"/>
      <c r="AE24" s="378">
        <f t="shared" si="45"/>
        <v>0</v>
      </c>
      <c r="AF24" s="378">
        <f t="shared" si="46"/>
        <v>0</v>
      </c>
      <c r="AG24" s="378">
        <f>IF($AC24="TDS194J-N",ROUND($AB24*$AG$4,0),0)</f>
        <v>337</v>
      </c>
      <c r="AH24" s="378">
        <f t="shared" si="48"/>
        <v>0</v>
      </c>
      <c r="AI24" s="378">
        <f t="shared" si="49"/>
        <v>0</v>
      </c>
      <c r="AJ24" s="378">
        <f t="shared" si="50"/>
        <v>0</v>
      </c>
      <c r="AK24" s="378">
        <f t="shared" si="51"/>
        <v>0</v>
      </c>
      <c r="AL24" s="378">
        <f t="shared" si="52"/>
        <v>0</v>
      </c>
      <c r="AM24" s="378">
        <f t="shared" si="53"/>
        <v>0</v>
      </c>
      <c r="AN24" s="378">
        <f t="shared" si="54"/>
        <v>0</v>
      </c>
      <c r="AO24" s="151">
        <f t="shared" si="55"/>
        <v>3034</v>
      </c>
      <c r="AP24" s="172">
        <v>41404</v>
      </c>
      <c r="AQ24" s="151"/>
      <c r="AR24" s="110"/>
      <c r="AS24" s="172"/>
      <c r="AT24" s="165"/>
    </row>
    <row r="25" spans="1:16378" x14ac:dyDescent="0.25">
      <c r="A25" s="138">
        <v>21</v>
      </c>
      <c r="B25" s="376">
        <f t="shared" si="29"/>
        <v>129</v>
      </c>
      <c r="C25" s="377" t="str">
        <f t="shared" si="56"/>
        <v>MAY</v>
      </c>
      <c r="D25" s="138"/>
      <c r="E25" s="167"/>
      <c r="F25" s="377" t="str">
        <f>IF(ISNA(VLOOKUP($J25,ADDRESS!$B$3:$N1341,12,0)),"",VLOOKUP($J25,ADDRESS!$B$3:$N1341,12,0))</f>
        <v>AAAAA0000AST001</v>
      </c>
      <c r="G25" s="377">
        <f>IF(ISNA(VLOOKUP($J25,ADDRESS!$B$3:$N1341,13,0)),"",VLOOKUP($J25,ADDRESS!$B$3:$N1341,13,0))</f>
        <v>0</v>
      </c>
      <c r="H25" s="377">
        <f>IF(ISNA(VLOOKUP($J25,ADDRESS!$B$3:$N1341,10,0)),"",VLOOKUP($J25,ADDRESS!$B$3:$N1341,10,0))</f>
        <v>0</v>
      </c>
      <c r="I25" s="377" t="str">
        <f>IF(ISNA(VLOOKUP($J25,ADDRESS!$B$3:$N1341,11,0)),"",VLOOKUP($J25,ADDRESS!$B$3:$N1341,11,0))</f>
        <v>AAAAA0000A</v>
      </c>
      <c r="J25" s="165" t="s">
        <v>364</v>
      </c>
      <c r="K25" s="168">
        <v>18690</v>
      </c>
      <c r="L25" s="110" t="s">
        <v>310</v>
      </c>
      <c r="M25" s="169"/>
      <c r="N25" s="378">
        <f t="shared" si="31"/>
        <v>0</v>
      </c>
      <c r="O25" s="378">
        <f t="shared" si="32"/>
        <v>0</v>
      </c>
      <c r="P25" s="378">
        <f t="shared" si="33"/>
        <v>0</v>
      </c>
      <c r="Q25" s="378">
        <f t="shared" si="34"/>
        <v>0</v>
      </c>
      <c r="R25" s="378">
        <f t="shared" si="35"/>
        <v>0</v>
      </c>
      <c r="S25" s="378">
        <f t="shared" si="36"/>
        <v>0</v>
      </c>
      <c r="T25" s="378">
        <f t="shared" si="37"/>
        <v>0</v>
      </c>
      <c r="U25" s="378">
        <f t="shared" si="57"/>
        <v>0</v>
      </c>
      <c r="V25" s="378">
        <f t="shared" si="39"/>
        <v>0</v>
      </c>
      <c r="W25" s="378">
        <f>ROUND(IF($L25="STAX @25%",ROUND($K25*$W$4,0),0)*25%,0)</f>
        <v>578</v>
      </c>
      <c r="X25" s="378">
        <f>ROUND(W25*3,0)-2</f>
        <v>1732</v>
      </c>
      <c r="Y25" s="378">
        <f t="shared" si="42"/>
        <v>0</v>
      </c>
      <c r="Z25" s="378">
        <f t="shared" si="43"/>
        <v>0</v>
      </c>
      <c r="AA25" s="176">
        <v>-1732</v>
      </c>
      <c r="AB25" s="151">
        <f>K25+SUM(N25:AA25)</f>
        <v>19268</v>
      </c>
      <c r="AC25" s="110" t="s">
        <v>311</v>
      </c>
      <c r="AD25" s="177"/>
      <c r="AE25" s="378">
        <f t="shared" si="45"/>
        <v>193</v>
      </c>
      <c r="AF25" s="378">
        <f t="shared" si="46"/>
        <v>0</v>
      </c>
      <c r="AG25" s="378">
        <f t="shared" si="59"/>
        <v>0</v>
      </c>
      <c r="AH25" s="378">
        <f t="shared" si="48"/>
        <v>0</v>
      </c>
      <c r="AI25" s="378">
        <f t="shared" si="49"/>
        <v>0</v>
      </c>
      <c r="AJ25" s="378">
        <f t="shared" si="50"/>
        <v>0</v>
      </c>
      <c r="AK25" s="378">
        <f t="shared" si="51"/>
        <v>0</v>
      </c>
      <c r="AL25" s="378">
        <f t="shared" si="52"/>
        <v>0</v>
      </c>
      <c r="AM25" s="378">
        <f t="shared" si="53"/>
        <v>0</v>
      </c>
      <c r="AN25" s="378">
        <f t="shared" si="54"/>
        <v>0</v>
      </c>
      <c r="AO25" s="151">
        <f t="shared" si="55"/>
        <v>19075</v>
      </c>
      <c r="AP25" s="172">
        <v>41404</v>
      </c>
      <c r="AQ25" s="151"/>
      <c r="AR25" s="110"/>
      <c r="AS25" s="172"/>
      <c r="AT25" s="165"/>
    </row>
    <row r="26" spans="1:16378" x14ac:dyDescent="0.25">
      <c r="A26" s="138">
        <v>22</v>
      </c>
      <c r="B26" s="376">
        <f t="shared" si="29"/>
        <v>129</v>
      </c>
      <c r="C26" s="377" t="str">
        <f t="shared" si="56"/>
        <v>MAY</v>
      </c>
      <c r="D26" s="175"/>
      <c r="E26" s="167"/>
      <c r="F26" s="377" t="str">
        <f>IF(ISNA(VLOOKUP($J26,ADDRESS!$B$3:$N1342,12,0)),"",VLOOKUP($J26,ADDRESS!$B$3:$N1342,12,0))</f>
        <v>AAAAA0000AST001</v>
      </c>
      <c r="G26" s="377">
        <f>IF(ISNA(VLOOKUP($J26,ADDRESS!$B$3:$N1342,13,0)),"",VLOOKUP($J26,ADDRESS!$B$3:$N1342,13,0))</f>
        <v>0</v>
      </c>
      <c r="H26" s="377">
        <f>IF(ISNA(VLOOKUP($J26,ADDRESS!$B$3:$N1342,10,0)),"",VLOOKUP($J26,ADDRESS!$B$3:$N1342,10,0))</f>
        <v>0</v>
      </c>
      <c r="I26" s="377" t="str">
        <f>IF(ISNA(VLOOKUP($J26,ADDRESS!$B$3:$N1342,11,0)),"",VLOOKUP($J26,ADDRESS!$B$3:$N1342,11,0))</f>
        <v>AAAAA0000A</v>
      </c>
      <c r="J26" s="165" t="s">
        <v>365</v>
      </c>
      <c r="K26" s="168">
        <v>16422</v>
      </c>
      <c r="L26" s="110" t="s">
        <v>310</v>
      </c>
      <c r="M26" s="169"/>
      <c r="N26" s="378">
        <f t="shared" si="31"/>
        <v>0</v>
      </c>
      <c r="O26" s="378">
        <f t="shared" si="32"/>
        <v>0</v>
      </c>
      <c r="P26" s="378">
        <f t="shared" si="33"/>
        <v>0</v>
      </c>
      <c r="Q26" s="378">
        <f t="shared" si="34"/>
        <v>0</v>
      </c>
      <c r="R26" s="378">
        <f t="shared" si="35"/>
        <v>0</v>
      </c>
      <c r="S26" s="378">
        <f t="shared" si="36"/>
        <v>0</v>
      </c>
      <c r="T26" s="378">
        <f t="shared" si="37"/>
        <v>0</v>
      </c>
      <c r="U26" s="378">
        <f t="shared" si="57"/>
        <v>0</v>
      </c>
      <c r="V26" s="378">
        <f t="shared" si="39"/>
        <v>0</v>
      </c>
      <c r="W26" s="378">
        <f>ROUND(IF($L26="STAX @25%",ROUND($K26*$W$4,0),0)*25%,0)-1</f>
        <v>507</v>
      </c>
      <c r="X26" s="378">
        <f>ROUND(W26*3,0)+1</f>
        <v>1522</v>
      </c>
      <c r="Y26" s="378">
        <f t="shared" si="42"/>
        <v>0</v>
      </c>
      <c r="Z26" s="378">
        <f t="shared" si="43"/>
        <v>0</v>
      </c>
      <c r="AA26" s="176">
        <v>-1522</v>
      </c>
      <c r="AB26" s="151">
        <f t="shared" si="44"/>
        <v>16929</v>
      </c>
      <c r="AC26" s="110" t="s">
        <v>311</v>
      </c>
      <c r="AD26" s="177"/>
      <c r="AE26" s="378">
        <f t="shared" si="45"/>
        <v>169</v>
      </c>
      <c r="AF26" s="378">
        <f t="shared" si="46"/>
        <v>0</v>
      </c>
      <c r="AG26" s="378">
        <f t="shared" si="59"/>
        <v>0</v>
      </c>
      <c r="AH26" s="378">
        <f t="shared" si="48"/>
        <v>0</v>
      </c>
      <c r="AI26" s="378">
        <f t="shared" si="49"/>
        <v>0</v>
      </c>
      <c r="AJ26" s="378">
        <f t="shared" si="50"/>
        <v>0</v>
      </c>
      <c r="AK26" s="378">
        <f t="shared" si="51"/>
        <v>0</v>
      </c>
      <c r="AL26" s="378">
        <f t="shared" si="52"/>
        <v>0</v>
      </c>
      <c r="AM26" s="378">
        <f t="shared" si="53"/>
        <v>0</v>
      </c>
      <c r="AN26" s="378">
        <f t="shared" si="54"/>
        <v>0</v>
      </c>
      <c r="AO26" s="151">
        <f t="shared" si="55"/>
        <v>16760</v>
      </c>
      <c r="AP26" s="172">
        <v>41404</v>
      </c>
      <c r="AQ26" s="151"/>
      <c r="AR26" s="110"/>
      <c r="AS26" s="172"/>
      <c r="AT26" s="165"/>
    </row>
    <row r="27" spans="1:16378" x14ac:dyDescent="0.25">
      <c r="A27" s="138">
        <v>23</v>
      </c>
      <c r="B27" s="376">
        <f t="shared" si="29"/>
        <v>129</v>
      </c>
      <c r="C27" s="377" t="str">
        <f t="shared" si="56"/>
        <v>MAY</v>
      </c>
      <c r="D27" s="138"/>
      <c r="E27" s="167"/>
      <c r="F27" s="377" t="str">
        <f>IF(ISNA(VLOOKUP($J27,ADDRESS!$B$3:$N1346,12,0)),"",VLOOKUP($J27,ADDRESS!$B$3:$N1346,12,0))</f>
        <v>AAAAA0000AST001</v>
      </c>
      <c r="G27" s="377">
        <f>IF(ISNA(VLOOKUP($J27,ADDRESS!$B$3:$N1346,13,0)),"",VLOOKUP($J27,ADDRESS!$B$3:$N1346,13,0))</f>
        <v>0</v>
      </c>
      <c r="H27" s="377">
        <f>IF(ISNA(VLOOKUP($J27,ADDRESS!$B$3:$N1346,10,0)),"",VLOOKUP($J27,ADDRESS!$B$3:$N1346,10,0))</f>
        <v>0</v>
      </c>
      <c r="I27" s="377" t="str">
        <f>IF(ISNA(VLOOKUP($J27,ADDRESS!$B$3:$N1346,11,0)),"",VLOOKUP($J27,ADDRESS!$B$3:$N1346,11,0))</f>
        <v>AAAAA0000A</v>
      </c>
      <c r="J27" s="165" t="s">
        <v>366</v>
      </c>
      <c r="K27" s="168">
        <v>3859</v>
      </c>
      <c r="L27" s="110" t="s">
        <v>302</v>
      </c>
      <c r="M27" s="169"/>
      <c r="N27" s="378">
        <f t="shared" si="31"/>
        <v>0</v>
      </c>
      <c r="O27" s="378">
        <f t="shared" si="32"/>
        <v>0</v>
      </c>
      <c r="P27" s="378">
        <f t="shared" si="33"/>
        <v>0</v>
      </c>
      <c r="Q27" s="378">
        <f t="shared" si="34"/>
        <v>0</v>
      </c>
      <c r="R27" s="378">
        <f t="shared" si="35"/>
        <v>0</v>
      </c>
      <c r="S27" s="378">
        <f t="shared" si="36"/>
        <v>0</v>
      </c>
      <c r="T27" s="378">
        <f t="shared" si="37"/>
        <v>0</v>
      </c>
      <c r="U27" s="378">
        <f t="shared" si="57"/>
        <v>0</v>
      </c>
      <c r="V27" s="378">
        <f t="shared" si="39"/>
        <v>477</v>
      </c>
      <c r="W27" s="378">
        <f t="shared" si="40"/>
        <v>0</v>
      </c>
      <c r="X27" s="378">
        <f t="shared" si="41"/>
        <v>0</v>
      </c>
      <c r="Y27" s="378">
        <f t="shared" si="42"/>
        <v>0</v>
      </c>
      <c r="Z27" s="378">
        <f t="shared" si="43"/>
        <v>0</v>
      </c>
      <c r="AA27" s="176">
        <v>11939</v>
      </c>
      <c r="AB27" s="151">
        <f t="shared" si="44"/>
        <v>16275</v>
      </c>
      <c r="AC27" s="110" t="s">
        <v>313</v>
      </c>
      <c r="AD27" s="177"/>
      <c r="AE27" s="378">
        <f t="shared" si="45"/>
        <v>0</v>
      </c>
      <c r="AF27" s="378">
        <f t="shared" si="46"/>
        <v>326</v>
      </c>
      <c r="AG27" s="378">
        <f t="shared" si="59"/>
        <v>0</v>
      </c>
      <c r="AH27" s="378">
        <f t="shared" si="48"/>
        <v>0</v>
      </c>
      <c r="AI27" s="378">
        <f t="shared" si="49"/>
        <v>0</v>
      </c>
      <c r="AJ27" s="378">
        <f t="shared" si="50"/>
        <v>0</v>
      </c>
      <c r="AK27" s="378">
        <f t="shared" si="51"/>
        <v>0</v>
      </c>
      <c r="AL27" s="378">
        <f t="shared" si="52"/>
        <v>0</v>
      </c>
      <c r="AM27" s="378">
        <f t="shared" si="53"/>
        <v>0</v>
      </c>
      <c r="AN27" s="378">
        <f t="shared" si="54"/>
        <v>0</v>
      </c>
      <c r="AO27" s="151">
        <f t="shared" si="55"/>
        <v>15949</v>
      </c>
      <c r="AP27" s="172">
        <v>41404</v>
      </c>
      <c r="AQ27" s="151"/>
      <c r="AR27" s="110"/>
      <c r="AS27" s="178"/>
      <c r="AT27" s="165"/>
    </row>
    <row r="28" spans="1:16378" x14ac:dyDescent="0.25">
      <c r="A28" s="138">
        <v>24</v>
      </c>
      <c r="B28" s="376">
        <f t="shared" si="29"/>
        <v>129</v>
      </c>
      <c r="C28" s="377" t="str">
        <f t="shared" si="56"/>
        <v>MAY</v>
      </c>
      <c r="D28" s="138"/>
      <c r="E28" s="167"/>
      <c r="F28" s="377" t="str">
        <f>IF(ISNA(VLOOKUP($J28,ADDRESS!$B$3:$N1347,12,0)),"",VLOOKUP($J28,ADDRESS!$B$3:$N1347,12,0))</f>
        <v>AAAAA0000AST001</v>
      </c>
      <c r="G28" s="377">
        <f>IF(ISNA(VLOOKUP($J28,ADDRESS!$B$3:$N1347,13,0)),"",VLOOKUP($J28,ADDRESS!$B$3:$N1347,13,0))</f>
        <v>0</v>
      </c>
      <c r="H28" s="377">
        <f>IF(ISNA(VLOOKUP($J28,ADDRESS!$B$3:$N1347,10,0)),"",VLOOKUP($J28,ADDRESS!$B$3:$N1347,10,0))</f>
        <v>0</v>
      </c>
      <c r="I28" s="377" t="str">
        <f>IF(ISNA(VLOOKUP($J28,ADDRESS!$B$3:$N1347,11,0)),"",VLOOKUP($J28,ADDRESS!$B$3:$N1347,11,0))</f>
        <v>AAAAA0000A</v>
      </c>
      <c r="J28" s="165" t="s">
        <v>367</v>
      </c>
      <c r="K28" s="168">
        <v>11000</v>
      </c>
      <c r="L28" s="110" t="s">
        <v>302</v>
      </c>
      <c r="M28" s="169"/>
      <c r="N28" s="378">
        <f t="shared" si="31"/>
        <v>0</v>
      </c>
      <c r="O28" s="378">
        <f t="shared" si="32"/>
        <v>0</v>
      </c>
      <c r="P28" s="378">
        <f t="shared" si="33"/>
        <v>0</v>
      </c>
      <c r="Q28" s="378">
        <f t="shared" si="34"/>
        <v>0</v>
      </c>
      <c r="R28" s="378">
        <f t="shared" si="35"/>
        <v>0</v>
      </c>
      <c r="S28" s="378">
        <f t="shared" si="36"/>
        <v>0</v>
      </c>
      <c r="T28" s="378">
        <f t="shared" si="37"/>
        <v>0</v>
      </c>
      <c r="U28" s="378">
        <f t="shared" si="57"/>
        <v>0</v>
      </c>
      <c r="V28" s="378">
        <f t="shared" si="39"/>
        <v>1360</v>
      </c>
      <c r="W28" s="378">
        <f t="shared" si="40"/>
        <v>0</v>
      </c>
      <c r="X28" s="378">
        <f t="shared" si="41"/>
        <v>0</v>
      </c>
      <c r="Y28" s="378">
        <f t="shared" si="42"/>
        <v>0</v>
      </c>
      <c r="Z28" s="378">
        <f t="shared" si="43"/>
        <v>0</v>
      </c>
      <c r="AA28" s="176"/>
      <c r="AB28" s="151">
        <f t="shared" si="44"/>
        <v>12360</v>
      </c>
      <c r="AC28" s="110" t="s">
        <v>313</v>
      </c>
      <c r="AD28" s="177"/>
      <c r="AE28" s="378">
        <f t="shared" si="45"/>
        <v>0</v>
      </c>
      <c r="AF28" s="378">
        <f>IF($AC28="TDS194C-C",ROUND($AB28*$AF$4,0),0)+1</f>
        <v>248</v>
      </c>
      <c r="AG28" s="378">
        <f t="shared" si="59"/>
        <v>0</v>
      </c>
      <c r="AH28" s="378">
        <f t="shared" si="48"/>
        <v>0</v>
      </c>
      <c r="AI28" s="378">
        <f>IF($AC28="TDS194I",ROUND($K28*$AI$4,0),0)</f>
        <v>0</v>
      </c>
      <c r="AJ28" s="378">
        <f t="shared" si="50"/>
        <v>0</v>
      </c>
      <c r="AK28" s="378">
        <f t="shared" si="51"/>
        <v>0</v>
      </c>
      <c r="AL28" s="378">
        <f t="shared" si="52"/>
        <v>0</v>
      </c>
      <c r="AM28" s="378">
        <f t="shared" si="53"/>
        <v>0</v>
      </c>
      <c r="AN28" s="378">
        <f t="shared" si="54"/>
        <v>0</v>
      </c>
      <c r="AO28" s="151">
        <f t="shared" si="55"/>
        <v>12112</v>
      </c>
      <c r="AP28" s="172">
        <v>41404</v>
      </c>
      <c r="AQ28" s="151"/>
      <c r="AR28" s="110"/>
      <c r="AS28" s="172"/>
      <c r="AT28" s="165"/>
    </row>
    <row r="29" spans="1:16378" x14ac:dyDescent="0.25">
      <c r="A29" s="138">
        <v>25</v>
      </c>
      <c r="B29" s="376">
        <f t="shared" si="29"/>
        <v>133</v>
      </c>
      <c r="C29" s="356" t="str">
        <f t="shared" si="56"/>
        <v>MAY</v>
      </c>
      <c r="D29" s="138"/>
      <c r="E29" s="167"/>
      <c r="F29" s="356" t="str">
        <f>IF(ISNA(VLOOKUP($J29,ADDRESS!$B$3:$N1348,12,0)),"",VLOOKUP($J29,ADDRESS!$B$3:$N1348,12,0))</f>
        <v>AAAAA0000AST001</v>
      </c>
      <c r="G29" s="356">
        <f>IF(ISNA(VLOOKUP($J29,ADDRESS!$B$3:$N1348,13,0)),"",VLOOKUP($J29,ADDRESS!$B$3:$N1348,13,0))</f>
        <v>0</v>
      </c>
      <c r="H29" s="356">
        <f>IF(ISNA(VLOOKUP($J29,ADDRESS!$B$3:$N1348,10,0)),"",VLOOKUP($J29,ADDRESS!$B$3:$N1348,10,0))</f>
        <v>0</v>
      </c>
      <c r="I29" s="356" t="str">
        <f>IF(ISNA(VLOOKUP($J29,ADDRESS!$B$3:$N1348,11,0)),"",VLOOKUP($J29,ADDRESS!$B$3:$N1348,11,0))</f>
        <v>AAAAA0000A</v>
      </c>
      <c r="J29" s="165" t="s">
        <v>368</v>
      </c>
      <c r="K29" s="168">
        <v>450000</v>
      </c>
      <c r="L29" s="110" t="s">
        <v>319</v>
      </c>
      <c r="M29" s="169"/>
      <c r="N29" s="379">
        <f t="shared" si="31"/>
        <v>0</v>
      </c>
      <c r="O29" s="379">
        <f t="shared" si="32"/>
        <v>0</v>
      </c>
      <c r="P29" s="379">
        <f t="shared" si="33"/>
        <v>24750</v>
      </c>
      <c r="Q29" s="379">
        <f t="shared" si="34"/>
        <v>0</v>
      </c>
      <c r="R29" s="379">
        <f t="shared" si="35"/>
        <v>0</v>
      </c>
      <c r="S29" s="379">
        <f t="shared" si="36"/>
        <v>0</v>
      </c>
      <c r="T29" s="379">
        <f t="shared" si="37"/>
        <v>0</v>
      </c>
      <c r="U29" s="379">
        <f t="shared" si="57"/>
        <v>0</v>
      </c>
      <c r="V29" s="379">
        <f t="shared" si="39"/>
        <v>0</v>
      </c>
      <c r="W29" s="379">
        <f t="shared" si="40"/>
        <v>0</v>
      </c>
      <c r="X29" s="379">
        <f t="shared" si="41"/>
        <v>0</v>
      </c>
      <c r="Y29" s="379">
        <f t="shared" si="42"/>
        <v>0</v>
      </c>
      <c r="Z29" s="379">
        <f t="shared" si="43"/>
        <v>0</v>
      </c>
      <c r="AA29" s="170"/>
      <c r="AB29" s="151">
        <f t="shared" si="44"/>
        <v>474750</v>
      </c>
      <c r="AC29" s="110"/>
      <c r="AD29" s="171"/>
      <c r="AE29" s="379">
        <f t="shared" si="45"/>
        <v>0</v>
      </c>
      <c r="AF29" s="379">
        <f t="shared" si="46"/>
        <v>0</v>
      </c>
      <c r="AG29" s="379">
        <f t="shared" si="59"/>
        <v>0</v>
      </c>
      <c r="AH29" s="379">
        <f t="shared" si="48"/>
        <v>0</v>
      </c>
      <c r="AI29" s="379">
        <f t="shared" si="49"/>
        <v>0</v>
      </c>
      <c r="AJ29" s="379">
        <f t="shared" si="50"/>
        <v>0</v>
      </c>
      <c r="AK29" s="379">
        <f t="shared" si="51"/>
        <v>0</v>
      </c>
      <c r="AL29" s="379">
        <f t="shared" si="52"/>
        <v>0</v>
      </c>
      <c r="AM29" s="379">
        <f t="shared" si="53"/>
        <v>0</v>
      </c>
      <c r="AN29" s="379">
        <f t="shared" si="54"/>
        <v>0</v>
      </c>
      <c r="AO29" s="151">
        <f t="shared" si="55"/>
        <v>474750</v>
      </c>
      <c r="AP29" s="172">
        <v>41408</v>
      </c>
      <c r="AQ29" s="151"/>
      <c r="AR29" s="110"/>
      <c r="AS29" s="174"/>
      <c r="AT29" s="21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  <c r="OL29" s="7"/>
      <c r="OM29" s="7"/>
      <c r="ON29" s="7"/>
      <c r="OO29" s="7"/>
      <c r="OP29" s="7"/>
      <c r="OQ29" s="7"/>
      <c r="OR29" s="7"/>
      <c r="OS29" s="7"/>
      <c r="OT29" s="7"/>
      <c r="OU29" s="7"/>
      <c r="OV29" s="7"/>
      <c r="OW29" s="7"/>
      <c r="OX29" s="7"/>
      <c r="OY29" s="7"/>
      <c r="OZ29" s="7"/>
      <c r="PA29" s="7"/>
      <c r="PB29" s="7"/>
      <c r="PC29" s="7"/>
      <c r="PD29" s="7"/>
      <c r="PE29" s="7"/>
      <c r="PF29" s="7"/>
      <c r="PG29" s="7"/>
      <c r="PH29" s="7"/>
      <c r="PI29" s="7"/>
      <c r="PJ29" s="7"/>
      <c r="PK29" s="7"/>
      <c r="PL29" s="7"/>
      <c r="PM29" s="7"/>
      <c r="PN29" s="7"/>
      <c r="PO29" s="7"/>
      <c r="PP29" s="7"/>
      <c r="PQ29" s="7"/>
      <c r="PR29" s="7"/>
      <c r="PS29" s="7"/>
      <c r="PT29" s="7"/>
      <c r="PU29" s="7"/>
      <c r="PV29" s="7"/>
      <c r="PW29" s="7"/>
      <c r="PX29" s="7"/>
      <c r="PY29" s="7"/>
      <c r="PZ29" s="7"/>
      <c r="QA29" s="7"/>
      <c r="QB29" s="7"/>
      <c r="QC29" s="7"/>
      <c r="QD29" s="7"/>
      <c r="QE29" s="7"/>
      <c r="QF29" s="7"/>
      <c r="QG29" s="7"/>
      <c r="QH29" s="7"/>
      <c r="QI29" s="7"/>
      <c r="QJ29" s="7"/>
      <c r="QK29" s="7"/>
      <c r="QL29" s="7"/>
      <c r="QM29" s="7"/>
      <c r="QN29" s="7"/>
      <c r="QO29" s="7"/>
      <c r="QP29" s="7"/>
      <c r="QQ29" s="7"/>
      <c r="QR29" s="7"/>
      <c r="QS29" s="7"/>
      <c r="QT29" s="7"/>
      <c r="QU29" s="7"/>
      <c r="QV29" s="7"/>
      <c r="QW29" s="7"/>
      <c r="QX29" s="7"/>
      <c r="QY29" s="7"/>
      <c r="QZ29" s="7"/>
      <c r="RA29" s="7"/>
      <c r="RB29" s="7"/>
      <c r="RC29" s="7"/>
      <c r="RD29" s="7"/>
      <c r="RE29" s="7"/>
      <c r="RF29" s="7"/>
      <c r="RG29" s="7"/>
      <c r="RH29" s="7"/>
      <c r="RI29" s="7"/>
      <c r="RJ29" s="7"/>
      <c r="RK29" s="7"/>
      <c r="RL29" s="7"/>
      <c r="RM29" s="7"/>
      <c r="RN29" s="7"/>
      <c r="RO29" s="7"/>
      <c r="RP29" s="7"/>
      <c r="RQ29" s="7"/>
      <c r="RR29" s="7"/>
      <c r="RS29" s="7"/>
      <c r="RT29" s="7"/>
      <c r="RU29" s="7"/>
      <c r="RV29" s="7"/>
      <c r="RW29" s="7"/>
      <c r="RX29" s="7"/>
      <c r="RY29" s="7"/>
      <c r="RZ29" s="7"/>
      <c r="SA29" s="7"/>
      <c r="SB29" s="7"/>
      <c r="SC29" s="7"/>
      <c r="SD29" s="7"/>
      <c r="SE29" s="7"/>
      <c r="SF29" s="7"/>
      <c r="SG29" s="7"/>
      <c r="SH29" s="7"/>
      <c r="SI29" s="7"/>
      <c r="SJ29" s="7"/>
      <c r="SK29" s="7"/>
      <c r="SL29" s="7"/>
      <c r="SM29" s="7"/>
      <c r="SN29" s="7"/>
      <c r="SO29" s="7"/>
      <c r="SP29" s="7"/>
      <c r="SQ29" s="7"/>
      <c r="SR29" s="7"/>
      <c r="SS29" s="7"/>
      <c r="ST29" s="7"/>
      <c r="SU29" s="7"/>
      <c r="SV29" s="7"/>
      <c r="SW29" s="7"/>
      <c r="SX29" s="7"/>
      <c r="SY29" s="7"/>
      <c r="SZ29" s="7"/>
      <c r="TA29" s="7"/>
      <c r="TB29" s="7"/>
      <c r="TC29" s="7"/>
      <c r="TD29" s="7"/>
      <c r="TE29" s="7"/>
      <c r="TF29" s="7"/>
      <c r="TG29" s="7"/>
      <c r="TH29" s="7"/>
      <c r="TI29" s="7"/>
      <c r="TJ29" s="7"/>
      <c r="TK29" s="7"/>
      <c r="TL29" s="7"/>
      <c r="TN29" s="7"/>
      <c r="TO29" s="7"/>
      <c r="TP29" s="7"/>
      <c r="TQ29" s="7"/>
      <c r="TR29" s="7"/>
      <c r="TS29" s="7"/>
      <c r="TT29" s="7"/>
      <c r="TU29" s="7"/>
      <c r="TV29" s="7"/>
      <c r="TW29" s="7"/>
      <c r="TX29" s="7"/>
      <c r="TY29" s="7"/>
      <c r="TZ29" s="7"/>
      <c r="UA29" s="7"/>
      <c r="UB29" s="7"/>
      <c r="UC29" s="7"/>
      <c r="UD29" s="7"/>
      <c r="UE29" s="7"/>
      <c r="UF29" s="7"/>
      <c r="UG29" s="7"/>
      <c r="UH29" s="7"/>
      <c r="UI29" s="7"/>
      <c r="UJ29" s="7"/>
      <c r="UK29" s="7"/>
      <c r="UL29" s="7"/>
      <c r="UM29" s="7"/>
      <c r="UN29" s="7"/>
      <c r="UO29" s="7"/>
      <c r="UP29" s="7"/>
      <c r="UQ29" s="7"/>
      <c r="UR29" s="7"/>
      <c r="US29" s="7"/>
      <c r="UT29" s="7"/>
      <c r="UU29" s="7"/>
      <c r="UV29" s="7"/>
      <c r="UW29" s="7"/>
      <c r="UX29" s="7"/>
      <c r="UY29" s="7"/>
      <c r="UZ29" s="7"/>
      <c r="VA29" s="7"/>
      <c r="VB29" s="7"/>
      <c r="VC29" s="7"/>
      <c r="VD29" s="7"/>
      <c r="VE29" s="7"/>
      <c r="VF29" s="7"/>
      <c r="VG29" s="7"/>
      <c r="VH29" s="7"/>
      <c r="VI29" s="7"/>
      <c r="VJ29" s="7"/>
      <c r="VK29" s="7"/>
      <c r="VL29" s="7"/>
      <c r="VM29" s="7"/>
      <c r="VN29" s="7"/>
      <c r="VO29" s="7"/>
      <c r="VP29" s="7"/>
      <c r="VQ29" s="7"/>
      <c r="VR29" s="7"/>
      <c r="VS29" s="7"/>
      <c r="VT29" s="7"/>
      <c r="VU29" s="7"/>
      <c r="VV29" s="7"/>
      <c r="VW29" s="7"/>
      <c r="VX29" s="7"/>
      <c r="VY29" s="7"/>
      <c r="VZ29" s="7"/>
      <c r="WA29" s="7"/>
      <c r="WB29" s="7"/>
      <c r="WC29" s="7"/>
      <c r="WD29" s="7"/>
      <c r="WE29" s="7"/>
      <c r="WF29" s="7"/>
      <c r="WG29" s="7"/>
      <c r="WH29" s="7"/>
      <c r="WI29" s="7"/>
      <c r="WJ29" s="7"/>
      <c r="WK29" s="7"/>
      <c r="WL29" s="7"/>
      <c r="WM29" s="7"/>
      <c r="WN29" s="7"/>
      <c r="WO29" s="7"/>
      <c r="WP29" s="7"/>
      <c r="WQ29" s="7"/>
      <c r="WR29" s="7"/>
      <c r="WS29" s="7"/>
      <c r="WT29" s="7"/>
      <c r="WU29" s="7"/>
      <c r="WV29" s="7"/>
      <c r="WW29" s="7"/>
      <c r="WX29" s="7"/>
      <c r="WY29" s="7"/>
      <c r="WZ29" s="7"/>
      <c r="XA29" s="7"/>
      <c r="XB29" s="7"/>
      <c r="XC29" s="7"/>
      <c r="XD29" s="7"/>
      <c r="XE29" s="7"/>
      <c r="XF29" s="7"/>
      <c r="XG29" s="7"/>
      <c r="XH29" s="7"/>
      <c r="XI29" s="7"/>
      <c r="XJ29" s="7"/>
      <c r="XK29" s="7"/>
      <c r="XL29" s="7"/>
      <c r="XM29" s="7"/>
      <c r="XN29" s="7"/>
      <c r="XO29" s="7"/>
      <c r="XP29" s="7"/>
      <c r="XQ29" s="7"/>
      <c r="XR29" s="7"/>
      <c r="XS29" s="7"/>
      <c r="XT29" s="7"/>
      <c r="XU29" s="7"/>
      <c r="XV29" s="7"/>
      <c r="XW29" s="7"/>
      <c r="XX29" s="7"/>
      <c r="XY29" s="7"/>
      <c r="XZ29" s="7"/>
      <c r="YA29" s="7"/>
      <c r="YB29" s="7"/>
      <c r="YC29" s="7"/>
      <c r="YD29" s="7"/>
      <c r="YE29" s="7"/>
      <c r="YF29" s="7"/>
      <c r="YG29" s="7"/>
      <c r="YH29" s="7"/>
      <c r="YI29" s="7"/>
      <c r="YJ29" s="7"/>
      <c r="YK29" s="7"/>
      <c r="YL29" s="7"/>
      <c r="YM29" s="7"/>
      <c r="YN29" s="7"/>
      <c r="YO29" s="7"/>
      <c r="YP29" s="7"/>
      <c r="YQ29" s="7"/>
      <c r="YR29" s="7"/>
      <c r="YS29" s="7"/>
      <c r="YT29" s="7"/>
      <c r="YU29" s="7"/>
      <c r="YV29" s="7"/>
      <c r="YW29" s="7"/>
      <c r="YX29" s="7"/>
      <c r="YY29" s="7"/>
      <c r="YZ29" s="7"/>
      <c r="ZA29" s="7"/>
      <c r="ZB29" s="7"/>
      <c r="ZC29" s="7"/>
      <c r="ZD29" s="7"/>
      <c r="ZE29" s="7"/>
      <c r="ZF29" s="7"/>
      <c r="ZG29" s="7"/>
      <c r="ZH29" s="7"/>
      <c r="ZI29" s="7"/>
      <c r="ZJ29" s="7"/>
      <c r="ZK29" s="7"/>
      <c r="ZL29" s="7"/>
      <c r="ZM29" s="7"/>
      <c r="ZN29" s="7"/>
      <c r="ZO29" s="7"/>
      <c r="ZP29" s="7"/>
      <c r="ZQ29" s="7"/>
      <c r="ZR29" s="7"/>
      <c r="ZS29" s="7"/>
      <c r="ZT29" s="7"/>
      <c r="ZU29" s="7"/>
      <c r="ZV29" s="7"/>
      <c r="ZW29" s="7"/>
      <c r="ZX29" s="7"/>
      <c r="ZY29" s="7"/>
      <c r="ZZ29" s="7"/>
      <c r="AAA29" s="7"/>
      <c r="AAB29" s="7"/>
      <c r="AAC29" s="7"/>
      <c r="AAD29" s="7"/>
      <c r="AAE29" s="7"/>
      <c r="AAF29" s="7"/>
      <c r="AAG29" s="7"/>
      <c r="AAH29" s="7"/>
      <c r="AAI29" s="7"/>
      <c r="AAJ29" s="7"/>
      <c r="AAK29" s="7"/>
      <c r="AAL29" s="7"/>
      <c r="AAM29" s="7"/>
      <c r="AAN29" s="7"/>
      <c r="AAO29" s="7"/>
      <c r="AAP29" s="7"/>
      <c r="AAQ29" s="7"/>
      <c r="AAR29" s="7"/>
      <c r="AAS29" s="7"/>
      <c r="AAT29" s="7"/>
      <c r="AAU29" s="7"/>
      <c r="AAV29" s="7"/>
      <c r="AAW29" s="7"/>
      <c r="AAX29" s="7"/>
      <c r="AAY29" s="7"/>
      <c r="AAZ29" s="7"/>
      <c r="ABA29" s="7"/>
      <c r="ABB29" s="7"/>
      <c r="ABC29" s="7"/>
      <c r="ABD29" s="7"/>
      <c r="ABE29" s="7"/>
      <c r="ABF29" s="7"/>
      <c r="ABG29" s="7"/>
      <c r="ABH29" s="7"/>
      <c r="ABI29" s="7"/>
      <c r="ABJ29" s="7"/>
      <c r="ABK29" s="7"/>
      <c r="ABL29" s="7"/>
      <c r="ABM29" s="7"/>
      <c r="ABN29" s="7"/>
      <c r="ABO29" s="7"/>
      <c r="ABP29" s="7"/>
      <c r="ABQ29" s="7"/>
      <c r="ABR29" s="7"/>
      <c r="ABS29" s="7"/>
      <c r="ABT29" s="7"/>
      <c r="ABU29" s="7"/>
      <c r="ABV29" s="7"/>
      <c r="ABW29" s="7"/>
      <c r="ABX29" s="7"/>
      <c r="ABY29" s="7"/>
      <c r="ABZ29" s="7"/>
      <c r="ACA29" s="7"/>
      <c r="ACB29" s="7"/>
      <c r="ACC29" s="7"/>
      <c r="ACD29" s="7"/>
      <c r="ACE29" s="7"/>
      <c r="ACF29" s="7"/>
      <c r="ACG29" s="7"/>
      <c r="ACH29" s="7"/>
      <c r="ACI29" s="7"/>
      <c r="ACJ29" s="7"/>
      <c r="ACK29" s="7"/>
      <c r="ACL29" s="7"/>
      <c r="ACM29" s="7"/>
      <c r="ACN29" s="7"/>
      <c r="ACO29" s="7"/>
      <c r="ACP29" s="7"/>
      <c r="ACQ29" s="7"/>
      <c r="ACR29" s="7"/>
      <c r="ACS29" s="7"/>
      <c r="ACT29" s="7"/>
      <c r="ACU29" s="7"/>
      <c r="ACV29" s="7"/>
      <c r="ACW29" s="7"/>
      <c r="ACX29" s="7"/>
      <c r="ACY29" s="7"/>
      <c r="ACZ29" s="7"/>
      <c r="ADA29" s="7"/>
      <c r="ADB29" s="7"/>
      <c r="ADC29" s="7"/>
      <c r="ADD29" s="7"/>
      <c r="ADE29" s="7"/>
      <c r="ADF29" s="7"/>
      <c r="ADG29" s="7"/>
      <c r="ADH29" s="7"/>
      <c r="ADJ29" s="7"/>
      <c r="ADK29" s="7"/>
      <c r="ADL29" s="7"/>
      <c r="ADM29" s="7"/>
      <c r="ADN29" s="7"/>
      <c r="ADO29" s="7"/>
      <c r="ADP29" s="7"/>
      <c r="ADQ29" s="7"/>
      <c r="ADR29" s="7"/>
      <c r="ADS29" s="7"/>
      <c r="ADT29" s="7"/>
      <c r="ADU29" s="7"/>
      <c r="ADV29" s="7"/>
      <c r="ADW29" s="7"/>
      <c r="ADX29" s="7"/>
      <c r="ADY29" s="7"/>
      <c r="ADZ29" s="7"/>
      <c r="AEA29" s="7"/>
      <c r="AEB29" s="7"/>
      <c r="AEC29" s="7"/>
      <c r="AED29" s="7"/>
      <c r="AEE29" s="7"/>
      <c r="AEF29" s="7"/>
      <c r="AEG29" s="7"/>
      <c r="AEH29" s="7"/>
      <c r="AEI29" s="7"/>
      <c r="AEJ29" s="7"/>
      <c r="AEK29" s="7"/>
      <c r="AEL29" s="7"/>
      <c r="AEM29" s="7"/>
      <c r="AEN29" s="7"/>
      <c r="AEO29" s="7"/>
      <c r="AEP29" s="7"/>
      <c r="AEQ29" s="7"/>
      <c r="AER29" s="7"/>
      <c r="AES29" s="7"/>
      <c r="AET29" s="7"/>
      <c r="AEU29" s="7"/>
      <c r="AEV29" s="7"/>
      <c r="AEW29" s="7"/>
      <c r="AEX29" s="7"/>
      <c r="AEY29" s="7"/>
      <c r="AEZ29" s="7"/>
      <c r="AFA29" s="7"/>
      <c r="AFB29" s="7"/>
      <c r="AFC29" s="7"/>
      <c r="AFD29" s="7"/>
      <c r="AFE29" s="7"/>
      <c r="AFF29" s="7"/>
      <c r="AFG29" s="7"/>
      <c r="AFH29" s="7"/>
      <c r="AFI29" s="7"/>
      <c r="AFJ29" s="7"/>
      <c r="AFK29" s="7"/>
      <c r="AFL29" s="7"/>
      <c r="AFM29" s="7"/>
      <c r="AFN29" s="7"/>
      <c r="AFO29" s="7"/>
      <c r="AFP29" s="7"/>
      <c r="AFQ29" s="7"/>
      <c r="AFR29" s="7"/>
      <c r="AFS29" s="7"/>
      <c r="AFT29" s="7"/>
      <c r="AFU29" s="7"/>
      <c r="AFV29" s="7"/>
      <c r="AFW29" s="7"/>
      <c r="AFX29" s="7"/>
      <c r="AFY29" s="7"/>
      <c r="AFZ29" s="7"/>
      <c r="AGA29" s="7"/>
      <c r="AGB29" s="7"/>
      <c r="AGC29" s="7"/>
      <c r="AGD29" s="7"/>
      <c r="AGE29" s="7"/>
      <c r="AGF29" s="7"/>
      <c r="AGG29" s="7"/>
      <c r="AGH29" s="7"/>
      <c r="AGI29" s="7"/>
      <c r="AGJ29" s="7"/>
      <c r="AGK29" s="7"/>
      <c r="AGL29" s="7"/>
      <c r="AGM29" s="7"/>
      <c r="AGN29" s="7"/>
      <c r="AGO29" s="7"/>
      <c r="AGP29" s="7"/>
      <c r="AGQ29" s="7"/>
      <c r="AGR29" s="7"/>
      <c r="AGS29" s="7"/>
      <c r="AGT29" s="7"/>
      <c r="AGU29" s="7"/>
      <c r="AGV29" s="7"/>
      <c r="AGW29" s="7"/>
      <c r="AGX29" s="7"/>
      <c r="AGY29" s="7"/>
      <c r="AGZ29" s="7"/>
      <c r="AHA29" s="7"/>
      <c r="AHB29" s="7"/>
      <c r="AHC29" s="7"/>
      <c r="AHD29" s="7"/>
      <c r="AHE29" s="7"/>
      <c r="AHF29" s="7"/>
      <c r="AHG29" s="7"/>
      <c r="AHH29" s="7"/>
      <c r="AHI29" s="7"/>
      <c r="AHJ29" s="7"/>
      <c r="AHK29" s="7"/>
      <c r="AHL29" s="7"/>
      <c r="AHM29" s="7"/>
      <c r="AHN29" s="7"/>
      <c r="AHO29" s="7"/>
      <c r="AHP29" s="7"/>
      <c r="AHQ29" s="7"/>
      <c r="AHR29" s="7"/>
      <c r="AHS29" s="7"/>
      <c r="AHT29" s="7"/>
      <c r="AHU29" s="7"/>
      <c r="AHV29" s="7"/>
      <c r="AHW29" s="7"/>
      <c r="AHX29" s="7"/>
      <c r="AHY29" s="7"/>
      <c r="AHZ29" s="7"/>
      <c r="AIA29" s="7"/>
      <c r="AIB29" s="7"/>
      <c r="AIC29" s="7"/>
      <c r="AID29" s="7"/>
      <c r="AIE29" s="7"/>
      <c r="AIF29" s="7"/>
      <c r="AIG29" s="7"/>
      <c r="AIH29" s="7"/>
      <c r="AII29" s="7"/>
      <c r="AIJ29" s="7"/>
      <c r="AIK29" s="7"/>
      <c r="AIL29" s="7"/>
      <c r="AIM29" s="7"/>
      <c r="AIN29" s="7"/>
      <c r="AIO29" s="7"/>
      <c r="AIP29" s="7"/>
      <c r="AIQ29" s="7"/>
      <c r="AIR29" s="7"/>
      <c r="AIS29" s="7"/>
      <c r="AIT29" s="7"/>
      <c r="AIU29" s="7"/>
      <c r="AIV29" s="7"/>
      <c r="AIW29" s="7"/>
      <c r="AIX29" s="7"/>
      <c r="AIY29" s="7"/>
      <c r="AIZ29" s="7"/>
      <c r="AJA29" s="7"/>
      <c r="AJB29" s="7"/>
      <c r="AJC29" s="7"/>
      <c r="AJD29" s="7"/>
      <c r="AJE29" s="7"/>
      <c r="AJF29" s="7"/>
      <c r="AJG29" s="7"/>
      <c r="AJH29" s="7"/>
      <c r="AJI29" s="7"/>
      <c r="AJJ29" s="7"/>
      <c r="AJK29" s="7"/>
      <c r="AJL29" s="7"/>
      <c r="AJM29" s="7"/>
      <c r="AJN29" s="7"/>
      <c r="AJO29" s="7"/>
      <c r="AJP29" s="7"/>
      <c r="AJQ29" s="7"/>
      <c r="AJR29" s="7"/>
      <c r="AJS29" s="7"/>
      <c r="AJT29" s="7"/>
      <c r="AJU29" s="7"/>
      <c r="AJV29" s="7"/>
      <c r="AJW29" s="7"/>
      <c r="AJX29" s="7"/>
      <c r="AJY29" s="7"/>
      <c r="AJZ29" s="7"/>
      <c r="AKA29" s="7"/>
      <c r="AKB29" s="7"/>
      <c r="AKC29" s="7"/>
      <c r="AKD29" s="7"/>
      <c r="AKE29" s="7"/>
      <c r="AKF29" s="7"/>
      <c r="AKG29" s="7"/>
      <c r="AKH29" s="7"/>
      <c r="AKI29" s="7"/>
      <c r="AKJ29" s="7"/>
      <c r="AKK29" s="7"/>
      <c r="AKL29" s="7"/>
      <c r="AKM29" s="7"/>
      <c r="AKN29" s="7"/>
      <c r="AKO29" s="7"/>
      <c r="AKP29" s="7"/>
      <c r="AKQ29" s="7"/>
      <c r="AKR29" s="7"/>
      <c r="AKS29" s="7"/>
      <c r="AKT29" s="7"/>
      <c r="AKU29" s="7"/>
      <c r="AKV29" s="7"/>
      <c r="AKW29" s="7"/>
      <c r="AKX29" s="7"/>
      <c r="AKY29" s="7"/>
      <c r="AKZ29" s="7"/>
      <c r="ALA29" s="7"/>
      <c r="ALB29" s="7"/>
      <c r="ALC29" s="7"/>
      <c r="ALD29" s="7"/>
      <c r="ALE29" s="7"/>
      <c r="ALF29" s="7"/>
      <c r="ALG29" s="7"/>
      <c r="ALH29" s="7"/>
      <c r="ALI29" s="7"/>
      <c r="ALJ29" s="7"/>
      <c r="ALK29" s="7"/>
      <c r="ALL29" s="7"/>
      <c r="ALM29" s="7"/>
      <c r="ALN29" s="7"/>
      <c r="ALO29" s="7"/>
      <c r="ALP29" s="7"/>
      <c r="ALQ29" s="7"/>
      <c r="ALR29" s="7"/>
      <c r="ALS29" s="7"/>
      <c r="ALT29" s="7"/>
      <c r="ALU29" s="7"/>
      <c r="ALV29" s="7"/>
      <c r="ALW29" s="7"/>
      <c r="ALX29" s="7"/>
      <c r="ALY29" s="7"/>
      <c r="ALZ29" s="7"/>
      <c r="AMA29" s="7"/>
      <c r="AMB29" s="7"/>
      <c r="AMC29" s="7"/>
      <c r="AMD29" s="7"/>
      <c r="AME29" s="7"/>
      <c r="AMF29" s="7"/>
      <c r="AMG29" s="7"/>
      <c r="AMH29" s="7"/>
      <c r="AMI29" s="7"/>
      <c r="AMJ29" s="7"/>
      <c r="AMK29" s="7"/>
      <c r="AML29" s="7"/>
      <c r="AMM29" s="7"/>
      <c r="AMN29" s="7"/>
      <c r="AMO29" s="7"/>
      <c r="AMP29" s="7"/>
      <c r="AMQ29" s="7"/>
      <c r="AMR29" s="7"/>
      <c r="AMS29" s="7"/>
      <c r="AMT29" s="7"/>
      <c r="AMU29" s="7"/>
      <c r="AMV29" s="7"/>
      <c r="AMW29" s="7"/>
      <c r="AMX29" s="7"/>
      <c r="AMY29" s="7"/>
      <c r="AMZ29" s="7"/>
      <c r="ANA29" s="7"/>
      <c r="ANB29" s="7"/>
      <c r="ANC29" s="7"/>
      <c r="AND29" s="7"/>
      <c r="ANF29" s="7"/>
      <c r="ANG29" s="7"/>
      <c r="ANH29" s="7"/>
      <c r="ANI29" s="7"/>
      <c r="ANJ29" s="7"/>
      <c r="ANK29" s="7"/>
      <c r="ANL29" s="7"/>
      <c r="ANM29" s="7"/>
      <c r="ANN29" s="7"/>
      <c r="ANO29" s="7"/>
      <c r="ANP29" s="7"/>
      <c r="ANQ29" s="7"/>
      <c r="ANR29" s="7"/>
      <c r="ANS29" s="7"/>
      <c r="ANT29" s="7"/>
      <c r="ANU29" s="7"/>
      <c r="ANV29" s="7"/>
      <c r="ANW29" s="7"/>
      <c r="ANX29" s="7"/>
      <c r="ANY29" s="7"/>
      <c r="ANZ29" s="7"/>
      <c r="AOA29" s="7"/>
      <c r="AOB29" s="7"/>
      <c r="AOC29" s="7"/>
      <c r="AOD29" s="7"/>
      <c r="AOE29" s="7"/>
      <c r="AOF29" s="7"/>
      <c r="AOG29" s="7"/>
      <c r="AOH29" s="7"/>
      <c r="AOI29" s="7"/>
      <c r="AOJ29" s="7"/>
      <c r="AOK29" s="7"/>
      <c r="AOL29" s="7"/>
      <c r="AOM29" s="7"/>
      <c r="AON29" s="7"/>
      <c r="AOO29" s="7"/>
      <c r="AOP29" s="7"/>
      <c r="AOQ29" s="7"/>
      <c r="AOR29" s="7"/>
      <c r="AOS29" s="7"/>
      <c r="AOT29" s="7"/>
      <c r="AOU29" s="7"/>
      <c r="AOV29" s="7"/>
      <c r="AOW29" s="7"/>
      <c r="AOX29" s="7"/>
      <c r="AOY29" s="7"/>
      <c r="AOZ29" s="7"/>
      <c r="APA29" s="7"/>
      <c r="APB29" s="7"/>
      <c r="APC29" s="7"/>
      <c r="APD29" s="7"/>
      <c r="APE29" s="7"/>
      <c r="APF29" s="7"/>
      <c r="APG29" s="7"/>
      <c r="APH29" s="7"/>
      <c r="API29" s="7"/>
      <c r="APJ29" s="7"/>
      <c r="APK29" s="7"/>
      <c r="APL29" s="7"/>
      <c r="APM29" s="7"/>
      <c r="APN29" s="7"/>
      <c r="APO29" s="7"/>
      <c r="APP29" s="7"/>
      <c r="APQ29" s="7"/>
      <c r="APR29" s="7"/>
      <c r="APS29" s="7"/>
      <c r="APT29" s="7"/>
      <c r="APU29" s="7"/>
      <c r="APV29" s="7"/>
      <c r="APW29" s="7"/>
      <c r="APX29" s="7"/>
      <c r="APY29" s="7"/>
      <c r="APZ29" s="7"/>
      <c r="AQA29" s="7"/>
      <c r="AQB29" s="7"/>
      <c r="AQC29" s="7"/>
      <c r="AQD29" s="7"/>
      <c r="AQE29" s="7"/>
      <c r="AQF29" s="7"/>
      <c r="AQG29" s="7"/>
      <c r="AQH29" s="7"/>
      <c r="AQI29" s="7"/>
      <c r="AQJ29" s="7"/>
      <c r="AQK29" s="7"/>
      <c r="AQL29" s="7"/>
      <c r="AQM29" s="7"/>
      <c r="AQN29" s="7"/>
      <c r="AQO29" s="7"/>
      <c r="AQP29" s="7"/>
      <c r="AQQ29" s="7"/>
      <c r="AQR29" s="7"/>
      <c r="AQS29" s="7"/>
      <c r="AQT29" s="7"/>
      <c r="AQU29" s="7"/>
      <c r="AQV29" s="7"/>
      <c r="AQW29" s="7"/>
      <c r="AQX29" s="7"/>
      <c r="AQY29" s="7"/>
      <c r="AQZ29" s="7"/>
      <c r="ARA29" s="7"/>
      <c r="ARB29" s="7"/>
      <c r="ARC29" s="7"/>
      <c r="ARD29" s="7"/>
      <c r="ARE29" s="7"/>
      <c r="ARF29" s="7"/>
      <c r="ARG29" s="7"/>
      <c r="ARH29" s="7"/>
      <c r="ARI29" s="7"/>
      <c r="ARJ29" s="7"/>
      <c r="ARK29" s="7"/>
      <c r="ARL29" s="7"/>
      <c r="ARM29" s="7"/>
      <c r="ARN29" s="7"/>
      <c r="ARO29" s="7"/>
      <c r="ARP29" s="7"/>
      <c r="ARQ29" s="7"/>
      <c r="ARR29" s="7"/>
      <c r="ARS29" s="7"/>
      <c r="ART29" s="7"/>
      <c r="ARU29" s="7"/>
      <c r="ARV29" s="7"/>
      <c r="ARW29" s="7"/>
      <c r="ARX29" s="7"/>
      <c r="ARY29" s="7"/>
      <c r="ARZ29" s="7"/>
      <c r="ASA29" s="7"/>
      <c r="ASB29" s="7"/>
      <c r="ASC29" s="7"/>
      <c r="ASD29" s="7"/>
      <c r="ASE29" s="7"/>
      <c r="ASF29" s="7"/>
      <c r="ASG29" s="7"/>
      <c r="ASH29" s="7"/>
      <c r="ASI29" s="7"/>
      <c r="ASJ29" s="7"/>
      <c r="ASK29" s="7"/>
      <c r="ASL29" s="7"/>
      <c r="ASM29" s="7"/>
      <c r="ASN29" s="7"/>
      <c r="ASO29" s="7"/>
      <c r="ASP29" s="7"/>
      <c r="ASQ29" s="7"/>
      <c r="ASR29" s="7"/>
      <c r="ASS29" s="7"/>
      <c r="AST29" s="7"/>
      <c r="ASU29" s="7"/>
      <c r="ASV29" s="7"/>
      <c r="ASW29" s="7"/>
      <c r="ASX29" s="7"/>
      <c r="ASY29" s="7"/>
      <c r="ASZ29" s="7"/>
      <c r="ATA29" s="7"/>
      <c r="ATB29" s="7"/>
      <c r="ATC29" s="7"/>
      <c r="ATD29" s="7"/>
      <c r="ATE29" s="7"/>
      <c r="ATF29" s="7"/>
      <c r="ATG29" s="7"/>
      <c r="ATH29" s="7"/>
      <c r="ATI29" s="7"/>
      <c r="ATJ29" s="7"/>
      <c r="ATK29" s="7"/>
      <c r="ATL29" s="7"/>
      <c r="ATM29" s="7"/>
      <c r="ATN29" s="7"/>
      <c r="ATO29" s="7"/>
      <c r="ATP29" s="7"/>
      <c r="ATQ29" s="7"/>
      <c r="ATR29" s="7"/>
      <c r="ATS29" s="7"/>
      <c r="ATT29" s="7"/>
      <c r="ATU29" s="7"/>
      <c r="ATV29" s="7"/>
      <c r="ATW29" s="7"/>
      <c r="ATX29" s="7"/>
      <c r="ATY29" s="7"/>
      <c r="ATZ29" s="7"/>
      <c r="AUA29" s="7"/>
      <c r="AUB29" s="7"/>
      <c r="AUC29" s="7"/>
      <c r="AUD29" s="7"/>
      <c r="AUE29" s="7"/>
      <c r="AUF29" s="7"/>
      <c r="AUG29" s="7"/>
      <c r="AUH29" s="7"/>
      <c r="AUI29" s="7"/>
      <c r="AUJ29" s="7"/>
      <c r="AUK29" s="7"/>
      <c r="AUL29" s="7"/>
      <c r="AUM29" s="7"/>
      <c r="AUN29" s="7"/>
      <c r="AUO29" s="7"/>
      <c r="AUP29" s="7"/>
      <c r="AUQ29" s="7"/>
      <c r="AUR29" s="7"/>
      <c r="AUS29" s="7"/>
      <c r="AUT29" s="7"/>
      <c r="AUU29" s="7"/>
      <c r="AUV29" s="7"/>
      <c r="AUW29" s="7"/>
      <c r="AUX29" s="7"/>
      <c r="AUY29" s="7"/>
      <c r="AUZ29" s="7"/>
      <c r="AVA29" s="7"/>
      <c r="AVB29" s="7"/>
      <c r="AVC29" s="7"/>
      <c r="AVD29" s="7"/>
      <c r="AVE29" s="7"/>
      <c r="AVF29" s="7"/>
      <c r="AVG29" s="7"/>
      <c r="AVH29" s="7"/>
      <c r="AVI29" s="7"/>
      <c r="AVJ29" s="7"/>
      <c r="AVK29" s="7"/>
      <c r="AVL29" s="7"/>
      <c r="AVM29" s="7"/>
      <c r="AVN29" s="7"/>
      <c r="AVO29" s="7"/>
      <c r="AVP29" s="7"/>
      <c r="AVQ29" s="7"/>
      <c r="AVR29" s="7"/>
      <c r="AVS29" s="7"/>
      <c r="AVT29" s="7"/>
      <c r="AVU29" s="7"/>
      <c r="AVV29" s="7"/>
      <c r="AVW29" s="7"/>
      <c r="AVX29" s="7"/>
      <c r="AVY29" s="7"/>
      <c r="AVZ29" s="7"/>
      <c r="AWA29" s="7"/>
      <c r="AWB29" s="7"/>
      <c r="AWC29" s="7"/>
      <c r="AWD29" s="7"/>
      <c r="AWE29" s="7"/>
      <c r="AWF29" s="7"/>
      <c r="AWG29" s="7"/>
      <c r="AWH29" s="7"/>
      <c r="AWI29" s="7"/>
      <c r="AWJ29" s="7"/>
      <c r="AWK29" s="7"/>
      <c r="AWL29" s="7"/>
      <c r="AWM29" s="7"/>
      <c r="AWN29" s="7"/>
      <c r="AWO29" s="7"/>
      <c r="AWP29" s="7"/>
      <c r="AWQ29" s="7"/>
      <c r="AWR29" s="7"/>
      <c r="AWS29" s="7"/>
      <c r="AWT29" s="7"/>
      <c r="AWU29" s="7"/>
      <c r="AWV29" s="7"/>
      <c r="AWW29" s="7"/>
      <c r="AWX29" s="7"/>
      <c r="AWY29" s="7"/>
      <c r="AWZ29" s="7"/>
      <c r="AXB29" s="7"/>
      <c r="AXC29" s="7"/>
      <c r="AXD29" s="7"/>
      <c r="AXE29" s="7"/>
      <c r="AXF29" s="7"/>
      <c r="AXG29" s="7"/>
      <c r="AXH29" s="7"/>
      <c r="AXI29" s="7"/>
      <c r="AXJ29" s="7"/>
      <c r="AXK29" s="7"/>
      <c r="AXL29" s="7"/>
      <c r="AXM29" s="7"/>
      <c r="AXN29" s="7"/>
      <c r="AXO29" s="7"/>
      <c r="AXP29" s="7"/>
      <c r="AXQ29" s="7"/>
      <c r="AXR29" s="7"/>
      <c r="AXS29" s="7"/>
      <c r="AXT29" s="7"/>
      <c r="AXU29" s="7"/>
      <c r="AXV29" s="7"/>
      <c r="AXW29" s="7"/>
      <c r="AXX29" s="7"/>
      <c r="AXY29" s="7"/>
      <c r="AXZ29" s="7"/>
      <c r="AYA29" s="7"/>
      <c r="AYB29" s="7"/>
      <c r="AYC29" s="7"/>
      <c r="AYD29" s="7"/>
      <c r="AYE29" s="7"/>
      <c r="AYF29" s="7"/>
      <c r="AYG29" s="7"/>
      <c r="AYH29" s="7"/>
      <c r="AYI29" s="7"/>
      <c r="AYJ29" s="7"/>
      <c r="AYK29" s="7"/>
      <c r="AYL29" s="7"/>
      <c r="AYM29" s="7"/>
      <c r="AYN29" s="7"/>
      <c r="AYO29" s="7"/>
      <c r="AYP29" s="7"/>
      <c r="AYQ29" s="7"/>
      <c r="AYR29" s="7"/>
      <c r="AYS29" s="7"/>
      <c r="AYT29" s="7"/>
      <c r="AYU29" s="7"/>
      <c r="AYV29" s="7"/>
      <c r="AYW29" s="7"/>
      <c r="AYX29" s="7"/>
      <c r="AYY29" s="7"/>
      <c r="AYZ29" s="7"/>
      <c r="AZA29" s="7"/>
      <c r="AZB29" s="7"/>
      <c r="AZC29" s="7"/>
      <c r="AZD29" s="7"/>
      <c r="AZE29" s="7"/>
      <c r="AZF29" s="7"/>
      <c r="AZG29" s="7"/>
      <c r="AZH29" s="7"/>
      <c r="AZI29" s="7"/>
      <c r="AZJ29" s="7"/>
      <c r="AZK29" s="7"/>
      <c r="AZL29" s="7"/>
      <c r="AZM29" s="7"/>
      <c r="AZN29" s="7"/>
      <c r="AZO29" s="7"/>
      <c r="AZP29" s="7"/>
      <c r="AZQ29" s="7"/>
      <c r="AZR29" s="7"/>
      <c r="AZS29" s="7"/>
      <c r="AZT29" s="7"/>
      <c r="AZU29" s="7"/>
      <c r="AZV29" s="7"/>
      <c r="AZW29" s="7"/>
      <c r="AZX29" s="7"/>
      <c r="AZY29" s="7"/>
      <c r="AZZ29" s="7"/>
      <c r="BAA29" s="7"/>
      <c r="BAB29" s="7"/>
      <c r="BAC29" s="7"/>
      <c r="BAD29" s="7"/>
      <c r="BAE29" s="7"/>
      <c r="BAF29" s="7"/>
      <c r="BAG29" s="7"/>
      <c r="BAH29" s="7"/>
      <c r="BAI29" s="7"/>
      <c r="BAJ29" s="7"/>
      <c r="BAK29" s="7"/>
      <c r="BAL29" s="7"/>
      <c r="BAM29" s="7"/>
      <c r="BAN29" s="7"/>
      <c r="BAO29" s="7"/>
      <c r="BAP29" s="7"/>
      <c r="BAQ29" s="7"/>
      <c r="BAR29" s="7"/>
      <c r="BAS29" s="7"/>
      <c r="BAT29" s="7"/>
      <c r="BAU29" s="7"/>
      <c r="BAV29" s="7"/>
      <c r="BAW29" s="7"/>
      <c r="BAX29" s="7"/>
      <c r="BAY29" s="7"/>
      <c r="BAZ29" s="7"/>
      <c r="BBA29" s="7"/>
      <c r="BBB29" s="7"/>
      <c r="BBC29" s="7"/>
      <c r="BBD29" s="7"/>
      <c r="BBE29" s="7"/>
      <c r="BBF29" s="7"/>
      <c r="BBG29" s="7"/>
      <c r="BBH29" s="7"/>
      <c r="BBI29" s="7"/>
      <c r="BBJ29" s="7"/>
      <c r="BBK29" s="7"/>
      <c r="BBL29" s="7"/>
      <c r="BBM29" s="7"/>
      <c r="BBN29" s="7"/>
      <c r="BBO29" s="7"/>
      <c r="BBP29" s="7"/>
      <c r="BBQ29" s="7"/>
      <c r="BBR29" s="7"/>
      <c r="BBS29" s="7"/>
      <c r="BBT29" s="7"/>
      <c r="BBU29" s="7"/>
      <c r="BBV29" s="7"/>
      <c r="BBW29" s="7"/>
      <c r="BBX29" s="7"/>
      <c r="BBY29" s="7"/>
      <c r="BBZ29" s="7"/>
      <c r="BCA29" s="7"/>
      <c r="BCB29" s="7"/>
      <c r="BCC29" s="7"/>
      <c r="BCD29" s="7"/>
      <c r="BCE29" s="7"/>
      <c r="BCF29" s="7"/>
      <c r="BCG29" s="7"/>
      <c r="BCH29" s="7"/>
      <c r="BCI29" s="7"/>
      <c r="BCJ29" s="7"/>
      <c r="BCK29" s="7"/>
      <c r="BCL29" s="7"/>
      <c r="BCM29" s="7"/>
      <c r="BCN29" s="7"/>
      <c r="BCO29" s="7"/>
      <c r="BCP29" s="7"/>
      <c r="BCQ29" s="7"/>
      <c r="BCR29" s="7"/>
      <c r="BCS29" s="7"/>
      <c r="BCT29" s="7"/>
      <c r="BCU29" s="7"/>
      <c r="BCV29" s="7"/>
      <c r="BCW29" s="7"/>
      <c r="BCX29" s="7"/>
      <c r="BCY29" s="7"/>
      <c r="BCZ29" s="7"/>
      <c r="BDA29" s="7"/>
      <c r="BDB29" s="7"/>
      <c r="BDC29" s="7"/>
      <c r="BDD29" s="7"/>
      <c r="BDE29" s="7"/>
      <c r="BDF29" s="7"/>
      <c r="BDG29" s="7"/>
      <c r="BDH29" s="7"/>
      <c r="BDI29" s="7"/>
      <c r="BDJ29" s="7"/>
      <c r="BDK29" s="7"/>
      <c r="BDL29" s="7"/>
      <c r="BDM29" s="7"/>
      <c r="BDN29" s="7"/>
      <c r="BDO29" s="7"/>
      <c r="BDP29" s="7"/>
      <c r="BDQ29" s="7"/>
      <c r="BDR29" s="7"/>
      <c r="BDS29" s="7"/>
      <c r="BDT29" s="7"/>
      <c r="BDU29" s="7"/>
      <c r="BDV29" s="7"/>
      <c r="BDW29" s="7"/>
      <c r="BDX29" s="7"/>
      <c r="BDY29" s="7"/>
      <c r="BDZ29" s="7"/>
      <c r="BEA29" s="7"/>
      <c r="BEB29" s="7"/>
      <c r="BEC29" s="7"/>
      <c r="BED29" s="7"/>
      <c r="BEE29" s="7"/>
      <c r="BEF29" s="7"/>
      <c r="BEG29" s="7"/>
      <c r="BEH29" s="7"/>
      <c r="BEI29" s="7"/>
      <c r="BEJ29" s="7"/>
      <c r="BEK29" s="7"/>
      <c r="BEL29" s="7"/>
      <c r="BEM29" s="7"/>
      <c r="BEN29" s="7"/>
      <c r="BEO29" s="7"/>
      <c r="BEP29" s="7"/>
      <c r="BEQ29" s="7"/>
      <c r="BER29" s="7"/>
      <c r="BES29" s="7"/>
      <c r="BET29" s="7"/>
      <c r="BEU29" s="7"/>
      <c r="BEV29" s="7"/>
      <c r="BEW29" s="7"/>
      <c r="BEX29" s="7"/>
      <c r="BEY29" s="7"/>
      <c r="BEZ29" s="7"/>
      <c r="BFA29" s="7"/>
      <c r="BFB29" s="7"/>
      <c r="BFC29" s="7"/>
      <c r="BFD29" s="7"/>
      <c r="BFE29" s="7"/>
      <c r="BFF29" s="7"/>
      <c r="BFG29" s="7"/>
      <c r="BFH29" s="7"/>
      <c r="BFI29" s="7"/>
      <c r="BFJ29" s="7"/>
      <c r="BFK29" s="7"/>
      <c r="BFL29" s="7"/>
      <c r="BFM29" s="7"/>
      <c r="BFN29" s="7"/>
      <c r="BFO29" s="7"/>
      <c r="BFP29" s="7"/>
      <c r="BFQ29" s="7"/>
      <c r="BFR29" s="7"/>
      <c r="BFS29" s="7"/>
      <c r="BFT29" s="7"/>
      <c r="BFU29" s="7"/>
      <c r="BFV29" s="7"/>
      <c r="BFW29" s="7"/>
      <c r="BFX29" s="7"/>
      <c r="BFY29" s="7"/>
      <c r="BFZ29" s="7"/>
      <c r="BGA29" s="7"/>
      <c r="BGB29" s="7"/>
      <c r="BGC29" s="7"/>
      <c r="BGD29" s="7"/>
      <c r="BGE29" s="7"/>
      <c r="BGF29" s="7"/>
      <c r="BGG29" s="7"/>
      <c r="BGH29" s="7"/>
      <c r="BGI29" s="7"/>
      <c r="BGJ29" s="7"/>
      <c r="BGK29" s="7"/>
      <c r="BGL29" s="7"/>
      <c r="BGM29" s="7"/>
      <c r="BGN29" s="7"/>
      <c r="BGO29" s="7"/>
      <c r="BGP29" s="7"/>
      <c r="BGQ29" s="7"/>
      <c r="BGR29" s="7"/>
      <c r="BGS29" s="7"/>
      <c r="BGT29" s="7"/>
      <c r="BGU29" s="7"/>
      <c r="BGV29" s="7"/>
      <c r="BGX29" s="7"/>
      <c r="BGY29" s="7"/>
      <c r="BGZ29" s="7"/>
      <c r="BHA29" s="7"/>
      <c r="BHB29" s="7"/>
      <c r="BHC29" s="7"/>
      <c r="BHD29" s="7"/>
      <c r="BHE29" s="7"/>
      <c r="BHF29" s="7"/>
      <c r="BHG29" s="7"/>
      <c r="BHH29" s="7"/>
      <c r="BHI29" s="7"/>
      <c r="BHJ29" s="7"/>
      <c r="BHK29" s="7"/>
      <c r="BHL29" s="7"/>
      <c r="BHM29" s="7"/>
      <c r="BHN29" s="7"/>
      <c r="BHO29" s="7"/>
      <c r="BHP29" s="7"/>
      <c r="BHQ29" s="7"/>
      <c r="BHR29" s="7"/>
      <c r="BHS29" s="7"/>
      <c r="BHT29" s="7"/>
      <c r="BHU29" s="7"/>
      <c r="BHV29" s="7"/>
      <c r="BHW29" s="7"/>
      <c r="BHX29" s="7"/>
      <c r="BHY29" s="7"/>
      <c r="BHZ29" s="7"/>
      <c r="BIA29" s="7"/>
      <c r="BIB29" s="7"/>
      <c r="BIC29" s="7"/>
      <c r="BID29" s="7"/>
      <c r="BIE29" s="7"/>
      <c r="BIF29" s="7"/>
      <c r="BIG29" s="7"/>
      <c r="BIH29" s="7"/>
      <c r="BII29" s="7"/>
      <c r="BIJ29" s="7"/>
      <c r="BIK29" s="7"/>
      <c r="BIL29" s="7"/>
      <c r="BIM29" s="7"/>
      <c r="BIN29" s="7"/>
      <c r="BIO29" s="7"/>
      <c r="BIP29" s="7"/>
      <c r="BIQ29" s="7"/>
      <c r="BIR29" s="7"/>
      <c r="BIS29" s="7"/>
      <c r="BIT29" s="7"/>
      <c r="BIU29" s="7"/>
      <c r="BIV29" s="7"/>
      <c r="BIW29" s="7"/>
      <c r="BIX29" s="7"/>
      <c r="BIY29" s="7"/>
      <c r="BIZ29" s="7"/>
      <c r="BJA29" s="7"/>
      <c r="BJB29" s="7"/>
      <c r="BJC29" s="7"/>
      <c r="BJD29" s="7"/>
      <c r="BJE29" s="7"/>
      <c r="BJF29" s="7"/>
      <c r="BJG29" s="7"/>
      <c r="BJH29" s="7"/>
      <c r="BJI29" s="7"/>
      <c r="BJJ29" s="7"/>
      <c r="BJK29" s="7"/>
      <c r="BJL29" s="7"/>
      <c r="BJM29" s="7"/>
      <c r="BJN29" s="7"/>
      <c r="BJO29" s="7"/>
      <c r="BJP29" s="7"/>
      <c r="BJQ29" s="7"/>
      <c r="BJR29" s="7"/>
      <c r="BJS29" s="7"/>
      <c r="BJT29" s="7"/>
      <c r="BJU29" s="7"/>
      <c r="BJV29" s="7"/>
      <c r="BJW29" s="7"/>
      <c r="BJX29" s="7"/>
      <c r="BJY29" s="7"/>
      <c r="BJZ29" s="7"/>
      <c r="BKA29" s="7"/>
      <c r="BKB29" s="7"/>
      <c r="BKC29" s="7"/>
      <c r="BKD29" s="7"/>
      <c r="BKE29" s="7"/>
      <c r="BKF29" s="7"/>
      <c r="BKG29" s="7"/>
      <c r="BKH29" s="7"/>
      <c r="BKI29" s="7"/>
      <c r="BKJ29" s="7"/>
      <c r="BKK29" s="7"/>
      <c r="BKL29" s="7"/>
      <c r="BKM29" s="7"/>
      <c r="BKN29" s="7"/>
      <c r="BKO29" s="7"/>
      <c r="BKP29" s="7"/>
      <c r="BKQ29" s="7"/>
      <c r="BKR29" s="7"/>
      <c r="BKS29" s="7"/>
      <c r="BKT29" s="7"/>
      <c r="BKU29" s="7"/>
      <c r="BKV29" s="7"/>
      <c r="BKW29" s="7"/>
      <c r="BKX29" s="7"/>
      <c r="BKY29" s="7"/>
      <c r="BKZ29" s="7"/>
      <c r="BLA29" s="7"/>
      <c r="BLB29" s="7"/>
      <c r="BLC29" s="7"/>
      <c r="BLD29" s="7"/>
      <c r="BLE29" s="7"/>
      <c r="BLF29" s="7"/>
      <c r="BLG29" s="7"/>
      <c r="BLH29" s="7"/>
      <c r="BLI29" s="7"/>
      <c r="BLJ29" s="7"/>
      <c r="BLK29" s="7"/>
      <c r="BLL29" s="7"/>
      <c r="BLM29" s="7"/>
      <c r="BLN29" s="7"/>
      <c r="BLO29" s="7"/>
      <c r="BLP29" s="7"/>
      <c r="BLQ29" s="7"/>
      <c r="BLR29" s="7"/>
      <c r="BLS29" s="7"/>
      <c r="BLT29" s="7"/>
      <c r="BLU29" s="7"/>
      <c r="BLV29" s="7"/>
      <c r="BLW29" s="7"/>
      <c r="BLX29" s="7"/>
      <c r="BLY29" s="7"/>
      <c r="BLZ29" s="7"/>
      <c r="BMA29" s="7"/>
      <c r="BMB29" s="7"/>
      <c r="BMC29" s="7"/>
      <c r="BMD29" s="7"/>
      <c r="BME29" s="7"/>
      <c r="BMF29" s="7"/>
      <c r="BMG29" s="7"/>
      <c r="BMH29" s="7"/>
      <c r="BMI29" s="7"/>
      <c r="BMJ29" s="7"/>
      <c r="BMK29" s="7"/>
      <c r="BML29" s="7"/>
      <c r="BMM29" s="7"/>
      <c r="BMN29" s="7"/>
      <c r="BMO29" s="7"/>
      <c r="BMP29" s="7"/>
      <c r="BMQ29" s="7"/>
      <c r="BMR29" s="7"/>
      <c r="BMS29" s="7"/>
      <c r="BMT29" s="7"/>
      <c r="BMU29" s="7"/>
      <c r="BMV29" s="7"/>
      <c r="BMW29" s="7"/>
      <c r="BMX29" s="7"/>
      <c r="BMY29" s="7"/>
      <c r="BMZ29" s="7"/>
      <c r="BNA29" s="7"/>
      <c r="BNB29" s="7"/>
      <c r="BNC29" s="7"/>
      <c r="BND29" s="7"/>
      <c r="BNE29" s="7"/>
      <c r="BNF29" s="7"/>
      <c r="BNG29" s="7"/>
      <c r="BNH29" s="7"/>
      <c r="BNI29" s="7"/>
      <c r="BNJ29" s="7"/>
      <c r="BNK29" s="7"/>
      <c r="BNL29" s="7"/>
      <c r="BNM29" s="7"/>
      <c r="BNN29" s="7"/>
      <c r="BNO29" s="7"/>
      <c r="BNP29" s="7"/>
      <c r="BNQ29" s="7"/>
      <c r="BNR29" s="7"/>
      <c r="BNS29" s="7"/>
      <c r="BNT29" s="7"/>
      <c r="BNU29" s="7"/>
      <c r="BNV29" s="7"/>
      <c r="BNW29" s="7"/>
      <c r="BNX29" s="7"/>
      <c r="BNY29" s="7"/>
      <c r="BNZ29" s="7"/>
      <c r="BOA29" s="7"/>
      <c r="BOB29" s="7"/>
      <c r="BOC29" s="7"/>
      <c r="BOD29" s="7"/>
      <c r="BOE29" s="7"/>
      <c r="BOF29" s="7"/>
      <c r="BOG29" s="7"/>
      <c r="BOH29" s="7"/>
      <c r="BOI29" s="7"/>
      <c r="BOJ29" s="7"/>
      <c r="BOK29" s="7"/>
      <c r="BOL29" s="7"/>
      <c r="BOM29" s="7"/>
      <c r="BON29" s="7"/>
      <c r="BOO29" s="7"/>
      <c r="BOP29" s="7"/>
      <c r="BOQ29" s="7"/>
      <c r="BOR29" s="7"/>
      <c r="BOS29" s="7"/>
      <c r="BOT29" s="7"/>
      <c r="BOU29" s="7"/>
      <c r="BOV29" s="7"/>
      <c r="BOW29" s="7"/>
      <c r="BOX29" s="7"/>
      <c r="BOY29" s="7"/>
      <c r="BOZ29" s="7"/>
      <c r="BPA29" s="7"/>
      <c r="BPB29" s="7"/>
      <c r="BPC29" s="7"/>
      <c r="BPD29" s="7"/>
      <c r="BPE29" s="7"/>
      <c r="BPF29" s="7"/>
      <c r="BPG29" s="7"/>
      <c r="BPH29" s="7"/>
      <c r="BPI29" s="7"/>
      <c r="BPJ29" s="7"/>
      <c r="BPK29" s="7"/>
      <c r="BPL29" s="7"/>
      <c r="BPM29" s="7"/>
      <c r="BPN29" s="7"/>
      <c r="BPO29" s="7"/>
      <c r="BPP29" s="7"/>
      <c r="BPQ29" s="7"/>
      <c r="BPR29" s="7"/>
      <c r="BPS29" s="7"/>
      <c r="BPT29" s="7"/>
      <c r="BPU29" s="7"/>
      <c r="BPV29" s="7"/>
      <c r="BPW29" s="7"/>
      <c r="BPX29" s="7"/>
      <c r="BPY29" s="7"/>
      <c r="BPZ29" s="7"/>
      <c r="BQA29" s="7"/>
      <c r="BQB29" s="7"/>
      <c r="BQC29" s="7"/>
      <c r="BQD29" s="7"/>
      <c r="BQE29" s="7"/>
      <c r="BQF29" s="7"/>
      <c r="BQG29" s="7"/>
      <c r="BQH29" s="7"/>
      <c r="BQI29" s="7"/>
      <c r="BQJ29" s="7"/>
      <c r="BQK29" s="7"/>
      <c r="BQL29" s="7"/>
      <c r="BQM29" s="7"/>
      <c r="BQN29" s="7"/>
      <c r="BQO29" s="7"/>
      <c r="BQP29" s="7"/>
      <c r="BQQ29" s="7"/>
      <c r="BQR29" s="7"/>
      <c r="BQT29" s="7"/>
      <c r="BQU29" s="7"/>
      <c r="BQV29" s="7"/>
      <c r="BQW29" s="7"/>
      <c r="BQX29" s="7"/>
      <c r="BQY29" s="7"/>
      <c r="BQZ29" s="7"/>
      <c r="BRA29" s="7"/>
      <c r="BRB29" s="7"/>
      <c r="BRC29" s="7"/>
      <c r="BRD29" s="7"/>
      <c r="BRE29" s="7"/>
      <c r="BRF29" s="7"/>
      <c r="BRG29" s="7"/>
      <c r="BRH29" s="7"/>
      <c r="BRI29" s="7"/>
      <c r="BRJ29" s="7"/>
      <c r="BRK29" s="7"/>
      <c r="BRL29" s="7"/>
      <c r="BRM29" s="7"/>
      <c r="BRN29" s="7"/>
      <c r="BRO29" s="7"/>
      <c r="BRP29" s="7"/>
      <c r="BRQ29" s="7"/>
      <c r="BRR29" s="7"/>
      <c r="BRS29" s="7"/>
      <c r="BRT29" s="7"/>
      <c r="BRU29" s="7"/>
      <c r="BRV29" s="7"/>
      <c r="BRW29" s="7"/>
      <c r="BRX29" s="7"/>
      <c r="BRY29" s="7"/>
      <c r="BRZ29" s="7"/>
      <c r="BSA29" s="7"/>
      <c r="BSB29" s="7"/>
      <c r="BSC29" s="7"/>
      <c r="BSD29" s="7"/>
      <c r="BSE29" s="7"/>
      <c r="BSF29" s="7"/>
      <c r="BSG29" s="7"/>
      <c r="BSH29" s="7"/>
      <c r="BSI29" s="7"/>
      <c r="BSJ29" s="7"/>
      <c r="BSK29" s="7"/>
      <c r="BSL29" s="7"/>
      <c r="BSM29" s="7"/>
      <c r="BSN29" s="7"/>
      <c r="BSO29" s="7"/>
      <c r="BSP29" s="7"/>
      <c r="BSQ29" s="7"/>
      <c r="BSR29" s="7"/>
      <c r="BSS29" s="7"/>
      <c r="BST29" s="7"/>
      <c r="BSU29" s="7"/>
      <c r="BSV29" s="7"/>
      <c r="BSW29" s="7"/>
      <c r="BSX29" s="7"/>
      <c r="BSY29" s="7"/>
      <c r="BSZ29" s="7"/>
      <c r="BTA29" s="7"/>
      <c r="BTB29" s="7"/>
      <c r="BTC29" s="7"/>
      <c r="BTD29" s="7"/>
      <c r="BTE29" s="7"/>
      <c r="BTF29" s="7"/>
      <c r="BTG29" s="7"/>
      <c r="BTH29" s="7"/>
      <c r="BTI29" s="7"/>
      <c r="BTJ29" s="7"/>
      <c r="BTK29" s="7"/>
      <c r="BTL29" s="7"/>
      <c r="BTM29" s="7"/>
      <c r="BTN29" s="7"/>
      <c r="BTO29" s="7"/>
      <c r="BTP29" s="7"/>
      <c r="BTQ29" s="7"/>
      <c r="BTR29" s="7"/>
      <c r="BTS29" s="7"/>
      <c r="BTT29" s="7"/>
      <c r="BTU29" s="7"/>
      <c r="BTV29" s="7"/>
      <c r="BTW29" s="7"/>
      <c r="BTX29" s="7"/>
      <c r="BTY29" s="7"/>
      <c r="BTZ29" s="7"/>
      <c r="BUA29" s="7"/>
      <c r="BUB29" s="7"/>
      <c r="BUC29" s="7"/>
      <c r="BUD29" s="7"/>
      <c r="BUE29" s="7"/>
      <c r="BUF29" s="7"/>
      <c r="BUG29" s="7"/>
      <c r="BUH29" s="7"/>
      <c r="BUI29" s="7"/>
      <c r="BUJ29" s="7"/>
      <c r="BUK29" s="7"/>
      <c r="BUL29" s="7"/>
      <c r="BUM29" s="7"/>
      <c r="BUN29" s="7"/>
      <c r="BUO29" s="7"/>
      <c r="BUP29" s="7"/>
      <c r="BUQ29" s="7"/>
      <c r="BUR29" s="7"/>
      <c r="BUS29" s="7"/>
      <c r="BUT29" s="7"/>
      <c r="BUU29" s="7"/>
      <c r="BUV29" s="7"/>
      <c r="BUW29" s="7"/>
      <c r="BUX29" s="7"/>
      <c r="BUY29" s="7"/>
      <c r="BUZ29" s="7"/>
      <c r="BVA29" s="7"/>
      <c r="BVB29" s="7"/>
      <c r="BVC29" s="7"/>
      <c r="BVD29" s="7"/>
      <c r="BVE29" s="7"/>
      <c r="BVF29" s="7"/>
      <c r="BVG29" s="7"/>
      <c r="BVH29" s="7"/>
      <c r="BVI29" s="7"/>
      <c r="BVJ29" s="7"/>
      <c r="BVK29" s="7"/>
      <c r="BVL29" s="7"/>
      <c r="BVM29" s="7"/>
      <c r="BVN29" s="7"/>
      <c r="BVO29" s="7"/>
      <c r="BVP29" s="7"/>
      <c r="BVQ29" s="7"/>
      <c r="BVR29" s="7"/>
      <c r="BVS29" s="7"/>
      <c r="BVT29" s="7"/>
      <c r="BVU29" s="7"/>
      <c r="BVV29" s="7"/>
      <c r="BVW29" s="7"/>
      <c r="BVX29" s="7"/>
      <c r="BVY29" s="7"/>
      <c r="BVZ29" s="7"/>
      <c r="BWA29" s="7"/>
      <c r="BWB29" s="7"/>
      <c r="BWC29" s="7"/>
      <c r="BWD29" s="7"/>
      <c r="BWE29" s="7"/>
      <c r="BWF29" s="7"/>
      <c r="BWG29" s="7"/>
      <c r="BWH29" s="7"/>
      <c r="BWI29" s="7"/>
      <c r="BWJ29" s="7"/>
      <c r="BWK29" s="7"/>
      <c r="BWL29" s="7"/>
      <c r="BWM29" s="7"/>
      <c r="BWN29" s="7"/>
      <c r="BWO29" s="7"/>
      <c r="BWP29" s="7"/>
      <c r="BWQ29" s="7"/>
      <c r="BWR29" s="7"/>
      <c r="BWS29" s="7"/>
      <c r="BWT29" s="7"/>
      <c r="BWU29" s="7"/>
      <c r="BWV29" s="7"/>
      <c r="BWW29" s="7"/>
      <c r="BWX29" s="7"/>
      <c r="BWY29" s="7"/>
      <c r="BWZ29" s="7"/>
      <c r="BXA29" s="7"/>
      <c r="BXB29" s="7"/>
      <c r="BXC29" s="7"/>
      <c r="BXD29" s="7"/>
      <c r="BXE29" s="7"/>
      <c r="BXF29" s="7"/>
      <c r="BXG29" s="7"/>
      <c r="BXH29" s="7"/>
      <c r="BXI29" s="7"/>
      <c r="BXJ29" s="7"/>
      <c r="BXK29" s="7"/>
      <c r="BXL29" s="7"/>
      <c r="BXM29" s="7"/>
      <c r="BXN29" s="7"/>
      <c r="BXO29" s="7"/>
      <c r="BXP29" s="7"/>
      <c r="BXQ29" s="7"/>
      <c r="BXR29" s="7"/>
      <c r="BXS29" s="7"/>
      <c r="BXT29" s="7"/>
      <c r="BXU29" s="7"/>
      <c r="BXV29" s="7"/>
      <c r="BXW29" s="7"/>
      <c r="BXX29" s="7"/>
      <c r="BXY29" s="7"/>
      <c r="BXZ29" s="7"/>
      <c r="BYA29" s="7"/>
      <c r="BYB29" s="7"/>
      <c r="BYC29" s="7"/>
      <c r="BYD29" s="7"/>
      <c r="BYE29" s="7"/>
      <c r="BYF29" s="7"/>
      <c r="BYG29" s="7"/>
      <c r="BYH29" s="7"/>
      <c r="BYI29" s="7"/>
      <c r="BYJ29" s="7"/>
      <c r="BYK29" s="7"/>
      <c r="BYL29" s="7"/>
      <c r="BYM29" s="7"/>
      <c r="BYN29" s="7"/>
      <c r="BYO29" s="7"/>
      <c r="BYP29" s="7"/>
      <c r="BYQ29" s="7"/>
      <c r="BYR29" s="7"/>
      <c r="BYS29" s="7"/>
      <c r="BYT29" s="7"/>
      <c r="BYU29" s="7"/>
      <c r="BYV29" s="7"/>
      <c r="BYW29" s="7"/>
      <c r="BYX29" s="7"/>
      <c r="BYY29" s="7"/>
      <c r="BYZ29" s="7"/>
      <c r="BZA29" s="7"/>
      <c r="BZB29" s="7"/>
      <c r="BZC29" s="7"/>
      <c r="BZD29" s="7"/>
      <c r="BZE29" s="7"/>
      <c r="BZF29" s="7"/>
      <c r="BZG29" s="7"/>
      <c r="BZH29" s="7"/>
      <c r="BZI29" s="7"/>
      <c r="BZJ29" s="7"/>
      <c r="BZK29" s="7"/>
      <c r="BZL29" s="7"/>
      <c r="BZM29" s="7"/>
      <c r="BZN29" s="7"/>
      <c r="BZO29" s="7"/>
      <c r="BZP29" s="7"/>
      <c r="BZQ29" s="7"/>
      <c r="BZR29" s="7"/>
      <c r="BZS29" s="7"/>
      <c r="BZT29" s="7"/>
      <c r="BZU29" s="7"/>
      <c r="BZV29" s="7"/>
      <c r="BZW29" s="7"/>
      <c r="BZX29" s="7"/>
      <c r="BZY29" s="7"/>
      <c r="BZZ29" s="7"/>
      <c r="CAA29" s="7"/>
      <c r="CAB29" s="7"/>
      <c r="CAC29" s="7"/>
      <c r="CAD29" s="7"/>
      <c r="CAE29" s="7"/>
      <c r="CAF29" s="7"/>
      <c r="CAG29" s="7"/>
      <c r="CAH29" s="7"/>
      <c r="CAI29" s="7"/>
      <c r="CAJ29" s="7"/>
      <c r="CAK29" s="7"/>
      <c r="CAL29" s="7"/>
      <c r="CAM29" s="7"/>
      <c r="CAN29" s="7"/>
      <c r="CAP29" s="7"/>
      <c r="CAQ29" s="7"/>
      <c r="CAR29" s="7"/>
      <c r="CAS29" s="7"/>
      <c r="CAT29" s="7"/>
      <c r="CAU29" s="7"/>
      <c r="CAV29" s="7"/>
      <c r="CAW29" s="7"/>
      <c r="CAX29" s="7"/>
      <c r="CAY29" s="7"/>
      <c r="CAZ29" s="7"/>
      <c r="CBA29" s="7"/>
      <c r="CBB29" s="7"/>
      <c r="CBC29" s="7"/>
      <c r="CBD29" s="7"/>
      <c r="CBE29" s="7"/>
      <c r="CBF29" s="7"/>
      <c r="CBG29" s="7"/>
      <c r="CBH29" s="7"/>
      <c r="CBI29" s="7"/>
      <c r="CBJ29" s="7"/>
      <c r="CBK29" s="7"/>
      <c r="CBL29" s="7"/>
      <c r="CBM29" s="7"/>
      <c r="CBN29" s="7"/>
      <c r="CBO29" s="7"/>
      <c r="CBP29" s="7"/>
      <c r="CBQ29" s="7"/>
      <c r="CBR29" s="7"/>
      <c r="CBS29" s="7"/>
      <c r="CBT29" s="7"/>
      <c r="CBU29" s="7"/>
      <c r="CBV29" s="7"/>
      <c r="CBW29" s="7"/>
      <c r="CBX29" s="7"/>
      <c r="CBY29" s="7"/>
      <c r="CBZ29" s="7"/>
      <c r="CCA29" s="7"/>
      <c r="CCB29" s="7"/>
      <c r="CCC29" s="7"/>
      <c r="CCD29" s="7"/>
      <c r="CCE29" s="7"/>
      <c r="CCF29" s="7"/>
      <c r="CCG29" s="7"/>
      <c r="CCH29" s="7"/>
      <c r="CCI29" s="7"/>
      <c r="CCJ29" s="7"/>
      <c r="CCK29" s="7"/>
      <c r="CCL29" s="7"/>
      <c r="CCM29" s="7"/>
      <c r="CCN29" s="7"/>
      <c r="CCO29" s="7"/>
      <c r="CCP29" s="7"/>
      <c r="CCQ29" s="7"/>
      <c r="CCR29" s="7"/>
      <c r="CCS29" s="7"/>
      <c r="CCT29" s="7"/>
      <c r="CCU29" s="7"/>
      <c r="CCV29" s="7"/>
      <c r="CCW29" s="7"/>
      <c r="CCX29" s="7"/>
      <c r="CCY29" s="7"/>
      <c r="CCZ29" s="7"/>
      <c r="CDA29" s="7"/>
      <c r="CDB29" s="7"/>
      <c r="CDC29" s="7"/>
      <c r="CDD29" s="7"/>
      <c r="CDE29" s="7"/>
      <c r="CDF29" s="7"/>
      <c r="CDG29" s="7"/>
      <c r="CDH29" s="7"/>
      <c r="CDI29" s="7"/>
      <c r="CDJ29" s="7"/>
      <c r="CDK29" s="7"/>
      <c r="CDL29" s="7"/>
      <c r="CDM29" s="7"/>
      <c r="CDN29" s="7"/>
      <c r="CDO29" s="7"/>
      <c r="CDP29" s="7"/>
      <c r="CDQ29" s="7"/>
      <c r="CDR29" s="7"/>
      <c r="CDS29" s="7"/>
      <c r="CDT29" s="7"/>
      <c r="CDU29" s="7"/>
      <c r="CDV29" s="7"/>
      <c r="CDW29" s="7"/>
      <c r="CDX29" s="7"/>
      <c r="CDY29" s="7"/>
      <c r="CDZ29" s="7"/>
      <c r="CEA29" s="7"/>
      <c r="CEB29" s="7"/>
      <c r="CEC29" s="7"/>
      <c r="CED29" s="7"/>
      <c r="CEE29" s="7"/>
      <c r="CEF29" s="7"/>
      <c r="CEG29" s="7"/>
      <c r="CEH29" s="7"/>
      <c r="CEI29" s="7"/>
      <c r="CEJ29" s="7"/>
      <c r="CEK29" s="7"/>
      <c r="CEL29" s="7"/>
      <c r="CEM29" s="7"/>
      <c r="CEN29" s="7"/>
      <c r="CEO29" s="7"/>
      <c r="CEP29" s="7"/>
      <c r="CEQ29" s="7"/>
      <c r="CER29" s="7"/>
      <c r="CES29" s="7"/>
      <c r="CET29" s="7"/>
      <c r="CEU29" s="7"/>
      <c r="CEV29" s="7"/>
      <c r="CEW29" s="7"/>
      <c r="CEX29" s="7"/>
      <c r="CEY29" s="7"/>
      <c r="CEZ29" s="7"/>
      <c r="CFA29" s="7"/>
      <c r="CFB29" s="7"/>
      <c r="CFC29" s="7"/>
      <c r="CFD29" s="7"/>
      <c r="CFE29" s="7"/>
      <c r="CFF29" s="7"/>
      <c r="CFG29" s="7"/>
      <c r="CFH29" s="7"/>
      <c r="CFI29" s="7"/>
      <c r="CFJ29" s="7"/>
      <c r="CFK29" s="7"/>
      <c r="CFL29" s="7"/>
      <c r="CFM29" s="7"/>
      <c r="CFN29" s="7"/>
      <c r="CFO29" s="7"/>
      <c r="CFP29" s="7"/>
      <c r="CFQ29" s="7"/>
      <c r="CFR29" s="7"/>
      <c r="CFS29" s="7"/>
      <c r="CFT29" s="7"/>
      <c r="CFU29" s="7"/>
      <c r="CFV29" s="7"/>
      <c r="CFW29" s="7"/>
      <c r="CFX29" s="7"/>
      <c r="CFY29" s="7"/>
      <c r="CFZ29" s="7"/>
      <c r="CGA29" s="7"/>
      <c r="CGB29" s="7"/>
      <c r="CGC29" s="7"/>
      <c r="CGD29" s="7"/>
      <c r="CGE29" s="7"/>
      <c r="CGF29" s="7"/>
      <c r="CGG29" s="7"/>
      <c r="CGH29" s="7"/>
      <c r="CGI29" s="7"/>
      <c r="CGJ29" s="7"/>
      <c r="CGK29" s="7"/>
      <c r="CGL29" s="7"/>
      <c r="CGM29" s="7"/>
      <c r="CGN29" s="7"/>
      <c r="CGO29" s="7"/>
      <c r="CGP29" s="7"/>
      <c r="CGQ29" s="7"/>
      <c r="CGR29" s="7"/>
      <c r="CGS29" s="7"/>
      <c r="CGT29" s="7"/>
      <c r="CGU29" s="7"/>
      <c r="CGV29" s="7"/>
      <c r="CGW29" s="7"/>
      <c r="CGX29" s="7"/>
      <c r="CGY29" s="7"/>
      <c r="CGZ29" s="7"/>
      <c r="CHA29" s="7"/>
      <c r="CHB29" s="7"/>
      <c r="CHC29" s="7"/>
      <c r="CHD29" s="7"/>
      <c r="CHE29" s="7"/>
      <c r="CHF29" s="7"/>
      <c r="CHG29" s="7"/>
      <c r="CHH29" s="7"/>
      <c r="CHI29" s="7"/>
      <c r="CHJ29" s="7"/>
      <c r="CHK29" s="7"/>
      <c r="CHL29" s="7"/>
      <c r="CHM29" s="7"/>
      <c r="CHN29" s="7"/>
      <c r="CHO29" s="7"/>
      <c r="CHP29" s="7"/>
      <c r="CHQ29" s="7"/>
      <c r="CHR29" s="7"/>
      <c r="CHS29" s="7"/>
      <c r="CHT29" s="7"/>
      <c r="CHU29" s="7"/>
      <c r="CHV29" s="7"/>
      <c r="CHW29" s="7"/>
      <c r="CHX29" s="7"/>
      <c r="CHY29" s="7"/>
      <c r="CHZ29" s="7"/>
      <c r="CIA29" s="7"/>
      <c r="CIB29" s="7"/>
      <c r="CIC29" s="7"/>
      <c r="CID29" s="7"/>
      <c r="CIE29" s="7"/>
      <c r="CIF29" s="7"/>
      <c r="CIG29" s="7"/>
      <c r="CIH29" s="7"/>
      <c r="CII29" s="7"/>
      <c r="CIJ29" s="7"/>
      <c r="CIK29" s="7"/>
      <c r="CIL29" s="7"/>
      <c r="CIM29" s="7"/>
      <c r="CIN29" s="7"/>
      <c r="CIO29" s="7"/>
      <c r="CIP29" s="7"/>
      <c r="CIQ29" s="7"/>
      <c r="CIR29" s="7"/>
      <c r="CIS29" s="7"/>
      <c r="CIT29" s="7"/>
      <c r="CIU29" s="7"/>
      <c r="CIV29" s="7"/>
      <c r="CIW29" s="7"/>
      <c r="CIX29" s="7"/>
      <c r="CIY29" s="7"/>
      <c r="CIZ29" s="7"/>
      <c r="CJA29" s="7"/>
      <c r="CJB29" s="7"/>
      <c r="CJC29" s="7"/>
      <c r="CJD29" s="7"/>
      <c r="CJE29" s="7"/>
      <c r="CJF29" s="7"/>
      <c r="CJG29" s="7"/>
      <c r="CJH29" s="7"/>
      <c r="CJI29" s="7"/>
      <c r="CJJ29" s="7"/>
      <c r="CJK29" s="7"/>
      <c r="CJL29" s="7"/>
      <c r="CJM29" s="7"/>
      <c r="CJN29" s="7"/>
      <c r="CJO29" s="7"/>
      <c r="CJP29" s="7"/>
      <c r="CJQ29" s="7"/>
      <c r="CJR29" s="7"/>
      <c r="CJS29" s="7"/>
      <c r="CJT29" s="7"/>
      <c r="CJU29" s="7"/>
      <c r="CJV29" s="7"/>
      <c r="CJW29" s="7"/>
      <c r="CJX29" s="7"/>
      <c r="CJY29" s="7"/>
      <c r="CJZ29" s="7"/>
      <c r="CKA29" s="7"/>
      <c r="CKB29" s="7"/>
      <c r="CKC29" s="7"/>
      <c r="CKD29" s="7"/>
      <c r="CKE29" s="7"/>
      <c r="CKF29" s="7"/>
      <c r="CKG29" s="7"/>
      <c r="CKH29" s="7"/>
      <c r="CKI29" s="7"/>
      <c r="CKJ29" s="7"/>
      <c r="CKL29" s="7"/>
      <c r="CKM29" s="7"/>
      <c r="CKN29" s="7"/>
      <c r="CKO29" s="7"/>
      <c r="CKP29" s="7"/>
      <c r="CKQ29" s="7"/>
      <c r="CKR29" s="7"/>
      <c r="CKS29" s="7"/>
      <c r="CKT29" s="7"/>
      <c r="CKU29" s="7"/>
      <c r="CKV29" s="7"/>
      <c r="CKW29" s="7"/>
      <c r="CKX29" s="7"/>
      <c r="CKY29" s="7"/>
      <c r="CKZ29" s="7"/>
      <c r="CLA29" s="7"/>
      <c r="CLB29" s="7"/>
      <c r="CLC29" s="7"/>
      <c r="CLD29" s="7"/>
      <c r="CLE29" s="7"/>
      <c r="CLF29" s="7"/>
      <c r="CLG29" s="7"/>
      <c r="CLH29" s="7"/>
      <c r="CLI29" s="7"/>
      <c r="CLJ29" s="7"/>
      <c r="CLK29" s="7"/>
      <c r="CLL29" s="7"/>
      <c r="CLM29" s="7"/>
      <c r="CLN29" s="7"/>
      <c r="CLO29" s="7"/>
      <c r="CLP29" s="7"/>
      <c r="CLQ29" s="7"/>
      <c r="CLR29" s="7"/>
      <c r="CLS29" s="7"/>
      <c r="CLT29" s="7"/>
      <c r="CLU29" s="7"/>
      <c r="CLV29" s="7"/>
      <c r="CLW29" s="7"/>
      <c r="CLX29" s="7"/>
      <c r="CLY29" s="7"/>
      <c r="CLZ29" s="7"/>
      <c r="CMA29" s="7"/>
      <c r="CMB29" s="7"/>
      <c r="CMC29" s="7"/>
      <c r="CMD29" s="7"/>
      <c r="CME29" s="7"/>
      <c r="CMF29" s="7"/>
      <c r="CMG29" s="7"/>
      <c r="CMH29" s="7"/>
      <c r="CMI29" s="7"/>
      <c r="CMJ29" s="7"/>
      <c r="CMK29" s="7"/>
      <c r="CML29" s="7"/>
      <c r="CMM29" s="7"/>
      <c r="CMN29" s="7"/>
      <c r="CMO29" s="7"/>
      <c r="CMP29" s="7"/>
      <c r="CMQ29" s="7"/>
      <c r="CMR29" s="7"/>
      <c r="CMS29" s="7"/>
      <c r="CMT29" s="7"/>
      <c r="CMU29" s="7"/>
      <c r="CMV29" s="7"/>
      <c r="CMW29" s="7"/>
      <c r="CMX29" s="7"/>
      <c r="CMY29" s="7"/>
      <c r="CMZ29" s="7"/>
      <c r="CNA29" s="7"/>
      <c r="CNB29" s="7"/>
      <c r="CNC29" s="7"/>
      <c r="CND29" s="7"/>
      <c r="CNE29" s="7"/>
      <c r="CNF29" s="7"/>
      <c r="CNG29" s="7"/>
      <c r="CNH29" s="7"/>
      <c r="CNI29" s="7"/>
      <c r="CNJ29" s="7"/>
      <c r="CNK29" s="7"/>
      <c r="CNL29" s="7"/>
      <c r="CNM29" s="7"/>
      <c r="CNN29" s="7"/>
      <c r="CNO29" s="7"/>
      <c r="CNP29" s="7"/>
      <c r="CNQ29" s="7"/>
      <c r="CNR29" s="7"/>
      <c r="CNS29" s="7"/>
      <c r="CNT29" s="7"/>
      <c r="CNU29" s="7"/>
      <c r="CNV29" s="7"/>
      <c r="CNW29" s="7"/>
      <c r="CNX29" s="7"/>
      <c r="CNY29" s="7"/>
      <c r="CNZ29" s="7"/>
      <c r="COA29" s="7"/>
      <c r="COB29" s="7"/>
      <c r="COC29" s="7"/>
      <c r="COD29" s="7"/>
      <c r="COE29" s="7"/>
      <c r="COF29" s="7"/>
      <c r="COG29" s="7"/>
      <c r="COH29" s="7"/>
      <c r="COI29" s="7"/>
      <c r="COJ29" s="7"/>
      <c r="COK29" s="7"/>
      <c r="COL29" s="7"/>
      <c r="COM29" s="7"/>
      <c r="CON29" s="7"/>
      <c r="COO29" s="7"/>
      <c r="COP29" s="7"/>
      <c r="COQ29" s="7"/>
      <c r="COR29" s="7"/>
      <c r="COS29" s="7"/>
      <c r="COT29" s="7"/>
      <c r="COU29" s="7"/>
      <c r="COV29" s="7"/>
      <c r="COW29" s="7"/>
      <c r="COX29" s="7"/>
      <c r="COY29" s="7"/>
      <c r="COZ29" s="7"/>
      <c r="CPA29" s="7"/>
      <c r="CPB29" s="7"/>
      <c r="CPC29" s="7"/>
      <c r="CPD29" s="7"/>
      <c r="CPE29" s="7"/>
      <c r="CPF29" s="7"/>
      <c r="CPG29" s="7"/>
      <c r="CPH29" s="7"/>
      <c r="CPI29" s="7"/>
      <c r="CPJ29" s="7"/>
      <c r="CPK29" s="7"/>
      <c r="CPL29" s="7"/>
      <c r="CPM29" s="7"/>
      <c r="CPN29" s="7"/>
      <c r="CPO29" s="7"/>
      <c r="CPP29" s="7"/>
      <c r="CPQ29" s="7"/>
      <c r="CPR29" s="7"/>
      <c r="CPS29" s="7"/>
      <c r="CPT29" s="7"/>
      <c r="CPU29" s="7"/>
      <c r="CPV29" s="7"/>
      <c r="CPW29" s="7"/>
      <c r="CPX29" s="7"/>
      <c r="CPY29" s="7"/>
      <c r="CPZ29" s="7"/>
      <c r="CQA29" s="7"/>
      <c r="CQB29" s="7"/>
      <c r="CQC29" s="7"/>
      <c r="CQD29" s="7"/>
      <c r="CQE29" s="7"/>
      <c r="CQF29" s="7"/>
      <c r="CQG29" s="7"/>
      <c r="CQH29" s="7"/>
      <c r="CQI29" s="7"/>
      <c r="CQJ29" s="7"/>
      <c r="CQK29" s="7"/>
      <c r="CQL29" s="7"/>
      <c r="CQM29" s="7"/>
      <c r="CQN29" s="7"/>
      <c r="CQO29" s="7"/>
      <c r="CQP29" s="7"/>
      <c r="CQQ29" s="7"/>
      <c r="CQR29" s="7"/>
      <c r="CQS29" s="7"/>
      <c r="CQT29" s="7"/>
      <c r="CQU29" s="7"/>
      <c r="CQV29" s="7"/>
      <c r="CQW29" s="7"/>
      <c r="CQX29" s="7"/>
      <c r="CQY29" s="7"/>
      <c r="CQZ29" s="7"/>
      <c r="CRA29" s="7"/>
      <c r="CRB29" s="7"/>
      <c r="CRC29" s="7"/>
      <c r="CRD29" s="7"/>
      <c r="CRE29" s="7"/>
      <c r="CRF29" s="7"/>
      <c r="CRG29" s="7"/>
      <c r="CRH29" s="7"/>
      <c r="CRI29" s="7"/>
      <c r="CRJ29" s="7"/>
      <c r="CRK29" s="7"/>
      <c r="CRL29" s="7"/>
      <c r="CRM29" s="7"/>
      <c r="CRN29" s="7"/>
      <c r="CRO29" s="7"/>
      <c r="CRP29" s="7"/>
      <c r="CRQ29" s="7"/>
      <c r="CRR29" s="7"/>
      <c r="CRS29" s="7"/>
      <c r="CRT29" s="7"/>
      <c r="CRU29" s="7"/>
      <c r="CRV29" s="7"/>
      <c r="CRW29" s="7"/>
      <c r="CRX29" s="7"/>
      <c r="CRY29" s="7"/>
      <c r="CRZ29" s="7"/>
      <c r="CSA29" s="7"/>
      <c r="CSB29" s="7"/>
      <c r="CSC29" s="7"/>
      <c r="CSD29" s="7"/>
      <c r="CSE29" s="7"/>
      <c r="CSF29" s="7"/>
      <c r="CSG29" s="7"/>
      <c r="CSH29" s="7"/>
      <c r="CSI29" s="7"/>
      <c r="CSJ29" s="7"/>
      <c r="CSK29" s="7"/>
      <c r="CSL29" s="7"/>
      <c r="CSM29" s="7"/>
      <c r="CSN29" s="7"/>
      <c r="CSO29" s="7"/>
      <c r="CSP29" s="7"/>
      <c r="CSQ29" s="7"/>
      <c r="CSR29" s="7"/>
      <c r="CSS29" s="7"/>
      <c r="CST29" s="7"/>
      <c r="CSU29" s="7"/>
      <c r="CSV29" s="7"/>
      <c r="CSW29" s="7"/>
      <c r="CSX29" s="7"/>
      <c r="CSY29" s="7"/>
      <c r="CSZ29" s="7"/>
      <c r="CTA29" s="7"/>
      <c r="CTB29" s="7"/>
      <c r="CTC29" s="7"/>
      <c r="CTD29" s="7"/>
      <c r="CTE29" s="7"/>
      <c r="CTF29" s="7"/>
      <c r="CTG29" s="7"/>
      <c r="CTH29" s="7"/>
      <c r="CTI29" s="7"/>
      <c r="CTJ29" s="7"/>
      <c r="CTK29" s="7"/>
      <c r="CTL29" s="7"/>
      <c r="CTM29" s="7"/>
      <c r="CTN29" s="7"/>
      <c r="CTO29" s="7"/>
      <c r="CTP29" s="7"/>
      <c r="CTQ29" s="7"/>
      <c r="CTR29" s="7"/>
      <c r="CTS29" s="7"/>
      <c r="CTT29" s="7"/>
      <c r="CTU29" s="7"/>
      <c r="CTV29" s="7"/>
      <c r="CTW29" s="7"/>
      <c r="CTX29" s="7"/>
      <c r="CTY29" s="7"/>
      <c r="CTZ29" s="7"/>
      <c r="CUA29" s="7"/>
      <c r="CUB29" s="7"/>
      <c r="CUC29" s="7"/>
      <c r="CUD29" s="7"/>
      <c r="CUE29" s="7"/>
      <c r="CUF29" s="7"/>
      <c r="CUH29" s="7"/>
      <c r="CUI29" s="7"/>
      <c r="CUJ29" s="7"/>
      <c r="CUK29" s="7"/>
      <c r="CUL29" s="7"/>
      <c r="CUM29" s="7"/>
      <c r="CUN29" s="7"/>
      <c r="CUO29" s="7"/>
      <c r="CUP29" s="7"/>
      <c r="CUQ29" s="7"/>
      <c r="CUR29" s="7"/>
      <c r="CUS29" s="7"/>
      <c r="CUT29" s="7"/>
      <c r="CUU29" s="7"/>
      <c r="CUV29" s="7"/>
      <c r="CUW29" s="7"/>
      <c r="CUX29" s="7"/>
      <c r="CUY29" s="7"/>
      <c r="CUZ29" s="7"/>
      <c r="CVA29" s="7"/>
      <c r="CVB29" s="7"/>
      <c r="CVC29" s="7"/>
      <c r="CVD29" s="7"/>
      <c r="CVE29" s="7"/>
      <c r="CVF29" s="7"/>
      <c r="CVG29" s="7"/>
      <c r="CVH29" s="7"/>
      <c r="CVI29" s="7"/>
      <c r="CVJ29" s="7"/>
      <c r="CVK29" s="7"/>
      <c r="CVL29" s="7"/>
      <c r="CVM29" s="7"/>
      <c r="CVN29" s="7"/>
      <c r="CVO29" s="7"/>
      <c r="CVP29" s="7"/>
      <c r="CVQ29" s="7"/>
      <c r="CVR29" s="7"/>
      <c r="CVS29" s="7"/>
      <c r="CVT29" s="7"/>
      <c r="CVU29" s="7"/>
      <c r="CVV29" s="7"/>
      <c r="CVW29" s="7"/>
      <c r="CVX29" s="7"/>
      <c r="CVY29" s="7"/>
      <c r="CVZ29" s="7"/>
      <c r="CWA29" s="7"/>
      <c r="CWB29" s="7"/>
      <c r="CWC29" s="7"/>
      <c r="CWD29" s="7"/>
      <c r="CWE29" s="7"/>
      <c r="CWF29" s="7"/>
      <c r="CWG29" s="7"/>
      <c r="CWH29" s="7"/>
      <c r="CWI29" s="7"/>
      <c r="CWJ29" s="7"/>
      <c r="CWK29" s="7"/>
      <c r="CWL29" s="7"/>
      <c r="CWM29" s="7"/>
      <c r="CWN29" s="7"/>
      <c r="CWO29" s="7"/>
      <c r="CWP29" s="7"/>
      <c r="CWQ29" s="7"/>
      <c r="CWR29" s="7"/>
      <c r="CWS29" s="7"/>
      <c r="CWT29" s="7"/>
      <c r="CWU29" s="7"/>
      <c r="CWV29" s="7"/>
      <c r="CWW29" s="7"/>
      <c r="CWX29" s="7"/>
      <c r="CWY29" s="7"/>
      <c r="CWZ29" s="7"/>
      <c r="CXA29" s="7"/>
      <c r="CXB29" s="7"/>
      <c r="CXC29" s="7"/>
      <c r="CXD29" s="7"/>
      <c r="CXE29" s="7"/>
      <c r="CXF29" s="7"/>
      <c r="CXG29" s="7"/>
      <c r="CXH29" s="7"/>
      <c r="CXI29" s="7"/>
      <c r="CXJ29" s="7"/>
      <c r="CXK29" s="7"/>
      <c r="CXL29" s="7"/>
      <c r="CXM29" s="7"/>
      <c r="CXN29" s="7"/>
      <c r="CXO29" s="7"/>
      <c r="CXP29" s="7"/>
      <c r="CXQ29" s="7"/>
      <c r="CXR29" s="7"/>
      <c r="CXS29" s="7"/>
      <c r="CXT29" s="7"/>
      <c r="CXU29" s="7"/>
      <c r="CXV29" s="7"/>
      <c r="CXW29" s="7"/>
      <c r="CXX29" s="7"/>
      <c r="CXY29" s="7"/>
      <c r="CXZ29" s="7"/>
      <c r="CYA29" s="7"/>
      <c r="CYB29" s="7"/>
      <c r="CYC29" s="7"/>
      <c r="CYD29" s="7"/>
      <c r="CYE29" s="7"/>
      <c r="CYF29" s="7"/>
      <c r="CYG29" s="7"/>
      <c r="CYH29" s="7"/>
      <c r="CYI29" s="7"/>
      <c r="CYJ29" s="7"/>
      <c r="CYK29" s="7"/>
      <c r="CYL29" s="7"/>
      <c r="CYM29" s="7"/>
      <c r="CYN29" s="7"/>
      <c r="CYO29" s="7"/>
      <c r="CYP29" s="7"/>
      <c r="CYQ29" s="7"/>
      <c r="CYR29" s="7"/>
      <c r="CYS29" s="7"/>
      <c r="CYT29" s="7"/>
      <c r="CYU29" s="7"/>
      <c r="CYV29" s="7"/>
      <c r="CYW29" s="7"/>
      <c r="CYX29" s="7"/>
      <c r="CYY29" s="7"/>
      <c r="CYZ29" s="7"/>
      <c r="CZA29" s="7"/>
      <c r="CZB29" s="7"/>
      <c r="CZC29" s="7"/>
      <c r="CZD29" s="7"/>
      <c r="CZE29" s="7"/>
      <c r="CZF29" s="7"/>
      <c r="CZG29" s="7"/>
      <c r="CZH29" s="7"/>
      <c r="CZI29" s="7"/>
      <c r="CZJ29" s="7"/>
      <c r="CZK29" s="7"/>
      <c r="CZL29" s="7"/>
      <c r="CZM29" s="7"/>
      <c r="CZN29" s="7"/>
      <c r="CZO29" s="7"/>
      <c r="CZP29" s="7"/>
      <c r="CZQ29" s="7"/>
      <c r="CZR29" s="7"/>
      <c r="CZS29" s="7"/>
      <c r="CZT29" s="7"/>
      <c r="CZU29" s="7"/>
      <c r="CZV29" s="7"/>
      <c r="CZW29" s="7"/>
      <c r="CZX29" s="7"/>
      <c r="CZY29" s="7"/>
      <c r="CZZ29" s="7"/>
      <c r="DAA29" s="7"/>
      <c r="DAB29" s="7"/>
      <c r="DAC29" s="7"/>
      <c r="DAD29" s="7"/>
      <c r="DAE29" s="7"/>
      <c r="DAF29" s="7"/>
      <c r="DAG29" s="7"/>
      <c r="DAH29" s="7"/>
      <c r="DAI29" s="7"/>
      <c r="DAJ29" s="7"/>
      <c r="DAK29" s="7"/>
      <c r="DAL29" s="7"/>
      <c r="DAM29" s="7"/>
      <c r="DAN29" s="7"/>
      <c r="DAO29" s="7"/>
      <c r="DAP29" s="7"/>
      <c r="DAQ29" s="7"/>
      <c r="DAR29" s="7"/>
      <c r="DAS29" s="7"/>
      <c r="DAT29" s="7"/>
      <c r="DAU29" s="7"/>
      <c r="DAV29" s="7"/>
      <c r="DAW29" s="7"/>
      <c r="DAX29" s="7"/>
      <c r="DAY29" s="7"/>
      <c r="DAZ29" s="7"/>
      <c r="DBA29" s="7"/>
      <c r="DBB29" s="7"/>
      <c r="DBC29" s="7"/>
      <c r="DBD29" s="7"/>
      <c r="DBE29" s="7"/>
      <c r="DBF29" s="7"/>
      <c r="DBG29" s="7"/>
      <c r="DBH29" s="7"/>
      <c r="DBI29" s="7"/>
      <c r="DBJ29" s="7"/>
      <c r="DBK29" s="7"/>
      <c r="DBL29" s="7"/>
      <c r="DBM29" s="7"/>
      <c r="DBN29" s="7"/>
      <c r="DBO29" s="7"/>
      <c r="DBP29" s="7"/>
      <c r="DBQ29" s="7"/>
      <c r="DBR29" s="7"/>
      <c r="DBS29" s="7"/>
      <c r="DBT29" s="7"/>
      <c r="DBU29" s="7"/>
      <c r="DBV29" s="7"/>
      <c r="DBW29" s="7"/>
      <c r="DBX29" s="7"/>
      <c r="DBY29" s="7"/>
      <c r="DBZ29" s="7"/>
      <c r="DCA29" s="7"/>
      <c r="DCB29" s="7"/>
      <c r="DCC29" s="7"/>
      <c r="DCD29" s="7"/>
      <c r="DCE29" s="7"/>
      <c r="DCF29" s="7"/>
      <c r="DCG29" s="7"/>
      <c r="DCH29" s="7"/>
      <c r="DCI29" s="7"/>
      <c r="DCJ29" s="7"/>
      <c r="DCK29" s="7"/>
      <c r="DCL29" s="7"/>
      <c r="DCM29" s="7"/>
      <c r="DCN29" s="7"/>
      <c r="DCO29" s="7"/>
      <c r="DCP29" s="7"/>
      <c r="DCQ29" s="7"/>
      <c r="DCR29" s="7"/>
      <c r="DCS29" s="7"/>
      <c r="DCT29" s="7"/>
      <c r="DCU29" s="7"/>
      <c r="DCV29" s="7"/>
      <c r="DCW29" s="7"/>
      <c r="DCX29" s="7"/>
      <c r="DCY29" s="7"/>
      <c r="DCZ29" s="7"/>
      <c r="DDA29" s="7"/>
      <c r="DDB29" s="7"/>
      <c r="DDC29" s="7"/>
      <c r="DDD29" s="7"/>
      <c r="DDE29" s="7"/>
      <c r="DDF29" s="7"/>
      <c r="DDG29" s="7"/>
      <c r="DDH29" s="7"/>
      <c r="DDI29" s="7"/>
      <c r="DDJ29" s="7"/>
      <c r="DDK29" s="7"/>
      <c r="DDL29" s="7"/>
      <c r="DDM29" s="7"/>
      <c r="DDN29" s="7"/>
      <c r="DDO29" s="7"/>
      <c r="DDP29" s="7"/>
      <c r="DDQ29" s="7"/>
      <c r="DDR29" s="7"/>
      <c r="DDS29" s="7"/>
      <c r="DDT29" s="7"/>
      <c r="DDU29" s="7"/>
      <c r="DDV29" s="7"/>
      <c r="DDW29" s="7"/>
      <c r="DDX29" s="7"/>
      <c r="DDY29" s="7"/>
      <c r="DDZ29" s="7"/>
      <c r="DEA29" s="7"/>
      <c r="DEB29" s="7"/>
      <c r="DED29" s="7"/>
      <c r="DEE29" s="7"/>
      <c r="DEF29" s="7"/>
      <c r="DEG29" s="7"/>
      <c r="DEH29" s="7"/>
      <c r="DEI29" s="7"/>
      <c r="DEJ29" s="7"/>
      <c r="DEK29" s="7"/>
      <c r="DEL29" s="7"/>
      <c r="DEM29" s="7"/>
      <c r="DEN29" s="7"/>
      <c r="DEO29" s="7"/>
      <c r="DEP29" s="7"/>
      <c r="DEQ29" s="7"/>
      <c r="DER29" s="7"/>
      <c r="DES29" s="7"/>
      <c r="DET29" s="7"/>
      <c r="DEU29" s="7"/>
      <c r="DEV29" s="7"/>
      <c r="DEW29" s="7"/>
      <c r="DEX29" s="7"/>
      <c r="DEY29" s="7"/>
      <c r="DEZ29" s="7"/>
      <c r="DFA29" s="7"/>
      <c r="DFB29" s="7"/>
      <c r="DFC29" s="7"/>
      <c r="DFD29" s="7"/>
      <c r="DFE29" s="7"/>
      <c r="DFF29" s="7"/>
      <c r="DFG29" s="7"/>
      <c r="DFH29" s="7"/>
      <c r="DFI29" s="7"/>
      <c r="DFJ29" s="7"/>
      <c r="DFK29" s="7"/>
      <c r="DFL29" s="7"/>
      <c r="DFM29" s="7"/>
      <c r="DFN29" s="7"/>
      <c r="DFO29" s="7"/>
      <c r="DFP29" s="7"/>
      <c r="DFQ29" s="7"/>
      <c r="DFR29" s="7"/>
      <c r="DFS29" s="7"/>
      <c r="DFT29" s="7"/>
      <c r="DFU29" s="7"/>
      <c r="DFV29" s="7"/>
      <c r="DFW29" s="7"/>
      <c r="DFX29" s="7"/>
      <c r="DFY29" s="7"/>
      <c r="DFZ29" s="7"/>
      <c r="DGA29" s="7"/>
      <c r="DGB29" s="7"/>
      <c r="DGC29" s="7"/>
      <c r="DGD29" s="7"/>
      <c r="DGE29" s="7"/>
      <c r="DGF29" s="7"/>
      <c r="DGG29" s="7"/>
      <c r="DGH29" s="7"/>
      <c r="DGI29" s="7"/>
      <c r="DGJ29" s="7"/>
      <c r="DGK29" s="7"/>
      <c r="DGL29" s="7"/>
      <c r="DGM29" s="7"/>
      <c r="DGN29" s="7"/>
      <c r="DGO29" s="7"/>
      <c r="DGP29" s="7"/>
      <c r="DGQ29" s="7"/>
      <c r="DGR29" s="7"/>
      <c r="DGS29" s="7"/>
      <c r="DGT29" s="7"/>
      <c r="DGU29" s="7"/>
      <c r="DGV29" s="7"/>
      <c r="DGW29" s="7"/>
      <c r="DGX29" s="7"/>
      <c r="DGY29" s="7"/>
      <c r="DGZ29" s="7"/>
      <c r="DHA29" s="7"/>
      <c r="DHB29" s="7"/>
      <c r="DHC29" s="7"/>
      <c r="DHD29" s="7"/>
      <c r="DHE29" s="7"/>
      <c r="DHF29" s="7"/>
      <c r="DHG29" s="7"/>
      <c r="DHH29" s="7"/>
      <c r="DHI29" s="7"/>
      <c r="DHJ29" s="7"/>
      <c r="DHK29" s="7"/>
      <c r="DHL29" s="7"/>
      <c r="DHM29" s="7"/>
      <c r="DHN29" s="7"/>
      <c r="DHO29" s="7"/>
      <c r="DHP29" s="7"/>
      <c r="DHQ29" s="7"/>
      <c r="DHR29" s="7"/>
      <c r="DHS29" s="7"/>
      <c r="DHT29" s="7"/>
      <c r="DHU29" s="7"/>
      <c r="DHV29" s="7"/>
      <c r="DHW29" s="7"/>
      <c r="DHX29" s="7"/>
      <c r="DHY29" s="7"/>
      <c r="DHZ29" s="7"/>
      <c r="DIA29" s="7"/>
      <c r="DIB29" s="7"/>
      <c r="DIC29" s="7"/>
      <c r="DID29" s="7"/>
      <c r="DIE29" s="7"/>
      <c r="DIF29" s="7"/>
      <c r="DIG29" s="7"/>
      <c r="DIH29" s="7"/>
      <c r="DII29" s="7"/>
      <c r="DIJ29" s="7"/>
      <c r="DIK29" s="7"/>
      <c r="DIL29" s="7"/>
      <c r="DIM29" s="7"/>
      <c r="DIN29" s="7"/>
      <c r="DIO29" s="7"/>
      <c r="DIP29" s="7"/>
      <c r="DIQ29" s="7"/>
      <c r="DIR29" s="7"/>
      <c r="DIS29" s="7"/>
      <c r="DIT29" s="7"/>
      <c r="DIU29" s="7"/>
      <c r="DIV29" s="7"/>
      <c r="DIW29" s="7"/>
      <c r="DIX29" s="7"/>
      <c r="DIY29" s="7"/>
      <c r="DIZ29" s="7"/>
      <c r="DJA29" s="7"/>
      <c r="DJB29" s="7"/>
      <c r="DJC29" s="7"/>
      <c r="DJD29" s="7"/>
      <c r="DJE29" s="7"/>
      <c r="DJF29" s="7"/>
      <c r="DJG29" s="7"/>
      <c r="DJH29" s="7"/>
      <c r="DJI29" s="7"/>
      <c r="DJJ29" s="7"/>
      <c r="DJK29" s="7"/>
      <c r="DJL29" s="7"/>
      <c r="DJM29" s="7"/>
      <c r="DJN29" s="7"/>
      <c r="DJO29" s="7"/>
      <c r="DJP29" s="7"/>
      <c r="DJQ29" s="7"/>
      <c r="DJR29" s="7"/>
      <c r="DJS29" s="7"/>
      <c r="DJT29" s="7"/>
      <c r="DJU29" s="7"/>
      <c r="DJV29" s="7"/>
      <c r="DJW29" s="7"/>
      <c r="DJX29" s="7"/>
      <c r="DJY29" s="7"/>
      <c r="DJZ29" s="7"/>
      <c r="DKA29" s="7"/>
      <c r="DKB29" s="7"/>
      <c r="DKC29" s="7"/>
      <c r="DKD29" s="7"/>
      <c r="DKE29" s="7"/>
      <c r="DKF29" s="7"/>
      <c r="DKG29" s="7"/>
      <c r="DKH29" s="7"/>
      <c r="DKI29" s="7"/>
      <c r="DKJ29" s="7"/>
      <c r="DKK29" s="7"/>
      <c r="DKL29" s="7"/>
      <c r="DKM29" s="7"/>
      <c r="DKN29" s="7"/>
      <c r="DKO29" s="7"/>
      <c r="DKP29" s="7"/>
      <c r="DKQ29" s="7"/>
      <c r="DKR29" s="7"/>
      <c r="DKS29" s="7"/>
      <c r="DKT29" s="7"/>
      <c r="DKU29" s="7"/>
      <c r="DKV29" s="7"/>
      <c r="DKW29" s="7"/>
      <c r="DKX29" s="7"/>
      <c r="DKY29" s="7"/>
      <c r="DKZ29" s="7"/>
      <c r="DLA29" s="7"/>
      <c r="DLB29" s="7"/>
      <c r="DLC29" s="7"/>
      <c r="DLD29" s="7"/>
      <c r="DLE29" s="7"/>
      <c r="DLF29" s="7"/>
      <c r="DLG29" s="7"/>
      <c r="DLH29" s="7"/>
      <c r="DLI29" s="7"/>
      <c r="DLJ29" s="7"/>
      <c r="DLK29" s="7"/>
      <c r="DLL29" s="7"/>
      <c r="DLM29" s="7"/>
      <c r="DLN29" s="7"/>
      <c r="DLO29" s="7"/>
      <c r="DLP29" s="7"/>
      <c r="DLQ29" s="7"/>
      <c r="DLR29" s="7"/>
      <c r="DLS29" s="7"/>
      <c r="DLT29" s="7"/>
      <c r="DLU29" s="7"/>
      <c r="DLV29" s="7"/>
      <c r="DLW29" s="7"/>
      <c r="DLX29" s="7"/>
      <c r="DLY29" s="7"/>
      <c r="DLZ29" s="7"/>
      <c r="DMA29" s="7"/>
      <c r="DMB29" s="7"/>
      <c r="DMC29" s="7"/>
      <c r="DMD29" s="7"/>
      <c r="DME29" s="7"/>
      <c r="DMF29" s="7"/>
      <c r="DMG29" s="7"/>
      <c r="DMH29" s="7"/>
      <c r="DMI29" s="7"/>
      <c r="DMJ29" s="7"/>
      <c r="DMK29" s="7"/>
      <c r="DML29" s="7"/>
      <c r="DMM29" s="7"/>
      <c r="DMN29" s="7"/>
      <c r="DMO29" s="7"/>
      <c r="DMP29" s="7"/>
      <c r="DMQ29" s="7"/>
      <c r="DMR29" s="7"/>
      <c r="DMS29" s="7"/>
      <c r="DMT29" s="7"/>
      <c r="DMU29" s="7"/>
      <c r="DMV29" s="7"/>
      <c r="DMW29" s="7"/>
      <c r="DMX29" s="7"/>
      <c r="DMY29" s="7"/>
      <c r="DMZ29" s="7"/>
      <c r="DNA29" s="7"/>
      <c r="DNB29" s="7"/>
      <c r="DNC29" s="7"/>
      <c r="DND29" s="7"/>
      <c r="DNE29" s="7"/>
      <c r="DNF29" s="7"/>
      <c r="DNG29" s="7"/>
      <c r="DNH29" s="7"/>
      <c r="DNI29" s="7"/>
      <c r="DNJ29" s="7"/>
      <c r="DNK29" s="7"/>
      <c r="DNL29" s="7"/>
      <c r="DNM29" s="7"/>
      <c r="DNN29" s="7"/>
      <c r="DNO29" s="7"/>
      <c r="DNP29" s="7"/>
      <c r="DNQ29" s="7"/>
      <c r="DNR29" s="7"/>
      <c r="DNS29" s="7"/>
      <c r="DNT29" s="7"/>
      <c r="DNU29" s="7"/>
      <c r="DNV29" s="7"/>
      <c r="DNW29" s="7"/>
      <c r="DNX29" s="7"/>
      <c r="DNZ29" s="7"/>
      <c r="DOA29" s="7"/>
      <c r="DOB29" s="7"/>
      <c r="DOC29" s="7"/>
      <c r="DOD29" s="7"/>
      <c r="DOE29" s="7"/>
      <c r="DOF29" s="7"/>
      <c r="DOG29" s="7"/>
      <c r="DOH29" s="7"/>
      <c r="DOI29" s="7"/>
      <c r="DOJ29" s="7"/>
      <c r="DOK29" s="7"/>
      <c r="DOL29" s="7"/>
      <c r="DOM29" s="7"/>
      <c r="DON29" s="7"/>
      <c r="DOO29" s="7"/>
      <c r="DOP29" s="7"/>
      <c r="DOQ29" s="7"/>
      <c r="DOR29" s="7"/>
      <c r="DOS29" s="7"/>
      <c r="DOT29" s="7"/>
      <c r="DOU29" s="7"/>
      <c r="DOV29" s="7"/>
      <c r="DOW29" s="7"/>
      <c r="DOX29" s="7"/>
      <c r="DOY29" s="7"/>
      <c r="DOZ29" s="7"/>
      <c r="DPA29" s="7"/>
      <c r="DPB29" s="7"/>
      <c r="DPC29" s="7"/>
      <c r="DPD29" s="7"/>
      <c r="DPE29" s="7"/>
      <c r="DPF29" s="7"/>
      <c r="DPG29" s="7"/>
      <c r="DPH29" s="7"/>
      <c r="DPI29" s="7"/>
      <c r="DPJ29" s="7"/>
      <c r="DPK29" s="7"/>
      <c r="DPL29" s="7"/>
      <c r="DPM29" s="7"/>
      <c r="DPN29" s="7"/>
      <c r="DPO29" s="7"/>
      <c r="DPP29" s="7"/>
      <c r="DPQ29" s="7"/>
      <c r="DPR29" s="7"/>
      <c r="DPS29" s="7"/>
      <c r="DPT29" s="7"/>
      <c r="DPU29" s="7"/>
      <c r="DPV29" s="7"/>
      <c r="DPW29" s="7"/>
      <c r="DPX29" s="7"/>
      <c r="DPY29" s="7"/>
      <c r="DPZ29" s="7"/>
      <c r="DQA29" s="7"/>
      <c r="DQB29" s="7"/>
      <c r="DQC29" s="7"/>
      <c r="DQD29" s="7"/>
      <c r="DQE29" s="7"/>
      <c r="DQF29" s="7"/>
      <c r="DQG29" s="7"/>
      <c r="DQH29" s="7"/>
      <c r="DQI29" s="7"/>
      <c r="DQJ29" s="7"/>
      <c r="DQK29" s="7"/>
      <c r="DQL29" s="7"/>
      <c r="DQM29" s="7"/>
      <c r="DQN29" s="7"/>
      <c r="DQO29" s="7"/>
      <c r="DQP29" s="7"/>
      <c r="DQQ29" s="7"/>
      <c r="DQR29" s="7"/>
      <c r="DQS29" s="7"/>
      <c r="DQT29" s="7"/>
      <c r="DQU29" s="7"/>
      <c r="DQV29" s="7"/>
      <c r="DQW29" s="7"/>
      <c r="DQX29" s="7"/>
      <c r="DQY29" s="7"/>
      <c r="DQZ29" s="7"/>
      <c r="DRA29" s="7"/>
      <c r="DRB29" s="7"/>
      <c r="DRC29" s="7"/>
      <c r="DRD29" s="7"/>
      <c r="DRE29" s="7"/>
      <c r="DRF29" s="7"/>
      <c r="DRG29" s="7"/>
      <c r="DRH29" s="7"/>
      <c r="DRI29" s="7"/>
      <c r="DRJ29" s="7"/>
      <c r="DRK29" s="7"/>
      <c r="DRL29" s="7"/>
      <c r="DRM29" s="7"/>
      <c r="DRN29" s="7"/>
      <c r="DRO29" s="7"/>
      <c r="DRP29" s="7"/>
      <c r="DRQ29" s="7"/>
      <c r="DRR29" s="7"/>
      <c r="DRS29" s="7"/>
      <c r="DRT29" s="7"/>
      <c r="DRU29" s="7"/>
      <c r="DRV29" s="7"/>
      <c r="DRW29" s="7"/>
      <c r="DRX29" s="7"/>
      <c r="DRY29" s="7"/>
      <c r="DRZ29" s="7"/>
      <c r="DSA29" s="7"/>
      <c r="DSB29" s="7"/>
      <c r="DSC29" s="7"/>
      <c r="DSD29" s="7"/>
      <c r="DSE29" s="7"/>
      <c r="DSF29" s="7"/>
      <c r="DSG29" s="7"/>
      <c r="DSH29" s="7"/>
      <c r="DSI29" s="7"/>
      <c r="DSJ29" s="7"/>
      <c r="DSK29" s="7"/>
      <c r="DSL29" s="7"/>
      <c r="DSM29" s="7"/>
      <c r="DSN29" s="7"/>
      <c r="DSO29" s="7"/>
      <c r="DSP29" s="7"/>
      <c r="DSQ29" s="7"/>
      <c r="DSR29" s="7"/>
      <c r="DSS29" s="7"/>
      <c r="DST29" s="7"/>
      <c r="DSU29" s="7"/>
      <c r="DSV29" s="7"/>
      <c r="DSW29" s="7"/>
      <c r="DSX29" s="7"/>
      <c r="DSY29" s="7"/>
      <c r="DSZ29" s="7"/>
      <c r="DTA29" s="7"/>
      <c r="DTB29" s="7"/>
      <c r="DTC29" s="7"/>
      <c r="DTD29" s="7"/>
      <c r="DTE29" s="7"/>
      <c r="DTF29" s="7"/>
      <c r="DTG29" s="7"/>
      <c r="DTH29" s="7"/>
      <c r="DTI29" s="7"/>
      <c r="DTJ29" s="7"/>
      <c r="DTK29" s="7"/>
      <c r="DTL29" s="7"/>
      <c r="DTM29" s="7"/>
      <c r="DTN29" s="7"/>
      <c r="DTO29" s="7"/>
      <c r="DTP29" s="7"/>
      <c r="DTQ29" s="7"/>
      <c r="DTR29" s="7"/>
      <c r="DTS29" s="7"/>
      <c r="DTT29" s="7"/>
      <c r="DTU29" s="7"/>
      <c r="DTV29" s="7"/>
      <c r="DTW29" s="7"/>
      <c r="DTX29" s="7"/>
      <c r="DTY29" s="7"/>
      <c r="DTZ29" s="7"/>
      <c r="DUA29" s="7"/>
      <c r="DUB29" s="7"/>
      <c r="DUC29" s="7"/>
      <c r="DUD29" s="7"/>
      <c r="DUE29" s="7"/>
      <c r="DUF29" s="7"/>
      <c r="DUG29" s="7"/>
      <c r="DUH29" s="7"/>
      <c r="DUI29" s="7"/>
      <c r="DUJ29" s="7"/>
      <c r="DUK29" s="7"/>
      <c r="DUL29" s="7"/>
      <c r="DUM29" s="7"/>
      <c r="DUN29" s="7"/>
      <c r="DUO29" s="7"/>
      <c r="DUP29" s="7"/>
      <c r="DUQ29" s="7"/>
      <c r="DUR29" s="7"/>
      <c r="DUS29" s="7"/>
      <c r="DUT29" s="7"/>
      <c r="DUU29" s="7"/>
      <c r="DUV29" s="7"/>
      <c r="DUW29" s="7"/>
      <c r="DUX29" s="7"/>
      <c r="DUY29" s="7"/>
      <c r="DUZ29" s="7"/>
      <c r="DVA29" s="7"/>
      <c r="DVB29" s="7"/>
      <c r="DVC29" s="7"/>
      <c r="DVD29" s="7"/>
      <c r="DVE29" s="7"/>
      <c r="DVF29" s="7"/>
      <c r="DVG29" s="7"/>
      <c r="DVH29" s="7"/>
      <c r="DVI29" s="7"/>
      <c r="DVJ29" s="7"/>
      <c r="DVK29" s="7"/>
      <c r="DVL29" s="7"/>
      <c r="DVM29" s="7"/>
      <c r="DVN29" s="7"/>
      <c r="DVO29" s="7"/>
      <c r="DVP29" s="7"/>
      <c r="DVQ29" s="7"/>
      <c r="DVR29" s="7"/>
      <c r="DVS29" s="7"/>
      <c r="DVT29" s="7"/>
      <c r="DVU29" s="7"/>
      <c r="DVV29" s="7"/>
      <c r="DVW29" s="7"/>
      <c r="DVX29" s="7"/>
      <c r="DVY29" s="7"/>
      <c r="DVZ29" s="7"/>
      <c r="DWA29" s="7"/>
      <c r="DWB29" s="7"/>
      <c r="DWC29" s="7"/>
      <c r="DWD29" s="7"/>
      <c r="DWE29" s="7"/>
      <c r="DWF29" s="7"/>
      <c r="DWG29" s="7"/>
      <c r="DWH29" s="7"/>
      <c r="DWI29" s="7"/>
      <c r="DWJ29" s="7"/>
      <c r="DWK29" s="7"/>
      <c r="DWL29" s="7"/>
      <c r="DWM29" s="7"/>
      <c r="DWN29" s="7"/>
      <c r="DWO29" s="7"/>
      <c r="DWP29" s="7"/>
      <c r="DWQ29" s="7"/>
      <c r="DWR29" s="7"/>
      <c r="DWS29" s="7"/>
      <c r="DWT29" s="7"/>
      <c r="DWU29" s="7"/>
      <c r="DWV29" s="7"/>
      <c r="DWW29" s="7"/>
      <c r="DWX29" s="7"/>
      <c r="DWY29" s="7"/>
      <c r="DWZ29" s="7"/>
      <c r="DXA29" s="7"/>
      <c r="DXB29" s="7"/>
      <c r="DXC29" s="7"/>
      <c r="DXD29" s="7"/>
      <c r="DXE29" s="7"/>
      <c r="DXF29" s="7"/>
      <c r="DXG29" s="7"/>
      <c r="DXH29" s="7"/>
      <c r="DXI29" s="7"/>
      <c r="DXJ29" s="7"/>
      <c r="DXK29" s="7"/>
      <c r="DXL29" s="7"/>
      <c r="DXM29" s="7"/>
      <c r="DXN29" s="7"/>
      <c r="DXO29" s="7"/>
      <c r="DXP29" s="7"/>
      <c r="DXQ29" s="7"/>
      <c r="DXR29" s="7"/>
      <c r="DXS29" s="7"/>
      <c r="DXT29" s="7"/>
      <c r="DXV29" s="7"/>
      <c r="DXW29" s="7"/>
      <c r="DXX29" s="7"/>
      <c r="DXY29" s="7"/>
      <c r="DXZ29" s="7"/>
      <c r="DYA29" s="7"/>
      <c r="DYB29" s="7"/>
      <c r="DYC29" s="7"/>
      <c r="DYD29" s="7"/>
      <c r="DYE29" s="7"/>
      <c r="DYF29" s="7"/>
      <c r="DYG29" s="7"/>
      <c r="DYH29" s="7"/>
      <c r="DYI29" s="7"/>
      <c r="DYJ29" s="7"/>
      <c r="DYK29" s="7"/>
      <c r="DYL29" s="7"/>
      <c r="DYM29" s="7"/>
      <c r="DYN29" s="7"/>
      <c r="DYO29" s="7"/>
      <c r="DYP29" s="7"/>
      <c r="DYQ29" s="7"/>
      <c r="DYR29" s="7"/>
      <c r="DYS29" s="7"/>
      <c r="DYT29" s="7"/>
      <c r="DYU29" s="7"/>
      <c r="DYV29" s="7"/>
      <c r="DYW29" s="7"/>
      <c r="DYX29" s="7"/>
      <c r="DYY29" s="7"/>
      <c r="DYZ29" s="7"/>
      <c r="DZA29" s="7"/>
      <c r="DZB29" s="7"/>
      <c r="DZC29" s="7"/>
      <c r="DZD29" s="7"/>
      <c r="DZE29" s="7"/>
      <c r="DZF29" s="7"/>
      <c r="DZG29" s="7"/>
      <c r="DZH29" s="7"/>
      <c r="DZI29" s="7"/>
      <c r="DZJ29" s="7"/>
      <c r="DZK29" s="7"/>
      <c r="DZL29" s="7"/>
      <c r="DZM29" s="7"/>
      <c r="DZN29" s="7"/>
      <c r="DZO29" s="7"/>
      <c r="DZP29" s="7"/>
      <c r="DZQ29" s="7"/>
      <c r="DZR29" s="7"/>
      <c r="DZS29" s="7"/>
      <c r="DZT29" s="7"/>
      <c r="DZU29" s="7"/>
      <c r="DZV29" s="7"/>
      <c r="DZW29" s="7"/>
      <c r="DZX29" s="7"/>
      <c r="DZY29" s="7"/>
      <c r="DZZ29" s="7"/>
      <c r="EAA29" s="7"/>
      <c r="EAB29" s="7"/>
      <c r="EAC29" s="7"/>
      <c r="EAD29" s="7"/>
      <c r="EAE29" s="7"/>
      <c r="EAF29" s="7"/>
      <c r="EAG29" s="7"/>
      <c r="EAH29" s="7"/>
      <c r="EAI29" s="7"/>
      <c r="EAJ29" s="7"/>
      <c r="EAK29" s="7"/>
      <c r="EAL29" s="7"/>
      <c r="EAM29" s="7"/>
      <c r="EAN29" s="7"/>
      <c r="EAO29" s="7"/>
      <c r="EAP29" s="7"/>
      <c r="EAQ29" s="7"/>
      <c r="EAR29" s="7"/>
      <c r="EAS29" s="7"/>
      <c r="EAT29" s="7"/>
      <c r="EAU29" s="7"/>
      <c r="EAV29" s="7"/>
      <c r="EAW29" s="7"/>
      <c r="EAX29" s="7"/>
      <c r="EAY29" s="7"/>
      <c r="EAZ29" s="7"/>
      <c r="EBA29" s="7"/>
      <c r="EBB29" s="7"/>
      <c r="EBC29" s="7"/>
      <c r="EBD29" s="7"/>
      <c r="EBE29" s="7"/>
      <c r="EBF29" s="7"/>
      <c r="EBG29" s="7"/>
      <c r="EBH29" s="7"/>
      <c r="EBI29" s="7"/>
      <c r="EBJ29" s="7"/>
      <c r="EBK29" s="7"/>
      <c r="EBL29" s="7"/>
      <c r="EBM29" s="7"/>
      <c r="EBN29" s="7"/>
      <c r="EBO29" s="7"/>
      <c r="EBP29" s="7"/>
      <c r="EBQ29" s="7"/>
      <c r="EBR29" s="7"/>
      <c r="EBS29" s="7"/>
      <c r="EBT29" s="7"/>
      <c r="EBU29" s="7"/>
      <c r="EBV29" s="7"/>
      <c r="EBW29" s="7"/>
      <c r="EBX29" s="7"/>
      <c r="EBY29" s="7"/>
      <c r="EBZ29" s="7"/>
      <c r="ECA29" s="7"/>
      <c r="ECB29" s="7"/>
      <c r="ECC29" s="7"/>
      <c r="ECD29" s="7"/>
      <c r="ECE29" s="7"/>
      <c r="ECF29" s="7"/>
      <c r="ECG29" s="7"/>
      <c r="ECH29" s="7"/>
      <c r="ECI29" s="7"/>
      <c r="ECJ29" s="7"/>
      <c r="ECK29" s="7"/>
      <c r="ECL29" s="7"/>
      <c r="ECM29" s="7"/>
      <c r="ECN29" s="7"/>
      <c r="ECO29" s="7"/>
      <c r="ECP29" s="7"/>
      <c r="ECQ29" s="7"/>
      <c r="ECR29" s="7"/>
      <c r="ECS29" s="7"/>
      <c r="ECT29" s="7"/>
      <c r="ECU29" s="7"/>
      <c r="ECV29" s="7"/>
      <c r="ECW29" s="7"/>
      <c r="ECX29" s="7"/>
      <c r="ECY29" s="7"/>
      <c r="ECZ29" s="7"/>
      <c r="EDA29" s="7"/>
      <c r="EDB29" s="7"/>
      <c r="EDC29" s="7"/>
      <c r="EDD29" s="7"/>
      <c r="EDE29" s="7"/>
      <c r="EDF29" s="7"/>
      <c r="EDG29" s="7"/>
      <c r="EDH29" s="7"/>
      <c r="EDI29" s="7"/>
      <c r="EDJ29" s="7"/>
      <c r="EDK29" s="7"/>
      <c r="EDL29" s="7"/>
      <c r="EDM29" s="7"/>
      <c r="EDN29" s="7"/>
      <c r="EDO29" s="7"/>
      <c r="EDP29" s="7"/>
      <c r="EDQ29" s="7"/>
      <c r="EDR29" s="7"/>
      <c r="EDS29" s="7"/>
      <c r="EDT29" s="7"/>
      <c r="EDU29" s="7"/>
      <c r="EDV29" s="7"/>
      <c r="EDW29" s="7"/>
      <c r="EDX29" s="7"/>
      <c r="EDY29" s="7"/>
      <c r="EDZ29" s="7"/>
      <c r="EEA29" s="7"/>
      <c r="EEB29" s="7"/>
      <c r="EEC29" s="7"/>
      <c r="EED29" s="7"/>
      <c r="EEE29" s="7"/>
      <c r="EEF29" s="7"/>
      <c r="EEG29" s="7"/>
      <c r="EEH29" s="7"/>
      <c r="EEI29" s="7"/>
      <c r="EEJ29" s="7"/>
      <c r="EEK29" s="7"/>
      <c r="EEL29" s="7"/>
      <c r="EEM29" s="7"/>
      <c r="EEN29" s="7"/>
      <c r="EEO29" s="7"/>
      <c r="EEP29" s="7"/>
      <c r="EEQ29" s="7"/>
      <c r="EER29" s="7"/>
      <c r="EES29" s="7"/>
      <c r="EET29" s="7"/>
      <c r="EEU29" s="7"/>
      <c r="EEV29" s="7"/>
      <c r="EEW29" s="7"/>
      <c r="EEX29" s="7"/>
      <c r="EEY29" s="7"/>
      <c r="EEZ29" s="7"/>
      <c r="EFA29" s="7"/>
      <c r="EFB29" s="7"/>
      <c r="EFC29" s="7"/>
      <c r="EFD29" s="7"/>
      <c r="EFE29" s="7"/>
      <c r="EFF29" s="7"/>
      <c r="EFG29" s="7"/>
      <c r="EFH29" s="7"/>
      <c r="EFI29" s="7"/>
      <c r="EFJ29" s="7"/>
      <c r="EFK29" s="7"/>
      <c r="EFL29" s="7"/>
      <c r="EFM29" s="7"/>
      <c r="EFN29" s="7"/>
      <c r="EFO29" s="7"/>
      <c r="EFP29" s="7"/>
      <c r="EFQ29" s="7"/>
      <c r="EFR29" s="7"/>
      <c r="EFS29" s="7"/>
      <c r="EFT29" s="7"/>
      <c r="EFU29" s="7"/>
      <c r="EFV29" s="7"/>
      <c r="EFW29" s="7"/>
      <c r="EFX29" s="7"/>
      <c r="EFY29" s="7"/>
      <c r="EFZ29" s="7"/>
      <c r="EGA29" s="7"/>
      <c r="EGB29" s="7"/>
      <c r="EGC29" s="7"/>
      <c r="EGD29" s="7"/>
      <c r="EGE29" s="7"/>
      <c r="EGF29" s="7"/>
      <c r="EGG29" s="7"/>
      <c r="EGH29" s="7"/>
      <c r="EGI29" s="7"/>
      <c r="EGJ29" s="7"/>
      <c r="EGK29" s="7"/>
      <c r="EGL29" s="7"/>
      <c r="EGM29" s="7"/>
      <c r="EGN29" s="7"/>
      <c r="EGO29" s="7"/>
      <c r="EGP29" s="7"/>
      <c r="EGQ29" s="7"/>
      <c r="EGR29" s="7"/>
      <c r="EGS29" s="7"/>
      <c r="EGT29" s="7"/>
      <c r="EGU29" s="7"/>
      <c r="EGV29" s="7"/>
      <c r="EGW29" s="7"/>
      <c r="EGX29" s="7"/>
      <c r="EGY29" s="7"/>
      <c r="EGZ29" s="7"/>
      <c r="EHA29" s="7"/>
      <c r="EHB29" s="7"/>
      <c r="EHC29" s="7"/>
      <c r="EHD29" s="7"/>
      <c r="EHE29" s="7"/>
      <c r="EHF29" s="7"/>
      <c r="EHG29" s="7"/>
      <c r="EHH29" s="7"/>
      <c r="EHI29" s="7"/>
      <c r="EHJ29" s="7"/>
      <c r="EHK29" s="7"/>
      <c r="EHL29" s="7"/>
      <c r="EHM29" s="7"/>
      <c r="EHN29" s="7"/>
      <c r="EHO29" s="7"/>
      <c r="EHP29" s="7"/>
      <c r="EHR29" s="7"/>
      <c r="EHS29" s="7"/>
      <c r="EHT29" s="7"/>
      <c r="EHU29" s="7"/>
      <c r="EHV29" s="7"/>
      <c r="EHW29" s="7"/>
      <c r="EHX29" s="7"/>
      <c r="EHY29" s="7"/>
      <c r="EHZ29" s="7"/>
      <c r="EIA29" s="7"/>
      <c r="EIB29" s="7"/>
      <c r="EIC29" s="7"/>
      <c r="EID29" s="7"/>
      <c r="EIE29" s="7"/>
      <c r="EIF29" s="7"/>
      <c r="EIG29" s="7"/>
      <c r="EIH29" s="7"/>
      <c r="EII29" s="7"/>
      <c r="EIJ29" s="7"/>
      <c r="EIK29" s="7"/>
      <c r="EIL29" s="7"/>
      <c r="EIM29" s="7"/>
      <c r="EIN29" s="7"/>
      <c r="EIO29" s="7"/>
      <c r="EIP29" s="7"/>
      <c r="EIQ29" s="7"/>
      <c r="EIR29" s="7"/>
      <c r="EIS29" s="7"/>
      <c r="EIT29" s="7"/>
      <c r="EIU29" s="7"/>
      <c r="EIV29" s="7"/>
      <c r="EIW29" s="7"/>
      <c r="EIX29" s="7"/>
      <c r="EIY29" s="7"/>
      <c r="EIZ29" s="7"/>
      <c r="EJA29" s="7"/>
      <c r="EJB29" s="7"/>
      <c r="EJC29" s="7"/>
      <c r="EJD29" s="7"/>
      <c r="EJE29" s="7"/>
      <c r="EJF29" s="7"/>
      <c r="EJG29" s="7"/>
      <c r="EJH29" s="7"/>
      <c r="EJI29" s="7"/>
      <c r="EJJ29" s="7"/>
      <c r="EJK29" s="7"/>
      <c r="EJL29" s="7"/>
      <c r="EJM29" s="7"/>
      <c r="EJN29" s="7"/>
      <c r="EJO29" s="7"/>
      <c r="EJP29" s="7"/>
      <c r="EJQ29" s="7"/>
      <c r="EJR29" s="7"/>
      <c r="EJS29" s="7"/>
      <c r="EJT29" s="7"/>
      <c r="EJU29" s="7"/>
      <c r="EJV29" s="7"/>
      <c r="EJW29" s="7"/>
      <c r="EJX29" s="7"/>
      <c r="EJY29" s="7"/>
      <c r="EJZ29" s="7"/>
      <c r="EKA29" s="7"/>
      <c r="EKB29" s="7"/>
      <c r="EKC29" s="7"/>
      <c r="EKD29" s="7"/>
      <c r="EKE29" s="7"/>
      <c r="EKF29" s="7"/>
      <c r="EKG29" s="7"/>
      <c r="EKH29" s="7"/>
      <c r="EKI29" s="7"/>
      <c r="EKJ29" s="7"/>
      <c r="EKK29" s="7"/>
      <c r="EKL29" s="7"/>
      <c r="EKM29" s="7"/>
      <c r="EKN29" s="7"/>
      <c r="EKO29" s="7"/>
      <c r="EKP29" s="7"/>
      <c r="EKQ29" s="7"/>
      <c r="EKR29" s="7"/>
      <c r="EKS29" s="7"/>
      <c r="EKT29" s="7"/>
      <c r="EKU29" s="7"/>
      <c r="EKV29" s="7"/>
      <c r="EKW29" s="7"/>
      <c r="EKX29" s="7"/>
      <c r="EKY29" s="7"/>
      <c r="EKZ29" s="7"/>
      <c r="ELA29" s="7"/>
      <c r="ELB29" s="7"/>
      <c r="ELC29" s="7"/>
      <c r="ELD29" s="7"/>
      <c r="ELE29" s="7"/>
      <c r="ELF29" s="7"/>
      <c r="ELG29" s="7"/>
      <c r="ELH29" s="7"/>
      <c r="ELI29" s="7"/>
      <c r="ELJ29" s="7"/>
      <c r="ELK29" s="7"/>
      <c r="ELL29" s="7"/>
      <c r="ELM29" s="7"/>
      <c r="ELN29" s="7"/>
      <c r="ELO29" s="7"/>
      <c r="ELP29" s="7"/>
      <c r="ELQ29" s="7"/>
      <c r="ELR29" s="7"/>
      <c r="ELS29" s="7"/>
      <c r="ELT29" s="7"/>
      <c r="ELU29" s="7"/>
      <c r="ELV29" s="7"/>
      <c r="ELW29" s="7"/>
      <c r="ELX29" s="7"/>
      <c r="ELY29" s="7"/>
      <c r="ELZ29" s="7"/>
      <c r="EMA29" s="7"/>
      <c r="EMB29" s="7"/>
      <c r="EMC29" s="7"/>
      <c r="EMD29" s="7"/>
      <c r="EME29" s="7"/>
      <c r="EMF29" s="7"/>
      <c r="EMG29" s="7"/>
      <c r="EMH29" s="7"/>
      <c r="EMI29" s="7"/>
      <c r="EMJ29" s="7"/>
      <c r="EMK29" s="7"/>
      <c r="EML29" s="7"/>
      <c r="EMM29" s="7"/>
      <c r="EMN29" s="7"/>
      <c r="EMO29" s="7"/>
      <c r="EMP29" s="7"/>
      <c r="EMQ29" s="7"/>
      <c r="EMR29" s="7"/>
      <c r="EMS29" s="7"/>
      <c r="EMT29" s="7"/>
      <c r="EMU29" s="7"/>
      <c r="EMV29" s="7"/>
      <c r="EMW29" s="7"/>
      <c r="EMX29" s="7"/>
      <c r="EMY29" s="7"/>
      <c r="EMZ29" s="7"/>
      <c r="ENA29" s="7"/>
      <c r="ENB29" s="7"/>
      <c r="ENC29" s="7"/>
      <c r="END29" s="7"/>
      <c r="ENE29" s="7"/>
      <c r="ENF29" s="7"/>
      <c r="ENG29" s="7"/>
      <c r="ENH29" s="7"/>
      <c r="ENI29" s="7"/>
      <c r="ENJ29" s="7"/>
      <c r="ENK29" s="7"/>
      <c r="ENL29" s="7"/>
      <c r="ENM29" s="7"/>
      <c r="ENN29" s="7"/>
      <c r="ENO29" s="7"/>
      <c r="ENP29" s="7"/>
      <c r="ENQ29" s="7"/>
      <c r="ENR29" s="7"/>
      <c r="ENS29" s="7"/>
      <c r="ENT29" s="7"/>
      <c r="ENU29" s="7"/>
      <c r="ENV29" s="7"/>
      <c r="ENW29" s="7"/>
      <c r="ENX29" s="7"/>
      <c r="ENY29" s="7"/>
      <c r="ENZ29" s="7"/>
      <c r="EOA29" s="7"/>
      <c r="EOB29" s="7"/>
      <c r="EOC29" s="7"/>
      <c r="EOD29" s="7"/>
      <c r="EOE29" s="7"/>
      <c r="EOF29" s="7"/>
      <c r="EOG29" s="7"/>
      <c r="EOH29" s="7"/>
      <c r="EOI29" s="7"/>
      <c r="EOJ29" s="7"/>
      <c r="EOK29" s="7"/>
      <c r="EOL29" s="7"/>
      <c r="EOM29" s="7"/>
      <c r="EON29" s="7"/>
      <c r="EOO29" s="7"/>
      <c r="EOP29" s="7"/>
      <c r="EOQ29" s="7"/>
      <c r="EOR29" s="7"/>
      <c r="EOS29" s="7"/>
      <c r="EOT29" s="7"/>
      <c r="EOU29" s="7"/>
      <c r="EOV29" s="7"/>
      <c r="EOW29" s="7"/>
      <c r="EOX29" s="7"/>
      <c r="EOY29" s="7"/>
      <c r="EOZ29" s="7"/>
      <c r="EPA29" s="7"/>
      <c r="EPB29" s="7"/>
      <c r="EPC29" s="7"/>
      <c r="EPD29" s="7"/>
      <c r="EPE29" s="7"/>
      <c r="EPF29" s="7"/>
      <c r="EPG29" s="7"/>
      <c r="EPH29" s="7"/>
      <c r="EPI29" s="7"/>
      <c r="EPJ29" s="7"/>
      <c r="EPK29" s="7"/>
      <c r="EPL29" s="7"/>
      <c r="EPM29" s="7"/>
      <c r="EPN29" s="7"/>
      <c r="EPO29" s="7"/>
      <c r="EPP29" s="7"/>
      <c r="EPQ29" s="7"/>
      <c r="EPR29" s="7"/>
      <c r="EPS29" s="7"/>
      <c r="EPT29" s="7"/>
      <c r="EPU29" s="7"/>
      <c r="EPV29" s="7"/>
      <c r="EPW29" s="7"/>
      <c r="EPX29" s="7"/>
      <c r="EPY29" s="7"/>
      <c r="EPZ29" s="7"/>
      <c r="EQA29" s="7"/>
      <c r="EQB29" s="7"/>
      <c r="EQC29" s="7"/>
      <c r="EQD29" s="7"/>
      <c r="EQE29" s="7"/>
      <c r="EQF29" s="7"/>
      <c r="EQG29" s="7"/>
      <c r="EQH29" s="7"/>
      <c r="EQI29" s="7"/>
      <c r="EQJ29" s="7"/>
      <c r="EQK29" s="7"/>
      <c r="EQL29" s="7"/>
      <c r="EQM29" s="7"/>
      <c r="EQN29" s="7"/>
      <c r="EQO29" s="7"/>
      <c r="EQP29" s="7"/>
      <c r="EQQ29" s="7"/>
      <c r="EQR29" s="7"/>
      <c r="EQS29" s="7"/>
      <c r="EQT29" s="7"/>
      <c r="EQU29" s="7"/>
      <c r="EQV29" s="7"/>
      <c r="EQW29" s="7"/>
      <c r="EQX29" s="7"/>
      <c r="EQY29" s="7"/>
      <c r="EQZ29" s="7"/>
      <c r="ERA29" s="7"/>
      <c r="ERB29" s="7"/>
      <c r="ERC29" s="7"/>
      <c r="ERD29" s="7"/>
      <c r="ERE29" s="7"/>
      <c r="ERF29" s="7"/>
      <c r="ERG29" s="7"/>
      <c r="ERH29" s="7"/>
      <c r="ERI29" s="7"/>
      <c r="ERJ29" s="7"/>
      <c r="ERK29" s="7"/>
      <c r="ERL29" s="7"/>
      <c r="ERN29" s="7"/>
      <c r="ERO29" s="7"/>
      <c r="ERP29" s="7"/>
      <c r="ERQ29" s="7"/>
      <c r="ERR29" s="7"/>
      <c r="ERS29" s="7"/>
      <c r="ERT29" s="7"/>
      <c r="ERU29" s="7"/>
      <c r="ERV29" s="7"/>
      <c r="ERW29" s="7"/>
      <c r="ERX29" s="7"/>
      <c r="ERY29" s="7"/>
      <c r="ERZ29" s="7"/>
      <c r="ESA29" s="7"/>
      <c r="ESB29" s="7"/>
      <c r="ESC29" s="7"/>
      <c r="ESD29" s="7"/>
      <c r="ESE29" s="7"/>
      <c r="ESF29" s="7"/>
      <c r="ESG29" s="7"/>
      <c r="ESH29" s="7"/>
      <c r="ESI29" s="7"/>
      <c r="ESJ29" s="7"/>
      <c r="ESK29" s="7"/>
      <c r="ESL29" s="7"/>
      <c r="ESM29" s="7"/>
      <c r="ESN29" s="7"/>
      <c r="ESO29" s="7"/>
      <c r="ESP29" s="7"/>
      <c r="ESQ29" s="7"/>
      <c r="ESR29" s="7"/>
      <c r="ESS29" s="7"/>
      <c r="EST29" s="7"/>
      <c r="ESU29" s="7"/>
      <c r="ESV29" s="7"/>
      <c r="ESW29" s="7"/>
      <c r="ESX29" s="7"/>
      <c r="ESY29" s="7"/>
      <c r="ESZ29" s="7"/>
      <c r="ETA29" s="7"/>
      <c r="ETB29" s="7"/>
      <c r="ETC29" s="7"/>
      <c r="ETD29" s="7"/>
      <c r="ETE29" s="7"/>
      <c r="ETF29" s="7"/>
      <c r="ETG29" s="7"/>
      <c r="ETH29" s="7"/>
      <c r="ETI29" s="7"/>
      <c r="ETJ29" s="7"/>
      <c r="ETK29" s="7"/>
      <c r="ETL29" s="7"/>
      <c r="ETM29" s="7"/>
      <c r="ETN29" s="7"/>
      <c r="ETO29" s="7"/>
      <c r="ETP29" s="7"/>
      <c r="ETQ29" s="7"/>
      <c r="ETR29" s="7"/>
      <c r="ETS29" s="7"/>
      <c r="ETT29" s="7"/>
      <c r="ETU29" s="7"/>
      <c r="ETV29" s="7"/>
      <c r="ETW29" s="7"/>
      <c r="ETX29" s="7"/>
      <c r="ETY29" s="7"/>
      <c r="ETZ29" s="7"/>
      <c r="EUA29" s="7"/>
      <c r="EUB29" s="7"/>
      <c r="EUC29" s="7"/>
      <c r="EUD29" s="7"/>
      <c r="EUE29" s="7"/>
      <c r="EUF29" s="7"/>
      <c r="EUG29" s="7"/>
      <c r="EUH29" s="7"/>
      <c r="EUI29" s="7"/>
      <c r="EUJ29" s="7"/>
      <c r="EUK29" s="7"/>
      <c r="EUL29" s="7"/>
      <c r="EUM29" s="7"/>
      <c r="EUN29" s="7"/>
      <c r="EUO29" s="7"/>
      <c r="EUP29" s="7"/>
      <c r="EUQ29" s="7"/>
      <c r="EUR29" s="7"/>
      <c r="EUS29" s="7"/>
      <c r="EUT29" s="7"/>
      <c r="EUU29" s="7"/>
      <c r="EUV29" s="7"/>
      <c r="EUW29" s="7"/>
      <c r="EUX29" s="7"/>
      <c r="EUY29" s="7"/>
      <c r="EUZ29" s="7"/>
      <c r="EVA29" s="7"/>
      <c r="EVB29" s="7"/>
      <c r="EVC29" s="7"/>
      <c r="EVD29" s="7"/>
      <c r="EVE29" s="7"/>
      <c r="EVF29" s="7"/>
      <c r="EVG29" s="7"/>
      <c r="EVH29" s="7"/>
      <c r="EVI29" s="7"/>
      <c r="EVJ29" s="7"/>
      <c r="EVK29" s="7"/>
      <c r="EVL29" s="7"/>
      <c r="EVM29" s="7"/>
      <c r="EVN29" s="7"/>
      <c r="EVO29" s="7"/>
      <c r="EVP29" s="7"/>
      <c r="EVQ29" s="7"/>
      <c r="EVR29" s="7"/>
      <c r="EVS29" s="7"/>
      <c r="EVT29" s="7"/>
      <c r="EVU29" s="7"/>
      <c r="EVV29" s="7"/>
      <c r="EVW29" s="7"/>
      <c r="EVX29" s="7"/>
      <c r="EVY29" s="7"/>
      <c r="EVZ29" s="7"/>
      <c r="EWA29" s="7"/>
      <c r="EWB29" s="7"/>
      <c r="EWC29" s="7"/>
      <c r="EWD29" s="7"/>
      <c r="EWE29" s="7"/>
      <c r="EWF29" s="7"/>
      <c r="EWG29" s="7"/>
      <c r="EWH29" s="7"/>
      <c r="EWI29" s="7"/>
      <c r="EWJ29" s="7"/>
      <c r="EWK29" s="7"/>
      <c r="EWL29" s="7"/>
      <c r="EWM29" s="7"/>
      <c r="EWN29" s="7"/>
      <c r="EWO29" s="7"/>
      <c r="EWP29" s="7"/>
      <c r="EWQ29" s="7"/>
      <c r="EWR29" s="7"/>
      <c r="EWS29" s="7"/>
      <c r="EWT29" s="7"/>
      <c r="EWU29" s="7"/>
      <c r="EWV29" s="7"/>
      <c r="EWW29" s="7"/>
      <c r="EWX29" s="7"/>
      <c r="EWY29" s="7"/>
      <c r="EWZ29" s="7"/>
      <c r="EXA29" s="7"/>
      <c r="EXB29" s="7"/>
      <c r="EXC29" s="7"/>
      <c r="EXD29" s="7"/>
      <c r="EXE29" s="7"/>
      <c r="EXF29" s="7"/>
      <c r="EXG29" s="7"/>
      <c r="EXH29" s="7"/>
      <c r="EXI29" s="7"/>
      <c r="EXJ29" s="7"/>
      <c r="EXK29" s="7"/>
      <c r="EXL29" s="7"/>
      <c r="EXM29" s="7"/>
      <c r="EXN29" s="7"/>
      <c r="EXO29" s="7"/>
      <c r="EXP29" s="7"/>
      <c r="EXQ29" s="7"/>
      <c r="EXR29" s="7"/>
      <c r="EXS29" s="7"/>
      <c r="EXT29" s="7"/>
      <c r="EXU29" s="7"/>
      <c r="EXV29" s="7"/>
      <c r="EXW29" s="7"/>
      <c r="EXX29" s="7"/>
      <c r="EXY29" s="7"/>
      <c r="EXZ29" s="7"/>
      <c r="EYA29" s="7"/>
      <c r="EYB29" s="7"/>
      <c r="EYC29" s="7"/>
      <c r="EYD29" s="7"/>
      <c r="EYE29" s="7"/>
      <c r="EYF29" s="7"/>
      <c r="EYG29" s="7"/>
      <c r="EYH29" s="7"/>
      <c r="EYI29" s="7"/>
      <c r="EYJ29" s="7"/>
      <c r="EYK29" s="7"/>
      <c r="EYL29" s="7"/>
      <c r="EYM29" s="7"/>
      <c r="EYN29" s="7"/>
      <c r="EYO29" s="7"/>
      <c r="EYP29" s="7"/>
      <c r="EYQ29" s="7"/>
      <c r="EYR29" s="7"/>
      <c r="EYS29" s="7"/>
      <c r="EYT29" s="7"/>
      <c r="EYU29" s="7"/>
      <c r="EYV29" s="7"/>
      <c r="EYW29" s="7"/>
      <c r="EYX29" s="7"/>
      <c r="EYY29" s="7"/>
      <c r="EYZ29" s="7"/>
      <c r="EZA29" s="7"/>
      <c r="EZB29" s="7"/>
      <c r="EZC29" s="7"/>
      <c r="EZD29" s="7"/>
      <c r="EZE29" s="7"/>
      <c r="EZF29" s="7"/>
      <c r="EZG29" s="7"/>
      <c r="EZH29" s="7"/>
      <c r="EZI29" s="7"/>
      <c r="EZJ29" s="7"/>
      <c r="EZK29" s="7"/>
      <c r="EZL29" s="7"/>
      <c r="EZM29" s="7"/>
      <c r="EZN29" s="7"/>
      <c r="EZO29" s="7"/>
      <c r="EZP29" s="7"/>
      <c r="EZQ29" s="7"/>
      <c r="EZR29" s="7"/>
      <c r="EZS29" s="7"/>
      <c r="EZT29" s="7"/>
      <c r="EZU29" s="7"/>
      <c r="EZV29" s="7"/>
      <c r="EZW29" s="7"/>
      <c r="EZX29" s="7"/>
      <c r="EZY29" s="7"/>
      <c r="EZZ29" s="7"/>
      <c r="FAA29" s="7"/>
      <c r="FAB29" s="7"/>
      <c r="FAC29" s="7"/>
      <c r="FAD29" s="7"/>
      <c r="FAE29" s="7"/>
      <c r="FAF29" s="7"/>
      <c r="FAG29" s="7"/>
      <c r="FAH29" s="7"/>
      <c r="FAI29" s="7"/>
      <c r="FAJ29" s="7"/>
      <c r="FAK29" s="7"/>
      <c r="FAL29" s="7"/>
      <c r="FAM29" s="7"/>
      <c r="FAN29" s="7"/>
      <c r="FAO29" s="7"/>
      <c r="FAP29" s="7"/>
      <c r="FAQ29" s="7"/>
      <c r="FAR29" s="7"/>
      <c r="FAS29" s="7"/>
      <c r="FAT29" s="7"/>
      <c r="FAU29" s="7"/>
      <c r="FAV29" s="7"/>
      <c r="FAW29" s="7"/>
      <c r="FAX29" s="7"/>
      <c r="FAY29" s="7"/>
      <c r="FAZ29" s="7"/>
      <c r="FBA29" s="7"/>
      <c r="FBB29" s="7"/>
      <c r="FBC29" s="7"/>
      <c r="FBD29" s="7"/>
      <c r="FBE29" s="7"/>
      <c r="FBF29" s="7"/>
      <c r="FBG29" s="7"/>
      <c r="FBH29" s="7"/>
      <c r="FBJ29" s="7"/>
      <c r="FBK29" s="7"/>
      <c r="FBL29" s="7"/>
      <c r="FBM29" s="7"/>
      <c r="FBN29" s="7"/>
      <c r="FBO29" s="7"/>
      <c r="FBP29" s="7"/>
      <c r="FBQ29" s="7"/>
      <c r="FBR29" s="7"/>
      <c r="FBS29" s="7"/>
      <c r="FBT29" s="7"/>
      <c r="FBU29" s="7"/>
      <c r="FBV29" s="7"/>
      <c r="FBW29" s="7"/>
      <c r="FBX29" s="7"/>
      <c r="FBY29" s="7"/>
      <c r="FBZ29" s="7"/>
      <c r="FCA29" s="7"/>
      <c r="FCB29" s="7"/>
      <c r="FCC29" s="7"/>
      <c r="FCD29" s="7"/>
      <c r="FCE29" s="7"/>
      <c r="FCF29" s="7"/>
      <c r="FCG29" s="7"/>
      <c r="FCH29" s="7"/>
      <c r="FCI29" s="7"/>
      <c r="FCJ29" s="7"/>
      <c r="FCK29" s="7"/>
      <c r="FCL29" s="7"/>
      <c r="FCM29" s="7"/>
      <c r="FCN29" s="7"/>
      <c r="FCO29" s="7"/>
      <c r="FCP29" s="7"/>
      <c r="FCQ29" s="7"/>
      <c r="FCR29" s="7"/>
      <c r="FCS29" s="7"/>
      <c r="FCT29" s="7"/>
      <c r="FCU29" s="7"/>
      <c r="FCV29" s="7"/>
      <c r="FCW29" s="7"/>
      <c r="FCX29" s="7"/>
      <c r="FCY29" s="7"/>
      <c r="FCZ29" s="7"/>
      <c r="FDA29" s="7"/>
      <c r="FDB29" s="7"/>
      <c r="FDC29" s="7"/>
      <c r="FDD29" s="7"/>
      <c r="FDE29" s="7"/>
      <c r="FDF29" s="7"/>
      <c r="FDG29" s="7"/>
      <c r="FDH29" s="7"/>
      <c r="FDI29" s="7"/>
      <c r="FDJ29" s="7"/>
      <c r="FDK29" s="7"/>
      <c r="FDL29" s="7"/>
      <c r="FDM29" s="7"/>
      <c r="FDN29" s="7"/>
      <c r="FDO29" s="7"/>
      <c r="FDP29" s="7"/>
      <c r="FDQ29" s="7"/>
      <c r="FDR29" s="7"/>
      <c r="FDS29" s="7"/>
      <c r="FDT29" s="7"/>
      <c r="FDU29" s="7"/>
      <c r="FDV29" s="7"/>
      <c r="FDW29" s="7"/>
      <c r="FDX29" s="7"/>
      <c r="FDY29" s="7"/>
      <c r="FDZ29" s="7"/>
      <c r="FEA29" s="7"/>
      <c r="FEB29" s="7"/>
      <c r="FEC29" s="7"/>
      <c r="FED29" s="7"/>
      <c r="FEE29" s="7"/>
      <c r="FEF29" s="7"/>
      <c r="FEG29" s="7"/>
      <c r="FEH29" s="7"/>
      <c r="FEI29" s="7"/>
      <c r="FEJ29" s="7"/>
      <c r="FEK29" s="7"/>
      <c r="FEL29" s="7"/>
      <c r="FEM29" s="7"/>
      <c r="FEN29" s="7"/>
      <c r="FEO29" s="7"/>
      <c r="FEP29" s="7"/>
      <c r="FEQ29" s="7"/>
      <c r="FER29" s="7"/>
      <c r="FES29" s="7"/>
      <c r="FET29" s="7"/>
      <c r="FEU29" s="7"/>
      <c r="FEV29" s="7"/>
      <c r="FEW29" s="7"/>
      <c r="FEX29" s="7"/>
      <c r="FEY29" s="7"/>
      <c r="FEZ29" s="7"/>
      <c r="FFA29" s="7"/>
      <c r="FFB29" s="7"/>
      <c r="FFC29" s="7"/>
      <c r="FFD29" s="7"/>
      <c r="FFE29" s="7"/>
      <c r="FFF29" s="7"/>
      <c r="FFG29" s="7"/>
      <c r="FFH29" s="7"/>
      <c r="FFI29" s="7"/>
      <c r="FFJ29" s="7"/>
      <c r="FFK29" s="7"/>
      <c r="FFL29" s="7"/>
      <c r="FFM29" s="7"/>
      <c r="FFN29" s="7"/>
      <c r="FFO29" s="7"/>
      <c r="FFP29" s="7"/>
      <c r="FFQ29" s="7"/>
      <c r="FFR29" s="7"/>
      <c r="FFS29" s="7"/>
      <c r="FFT29" s="7"/>
      <c r="FFU29" s="7"/>
      <c r="FFV29" s="7"/>
      <c r="FFW29" s="7"/>
      <c r="FFX29" s="7"/>
      <c r="FFY29" s="7"/>
      <c r="FFZ29" s="7"/>
      <c r="FGA29" s="7"/>
      <c r="FGB29" s="7"/>
      <c r="FGC29" s="7"/>
      <c r="FGD29" s="7"/>
      <c r="FGE29" s="7"/>
      <c r="FGF29" s="7"/>
      <c r="FGG29" s="7"/>
      <c r="FGH29" s="7"/>
      <c r="FGI29" s="7"/>
      <c r="FGJ29" s="7"/>
      <c r="FGK29" s="7"/>
      <c r="FGL29" s="7"/>
      <c r="FGM29" s="7"/>
      <c r="FGN29" s="7"/>
      <c r="FGO29" s="7"/>
      <c r="FGP29" s="7"/>
      <c r="FGQ29" s="7"/>
      <c r="FGR29" s="7"/>
      <c r="FGS29" s="7"/>
      <c r="FGT29" s="7"/>
      <c r="FGU29" s="7"/>
      <c r="FGV29" s="7"/>
      <c r="FGW29" s="7"/>
      <c r="FGX29" s="7"/>
      <c r="FGY29" s="7"/>
      <c r="FGZ29" s="7"/>
      <c r="FHA29" s="7"/>
      <c r="FHB29" s="7"/>
      <c r="FHC29" s="7"/>
      <c r="FHD29" s="7"/>
      <c r="FHE29" s="7"/>
      <c r="FHF29" s="7"/>
      <c r="FHG29" s="7"/>
      <c r="FHH29" s="7"/>
      <c r="FHI29" s="7"/>
      <c r="FHJ29" s="7"/>
      <c r="FHK29" s="7"/>
      <c r="FHL29" s="7"/>
      <c r="FHM29" s="7"/>
      <c r="FHN29" s="7"/>
      <c r="FHO29" s="7"/>
      <c r="FHP29" s="7"/>
      <c r="FHQ29" s="7"/>
      <c r="FHR29" s="7"/>
      <c r="FHS29" s="7"/>
      <c r="FHT29" s="7"/>
      <c r="FHU29" s="7"/>
      <c r="FHV29" s="7"/>
      <c r="FHW29" s="7"/>
      <c r="FHX29" s="7"/>
      <c r="FHY29" s="7"/>
      <c r="FHZ29" s="7"/>
      <c r="FIA29" s="7"/>
      <c r="FIB29" s="7"/>
      <c r="FIC29" s="7"/>
      <c r="FID29" s="7"/>
      <c r="FIE29" s="7"/>
      <c r="FIF29" s="7"/>
      <c r="FIG29" s="7"/>
      <c r="FIH29" s="7"/>
      <c r="FII29" s="7"/>
      <c r="FIJ29" s="7"/>
      <c r="FIK29" s="7"/>
      <c r="FIL29" s="7"/>
      <c r="FIM29" s="7"/>
      <c r="FIN29" s="7"/>
      <c r="FIO29" s="7"/>
      <c r="FIP29" s="7"/>
      <c r="FIQ29" s="7"/>
      <c r="FIR29" s="7"/>
      <c r="FIS29" s="7"/>
      <c r="FIT29" s="7"/>
      <c r="FIU29" s="7"/>
      <c r="FIV29" s="7"/>
      <c r="FIW29" s="7"/>
      <c r="FIX29" s="7"/>
      <c r="FIY29" s="7"/>
      <c r="FIZ29" s="7"/>
      <c r="FJA29" s="7"/>
      <c r="FJB29" s="7"/>
      <c r="FJC29" s="7"/>
      <c r="FJD29" s="7"/>
      <c r="FJE29" s="7"/>
      <c r="FJF29" s="7"/>
      <c r="FJG29" s="7"/>
      <c r="FJH29" s="7"/>
      <c r="FJI29" s="7"/>
      <c r="FJJ29" s="7"/>
      <c r="FJK29" s="7"/>
      <c r="FJL29" s="7"/>
      <c r="FJM29" s="7"/>
      <c r="FJN29" s="7"/>
      <c r="FJO29" s="7"/>
      <c r="FJP29" s="7"/>
      <c r="FJQ29" s="7"/>
      <c r="FJR29" s="7"/>
      <c r="FJS29" s="7"/>
      <c r="FJT29" s="7"/>
      <c r="FJU29" s="7"/>
      <c r="FJV29" s="7"/>
      <c r="FJW29" s="7"/>
      <c r="FJX29" s="7"/>
      <c r="FJY29" s="7"/>
      <c r="FJZ29" s="7"/>
      <c r="FKA29" s="7"/>
      <c r="FKB29" s="7"/>
      <c r="FKC29" s="7"/>
      <c r="FKD29" s="7"/>
      <c r="FKE29" s="7"/>
      <c r="FKF29" s="7"/>
      <c r="FKG29" s="7"/>
      <c r="FKH29" s="7"/>
      <c r="FKI29" s="7"/>
      <c r="FKJ29" s="7"/>
      <c r="FKK29" s="7"/>
      <c r="FKL29" s="7"/>
      <c r="FKM29" s="7"/>
      <c r="FKN29" s="7"/>
      <c r="FKO29" s="7"/>
      <c r="FKP29" s="7"/>
      <c r="FKQ29" s="7"/>
      <c r="FKR29" s="7"/>
      <c r="FKS29" s="7"/>
      <c r="FKT29" s="7"/>
      <c r="FKU29" s="7"/>
      <c r="FKV29" s="7"/>
      <c r="FKW29" s="7"/>
      <c r="FKX29" s="7"/>
      <c r="FKY29" s="7"/>
      <c r="FKZ29" s="7"/>
      <c r="FLA29" s="7"/>
      <c r="FLB29" s="7"/>
      <c r="FLC29" s="7"/>
      <c r="FLD29" s="7"/>
      <c r="FLF29" s="7"/>
      <c r="FLG29" s="7"/>
      <c r="FLH29" s="7"/>
      <c r="FLI29" s="7"/>
      <c r="FLJ29" s="7"/>
      <c r="FLK29" s="7"/>
      <c r="FLL29" s="7"/>
      <c r="FLM29" s="7"/>
      <c r="FLN29" s="7"/>
      <c r="FLO29" s="7"/>
      <c r="FLP29" s="7"/>
      <c r="FLQ29" s="7"/>
      <c r="FLR29" s="7"/>
      <c r="FLS29" s="7"/>
      <c r="FLT29" s="7"/>
      <c r="FLU29" s="7"/>
      <c r="FLV29" s="7"/>
      <c r="FLW29" s="7"/>
      <c r="FLX29" s="7"/>
      <c r="FLY29" s="7"/>
      <c r="FLZ29" s="7"/>
      <c r="FMA29" s="7"/>
      <c r="FMB29" s="7"/>
      <c r="FMC29" s="7"/>
      <c r="FMD29" s="7"/>
      <c r="FME29" s="7"/>
      <c r="FMF29" s="7"/>
      <c r="FMG29" s="7"/>
      <c r="FMH29" s="7"/>
      <c r="FMI29" s="7"/>
      <c r="FMJ29" s="7"/>
      <c r="FMK29" s="7"/>
      <c r="FML29" s="7"/>
      <c r="FMM29" s="7"/>
      <c r="FMN29" s="7"/>
      <c r="FMO29" s="7"/>
      <c r="FMP29" s="7"/>
      <c r="FMQ29" s="7"/>
      <c r="FMR29" s="7"/>
      <c r="FMS29" s="7"/>
      <c r="FMT29" s="7"/>
      <c r="FMU29" s="7"/>
      <c r="FMV29" s="7"/>
      <c r="FMW29" s="7"/>
      <c r="FMX29" s="7"/>
      <c r="FMY29" s="7"/>
      <c r="FMZ29" s="7"/>
      <c r="FNA29" s="7"/>
      <c r="FNB29" s="7"/>
      <c r="FNC29" s="7"/>
      <c r="FND29" s="7"/>
      <c r="FNE29" s="7"/>
      <c r="FNF29" s="7"/>
      <c r="FNG29" s="7"/>
      <c r="FNH29" s="7"/>
      <c r="FNI29" s="7"/>
      <c r="FNJ29" s="7"/>
      <c r="FNK29" s="7"/>
      <c r="FNL29" s="7"/>
      <c r="FNM29" s="7"/>
      <c r="FNN29" s="7"/>
      <c r="FNO29" s="7"/>
      <c r="FNP29" s="7"/>
      <c r="FNQ29" s="7"/>
      <c r="FNR29" s="7"/>
      <c r="FNS29" s="7"/>
      <c r="FNT29" s="7"/>
      <c r="FNU29" s="7"/>
      <c r="FNV29" s="7"/>
      <c r="FNW29" s="7"/>
      <c r="FNX29" s="7"/>
      <c r="FNY29" s="7"/>
      <c r="FNZ29" s="7"/>
      <c r="FOA29" s="7"/>
      <c r="FOB29" s="7"/>
      <c r="FOC29" s="7"/>
      <c r="FOD29" s="7"/>
      <c r="FOE29" s="7"/>
      <c r="FOF29" s="7"/>
      <c r="FOG29" s="7"/>
      <c r="FOH29" s="7"/>
      <c r="FOI29" s="7"/>
      <c r="FOJ29" s="7"/>
      <c r="FOK29" s="7"/>
      <c r="FOL29" s="7"/>
      <c r="FOM29" s="7"/>
      <c r="FON29" s="7"/>
      <c r="FOO29" s="7"/>
      <c r="FOP29" s="7"/>
      <c r="FOQ29" s="7"/>
      <c r="FOR29" s="7"/>
      <c r="FOS29" s="7"/>
      <c r="FOT29" s="7"/>
      <c r="FOU29" s="7"/>
      <c r="FOV29" s="7"/>
      <c r="FOW29" s="7"/>
      <c r="FOX29" s="7"/>
      <c r="FOY29" s="7"/>
      <c r="FOZ29" s="7"/>
      <c r="FPA29" s="7"/>
      <c r="FPB29" s="7"/>
      <c r="FPC29" s="7"/>
      <c r="FPD29" s="7"/>
      <c r="FPE29" s="7"/>
      <c r="FPF29" s="7"/>
      <c r="FPG29" s="7"/>
      <c r="FPH29" s="7"/>
      <c r="FPI29" s="7"/>
      <c r="FPJ29" s="7"/>
      <c r="FPK29" s="7"/>
      <c r="FPL29" s="7"/>
      <c r="FPM29" s="7"/>
      <c r="FPN29" s="7"/>
      <c r="FPO29" s="7"/>
      <c r="FPP29" s="7"/>
      <c r="FPQ29" s="7"/>
      <c r="FPR29" s="7"/>
      <c r="FPS29" s="7"/>
      <c r="FPT29" s="7"/>
      <c r="FPU29" s="7"/>
      <c r="FPV29" s="7"/>
      <c r="FPW29" s="7"/>
      <c r="FPX29" s="7"/>
      <c r="FPY29" s="7"/>
      <c r="FPZ29" s="7"/>
      <c r="FQA29" s="7"/>
      <c r="FQB29" s="7"/>
      <c r="FQC29" s="7"/>
      <c r="FQD29" s="7"/>
      <c r="FQE29" s="7"/>
      <c r="FQF29" s="7"/>
      <c r="FQG29" s="7"/>
      <c r="FQH29" s="7"/>
      <c r="FQI29" s="7"/>
      <c r="FQJ29" s="7"/>
      <c r="FQK29" s="7"/>
      <c r="FQL29" s="7"/>
      <c r="FQM29" s="7"/>
      <c r="FQN29" s="7"/>
      <c r="FQO29" s="7"/>
      <c r="FQP29" s="7"/>
      <c r="FQQ29" s="7"/>
      <c r="FQR29" s="7"/>
      <c r="FQS29" s="7"/>
      <c r="FQT29" s="7"/>
      <c r="FQU29" s="7"/>
      <c r="FQV29" s="7"/>
      <c r="FQW29" s="7"/>
      <c r="FQX29" s="7"/>
      <c r="FQY29" s="7"/>
      <c r="FQZ29" s="7"/>
      <c r="FRA29" s="7"/>
      <c r="FRB29" s="7"/>
      <c r="FRC29" s="7"/>
      <c r="FRD29" s="7"/>
      <c r="FRE29" s="7"/>
      <c r="FRF29" s="7"/>
      <c r="FRG29" s="7"/>
      <c r="FRH29" s="7"/>
      <c r="FRI29" s="7"/>
      <c r="FRJ29" s="7"/>
      <c r="FRK29" s="7"/>
      <c r="FRL29" s="7"/>
      <c r="FRM29" s="7"/>
      <c r="FRN29" s="7"/>
      <c r="FRO29" s="7"/>
      <c r="FRP29" s="7"/>
      <c r="FRQ29" s="7"/>
      <c r="FRR29" s="7"/>
      <c r="FRS29" s="7"/>
      <c r="FRT29" s="7"/>
      <c r="FRU29" s="7"/>
      <c r="FRV29" s="7"/>
      <c r="FRW29" s="7"/>
      <c r="FRX29" s="7"/>
      <c r="FRY29" s="7"/>
      <c r="FRZ29" s="7"/>
      <c r="FSA29" s="7"/>
      <c r="FSB29" s="7"/>
      <c r="FSC29" s="7"/>
      <c r="FSD29" s="7"/>
      <c r="FSE29" s="7"/>
      <c r="FSF29" s="7"/>
      <c r="FSG29" s="7"/>
      <c r="FSH29" s="7"/>
      <c r="FSI29" s="7"/>
      <c r="FSJ29" s="7"/>
      <c r="FSK29" s="7"/>
      <c r="FSL29" s="7"/>
      <c r="FSM29" s="7"/>
      <c r="FSN29" s="7"/>
      <c r="FSO29" s="7"/>
      <c r="FSP29" s="7"/>
      <c r="FSQ29" s="7"/>
      <c r="FSR29" s="7"/>
      <c r="FSS29" s="7"/>
      <c r="FST29" s="7"/>
      <c r="FSU29" s="7"/>
      <c r="FSV29" s="7"/>
      <c r="FSW29" s="7"/>
      <c r="FSX29" s="7"/>
      <c r="FSY29" s="7"/>
      <c r="FSZ29" s="7"/>
      <c r="FTA29" s="7"/>
      <c r="FTB29" s="7"/>
      <c r="FTC29" s="7"/>
      <c r="FTD29" s="7"/>
      <c r="FTE29" s="7"/>
      <c r="FTF29" s="7"/>
      <c r="FTG29" s="7"/>
      <c r="FTH29" s="7"/>
      <c r="FTI29" s="7"/>
      <c r="FTJ29" s="7"/>
      <c r="FTK29" s="7"/>
      <c r="FTL29" s="7"/>
      <c r="FTM29" s="7"/>
      <c r="FTN29" s="7"/>
      <c r="FTO29" s="7"/>
      <c r="FTP29" s="7"/>
      <c r="FTQ29" s="7"/>
      <c r="FTR29" s="7"/>
      <c r="FTS29" s="7"/>
      <c r="FTT29" s="7"/>
      <c r="FTU29" s="7"/>
      <c r="FTV29" s="7"/>
      <c r="FTW29" s="7"/>
      <c r="FTX29" s="7"/>
      <c r="FTY29" s="7"/>
      <c r="FTZ29" s="7"/>
      <c r="FUA29" s="7"/>
      <c r="FUB29" s="7"/>
      <c r="FUC29" s="7"/>
      <c r="FUD29" s="7"/>
      <c r="FUE29" s="7"/>
      <c r="FUF29" s="7"/>
      <c r="FUG29" s="7"/>
      <c r="FUH29" s="7"/>
      <c r="FUI29" s="7"/>
      <c r="FUJ29" s="7"/>
      <c r="FUK29" s="7"/>
      <c r="FUL29" s="7"/>
      <c r="FUM29" s="7"/>
      <c r="FUN29" s="7"/>
      <c r="FUO29" s="7"/>
      <c r="FUP29" s="7"/>
      <c r="FUQ29" s="7"/>
      <c r="FUR29" s="7"/>
      <c r="FUS29" s="7"/>
      <c r="FUT29" s="7"/>
      <c r="FUU29" s="7"/>
      <c r="FUV29" s="7"/>
      <c r="FUW29" s="7"/>
      <c r="FUX29" s="7"/>
      <c r="FUY29" s="7"/>
      <c r="FUZ29" s="7"/>
      <c r="FVB29" s="7"/>
      <c r="FVC29" s="7"/>
      <c r="FVD29" s="7"/>
      <c r="FVE29" s="7"/>
      <c r="FVF29" s="7"/>
      <c r="FVG29" s="7"/>
      <c r="FVH29" s="7"/>
      <c r="FVI29" s="7"/>
      <c r="FVJ29" s="7"/>
      <c r="FVK29" s="7"/>
      <c r="FVL29" s="7"/>
      <c r="FVM29" s="7"/>
      <c r="FVN29" s="7"/>
      <c r="FVO29" s="7"/>
      <c r="FVP29" s="7"/>
      <c r="FVQ29" s="7"/>
      <c r="FVR29" s="7"/>
      <c r="FVS29" s="7"/>
      <c r="FVT29" s="7"/>
      <c r="FVU29" s="7"/>
      <c r="FVV29" s="7"/>
      <c r="FVW29" s="7"/>
      <c r="FVX29" s="7"/>
      <c r="FVY29" s="7"/>
      <c r="FVZ29" s="7"/>
      <c r="FWA29" s="7"/>
      <c r="FWB29" s="7"/>
      <c r="FWC29" s="7"/>
      <c r="FWD29" s="7"/>
      <c r="FWE29" s="7"/>
      <c r="FWF29" s="7"/>
      <c r="FWG29" s="7"/>
      <c r="FWH29" s="7"/>
      <c r="FWI29" s="7"/>
      <c r="FWJ29" s="7"/>
      <c r="FWK29" s="7"/>
      <c r="FWL29" s="7"/>
      <c r="FWM29" s="7"/>
      <c r="FWN29" s="7"/>
      <c r="FWO29" s="7"/>
      <c r="FWP29" s="7"/>
      <c r="FWQ29" s="7"/>
      <c r="FWR29" s="7"/>
      <c r="FWS29" s="7"/>
      <c r="FWT29" s="7"/>
      <c r="FWU29" s="7"/>
      <c r="FWV29" s="7"/>
      <c r="FWW29" s="7"/>
      <c r="FWX29" s="7"/>
      <c r="FWY29" s="7"/>
      <c r="FWZ29" s="7"/>
      <c r="FXA29" s="7"/>
      <c r="FXB29" s="7"/>
      <c r="FXC29" s="7"/>
      <c r="FXD29" s="7"/>
      <c r="FXE29" s="7"/>
      <c r="FXF29" s="7"/>
      <c r="FXG29" s="7"/>
      <c r="FXH29" s="7"/>
      <c r="FXI29" s="7"/>
      <c r="FXJ29" s="7"/>
      <c r="FXK29" s="7"/>
      <c r="FXL29" s="7"/>
      <c r="FXM29" s="7"/>
      <c r="FXN29" s="7"/>
      <c r="FXO29" s="7"/>
      <c r="FXP29" s="7"/>
      <c r="FXQ29" s="7"/>
      <c r="FXR29" s="7"/>
      <c r="FXS29" s="7"/>
      <c r="FXT29" s="7"/>
      <c r="FXU29" s="7"/>
      <c r="FXV29" s="7"/>
      <c r="FXW29" s="7"/>
      <c r="FXX29" s="7"/>
      <c r="FXY29" s="7"/>
      <c r="FXZ29" s="7"/>
      <c r="FYA29" s="7"/>
      <c r="FYB29" s="7"/>
      <c r="FYC29" s="7"/>
      <c r="FYD29" s="7"/>
      <c r="FYE29" s="7"/>
      <c r="FYF29" s="7"/>
      <c r="FYG29" s="7"/>
      <c r="FYH29" s="7"/>
      <c r="FYI29" s="7"/>
      <c r="FYJ29" s="7"/>
      <c r="FYK29" s="7"/>
      <c r="FYL29" s="7"/>
      <c r="FYM29" s="7"/>
      <c r="FYN29" s="7"/>
      <c r="FYO29" s="7"/>
      <c r="FYP29" s="7"/>
      <c r="FYQ29" s="7"/>
      <c r="FYR29" s="7"/>
      <c r="FYS29" s="7"/>
      <c r="FYT29" s="7"/>
      <c r="FYU29" s="7"/>
      <c r="FYV29" s="7"/>
      <c r="FYW29" s="7"/>
      <c r="FYX29" s="7"/>
      <c r="FYY29" s="7"/>
      <c r="FYZ29" s="7"/>
      <c r="FZA29" s="7"/>
      <c r="FZB29" s="7"/>
      <c r="FZC29" s="7"/>
      <c r="FZD29" s="7"/>
      <c r="FZE29" s="7"/>
      <c r="FZF29" s="7"/>
      <c r="FZG29" s="7"/>
      <c r="FZH29" s="7"/>
      <c r="FZI29" s="7"/>
      <c r="FZJ29" s="7"/>
      <c r="FZK29" s="7"/>
      <c r="FZL29" s="7"/>
      <c r="FZM29" s="7"/>
      <c r="FZN29" s="7"/>
      <c r="FZO29" s="7"/>
      <c r="FZP29" s="7"/>
      <c r="FZQ29" s="7"/>
      <c r="FZR29" s="7"/>
      <c r="FZS29" s="7"/>
      <c r="FZT29" s="7"/>
      <c r="FZU29" s="7"/>
      <c r="FZV29" s="7"/>
      <c r="FZW29" s="7"/>
      <c r="FZX29" s="7"/>
      <c r="FZY29" s="7"/>
      <c r="FZZ29" s="7"/>
      <c r="GAA29" s="7"/>
      <c r="GAB29" s="7"/>
      <c r="GAC29" s="7"/>
      <c r="GAD29" s="7"/>
      <c r="GAE29" s="7"/>
      <c r="GAF29" s="7"/>
      <c r="GAG29" s="7"/>
      <c r="GAH29" s="7"/>
      <c r="GAI29" s="7"/>
      <c r="GAJ29" s="7"/>
      <c r="GAK29" s="7"/>
      <c r="GAL29" s="7"/>
      <c r="GAM29" s="7"/>
      <c r="GAN29" s="7"/>
      <c r="GAO29" s="7"/>
      <c r="GAP29" s="7"/>
      <c r="GAQ29" s="7"/>
      <c r="GAR29" s="7"/>
      <c r="GAS29" s="7"/>
      <c r="GAT29" s="7"/>
      <c r="GAU29" s="7"/>
      <c r="GAV29" s="7"/>
      <c r="GAW29" s="7"/>
      <c r="GAX29" s="7"/>
      <c r="GAY29" s="7"/>
      <c r="GAZ29" s="7"/>
      <c r="GBA29" s="7"/>
      <c r="GBB29" s="7"/>
      <c r="GBC29" s="7"/>
      <c r="GBD29" s="7"/>
      <c r="GBE29" s="7"/>
      <c r="GBF29" s="7"/>
      <c r="GBG29" s="7"/>
      <c r="GBH29" s="7"/>
      <c r="GBI29" s="7"/>
      <c r="GBJ29" s="7"/>
      <c r="GBK29" s="7"/>
      <c r="GBL29" s="7"/>
      <c r="GBM29" s="7"/>
      <c r="GBN29" s="7"/>
      <c r="GBO29" s="7"/>
      <c r="GBP29" s="7"/>
      <c r="GBQ29" s="7"/>
      <c r="GBR29" s="7"/>
      <c r="GBS29" s="7"/>
      <c r="GBT29" s="7"/>
      <c r="GBU29" s="7"/>
      <c r="GBV29" s="7"/>
      <c r="GBW29" s="7"/>
      <c r="GBX29" s="7"/>
      <c r="GBY29" s="7"/>
      <c r="GBZ29" s="7"/>
      <c r="GCA29" s="7"/>
      <c r="GCB29" s="7"/>
      <c r="GCC29" s="7"/>
      <c r="GCD29" s="7"/>
      <c r="GCE29" s="7"/>
      <c r="GCF29" s="7"/>
      <c r="GCG29" s="7"/>
      <c r="GCH29" s="7"/>
      <c r="GCI29" s="7"/>
      <c r="GCJ29" s="7"/>
      <c r="GCK29" s="7"/>
      <c r="GCL29" s="7"/>
      <c r="GCM29" s="7"/>
      <c r="GCN29" s="7"/>
      <c r="GCO29" s="7"/>
      <c r="GCP29" s="7"/>
      <c r="GCQ29" s="7"/>
      <c r="GCR29" s="7"/>
      <c r="GCS29" s="7"/>
      <c r="GCT29" s="7"/>
      <c r="GCU29" s="7"/>
      <c r="GCV29" s="7"/>
      <c r="GCW29" s="7"/>
      <c r="GCX29" s="7"/>
      <c r="GCY29" s="7"/>
      <c r="GCZ29" s="7"/>
      <c r="GDA29" s="7"/>
      <c r="GDB29" s="7"/>
      <c r="GDC29" s="7"/>
      <c r="GDD29" s="7"/>
      <c r="GDE29" s="7"/>
      <c r="GDF29" s="7"/>
      <c r="GDG29" s="7"/>
      <c r="GDH29" s="7"/>
      <c r="GDI29" s="7"/>
      <c r="GDJ29" s="7"/>
      <c r="GDK29" s="7"/>
      <c r="GDL29" s="7"/>
      <c r="GDM29" s="7"/>
      <c r="GDN29" s="7"/>
      <c r="GDO29" s="7"/>
      <c r="GDP29" s="7"/>
      <c r="GDQ29" s="7"/>
      <c r="GDR29" s="7"/>
      <c r="GDS29" s="7"/>
      <c r="GDT29" s="7"/>
      <c r="GDU29" s="7"/>
      <c r="GDV29" s="7"/>
      <c r="GDW29" s="7"/>
      <c r="GDX29" s="7"/>
      <c r="GDY29" s="7"/>
      <c r="GDZ29" s="7"/>
      <c r="GEA29" s="7"/>
      <c r="GEB29" s="7"/>
      <c r="GEC29" s="7"/>
      <c r="GED29" s="7"/>
      <c r="GEE29" s="7"/>
      <c r="GEF29" s="7"/>
      <c r="GEG29" s="7"/>
      <c r="GEH29" s="7"/>
      <c r="GEI29" s="7"/>
      <c r="GEJ29" s="7"/>
      <c r="GEK29" s="7"/>
      <c r="GEL29" s="7"/>
      <c r="GEM29" s="7"/>
      <c r="GEN29" s="7"/>
      <c r="GEO29" s="7"/>
      <c r="GEP29" s="7"/>
      <c r="GEQ29" s="7"/>
      <c r="GER29" s="7"/>
      <c r="GES29" s="7"/>
      <c r="GET29" s="7"/>
      <c r="GEU29" s="7"/>
      <c r="GEV29" s="7"/>
      <c r="GEX29" s="7"/>
      <c r="GEY29" s="7"/>
      <c r="GEZ29" s="7"/>
      <c r="GFA29" s="7"/>
      <c r="GFB29" s="7"/>
      <c r="GFC29" s="7"/>
      <c r="GFD29" s="7"/>
      <c r="GFE29" s="7"/>
      <c r="GFF29" s="7"/>
      <c r="GFG29" s="7"/>
      <c r="GFH29" s="7"/>
      <c r="GFI29" s="7"/>
      <c r="GFJ29" s="7"/>
      <c r="GFK29" s="7"/>
      <c r="GFL29" s="7"/>
      <c r="GFM29" s="7"/>
      <c r="GFN29" s="7"/>
      <c r="GFO29" s="7"/>
      <c r="GFP29" s="7"/>
      <c r="GFQ29" s="7"/>
      <c r="GFR29" s="7"/>
      <c r="GFS29" s="7"/>
      <c r="GFT29" s="7"/>
      <c r="GFU29" s="7"/>
      <c r="GFV29" s="7"/>
      <c r="GFW29" s="7"/>
      <c r="GFX29" s="7"/>
      <c r="GFY29" s="7"/>
      <c r="GFZ29" s="7"/>
      <c r="GGA29" s="7"/>
      <c r="GGB29" s="7"/>
      <c r="GGC29" s="7"/>
      <c r="GGD29" s="7"/>
      <c r="GGE29" s="7"/>
      <c r="GGF29" s="7"/>
      <c r="GGG29" s="7"/>
      <c r="GGH29" s="7"/>
      <c r="GGI29" s="7"/>
      <c r="GGJ29" s="7"/>
      <c r="GGK29" s="7"/>
      <c r="GGL29" s="7"/>
      <c r="GGM29" s="7"/>
      <c r="GGN29" s="7"/>
      <c r="GGO29" s="7"/>
      <c r="GGP29" s="7"/>
      <c r="GGQ29" s="7"/>
      <c r="GGR29" s="7"/>
      <c r="GGS29" s="7"/>
      <c r="GGT29" s="7"/>
      <c r="GGU29" s="7"/>
      <c r="GGV29" s="7"/>
      <c r="GGW29" s="7"/>
      <c r="GGX29" s="7"/>
      <c r="GGY29" s="7"/>
      <c r="GGZ29" s="7"/>
      <c r="GHA29" s="7"/>
      <c r="GHB29" s="7"/>
      <c r="GHC29" s="7"/>
      <c r="GHD29" s="7"/>
      <c r="GHE29" s="7"/>
      <c r="GHF29" s="7"/>
      <c r="GHG29" s="7"/>
      <c r="GHH29" s="7"/>
      <c r="GHI29" s="7"/>
      <c r="GHJ29" s="7"/>
      <c r="GHK29" s="7"/>
      <c r="GHL29" s="7"/>
      <c r="GHM29" s="7"/>
      <c r="GHN29" s="7"/>
      <c r="GHO29" s="7"/>
      <c r="GHP29" s="7"/>
      <c r="GHQ29" s="7"/>
      <c r="GHR29" s="7"/>
      <c r="GHS29" s="7"/>
      <c r="GHT29" s="7"/>
      <c r="GHU29" s="7"/>
      <c r="GHV29" s="7"/>
      <c r="GHW29" s="7"/>
      <c r="GHX29" s="7"/>
      <c r="GHY29" s="7"/>
      <c r="GHZ29" s="7"/>
      <c r="GIA29" s="7"/>
      <c r="GIB29" s="7"/>
      <c r="GIC29" s="7"/>
      <c r="GID29" s="7"/>
      <c r="GIE29" s="7"/>
      <c r="GIF29" s="7"/>
      <c r="GIG29" s="7"/>
      <c r="GIH29" s="7"/>
      <c r="GII29" s="7"/>
      <c r="GIJ29" s="7"/>
      <c r="GIK29" s="7"/>
      <c r="GIL29" s="7"/>
      <c r="GIM29" s="7"/>
      <c r="GIN29" s="7"/>
      <c r="GIO29" s="7"/>
      <c r="GIP29" s="7"/>
      <c r="GIQ29" s="7"/>
      <c r="GIR29" s="7"/>
      <c r="GIS29" s="7"/>
      <c r="GIT29" s="7"/>
      <c r="GIU29" s="7"/>
      <c r="GIV29" s="7"/>
      <c r="GIW29" s="7"/>
      <c r="GIX29" s="7"/>
      <c r="GIY29" s="7"/>
      <c r="GIZ29" s="7"/>
      <c r="GJA29" s="7"/>
      <c r="GJB29" s="7"/>
      <c r="GJC29" s="7"/>
      <c r="GJD29" s="7"/>
      <c r="GJE29" s="7"/>
      <c r="GJF29" s="7"/>
      <c r="GJG29" s="7"/>
      <c r="GJH29" s="7"/>
      <c r="GJI29" s="7"/>
      <c r="GJJ29" s="7"/>
      <c r="GJK29" s="7"/>
      <c r="GJL29" s="7"/>
      <c r="GJM29" s="7"/>
      <c r="GJN29" s="7"/>
      <c r="GJO29" s="7"/>
      <c r="GJP29" s="7"/>
      <c r="GJQ29" s="7"/>
      <c r="GJR29" s="7"/>
      <c r="GJS29" s="7"/>
      <c r="GJT29" s="7"/>
      <c r="GJU29" s="7"/>
      <c r="GJV29" s="7"/>
      <c r="GJW29" s="7"/>
      <c r="GJX29" s="7"/>
      <c r="GJY29" s="7"/>
      <c r="GJZ29" s="7"/>
      <c r="GKA29" s="7"/>
      <c r="GKB29" s="7"/>
      <c r="GKC29" s="7"/>
      <c r="GKD29" s="7"/>
      <c r="GKE29" s="7"/>
      <c r="GKF29" s="7"/>
      <c r="GKG29" s="7"/>
      <c r="GKH29" s="7"/>
      <c r="GKI29" s="7"/>
      <c r="GKJ29" s="7"/>
      <c r="GKK29" s="7"/>
      <c r="GKL29" s="7"/>
      <c r="GKM29" s="7"/>
      <c r="GKN29" s="7"/>
      <c r="GKO29" s="7"/>
      <c r="GKP29" s="7"/>
      <c r="GKQ29" s="7"/>
      <c r="GKR29" s="7"/>
      <c r="GKS29" s="7"/>
      <c r="GKT29" s="7"/>
      <c r="GKU29" s="7"/>
      <c r="GKV29" s="7"/>
      <c r="GKW29" s="7"/>
      <c r="GKX29" s="7"/>
      <c r="GKY29" s="7"/>
      <c r="GKZ29" s="7"/>
      <c r="GLA29" s="7"/>
      <c r="GLB29" s="7"/>
      <c r="GLC29" s="7"/>
      <c r="GLD29" s="7"/>
      <c r="GLE29" s="7"/>
      <c r="GLF29" s="7"/>
      <c r="GLG29" s="7"/>
      <c r="GLH29" s="7"/>
      <c r="GLI29" s="7"/>
      <c r="GLJ29" s="7"/>
      <c r="GLK29" s="7"/>
      <c r="GLL29" s="7"/>
      <c r="GLM29" s="7"/>
      <c r="GLN29" s="7"/>
      <c r="GLO29" s="7"/>
      <c r="GLP29" s="7"/>
      <c r="GLQ29" s="7"/>
      <c r="GLR29" s="7"/>
      <c r="GLS29" s="7"/>
      <c r="GLT29" s="7"/>
      <c r="GLU29" s="7"/>
      <c r="GLV29" s="7"/>
      <c r="GLW29" s="7"/>
      <c r="GLX29" s="7"/>
      <c r="GLY29" s="7"/>
      <c r="GLZ29" s="7"/>
      <c r="GMA29" s="7"/>
      <c r="GMB29" s="7"/>
      <c r="GMC29" s="7"/>
      <c r="GMD29" s="7"/>
      <c r="GME29" s="7"/>
      <c r="GMF29" s="7"/>
      <c r="GMG29" s="7"/>
      <c r="GMH29" s="7"/>
      <c r="GMI29" s="7"/>
      <c r="GMJ29" s="7"/>
      <c r="GMK29" s="7"/>
      <c r="GML29" s="7"/>
      <c r="GMM29" s="7"/>
      <c r="GMN29" s="7"/>
      <c r="GMO29" s="7"/>
      <c r="GMP29" s="7"/>
      <c r="GMQ29" s="7"/>
      <c r="GMR29" s="7"/>
      <c r="GMS29" s="7"/>
      <c r="GMT29" s="7"/>
      <c r="GMU29" s="7"/>
      <c r="GMV29" s="7"/>
      <c r="GMW29" s="7"/>
      <c r="GMX29" s="7"/>
      <c r="GMY29" s="7"/>
      <c r="GMZ29" s="7"/>
      <c r="GNA29" s="7"/>
      <c r="GNB29" s="7"/>
      <c r="GNC29" s="7"/>
      <c r="GND29" s="7"/>
      <c r="GNE29" s="7"/>
      <c r="GNF29" s="7"/>
      <c r="GNG29" s="7"/>
      <c r="GNH29" s="7"/>
      <c r="GNI29" s="7"/>
      <c r="GNJ29" s="7"/>
      <c r="GNK29" s="7"/>
      <c r="GNL29" s="7"/>
      <c r="GNM29" s="7"/>
      <c r="GNN29" s="7"/>
      <c r="GNO29" s="7"/>
      <c r="GNP29" s="7"/>
      <c r="GNQ29" s="7"/>
      <c r="GNR29" s="7"/>
      <c r="GNS29" s="7"/>
      <c r="GNT29" s="7"/>
      <c r="GNU29" s="7"/>
      <c r="GNV29" s="7"/>
      <c r="GNW29" s="7"/>
      <c r="GNX29" s="7"/>
      <c r="GNY29" s="7"/>
      <c r="GNZ29" s="7"/>
      <c r="GOA29" s="7"/>
      <c r="GOB29" s="7"/>
      <c r="GOC29" s="7"/>
      <c r="GOD29" s="7"/>
      <c r="GOE29" s="7"/>
      <c r="GOF29" s="7"/>
      <c r="GOG29" s="7"/>
      <c r="GOH29" s="7"/>
      <c r="GOI29" s="7"/>
      <c r="GOJ29" s="7"/>
      <c r="GOK29" s="7"/>
      <c r="GOL29" s="7"/>
      <c r="GOM29" s="7"/>
      <c r="GON29" s="7"/>
      <c r="GOO29" s="7"/>
      <c r="GOP29" s="7"/>
      <c r="GOQ29" s="7"/>
      <c r="GOR29" s="7"/>
      <c r="GOT29" s="7"/>
      <c r="GOU29" s="7"/>
      <c r="GOV29" s="7"/>
      <c r="GOW29" s="7"/>
      <c r="GOX29" s="7"/>
      <c r="GOY29" s="7"/>
      <c r="GOZ29" s="7"/>
      <c r="GPA29" s="7"/>
      <c r="GPB29" s="7"/>
      <c r="GPC29" s="7"/>
      <c r="GPD29" s="7"/>
      <c r="GPE29" s="7"/>
      <c r="GPF29" s="7"/>
      <c r="GPG29" s="7"/>
      <c r="GPH29" s="7"/>
      <c r="GPI29" s="7"/>
      <c r="GPJ29" s="7"/>
      <c r="GPK29" s="7"/>
      <c r="GPL29" s="7"/>
      <c r="GPM29" s="7"/>
      <c r="GPN29" s="7"/>
      <c r="GPO29" s="7"/>
      <c r="GPP29" s="7"/>
      <c r="GPQ29" s="7"/>
      <c r="GPR29" s="7"/>
      <c r="GPS29" s="7"/>
      <c r="GPT29" s="7"/>
      <c r="GPU29" s="7"/>
      <c r="GPV29" s="7"/>
      <c r="GPW29" s="7"/>
      <c r="GPX29" s="7"/>
      <c r="GPY29" s="7"/>
      <c r="GPZ29" s="7"/>
      <c r="GQA29" s="7"/>
      <c r="GQB29" s="7"/>
      <c r="GQC29" s="7"/>
      <c r="GQD29" s="7"/>
      <c r="GQE29" s="7"/>
      <c r="GQF29" s="7"/>
      <c r="GQG29" s="7"/>
      <c r="GQH29" s="7"/>
      <c r="GQI29" s="7"/>
      <c r="GQJ29" s="7"/>
      <c r="GQK29" s="7"/>
      <c r="GQL29" s="7"/>
      <c r="GQM29" s="7"/>
      <c r="GQN29" s="7"/>
      <c r="GQO29" s="7"/>
      <c r="GQP29" s="7"/>
      <c r="GQQ29" s="7"/>
      <c r="GQR29" s="7"/>
      <c r="GQS29" s="7"/>
      <c r="GQT29" s="7"/>
      <c r="GQU29" s="7"/>
      <c r="GQV29" s="7"/>
      <c r="GQW29" s="7"/>
      <c r="GQX29" s="7"/>
      <c r="GQY29" s="7"/>
      <c r="GQZ29" s="7"/>
      <c r="GRA29" s="7"/>
      <c r="GRB29" s="7"/>
      <c r="GRC29" s="7"/>
      <c r="GRD29" s="7"/>
      <c r="GRE29" s="7"/>
      <c r="GRF29" s="7"/>
      <c r="GRG29" s="7"/>
      <c r="GRH29" s="7"/>
      <c r="GRI29" s="7"/>
      <c r="GRJ29" s="7"/>
      <c r="GRK29" s="7"/>
      <c r="GRL29" s="7"/>
      <c r="GRM29" s="7"/>
      <c r="GRN29" s="7"/>
      <c r="GRO29" s="7"/>
      <c r="GRP29" s="7"/>
      <c r="GRQ29" s="7"/>
      <c r="GRR29" s="7"/>
      <c r="GRS29" s="7"/>
      <c r="GRT29" s="7"/>
      <c r="GRU29" s="7"/>
      <c r="GRV29" s="7"/>
      <c r="GRW29" s="7"/>
      <c r="GRX29" s="7"/>
      <c r="GRY29" s="7"/>
      <c r="GRZ29" s="7"/>
      <c r="GSA29" s="7"/>
      <c r="GSB29" s="7"/>
      <c r="GSC29" s="7"/>
      <c r="GSD29" s="7"/>
      <c r="GSE29" s="7"/>
      <c r="GSF29" s="7"/>
      <c r="GSG29" s="7"/>
      <c r="GSH29" s="7"/>
      <c r="GSI29" s="7"/>
      <c r="GSJ29" s="7"/>
      <c r="GSK29" s="7"/>
      <c r="GSL29" s="7"/>
      <c r="GSM29" s="7"/>
      <c r="GSN29" s="7"/>
      <c r="GSO29" s="7"/>
      <c r="GSP29" s="7"/>
      <c r="GSQ29" s="7"/>
      <c r="GSR29" s="7"/>
      <c r="GSS29" s="7"/>
      <c r="GST29" s="7"/>
      <c r="GSU29" s="7"/>
      <c r="GSV29" s="7"/>
      <c r="GSW29" s="7"/>
      <c r="GSX29" s="7"/>
      <c r="GSY29" s="7"/>
      <c r="GSZ29" s="7"/>
      <c r="GTA29" s="7"/>
      <c r="GTB29" s="7"/>
      <c r="GTC29" s="7"/>
      <c r="GTD29" s="7"/>
      <c r="GTE29" s="7"/>
      <c r="GTF29" s="7"/>
      <c r="GTG29" s="7"/>
      <c r="GTH29" s="7"/>
      <c r="GTI29" s="7"/>
      <c r="GTJ29" s="7"/>
      <c r="GTK29" s="7"/>
      <c r="GTL29" s="7"/>
      <c r="GTM29" s="7"/>
      <c r="GTN29" s="7"/>
      <c r="GTO29" s="7"/>
      <c r="GTP29" s="7"/>
      <c r="GTQ29" s="7"/>
      <c r="GTR29" s="7"/>
      <c r="GTS29" s="7"/>
      <c r="GTT29" s="7"/>
      <c r="GTU29" s="7"/>
      <c r="GTV29" s="7"/>
      <c r="GTW29" s="7"/>
      <c r="GTX29" s="7"/>
      <c r="GTY29" s="7"/>
      <c r="GTZ29" s="7"/>
      <c r="GUA29" s="7"/>
      <c r="GUB29" s="7"/>
      <c r="GUC29" s="7"/>
      <c r="GUD29" s="7"/>
      <c r="GUE29" s="7"/>
      <c r="GUF29" s="7"/>
      <c r="GUG29" s="7"/>
      <c r="GUH29" s="7"/>
      <c r="GUI29" s="7"/>
      <c r="GUJ29" s="7"/>
      <c r="GUK29" s="7"/>
      <c r="GUL29" s="7"/>
      <c r="GUM29" s="7"/>
      <c r="GUN29" s="7"/>
      <c r="GUO29" s="7"/>
      <c r="GUP29" s="7"/>
      <c r="GUQ29" s="7"/>
      <c r="GUR29" s="7"/>
      <c r="GUS29" s="7"/>
      <c r="GUT29" s="7"/>
      <c r="GUU29" s="7"/>
      <c r="GUV29" s="7"/>
      <c r="GUW29" s="7"/>
      <c r="GUX29" s="7"/>
      <c r="GUY29" s="7"/>
      <c r="GUZ29" s="7"/>
      <c r="GVA29" s="7"/>
      <c r="GVB29" s="7"/>
      <c r="GVC29" s="7"/>
      <c r="GVD29" s="7"/>
      <c r="GVE29" s="7"/>
      <c r="GVF29" s="7"/>
      <c r="GVG29" s="7"/>
      <c r="GVH29" s="7"/>
      <c r="GVI29" s="7"/>
      <c r="GVJ29" s="7"/>
      <c r="GVK29" s="7"/>
      <c r="GVL29" s="7"/>
      <c r="GVM29" s="7"/>
      <c r="GVN29" s="7"/>
      <c r="GVO29" s="7"/>
      <c r="GVP29" s="7"/>
      <c r="GVQ29" s="7"/>
      <c r="GVR29" s="7"/>
      <c r="GVS29" s="7"/>
      <c r="GVT29" s="7"/>
      <c r="GVU29" s="7"/>
      <c r="GVV29" s="7"/>
      <c r="GVW29" s="7"/>
      <c r="GVX29" s="7"/>
      <c r="GVY29" s="7"/>
      <c r="GVZ29" s="7"/>
      <c r="GWA29" s="7"/>
      <c r="GWB29" s="7"/>
      <c r="GWC29" s="7"/>
      <c r="GWD29" s="7"/>
      <c r="GWE29" s="7"/>
      <c r="GWF29" s="7"/>
      <c r="GWG29" s="7"/>
      <c r="GWH29" s="7"/>
      <c r="GWI29" s="7"/>
      <c r="GWJ29" s="7"/>
      <c r="GWK29" s="7"/>
      <c r="GWL29" s="7"/>
      <c r="GWM29" s="7"/>
      <c r="GWN29" s="7"/>
      <c r="GWO29" s="7"/>
      <c r="GWP29" s="7"/>
      <c r="GWQ29" s="7"/>
      <c r="GWR29" s="7"/>
      <c r="GWS29" s="7"/>
      <c r="GWT29" s="7"/>
      <c r="GWU29" s="7"/>
      <c r="GWV29" s="7"/>
      <c r="GWW29" s="7"/>
      <c r="GWX29" s="7"/>
      <c r="GWY29" s="7"/>
      <c r="GWZ29" s="7"/>
      <c r="GXA29" s="7"/>
      <c r="GXB29" s="7"/>
      <c r="GXC29" s="7"/>
      <c r="GXD29" s="7"/>
      <c r="GXE29" s="7"/>
      <c r="GXF29" s="7"/>
      <c r="GXG29" s="7"/>
      <c r="GXH29" s="7"/>
      <c r="GXI29" s="7"/>
      <c r="GXJ29" s="7"/>
      <c r="GXK29" s="7"/>
      <c r="GXL29" s="7"/>
      <c r="GXM29" s="7"/>
      <c r="GXN29" s="7"/>
      <c r="GXO29" s="7"/>
      <c r="GXP29" s="7"/>
      <c r="GXQ29" s="7"/>
      <c r="GXR29" s="7"/>
      <c r="GXS29" s="7"/>
      <c r="GXT29" s="7"/>
      <c r="GXU29" s="7"/>
      <c r="GXV29" s="7"/>
      <c r="GXW29" s="7"/>
      <c r="GXX29" s="7"/>
      <c r="GXY29" s="7"/>
      <c r="GXZ29" s="7"/>
      <c r="GYA29" s="7"/>
      <c r="GYB29" s="7"/>
      <c r="GYC29" s="7"/>
      <c r="GYD29" s="7"/>
      <c r="GYE29" s="7"/>
      <c r="GYF29" s="7"/>
      <c r="GYG29" s="7"/>
      <c r="GYH29" s="7"/>
      <c r="GYI29" s="7"/>
      <c r="GYJ29" s="7"/>
      <c r="GYK29" s="7"/>
      <c r="GYL29" s="7"/>
      <c r="GYM29" s="7"/>
      <c r="GYN29" s="7"/>
      <c r="GYP29" s="7"/>
      <c r="GYQ29" s="7"/>
      <c r="GYR29" s="7"/>
      <c r="GYS29" s="7"/>
      <c r="GYT29" s="7"/>
      <c r="GYU29" s="7"/>
      <c r="GYV29" s="7"/>
      <c r="GYW29" s="7"/>
      <c r="GYX29" s="7"/>
      <c r="GYY29" s="7"/>
      <c r="GYZ29" s="7"/>
      <c r="GZA29" s="7"/>
      <c r="GZB29" s="7"/>
      <c r="GZC29" s="7"/>
      <c r="GZD29" s="7"/>
      <c r="GZE29" s="7"/>
      <c r="GZF29" s="7"/>
      <c r="GZG29" s="7"/>
      <c r="GZH29" s="7"/>
      <c r="GZI29" s="7"/>
      <c r="GZJ29" s="7"/>
      <c r="GZK29" s="7"/>
      <c r="GZL29" s="7"/>
      <c r="GZM29" s="7"/>
      <c r="GZN29" s="7"/>
      <c r="GZO29" s="7"/>
      <c r="GZP29" s="7"/>
      <c r="GZQ29" s="7"/>
      <c r="GZR29" s="7"/>
      <c r="GZS29" s="7"/>
      <c r="GZT29" s="7"/>
      <c r="GZU29" s="7"/>
      <c r="GZV29" s="7"/>
      <c r="GZW29" s="7"/>
      <c r="GZX29" s="7"/>
      <c r="GZY29" s="7"/>
      <c r="GZZ29" s="7"/>
      <c r="HAA29" s="7"/>
      <c r="HAB29" s="7"/>
      <c r="HAC29" s="7"/>
      <c r="HAD29" s="7"/>
      <c r="HAE29" s="7"/>
      <c r="HAF29" s="7"/>
      <c r="HAG29" s="7"/>
      <c r="HAH29" s="7"/>
      <c r="HAI29" s="7"/>
      <c r="HAJ29" s="7"/>
      <c r="HAK29" s="7"/>
      <c r="HAL29" s="7"/>
      <c r="HAM29" s="7"/>
      <c r="HAN29" s="7"/>
      <c r="HAO29" s="7"/>
      <c r="HAP29" s="7"/>
      <c r="HAQ29" s="7"/>
      <c r="HAR29" s="7"/>
      <c r="HAS29" s="7"/>
      <c r="HAT29" s="7"/>
      <c r="HAU29" s="7"/>
      <c r="HAV29" s="7"/>
      <c r="HAW29" s="7"/>
      <c r="HAX29" s="7"/>
      <c r="HAY29" s="7"/>
      <c r="HAZ29" s="7"/>
      <c r="HBA29" s="7"/>
      <c r="HBB29" s="7"/>
      <c r="HBC29" s="7"/>
      <c r="HBD29" s="7"/>
      <c r="HBE29" s="7"/>
      <c r="HBF29" s="7"/>
      <c r="HBG29" s="7"/>
      <c r="HBH29" s="7"/>
      <c r="HBI29" s="7"/>
      <c r="HBJ29" s="7"/>
      <c r="HBK29" s="7"/>
      <c r="HBL29" s="7"/>
      <c r="HBM29" s="7"/>
      <c r="HBN29" s="7"/>
      <c r="HBO29" s="7"/>
      <c r="HBP29" s="7"/>
      <c r="HBQ29" s="7"/>
      <c r="HBR29" s="7"/>
      <c r="HBS29" s="7"/>
      <c r="HBT29" s="7"/>
      <c r="HBU29" s="7"/>
      <c r="HBV29" s="7"/>
      <c r="HBW29" s="7"/>
      <c r="HBX29" s="7"/>
      <c r="HBY29" s="7"/>
      <c r="HBZ29" s="7"/>
      <c r="HCA29" s="7"/>
      <c r="HCB29" s="7"/>
      <c r="HCC29" s="7"/>
      <c r="HCD29" s="7"/>
      <c r="HCE29" s="7"/>
      <c r="HCF29" s="7"/>
      <c r="HCG29" s="7"/>
      <c r="HCH29" s="7"/>
      <c r="HCI29" s="7"/>
      <c r="HCJ29" s="7"/>
      <c r="HCK29" s="7"/>
      <c r="HCL29" s="7"/>
      <c r="HCM29" s="7"/>
      <c r="HCN29" s="7"/>
      <c r="HCO29" s="7"/>
      <c r="HCP29" s="7"/>
      <c r="HCQ29" s="7"/>
      <c r="HCR29" s="7"/>
      <c r="HCS29" s="7"/>
      <c r="HCT29" s="7"/>
      <c r="HCU29" s="7"/>
      <c r="HCV29" s="7"/>
      <c r="HCW29" s="7"/>
      <c r="HCX29" s="7"/>
      <c r="HCY29" s="7"/>
      <c r="HCZ29" s="7"/>
      <c r="HDA29" s="7"/>
      <c r="HDB29" s="7"/>
      <c r="HDC29" s="7"/>
      <c r="HDD29" s="7"/>
      <c r="HDE29" s="7"/>
      <c r="HDF29" s="7"/>
      <c r="HDG29" s="7"/>
      <c r="HDH29" s="7"/>
      <c r="HDI29" s="7"/>
      <c r="HDJ29" s="7"/>
      <c r="HDK29" s="7"/>
      <c r="HDL29" s="7"/>
      <c r="HDM29" s="7"/>
      <c r="HDN29" s="7"/>
      <c r="HDO29" s="7"/>
      <c r="HDP29" s="7"/>
      <c r="HDQ29" s="7"/>
      <c r="HDR29" s="7"/>
      <c r="HDS29" s="7"/>
      <c r="HDT29" s="7"/>
      <c r="HDU29" s="7"/>
      <c r="HDV29" s="7"/>
      <c r="HDW29" s="7"/>
      <c r="HDX29" s="7"/>
      <c r="HDY29" s="7"/>
      <c r="HDZ29" s="7"/>
      <c r="HEA29" s="7"/>
      <c r="HEB29" s="7"/>
      <c r="HEC29" s="7"/>
      <c r="HED29" s="7"/>
      <c r="HEE29" s="7"/>
      <c r="HEF29" s="7"/>
      <c r="HEG29" s="7"/>
      <c r="HEH29" s="7"/>
      <c r="HEI29" s="7"/>
      <c r="HEJ29" s="7"/>
      <c r="HEK29" s="7"/>
      <c r="HEL29" s="7"/>
      <c r="HEM29" s="7"/>
      <c r="HEN29" s="7"/>
      <c r="HEO29" s="7"/>
      <c r="HEP29" s="7"/>
      <c r="HEQ29" s="7"/>
      <c r="HER29" s="7"/>
      <c r="HES29" s="7"/>
      <c r="HET29" s="7"/>
      <c r="HEU29" s="7"/>
      <c r="HEV29" s="7"/>
      <c r="HEW29" s="7"/>
      <c r="HEX29" s="7"/>
      <c r="HEY29" s="7"/>
      <c r="HEZ29" s="7"/>
      <c r="HFA29" s="7"/>
      <c r="HFB29" s="7"/>
      <c r="HFC29" s="7"/>
      <c r="HFD29" s="7"/>
      <c r="HFE29" s="7"/>
      <c r="HFF29" s="7"/>
      <c r="HFG29" s="7"/>
      <c r="HFH29" s="7"/>
      <c r="HFI29" s="7"/>
      <c r="HFJ29" s="7"/>
      <c r="HFK29" s="7"/>
      <c r="HFL29" s="7"/>
      <c r="HFM29" s="7"/>
      <c r="HFN29" s="7"/>
      <c r="HFO29" s="7"/>
      <c r="HFP29" s="7"/>
      <c r="HFQ29" s="7"/>
      <c r="HFR29" s="7"/>
      <c r="HFS29" s="7"/>
      <c r="HFT29" s="7"/>
      <c r="HFU29" s="7"/>
      <c r="HFV29" s="7"/>
      <c r="HFW29" s="7"/>
      <c r="HFX29" s="7"/>
      <c r="HFY29" s="7"/>
      <c r="HFZ29" s="7"/>
      <c r="HGA29" s="7"/>
      <c r="HGB29" s="7"/>
      <c r="HGC29" s="7"/>
      <c r="HGD29" s="7"/>
      <c r="HGE29" s="7"/>
      <c r="HGF29" s="7"/>
      <c r="HGG29" s="7"/>
      <c r="HGH29" s="7"/>
      <c r="HGI29" s="7"/>
      <c r="HGJ29" s="7"/>
      <c r="HGK29" s="7"/>
      <c r="HGL29" s="7"/>
      <c r="HGM29" s="7"/>
      <c r="HGN29" s="7"/>
      <c r="HGO29" s="7"/>
      <c r="HGP29" s="7"/>
      <c r="HGQ29" s="7"/>
      <c r="HGR29" s="7"/>
      <c r="HGS29" s="7"/>
      <c r="HGT29" s="7"/>
      <c r="HGU29" s="7"/>
      <c r="HGV29" s="7"/>
      <c r="HGW29" s="7"/>
      <c r="HGX29" s="7"/>
      <c r="HGY29" s="7"/>
      <c r="HGZ29" s="7"/>
      <c r="HHA29" s="7"/>
      <c r="HHB29" s="7"/>
      <c r="HHC29" s="7"/>
      <c r="HHD29" s="7"/>
      <c r="HHE29" s="7"/>
      <c r="HHF29" s="7"/>
      <c r="HHG29" s="7"/>
      <c r="HHH29" s="7"/>
      <c r="HHI29" s="7"/>
      <c r="HHJ29" s="7"/>
      <c r="HHK29" s="7"/>
      <c r="HHL29" s="7"/>
      <c r="HHM29" s="7"/>
      <c r="HHN29" s="7"/>
      <c r="HHO29" s="7"/>
      <c r="HHP29" s="7"/>
      <c r="HHQ29" s="7"/>
      <c r="HHR29" s="7"/>
      <c r="HHS29" s="7"/>
      <c r="HHT29" s="7"/>
      <c r="HHU29" s="7"/>
      <c r="HHV29" s="7"/>
      <c r="HHW29" s="7"/>
      <c r="HHX29" s="7"/>
      <c r="HHY29" s="7"/>
      <c r="HHZ29" s="7"/>
      <c r="HIA29" s="7"/>
      <c r="HIB29" s="7"/>
      <c r="HIC29" s="7"/>
      <c r="HID29" s="7"/>
      <c r="HIE29" s="7"/>
      <c r="HIF29" s="7"/>
      <c r="HIG29" s="7"/>
      <c r="HIH29" s="7"/>
      <c r="HII29" s="7"/>
      <c r="HIJ29" s="7"/>
      <c r="HIL29" s="7"/>
      <c r="HIM29" s="7"/>
      <c r="HIN29" s="7"/>
      <c r="HIO29" s="7"/>
      <c r="HIP29" s="7"/>
      <c r="HIQ29" s="7"/>
      <c r="HIR29" s="7"/>
      <c r="HIS29" s="7"/>
      <c r="HIT29" s="7"/>
      <c r="HIU29" s="7"/>
      <c r="HIV29" s="7"/>
      <c r="HIW29" s="7"/>
      <c r="HIX29" s="7"/>
      <c r="HIY29" s="7"/>
      <c r="HIZ29" s="7"/>
      <c r="HJA29" s="7"/>
      <c r="HJB29" s="7"/>
      <c r="HJC29" s="7"/>
      <c r="HJD29" s="7"/>
      <c r="HJE29" s="7"/>
      <c r="HJF29" s="7"/>
      <c r="HJG29" s="7"/>
      <c r="HJH29" s="7"/>
      <c r="HJI29" s="7"/>
      <c r="HJJ29" s="7"/>
      <c r="HJK29" s="7"/>
      <c r="HJL29" s="7"/>
      <c r="HJM29" s="7"/>
      <c r="HJN29" s="7"/>
      <c r="HJO29" s="7"/>
      <c r="HJP29" s="7"/>
      <c r="HJQ29" s="7"/>
      <c r="HJR29" s="7"/>
      <c r="HJS29" s="7"/>
      <c r="HJT29" s="7"/>
      <c r="HJU29" s="7"/>
      <c r="HJV29" s="7"/>
      <c r="HJW29" s="7"/>
      <c r="HJX29" s="7"/>
      <c r="HJY29" s="7"/>
      <c r="HJZ29" s="7"/>
      <c r="HKA29" s="7"/>
      <c r="HKB29" s="7"/>
      <c r="HKC29" s="7"/>
      <c r="HKD29" s="7"/>
      <c r="HKE29" s="7"/>
      <c r="HKF29" s="7"/>
      <c r="HKG29" s="7"/>
      <c r="HKH29" s="7"/>
      <c r="HKI29" s="7"/>
      <c r="HKJ29" s="7"/>
      <c r="HKK29" s="7"/>
      <c r="HKL29" s="7"/>
      <c r="HKM29" s="7"/>
      <c r="HKN29" s="7"/>
      <c r="HKO29" s="7"/>
      <c r="HKP29" s="7"/>
      <c r="HKQ29" s="7"/>
      <c r="HKR29" s="7"/>
      <c r="HKS29" s="7"/>
      <c r="HKT29" s="7"/>
      <c r="HKU29" s="7"/>
      <c r="HKV29" s="7"/>
      <c r="HKW29" s="7"/>
      <c r="HKX29" s="7"/>
      <c r="HKY29" s="7"/>
      <c r="HKZ29" s="7"/>
      <c r="HLA29" s="7"/>
      <c r="HLB29" s="7"/>
      <c r="HLC29" s="7"/>
      <c r="HLD29" s="7"/>
      <c r="HLE29" s="7"/>
      <c r="HLF29" s="7"/>
      <c r="HLG29" s="7"/>
      <c r="HLH29" s="7"/>
      <c r="HLI29" s="7"/>
      <c r="HLJ29" s="7"/>
      <c r="HLK29" s="7"/>
      <c r="HLL29" s="7"/>
      <c r="HLM29" s="7"/>
      <c r="HLN29" s="7"/>
      <c r="HLO29" s="7"/>
      <c r="HLP29" s="7"/>
      <c r="HLQ29" s="7"/>
      <c r="HLR29" s="7"/>
      <c r="HLS29" s="7"/>
      <c r="HLT29" s="7"/>
      <c r="HLU29" s="7"/>
      <c r="HLV29" s="7"/>
      <c r="HLW29" s="7"/>
      <c r="HLX29" s="7"/>
      <c r="HLY29" s="7"/>
      <c r="HLZ29" s="7"/>
      <c r="HMA29" s="7"/>
      <c r="HMB29" s="7"/>
      <c r="HMC29" s="7"/>
      <c r="HMD29" s="7"/>
      <c r="HME29" s="7"/>
      <c r="HMF29" s="7"/>
      <c r="HMG29" s="7"/>
      <c r="HMH29" s="7"/>
      <c r="HMI29" s="7"/>
      <c r="HMJ29" s="7"/>
      <c r="HMK29" s="7"/>
      <c r="HML29" s="7"/>
      <c r="HMM29" s="7"/>
      <c r="HMN29" s="7"/>
      <c r="HMO29" s="7"/>
      <c r="HMP29" s="7"/>
      <c r="HMQ29" s="7"/>
      <c r="HMR29" s="7"/>
      <c r="HMS29" s="7"/>
      <c r="HMT29" s="7"/>
      <c r="HMU29" s="7"/>
      <c r="HMV29" s="7"/>
      <c r="HMW29" s="7"/>
      <c r="HMX29" s="7"/>
      <c r="HMY29" s="7"/>
      <c r="HMZ29" s="7"/>
      <c r="HNA29" s="7"/>
      <c r="HNB29" s="7"/>
      <c r="HNC29" s="7"/>
      <c r="HND29" s="7"/>
      <c r="HNE29" s="7"/>
      <c r="HNF29" s="7"/>
      <c r="HNG29" s="7"/>
      <c r="HNH29" s="7"/>
      <c r="HNI29" s="7"/>
      <c r="HNJ29" s="7"/>
      <c r="HNK29" s="7"/>
      <c r="HNL29" s="7"/>
      <c r="HNM29" s="7"/>
      <c r="HNN29" s="7"/>
      <c r="HNO29" s="7"/>
      <c r="HNP29" s="7"/>
      <c r="HNQ29" s="7"/>
      <c r="HNR29" s="7"/>
      <c r="HNS29" s="7"/>
      <c r="HNT29" s="7"/>
      <c r="HNU29" s="7"/>
      <c r="HNV29" s="7"/>
      <c r="HNW29" s="7"/>
      <c r="HNX29" s="7"/>
      <c r="HNY29" s="7"/>
      <c r="HNZ29" s="7"/>
      <c r="HOA29" s="7"/>
      <c r="HOB29" s="7"/>
      <c r="HOC29" s="7"/>
      <c r="HOD29" s="7"/>
      <c r="HOE29" s="7"/>
      <c r="HOF29" s="7"/>
      <c r="HOG29" s="7"/>
      <c r="HOH29" s="7"/>
      <c r="HOI29" s="7"/>
      <c r="HOJ29" s="7"/>
      <c r="HOK29" s="7"/>
      <c r="HOL29" s="7"/>
      <c r="HOM29" s="7"/>
      <c r="HON29" s="7"/>
      <c r="HOO29" s="7"/>
      <c r="HOP29" s="7"/>
      <c r="HOQ29" s="7"/>
      <c r="HOR29" s="7"/>
      <c r="HOS29" s="7"/>
      <c r="HOT29" s="7"/>
      <c r="HOU29" s="7"/>
      <c r="HOV29" s="7"/>
      <c r="HOW29" s="7"/>
      <c r="HOX29" s="7"/>
      <c r="HOY29" s="7"/>
      <c r="HOZ29" s="7"/>
      <c r="HPA29" s="7"/>
      <c r="HPB29" s="7"/>
      <c r="HPC29" s="7"/>
      <c r="HPD29" s="7"/>
      <c r="HPE29" s="7"/>
      <c r="HPF29" s="7"/>
      <c r="HPG29" s="7"/>
      <c r="HPH29" s="7"/>
      <c r="HPI29" s="7"/>
      <c r="HPJ29" s="7"/>
      <c r="HPK29" s="7"/>
      <c r="HPL29" s="7"/>
      <c r="HPM29" s="7"/>
      <c r="HPN29" s="7"/>
      <c r="HPO29" s="7"/>
      <c r="HPP29" s="7"/>
      <c r="HPQ29" s="7"/>
      <c r="HPR29" s="7"/>
      <c r="HPS29" s="7"/>
      <c r="HPT29" s="7"/>
      <c r="HPU29" s="7"/>
      <c r="HPV29" s="7"/>
      <c r="HPW29" s="7"/>
      <c r="HPX29" s="7"/>
      <c r="HPY29" s="7"/>
      <c r="HPZ29" s="7"/>
      <c r="HQA29" s="7"/>
      <c r="HQB29" s="7"/>
      <c r="HQC29" s="7"/>
      <c r="HQD29" s="7"/>
      <c r="HQE29" s="7"/>
      <c r="HQF29" s="7"/>
      <c r="HQG29" s="7"/>
      <c r="HQH29" s="7"/>
      <c r="HQI29" s="7"/>
      <c r="HQJ29" s="7"/>
      <c r="HQK29" s="7"/>
      <c r="HQL29" s="7"/>
      <c r="HQM29" s="7"/>
      <c r="HQN29" s="7"/>
      <c r="HQO29" s="7"/>
      <c r="HQP29" s="7"/>
      <c r="HQQ29" s="7"/>
      <c r="HQR29" s="7"/>
      <c r="HQS29" s="7"/>
      <c r="HQT29" s="7"/>
      <c r="HQU29" s="7"/>
      <c r="HQV29" s="7"/>
      <c r="HQW29" s="7"/>
      <c r="HQX29" s="7"/>
      <c r="HQY29" s="7"/>
      <c r="HQZ29" s="7"/>
      <c r="HRA29" s="7"/>
      <c r="HRB29" s="7"/>
      <c r="HRC29" s="7"/>
      <c r="HRD29" s="7"/>
      <c r="HRE29" s="7"/>
      <c r="HRF29" s="7"/>
      <c r="HRG29" s="7"/>
      <c r="HRH29" s="7"/>
      <c r="HRI29" s="7"/>
      <c r="HRJ29" s="7"/>
      <c r="HRK29" s="7"/>
      <c r="HRL29" s="7"/>
      <c r="HRM29" s="7"/>
      <c r="HRN29" s="7"/>
      <c r="HRO29" s="7"/>
      <c r="HRP29" s="7"/>
      <c r="HRQ29" s="7"/>
      <c r="HRR29" s="7"/>
      <c r="HRS29" s="7"/>
      <c r="HRT29" s="7"/>
      <c r="HRU29" s="7"/>
      <c r="HRV29" s="7"/>
      <c r="HRW29" s="7"/>
      <c r="HRX29" s="7"/>
      <c r="HRY29" s="7"/>
      <c r="HRZ29" s="7"/>
      <c r="HSA29" s="7"/>
      <c r="HSB29" s="7"/>
      <c r="HSC29" s="7"/>
      <c r="HSD29" s="7"/>
      <c r="HSE29" s="7"/>
      <c r="HSF29" s="7"/>
      <c r="HSH29" s="7"/>
      <c r="HSI29" s="7"/>
      <c r="HSJ29" s="7"/>
      <c r="HSK29" s="7"/>
      <c r="HSL29" s="7"/>
      <c r="HSM29" s="7"/>
      <c r="HSN29" s="7"/>
      <c r="HSO29" s="7"/>
      <c r="HSP29" s="7"/>
      <c r="HSQ29" s="7"/>
      <c r="HSR29" s="7"/>
      <c r="HSS29" s="7"/>
      <c r="HST29" s="7"/>
      <c r="HSU29" s="7"/>
      <c r="HSV29" s="7"/>
      <c r="HSW29" s="7"/>
      <c r="HSX29" s="7"/>
      <c r="HSY29" s="7"/>
      <c r="HSZ29" s="7"/>
      <c r="HTA29" s="7"/>
      <c r="HTB29" s="7"/>
      <c r="HTC29" s="7"/>
      <c r="HTD29" s="7"/>
      <c r="HTE29" s="7"/>
      <c r="HTF29" s="7"/>
      <c r="HTG29" s="7"/>
      <c r="HTH29" s="7"/>
      <c r="HTI29" s="7"/>
      <c r="HTJ29" s="7"/>
      <c r="HTK29" s="7"/>
      <c r="HTL29" s="7"/>
      <c r="HTM29" s="7"/>
      <c r="HTN29" s="7"/>
      <c r="HTO29" s="7"/>
      <c r="HTP29" s="7"/>
      <c r="HTQ29" s="7"/>
      <c r="HTR29" s="7"/>
      <c r="HTS29" s="7"/>
      <c r="HTT29" s="7"/>
      <c r="HTU29" s="7"/>
      <c r="HTV29" s="7"/>
      <c r="HTW29" s="7"/>
      <c r="HTX29" s="7"/>
      <c r="HTY29" s="7"/>
      <c r="HTZ29" s="7"/>
      <c r="HUA29" s="7"/>
      <c r="HUB29" s="7"/>
      <c r="HUC29" s="7"/>
      <c r="HUD29" s="7"/>
      <c r="HUE29" s="7"/>
      <c r="HUF29" s="7"/>
      <c r="HUG29" s="7"/>
      <c r="HUH29" s="7"/>
      <c r="HUI29" s="7"/>
      <c r="HUJ29" s="7"/>
      <c r="HUK29" s="7"/>
      <c r="HUL29" s="7"/>
      <c r="HUM29" s="7"/>
      <c r="HUN29" s="7"/>
      <c r="HUO29" s="7"/>
      <c r="HUP29" s="7"/>
      <c r="HUQ29" s="7"/>
      <c r="HUR29" s="7"/>
      <c r="HUS29" s="7"/>
      <c r="HUT29" s="7"/>
      <c r="HUU29" s="7"/>
      <c r="HUV29" s="7"/>
      <c r="HUW29" s="7"/>
      <c r="HUX29" s="7"/>
      <c r="HUY29" s="7"/>
      <c r="HUZ29" s="7"/>
      <c r="HVA29" s="7"/>
      <c r="HVB29" s="7"/>
      <c r="HVC29" s="7"/>
      <c r="HVD29" s="7"/>
      <c r="HVE29" s="7"/>
      <c r="HVF29" s="7"/>
      <c r="HVG29" s="7"/>
      <c r="HVH29" s="7"/>
      <c r="HVI29" s="7"/>
      <c r="HVJ29" s="7"/>
      <c r="HVK29" s="7"/>
      <c r="HVL29" s="7"/>
      <c r="HVM29" s="7"/>
      <c r="HVN29" s="7"/>
      <c r="HVO29" s="7"/>
      <c r="HVP29" s="7"/>
      <c r="HVQ29" s="7"/>
      <c r="HVR29" s="7"/>
      <c r="HVS29" s="7"/>
      <c r="HVT29" s="7"/>
      <c r="HVU29" s="7"/>
      <c r="HVV29" s="7"/>
      <c r="HVW29" s="7"/>
      <c r="HVX29" s="7"/>
      <c r="HVY29" s="7"/>
      <c r="HVZ29" s="7"/>
      <c r="HWA29" s="7"/>
      <c r="HWB29" s="7"/>
      <c r="HWC29" s="7"/>
      <c r="HWD29" s="7"/>
      <c r="HWE29" s="7"/>
      <c r="HWF29" s="7"/>
      <c r="HWG29" s="7"/>
      <c r="HWH29" s="7"/>
      <c r="HWI29" s="7"/>
      <c r="HWJ29" s="7"/>
      <c r="HWK29" s="7"/>
      <c r="HWL29" s="7"/>
      <c r="HWM29" s="7"/>
      <c r="HWN29" s="7"/>
      <c r="HWO29" s="7"/>
      <c r="HWP29" s="7"/>
      <c r="HWQ29" s="7"/>
      <c r="HWR29" s="7"/>
      <c r="HWS29" s="7"/>
      <c r="HWT29" s="7"/>
      <c r="HWU29" s="7"/>
      <c r="HWV29" s="7"/>
      <c r="HWW29" s="7"/>
      <c r="HWX29" s="7"/>
      <c r="HWY29" s="7"/>
      <c r="HWZ29" s="7"/>
      <c r="HXA29" s="7"/>
      <c r="HXB29" s="7"/>
      <c r="HXC29" s="7"/>
      <c r="HXD29" s="7"/>
      <c r="HXE29" s="7"/>
      <c r="HXF29" s="7"/>
      <c r="HXG29" s="7"/>
      <c r="HXH29" s="7"/>
      <c r="HXI29" s="7"/>
      <c r="HXJ29" s="7"/>
      <c r="HXK29" s="7"/>
      <c r="HXL29" s="7"/>
      <c r="HXM29" s="7"/>
      <c r="HXN29" s="7"/>
      <c r="HXO29" s="7"/>
      <c r="HXP29" s="7"/>
      <c r="HXQ29" s="7"/>
      <c r="HXR29" s="7"/>
      <c r="HXS29" s="7"/>
      <c r="HXT29" s="7"/>
      <c r="HXU29" s="7"/>
      <c r="HXV29" s="7"/>
      <c r="HXW29" s="7"/>
      <c r="HXX29" s="7"/>
      <c r="HXY29" s="7"/>
      <c r="HXZ29" s="7"/>
      <c r="HYA29" s="7"/>
      <c r="HYB29" s="7"/>
      <c r="HYC29" s="7"/>
      <c r="HYD29" s="7"/>
      <c r="HYE29" s="7"/>
      <c r="HYF29" s="7"/>
      <c r="HYG29" s="7"/>
      <c r="HYH29" s="7"/>
      <c r="HYI29" s="7"/>
      <c r="HYJ29" s="7"/>
      <c r="HYK29" s="7"/>
      <c r="HYL29" s="7"/>
      <c r="HYM29" s="7"/>
      <c r="HYN29" s="7"/>
      <c r="HYO29" s="7"/>
      <c r="HYP29" s="7"/>
      <c r="HYQ29" s="7"/>
      <c r="HYR29" s="7"/>
      <c r="HYS29" s="7"/>
      <c r="HYT29" s="7"/>
      <c r="HYU29" s="7"/>
      <c r="HYV29" s="7"/>
      <c r="HYW29" s="7"/>
      <c r="HYX29" s="7"/>
      <c r="HYY29" s="7"/>
      <c r="HYZ29" s="7"/>
      <c r="HZA29" s="7"/>
      <c r="HZB29" s="7"/>
      <c r="HZC29" s="7"/>
      <c r="HZD29" s="7"/>
      <c r="HZE29" s="7"/>
      <c r="HZF29" s="7"/>
      <c r="HZG29" s="7"/>
      <c r="HZH29" s="7"/>
      <c r="HZI29" s="7"/>
      <c r="HZJ29" s="7"/>
      <c r="HZK29" s="7"/>
      <c r="HZL29" s="7"/>
      <c r="HZM29" s="7"/>
      <c r="HZN29" s="7"/>
      <c r="HZO29" s="7"/>
      <c r="HZP29" s="7"/>
      <c r="HZQ29" s="7"/>
      <c r="HZR29" s="7"/>
      <c r="HZS29" s="7"/>
      <c r="HZT29" s="7"/>
      <c r="HZU29" s="7"/>
      <c r="HZV29" s="7"/>
      <c r="HZW29" s="7"/>
      <c r="HZX29" s="7"/>
      <c r="HZY29" s="7"/>
      <c r="HZZ29" s="7"/>
      <c r="IAA29" s="7"/>
      <c r="IAB29" s="7"/>
      <c r="IAC29" s="7"/>
      <c r="IAD29" s="7"/>
      <c r="IAE29" s="7"/>
      <c r="IAF29" s="7"/>
      <c r="IAG29" s="7"/>
      <c r="IAH29" s="7"/>
      <c r="IAI29" s="7"/>
      <c r="IAJ29" s="7"/>
      <c r="IAK29" s="7"/>
      <c r="IAL29" s="7"/>
      <c r="IAM29" s="7"/>
      <c r="IAN29" s="7"/>
      <c r="IAO29" s="7"/>
      <c r="IAP29" s="7"/>
      <c r="IAQ29" s="7"/>
      <c r="IAR29" s="7"/>
      <c r="IAS29" s="7"/>
      <c r="IAT29" s="7"/>
      <c r="IAU29" s="7"/>
      <c r="IAV29" s="7"/>
      <c r="IAW29" s="7"/>
      <c r="IAX29" s="7"/>
      <c r="IAY29" s="7"/>
      <c r="IAZ29" s="7"/>
      <c r="IBA29" s="7"/>
      <c r="IBB29" s="7"/>
      <c r="IBC29" s="7"/>
      <c r="IBD29" s="7"/>
      <c r="IBE29" s="7"/>
      <c r="IBF29" s="7"/>
      <c r="IBG29" s="7"/>
      <c r="IBH29" s="7"/>
      <c r="IBI29" s="7"/>
      <c r="IBJ29" s="7"/>
      <c r="IBK29" s="7"/>
      <c r="IBL29" s="7"/>
      <c r="IBM29" s="7"/>
      <c r="IBN29" s="7"/>
      <c r="IBO29" s="7"/>
      <c r="IBP29" s="7"/>
      <c r="IBQ29" s="7"/>
      <c r="IBR29" s="7"/>
      <c r="IBS29" s="7"/>
      <c r="IBT29" s="7"/>
      <c r="IBU29" s="7"/>
      <c r="IBV29" s="7"/>
      <c r="IBW29" s="7"/>
      <c r="IBX29" s="7"/>
      <c r="IBY29" s="7"/>
      <c r="IBZ29" s="7"/>
      <c r="ICA29" s="7"/>
      <c r="ICB29" s="7"/>
      <c r="ICD29" s="7"/>
      <c r="ICE29" s="7"/>
      <c r="ICF29" s="7"/>
      <c r="ICG29" s="7"/>
      <c r="ICH29" s="7"/>
      <c r="ICI29" s="7"/>
      <c r="ICJ29" s="7"/>
      <c r="ICK29" s="7"/>
      <c r="ICL29" s="7"/>
      <c r="ICM29" s="7"/>
      <c r="ICN29" s="7"/>
      <c r="ICO29" s="7"/>
      <c r="ICP29" s="7"/>
      <c r="ICQ29" s="7"/>
      <c r="ICR29" s="7"/>
      <c r="ICS29" s="7"/>
      <c r="ICT29" s="7"/>
      <c r="ICU29" s="7"/>
      <c r="ICV29" s="7"/>
      <c r="ICW29" s="7"/>
      <c r="ICX29" s="7"/>
      <c r="ICY29" s="7"/>
      <c r="ICZ29" s="7"/>
      <c r="IDA29" s="7"/>
      <c r="IDB29" s="7"/>
      <c r="IDC29" s="7"/>
      <c r="IDD29" s="7"/>
      <c r="IDE29" s="7"/>
      <c r="IDF29" s="7"/>
      <c r="IDG29" s="7"/>
      <c r="IDH29" s="7"/>
      <c r="IDI29" s="7"/>
      <c r="IDJ29" s="7"/>
      <c r="IDK29" s="7"/>
      <c r="IDL29" s="7"/>
      <c r="IDM29" s="7"/>
      <c r="IDN29" s="7"/>
      <c r="IDO29" s="7"/>
      <c r="IDP29" s="7"/>
      <c r="IDQ29" s="7"/>
      <c r="IDR29" s="7"/>
      <c r="IDS29" s="7"/>
      <c r="IDT29" s="7"/>
      <c r="IDU29" s="7"/>
      <c r="IDV29" s="7"/>
      <c r="IDW29" s="7"/>
      <c r="IDX29" s="7"/>
      <c r="IDY29" s="7"/>
      <c r="IDZ29" s="7"/>
      <c r="IEA29" s="7"/>
      <c r="IEB29" s="7"/>
      <c r="IEC29" s="7"/>
      <c r="IED29" s="7"/>
      <c r="IEE29" s="7"/>
      <c r="IEF29" s="7"/>
      <c r="IEG29" s="7"/>
      <c r="IEH29" s="7"/>
      <c r="IEI29" s="7"/>
      <c r="IEJ29" s="7"/>
      <c r="IEK29" s="7"/>
      <c r="IEL29" s="7"/>
      <c r="IEM29" s="7"/>
      <c r="IEN29" s="7"/>
      <c r="IEO29" s="7"/>
      <c r="IEP29" s="7"/>
      <c r="IEQ29" s="7"/>
      <c r="IER29" s="7"/>
      <c r="IES29" s="7"/>
      <c r="IET29" s="7"/>
      <c r="IEU29" s="7"/>
      <c r="IEV29" s="7"/>
      <c r="IEW29" s="7"/>
      <c r="IEX29" s="7"/>
      <c r="IEY29" s="7"/>
      <c r="IEZ29" s="7"/>
      <c r="IFA29" s="7"/>
      <c r="IFB29" s="7"/>
      <c r="IFC29" s="7"/>
      <c r="IFD29" s="7"/>
      <c r="IFE29" s="7"/>
      <c r="IFF29" s="7"/>
      <c r="IFG29" s="7"/>
      <c r="IFH29" s="7"/>
      <c r="IFI29" s="7"/>
      <c r="IFJ29" s="7"/>
      <c r="IFK29" s="7"/>
      <c r="IFL29" s="7"/>
      <c r="IFM29" s="7"/>
      <c r="IFN29" s="7"/>
      <c r="IFO29" s="7"/>
      <c r="IFP29" s="7"/>
      <c r="IFQ29" s="7"/>
      <c r="IFR29" s="7"/>
      <c r="IFS29" s="7"/>
      <c r="IFT29" s="7"/>
      <c r="IFU29" s="7"/>
      <c r="IFV29" s="7"/>
      <c r="IFW29" s="7"/>
      <c r="IFX29" s="7"/>
      <c r="IFY29" s="7"/>
      <c r="IFZ29" s="7"/>
      <c r="IGA29" s="7"/>
      <c r="IGB29" s="7"/>
      <c r="IGC29" s="7"/>
      <c r="IGD29" s="7"/>
      <c r="IGE29" s="7"/>
      <c r="IGF29" s="7"/>
      <c r="IGG29" s="7"/>
      <c r="IGH29" s="7"/>
      <c r="IGI29" s="7"/>
      <c r="IGJ29" s="7"/>
      <c r="IGK29" s="7"/>
      <c r="IGL29" s="7"/>
      <c r="IGM29" s="7"/>
      <c r="IGN29" s="7"/>
      <c r="IGO29" s="7"/>
      <c r="IGP29" s="7"/>
      <c r="IGQ29" s="7"/>
      <c r="IGR29" s="7"/>
      <c r="IGS29" s="7"/>
      <c r="IGT29" s="7"/>
      <c r="IGU29" s="7"/>
      <c r="IGV29" s="7"/>
      <c r="IGW29" s="7"/>
      <c r="IGX29" s="7"/>
      <c r="IGY29" s="7"/>
      <c r="IGZ29" s="7"/>
      <c r="IHA29" s="7"/>
      <c r="IHB29" s="7"/>
      <c r="IHC29" s="7"/>
      <c r="IHD29" s="7"/>
      <c r="IHE29" s="7"/>
      <c r="IHF29" s="7"/>
      <c r="IHG29" s="7"/>
      <c r="IHH29" s="7"/>
      <c r="IHI29" s="7"/>
      <c r="IHJ29" s="7"/>
      <c r="IHK29" s="7"/>
      <c r="IHL29" s="7"/>
      <c r="IHM29" s="7"/>
      <c r="IHN29" s="7"/>
      <c r="IHO29" s="7"/>
      <c r="IHP29" s="7"/>
      <c r="IHQ29" s="7"/>
      <c r="IHR29" s="7"/>
      <c r="IHS29" s="7"/>
      <c r="IHT29" s="7"/>
      <c r="IHU29" s="7"/>
      <c r="IHV29" s="7"/>
      <c r="IHW29" s="7"/>
      <c r="IHX29" s="7"/>
      <c r="IHY29" s="7"/>
      <c r="IHZ29" s="7"/>
      <c r="IIA29" s="7"/>
      <c r="IIB29" s="7"/>
      <c r="IIC29" s="7"/>
      <c r="IID29" s="7"/>
      <c r="IIE29" s="7"/>
      <c r="IIF29" s="7"/>
      <c r="IIG29" s="7"/>
      <c r="IIH29" s="7"/>
      <c r="III29" s="7"/>
      <c r="IIJ29" s="7"/>
      <c r="IIK29" s="7"/>
      <c r="IIL29" s="7"/>
      <c r="IIM29" s="7"/>
      <c r="IIN29" s="7"/>
      <c r="IIO29" s="7"/>
      <c r="IIP29" s="7"/>
      <c r="IIQ29" s="7"/>
      <c r="IIR29" s="7"/>
      <c r="IIS29" s="7"/>
      <c r="IIT29" s="7"/>
      <c r="IIU29" s="7"/>
      <c r="IIV29" s="7"/>
      <c r="IIW29" s="7"/>
      <c r="IIX29" s="7"/>
      <c r="IIY29" s="7"/>
      <c r="IIZ29" s="7"/>
      <c r="IJA29" s="7"/>
      <c r="IJB29" s="7"/>
      <c r="IJC29" s="7"/>
      <c r="IJD29" s="7"/>
      <c r="IJE29" s="7"/>
      <c r="IJF29" s="7"/>
      <c r="IJG29" s="7"/>
      <c r="IJH29" s="7"/>
      <c r="IJI29" s="7"/>
      <c r="IJJ29" s="7"/>
      <c r="IJK29" s="7"/>
      <c r="IJL29" s="7"/>
      <c r="IJM29" s="7"/>
      <c r="IJN29" s="7"/>
      <c r="IJO29" s="7"/>
      <c r="IJP29" s="7"/>
      <c r="IJQ29" s="7"/>
      <c r="IJR29" s="7"/>
      <c r="IJS29" s="7"/>
      <c r="IJT29" s="7"/>
      <c r="IJU29" s="7"/>
      <c r="IJV29" s="7"/>
      <c r="IJW29" s="7"/>
      <c r="IJX29" s="7"/>
      <c r="IJY29" s="7"/>
      <c r="IJZ29" s="7"/>
      <c r="IKA29" s="7"/>
      <c r="IKB29" s="7"/>
      <c r="IKC29" s="7"/>
      <c r="IKD29" s="7"/>
      <c r="IKE29" s="7"/>
      <c r="IKF29" s="7"/>
      <c r="IKG29" s="7"/>
      <c r="IKH29" s="7"/>
      <c r="IKI29" s="7"/>
      <c r="IKJ29" s="7"/>
      <c r="IKK29" s="7"/>
      <c r="IKL29" s="7"/>
      <c r="IKM29" s="7"/>
      <c r="IKN29" s="7"/>
      <c r="IKO29" s="7"/>
      <c r="IKP29" s="7"/>
      <c r="IKQ29" s="7"/>
      <c r="IKR29" s="7"/>
      <c r="IKS29" s="7"/>
      <c r="IKT29" s="7"/>
      <c r="IKU29" s="7"/>
      <c r="IKV29" s="7"/>
      <c r="IKW29" s="7"/>
      <c r="IKX29" s="7"/>
      <c r="IKY29" s="7"/>
      <c r="IKZ29" s="7"/>
      <c r="ILA29" s="7"/>
      <c r="ILB29" s="7"/>
      <c r="ILC29" s="7"/>
      <c r="ILD29" s="7"/>
      <c r="ILE29" s="7"/>
      <c r="ILF29" s="7"/>
      <c r="ILG29" s="7"/>
      <c r="ILH29" s="7"/>
      <c r="ILI29" s="7"/>
      <c r="ILJ29" s="7"/>
      <c r="ILK29" s="7"/>
      <c r="ILL29" s="7"/>
      <c r="ILM29" s="7"/>
      <c r="ILN29" s="7"/>
      <c r="ILO29" s="7"/>
      <c r="ILP29" s="7"/>
      <c r="ILQ29" s="7"/>
      <c r="ILR29" s="7"/>
      <c r="ILS29" s="7"/>
      <c r="ILT29" s="7"/>
      <c r="ILU29" s="7"/>
      <c r="ILV29" s="7"/>
      <c r="ILW29" s="7"/>
      <c r="ILX29" s="7"/>
      <c r="ILZ29" s="7"/>
      <c r="IMA29" s="7"/>
      <c r="IMB29" s="7"/>
      <c r="IMC29" s="7"/>
      <c r="IMD29" s="7"/>
      <c r="IME29" s="7"/>
      <c r="IMF29" s="7"/>
      <c r="IMG29" s="7"/>
      <c r="IMH29" s="7"/>
      <c r="IMI29" s="7"/>
      <c r="IMJ29" s="7"/>
      <c r="IMK29" s="7"/>
      <c r="IML29" s="7"/>
      <c r="IMM29" s="7"/>
      <c r="IMN29" s="7"/>
      <c r="IMO29" s="7"/>
      <c r="IMP29" s="7"/>
      <c r="IMQ29" s="7"/>
      <c r="IMR29" s="7"/>
      <c r="IMS29" s="7"/>
      <c r="IMT29" s="7"/>
      <c r="IMU29" s="7"/>
      <c r="IMV29" s="7"/>
      <c r="IMW29" s="7"/>
      <c r="IMX29" s="7"/>
      <c r="IMY29" s="7"/>
      <c r="IMZ29" s="7"/>
      <c r="INA29" s="7"/>
      <c r="INB29" s="7"/>
      <c r="INC29" s="7"/>
      <c r="IND29" s="7"/>
      <c r="INE29" s="7"/>
      <c r="INF29" s="7"/>
      <c r="ING29" s="7"/>
      <c r="INH29" s="7"/>
      <c r="INI29" s="7"/>
      <c r="INJ29" s="7"/>
      <c r="INK29" s="7"/>
      <c r="INL29" s="7"/>
      <c r="INM29" s="7"/>
      <c r="INN29" s="7"/>
      <c r="INO29" s="7"/>
      <c r="INP29" s="7"/>
      <c r="INQ29" s="7"/>
      <c r="INR29" s="7"/>
      <c r="INS29" s="7"/>
      <c r="INT29" s="7"/>
      <c r="INU29" s="7"/>
      <c r="INV29" s="7"/>
      <c r="INW29" s="7"/>
      <c r="INX29" s="7"/>
      <c r="INY29" s="7"/>
      <c r="INZ29" s="7"/>
      <c r="IOA29" s="7"/>
      <c r="IOB29" s="7"/>
      <c r="IOC29" s="7"/>
      <c r="IOD29" s="7"/>
      <c r="IOE29" s="7"/>
      <c r="IOF29" s="7"/>
      <c r="IOG29" s="7"/>
      <c r="IOH29" s="7"/>
      <c r="IOI29" s="7"/>
      <c r="IOJ29" s="7"/>
      <c r="IOK29" s="7"/>
      <c r="IOL29" s="7"/>
      <c r="IOM29" s="7"/>
      <c r="ION29" s="7"/>
      <c r="IOO29" s="7"/>
      <c r="IOP29" s="7"/>
      <c r="IOQ29" s="7"/>
      <c r="IOR29" s="7"/>
      <c r="IOS29" s="7"/>
      <c r="IOT29" s="7"/>
      <c r="IOU29" s="7"/>
      <c r="IOV29" s="7"/>
      <c r="IOW29" s="7"/>
      <c r="IOX29" s="7"/>
      <c r="IOY29" s="7"/>
      <c r="IOZ29" s="7"/>
      <c r="IPA29" s="7"/>
      <c r="IPB29" s="7"/>
      <c r="IPC29" s="7"/>
      <c r="IPD29" s="7"/>
      <c r="IPE29" s="7"/>
      <c r="IPF29" s="7"/>
      <c r="IPG29" s="7"/>
      <c r="IPH29" s="7"/>
      <c r="IPI29" s="7"/>
      <c r="IPJ29" s="7"/>
      <c r="IPK29" s="7"/>
      <c r="IPL29" s="7"/>
      <c r="IPM29" s="7"/>
      <c r="IPN29" s="7"/>
      <c r="IPO29" s="7"/>
      <c r="IPP29" s="7"/>
      <c r="IPQ29" s="7"/>
      <c r="IPR29" s="7"/>
      <c r="IPS29" s="7"/>
      <c r="IPT29" s="7"/>
      <c r="IPU29" s="7"/>
      <c r="IPV29" s="7"/>
      <c r="IPW29" s="7"/>
      <c r="IPX29" s="7"/>
      <c r="IPY29" s="7"/>
      <c r="IPZ29" s="7"/>
      <c r="IQA29" s="7"/>
      <c r="IQB29" s="7"/>
      <c r="IQC29" s="7"/>
      <c r="IQD29" s="7"/>
      <c r="IQE29" s="7"/>
      <c r="IQF29" s="7"/>
      <c r="IQG29" s="7"/>
      <c r="IQH29" s="7"/>
      <c r="IQI29" s="7"/>
      <c r="IQJ29" s="7"/>
      <c r="IQK29" s="7"/>
      <c r="IQL29" s="7"/>
      <c r="IQM29" s="7"/>
      <c r="IQN29" s="7"/>
      <c r="IQO29" s="7"/>
      <c r="IQP29" s="7"/>
      <c r="IQQ29" s="7"/>
      <c r="IQR29" s="7"/>
      <c r="IQS29" s="7"/>
      <c r="IQT29" s="7"/>
      <c r="IQU29" s="7"/>
      <c r="IQV29" s="7"/>
      <c r="IQW29" s="7"/>
      <c r="IQX29" s="7"/>
      <c r="IQY29" s="7"/>
      <c r="IQZ29" s="7"/>
      <c r="IRA29" s="7"/>
      <c r="IRB29" s="7"/>
      <c r="IRC29" s="7"/>
      <c r="IRD29" s="7"/>
      <c r="IRE29" s="7"/>
      <c r="IRF29" s="7"/>
      <c r="IRG29" s="7"/>
      <c r="IRH29" s="7"/>
      <c r="IRI29" s="7"/>
      <c r="IRJ29" s="7"/>
      <c r="IRK29" s="7"/>
      <c r="IRL29" s="7"/>
      <c r="IRM29" s="7"/>
      <c r="IRN29" s="7"/>
      <c r="IRO29" s="7"/>
      <c r="IRP29" s="7"/>
      <c r="IRQ29" s="7"/>
      <c r="IRR29" s="7"/>
      <c r="IRS29" s="7"/>
      <c r="IRT29" s="7"/>
      <c r="IRU29" s="7"/>
      <c r="IRV29" s="7"/>
      <c r="IRW29" s="7"/>
      <c r="IRX29" s="7"/>
      <c r="IRY29" s="7"/>
      <c r="IRZ29" s="7"/>
      <c r="ISA29" s="7"/>
      <c r="ISB29" s="7"/>
      <c r="ISC29" s="7"/>
      <c r="ISD29" s="7"/>
      <c r="ISE29" s="7"/>
      <c r="ISF29" s="7"/>
      <c r="ISG29" s="7"/>
      <c r="ISH29" s="7"/>
      <c r="ISI29" s="7"/>
      <c r="ISJ29" s="7"/>
      <c r="ISK29" s="7"/>
      <c r="ISL29" s="7"/>
      <c r="ISM29" s="7"/>
      <c r="ISN29" s="7"/>
      <c r="ISO29" s="7"/>
      <c r="ISP29" s="7"/>
      <c r="ISQ29" s="7"/>
      <c r="ISR29" s="7"/>
      <c r="ISS29" s="7"/>
      <c r="IST29" s="7"/>
      <c r="ISU29" s="7"/>
      <c r="ISV29" s="7"/>
      <c r="ISW29" s="7"/>
      <c r="ISX29" s="7"/>
      <c r="ISY29" s="7"/>
      <c r="ISZ29" s="7"/>
      <c r="ITA29" s="7"/>
      <c r="ITB29" s="7"/>
      <c r="ITC29" s="7"/>
      <c r="ITD29" s="7"/>
      <c r="ITE29" s="7"/>
      <c r="ITF29" s="7"/>
      <c r="ITG29" s="7"/>
      <c r="ITH29" s="7"/>
      <c r="ITI29" s="7"/>
      <c r="ITJ29" s="7"/>
      <c r="ITK29" s="7"/>
      <c r="ITL29" s="7"/>
      <c r="ITM29" s="7"/>
      <c r="ITN29" s="7"/>
      <c r="ITO29" s="7"/>
      <c r="ITP29" s="7"/>
      <c r="ITQ29" s="7"/>
      <c r="ITR29" s="7"/>
      <c r="ITS29" s="7"/>
      <c r="ITT29" s="7"/>
      <c r="ITU29" s="7"/>
      <c r="ITV29" s="7"/>
      <c r="ITW29" s="7"/>
      <c r="ITX29" s="7"/>
      <c r="ITY29" s="7"/>
      <c r="ITZ29" s="7"/>
      <c r="IUA29" s="7"/>
      <c r="IUB29" s="7"/>
      <c r="IUC29" s="7"/>
      <c r="IUD29" s="7"/>
      <c r="IUE29" s="7"/>
      <c r="IUF29" s="7"/>
      <c r="IUG29" s="7"/>
      <c r="IUH29" s="7"/>
      <c r="IUI29" s="7"/>
      <c r="IUJ29" s="7"/>
      <c r="IUK29" s="7"/>
      <c r="IUL29" s="7"/>
      <c r="IUM29" s="7"/>
      <c r="IUN29" s="7"/>
      <c r="IUO29" s="7"/>
      <c r="IUP29" s="7"/>
      <c r="IUQ29" s="7"/>
      <c r="IUR29" s="7"/>
      <c r="IUS29" s="7"/>
      <c r="IUT29" s="7"/>
      <c r="IUU29" s="7"/>
      <c r="IUV29" s="7"/>
      <c r="IUW29" s="7"/>
      <c r="IUX29" s="7"/>
      <c r="IUY29" s="7"/>
      <c r="IUZ29" s="7"/>
      <c r="IVA29" s="7"/>
      <c r="IVB29" s="7"/>
      <c r="IVC29" s="7"/>
      <c r="IVD29" s="7"/>
      <c r="IVE29" s="7"/>
      <c r="IVF29" s="7"/>
      <c r="IVG29" s="7"/>
      <c r="IVH29" s="7"/>
      <c r="IVI29" s="7"/>
      <c r="IVJ29" s="7"/>
      <c r="IVK29" s="7"/>
      <c r="IVL29" s="7"/>
      <c r="IVM29" s="7"/>
      <c r="IVN29" s="7"/>
      <c r="IVO29" s="7"/>
      <c r="IVP29" s="7"/>
      <c r="IVQ29" s="7"/>
      <c r="IVR29" s="7"/>
      <c r="IVS29" s="7"/>
      <c r="IVT29" s="7"/>
      <c r="IVV29" s="7"/>
      <c r="IVW29" s="7"/>
      <c r="IVX29" s="7"/>
      <c r="IVY29" s="7"/>
      <c r="IVZ29" s="7"/>
      <c r="IWA29" s="7"/>
      <c r="IWB29" s="7"/>
      <c r="IWC29" s="7"/>
      <c r="IWD29" s="7"/>
      <c r="IWE29" s="7"/>
      <c r="IWF29" s="7"/>
      <c r="IWG29" s="7"/>
      <c r="IWH29" s="7"/>
      <c r="IWI29" s="7"/>
      <c r="IWJ29" s="7"/>
      <c r="IWK29" s="7"/>
      <c r="IWL29" s="7"/>
      <c r="IWM29" s="7"/>
      <c r="IWN29" s="7"/>
      <c r="IWO29" s="7"/>
      <c r="IWP29" s="7"/>
      <c r="IWQ29" s="7"/>
      <c r="IWR29" s="7"/>
      <c r="IWS29" s="7"/>
      <c r="IWT29" s="7"/>
      <c r="IWU29" s="7"/>
      <c r="IWV29" s="7"/>
      <c r="IWW29" s="7"/>
      <c r="IWX29" s="7"/>
      <c r="IWY29" s="7"/>
      <c r="IWZ29" s="7"/>
      <c r="IXA29" s="7"/>
      <c r="IXB29" s="7"/>
      <c r="IXC29" s="7"/>
      <c r="IXD29" s="7"/>
      <c r="IXE29" s="7"/>
      <c r="IXF29" s="7"/>
      <c r="IXG29" s="7"/>
      <c r="IXH29" s="7"/>
      <c r="IXI29" s="7"/>
      <c r="IXJ29" s="7"/>
      <c r="IXK29" s="7"/>
      <c r="IXL29" s="7"/>
      <c r="IXM29" s="7"/>
      <c r="IXN29" s="7"/>
      <c r="IXO29" s="7"/>
      <c r="IXP29" s="7"/>
      <c r="IXQ29" s="7"/>
      <c r="IXR29" s="7"/>
      <c r="IXS29" s="7"/>
      <c r="IXT29" s="7"/>
      <c r="IXU29" s="7"/>
      <c r="IXV29" s="7"/>
      <c r="IXW29" s="7"/>
      <c r="IXX29" s="7"/>
      <c r="IXY29" s="7"/>
      <c r="IXZ29" s="7"/>
      <c r="IYA29" s="7"/>
      <c r="IYB29" s="7"/>
      <c r="IYC29" s="7"/>
      <c r="IYD29" s="7"/>
      <c r="IYE29" s="7"/>
      <c r="IYF29" s="7"/>
      <c r="IYG29" s="7"/>
      <c r="IYH29" s="7"/>
      <c r="IYI29" s="7"/>
      <c r="IYJ29" s="7"/>
      <c r="IYK29" s="7"/>
      <c r="IYL29" s="7"/>
      <c r="IYM29" s="7"/>
      <c r="IYN29" s="7"/>
      <c r="IYO29" s="7"/>
      <c r="IYP29" s="7"/>
      <c r="IYQ29" s="7"/>
      <c r="IYR29" s="7"/>
      <c r="IYS29" s="7"/>
      <c r="IYT29" s="7"/>
      <c r="IYU29" s="7"/>
      <c r="IYV29" s="7"/>
      <c r="IYW29" s="7"/>
      <c r="IYX29" s="7"/>
      <c r="IYY29" s="7"/>
      <c r="IYZ29" s="7"/>
      <c r="IZA29" s="7"/>
      <c r="IZB29" s="7"/>
      <c r="IZC29" s="7"/>
      <c r="IZD29" s="7"/>
      <c r="IZE29" s="7"/>
      <c r="IZF29" s="7"/>
      <c r="IZG29" s="7"/>
      <c r="IZH29" s="7"/>
      <c r="IZI29" s="7"/>
      <c r="IZJ29" s="7"/>
      <c r="IZK29" s="7"/>
      <c r="IZL29" s="7"/>
      <c r="IZM29" s="7"/>
      <c r="IZN29" s="7"/>
      <c r="IZO29" s="7"/>
      <c r="IZP29" s="7"/>
      <c r="IZQ29" s="7"/>
      <c r="IZR29" s="7"/>
      <c r="IZS29" s="7"/>
      <c r="IZT29" s="7"/>
      <c r="IZU29" s="7"/>
      <c r="IZV29" s="7"/>
      <c r="IZW29" s="7"/>
      <c r="IZX29" s="7"/>
      <c r="IZY29" s="7"/>
      <c r="IZZ29" s="7"/>
      <c r="JAA29" s="7"/>
      <c r="JAB29" s="7"/>
      <c r="JAC29" s="7"/>
      <c r="JAD29" s="7"/>
      <c r="JAE29" s="7"/>
      <c r="JAF29" s="7"/>
      <c r="JAG29" s="7"/>
      <c r="JAH29" s="7"/>
      <c r="JAI29" s="7"/>
      <c r="JAJ29" s="7"/>
      <c r="JAK29" s="7"/>
      <c r="JAL29" s="7"/>
      <c r="JAM29" s="7"/>
      <c r="JAN29" s="7"/>
      <c r="JAO29" s="7"/>
      <c r="JAP29" s="7"/>
      <c r="JAQ29" s="7"/>
      <c r="JAR29" s="7"/>
      <c r="JAS29" s="7"/>
      <c r="JAT29" s="7"/>
      <c r="JAU29" s="7"/>
      <c r="JAV29" s="7"/>
      <c r="JAW29" s="7"/>
      <c r="JAX29" s="7"/>
      <c r="JAY29" s="7"/>
      <c r="JAZ29" s="7"/>
      <c r="JBA29" s="7"/>
      <c r="JBB29" s="7"/>
      <c r="JBC29" s="7"/>
      <c r="JBD29" s="7"/>
      <c r="JBE29" s="7"/>
      <c r="JBF29" s="7"/>
      <c r="JBG29" s="7"/>
      <c r="JBH29" s="7"/>
      <c r="JBI29" s="7"/>
      <c r="JBJ29" s="7"/>
      <c r="JBK29" s="7"/>
      <c r="JBL29" s="7"/>
      <c r="JBM29" s="7"/>
      <c r="JBN29" s="7"/>
      <c r="JBO29" s="7"/>
      <c r="JBP29" s="7"/>
      <c r="JBQ29" s="7"/>
      <c r="JBR29" s="7"/>
      <c r="JBS29" s="7"/>
      <c r="JBT29" s="7"/>
      <c r="JBU29" s="7"/>
      <c r="JBV29" s="7"/>
      <c r="JBW29" s="7"/>
      <c r="JBX29" s="7"/>
      <c r="JBY29" s="7"/>
      <c r="JBZ29" s="7"/>
      <c r="JCA29" s="7"/>
      <c r="JCB29" s="7"/>
      <c r="JCC29" s="7"/>
      <c r="JCD29" s="7"/>
      <c r="JCE29" s="7"/>
      <c r="JCF29" s="7"/>
      <c r="JCG29" s="7"/>
      <c r="JCH29" s="7"/>
      <c r="JCI29" s="7"/>
      <c r="JCJ29" s="7"/>
      <c r="JCK29" s="7"/>
      <c r="JCL29" s="7"/>
      <c r="JCM29" s="7"/>
      <c r="JCN29" s="7"/>
      <c r="JCO29" s="7"/>
      <c r="JCP29" s="7"/>
      <c r="JCQ29" s="7"/>
      <c r="JCR29" s="7"/>
      <c r="JCS29" s="7"/>
      <c r="JCT29" s="7"/>
      <c r="JCU29" s="7"/>
      <c r="JCV29" s="7"/>
      <c r="JCW29" s="7"/>
      <c r="JCX29" s="7"/>
      <c r="JCY29" s="7"/>
      <c r="JCZ29" s="7"/>
      <c r="JDA29" s="7"/>
      <c r="JDB29" s="7"/>
      <c r="JDC29" s="7"/>
      <c r="JDD29" s="7"/>
      <c r="JDE29" s="7"/>
      <c r="JDF29" s="7"/>
      <c r="JDG29" s="7"/>
      <c r="JDH29" s="7"/>
      <c r="JDI29" s="7"/>
      <c r="JDJ29" s="7"/>
      <c r="JDK29" s="7"/>
      <c r="JDL29" s="7"/>
      <c r="JDM29" s="7"/>
      <c r="JDN29" s="7"/>
      <c r="JDO29" s="7"/>
      <c r="JDP29" s="7"/>
      <c r="JDQ29" s="7"/>
      <c r="JDR29" s="7"/>
      <c r="JDS29" s="7"/>
      <c r="JDT29" s="7"/>
      <c r="JDU29" s="7"/>
      <c r="JDV29" s="7"/>
      <c r="JDW29" s="7"/>
      <c r="JDX29" s="7"/>
      <c r="JDY29" s="7"/>
      <c r="JDZ29" s="7"/>
      <c r="JEA29" s="7"/>
      <c r="JEB29" s="7"/>
      <c r="JEC29" s="7"/>
      <c r="JED29" s="7"/>
      <c r="JEE29" s="7"/>
      <c r="JEF29" s="7"/>
      <c r="JEG29" s="7"/>
      <c r="JEH29" s="7"/>
      <c r="JEI29" s="7"/>
      <c r="JEJ29" s="7"/>
      <c r="JEK29" s="7"/>
      <c r="JEL29" s="7"/>
      <c r="JEM29" s="7"/>
      <c r="JEN29" s="7"/>
      <c r="JEO29" s="7"/>
      <c r="JEP29" s="7"/>
      <c r="JEQ29" s="7"/>
      <c r="JER29" s="7"/>
      <c r="JES29" s="7"/>
      <c r="JET29" s="7"/>
      <c r="JEU29" s="7"/>
      <c r="JEV29" s="7"/>
      <c r="JEW29" s="7"/>
      <c r="JEX29" s="7"/>
      <c r="JEY29" s="7"/>
      <c r="JEZ29" s="7"/>
      <c r="JFA29" s="7"/>
      <c r="JFB29" s="7"/>
      <c r="JFC29" s="7"/>
      <c r="JFD29" s="7"/>
      <c r="JFE29" s="7"/>
      <c r="JFF29" s="7"/>
      <c r="JFG29" s="7"/>
      <c r="JFH29" s="7"/>
      <c r="JFI29" s="7"/>
      <c r="JFJ29" s="7"/>
      <c r="JFK29" s="7"/>
      <c r="JFL29" s="7"/>
      <c r="JFM29" s="7"/>
      <c r="JFN29" s="7"/>
      <c r="JFO29" s="7"/>
      <c r="JFP29" s="7"/>
      <c r="JFR29" s="7"/>
      <c r="JFS29" s="7"/>
      <c r="JFT29" s="7"/>
      <c r="JFU29" s="7"/>
      <c r="JFV29" s="7"/>
      <c r="JFW29" s="7"/>
      <c r="JFX29" s="7"/>
      <c r="JFY29" s="7"/>
      <c r="JFZ29" s="7"/>
      <c r="JGA29" s="7"/>
      <c r="JGB29" s="7"/>
      <c r="JGC29" s="7"/>
      <c r="JGD29" s="7"/>
      <c r="JGE29" s="7"/>
      <c r="JGF29" s="7"/>
      <c r="JGG29" s="7"/>
      <c r="JGH29" s="7"/>
      <c r="JGI29" s="7"/>
      <c r="JGJ29" s="7"/>
      <c r="JGK29" s="7"/>
      <c r="JGL29" s="7"/>
      <c r="JGM29" s="7"/>
      <c r="JGN29" s="7"/>
      <c r="JGO29" s="7"/>
      <c r="JGP29" s="7"/>
      <c r="JGQ29" s="7"/>
      <c r="JGR29" s="7"/>
      <c r="JGS29" s="7"/>
      <c r="JGT29" s="7"/>
      <c r="JGU29" s="7"/>
      <c r="JGV29" s="7"/>
      <c r="JGW29" s="7"/>
      <c r="JGX29" s="7"/>
      <c r="JGY29" s="7"/>
      <c r="JGZ29" s="7"/>
      <c r="JHA29" s="7"/>
      <c r="JHB29" s="7"/>
      <c r="JHC29" s="7"/>
      <c r="JHD29" s="7"/>
      <c r="JHE29" s="7"/>
      <c r="JHF29" s="7"/>
      <c r="JHG29" s="7"/>
      <c r="JHH29" s="7"/>
      <c r="JHI29" s="7"/>
      <c r="JHJ29" s="7"/>
      <c r="JHK29" s="7"/>
      <c r="JHL29" s="7"/>
      <c r="JHM29" s="7"/>
      <c r="JHN29" s="7"/>
      <c r="JHO29" s="7"/>
      <c r="JHP29" s="7"/>
      <c r="JHQ29" s="7"/>
      <c r="JHR29" s="7"/>
      <c r="JHS29" s="7"/>
      <c r="JHT29" s="7"/>
      <c r="JHU29" s="7"/>
      <c r="JHV29" s="7"/>
      <c r="JHW29" s="7"/>
      <c r="JHX29" s="7"/>
      <c r="JHY29" s="7"/>
      <c r="JHZ29" s="7"/>
      <c r="JIA29" s="7"/>
      <c r="JIB29" s="7"/>
      <c r="JIC29" s="7"/>
      <c r="JID29" s="7"/>
      <c r="JIE29" s="7"/>
      <c r="JIF29" s="7"/>
      <c r="JIG29" s="7"/>
      <c r="JIH29" s="7"/>
      <c r="JII29" s="7"/>
      <c r="JIJ29" s="7"/>
      <c r="JIK29" s="7"/>
      <c r="JIL29" s="7"/>
      <c r="JIM29" s="7"/>
      <c r="JIN29" s="7"/>
      <c r="JIO29" s="7"/>
      <c r="JIP29" s="7"/>
      <c r="JIQ29" s="7"/>
      <c r="JIR29" s="7"/>
      <c r="JIS29" s="7"/>
      <c r="JIT29" s="7"/>
      <c r="JIU29" s="7"/>
      <c r="JIV29" s="7"/>
      <c r="JIW29" s="7"/>
      <c r="JIX29" s="7"/>
      <c r="JIY29" s="7"/>
      <c r="JIZ29" s="7"/>
      <c r="JJA29" s="7"/>
      <c r="JJB29" s="7"/>
      <c r="JJC29" s="7"/>
      <c r="JJD29" s="7"/>
      <c r="JJE29" s="7"/>
      <c r="JJF29" s="7"/>
      <c r="JJG29" s="7"/>
      <c r="JJH29" s="7"/>
      <c r="JJI29" s="7"/>
      <c r="JJJ29" s="7"/>
      <c r="JJK29" s="7"/>
      <c r="JJL29" s="7"/>
      <c r="JJM29" s="7"/>
      <c r="JJN29" s="7"/>
      <c r="JJO29" s="7"/>
      <c r="JJP29" s="7"/>
      <c r="JJQ29" s="7"/>
      <c r="JJR29" s="7"/>
      <c r="JJS29" s="7"/>
      <c r="JJT29" s="7"/>
      <c r="JJU29" s="7"/>
      <c r="JJV29" s="7"/>
      <c r="JJW29" s="7"/>
      <c r="JJX29" s="7"/>
      <c r="JJY29" s="7"/>
      <c r="JJZ29" s="7"/>
      <c r="JKA29" s="7"/>
      <c r="JKB29" s="7"/>
      <c r="JKC29" s="7"/>
      <c r="JKD29" s="7"/>
      <c r="JKE29" s="7"/>
      <c r="JKF29" s="7"/>
      <c r="JKG29" s="7"/>
      <c r="JKH29" s="7"/>
      <c r="JKI29" s="7"/>
      <c r="JKJ29" s="7"/>
      <c r="JKK29" s="7"/>
      <c r="JKL29" s="7"/>
      <c r="JKM29" s="7"/>
      <c r="JKN29" s="7"/>
      <c r="JKO29" s="7"/>
      <c r="JKP29" s="7"/>
      <c r="JKQ29" s="7"/>
      <c r="JKR29" s="7"/>
      <c r="JKS29" s="7"/>
      <c r="JKT29" s="7"/>
      <c r="JKU29" s="7"/>
      <c r="JKV29" s="7"/>
      <c r="JKW29" s="7"/>
      <c r="JKX29" s="7"/>
      <c r="JKY29" s="7"/>
      <c r="JKZ29" s="7"/>
      <c r="JLA29" s="7"/>
      <c r="JLB29" s="7"/>
      <c r="JLC29" s="7"/>
      <c r="JLD29" s="7"/>
      <c r="JLE29" s="7"/>
      <c r="JLF29" s="7"/>
      <c r="JLG29" s="7"/>
      <c r="JLH29" s="7"/>
      <c r="JLI29" s="7"/>
      <c r="JLJ29" s="7"/>
      <c r="JLK29" s="7"/>
      <c r="JLL29" s="7"/>
      <c r="JLM29" s="7"/>
      <c r="JLN29" s="7"/>
      <c r="JLO29" s="7"/>
      <c r="JLP29" s="7"/>
      <c r="JLQ29" s="7"/>
      <c r="JLR29" s="7"/>
      <c r="JLS29" s="7"/>
      <c r="JLT29" s="7"/>
      <c r="JLU29" s="7"/>
      <c r="JLV29" s="7"/>
      <c r="JLW29" s="7"/>
      <c r="JLX29" s="7"/>
      <c r="JLY29" s="7"/>
      <c r="JLZ29" s="7"/>
      <c r="JMA29" s="7"/>
      <c r="JMB29" s="7"/>
      <c r="JMC29" s="7"/>
      <c r="JMD29" s="7"/>
      <c r="JME29" s="7"/>
      <c r="JMF29" s="7"/>
      <c r="JMG29" s="7"/>
      <c r="JMH29" s="7"/>
      <c r="JMI29" s="7"/>
      <c r="JMJ29" s="7"/>
      <c r="JMK29" s="7"/>
      <c r="JML29" s="7"/>
      <c r="JMM29" s="7"/>
      <c r="JMN29" s="7"/>
      <c r="JMO29" s="7"/>
      <c r="JMP29" s="7"/>
      <c r="JMQ29" s="7"/>
      <c r="JMR29" s="7"/>
      <c r="JMS29" s="7"/>
      <c r="JMT29" s="7"/>
      <c r="JMU29" s="7"/>
      <c r="JMV29" s="7"/>
      <c r="JMW29" s="7"/>
      <c r="JMX29" s="7"/>
      <c r="JMY29" s="7"/>
      <c r="JMZ29" s="7"/>
      <c r="JNA29" s="7"/>
      <c r="JNB29" s="7"/>
      <c r="JNC29" s="7"/>
      <c r="JND29" s="7"/>
      <c r="JNE29" s="7"/>
      <c r="JNF29" s="7"/>
      <c r="JNG29" s="7"/>
      <c r="JNH29" s="7"/>
      <c r="JNI29" s="7"/>
      <c r="JNJ29" s="7"/>
      <c r="JNK29" s="7"/>
      <c r="JNL29" s="7"/>
      <c r="JNM29" s="7"/>
      <c r="JNN29" s="7"/>
      <c r="JNO29" s="7"/>
      <c r="JNP29" s="7"/>
      <c r="JNQ29" s="7"/>
      <c r="JNR29" s="7"/>
      <c r="JNS29" s="7"/>
      <c r="JNT29" s="7"/>
      <c r="JNU29" s="7"/>
      <c r="JNV29" s="7"/>
      <c r="JNW29" s="7"/>
      <c r="JNX29" s="7"/>
      <c r="JNY29" s="7"/>
      <c r="JNZ29" s="7"/>
      <c r="JOA29" s="7"/>
      <c r="JOB29" s="7"/>
      <c r="JOC29" s="7"/>
      <c r="JOD29" s="7"/>
      <c r="JOE29" s="7"/>
      <c r="JOF29" s="7"/>
      <c r="JOG29" s="7"/>
      <c r="JOH29" s="7"/>
      <c r="JOI29" s="7"/>
      <c r="JOJ29" s="7"/>
      <c r="JOK29" s="7"/>
      <c r="JOL29" s="7"/>
      <c r="JOM29" s="7"/>
      <c r="JON29" s="7"/>
      <c r="JOO29" s="7"/>
      <c r="JOP29" s="7"/>
      <c r="JOQ29" s="7"/>
      <c r="JOR29" s="7"/>
      <c r="JOS29" s="7"/>
      <c r="JOT29" s="7"/>
      <c r="JOU29" s="7"/>
      <c r="JOV29" s="7"/>
      <c r="JOW29" s="7"/>
      <c r="JOX29" s="7"/>
      <c r="JOY29" s="7"/>
      <c r="JOZ29" s="7"/>
      <c r="JPA29" s="7"/>
      <c r="JPB29" s="7"/>
      <c r="JPC29" s="7"/>
      <c r="JPD29" s="7"/>
      <c r="JPE29" s="7"/>
      <c r="JPF29" s="7"/>
      <c r="JPG29" s="7"/>
      <c r="JPH29" s="7"/>
      <c r="JPI29" s="7"/>
      <c r="JPJ29" s="7"/>
      <c r="JPK29" s="7"/>
      <c r="JPL29" s="7"/>
      <c r="JPN29" s="7"/>
      <c r="JPO29" s="7"/>
      <c r="JPP29" s="7"/>
      <c r="JPQ29" s="7"/>
      <c r="JPR29" s="7"/>
      <c r="JPS29" s="7"/>
      <c r="JPT29" s="7"/>
      <c r="JPU29" s="7"/>
      <c r="JPV29" s="7"/>
      <c r="JPW29" s="7"/>
      <c r="JPX29" s="7"/>
      <c r="JPY29" s="7"/>
      <c r="JPZ29" s="7"/>
      <c r="JQA29" s="7"/>
      <c r="JQB29" s="7"/>
      <c r="JQC29" s="7"/>
      <c r="JQD29" s="7"/>
      <c r="JQE29" s="7"/>
      <c r="JQF29" s="7"/>
      <c r="JQG29" s="7"/>
      <c r="JQH29" s="7"/>
      <c r="JQI29" s="7"/>
      <c r="JQJ29" s="7"/>
      <c r="JQK29" s="7"/>
      <c r="JQL29" s="7"/>
      <c r="JQM29" s="7"/>
      <c r="JQN29" s="7"/>
      <c r="JQO29" s="7"/>
      <c r="JQP29" s="7"/>
      <c r="JQQ29" s="7"/>
      <c r="JQR29" s="7"/>
      <c r="JQS29" s="7"/>
      <c r="JQT29" s="7"/>
      <c r="JQU29" s="7"/>
      <c r="JQV29" s="7"/>
      <c r="JQW29" s="7"/>
      <c r="JQX29" s="7"/>
      <c r="JQY29" s="7"/>
      <c r="JQZ29" s="7"/>
      <c r="JRA29" s="7"/>
      <c r="JRB29" s="7"/>
      <c r="JRC29" s="7"/>
      <c r="JRD29" s="7"/>
      <c r="JRE29" s="7"/>
      <c r="JRF29" s="7"/>
      <c r="JRG29" s="7"/>
      <c r="JRH29" s="7"/>
      <c r="JRI29" s="7"/>
      <c r="JRJ29" s="7"/>
      <c r="JRK29" s="7"/>
      <c r="JRL29" s="7"/>
      <c r="JRM29" s="7"/>
      <c r="JRN29" s="7"/>
      <c r="JRO29" s="7"/>
      <c r="JRP29" s="7"/>
      <c r="JRQ29" s="7"/>
      <c r="JRR29" s="7"/>
      <c r="JRS29" s="7"/>
      <c r="JRT29" s="7"/>
      <c r="JRU29" s="7"/>
      <c r="JRV29" s="7"/>
      <c r="JRW29" s="7"/>
      <c r="JRX29" s="7"/>
      <c r="JRY29" s="7"/>
      <c r="JRZ29" s="7"/>
      <c r="JSA29" s="7"/>
      <c r="JSB29" s="7"/>
      <c r="JSC29" s="7"/>
      <c r="JSD29" s="7"/>
      <c r="JSE29" s="7"/>
      <c r="JSF29" s="7"/>
      <c r="JSG29" s="7"/>
      <c r="JSH29" s="7"/>
      <c r="JSI29" s="7"/>
      <c r="JSJ29" s="7"/>
      <c r="JSK29" s="7"/>
      <c r="JSL29" s="7"/>
      <c r="JSM29" s="7"/>
      <c r="JSN29" s="7"/>
      <c r="JSO29" s="7"/>
      <c r="JSP29" s="7"/>
      <c r="JSQ29" s="7"/>
      <c r="JSR29" s="7"/>
      <c r="JSS29" s="7"/>
      <c r="JST29" s="7"/>
      <c r="JSU29" s="7"/>
      <c r="JSV29" s="7"/>
      <c r="JSW29" s="7"/>
      <c r="JSX29" s="7"/>
      <c r="JSY29" s="7"/>
      <c r="JSZ29" s="7"/>
      <c r="JTA29" s="7"/>
      <c r="JTB29" s="7"/>
      <c r="JTC29" s="7"/>
      <c r="JTD29" s="7"/>
      <c r="JTE29" s="7"/>
      <c r="JTF29" s="7"/>
      <c r="JTG29" s="7"/>
      <c r="JTH29" s="7"/>
      <c r="JTI29" s="7"/>
      <c r="JTJ29" s="7"/>
      <c r="JTK29" s="7"/>
      <c r="JTL29" s="7"/>
      <c r="JTM29" s="7"/>
      <c r="JTN29" s="7"/>
      <c r="JTO29" s="7"/>
      <c r="JTP29" s="7"/>
      <c r="JTQ29" s="7"/>
      <c r="JTR29" s="7"/>
      <c r="JTS29" s="7"/>
      <c r="JTT29" s="7"/>
      <c r="JTU29" s="7"/>
      <c r="JTV29" s="7"/>
      <c r="JTW29" s="7"/>
      <c r="JTX29" s="7"/>
      <c r="JTY29" s="7"/>
      <c r="JTZ29" s="7"/>
      <c r="JUA29" s="7"/>
      <c r="JUB29" s="7"/>
      <c r="JUC29" s="7"/>
      <c r="JUD29" s="7"/>
      <c r="JUE29" s="7"/>
      <c r="JUF29" s="7"/>
      <c r="JUG29" s="7"/>
      <c r="JUH29" s="7"/>
      <c r="JUI29" s="7"/>
      <c r="JUJ29" s="7"/>
      <c r="JUK29" s="7"/>
      <c r="JUL29" s="7"/>
      <c r="JUM29" s="7"/>
      <c r="JUN29" s="7"/>
      <c r="JUO29" s="7"/>
      <c r="JUP29" s="7"/>
      <c r="JUQ29" s="7"/>
      <c r="JUR29" s="7"/>
      <c r="JUS29" s="7"/>
      <c r="JUT29" s="7"/>
      <c r="JUU29" s="7"/>
      <c r="JUV29" s="7"/>
      <c r="JUW29" s="7"/>
      <c r="JUX29" s="7"/>
      <c r="JUY29" s="7"/>
      <c r="JUZ29" s="7"/>
      <c r="JVA29" s="7"/>
      <c r="JVB29" s="7"/>
      <c r="JVC29" s="7"/>
      <c r="JVD29" s="7"/>
      <c r="JVE29" s="7"/>
      <c r="JVF29" s="7"/>
      <c r="JVG29" s="7"/>
      <c r="JVH29" s="7"/>
      <c r="JVI29" s="7"/>
      <c r="JVJ29" s="7"/>
      <c r="JVK29" s="7"/>
      <c r="JVL29" s="7"/>
      <c r="JVM29" s="7"/>
      <c r="JVN29" s="7"/>
      <c r="JVO29" s="7"/>
      <c r="JVP29" s="7"/>
      <c r="JVQ29" s="7"/>
      <c r="JVR29" s="7"/>
      <c r="JVS29" s="7"/>
      <c r="JVT29" s="7"/>
      <c r="JVU29" s="7"/>
      <c r="JVV29" s="7"/>
      <c r="JVW29" s="7"/>
      <c r="JVX29" s="7"/>
      <c r="JVY29" s="7"/>
      <c r="JVZ29" s="7"/>
      <c r="JWA29" s="7"/>
      <c r="JWB29" s="7"/>
      <c r="JWC29" s="7"/>
      <c r="JWD29" s="7"/>
      <c r="JWE29" s="7"/>
      <c r="JWF29" s="7"/>
      <c r="JWG29" s="7"/>
      <c r="JWH29" s="7"/>
      <c r="JWI29" s="7"/>
      <c r="JWJ29" s="7"/>
      <c r="JWK29" s="7"/>
      <c r="JWL29" s="7"/>
      <c r="JWM29" s="7"/>
      <c r="JWN29" s="7"/>
      <c r="JWO29" s="7"/>
      <c r="JWP29" s="7"/>
      <c r="JWQ29" s="7"/>
      <c r="JWR29" s="7"/>
      <c r="JWS29" s="7"/>
      <c r="JWT29" s="7"/>
      <c r="JWU29" s="7"/>
      <c r="JWV29" s="7"/>
      <c r="JWW29" s="7"/>
      <c r="JWX29" s="7"/>
      <c r="JWY29" s="7"/>
      <c r="JWZ29" s="7"/>
      <c r="JXA29" s="7"/>
      <c r="JXB29" s="7"/>
      <c r="JXC29" s="7"/>
      <c r="JXD29" s="7"/>
      <c r="JXE29" s="7"/>
      <c r="JXF29" s="7"/>
      <c r="JXG29" s="7"/>
      <c r="JXH29" s="7"/>
      <c r="JXI29" s="7"/>
      <c r="JXJ29" s="7"/>
      <c r="JXK29" s="7"/>
      <c r="JXL29" s="7"/>
      <c r="JXM29" s="7"/>
      <c r="JXN29" s="7"/>
      <c r="JXO29" s="7"/>
      <c r="JXP29" s="7"/>
      <c r="JXQ29" s="7"/>
      <c r="JXR29" s="7"/>
      <c r="JXS29" s="7"/>
      <c r="JXT29" s="7"/>
      <c r="JXU29" s="7"/>
      <c r="JXV29" s="7"/>
      <c r="JXW29" s="7"/>
      <c r="JXX29" s="7"/>
      <c r="JXY29" s="7"/>
      <c r="JXZ29" s="7"/>
      <c r="JYA29" s="7"/>
      <c r="JYB29" s="7"/>
      <c r="JYC29" s="7"/>
      <c r="JYD29" s="7"/>
      <c r="JYE29" s="7"/>
      <c r="JYF29" s="7"/>
      <c r="JYG29" s="7"/>
      <c r="JYH29" s="7"/>
      <c r="JYI29" s="7"/>
      <c r="JYJ29" s="7"/>
      <c r="JYK29" s="7"/>
      <c r="JYL29" s="7"/>
      <c r="JYM29" s="7"/>
      <c r="JYN29" s="7"/>
      <c r="JYO29" s="7"/>
      <c r="JYP29" s="7"/>
      <c r="JYQ29" s="7"/>
      <c r="JYR29" s="7"/>
      <c r="JYS29" s="7"/>
      <c r="JYT29" s="7"/>
      <c r="JYU29" s="7"/>
      <c r="JYV29" s="7"/>
      <c r="JYW29" s="7"/>
      <c r="JYX29" s="7"/>
      <c r="JYY29" s="7"/>
      <c r="JYZ29" s="7"/>
      <c r="JZA29" s="7"/>
      <c r="JZB29" s="7"/>
      <c r="JZC29" s="7"/>
      <c r="JZD29" s="7"/>
      <c r="JZE29" s="7"/>
      <c r="JZF29" s="7"/>
      <c r="JZG29" s="7"/>
      <c r="JZH29" s="7"/>
      <c r="JZJ29" s="7"/>
      <c r="JZK29" s="7"/>
      <c r="JZL29" s="7"/>
      <c r="JZM29" s="7"/>
      <c r="JZN29" s="7"/>
      <c r="JZO29" s="7"/>
      <c r="JZP29" s="7"/>
      <c r="JZQ29" s="7"/>
      <c r="JZR29" s="7"/>
      <c r="JZS29" s="7"/>
      <c r="JZT29" s="7"/>
      <c r="JZU29" s="7"/>
      <c r="JZV29" s="7"/>
      <c r="JZW29" s="7"/>
      <c r="JZX29" s="7"/>
      <c r="JZY29" s="7"/>
      <c r="JZZ29" s="7"/>
      <c r="KAA29" s="7"/>
      <c r="KAB29" s="7"/>
      <c r="KAC29" s="7"/>
      <c r="KAD29" s="7"/>
      <c r="KAE29" s="7"/>
      <c r="KAF29" s="7"/>
      <c r="KAG29" s="7"/>
      <c r="KAH29" s="7"/>
      <c r="KAI29" s="7"/>
      <c r="KAJ29" s="7"/>
      <c r="KAK29" s="7"/>
      <c r="KAL29" s="7"/>
      <c r="KAM29" s="7"/>
      <c r="KAN29" s="7"/>
      <c r="KAO29" s="7"/>
      <c r="KAP29" s="7"/>
      <c r="KAQ29" s="7"/>
      <c r="KAR29" s="7"/>
      <c r="KAS29" s="7"/>
      <c r="KAT29" s="7"/>
      <c r="KAU29" s="7"/>
      <c r="KAV29" s="7"/>
      <c r="KAW29" s="7"/>
      <c r="KAX29" s="7"/>
      <c r="KAY29" s="7"/>
      <c r="KAZ29" s="7"/>
      <c r="KBA29" s="7"/>
      <c r="KBB29" s="7"/>
      <c r="KBC29" s="7"/>
      <c r="KBD29" s="7"/>
      <c r="KBE29" s="7"/>
      <c r="KBF29" s="7"/>
      <c r="KBG29" s="7"/>
      <c r="KBH29" s="7"/>
      <c r="KBI29" s="7"/>
      <c r="KBJ29" s="7"/>
      <c r="KBK29" s="7"/>
      <c r="KBL29" s="7"/>
      <c r="KBM29" s="7"/>
      <c r="KBN29" s="7"/>
      <c r="KBO29" s="7"/>
      <c r="KBP29" s="7"/>
      <c r="KBQ29" s="7"/>
      <c r="KBR29" s="7"/>
      <c r="KBS29" s="7"/>
      <c r="KBT29" s="7"/>
      <c r="KBU29" s="7"/>
      <c r="KBV29" s="7"/>
      <c r="KBW29" s="7"/>
      <c r="KBX29" s="7"/>
      <c r="KBY29" s="7"/>
      <c r="KBZ29" s="7"/>
      <c r="KCA29" s="7"/>
      <c r="KCB29" s="7"/>
      <c r="KCC29" s="7"/>
      <c r="KCD29" s="7"/>
      <c r="KCE29" s="7"/>
      <c r="KCF29" s="7"/>
      <c r="KCG29" s="7"/>
      <c r="KCH29" s="7"/>
      <c r="KCI29" s="7"/>
      <c r="KCJ29" s="7"/>
      <c r="KCK29" s="7"/>
      <c r="KCL29" s="7"/>
      <c r="KCM29" s="7"/>
      <c r="KCN29" s="7"/>
      <c r="KCO29" s="7"/>
      <c r="KCP29" s="7"/>
      <c r="KCQ29" s="7"/>
      <c r="KCR29" s="7"/>
      <c r="KCS29" s="7"/>
      <c r="KCT29" s="7"/>
      <c r="KCU29" s="7"/>
      <c r="KCV29" s="7"/>
      <c r="KCW29" s="7"/>
      <c r="KCX29" s="7"/>
      <c r="KCY29" s="7"/>
      <c r="KCZ29" s="7"/>
      <c r="KDA29" s="7"/>
      <c r="KDB29" s="7"/>
      <c r="KDC29" s="7"/>
      <c r="KDD29" s="7"/>
      <c r="KDE29" s="7"/>
      <c r="KDF29" s="7"/>
      <c r="KDG29" s="7"/>
      <c r="KDH29" s="7"/>
      <c r="KDI29" s="7"/>
      <c r="KDJ29" s="7"/>
      <c r="KDK29" s="7"/>
      <c r="KDL29" s="7"/>
      <c r="KDM29" s="7"/>
      <c r="KDN29" s="7"/>
      <c r="KDO29" s="7"/>
      <c r="KDP29" s="7"/>
      <c r="KDQ29" s="7"/>
      <c r="KDR29" s="7"/>
      <c r="KDS29" s="7"/>
      <c r="KDT29" s="7"/>
      <c r="KDU29" s="7"/>
      <c r="KDV29" s="7"/>
      <c r="KDW29" s="7"/>
      <c r="KDX29" s="7"/>
      <c r="KDY29" s="7"/>
      <c r="KDZ29" s="7"/>
      <c r="KEA29" s="7"/>
      <c r="KEB29" s="7"/>
      <c r="KEC29" s="7"/>
      <c r="KED29" s="7"/>
      <c r="KEE29" s="7"/>
      <c r="KEF29" s="7"/>
      <c r="KEG29" s="7"/>
      <c r="KEH29" s="7"/>
      <c r="KEI29" s="7"/>
      <c r="KEJ29" s="7"/>
      <c r="KEK29" s="7"/>
      <c r="KEL29" s="7"/>
      <c r="KEM29" s="7"/>
      <c r="KEN29" s="7"/>
      <c r="KEO29" s="7"/>
      <c r="KEP29" s="7"/>
      <c r="KEQ29" s="7"/>
      <c r="KER29" s="7"/>
      <c r="KES29" s="7"/>
      <c r="KET29" s="7"/>
      <c r="KEU29" s="7"/>
      <c r="KEV29" s="7"/>
      <c r="KEW29" s="7"/>
      <c r="KEX29" s="7"/>
      <c r="KEY29" s="7"/>
      <c r="KEZ29" s="7"/>
      <c r="KFA29" s="7"/>
      <c r="KFB29" s="7"/>
      <c r="KFC29" s="7"/>
      <c r="KFD29" s="7"/>
      <c r="KFE29" s="7"/>
      <c r="KFF29" s="7"/>
      <c r="KFG29" s="7"/>
      <c r="KFH29" s="7"/>
      <c r="KFI29" s="7"/>
      <c r="KFJ29" s="7"/>
      <c r="KFK29" s="7"/>
      <c r="KFL29" s="7"/>
      <c r="KFM29" s="7"/>
      <c r="KFN29" s="7"/>
      <c r="KFO29" s="7"/>
      <c r="KFP29" s="7"/>
      <c r="KFQ29" s="7"/>
      <c r="KFR29" s="7"/>
      <c r="KFS29" s="7"/>
      <c r="KFT29" s="7"/>
      <c r="KFU29" s="7"/>
      <c r="KFV29" s="7"/>
      <c r="KFW29" s="7"/>
      <c r="KFX29" s="7"/>
      <c r="KFY29" s="7"/>
      <c r="KFZ29" s="7"/>
      <c r="KGA29" s="7"/>
      <c r="KGB29" s="7"/>
      <c r="KGC29" s="7"/>
      <c r="KGD29" s="7"/>
      <c r="KGE29" s="7"/>
      <c r="KGF29" s="7"/>
      <c r="KGG29" s="7"/>
      <c r="KGH29" s="7"/>
      <c r="KGI29" s="7"/>
      <c r="KGJ29" s="7"/>
      <c r="KGK29" s="7"/>
      <c r="KGL29" s="7"/>
      <c r="KGM29" s="7"/>
      <c r="KGN29" s="7"/>
      <c r="KGO29" s="7"/>
      <c r="KGP29" s="7"/>
      <c r="KGQ29" s="7"/>
      <c r="KGR29" s="7"/>
      <c r="KGS29" s="7"/>
      <c r="KGT29" s="7"/>
      <c r="KGU29" s="7"/>
      <c r="KGV29" s="7"/>
      <c r="KGW29" s="7"/>
      <c r="KGX29" s="7"/>
      <c r="KGY29" s="7"/>
      <c r="KGZ29" s="7"/>
      <c r="KHA29" s="7"/>
      <c r="KHB29" s="7"/>
      <c r="KHC29" s="7"/>
      <c r="KHD29" s="7"/>
      <c r="KHE29" s="7"/>
      <c r="KHF29" s="7"/>
      <c r="KHG29" s="7"/>
      <c r="KHH29" s="7"/>
      <c r="KHI29" s="7"/>
      <c r="KHJ29" s="7"/>
      <c r="KHK29" s="7"/>
      <c r="KHL29" s="7"/>
      <c r="KHM29" s="7"/>
      <c r="KHN29" s="7"/>
      <c r="KHO29" s="7"/>
      <c r="KHP29" s="7"/>
      <c r="KHQ29" s="7"/>
      <c r="KHR29" s="7"/>
      <c r="KHS29" s="7"/>
      <c r="KHT29" s="7"/>
      <c r="KHU29" s="7"/>
      <c r="KHV29" s="7"/>
      <c r="KHW29" s="7"/>
      <c r="KHX29" s="7"/>
      <c r="KHY29" s="7"/>
      <c r="KHZ29" s="7"/>
      <c r="KIA29" s="7"/>
      <c r="KIB29" s="7"/>
      <c r="KIC29" s="7"/>
      <c r="KID29" s="7"/>
      <c r="KIE29" s="7"/>
      <c r="KIF29" s="7"/>
      <c r="KIG29" s="7"/>
      <c r="KIH29" s="7"/>
      <c r="KII29" s="7"/>
      <c r="KIJ29" s="7"/>
      <c r="KIK29" s="7"/>
      <c r="KIL29" s="7"/>
      <c r="KIM29" s="7"/>
      <c r="KIN29" s="7"/>
      <c r="KIO29" s="7"/>
      <c r="KIP29" s="7"/>
      <c r="KIQ29" s="7"/>
      <c r="KIR29" s="7"/>
      <c r="KIS29" s="7"/>
      <c r="KIT29" s="7"/>
      <c r="KIU29" s="7"/>
      <c r="KIV29" s="7"/>
      <c r="KIW29" s="7"/>
      <c r="KIX29" s="7"/>
      <c r="KIY29" s="7"/>
      <c r="KIZ29" s="7"/>
      <c r="KJA29" s="7"/>
      <c r="KJB29" s="7"/>
      <c r="KJC29" s="7"/>
      <c r="KJD29" s="7"/>
      <c r="KJF29" s="7"/>
      <c r="KJG29" s="7"/>
      <c r="KJH29" s="7"/>
      <c r="KJI29" s="7"/>
      <c r="KJJ29" s="7"/>
      <c r="KJK29" s="7"/>
      <c r="KJL29" s="7"/>
      <c r="KJM29" s="7"/>
      <c r="KJN29" s="7"/>
      <c r="KJO29" s="7"/>
      <c r="KJP29" s="7"/>
      <c r="KJQ29" s="7"/>
      <c r="KJR29" s="7"/>
      <c r="KJS29" s="7"/>
      <c r="KJT29" s="7"/>
      <c r="KJU29" s="7"/>
      <c r="KJV29" s="7"/>
      <c r="KJW29" s="7"/>
      <c r="KJX29" s="7"/>
      <c r="KJY29" s="7"/>
      <c r="KJZ29" s="7"/>
      <c r="KKA29" s="7"/>
      <c r="KKB29" s="7"/>
      <c r="KKC29" s="7"/>
      <c r="KKD29" s="7"/>
      <c r="KKE29" s="7"/>
      <c r="KKF29" s="7"/>
      <c r="KKG29" s="7"/>
      <c r="KKH29" s="7"/>
      <c r="KKI29" s="7"/>
      <c r="KKJ29" s="7"/>
      <c r="KKK29" s="7"/>
      <c r="KKL29" s="7"/>
      <c r="KKM29" s="7"/>
      <c r="KKN29" s="7"/>
      <c r="KKO29" s="7"/>
      <c r="KKP29" s="7"/>
      <c r="KKQ29" s="7"/>
      <c r="KKR29" s="7"/>
      <c r="KKS29" s="7"/>
      <c r="KKT29" s="7"/>
      <c r="KKU29" s="7"/>
      <c r="KKV29" s="7"/>
      <c r="KKW29" s="7"/>
      <c r="KKX29" s="7"/>
      <c r="KKY29" s="7"/>
      <c r="KKZ29" s="7"/>
      <c r="KLA29" s="7"/>
      <c r="KLB29" s="7"/>
      <c r="KLC29" s="7"/>
      <c r="KLD29" s="7"/>
      <c r="KLE29" s="7"/>
      <c r="KLF29" s="7"/>
      <c r="KLG29" s="7"/>
      <c r="KLH29" s="7"/>
      <c r="KLI29" s="7"/>
      <c r="KLJ29" s="7"/>
      <c r="KLK29" s="7"/>
      <c r="KLL29" s="7"/>
      <c r="KLM29" s="7"/>
      <c r="KLN29" s="7"/>
      <c r="KLO29" s="7"/>
      <c r="KLP29" s="7"/>
      <c r="KLQ29" s="7"/>
      <c r="KLR29" s="7"/>
      <c r="KLS29" s="7"/>
      <c r="KLT29" s="7"/>
      <c r="KLU29" s="7"/>
      <c r="KLV29" s="7"/>
      <c r="KLW29" s="7"/>
      <c r="KLX29" s="7"/>
      <c r="KLY29" s="7"/>
      <c r="KLZ29" s="7"/>
      <c r="KMA29" s="7"/>
      <c r="KMB29" s="7"/>
      <c r="KMC29" s="7"/>
      <c r="KMD29" s="7"/>
      <c r="KME29" s="7"/>
      <c r="KMF29" s="7"/>
      <c r="KMG29" s="7"/>
      <c r="KMH29" s="7"/>
      <c r="KMI29" s="7"/>
      <c r="KMJ29" s="7"/>
      <c r="KMK29" s="7"/>
      <c r="KML29" s="7"/>
      <c r="KMM29" s="7"/>
      <c r="KMN29" s="7"/>
      <c r="KMO29" s="7"/>
      <c r="KMP29" s="7"/>
      <c r="KMQ29" s="7"/>
      <c r="KMR29" s="7"/>
      <c r="KMS29" s="7"/>
      <c r="KMT29" s="7"/>
      <c r="KMU29" s="7"/>
      <c r="KMV29" s="7"/>
      <c r="KMW29" s="7"/>
      <c r="KMX29" s="7"/>
      <c r="KMY29" s="7"/>
      <c r="KMZ29" s="7"/>
      <c r="KNA29" s="7"/>
      <c r="KNB29" s="7"/>
      <c r="KNC29" s="7"/>
      <c r="KND29" s="7"/>
      <c r="KNE29" s="7"/>
      <c r="KNF29" s="7"/>
      <c r="KNG29" s="7"/>
      <c r="KNH29" s="7"/>
      <c r="KNI29" s="7"/>
      <c r="KNJ29" s="7"/>
      <c r="KNK29" s="7"/>
      <c r="KNL29" s="7"/>
      <c r="KNM29" s="7"/>
      <c r="KNN29" s="7"/>
      <c r="KNO29" s="7"/>
      <c r="KNP29" s="7"/>
      <c r="KNQ29" s="7"/>
      <c r="KNR29" s="7"/>
      <c r="KNS29" s="7"/>
      <c r="KNT29" s="7"/>
      <c r="KNU29" s="7"/>
      <c r="KNV29" s="7"/>
      <c r="KNW29" s="7"/>
      <c r="KNX29" s="7"/>
      <c r="KNY29" s="7"/>
      <c r="KNZ29" s="7"/>
      <c r="KOA29" s="7"/>
      <c r="KOB29" s="7"/>
      <c r="KOC29" s="7"/>
      <c r="KOD29" s="7"/>
      <c r="KOE29" s="7"/>
      <c r="KOF29" s="7"/>
      <c r="KOG29" s="7"/>
      <c r="KOH29" s="7"/>
      <c r="KOI29" s="7"/>
      <c r="KOJ29" s="7"/>
      <c r="KOK29" s="7"/>
      <c r="KOL29" s="7"/>
      <c r="KOM29" s="7"/>
      <c r="KON29" s="7"/>
      <c r="KOO29" s="7"/>
      <c r="KOP29" s="7"/>
      <c r="KOQ29" s="7"/>
      <c r="KOR29" s="7"/>
      <c r="KOS29" s="7"/>
      <c r="KOT29" s="7"/>
      <c r="KOU29" s="7"/>
      <c r="KOV29" s="7"/>
      <c r="KOW29" s="7"/>
      <c r="KOX29" s="7"/>
      <c r="KOY29" s="7"/>
      <c r="KOZ29" s="7"/>
      <c r="KPA29" s="7"/>
      <c r="KPB29" s="7"/>
      <c r="KPC29" s="7"/>
      <c r="KPD29" s="7"/>
      <c r="KPE29" s="7"/>
      <c r="KPF29" s="7"/>
      <c r="KPG29" s="7"/>
      <c r="KPH29" s="7"/>
      <c r="KPI29" s="7"/>
      <c r="KPJ29" s="7"/>
      <c r="KPK29" s="7"/>
      <c r="KPL29" s="7"/>
      <c r="KPM29" s="7"/>
      <c r="KPN29" s="7"/>
      <c r="KPO29" s="7"/>
      <c r="KPP29" s="7"/>
      <c r="KPQ29" s="7"/>
      <c r="KPR29" s="7"/>
      <c r="KPS29" s="7"/>
      <c r="KPT29" s="7"/>
      <c r="KPU29" s="7"/>
      <c r="KPV29" s="7"/>
      <c r="KPW29" s="7"/>
      <c r="KPX29" s="7"/>
      <c r="KPY29" s="7"/>
      <c r="KPZ29" s="7"/>
      <c r="KQA29" s="7"/>
      <c r="KQB29" s="7"/>
      <c r="KQC29" s="7"/>
      <c r="KQD29" s="7"/>
      <c r="KQE29" s="7"/>
      <c r="KQF29" s="7"/>
      <c r="KQG29" s="7"/>
      <c r="KQH29" s="7"/>
      <c r="KQI29" s="7"/>
      <c r="KQJ29" s="7"/>
      <c r="KQK29" s="7"/>
      <c r="KQL29" s="7"/>
      <c r="KQM29" s="7"/>
      <c r="KQN29" s="7"/>
      <c r="KQO29" s="7"/>
      <c r="KQP29" s="7"/>
      <c r="KQQ29" s="7"/>
      <c r="KQR29" s="7"/>
      <c r="KQS29" s="7"/>
      <c r="KQT29" s="7"/>
      <c r="KQU29" s="7"/>
      <c r="KQV29" s="7"/>
      <c r="KQW29" s="7"/>
      <c r="KQX29" s="7"/>
      <c r="KQY29" s="7"/>
      <c r="KQZ29" s="7"/>
      <c r="KRA29" s="7"/>
      <c r="KRB29" s="7"/>
      <c r="KRC29" s="7"/>
      <c r="KRD29" s="7"/>
      <c r="KRE29" s="7"/>
      <c r="KRF29" s="7"/>
      <c r="KRG29" s="7"/>
      <c r="KRH29" s="7"/>
      <c r="KRI29" s="7"/>
      <c r="KRJ29" s="7"/>
      <c r="KRK29" s="7"/>
      <c r="KRL29" s="7"/>
      <c r="KRM29" s="7"/>
      <c r="KRN29" s="7"/>
      <c r="KRO29" s="7"/>
      <c r="KRP29" s="7"/>
      <c r="KRQ29" s="7"/>
      <c r="KRR29" s="7"/>
      <c r="KRS29" s="7"/>
      <c r="KRT29" s="7"/>
      <c r="KRU29" s="7"/>
      <c r="KRV29" s="7"/>
      <c r="KRW29" s="7"/>
      <c r="KRX29" s="7"/>
      <c r="KRY29" s="7"/>
      <c r="KRZ29" s="7"/>
      <c r="KSA29" s="7"/>
      <c r="KSB29" s="7"/>
      <c r="KSC29" s="7"/>
      <c r="KSD29" s="7"/>
      <c r="KSE29" s="7"/>
      <c r="KSF29" s="7"/>
      <c r="KSG29" s="7"/>
      <c r="KSH29" s="7"/>
      <c r="KSI29" s="7"/>
      <c r="KSJ29" s="7"/>
      <c r="KSK29" s="7"/>
      <c r="KSL29" s="7"/>
      <c r="KSM29" s="7"/>
      <c r="KSN29" s="7"/>
      <c r="KSO29" s="7"/>
      <c r="KSP29" s="7"/>
      <c r="KSQ29" s="7"/>
      <c r="KSR29" s="7"/>
      <c r="KSS29" s="7"/>
      <c r="KST29" s="7"/>
      <c r="KSU29" s="7"/>
      <c r="KSV29" s="7"/>
      <c r="KSW29" s="7"/>
      <c r="KSX29" s="7"/>
      <c r="KSY29" s="7"/>
      <c r="KSZ29" s="7"/>
      <c r="KTB29" s="7"/>
      <c r="KTC29" s="7"/>
      <c r="KTD29" s="7"/>
      <c r="KTE29" s="7"/>
      <c r="KTF29" s="7"/>
      <c r="KTG29" s="7"/>
      <c r="KTH29" s="7"/>
      <c r="KTI29" s="7"/>
      <c r="KTJ29" s="7"/>
      <c r="KTK29" s="7"/>
      <c r="KTL29" s="7"/>
      <c r="KTM29" s="7"/>
      <c r="KTN29" s="7"/>
      <c r="KTO29" s="7"/>
      <c r="KTP29" s="7"/>
      <c r="KTQ29" s="7"/>
      <c r="KTR29" s="7"/>
      <c r="KTS29" s="7"/>
      <c r="KTT29" s="7"/>
      <c r="KTU29" s="7"/>
      <c r="KTV29" s="7"/>
      <c r="KTW29" s="7"/>
      <c r="KTX29" s="7"/>
      <c r="KTY29" s="7"/>
      <c r="KTZ29" s="7"/>
      <c r="KUA29" s="7"/>
      <c r="KUB29" s="7"/>
      <c r="KUC29" s="7"/>
      <c r="KUD29" s="7"/>
      <c r="KUE29" s="7"/>
      <c r="KUF29" s="7"/>
      <c r="KUG29" s="7"/>
      <c r="KUH29" s="7"/>
      <c r="KUI29" s="7"/>
      <c r="KUJ29" s="7"/>
      <c r="KUK29" s="7"/>
      <c r="KUL29" s="7"/>
      <c r="KUM29" s="7"/>
      <c r="KUN29" s="7"/>
      <c r="KUO29" s="7"/>
      <c r="KUP29" s="7"/>
      <c r="KUQ29" s="7"/>
      <c r="KUR29" s="7"/>
      <c r="KUS29" s="7"/>
      <c r="KUT29" s="7"/>
      <c r="KUU29" s="7"/>
      <c r="KUV29" s="7"/>
      <c r="KUW29" s="7"/>
      <c r="KUX29" s="7"/>
      <c r="KUY29" s="7"/>
      <c r="KUZ29" s="7"/>
      <c r="KVA29" s="7"/>
      <c r="KVB29" s="7"/>
      <c r="KVC29" s="7"/>
      <c r="KVD29" s="7"/>
      <c r="KVE29" s="7"/>
      <c r="KVF29" s="7"/>
      <c r="KVG29" s="7"/>
      <c r="KVH29" s="7"/>
      <c r="KVI29" s="7"/>
      <c r="KVJ29" s="7"/>
      <c r="KVK29" s="7"/>
      <c r="KVL29" s="7"/>
      <c r="KVM29" s="7"/>
      <c r="KVN29" s="7"/>
      <c r="KVO29" s="7"/>
      <c r="KVP29" s="7"/>
      <c r="KVQ29" s="7"/>
      <c r="KVR29" s="7"/>
      <c r="KVS29" s="7"/>
      <c r="KVT29" s="7"/>
      <c r="KVU29" s="7"/>
      <c r="KVV29" s="7"/>
      <c r="KVW29" s="7"/>
      <c r="KVX29" s="7"/>
      <c r="KVY29" s="7"/>
      <c r="KVZ29" s="7"/>
      <c r="KWA29" s="7"/>
      <c r="KWB29" s="7"/>
      <c r="KWC29" s="7"/>
      <c r="KWD29" s="7"/>
      <c r="KWE29" s="7"/>
      <c r="KWF29" s="7"/>
      <c r="KWG29" s="7"/>
      <c r="KWH29" s="7"/>
      <c r="KWI29" s="7"/>
      <c r="KWJ29" s="7"/>
      <c r="KWK29" s="7"/>
      <c r="KWL29" s="7"/>
      <c r="KWM29" s="7"/>
      <c r="KWN29" s="7"/>
      <c r="KWO29" s="7"/>
      <c r="KWP29" s="7"/>
      <c r="KWQ29" s="7"/>
      <c r="KWR29" s="7"/>
      <c r="KWS29" s="7"/>
      <c r="KWT29" s="7"/>
      <c r="KWU29" s="7"/>
      <c r="KWV29" s="7"/>
      <c r="KWW29" s="7"/>
      <c r="KWX29" s="7"/>
      <c r="KWY29" s="7"/>
      <c r="KWZ29" s="7"/>
      <c r="KXA29" s="7"/>
      <c r="KXB29" s="7"/>
      <c r="KXC29" s="7"/>
      <c r="KXD29" s="7"/>
      <c r="KXE29" s="7"/>
      <c r="KXF29" s="7"/>
      <c r="KXG29" s="7"/>
      <c r="KXH29" s="7"/>
      <c r="KXI29" s="7"/>
      <c r="KXJ29" s="7"/>
      <c r="KXK29" s="7"/>
      <c r="KXL29" s="7"/>
      <c r="KXM29" s="7"/>
      <c r="KXN29" s="7"/>
      <c r="KXO29" s="7"/>
      <c r="KXP29" s="7"/>
      <c r="KXQ29" s="7"/>
      <c r="KXR29" s="7"/>
      <c r="KXS29" s="7"/>
      <c r="KXT29" s="7"/>
      <c r="KXU29" s="7"/>
      <c r="KXV29" s="7"/>
      <c r="KXW29" s="7"/>
      <c r="KXX29" s="7"/>
      <c r="KXY29" s="7"/>
      <c r="KXZ29" s="7"/>
      <c r="KYA29" s="7"/>
      <c r="KYB29" s="7"/>
      <c r="KYC29" s="7"/>
      <c r="KYD29" s="7"/>
      <c r="KYE29" s="7"/>
      <c r="KYF29" s="7"/>
      <c r="KYG29" s="7"/>
      <c r="KYH29" s="7"/>
      <c r="KYI29" s="7"/>
      <c r="KYJ29" s="7"/>
      <c r="KYK29" s="7"/>
      <c r="KYL29" s="7"/>
      <c r="KYM29" s="7"/>
      <c r="KYN29" s="7"/>
      <c r="KYO29" s="7"/>
      <c r="KYP29" s="7"/>
      <c r="KYQ29" s="7"/>
      <c r="KYR29" s="7"/>
      <c r="KYS29" s="7"/>
      <c r="KYT29" s="7"/>
      <c r="KYU29" s="7"/>
      <c r="KYV29" s="7"/>
      <c r="KYW29" s="7"/>
      <c r="KYX29" s="7"/>
      <c r="KYY29" s="7"/>
      <c r="KYZ29" s="7"/>
      <c r="KZA29" s="7"/>
      <c r="KZB29" s="7"/>
      <c r="KZC29" s="7"/>
      <c r="KZD29" s="7"/>
      <c r="KZE29" s="7"/>
      <c r="KZF29" s="7"/>
      <c r="KZG29" s="7"/>
      <c r="KZH29" s="7"/>
      <c r="KZI29" s="7"/>
      <c r="KZJ29" s="7"/>
      <c r="KZK29" s="7"/>
      <c r="KZL29" s="7"/>
      <c r="KZM29" s="7"/>
      <c r="KZN29" s="7"/>
      <c r="KZO29" s="7"/>
      <c r="KZP29" s="7"/>
      <c r="KZQ29" s="7"/>
      <c r="KZR29" s="7"/>
      <c r="KZS29" s="7"/>
      <c r="KZT29" s="7"/>
      <c r="KZU29" s="7"/>
      <c r="KZV29" s="7"/>
      <c r="KZW29" s="7"/>
      <c r="KZX29" s="7"/>
      <c r="KZY29" s="7"/>
      <c r="KZZ29" s="7"/>
      <c r="LAA29" s="7"/>
      <c r="LAB29" s="7"/>
      <c r="LAC29" s="7"/>
      <c r="LAD29" s="7"/>
      <c r="LAE29" s="7"/>
      <c r="LAF29" s="7"/>
      <c r="LAG29" s="7"/>
      <c r="LAH29" s="7"/>
      <c r="LAI29" s="7"/>
      <c r="LAJ29" s="7"/>
      <c r="LAK29" s="7"/>
      <c r="LAL29" s="7"/>
      <c r="LAM29" s="7"/>
      <c r="LAN29" s="7"/>
      <c r="LAO29" s="7"/>
      <c r="LAP29" s="7"/>
      <c r="LAQ29" s="7"/>
      <c r="LAR29" s="7"/>
      <c r="LAS29" s="7"/>
      <c r="LAT29" s="7"/>
      <c r="LAU29" s="7"/>
      <c r="LAV29" s="7"/>
      <c r="LAW29" s="7"/>
      <c r="LAX29" s="7"/>
      <c r="LAY29" s="7"/>
      <c r="LAZ29" s="7"/>
      <c r="LBA29" s="7"/>
      <c r="LBB29" s="7"/>
      <c r="LBC29" s="7"/>
      <c r="LBD29" s="7"/>
      <c r="LBE29" s="7"/>
      <c r="LBF29" s="7"/>
      <c r="LBG29" s="7"/>
      <c r="LBH29" s="7"/>
      <c r="LBI29" s="7"/>
      <c r="LBJ29" s="7"/>
      <c r="LBK29" s="7"/>
      <c r="LBL29" s="7"/>
      <c r="LBM29" s="7"/>
      <c r="LBN29" s="7"/>
      <c r="LBO29" s="7"/>
      <c r="LBP29" s="7"/>
      <c r="LBQ29" s="7"/>
      <c r="LBR29" s="7"/>
      <c r="LBS29" s="7"/>
      <c r="LBT29" s="7"/>
      <c r="LBU29" s="7"/>
      <c r="LBV29" s="7"/>
      <c r="LBW29" s="7"/>
      <c r="LBX29" s="7"/>
      <c r="LBY29" s="7"/>
      <c r="LBZ29" s="7"/>
      <c r="LCA29" s="7"/>
      <c r="LCB29" s="7"/>
      <c r="LCC29" s="7"/>
      <c r="LCD29" s="7"/>
      <c r="LCE29" s="7"/>
      <c r="LCF29" s="7"/>
      <c r="LCG29" s="7"/>
      <c r="LCH29" s="7"/>
      <c r="LCI29" s="7"/>
      <c r="LCJ29" s="7"/>
      <c r="LCK29" s="7"/>
      <c r="LCL29" s="7"/>
      <c r="LCM29" s="7"/>
      <c r="LCN29" s="7"/>
      <c r="LCO29" s="7"/>
      <c r="LCP29" s="7"/>
      <c r="LCQ29" s="7"/>
      <c r="LCR29" s="7"/>
      <c r="LCS29" s="7"/>
      <c r="LCT29" s="7"/>
      <c r="LCU29" s="7"/>
      <c r="LCV29" s="7"/>
      <c r="LCX29" s="7"/>
      <c r="LCY29" s="7"/>
      <c r="LCZ29" s="7"/>
      <c r="LDA29" s="7"/>
      <c r="LDB29" s="7"/>
      <c r="LDC29" s="7"/>
      <c r="LDD29" s="7"/>
      <c r="LDE29" s="7"/>
      <c r="LDF29" s="7"/>
      <c r="LDG29" s="7"/>
      <c r="LDH29" s="7"/>
      <c r="LDI29" s="7"/>
      <c r="LDJ29" s="7"/>
      <c r="LDK29" s="7"/>
      <c r="LDL29" s="7"/>
      <c r="LDM29" s="7"/>
      <c r="LDN29" s="7"/>
      <c r="LDO29" s="7"/>
      <c r="LDP29" s="7"/>
      <c r="LDQ29" s="7"/>
      <c r="LDR29" s="7"/>
      <c r="LDS29" s="7"/>
      <c r="LDT29" s="7"/>
      <c r="LDU29" s="7"/>
      <c r="LDV29" s="7"/>
      <c r="LDW29" s="7"/>
      <c r="LDX29" s="7"/>
      <c r="LDY29" s="7"/>
      <c r="LDZ29" s="7"/>
      <c r="LEA29" s="7"/>
      <c r="LEB29" s="7"/>
      <c r="LEC29" s="7"/>
      <c r="LED29" s="7"/>
      <c r="LEE29" s="7"/>
      <c r="LEF29" s="7"/>
      <c r="LEG29" s="7"/>
      <c r="LEH29" s="7"/>
      <c r="LEI29" s="7"/>
      <c r="LEJ29" s="7"/>
      <c r="LEK29" s="7"/>
      <c r="LEL29" s="7"/>
      <c r="LEM29" s="7"/>
      <c r="LEN29" s="7"/>
      <c r="LEO29" s="7"/>
      <c r="LEP29" s="7"/>
      <c r="LEQ29" s="7"/>
      <c r="LER29" s="7"/>
      <c r="LES29" s="7"/>
      <c r="LET29" s="7"/>
      <c r="LEU29" s="7"/>
      <c r="LEV29" s="7"/>
      <c r="LEW29" s="7"/>
      <c r="LEX29" s="7"/>
      <c r="LEY29" s="7"/>
      <c r="LEZ29" s="7"/>
      <c r="LFA29" s="7"/>
      <c r="LFB29" s="7"/>
      <c r="LFC29" s="7"/>
      <c r="LFD29" s="7"/>
      <c r="LFE29" s="7"/>
      <c r="LFF29" s="7"/>
      <c r="LFG29" s="7"/>
      <c r="LFH29" s="7"/>
      <c r="LFI29" s="7"/>
      <c r="LFJ29" s="7"/>
      <c r="LFK29" s="7"/>
      <c r="LFL29" s="7"/>
      <c r="LFM29" s="7"/>
      <c r="LFN29" s="7"/>
      <c r="LFO29" s="7"/>
      <c r="LFP29" s="7"/>
      <c r="LFQ29" s="7"/>
      <c r="LFR29" s="7"/>
      <c r="LFS29" s="7"/>
      <c r="LFT29" s="7"/>
      <c r="LFU29" s="7"/>
      <c r="LFV29" s="7"/>
      <c r="LFW29" s="7"/>
      <c r="LFX29" s="7"/>
      <c r="LFY29" s="7"/>
      <c r="LFZ29" s="7"/>
      <c r="LGA29" s="7"/>
      <c r="LGB29" s="7"/>
      <c r="LGC29" s="7"/>
      <c r="LGD29" s="7"/>
      <c r="LGE29" s="7"/>
      <c r="LGF29" s="7"/>
      <c r="LGG29" s="7"/>
      <c r="LGH29" s="7"/>
      <c r="LGI29" s="7"/>
      <c r="LGJ29" s="7"/>
      <c r="LGK29" s="7"/>
      <c r="LGL29" s="7"/>
      <c r="LGM29" s="7"/>
      <c r="LGN29" s="7"/>
      <c r="LGO29" s="7"/>
      <c r="LGP29" s="7"/>
      <c r="LGQ29" s="7"/>
      <c r="LGR29" s="7"/>
      <c r="LGS29" s="7"/>
      <c r="LGT29" s="7"/>
      <c r="LGU29" s="7"/>
      <c r="LGV29" s="7"/>
      <c r="LGW29" s="7"/>
      <c r="LGX29" s="7"/>
      <c r="LGY29" s="7"/>
      <c r="LGZ29" s="7"/>
      <c r="LHA29" s="7"/>
      <c r="LHB29" s="7"/>
      <c r="LHC29" s="7"/>
      <c r="LHD29" s="7"/>
      <c r="LHE29" s="7"/>
      <c r="LHF29" s="7"/>
      <c r="LHG29" s="7"/>
      <c r="LHH29" s="7"/>
      <c r="LHI29" s="7"/>
      <c r="LHJ29" s="7"/>
      <c r="LHK29" s="7"/>
      <c r="LHL29" s="7"/>
      <c r="LHM29" s="7"/>
      <c r="LHN29" s="7"/>
      <c r="LHO29" s="7"/>
      <c r="LHP29" s="7"/>
      <c r="LHQ29" s="7"/>
      <c r="LHR29" s="7"/>
      <c r="LHS29" s="7"/>
      <c r="LHT29" s="7"/>
      <c r="LHU29" s="7"/>
      <c r="LHV29" s="7"/>
      <c r="LHW29" s="7"/>
      <c r="LHX29" s="7"/>
      <c r="LHY29" s="7"/>
      <c r="LHZ29" s="7"/>
      <c r="LIA29" s="7"/>
      <c r="LIB29" s="7"/>
      <c r="LIC29" s="7"/>
      <c r="LID29" s="7"/>
      <c r="LIE29" s="7"/>
      <c r="LIF29" s="7"/>
      <c r="LIG29" s="7"/>
      <c r="LIH29" s="7"/>
      <c r="LII29" s="7"/>
      <c r="LIJ29" s="7"/>
      <c r="LIK29" s="7"/>
      <c r="LIL29" s="7"/>
      <c r="LIM29" s="7"/>
      <c r="LIN29" s="7"/>
      <c r="LIO29" s="7"/>
      <c r="LIP29" s="7"/>
      <c r="LIQ29" s="7"/>
      <c r="LIR29" s="7"/>
      <c r="LIS29" s="7"/>
      <c r="LIT29" s="7"/>
      <c r="LIU29" s="7"/>
      <c r="LIV29" s="7"/>
      <c r="LIW29" s="7"/>
      <c r="LIX29" s="7"/>
      <c r="LIY29" s="7"/>
      <c r="LIZ29" s="7"/>
      <c r="LJA29" s="7"/>
      <c r="LJB29" s="7"/>
      <c r="LJC29" s="7"/>
      <c r="LJD29" s="7"/>
      <c r="LJE29" s="7"/>
      <c r="LJF29" s="7"/>
      <c r="LJG29" s="7"/>
      <c r="LJH29" s="7"/>
      <c r="LJI29" s="7"/>
      <c r="LJJ29" s="7"/>
      <c r="LJK29" s="7"/>
      <c r="LJL29" s="7"/>
      <c r="LJM29" s="7"/>
      <c r="LJN29" s="7"/>
      <c r="LJO29" s="7"/>
      <c r="LJP29" s="7"/>
      <c r="LJQ29" s="7"/>
      <c r="LJR29" s="7"/>
      <c r="LJS29" s="7"/>
      <c r="LJT29" s="7"/>
      <c r="LJU29" s="7"/>
      <c r="LJV29" s="7"/>
      <c r="LJW29" s="7"/>
      <c r="LJX29" s="7"/>
      <c r="LJY29" s="7"/>
      <c r="LJZ29" s="7"/>
      <c r="LKA29" s="7"/>
      <c r="LKB29" s="7"/>
      <c r="LKC29" s="7"/>
      <c r="LKD29" s="7"/>
      <c r="LKE29" s="7"/>
      <c r="LKF29" s="7"/>
      <c r="LKG29" s="7"/>
      <c r="LKH29" s="7"/>
      <c r="LKI29" s="7"/>
      <c r="LKJ29" s="7"/>
      <c r="LKK29" s="7"/>
      <c r="LKL29" s="7"/>
      <c r="LKM29" s="7"/>
      <c r="LKN29" s="7"/>
      <c r="LKO29" s="7"/>
      <c r="LKP29" s="7"/>
      <c r="LKQ29" s="7"/>
      <c r="LKR29" s="7"/>
      <c r="LKS29" s="7"/>
      <c r="LKT29" s="7"/>
      <c r="LKU29" s="7"/>
      <c r="LKV29" s="7"/>
      <c r="LKW29" s="7"/>
      <c r="LKX29" s="7"/>
      <c r="LKY29" s="7"/>
      <c r="LKZ29" s="7"/>
      <c r="LLA29" s="7"/>
      <c r="LLB29" s="7"/>
      <c r="LLC29" s="7"/>
      <c r="LLD29" s="7"/>
      <c r="LLE29" s="7"/>
      <c r="LLF29" s="7"/>
      <c r="LLG29" s="7"/>
      <c r="LLH29" s="7"/>
      <c r="LLI29" s="7"/>
      <c r="LLJ29" s="7"/>
      <c r="LLK29" s="7"/>
      <c r="LLL29" s="7"/>
      <c r="LLM29" s="7"/>
      <c r="LLN29" s="7"/>
      <c r="LLO29" s="7"/>
      <c r="LLP29" s="7"/>
      <c r="LLQ29" s="7"/>
      <c r="LLR29" s="7"/>
      <c r="LLS29" s="7"/>
      <c r="LLT29" s="7"/>
      <c r="LLU29" s="7"/>
      <c r="LLV29" s="7"/>
      <c r="LLW29" s="7"/>
      <c r="LLX29" s="7"/>
      <c r="LLY29" s="7"/>
      <c r="LLZ29" s="7"/>
      <c r="LMA29" s="7"/>
      <c r="LMB29" s="7"/>
      <c r="LMC29" s="7"/>
      <c r="LMD29" s="7"/>
      <c r="LME29" s="7"/>
      <c r="LMF29" s="7"/>
      <c r="LMG29" s="7"/>
      <c r="LMH29" s="7"/>
      <c r="LMI29" s="7"/>
      <c r="LMJ29" s="7"/>
      <c r="LMK29" s="7"/>
      <c r="LML29" s="7"/>
      <c r="LMM29" s="7"/>
      <c r="LMN29" s="7"/>
      <c r="LMO29" s="7"/>
      <c r="LMP29" s="7"/>
      <c r="LMQ29" s="7"/>
      <c r="LMR29" s="7"/>
      <c r="LMT29" s="7"/>
      <c r="LMU29" s="7"/>
      <c r="LMV29" s="7"/>
      <c r="LMW29" s="7"/>
      <c r="LMX29" s="7"/>
      <c r="LMY29" s="7"/>
      <c r="LMZ29" s="7"/>
      <c r="LNA29" s="7"/>
      <c r="LNB29" s="7"/>
      <c r="LNC29" s="7"/>
      <c r="LND29" s="7"/>
      <c r="LNE29" s="7"/>
      <c r="LNF29" s="7"/>
      <c r="LNG29" s="7"/>
      <c r="LNH29" s="7"/>
      <c r="LNI29" s="7"/>
      <c r="LNJ29" s="7"/>
      <c r="LNK29" s="7"/>
      <c r="LNL29" s="7"/>
      <c r="LNM29" s="7"/>
      <c r="LNN29" s="7"/>
      <c r="LNO29" s="7"/>
      <c r="LNP29" s="7"/>
      <c r="LNQ29" s="7"/>
      <c r="LNR29" s="7"/>
      <c r="LNS29" s="7"/>
      <c r="LNT29" s="7"/>
      <c r="LNU29" s="7"/>
      <c r="LNV29" s="7"/>
      <c r="LNW29" s="7"/>
      <c r="LNX29" s="7"/>
      <c r="LNY29" s="7"/>
      <c r="LNZ29" s="7"/>
      <c r="LOA29" s="7"/>
      <c r="LOB29" s="7"/>
      <c r="LOC29" s="7"/>
      <c r="LOD29" s="7"/>
      <c r="LOE29" s="7"/>
      <c r="LOF29" s="7"/>
      <c r="LOG29" s="7"/>
      <c r="LOH29" s="7"/>
      <c r="LOI29" s="7"/>
      <c r="LOJ29" s="7"/>
      <c r="LOK29" s="7"/>
      <c r="LOL29" s="7"/>
      <c r="LOM29" s="7"/>
      <c r="LON29" s="7"/>
      <c r="LOO29" s="7"/>
      <c r="LOP29" s="7"/>
      <c r="LOQ29" s="7"/>
      <c r="LOR29" s="7"/>
      <c r="LOS29" s="7"/>
      <c r="LOT29" s="7"/>
      <c r="LOU29" s="7"/>
      <c r="LOV29" s="7"/>
      <c r="LOW29" s="7"/>
      <c r="LOX29" s="7"/>
      <c r="LOY29" s="7"/>
      <c r="LOZ29" s="7"/>
      <c r="LPA29" s="7"/>
      <c r="LPB29" s="7"/>
      <c r="LPC29" s="7"/>
      <c r="LPD29" s="7"/>
      <c r="LPE29" s="7"/>
      <c r="LPF29" s="7"/>
      <c r="LPG29" s="7"/>
      <c r="LPH29" s="7"/>
      <c r="LPI29" s="7"/>
      <c r="LPJ29" s="7"/>
      <c r="LPK29" s="7"/>
      <c r="LPL29" s="7"/>
      <c r="LPM29" s="7"/>
      <c r="LPN29" s="7"/>
      <c r="LPO29" s="7"/>
      <c r="LPP29" s="7"/>
      <c r="LPQ29" s="7"/>
      <c r="LPR29" s="7"/>
      <c r="LPS29" s="7"/>
      <c r="LPT29" s="7"/>
      <c r="LPU29" s="7"/>
      <c r="LPV29" s="7"/>
      <c r="LPW29" s="7"/>
      <c r="LPX29" s="7"/>
      <c r="LPY29" s="7"/>
      <c r="LPZ29" s="7"/>
      <c r="LQA29" s="7"/>
      <c r="LQB29" s="7"/>
      <c r="LQC29" s="7"/>
      <c r="LQD29" s="7"/>
      <c r="LQE29" s="7"/>
      <c r="LQF29" s="7"/>
      <c r="LQG29" s="7"/>
      <c r="LQH29" s="7"/>
      <c r="LQI29" s="7"/>
      <c r="LQJ29" s="7"/>
      <c r="LQK29" s="7"/>
      <c r="LQL29" s="7"/>
      <c r="LQM29" s="7"/>
      <c r="LQN29" s="7"/>
      <c r="LQO29" s="7"/>
      <c r="LQP29" s="7"/>
      <c r="LQQ29" s="7"/>
      <c r="LQR29" s="7"/>
      <c r="LQS29" s="7"/>
      <c r="LQT29" s="7"/>
      <c r="LQU29" s="7"/>
      <c r="LQV29" s="7"/>
      <c r="LQW29" s="7"/>
      <c r="LQX29" s="7"/>
      <c r="LQY29" s="7"/>
      <c r="LQZ29" s="7"/>
      <c r="LRA29" s="7"/>
      <c r="LRB29" s="7"/>
      <c r="LRC29" s="7"/>
      <c r="LRD29" s="7"/>
      <c r="LRE29" s="7"/>
      <c r="LRF29" s="7"/>
      <c r="LRG29" s="7"/>
      <c r="LRH29" s="7"/>
      <c r="LRI29" s="7"/>
      <c r="LRJ29" s="7"/>
      <c r="LRK29" s="7"/>
      <c r="LRL29" s="7"/>
      <c r="LRM29" s="7"/>
      <c r="LRN29" s="7"/>
      <c r="LRO29" s="7"/>
      <c r="LRP29" s="7"/>
      <c r="LRQ29" s="7"/>
      <c r="LRR29" s="7"/>
      <c r="LRS29" s="7"/>
      <c r="LRT29" s="7"/>
      <c r="LRU29" s="7"/>
      <c r="LRV29" s="7"/>
      <c r="LRW29" s="7"/>
      <c r="LRX29" s="7"/>
      <c r="LRY29" s="7"/>
      <c r="LRZ29" s="7"/>
      <c r="LSA29" s="7"/>
      <c r="LSB29" s="7"/>
      <c r="LSC29" s="7"/>
      <c r="LSD29" s="7"/>
      <c r="LSE29" s="7"/>
      <c r="LSF29" s="7"/>
      <c r="LSG29" s="7"/>
      <c r="LSH29" s="7"/>
      <c r="LSI29" s="7"/>
      <c r="LSJ29" s="7"/>
      <c r="LSK29" s="7"/>
      <c r="LSL29" s="7"/>
      <c r="LSM29" s="7"/>
      <c r="LSN29" s="7"/>
      <c r="LSO29" s="7"/>
      <c r="LSP29" s="7"/>
      <c r="LSQ29" s="7"/>
      <c r="LSR29" s="7"/>
      <c r="LSS29" s="7"/>
      <c r="LST29" s="7"/>
      <c r="LSU29" s="7"/>
      <c r="LSV29" s="7"/>
      <c r="LSW29" s="7"/>
      <c r="LSX29" s="7"/>
      <c r="LSY29" s="7"/>
      <c r="LSZ29" s="7"/>
      <c r="LTA29" s="7"/>
      <c r="LTB29" s="7"/>
      <c r="LTC29" s="7"/>
      <c r="LTD29" s="7"/>
      <c r="LTE29" s="7"/>
      <c r="LTF29" s="7"/>
      <c r="LTG29" s="7"/>
      <c r="LTH29" s="7"/>
      <c r="LTI29" s="7"/>
      <c r="LTJ29" s="7"/>
      <c r="LTK29" s="7"/>
      <c r="LTL29" s="7"/>
      <c r="LTM29" s="7"/>
      <c r="LTN29" s="7"/>
      <c r="LTO29" s="7"/>
      <c r="LTP29" s="7"/>
      <c r="LTQ29" s="7"/>
      <c r="LTR29" s="7"/>
      <c r="LTS29" s="7"/>
      <c r="LTT29" s="7"/>
      <c r="LTU29" s="7"/>
      <c r="LTV29" s="7"/>
      <c r="LTW29" s="7"/>
      <c r="LTX29" s="7"/>
      <c r="LTY29" s="7"/>
      <c r="LTZ29" s="7"/>
      <c r="LUA29" s="7"/>
      <c r="LUB29" s="7"/>
      <c r="LUC29" s="7"/>
      <c r="LUD29" s="7"/>
      <c r="LUE29" s="7"/>
      <c r="LUF29" s="7"/>
      <c r="LUG29" s="7"/>
      <c r="LUH29" s="7"/>
      <c r="LUI29" s="7"/>
      <c r="LUJ29" s="7"/>
      <c r="LUK29" s="7"/>
      <c r="LUL29" s="7"/>
      <c r="LUM29" s="7"/>
      <c r="LUN29" s="7"/>
      <c r="LUO29" s="7"/>
      <c r="LUP29" s="7"/>
      <c r="LUQ29" s="7"/>
      <c r="LUR29" s="7"/>
      <c r="LUS29" s="7"/>
      <c r="LUT29" s="7"/>
      <c r="LUU29" s="7"/>
      <c r="LUV29" s="7"/>
      <c r="LUW29" s="7"/>
      <c r="LUX29" s="7"/>
      <c r="LUY29" s="7"/>
      <c r="LUZ29" s="7"/>
      <c r="LVA29" s="7"/>
      <c r="LVB29" s="7"/>
      <c r="LVC29" s="7"/>
      <c r="LVD29" s="7"/>
      <c r="LVE29" s="7"/>
      <c r="LVF29" s="7"/>
      <c r="LVG29" s="7"/>
      <c r="LVH29" s="7"/>
      <c r="LVI29" s="7"/>
      <c r="LVJ29" s="7"/>
      <c r="LVK29" s="7"/>
      <c r="LVL29" s="7"/>
      <c r="LVM29" s="7"/>
      <c r="LVN29" s="7"/>
      <c r="LVO29" s="7"/>
      <c r="LVP29" s="7"/>
      <c r="LVQ29" s="7"/>
      <c r="LVR29" s="7"/>
      <c r="LVS29" s="7"/>
      <c r="LVT29" s="7"/>
      <c r="LVU29" s="7"/>
      <c r="LVV29" s="7"/>
      <c r="LVW29" s="7"/>
      <c r="LVX29" s="7"/>
      <c r="LVY29" s="7"/>
      <c r="LVZ29" s="7"/>
      <c r="LWA29" s="7"/>
      <c r="LWB29" s="7"/>
      <c r="LWC29" s="7"/>
      <c r="LWD29" s="7"/>
      <c r="LWE29" s="7"/>
      <c r="LWF29" s="7"/>
      <c r="LWG29" s="7"/>
      <c r="LWH29" s="7"/>
      <c r="LWI29" s="7"/>
      <c r="LWJ29" s="7"/>
      <c r="LWK29" s="7"/>
      <c r="LWL29" s="7"/>
      <c r="LWM29" s="7"/>
      <c r="LWN29" s="7"/>
      <c r="LWP29" s="7"/>
      <c r="LWQ29" s="7"/>
      <c r="LWR29" s="7"/>
      <c r="LWS29" s="7"/>
      <c r="LWT29" s="7"/>
      <c r="LWU29" s="7"/>
      <c r="LWV29" s="7"/>
      <c r="LWW29" s="7"/>
      <c r="LWX29" s="7"/>
      <c r="LWY29" s="7"/>
      <c r="LWZ29" s="7"/>
      <c r="LXA29" s="7"/>
      <c r="LXB29" s="7"/>
      <c r="LXC29" s="7"/>
      <c r="LXD29" s="7"/>
      <c r="LXE29" s="7"/>
      <c r="LXF29" s="7"/>
      <c r="LXG29" s="7"/>
      <c r="LXH29" s="7"/>
      <c r="LXI29" s="7"/>
      <c r="LXJ29" s="7"/>
      <c r="LXK29" s="7"/>
      <c r="LXL29" s="7"/>
      <c r="LXM29" s="7"/>
      <c r="LXN29" s="7"/>
      <c r="LXO29" s="7"/>
      <c r="LXP29" s="7"/>
      <c r="LXQ29" s="7"/>
      <c r="LXR29" s="7"/>
      <c r="LXS29" s="7"/>
      <c r="LXT29" s="7"/>
      <c r="LXU29" s="7"/>
      <c r="LXV29" s="7"/>
      <c r="LXW29" s="7"/>
      <c r="LXX29" s="7"/>
      <c r="LXY29" s="7"/>
      <c r="LXZ29" s="7"/>
      <c r="LYA29" s="7"/>
      <c r="LYB29" s="7"/>
      <c r="LYC29" s="7"/>
      <c r="LYD29" s="7"/>
      <c r="LYE29" s="7"/>
      <c r="LYF29" s="7"/>
      <c r="LYG29" s="7"/>
      <c r="LYH29" s="7"/>
      <c r="LYI29" s="7"/>
      <c r="LYJ29" s="7"/>
      <c r="LYK29" s="7"/>
      <c r="LYL29" s="7"/>
      <c r="LYM29" s="7"/>
      <c r="LYN29" s="7"/>
      <c r="LYO29" s="7"/>
      <c r="LYP29" s="7"/>
      <c r="LYQ29" s="7"/>
      <c r="LYR29" s="7"/>
      <c r="LYS29" s="7"/>
      <c r="LYT29" s="7"/>
      <c r="LYU29" s="7"/>
      <c r="LYV29" s="7"/>
      <c r="LYW29" s="7"/>
      <c r="LYX29" s="7"/>
      <c r="LYY29" s="7"/>
      <c r="LYZ29" s="7"/>
      <c r="LZA29" s="7"/>
      <c r="LZB29" s="7"/>
      <c r="LZC29" s="7"/>
      <c r="LZD29" s="7"/>
      <c r="LZE29" s="7"/>
      <c r="LZF29" s="7"/>
      <c r="LZG29" s="7"/>
      <c r="LZH29" s="7"/>
      <c r="LZI29" s="7"/>
      <c r="LZJ29" s="7"/>
      <c r="LZK29" s="7"/>
      <c r="LZL29" s="7"/>
      <c r="LZM29" s="7"/>
      <c r="LZN29" s="7"/>
      <c r="LZO29" s="7"/>
      <c r="LZP29" s="7"/>
      <c r="LZQ29" s="7"/>
      <c r="LZR29" s="7"/>
      <c r="LZS29" s="7"/>
      <c r="LZT29" s="7"/>
      <c r="LZU29" s="7"/>
      <c r="LZV29" s="7"/>
      <c r="LZW29" s="7"/>
      <c r="LZX29" s="7"/>
      <c r="LZY29" s="7"/>
      <c r="LZZ29" s="7"/>
      <c r="MAA29" s="7"/>
      <c r="MAB29" s="7"/>
      <c r="MAC29" s="7"/>
      <c r="MAD29" s="7"/>
      <c r="MAE29" s="7"/>
      <c r="MAF29" s="7"/>
      <c r="MAG29" s="7"/>
      <c r="MAH29" s="7"/>
      <c r="MAI29" s="7"/>
      <c r="MAJ29" s="7"/>
      <c r="MAK29" s="7"/>
      <c r="MAL29" s="7"/>
      <c r="MAM29" s="7"/>
      <c r="MAN29" s="7"/>
      <c r="MAO29" s="7"/>
      <c r="MAP29" s="7"/>
      <c r="MAQ29" s="7"/>
      <c r="MAR29" s="7"/>
      <c r="MAS29" s="7"/>
      <c r="MAT29" s="7"/>
      <c r="MAU29" s="7"/>
      <c r="MAV29" s="7"/>
      <c r="MAW29" s="7"/>
      <c r="MAX29" s="7"/>
      <c r="MAY29" s="7"/>
      <c r="MAZ29" s="7"/>
      <c r="MBA29" s="7"/>
      <c r="MBB29" s="7"/>
      <c r="MBC29" s="7"/>
      <c r="MBD29" s="7"/>
      <c r="MBE29" s="7"/>
      <c r="MBF29" s="7"/>
      <c r="MBG29" s="7"/>
      <c r="MBH29" s="7"/>
      <c r="MBI29" s="7"/>
      <c r="MBJ29" s="7"/>
      <c r="MBK29" s="7"/>
      <c r="MBL29" s="7"/>
      <c r="MBM29" s="7"/>
      <c r="MBN29" s="7"/>
      <c r="MBO29" s="7"/>
      <c r="MBP29" s="7"/>
      <c r="MBQ29" s="7"/>
      <c r="MBR29" s="7"/>
      <c r="MBS29" s="7"/>
      <c r="MBT29" s="7"/>
      <c r="MBU29" s="7"/>
      <c r="MBV29" s="7"/>
      <c r="MBW29" s="7"/>
      <c r="MBX29" s="7"/>
      <c r="MBY29" s="7"/>
      <c r="MBZ29" s="7"/>
      <c r="MCA29" s="7"/>
      <c r="MCB29" s="7"/>
      <c r="MCC29" s="7"/>
      <c r="MCD29" s="7"/>
      <c r="MCE29" s="7"/>
      <c r="MCF29" s="7"/>
      <c r="MCG29" s="7"/>
      <c r="MCH29" s="7"/>
      <c r="MCI29" s="7"/>
      <c r="MCJ29" s="7"/>
      <c r="MCK29" s="7"/>
      <c r="MCL29" s="7"/>
      <c r="MCM29" s="7"/>
      <c r="MCN29" s="7"/>
      <c r="MCO29" s="7"/>
      <c r="MCP29" s="7"/>
      <c r="MCQ29" s="7"/>
      <c r="MCR29" s="7"/>
      <c r="MCS29" s="7"/>
      <c r="MCT29" s="7"/>
      <c r="MCU29" s="7"/>
      <c r="MCV29" s="7"/>
      <c r="MCW29" s="7"/>
      <c r="MCX29" s="7"/>
      <c r="MCY29" s="7"/>
      <c r="MCZ29" s="7"/>
      <c r="MDA29" s="7"/>
      <c r="MDB29" s="7"/>
      <c r="MDC29" s="7"/>
      <c r="MDD29" s="7"/>
      <c r="MDE29" s="7"/>
      <c r="MDF29" s="7"/>
      <c r="MDG29" s="7"/>
      <c r="MDH29" s="7"/>
      <c r="MDI29" s="7"/>
      <c r="MDJ29" s="7"/>
      <c r="MDK29" s="7"/>
      <c r="MDL29" s="7"/>
      <c r="MDM29" s="7"/>
      <c r="MDN29" s="7"/>
      <c r="MDO29" s="7"/>
      <c r="MDP29" s="7"/>
      <c r="MDQ29" s="7"/>
      <c r="MDR29" s="7"/>
      <c r="MDS29" s="7"/>
      <c r="MDT29" s="7"/>
      <c r="MDU29" s="7"/>
      <c r="MDV29" s="7"/>
      <c r="MDW29" s="7"/>
      <c r="MDX29" s="7"/>
      <c r="MDY29" s="7"/>
      <c r="MDZ29" s="7"/>
      <c r="MEA29" s="7"/>
      <c r="MEB29" s="7"/>
      <c r="MEC29" s="7"/>
      <c r="MED29" s="7"/>
      <c r="MEE29" s="7"/>
      <c r="MEF29" s="7"/>
      <c r="MEG29" s="7"/>
      <c r="MEH29" s="7"/>
      <c r="MEI29" s="7"/>
      <c r="MEJ29" s="7"/>
      <c r="MEK29" s="7"/>
      <c r="MEL29" s="7"/>
      <c r="MEM29" s="7"/>
      <c r="MEN29" s="7"/>
      <c r="MEO29" s="7"/>
      <c r="MEP29" s="7"/>
      <c r="MEQ29" s="7"/>
      <c r="MER29" s="7"/>
      <c r="MES29" s="7"/>
      <c r="MET29" s="7"/>
      <c r="MEU29" s="7"/>
      <c r="MEV29" s="7"/>
      <c r="MEW29" s="7"/>
      <c r="MEX29" s="7"/>
      <c r="MEY29" s="7"/>
      <c r="MEZ29" s="7"/>
      <c r="MFA29" s="7"/>
      <c r="MFB29" s="7"/>
      <c r="MFC29" s="7"/>
      <c r="MFD29" s="7"/>
      <c r="MFE29" s="7"/>
      <c r="MFF29" s="7"/>
      <c r="MFG29" s="7"/>
      <c r="MFH29" s="7"/>
      <c r="MFI29" s="7"/>
      <c r="MFJ29" s="7"/>
      <c r="MFK29" s="7"/>
      <c r="MFL29" s="7"/>
      <c r="MFM29" s="7"/>
      <c r="MFN29" s="7"/>
      <c r="MFO29" s="7"/>
      <c r="MFP29" s="7"/>
      <c r="MFQ29" s="7"/>
      <c r="MFR29" s="7"/>
      <c r="MFS29" s="7"/>
      <c r="MFT29" s="7"/>
      <c r="MFU29" s="7"/>
      <c r="MFV29" s="7"/>
      <c r="MFW29" s="7"/>
      <c r="MFX29" s="7"/>
      <c r="MFY29" s="7"/>
      <c r="MFZ29" s="7"/>
      <c r="MGA29" s="7"/>
      <c r="MGB29" s="7"/>
      <c r="MGC29" s="7"/>
      <c r="MGD29" s="7"/>
      <c r="MGE29" s="7"/>
      <c r="MGF29" s="7"/>
      <c r="MGG29" s="7"/>
      <c r="MGH29" s="7"/>
      <c r="MGI29" s="7"/>
      <c r="MGJ29" s="7"/>
      <c r="MGL29" s="7"/>
      <c r="MGM29" s="7"/>
      <c r="MGN29" s="7"/>
      <c r="MGO29" s="7"/>
      <c r="MGP29" s="7"/>
      <c r="MGQ29" s="7"/>
      <c r="MGR29" s="7"/>
      <c r="MGS29" s="7"/>
      <c r="MGT29" s="7"/>
      <c r="MGU29" s="7"/>
      <c r="MGV29" s="7"/>
      <c r="MGW29" s="7"/>
      <c r="MGX29" s="7"/>
      <c r="MGY29" s="7"/>
      <c r="MGZ29" s="7"/>
      <c r="MHA29" s="7"/>
      <c r="MHB29" s="7"/>
      <c r="MHC29" s="7"/>
      <c r="MHD29" s="7"/>
      <c r="MHE29" s="7"/>
      <c r="MHF29" s="7"/>
      <c r="MHG29" s="7"/>
      <c r="MHH29" s="7"/>
      <c r="MHI29" s="7"/>
      <c r="MHJ29" s="7"/>
      <c r="MHK29" s="7"/>
      <c r="MHL29" s="7"/>
      <c r="MHM29" s="7"/>
      <c r="MHN29" s="7"/>
      <c r="MHO29" s="7"/>
      <c r="MHP29" s="7"/>
      <c r="MHQ29" s="7"/>
      <c r="MHR29" s="7"/>
      <c r="MHS29" s="7"/>
      <c r="MHT29" s="7"/>
      <c r="MHU29" s="7"/>
      <c r="MHV29" s="7"/>
      <c r="MHW29" s="7"/>
      <c r="MHX29" s="7"/>
      <c r="MHY29" s="7"/>
      <c r="MHZ29" s="7"/>
      <c r="MIA29" s="7"/>
      <c r="MIB29" s="7"/>
      <c r="MIC29" s="7"/>
      <c r="MID29" s="7"/>
      <c r="MIE29" s="7"/>
      <c r="MIF29" s="7"/>
      <c r="MIG29" s="7"/>
      <c r="MIH29" s="7"/>
      <c r="MII29" s="7"/>
      <c r="MIJ29" s="7"/>
      <c r="MIK29" s="7"/>
      <c r="MIL29" s="7"/>
      <c r="MIM29" s="7"/>
      <c r="MIN29" s="7"/>
      <c r="MIO29" s="7"/>
      <c r="MIP29" s="7"/>
      <c r="MIQ29" s="7"/>
      <c r="MIR29" s="7"/>
      <c r="MIS29" s="7"/>
      <c r="MIT29" s="7"/>
      <c r="MIU29" s="7"/>
      <c r="MIV29" s="7"/>
      <c r="MIW29" s="7"/>
      <c r="MIX29" s="7"/>
      <c r="MIY29" s="7"/>
      <c r="MIZ29" s="7"/>
      <c r="MJA29" s="7"/>
      <c r="MJB29" s="7"/>
      <c r="MJC29" s="7"/>
      <c r="MJD29" s="7"/>
      <c r="MJE29" s="7"/>
      <c r="MJF29" s="7"/>
      <c r="MJG29" s="7"/>
      <c r="MJH29" s="7"/>
      <c r="MJI29" s="7"/>
      <c r="MJJ29" s="7"/>
      <c r="MJK29" s="7"/>
      <c r="MJL29" s="7"/>
      <c r="MJM29" s="7"/>
      <c r="MJN29" s="7"/>
      <c r="MJO29" s="7"/>
      <c r="MJP29" s="7"/>
      <c r="MJQ29" s="7"/>
      <c r="MJR29" s="7"/>
      <c r="MJS29" s="7"/>
      <c r="MJT29" s="7"/>
      <c r="MJU29" s="7"/>
      <c r="MJV29" s="7"/>
      <c r="MJW29" s="7"/>
      <c r="MJX29" s="7"/>
      <c r="MJY29" s="7"/>
      <c r="MJZ29" s="7"/>
      <c r="MKA29" s="7"/>
      <c r="MKB29" s="7"/>
      <c r="MKC29" s="7"/>
      <c r="MKD29" s="7"/>
      <c r="MKE29" s="7"/>
      <c r="MKF29" s="7"/>
      <c r="MKG29" s="7"/>
      <c r="MKH29" s="7"/>
      <c r="MKI29" s="7"/>
      <c r="MKJ29" s="7"/>
      <c r="MKK29" s="7"/>
      <c r="MKL29" s="7"/>
      <c r="MKM29" s="7"/>
      <c r="MKN29" s="7"/>
      <c r="MKO29" s="7"/>
      <c r="MKP29" s="7"/>
      <c r="MKQ29" s="7"/>
      <c r="MKR29" s="7"/>
      <c r="MKS29" s="7"/>
      <c r="MKT29" s="7"/>
      <c r="MKU29" s="7"/>
      <c r="MKV29" s="7"/>
      <c r="MKW29" s="7"/>
      <c r="MKX29" s="7"/>
      <c r="MKY29" s="7"/>
      <c r="MKZ29" s="7"/>
      <c r="MLA29" s="7"/>
      <c r="MLB29" s="7"/>
      <c r="MLC29" s="7"/>
      <c r="MLD29" s="7"/>
      <c r="MLE29" s="7"/>
      <c r="MLF29" s="7"/>
      <c r="MLG29" s="7"/>
      <c r="MLH29" s="7"/>
      <c r="MLI29" s="7"/>
      <c r="MLJ29" s="7"/>
      <c r="MLK29" s="7"/>
      <c r="MLL29" s="7"/>
      <c r="MLM29" s="7"/>
      <c r="MLN29" s="7"/>
      <c r="MLO29" s="7"/>
      <c r="MLP29" s="7"/>
      <c r="MLQ29" s="7"/>
      <c r="MLR29" s="7"/>
      <c r="MLS29" s="7"/>
      <c r="MLT29" s="7"/>
      <c r="MLU29" s="7"/>
      <c r="MLV29" s="7"/>
      <c r="MLW29" s="7"/>
      <c r="MLX29" s="7"/>
      <c r="MLY29" s="7"/>
      <c r="MLZ29" s="7"/>
      <c r="MMA29" s="7"/>
      <c r="MMB29" s="7"/>
      <c r="MMC29" s="7"/>
      <c r="MMD29" s="7"/>
      <c r="MME29" s="7"/>
      <c r="MMF29" s="7"/>
      <c r="MMG29" s="7"/>
      <c r="MMH29" s="7"/>
      <c r="MMI29" s="7"/>
      <c r="MMJ29" s="7"/>
      <c r="MMK29" s="7"/>
      <c r="MML29" s="7"/>
      <c r="MMM29" s="7"/>
      <c r="MMN29" s="7"/>
      <c r="MMO29" s="7"/>
      <c r="MMP29" s="7"/>
      <c r="MMQ29" s="7"/>
      <c r="MMR29" s="7"/>
      <c r="MMS29" s="7"/>
      <c r="MMT29" s="7"/>
      <c r="MMU29" s="7"/>
      <c r="MMV29" s="7"/>
      <c r="MMW29" s="7"/>
      <c r="MMX29" s="7"/>
      <c r="MMY29" s="7"/>
      <c r="MMZ29" s="7"/>
      <c r="MNA29" s="7"/>
      <c r="MNB29" s="7"/>
      <c r="MNC29" s="7"/>
      <c r="MND29" s="7"/>
      <c r="MNE29" s="7"/>
      <c r="MNF29" s="7"/>
      <c r="MNG29" s="7"/>
      <c r="MNH29" s="7"/>
      <c r="MNI29" s="7"/>
      <c r="MNJ29" s="7"/>
      <c r="MNK29" s="7"/>
      <c r="MNL29" s="7"/>
      <c r="MNM29" s="7"/>
      <c r="MNN29" s="7"/>
      <c r="MNO29" s="7"/>
      <c r="MNP29" s="7"/>
      <c r="MNQ29" s="7"/>
      <c r="MNR29" s="7"/>
      <c r="MNS29" s="7"/>
      <c r="MNT29" s="7"/>
      <c r="MNU29" s="7"/>
      <c r="MNV29" s="7"/>
      <c r="MNW29" s="7"/>
      <c r="MNX29" s="7"/>
      <c r="MNY29" s="7"/>
      <c r="MNZ29" s="7"/>
      <c r="MOA29" s="7"/>
      <c r="MOB29" s="7"/>
      <c r="MOC29" s="7"/>
      <c r="MOD29" s="7"/>
      <c r="MOE29" s="7"/>
      <c r="MOF29" s="7"/>
      <c r="MOG29" s="7"/>
      <c r="MOH29" s="7"/>
      <c r="MOI29" s="7"/>
      <c r="MOJ29" s="7"/>
      <c r="MOK29" s="7"/>
      <c r="MOL29" s="7"/>
      <c r="MOM29" s="7"/>
      <c r="MON29" s="7"/>
      <c r="MOO29" s="7"/>
      <c r="MOP29" s="7"/>
      <c r="MOQ29" s="7"/>
      <c r="MOR29" s="7"/>
      <c r="MOS29" s="7"/>
      <c r="MOT29" s="7"/>
      <c r="MOU29" s="7"/>
      <c r="MOV29" s="7"/>
      <c r="MOW29" s="7"/>
      <c r="MOX29" s="7"/>
      <c r="MOY29" s="7"/>
      <c r="MOZ29" s="7"/>
      <c r="MPA29" s="7"/>
      <c r="MPB29" s="7"/>
      <c r="MPC29" s="7"/>
      <c r="MPD29" s="7"/>
      <c r="MPE29" s="7"/>
      <c r="MPF29" s="7"/>
      <c r="MPG29" s="7"/>
      <c r="MPH29" s="7"/>
      <c r="MPI29" s="7"/>
      <c r="MPJ29" s="7"/>
      <c r="MPK29" s="7"/>
      <c r="MPL29" s="7"/>
      <c r="MPM29" s="7"/>
      <c r="MPN29" s="7"/>
      <c r="MPO29" s="7"/>
      <c r="MPP29" s="7"/>
      <c r="MPQ29" s="7"/>
      <c r="MPR29" s="7"/>
      <c r="MPS29" s="7"/>
      <c r="MPT29" s="7"/>
      <c r="MPU29" s="7"/>
      <c r="MPV29" s="7"/>
      <c r="MPW29" s="7"/>
      <c r="MPX29" s="7"/>
      <c r="MPY29" s="7"/>
      <c r="MPZ29" s="7"/>
      <c r="MQA29" s="7"/>
      <c r="MQB29" s="7"/>
      <c r="MQC29" s="7"/>
      <c r="MQD29" s="7"/>
      <c r="MQE29" s="7"/>
      <c r="MQF29" s="7"/>
      <c r="MQH29" s="7"/>
      <c r="MQI29" s="7"/>
      <c r="MQJ29" s="7"/>
      <c r="MQK29" s="7"/>
      <c r="MQL29" s="7"/>
      <c r="MQM29" s="7"/>
      <c r="MQN29" s="7"/>
      <c r="MQO29" s="7"/>
      <c r="MQP29" s="7"/>
      <c r="MQQ29" s="7"/>
      <c r="MQR29" s="7"/>
      <c r="MQS29" s="7"/>
      <c r="MQT29" s="7"/>
      <c r="MQU29" s="7"/>
      <c r="MQV29" s="7"/>
      <c r="MQW29" s="7"/>
      <c r="MQX29" s="7"/>
      <c r="MQY29" s="7"/>
      <c r="MQZ29" s="7"/>
      <c r="MRA29" s="7"/>
      <c r="MRB29" s="7"/>
      <c r="MRC29" s="7"/>
      <c r="MRD29" s="7"/>
      <c r="MRE29" s="7"/>
      <c r="MRF29" s="7"/>
      <c r="MRG29" s="7"/>
      <c r="MRH29" s="7"/>
      <c r="MRI29" s="7"/>
      <c r="MRJ29" s="7"/>
      <c r="MRK29" s="7"/>
      <c r="MRL29" s="7"/>
      <c r="MRM29" s="7"/>
      <c r="MRN29" s="7"/>
      <c r="MRO29" s="7"/>
      <c r="MRP29" s="7"/>
      <c r="MRQ29" s="7"/>
      <c r="MRR29" s="7"/>
      <c r="MRS29" s="7"/>
      <c r="MRT29" s="7"/>
      <c r="MRU29" s="7"/>
      <c r="MRV29" s="7"/>
      <c r="MRW29" s="7"/>
      <c r="MRX29" s="7"/>
      <c r="MRY29" s="7"/>
      <c r="MRZ29" s="7"/>
      <c r="MSA29" s="7"/>
      <c r="MSB29" s="7"/>
      <c r="MSC29" s="7"/>
      <c r="MSD29" s="7"/>
      <c r="MSE29" s="7"/>
      <c r="MSF29" s="7"/>
      <c r="MSG29" s="7"/>
      <c r="MSH29" s="7"/>
      <c r="MSI29" s="7"/>
      <c r="MSJ29" s="7"/>
      <c r="MSK29" s="7"/>
      <c r="MSL29" s="7"/>
      <c r="MSM29" s="7"/>
      <c r="MSN29" s="7"/>
      <c r="MSO29" s="7"/>
      <c r="MSP29" s="7"/>
      <c r="MSQ29" s="7"/>
      <c r="MSR29" s="7"/>
      <c r="MSS29" s="7"/>
      <c r="MST29" s="7"/>
      <c r="MSU29" s="7"/>
      <c r="MSV29" s="7"/>
      <c r="MSW29" s="7"/>
      <c r="MSX29" s="7"/>
      <c r="MSY29" s="7"/>
      <c r="MSZ29" s="7"/>
      <c r="MTA29" s="7"/>
      <c r="MTB29" s="7"/>
      <c r="MTC29" s="7"/>
      <c r="MTD29" s="7"/>
      <c r="MTE29" s="7"/>
      <c r="MTF29" s="7"/>
      <c r="MTG29" s="7"/>
      <c r="MTH29" s="7"/>
      <c r="MTI29" s="7"/>
      <c r="MTJ29" s="7"/>
      <c r="MTK29" s="7"/>
      <c r="MTL29" s="7"/>
      <c r="MTM29" s="7"/>
      <c r="MTN29" s="7"/>
      <c r="MTO29" s="7"/>
      <c r="MTP29" s="7"/>
      <c r="MTQ29" s="7"/>
      <c r="MTR29" s="7"/>
      <c r="MTS29" s="7"/>
      <c r="MTT29" s="7"/>
      <c r="MTU29" s="7"/>
      <c r="MTV29" s="7"/>
      <c r="MTW29" s="7"/>
      <c r="MTX29" s="7"/>
      <c r="MTY29" s="7"/>
      <c r="MTZ29" s="7"/>
      <c r="MUA29" s="7"/>
      <c r="MUB29" s="7"/>
      <c r="MUC29" s="7"/>
      <c r="MUD29" s="7"/>
      <c r="MUE29" s="7"/>
      <c r="MUF29" s="7"/>
      <c r="MUG29" s="7"/>
      <c r="MUH29" s="7"/>
      <c r="MUI29" s="7"/>
      <c r="MUJ29" s="7"/>
      <c r="MUK29" s="7"/>
      <c r="MUL29" s="7"/>
      <c r="MUM29" s="7"/>
      <c r="MUN29" s="7"/>
      <c r="MUO29" s="7"/>
      <c r="MUP29" s="7"/>
      <c r="MUQ29" s="7"/>
      <c r="MUR29" s="7"/>
      <c r="MUS29" s="7"/>
      <c r="MUT29" s="7"/>
      <c r="MUU29" s="7"/>
      <c r="MUV29" s="7"/>
      <c r="MUW29" s="7"/>
      <c r="MUX29" s="7"/>
      <c r="MUY29" s="7"/>
      <c r="MUZ29" s="7"/>
      <c r="MVA29" s="7"/>
      <c r="MVB29" s="7"/>
      <c r="MVC29" s="7"/>
      <c r="MVD29" s="7"/>
      <c r="MVE29" s="7"/>
      <c r="MVF29" s="7"/>
      <c r="MVG29" s="7"/>
      <c r="MVH29" s="7"/>
      <c r="MVI29" s="7"/>
      <c r="MVJ29" s="7"/>
      <c r="MVK29" s="7"/>
      <c r="MVL29" s="7"/>
      <c r="MVM29" s="7"/>
      <c r="MVN29" s="7"/>
      <c r="MVO29" s="7"/>
      <c r="MVP29" s="7"/>
      <c r="MVQ29" s="7"/>
      <c r="MVR29" s="7"/>
      <c r="MVS29" s="7"/>
      <c r="MVT29" s="7"/>
      <c r="MVU29" s="7"/>
      <c r="MVV29" s="7"/>
      <c r="MVW29" s="7"/>
      <c r="MVX29" s="7"/>
      <c r="MVY29" s="7"/>
      <c r="MVZ29" s="7"/>
      <c r="MWA29" s="7"/>
      <c r="MWB29" s="7"/>
      <c r="MWC29" s="7"/>
      <c r="MWD29" s="7"/>
      <c r="MWE29" s="7"/>
      <c r="MWF29" s="7"/>
      <c r="MWG29" s="7"/>
      <c r="MWH29" s="7"/>
      <c r="MWI29" s="7"/>
      <c r="MWJ29" s="7"/>
      <c r="MWK29" s="7"/>
      <c r="MWL29" s="7"/>
      <c r="MWM29" s="7"/>
      <c r="MWN29" s="7"/>
      <c r="MWO29" s="7"/>
      <c r="MWP29" s="7"/>
      <c r="MWQ29" s="7"/>
      <c r="MWR29" s="7"/>
      <c r="MWS29" s="7"/>
      <c r="MWT29" s="7"/>
      <c r="MWU29" s="7"/>
      <c r="MWV29" s="7"/>
      <c r="MWW29" s="7"/>
      <c r="MWX29" s="7"/>
      <c r="MWY29" s="7"/>
      <c r="MWZ29" s="7"/>
      <c r="MXA29" s="7"/>
      <c r="MXB29" s="7"/>
      <c r="MXC29" s="7"/>
      <c r="MXD29" s="7"/>
      <c r="MXE29" s="7"/>
      <c r="MXF29" s="7"/>
      <c r="MXG29" s="7"/>
      <c r="MXH29" s="7"/>
      <c r="MXI29" s="7"/>
      <c r="MXJ29" s="7"/>
      <c r="MXK29" s="7"/>
      <c r="MXL29" s="7"/>
      <c r="MXM29" s="7"/>
      <c r="MXN29" s="7"/>
      <c r="MXO29" s="7"/>
      <c r="MXP29" s="7"/>
      <c r="MXQ29" s="7"/>
      <c r="MXR29" s="7"/>
      <c r="MXS29" s="7"/>
      <c r="MXT29" s="7"/>
      <c r="MXU29" s="7"/>
      <c r="MXV29" s="7"/>
      <c r="MXW29" s="7"/>
      <c r="MXX29" s="7"/>
      <c r="MXY29" s="7"/>
      <c r="MXZ29" s="7"/>
      <c r="MYA29" s="7"/>
      <c r="MYB29" s="7"/>
      <c r="MYC29" s="7"/>
      <c r="MYD29" s="7"/>
      <c r="MYE29" s="7"/>
      <c r="MYF29" s="7"/>
      <c r="MYG29" s="7"/>
      <c r="MYH29" s="7"/>
      <c r="MYI29" s="7"/>
      <c r="MYJ29" s="7"/>
      <c r="MYK29" s="7"/>
      <c r="MYL29" s="7"/>
      <c r="MYM29" s="7"/>
      <c r="MYN29" s="7"/>
      <c r="MYO29" s="7"/>
      <c r="MYP29" s="7"/>
      <c r="MYQ29" s="7"/>
      <c r="MYR29" s="7"/>
      <c r="MYS29" s="7"/>
      <c r="MYT29" s="7"/>
      <c r="MYU29" s="7"/>
      <c r="MYV29" s="7"/>
      <c r="MYW29" s="7"/>
      <c r="MYX29" s="7"/>
      <c r="MYY29" s="7"/>
      <c r="MYZ29" s="7"/>
      <c r="MZA29" s="7"/>
      <c r="MZB29" s="7"/>
      <c r="MZC29" s="7"/>
      <c r="MZD29" s="7"/>
      <c r="MZE29" s="7"/>
      <c r="MZF29" s="7"/>
      <c r="MZG29" s="7"/>
      <c r="MZH29" s="7"/>
      <c r="MZI29" s="7"/>
      <c r="MZJ29" s="7"/>
      <c r="MZK29" s="7"/>
      <c r="MZL29" s="7"/>
      <c r="MZM29" s="7"/>
      <c r="MZN29" s="7"/>
      <c r="MZO29" s="7"/>
      <c r="MZP29" s="7"/>
      <c r="MZQ29" s="7"/>
      <c r="MZR29" s="7"/>
      <c r="MZS29" s="7"/>
      <c r="MZT29" s="7"/>
      <c r="MZU29" s="7"/>
      <c r="MZV29" s="7"/>
      <c r="MZW29" s="7"/>
      <c r="MZX29" s="7"/>
      <c r="MZY29" s="7"/>
      <c r="MZZ29" s="7"/>
      <c r="NAA29" s="7"/>
      <c r="NAB29" s="7"/>
      <c r="NAD29" s="7"/>
      <c r="NAE29" s="7"/>
      <c r="NAF29" s="7"/>
      <c r="NAG29" s="7"/>
      <c r="NAH29" s="7"/>
      <c r="NAI29" s="7"/>
      <c r="NAJ29" s="7"/>
      <c r="NAK29" s="7"/>
      <c r="NAL29" s="7"/>
      <c r="NAM29" s="7"/>
      <c r="NAN29" s="7"/>
      <c r="NAO29" s="7"/>
      <c r="NAP29" s="7"/>
      <c r="NAQ29" s="7"/>
      <c r="NAR29" s="7"/>
      <c r="NAS29" s="7"/>
      <c r="NAT29" s="7"/>
      <c r="NAU29" s="7"/>
      <c r="NAV29" s="7"/>
      <c r="NAW29" s="7"/>
      <c r="NAX29" s="7"/>
      <c r="NAY29" s="7"/>
      <c r="NAZ29" s="7"/>
      <c r="NBA29" s="7"/>
      <c r="NBB29" s="7"/>
      <c r="NBC29" s="7"/>
      <c r="NBD29" s="7"/>
      <c r="NBE29" s="7"/>
      <c r="NBF29" s="7"/>
      <c r="NBG29" s="7"/>
      <c r="NBH29" s="7"/>
      <c r="NBI29" s="7"/>
      <c r="NBJ29" s="7"/>
      <c r="NBK29" s="7"/>
      <c r="NBL29" s="7"/>
      <c r="NBM29" s="7"/>
      <c r="NBN29" s="7"/>
      <c r="NBO29" s="7"/>
      <c r="NBP29" s="7"/>
      <c r="NBQ29" s="7"/>
      <c r="NBR29" s="7"/>
      <c r="NBS29" s="7"/>
      <c r="NBT29" s="7"/>
      <c r="NBU29" s="7"/>
      <c r="NBV29" s="7"/>
      <c r="NBW29" s="7"/>
      <c r="NBX29" s="7"/>
      <c r="NBY29" s="7"/>
      <c r="NBZ29" s="7"/>
      <c r="NCA29" s="7"/>
      <c r="NCB29" s="7"/>
      <c r="NCC29" s="7"/>
      <c r="NCD29" s="7"/>
      <c r="NCE29" s="7"/>
      <c r="NCF29" s="7"/>
      <c r="NCG29" s="7"/>
      <c r="NCH29" s="7"/>
      <c r="NCI29" s="7"/>
      <c r="NCJ29" s="7"/>
      <c r="NCK29" s="7"/>
      <c r="NCL29" s="7"/>
      <c r="NCM29" s="7"/>
      <c r="NCN29" s="7"/>
      <c r="NCO29" s="7"/>
      <c r="NCP29" s="7"/>
      <c r="NCQ29" s="7"/>
      <c r="NCR29" s="7"/>
      <c r="NCS29" s="7"/>
      <c r="NCT29" s="7"/>
      <c r="NCU29" s="7"/>
      <c r="NCV29" s="7"/>
      <c r="NCW29" s="7"/>
      <c r="NCX29" s="7"/>
      <c r="NCY29" s="7"/>
      <c r="NCZ29" s="7"/>
      <c r="NDA29" s="7"/>
      <c r="NDB29" s="7"/>
      <c r="NDC29" s="7"/>
      <c r="NDD29" s="7"/>
      <c r="NDE29" s="7"/>
      <c r="NDF29" s="7"/>
      <c r="NDG29" s="7"/>
      <c r="NDH29" s="7"/>
      <c r="NDI29" s="7"/>
      <c r="NDJ29" s="7"/>
      <c r="NDK29" s="7"/>
      <c r="NDL29" s="7"/>
      <c r="NDM29" s="7"/>
      <c r="NDN29" s="7"/>
      <c r="NDO29" s="7"/>
      <c r="NDP29" s="7"/>
      <c r="NDQ29" s="7"/>
      <c r="NDR29" s="7"/>
      <c r="NDS29" s="7"/>
      <c r="NDT29" s="7"/>
      <c r="NDU29" s="7"/>
      <c r="NDV29" s="7"/>
      <c r="NDW29" s="7"/>
      <c r="NDX29" s="7"/>
      <c r="NDY29" s="7"/>
      <c r="NDZ29" s="7"/>
      <c r="NEA29" s="7"/>
      <c r="NEB29" s="7"/>
      <c r="NEC29" s="7"/>
      <c r="NED29" s="7"/>
      <c r="NEE29" s="7"/>
      <c r="NEF29" s="7"/>
      <c r="NEG29" s="7"/>
      <c r="NEH29" s="7"/>
      <c r="NEI29" s="7"/>
      <c r="NEJ29" s="7"/>
      <c r="NEK29" s="7"/>
      <c r="NEL29" s="7"/>
      <c r="NEM29" s="7"/>
      <c r="NEN29" s="7"/>
      <c r="NEO29" s="7"/>
      <c r="NEP29" s="7"/>
      <c r="NEQ29" s="7"/>
      <c r="NER29" s="7"/>
      <c r="NES29" s="7"/>
      <c r="NET29" s="7"/>
      <c r="NEU29" s="7"/>
      <c r="NEV29" s="7"/>
      <c r="NEW29" s="7"/>
      <c r="NEX29" s="7"/>
      <c r="NEY29" s="7"/>
      <c r="NEZ29" s="7"/>
      <c r="NFA29" s="7"/>
      <c r="NFB29" s="7"/>
      <c r="NFC29" s="7"/>
      <c r="NFD29" s="7"/>
      <c r="NFE29" s="7"/>
      <c r="NFF29" s="7"/>
      <c r="NFG29" s="7"/>
      <c r="NFH29" s="7"/>
      <c r="NFI29" s="7"/>
      <c r="NFJ29" s="7"/>
      <c r="NFK29" s="7"/>
      <c r="NFL29" s="7"/>
      <c r="NFM29" s="7"/>
      <c r="NFN29" s="7"/>
      <c r="NFO29" s="7"/>
      <c r="NFP29" s="7"/>
      <c r="NFQ29" s="7"/>
      <c r="NFR29" s="7"/>
      <c r="NFS29" s="7"/>
      <c r="NFT29" s="7"/>
      <c r="NFU29" s="7"/>
      <c r="NFV29" s="7"/>
      <c r="NFW29" s="7"/>
      <c r="NFX29" s="7"/>
      <c r="NFY29" s="7"/>
      <c r="NFZ29" s="7"/>
      <c r="NGA29" s="7"/>
      <c r="NGB29" s="7"/>
      <c r="NGC29" s="7"/>
      <c r="NGD29" s="7"/>
      <c r="NGE29" s="7"/>
      <c r="NGF29" s="7"/>
      <c r="NGG29" s="7"/>
      <c r="NGH29" s="7"/>
      <c r="NGI29" s="7"/>
      <c r="NGJ29" s="7"/>
      <c r="NGK29" s="7"/>
      <c r="NGL29" s="7"/>
      <c r="NGM29" s="7"/>
      <c r="NGN29" s="7"/>
      <c r="NGO29" s="7"/>
      <c r="NGP29" s="7"/>
      <c r="NGQ29" s="7"/>
      <c r="NGR29" s="7"/>
      <c r="NGS29" s="7"/>
      <c r="NGT29" s="7"/>
      <c r="NGU29" s="7"/>
      <c r="NGV29" s="7"/>
      <c r="NGW29" s="7"/>
      <c r="NGX29" s="7"/>
      <c r="NGY29" s="7"/>
      <c r="NGZ29" s="7"/>
      <c r="NHA29" s="7"/>
      <c r="NHB29" s="7"/>
      <c r="NHC29" s="7"/>
      <c r="NHD29" s="7"/>
      <c r="NHE29" s="7"/>
      <c r="NHF29" s="7"/>
      <c r="NHG29" s="7"/>
      <c r="NHH29" s="7"/>
      <c r="NHI29" s="7"/>
      <c r="NHJ29" s="7"/>
      <c r="NHK29" s="7"/>
      <c r="NHL29" s="7"/>
      <c r="NHM29" s="7"/>
      <c r="NHN29" s="7"/>
      <c r="NHO29" s="7"/>
      <c r="NHP29" s="7"/>
      <c r="NHQ29" s="7"/>
      <c r="NHR29" s="7"/>
      <c r="NHS29" s="7"/>
      <c r="NHT29" s="7"/>
      <c r="NHU29" s="7"/>
      <c r="NHV29" s="7"/>
      <c r="NHW29" s="7"/>
      <c r="NHX29" s="7"/>
      <c r="NHY29" s="7"/>
      <c r="NHZ29" s="7"/>
      <c r="NIA29" s="7"/>
      <c r="NIB29" s="7"/>
      <c r="NIC29" s="7"/>
      <c r="NID29" s="7"/>
      <c r="NIE29" s="7"/>
      <c r="NIF29" s="7"/>
      <c r="NIG29" s="7"/>
      <c r="NIH29" s="7"/>
      <c r="NII29" s="7"/>
      <c r="NIJ29" s="7"/>
      <c r="NIK29" s="7"/>
      <c r="NIL29" s="7"/>
      <c r="NIM29" s="7"/>
      <c r="NIN29" s="7"/>
      <c r="NIO29" s="7"/>
      <c r="NIP29" s="7"/>
      <c r="NIQ29" s="7"/>
      <c r="NIR29" s="7"/>
      <c r="NIS29" s="7"/>
      <c r="NIT29" s="7"/>
      <c r="NIU29" s="7"/>
      <c r="NIV29" s="7"/>
      <c r="NIW29" s="7"/>
      <c r="NIX29" s="7"/>
      <c r="NIY29" s="7"/>
      <c r="NIZ29" s="7"/>
      <c r="NJA29" s="7"/>
      <c r="NJB29" s="7"/>
      <c r="NJC29" s="7"/>
      <c r="NJD29" s="7"/>
      <c r="NJE29" s="7"/>
      <c r="NJF29" s="7"/>
      <c r="NJG29" s="7"/>
      <c r="NJH29" s="7"/>
      <c r="NJI29" s="7"/>
      <c r="NJJ29" s="7"/>
      <c r="NJK29" s="7"/>
      <c r="NJL29" s="7"/>
      <c r="NJM29" s="7"/>
      <c r="NJN29" s="7"/>
      <c r="NJO29" s="7"/>
      <c r="NJP29" s="7"/>
      <c r="NJQ29" s="7"/>
      <c r="NJR29" s="7"/>
      <c r="NJS29" s="7"/>
      <c r="NJT29" s="7"/>
      <c r="NJU29" s="7"/>
      <c r="NJV29" s="7"/>
      <c r="NJW29" s="7"/>
      <c r="NJX29" s="7"/>
      <c r="NJZ29" s="7"/>
      <c r="NKA29" s="7"/>
      <c r="NKB29" s="7"/>
      <c r="NKC29" s="7"/>
      <c r="NKD29" s="7"/>
      <c r="NKE29" s="7"/>
      <c r="NKF29" s="7"/>
      <c r="NKG29" s="7"/>
      <c r="NKH29" s="7"/>
      <c r="NKI29" s="7"/>
      <c r="NKJ29" s="7"/>
      <c r="NKK29" s="7"/>
      <c r="NKL29" s="7"/>
      <c r="NKM29" s="7"/>
      <c r="NKN29" s="7"/>
      <c r="NKO29" s="7"/>
      <c r="NKP29" s="7"/>
      <c r="NKQ29" s="7"/>
      <c r="NKR29" s="7"/>
      <c r="NKS29" s="7"/>
      <c r="NKT29" s="7"/>
      <c r="NKU29" s="7"/>
      <c r="NKV29" s="7"/>
      <c r="NKW29" s="7"/>
      <c r="NKX29" s="7"/>
      <c r="NKY29" s="7"/>
      <c r="NKZ29" s="7"/>
      <c r="NLA29" s="7"/>
      <c r="NLB29" s="7"/>
      <c r="NLC29" s="7"/>
      <c r="NLD29" s="7"/>
      <c r="NLE29" s="7"/>
      <c r="NLF29" s="7"/>
      <c r="NLG29" s="7"/>
      <c r="NLH29" s="7"/>
      <c r="NLI29" s="7"/>
      <c r="NLJ29" s="7"/>
      <c r="NLK29" s="7"/>
      <c r="NLL29" s="7"/>
      <c r="NLM29" s="7"/>
      <c r="NLN29" s="7"/>
      <c r="NLO29" s="7"/>
      <c r="NLP29" s="7"/>
      <c r="NLQ29" s="7"/>
      <c r="NLR29" s="7"/>
      <c r="NLS29" s="7"/>
      <c r="NLT29" s="7"/>
      <c r="NLU29" s="7"/>
      <c r="NLV29" s="7"/>
      <c r="NLW29" s="7"/>
      <c r="NLX29" s="7"/>
      <c r="NLY29" s="7"/>
      <c r="NLZ29" s="7"/>
      <c r="NMA29" s="7"/>
      <c r="NMB29" s="7"/>
      <c r="NMC29" s="7"/>
      <c r="NMD29" s="7"/>
      <c r="NME29" s="7"/>
      <c r="NMF29" s="7"/>
      <c r="NMG29" s="7"/>
      <c r="NMH29" s="7"/>
      <c r="NMI29" s="7"/>
      <c r="NMJ29" s="7"/>
      <c r="NMK29" s="7"/>
      <c r="NML29" s="7"/>
      <c r="NMM29" s="7"/>
      <c r="NMN29" s="7"/>
      <c r="NMO29" s="7"/>
      <c r="NMP29" s="7"/>
      <c r="NMQ29" s="7"/>
      <c r="NMR29" s="7"/>
      <c r="NMS29" s="7"/>
      <c r="NMT29" s="7"/>
      <c r="NMU29" s="7"/>
      <c r="NMV29" s="7"/>
      <c r="NMW29" s="7"/>
      <c r="NMX29" s="7"/>
      <c r="NMY29" s="7"/>
      <c r="NMZ29" s="7"/>
      <c r="NNA29" s="7"/>
      <c r="NNB29" s="7"/>
      <c r="NNC29" s="7"/>
      <c r="NND29" s="7"/>
      <c r="NNE29" s="7"/>
      <c r="NNF29" s="7"/>
      <c r="NNG29" s="7"/>
      <c r="NNH29" s="7"/>
      <c r="NNI29" s="7"/>
      <c r="NNJ29" s="7"/>
      <c r="NNK29" s="7"/>
      <c r="NNL29" s="7"/>
      <c r="NNM29" s="7"/>
      <c r="NNN29" s="7"/>
      <c r="NNO29" s="7"/>
      <c r="NNP29" s="7"/>
      <c r="NNQ29" s="7"/>
      <c r="NNR29" s="7"/>
      <c r="NNS29" s="7"/>
      <c r="NNT29" s="7"/>
      <c r="NNU29" s="7"/>
      <c r="NNV29" s="7"/>
      <c r="NNW29" s="7"/>
      <c r="NNX29" s="7"/>
      <c r="NNY29" s="7"/>
      <c r="NNZ29" s="7"/>
      <c r="NOA29" s="7"/>
      <c r="NOB29" s="7"/>
      <c r="NOC29" s="7"/>
      <c r="NOD29" s="7"/>
      <c r="NOE29" s="7"/>
      <c r="NOF29" s="7"/>
      <c r="NOG29" s="7"/>
      <c r="NOH29" s="7"/>
      <c r="NOI29" s="7"/>
      <c r="NOJ29" s="7"/>
      <c r="NOK29" s="7"/>
      <c r="NOL29" s="7"/>
      <c r="NOM29" s="7"/>
      <c r="NON29" s="7"/>
      <c r="NOO29" s="7"/>
      <c r="NOP29" s="7"/>
      <c r="NOQ29" s="7"/>
      <c r="NOR29" s="7"/>
      <c r="NOS29" s="7"/>
      <c r="NOT29" s="7"/>
      <c r="NOU29" s="7"/>
      <c r="NOV29" s="7"/>
      <c r="NOW29" s="7"/>
      <c r="NOX29" s="7"/>
      <c r="NOY29" s="7"/>
      <c r="NOZ29" s="7"/>
      <c r="NPA29" s="7"/>
      <c r="NPB29" s="7"/>
      <c r="NPC29" s="7"/>
      <c r="NPD29" s="7"/>
      <c r="NPE29" s="7"/>
      <c r="NPF29" s="7"/>
      <c r="NPG29" s="7"/>
      <c r="NPH29" s="7"/>
      <c r="NPI29" s="7"/>
      <c r="NPJ29" s="7"/>
      <c r="NPK29" s="7"/>
      <c r="NPL29" s="7"/>
      <c r="NPM29" s="7"/>
      <c r="NPN29" s="7"/>
      <c r="NPO29" s="7"/>
      <c r="NPP29" s="7"/>
      <c r="NPQ29" s="7"/>
      <c r="NPR29" s="7"/>
      <c r="NPS29" s="7"/>
      <c r="NPT29" s="7"/>
      <c r="NPU29" s="7"/>
      <c r="NPV29" s="7"/>
      <c r="NPW29" s="7"/>
      <c r="NPX29" s="7"/>
      <c r="NPY29" s="7"/>
      <c r="NPZ29" s="7"/>
      <c r="NQA29" s="7"/>
      <c r="NQB29" s="7"/>
      <c r="NQC29" s="7"/>
      <c r="NQD29" s="7"/>
      <c r="NQE29" s="7"/>
      <c r="NQF29" s="7"/>
      <c r="NQG29" s="7"/>
      <c r="NQH29" s="7"/>
      <c r="NQI29" s="7"/>
      <c r="NQJ29" s="7"/>
      <c r="NQK29" s="7"/>
      <c r="NQL29" s="7"/>
      <c r="NQM29" s="7"/>
      <c r="NQN29" s="7"/>
      <c r="NQO29" s="7"/>
      <c r="NQP29" s="7"/>
      <c r="NQQ29" s="7"/>
      <c r="NQR29" s="7"/>
      <c r="NQS29" s="7"/>
      <c r="NQT29" s="7"/>
      <c r="NQU29" s="7"/>
      <c r="NQV29" s="7"/>
      <c r="NQW29" s="7"/>
      <c r="NQX29" s="7"/>
      <c r="NQY29" s="7"/>
      <c r="NQZ29" s="7"/>
      <c r="NRA29" s="7"/>
      <c r="NRB29" s="7"/>
      <c r="NRC29" s="7"/>
      <c r="NRD29" s="7"/>
      <c r="NRE29" s="7"/>
      <c r="NRF29" s="7"/>
      <c r="NRG29" s="7"/>
      <c r="NRH29" s="7"/>
      <c r="NRI29" s="7"/>
      <c r="NRJ29" s="7"/>
      <c r="NRK29" s="7"/>
      <c r="NRL29" s="7"/>
      <c r="NRM29" s="7"/>
      <c r="NRN29" s="7"/>
      <c r="NRO29" s="7"/>
      <c r="NRP29" s="7"/>
      <c r="NRQ29" s="7"/>
      <c r="NRR29" s="7"/>
      <c r="NRS29" s="7"/>
      <c r="NRT29" s="7"/>
      <c r="NRU29" s="7"/>
      <c r="NRV29" s="7"/>
      <c r="NRW29" s="7"/>
      <c r="NRX29" s="7"/>
      <c r="NRY29" s="7"/>
      <c r="NRZ29" s="7"/>
      <c r="NSA29" s="7"/>
      <c r="NSB29" s="7"/>
      <c r="NSC29" s="7"/>
      <c r="NSD29" s="7"/>
      <c r="NSE29" s="7"/>
      <c r="NSF29" s="7"/>
      <c r="NSG29" s="7"/>
      <c r="NSH29" s="7"/>
      <c r="NSI29" s="7"/>
      <c r="NSJ29" s="7"/>
      <c r="NSK29" s="7"/>
      <c r="NSL29" s="7"/>
      <c r="NSM29" s="7"/>
      <c r="NSN29" s="7"/>
      <c r="NSO29" s="7"/>
      <c r="NSP29" s="7"/>
      <c r="NSQ29" s="7"/>
      <c r="NSR29" s="7"/>
      <c r="NSS29" s="7"/>
      <c r="NST29" s="7"/>
      <c r="NSU29" s="7"/>
      <c r="NSV29" s="7"/>
      <c r="NSW29" s="7"/>
      <c r="NSX29" s="7"/>
      <c r="NSY29" s="7"/>
      <c r="NSZ29" s="7"/>
      <c r="NTA29" s="7"/>
      <c r="NTB29" s="7"/>
      <c r="NTC29" s="7"/>
      <c r="NTD29" s="7"/>
      <c r="NTE29" s="7"/>
      <c r="NTF29" s="7"/>
      <c r="NTG29" s="7"/>
      <c r="NTH29" s="7"/>
      <c r="NTI29" s="7"/>
      <c r="NTJ29" s="7"/>
      <c r="NTK29" s="7"/>
      <c r="NTL29" s="7"/>
      <c r="NTM29" s="7"/>
      <c r="NTN29" s="7"/>
      <c r="NTO29" s="7"/>
      <c r="NTP29" s="7"/>
      <c r="NTQ29" s="7"/>
      <c r="NTR29" s="7"/>
      <c r="NTS29" s="7"/>
      <c r="NTT29" s="7"/>
      <c r="NTV29" s="7"/>
      <c r="NTW29" s="7"/>
      <c r="NTX29" s="7"/>
      <c r="NTY29" s="7"/>
      <c r="NTZ29" s="7"/>
      <c r="NUA29" s="7"/>
      <c r="NUB29" s="7"/>
      <c r="NUC29" s="7"/>
      <c r="NUD29" s="7"/>
      <c r="NUE29" s="7"/>
      <c r="NUF29" s="7"/>
      <c r="NUG29" s="7"/>
      <c r="NUH29" s="7"/>
      <c r="NUI29" s="7"/>
      <c r="NUJ29" s="7"/>
      <c r="NUK29" s="7"/>
      <c r="NUL29" s="7"/>
      <c r="NUM29" s="7"/>
      <c r="NUN29" s="7"/>
      <c r="NUO29" s="7"/>
      <c r="NUP29" s="7"/>
      <c r="NUQ29" s="7"/>
      <c r="NUR29" s="7"/>
      <c r="NUS29" s="7"/>
      <c r="NUT29" s="7"/>
      <c r="NUU29" s="7"/>
      <c r="NUV29" s="7"/>
      <c r="NUW29" s="7"/>
      <c r="NUX29" s="7"/>
      <c r="NUY29" s="7"/>
      <c r="NUZ29" s="7"/>
      <c r="NVA29" s="7"/>
      <c r="NVB29" s="7"/>
      <c r="NVC29" s="7"/>
      <c r="NVD29" s="7"/>
      <c r="NVE29" s="7"/>
      <c r="NVF29" s="7"/>
      <c r="NVG29" s="7"/>
      <c r="NVH29" s="7"/>
      <c r="NVI29" s="7"/>
      <c r="NVJ29" s="7"/>
      <c r="NVK29" s="7"/>
      <c r="NVL29" s="7"/>
      <c r="NVM29" s="7"/>
      <c r="NVN29" s="7"/>
      <c r="NVO29" s="7"/>
      <c r="NVP29" s="7"/>
      <c r="NVQ29" s="7"/>
      <c r="NVR29" s="7"/>
      <c r="NVS29" s="7"/>
      <c r="NVT29" s="7"/>
      <c r="NVU29" s="7"/>
      <c r="NVV29" s="7"/>
      <c r="NVW29" s="7"/>
      <c r="NVX29" s="7"/>
      <c r="NVY29" s="7"/>
      <c r="NVZ29" s="7"/>
      <c r="NWA29" s="7"/>
      <c r="NWB29" s="7"/>
      <c r="NWC29" s="7"/>
      <c r="NWD29" s="7"/>
      <c r="NWE29" s="7"/>
      <c r="NWF29" s="7"/>
      <c r="NWG29" s="7"/>
      <c r="NWH29" s="7"/>
      <c r="NWI29" s="7"/>
      <c r="NWJ29" s="7"/>
      <c r="NWK29" s="7"/>
      <c r="NWL29" s="7"/>
      <c r="NWM29" s="7"/>
      <c r="NWN29" s="7"/>
      <c r="NWO29" s="7"/>
      <c r="NWP29" s="7"/>
      <c r="NWQ29" s="7"/>
      <c r="NWR29" s="7"/>
      <c r="NWS29" s="7"/>
      <c r="NWT29" s="7"/>
      <c r="NWU29" s="7"/>
      <c r="NWV29" s="7"/>
      <c r="NWW29" s="7"/>
      <c r="NWX29" s="7"/>
      <c r="NWY29" s="7"/>
      <c r="NWZ29" s="7"/>
      <c r="NXA29" s="7"/>
      <c r="NXB29" s="7"/>
      <c r="NXC29" s="7"/>
      <c r="NXD29" s="7"/>
      <c r="NXE29" s="7"/>
      <c r="NXF29" s="7"/>
      <c r="NXG29" s="7"/>
      <c r="NXH29" s="7"/>
      <c r="NXI29" s="7"/>
      <c r="NXJ29" s="7"/>
      <c r="NXK29" s="7"/>
      <c r="NXL29" s="7"/>
      <c r="NXM29" s="7"/>
      <c r="NXN29" s="7"/>
      <c r="NXO29" s="7"/>
      <c r="NXP29" s="7"/>
      <c r="NXQ29" s="7"/>
      <c r="NXR29" s="7"/>
      <c r="NXS29" s="7"/>
      <c r="NXT29" s="7"/>
      <c r="NXU29" s="7"/>
      <c r="NXV29" s="7"/>
      <c r="NXW29" s="7"/>
      <c r="NXX29" s="7"/>
      <c r="NXY29" s="7"/>
      <c r="NXZ29" s="7"/>
      <c r="NYA29" s="7"/>
      <c r="NYB29" s="7"/>
      <c r="NYC29" s="7"/>
      <c r="NYD29" s="7"/>
      <c r="NYE29" s="7"/>
      <c r="NYF29" s="7"/>
      <c r="NYG29" s="7"/>
      <c r="NYH29" s="7"/>
      <c r="NYI29" s="7"/>
      <c r="NYJ29" s="7"/>
      <c r="NYK29" s="7"/>
      <c r="NYL29" s="7"/>
      <c r="NYM29" s="7"/>
      <c r="NYN29" s="7"/>
      <c r="NYO29" s="7"/>
      <c r="NYP29" s="7"/>
      <c r="NYQ29" s="7"/>
      <c r="NYR29" s="7"/>
      <c r="NYS29" s="7"/>
      <c r="NYT29" s="7"/>
      <c r="NYU29" s="7"/>
      <c r="NYV29" s="7"/>
      <c r="NYW29" s="7"/>
      <c r="NYX29" s="7"/>
      <c r="NYY29" s="7"/>
      <c r="NYZ29" s="7"/>
      <c r="NZA29" s="7"/>
      <c r="NZB29" s="7"/>
      <c r="NZC29" s="7"/>
      <c r="NZD29" s="7"/>
      <c r="NZE29" s="7"/>
      <c r="NZF29" s="7"/>
      <c r="NZG29" s="7"/>
      <c r="NZH29" s="7"/>
      <c r="NZI29" s="7"/>
      <c r="NZJ29" s="7"/>
      <c r="NZK29" s="7"/>
      <c r="NZL29" s="7"/>
      <c r="NZM29" s="7"/>
      <c r="NZN29" s="7"/>
      <c r="NZO29" s="7"/>
      <c r="NZP29" s="7"/>
      <c r="NZQ29" s="7"/>
      <c r="NZR29" s="7"/>
      <c r="NZS29" s="7"/>
      <c r="NZT29" s="7"/>
      <c r="NZU29" s="7"/>
      <c r="NZV29" s="7"/>
      <c r="NZW29" s="7"/>
      <c r="NZX29" s="7"/>
      <c r="NZY29" s="7"/>
      <c r="NZZ29" s="7"/>
      <c r="OAA29" s="7"/>
      <c r="OAB29" s="7"/>
      <c r="OAC29" s="7"/>
      <c r="OAD29" s="7"/>
      <c r="OAE29" s="7"/>
      <c r="OAF29" s="7"/>
      <c r="OAG29" s="7"/>
      <c r="OAH29" s="7"/>
      <c r="OAI29" s="7"/>
      <c r="OAJ29" s="7"/>
      <c r="OAK29" s="7"/>
      <c r="OAL29" s="7"/>
      <c r="OAM29" s="7"/>
      <c r="OAN29" s="7"/>
      <c r="OAO29" s="7"/>
      <c r="OAP29" s="7"/>
      <c r="OAQ29" s="7"/>
      <c r="OAR29" s="7"/>
      <c r="OAS29" s="7"/>
      <c r="OAT29" s="7"/>
      <c r="OAU29" s="7"/>
      <c r="OAV29" s="7"/>
      <c r="OAW29" s="7"/>
      <c r="OAX29" s="7"/>
      <c r="OAY29" s="7"/>
      <c r="OAZ29" s="7"/>
      <c r="OBA29" s="7"/>
      <c r="OBB29" s="7"/>
      <c r="OBC29" s="7"/>
      <c r="OBD29" s="7"/>
      <c r="OBE29" s="7"/>
      <c r="OBF29" s="7"/>
      <c r="OBG29" s="7"/>
      <c r="OBH29" s="7"/>
      <c r="OBI29" s="7"/>
      <c r="OBJ29" s="7"/>
      <c r="OBK29" s="7"/>
      <c r="OBL29" s="7"/>
      <c r="OBM29" s="7"/>
      <c r="OBN29" s="7"/>
      <c r="OBO29" s="7"/>
      <c r="OBP29" s="7"/>
      <c r="OBQ29" s="7"/>
      <c r="OBR29" s="7"/>
      <c r="OBS29" s="7"/>
      <c r="OBT29" s="7"/>
      <c r="OBU29" s="7"/>
      <c r="OBV29" s="7"/>
      <c r="OBW29" s="7"/>
      <c r="OBX29" s="7"/>
      <c r="OBY29" s="7"/>
      <c r="OBZ29" s="7"/>
      <c r="OCA29" s="7"/>
      <c r="OCB29" s="7"/>
      <c r="OCC29" s="7"/>
      <c r="OCD29" s="7"/>
      <c r="OCE29" s="7"/>
      <c r="OCF29" s="7"/>
      <c r="OCG29" s="7"/>
      <c r="OCH29" s="7"/>
      <c r="OCI29" s="7"/>
      <c r="OCJ29" s="7"/>
      <c r="OCK29" s="7"/>
      <c r="OCL29" s="7"/>
      <c r="OCM29" s="7"/>
      <c r="OCN29" s="7"/>
      <c r="OCO29" s="7"/>
      <c r="OCP29" s="7"/>
      <c r="OCQ29" s="7"/>
      <c r="OCR29" s="7"/>
      <c r="OCS29" s="7"/>
      <c r="OCT29" s="7"/>
      <c r="OCU29" s="7"/>
      <c r="OCV29" s="7"/>
      <c r="OCW29" s="7"/>
      <c r="OCX29" s="7"/>
      <c r="OCY29" s="7"/>
      <c r="OCZ29" s="7"/>
      <c r="ODA29" s="7"/>
      <c r="ODB29" s="7"/>
      <c r="ODC29" s="7"/>
      <c r="ODD29" s="7"/>
      <c r="ODE29" s="7"/>
      <c r="ODF29" s="7"/>
      <c r="ODG29" s="7"/>
      <c r="ODH29" s="7"/>
      <c r="ODI29" s="7"/>
      <c r="ODJ29" s="7"/>
      <c r="ODK29" s="7"/>
      <c r="ODL29" s="7"/>
      <c r="ODM29" s="7"/>
      <c r="ODN29" s="7"/>
      <c r="ODO29" s="7"/>
      <c r="ODP29" s="7"/>
      <c r="ODR29" s="7"/>
      <c r="ODS29" s="7"/>
      <c r="ODT29" s="7"/>
      <c r="ODU29" s="7"/>
      <c r="ODV29" s="7"/>
      <c r="ODW29" s="7"/>
      <c r="ODX29" s="7"/>
      <c r="ODY29" s="7"/>
      <c r="ODZ29" s="7"/>
      <c r="OEA29" s="7"/>
      <c r="OEB29" s="7"/>
      <c r="OEC29" s="7"/>
      <c r="OED29" s="7"/>
      <c r="OEE29" s="7"/>
      <c r="OEF29" s="7"/>
      <c r="OEG29" s="7"/>
      <c r="OEH29" s="7"/>
      <c r="OEI29" s="7"/>
      <c r="OEJ29" s="7"/>
      <c r="OEK29" s="7"/>
      <c r="OEL29" s="7"/>
      <c r="OEM29" s="7"/>
      <c r="OEN29" s="7"/>
      <c r="OEO29" s="7"/>
      <c r="OEP29" s="7"/>
      <c r="OEQ29" s="7"/>
      <c r="OER29" s="7"/>
      <c r="OES29" s="7"/>
      <c r="OET29" s="7"/>
      <c r="OEU29" s="7"/>
      <c r="OEV29" s="7"/>
      <c r="OEW29" s="7"/>
      <c r="OEX29" s="7"/>
      <c r="OEY29" s="7"/>
      <c r="OEZ29" s="7"/>
      <c r="OFA29" s="7"/>
      <c r="OFB29" s="7"/>
      <c r="OFC29" s="7"/>
      <c r="OFD29" s="7"/>
      <c r="OFE29" s="7"/>
      <c r="OFF29" s="7"/>
      <c r="OFG29" s="7"/>
      <c r="OFH29" s="7"/>
      <c r="OFI29" s="7"/>
      <c r="OFJ29" s="7"/>
      <c r="OFK29" s="7"/>
      <c r="OFL29" s="7"/>
      <c r="OFM29" s="7"/>
      <c r="OFN29" s="7"/>
      <c r="OFO29" s="7"/>
      <c r="OFP29" s="7"/>
      <c r="OFQ29" s="7"/>
      <c r="OFR29" s="7"/>
      <c r="OFS29" s="7"/>
      <c r="OFT29" s="7"/>
      <c r="OFU29" s="7"/>
      <c r="OFV29" s="7"/>
      <c r="OFW29" s="7"/>
      <c r="OFX29" s="7"/>
      <c r="OFY29" s="7"/>
      <c r="OFZ29" s="7"/>
      <c r="OGA29" s="7"/>
      <c r="OGB29" s="7"/>
      <c r="OGC29" s="7"/>
      <c r="OGD29" s="7"/>
      <c r="OGE29" s="7"/>
      <c r="OGF29" s="7"/>
      <c r="OGG29" s="7"/>
      <c r="OGH29" s="7"/>
      <c r="OGI29" s="7"/>
      <c r="OGJ29" s="7"/>
      <c r="OGK29" s="7"/>
      <c r="OGL29" s="7"/>
      <c r="OGM29" s="7"/>
      <c r="OGN29" s="7"/>
      <c r="OGO29" s="7"/>
      <c r="OGP29" s="7"/>
      <c r="OGQ29" s="7"/>
      <c r="OGR29" s="7"/>
      <c r="OGS29" s="7"/>
      <c r="OGT29" s="7"/>
      <c r="OGU29" s="7"/>
      <c r="OGV29" s="7"/>
      <c r="OGW29" s="7"/>
      <c r="OGX29" s="7"/>
      <c r="OGY29" s="7"/>
      <c r="OGZ29" s="7"/>
      <c r="OHA29" s="7"/>
      <c r="OHB29" s="7"/>
      <c r="OHC29" s="7"/>
      <c r="OHD29" s="7"/>
      <c r="OHE29" s="7"/>
      <c r="OHF29" s="7"/>
      <c r="OHG29" s="7"/>
      <c r="OHH29" s="7"/>
      <c r="OHI29" s="7"/>
      <c r="OHJ29" s="7"/>
      <c r="OHK29" s="7"/>
      <c r="OHL29" s="7"/>
      <c r="OHM29" s="7"/>
      <c r="OHN29" s="7"/>
      <c r="OHO29" s="7"/>
      <c r="OHP29" s="7"/>
      <c r="OHQ29" s="7"/>
      <c r="OHR29" s="7"/>
      <c r="OHS29" s="7"/>
      <c r="OHT29" s="7"/>
      <c r="OHU29" s="7"/>
      <c r="OHV29" s="7"/>
      <c r="OHW29" s="7"/>
      <c r="OHX29" s="7"/>
      <c r="OHY29" s="7"/>
      <c r="OHZ29" s="7"/>
      <c r="OIA29" s="7"/>
      <c r="OIB29" s="7"/>
      <c r="OIC29" s="7"/>
      <c r="OID29" s="7"/>
      <c r="OIE29" s="7"/>
      <c r="OIF29" s="7"/>
      <c r="OIG29" s="7"/>
      <c r="OIH29" s="7"/>
      <c r="OII29" s="7"/>
      <c r="OIJ29" s="7"/>
      <c r="OIK29" s="7"/>
      <c r="OIL29" s="7"/>
      <c r="OIM29" s="7"/>
      <c r="OIN29" s="7"/>
      <c r="OIO29" s="7"/>
      <c r="OIP29" s="7"/>
      <c r="OIQ29" s="7"/>
      <c r="OIR29" s="7"/>
      <c r="OIS29" s="7"/>
      <c r="OIT29" s="7"/>
      <c r="OIU29" s="7"/>
      <c r="OIV29" s="7"/>
      <c r="OIW29" s="7"/>
      <c r="OIX29" s="7"/>
      <c r="OIY29" s="7"/>
      <c r="OIZ29" s="7"/>
      <c r="OJA29" s="7"/>
      <c r="OJB29" s="7"/>
      <c r="OJC29" s="7"/>
      <c r="OJD29" s="7"/>
      <c r="OJE29" s="7"/>
      <c r="OJF29" s="7"/>
      <c r="OJG29" s="7"/>
      <c r="OJH29" s="7"/>
      <c r="OJI29" s="7"/>
      <c r="OJJ29" s="7"/>
      <c r="OJK29" s="7"/>
      <c r="OJL29" s="7"/>
      <c r="OJM29" s="7"/>
      <c r="OJN29" s="7"/>
      <c r="OJO29" s="7"/>
      <c r="OJP29" s="7"/>
      <c r="OJQ29" s="7"/>
      <c r="OJR29" s="7"/>
      <c r="OJS29" s="7"/>
      <c r="OJT29" s="7"/>
      <c r="OJU29" s="7"/>
      <c r="OJV29" s="7"/>
      <c r="OJW29" s="7"/>
      <c r="OJX29" s="7"/>
      <c r="OJY29" s="7"/>
      <c r="OJZ29" s="7"/>
      <c r="OKA29" s="7"/>
      <c r="OKB29" s="7"/>
      <c r="OKC29" s="7"/>
      <c r="OKD29" s="7"/>
      <c r="OKE29" s="7"/>
      <c r="OKF29" s="7"/>
      <c r="OKG29" s="7"/>
      <c r="OKH29" s="7"/>
      <c r="OKI29" s="7"/>
      <c r="OKJ29" s="7"/>
      <c r="OKK29" s="7"/>
      <c r="OKL29" s="7"/>
      <c r="OKM29" s="7"/>
      <c r="OKN29" s="7"/>
      <c r="OKO29" s="7"/>
      <c r="OKP29" s="7"/>
      <c r="OKQ29" s="7"/>
      <c r="OKR29" s="7"/>
      <c r="OKS29" s="7"/>
      <c r="OKT29" s="7"/>
      <c r="OKU29" s="7"/>
      <c r="OKV29" s="7"/>
      <c r="OKW29" s="7"/>
      <c r="OKX29" s="7"/>
      <c r="OKY29" s="7"/>
      <c r="OKZ29" s="7"/>
      <c r="OLA29" s="7"/>
      <c r="OLB29" s="7"/>
      <c r="OLC29" s="7"/>
      <c r="OLD29" s="7"/>
      <c r="OLE29" s="7"/>
      <c r="OLF29" s="7"/>
      <c r="OLG29" s="7"/>
      <c r="OLH29" s="7"/>
      <c r="OLI29" s="7"/>
      <c r="OLJ29" s="7"/>
      <c r="OLK29" s="7"/>
      <c r="OLL29" s="7"/>
      <c r="OLM29" s="7"/>
      <c r="OLN29" s="7"/>
      <c r="OLO29" s="7"/>
      <c r="OLP29" s="7"/>
      <c r="OLQ29" s="7"/>
      <c r="OLR29" s="7"/>
      <c r="OLS29" s="7"/>
      <c r="OLT29" s="7"/>
      <c r="OLU29" s="7"/>
      <c r="OLV29" s="7"/>
      <c r="OLW29" s="7"/>
      <c r="OLX29" s="7"/>
      <c r="OLY29" s="7"/>
      <c r="OLZ29" s="7"/>
      <c r="OMA29" s="7"/>
      <c r="OMB29" s="7"/>
      <c r="OMC29" s="7"/>
      <c r="OMD29" s="7"/>
      <c r="OME29" s="7"/>
      <c r="OMF29" s="7"/>
      <c r="OMG29" s="7"/>
      <c r="OMH29" s="7"/>
      <c r="OMI29" s="7"/>
      <c r="OMJ29" s="7"/>
      <c r="OMK29" s="7"/>
      <c r="OML29" s="7"/>
      <c r="OMM29" s="7"/>
      <c r="OMN29" s="7"/>
      <c r="OMO29" s="7"/>
      <c r="OMP29" s="7"/>
      <c r="OMQ29" s="7"/>
      <c r="OMR29" s="7"/>
      <c r="OMS29" s="7"/>
      <c r="OMT29" s="7"/>
      <c r="OMU29" s="7"/>
      <c r="OMV29" s="7"/>
      <c r="OMW29" s="7"/>
      <c r="OMX29" s="7"/>
      <c r="OMY29" s="7"/>
      <c r="OMZ29" s="7"/>
      <c r="ONA29" s="7"/>
      <c r="ONB29" s="7"/>
      <c r="ONC29" s="7"/>
      <c r="OND29" s="7"/>
      <c r="ONE29" s="7"/>
      <c r="ONF29" s="7"/>
      <c r="ONG29" s="7"/>
      <c r="ONH29" s="7"/>
      <c r="ONI29" s="7"/>
      <c r="ONJ29" s="7"/>
      <c r="ONK29" s="7"/>
      <c r="ONL29" s="7"/>
      <c r="ONN29" s="7"/>
      <c r="ONO29" s="7"/>
      <c r="ONP29" s="7"/>
      <c r="ONQ29" s="7"/>
      <c r="ONR29" s="7"/>
      <c r="ONS29" s="7"/>
      <c r="ONT29" s="7"/>
      <c r="ONU29" s="7"/>
      <c r="ONV29" s="7"/>
      <c r="ONW29" s="7"/>
      <c r="ONX29" s="7"/>
      <c r="ONY29" s="7"/>
      <c r="ONZ29" s="7"/>
      <c r="OOA29" s="7"/>
      <c r="OOB29" s="7"/>
      <c r="OOC29" s="7"/>
      <c r="OOD29" s="7"/>
      <c r="OOE29" s="7"/>
      <c r="OOF29" s="7"/>
      <c r="OOG29" s="7"/>
      <c r="OOH29" s="7"/>
      <c r="OOI29" s="7"/>
      <c r="OOJ29" s="7"/>
      <c r="OOK29" s="7"/>
      <c r="OOL29" s="7"/>
      <c r="OOM29" s="7"/>
      <c r="OON29" s="7"/>
      <c r="OOO29" s="7"/>
      <c r="OOP29" s="7"/>
      <c r="OOQ29" s="7"/>
      <c r="OOR29" s="7"/>
      <c r="OOS29" s="7"/>
      <c r="OOT29" s="7"/>
      <c r="OOU29" s="7"/>
      <c r="OOV29" s="7"/>
      <c r="OOW29" s="7"/>
      <c r="OOX29" s="7"/>
      <c r="OOY29" s="7"/>
      <c r="OOZ29" s="7"/>
      <c r="OPA29" s="7"/>
      <c r="OPB29" s="7"/>
      <c r="OPC29" s="7"/>
      <c r="OPD29" s="7"/>
      <c r="OPE29" s="7"/>
      <c r="OPF29" s="7"/>
      <c r="OPG29" s="7"/>
      <c r="OPH29" s="7"/>
      <c r="OPI29" s="7"/>
      <c r="OPJ29" s="7"/>
      <c r="OPK29" s="7"/>
      <c r="OPL29" s="7"/>
      <c r="OPM29" s="7"/>
      <c r="OPN29" s="7"/>
      <c r="OPO29" s="7"/>
      <c r="OPP29" s="7"/>
      <c r="OPQ29" s="7"/>
      <c r="OPR29" s="7"/>
      <c r="OPS29" s="7"/>
      <c r="OPT29" s="7"/>
      <c r="OPU29" s="7"/>
      <c r="OPV29" s="7"/>
      <c r="OPW29" s="7"/>
      <c r="OPX29" s="7"/>
      <c r="OPY29" s="7"/>
      <c r="OPZ29" s="7"/>
      <c r="OQA29" s="7"/>
      <c r="OQB29" s="7"/>
      <c r="OQC29" s="7"/>
      <c r="OQD29" s="7"/>
      <c r="OQE29" s="7"/>
      <c r="OQF29" s="7"/>
      <c r="OQG29" s="7"/>
      <c r="OQH29" s="7"/>
      <c r="OQI29" s="7"/>
      <c r="OQJ29" s="7"/>
      <c r="OQK29" s="7"/>
      <c r="OQL29" s="7"/>
      <c r="OQM29" s="7"/>
      <c r="OQN29" s="7"/>
      <c r="OQO29" s="7"/>
      <c r="OQP29" s="7"/>
      <c r="OQQ29" s="7"/>
      <c r="OQR29" s="7"/>
      <c r="OQS29" s="7"/>
      <c r="OQT29" s="7"/>
      <c r="OQU29" s="7"/>
      <c r="OQV29" s="7"/>
      <c r="OQW29" s="7"/>
      <c r="OQX29" s="7"/>
      <c r="OQY29" s="7"/>
      <c r="OQZ29" s="7"/>
      <c r="ORA29" s="7"/>
      <c r="ORB29" s="7"/>
      <c r="ORC29" s="7"/>
      <c r="ORD29" s="7"/>
      <c r="ORE29" s="7"/>
      <c r="ORF29" s="7"/>
      <c r="ORG29" s="7"/>
      <c r="ORH29" s="7"/>
      <c r="ORI29" s="7"/>
      <c r="ORJ29" s="7"/>
      <c r="ORK29" s="7"/>
      <c r="ORL29" s="7"/>
      <c r="ORM29" s="7"/>
      <c r="ORN29" s="7"/>
      <c r="ORO29" s="7"/>
      <c r="ORP29" s="7"/>
      <c r="ORQ29" s="7"/>
      <c r="ORR29" s="7"/>
      <c r="ORS29" s="7"/>
      <c r="ORT29" s="7"/>
      <c r="ORU29" s="7"/>
      <c r="ORV29" s="7"/>
      <c r="ORW29" s="7"/>
      <c r="ORX29" s="7"/>
      <c r="ORY29" s="7"/>
      <c r="ORZ29" s="7"/>
      <c r="OSA29" s="7"/>
      <c r="OSB29" s="7"/>
      <c r="OSC29" s="7"/>
      <c r="OSD29" s="7"/>
      <c r="OSE29" s="7"/>
      <c r="OSF29" s="7"/>
      <c r="OSG29" s="7"/>
      <c r="OSH29" s="7"/>
      <c r="OSI29" s="7"/>
      <c r="OSJ29" s="7"/>
      <c r="OSK29" s="7"/>
      <c r="OSL29" s="7"/>
      <c r="OSM29" s="7"/>
      <c r="OSN29" s="7"/>
      <c r="OSO29" s="7"/>
      <c r="OSP29" s="7"/>
      <c r="OSQ29" s="7"/>
      <c r="OSR29" s="7"/>
      <c r="OSS29" s="7"/>
      <c r="OST29" s="7"/>
      <c r="OSU29" s="7"/>
      <c r="OSV29" s="7"/>
      <c r="OSW29" s="7"/>
      <c r="OSX29" s="7"/>
      <c r="OSY29" s="7"/>
      <c r="OSZ29" s="7"/>
      <c r="OTA29" s="7"/>
      <c r="OTB29" s="7"/>
      <c r="OTC29" s="7"/>
      <c r="OTD29" s="7"/>
      <c r="OTE29" s="7"/>
      <c r="OTF29" s="7"/>
      <c r="OTG29" s="7"/>
      <c r="OTH29" s="7"/>
      <c r="OTI29" s="7"/>
      <c r="OTJ29" s="7"/>
      <c r="OTK29" s="7"/>
      <c r="OTL29" s="7"/>
      <c r="OTM29" s="7"/>
      <c r="OTN29" s="7"/>
      <c r="OTO29" s="7"/>
      <c r="OTP29" s="7"/>
      <c r="OTQ29" s="7"/>
      <c r="OTR29" s="7"/>
      <c r="OTS29" s="7"/>
      <c r="OTT29" s="7"/>
      <c r="OTU29" s="7"/>
      <c r="OTV29" s="7"/>
      <c r="OTW29" s="7"/>
      <c r="OTX29" s="7"/>
      <c r="OTY29" s="7"/>
      <c r="OTZ29" s="7"/>
      <c r="OUA29" s="7"/>
      <c r="OUB29" s="7"/>
      <c r="OUC29" s="7"/>
      <c r="OUD29" s="7"/>
      <c r="OUE29" s="7"/>
      <c r="OUF29" s="7"/>
      <c r="OUG29" s="7"/>
      <c r="OUH29" s="7"/>
      <c r="OUI29" s="7"/>
      <c r="OUJ29" s="7"/>
      <c r="OUK29" s="7"/>
      <c r="OUL29" s="7"/>
      <c r="OUM29" s="7"/>
      <c r="OUN29" s="7"/>
      <c r="OUO29" s="7"/>
      <c r="OUP29" s="7"/>
      <c r="OUQ29" s="7"/>
      <c r="OUR29" s="7"/>
      <c r="OUS29" s="7"/>
      <c r="OUT29" s="7"/>
      <c r="OUU29" s="7"/>
      <c r="OUV29" s="7"/>
      <c r="OUW29" s="7"/>
      <c r="OUX29" s="7"/>
      <c r="OUY29" s="7"/>
      <c r="OUZ29" s="7"/>
      <c r="OVA29" s="7"/>
      <c r="OVB29" s="7"/>
      <c r="OVC29" s="7"/>
      <c r="OVD29" s="7"/>
      <c r="OVE29" s="7"/>
      <c r="OVF29" s="7"/>
      <c r="OVG29" s="7"/>
      <c r="OVH29" s="7"/>
      <c r="OVI29" s="7"/>
      <c r="OVJ29" s="7"/>
      <c r="OVK29" s="7"/>
      <c r="OVL29" s="7"/>
      <c r="OVM29" s="7"/>
      <c r="OVN29" s="7"/>
      <c r="OVO29" s="7"/>
      <c r="OVP29" s="7"/>
      <c r="OVQ29" s="7"/>
      <c r="OVR29" s="7"/>
      <c r="OVS29" s="7"/>
      <c r="OVT29" s="7"/>
      <c r="OVU29" s="7"/>
      <c r="OVV29" s="7"/>
      <c r="OVW29" s="7"/>
      <c r="OVX29" s="7"/>
      <c r="OVY29" s="7"/>
      <c r="OVZ29" s="7"/>
      <c r="OWA29" s="7"/>
      <c r="OWB29" s="7"/>
      <c r="OWC29" s="7"/>
      <c r="OWD29" s="7"/>
      <c r="OWE29" s="7"/>
      <c r="OWF29" s="7"/>
      <c r="OWG29" s="7"/>
      <c r="OWH29" s="7"/>
      <c r="OWI29" s="7"/>
      <c r="OWJ29" s="7"/>
      <c r="OWK29" s="7"/>
      <c r="OWL29" s="7"/>
      <c r="OWM29" s="7"/>
      <c r="OWN29" s="7"/>
      <c r="OWO29" s="7"/>
      <c r="OWP29" s="7"/>
      <c r="OWQ29" s="7"/>
      <c r="OWR29" s="7"/>
      <c r="OWS29" s="7"/>
      <c r="OWT29" s="7"/>
      <c r="OWU29" s="7"/>
      <c r="OWV29" s="7"/>
      <c r="OWW29" s="7"/>
      <c r="OWX29" s="7"/>
      <c r="OWY29" s="7"/>
      <c r="OWZ29" s="7"/>
      <c r="OXA29" s="7"/>
      <c r="OXB29" s="7"/>
      <c r="OXC29" s="7"/>
      <c r="OXD29" s="7"/>
      <c r="OXE29" s="7"/>
      <c r="OXF29" s="7"/>
      <c r="OXG29" s="7"/>
      <c r="OXH29" s="7"/>
      <c r="OXJ29" s="7"/>
      <c r="OXK29" s="7"/>
      <c r="OXL29" s="7"/>
      <c r="OXM29" s="7"/>
      <c r="OXN29" s="7"/>
      <c r="OXO29" s="7"/>
      <c r="OXP29" s="7"/>
      <c r="OXQ29" s="7"/>
      <c r="OXR29" s="7"/>
      <c r="OXS29" s="7"/>
      <c r="OXT29" s="7"/>
      <c r="OXU29" s="7"/>
      <c r="OXV29" s="7"/>
      <c r="OXW29" s="7"/>
      <c r="OXX29" s="7"/>
      <c r="OXY29" s="7"/>
      <c r="OXZ29" s="7"/>
      <c r="OYA29" s="7"/>
      <c r="OYB29" s="7"/>
      <c r="OYC29" s="7"/>
      <c r="OYD29" s="7"/>
      <c r="OYE29" s="7"/>
      <c r="OYF29" s="7"/>
      <c r="OYG29" s="7"/>
      <c r="OYH29" s="7"/>
      <c r="OYI29" s="7"/>
      <c r="OYJ29" s="7"/>
      <c r="OYK29" s="7"/>
      <c r="OYL29" s="7"/>
      <c r="OYM29" s="7"/>
      <c r="OYN29" s="7"/>
      <c r="OYO29" s="7"/>
      <c r="OYP29" s="7"/>
      <c r="OYQ29" s="7"/>
      <c r="OYR29" s="7"/>
      <c r="OYS29" s="7"/>
      <c r="OYT29" s="7"/>
      <c r="OYU29" s="7"/>
      <c r="OYV29" s="7"/>
      <c r="OYW29" s="7"/>
      <c r="OYX29" s="7"/>
      <c r="OYY29" s="7"/>
      <c r="OYZ29" s="7"/>
      <c r="OZA29" s="7"/>
      <c r="OZB29" s="7"/>
      <c r="OZC29" s="7"/>
      <c r="OZD29" s="7"/>
      <c r="OZE29" s="7"/>
      <c r="OZF29" s="7"/>
      <c r="OZG29" s="7"/>
      <c r="OZH29" s="7"/>
      <c r="OZI29" s="7"/>
      <c r="OZJ29" s="7"/>
      <c r="OZK29" s="7"/>
      <c r="OZL29" s="7"/>
      <c r="OZM29" s="7"/>
      <c r="OZN29" s="7"/>
      <c r="OZO29" s="7"/>
      <c r="OZP29" s="7"/>
      <c r="OZQ29" s="7"/>
      <c r="OZR29" s="7"/>
      <c r="OZS29" s="7"/>
      <c r="OZT29" s="7"/>
      <c r="OZU29" s="7"/>
      <c r="OZV29" s="7"/>
      <c r="OZW29" s="7"/>
      <c r="OZX29" s="7"/>
      <c r="OZY29" s="7"/>
      <c r="OZZ29" s="7"/>
      <c r="PAA29" s="7"/>
      <c r="PAB29" s="7"/>
      <c r="PAC29" s="7"/>
      <c r="PAD29" s="7"/>
      <c r="PAE29" s="7"/>
      <c r="PAF29" s="7"/>
      <c r="PAG29" s="7"/>
      <c r="PAH29" s="7"/>
      <c r="PAI29" s="7"/>
      <c r="PAJ29" s="7"/>
      <c r="PAK29" s="7"/>
      <c r="PAL29" s="7"/>
      <c r="PAM29" s="7"/>
      <c r="PAN29" s="7"/>
      <c r="PAO29" s="7"/>
      <c r="PAP29" s="7"/>
      <c r="PAQ29" s="7"/>
      <c r="PAR29" s="7"/>
      <c r="PAS29" s="7"/>
      <c r="PAT29" s="7"/>
      <c r="PAU29" s="7"/>
      <c r="PAV29" s="7"/>
      <c r="PAW29" s="7"/>
      <c r="PAX29" s="7"/>
      <c r="PAY29" s="7"/>
      <c r="PAZ29" s="7"/>
      <c r="PBA29" s="7"/>
      <c r="PBB29" s="7"/>
      <c r="PBC29" s="7"/>
      <c r="PBD29" s="7"/>
      <c r="PBE29" s="7"/>
      <c r="PBF29" s="7"/>
      <c r="PBG29" s="7"/>
      <c r="PBH29" s="7"/>
      <c r="PBI29" s="7"/>
      <c r="PBJ29" s="7"/>
      <c r="PBK29" s="7"/>
      <c r="PBL29" s="7"/>
      <c r="PBM29" s="7"/>
      <c r="PBN29" s="7"/>
      <c r="PBO29" s="7"/>
      <c r="PBP29" s="7"/>
      <c r="PBQ29" s="7"/>
      <c r="PBR29" s="7"/>
      <c r="PBS29" s="7"/>
      <c r="PBT29" s="7"/>
      <c r="PBU29" s="7"/>
      <c r="PBV29" s="7"/>
      <c r="PBW29" s="7"/>
      <c r="PBX29" s="7"/>
      <c r="PBY29" s="7"/>
      <c r="PBZ29" s="7"/>
      <c r="PCA29" s="7"/>
      <c r="PCB29" s="7"/>
      <c r="PCC29" s="7"/>
      <c r="PCD29" s="7"/>
      <c r="PCE29" s="7"/>
      <c r="PCF29" s="7"/>
      <c r="PCG29" s="7"/>
      <c r="PCH29" s="7"/>
      <c r="PCI29" s="7"/>
      <c r="PCJ29" s="7"/>
      <c r="PCK29" s="7"/>
      <c r="PCL29" s="7"/>
      <c r="PCM29" s="7"/>
      <c r="PCN29" s="7"/>
      <c r="PCO29" s="7"/>
      <c r="PCP29" s="7"/>
      <c r="PCQ29" s="7"/>
      <c r="PCR29" s="7"/>
      <c r="PCS29" s="7"/>
      <c r="PCT29" s="7"/>
      <c r="PCU29" s="7"/>
      <c r="PCV29" s="7"/>
      <c r="PCW29" s="7"/>
      <c r="PCX29" s="7"/>
      <c r="PCY29" s="7"/>
      <c r="PCZ29" s="7"/>
      <c r="PDA29" s="7"/>
      <c r="PDB29" s="7"/>
      <c r="PDC29" s="7"/>
      <c r="PDD29" s="7"/>
      <c r="PDE29" s="7"/>
      <c r="PDF29" s="7"/>
      <c r="PDG29" s="7"/>
      <c r="PDH29" s="7"/>
      <c r="PDI29" s="7"/>
      <c r="PDJ29" s="7"/>
      <c r="PDK29" s="7"/>
      <c r="PDL29" s="7"/>
      <c r="PDM29" s="7"/>
      <c r="PDN29" s="7"/>
      <c r="PDO29" s="7"/>
      <c r="PDP29" s="7"/>
      <c r="PDQ29" s="7"/>
      <c r="PDR29" s="7"/>
      <c r="PDS29" s="7"/>
      <c r="PDT29" s="7"/>
      <c r="PDU29" s="7"/>
      <c r="PDV29" s="7"/>
      <c r="PDW29" s="7"/>
      <c r="PDX29" s="7"/>
      <c r="PDY29" s="7"/>
      <c r="PDZ29" s="7"/>
      <c r="PEA29" s="7"/>
      <c r="PEB29" s="7"/>
      <c r="PEC29" s="7"/>
      <c r="PED29" s="7"/>
      <c r="PEE29" s="7"/>
      <c r="PEF29" s="7"/>
      <c r="PEG29" s="7"/>
      <c r="PEH29" s="7"/>
      <c r="PEI29" s="7"/>
      <c r="PEJ29" s="7"/>
      <c r="PEK29" s="7"/>
      <c r="PEL29" s="7"/>
      <c r="PEM29" s="7"/>
      <c r="PEN29" s="7"/>
      <c r="PEO29" s="7"/>
      <c r="PEP29" s="7"/>
      <c r="PEQ29" s="7"/>
      <c r="PER29" s="7"/>
      <c r="PES29" s="7"/>
      <c r="PET29" s="7"/>
      <c r="PEU29" s="7"/>
      <c r="PEV29" s="7"/>
      <c r="PEW29" s="7"/>
      <c r="PEX29" s="7"/>
      <c r="PEY29" s="7"/>
      <c r="PEZ29" s="7"/>
      <c r="PFA29" s="7"/>
      <c r="PFB29" s="7"/>
      <c r="PFC29" s="7"/>
      <c r="PFD29" s="7"/>
      <c r="PFE29" s="7"/>
      <c r="PFF29" s="7"/>
      <c r="PFG29" s="7"/>
      <c r="PFH29" s="7"/>
      <c r="PFI29" s="7"/>
      <c r="PFJ29" s="7"/>
      <c r="PFK29" s="7"/>
      <c r="PFL29" s="7"/>
      <c r="PFM29" s="7"/>
      <c r="PFN29" s="7"/>
      <c r="PFO29" s="7"/>
      <c r="PFP29" s="7"/>
      <c r="PFQ29" s="7"/>
      <c r="PFR29" s="7"/>
      <c r="PFS29" s="7"/>
      <c r="PFT29" s="7"/>
      <c r="PFU29" s="7"/>
      <c r="PFV29" s="7"/>
      <c r="PFW29" s="7"/>
      <c r="PFX29" s="7"/>
      <c r="PFY29" s="7"/>
      <c r="PFZ29" s="7"/>
      <c r="PGA29" s="7"/>
      <c r="PGB29" s="7"/>
      <c r="PGC29" s="7"/>
      <c r="PGD29" s="7"/>
      <c r="PGE29" s="7"/>
      <c r="PGF29" s="7"/>
      <c r="PGG29" s="7"/>
      <c r="PGH29" s="7"/>
      <c r="PGI29" s="7"/>
      <c r="PGJ29" s="7"/>
      <c r="PGK29" s="7"/>
      <c r="PGL29" s="7"/>
      <c r="PGM29" s="7"/>
      <c r="PGN29" s="7"/>
      <c r="PGO29" s="7"/>
      <c r="PGP29" s="7"/>
      <c r="PGQ29" s="7"/>
      <c r="PGR29" s="7"/>
      <c r="PGS29" s="7"/>
      <c r="PGT29" s="7"/>
      <c r="PGU29" s="7"/>
      <c r="PGV29" s="7"/>
      <c r="PGW29" s="7"/>
      <c r="PGX29" s="7"/>
      <c r="PGY29" s="7"/>
      <c r="PGZ29" s="7"/>
      <c r="PHA29" s="7"/>
      <c r="PHB29" s="7"/>
      <c r="PHC29" s="7"/>
      <c r="PHD29" s="7"/>
      <c r="PHF29" s="7"/>
      <c r="PHG29" s="7"/>
      <c r="PHH29" s="7"/>
      <c r="PHI29" s="7"/>
      <c r="PHJ29" s="7"/>
      <c r="PHK29" s="7"/>
      <c r="PHL29" s="7"/>
      <c r="PHM29" s="7"/>
      <c r="PHN29" s="7"/>
      <c r="PHO29" s="7"/>
      <c r="PHP29" s="7"/>
      <c r="PHQ29" s="7"/>
      <c r="PHR29" s="7"/>
      <c r="PHS29" s="7"/>
      <c r="PHT29" s="7"/>
      <c r="PHU29" s="7"/>
      <c r="PHV29" s="7"/>
      <c r="PHW29" s="7"/>
      <c r="PHX29" s="7"/>
      <c r="PHY29" s="7"/>
      <c r="PHZ29" s="7"/>
      <c r="PIA29" s="7"/>
      <c r="PIB29" s="7"/>
      <c r="PIC29" s="7"/>
      <c r="PID29" s="7"/>
      <c r="PIE29" s="7"/>
      <c r="PIF29" s="7"/>
      <c r="PIG29" s="7"/>
      <c r="PIH29" s="7"/>
      <c r="PII29" s="7"/>
      <c r="PIJ29" s="7"/>
      <c r="PIK29" s="7"/>
      <c r="PIL29" s="7"/>
      <c r="PIM29" s="7"/>
      <c r="PIN29" s="7"/>
      <c r="PIO29" s="7"/>
      <c r="PIP29" s="7"/>
      <c r="PIQ29" s="7"/>
      <c r="PIR29" s="7"/>
      <c r="PIS29" s="7"/>
      <c r="PIT29" s="7"/>
      <c r="PIU29" s="7"/>
      <c r="PIV29" s="7"/>
      <c r="PIW29" s="7"/>
      <c r="PIX29" s="7"/>
      <c r="PIY29" s="7"/>
      <c r="PIZ29" s="7"/>
      <c r="PJA29" s="7"/>
      <c r="PJB29" s="7"/>
      <c r="PJC29" s="7"/>
      <c r="PJD29" s="7"/>
      <c r="PJE29" s="7"/>
      <c r="PJF29" s="7"/>
      <c r="PJG29" s="7"/>
      <c r="PJH29" s="7"/>
      <c r="PJI29" s="7"/>
      <c r="PJJ29" s="7"/>
      <c r="PJK29" s="7"/>
      <c r="PJL29" s="7"/>
      <c r="PJM29" s="7"/>
      <c r="PJN29" s="7"/>
      <c r="PJO29" s="7"/>
      <c r="PJP29" s="7"/>
      <c r="PJQ29" s="7"/>
      <c r="PJR29" s="7"/>
      <c r="PJS29" s="7"/>
      <c r="PJT29" s="7"/>
      <c r="PJU29" s="7"/>
      <c r="PJV29" s="7"/>
      <c r="PJW29" s="7"/>
      <c r="PJX29" s="7"/>
      <c r="PJY29" s="7"/>
      <c r="PJZ29" s="7"/>
      <c r="PKA29" s="7"/>
      <c r="PKB29" s="7"/>
      <c r="PKC29" s="7"/>
      <c r="PKD29" s="7"/>
      <c r="PKE29" s="7"/>
      <c r="PKF29" s="7"/>
      <c r="PKG29" s="7"/>
      <c r="PKH29" s="7"/>
      <c r="PKI29" s="7"/>
      <c r="PKJ29" s="7"/>
      <c r="PKK29" s="7"/>
      <c r="PKL29" s="7"/>
      <c r="PKM29" s="7"/>
      <c r="PKN29" s="7"/>
      <c r="PKO29" s="7"/>
      <c r="PKP29" s="7"/>
      <c r="PKQ29" s="7"/>
      <c r="PKR29" s="7"/>
      <c r="PKS29" s="7"/>
      <c r="PKT29" s="7"/>
      <c r="PKU29" s="7"/>
      <c r="PKV29" s="7"/>
      <c r="PKW29" s="7"/>
      <c r="PKX29" s="7"/>
      <c r="PKY29" s="7"/>
      <c r="PKZ29" s="7"/>
      <c r="PLA29" s="7"/>
      <c r="PLB29" s="7"/>
      <c r="PLC29" s="7"/>
      <c r="PLD29" s="7"/>
      <c r="PLE29" s="7"/>
      <c r="PLF29" s="7"/>
      <c r="PLG29" s="7"/>
      <c r="PLH29" s="7"/>
      <c r="PLI29" s="7"/>
      <c r="PLJ29" s="7"/>
      <c r="PLK29" s="7"/>
      <c r="PLL29" s="7"/>
      <c r="PLM29" s="7"/>
      <c r="PLN29" s="7"/>
      <c r="PLO29" s="7"/>
      <c r="PLP29" s="7"/>
      <c r="PLQ29" s="7"/>
      <c r="PLR29" s="7"/>
      <c r="PLS29" s="7"/>
      <c r="PLT29" s="7"/>
      <c r="PLU29" s="7"/>
      <c r="PLV29" s="7"/>
      <c r="PLW29" s="7"/>
      <c r="PLX29" s="7"/>
      <c r="PLY29" s="7"/>
      <c r="PLZ29" s="7"/>
      <c r="PMA29" s="7"/>
      <c r="PMB29" s="7"/>
      <c r="PMC29" s="7"/>
      <c r="PMD29" s="7"/>
      <c r="PME29" s="7"/>
      <c r="PMF29" s="7"/>
      <c r="PMG29" s="7"/>
      <c r="PMH29" s="7"/>
      <c r="PMI29" s="7"/>
      <c r="PMJ29" s="7"/>
      <c r="PMK29" s="7"/>
      <c r="PML29" s="7"/>
      <c r="PMM29" s="7"/>
      <c r="PMN29" s="7"/>
      <c r="PMO29" s="7"/>
      <c r="PMP29" s="7"/>
      <c r="PMQ29" s="7"/>
      <c r="PMR29" s="7"/>
      <c r="PMS29" s="7"/>
      <c r="PMT29" s="7"/>
      <c r="PMU29" s="7"/>
      <c r="PMV29" s="7"/>
      <c r="PMW29" s="7"/>
      <c r="PMX29" s="7"/>
      <c r="PMY29" s="7"/>
      <c r="PMZ29" s="7"/>
      <c r="PNA29" s="7"/>
      <c r="PNB29" s="7"/>
      <c r="PNC29" s="7"/>
      <c r="PND29" s="7"/>
      <c r="PNE29" s="7"/>
      <c r="PNF29" s="7"/>
      <c r="PNG29" s="7"/>
      <c r="PNH29" s="7"/>
      <c r="PNI29" s="7"/>
      <c r="PNJ29" s="7"/>
      <c r="PNK29" s="7"/>
      <c r="PNL29" s="7"/>
      <c r="PNM29" s="7"/>
      <c r="PNN29" s="7"/>
      <c r="PNO29" s="7"/>
      <c r="PNP29" s="7"/>
      <c r="PNQ29" s="7"/>
      <c r="PNR29" s="7"/>
      <c r="PNS29" s="7"/>
      <c r="PNT29" s="7"/>
      <c r="PNU29" s="7"/>
      <c r="PNV29" s="7"/>
      <c r="PNW29" s="7"/>
      <c r="PNX29" s="7"/>
      <c r="PNY29" s="7"/>
      <c r="PNZ29" s="7"/>
      <c r="POA29" s="7"/>
      <c r="POB29" s="7"/>
      <c r="POC29" s="7"/>
      <c r="POD29" s="7"/>
      <c r="POE29" s="7"/>
      <c r="POF29" s="7"/>
      <c r="POG29" s="7"/>
      <c r="POH29" s="7"/>
      <c r="POI29" s="7"/>
      <c r="POJ29" s="7"/>
      <c r="POK29" s="7"/>
      <c r="POL29" s="7"/>
      <c r="POM29" s="7"/>
      <c r="PON29" s="7"/>
      <c r="POO29" s="7"/>
      <c r="POP29" s="7"/>
      <c r="POQ29" s="7"/>
      <c r="POR29" s="7"/>
      <c r="POS29" s="7"/>
      <c r="POT29" s="7"/>
      <c r="POU29" s="7"/>
      <c r="POV29" s="7"/>
      <c r="POW29" s="7"/>
      <c r="POX29" s="7"/>
      <c r="POY29" s="7"/>
      <c r="POZ29" s="7"/>
      <c r="PPA29" s="7"/>
      <c r="PPB29" s="7"/>
      <c r="PPC29" s="7"/>
      <c r="PPD29" s="7"/>
      <c r="PPE29" s="7"/>
      <c r="PPF29" s="7"/>
      <c r="PPG29" s="7"/>
      <c r="PPH29" s="7"/>
      <c r="PPI29" s="7"/>
      <c r="PPJ29" s="7"/>
      <c r="PPK29" s="7"/>
      <c r="PPL29" s="7"/>
      <c r="PPM29" s="7"/>
      <c r="PPN29" s="7"/>
      <c r="PPO29" s="7"/>
      <c r="PPP29" s="7"/>
      <c r="PPQ29" s="7"/>
      <c r="PPR29" s="7"/>
      <c r="PPS29" s="7"/>
      <c r="PPT29" s="7"/>
      <c r="PPU29" s="7"/>
      <c r="PPV29" s="7"/>
      <c r="PPW29" s="7"/>
      <c r="PPX29" s="7"/>
      <c r="PPY29" s="7"/>
      <c r="PPZ29" s="7"/>
      <c r="PQA29" s="7"/>
      <c r="PQB29" s="7"/>
      <c r="PQC29" s="7"/>
      <c r="PQD29" s="7"/>
      <c r="PQE29" s="7"/>
      <c r="PQF29" s="7"/>
      <c r="PQG29" s="7"/>
      <c r="PQH29" s="7"/>
      <c r="PQI29" s="7"/>
      <c r="PQJ29" s="7"/>
      <c r="PQK29" s="7"/>
      <c r="PQL29" s="7"/>
      <c r="PQM29" s="7"/>
      <c r="PQN29" s="7"/>
      <c r="PQO29" s="7"/>
      <c r="PQP29" s="7"/>
      <c r="PQQ29" s="7"/>
      <c r="PQR29" s="7"/>
      <c r="PQS29" s="7"/>
      <c r="PQT29" s="7"/>
      <c r="PQU29" s="7"/>
      <c r="PQV29" s="7"/>
      <c r="PQW29" s="7"/>
      <c r="PQX29" s="7"/>
      <c r="PQY29" s="7"/>
      <c r="PQZ29" s="7"/>
      <c r="PRB29" s="7"/>
      <c r="PRC29" s="7"/>
      <c r="PRD29" s="7"/>
      <c r="PRE29" s="7"/>
      <c r="PRF29" s="7"/>
      <c r="PRG29" s="7"/>
      <c r="PRH29" s="7"/>
      <c r="PRI29" s="7"/>
      <c r="PRJ29" s="7"/>
      <c r="PRK29" s="7"/>
      <c r="PRL29" s="7"/>
      <c r="PRM29" s="7"/>
      <c r="PRN29" s="7"/>
      <c r="PRO29" s="7"/>
      <c r="PRP29" s="7"/>
      <c r="PRQ29" s="7"/>
      <c r="PRR29" s="7"/>
      <c r="PRS29" s="7"/>
      <c r="PRT29" s="7"/>
      <c r="PRU29" s="7"/>
      <c r="PRV29" s="7"/>
      <c r="PRW29" s="7"/>
      <c r="PRX29" s="7"/>
      <c r="PRY29" s="7"/>
      <c r="PRZ29" s="7"/>
      <c r="PSA29" s="7"/>
      <c r="PSB29" s="7"/>
      <c r="PSC29" s="7"/>
      <c r="PSD29" s="7"/>
      <c r="PSE29" s="7"/>
      <c r="PSF29" s="7"/>
      <c r="PSG29" s="7"/>
      <c r="PSH29" s="7"/>
      <c r="PSI29" s="7"/>
      <c r="PSJ29" s="7"/>
      <c r="PSK29" s="7"/>
      <c r="PSL29" s="7"/>
      <c r="PSM29" s="7"/>
      <c r="PSN29" s="7"/>
      <c r="PSO29" s="7"/>
      <c r="PSP29" s="7"/>
      <c r="PSQ29" s="7"/>
      <c r="PSR29" s="7"/>
      <c r="PSS29" s="7"/>
      <c r="PST29" s="7"/>
      <c r="PSU29" s="7"/>
      <c r="PSV29" s="7"/>
      <c r="PSW29" s="7"/>
      <c r="PSX29" s="7"/>
      <c r="PSY29" s="7"/>
      <c r="PSZ29" s="7"/>
      <c r="PTA29" s="7"/>
      <c r="PTB29" s="7"/>
      <c r="PTC29" s="7"/>
      <c r="PTD29" s="7"/>
      <c r="PTE29" s="7"/>
      <c r="PTF29" s="7"/>
      <c r="PTG29" s="7"/>
      <c r="PTH29" s="7"/>
      <c r="PTI29" s="7"/>
      <c r="PTJ29" s="7"/>
      <c r="PTK29" s="7"/>
      <c r="PTL29" s="7"/>
      <c r="PTM29" s="7"/>
      <c r="PTN29" s="7"/>
      <c r="PTO29" s="7"/>
      <c r="PTP29" s="7"/>
      <c r="PTQ29" s="7"/>
      <c r="PTR29" s="7"/>
      <c r="PTS29" s="7"/>
      <c r="PTT29" s="7"/>
      <c r="PTU29" s="7"/>
      <c r="PTV29" s="7"/>
      <c r="PTW29" s="7"/>
      <c r="PTX29" s="7"/>
      <c r="PTY29" s="7"/>
      <c r="PTZ29" s="7"/>
      <c r="PUA29" s="7"/>
      <c r="PUB29" s="7"/>
      <c r="PUC29" s="7"/>
      <c r="PUD29" s="7"/>
      <c r="PUE29" s="7"/>
      <c r="PUF29" s="7"/>
      <c r="PUG29" s="7"/>
      <c r="PUH29" s="7"/>
      <c r="PUI29" s="7"/>
      <c r="PUJ29" s="7"/>
      <c r="PUK29" s="7"/>
      <c r="PUL29" s="7"/>
      <c r="PUM29" s="7"/>
      <c r="PUN29" s="7"/>
      <c r="PUO29" s="7"/>
      <c r="PUP29" s="7"/>
      <c r="PUQ29" s="7"/>
      <c r="PUR29" s="7"/>
      <c r="PUS29" s="7"/>
      <c r="PUT29" s="7"/>
      <c r="PUU29" s="7"/>
      <c r="PUV29" s="7"/>
      <c r="PUW29" s="7"/>
      <c r="PUX29" s="7"/>
      <c r="PUY29" s="7"/>
      <c r="PUZ29" s="7"/>
      <c r="PVA29" s="7"/>
      <c r="PVB29" s="7"/>
      <c r="PVC29" s="7"/>
      <c r="PVD29" s="7"/>
      <c r="PVE29" s="7"/>
      <c r="PVF29" s="7"/>
      <c r="PVG29" s="7"/>
      <c r="PVH29" s="7"/>
      <c r="PVI29" s="7"/>
      <c r="PVJ29" s="7"/>
      <c r="PVK29" s="7"/>
      <c r="PVL29" s="7"/>
      <c r="PVM29" s="7"/>
      <c r="PVN29" s="7"/>
      <c r="PVO29" s="7"/>
      <c r="PVP29" s="7"/>
      <c r="PVQ29" s="7"/>
      <c r="PVR29" s="7"/>
      <c r="PVS29" s="7"/>
      <c r="PVT29" s="7"/>
      <c r="PVU29" s="7"/>
      <c r="PVV29" s="7"/>
      <c r="PVW29" s="7"/>
      <c r="PVX29" s="7"/>
      <c r="PVY29" s="7"/>
      <c r="PVZ29" s="7"/>
      <c r="PWA29" s="7"/>
      <c r="PWB29" s="7"/>
      <c r="PWC29" s="7"/>
      <c r="PWD29" s="7"/>
      <c r="PWE29" s="7"/>
      <c r="PWF29" s="7"/>
      <c r="PWG29" s="7"/>
      <c r="PWH29" s="7"/>
      <c r="PWI29" s="7"/>
      <c r="PWJ29" s="7"/>
      <c r="PWK29" s="7"/>
      <c r="PWL29" s="7"/>
      <c r="PWM29" s="7"/>
      <c r="PWN29" s="7"/>
      <c r="PWO29" s="7"/>
      <c r="PWP29" s="7"/>
      <c r="PWQ29" s="7"/>
      <c r="PWR29" s="7"/>
      <c r="PWS29" s="7"/>
      <c r="PWT29" s="7"/>
      <c r="PWU29" s="7"/>
      <c r="PWV29" s="7"/>
      <c r="PWW29" s="7"/>
      <c r="PWX29" s="7"/>
      <c r="PWY29" s="7"/>
      <c r="PWZ29" s="7"/>
      <c r="PXA29" s="7"/>
      <c r="PXB29" s="7"/>
      <c r="PXC29" s="7"/>
      <c r="PXD29" s="7"/>
      <c r="PXE29" s="7"/>
      <c r="PXF29" s="7"/>
      <c r="PXG29" s="7"/>
      <c r="PXH29" s="7"/>
      <c r="PXI29" s="7"/>
      <c r="PXJ29" s="7"/>
      <c r="PXK29" s="7"/>
      <c r="PXL29" s="7"/>
      <c r="PXM29" s="7"/>
      <c r="PXN29" s="7"/>
      <c r="PXO29" s="7"/>
      <c r="PXP29" s="7"/>
      <c r="PXQ29" s="7"/>
      <c r="PXR29" s="7"/>
      <c r="PXS29" s="7"/>
      <c r="PXT29" s="7"/>
      <c r="PXU29" s="7"/>
      <c r="PXV29" s="7"/>
      <c r="PXW29" s="7"/>
      <c r="PXX29" s="7"/>
      <c r="PXY29" s="7"/>
      <c r="PXZ29" s="7"/>
      <c r="PYA29" s="7"/>
      <c r="PYB29" s="7"/>
      <c r="PYC29" s="7"/>
      <c r="PYD29" s="7"/>
      <c r="PYE29" s="7"/>
      <c r="PYF29" s="7"/>
      <c r="PYG29" s="7"/>
      <c r="PYH29" s="7"/>
      <c r="PYI29" s="7"/>
      <c r="PYJ29" s="7"/>
      <c r="PYK29" s="7"/>
      <c r="PYL29" s="7"/>
      <c r="PYM29" s="7"/>
      <c r="PYN29" s="7"/>
      <c r="PYO29" s="7"/>
      <c r="PYP29" s="7"/>
      <c r="PYQ29" s="7"/>
      <c r="PYR29" s="7"/>
      <c r="PYS29" s="7"/>
      <c r="PYT29" s="7"/>
      <c r="PYU29" s="7"/>
      <c r="PYV29" s="7"/>
      <c r="PYW29" s="7"/>
      <c r="PYX29" s="7"/>
      <c r="PYY29" s="7"/>
      <c r="PYZ29" s="7"/>
      <c r="PZA29" s="7"/>
      <c r="PZB29" s="7"/>
      <c r="PZC29" s="7"/>
      <c r="PZD29" s="7"/>
      <c r="PZE29" s="7"/>
      <c r="PZF29" s="7"/>
      <c r="PZG29" s="7"/>
      <c r="PZH29" s="7"/>
      <c r="PZI29" s="7"/>
      <c r="PZJ29" s="7"/>
      <c r="PZK29" s="7"/>
      <c r="PZL29" s="7"/>
      <c r="PZM29" s="7"/>
      <c r="PZN29" s="7"/>
      <c r="PZO29" s="7"/>
      <c r="PZP29" s="7"/>
      <c r="PZQ29" s="7"/>
      <c r="PZR29" s="7"/>
      <c r="PZS29" s="7"/>
      <c r="PZT29" s="7"/>
      <c r="PZU29" s="7"/>
      <c r="PZV29" s="7"/>
      <c r="PZW29" s="7"/>
      <c r="PZX29" s="7"/>
      <c r="PZY29" s="7"/>
      <c r="PZZ29" s="7"/>
      <c r="QAA29" s="7"/>
      <c r="QAB29" s="7"/>
      <c r="QAC29" s="7"/>
      <c r="QAD29" s="7"/>
      <c r="QAE29" s="7"/>
      <c r="QAF29" s="7"/>
      <c r="QAG29" s="7"/>
      <c r="QAH29" s="7"/>
      <c r="QAI29" s="7"/>
      <c r="QAJ29" s="7"/>
      <c r="QAK29" s="7"/>
      <c r="QAL29" s="7"/>
      <c r="QAM29" s="7"/>
      <c r="QAN29" s="7"/>
      <c r="QAO29" s="7"/>
      <c r="QAP29" s="7"/>
      <c r="QAQ29" s="7"/>
      <c r="QAR29" s="7"/>
      <c r="QAS29" s="7"/>
      <c r="QAT29" s="7"/>
      <c r="QAU29" s="7"/>
      <c r="QAV29" s="7"/>
      <c r="QAX29" s="7"/>
      <c r="QAY29" s="7"/>
      <c r="QAZ29" s="7"/>
      <c r="QBA29" s="7"/>
      <c r="QBB29" s="7"/>
      <c r="QBC29" s="7"/>
      <c r="QBD29" s="7"/>
      <c r="QBE29" s="7"/>
      <c r="QBF29" s="7"/>
      <c r="QBG29" s="7"/>
      <c r="QBH29" s="7"/>
      <c r="QBI29" s="7"/>
      <c r="QBJ29" s="7"/>
      <c r="QBK29" s="7"/>
      <c r="QBL29" s="7"/>
      <c r="QBM29" s="7"/>
      <c r="QBN29" s="7"/>
      <c r="QBO29" s="7"/>
      <c r="QBP29" s="7"/>
      <c r="QBQ29" s="7"/>
      <c r="QBR29" s="7"/>
      <c r="QBS29" s="7"/>
      <c r="QBT29" s="7"/>
      <c r="QBU29" s="7"/>
      <c r="QBV29" s="7"/>
      <c r="QBW29" s="7"/>
      <c r="QBX29" s="7"/>
      <c r="QBY29" s="7"/>
      <c r="QBZ29" s="7"/>
      <c r="QCA29" s="7"/>
      <c r="QCB29" s="7"/>
      <c r="QCC29" s="7"/>
      <c r="QCD29" s="7"/>
      <c r="QCE29" s="7"/>
      <c r="QCF29" s="7"/>
      <c r="QCG29" s="7"/>
      <c r="QCH29" s="7"/>
      <c r="QCI29" s="7"/>
      <c r="QCJ29" s="7"/>
      <c r="QCK29" s="7"/>
      <c r="QCL29" s="7"/>
      <c r="QCM29" s="7"/>
      <c r="QCN29" s="7"/>
      <c r="QCO29" s="7"/>
      <c r="QCP29" s="7"/>
      <c r="QCQ29" s="7"/>
      <c r="QCR29" s="7"/>
      <c r="QCS29" s="7"/>
      <c r="QCT29" s="7"/>
      <c r="QCU29" s="7"/>
      <c r="QCV29" s="7"/>
      <c r="QCW29" s="7"/>
      <c r="QCX29" s="7"/>
      <c r="QCY29" s="7"/>
      <c r="QCZ29" s="7"/>
      <c r="QDA29" s="7"/>
      <c r="QDB29" s="7"/>
      <c r="QDC29" s="7"/>
      <c r="QDD29" s="7"/>
      <c r="QDE29" s="7"/>
      <c r="QDF29" s="7"/>
      <c r="QDG29" s="7"/>
      <c r="QDH29" s="7"/>
      <c r="QDI29" s="7"/>
      <c r="QDJ29" s="7"/>
      <c r="QDK29" s="7"/>
      <c r="QDL29" s="7"/>
      <c r="QDM29" s="7"/>
      <c r="QDN29" s="7"/>
      <c r="QDO29" s="7"/>
      <c r="QDP29" s="7"/>
      <c r="QDQ29" s="7"/>
      <c r="QDR29" s="7"/>
      <c r="QDS29" s="7"/>
      <c r="QDT29" s="7"/>
      <c r="QDU29" s="7"/>
      <c r="QDV29" s="7"/>
      <c r="QDW29" s="7"/>
      <c r="QDX29" s="7"/>
      <c r="QDY29" s="7"/>
      <c r="QDZ29" s="7"/>
      <c r="QEA29" s="7"/>
      <c r="QEB29" s="7"/>
      <c r="QEC29" s="7"/>
      <c r="QED29" s="7"/>
      <c r="QEE29" s="7"/>
      <c r="QEF29" s="7"/>
      <c r="QEG29" s="7"/>
      <c r="QEH29" s="7"/>
      <c r="QEI29" s="7"/>
      <c r="QEJ29" s="7"/>
      <c r="QEK29" s="7"/>
      <c r="QEL29" s="7"/>
      <c r="QEM29" s="7"/>
      <c r="QEN29" s="7"/>
      <c r="QEO29" s="7"/>
      <c r="QEP29" s="7"/>
      <c r="QEQ29" s="7"/>
      <c r="QER29" s="7"/>
      <c r="QES29" s="7"/>
      <c r="QET29" s="7"/>
      <c r="QEU29" s="7"/>
      <c r="QEV29" s="7"/>
      <c r="QEW29" s="7"/>
      <c r="QEX29" s="7"/>
      <c r="QEY29" s="7"/>
      <c r="QEZ29" s="7"/>
      <c r="QFA29" s="7"/>
      <c r="QFB29" s="7"/>
      <c r="QFC29" s="7"/>
      <c r="QFD29" s="7"/>
      <c r="QFE29" s="7"/>
      <c r="QFF29" s="7"/>
      <c r="QFG29" s="7"/>
      <c r="QFH29" s="7"/>
      <c r="QFI29" s="7"/>
      <c r="QFJ29" s="7"/>
      <c r="QFK29" s="7"/>
      <c r="QFL29" s="7"/>
      <c r="QFM29" s="7"/>
      <c r="QFN29" s="7"/>
      <c r="QFO29" s="7"/>
      <c r="QFP29" s="7"/>
      <c r="QFQ29" s="7"/>
      <c r="QFR29" s="7"/>
      <c r="QFS29" s="7"/>
      <c r="QFT29" s="7"/>
      <c r="QFU29" s="7"/>
      <c r="QFV29" s="7"/>
      <c r="QFW29" s="7"/>
      <c r="QFX29" s="7"/>
      <c r="QFY29" s="7"/>
      <c r="QFZ29" s="7"/>
      <c r="QGA29" s="7"/>
      <c r="QGB29" s="7"/>
      <c r="QGC29" s="7"/>
      <c r="QGD29" s="7"/>
      <c r="QGE29" s="7"/>
      <c r="QGF29" s="7"/>
      <c r="QGG29" s="7"/>
      <c r="QGH29" s="7"/>
      <c r="QGI29" s="7"/>
      <c r="QGJ29" s="7"/>
      <c r="QGK29" s="7"/>
      <c r="QGL29" s="7"/>
      <c r="QGM29" s="7"/>
      <c r="QGN29" s="7"/>
      <c r="QGO29" s="7"/>
      <c r="QGP29" s="7"/>
      <c r="QGQ29" s="7"/>
      <c r="QGR29" s="7"/>
      <c r="QGS29" s="7"/>
      <c r="QGT29" s="7"/>
      <c r="QGU29" s="7"/>
      <c r="QGV29" s="7"/>
      <c r="QGW29" s="7"/>
      <c r="QGX29" s="7"/>
      <c r="QGY29" s="7"/>
      <c r="QGZ29" s="7"/>
      <c r="QHA29" s="7"/>
      <c r="QHB29" s="7"/>
      <c r="QHC29" s="7"/>
      <c r="QHD29" s="7"/>
      <c r="QHE29" s="7"/>
      <c r="QHF29" s="7"/>
      <c r="QHG29" s="7"/>
      <c r="QHH29" s="7"/>
      <c r="QHI29" s="7"/>
      <c r="QHJ29" s="7"/>
      <c r="QHK29" s="7"/>
      <c r="QHL29" s="7"/>
      <c r="QHM29" s="7"/>
      <c r="QHN29" s="7"/>
      <c r="QHO29" s="7"/>
      <c r="QHP29" s="7"/>
      <c r="QHQ29" s="7"/>
      <c r="QHR29" s="7"/>
      <c r="QHS29" s="7"/>
      <c r="QHT29" s="7"/>
      <c r="QHU29" s="7"/>
      <c r="QHV29" s="7"/>
      <c r="QHW29" s="7"/>
      <c r="QHX29" s="7"/>
      <c r="QHY29" s="7"/>
      <c r="QHZ29" s="7"/>
      <c r="QIA29" s="7"/>
      <c r="QIB29" s="7"/>
      <c r="QIC29" s="7"/>
      <c r="QID29" s="7"/>
      <c r="QIE29" s="7"/>
      <c r="QIF29" s="7"/>
      <c r="QIG29" s="7"/>
      <c r="QIH29" s="7"/>
      <c r="QII29" s="7"/>
      <c r="QIJ29" s="7"/>
      <c r="QIK29" s="7"/>
      <c r="QIL29" s="7"/>
      <c r="QIM29" s="7"/>
      <c r="QIN29" s="7"/>
      <c r="QIO29" s="7"/>
      <c r="QIP29" s="7"/>
      <c r="QIQ29" s="7"/>
      <c r="QIR29" s="7"/>
      <c r="QIS29" s="7"/>
      <c r="QIT29" s="7"/>
      <c r="QIU29" s="7"/>
      <c r="QIV29" s="7"/>
      <c r="QIW29" s="7"/>
      <c r="QIX29" s="7"/>
      <c r="QIY29" s="7"/>
      <c r="QIZ29" s="7"/>
      <c r="QJA29" s="7"/>
      <c r="QJB29" s="7"/>
      <c r="QJC29" s="7"/>
      <c r="QJD29" s="7"/>
      <c r="QJE29" s="7"/>
      <c r="QJF29" s="7"/>
      <c r="QJG29" s="7"/>
      <c r="QJH29" s="7"/>
      <c r="QJI29" s="7"/>
      <c r="QJJ29" s="7"/>
      <c r="QJK29" s="7"/>
      <c r="QJL29" s="7"/>
      <c r="QJM29" s="7"/>
      <c r="QJN29" s="7"/>
      <c r="QJO29" s="7"/>
      <c r="QJP29" s="7"/>
      <c r="QJQ29" s="7"/>
      <c r="QJR29" s="7"/>
      <c r="QJS29" s="7"/>
      <c r="QJT29" s="7"/>
      <c r="QJU29" s="7"/>
      <c r="QJV29" s="7"/>
      <c r="QJW29" s="7"/>
      <c r="QJX29" s="7"/>
      <c r="QJY29" s="7"/>
      <c r="QJZ29" s="7"/>
      <c r="QKA29" s="7"/>
      <c r="QKB29" s="7"/>
      <c r="QKC29" s="7"/>
      <c r="QKD29" s="7"/>
      <c r="QKE29" s="7"/>
      <c r="QKF29" s="7"/>
      <c r="QKG29" s="7"/>
      <c r="QKH29" s="7"/>
      <c r="QKI29" s="7"/>
      <c r="QKJ29" s="7"/>
      <c r="QKK29" s="7"/>
      <c r="QKL29" s="7"/>
      <c r="QKM29" s="7"/>
      <c r="QKN29" s="7"/>
      <c r="QKO29" s="7"/>
      <c r="QKP29" s="7"/>
      <c r="QKQ29" s="7"/>
      <c r="QKR29" s="7"/>
      <c r="QKT29" s="7"/>
      <c r="QKU29" s="7"/>
      <c r="QKV29" s="7"/>
      <c r="QKW29" s="7"/>
      <c r="QKX29" s="7"/>
      <c r="QKY29" s="7"/>
      <c r="QKZ29" s="7"/>
      <c r="QLA29" s="7"/>
      <c r="QLB29" s="7"/>
      <c r="QLC29" s="7"/>
      <c r="QLD29" s="7"/>
      <c r="QLE29" s="7"/>
      <c r="QLF29" s="7"/>
      <c r="QLG29" s="7"/>
      <c r="QLH29" s="7"/>
      <c r="QLI29" s="7"/>
      <c r="QLJ29" s="7"/>
      <c r="QLK29" s="7"/>
      <c r="QLL29" s="7"/>
      <c r="QLM29" s="7"/>
      <c r="QLN29" s="7"/>
      <c r="QLO29" s="7"/>
      <c r="QLP29" s="7"/>
      <c r="QLQ29" s="7"/>
      <c r="QLR29" s="7"/>
      <c r="QLS29" s="7"/>
      <c r="QLT29" s="7"/>
      <c r="QLU29" s="7"/>
      <c r="QLV29" s="7"/>
      <c r="QLW29" s="7"/>
      <c r="QLX29" s="7"/>
      <c r="QLY29" s="7"/>
      <c r="QLZ29" s="7"/>
      <c r="QMA29" s="7"/>
      <c r="QMB29" s="7"/>
      <c r="QMC29" s="7"/>
      <c r="QMD29" s="7"/>
      <c r="QME29" s="7"/>
      <c r="QMF29" s="7"/>
      <c r="QMG29" s="7"/>
      <c r="QMH29" s="7"/>
      <c r="QMI29" s="7"/>
      <c r="QMJ29" s="7"/>
      <c r="QMK29" s="7"/>
      <c r="QML29" s="7"/>
      <c r="QMM29" s="7"/>
      <c r="QMN29" s="7"/>
      <c r="QMO29" s="7"/>
      <c r="QMP29" s="7"/>
      <c r="QMQ29" s="7"/>
      <c r="QMR29" s="7"/>
      <c r="QMS29" s="7"/>
      <c r="QMT29" s="7"/>
      <c r="QMU29" s="7"/>
      <c r="QMV29" s="7"/>
      <c r="QMW29" s="7"/>
      <c r="QMX29" s="7"/>
      <c r="QMY29" s="7"/>
      <c r="QMZ29" s="7"/>
      <c r="QNA29" s="7"/>
      <c r="QNB29" s="7"/>
      <c r="QNC29" s="7"/>
      <c r="QND29" s="7"/>
      <c r="QNE29" s="7"/>
      <c r="QNF29" s="7"/>
      <c r="QNG29" s="7"/>
      <c r="QNH29" s="7"/>
      <c r="QNI29" s="7"/>
      <c r="QNJ29" s="7"/>
      <c r="QNK29" s="7"/>
      <c r="QNL29" s="7"/>
      <c r="QNM29" s="7"/>
      <c r="QNN29" s="7"/>
      <c r="QNO29" s="7"/>
      <c r="QNP29" s="7"/>
      <c r="QNQ29" s="7"/>
      <c r="QNR29" s="7"/>
      <c r="QNS29" s="7"/>
      <c r="QNT29" s="7"/>
      <c r="QNU29" s="7"/>
      <c r="QNV29" s="7"/>
      <c r="QNW29" s="7"/>
      <c r="QNX29" s="7"/>
      <c r="QNY29" s="7"/>
      <c r="QNZ29" s="7"/>
      <c r="QOA29" s="7"/>
      <c r="QOB29" s="7"/>
      <c r="QOC29" s="7"/>
      <c r="QOD29" s="7"/>
      <c r="QOE29" s="7"/>
      <c r="QOF29" s="7"/>
      <c r="QOG29" s="7"/>
      <c r="QOH29" s="7"/>
      <c r="QOI29" s="7"/>
      <c r="QOJ29" s="7"/>
      <c r="QOK29" s="7"/>
      <c r="QOL29" s="7"/>
      <c r="QOM29" s="7"/>
      <c r="QON29" s="7"/>
      <c r="QOO29" s="7"/>
      <c r="QOP29" s="7"/>
      <c r="QOQ29" s="7"/>
      <c r="QOR29" s="7"/>
      <c r="QOS29" s="7"/>
      <c r="QOT29" s="7"/>
      <c r="QOU29" s="7"/>
      <c r="QOV29" s="7"/>
      <c r="QOW29" s="7"/>
      <c r="QOX29" s="7"/>
      <c r="QOY29" s="7"/>
      <c r="QOZ29" s="7"/>
      <c r="QPA29" s="7"/>
      <c r="QPB29" s="7"/>
      <c r="QPC29" s="7"/>
      <c r="QPD29" s="7"/>
      <c r="QPE29" s="7"/>
      <c r="QPF29" s="7"/>
      <c r="QPG29" s="7"/>
      <c r="QPH29" s="7"/>
      <c r="QPI29" s="7"/>
      <c r="QPJ29" s="7"/>
      <c r="QPK29" s="7"/>
      <c r="QPL29" s="7"/>
      <c r="QPM29" s="7"/>
      <c r="QPN29" s="7"/>
      <c r="QPO29" s="7"/>
      <c r="QPP29" s="7"/>
      <c r="QPQ29" s="7"/>
      <c r="QPR29" s="7"/>
      <c r="QPS29" s="7"/>
      <c r="QPT29" s="7"/>
      <c r="QPU29" s="7"/>
      <c r="QPV29" s="7"/>
      <c r="QPW29" s="7"/>
      <c r="QPX29" s="7"/>
      <c r="QPY29" s="7"/>
      <c r="QPZ29" s="7"/>
      <c r="QQA29" s="7"/>
      <c r="QQB29" s="7"/>
      <c r="QQC29" s="7"/>
      <c r="QQD29" s="7"/>
      <c r="QQE29" s="7"/>
      <c r="QQF29" s="7"/>
      <c r="QQG29" s="7"/>
      <c r="QQH29" s="7"/>
      <c r="QQI29" s="7"/>
      <c r="QQJ29" s="7"/>
      <c r="QQK29" s="7"/>
      <c r="QQL29" s="7"/>
      <c r="QQM29" s="7"/>
      <c r="QQN29" s="7"/>
      <c r="QQO29" s="7"/>
      <c r="QQP29" s="7"/>
      <c r="QQQ29" s="7"/>
      <c r="QQR29" s="7"/>
      <c r="QQS29" s="7"/>
      <c r="QQT29" s="7"/>
      <c r="QQU29" s="7"/>
      <c r="QQV29" s="7"/>
      <c r="QQW29" s="7"/>
      <c r="QQX29" s="7"/>
      <c r="QQY29" s="7"/>
      <c r="QQZ29" s="7"/>
      <c r="QRA29" s="7"/>
      <c r="QRB29" s="7"/>
      <c r="QRC29" s="7"/>
      <c r="QRD29" s="7"/>
      <c r="QRE29" s="7"/>
      <c r="QRF29" s="7"/>
      <c r="QRG29" s="7"/>
      <c r="QRH29" s="7"/>
      <c r="QRI29" s="7"/>
      <c r="QRJ29" s="7"/>
      <c r="QRK29" s="7"/>
      <c r="QRL29" s="7"/>
      <c r="QRM29" s="7"/>
      <c r="QRN29" s="7"/>
      <c r="QRO29" s="7"/>
      <c r="QRP29" s="7"/>
      <c r="QRQ29" s="7"/>
      <c r="QRR29" s="7"/>
      <c r="QRS29" s="7"/>
      <c r="QRT29" s="7"/>
      <c r="QRU29" s="7"/>
      <c r="QRV29" s="7"/>
      <c r="QRW29" s="7"/>
      <c r="QRX29" s="7"/>
      <c r="QRY29" s="7"/>
      <c r="QRZ29" s="7"/>
      <c r="QSA29" s="7"/>
      <c r="QSB29" s="7"/>
      <c r="QSC29" s="7"/>
      <c r="QSD29" s="7"/>
      <c r="QSE29" s="7"/>
      <c r="QSF29" s="7"/>
      <c r="QSG29" s="7"/>
      <c r="QSH29" s="7"/>
      <c r="QSI29" s="7"/>
      <c r="QSJ29" s="7"/>
      <c r="QSK29" s="7"/>
      <c r="QSL29" s="7"/>
      <c r="QSM29" s="7"/>
      <c r="QSN29" s="7"/>
      <c r="QSO29" s="7"/>
      <c r="QSP29" s="7"/>
      <c r="QSQ29" s="7"/>
      <c r="QSR29" s="7"/>
      <c r="QSS29" s="7"/>
      <c r="QST29" s="7"/>
      <c r="QSU29" s="7"/>
      <c r="QSV29" s="7"/>
      <c r="QSW29" s="7"/>
      <c r="QSX29" s="7"/>
      <c r="QSY29" s="7"/>
      <c r="QSZ29" s="7"/>
      <c r="QTA29" s="7"/>
      <c r="QTB29" s="7"/>
      <c r="QTC29" s="7"/>
      <c r="QTD29" s="7"/>
      <c r="QTE29" s="7"/>
      <c r="QTF29" s="7"/>
      <c r="QTG29" s="7"/>
      <c r="QTH29" s="7"/>
      <c r="QTI29" s="7"/>
      <c r="QTJ29" s="7"/>
      <c r="QTK29" s="7"/>
      <c r="QTL29" s="7"/>
      <c r="QTM29" s="7"/>
      <c r="QTN29" s="7"/>
      <c r="QTO29" s="7"/>
      <c r="QTP29" s="7"/>
      <c r="QTQ29" s="7"/>
      <c r="QTR29" s="7"/>
      <c r="QTS29" s="7"/>
      <c r="QTT29" s="7"/>
      <c r="QTU29" s="7"/>
      <c r="QTV29" s="7"/>
      <c r="QTW29" s="7"/>
      <c r="QTX29" s="7"/>
      <c r="QTY29" s="7"/>
      <c r="QTZ29" s="7"/>
      <c r="QUA29" s="7"/>
      <c r="QUB29" s="7"/>
      <c r="QUC29" s="7"/>
      <c r="QUD29" s="7"/>
      <c r="QUE29" s="7"/>
      <c r="QUF29" s="7"/>
      <c r="QUG29" s="7"/>
      <c r="QUH29" s="7"/>
      <c r="QUI29" s="7"/>
      <c r="QUJ29" s="7"/>
      <c r="QUK29" s="7"/>
      <c r="QUL29" s="7"/>
      <c r="QUM29" s="7"/>
      <c r="QUN29" s="7"/>
      <c r="QUP29" s="7"/>
      <c r="QUQ29" s="7"/>
      <c r="QUR29" s="7"/>
      <c r="QUS29" s="7"/>
      <c r="QUT29" s="7"/>
      <c r="QUU29" s="7"/>
      <c r="QUV29" s="7"/>
      <c r="QUW29" s="7"/>
      <c r="QUX29" s="7"/>
      <c r="QUY29" s="7"/>
      <c r="QUZ29" s="7"/>
      <c r="QVA29" s="7"/>
      <c r="QVB29" s="7"/>
      <c r="QVC29" s="7"/>
      <c r="QVD29" s="7"/>
      <c r="QVE29" s="7"/>
      <c r="QVF29" s="7"/>
      <c r="QVG29" s="7"/>
      <c r="QVH29" s="7"/>
      <c r="QVI29" s="7"/>
      <c r="QVJ29" s="7"/>
      <c r="QVK29" s="7"/>
      <c r="QVL29" s="7"/>
      <c r="QVM29" s="7"/>
      <c r="QVN29" s="7"/>
      <c r="QVO29" s="7"/>
      <c r="QVP29" s="7"/>
      <c r="QVQ29" s="7"/>
      <c r="QVR29" s="7"/>
      <c r="QVS29" s="7"/>
      <c r="QVT29" s="7"/>
      <c r="QVU29" s="7"/>
      <c r="QVV29" s="7"/>
      <c r="QVW29" s="7"/>
      <c r="QVX29" s="7"/>
      <c r="QVY29" s="7"/>
      <c r="QVZ29" s="7"/>
      <c r="QWA29" s="7"/>
      <c r="QWB29" s="7"/>
      <c r="QWC29" s="7"/>
      <c r="QWD29" s="7"/>
      <c r="QWE29" s="7"/>
      <c r="QWF29" s="7"/>
      <c r="QWG29" s="7"/>
      <c r="QWH29" s="7"/>
      <c r="QWI29" s="7"/>
      <c r="QWJ29" s="7"/>
      <c r="QWK29" s="7"/>
      <c r="QWL29" s="7"/>
      <c r="QWM29" s="7"/>
      <c r="QWN29" s="7"/>
      <c r="QWO29" s="7"/>
      <c r="QWP29" s="7"/>
      <c r="QWQ29" s="7"/>
      <c r="QWR29" s="7"/>
      <c r="QWS29" s="7"/>
      <c r="QWT29" s="7"/>
      <c r="QWU29" s="7"/>
      <c r="QWV29" s="7"/>
      <c r="QWW29" s="7"/>
      <c r="QWX29" s="7"/>
      <c r="QWY29" s="7"/>
      <c r="QWZ29" s="7"/>
      <c r="QXA29" s="7"/>
      <c r="QXB29" s="7"/>
      <c r="QXC29" s="7"/>
      <c r="QXD29" s="7"/>
      <c r="QXE29" s="7"/>
      <c r="QXF29" s="7"/>
      <c r="QXG29" s="7"/>
      <c r="QXH29" s="7"/>
      <c r="QXI29" s="7"/>
      <c r="QXJ29" s="7"/>
      <c r="QXK29" s="7"/>
      <c r="QXL29" s="7"/>
      <c r="QXM29" s="7"/>
      <c r="QXN29" s="7"/>
      <c r="QXO29" s="7"/>
      <c r="QXP29" s="7"/>
      <c r="QXQ29" s="7"/>
      <c r="QXR29" s="7"/>
      <c r="QXS29" s="7"/>
      <c r="QXT29" s="7"/>
      <c r="QXU29" s="7"/>
      <c r="QXV29" s="7"/>
      <c r="QXW29" s="7"/>
      <c r="QXX29" s="7"/>
      <c r="QXY29" s="7"/>
      <c r="QXZ29" s="7"/>
      <c r="QYA29" s="7"/>
      <c r="QYB29" s="7"/>
      <c r="QYC29" s="7"/>
      <c r="QYD29" s="7"/>
      <c r="QYE29" s="7"/>
      <c r="QYF29" s="7"/>
      <c r="QYG29" s="7"/>
      <c r="QYH29" s="7"/>
      <c r="QYI29" s="7"/>
      <c r="QYJ29" s="7"/>
      <c r="QYK29" s="7"/>
      <c r="QYL29" s="7"/>
      <c r="QYM29" s="7"/>
      <c r="QYN29" s="7"/>
      <c r="QYO29" s="7"/>
      <c r="QYP29" s="7"/>
      <c r="QYQ29" s="7"/>
      <c r="QYR29" s="7"/>
      <c r="QYS29" s="7"/>
      <c r="QYT29" s="7"/>
      <c r="QYU29" s="7"/>
      <c r="QYV29" s="7"/>
      <c r="QYW29" s="7"/>
      <c r="QYX29" s="7"/>
      <c r="QYY29" s="7"/>
      <c r="QYZ29" s="7"/>
      <c r="QZA29" s="7"/>
      <c r="QZB29" s="7"/>
      <c r="QZC29" s="7"/>
      <c r="QZD29" s="7"/>
      <c r="QZE29" s="7"/>
      <c r="QZF29" s="7"/>
      <c r="QZG29" s="7"/>
      <c r="QZH29" s="7"/>
      <c r="QZI29" s="7"/>
      <c r="QZJ29" s="7"/>
      <c r="QZK29" s="7"/>
      <c r="QZL29" s="7"/>
      <c r="QZM29" s="7"/>
      <c r="QZN29" s="7"/>
      <c r="QZO29" s="7"/>
      <c r="QZP29" s="7"/>
      <c r="QZQ29" s="7"/>
      <c r="QZR29" s="7"/>
      <c r="QZS29" s="7"/>
      <c r="QZT29" s="7"/>
      <c r="QZU29" s="7"/>
      <c r="QZV29" s="7"/>
      <c r="QZW29" s="7"/>
      <c r="QZX29" s="7"/>
      <c r="QZY29" s="7"/>
      <c r="QZZ29" s="7"/>
      <c r="RAA29" s="7"/>
      <c r="RAB29" s="7"/>
      <c r="RAC29" s="7"/>
      <c r="RAD29" s="7"/>
      <c r="RAE29" s="7"/>
      <c r="RAF29" s="7"/>
      <c r="RAG29" s="7"/>
      <c r="RAH29" s="7"/>
      <c r="RAI29" s="7"/>
      <c r="RAJ29" s="7"/>
      <c r="RAK29" s="7"/>
      <c r="RAL29" s="7"/>
      <c r="RAM29" s="7"/>
      <c r="RAN29" s="7"/>
      <c r="RAO29" s="7"/>
      <c r="RAP29" s="7"/>
      <c r="RAQ29" s="7"/>
      <c r="RAR29" s="7"/>
      <c r="RAS29" s="7"/>
      <c r="RAT29" s="7"/>
      <c r="RAU29" s="7"/>
      <c r="RAV29" s="7"/>
      <c r="RAW29" s="7"/>
      <c r="RAX29" s="7"/>
      <c r="RAY29" s="7"/>
      <c r="RAZ29" s="7"/>
      <c r="RBA29" s="7"/>
      <c r="RBB29" s="7"/>
      <c r="RBC29" s="7"/>
      <c r="RBD29" s="7"/>
      <c r="RBE29" s="7"/>
      <c r="RBF29" s="7"/>
      <c r="RBG29" s="7"/>
      <c r="RBH29" s="7"/>
      <c r="RBI29" s="7"/>
      <c r="RBJ29" s="7"/>
      <c r="RBK29" s="7"/>
      <c r="RBL29" s="7"/>
      <c r="RBM29" s="7"/>
      <c r="RBN29" s="7"/>
      <c r="RBO29" s="7"/>
      <c r="RBP29" s="7"/>
      <c r="RBQ29" s="7"/>
      <c r="RBR29" s="7"/>
      <c r="RBS29" s="7"/>
      <c r="RBT29" s="7"/>
      <c r="RBU29" s="7"/>
      <c r="RBV29" s="7"/>
      <c r="RBW29" s="7"/>
      <c r="RBX29" s="7"/>
      <c r="RBY29" s="7"/>
      <c r="RBZ29" s="7"/>
      <c r="RCA29" s="7"/>
      <c r="RCB29" s="7"/>
      <c r="RCC29" s="7"/>
      <c r="RCD29" s="7"/>
      <c r="RCE29" s="7"/>
      <c r="RCF29" s="7"/>
      <c r="RCG29" s="7"/>
      <c r="RCH29" s="7"/>
      <c r="RCI29" s="7"/>
      <c r="RCJ29" s="7"/>
      <c r="RCK29" s="7"/>
      <c r="RCL29" s="7"/>
      <c r="RCM29" s="7"/>
      <c r="RCN29" s="7"/>
      <c r="RCO29" s="7"/>
      <c r="RCP29" s="7"/>
      <c r="RCQ29" s="7"/>
      <c r="RCR29" s="7"/>
      <c r="RCS29" s="7"/>
      <c r="RCT29" s="7"/>
      <c r="RCU29" s="7"/>
      <c r="RCV29" s="7"/>
      <c r="RCW29" s="7"/>
      <c r="RCX29" s="7"/>
      <c r="RCY29" s="7"/>
      <c r="RCZ29" s="7"/>
      <c r="RDA29" s="7"/>
      <c r="RDB29" s="7"/>
      <c r="RDC29" s="7"/>
      <c r="RDD29" s="7"/>
      <c r="RDE29" s="7"/>
      <c r="RDF29" s="7"/>
      <c r="RDG29" s="7"/>
      <c r="RDH29" s="7"/>
      <c r="RDI29" s="7"/>
      <c r="RDJ29" s="7"/>
      <c r="RDK29" s="7"/>
      <c r="RDL29" s="7"/>
      <c r="RDM29" s="7"/>
      <c r="RDN29" s="7"/>
      <c r="RDO29" s="7"/>
      <c r="RDP29" s="7"/>
      <c r="RDQ29" s="7"/>
      <c r="RDR29" s="7"/>
      <c r="RDS29" s="7"/>
      <c r="RDT29" s="7"/>
      <c r="RDU29" s="7"/>
      <c r="RDV29" s="7"/>
      <c r="RDW29" s="7"/>
      <c r="RDX29" s="7"/>
      <c r="RDY29" s="7"/>
      <c r="RDZ29" s="7"/>
      <c r="REA29" s="7"/>
      <c r="REB29" s="7"/>
      <c r="REC29" s="7"/>
      <c r="RED29" s="7"/>
      <c r="REE29" s="7"/>
      <c r="REF29" s="7"/>
      <c r="REG29" s="7"/>
      <c r="REH29" s="7"/>
      <c r="REI29" s="7"/>
      <c r="REJ29" s="7"/>
      <c r="REL29" s="7"/>
      <c r="REM29" s="7"/>
      <c r="REN29" s="7"/>
      <c r="REO29" s="7"/>
      <c r="REP29" s="7"/>
      <c r="REQ29" s="7"/>
      <c r="RER29" s="7"/>
      <c r="RES29" s="7"/>
      <c r="RET29" s="7"/>
      <c r="REU29" s="7"/>
      <c r="REV29" s="7"/>
      <c r="REW29" s="7"/>
      <c r="REX29" s="7"/>
      <c r="REY29" s="7"/>
      <c r="REZ29" s="7"/>
      <c r="RFA29" s="7"/>
      <c r="RFB29" s="7"/>
      <c r="RFC29" s="7"/>
      <c r="RFD29" s="7"/>
      <c r="RFE29" s="7"/>
      <c r="RFF29" s="7"/>
      <c r="RFG29" s="7"/>
      <c r="RFH29" s="7"/>
      <c r="RFI29" s="7"/>
      <c r="RFJ29" s="7"/>
      <c r="RFK29" s="7"/>
      <c r="RFL29" s="7"/>
      <c r="RFM29" s="7"/>
      <c r="RFN29" s="7"/>
      <c r="RFO29" s="7"/>
      <c r="RFP29" s="7"/>
      <c r="RFQ29" s="7"/>
      <c r="RFR29" s="7"/>
      <c r="RFS29" s="7"/>
      <c r="RFT29" s="7"/>
      <c r="RFU29" s="7"/>
      <c r="RFV29" s="7"/>
      <c r="RFW29" s="7"/>
      <c r="RFX29" s="7"/>
      <c r="RFY29" s="7"/>
      <c r="RFZ29" s="7"/>
      <c r="RGA29" s="7"/>
      <c r="RGB29" s="7"/>
      <c r="RGC29" s="7"/>
      <c r="RGD29" s="7"/>
      <c r="RGE29" s="7"/>
      <c r="RGF29" s="7"/>
      <c r="RGG29" s="7"/>
      <c r="RGH29" s="7"/>
      <c r="RGI29" s="7"/>
      <c r="RGJ29" s="7"/>
      <c r="RGK29" s="7"/>
      <c r="RGL29" s="7"/>
      <c r="RGM29" s="7"/>
      <c r="RGN29" s="7"/>
      <c r="RGO29" s="7"/>
      <c r="RGP29" s="7"/>
      <c r="RGQ29" s="7"/>
      <c r="RGR29" s="7"/>
      <c r="RGS29" s="7"/>
      <c r="RGT29" s="7"/>
      <c r="RGU29" s="7"/>
      <c r="RGV29" s="7"/>
      <c r="RGW29" s="7"/>
      <c r="RGX29" s="7"/>
      <c r="RGY29" s="7"/>
      <c r="RGZ29" s="7"/>
      <c r="RHA29" s="7"/>
      <c r="RHB29" s="7"/>
      <c r="RHC29" s="7"/>
      <c r="RHD29" s="7"/>
      <c r="RHE29" s="7"/>
      <c r="RHF29" s="7"/>
      <c r="RHG29" s="7"/>
      <c r="RHH29" s="7"/>
      <c r="RHI29" s="7"/>
      <c r="RHJ29" s="7"/>
      <c r="RHK29" s="7"/>
      <c r="RHL29" s="7"/>
      <c r="RHM29" s="7"/>
      <c r="RHN29" s="7"/>
      <c r="RHO29" s="7"/>
      <c r="RHP29" s="7"/>
      <c r="RHQ29" s="7"/>
      <c r="RHR29" s="7"/>
      <c r="RHS29" s="7"/>
      <c r="RHT29" s="7"/>
      <c r="RHU29" s="7"/>
      <c r="RHV29" s="7"/>
      <c r="RHW29" s="7"/>
      <c r="RHX29" s="7"/>
      <c r="RHY29" s="7"/>
      <c r="RHZ29" s="7"/>
      <c r="RIA29" s="7"/>
      <c r="RIB29" s="7"/>
      <c r="RIC29" s="7"/>
      <c r="RID29" s="7"/>
      <c r="RIE29" s="7"/>
      <c r="RIF29" s="7"/>
      <c r="RIG29" s="7"/>
      <c r="RIH29" s="7"/>
      <c r="RII29" s="7"/>
      <c r="RIJ29" s="7"/>
      <c r="RIK29" s="7"/>
      <c r="RIL29" s="7"/>
      <c r="RIM29" s="7"/>
      <c r="RIN29" s="7"/>
      <c r="RIO29" s="7"/>
      <c r="RIP29" s="7"/>
      <c r="RIQ29" s="7"/>
      <c r="RIR29" s="7"/>
      <c r="RIS29" s="7"/>
      <c r="RIT29" s="7"/>
      <c r="RIU29" s="7"/>
      <c r="RIV29" s="7"/>
      <c r="RIW29" s="7"/>
      <c r="RIX29" s="7"/>
      <c r="RIY29" s="7"/>
      <c r="RIZ29" s="7"/>
      <c r="RJA29" s="7"/>
      <c r="RJB29" s="7"/>
      <c r="RJC29" s="7"/>
      <c r="RJD29" s="7"/>
      <c r="RJE29" s="7"/>
      <c r="RJF29" s="7"/>
      <c r="RJG29" s="7"/>
      <c r="RJH29" s="7"/>
      <c r="RJI29" s="7"/>
      <c r="RJJ29" s="7"/>
      <c r="RJK29" s="7"/>
      <c r="RJL29" s="7"/>
      <c r="RJM29" s="7"/>
      <c r="RJN29" s="7"/>
      <c r="RJO29" s="7"/>
      <c r="RJP29" s="7"/>
      <c r="RJQ29" s="7"/>
      <c r="RJR29" s="7"/>
      <c r="RJS29" s="7"/>
      <c r="RJT29" s="7"/>
      <c r="RJU29" s="7"/>
      <c r="RJV29" s="7"/>
      <c r="RJW29" s="7"/>
      <c r="RJX29" s="7"/>
      <c r="RJY29" s="7"/>
      <c r="RJZ29" s="7"/>
      <c r="RKA29" s="7"/>
      <c r="RKB29" s="7"/>
      <c r="RKC29" s="7"/>
      <c r="RKD29" s="7"/>
      <c r="RKE29" s="7"/>
      <c r="RKF29" s="7"/>
      <c r="RKG29" s="7"/>
      <c r="RKH29" s="7"/>
      <c r="RKI29" s="7"/>
      <c r="RKJ29" s="7"/>
      <c r="RKK29" s="7"/>
      <c r="RKL29" s="7"/>
      <c r="RKM29" s="7"/>
      <c r="RKN29" s="7"/>
      <c r="RKO29" s="7"/>
      <c r="RKP29" s="7"/>
      <c r="RKQ29" s="7"/>
      <c r="RKR29" s="7"/>
      <c r="RKS29" s="7"/>
      <c r="RKT29" s="7"/>
      <c r="RKU29" s="7"/>
      <c r="RKV29" s="7"/>
      <c r="RKW29" s="7"/>
      <c r="RKX29" s="7"/>
      <c r="RKY29" s="7"/>
      <c r="RKZ29" s="7"/>
      <c r="RLA29" s="7"/>
      <c r="RLB29" s="7"/>
      <c r="RLC29" s="7"/>
      <c r="RLD29" s="7"/>
      <c r="RLE29" s="7"/>
      <c r="RLF29" s="7"/>
      <c r="RLG29" s="7"/>
      <c r="RLH29" s="7"/>
      <c r="RLI29" s="7"/>
      <c r="RLJ29" s="7"/>
      <c r="RLK29" s="7"/>
      <c r="RLL29" s="7"/>
      <c r="RLM29" s="7"/>
      <c r="RLN29" s="7"/>
      <c r="RLO29" s="7"/>
      <c r="RLP29" s="7"/>
      <c r="RLQ29" s="7"/>
      <c r="RLR29" s="7"/>
      <c r="RLS29" s="7"/>
      <c r="RLT29" s="7"/>
      <c r="RLU29" s="7"/>
      <c r="RLV29" s="7"/>
      <c r="RLW29" s="7"/>
      <c r="RLX29" s="7"/>
      <c r="RLY29" s="7"/>
      <c r="RLZ29" s="7"/>
      <c r="RMA29" s="7"/>
      <c r="RMB29" s="7"/>
      <c r="RMC29" s="7"/>
      <c r="RMD29" s="7"/>
      <c r="RME29" s="7"/>
      <c r="RMF29" s="7"/>
      <c r="RMG29" s="7"/>
      <c r="RMH29" s="7"/>
      <c r="RMI29" s="7"/>
      <c r="RMJ29" s="7"/>
      <c r="RMK29" s="7"/>
      <c r="RML29" s="7"/>
      <c r="RMM29" s="7"/>
      <c r="RMN29" s="7"/>
      <c r="RMO29" s="7"/>
      <c r="RMP29" s="7"/>
      <c r="RMQ29" s="7"/>
      <c r="RMR29" s="7"/>
      <c r="RMS29" s="7"/>
      <c r="RMT29" s="7"/>
      <c r="RMU29" s="7"/>
      <c r="RMV29" s="7"/>
      <c r="RMW29" s="7"/>
      <c r="RMX29" s="7"/>
      <c r="RMY29" s="7"/>
      <c r="RMZ29" s="7"/>
      <c r="RNA29" s="7"/>
      <c r="RNB29" s="7"/>
      <c r="RNC29" s="7"/>
      <c r="RND29" s="7"/>
      <c r="RNE29" s="7"/>
      <c r="RNF29" s="7"/>
      <c r="RNG29" s="7"/>
      <c r="RNH29" s="7"/>
      <c r="RNI29" s="7"/>
      <c r="RNJ29" s="7"/>
      <c r="RNK29" s="7"/>
      <c r="RNL29" s="7"/>
      <c r="RNM29" s="7"/>
      <c r="RNN29" s="7"/>
      <c r="RNO29" s="7"/>
      <c r="RNP29" s="7"/>
      <c r="RNQ29" s="7"/>
      <c r="RNR29" s="7"/>
      <c r="RNS29" s="7"/>
      <c r="RNT29" s="7"/>
      <c r="RNU29" s="7"/>
      <c r="RNV29" s="7"/>
      <c r="RNW29" s="7"/>
      <c r="RNX29" s="7"/>
      <c r="RNY29" s="7"/>
      <c r="RNZ29" s="7"/>
      <c r="ROA29" s="7"/>
      <c r="ROB29" s="7"/>
      <c r="ROC29" s="7"/>
      <c r="ROD29" s="7"/>
      <c r="ROE29" s="7"/>
      <c r="ROF29" s="7"/>
      <c r="ROH29" s="7"/>
      <c r="ROI29" s="7"/>
      <c r="ROJ29" s="7"/>
      <c r="ROK29" s="7"/>
      <c r="ROL29" s="7"/>
      <c r="ROM29" s="7"/>
      <c r="RON29" s="7"/>
      <c r="ROO29" s="7"/>
      <c r="ROP29" s="7"/>
      <c r="ROQ29" s="7"/>
      <c r="ROR29" s="7"/>
      <c r="ROS29" s="7"/>
      <c r="ROT29" s="7"/>
      <c r="ROU29" s="7"/>
      <c r="ROV29" s="7"/>
      <c r="ROW29" s="7"/>
      <c r="ROX29" s="7"/>
      <c r="ROY29" s="7"/>
      <c r="ROZ29" s="7"/>
      <c r="RPA29" s="7"/>
      <c r="RPB29" s="7"/>
      <c r="RPC29" s="7"/>
      <c r="RPD29" s="7"/>
      <c r="RPE29" s="7"/>
      <c r="RPF29" s="7"/>
      <c r="RPG29" s="7"/>
      <c r="RPH29" s="7"/>
      <c r="RPI29" s="7"/>
      <c r="RPJ29" s="7"/>
      <c r="RPK29" s="7"/>
      <c r="RPL29" s="7"/>
      <c r="RPM29" s="7"/>
      <c r="RPN29" s="7"/>
      <c r="RPO29" s="7"/>
      <c r="RPP29" s="7"/>
      <c r="RPQ29" s="7"/>
      <c r="RPR29" s="7"/>
      <c r="RPS29" s="7"/>
      <c r="RPT29" s="7"/>
      <c r="RPU29" s="7"/>
      <c r="RPV29" s="7"/>
      <c r="RPW29" s="7"/>
      <c r="RPX29" s="7"/>
      <c r="RPY29" s="7"/>
      <c r="RPZ29" s="7"/>
      <c r="RQA29" s="7"/>
      <c r="RQB29" s="7"/>
      <c r="RQC29" s="7"/>
      <c r="RQD29" s="7"/>
      <c r="RQE29" s="7"/>
      <c r="RQF29" s="7"/>
      <c r="RQG29" s="7"/>
      <c r="RQH29" s="7"/>
      <c r="RQI29" s="7"/>
      <c r="RQJ29" s="7"/>
      <c r="RQK29" s="7"/>
      <c r="RQL29" s="7"/>
      <c r="RQM29" s="7"/>
      <c r="RQN29" s="7"/>
      <c r="RQO29" s="7"/>
      <c r="RQP29" s="7"/>
      <c r="RQQ29" s="7"/>
      <c r="RQR29" s="7"/>
      <c r="RQS29" s="7"/>
      <c r="RQT29" s="7"/>
      <c r="RQU29" s="7"/>
      <c r="RQV29" s="7"/>
      <c r="RQW29" s="7"/>
      <c r="RQX29" s="7"/>
      <c r="RQY29" s="7"/>
      <c r="RQZ29" s="7"/>
      <c r="RRA29" s="7"/>
      <c r="RRB29" s="7"/>
      <c r="RRC29" s="7"/>
      <c r="RRD29" s="7"/>
      <c r="RRE29" s="7"/>
      <c r="RRF29" s="7"/>
      <c r="RRG29" s="7"/>
      <c r="RRH29" s="7"/>
      <c r="RRI29" s="7"/>
      <c r="RRJ29" s="7"/>
      <c r="RRK29" s="7"/>
      <c r="RRL29" s="7"/>
      <c r="RRM29" s="7"/>
      <c r="RRN29" s="7"/>
      <c r="RRO29" s="7"/>
      <c r="RRP29" s="7"/>
      <c r="RRQ29" s="7"/>
      <c r="RRR29" s="7"/>
      <c r="RRS29" s="7"/>
      <c r="RRT29" s="7"/>
      <c r="RRU29" s="7"/>
      <c r="RRV29" s="7"/>
      <c r="RRW29" s="7"/>
      <c r="RRX29" s="7"/>
      <c r="RRY29" s="7"/>
      <c r="RRZ29" s="7"/>
      <c r="RSA29" s="7"/>
      <c r="RSB29" s="7"/>
      <c r="RSC29" s="7"/>
      <c r="RSD29" s="7"/>
      <c r="RSE29" s="7"/>
      <c r="RSF29" s="7"/>
      <c r="RSG29" s="7"/>
      <c r="RSH29" s="7"/>
      <c r="RSI29" s="7"/>
      <c r="RSJ29" s="7"/>
      <c r="RSK29" s="7"/>
      <c r="RSL29" s="7"/>
      <c r="RSM29" s="7"/>
      <c r="RSN29" s="7"/>
      <c r="RSO29" s="7"/>
      <c r="RSP29" s="7"/>
      <c r="RSQ29" s="7"/>
      <c r="RSR29" s="7"/>
      <c r="RSS29" s="7"/>
      <c r="RST29" s="7"/>
      <c r="RSU29" s="7"/>
      <c r="RSV29" s="7"/>
      <c r="RSW29" s="7"/>
      <c r="RSX29" s="7"/>
      <c r="RSY29" s="7"/>
      <c r="RSZ29" s="7"/>
      <c r="RTA29" s="7"/>
      <c r="RTB29" s="7"/>
      <c r="RTC29" s="7"/>
      <c r="RTD29" s="7"/>
      <c r="RTE29" s="7"/>
      <c r="RTF29" s="7"/>
      <c r="RTG29" s="7"/>
      <c r="RTH29" s="7"/>
      <c r="RTI29" s="7"/>
      <c r="RTJ29" s="7"/>
      <c r="RTK29" s="7"/>
      <c r="RTL29" s="7"/>
      <c r="RTM29" s="7"/>
      <c r="RTN29" s="7"/>
      <c r="RTO29" s="7"/>
      <c r="RTP29" s="7"/>
      <c r="RTQ29" s="7"/>
      <c r="RTR29" s="7"/>
      <c r="RTS29" s="7"/>
      <c r="RTT29" s="7"/>
      <c r="RTU29" s="7"/>
      <c r="RTV29" s="7"/>
      <c r="RTW29" s="7"/>
      <c r="RTX29" s="7"/>
      <c r="RTY29" s="7"/>
      <c r="RTZ29" s="7"/>
      <c r="RUA29" s="7"/>
      <c r="RUB29" s="7"/>
      <c r="RUC29" s="7"/>
      <c r="RUD29" s="7"/>
      <c r="RUE29" s="7"/>
      <c r="RUF29" s="7"/>
      <c r="RUG29" s="7"/>
      <c r="RUH29" s="7"/>
      <c r="RUI29" s="7"/>
      <c r="RUJ29" s="7"/>
      <c r="RUK29" s="7"/>
      <c r="RUL29" s="7"/>
      <c r="RUM29" s="7"/>
      <c r="RUN29" s="7"/>
      <c r="RUO29" s="7"/>
      <c r="RUP29" s="7"/>
      <c r="RUQ29" s="7"/>
      <c r="RUR29" s="7"/>
      <c r="RUS29" s="7"/>
      <c r="RUT29" s="7"/>
      <c r="RUU29" s="7"/>
      <c r="RUV29" s="7"/>
      <c r="RUW29" s="7"/>
      <c r="RUX29" s="7"/>
      <c r="RUY29" s="7"/>
      <c r="RUZ29" s="7"/>
      <c r="RVA29" s="7"/>
      <c r="RVB29" s="7"/>
      <c r="RVC29" s="7"/>
      <c r="RVD29" s="7"/>
      <c r="RVE29" s="7"/>
      <c r="RVF29" s="7"/>
      <c r="RVG29" s="7"/>
      <c r="RVH29" s="7"/>
      <c r="RVI29" s="7"/>
      <c r="RVJ29" s="7"/>
      <c r="RVK29" s="7"/>
      <c r="RVL29" s="7"/>
      <c r="RVM29" s="7"/>
      <c r="RVN29" s="7"/>
      <c r="RVO29" s="7"/>
      <c r="RVP29" s="7"/>
      <c r="RVQ29" s="7"/>
      <c r="RVR29" s="7"/>
      <c r="RVS29" s="7"/>
      <c r="RVT29" s="7"/>
      <c r="RVU29" s="7"/>
      <c r="RVV29" s="7"/>
      <c r="RVW29" s="7"/>
      <c r="RVX29" s="7"/>
      <c r="RVY29" s="7"/>
      <c r="RVZ29" s="7"/>
      <c r="RWA29" s="7"/>
      <c r="RWB29" s="7"/>
      <c r="RWC29" s="7"/>
      <c r="RWD29" s="7"/>
      <c r="RWE29" s="7"/>
      <c r="RWF29" s="7"/>
      <c r="RWG29" s="7"/>
      <c r="RWH29" s="7"/>
      <c r="RWI29" s="7"/>
      <c r="RWJ29" s="7"/>
      <c r="RWK29" s="7"/>
      <c r="RWL29" s="7"/>
      <c r="RWM29" s="7"/>
      <c r="RWN29" s="7"/>
      <c r="RWO29" s="7"/>
      <c r="RWP29" s="7"/>
      <c r="RWQ29" s="7"/>
      <c r="RWR29" s="7"/>
      <c r="RWS29" s="7"/>
      <c r="RWT29" s="7"/>
      <c r="RWU29" s="7"/>
      <c r="RWV29" s="7"/>
      <c r="RWW29" s="7"/>
      <c r="RWX29" s="7"/>
      <c r="RWY29" s="7"/>
      <c r="RWZ29" s="7"/>
      <c r="RXA29" s="7"/>
      <c r="RXB29" s="7"/>
      <c r="RXC29" s="7"/>
      <c r="RXD29" s="7"/>
      <c r="RXE29" s="7"/>
      <c r="RXF29" s="7"/>
      <c r="RXG29" s="7"/>
      <c r="RXH29" s="7"/>
      <c r="RXI29" s="7"/>
      <c r="RXJ29" s="7"/>
      <c r="RXK29" s="7"/>
      <c r="RXL29" s="7"/>
      <c r="RXM29" s="7"/>
      <c r="RXN29" s="7"/>
      <c r="RXO29" s="7"/>
      <c r="RXP29" s="7"/>
      <c r="RXQ29" s="7"/>
      <c r="RXR29" s="7"/>
      <c r="RXS29" s="7"/>
      <c r="RXT29" s="7"/>
      <c r="RXU29" s="7"/>
      <c r="RXV29" s="7"/>
      <c r="RXW29" s="7"/>
      <c r="RXX29" s="7"/>
      <c r="RXY29" s="7"/>
      <c r="RXZ29" s="7"/>
      <c r="RYA29" s="7"/>
      <c r="RYB29" s="7"/>
      <c r="RYD29" s="7"/>
      <c r="RYE29" s="7"/>
      <c r="RYF29" s="7"/>
      <c r="RYG29" s="7"/>
      <c r="RYH29" s="7"/>
      <c r="RYI29" s="7"/>
      <c r="RYJ29" s="7"/>
      <c r="RYK29" s="7"/>
      <c r="RYL29" s="7"/>
      <c r="RYM29" s="7"/>
      <c r="RYN29" s="7"/>
      <c r="RYO29" s="7"/>
      <c r="RYP29" s="7"/>
      <c r="RYQ29" s="7"/>
      <c r="RYR29" s="7"/>
      <c r="RYS29" s="7"/>
      <c r="RYT29" s="7"/>
      <c r="RYU29" s="7"/>
      <c r="RYV29" s="7"/>
      <c r="RYW29" s="7"/>
      <c r="RYX29" s="7"/>
      <c r="RYY29" s="7"/>
      <c r="RYZ29" s="7"/>
      <c r="RZA29" s="7"/>
      <c r="RZB29" s="7"/>
      <c r="RZC29" s="7"/>
      <c r="RZD29" s="7"/>
      <c r="RZE29" s="7"/>
      <c r="RZF29" s="7"/>
      <c r="RZG29" s="7"/>
      <c r="RZH29" s="7"/>
      <c r="RZI29" s="7"/>
      <c r="RZJ29" s="7"/>
      <c r="RZK29" s="7"/>
      <c r="RZL29" s="7"/>
      <c r="RZM29" s="7"/>
      <c r="RZN29" s="7"/>
      <c r="RZO29" s="7"/>
      <c r="RZP29" s="7"/>
      <c r="RZQ29" s="7"/>
      <c r="RZR29" s="7"/>
      <c r="RZS29" s="7"/>
      <c r="RZT29" s="7"/>
      <c r="RZU29" s="7"/>
      <c r="RZV29" s="7"/>
      <c r="RZW29" s="7"/>
      <c r="RZX29" s="7"/>
      <c r="RZY29" s="7"/>
      <c r="RZZ29" s="7"/>
      <c r="SAA29" s="7"/>
      <c r="SAB29" s="7"/>
      <c r="SAC29" s="7"/>
      <c r="SAD29" s="7"/>
      <c r="SAE29" s="7"/>
      <c r="SAF29" s="7"/>
      <c r="SAG29" s="7"/>
      <c r="SAH29" s="7"/>
      <c r="SAI29" s="7"/>
      <c r="SAJ29" s="7"/>
      <c r="SAK29" s="7"/>
      <c r="SAL29" s="7"/>
      <c r="SAM29" s="7"/>
      <c r="SAN29" s="7"/>
      <c r="SAO29" s="7"/>
      <c r="SAP29" s="7"/>
      <c r="SAQ29" s="7"/>
      <c r="SAR29" s="7"/>
      <c r="SAS29" s="7"/>
      <c r="SAT29" s="7"/>
      <c r="SAU29" s="7"/>
      <c r="SAV29" s="7"/>
      <c r="SAW29" s="7"/>
      <c r="SAX29" s="7"/>
      <c r="SAY29" s="7"/>
      <c r="SAZ29" s="7"/>
      <c r="SBA29" s="7"/>
      <c r="SBB29" s="7"/>
      <c r="SBC29" s="7"/>
      <c r="SBD29" s="7"/>
      <c r="SBE29" s="7"/>
      <c r="SBF29" s="7"/>
      <c r="SBG29" s="7"/>
      <c r="SBH29" s="7"/>
      <c r="SBI29" s="7"/>
      <c r="SBJ29" s="7"/>
      <c r="SBK29" s="7"/>
      <c r="SBL29" s="7"/>
      <c r="SBM29" s="7"/>
      <c r="SBN29" s="7"/>
      <c r="SBO29" s="7"/>
      <c r="SBP29" s="7"/>
      <c r="SBQ29" s="7"/>
      <c r="SBR29" s="7"/>
      <c r="SBS29" s="7"/>
      <c r="SBT29" s="7"/>
      <c r="SBU29" s="7"/>
      <c r="SBV29" s="7"/>
      <c r="SBW29" s="7"/>
      <c r="SBX29" s="7"/>
      <c r="SBY29" s="7"/>
      <c r="SBZ29" s="7"/>
      <c r="SCA29" s="7"/>
      <c r="SCB29" s="7"/>
      <c r="SCC29" s="7"/>
      <c r="SCD29" s="7"/>
      <c r="SCE29" s="7"/>
      <c r="SCF29" s="7"/>
      <c r="SCG29" s="7"/>
      <c r="SCH29" s="7"/>
      <c r="SCI29" s="7"/>
      <c r="SCJ29" s="7"/>
      <c r="SCK29" s="7"/>
      <c r="SCL29" s="7"/>
      <c r="SCM29" s="7"/>
      <c r="SCN29" s="7"/>
      <c r="SCO29" s="7"/>
      <c r="SCP29" s="7"/>
      <c r="SCQ29" s="7"/>
      <c r="SCR29" s="7"/>
      <c r="SCS29" s="7"/>
      <c r="SCT29" s="7"/>
      <c r="SCU29" s="7"/>
      <c r="SCV29" s="7"/>
      <c r="SCW29" s="7"/>
      <c r="SCX29" s="7"/>
      <c r="SCY29" s="7"/>
      <c r="SCZ29" s="7"/>
      <c r="SDA29" s="7"/>
      <c r="SDB29" s="7"/>
      <c r="SDC29" s="7"/>
      <c r="SDD29" s="7"/>
      <c r="SDE29" s="7"/>
      <c r="SDF29" s="7"/>
      <c r="SDG29" s="7"/>
      <c r="SDH29" s="7"/>
      <c r="SDI29" s="7"/>
      <c r="SDJ29" s="7"/>
      <c r="SDK29" s="7"/>
      <c r="SDL29" s="7"/>
      <c r="SDM29" s="7"/>
      <c r="SDN29" s="7"/>
      <c r="SDO29" s="7"/>
      <c r="SDP29" s="7"/>
      <c r="SDQ29" s="7"/>
      <c r="SDR29" s="7"/>
      <c r="SDS29" s="7"/>
      <c r="SDT29" s="7"/>
      <c r="SDU29" s="7"/>
      <c r="SDV29" s="7"/>
      <c r="SDW29" s="7"/>
      <c r="SDX29" s="7"/>
      <c r="SDY29" s="7"/>
      <c r="SDZ29" s="7"/>
      <c r="SEA29" s="7"/>
      <c r="SEB29" s="7"/>
      <c r="SEC29" s="7"/>
      <c r="SED29" s="7"/>
      <c r="SEE29" s="7"/>
      <c r="SEF29" s="7"/>
      <c r="SEG29" s="7"/>
      <c r="SEH29" s="7"/>
      <c r="SEI29" s="7"/>
      <c r="SEJ29" s="7"/>
      <c r="SEK29" s="7"/>
      <c r="SEL29" s="7"/>
      <c r="SEM29" s="7"/>
      <c r="SEN29" s="7"/>
      <c r="SEO29" s="7"/>
      <c r="SEP29" s="7"/>
      <c r="SEQ29" s="7"/>
      <c r="SER29" s="7"/>
      <c r="SES29" s="7"/>
      <c r="SET29" s="7"/>
      <c r="SEU29" s="7"/>
      <c r="SEV29" s="7"/>
      <c r="SEW29" s="7"/>
      <c r="SEX29" s="7"/>
      <c r="SEY29" s="7"/>
      <c r="SEZ29" s="7"/>
      <c r="SFA29" s="7"/>
      <c r="SFB29" s="7"/>
      <c r="SFC29" s="7"/>
      <c r="SFD29" s="7"/>
      <c r="SFE29" s="7"/>
      <c r="SFF29" s="7"/>
      <c r="SFG29" s="7"/>
      <c r="SFH29" s="7"/>
      <c r="SFI29" s="7"/>
      <c r="SFJ29" s="7"/>
      <c r="SFK29" s="7"/>
      <c r="SFL29" s="7"/>
      <c r="SFM29" s="7"/>
      <c r="SFN29" s="7"/>
      <c r="SFO29" s="7"/>
      <c r="SFP29" s="7"/>
      <c r="SFQ29" s="7"/>
      <c r="SFR29" s="7"/>
      <c r="SFS29" s="7"/>
      <c r="SFT29" s="7"/>
      <c r="SFU29" s="7"/>
      <c r="SFV29" s="7"/>
      <c r="SFW29" s="7"/>
      <c r="SFX29" s="7"/>
      <c r="SFY29" s="7"/>
      <c r="SFZ29" s="7"/>
      <c r="SGA29" s="7"/>
      <c r="SGB29" s="7"/>
      <c r="SGC29" s="7"/>
      <c r="SGD29" s="7"/>
      <c r="SGE29" s="7"/>
      <c r="SGF29" s="7"/>
      <c r="SGG29" s="7"/>
      <c r="SGH29" s="7"/>
      <c r="SGI29" s="7"/>
      <c r="SGJ29" s="7"/>
      <c r="SGK29" s="7"/>
      <c r="SGL29" s="7"/>
      <c r="SGM29" s="7"/>
      <c r="SGN29" s="7"/>
      <c r="SGO29" s="7"/>
      <c r="SGP29" s="7"/>
      <c r="SGQ29" s="7"/>
      <c r="SGR29" s="7"/>
      <c r="SGS29" s="7"/>
      <c r="SGT29" s="7"/>
      <c r="SGU29" s="7"/>
      <c r="SGV29" s="7"/>
      <c r="SGW29" s="7"/>
      <c r="SGX29" s="7"/>
      <c r="SGY29" s="7"/>
      <c r="SGZ29" s="7"/>
      <c r="SHA29" s="7"/>
      <c r="SHB29" s="7"/>
      <c r="SHC29" s="7"/>
      <c r="SHD29" s="7"/>
      <c r="SHE29" s="7"/>
      <c r="SHF29" s="7"/>
      <c r="SHG29" s="7"/>
      <c r="SHH29" s="7"/>
      <c r="SHI29" s="7"/>
      <c r="SHJ29" s="7"/>
      <c r="SHK29" s="7"/>
      <c r="SHL29" s="7"/>
      <c r="SHM29" s="7"/>
      <c r="SHN29" s="7"/>
      <c r="SHO29" s="7"/>
      <c r="SHP29" s="7"/>
      <c r="SHQ29" s="7"/>
      <c r="SHR29" s="7"/>
      <c r="SHS29" s="7"/>
      <c r="SHT29" s="7"/>
      <c r="SHU29" s="7"/>
      <c r="SHV29" s="7"/>
      <c r="SHW29" s="7"/>
      <c r="SHX29" s="7"/>
      <c r="SHZ29" s="7"/>
      <c r="SIA29" s="7"/>
      <c r="SIB29" s="7"/>
      <c r="SIC29" s="7"/>
      <c r="SID29" s="7"/>
      <c r="SIE29" s="7"/>
      <c r="SIF29" s="7"/>
      <c r="SIG29" s="7"/>
      <c r="SIH29" s="7"/>
      <c r="SII29" s="7"/>
      <c r="SIJ29" s="7"/>
      <c r="SIK29" s="7"/>
      <c r="SIL29" s="7"/>
      <c r="SIM29" s="7"/>
      <c r="SIN29" s="7"/>
      <c r="SIO29" s="7"/>
      <c r="SIP29" s="7"/>
      <c r="SIQ29" s="7"/>
      <c r="SIR29" s="7"/>
      <c r="SIS29" s="7"/>
      <c r="SIT29" s="7"/>
      <c r="SIU29" s="7"/>
      <c r="SIV29" s="7"/>
      <c r="SIW29" s="7"/>
      <c r="SIX29" s="7"/>
      <c r="SIY29" s="7"/>
      <c r="SIZ29" s="7"/>
      <c r="SJA29" s="7"/>
      <c r="SJB29" s="7"/>
      <c r="SJC29" s="7"/>
      <c r="SJD29" s="7"/>
      <c r="SJE29" s="7"/>
      <c r="SJF29" s="7"/>
      <c r="SJG29" s="7"/>
      <c r="SJH29" s="7"/>
      <c r="SJI29" s="7"/>
      <c r="SJJ29" s="7"/>
      <c r="SJK29" s="7"/>
      <c r="SJL29" s="7"/>
      <c r="SJM29" s="7"/>
      <c r="SJN29" s="7"/>
      <c r="SJO29" s="7"/>
      <c r="SJP29" s="7"/>
      <c r="SJQ29" s="7"/>
      <c r="SJR29" s="7"/>
      <c r="SJS29" s="7"/>
      <c r="SJT29" s="7"/>
      <c r="SJU29" s="7"/>
      <c r="SJV29" s="7"/>
      <c r="SJW29" s="7"/>
      <c r="SJX29" s="7"/>
      <c r="SJY29" s="7"/>
      <c r="SJZ29" s="7"/>
      <c r="SKA29" s="7"/>
      <c r="SKB29" s="7"/>
      <c r="SKC29" s="7"/>
      <c r="SKD29" s="7"/>
      <c r="SKE29" s="7"/>
      <c r="SKF29" s="7"/>
      <c r="SKG29" s="7"/>
      <c r="SKH29" s="7"/>
      <c r="SKI29" s="7"/>
      <c r="SKJ29" s="7"/>
      <c r="SKK29" s="7"/>
      <c r="SKL29" s="7"/>
      <c r="SKM29" s="7"/>
      <c r="SKN29" s="7"/>
      <c r="SKO29" s="7"/>
      <c r="SKP29" s="7"/>
      <c r="SKQ29" s="7"/>
      <c r="SKR29" s="7"/>
      <c r="SKS29" s="7"/>
      <c r="SKT29" s="7"/>
      <c r="SKU29" s="7"/>
      <c r="SKV29" s="7"/>
      <c r="SKW29" s="7"/>
      <c r="SKX29" s="7"/>
      <c r="SKY29" s="7"/>
      <c r="SKZ29" s="7"/>
      <c r="SLA29" s="7"/>
      <c r="SLB29" s="7"/>
      <c r="SLC29" s="7"/>
      <c r="SLD29" s="7"/>
      <c r="SLE29" s="7"/>
      <c r="SLF29" s="7"/>
      <c r="SLG29" s="7"/>
      <c r="SLH29" s="7"/>
      <c r="SLI29" s="7"/>
      <c r="SLJ29" s="7"/>
      <c r="SLK29" s="7"/>
      <c r="SLL29" s="7"/>
      <c r="SLM29" s="7"/>
      <c r="SLN29" s="7"/>
      <c r="SLO29" s="7"/>
      <c r="SLP29" s="7"/>
      <c r="SLQ29" s="7"/>
      <c r="SLR29" s="7"/>
      <c r="SLS29" s="7"/>
      <c r="SLT29" s="7"/>
      <c r="SLU29" s="7"/>
      <c r="SLV29" s="7"/>
      <c r="SLW29" s="7"/>
      <c r="SLX29" s="7"/>
      <c r="SLY29" s="7"/>
      <c r="SLZ29" s="7"/>
      <c r="SMA29" s="7"/>
      <c r="SMB29" s="7"/>
      <c r="SMC29" s="7"/>
      <c r="SMD29" s="7"/>
      <c r="SME29" s="7"/>
      <c r="SMF29" s="7"/>
      <c r="SMG29" s="7"/>
      <c r="SMH29" s="7"/>
      <c r="SMI29" s="7"/>
      <c r="SMJ29" s="7"/>
      <c r="SMK29" s="7"/>
      <c r="SML29" s="7"/>
      <c r="SMM29" s="7"/>
      <c r="SMN29" s="7"/>
      <c r="SMO29" s="7"/>
      <c r="SMP29" s="7"/>
      <c r="SMQ29" s="7"/>
      <c r="SMR29" s="7"/>
      <c r="SMS29" s="7"/>
      <c r="SMT29" s="7"/>
      <c r="SMU29" s="7"/>
      <c r="SMV29" s="7"/>
      <c r="SMW29" s="7"/>
      <c r="SMX29" s="7"/>
      <c r="SMY29" s="7"/>
      <c r="SMZ29" s="7"/>
      <c r="SNA29" s="7"/>
      <c r="SNB29" s="7"/>
      <c r="SNC29" s="7"/>
      <c r="SND29" s="7"/>
      <c r="SNE29" s="7"/>
      <c r="SNF29" s="7"/>
      <c r="SNG29" s="7"/>
      <c r="SNH29" s="7"/>
      <c r="SNI29" s="7"/>
      <c r="SNJ29" s="7"/>
      <c r="SNK29" s="7"/>
      <c r="SNL29" s="7"/>
      <c r="SNM29" s="7"/>
      <c r="SNN29" s="7"/>
      <c r="SNO29" s="7"/>
      <c r="SNP29" s="7"/>
      <c r="SNQ29" s="7"/>
      <c r="SNR29" s="7"/>
      <c r="SNS29" s="7"/>
      <c r="SNT29" s="7"/>
      <c r="SNU29" s="7"/>
      <c r="SNV29" s="7"/>
      <c r="SNW29" s="7"/>
      <c r="SNX29" s="7"/>
      <c r="SNY29" s="7"/>
      <c r="SNZ29" s="7"/>
      <c r="SOA29" s="7"/>
      <c r="SOB29" s="7"/>
      <c r="SOC29" s="7"/>
      <c r="SOD29" s="7"/>
      <c r="SOE29" s="7"/>
      <c r="SOF29" s="7"/>
      <c r="SOG29" s="7"/>
      <c r="SOH29" s="7"/>
      <c r="SOI29" s="7"/>
      <c r="SOJ29" s="7"/>
      <c r="SOK29" s="7"/>
      <c r="SOL29" s="7"/>
      <c r="SOM29" s="7"/>
      <c r="SON29" s="7"/>
      <c r="SOO29" s="7"/>
      <c r="SOP29" s="7"/>
      <c r="SOQ29" s="7"/>
      <c r="SOR29" s="7"/>
      <c r="SOS29" s="7"/>
      <c r="SOT29" s="7"/>
      <c r="SOU29" s="7"/>
      <c r="SOV29" s="7"/>
      <c r="SOW29" s="7"/>
      <c r="SOX29" s="7"/>
      <c r="SOY29" s="7"/>
      <c r="SOZ29" s="7"/>
      <c r="SPA29" s="7"/>
      <c r="SPB29" s="7"/>
      <c r="SPC29" s="7"/>
      <c r="SPD29" s="7"/>
      <c r="SPE29" s="7"/>
      <c r="SPF29" s="7"/>
      <c r="SPG29" s="7"/>
      <c r="SPH29" s="7"/>
      <c r="SPI29" s="7"/>
      <c r="SPJ29" s="7"/>
      <c r="SPK29" s="7"/>
      <c r="SPL29" s="7"/>
      <c r="SPM29" s="7"/>
      <c r="SPN29" s="7"/>
      <c r="SPO29" s="7"/>
      <c r="SPP29" s="7"/>
      <c r="SPQ29" s="7"/>
      <c r="SPR29" s="7"/>
      <c r="SPS29" s="7"/>
      <c r="SPT29" s="7"/>
      <c r="SPU29" s="7"/>
      <c r="SPV29" s="7"/>
      <c r="SPW29" s="7"/>
      <c r="SPX29" s="7"/>
      <c r="SPY29" s="7"/>
      <c r="SPZ29" s="7"/>
      <c r="SQA29" s="7"/>
      <c r="SQB29" s="7"/>
      <c r="SQC29" s="7"/>
      <c r="SQD29" s="7"/>
      <c r="SQE29" s="7"/>
      <c r="SQF29" s="7"/>
      <c r="SQG29" s="7"/>
      <c r="SQH29" s="7"/>
      <c r="SQI29" s="7"/>
      <c r="SQJ29" s="7"/>
      <c r="SQK29" s="7"/>
      <c r="SQL29" s="7"/>
      <c r="SQM29" s="7"/>
      <c r="SQN29" s="7"/>
      <c r="SQO29" s="7"/>
      <c r="SQP29" s="7"/>
      <c r="SQQ29" s="7"/>
      <c r="SQR29" s="7"/>
      <c r="SQS29" s="7"/>
      <c r="SQT29" s="7"/>
      <c r="SQU29" s="7"/>
      <c r="SQV29" s="7"/>
      <c r="SQW29" s="7"/>
      <c r="SQX29" s="7"/>
      <c r="SQY29" s="7"/>
      <c r="SQZ29" s="7"/>
      <c r="SRA29" s="7"/>
      <c r="SRB29" s="7"/>
      <c r="SRC29" s="7"/>
      <c r="SRD29" s="7"/>
      <c r="SRE29" s="7"/>
      <c r="SRF29" s="7"/>
      <c r="SRG29" s="7"/>
      <c r="SRH29" s="7"/>
      <c r="SRI29" s="7"/>
      <c r="SRJ29" s="7"/>
      <c r="SRK29" s="7"/>
      <c r="SRL29" s="7"/>
      <c r="SRM29" s="7"/>
      <c r="SRN29" s="7"/>
      <c r="SRO29" s="7"/>
      <c r="SRP29" s="7"/>
      <c r="SRQ29" s="7"/>
      <c r="SRR29" s="7"/>
      <c r="SRS29" s="7"/>
      <c r="SRT29" s="7"/>
      <c r="SRV29" s="7"/>
      <c r="SRW29" s="7"/>
      <c r="SRX29" s="7"/>
      <c r="SRY29" s="7"/>
      <c r="SRZ29" s="7"/>
      <c r="SSA29" s="7"/>
      <c r="SSB29" s="7"/>
      <c r="SSC29" s="7"/>
      <c r="SSD29" s="7"/>
      <c r="SSE29" s="7"/>
      <c r="SSF29" s="7"/>
      <c r="SSG29" s="7"/>
      <c r="SSH29" s="7"/>
      <c r="SSI29" s="7"/>
      <c r="SSJ29" s="7"/>
      <c r="SSK29" s="7"/>
      <c r="SSL29" s="7"/>
      <c r="SSM29" s="7"/>
      <c r="SSN29" s="7"/>
      <c r="SSO29" s="7"/>
      <c r="SSP29" s="7"/>
      <c r="SSQ29" s="7"/>
      <c r="SSR29" s="7"/>
      <c r="SSS29" s="7"/>
      <c r="SST29" s="7"/>
      <c r="SSU29" s="7"/>
      <c r="SSV29" s="7"/>
      <c r="SSW29" s="7"/>
      <c r="SSX29" s="7"/>
      <c r="SSY29" s="7"/>
      <c r="SSZ29" s="7"/>
      <c r="STA29" s="7"/>
      <c r="STB29" s="7"/>
      <c r="STC29" s="7"/>
      <c r="STD29" s="7"/>
      <c r="STE29" s="7"/>
      <c r="STF29" s="7"/>
      <c r="STG29" s="7"/>
      <c r="STH29" s="7"/>
      <c r="STI29" s="7"/>
      <c r="STJ29" s="7"/>
      <c r="STK29" s="7"/>
      <c r="STL29" s="7"/>
      <c r="STM29" s="7"/>
      <c r="STN29" s="7"/>
      <c r="STO29" s="7"/>
      <c r="STP29" s="7"/>
      <c r="STQ29" s="7"/>
      <c r="STR29" s="7"/>
      <c r="STS29" s="7"/>
      <c r="STT29" s="7"/>
      <c r="STU29" s="7"/>
      <c r="STV29" s="7"/>
      <c r="STW29" s="7"/>
      <c r="STX29" s="7"/>
      <c r="STY29" s="7"/>
      <c r="STZ29" s="7"/>
      <c r="SUA29" s="7"/>
      <c r="SUB29" s="7"/>
      <c r="SUC29" s="7"/>
      <c r="SUD29" s="7"/>
      <c r="SUE29" s="7"/>
      <c r="SUF29" s="7"/>
      <c r="SUG29" s="7"/>
      <c r="SUH29" s="7"/>
      <c r="SUI29" s="7"/>
      <c r="SUJ29" s="7"/>
      <c r="SUK29" s="7"/>
      <c r="SUL29" s="7"/>
      <c r="SUM29" s="7"/>
      <c r="SUN29" s="7"/>
      <c r="SUO29" s="7"/>
      <c r="SUP29" s="7"/>
      <c r="SUQ29" s="7"/>
      <c r="SUR29" s="7"/>
      <c r="SUS29" s="7"/>
      <c r="SUT29" s="7"/>
      <c r="SUU29" s="7"/>
      <c r="SUV29" s="7"/>
      <c r="SUW29" s="7"/>
      <c r="SUX29" s="7"/>
      <c r="SUY29" s="7"/>
      <c r="SUZ29" s="7"/>
      <c r="SVA29" s="7"/>
      <c r="SVB29" s="7"/>
      <c r="SVC29" s="7"/>
      <c r="SVD29" s="7"/>
      <c r="SVE29" s="7"/>
      <c r="SVF29" s="7"/>
      <c r="SVG29" s="7"/>
      <c r="SVH29" s="7"/>
      <c r="SVI29" s="7"/>
      <c r="SVJ29" s="7"/>
      <c r="SVK29" s="7"/>
      <c r="SVL29" s="7"/>
      <c r="SVM29" s="7"/>
      <c r="SVN29" s="7"/>
      <c r="SVO29" s="7"/>
      <c r="SVP29" s="7"/>
      <c r="SVQ29" s="7"/>
      <c r="SVR29" s="7"/>
      <c r="SVS29" s="7"/>
      <c r="SVT29" s="7"/>
      <c r="SVU29" s="7"/>
      <c r="SVV29" s="7"/>
      <c r="SVW29" s="7"/>
      <c r="SVX29" s="7"/>
      <c r="SVY29" s="7"/>
      <c r="SVZ29" s="7"/>
      <c r="SWA29" s="7"/>
      <c r="SWB29" s="7"/>
      <c r="SWC29" s="7"/>
      <c r="SWD29" s="7"/>
      <c r="SWE29" s="7"/>
      <c r="SWF29" s="7"/>
      <c r="SWG29" s="7"/>
      <c r="SWH29" s="7"/>
      <c r="SWI29" s="7"/>
      <c r="SWJ29" s="7"/>
      <c r="SWK29" s="7"/>
      <c r="SWL29" s="7"/>
      <c r="SWM29" s="7"/>
      <c r="SWN29" s="7"/>
      <c r="SWO29" s="7"/>
      <c r="SWP29" s="7"/>
      <c r="SWQ29" s="7"/>
      <c r="SWR29" s="7"/>
      <c r="SWS29" s="7"/>
      <c r="SWT29" s="7"/>
      <c r="SWU29" s="7"/>
      <c r="SWV29" s="7"/>
      <c r="SWW29" s="7"/>
      <c r="SWX29" s="7"/>
      <c r="SWY29" s="7"/>
      <c r="SWZ29" s="7"/>
      <c r="SXA29" s="7"/>
      <c r="SXB29" s="7"/>
      <c r="SXC29" s="7"/>
      <c r="SXD29" s="7"/>
      <c r="SXE29" s="7"/>
      <c r="SXF29" s="7"/>
      <c r="SXG29" s="7"/>
      <c r="SXH29" s="7"/>
      <c r="SXI29" s="7"/>
      <c r="SXJ29" s="7"/>
      <c r="SXK29" s="7"/>
      <c r="SXL29" s="7"/>
      <c r="SXM29" s="7"/>
      <c r="SXN29" s="7"/>
      <c r="SXO29" s="7"/>
      <c r="SXP29" s="7"/>
      <c r="SXQ29" s="7"/>
      <c r="SXR29" s="7"/>
      <c r="SXS29" s="7"/>
      <c r="SXT29" s="7"/>
      <c r="SXU29" s="7"/>
      <c r="SXV29" s="7"/>
      <c r="SXW29" s="7"/>
      <c r="SXX29" s="7"/>
      <c r="SXY29" s="7"/>
      <c r="SXZ29" s="7"/>
      <c r="SYA29" s="7"/>
      <c r="SYB29" s="7"/>
      <c r="SYC29" s="7"/>
      <c r="SYD29" s="7"/>
      <c r="SYE29" s="7"/>
      <c r="SYF29" s="7"/>
      <c r="SYG29" s="7"/>
      <c r="SYH29" s="7"/>
      <c r="SYI29" s="7"/>
      <c r="SYJ29" s="7"/>
      <c r="SYK29" s="7"/>
      <c r="SYL29" s="7"/>
      <c r="SYM29" s="7"/>
      <c r="SYN29" s="7"/>
      <c r="SYO29" s="7"/>
      <c r="SYP29" s="7"/>
      <c r="SYQ29" s="7"/>
      <c r="SYR29" s="7"/>
      <c r="SYS29" s="7"/>
      <c r="SYT29" s="7"/>
      <c r="SYU29" s="7"/>
      <c r="SYV29" s="7"/>
      <c r="SYW29" s="7"/>
      <c r="SYX29" s="7"/>
      <c r="SYY29" s="7"/>
      <c r="SYZ29" s="7"/>
      <c r="SZA29" s="7"/>
      <c r="SZB29" s="7"/>
      <c r="SZC29" s="7"/>
      <c r="SZD29" s="7"/>
      <c r="SZE29" s="7"/>
      <c r="SZF29" s="7"/>
      <c r="SZG29" s="7"/>
      <c r="SZH29" s="7"/>
      <c r="SZI29" s="7"/>
      <c r="SZJ29" s="7"/>
      <c r="SZK29" s="7"/>
      <c r="SZL29" s="7"/>
      <c r="SZM29" s="7"/>
      <c r="SZN29" s="7"/>
      <c r="SZO29" s="7"/>
      <c r="SZP29" s="7"/>
      <c r="SZQ29" s="7"/>
      <c r="SZR29" s="7"/>
      <c r="SZS29" s="7"/>
      <c r="SZT29" s="7"/>
      <c r="SZU29" s="7"/>
      <c r="SZV29" s="7"/>
      <c r="SZW29" s="7"/>
      <c r="SZX29" s="7"/>
      <c r="SZY29" s="7"/>
      <c r="SZZ29" s="7"/>
      <c r="TAA29" s="7"/>
      <c r="TAB29" s="7"/>
      <c r="TAC29" s="7"/>
      <c r="TAD29" s="7"/>
      <c r="TAE29" s="7"/>
      <c r="TAF29" s="7"/>
      <c r="TAG29" s="7"/>
      <c r="TAH29" s="7"/>
      <c r="TAI29" s="7"/>
      <c r="TAJ29" s="7"/>
      <c r="TAK29" s="7"/>
      <c r="TAL29" s="7"/>
      <c r="TAM29" s="7"/>
      <c r="TAN29" s="7"/>
      <c r="TAO29" s="7"/>
      <c r="TAP29" s="7"/>
      <c r="TAQ29" s="7"/>
      <c r="TAR29" s="7"/>
      <c r="TAS29" s="7"/>
      <c r="TAT29" s="7"/>
      <c r="TAU29" s="7"/>
      <c r="TAV29" s="7"/>
      <c r="TAW29" s="7"/>
      <c r="TAX29" s="7"/>
      <c r="TAY29" s="7"/>
      <c r="TAZ29" s="7"/>
      <c r="TBA29" s="7"/>
      <c r="TBB29" s="7"/>
      <c r="TBC29" s="7"/>
      <c r="TBD29" s="7"/>
      <c r="TBE29" s="7"/>
      <c r="TBF29" s="7"/>
      <c r="TBG29" s="7"/>
      <c r="TBH29" s="7"/>
      <c r="TBI29" s="7"/>
      <c r="TBJ29" s="7"/>
      <c r="TBK29" s="7"/>
      <c r="TBL29" s="7"/>
      <c r="TBM29" s="7"/>
      <c r="TBN29" s="7"/>
      <c r="TBO29" s="7"/>
      <c r="TBP29" s="7"/>
      <c r="TBR29" s="7"/>
      <c r="TBS29" s="7"/>
      <c r="TBT29" s="7"/>
      <c r="TBU29" s="7"/>
      <c r="TBV29" s="7"/>
      <c r="TBW29" s="7"/>
      <c r="TBX29" s="7"/>
      <c r="TBY29" s="7"/>
      <c r="TBZ29" s="7"/>
      <c r="TCA29" s="7"/>
      <c r="TCB29" s="7"/>
      <c r="TCC29" s="7"/>
      <c r="TCD29" s="7"/>
      <c r="TCE29" s="7"/>
      <c r="TCF29" s="7"/>
      <c r="TCG29" s="7"/>
      <c r="TCH29" s="7"/>
      <c r="TCI29" s="7"/>
      <c r="TCJ29" s="7"/>
      <c r="TCK29" s="7"/>
      <c r="TCL29" s="7"/>
      <c r="TCM29" s="7"/>
      <c r="TCN29" s="7"/>
      <c r="TCO29" s="7"/>
      <c r="TCP29" s="7"/>
      <c r="TCQ29" s="7"/>
      <c r="TCR29" s="7"/>
      <c r="TCS29" s="7"/>
      <c r="TCT29" s="7"/>
      <c r="TCU29" s="7"/>
      <c r="TCV29" s="7"/>
      <c r="TCW29" s="7"/>
      <c r="TCX29" s="7"/>
      <c r="TCY29" s="7"/>
      <c r="TCZ29" s="7"/>
      <c r="TDA29" s="7"/>
      <c r="TDB29" s="7"/>
      <c r="TDC29" s="7"/>
      <c r="TDD29" s="7"/>
      <c r="TDE29" s="7"/>
      <c r="TDF29" s="7"/>
      <c r="TDG29" s="7"/>
      <c r="TDH29" s="7"/>
      <c r="TDI29" s="7"/>
      <c r="TDJ29" s="7"/>
      <c r="TDK29" s="7"/>
      <c r="TDL29" s="7"/>
      <c r="TDM29" s="7"/>
      <c r="TDN29" s="7"/>
      <c r="TDO29" s="7"/>
      <c r="TDP29" s="7"/>
      <c r="TDQ29" s="7"/>
      <c r="TDR29" s="7"/>
      <c r="TDS29" s="7"/>
      <c r="TDT29" s="7"/>
      <c r="TDU29" s="7"/>
      <c r="TDV29" s="7"/>
      <c r="TDW29" s="7"/>
      <c r="TDX29" s="7"/>
      <c r="TDY29" s="7"/>
      <c r="TDZ29" s="7"/>
      <c r="TEA29" s="7"/>
      <c r="TEB29" s="7"/>
      <c r="TEC29" s="7"/>
      <c r="TED29" s="7"/>
      <c r="TEE29" s="7"/>
      <c r="TEF29" s="7"/>
      <c r="TEG29" s="7"/>
      <c r="TEH29" s="7"/>
      <c r="TEI29" s="7"/>
      <c r="TEJ29" s="7"/>
      <c r="TEK29" s="7"/>
      <c r="TEL29" s="7"/>
      <c r="TEM29" s="7"/>
      <c r="TEN29" s="7"/>
      <c r="TEO29" s="7"/>
      <c r="TEP29" s="7"/>
      <c r="TEQ29" s="7"/>
      <c r="TER29" s="7"/>
      <c r="TES29" s="7"/>
      <c r="TET29" s="7"/>
      <c r="TEU29" s="7"/>
      <c r="TEV29" s="7"/>
      <c r="TEW29" s="7"/>
      <c r="TEX29" s="7"/>
      <c r="TEY29" s="7"/>
      <c r="TEZ29" s="7"/>
      <c r="TFA29" s="7"/>
      <c r="TFB29" s="7"/>
      <c r="TFC29" s="7"/>
      <c r="TFD29" s="7"/>
      <c r="TFE29" s="7"/>
      <c r="TFF29" s="7"/>
      <c r="TFG29" s="7"/>
      <c r="TFH29" s="7"/>
      <c r="TFI29" s="7"/>
      <c r="TFJ29" s="7"/>
      <c r="TFK29" s="7"/>
      <c r="TFL29" s="7"/>
      <c r="TFM29" s="7"/>
      <c r="TFN29" s="7"/>
      <c r="TFO29" s="7"/>
      <c r="TFP29" s="7"/>
      <c r="TFQ29" s="7"/>
      <c r="TFR29" s="7"/>
      <c r="TFS29" s="7"/>
      <c r="TFT29" s="7"/>
      <c r="TFU29" s="7"/>
      <c r="TFV29" s="7"/>
      <c r="TFW29" s="7"/>
      <c r="TFX29" s="7"/>
      <c r="TFY29" s="7"/>
      <c r="TFZ29" s="7"/>
      <c r="TGA29" s="7"/>
      <c r="TGB29" s="7"/>
      <c r="TGC29" s="7"/>
      <c r="TGD29" s="7"/>
      <c r="TGE29" s="7"/>
      <c r="TGF29" s="7"/>
      <c r="TGG29" s="7"/>
      <c r="TGH29" s="7"/>
      <c r="TGI29" s="7"/>
      <c r="TGJ29" s="7"/>
      <c r="TGK29" s="7"/>
      <c r="TGL29" s="7"/>
      <c r="TGM29" s="7"/>
      <c r="TGN29" s="7"/>
      <c r="TGO29" s="7"/>
      <c r="TGP29" s="7"/>
      <c r="TGQ29" s="7"/>
      <c r="TGR29" s="7"/>
      <c r="TGS29" s="7"/>
      <c r="TGT29" s="7"/>
      <c r="TGU29" s="7"/>
      <c r="TGV29" s="7"/>
      <c r="TGW29" s="7"/>
      <c r="TGX29" s="7"/>
      <c r="TGY29" s="7"/>
      <c r="TGZ29" s="7"/>
      <c r="THA29" s="7"/>
      <c r="THB29" s="7"/>
      <c r="THC29" s="7"/>
      <c r="THD29" s="7"/>
      <c r="THE29" s="7"/>
      <c r="THF29" s="7"/>
      <c r="THG29" s="7"/>
      <c r="THH29" s="7"/>
      <c r="THI29" s="7"/>
      <c r="THJ29" s="7"/>
      <c r="THK29" s="7"/>
      <c r="THL29" s="7"/>
      <c r="THM29" s="7"/>
      <c r="THN29" s="7"/>
      <c r="THO29" s="7"/>
      <c r="THP29" s="7"/>
      <c r="THQ29" s="7"/>
      <c r="THR29" s="7"/>
      <c r="THS29" s="7"/>
      <c r="THT29" s="7"/>
      <c r="THU29" s="7"/>
      <c r="THV29" s="7"/>
      <c r="THW29" s="7"/>
      <c r="THX29" s="7"/>
      <c r="THY29" s="7"/>
      <c r="THZ29" s="7"/>
      <c r="TIA29" s="7"/>
      <c r="TIB29" s="7"/>
      <c r="TIC29" s="7"/>
      <c r="TID29" s="7"/>
      <c r="TIE29" s="7"/>
      <c r="TIF29" s="7"/>
      <c r="TIG29" s="7"/>
      <c r="TIH29" s="7"/>
      <c r="TII29" s="7"/>
      <c r="TIJ29" s="7"/>
      <c r="TIK29" s="7"/>
      <c r="TIL29" s="7"/>
      <c r="TIM29" s="7"/>
      <c r="TIN29" s="7"/>
      <c r="TIO29" s="7"/>
      <c r="TIP29" s="7"/>
      <c r="TIQ29" s="7"/>
      <c r="TIR29" s="7"/>
      <c r="TIS29" s="7"/>
      <c r="TIT29" s="7"/>
      <c r="TIU29" s="7"/>
      <c r="TIV29" s="7"/>
      <c r="TIW29" s="7"/>
      <c r="TIX29" s="7"/>
      <c r="TIY29" s="7"/>
      <c r="TIZ29" s="7"/>
      <c r="TJA29" s="7"/>
      <c r="TJB29" s="7"/>
      <c r="TJC29" s="7"/>
      <c r="TJD29" s="7"/>
      <c r="TJE29" s="7"/>
      <c r="TJF29" s="7"/>
      <c r="TJG29" s="7"/>
      <c r="TJH29" s="7"/>
      <c r="TJI29" s="7"/>
      <c r="TJJ29" s="7"/>
      <c r="TJK29" s="7"/>
      <c r="TJL29" s="7"/>
      <c r="TJM29" s="7"/>
      <c r="TJN29" s="7"/>
      <c r="TJO29" s="7"/>
      <c r="TJP29" s="7"/>
      <c r="TJQ29" s="7"/>
      <c r="TJR29" s="7"/>
      <c r="TJS29" s="7"/>
      <c r="TJT29" s="7"/>
      <c r="TJU29" s="7"/>
      <c r="TJV29" s="7"/>
      <c r="TJW29" s="7"/>
      <c r="TJX29" s="7"/>
      <c r="TJY29" s="7"/>
      <c r="TJZ29" s="7"/>
      <c r="TKA29" s="7"/>
      <c r="TKB29" s="7"/>
      <c r="TKC29" s="7"/>
      <c r="TKD29" s="7"/>
      <c r="TKE29" s="7"/>
      <c r="TKF29" s="7"/>
      <c r="TKG29" s="7"/>
      <c r="TKH29" s="7"/>
      <c r="TKI29" s="7"/>
      <c r="TKJ29" s="7"/>
      <c r="TKK29" s="7"/>
      <c r="TKL29" s="7"/>
      <c r="TKM29" s="7"/>
      <c r="TKN29" s="7"/>
      <c r="TKO29" s="7"/>
      <c r="TKP29" s="7"/>
      <c r="TKQ29" s="7"/>
      <c r="TKR29" s="7"/>
      <c r="TKS29" s="7"/>
      <c r="TKT29" s="7"/>
      <c r="TKU29" s="7"/>
      <c r="TKV29" s="7"/>
      <c r="TKW29" s="7"/>
      <c r="TKX29" s="7"/>
      <c r="TKY29" s="7"/>
      <c r="TKZ29" s="7"/>
      <c r="TLA29" s="7"/>
      <c r="TLB29" s="7"/>
      <c r="TLC29" s="7"/>
      <c r="TLD29" s="7"/>
      <c r="TLE29" s="7"/>
      <c r="TLF29" s="7"/>
      <c r="TLG29" s="7"/>
      <c r="TLH29" s="7"/>
      <c r="TLI29" s="7"/>
      <c r="TLJ29" s="7"/>
      <c r="TLK29" s="7"/>
      <c r="TLL29" s="7"/>
      <c r="TLN29" s="7"/>
      <c r="TLO29" s="7"/>
      <c r="TLP29" s="7"/>
      <c r="TLQ29" s="7"/>
      <c r="TLR29" s="7"/>
      <c r="TLS29" s="7"/>
      <c r="TLT29" s="7"/>
      <c r="TLU29" s="7"/>
      <c r="TLV29" s="7"/>
      <c r="TLW29" s="7"/>
      <c r="TLX29" s="7"/>
      <c r="TLY29" s="7"/>
      <c r="TLZ29" s="7"/>
      <c r="TMA29" s="7"/>
      <c r="TMB29" s="7"/>
      <c r="TMC29" s="7"/>
      <c r="TMD29" s="7"/>
      <c r="TME29" s="7"/>
      <c r="TMF29" s="7"/>
      <c r="TMG29" s="7"/>
      <c r="TMH29" s="7"/>
      <c r="TMI29" s="7"/>
      <c r="TMJ29" s="7"/>
      <c r="TMK29" s="7"/>
      <c r="TML29" s="7"/>
      <c r="TMM29" s="7"/>
      <c r="TMN29" s="7"/>
      <c r="TMO29" s="7"/>
      <c r="TMP29" s="7"/>
      <c r="TMQ29" s="7"/>
      <c r="TMR29" s="7"/>
      <c r="TMS29" s="7"/>
      <c r="TMT29" s="7"/>
      <c r="TMU29" s="7"/>
      <c r="TMV29" s="7"/>
      <c r="TMW29" s="7"/>
      <c r="TMX29" s="7"/>
      <c r="TMY29" s="7"/>
      <c r="TMZ29" s="7"/>
      <c r="TNA29" s="7"/>
      <c r="TNB29" s="7"/>
      <c r="TNC29" s="7"/>
      <c r="TND29" s="7"/>
      <c r="TNE29" s="7"/>
      <c r="TNF29" s="7"/>
      <c r="TNG29" s="7"/>
      <c r="TNH29" s="7"/>
      <c r="TNI29" s="7"/>
      <c r="TNJ29" s="7"/>
      <c r="TNK29" s="7"/>
      <c r="TNL29" s="7"/>
      <c r="TNM29" s="7"/>
      <c r="TNN29" s="7"/>
      <c r="TNO29" s="7"/>
      <c r="TNP29" s="7"/>
      <c r="TNQ29" s="7"/>
      <c r="TNR29" s="7"/>
      <c r="TNS29" s="7"/>
      <c r="TNT29" s="7"/>
      <c r="TNU29" s="7"/>
      <c r="TNV29" s="7"/>
      <c r="TNW29" s="7"/>
      <c r="TNX29" s="7"/>
      <c r="TNY29" s="7"/>
      <c r="TNZ29" s="7"/>
      <c r="TOA29" s="7"/>
      <c r="TOB29" s="7"/>
      <c r="TOC29" s="7"/>
      <c r="TOD29" s="7"/>
      <c r="TOE29" s="7"/>
      <c r="TOF29" s="7"/>
      <c r="TOG29" s="7"/>
      <c r="TOH29" s="7"/>
      <c r="TOI29" s="7"/>
      <c r="TOJ29" s="7"/>
      <c r="TOK29" s="7"/>
      <c r="TOL29" s="7"/>
      <c r="TOM29" s="7"/>
      <c r="TON29" s="7"/>
      <c r="TOO29" s="7"/>
      <c r="TOP29" s="7"/>
      <c r="TOQ29" s="7"/>
      <c r="TOR29" s="7"/>
      <c r="TOS29" s="7"/>
      <c r="TOT29" s="7"/>
      <c r="TOU29" s="7"/>
      <c r="TOV29" s="7"/>
      <c r="TOW29" s="7"/>
      <c r="TOX29" s="7"/>
      <c r="TOY29" s="7"/>
      <c r="TOZ29" s="7"/>
      <c r="TPA29" s="7"/>
      <c r="TPB29" s="7"/>
      <c r="TPC29" s="7"/>
      <c r="TPD29" s="7"/>
      <c r="TPE29" s="7"/>
      <c r="TPF29" s="7"/>
      <c r="TPG29" s="7"/>
      <c r="TPH29" s="7"/>
      <c r="TPI29" s="7"/>
      <c r="TPJ29" s="7"/>
      <c r="TPK29" s="7"/>
      <c r="TPL29" s="7"/>
      <c r="TPM29" s="7"/>
      <c r="TPN29" s="7"/>
      <c r="TPO29" s="7"/>
      <c r="TPP29" s="7"/>
      <c r="TPQ29" s="7"/>
      <c r="TPR29" s="7"/>
      <c r="TPS29" s="7"/>
      <c r="TPT29" s="7"/>
      <c r="TPU29" s="7"/>
      <c r="TPV29" s="7"/>
      <c r="TPW29" s="7"/>
      <c r="TPX29" s="7"/>
      <c r="TPY29" s="7"/>
      <c r="TPZ29" s="7"/>
      <c r="TQA29" s="7"/>
      <c r="TQB29" s="7"/>
      <c r="TQC29" s="7"/>
      <c r="TQD29" s="7"/>
      <c r="TQE29" s="7"/>
      <c r="TQF29" s="7"/>
      <c r="TQG29" s="7"/>
      <c r="TQH29" s="7"/>
      <c r="TQI29" s="7"/>
      <c r="TQJ29" s="7"/>
      <c r="TQK29" s="7"/>
      <c r="TQL29" s="7"/>
      <c r="TQM29" s="7"/>
      <c r="TQN29" s="7"/>
      <c r="TQO29" s="7"/>
      <c r="TQP29" s="7"/>
      <c r="TQQ29" s="7"/>
      <c r="TQR29" s="7"/>
      <c r="TQS29" s="7"/>
      <c r="TQT29" s="7"/>
      <c r="TQU29" s="7"/>
      <c r="TQV29" s="7"/>
      <c r="TQW29" s="7"/>
      <c r="TQX29" s="7"/>
      <c r="TQY29" s="7"/>
      <c r="TQZ29" s="7"/>
      <c r="TRA29" s="7"/>
      <c r="TRB29" s="7"/>
      <c r="TRC29" s="7"/>
      <c r="TRD29" s="7"/>
      <c r="TRE29" s="7"/>
      <c r="TRF29" s="7"/>
      <c r="TRG29" s="7"/>
      <c r="TRH29" s="7"/>
      <c r="TRI29" s="7"/>
      <c r="TRJ29" s="7"/>
      <c r="TRK29" s="7"/>
      <c r="TRL29" s="7"/>
      <c r="TRM29" s="7"/>
      <c r="TRN29" s="7"/>
      <c r="TRO29" s="7"/>
      <c r="TRP29" s="7"/>
      <c r="TRQ29" s="7"/>
      <c r="TRR29" s="7"/>
      <c r="TRS29" s="7"/>
      <c r="TRT29" s="7"/>
      <c r="TRU29" s="7"/>
      <c r="TRV29" s="7"/>
      <c r="TRW29" s="7"/>
      <c r="TRX29" s="7"/>
      <c r="TRY29" s="7"/>
      <c r="TRZ29" s="7"/>
      <c r="TSA29" s="7"/>
      <c r="TSB29" s="7"/>
      <c r="TSC29" s="7"/>
      <c r="TSD29" s="7"/>
      <c r="TSE29" s="7"/>
      <c r="TSF29" s="7"/>
      <c r="TSG29" s="7"/>
      <c r="TSH29" s="7"/>
      <c r="TSI29" s="7"/>
      <c r="TSJ29" s="7"/>
      <c r="TSK29" s="7"/>
      <c r="TSL29" s="7"/>
      <c r="TSM29" s="7"/>
      <c r="TSN29" s="7"/>
      <c r="TSO29" s="7"/>
      <c r="TSP29" s="7"/>
      <c r="TSQ29" s="7"/>
      <c r="TSR29" s="7"/>
      <c r="TSS29" s="7"/>
      <c r="TST29" s="7"/>
      <c r="TSU29" s="7"/>
      <c r="TSV29" s="7"/>
      <c r="TSW29" s="7"/>
      <c r="TSX29" s="7"/>
      <c r="TSY29" s="7"/>
      <c r="TSZ29" s="7"/>
      <c r="TTA29" s="7"/>
      <c r="TTB29" s="7"/>
      <c r="TTC29" s="7"/>
      <c r="TTD29" s="7"/>
      <c r="TTE29" s="7"/>
      <c r="TTF29" s="7"/>
      <c r="TTG29" s="7"/>
      <c r="TTH29" s="7"/>
      <c r="TTI29" s="7"/>
      <c r="TTJ29" s="7"/>
      <c r="TTK29" s="7"/>
      <c r="TTL29" s="7"/>
      <c r="TTM29" s="7"/>
      <c r="TTN29" s="7"/>
      <c r="TTO29" s="7"/>
      <c r="TTP29" s="7"/>
      <c r="TTQ29" s="7"/>
      <c r="TTR29" s="7"/>
      <c r="TTS29" s="7"/>
      <c r="TTT29" s="7"/>
      <c r="TTU29" s="7"/>
      <c r="TTV29" s="7"/>
      <c r="TTW29" s="7"/>
      <c r="TTX29" s="7"/>
      <c r="TTY29" s="7"/>
      <c r="TTZ29" s="7"/>
      <c r="TUA29" s="7"/>
      <c r="TUB29" s="7"/>
      <c r="TUC29" s="7"/>
      <c r="TUD29" s="7"/>
      <c r="TUE29" s="7"/>
      <c r="TUF29" s="7"/>
      <c r="TUG29" s="7"/>
      <c r="TUH29" s="7"/>
      <c r="TUI29" s="7"/>
      <c r="TUJ29" s="7"/>
      <c r="TUK29" s="7"/>
      <c r="TUL29" s="7"/>
      <c r="TUM29" s="7"/>
      <c r="TUN29" s="7"/>
      <c r="TUO29" s="7"/>
      <c r="TUP29" s="7"/>
      <c r="TUQ29" s="7"/>
      <c r="TUR29" s="7"/>
      <c r="TUS29" s="7"/>
      <c r="TUT29" s="7"/>
      <c r="TUU29" s="7"/>
      <c r="TUV29" s="7"/>
      <c r="TUW29" s="7"/>
      <c r="TUX29" s="7"/>
      <c r="TUY29" s="7"/>
      <c r="TUZ29" s="7"/>
      <c r="TVA29" s="7"/>
      <c r="TVB29" s="7"/>
      <c r="TVC29" s="7"/>
      <c r="TVD29" s="7"/>
      <c r="TVE29" s="7"/>
      <c r="TVF29" s="7"/>
      <c r="TVG29" s="7"/>
      <c r="TVH29" s="7"/>
      <c r="TVJ29" s="7"/>
      <c r="TVK29" s="7"/>
      <c r="TVL29" s="7"/>
      <c r="TVM29" s="7"/>
      <c r="TVN29" s="7"/>
      <c r="TVO29" s="7"/>
      <c r="TVP29" s="7"/>
      <c r="TVQ29" s="7"/>
      <c r="TVR29" s="7"/>
      <c r="TVS29" s="7"/>
      <c r="TVT29" s="7"/>
      <c r="TVU29" s="7"/>
      <c r="TVV29" s="7"/>
      <c r="TVW29" s="7"/>
      <c r="TVX29" s="7"/>
      <c r="TVY29" s="7"/>
      <c r="TVZ29" s="7"/>
      <c r="TWA29" s="7"/>
      <c r="TWB29" s="7"/>
      <c r="TWC29" s="7"/>
      <c r="TWD29" s="7"/>
      <c r="TWE29" s="7"/>
      <c r="TWF29" s="7"/>
      <c r="TWG29" s="7"/>
      <c r="TWH29" s="7"/>
      <c r="TWI29" s="7"/>
      <c r="TWJ29" s="7"/>
      <c r="TWK29" s="7"/>
      <c r="TWL29" s="7"/>
      <c r="TWM29" s="7"/>
      <c r="TWN29" s="7"/>
      <c r="TWO29" s="7"/>
      <c r="TWP29" s="7"/>
      <c r="TWQ29" s="7"/>
      <c r="TWR29" s="7"/>
      <c r="TWS29" s="7"/>
      <c r="TWT29" s="7"/>
      <c r="TWU29" s="7"/>
      <c r="TWV29" s="7"/>
      <c r="TWW29" s="7"/>
      <c r="TWX29" s="7"/>
      <c r="TWY29" s="7"/>
      <c r="TWZ29" s="7"/>
      <c r="TXA29" s="7"/>
      <c r="TXB29" s="7"/>
      <c r="TXC29" s="7"/>
      <c r="TXD29" s="7"/>
      <c r="TXE29" s="7"/>
      <c r="TXF29" s="7"/>
      <c r="TXG29" s="7"/>
      <c r="TXH29" s="7"/>
      <c r="TXI29" s="7"/>
      <c r="TXJ29" s="7"/>
      <c r="TXK29" s="7"/>
      <c r="TXL29" s="7"/>
      <c r="TXM29" s="7"/>
      <c r="TXN29" s="7"/>
      <c r="TXO29" s="7"/>
      <c r="TXP29" s="7"/>
      <c r="TXQ29" s="7"/>
      <c r="TXR29" s="7"/>
      <c r="TXS29" s="7"/>
      <c r="TXT29" s="7"/>
      <c r="TXU29" s="7"/>
      <c r="TXV29" s="7"/>
      <c r="TXW29" s="7"/>
      <c r="TXX29" s="7"/>
      <c r="TXY29" s="7"/>
      <c r="TXZ29" s="7"/>
      <c r="TYA29" s="7"/>
      <c r="TYB29" s="7"/>
      <c r="TYC29" s="7"/>
      <c r="TYD29" s="7"/>
      <c r="TYE29" s="7"/>
      <c r="TYF29" s="7"/>
      <c r="TYG29" s="7"/>
      <c r="TYH29" s="7"/>
      <c r="TYI29" s="7"/>
      <c r="TYJ29" s="7"/>
      <c r="TYK29" s="7"/>
      <c r="TYL29" s="7"/>
      <c r="TYM29" s="7"/>
      <c r="TYN29" s="7"/>
      <c r="TYO29" s="7"/>
      <c r="TYP29" s="7"/>
      <c r="TYQ29" s="7"/>
      <c r="TYR29" s="7"/>
      <c r="TYS29" s="7"/>
      <c r="TYT29" s="7"/>
      <c r="TYU29" s="7"/>
      <c r="TYV29" s="7"/>
      <c r="TYW29" s="7"/>
      <c r="TYX29" s="7"/>
      <c r="TYY29" s="7"/>
      <c r="TYZ29" s="7"/>
      <c r="TZA29" s="7"/>
      <c r="TZB29" s="7"/>
      <c r="TZC29" s="7"/>
      <c r="TZD29" s="7"/>
      <c r="TZE29" s="7"/>
      <c r="TZF29" s="7"/>
      <c r="TZG29" s="7"/>
      <c r="TZH29" s="7"/>
      <c r="TZI29" s="7"/>
      <c r="TZJ29" s="7"/>
      <c r="TZK29" s="7"/>
      <c r="TZL29" s="7"/>
      <c r="TZM29" s="7"/>
      <c r="TZN29" s="7"/>
      <c r="TZO29" s="7"/>
      <c r="TZP29" s="7"/>
      <c r="TZQ29" s="7"/>
      <c r="TZR29" s="7"/>
      <c r="TZS29" s="7"/>
      <c r="TZT29" s="7"/>
      <c r="TZU29" s="7"/>
      <c r="TZV29" s="7"/>
      <c r="TZW29" s="7"/>
      <c r="TZX29" s="7"/>
      <c r="TZY29" s="7"/>
      <c r="TZZ29" s="7"/>
      <c r="UAA29" s="7"/>
      <c r="UAB29" s="7"/>
      <c r="UAC29" s="7"/>
      <c r="UAD29" s="7"/>
      <c r="UAE29" s="7"/>
      <c r="UAF29" s="7"/>
      <c r="UAG29" s="7"/>
      <c r="UAH29" s="7"/>
      <c r="UAI29" s="7"/>
      <c r="UAJ29" s="7"/>
      <c r="UAK29" s="7"/>
      <c r="UAL29" s="7"/>
      <c r="UAM29" s="7"/>
      <c r="UAN29" s="7"/>
      <c r="UAO29" s="7"/>
      <c r="UAP29" s="7"/>
      <c r="UAQ29" s="7"/>
      <c r="UAR29" s="7"/>
      <c r="UAS29" s="7"/>
      <c r="UAT29" s="7"/>
      <c r="UAU29" s="7"/>
      <c r="UAV29" s="7"/>
      <c r="UAW29" s="7"/>
      <c r="UAX29" s="7"/>
      <c r="UAY29" s="7"/>
      <c r="UAZ29" s="7"/>
      <c r="UBA29" s="7"/>
      <c r="UBB29" s="7"/>
      <c r="UBC29" s="7"/>
      <c r="UBD29" s="7"/>
      <c r="UBE29" s="7"/>
      <c r="UBF29" s="7"/>
      <c r="UBG29" s="7"/>
      <c r="UBH29" s="7"/>
      <c r="UBI29" s="7"/>
      <c r="UBJ29" s="7"/>
      <c r="UBK29" s="7"/>
      <c r="UBL29" s="7"/>
      <c r="UBM29" s="7"/>
      <c r="UBN29" s="7"/>
      <c r="UBO29" s="7"/>
      <c r="UBP29" s="7"/>
      <c r="UBQ29" s="7"/>
      <c r="UBR29" s="7"/>
      <c r="UBS29" s="7"/>
      <c r="UBT29" s="7"/>
      <c r="UBU29" s="7"/>
      <c r="UBV29" s="7"/>
      <c r="UBW29" s="7"/>
      <c r="UBX29" s="7"/>
      <c r="UBY29" s="7"/>
      <c r="UBZ29" s="7"/>
      <c r="UCA29" s="7"/>
      <c r="UCB29" s="7"/>
      <c r="UCC29" s="7"/>
      <c r="UCD29" s="7"/>
      <c r="UCE29" s="7"/>
      <c r="UCF29" s="7"/>
      <c r="UCG29" s="7"/>
      <c r="UCH29" s="7"/>
      <c r="UCI29" s="7"/>
      <c r="UCJ29" s="7"/>
      <c r="UCK29" s="7"/>
      <c r="UCL29" s="7"/>
      <c r="UCM29" s="7"/>
      <c r="UCN29" s="7"/>
      <c r="UCO29" s="7"/>
      <c r="UCP29" s="7"/>
      <c r="UCQ29" s="7"/>
      <c r="UCR29" s="7"/>
      <c r="UCS29" s="7"/>
      <c r="UCT29" s="7"/>
      <c r="UCU29" s="7"/>
      <c r="UCV29" s="7"/>
      <c r="UCW29" s="7"/>
      <c r="UCX29" s="7"/>
      <c r="UCY29" s="7"/>
      <c r="UCZ29" s="7"/>
      <c r="UDA29" s="7"/>
      <c r="UDB29" s="7"/>
      <c r="UDC29" s="7"/>
      <c r="UDD29" s="7"/>
      <c r="UDE29" s="7"/>
      <c r="UDF29" s="7"/>
      <c r="UDG29" s="7"/>
      <c r="UDH29" s="7"/>
      <c r="UDI29" s="7"/>
      <c r="UDJ29" s="7"/>
      <c r="UDK29" s="7"/>
      <c r="UDL29" s="7"/>
      <c r="UDM29" s="7"/>
      <c r="UDN29" s="7"/>
      <c r="UDO29" s="7"/>
      <c r="UDP29" s="7"/>
      <c r="UDQ29" s="7"/>
      <c r="UDR29" s="7"/>
      <c r="UDS29" s="7"/>
      <c r="UDT29" s="7"/>
      <c r="UDU29" s="7"/>
      <c r="UDV29" s="7"/>
      <c r="UDW29" s="7"/>
      <c r="UDX29" s="7"/>
      <c r="UDY29" s="7"/>
      <c r="UDZ29" s="7"/>
      <c r="UEA29" s="7"/>
      <c r="UEB29" s="7"/>
      <c r="UEC29" s="7"/>
      <c r="UED29" s="7"/>
      <c r="UEE29" s="7"/>
      <c r="UEF29" s="7"/>
      <c r="UEG29" s="7"/>
      <c r="UEH29" s="7"/>
      <c r="UEI29" s="7"/>
      <c r="UEJ29" s="7"/>
      <c r="UEK29" s="7"/>
      <c r="UEL29" s="7"/>
      <c r="UEM29" s="7"/>
      <c r="UEN29" s="7"/>
      <c r="UEO29" s="7"/>
      <c r="UEP29" s="7"/>
      <c r="UEQ29" s="7"/>
      <c r="UER29" s="7"/>
      <c r="UES29" s="7"/>
      <c r="UET29" s="7"/>
      <c r="UEU29" s="7"/>
      <c r="UEV29" s="7"/>
      <c r="UEW29" s="7"/>
      <c r="UEX29" s="7"/>
      <c r="UEY29" s="7"/>
      <c r="UEZ29" s="7"/>
      <c r="UFA29" s="7"/>
      <c r="UFB29" s="7"/>
      <c r="UFC29" s="7"/>
      <c r="UFD29" s="7"/>
      <c r="UFF29" s="7"/>
      <c r="UFG29" s="7"/>
      <c r="UFH29" s="7"/>
      <c r="UFI29" s="7"/>
      <c r="UFJ29" s="7"/>
      <c r="UFK29" s="7"/>
      <c r="UFL29" s="7"/>
      <c r="UFM29" s="7"/>
      <c r="UFN29" s="7"/>
      <c r="UFO29" s="7"/>
      <c r="UFP29" s="7"/>
      <c r="UFQ29" s="7"/>
      <c r="UFR29" s="7"/>
      <c r="UFS29" s="7"/>
      <c r="UFT29" s="7"/>
      <c r="UFU29" s="7"/>
      <c r="UFV29" s="7"/>
      <c r="UFW29" s="7"/>
      <c r="UFX29" s="7"/>
      <c r="UFY29" s="7"/>
      <c r="UFZ29" s="7"/>
      <c r="UGA29" s="7"/>
      <c r="UGB29" s="7"/>
      <c r="UGC29" s="7"/>
      <c r="UGD29" s="7"/>
      <c r="UGE29" s="7"/>
      <c r="UGF29" s="7"/>
      <c r="UGG29" s="7"/>
      <c r="UGH29" s="7"/>
      <c r="UGI29" s="7"/>
      <c r="UGJ29" s="7"/>
      <c r="UGK29" s="7"/>
      <c r="UGL29" s="7"/>
      <c r="UGM29" s="7"/>
      <c r="UGN29" s="7"/>
      <c r="UGO29" s="7"/>
      <c r="UGP29" s="7"/>
      <c r="UGQ29" s="7"/>
      <c r="UGR29" s="7"/>
      <c r="UGS29" s="7"/>
      <c r="UGT29" s="7"/>
      <c r="UGU29" s="7"/>
      <c r="UGV29" s="7"/>
      <c r="UGW29" s="7"/>
      <c r="UGX29" s="7"/>
      <c r="UGY29" s="7"/>
      <c r="UGZ29" s="7"/>
      <c r="UHA29" s="7"/>
      <c r="UHB29" s="7"/>
      <c r="UHC29" s="7"/>
      <c r="UHD29" s="7"/>
      <c r="UHE29" s="7"/>
      <c r="UHF29" s="7"/>
      <c r="UHG29" s="7"/>
      <c r="UHH29" s="7"/>
      <c r="UHI29" s="7"/>
      <c r="UHJ29" s="7"/>
      <c r="UHK29" s="7"/>
      <c r="UHL29" s="7"/>
      <c r="UHM29" s="7"/>
      <c r="UHN29" s="7"/>
      <c r="UHO29" s="7"/>
      <c r="UHP29" s="7"/>
      <c r="UHQ29" s="7"/>
      <c r="UHR29" s="7"/>
      <c r="UHS29" s="7"/>
      <c r="UHT29" s="7"/>
      <c r="UHU29" s="7"/>
      <c r="UHV29" s="7"/>
      <c r="UHW29" s="7"/>
      <c r="UHX29" s="7"/>
      <c r="UHY29" s="7"/>
      <c r="UHZ29" s="7"/>
      <c r="UIA29" s="7"/>
      <c r="UIB29" s="7"/>
      <c r="UIC29" s="7"/>
      <c r="UID29" s="7"/>
      <c r="UIE29" s="7"/>
      <c r="UIF29" s="7"/>
      <c r="UIG29" s="7"/>
      <c r="UIH29" s="7"/>
      <c r="UII29" s="7"/>
      <c r="UIJ29" s="7"/>
      <c r="UIK29" s="7"/>
      <c r="UIL29" s="7"/>
      <c r="UIM29" s="7"/>
      <c r="UIN29" s="7"/>
      <c r="UIO29" s="7"/>
      <c r="UIP29" s="7"/>
      <c r="UIQ29" s="7"/>
      <c r="UIR29" s="7"/>
      <c r="UIS29" s="7"/>
      <c r="UIT29" s="7"/>
      <c r="UIU29" s="7"/>
      <c r="UIV29" s="7"/>
      <c r="UIW29" s="7"/>
      <c r="UIX29" s="7"/>
      <c r="UIY29" s="7"/>
      <c r="UIZ29" s="7"/>
      <c r="UJA29" s="7"/>
      <c r="UJB29" s="7"/>
      <c r="UJC29" s="7"/>
      <c r="UJD29" s="7"/>
      <c r="UJE29" s="7"/>
      <c r="UJF29" s="7"/>
      <c r="UJG29" s="7"/>
      <c r="UJH29" s="7"/>
      <c r="UJI29" s="7"/>
      <c r="UJJ29" s="7"/>
      <c r="UJK29" s="7"/>
      <c r="UJL29" s="7"/>
      <c r="UJM29" s="7"/>
      <c r="UJN29" s="7"/>
      <c r="UJO29" s="7"/>
      <c r="UJP29" s="7"/>
      <c r="UJQ29" s="7"/>
      <c r="UJR29" s="7"/>
      <c r="UJS29" s="7"/>
      <c r="UJT29" s="7"/>
      <c r="UJU29" s="7"/>
      <c r="UJV29" s="7"/>
      <c r="UJW29" s="7"/>
      <c r="UJX29" s="7"/>
      <c r="UJY29" s="7"/>
      <c r="UJZ29" s="7"/>
      <c r="UKA29" s="7"/>
      <c r="UKB29" s="7"/>
      <c r="UKC29" s="7"/>
      <c r="UKD29" s="7"/>
      <c r="UKE29" s="7"/>
      <c r="UKF29" s="7"/>
      <c r="UKG29" s="7"/>
      <c r="UKH29" s="7"/>
      <c r="UKI29" s="7"/>
      <c r="UKJ29" s="7"/>
      <c r="UKK29" s="7"/>
      <c r="UKL29" s="7"/>
      <c r="UKM29" s="7"/>
      <c r="UKN29" s="7"/>
      <c r="UKO29" s="7"/>
      <c r="UKP29" s="7"/>
      <c r="UKQ29" s="7"/>
      <c r="UKR29" s="7"/>
      <c r="UKS29" s="7"/>
      <c r="UKT29" s="7"/>
      <c r="UKU29" s="7"/>
      <c r="UKV29" s="7"/>
      <c r="UKW29" s="7"/>
      <c r="UKX29" s="7"/>
      <c r="UKY29" s="7"/>
      <c r="UKZ29" s="7"/>
      <c r="ULA29" s="7"/>
      <c r="ULB29" s="7"/>
      <c r="ULC29" s="7"/>
      <c r="ULD29" s="7"/>
      <c r="ULE29" s="7"/>
      <c r="ULF29" s="7"/>
      <c r="ULG29" s="7"/>
      <c r="ULH29" s="7"/>
      <c r="ULI29" s="7"/>
      <c r="ULJ29" s="7"/>
      <c r="ULK29" s="7"/>
      <c r="ULL29" s="7"/>
      <c r="ULM29" s="7"/>
      <c r="ULN29" s="7"/>
      <c r="ULO29" s="7"/>
      <c r="ULP29" s="7"/>
      <c r="ULQ29" s="7"/>
      <c r="ULR29" s="7"/>
      <c r="ULS29" s="7"/>
      <c r="ULT29" s="7"/>
      <c r="ULU29" s="7"/>
      <c r="ULV29" s="7"/>
      <c r="ULW29" s="7"/>
      <c r="ULX29" s="7"/>
      <c r="ULY29" s="7"/>
      <c r="ULZ29" s="7"/>
      <c r="UMA29" s="7"/>
      <c r="UMB29" s="7"/>
      <c r="UMC29" s="7"/>
      <c r="UMD29" s="7"/>
      <c r="UME29" s="7"/>
      <c r="UMF29" s="7"/>
      <c r="UMG29" s="7"/>
      <c r="UMH29" s="7"/>
      <c r="UMI29" s="7"/>
      <c r="UMJ29" s="7"/>
      <c r="UMK29" s="7"/>
      <c r="UML29" s="7"/>
      <c r="UMM29" s="7"/>
      <c r="UMN29" s="7"/>
      <c r="UMO29" s="7"/>
      <c r="UMP29" s="7"/>
      <c r="UMQ29" s="7"/>
      <c r="UMR29" s="7"/>
      <c r="UMS29" s="7"/>
      <c r="UMT29" s="7"/>
      <c r="UMU29" s="7"/>
      <c r="UMV29" s="7"/>
      <c r="UMW29" s="7"/>
      <c r="UMX29" s="7"/>
      <c r="UMY29" s="7"/>
      <c r="UMZ29" s="7"/>
      <c r="UNA29" s="7"/>
      <c r="UNB29" s="7"/>
      <c r="UNC29" s="7"/>
      <c r="UND29" s="7"/>
      <c r="UNE29" s="7"/>
      <c r="UNF29" s="7"/>
      <c r="UNG29" s="7"/>
      <c r="UNH29" s="7"/>
      <c r="UNI29" s="7"/>
      <c r="UNJ29" s="7"/>
      <c r="UNK29" s="7"/>
      <c r="UNL29" s="7"/>
      <c r="UNM29" s="7"/>
      <c r="UNN29" s="7"/>
      <c r="UNO29" s="7"/>
      <c r="UNP29" s="7"/>
      <c r="UNQ29" s="7"/>
      <c r="UNR29" s="7"/>
      <c r="UNS29" s="7"/>
      <c r="UNT29" s="7"/>
      <c r="UNU29" s="7"/>
      <c r="UNV29" s="7"/>
      <c r="UNW29" s="7"/>
      <c r="UNX29" s="7"/>
      <c r="UNY29" s="7"/>
      <c r="UNZ29" s="7"/>
      <c r="UOA29" s="7"/>
      <c r="UOB29" s="7"/>
      <c r="UOC29" s="7"/>
      <c r="UOD29" s="7"/>
      <c r="UOE29" s="7"/>
      <c r="UOF29" s="7"/>
      <c r="UOG29" s="7"/>
      <c r="UOH29" s="7"/>
      <c r="UOI29" s="7"/>
      <c r="UOJ29" s="7"/>
      <c r="UOK29" s="7"/>
      <c r="UOL29" s="7"/>
      <c r="UOM29" s="7"/>
      <c r="UON29" s="7"/>
      <c r="UOO29" s="7"/>
      <c r="UOP29" s="7"/>
      <c r="UOQ29" s="7"/>
      <c r="UOR29" s="7"/>
      <c r="UOS29" s="7"/>
      <c r="UOT29" s="7"/>
      <c r="UOU29" s="7"/>
      <c r="UOV29" s="7"/>
      <c r="UOW29" s="7"/>
      <c r="UOX29" s="7"/>
      <c r="UOY29" s="7"/>
      <c r="UOZ29" s="7"/>
      <c r="UPB29" s="7"/>
      <c r="UPC29" s="7"/>
      <c r="UPD29" s="7"/>
      <c r="UPE29" s="7"/>
      <c r="UPF29" s="7"/>
      <c r="UPG29" s="7"/>
      <c r="UPH29" s="7"/>
      <c r="UPI29" s="7"/>
      <c r="UPJ29" s="7"/>
      <c r="UPK29" s="7"/>
      <c r="UPL29" s="7"/>
      <c r="UPM29" s="7"/>
      <c r="UPN29" s="7"/>
      <c r="UPO29" s="7"/>
      <c r="UPP29" s="7"/>
      <c r="UPQ29" s="7"/>
      <c r="UPR29" s="7"/>
      <c r="UPS29" s="7"/>
      <c r="UPT29" s="7"/>
      <c r="UPU29" s="7"/>
      <c r="UPV29" s="7"/>
      <c r="UPW29" s="7"/>
      <c r="UPX29" s="7"/>
      <c r="UPY29" s="7"/>
      <c r="UPZ29" s="7"/>
      <c r="UQA29" s="7"/>
      <c r="UQB29" s="7"/>
      <c r="UQC29" s="7"/>
      <c r="UQD29" s="7"/>
      <c r="UQE29" s="7"/>
      <c r="UQF29" s="7"/>
      <c r="UQG29" s="7"/>
      <c r="UQH29" s="7"/>
      <c r="UQI29" s="7"/>
      <c r="UQJ29" s="7"/>
      <c r="UQK29" s="7"/>
      <c r="UQL29" s="7"/>
      <c r="UQM29" s="7"/>
      <c r="UQN29" s="7"/>
      <c r="UQO29" s="7"/>
      <c r="UQP29" s="7"/>
      <c r="UQQ29" s="7"/>
      <c r="UQR29" s="7"/>
      <c r="UQS29" s="7"/>
      <c r="UQT29" s="7"/>
      <c r="UQU29" s="7"/>
      <c r="UQV29" s="7"/>
      <c r="UQW29" s="7"/>
      <c r="UQX29" s="7"/>
      <c r="UQY29" s="7"/>
      <c r="UQZ29" s="7"/>
      <c r="URA29" s="7"/>
      <c r="URB29" s="7"/>
      <c r="URC29" s="7"/>
      <c r="URD29" s="7"/>
      <c r="URE29" s="7"/>
      <c r="URF29" s="7"/>
      <c r="URG29" s="7"/>
      <c r="URH29" s="7"/>
      <c r="URI29" s="7"/>
      <c r="URJ29" s="7"/>
      <c r="URK29" s="7"/>
      <c r="URL29" s="7"/>
      <c r="URM29" s="7"/>
      <c r="URN29" s="7"/>
      <c r="URO29" s="7"/>
      <c r="URP29" s="7"/>
      <c r="URQ29" s="7"/>
      <c r="URR29" s="7"/>
      <c r="URS29" s="7"/>
      <c r="URT29" s="7"/>
      <c r="URU29" s="7"/>
      <c r="URV29" s="7"/>
      <c r="URW29" s="7"/>
      <c r="URX29" s="7"/>
      <c r="URY29" s="7"/>
      <c r="URZ29" s="7"/>
      <c r="USA29" s="7"/>
      <c r="USB29" s="7"/>
      <c r="USC29" s="7"/>
      <c r="USD29" s="7"/>
      <c r="USE29" s="7"/>
      <c r="USF29" s="7"/>
      <c r="USG29" s="7"/>
      <c r="USH29" s="7"/>
      <c r="USI29" s="7"/>
      <c r="USJ29" s="7"/>
      <c r="USK29" s="7"/>
      <c r="USL29" s="7"/>
      <c r="USM29" s="7"/>
      <c r="USN29" s="7"/>
      <c r="USO29" s="7"/>
      <c r="USP29" s="7"/>
      <c r="USQ29" s="7"/>
      <c r="USR29" s="7"/>
      <c r="USS29" s="7"/>
      <c r="UST29" s="7"/>
      <c r="USU29" s="7"/>
      <c r="USV29" s="7"/>
      <c r="USW29" s="7"/>
      <c r="USX29" s="7"/>
      <c r="USY29" s="7"/>
      <c r="USZ29" s="7"/>
      <c r="UTA29" s="7"/>
      <c r="UTB29" s="7"/>
      <c r="UTC29" s="7"/>
      <c r="UTD29" s="7"/>
      <c r="UTE29" s="7"/>
      <c r="UTF29" s="7"/>
      <c r="UTG29" s="7"/>
      <c r="UTH29" s="7"/>
      <c r="UTI29" s="7"/>
      <c r="UTJ29" s="7"/>
      <c r="UTK29" s="7"/>
      <c r="UTL29" s="7"/>
      <c r="UTM29" s="7"/>
      <c r="UTN29" s="7"/>
      <c r="UTO29" s="7"/>
      <c r="UTP29" s="7"/>
      <c r="UTQ29" s="7"/>
      <c r="UTR29" s="7"/>
      <c r="UTS29" s="7"/>
      <c r="UTT29" s="7"/>
      <c r="UTU29" s="7"/>
      <c r="UTV29" s="7"/>
      <c r="UTW29" s="7"/>
      <c r="UTX29" s="7"/>
      <c r="UTY29" s="7"/>
      <c r="UTZ29" s="7"/>
      <c r="UUA29" s="7"/>
      <c r="UUB29" s="7"/>
      <c r="UUC29" s="7"/>
      <c r="UUD29" s="7"/>
      <c r="UUE29" s="7"/>
      <c r="UUF29" s="7"/>
      <c r="UUG29" s="7"/>
      <c r="UUH29" s="7"/>
      <c r="UUI29" s="7"/>
      <c r="UUJ29" s="7"/>
      <c r="UUK29" s="7"/>
      <c r="UUL29" s="7"/>
      <c r="UUM29" s="7"/>
      <c r="UUN29" s="7"/>
      <c r="UUO29" s="7"/>
      <c r="UUP29" s="7"/>
      <c r="UUQ29" s="7"/>
      <c r="UUR29" s="7"/>
      <c r="UUS29" s="7"/>
      <c r="UUT29" s="7"/>
      <c r="UUU29" s="7"/>
      <c r="UUV29" s="7"/>
      <c r="UUW29" s="7"/>
      <c r="UUX29" s="7"/>
      <c r="UUY29" s="7"/>
      <c r="UUZ29" s="7"/>
      <c r="UVA29" s="7"/>
      <c r="UVB29" s="7"/>
      <c r="UVC29" s="7"/>
      <c r="UVD29" s="7"/>
      <c r="UVE29" s="7"/>
      <c r="UVF29" s="7"/>
      <c r="UVG29" s="7"/>
      <c r="UVH29" s="7"/>
      <c r="UVI29" s="7"/>
      <c r="UVJ29" s="7"/>
      <c r="UVK29" s="7"/>
      <c r="UVL29" s="7"/>
      <c r="UVM29" s="7"/>
      <c r="UVN29" s="7"/>
      <c r="UVO29" s="7"/>
      <c r="UVP29" s="7"/>
      <c r="UVQ29" s="7"/>
      <c r="UVR29" s="7"/>
      <c r="UVS29" s="7"/>
      <c r="UVT29" s="7"/>
      <c r="UVU29" s="7"/>
      <c r="UVV29" s="7"/>
      <c r="UVW29" s="7"/>
      <c r="UVX29" s="7"/>
      <c r="UVY29" s="7"/>
      <c r="UVZ29" s="7"/>
      <c r="UWA29" s="7"/>
      <c r="UWB29" s="7"/>
      <c r="UWC29" s="7"/>
      <c r="UWD29" s="7"/>
      <c r="UWE29" s="7"/>
      <c r="UWF29" s="7"/>
      <c r="UWG29" s="7"/>
      <c r="UWH29" s="7"/>
      <c r="UWI29" s="7"/>
      <c r="UWJ29" s="7"/>
      <c r="UWK29" s="7"/>
      <c r="UWL29" s="7"/>
      <c r="UWM29" s="7"/>
      <c r="UWN29" s="7"/>
      <c r="UWO29" s="7"/>
      <c r="UWP29" s="7"/>
      <c r="UWQ29" s="7"/>
      <c r="UWR29" s="7"/>
      <c r="UWS29" s="7"/>
      <c r="UWT29" s="7"/>
      <c r="UWU29" s="7"/>
      <c r="UWV29" s="7"/>
      <c r="UWW29" s="7"/>
      <c r="UWX29" s="7"/>
      <c r="UWY29" s="7"/>
      <c r="UWZ29" s="7"/>
      <c r="UXA29" s="7"/>
      <c r="UXB29" s="7"/>
      <c r="UXC29" s="7"/>
      <c r="UXD29" s="7"/>
      <c r="UXE29" s="7"/>
      <c r="UXF29" s="7"/>
      <c r="UXG29" s="7"/>
      <c r="UXH29" s="7"/>
      <c r="UXI29" s="7"/>
      <c r="UXJ29" s="7"/>
      <c r="UXK29" s="7"/>
      <c r="UXL29" s="7"/>
      <c r="UXM29" s="7"/>
      <c r="UXN29" s="7"/>
      <c r="UXO29" s="7"/>
      <c r="UXP29" s="7"/>
      <c r="UXQ29" s="7"/>
      <c r="UXR29" s="7"/>
      <c r="UXS29" s="7"/>
      <c r="UXT29" s="7"/>
      <c r="UXU29" s="7"/>
      <c r="UXV29" s="7"/>
      <c r="UXW29" s="7"/>
      <c r="UXX29" s="7"/>
      <c r="UXY29" s="7"/>
      <c r="UXZ29" s="7"/>
      <c r="UYA29" s="7"/>
      <c r="UYB29" s="7"/>
      <c r="UYC29" s="7"/>
      <c r="UYD29" s="7"/>
      <c r="UYE29" s="7"/>
      <c r="UYF29" s="7"/>
      <c r="UYG29" s="7"/>
      <c r="UYH29" s="7"/>
      <c r="UYI29" s="7"/>
      <c r="UYJ29" s="7"/>
      <c r="UYK29" s="7"/>
      <c r="UYL29" s="7"/>
      <c r="UYM29" s="7"/>
      <c r="UYN29" s="7"/>
      <c r="UYO29" s="7"/>
      <c r="UYP29" s="7"/>
      <c r="UYQ29" s="7"/>
      <c r="UYR29" s="7"/>
      <c r="UYS29" s="7"/>
      <c r="UYT29" s="7"/>
      <c r="UYU29" s="7"/>
      <c r="UYV29" s="7"/>
      <c r="UYX29" s="7"/>
      <c r="UYY29" s="7"/>
      <c r="UYZ29" s="7"/>
      <c r="UZA29" s="7"/>
      <c r="UZB29" s="7"/>
      <c r="UZC29" s="7"/>
      <c r="UZD29" s="7"/>
      <c r="UZE29" s="7"/>
      <c r="UZF29" s="7"/>
      <c r="UZG29" s="7"/>
      <c r="UZH29" s="7"/>
      <c r="UZI29" s="7"/>
      <c r="UZJ29" s="7"/>
      <c r="UZK29" s="7"/>
      <c r="UZL29" s="7"/>
      <c r="UZM29" s="7"/>
      <c r="UZN29" s="7"/>
      <c r="UZO29" s="7"/>
      <c r="UZP29" s="7"/>
      <c r="UZQ29" s="7"/>
      <c r="UZR29" s="7"/>
      <c r="UZS29" s="7"/>
      <c r="UZT29" s="7"/>
      <c r="UZU29" s="7"/>
      <c r="UZV29" s="7"/>
      <c r="UZW29" s="7"/>
      <c r="UZX29" s="7"/>
      <c r="UZY29" s="7"/>
      <c r="UZZ29" s="7"/>
      <c r="VAA29" s="7"/>
      <c r="VAB29" s="7"/>
      <c r="VAC29" s="7"/>
      <c r="VAD29" s="7"/>
      <c r="VAE29" s="7"/>
      <c r="VAF29" s="7"/>
      <c r="VAG29" s="7"/>
      <c r="VAH29" s="7"/>
      <c r="VAI29" s="7"/>
      <c r="VAJ29" s="7"/>
      <c r="VAK29" s="7"/>
      <c r="VAL29" s="7"/>
      <c r="VAM29" s="7"/>
      <c r="VAN29" s="7"/>
      <c r="VAO29" s="7"/>
      <c r="VAP29" s="7"/>
      <c r="VAQ29" s="7"/>
      <c r="VAR29" s="7"/>
      <c r="VAS29" s="7"/>
      <c r="VAT29" s="7"/>
      <c r="VAU29" s="7"/>
      <c r="VAV29" s="7"/>
      <c r="VAW29" s="7"/>
      <c r="VAX29" s="7"/>
      <c r="VAY29" s="7"/>
      <c r="VAZ29" s="7"/>
      <c r="VBA29" s="7"/>
      <c r="VBB29" s="7"/>
      <c r="VBC29" s="7"/>
      <c r="VBD29" s="7"/>
      <c r="VBE29" s="7"/>
      <c r="VBF29" s="7"/>
      <c r="VBG29" s="7"/>
      <c r="VBH29" s="7"/>
      <c r="VBI29" s="7"/>
      <c r="VBJ29" s="7"/>
      <c r="VBK29" s="7"/>
      <c r="VBL29" s="7"/>
      <c r="VBM29" s="7"/>
      <c r="VBN29" s="7"/>
      <c r="VBO29" s="7"/>
      <c r="VBP29" s="7"/>
      <c r="VBQ29" s="7"/>
      <c r="VBR29" s="7"/>
      <c r="VBS29" s="7"/>
      <c r="VBT29" s="7"/>
      <c r="VBU29" s="7"/>
      <c r="VBV29" s="7"/>
      <c r="VBW29" s="7"/>
      <c r="VBX29" s="7"/>
      <c r="VBY29" s="7"/>
      <c r="VBZ29" s="7"/>
      <c r="VCA29" s="7"/>
      <c r="VCB29" s="7"/>
      <c r="VCC29" s="7"/>
      <c r="VCD29" s="7"/>
      <c r="VCE29" s="7"/>
      <c r="VCF29" s="7"/>
      <c r="VCG29" s="7"/>
      <c r="VCH29" s="7"/>
      <c r="VCI29" s="7"/>
      <c r="VCJ29" s="7"/>
      <c r="VCK29" s="7"/>
      <c r="VCL29" s="7"/>
      <c r="VCM29" s="7"/>
      <c r="VCN29" s="7"/>
      <c r="VCO29" s="7"/>
      <c r="VCP29" s="7"/>
      <c r="VCQ29" s="7"/>
      <c r="VCR29" s="7"/>
      <c r="VCS29" s="7"/>
      <c r="VCT29" s="7"/>
      <c r="VCU29" s="7"/>
      <c r="VCV29" s="7"/>
      <c r="VCW29" s="7"/>
      <c r="VCX29" s="7"/>
      <c r="VCY29" s="7"/>
      <c r="VCZ29" s="7"/>
      <c r="VDA29" s="7"/>
      <c r="VDB29" s="7"/>
      <c r="VDC29" s="7"/>
      <c r="VDD29" s="7"/>
      <c r="VDE29" s="7"/>
      <c r="VDF29" s="7"/>
      <c r="VDG29" s="7"/>
      <c r="VDH29" s="7"/>
      <c r="VDI29" s="7"/>
      <c r="VDJ29" s="7"/>
      <c r="VDK29" s="7"/>
      <c r="VDL29" s="7"/>
      <c r="VDM29" s="7"/>
      <c r="VDN29" s="7"/>
      <c r="VDO29" s="7"/>
      <c r="VDP29" s="7"/>
      <c r="VDQ29" s="7"/>
      <c r="VDR29" s="7"/>
      <c r="VDS29" s="7"/>
      <c r="VDT29" s="7"/>
      <c r="VDU29" s="7"/>
      <c r="VDV29" s="7"/>
      <c r="VDW29" s="7"/>
      <c r="VDX29" s="7"/>
      <c r="VDY29" s="7"/>
      <c r="VDZ29" s="7"/>
      <c r="VEA29" s="7"/>
      <c r="VEB29" s="7"/>
      <c r="VEC29" s="7"/>
      <c r="VED29" s="7"/>
      <c r="VEE29" s="7"/>
      <c r="VEF29" s="7"/>
      <c r="VEG29" s="7"/>
      <c r="VEH29" s="7"/>
      <c r="VEI29" s="7"/>
      <c r="VEJ29" s="7"/>
      <c r="VEK29" s="7"/>
      <c r="VEL29" s="7"/>
      <c r="VEM29" s="7"/>
      <c r="VEN29" s="7"/>
      <c r="VEO29" s="7"/>
      <c r="VEP29" s="7"/>
      <c r="VEQ29" s="7"/>
      <c r="VER29" s="7"/>
      <c r="VES29" s="7"/>
      <c r="VET29" s="7"/>
      <c r="VEU29" s="7"/>
      <c r="VEV29" s="7"/>
      <c r="VEW29" s="7"/>
      <c r="VEX29" s="7"/>
      <c r="VEY29" s="7"/>
      <c r="VEZ29" s="7"/>
      <c r="VFA29" s="7"/>
      <c r="VFB29" s="7"/>
      <c r="VFC29" s="7"/>
      <c r="VFD29" s="7"/>
      <c r="VFE29" s="7"/>
      <c r="VFF29" s="7"/>
      <c r="VFG29" s="7"/>
      <c r="VFH29" s="7"/>
      <c r="VFI29" s="7"/>
      <c r="VFJ29" s="7"/>
      <c r="VFK29" s="7"/>
      <c r="VFL29" s="7"/>
      <c r="VFM29" s="7"/>
      <c r="VFN29" s="7"/>
      <c r="VFO29" s="7"/>
      <c r="VFP29" s="7"/>
      <c r="VFQ29" s="7"/>
      <c r="VFR29" s="7"/>
      <c r="VFS29" s="7"/>
      <c r="VFT29" s="7"/>
      <c r="VFU29" s="7"/>
      <c r="VFV29" s="7"/>
      <c r="VFW29" s="7"/>
      <c r="VFX29" s="7"/>
      <c r="VFY29" s="7"/>
      <c r="VFZ29" s="7"/>
      <c r="VGA29" s="7"/>
      <c r="VGB29" s="7"/>
      <c r="VGC29" s="7"/>
      <c r="VGD29" s="7"/>
      <c r="VGE29" s="7"/>
      <c r="VGF29" s="7"/>
      <c r="VGG29" s="7"/>
      <c r="VGH29" s="7"/>
      <c r="VGI29" s="7"/>
      <c r="VGJ29" s="7"/>
      <c r="VGK29" s="7"/>
      <c r="VGL29" s="7"/>
      <c r="VGM29" s="7"/>
      <c r="VGN29" s="7"/>
      <c r="VGO29" s="7"/>
      <c r="VGP29" s="7"/>
      <c r="VGQ29" s="7"/>
      <c r="VGR29" s="7"/>
      <c r="VGS29" s="7"/>
      <c r="VGT29" s="7"/>
      <c r="VGU29" s="7"/>
      <c r="VGV29" s="7"/>
      <c r="VGW29" s="7"/>
      <c r="VGX29" s="7"/>
      <c r="VGY29" s="7"/>
      <c r="VGZ29" s="7"/>
      <c r="VHA29" s="7"/>
      <c r="VHB29" s="7"/>
      <c r="VHC29" s="7"/>
      <c r="VHD29" s="7"/>
      <c r="VHE29" s="7"/>
      <c r="VHF29" s="7"/>
      <c r="VHG29" s="7"/>
      <c r="VHH29" s="7"/>
      <c r="VHI29" s="7"/>
      <c r="VHJ29" s="7"/>
      <c r="VHK29" s="7"/>
      <c r="VHL29" s="7"/>
      <c r="VHM29" s="7"/>
      <c r="VHN29" s="7"/>
      <c r="VHO29" s="7"/>
      <c r="VHP29" s="7"/>
      <c r="VHQ29" s="7"/>
      <c r="VHR29" s="7"/>
      <c r="VHS29" s="7"/>
      <c r="VHT29" s="7"/>
      <c r="VHU29" s="7"/>
      <c r="VHV29" s="7"/>
      <c r="VHW29" s="7"/>
      <c r="VHX29" s="7"/>
      <c r="VHY29" s="7"/>
      <c r="VHZ29" s="7"/>
      <c r="VIA29" s="7"/>
      <c r="VIB29" s="7"/>
      <c r="VIC29" s="7"/>
      <c r="VID29" s="7"/>
      <c r="VIE29" s="7"/>
      <c r="VIF29" s="7"/>
      <c r="VIG29" s="7"/>
      <c r="VIH29" s="7"/>
      <c r="VII29" s="7"/>
      <c r="VIJ29" s="7"/>
      <c r="VIK29" s="7"/>
      <c r="VIL29" s="7"/>
      <c r="VIM29" s="7"/>
      <c r="VIN29" s="7"/>
      <c r="VIO29" s="7"/>
      <c r="VIP29" s="7"/>
      <c r="VIQ29" s="7"/>
      <c r="VIR29" s="7"/>
      <c r="VIT29" s="7"/>
      <c r="VIU29" s="7"/>
      <c r="VIV29" s="7"/>
      <c r="VIW29" s="7"/>
      <c r="VIX29" s="7"/>
      <c r="VIY29" s="7"/>
      <c r="VIZ29" s="7"/>
      <c r="VJA29" s="7"/>
      <c r="VJB29" s="7"/>
      <c r="VJC29" s="7"/>
      <c r="VJD29" s="7"/>
      <c r="VJE29" s="7"/>
      <c r="VJF29" s="7"/>
      <c r="VJG29" s="7"/>
      <c r="VJH29" s="7"/>
      <c r="VJI29" s="7"/>
      <c r="VJJ29" s="7"/>
      <c r="VJK29" s="7"/>
      <c r="VJL29" s="7"/>
      <c r="VJM29" s="7"/>
      <c r="VJN29" s="7"/>
      <c r="VJO29" s="7"/>
      <c r="VJP29" s="7"/>
      <c r="VJQ29" s="7"/>
      <c r="VJR29" s="7"/>
      <c r="VJS29" s="7"/>
      <c r="VJT29" s="7"/>
      <c r="VJU29" s="7"/>
      <c r="VJV29" s="7"/>
      <c r="VJW29" s="7"/>
      <c r="VJX29" s="7"/>
      <c r="VJY29" s="7"/>
      <c r="VJZ29" s="7"/>
      <c r="VKA29" s="7"/>
      <c r="VKB29" s="7"/>
      <c r="VKC29" s="7"/>
      <c r="VKD29" s="7"/>
      <c r="VKE29" s="7"/>
      <c r="VKF29" s="7"/>
      <c r="VKG29" s="7"/>
      <c r="VKH29" s="7"/>
      <c r="VKI29" s="7"/>
      <c r="VKJ29" s="7"/>
      <c r="VKK29" s="7"/>
      <c r="VKL29" s="7"/>
      <c r="VKM29" s="7"/>
      <c r="VKN29" s="7"/>
      <c r="VKO29" s="7"/>
      <c r="VKP29" s="7"/>
      <c r="VKQ29" s="7"/>
      <c r="VKR29" s="7"/>
      <c r="VKS29" s="7"/>
      <c r="VKT29" s="7"/>
      <c r="VKU29" s="7"/>
      <c r="VKV29" s="7"/>
      <c r="VKW29" s="7"/>
      <c r="VKX29" s="7"/>
      <c r="VKY29" s="7"/>
      <c r="VKZ29" s="7"/>
      <c r="VLA29" s="7"/>
      <c r="VLB29" s="7"/>
      <c r="VLC29" s="7"/>
      <c r="VLD29" s="7"/>
      <c r="VLE29" s="7"/>
      <c r="VLF29" s="7"/>
      <c r="VLG29" s="7"/>
      <c r="VLH29" s="7"/>
      <c r="VLI29" s="7"/>
      <c r="VLJ29" s="7"/>
      <c r="VLK29" s="7"/>
      <c r="VLL29" s="7"/>
      <c r="VLM29" s="7"/>
      <c r="VLN29" s="7"/>
      <c r="VLO29" s="7"/>
      <c r="VLP29" s="7"/>
      <c r="VLQ29" s="7"/>
      <c r="VLR29" s="7"/>
      <c r="VLS29" s="7"/>
      <c r="VLT29" s="7"/>
      <c r="VLU29" s="7"/>
      <c r="VLV29" s="7"/>
      <c r="VLW29" s="7"/>
      <c r="VLX29" s="7"/>
      <c r="VLY29" s="7"/>
      <c r="VLZ29" s="7"/>
      <c r="VMA29" s="7"/>
      <c r="VMB29" s="7"/>
      <c r="VMC29" s="7"/>
      <c r="VMD29" s="7"/>
      <c r="VME29" s="7"/>
      <c r="VMF29" s="7"/>
      <c r="VMG29" s="7"/>
      <c r="VMH29" s="7"/>
      <c r="VMI29" s="7"/>
      <c r="VMJ29" s="7"/>
      <c r="VMK29" s="7"/>
      <c r="VML29" s="7"/>
      <c r="VMM29" s="7"/>
      <c r="VMN29" s="7"/>
      <c r="VMO29" s="7"/>
      <c r="VMP29" s="7"/>
      <c r="VMQ29" s="7"/>
      <c r="VMR29" s="7"/>
      <c r="VMS29" s="7"/>
      <c r="VMT29" s="7"/>
      <c r="VMU29" s="7"/>
      <c r="VMV29" s="7"/>
      <c r="VMW29" s="7"/>
      <c r="VMX29" s="7"/>
      <c r="VMY29" s="7"/>
      <c r="VMZ29" s="7"/>
      <c r="VNA29" s="7"/>
      <c r="VNB29" s="7"/>
      <c r="VNC29" s="7"/>
      <c r="VND29" s="7"/>
      <c r="VNE29" s="7"/>
      <c r="VNF29" s="7"/>
      <c r="VNG29" s="7"/>
      <c r="VNH29" s="7"/>
      <c r="VNI29" s="7"/>
      <c r="VNJ29" s="7"/>
      <c r="VNK29" s="7"/>
      <c r="VNL29" s="7"/>
      <c r="VNM29" s="7"/>
      <c r="VNN29" s="7"/>
      <c r="VNO29" s="7"/>
      <c r="VNP29" s="7"/>
      <c r="VNQ29" s="7"/>
      <c r="VNR29" s="7"/>
      <c r="VNS29" s="7"/>
      <c r="VNT29" s="7"/>
      <c r="VNU29" s="7"/>
      <c r="VNV29" s="7"/>
      <c r="VNW29" s="7"/>
      <c r="VNX29" s="7"/>
      <c r="VNY29" s="7"/>
      <c r="VNZ29" s="7"/>
      <c r="VOA29" s="7"/>
      <c r="VOB29" s="7"/>
      <c r="VOC29" s="7"/>
      <c r="VOD29" s="7"/>
      <c r="VOE29" s="7"/>
      <c r="VOF29" s="7"/>
      <c r="VOG29" s="7"/>
      <c r="VOH29" s="7"/>
      <c r="VOI29" s="7"/>
      <c r="VOJ29" s="7"/>
      <c r="VOK29" s="7"/>
      <c r="VOL29" s="7"/>
      <c r="VOM29" s="7"/>
      <c r="VON29" s="7"/>
      <c r="VOO29" s="7"/>
      <c r="VOP29" s="7"/>
      <c r="VOQ29" s="7"/>
      <c r="VOR29" s="7"/>
      <c r="VOS29" s="7"/>
      <c r="VOT29" s="7"/>
      <c r="VOU29" s="7"/>
      <c r="VOV29" s="7"/>
      <c r="VOW29" s="7"/>
      <c r="VOX29" s="7"/>
      <c r="VOY29" s="7"/>
      <c r="VOZ29" s="7"/>
      <c r="VPA29" s="7"/>
      <c r="VPB29" s="7"/>
      <c r="VPC29" s="7"/>
      <c r="VPD29" s="7"/>
      <c r="VPE29" s="7"/>
      <c r="VPF29" s="7"/>
      <c r="VPG29" s="7"/>
      <c r="VPH29" s="7"/>
      <c r="VPI29" s="7"/>
      <c r="VPJ29" s="7"/>
      <c r="VPK29" s="7"/>
      <c r="VPL29" s="7"/>
      <c r="VPM29" s="7"/>
      <c r="VPN29" s="7"/>
      <c r="VPO29" s="7"/>
      <c r="VPP29" s="7"/>
      <c r="VPQ29" s="7"/>
      <c r="VPR29" s="7"/>
      <c r="VPS29" s="7"/>
      <c r="VPT29" s="7"/>
      <c r="VPU29" s="7"/>
      <c r="VPV29" s="7"/>
      <c r="VPW29" s="7"/>
      <c r="VPX29" s="7"/>
      <c r="VPY29" s="7"/>
      <c r="VPZ29" s="7"/>
      <c r="VQA29" s="7"/>
      <c r="VQB29" s="7"/>
      <c r="VQC29" s="7"/>
      <c r="VQD29" s="7"/>
      <c r="VQE29" s="7"/>
      <c r="VQF29" s="7"/>
      <c r="VQG29" s="7"/>
      <c r="VQH29" s="7"/>
      <c r="VQI29" s="7"/>
      <c r="VQJ29" s="7"/>
      <c r="VQK29" s="7"/>
      <c r="VQL29" s="7"/>
      <c r="VQM29" s="7"/>
      <c r="VQN29" s="7"/>
      <c r="VQO29" s="7"/>
      <c r="VQP29" s="7"/>
      <c r="VQQ29" s="7"/>
      <c r="VQR29" s="7"/>
      <c r="VQS29" s="7"/>
      <c r="VQT29" s="7"/>
      <c r="VQU29" s="7"/>
      <c r="VQV29" s="7"/>
      <c r="VQW29" s="7"/>
      <c r="VQX29" s="7"/>
      <c r="VQY29" s="7"/>
      <c r="VQZ29" s="7"/>
      <c r="VRA29" s="7"/>
      <c r="VRB29" s="7"/>
      <c r="VRC29" s="7"/>
      <c r="VRD29" s="7"/>
      <c r="VRE29" s="7"/>
      <c r="VRF29" s="7"/>
      <c r="VRG29" s="7"/>
      <c r="VRH29" s="7"/>
      <c r="VRI29" s="7"/>
      <c r="VRJ29" s="7"/>
      <c r="VRK29" s="7"/>
      <c r="VRL29" s="7"/>
      <c r="VRM29" s="7"/>
      <c r="VRN29" s="7"/>
      <c r="VRO29" s="7"/>
      <c r="VRP29" s="7"/>
      <c r="VRQ29" s="7"/>
      <c r="VRR29" s="7"/>
      <c r="VRS29" s="7"/>
      <c r="VRT29" s="7"/>
      <c r="VRU29" s="7"/>
      <c r="VRV29" s="7"/>
      <c r="VRW29" s="7"/>
      <c r="VRX29" s="7"/>
      <c r="VRY29" s="7"/>
      <c r="VRZ29" s="7"/>
      <c r="VSA29" s="7"/>
      <c r="VSB29" s="7"/>
      <c r="VSC29" s="7"/>
      <c r="VSD29" s="7"/>
      <c r="VSE29" s="7"/>
      <c r="VSF29" s="7"/>
      <c r="VSG29" s="7"/>
      <c r="VSH29" s="7"/>
      <c r="VSI29" s="7"/>
      <c r="VSJ29" s="7"/>
      <c r="VSK29" s="7"/>
      <c r="VSL29" s="7"/>
      <c r="VSM29" s="7"/>
      <c r="VSN29" s="7"/>
      <c r="VSP29" s="7"/>
      <c r="VSQ29" s="7"/>
      <c r="VSR29" s="7"/>
      <c r="VSS29" s="7"/>
      <c r="VST29" s="7"/>
      <c r="VSU29" s="7"/>
      <c r="VSV29" s="7"/>
      <c r="VSW29" s="7"/>
      <c r="VSX29" s="7"/>
      <c r="VSY29" s="7"/>
      <c r="VSZ29" s="7"/>
      <c r="VTA29" s="7"/>
      <c r="VTB29" s="7"/>
      <c r="VTC29" s="7"/>
      <c r="VTD29" s="7"/>
      <c r="VTE29" s="7"/>
      <c r="VTF29" s="7"/>
      <c r="VTG29" s="7"/>
      <c r="VTH29" s="7"/>
      <c r="VTI29" s="7"/>
      <c r="VTJ29" s="7"/>
      <c r="VTK29" s="7"/>
      <c r="VTL29" s="7"/>
      <c r="VTM29" s="7"/>
      <c r="VTN29" s="7"/>
      <c r="VTO29" s="7"/>
      <c r="VTP29" s="7"/>
      <c r="VTQ29" s="7"/>
      <c r="VTR29" s="7"/>
      <c r="VTS29" s="7"/>
      <c r="VTT29" s="7"/>
      <c r="VTU29" s="7"/>
      <c r="VTV29" s="7"/>
      <c r="VTW29" s="7"/>
      <c r="VTX29" s="7"/>
      <c r="VTY29" s="7"/>
      <c r="VTZ29" s="7"/>
      <c r="VUA29" s="7"/>
      <c r="VUB29" s="7"/>
      <c r="VUC29" s="7"/>
      <c r="VUD29" s="7"/>
      <c r="VUE29" s="7"/>
      <c r="VUF29" s="7"/>
      <c r="VUG29" s="7"/>
      <c r="VUH29" s="7"/>
      <c r="VUI29" s="7"/>
      <c r="VUJ29" s="7"/>
      <c r="VUK29" s="7"/>
      <c r="VUL29" s="7"/>
      <c r="VUM29" s="7"/>
      <c r="VUN29" s="7"/>
      <c r="VUO29" s="7"/>
      <c r="VUP29" s="7"/>
      <c r="VUQ29" s="7"/>
      <c r="VUR29" s="7"/>
      <c r="VUS29" s="7"/>
      <c r="VUT29" s="7"/>
      <c r="VUU29" s="7"/>
      <c r="VUV29" s="7"/>
      <c r="VUW29" s="7"/>
      <c r="VUX29" s="7"/>
      <c r="VUY29" s="7"/>
      <c r="VUZ29" s="7"/>
      <c r="VVA29" s="7"/>
      <c r="VVB29" s="7"/>
      <c r="VVC29" s="7"/>
      <c r="VVD29" s="7"/>
      <c r="VVE29" s="7"/>
      <c r="VVF29" s="7"/>
      <c r="VVG29" s="7"/>
      <c r="VVH29" s="7"/>
      <c r="VVI29" s="7"/>
      <c r="VVJ29" s="7"/>
      <c r="VVK29" s="7"/>
      <c r="VVL29" s="7"/>
      <c r="VVM29" s="7"/>
      <c r="VVN29" s="7"/>
      <c r="VVO29" s="7"/>
      <c r="VVP29" s="7"/>
      <c r="VVQ29" s="7"/>
      <c r="VVR29" s="7"/>
      <c r="VVS29" s="7"/>
      <c r="VVT29" s="7"/>
      <c r="VVU29" s="7"/>
      <c r="VVV29" s="7"/>
      <c r="VVW29" s="7"/>
      <c r="VVX29" s="7"/>
      <c r="VVY29" s="7"/>
      <c r="VVZ29" s="7"/>
      <c r="VWA29" s="7"/>
      <c r="VWB29" s="7"/>
      <c r="VWC29" s="7"/>
      <c r="VWD29" s="7"/>
      <c r="VWE29" s="7"/>
      <c r="VWF29" s="7"/>
      <c r="VWG29" s="7"/>
      <c r="VWH29" s="7"/>
      <c r="VWI29" s="7"/>
      <c r="VWJ29" s="7"/>
      <c r="VWK29" s="7"/>
      <c r="VWL29" s="7"/>
      <c r="VWM29" s="7"/>
      <c r="VWN29" s="7"/>
      <c r="VWO29" s="7"/>
      <c r="VWP29" s="7"/>
      <c r="VWQ29" s="7"/>
      <c r="VWR29" s="7"/>
      <c r="VWS29" s="7"/>
      <c r="VWT29" s="7"/>
      <c r="VWU29" s="7"/>
      <c r="VWV29" s="7"/>
      <c r="VWW29" s="7"/>
      <c r="VWX29" s="7"/>
      <c r="VWY29" s="7"/>
      <c r="VWZ29" s="7"/>
      <c r="VXA29" s="7"/>
      <c r="VXB29" s="7"/>
      <c r="VXC29" s="7"/>
      <c r="VXD29" s="7"/>
      <c r="VXE29" s="7"/>
      <c r="VXF29" s="7"/>
      <c r="VXG29" s="7"/>
      <c r="VXH29" s="7"/>
      <c r="VXI29" s="7"/>
      <c r="VXJ29" s="7"/>
      <c r="VXK29" s="7"/>
      <c r="VXL29" s="7"/>
      <c r="VXM29" s="7"/>
      <c r="VXN29" s="7"/>
      <c r="VXO29" s="7"/>
      <c r="VXP29" s="7"/>
      <c r="VXQ29" s="7"/>
      <c r="VXR29" s="7"/>
      <c r="VXS29" s="7"/>
      <c r="VXT29" s="7"/>
      <c r="VXU29" s="7"/>
      <c r="VXV29" s="7"/>
      <c r="VXW29" s="7"/>
      <c r="VXX29" s="7"/>
      <c r="VXY29" s="7"/>
      <c r="VXZ29" s="7"/>
      <c r="VYA29" s="7"/>
      <c r="VYB29" s="7"/>
      <c r="VYC29" s="7"/>
      <c r="VYD29" s="7"/>
      <c r="VYE29" s="7"/>
      <c r="VYF29" s="7"/>
      <c r="VYG29" s="7"/>
      <c r="VYH29" s="7"/>
      <c r="VYI29" s="7"/>
      <c r="VYJ29" s="7"/>
      <c r="VYK29" s="7"/>
      <c r="VYL29" s="7"/>
      <c r="VYM29" s="7"/>
      <c r="VYN29" s="7"/>
      <c r="VYO29" s="7"/>
      <c r="VYP29" s="7"/>
      <c r="VYQ29" s="7"/>
      <c r="VYR29" s="7"/>
      <c r="VYS29" s="7"/>
      <c r="VYT29" s="7"/>
      <c r="VYU29" s="7"/>
      <c r="VYV29" s="7"/>
      <c r="VYW29" s="7"/>
      <c r="VYX29" s="7"/>
      <c r="VYY29" s="7"/>
      <c r="VYZ29" s="7"/>
      <c r="VZA29" s="7"/>
      <c r="VZB29" s="7"/>
      <c r="VZC29" s="7"/>
      <c r="VZD29" s="7"/>
      <c r="VZE29" s="7"/>
      <c r="VZF29" s="7"/>
      <c r="VZG29" s="7"/>
      <c r="VZH29" s="7"/>
      <c r="VZI29" s="7"/>
      <c r="VZJ29" s="7"/>
      <c r="VZK29" s="7"/>
      <c r="VZL29" s="7"/>
      <c r="VZM29" s="7"/>
      <c r="VZN29" s="7"/>
      <c r="VZO29" s="7"/>
      <c r="VZP29" s="7"/>
      <c r="VZQ29" s="7"/>
      <c r="VZR29" s="7"/>
      <c r="VZS29" s="7"/>
      <c r="VZT29" s="7"/>
      <c r="VZU29" s="7"/>
      <c r="VZV29" s="7"/>
      <c r="VZW29" s="7"/>
      <c r="VZX29" s="7"/>
      <c r="VZY29" s="7"/>
      <c r="VZZ29" s="7"/>
      <c r="WAA29" s="7"/>
      <c r="WAB29" s="7"/>
      <c r="WAC29" s="7"/>
      <c r="WAD29" s="7"/>
      <c r="WAE29" s="7"/>
      <c r="WAF29" s="7"/>
      <c r="WAG29" s="7"/>
      <c r="WAH29" s="7"/>
      <c r="WAI29" s="7"/>
      <c r="WAJ29" s="7"/>
      <c r="WAK29" s="7"/>
      <c r="WAL29" s="7"/>
      <c r="WAM29" s="7"/>
      <c r="WAN29" s="7"/>
      <c r="WAO29" s="7"/>
      <c r="WAP29" s="7"/>
      <c r="WAQ29" s="7"/>
      <c r="WAR29" s="7"/>
      <c r="WAS29" s="7"/>
      <c r="WAT29" s="7"/>
      <c r="WAU29" s="7"/>
      <c r="WAV29" s="7"/>
      <c r="WAW29" s="7"/>
      <c r="WAX29" s="7"/>
      <c r="WAY29" s="7"/>
      <c r="WAZ29" s="7"/>
      <c r="WBA29" s="7"/>
      <c r="WBB29" s="7"/>
      <c r="WBC29" s="7"/>
      <c r="WBD29" s="7"/>
      <c r="WBE29" s="7"/>
      <c r="WBF29" s="7"/>
      <c r="WBG29" s="7"/>
      <c r="WBH29" s="7"/>
      <c r="WBI29" s="7"/>
      <c r="WBJ29" s="7"/>
      <c r="WBK29" s="7"/>
      <c r="WBL29" s="7"/>
      <c r="WBM29" s="7"/>
      <c r="WBN29" s="7"/>
      <c r="WBO29" s="7"/>
      <c r="WBP29" s="7"/>
      <c r="WBQ29" s="7"/>
      <c r="WBR29" s="7"/>
      <c r="WBS29" s="7"/>
      <c r="WBT29" s="7"/>
      <c r="WBU29" s="7"/>
      <c r="WBV29" s="7"/>
      <c r="WBW29" s="7"/>
      <c r="WBX29" s="7"/>
      <c r="WBY29" s="7"/>
      <c r="WBZ29" s="7"/>
      <c r="WCA29" s="7"/>
      <c r="WCB29" s="7"/>
      <c r="WCC29" s="7"/>
      <c r="WCD29" s="7"/>
      <c r="WCE29" s="7"/>
      <c r="WCF29" s="7"/>
      <c r="WCG29" s="7"/>
      <c r="WCH29" s="7"/>
      <c r="WCI29" s="7"/>
      <c r="WCJ29" s="7"/>
      <c r="WCL29" s="7"/>
      <c r="WCM29" s="7"/>
      <c r="WCN29" s="7"/>
      <c r="WCO29" s="7"/>
      <c r="WCP29" s="7"/>
      <c r="WCQ29" s="7"/>
      <c r="WCR29" s="7"/>
      <c r="WCS29" s="7"/>
      <c r="WCT29" s="7"/>
      <c r="WCU29" s="7"/>
      <c r="WCV29" s="7"/>
      <c r="WCW29" s="7"/>
      <c r="WCX29" s="7"/>
      <c r="WCY29" s="7"/>
      <c r="WCZ29" s="7"/>
      <c r="WDA29" s="7"/>
      <c r="WDB29" s="7"/>
      <c r="WDC29" s="7"/>
      <c r="WDD29" s="7"/>
      <c r="WDE29" s="7"/>
      <c r="WDF29" s="7"/>
      <c r="WDG29" s="7"/>
      <c r="WDH29" s="7"/>
      <c r="WDI29" s="7"/>
      <c r="WDJ29" s="7"/>
      <c r="WDK29" s="7"/>
      <c r="WDL29" s="7"/>
      <c r="WDM29" s="7"/>
      <c r="WDN29" s="7"/>
      <c r="WDO29" s="7"/>
      <c r="WDP29" s="7"/>
      <c r="WDQ29" s="7"/>
      <c r="WDR29" s="7"/>
      <c r="WDS29" s="7"/>
      <c r="WDT29" s="7"/>
      <c r="WDU29" s="7"/>
      <c r="WDV29" s="7"/>
      <c r="WDW29" s="7"/>
      <c r="WDX29" s="7"/>
      <c r="WDY29" s="7"/>
      <c r="WDZ29" s="7"/>
      <c r="WEA29" s="7"/>
      <c r="WEB29" s="7"/>
      <c r="WEC29" s="7"/>
      <c r="WED29" s="7"/>
      <c r="WEE29" s="7"/>
      <c r="WEF29" s="7"/>
      <c r="WEG29" s="7"/>
      <c r="WEH29" s="7"/>
      <c r="WEI29" s="7"/>
      <c r="WEJ29" s="7"/>
      <c r="WEK29" s="7"/>
      <c r="WEL29" s="7"/>
      <c r="WEM29" s="7"/>
      <c r="WEN29" s="7"/>
      <c r="WEO29" s="7"/>
      <c r="WEP29" s="7"/>
      <c r="WEQ29" s="7"/>
      <c r="WER29" s="7"/>
      <c r="WES29" s="7"/>
      <c r="WET29" s="7"/>
      <c r="WEU29" s="7"/>
      <c r="WEV29" s="7"/>
      <c r="WEW29" s="7"/>
      <c r="WEX29" s="7"/>
      <c r="WEY29" s="7"/>
      <c r="WEZ29" s="7"/>
      <c r="WFA29" s="7"/>
      <c r="WFB29" s="7"/>
      <c r="WFC29" s="7"/>
      <c r="WFD29" s="7"/>
      <c r="WFE29" s="7"/>
      <c r="WFF29" s="7"/>
      <c r="WFG29" s="7"/>
      <c r="WFH29" s="7"/>
      <c r="WFI29" s="7"/>
      <c r="WFJ29" s="7"/>
      <c r="WFK29" s="7"/>
      <c r="WFL29" s="7"/>
      <c r="WFM29" s="7"/>
      <c r="WFN29" s="7"/>
      <c r="WFO29" s="7"/>
      <c r="WFP29" s="7"/>
      <c r="WFQ29" s="7"/>
      <c r="WFR29" s="7"/>
      <c r="WFS29" s="7"/>
      <c r="WFT29" s="7"/>
      <c r="WFU29" s="7"/>
      <c r="WFV29" s="7"/>
      <c r="WFW29" s="7"/>
      <c r="WFX29" s="7"/>
      <c r="WFY29" s="7"/>
      <c r="WFZ29" s="7"/>
      <c r="WGA29" s="7"/>
      <c r="WGB29" s="7"/>
      <c r="WGC29" s="7"/>
      <c r="WGD29" s="7"/>
      <c r="WGE29" s="7"/>
      <c r="WGF29" s="7"/>
      <c r="WGG29" s="7"/>
      <c r="WGH29" s="7"/>
      <c r="WGI29" s="7"/>
      <c r="WGJ29" s="7"/>
      <c r="WGK29" s="7"/>
      <c r="WGL29" s="7"/>
      <c r="WGM29" s="7"/>
      <c r="WGN29" s="7"/>
      <c r="WGO29" s="7"/>
      <c r="WGP29" s="7"/>
      <c r="WGQ29" s="7"/>
      <c r="WGR29" s="7"/>
      <c r="WGS29" s="7"/>
      <c r="WGT29" s="7"/>
      <c r="WGU29" s="7"/>
      <c r="WGV29" s="7"/>
      <c r="WGW29" s="7"/>
      <c r="WGX29" s="7"/>
      <c r="WGY29" s="7"/>
      <c r="WGZ29" s="7"/>
      <c r="WHA29" s="7"/>
      <c r="WHB29" s="7"/>
      <c r="WHC29" s="7"/>
      <c r="WHD29" s="7"/>
      <c r="WHE29" s="7"/>
      <c r="WHF29" s="7"/>
      <c r="WHG29" s="7"/>
      <c r="WHH29" s="7"/>
      <c r="WHI29" s="7"/>
      <c r="WHJ29" s="7"/>
      <c r="WHK29" s="7"/>
      <c r="WHL29" s="7"/>
      <c r="WHM29" s="7"/>
      <c r="WHN29" s="7"/>
      <c r="WHO29" s="7"/>
      <c r="WHP29" s="7"/>
      <c r="WHQ29" s="7"/>
      <c r="WHR29" s="7"/>
      <c r="WHS29" s="7"/>
      <c r="WHT29" s="7"/>
      <c r="WHU29" s="7"/>
      <c r="WHV29" s="7"/>
      <c r="WHW29" s="7"/>
      <c r="WHX29" s="7"/>
      <c r="WHY29" s="7"/>
      <c r="WHZ29" s="7"/>
      <c r="WIA29" s="7"/>
      <c r="WIB29" s="7"/>
      <c r="WIC29" s="7"/>
      <c r="WID29" s="7"/>
      <c r="WIE29" s="7"/>
      <c r="WIF29" s="7"/>
      <c r="WIG29" s="7"/>
      <c r="WIH29" s="7"/>
      <c r="WII29" s="7"/>
      <c r="WIJ29" s="7"/>
      <c r="WIK29" s="7"/>
      <c r="WIL29" s="7"/>
      <c r="WIM29" s="7"/>
      <c r="WIN29" s="7"/>
      <c r="WIO29" s="7"/>
      <c r="WIP29" s="7"/>
      <c r="WIQ29" s="7"/>
      <c r="WIR29" s="7"/>
      <c r="WIS29" s="7"/>
      <c r="WIT29" s="7"/>
      <c r="WIU29" s="7"/>
      <c r="WIV29" s="7"/>
      <c r="WIW29" s="7"/>
      <c r="WIX29" s="7"/>
      <c r="WIY29" s="7"/>
      <c r="WIZ29" s="7"/>
      <c r="WJA29" s="7"/>
      <c r="WJB29" s="7"/>
      <c r="WJC29" s="7"/>
      <c r="WJD29" s="7"/>
      <c r="WJE29" s="7"/>
      <c r="WJF29" s="7"/>
      <c r="WJG29" s="7"/>
      <c r="WJH29" s="7"/>
      <c r="WJI29" s="7"/>
      <c r="WJJ29" s="7"/>
      <c r="WJK29" s="7"/>
      <c r="WJL29" s="7"/>
      <c r="WJM29" s="7"/>
      <c r="WJN29" s="7"/>
      <c r="WJO29" s="7"/>
      <c r="WJP29" s="7"/>
      <c r="WJQ29" s="7"/>
      <c r="WJR29" s="7"/>
      <c r="WJS29" s="7"/>
      <c r="WJT29" s="7"/>
      <c r="WJU29" s="7"/>
      <c r="WJV29" s="7"/>
      <c r="WJW29" s="7"/>
      <c r="WJX29" s="7"/>
      <c r="WJY29" s="7"/>
      <c r="WJZ29" s="7"/>
      <c r="WKA29" s="7"/>
      <c r="WKB29" s="7"/>
      <c r="WKC29" s="7"/>
      <c r="WKD29" s="7"/>
      <c r="WKE29" s="7"/>
      <c r="WKF29" s="7"/>
      <c r="WKG29" s="7"/>
      <c r="WKH29" s="7"/>
      <c r="WKI29" s="7"/>
      <c r="WKJ29" s="7"/>
      <c r="WKK29" s="7"/>
      <c r="WKL29" s="7"/>
      <c r="WKM29" s="7"/>
      <c r="WKN29" s="7"/>
      <c r="WKO29" s="7"/>
      <c r="WKP29" s="7"/>
      <c r="WKQ29" s="7"/>
      <c r="WKR29" s="7"/>
      <c r="WKS29" s="7"/>
      <c r="WKT29" s="7"/>
      <c r="WKU29" s="7"/>
      <c r="WKV29" s="7"/>
      <c r="WKW29" s="7"/>
      <c r="WKX29" s="7"/>
      <c r="WKY29" s="7"/>
      <c r="WKZ29" s="7"/>
      <c r="WLA29" s="7"/>
      <c r="WLB29" s="7"/>
      <c r="WLC29" s="7"/>
      <c r="WLD29" s="7"/>
      <c r="WLE29" s="7"/>
      <c r="WLF29" s="7"/>
      <c r="WLG29" s="7"/>
      <c r="WLH29" s="7"/>
      <c r="WLI29" s="7"/>
      <c r="WLJ29" s="7"/>
      <c r="WLK29" s="7"/>
      <c r="WLL29" s="7"/>
      <c r="WLM29" s="7"/>
      <c r="WLN29" s="7"/>
      <c r="WLO29" s="7"/>
      <c r="WLP29" s="7"/>
      <c r="WLQ29" s="7"/>
      <c r="WLR29" s="7"/>
      <c r="WLS29" s="7"/>
      <c r="WLT29" s="7"/>
      <c r="WLU29" s="7"/>
      <c r="WLV29" s="7"/>
      <c r="WLW29" s="7"/>
      <c r="WLX29" s="7"/>
      <c r="WLY29" s="7"/>
      <c r="WLZ29" s="7"/>
      <c r="WMA29" s="7"/>
      <c r="WMB29" s="7"/>
      <c r="WMC29" s="7"/>
      <c r="WMD29" s="7"/>
      <c r="WME29" s="7"/>
      <c r="WMF29" s="7"/>
      <c r="WMH29" s="7"/>
      <c r="WMI29" s="7"/>
      <c r="WMJ29" s="7"/>
      <c r="WMK29" s="7"/>
      <c r="WML29" s="7"/>
      <c r="WMM29" s="7"/>
      <c r="WMN29" s="7"/>
      <c r="WMO29" s="7"/>
      <c r="WMP29" s="7"/>
      <c r="WMQ29" s="7"/>
      <c r="WMR29" s="7"/>
      <c r="WMS29" s="7"/>
      <c r="WMT29" s="7"/>
      <c r="WMU29" s="7"/>
      <c r="WMV29" s="7"/>
      <c r="WMW29" s="7"/>
      <c r="WMX29" s="7"/>
      <c r="WMY29" s="7"/>
      <c r="WMZ29" s="7"/>
      <c r="WNA29" s="7"/>
      <c r="WNB29" s="7"/>
      <c r="WNC29" s="7"/>
      <c r="WND29" s="7"/>
      <c r="WNE29" s="7"/>
      <c r="WNF29" s="7"/>
      <c r="WNG29" s="7"/>
      <c r="WNH29" s="7"/>
      <c r="WNI29" s="7"/>
      <c r="WNJ29" s="7"/>
      <c r="WNK29" s="7"/>
      <c r="WNL29" s="7"/>
      <c r="WNM29" s="7"/>
      <c r="WNN29" s="7"/>
      <c r="WNO29" s="7"/>
      <c r="WNP29" s="7"/>
      <c r="WNQ29" s="7"/>
      <c r="WNR29" s="7"/>
      <c r="WNS29" s="7"/>
      <c r="WNT29" s="7"/>
      <c r="WNU29" s="7"/>
      <c r="WNV29" s="7"/>
      <c r="WNW29" s="7"/>
      <c r="WNX29" s="7"/>
      <c r="WNY29" s="7"/>
      <c r="WNZ29" s="7"/>
      <c r="WOA29" s="7"/>
      <c r="WOB29" s="7"/>
      <c r="WOC29" s="7"/>
      <c r="WOD29" s="7"/>
      <c r="WOE29" s="7"/>
      <c r="WOF29" s="7"/>
      <c r="WOG29" s="7"/>
      <c r="WOH29" s="7"/>
      <c r="WOI29" s="7"/>
      <c r="WOJ29" s="7"/>
      <c r="WOK29" s="7"/>
      <c r="WOL29" s="7"/>
      <c r="WOM29" s="7"/>
      <c r="WON29" s="7"/>
      <c r="WOO29" s="7"/>
      <c r="WOP29" s="7"/>
      <c r="WOQ29" s="7"/>
      <c r="WOR29" s="7"/>
      <c r="WOS29" s="7"/>
      <c r="WOT29" s="7"/>
      <c r="WOU29" s="7"/>
      <c r="WOV29" s="7"/>
      <c r="WOW29" s="7"/>
      <c r="WOX29" s="7"/>
      <c r="WOY29" s="7"/>
      <c r="WOZ29" s="7"/>
      <c r="WPA29" s="7"/>
      <c r="WPB29" s="7"/>
      <c r="WPC29" s="7"/>
      <c r="WPD29" s="7"/>
      <c r="WPE29" s="7"/>
      <c r="WPF29" s="7"/>
      <c r="WPG29" s="7"/>
      <c r="WPH29" s="7"/>
      <c r="WPI29" s="7"/>
      <c r="WPJ29" s="7"/>
      <c r="WPK29" s="7"/>
      <c r="WPL29" s="7"/>
      <c r="WPM29" s="7"/>
      <c r="WPN29" s="7"/>
      <c r="WPO29" s="7"/>
      <c r="WPP29" s="7"/>
      <c r="WPQ29" s="7"/>
      <c r="WPR29" s="7"/>
      <c r="WPS29" s="7"/>
      <c r="WPT29" s="7"/>
      <c r="WPU29" s="7"/>
      <c r="WPV29" s="7"/>
      <c r="WPW29" s="7"/>
      <c r="WPX29" s="7"/>
      <c r="WPY29" s="7"/>
      <c r="WPZ29" s="7"/>
      <c r="WQA29" s="7"/>
      <c r="WQB29" s="7"/>
      <c r="WQC29" s="7"/>
      <c r="WQD29" s="7"/>
      <c r="WQE29" s="7"/>
      <c r="WQF29" s="7"/>
      <c r="WQG29" s="7"/>
      <c r="WQH29" s="7"/>
      <c r="WQI29" s="7"/>
      <c r="WQJ29" s="7"/>
      <c r="WQK29" s="7"/>
      <c r="WQL29" s="7"/>
      <c r="WQM29" s="7"/>
      <c r="WQN29" s="7"/>
      <c r="WQO29" s="7"/>
      <c r="WQP29" s="7"/>
      <c r="WQQ29" s="7"/>
      <c r="WQR29" s="7"/>
      <c r="WQS29" s="7"/>
      <c r="WQT29" s="7"/>
      <c r="WQU29" s="7"/>
      <c r="WQV29" s="7"/>
      <c r="WQW29" s="7"/>
      <c r="WQX29" s="7"/>
      <c r="WQY29" s="7"/>
      <c r="WQZ29" s="7"/>
      <c r="WRA29" s="7"/>
      <c r="WRB29" s="7"/>
      <c r="WRC29" s="7"/>
      <c r="WRD29" s="7"/>
      <c r="WRE29" s="7"/>
      <c r="WRF29" s="7"/>
      <c r="WRG29" s="7"/>
      <c r="WRH29" s="7"/>
      <c r="WRI29" s="7"/>
      <c r="WRJ29" s="7"/>
      <c r="WRK29" s="7"/>
      <c r="WRL29" s="7"/>
      <c r="WRM29" s="7"/>
      <c r="WRN29" s="7"/>
      <c r="WRO29" s="7"/>
      <c r="WRP29" s="7"/>
      <c r="WRQ29" s="7"/>
      <c r="WRR29" s="7"/>
      <c r="WRS29" s="7"/>
      <c r="WRT29" s="7"/>
      <c r="WRU29" s="7"/>
      <c r="WRV29" s="7"/>
      <c r="WRW29" s="7"/>
      <c r="WRX29" s="7"/>
      <c r="WRY29" s="7"/>
      <c r="WRZ29" s="7"/>
      <c r="WSA29" s="7"/>
      <c r="WSB29" s="7"/>
      <c r="WSC29" s="7"/>
      <c r="WSD29" s="7"/>
      <c r="WSE29" s="7"/>
      <c r="WSF29" s="7"/>
      <c r="WSG29" s="7"/>
      <c r="WSH29" s="7"/>
      <c r="WSI29" s="7"/>
      <c r="WSJ29" s="7"/>
      <c r="WSK29" s="7"/>
      <c r="WSL29" s="7"/>
      <c r="WSM29" s="7"/>
      <c r="WSN29" s="7"/>
      <c r="WSO29" s="7"/>
      <c r="WSP29" s="7"/>
      <c r="WSQ29" s="7"/>
      <c r="WSR29" s="7"/>
      <c r="WSS29" s="7"/>
      <c r="WST29" s="7"/>
      <c r="WSU29" s="7"/>
      <c r="WSV29" s="7"/>
      <c r="WSW29" s="7"/>
      <c r="WSX29" s="7"/>
      <c r="WSY29" s="7"/>
      <c r="WSZ29" s="7"/>
      <c r="WTA29" s="7"/>
      <c r="WTB29" s="7"/>
      <c r="WTC29" s="7"/>
      <c r="WTD29" s="7"/>
      <c r="WTE29" s="7"/>
      <c r="WTF29" s="7"/>
      <c r="WTG29" s="7"/>
      <c r="WTH29" s="7"/>
      <c r="WTI29" s="7"/>
      <c r="WTJ29" s="7"/>
      <c r="WTK29" s="7"/>
      <c r="WTL29" s="7"/>
      <c r="WTM29" s="7"/>
      <c r="WTN29" s="7"/>
      <c r="WTO29" s="7"/>
      <c r="WTP29" s="7"/>
      <c r="WTQ29" s="7"/>
      <c r="WTR29" s="7"/>
      <c r="WTS29" s="7"/>
      <c r="WTT29" s="7"/>
      <c r="WTU29" s="7"/>
      <c r="WTV29" s="7"/>
      <c r="WTW29" s="7"/>
      <c r="WTX29" s="7"/>
      <c r="WTY29" s="7"/>
      <c r="WTZ29" s="7"/>
      <c r="WUA29" s="7"/>
      <c r="WUB29" s="7"/>
      <c r="WUC29" s="7"/>
      <c r="WUD29" s="7"/>
      <c r="WUE29" s="7"/>
      <c r="WUF29" s="7"/>
      <c r="WUG29" s="7"/>
      <c r="WUH29" s="7"/>
      <c r="WUI29" s="7"/>
      <c r="WUJ29" s="7"/>
      <c r="WUK29" s="7"/>
      <c r="WUL29" s="7"/>
      <c r="WUM29" s="7"/>
      <c r="WUN29" s="7"/>
      <c r="WUO29" s="7"/>
      <c r="WUP29" s="7"/>
      <c r="WUQ29" s="7"/>
      <c r="WUR29" s="7"/>
      <c r="WUS29" s="7"/>
      <c r="WUT29" s="7"/>
      <c r="WUU29" s="7"/>
      <c r="WUV29" s="7"/>
      <c r="WUW29" s="7"/>
      <c r="WUX29" s="7"/>
      <c r="WUY29" s="7"/>
      <c r="WUZ29" s="7"/>
      <c r="WVA29" s="7"/>
      <c r="WVB29" s="7"/>
      <c r="WVC29" s="7"/>
      <c r="WVD29" s="7"/>
      <c r="WVE29" s="7"/>
      <c r="WVF29" s="7"/>
      <c r="WVG29" s="7"/>
      <c r="WVH29" s="7"/>
      <c r="WVI29" s="7"/>
      <c r="WVJ29" s="7"/>
      <c r="WVK29" s="7"/>
      <c r="WVL29" s="7"/>
      <c r="WVM29" s="7"/>
      <c r="WVN29" s="7"/>
      <c r="WVO29" s="7"/>
      <c r="WVP29" s="7"/>
      <c r="WVQ29" s="7"/>
      <c r="WVR29" s="7"/>
      <c r="WVS29" s="7"/>
      <c r="WVT29" s="7"/>
      <c r="WVU29" s="7"/>
      <c r="WVV29" s="7"/>
      <c r="WVW29" s="7"/>
      <c r="WVX29" s="7"/>
      <c r="WVY29" s="7"/>
      <c r="WVZ29" s="7"/>
      <c r="WWA29" s="7"/>
      <c r="WWB29" s="7"/>
      <c r="WWD29" s="7"/>
      <c r="WWE29" s="7"/>
      <c r="WWF29" s="7"/>
      <c r="WWG29" s="7"/>
      <c r="WWH29" s="7"/>
      <c r="WWI29" s="7"/>
      <c r="WWJ29" s="7"/>
      <c r="WWK29" s="7"/>
      <c r="WWL29" s="7"/>
      <c r="WWM29" s="7"/>
      <c r="WWN29" s="7"/>
      <c r="WWO29" s="7"/>
      <c r="WWP29" s="7"/>
      <c r="WWQ29" s="7"/>
      <c r="WWR29" s="7"/>
      <c r="WWS29" s="7"/>
      <c r="WWT29" s="7"/>
      <c r="WWU29" s="7"/>
      <c r="WWV29" s="7"/>
      <c r="WWW29" s="7"/>
      <c r="WWX29" s="7"/>
      <c r="WWY29" s="7"/>
      <c r="WWZ29" s="7"/>
      <c r="WXA29" s="7"/>
      <c r="WXB29" s="7"/>
      <c r="WXC29" s="7"/>
      <c r="WXD29" s="7"/>
      <c r="WXE29" s="7"/>
      <c r="WXF29" s="7"/>
      <c r="WXG29" s="7"/>
      <c r="WXH29" s="7"/>
      <c r="WXI29" s="7"/>
      <c r="WXJ29" s="7"/>
      <c r="WXK29" s="7"/>
      <c r="WXL29" s="7"/>
      <c r="WXM29" s="7"/>
      <c r="WXN29" s="7"/>
      <c r="WXO29" s="7"/>
      <c r="WXP29" s="7"/>
      <c r="WXQ29" s="7"/>
      <c r="WXR29" s="7"/>
      <c r="WXS29" s="7"/>
      <c r="WXT29" s="7"/>
      <c r="WXU29" s="7"/>
      <c r="WXV29" s="7"/>
      <c r="WXW29" s="7"/>
      <c r="WXX29" s="7"/>
      <c r="WXY29" s="7"/>
      <c r="WXZ29" s="7"/>
      <c r="WYA29" s="7"/>
      <c r="WYB29" s="7"/>
      <c r="WYC29" s="7"/>
      <c r="WYD29" s="7"/>
      <c r="WYE29" s="7"/>
      <c r="WYF29" s="7"/>
      <c r="WYG29" s="7"/>
      <c r="WYH29" s="7"/>
      <c r="WYI29" s="7"/>
      <c r="WYJ29" s="7"/>
      <c r="WYK29" s="7"/>
      <c r="WYL29" s="7"/>
      <c r="WYM29" s="7"/>
      <c r="WYN29" s="7"/>
      <c r="WYO29" s="7"/>
      <c r="WYP29" s="7"/>
      <c r="WYQ29" s="7"/>
      <c r="WYR29" s="7"/>
      <c r="WYS29" s="7"/>
      <c r="WYT29" s="7"/>
      <c r="WYU29" s="7"/>
      <c r="WYV29" s="7"/>
      <c r="WYW29" s="7"/>
      <c r="WYX29" s="7"/>
      <c r="WYY29" s="7"/>
      <c r="WYZ29" s="7"/>
      <c r="WZA29" s="7"/>
      <c r="WZB29" s="7"/>
      <c r="WZC29" s="7"/>
      <c r="WZD29" s="7"/>
      <c r="WZE29" s="7"/>
      <c r="WZF29" s="7"/>
      <c r="WZG29" s="7"/>
      <c r="WZH29" s="7"/>
      <c r="WZI29" s="7"/>
      <c r="WZJ29" s="7"/>
      <c r="WZK29" s="7"/>
      <c r="WZL29" s="7"/>
      <c r="WZM29" s="7"/>
      <c r="WZN29" s="7"/>
      <c r="WZO29" s="7"/>
      <c r="WZP29" s="7"/>
      <c r="WZQ29" s="7"/>
      <c r="WZR29" s="7"/>
      <c r="WZS29" s="7"/>
      <c r="WZT29" s="7"/>
      <c r="WZU29" s="7"/>
      <c r="WZV29" s="7"/>
      <c r="WZW29" s="7"/>
      <c r="WZX29" s="7"/>
      <c r="WZY29" s="7"/>
      <c r="WZZ29" s="7"/>
      <c r="XAA29" s="7"/>
      <c r="XAB29" s="7"/>
      <c r="XAC29" s="7"/>
      <c r="XAD29" s="7"/>
      <c r="XAE29" s="7"/>
      <c r="XAF29" s="7"/>
      <c r="XAG29" s="7"/>
      <c r="XAH29" s="7"/>
      <c r="XAI29" s="7"/>
      <c r="XAJ29" s="7"/>
      <c r="XAK29" s="7"/>
      <c r="XAL29" s="7"/>
      <c r="XAM29" s="7"/>
      <c r="XAN29" s="7"/>
      <c r="XAO29" s="7"/>
      <c r="XAP29" s="7"/>
      <c r="XAQ29" s="7"/>
      <c r="XAR29" s="7"/>
      <c r="XAS29" s="7"/>
      <c r="XAT29" s="7"/>
      <c r="XAU29" s="7"/>
      <c r="XAV29" s="7"/>
      <c r="XAW29" s="7"/>
      <c r="XAX29" s="7"/>
      <c r="XAY29" s="7"/>
      <c r="XAZ29" s="7"/>
      <c r="XBA29" s="7"/>
      <c r="XBB29" s="7"/>
      <c r="XBC29" s="7"/>
      <c r="XBD29" s="7"/>
      <c r="XBE29" s="7"/>
      <c r="XBF29" s="7"/>
      <c r="XBG29" s="7"/>
      <c r="XBH29" s="7"/>
      <c r="XBI29" s="7"/>
      <c r="XBJ29" s="7"/>
      <c r="XBK29" s="7"/>
      <c r="XBL29" s="7"/>
      <c r="XBM29" s="7"/>
      <c r="XBN29" s="7"/>
      <c r="XBO29" s="7"/>
      <c r="XBP29" s="7"/>
      <c r="XBQ29" s="7"/>
      <c r="XBR29" s="7"/>
      <c r="XBS29" s="7"/>
      <c r="XBT29" s="7"/>
      <c r="XBU29" s="7"/>
      <c r="XBV29" s="7"/>
      <c r="XBW29" s="7"/>
      <c r="XBX29" s="7"/>
      <c r="XBY29" s="7"/>
      <c r="XBZ29" s="7"/>
      <c r="XCA29" s="7"/>
      <c r="XCB29" s="7"/>
      <c r="XCC29" s="7"/>
      <c r="XCD29" s="7"/>
      <c r="XCE29" s="7"/>
      <c r="XCF29" s="7"/>
      <c r="XCG29" s="7"/>
      <c r="XCH29" s="7"/>
      <c r="XCI29" s="7"/>
      <c r="XCJ29" s="7"/>
      <c r="XCK29" s="7"/>
      <c r="XCL29" s="7"/>
      <c r="XCM29" s="7"/>
      <c r="XCN29" s="7"/>
      <c r="XCO29" s="7"/>
      <c r="XCP29" s="7"/>
      <c r="XCQ29" s="7"/>
      <c r="XCR29" s="7"/>
      <c r="XCS29" s="7"/>
      <c r="XCT29" s="7"/>
      <c r="XCU29" s="7"/>
      <c r="XCV29" s="7"/>
      <c r="XCW29" s="7"/>
      <c r="XCX29" s="7"/>
      <c r="XCY29" s="7"/>
      <c r="XCZ29" s="7"/>
      <c r="XDA29" s="7"/>
      <c r="XDB29" s="7"/>
      <c r="XDC29" s="7"/>
      <c r="XDD29" s="7"/>
      <c r="XDE29" s="7"/>
      <c r="XDF29" s="7"/>
      <c r="XDG29" s="7"/>
      <c r="XDH29" s="7"/>
      <c r="XDI29" s="7"/>
      <c r="XDJ29" s="7"/>
      <c r="XDK29" s="7"/>
      <c r="XDL29" s="7"/>
      <c r="XDM29" s="7"/>
      <c r="XDN29" s="7"/>
      <c r="XDO29" s="7"/>
      <c r="XDP29" s="7"/>
      <c r="XDQ29" s="7"/>
      <c r="XDR29" s="7"/>
      <c r="XDS29" s="7"/>
      <c r="XDT29" s="7"/>
      <c r="XDU29" s="7"/>
      <c r="XDV29" s="7"/>
      <c r="XDW29" s="7"/>
      <c r="XDX29" s="7"/>
      <c r="XDY29" s="7"/>
      <c r="XDZ29" s="7"/>
      <c r="XEA29" s="7"/>
      <c r="XEB29" s="7"/>
      <c r="XEC29" s="7"/>
      <c r="XED29" s="7"/>
      <c r="XEE29" s="7"/>
      <c r="XEF29" s="7"/>
      <c r="XEG29" s="7"/>
      <c r="XEH29" s="7"/>
      <c r="XEI29" s="7"/>
      <c r="XEJ29" s="7"/>
      <c r="XEK29" s="7"/>
      <c r="XEL29" s="7"/>
      <c r="XEM29" s="7"/>
      <c r="XEN29" s="7"/>
      <c r="XEO29" s="7"/>
      <c r="XEP29" s="7"/>
      <c r="XEQ29" s="7"/>
      <c r="XER29" s="7"/>
      <c r="XES29" s="7"/>
      <c r="XET29" s="7"/>
      <c r="XEU29" s="7"/>
      <c r="XEV29" s="7"/>
      <c r="XEW29" s="7"/>
      <c r="XEX29" s="7"/>
    </row>
    <row r="30" spans="1:16378" x14ac:dyDescent="0.25">
      <c r="A30" s="138">
        <v>26</v>
      </c>
      <c r="B30" s="376">
        <f t="shared" si="29"/>
        <v>133</v>
      </c>
      <c r="C30" s="356" t="str">
        <f t="shared" si="56"/>
        <v>MAY</v>
      </c>
      <c r="D30" s="138"/>
      <c r="E30" s="167"/>
      <c r="F30" s="356" t="str">
        <f>IF(ISNA(VLOOKUP($J30,ADDRESS!$B$3:$N1349,12,0)),"",VLOOKUP($J30,ADDRESS!$B$3:$N1349,12,0))</f>
        <v>AAAAA0000AST001</v>
      </c>
      <c r="G30" s="356">
        <f>IF(ISNA(VLOOKUP($J30,ADDRESS!$B$3:$N1349,13,0)),"",VLOOKUP($J30,ADDRESS!$B$3:$N1349,13,0))</f>
        <v>0</v>
      </c>
      <c r="H30" s="356">
        <f>IF(ISNA(VLOOKUP($J30,ADDRESS!$B$3:$N1349,10,0)),"",VLOOKUP($J30,ADDRESS!$B$3:$N1349,10,0))</f>
        <v>0</v>
      </c>
      <c r="I30" s="356" t="str">
        <f>IF(ISNA(VLOOKUP($J30,ADDRESS!$B$3:$N1349,11,0)),"",VLOOKUP($J30,ADDRESS!$B$3:$N1349,11,0))</f>
        <v>AAAAA0000A</v>
      </c>
      <c r="J30" s="165" t="s">
        <v>369</v>
      </c>
      <c r="K30" s="168">
        <v>23697</v>
      </c>
      <c r="L30" s="110" t="s">
        <v>319</v>
      </c>
      <c r="M30" s="169"/>
      <c r="N30" s="379">
        <f t="shared" si="31"/>
        <v>0</v>
      </c>
      <c r="O30" s="379">
        <f t="shared" si="32"/>
        <v>0</v>
      </c>
      <c r="P30" s="379">
        <f t="shared" si="33"/>
        <v>1303</v>
      </c>
      <c r="Q30" s="379">
        <f t="shared" si="34"/>
        <v>0</v>
      </c>
      <c r="R30" s="379">
        <f t="shared" si="35"/>
        <v>0</v>
      </c>
      <c r="S30" s="379">
        <f t="shared" si="36"/>
        <v>0</v>
      </c>
      <c r="T30" s="379">
        <f t="shared" si="37"/>
        <v>0</v>
      </c>
      <c r="U30" s="379">
        <f t="shared" si="57"/>
        <v>0</v>
      </c>
      <c r="V30" s="379">
        <f t="shared" si="39"/>
        <v>0</v>
      </c>
      <c r="W30" s="379">
        <f t="shared" si="40"/>
        <v>0</v>
      </c>
      <c r="X30" s="379">
        <f t="shared" si="41"/>
        <v>0</v>
      </c>
      <c r="Y30" s="379">
        <f t="shared" si="42"/>
        <v>0</v>
      </c>
      <c r="Z30" s="379">
        <f t="shared" si="43"/>
        <v>0</v>
      </c>
      <c r="AA30" s="170"/>
      <c r="AB30" s="151">
        <f t="shared" si="44"/>
        <v>25000</v>
      </c>
      <c r="AC30" s="110"/>
      <c r="AD30" s="171"/>
      <c r="AE30" s="379">
        <f t="shared" si="45"/>
        <v>0</v>
      </c>
      <c r="AF30" s="379">
        <f t="shared" si="46"/>
        <v>0</v>
      </c>
      <c r="AG30" s="379">
        <f t="shared" si="59"/>
        <v>0</v>
      </c>
      <c r="AH30" s="379">
        <f t="shared" si="48"/>
        <v>0</v>
      </c>
      <c r="AI30" s="379">
        <f t="shared" si="49"/>
        <v>0</v>
      </c>
      <c r="AJ30" s="379">
        <f t="shared" si="50"/>
        <v>0</v>
      </c>
      <c r="AK30" s="379">
        <f t="shared" si="51"/>
        <v>0</v>
      </c>
      <c r="AL30" s="379">
        <f t="shared" si="52"/>
        <v>0</v>
      </c>
      <c r="AM30" s="379">
        <f t="shared" si="53"/>
        <v>0</v>
      </c>
      <c r="AN30" s="379">
        <f t="shared" si="54"/>
        <v>0</v>
      </c>
      <c r="AO30" s="151">
        <f t="shared" si="55"/>
        <v>25000</v>
      </c>
      <c r="AP30" s="172">
        <v>41408</v>
      </c>
      <c r="AQ30" s="151"/>
      <c r="AR30" s="110"/>
      <c r="AS30" s="172"/>
      <c r="AT30" s="21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/>
      <c r="QW30" s="7"/>
      <c r="QX30" s="7"/>
      <c r="QY30" s="7"/>
      <c r="QZ30" s="7"/>
      <c r="RA30" s="7"/>
      <c r="RB30" s="7"/>
      <c r="RC30" s="7"/>
      <c r="RD30" s="7"/>
      <c r="RE30" s="7"/>
      <c r="RF30" s="7"/>
      <c r="RG30" s="7"/>
      <c r="RH30" s="7"/>
      <c r="RI30" s="7"/>
      <c r="RJ30" s="7"/>
      <c r="RK30" s="7"/>
      <c r="RL30" s="7"/>
      <c r="RM30" s="7"/>
      <c r="RN30" s="7"/>
      <c r="RO30" s="7"/>
      <c r="RP30" s="7"/>
      <c r="RQ30" s="7"/>
      <c r="RR30" s="7"/>
      <c r="RS30" s="7"/>
      <c r="RT30" s="7"/>
      <c r="RU30" s="7"/>
      <c r="RV30" s="7"/>
      <c r="RW30" s="7"/>
      <c r="RX30" s="7"/>
      <c r="RY30" s="7"/>
      <c r="RZ30" s="7"/>
      <c r="SA30" s="7"/>
      <c r="SB30" s="7"/>
      <c r="SC30" s="7"/>
      <c r="SD30" s="7"/>
      <c r="SE30" s="7"/>
      <c r="SF30" s="7"/>
      <c r="SG30" s="7"/>
      <c r="SH30" s="7"/>
      <c r="SI30" s="7"/>
      <c r="SJ30" s="7"/>
      <c r="SK30" s="7"/>
      <c r="SL30" s="7"/>
      <c r="SM30" s="7"/>
      <c r="SN30" s="7"/>
      <c r="SO30" s="7"/>
      <c r="SP30" s="7"/>
      <c r="SQ30" s="7"/>
      <c r="SR30" s="7"/>
      <c r="SS30" s="7"/>
      <c r="ST30" s="7"/>
      <c r="SU30" s="7"/>
      <c r="SV30" s="7"/>
      <c r="SW30" s="7"/>
      <c r="SX30" s="7"/>
      <c r="SY30" s="7"/>
      <c r="SZ30" s="7"/>
      <c r="TA30" s="7"/>
      <c r="TB30" s="7"/>
      <c r="TC30" s="7"/>
      <c r="TD30" s="7"/>
      <c r="TE30" s="7"/>
      <c r="TF30" s="7"/>
      <c r="TG30" s="7"/>
      <c r="TH30" s="7"/>
      <c r="TI30" s="7"/>
      <c r="TJ30" s="7"/>
      <c r="TK30" s="7"/>
      <c r="TL30" s="7"/>
      <c r="TN30" s="7"/>
      <c r="TO30" s="7"/>
      <c r="TP30" s="7"/>
      <c r="TQ30" s="7"/>
      <c r="TR30" s="7"/>
      <c r="TS30" s="7"/>
      <c r="TT30" s="7"/>
      <c r="TU30" s="7"/>
      <c r="TV30" s="7"/>
      <c r="TW30" s="7"/>
      <c r="TX30" s="7"/>
      <c r="TY30" s="7"/>
      <c r="TZ30" s="7"/>
      <c r="UA30" s="7"/>
      <c r="UB30" s="7"/>
      <c r="UC30" s="7"/>
      <c r="UD30" s="7"/>
      <c r="UE30" s="7"/>
      <c r="UF30" s="7"/>
      <c r="UG30" s="7"/>
      <c r="UH30" s="7"/>
      <c r="UI30" s="7"/>
      <c r="UJ30" s="7"/>
      <c r="UK30" s="7"/>
      <c r="UL30" s="7"/>
      <c r="UM30" s="7"/>
      <c r="UN30" s="7"/>
      <c r="UO30" s="7"/>
      <c r="UP30" s="7"/>
      <c r="UQ30" s="7"/>
      <c r="UR30" s="7"/>
      <c r="US30" s="7"/>
      <c r="UT30" s="7"/>
      <c r="UU30" s="7"/>
      <c r="UV30" s="7"/>
      <c r="UW30" s="7"/>
      <c r="UX30" s="7"/>
      <c r="UY30" s="7"/>
      <c r="UZ30" s="7"/>
      <c r="VA30" s="7"/>
      <c r="VB30" s="7"/>
      <c r="VC30" s="7"/>
      <c r="VD30" s="7"/>
      <c r="VE30" s="7"/>
      <c r="VF30" s="7"/>
      <c r="VG30" s="7"/>
      <c r="VH30" s="7"/>
      <c r="VI30" s="7"/>
      <c r="VJ30" s="7"/>
      <c r="VK30" s="7"/>
      <c r="VL30" s="7"/>
      <c r="VM30" s="7"/>
      <c r="VN30" s="7"/>
      <c r="VO30" s="7"/>
      <c r="VP30" s="7"/>
      <c r="VQ30" s="7"/>
      <c r="VR30" s="7"/>
      <c r="VS30" s="7"/>
      <c r="VT30" s="7"/>
      <c r="VU30" s="7"/>
      <c r="VV30" s="7"/>
      <c r="VW30" s="7"/>
      <c r="VX30" s="7"/>
      <c r="VY30" s="7"/>
      <c r="VZ30" s="7"/>
      <c r="WA30" s="7"/>
      <c r="WB30" s="7"/>
      <c r="WC30" s="7"/>
      <c r="WD30" s="7"/>
      <c r="WE30" s="7"/>
      <c r="WF30" s="7"/>
      <c r="WG30" s="7"/>
      <c r="WH30" s="7"/>
      <c r="WI30" s="7"/>
      <c r="WJ30" s="7"/>
      <c r="WK30" s="7"/>
      <c r="WL30" s="7"/>
      <c r="WM30" s="7"/>
      <c r="WN30" s="7"/>
      <c r="WO30" s="7"/>
      <c r="WP30" s="7"/>
      <c r="WQ30" s="7"/>
      <c r="WR30" s="7"/>
      <c r="WS30" s="7"/>
      <c r="WT30" s="7"/>
      <c r="WU30" s="7"/>
      <c r="WV30" s="7"/>
      <c r="WW30" s="7"/>
      <c r="WX30" s="7"/>
      <c r="WY30" s="7"/>
      <c r="WZ30" s="7"/>
      <c r="XA30" s="7"/>
      <c r="XB30" s="7"/>
      <c r="XC30" s="7"/>
      <c r="XD30" s="7"/>
      <c r="XE30" s="7"/>
      <c r="XF30" s="7"/>
      <c r="XG30" s="7"/>
      <c r="XH30" s="7"/>
      <c r="XI30" s="7"/>
      <c r="XJ30" s="7"/>
      <c r="XK30" s="7"/>
      <c r="XL30" s="7"/>
      <c r="XM30" s="7"/>
      <c r="XN30" s="7"/>
      <c r="XO30" s="7"/>
      <c r="XP30" s="7"/>
      <c r="XQ30" s="7"/>
      <c r="XR30" s="7"/>
      <c r="XS30" s="7"/>
      <c r="XT30" s="7"/>
      <c r="XU30" s="7"/>
      <c r="XV30" s="7"/>
      <c r="XW30" s="7"/>
      <c r="XX30" s="7"/>
      <c r="XY30" s="7"/>
      <c r="XZ30" s="7"/>
      <c r="YA30" s="7"/>
      <c r="YB30" s="7"/>
      <c r="YC30" s="7"/>
      <c r="YD30" s="7"/>
      <c r="YE30" s="7"/>
      <c r="YF30" s="7"/>
      <c r="YG30" s="7"/>
      <c r="YH30" s="7"/>
      <c r="YI30" s="7"/>
      <c r="YJ30" s="7"/>
      <c r="YK30" s="7"/>
      <c r="YL30" s="7"/>
      <c r="YM30" s="7"/>
      <c r="YN30" s="7"/>
      <c r="YO30" s="7"/>
      <c r="YP30" s="7"/>
      <c r="YQ30" s="7"/>
      <c r="YR30" s="7"/>
      <c r="YS30" s="7"/>
      <c r="YT30" s="7"/>
      <c r="YU30" s="7"/>
      <c r="YV30" s="7"/>
      <c r="YW30" s="7"/>
      <c r="YX30" s="7"/>
      <c r="YY30" s="7"/>
      <c r="YZ30" s="7"/>
      <c r="ZA30" s="7"/>
      <c r="ZB30" s="7"/>
      <c r="ZC30" s="7"/>
      <c r="ZD30" s="7"/>
      <c r="ZE30" s="7"/>
      <c r="ZF30" s="7"/>
      <c r="ZG30" s="7"/>
      <c r="ZH30" s="7"/>
      <c r="ZI30" s="7"/>
      <c r="ZJ30" s="7"/>
      <c r="ZK30" s="7"/>
      <c r="ZL30" s="7"/>
      <c r="ZM30" s="7"/>
      <c r="ZN30" s="7"/>
      <c r="ZO30" s="7"/>
      <c r="ZP30" s="7"/>
      <c r="ZQ30" s="7"/>
      <c r="ZR30" s="7"/>
      <c r="ZS30" s="7"/>
      <c r="ZT30" s="7"/>
      <c r="ZU30" s="7"/>
      <c r="ZV30" s="7"/>
      <c r="ZW30" s="7"/>
      <c r="ZX30" s="7"/>
      <c r="ZY30" s="7"/>
      <c r="ZZ30" s="7"/>
      <c r="AAA30" s="7"/>
      <c r="AAB30" s="7"/>
      <c r="AAC30" s="7"/>
      <c r="AAD30" s="7"/>
      <c r="AAE30" s="7"/>
      <c r="AAF30" s="7"/>
      <c r="AAG30" s="7"/>
      <c r="AAH30" s="7"/>
      <c r="AAI30" s="7"/>
      <c r="AAJ30" s="7"/>
      <c r="AAK30" s="7"/>
      <c r="AAL30" s="7"/>
      <c r="AAM30" s="7"/>
      <c r="AAN30" s="7"/>
      <c r="AAO30" s="7"/>
      <c r="AAP30" s="7"/>
      <c r="AAQ30" s="7"/>
      <c r="AAR30" s="7"/>
      <c r="AAS30" s="7"/>
      <c r="AAT30" s="7"/>
      <c r="AAU30" s="7"/>
      <c r="AAV30" s="7"/>
      <c r="AAW30" s="7"/>
      <c r="AAX30" s="7"/>
      <c r="AAY30" s="7"/>
      <c r="AAZ30" s="7"/>
      <c r="ABA30" s="7"/>
      <c r="ABB30" s="7"/>
      <c r="ABC30" s="7"/>
      <c r="ABD30" s="7"/>
      <c r="ABE30" s="7"/>
      <c r="ABF30" s="7"/>
      <c r="ABG30" s="7"/>
      <c r="ABH30" s="7"/>
      <c r="ABI30" s="7"/>
      <c r="ABJ30" s="7"/>
      <c r="ABK30" s="7"/>
      <c r="ABL30" s="7"/>
      <c r="ABM30" s="7"/>
      <c r="ABN30" s="7"/>
      <c r="ABO30" s="7"/>
      <c r="ABP30" s="7"/>
      <c r="ABQ30" s="7"/>
      <c r="ABR30" s="7"/>
      <c r="ABS30" s="7"/>
      <c r="ABT30" s="7"/>
      <c r="ABU30" s="7"/>
      <c r="ABV30" s="7"/>
      <c r="ABW30" s="7"/>
      <c r="ABX30" s="7"/>
      <c r="ABY30" s="7"/>
      <c r="ABZ30" s="7"/>
      <c r="ACA30" s="7"/>
      <c r="ACB30" s="7"/>
      <c r="ACC30" s="7"/>
      <c r="ACD30" s="7"/>
      <c r="ACE30" s="7"/>
      <c r="ACF30" s="7"/>
      <c r="ACG30" s="7"/>
      <c r="ACH30" s="7"/>
      <c r="ACI30" s="7"/>
      <c r="ACJ30" s="7"/>
      <c r="ACK30" s="7"/>
      <c r="ACL30" s="7"/>
      <c r="ACM30" s="7"/>
      <c r="ACN30" s="7"/>
      <c r="ACO30" s="7"/>
      <c r="ACP30" s="7"/>
      <c r="ACQ30" s="7"/>
      <c r="ACR30" s="7"/>
      <c r="ACS30" s="7"/>
      <c r="ACT30" s="7"/>
      <c r="ACU30" s="7"/>
      <c r="ACV30" s="7"/>
      <c r="ACW30" s="7"/>
      <c r="ACX30" s="7"/>
      <c r="ACY30" s="7"/>
      <c r="ACZ30" s="7"/>
      <c r="ADA30" s="7"/>
      <c r="ADB30" s="7"/>
      <c r="ADC30" s="7"/>
      <c r="ADD30" s="7"/>
      <c r="ADE30" s="7"/>
      <c r="ADF30" s="7"/>
      <c r="ADG30" s="7"/>
      <c r="ADH30" s="7"/>
      <c r="ADJ30" s="7"/>
      <c r="ADK30" s="7"/>
      <c r="ADL30" s="7"/>
      <c r="ADM30" s="7"/>
      <c r="ADN30" s="7"/>
      <c r="ADO30" s="7"/>
      <c r="ADP30" s="7"/>
      <c r="ADQ30" s="7"/>
      <c r="ADR30" s="7"/>
      <c r="ADS30" s="7"/>
      <c r="ADT30" s="7"/>
      <c r="ADU30" s="7"/>
      <c r="ADV30" s="7"/>
      <c r="ADW30" s="7"/>
      <c r="ADX30" s="7"/>
      <c r="ADY30" s="7"/>
      <c r="ADZ30" s="7"/>
      <c r="AEA30" s="7"/>
      <c r="AEB30" s="7"/>
      <c r="AEC30" s="7"/>
      <c r="AED30" s="7"/>
      <c r="AEE30" s="7"/>
      <c r="AEF30" s="7"/>
      <c r="AEG30" s="7"/>
      <c r="AEH30" s="7"/>
      <c r="AEI30" s="7"/>
      <c r="AEJ30" s="7"/>
      <c r="AEK30" s="7"/>
      <c r="AEL30" s="7"/>
      <c r="AEM30" s="7"/>
      <c r="AEN30" s="7"/>
      <c r="AEO30" s="7"/>
      <c r="AEP30" s="7"/>
      <c r="AEQ30" s="7"/>
      <c r="AER30" s="7"/>
      <c r="AES30" s="7"/>
      <c r="AET30" s="7"/>
      <c r="AEU30" s="7"/>
      <c r="AEV30" s="7"/>
      <c r="AEW30" s="7"/>
      <c r="AEX30" s="7"/>
      <c r="AEY30" s="7"/>
      <c r="AEZ30" s="7"/>
      <c r="AFA30" s="7"/>
      <c r="AFB30" s="7"/>
      <c r="AFC30" s="7"/>
      <c r="AFD30" s="7"/>
      <c r="AFE30" s="7"/>
      <c r="AFF30" s="7"/>
      <c r="AFG30" s="7"/>
      <c r="AFH30" s="7"/>
      <c r="AFI30" s="7"/>
      <c r="AFJ30" s="7"/>
      <c r="AFK30" s="7"/>
      <c r="AFL30" s="7"/>
      <c r="AFM30" s="7"/>
      <c r="AFN30" s="7"/>
      <c r="AFO30" s="7"/>
      <c r="AFP30" s="7"/>
      <c r="AFQ30" s="7"/>
      <c r="AFR30" s="7"/>
      <c r="AFS30" s="7"/>
      <c r="AFT30" s="7"/>
      <c r="AFU30" s="7"/>
      <c r="AFV30" s="7"/>
      <c r="AFW30" s="7"/>
      <c r="AFX30" s="7"/>
      <c r="AFY30" s="7"/>
      <c r="AFZ30" s="7"/>
      <c r="AGA30" s="7"/>
      <c r="AGB30" s="7"/>
      <c r="AGC30" s="7"/>
      <c r="AGD30" s="7"/>
      <c r="AGE30" s="7"/>
      <c r="AGF30" s="7"/>
      <c r="AGG30" s="7"/>
      <c r="AGH30" s="7"/>
      <c r="AGI30" s="7"/>
      <c r="AGJ30" s="7"/>
      <c r="AGK30" s="7"/>
      <c r="AGL30" s="7"/>
      <c r="AGM30" s="7"/>
      <c r="AGN30" s="7"/>
      <c r="AGO30" s="7"/>
      <c r="AGP30" s="7"/>
      <c r="AGQ30" s="7"/>
      <c r="AGR30" s="7"/>
      <c r="AGS30" s="7"/>
      <c r="AGT30" s="7"/>
      <c r="AGU30" s="7"/>
      <c r="AGV30" s="7"/>
      <c r="AGW30" s="7"/>
      <c r="AGX30" s="7"/>
      <c r="AGY30" s="7"/>
      <c r="AGZ30" s="7"/>
      <c r="AHA30" s="7"/>
      <c r="AHB30" s="7"/>
      <c r="AHC30" s="7"/>
      <c r="AHD30" s="7"/>
      <c r="AHE30" s="7"/>
      <c r="AHF30" s="7"/>
      <c r="AHG30" s="7"/>
      <c r="AHH30" s="7"/>
      <c r="AHI30" s="7"/>
      <c r="AHJ30" s="7"/>
      <c r="AHK30" s="7"/>
      <c r="AHL30" s="7"/>
      <c r="AHM30" s="7"/>
      <c r="AHN30" s="7"/>
      <c r="AHO30" s="7"/>
      <c r="AHP30" s="7"/>
      <c r="AHQ30" s="7"/>
      <c r="AHR30" s="7"/>
      <c r="AHS30" s="7"/>
      <c r="AHT30" s="7"/>
      <c r="AHU30" s="7"/>
      <c r="AHV30" s="7"/>
      <c r="AHW30" s="7"/>
      <c r="AHX30" s="7"/>
      <c r="AHY30" s="7"/>
      <c r="AHZ30" s="7"/>
      <c r="AIA30" s="7"/>
      <c r="AIB30" s="7"/>
      <c r="AIC30" s="7"/>
      <c r="AID30" s="7"/>
      <c r="AIE30" s="7"/>
      <c r="AIF30" s="7"/>
      <c r="AIG30" s="7"/>
      <c r="AIH30" s="7"/>
      <c r="AII30" s="7"/>
      <c r="AIJ30" s="7"/>
      <c r="AIK30" s="7"/>
      <c r="AIL30" s="7"/>
      <c r="AIM30" s="7"/>
      <c r="AIN30" s="7"/>
      <c r="AIO30" s="7"/>
      <c r="AIP30" s="7"/>
      <c r="AIQ30" s="7"/>
      <c r="AIR30" s="7"/>
      <c r="AIS30" s="7"/>
      <c r="AIT30" s="7"/>
      <c r="AIU30" s="7"/>
      <c r="AIV30" s="7"/>
      <c r="AIW30" s="7"/>
      <c r="AIX30" s="7"/>
      <c r="AIY30" s="7"/>
      <c r="AIZ30" s="7"/>
      <c r="AJA30" s="7"/>
      <c r="AJB30" s="7"/>
      <c r="AJC30" s="7"/>
      <c r="AJD30" s="7"/>
      <c r="AJE30" s="7"/>
      <c r="AJF30" s="7"/>
      <c r="AJG30" s="7"/>
      <c r="AJH30" s="7"/>
      <c r="AJI30" s="7"/>
      <c r="AJJ30" s="7"/>
      <c r="AJK30" s="7"/>
      <c r="AJL30" s="7"/>
      <c r="AJM30" s="7"/>
      <c r="AJN30" s="7"/>
      <c r="AJO30" s="7"/>
      <c r="AJP30" s="7"/>
      <c r="AJQ30" s="7"/>
      <c r="AJR30" s="7"/>
      <c r="AJS30" s="7"/>
      <c r="AJT30" s="7"/>
      <c r="AJU30" s="7"/>
      <c r="AJV30" s="7"/>
      <c r="AJW30" s="7"/>
      <c r="AJX30" s="7"/>
      <c r="AJY30" s="7"/>
      <c r="AJZ30" s="7"/>
      <c r="AKA30" s="7"/>
      <c r="AKB30" s="7"/>
      <c r="AKC30" s="7"/>
      <c r="AKD30" s="7"/>
      <c r="AKE30" s="7"/>
      <c r="AKF30" s="7"/>
      <c r="AKG30" s="7"/>
      <c r="AKH30" s="7"/>
      <c r="AKI30" s="7"/>
      <c r="AKJ30" s="7"/>
      <c r="AKK30" s="7"/>
      <c r="AKL30" s="7"/>
      <c r="AKM30" s="7"/>
      <c r="AKN30" s="7"/>
      <c r="AKO30" s="7"/>
      <c r="AKP30" s="7"/>
      <c r="AKQ30" s="7"/>
      <c r="AKR30" s="7"/>
      <c r="AKS30" s="7"/>
      <c r="AKT30" s="7"/>
      <c r="AKU30" s="7"/>
      <c r="AKV30" s="7"/>
      <c r="AKW30" s="7"/>
      <c r="AKX30" s="7"/>
      <c r="AKY30" s="7"/>
      <c r="AKZ30" s="7"/>
      <c r="ALA30" s="7"/>
      <c r="ALB30" s="7"/>
      <c r="ALC30" s="7"/>
      <c r="ALD30" s="7"/>
      <c r="ALE30" s="7"/>
      <c r="ALF30" s="7"/>
      <c r="ALG30" s="7"/>
      <c r="ALH30" s="7"/>
      <c r="ALI30" s="7"/>
      <c r="ALJ30" s="7"/>
      <c r="ALK30" s="7"/>
      <c r="ALL30" s="7"/>
      <c r="ALM30" s="7"/>
      <c r="ALN30" s="7"/>
      <c r="ALO30" s="7"/>
      <c r="ALP30" s="7"/>
      <c r="ALQ30" s="7"/>
      <c r="ALR30" s="7"/>
      <c r="ALS30" s="7"/>
      <c r="ALT30" s="7"/>
      <c r="ALU30" s="7"/>
      <c r="ALV30" s="7"/>
      <c r="ALW30" s="7"/>
      <c r="ALX30" s="7"/>
      <c r="ALY30" s="7"/>
      <c r="ALZ30" s="7"/>
      <c r="AMA30" s="7"/>
      <c r="AMB30" s="7"/>
      <c r="AMC30" s="7"/>
      <c r="AMD30" s="7"/>
      <c r="AME30" s="7"/>
      <c r="AMF30" s="7"/>
      <c r="AMG30" s="7"/>
      <c r="AMH30" s="7"/>
      <c r="AMI30" s="7"/>
      <c r="AMJ30" s="7"/>
      <c r="AMK30" s="7"/>
      <c r="AML30" s="7"/>
      <c r="AMM30" s="7"/>
      <c r="AMN30" s="7"/>
      <c r="AMO30" s="7"/>
      <c r="AMP30" s="7"/>
      <c r="AMQ30" s="7"/>
      <c r="AMR30" s="7"/>
      <c r="AMS30" s="7"/>
      <c r="AMT30" s="7"/>
      <c r="AMU30" s="7"/>
      <c r="AMV30" s="7"/>
      <c r="AMW30" s="7"/>
      <c r="AMX30" s="7"/>
      <c r="AMY30" s="7"/>
      <c r="AMZ30" s="7"/>
      <c r="ANA30" s="7"/>
      <c r="ANB30" s="7"/>
      <c r="ANC30" s="7"/>
      <c r="AND30" s="7"/>
      <c r="ANF30" s="7"/>
      <c r="ANG30" s="7"/>
      <c r="ANH30" s="7"/>
      <c r="ANI30" s="7"/>
      <c r="ANJ30" s="7"/>
      <c r="ANK30" s="7"/>
      <c r="ANL30" s="7"/>
      <c r="ANM30" s="7"/>
      <c r="ANN30" s="7"/>
      <c r="ANO30" s="7"/>
      <c r="ANP30" s="7"/>
      <c r="ANQ30" s="7"/>
      <c r="ANR30" s="7"/>
      <c r="ANS30" s="7"/>
      <c r="ANT30" s="7"/>
      <c r="ANU30" s="7"/>
      <c r="ANV30" s="7"/>
      <c r="ANW30" s="7"/>
      <c r="ANX30" s="7"/>
      <c r="ANY30" s="7"/>
      <c r="ANZ30" s="7"/>
      <c r="AOA30" s="7"/>
      <c r="AOB30" s="7"/>
      <c r="AOC30" s="7"/>
      <c r="AOD30" s="7"/>
      <c r="AOE30" s="7"/>
      <c r="AOF30" s="7"/>
      <c r="AOG30" s="7"/>
      <c r="AOH30" s="7"/>
      <c r="AOI30" s="7"/>
      <c r="AOJ30" s="7"/>
      <c r="AOK30" s="7"/>
      <c r="AOL30" s="7"/>
      <c r="AOM30" s="7"/>
      <c r="AON30" s="7"/>
      <c r="AOO30" s="7"/>
      <c r="AOP30" s="7"/>
      <c r="AOQ30" s="7"/>
      <c r="AOR30" s="7"/>
      <c r="AOS30" s="7"/>
      <c r="AOT30" s="7"/>
      <c r="AOU30" s="7"/>
      <c r="AOV30" s="7"/>
      <c r="AOW30" s="7"/>
      <c r="AOX30" s="7"/>
      <c r="AOY30" s="7"/>
      <c r="AOZ30" s="7"/>
      <c r="APA30" s="7"/>
      <c r="APB30" s="7"/>
      <c r="APC30" s="7"/>
      <c r="APD30" s="7"/>
      <c r="APE30" s="7"/>
      <c r="APF30" s="7"/>
      <c r="APG30" s="7"/>
      <c r="APH30" s="7"/>
      <c r="API30" s="7"/>
      <c r="APJ30" s="7"/>
      <c r="APK30" s="7"/>
      <c r="APL30" s="7"/>
      <c r="APM30" s="7"/>
      <c r="APN30" s="7"/>
      <c r="APO30" s="7"/>
      <c r="APP30" s="7"/>
      <c r="APQ30" s="7"/>
      <c r="APR30" s="7"/>
      <c r="APS30" s="7"/>
      <c r="APT30" s="7"/>
      <c r="APU30" s="7"/>
      <c r="APV30" s="7"/>
      <c r="APW30" s="7"/>
      <c r="APX30" s="7"/>
      <c r="APY30" s="7"/>
      <c r="APZ30" s="7"/>
      <c r="AQA30" s="7"/>
      <c r="AQB30" s="7"/>
      <c r="AQC30" s="7"/>
      <c r="AQD30" s="7"/>
      <c r="AQE30" s="7"/>
      <c r="AQF30" s="7"/>
      <c r="AQG30" s="7"/>
      <c r="AQH30" s="7"/>
      <c r="AQI30" s="7"/>
      <c r="AQJ30" s="7"/>
      <c r="AQK30" s="7"/>
      <c r="AQL30" s="7"/>
      <c r="AQM30" s="7"/>
      <c r="AQN30" s="7"/>
      <c r="AQO30" s="7"/>
      <c r="AQP30" s="7"/>
      <c r="AQQ30" s="7"/>
      <c r="AQR30" s="7"/>
      <c r="AQS30" s="7"/>
      <c r="AQT30" s="7"/>
      <c r="AQU30" s="7"/>
      <c r="AQV30" s="7"/>
      <c r="AQW30" s="7"/>
      <c r="AQX30" s="7"/>
      <c r="AQY30" s="7"/>
      <c r="AQZ30" s="7"/>
      <c r="ARA30" s="7"/>
      <c r="ARB30" s="7"/>
      <c r="ARC30" s="7"/>
      <c r="ARD30" s="7"/>
      <c r="ARE30" s="7"/>
      <c r="ARF30" s="7"/>
      <c r="ARG30" s="7"/>
      <c r="ARH30" s="7"/>
      <c r="ARI30" s="7"/>
      <c r="ARJ30" s="7"/>
      <c r="ARK30" s="7"/>
      <c r="ARL30" s="7"/>
      <c r="ARM30" s="7"/>
      <c r="ARN30" s="7"/>
      <c r="ARO30" s="7"/>
      <c r="ARP30" s="7"/>
      <c r="ARQ30" s="7"/>
      <c r="ARR30" s="7"/>
      <c r="ARS30" s="7"/>
      <c r="ART30" s="7"/>
      <c r="ARU30" s="7"/>
      <c r="ARV30" s="7"/>
      <c r="ARW30" s="7"/>
      <c r="ARX30" s="7"/>
      <c r="ARY30" s="7"/>
      <c r="ARZ30" s="7"/>
      <c r="ASA30" s="7"/>
      <c r="ASB30" s="7"/>
      <c r="ASC30" s="7"/>
      <c r="ASD30" s="7"/>
      <c r="ASE30" s="7"/>
      <c r="ASF30" s="7"/>
      <c r="ASG30" s="7"/>
      <c r="ASH30" s="7"/>
      <c r="ASI30" s="7"/>
      <c r="ASJ30" s="7"/>
      <c r="ASK30" s="7"/>
      <c r="ASL30" s="7"/>
      <c r="ASM30" s="7"/>
      <c r="ASN30" s="7"/>
      <c r="ASO30" s="7"/>
      <c r="ASP30" s="7"/>
      <c r="ASQ30" s="7"/>
      <c r="ASR30" s="7"/>
      <c r="ASS30" s="7"/>
      <c r="AST30" s="7"/>
      <c r="ASU30" s="7"/>
      <c r="ASV30" s="7"/>
      <c r="ASW30" s="7"/>
      <c r="ASX30" s="7"/>
      <c r="ASY30" s="7"/>
      <c r="ASZ30" s="7"/>
      <c r="ATA30" s="7"/>
      <c r="ATB30" s="7"/>
      <c r="ATC30" s="7"/>
      <c r="ATD30" s="7"/>
      <c r="ATE30" s="7"/>
      <c r="ATF30" s="7"/>
      <c r="ATG30" s="7"/>
      <c r="ATH30" s="7"/>
      <c r="ATI30" s="7"/>
      <c r="ATJ30" s="7"/>
      <c r="ATK30" s="7"/>
      <c r="ATL30" s="7"/>
      <c r="ATM30" s="7"/>
      <c r="ATN30" s="7"/>
      <c r="ATO30" s="7"/>
      <c r="ATP30" s="7"/>
      <c r="ATQ30" s="7"/>
      <c r="ATR30" s="7"/>
      <c r="ATS30" s="7"/>
      <c r="ATT30" s="7"/>
      <c r="ATU30" s="7"/>
      <c r="ATV30" s="7"/>
      <c r="ATW30" s="7"/>
      <c r="ATX30" s="7"/>
      <c r="ATY30" s="7"/>
      <c r="ATZ30" s="7"/>
      <c r="AUA30" s="7"/>
      <c r="AUB30" s="7"/>
      <c r="AUC30" s="7"/>
      <c r="AUD30" s="7"/>
      <c r="AUE30" s="7"/>
      <c r="AUF30" s="7"/>
      <c r="AUG30" s="7"/>
      <c r="AUH30" s="7"/>
      <c r="AUI30" s="7"/>
      <c r="AUJ30" s="7"/>
      <c r="AUK30" s="7"/>
      <c r="AUL30" s="7"/>
      <c r="AUM30" s="7"/>
      <c r="AUN30" s="7"/>
      <c r="AUO30" s="7"/>
      <c r="AUP30" s="7"/>
      <c r="AUQ30" s="7"/>
      <c r="AUR30" s="7"/>
      <c r="AUS30" s="7"/>
      <c r="AUT30" s="7"/>
      <c r="AUU30" s="7"/>
      <c r="AUV30" s="7"/>
      <c r="AUW30" s="7"/>
      <c r="AUX30" s="7"/>
      <c r="AUY30" s="7"/>
      <c r="AUZ30" s="7"/>
      <c r="AVA30" s="7"/>
      <c r="AVB30" s="7"/>
      <c r="AVC30" s="7"/>
      <c r="AVD30" s="7"/>
      <c r="AVE30" s="7"/>
      <c r="AVF30" s="7"/>
      <c r="AVG30" s="7"/>
      <c r="AVH30" s="7"/>
      <c r="AVI30" s="7"/>
      <c r="AVJ30" s="7"/>
      <c r="AVK30" s="7"/>
      <c r="AVL30" s="7"/>
      <c r="AVM30" s="7"/>
      <c r="AVN30" s="7"/>
      <c r="AVO30" s="7"/>
      <c r="AVP30" s="7"/>
      <c r="AVQ30" s="7"/>
      <c r="AVR30" s="7"/>
      <c r="AVS30" s="7"/>
      <c r="AVT30" s="7"/>
      <c r="AVU30" s="7"/>
      <c r="AVV30" s="7"/>
      <c r="AVW30" s="7"/>
      <c r="AVX30" s="7"/>
      <c r="AVY30" s="7"/>
      <c r="AVZ30" s="7"/>
      <c r="AWA30" s="7"/>
      <c r="AWB30" s="7"/>
      <c r="AWC30" s="7"/>
      <c r="AWD30" s="7"/>
      <c r="AWE30" s="7"/>
      <c r="AWF30" s="7"/>
      <c r="AWG30" s="7"/>
      <c r="AWH30" s="7"/>
      <c r="AWI30" s="7"/>
      <c r="AWJ30" s="7"/>
      <c r="AWK30" s="7"/>
      <c r="AWL30" s="7"/>
      <c r="AWM30" s="7"/>
      <c r="AWN30" s="7"/>
      <c r="AWO30" s="7"/>
      <c r="AWP30" s="7"/>
      <c r="AWQ30" s="7"/>
      <c r="AWR30" s="7"/>
      <c r="AWS30" s="7"/>
      <c r="AWT30" s="7"/>
      <c r="AWU30" s="7"/>
      <c r="AWV30" s="7"/>
      <c r="AWW30" s="7"/>
      <c r="AWX30" s="7"/>
      <c r="AWY30" s="7"/>
      <c r="AWZ30" s="7"/>
      <c r="AXB30" s="7"/>
      <c r="AXC30" s="7"/>
      <c r="AXD30" s="7"/>
      <c r="AXE30" s="7"/>
      <c r="AXF30" s="7"/>
      <c r="AXG30" s="7"/>
      <c r="AXH30" s="7"/>
      <c r="AXI30" s="7"/>
      <c r="AXJ30" s="7"/>
      <c r="AXK30" s="7"/>
      <c r="AXL30" s="7"/>
      <c r="AXM30" s="7"/>
      <c r="AXN30" s="7"/>
      <c r="AXO30" s="7"/>
      <c r="AXP30" s="7"/>
      <c r="AXQ30" s="7"/>
      <c r="AXR30" s="7"/>
      <c r="AXS30" s="7"/>
      <c r="AXT30" s="7"/>
      <c r="AXU30" s="7"/>
      <c r="AXV30" s="7"/>
      <c r="AXW30" s="7"/>
      <c r="AXX30" s="7"/>
      <c r="AXY30" s="7"/>
      <c r="AXZ30" s="7"/>
      <c r="AYA30" s="7"/>
      <c r="AYB30" s="7"/>
      <c r="AYC30" s="7"/>
      <c r="AYD30" s="7"/>
      <c r="AYE30" s="7"/>
      <c r="AYF30" s="7"/>
      <c r="AYG30" s="7"/>
      <c r="AYH30" s="7"/>
      <c r="AYI30" s="7"/>
      <c r="AYJ30" s="7"/>
      <c r="AYK30" s="7"/>
      <c r="AYL30" s="7"/>
      <c r="AYM30" s="7"/>
      <c r="AYN30" s="7"/>
      <c r="AYO30" s="7"/>
      <c r="AYP30" s="7"/>
      <c r="AYQ30" s="7"/>
      <c r="AYR30" s="7"/>
      <c r="AYS30" s="7"/>
      <c r="AYT30" s="7"/>
      <c r="AYU30" s="7"/>
      <c r="AYV30" s="7"/>
      <c r="AYW30" s="7"/>
      <c r="AYX30" s="7"/>
      <c r="AYY30" s="7"/>
      <c r="AYZ30" s="7"/>
      <c r="AZA30" s="7"/>
      <c r="AZB30" s="7"/>
      <c r="AZC30" s="7"/>
      <c r="AZD30" s="7"/>
      <c r="AZE30" s="7"/>
      <c r="AZF30" s="7"/>
      <c r="AZG30" s="7"/>
      <c r="AZH30" s="7"/>
      <c r="AZI30" s="7"/>
      <c r="AZJ30" s="7"/>
      <c r="AZK30" s="7"/>
      <c r="AZL30" s="7"/>
      <c r="AZM30" s="7"/>
      <c r="AZN30" s="7"/>
      <c r="AZO30" s="7"/>
      <c r="AZP30" s="7"/>
      <c r="AZQ30" s="7"/>
      <c r="AZR30" s="7"/>
      <c r="AZS30" s="7"/>
      <c r="AZT30" s="7"/>
      <c r="AZU30" s="7"/>
      <c r="AZV30" s="7"/>
      <c r="AZW30" s="7"/>
      <c r="AZX30" s="7"/>
      <c r="AZY30" s="7"/>
      <c r="AZZ30" s="7"/>
      <c r="BAA30" s="7"/>
      <c r="BAB30" s="7"/>
      <c r="BAC30" s="7"/>
      <c r="BAD30" s="7"/>
      <c r="BAE30" s="7"/>
      <c r="BAF30" s="7"/>
      <c r="BAG30" s="7"/>
      <c r="BAH30" s="7"/>
      <c r="BAI30" s="7"/>
      <c r="BAJ30" s="7"/>
      <c r="BAK30" s="7"/>
      <c r="BAL30" s="7"/>
      <c r="BAM30" s="7"/>
      <c r="BAN30" s="7"/>
      <c r="BAO30" s="7"/>
      <c r="BAP30" s="7"/>
      <c r="BAQ30" s="7"/>
      <c r="BAR30" s="7"/>
      <c r="BAS30" s="7"/>
      <c r="BAT30" s="7"/>
      <c r="BAU30" s="7"/>
      <c r="BAV30" s="7"/>
      <c r="BAW30" s="7"/>
      <c r="BAX30" s="7"/>
      <c r="BAY30" s="7"/>
      <c r="BAZ30" s="7"/>
      <c r="BBA30" s="7"/>
      <c r="BBB30" s="7"/>
      <c r="BBC30" s="7"/>
      <c r="BBD30" s="7"/>
      <c r="BBE30" s="7"/>
      <c r="BBF30" s="7"/>
      <c r="BBG30" s="7"/>
      <c r="BBH30" s="7"/>
      <c r="BBI30" s="7"/>
      <c r="BBJ30" s="7"/>
      <c r="BBK30" s="7"/>
      <c r="BBL30" s="7"/>
      <c r="BBM30" s="7"/>
      <c r="BBN30" s="7"/>
      <c r="BBO30" s="7"/>
      <c r="BBP30" s="7"/>
      <c r="BBQ30" s="7"/>
      <c r="BBR30" s="7"/>
      <c r="BBS30" s="7"/>
      <c r="BBT30" s="7"/>
      <c r="BBU30" s="7"/>
      <c r="BBV30" s="7"/>
      <c r="BBW30" s="7"/>
      <c r="BBX30" s="7"/>
      <c r="BBY30" s="7"/>
      <c r="BBZ30" s="7"/>
      <c r="BCA30" s="7"/>
      <c r="BCB30" s="7"/>
      <c r="BCC30" s="7"/>
      <c r="BCD30" s="7"/>
      <c r="BCE30" s="7"/>
      <c r="BCF30" s="7"/>
      <c r="BCG30" s="7"/>
      <c r="BCH30" s="7"/>
      <c r="BCI30" s="7"/>
      <c r="BCJ30" s="7"/>
      <c r="BCK30" s="7"/>
      <c r="BCL30" s="7"/>
      <c r="BCM30" s="7"/>
      <c r="BCN30" s="7"/>
      <c r="BCO30" s="7"/>
      <c r="BCP30" s="7"/>
      <c r="BCQ30" s="7"/>
      <c r="BCR30" s="7"/>
      <c r="BCS30" s="7"/>
      <c r="BCT30" s="7"/>
      <c r="BCU30" s="7"/>
      <c r="BCV30" s="7"/>
      <c r="BCW30" s="7"/>
      <c r="BCX30" s="7"/>
      <c r="BCY30" s="7"/>
      <c r="BCZ30" s="7"/>
      <c r="BDA30" s="7"/>
      <c r="BDB30" s="7"/>
      <c r="BDC30" s="7"/>
      <c r="BDD30" s="7"/>
      <c r="BDE30" s="7"/>
      <c r="BDF30" s="7"/>
      <c r="BDG30" s="7"/>
      <c r="BDH30" s="7"/>
      <c r="BDI30" s="7"/>
      <c r="BDJ30" s="7"/>
      <c r="BDK30" s="7"/>
      <c r="BDL30" s="7"/>
      <c r="BDM30" s="7"/>
      <c r="BDN30" s="7"/>
      <c r="BDO30" s="7"/>
      <c r="BDP30" s="7"/>
      <c r="BDQ30" s="7"/>
      <c r="BDR30" s="7"/>
      <c r="BDS30" s="7"/>
      <c r="BDT30" s="7"/>
      <c r="BDU30" s="7"/>
      <c r="BDV30" s="7"/>
      <c r="BDW30" s="7"/>
      <c r="BDX30" s="7"/>
      <c r="BDY30" s="7"/>
      <c r="BDZ30" s="7"/>
      <c r="BEA30" s="7"/>
      <c r="BEB30" s="7"/>
      <c r="BEC30" s="7"/>
      <c r="BED30" s="7"/>
      <c r="BEE30" s="7"/>
      <c r="BEF30" s="7"/>
      <c r="BEG30" s="7"/>
      <c r="BEH30" s="7"/>
      <c r="BEI30" s="7"/>
      <c r="BEJ30" s="7"/>
      <c r="BEK30" s="7"/>
      <c r="BEL30" s="7"/>
      <c r="BEM30" s="7"/>
      <c r="BEN30" s="7"/>
      <c r="BEO30" s="7"/>
      <c r="BEP30" s="7"/>
      <c r="BEQ30" s="7"/>
      <c r="BER30" s="7"/>
      <c r="BES30" s="7"/>
      <c r="BET30" s="7"/>
      <c r="BEU30" s="7"/>
      <c r="BEV30" s="7"/>
      <c r="BEW30" s="7"/>
      <c r="BEX30" s="7"/>
      <c r="BEY30" s="7"/>
      <c r="BEZ30" s="7"/>
      <c r="BFA30" s="7"/>
      <c r="BFB30" s="7"/>
      <c r="BFC30" s="7"/>
      <c r="BFD30" s="7"/>
      <c r="BFE30" s="7"/>
      <c r="BFF30" s="7"/>
      <c r="BFG30" s="7"/>
      <c r="BFH30" s="7"/>
      <c r="BFI30" s="7"/>
      <c r="BFJ30" s="7"/>
      <c r="BFK30" s="7"/>
      <c r="BFL30" s="7"/>
      <c r="BFM30" s="7"/>
      <c r="BFN30" s="7"/>
      <c r="BFO30" s="7"/>
      <c r="BFP30" s="7"/>
      <c r="BFQ30" s="7"/>
      <c r="BFR30" s="7"/>
      <c r="BFS30" s="7"/>
      <c r="BFT30" s="7"/>
      <c r="BFU30" s="7"/>
      <c r="BFV30" s="7"/>
      <c r="BFW30" s="7"/>
      <c r="BFX30" s="7"/>
      <c r="BFY30" s="7"/>
      <c r="BFZ30" s="7"/>
      <c r="BGA30" s="7"/>
      <c r="BGB30" s="7"/>
      <c r="BGC30" s="7"/>
      <c r="BGD30" s="7"/>
      <c r="BGE30" s="7"/>
      <c r="BGF30" s="7"/>
      <c r="BGG30" s="7"/>
      <c r="BGH30" s="7"/>
      <c r="BGI30" s="7"/>
      <c r="BGJ30" s="7"/>
      <c r="BGK30" s="7"/>
      <c r="BGL30" s="7"/>
      <c r="BGM30" s="7"/>
      <c r="BGN30" s="7"/>
      <c r="BGO30" s="7"/>
      <c r="BGP30" s="7"/>
      <c r="BGQ30" s="7"/>
      <c r="BGR30" s="7"/>
      <c r="BGS30" s="7"/>
      <c r="BGT30" s="7"/>
      <c r="BGU30" s="7"/>
      <c r="BGV30" s="7"/>
      <c r="BGX30" s="7"/>
      <c r="BGY30" s="7"/>
      <c r="BGZ30" s="7"/>
      <c r="BHA30" s="7"/>
      <c r="BHB30" s="7"/>
      <c r="BHC30" s="7"/>
      <c r="BHD30" s="7"/>
      <c r="BHE30" s="7"/>
      <c r="BHF30" s="7"/>
      <c r="BHG30" s="7"/>
      <c r="BHH30" s="7"/>
      <c r="BHI30" s="7"/>
      <c r="BHJ30" s="7"/>
      <c r="BHK30" s="7"/>
      <c r="BHL30" s="7"/>
      <c r="BHM30" s="7"/>
      <c r="BHN30" s="7"/>
      <c r="BHO30" s="7"/>
      <c r="BHP30" s="7"/>
      <c r="BHQ30" s="7"/>
      <c r="BHR30" s="7"/>
      <c r="BHS30" s="7"/>
      <c r="BHT30" s="7"/>
      <c r="BHU30" s="7"/>
      <c r="BHV30" s="7"/>
      <c r="BHW30" s="7"/>
      <c r="BHX30" s="7"/>
      <c r="BHY30" s="7"/>
      <c r="BHZ30" s="7"/>
      <c r="BIA30" s="7"/>
      <c r="BIB30" s="7"/>
      <c r="BIC30" s="7"/>
      <c r="BID30" s="7"/>
      <c r="BIE30" s="7"/>
      <c r="BIF30" s="7"/>
      <c r="BIG30" s="7"/>
      <c r="BIH30" s="7"/>
      <c r="BII30" s="7"/>
      <c r="BIJ30" s="7"/>
      <c r="BIK30" s="7"/>
      <c r="BIL30" s="7"/>
      <c r="BIM30" s="7"/>
      <c r="BIN30" s="7"/>
      <c r="BIO30" s="7"/>
      <c r="BIP30" s="7"/>
      <c r="BIQ30" s="7"/>
      <c r="BIR30" s="7"/>
      <c r="BIS30" s="7"/>
      <c r="BIT30" s="7"/>
      <c r="BIU30" s="7"/>
      <c r="BIV30" s="7"/>
      <c r="BIW30" s="7"/>
      <c r="BIX30" s="7"/>
      <c r="BIY30" s="7"/>
      <c r="BIZ30" s="7"/>
      <c r="BJA30" s="7"/>
      <c r="BJB30" s="7"/>
      <c r="BJC30" s="7"/>
      <c r="BJD30" s="7"/>
      <c r="BJE30" s="7"/>
      <c r="BJF30" s="7"/>
      <c r="BJG30" s="7"/>
      <c r="BJH30" s="7"/>
      <c r="BJI30" s="7"/>
      <c r="BJJ30" s="7"/>
      <c r="BJK30" s="7"/>
      <c r="BJL30" s="7"/>
      <c r="BJM30" s="7"/>
      <c r="BJN30" s="7"/>
      <c r="BJO30" s="7"/>
      <c r="BJP30" s="7"/>
      <c r="BJQ30" s="7"/>
      <c r="BJR30" s="7"/>
      <c r="BJS30" s="7"/>
      <c r="BJT30" s="7"/>
      <c r="BJU30" s="7"/>
      <c r="BJV30" s="7"/>
      <c r="BJW30" s="7"/>
      <c r="BJX30" s="7"/>
      <c r="BJY30" s="7"/>
      <c r="BJZ30" s="7"/>
      <c r="BKA30" s="7"/>
      <c r="BKB30" s="7"/>
      <c r="BKC30" s="7"/>
      <c r="BKD30" s="7"/>
      <c r="BKE30" s="7"/>
      <c r="BKF30" s="7"/>
      <c r="BKG30" s="7"/>
      <c r="BKH30" s="7"/>
      <c r="BKI30" s="7"/>
      <c r="BKJ30" s="7"/>
      <c r="BKK30" s="7"/>
      <c r="BKL30" s="7"/>
      <c r="BKM30" s="7"/>
      <c r="BKN30" s="7"/>
      <c r="BKO30" s="7"/>
      <c r="BKP30" s="7"/>
      <c r="BKQ30" s="7"/>
      <c r="BKR30" s="7"/>
      <c r="BKS30" s="7"/>
      <c r="BKT30" s="7"/>
      <c r="BKU30" s="7"/>
      <c r="BKV30" s="7"/>
      <c r="BKW30" s="7"/>
      <c r="BKX30" s="7"/>
      <c r="BKY30" s="7"/>
      <c r="BKZ30" s="7"/>
      <c r="BLA30" s="7"/>
      <c r="BLB30" s="7"/>
      <c r="BLC30" s="7"/>
      <c r="BLD30" s="7"/>
      <c r="BLE30" s="7"/>
      <c r="BLF30" s="7"/>
      <c r="BLG30" s="7"/>
      <c r="BLH30" s="7"/>
      <c r="BLI30" s="7"/>
      <c r="BLJ30" s="7"/>
      <c r="BLK30" s="7"/>
      <c r="BLL30" s="7"/>
      <c r="BLM30" s="7"/>
      <c r="BLN30" s="7"/>
      <c r="BLO30" s="7"/>
      <c r="BLP30" s="7"/>
      <c r="BLQ30" s="7"/>
      <c r="BLR30" s="7"/>
      <c r="BLS30" s="7"/>
      <c r="BLT30" s="7"/>
      <c r="BLU30" s="7"/>
      <c r="BLV30" s="7"/>
      <c r="BLW30" s="7"/>
      <c r="BLX30" s="7"/>
      <c r="BLY30" s="7"/>
      <c r="BLZ30" s="7"/>
      <c r="BMA30" s="7"/>
      <c r="BMB30" s="7"/>
      <c r="BMC30" s="7"/>
      <c r="BMD30" s="7"/>
      <c r="BME30" s="7"/>
      <c r="BMF30" s="7"/>
      <c r="BMG30" s="7"/>
      <c r="BMH30" s="7"/>
      <c r="BMI30" s="7"/>
      <c r="BMJ30" s="7"/>
      <c r="BMK30" s="7"/>
      <c r="BML30" s="7"/>
      <c r="BMM30" s="7"/>
      <c r="BMN30" s="7"/>
      <c r="BMO30" s="7"/>
      <c r="BMP30" s="7"/>
      <c r="BMQ30" s="7"/>
      <c r="BMR30" s="7"/>
      <c r="BMS30" s="7"/>
      <c r="BMT30" s="7"/>
      <c r="BMU30" s="7"/>
      <c r="BMV30" s="7"/>
      <c r="BMW30" s="7"/>
      <c r="BMX30" s="7"/>
      <c r="BMY30" s="7"/>
      <c r="BMZ30" s="7"/>
      <c r="BNA30" s="7"/>
      <c r="BNB30" s="7"/>
      <c r="BNC30" s="7"/>
      <c r="BND30" s="7"/>
      <c r="BNE30" s="7"/>
      <c r="BNF30" s="7"/>
      <c r="BNG30" s="7"/>
      <c r="BNH30" s="7"/>
      <c r="BNI30" s="7"/>
      <c r="BNJ30" s="7"/>
      <c r="BNK30" s="7"/>
      <c r="BNL30" s="7"/>
      <c r="BNM30" s="7"/>
      <c r="BNN30" s="7"/>
      <c r="BNO30" s="7"/>
      <c r="BNP30" s="7"/>
      <c r="BNQ30" s="7"/>
      <c r="BNR30" s="7"/>
      <c r="BNS30" s="7"/>
      <c r="BNT30" s="7"/>
      <c r="BNU30" s="7"/>
      <c r="BNV30" s="7"/>
      <c r="BNW30" s="7"/>
      <c r="BNX30" s="7"/>
      <c r="BNY30" s="7"/>
      <c r="BNZ30" s="7"/>
      <c r="BOA30" s="7"/>
      <c r="BOB30" s="7"/>
      <c r="BOC30" s="7"/>
      <c r="BOD30" s="7"/>
      <c r="BOE30" s="7"/>
      <c r="BOF30" s="7"/>
      <c r="BOG30" s="7"/>
      <c r="BOH30" s="7"/>
      <c r="BOI30" s="7"/>
      <c r="BOJ30" s="7"/>
      <c r="BOK30" s="7"/>
      <c r="BOL30" s="7"/>
      <c r="BOM30" s="7"/>
      <c r="BON30" s="7"/>
      <c r="BOO30" s="7"/>
      <c r="BOP30" s="7"/>
      <c r="BOQ30" s="7"/>
      <c r="BOR30" s="7"/>
      <c r="BOS30" s="7"/>
      <c r="BOT30" s="7"/>
      <c r="BOU30" s="7"/>
      <c r="BOV30" s="7"/>
      <c r="BOW30" s="7"/>
      <c r="BOX30" s="7"/>
      <c r="BOY30" s="7"/>
      <c r="BOZ30" s="7"/>
      <c r="BPA30" s="7"/>
      <c r="BPB30" s="7"/>
      <c r="BPC30" s="7"/>
      <c r="BPD30" s="7"/>
      <c r="BPE30" s="7"/>
      <c r="BPF30" s="7"/>
      <c r="BPG30" s="7"/>
      <c r="BPH30" s="7"/>
      <c r="BPI30" s="7"/>
      <c r="BPJ30" s="7"/>
      <c r="BPK30" s="7"/>
      <c r="BPL30" s="7"/>
      <c r="BPM30" s="7"/>
      <c r="BPN30" s="7"/>
      <c r="BPO30" s="7"/>
      <c r="BPP30" s="7"/>
      <c r="BPQ30" s="7"/>
      <c r="BPR30" s="7"/>
      <c r="BPS30" s="7"/>
      <c r="BPT30" s="7"/>
      <c r="BPU30" s="7"/>
      <c r="BPV30" s="7"/>
      <c r="BPW30" s="7"/>
      <c r="BPX30" s="7"/>
      <c r="BPY30" s="7"/>
      <c r="BPZ30" s="7"/>
      <c r="BQA30" s="7"/>
      <c r="BQB30" s="7"/>
      <c r="BQC30" s="7"/>
      <c r="BQD30" s="7"/>
      <c r="BQE30" s="7"/>
      <c r="BQF30" s="7"/>
      <c r="BQG30" s="7"/>
      <c r="BQH30" s="7"/>
      <c r="BQI30" s="7"/>
      <c r="BQJ30" s="7"/>
      <c r="BQK30" s="7"/>
      <c r="BQL30" s="7"/>
      <c r="BQM30" s="7"/>
      <c r="BQN30" s="7"/>
      <c r="BQO30" s="7"/>
      <c r="BQP30" s="7"/>
      <c r="BQQ30" s="7"/>
      <c r="BQR30" s="7"/>
      <c r="BQT30" s="7"/>
      <c r="BQU30" s="7"/>
      <c r="BQV30" s="7"/>
      <c r="BQW30" s="7"/>
      <c r="BQX30" s="7"/>
      <c r="BQY30" s="7"/>
      <c r="BQZ30" s="7"/>
      <c r="BRA30" s="7"/>
      <c r="BRB30" s="7"/>
      <c r="BRC30" s="7"/>
      <c r="BRD30" s="7"/>
      <c r="BRE30" s="7"/>
      <c r="BRF30" s="7"/>
      <c r="BRG30" s="7"/>
      <c r="BRH30" s="7"/>
      <c r="BRI30" s="7"/>
      <c r="BRJ30" s="7"/>
      <c r="BRK30" s="7"/>
      <c r="BRL30" s="7"/>
      <c r="BRM30" s="7"/>
      <c r="BRN30" s="7"/>
      <c r="BRO30" s="7"/>
      <c r="BRP30" s="7"/>
      <c r="BRQ30" s="7"/>
      <c r="BRR30" s="7"/>
      <c r="BRS30" s="7"/>
      <c r="BRT30" s="7"/>
      <c r="BRU30" s="7"/>
      <c r="BRV30" s="7"/>
      <c r="BRW30" s="7"/>
      <c r="BRX30" s="7"/>
      <c r="BRY30" s="7"/>
      <c r="BRZ30" s="7"/>
      <c r="BSA30" s="7"/>
      <c r="BSB30" s="7"/>
      <c r="BSC30" s="7"/>
      <c r="BSD30" s="7"/>
      <c r="BSE30" s="7"/>
      <c r="BSF30" s="7"/>
      <c r="BSG30" s="7"/>
      <c r="BSH30" s="7"/>
      <c r="BSI30" s="7"/>
      <c r="BSJ30" s="7"/>
      <c r="BSK30" s="7"/>
      <c r="BSL30" s="7"/>
      <c r="BSM30" s="7"/>
      <c r="BSN30" s="7"/>
      <c r="BSO30" s="7"/>
      <c r="BSP30" s="7"/>
      <c r="BSQ30" s="7"/>
      <c r="BSR30" s="7"/>
      <c r="BSS30" s="7"/>
      <c r="BST30" s="7"/>
      <c r="BSU30" s="7"/>
      <c r="BSV30" s="7"/>
      <c r="BSW30" s="7"/>
      <c r="BSX30" s="7"/>
      <c r="BSY30" s="7"/>
      <c r="BSZ30" s="7"/>
      <c r="BTA30" s="7"/>
      <c r="BTB30" s="7"/>
      <c r="BTC30" s="7"/>
      <c r="BTD30" s="7"/>
      <c r="BTE30" s="7"/>
      <c r="BTF30" s="7"/>
      <c r="BTG30" s="7"/>
      <c r="BTH30" s="7"/>
      <c r="BTI30" s="7"/>
      <c r="BTJ30" s="7"/>
      <c r="BTK30" s="7"/>
      <c r="BTL30" s="7"/>
      <c r="BTM30" s="7"/>
      <c r="BTN30" s="7"/>
      <c r="BTO30" s="7"/>
      <c r="BTP30" s="7"/>
      <c r="BTQ30" s="7"/>
      <c r="BTR30" s="7"/>
      <c r="BTS30" s="7"/>
      <c r="BTT30" s="7"/>
      <c r="BTU30" s="7"/>
      <c r="BTV30" s="7"/>
      <c r="BTW30" s="7"/>
      <c r="BTX30" s="7"/>
      <c r="BTY30" s="7"/>
      <c r="BTZ30" s="7"/>
      <c r="BUA30" s="7"/>
      <c r="BUB30" s="7"/>
      <c r="BUC30" s="7"/>
      <c r="BUD30" s="7"/>
      <c r="BUE30" s="7"/>
      <c r="BUF30" s="7"/>
      <c r="BUG30" s="7"/>
      <c r="BUH30" s="7"/>
      <c r="BUI30" s="7"/>
      <c r="BUJ30" s="7"/>
      <c r="BUK30" s="7"/>
      <c r="BUL30" s="7"/>
      <c r="BUM30" s="7"/>
      <c r="BUN30" s="7"/>
      <c r="BUO30" s="7"/>
      <c r="BUP30" s="7"/>
      <c r="BUQ30" s="7"/>
      <c r="BUR30" s="7"/>
      <c r="BUS30" s="7"/>
      <c r="BUT30" s="7"/>
      <c r="BUU30" s="7"/>
      <c r="BUV30" s="7"/>
      <c r="BUW30" s="7"/>
      <c r="BUX30" s="7"/>
      <c r="BUY30" s="7"/>
      <c r="BUZ30" s="7"/>
      <c r="BVA30" s="7"/>
      <c r="BVB30" s="7"/>
      <c r="BVC30" s="7"/>
      <c r="BVD30" s="7"/>
      <c r="BVE30" s="7"/>
      <c r="BVF30" s="7"/>
      <c r="BVG30" s="7"/>
      <c r="BVH30" s="7"/>
      <c r="BVI30" s="7"/>
      <c r="BVJ30" s="7"/>
      <c r="BVK30" s="7"/>
      <c r="BVL30" s="7"/>
      <c r="BVM30" s="7"/>
      <c r="BVN30" s="7"/>
      <c r="BVO30" s="7"/>
      <c r="BVP30" s="7"/>
      <c r="BVQ30" s="7"/>
      <c r="BVR30" s="7"/>
      <c r="BVS30" s="7"/>
      <c r="BVT30" s="7"/>
      <c r="BVU30" s="7"/>
      <c r="BVV30" s="7"/>
      <c r="BVW30" s="7"/>
      <c r="BVX30" s="7"/>
      <c r="BVY30" s="7"/>
      <c r="BVZ30" s="7"/>
      <c r="BWA30" s="7"/>
      <c r="BWB30" s="7"/>
      <c r="BWC30" s="7"/>
      <c r="BWD30" s="7"/>
      <c r="BWE30" s="7"/>
      <c r="BWF30" s="7"/>
      <c r="BWG30" s="7"/>
      <c r="BWH30" s="7"/>
      <c r="BWI30" s="7"/>
      <c r="BWJ30" s="7"/>
      <c r="BWK30" s="7"/>
      <c r="BWL30" s="7"/>
      <c r="BWM30" s="7"/>
      <c r="BWN30" s="7"/>
      <c r="BWO30" s="7"/>
      <c r="BWP30" s="7"/>
      <c r="BWQ30" s="7"/>
      <c r="BWR30" s="7"/>
      <c r="BWS30" s="7"/>
      <c r="BWT30" s="7"/>
      <c r="BWU30" s="7"/>
      <c r="BWV30" s="7"/>
      <c r="BWW30" s="7"/>
      <c r="BWX30" s="7"/>
      <c r="BWY30" s="7"/>
      <c r="BWZ30" s="7"/>
      <c r="BXA30" s="7"/>
      <c r="BXB30" s="7"/>
      <c r="BXC30" s="7"/>
      <c r="BXD30" s="7"/>
      <c r="BXE30" s="7"/>
      <c r="BXF30" s="7"/>
      <c r="BXG30" s="7"/>
      <c r="BXH30" s="7"/>
      <c r="BXI30" s="7"/>
      <c r="BXJ30" s="7"/>
      <c r="BXK30" s="7"/>
      <c r="BXL30" s="7"/>
      <c r="BXM30" s="7"/>
      <c r="BXN30" s="7"/>
      <c r="BXO30" s="7"/>
      <c r="BXP30" s="7"/>
      <c r="BXQ30" s="7"/>
      <c r="BXR30" s="7"/>
      <c r="BXS30" s="7"/>
      <c r="BXT30" s="7"/>
      <c r="BXU30" s="7"/>
      <c r="BXV30" s="7"/>
      <c r="BXW30" s="7"/>
      <c r="BXX30" s="7"/>
      <c r="BXY30" s="7"/>
      <c r="BXZ30" s="7"/>
      <c r="BYA30" s="7"/>
      <c r="BYB30" s="7"/>
      <c r="BYC30" s="7"/>
      <c r="BYD30" s="7"/>
      <c r="BYE30" s="7"/>
      <c r="BYF30" s="7"/>
      <c r="BYG30" s="7"/>
      <c r="BYH30" s="7"/>
      <c r="BYI30" s="7"/>
      <c r="BYJ30" s="7"/>
      <c r="BYK30" s="7"/>
      <c r="BYL30" s="7"/>
      <c r="BYM30" s="7"/>
      <c r="BYN30" s="7"/>
      <c r="BYO30" s="7"/>
      <c r="BYP30" s="7"/>
      <c r="BYQ30" s="7"/>
      <c r="BYR30" s="7"/>
      <c r="BYS30" s="7"/>
      <c r="BYT30" s="7"/>
      <c r="BYU30" s="7"/>
      <c r="BYV30" s="7"/>
      <c r="BYW30" s="7"/>
      <c r="BYX30" s="7"/>
      <c r="BYY30" s="7"/>
      <c r="BYZ30" s="7"/>
      <c r="BZA30" s="7"/>
      <c r="BZB30" s="7"/>
      <c r="BZC30" s="7"/>
      <c r="BZD30" s="7"/>
      <c r="BZE30" s="7"/>
      <c r="BZF30" s="7"/>
      <c r="BZG30" s="7"/>
      <c r="BZH30" s="7"/>
      <c r="BZI30" s="7"/>
      <c r="BZJ30" s="7"/>
      <c r="BZK30" s="7"/>
      <c r="BZL30" s="7"/>
      <c r="BZM30" s="7"/>
      <c r="BZN30" s="7"/>
      <c r="BZO30" s="7"/>
      <c r="BZP30" s="7"/>
      <c r="BZQ30" s="7"/>
      <c r="BZR30" s="7"/>
      <c r="BZS30" s="7"/>
      <c r="BZT30" s="7"/>
      <c r="BZU30" s="7"/>
      <c r="BZV30" s="7"/>
      <c r="BZW30" s="7"/>
      <c r="BZX30" s="7"/>
      <c r="BZY30" s="7"/>
      <c r="BZZ30" s="7"/>
      <c r="CAA30" s="7"/>
      <c r="CAB30" s="7"/>
      <c r="CAC30" s="7"/>
      <c r="CAD30" s="7"/>
      <c r="CAE30" s="7"/>
      <c r="CAF30" s="7"/>
      <c r="CAG30" s="7"/>
      <c r="CAH30" s="7"/>
      <c r="CAI30" s="7"/>
      <c r="CAJ30" s="7"/>
      <c r="CAK30" s="7"/>
      <c r="CAL30" s="7"/>
      <c r="CAM30" s="7"/>
      <c r="CAN30" s="7"/>
      <c r="CAP30" s="7"/>
      <c r="CAQ30" s="7"/>
      <c r="CAR30" s="7"/>
      <c r="CAS30" s="7"/>
      <c r="CAT30" s="7"/>
      <c r="CAU30" s="7"/>
      <c r="CAV30" s="7"/>
      <c r="CAW30" s="7"/>
      <c r="CAX30" s="7"/>
      <c r="CAY30" s="7"/>
      <c r="CAZ30" s="7"/>
      <c r="CBA30" s="7"/>
      <c r="CBB30" s="7"/>
      <c r="CBC30" s="7"/>
      <c r="CBD30" s="7"/>
      <c r="CBE30" s="7"/>
      <c r="CBF30" s="7"/>
      <c r="CBG30" s="7"/>
      <c r="CBH30" s="7"/>
      <c r="CBI30" s="7"/>
      <c r="CBJ30" s="7"/>
      <c r="CBK30" s="7"/>
      <c r="CBL30" s="7"/>
      <c r="CBM30" s="7"/>
      <c r="CBN30" s="7"/>
      <c r="CBO30" s="7"/>
      <c r="CBP30" s="7"/>
      <c r="CBQ30" s="7"/>
      <c r="CBR30" s="7"/>
      <c r="CBS30" s="7"/>
      <c r="CBT30" s="7"/>
      <c r="CBU30" s="7"/>
      <c r="CBV30" s="7"/>
      <c r="CBW30" s="7"/>
      <c r="CBX30" s="7"/>
      <c r="CBY30" s="7"/>
      <c r="CBZ30" s="7"/>
      <c r="CCA30" s="7"/>
      <c r="CCB30" s="7"/>
      <c r="CCC30" s="7"/>
      <c r="CCD30" s="7"/>
      <c r="CCE30" s="7"/>
      <c r="CCF30" s="7"/>
      <c r="CCG30" s="7"/>
      <c r="CCH30" s="7"/>
      <c r="CCI30" s="7"/>
      <c r="CCJ30" s="7"/>
      <c r="CCK30" s="7"/>
      <c r="CCL30" s="7"/>
      <c r="CCM30" s="7"/>
      <c r="CCN30" s="7"/>
      <c r="CCO30" s="7"/>
      <c r="CCP30" s="7"/>
      <c r="CCQ30" s="7"/>
      <c r="CCR30" s="7"/>
      <c r="CCS30" s="7"/>
      <c r="CCT30" s="7"/>
      <c r="CCU30" s="7"/>
      <c r="CCV30" s="7"/>
      <c r="CCW30" s="7"/>
      <c r="CCX30" s="7"/>
      <c r="CCY30" s="7"/>
      <c r="CCZ30" s="7"/>
      <c r="CDA30" s="7"/>
      <c r="CDB30" s="7"/>
      <c r="CDC30" s="7"/>
      <c r="CDD30" s="7"/>
      <c r="CDE30" s="7"/>
      <c r="CDF30" s="7"/>
      <c r="CDG30" s="7"/>
      <c r="CDH30" s="7"/>
      <c r="CDI30" s="7"/>
      <c r="CDJ30" s="7"/>
      <c r="CDK30" s="7"/>
      <c r="CDL30" s="7"/>
      <c r="CDM30" s="7"/>
      <c r="CDN30" s="7"/>
      <c r="CDO30" s="7"/>
      <c r="CDP30" s="7"/>
      <c r="CDQ30" s="7"/>
      <c r="CDR30" s="7"/>
      <c r="CDS30" s="7"/>
      <c r="CDT30" s="7"/>
      <c r="CDU30" s="7"/>
      <c r="CDV30" s="7"/>
      <c r="CDW30" s="7"/>
      <c r="CDX30" s="7"/>
      <c r="CDY30" s="7"/>
      <c r="CDZ30" s="7"/>
      <c r="CEA30" s="7"/>
      <c r="CEB30" s="7"/>
      <c r="CEC30" s="7"/>
      <c r="CED30" s="7"/>
      <c r="CEE30" s="7"/>
      <c r="CEF30" s="7"/>
      <c r="CEG30" s="7"/>
      <c r="CEH30" s="7"/>
      <c r="CEI30" s="7"/>
      <c r="CEJ30" s="7"/>
      <c r="CEK30" s="7"/>
      <c r="CEL30" s="7"/>
      <c r="CEM30" s="7"/>
      <c r="CEN30" s="7"/>
      <c r="CEO30" s="7"/>
      <c r="CEP30" s="7"/>
      <c r="CEQ30" s="7"/>
      <c r="CER30" s="7"/>
      <c r="CES30" s="7"/>
      <c r="CET30" s="7"/>
      <c r="CEU30" s="7"/>
      <c r="CEV30" s="7"/>
      <c r="CEW30" s="7"/>
      <c r="CEX30" s="7"/>
      <c r="CEY30" s="7"/>
      <c r="CEZ30" s="7"/>
      <c r="CFA30" s="7"/>
      <c r="CFB30" s="7"/>
      <c r="CFC30" s="7"/>
      <c r="CFD30" s="7"/>
      <c r="CFE30" s="7"/>
      <c r="CFF30" s="7"/>
      <c r="CFG30" s="7"/>
      <c r="CFH30" s="7"/>
      <c r="CFI30" s="7"/>
      <c r="CFJ30" s="7"/>
      <c r="CFK30" s="7"/>
      <c r="CFL30" s="7"/>
      <c r="CFM30" s="7"/>
      <c r="CFN30" s="7"/>
      <c r="CFO30" s="7"/>
      <c r="CFP30" s="7"/>
      <c r="CFQ30" s="7"/>
      <c r="CFR30" s="7"/>
      <c r="CFS30" s="7"/>
      <c r="CFT30" s="7"/>
      <c r="CFU30" s="7"/>
      <c r="CFV30" s="7"/>
      <c r="CFW30" s="7"/>
      <c r="CFX30" s="7"/>
      <c r="CFY30" s="7"/>
      <c r="CFZ30" s="7"/>
      <c r="CGA30" s="7"/>
      <c r="CGB30" s="7"/>
      <c r="CGC30" s="7"/>
      <c r="CGD30" s="7"/>
      <c r="CGE30" s="7"/>
      <c r="CGF30" s="7"/>
      <c r="CGG30" s="7"/>
      <c r="CGH30" s="7"/>
      <c r="CGI30" s="7"/>
      <c r="CGJ30" s="7"/>
      <c r="CGK30" s="7"/>
      <c r="CGL30" s="7"/>
      <c r="CGM30" s="7"/>
      <c r="CGN30" s="7"/>
      <c r="CGO30" s="7"/>
      <c r="CGP30" s="7"/>
      <c r="CGQ30" s="7"/>
      <c r="CGR30" s="7"/>
      <c r="CGS30" s="7"/>
      <c r="CGT30" s="7"/>
      <c r="CGU30" s="7"/>
      <c r="CGV30" s="7"/>
      <c r="CGW30" s="7"/>
      <c r="CGX30" s="7"/>
      <c r="CGY30" s="7"/>
      <c r="CGZ30" s="7"/>
      <c r="CHA30" s="7"/>
      <c r="CHB30" s="7"/>
      <c r="CHC30" s="7"/>
      <c r="CHD30" s="7"/>
      <c r="CHE30" s="7"/>
      <c r="CHF30" s="7"/>
      <c r="CHG30" s="7"/>
      <c r="CHH30" s="7"/>
      <c r="CHI30" s="7"/>
      <c r="CHJ30" s="7"/>
      <c r="CHK30" s="7"/>
      <c r="CHL30" s="7"/>
      <c r="CHM30" s="7"/>
      <c r="CHN30" s="7"/>
      <c r="CHO30" s="7"/>
      <c r="CHP30" s="7"/>
      <c r="CHQ30" s="7"/>
      <c r="CHR30" s="7"/>
      <c r="CHS30" s="7"/>
      <c r="CHT30" s="7"/>
      <c r="CHU30" s="7"/>
      <c r="CHV30" s="7"/>
      <c r="CHW30" s="7"/>
      <c r="CHX30" s="7"/>
      <c r="CHY30" s="7"/>
      <c r="CHZ30" s="7"/>
      <c r="CIA30" s="7"/>
      <c r="CIB30" s="7"/>
      <c r="CIC30" s="7"/>
      <c r="CID30" s="7"/>
      <c r="CIE30" s="7"/>
      <c r="CIF30" s="7"/>
      <c r="CIG30" s="7"/>
      <c r="CIH30" s="7"/>
      <c r="CII30" s="7"/>
      <c r="CIJ30" s="7"/>
      <c r="CIK30" s="7"/>
      <c r="CIL30" s="7"/>
      <c r="CIM30" s="7"/>
      <c r="CIN30" s="7"/>
      <c r="CIO30" s="7"/>
      <c r="CIP30" s="7"/>
      <c r="CIQ30" s="7"/>
      <c r="CIR30" s="7"/>
      <c r="CIS30" s="7"/>
      <c r="CIT30" s="7"/>
      <c r="CIU30" s="7"/>
      <c r="CIV30" s="7"/>
      <c r="CIW30" s="7"/>
      <c r="CIX30" s="7"/>
      <c r="CIY30" s="7"/>
      <c r="CIZ30" s="7"/>
      <c r="CJA30" s="7"/>
      <c r="CJB30" s="7"/>
      <c r="CJC30" s="7"/>
      <c r="CJD30" s="7"/>
      <c r="CJE30" s="7"/>
      <c r="CJF30" s="7"/>
      <c r="CJG30" s="7"/>
      <c r="CJH30" s="7"/>
      <c r="CJI30" s="7"/>
      <c r="CJJ30" s="7"/>
      <c r="CJK30" s="7"/>
      <c r="CJL30" s="7"/>
      <c r="CJM30" s="7"/>
      <c r="CJN30" s="7"/>
      <c r="CJO30" s="7"/>
      <c r="CJP30" s="7"/>
      <c r="CJQ30" s="7"/>
      <c r="CJR30" s="7"/>
      <c r="CJS30" s="7"/>
      <c r="CJT30" s="7"/>
      <c r="CJU30" s="7"/>
      <c r="CJV30" s="7"/>
      <c r="CJW30" s="7"/>
      <c r="CJX30" s="7"/>
      <c r="CJY30" s="7"/>
      <c r="CJZ30" s="7"/>
      <c r="CKA30" s="7"/>
      <c r="CKB30" s="7"/>
      <c r="CKC30" s="7"/>
      <c r="CKD30" s="7"/>
      <c r="CKE30" s="7"/>
      <c r="CKF30" s="7"/>
      <c r="CKG30" s="7"/>
      <c r="CKH30" s="7"/>
      <c r="CKI30" s="7"/>
      <c r="CKJ30" s="7"/>
      <c r="CKL30" s="7"/>
      <c r="CKM30" s="7"/>
      <c r="CKN30" s="7"/>
      <c r="CKO30" s="7"/>
      <c r="CKP30" s="7"/>
      <c r="CKQ30" s="7"/>
      <c r="CKR30" s="7"/>
      <c r="CKS30" s="7"/>
      <c r="CKT30" s="7"/>
      <c r="CKU30" s="7"/>
      <c r="CKV30" s="7"/>
      <c r="CKW30" s="7"/>
      <c r="CKX30" s="7"/>
      <c r="CKY30" s="7"/>
      <c r="CKZ30" s="7"/>
      <c r="CLA30" s="7"/>
      <c r="CLB30" s="7"/>
      <c r="CLC30" s="7"/>
      <c r="CLD30" s="7"/>
      <c r="CLE30" s="7"/>
      <c r="CLF30" s="7"/>
      <c r="CLG30" s="7"/>
      <c r="CLH30" s="7"/>
      <c r="CLI30" s="7"/>
      <c r="CLJ30" s="7"/>
      <c r="CLK30" s="7"/>
      <c r="CLL30" s="7"/>
      <c r="CLM30" s="7"/>
      <c r="CLN30" s="7"/>
      <c r="CLO30" s="7"/>
      <c r="CLP30" s="7"/>
      <c r="CLQ30" s="7"/>
      <c r="CLR30" s="7"/>
      <c r="CLS30" s="7"/>
      <c r="CLT30" s="7"/>
      <c r="CLU30" s="7"/>
      <c r="CLV30" s="7"/>
      <c r="CLW30" s="7"/>
      <c r="CLX30" s="7"/>
      <c r="CLY30" s="7"/>
      <c r="CLZ30" s="7"/>
      <c r="CMA30" s="7"/>
      <c r="CMB30" s="7"/>
      <c r="CMC30" s="7"/>
      <c r="CMD30" s="7"/>
      <c r="CME30" s="7"/>
      <c r="CMF30" s="7"/>
      <c r="CMG30" s="7"/>
      <c r="CMH30" s="7"/>
      <c r="CMI30" s="7"/>
      <c r="CMJ30" s="7"/>
      <c r="CMK30" s="7"/>
      <c r="CML30" s="7"/>
      <c r="CMM30" s="7"/>
      <c r="CMN30" s="7"/>
      <c r="CMO30" s="7"/>
      <c r="CMP30" s="7"/>
      <c r="CMQ30" s="7"/>
      <c r="CMR30" s="7"/>
      <c r="CMS30" s="7"/>
      <c r="CMT30" s="7"/>
      <c r="CMU30" s="7"/>
      <c r="CMV30" s="7"/>
      <c r="CMW30" s="7"/>
      <c r="CMX30" s="7"/>
      <c r="CMY30" s="7"/>
      <c r="CMZ30" s="7"/>
      <c r="CNA30" s="7"/>
      <c r="CNB30" s="7"/>
      <c r="CNC30" s="7"/>
      <c r="CND30" s="7"/>
      <c r="CNE30" s="7"/>
      <c r="CNF30" s="7"/>
      <c r="CNG30" s="7"/>
      <c r="CNH30" s="7"/>
      <c r="CNI30" s="7"/>
      <c r="CNJ30" s="7"/>
      <c r="CNK30" s="7"/>
      <c r="CNL30" s="7"/>
      <c r="CNM30" s="7"/>
      <c r="CNN30" s="7"/>
      <c r="CNO30" s="7"/>
      <c r="CNP30" s="7"/>
      <c r="CNQ30" s="7"/>
      <c r="CNR30" s="7"/>
      <c r="CNS30" s="7"/>
      <c r="CNT30" s="7"/>
      <c r="CNU30" s="7"/>
      <c r="CNV30" s="7"/>
      <c r="CNW30" s="7"/>
      <c r="CNX30" s="7"/>
      <c r="CNY30" s="7"/>
      <c r="CNZ30" s="7"/>
      <c r="COA30" s="7"/>
      <c r="COB30" s="7"/>
      <c r="COC30" s="7"/>
      <c r="COD30" s="7"/>
      <c r="COE30" s="7"/>
      <c r="COF30" s="7"/>
      <c r="COG30" s="7"/>
      <c r="COH30" s="7"/>
      <c r="COI30" s="7"/>
      <c r="COJ30" s="7"/>
      <c r="COK30" s="7"/>
      <c r="COL30" s="7"/>
      <c r="COM30" s="7"/>
      <c r="CON30" s="7"/>
      <c r="COO30" s="7"/>
      <c r="COP30" s="7"/>
      <c r="COQ30" s="7"/>
      <c r="COR30" s="7"/>
      <c r="COS30" s="7"/>
      <c r="COT30" s="7"/>
      <c r="COU30" s="7"/>
      <c r="COV30" s="7"/>
      <c r="COW30" s="7"/>
      <c r="COX30" s="7"/>
      <c r="COY30" s="7"/>
      <c r="COZ30" s="7"/>
      <c r="CPA30" s="7"/>
      <c r="CPB30" s="7"/>
      <c r="CPC30" s="7"/>
      <c r="CPD30" s="7"/>
      <c r="CPE30" s="7"/>
      <c r="CPF30" s="7"/>
      <c r="CPG30" s="7"/>
      <c r="CPH30" s="7"/>
      <c r="CPI30" s="7"/>
      <c r="CPJ30" s="7"/>
      <c r="CPK30" s="7"/>
      <c r="CPL30" s="7"/>
      <c r="CPM30" s="7"/>
      <c r="CPN30" s="7"/>
      <c r="CPO30" s="7"/>
      <c r="CPP30" s="7"/>
      <c r="CPQ30" s="7"/>
      <c r="CPR30" s="7"/>
      <c r="CPS30" s="7"/>
      <c r="CPT30" s="7"/>
      <c r="CPU30" s="7"/>
      <c r="CPV30" s="7"/>
      <c r="CPW30" s="7"/>
      <c r="CPX30" s="7"/>
      <c r="CPY30" s="7"/>
      <c r="CPZ30" s="7"/>
      <c r="CQA30" s="7"/>
      <c r="CQB30" s="7"/>
      <c r="CQC30" s="7"/>
      <c r="CQD30" s="7"/>
      <c r="CQE30" s="7"/>
      <c r="CQF30" s="7"/>
      <c r="CQG30" s="7"/>
      <c r="CQH30" s="7"/>
      <c r="CQI30" s="7"/>
      <c r="CQJ30" s="7"/>
      <c r="CQK30" s="7"/>
      <c r="CQL30" s="7"/>
      <c r="CQM30" s="7"/>
      <c r="CQN30" s="7"/>
      <c r="CQO30" s="7"/>
      <c r="CQP30" s="7"/>
      <c r="CQQ30" s="7"/>
      <c r="CQR30" s="7"/>
      <c r="CQS30" s="7"/>
      <c r="CQT30" s="7"/>
      <c r="CQU30" s="7"/>
      <c r="CQV30" s="7"/>
      <c r="CQW30" s="7"/>
      <c r="CQX30" s="7"/>
      <c r="CQY30" s="7"/>
      <c r="CQZ30" s="7"/>
      <c r="CRA30" s="7"/>
      <c r="CRB30" s="7"/>
      <c r="CRC30" s="7"/>
      <c r="CRD30" s="7"/>
      <c r="CRE30" s="7"/>
      <c r="CRF30" s="7"/>
      <c r="CRG30" s="7"/>
      <c r="CRH30" s="7"/>
      <c r="CRI30" s="7"/>
      <c r="CRJ30" s="7"/>
      <c r="CRK30" s="7"/>
      <c r="CRL30" s="7"/>
      <c r="CRM30" s="7"/>
      <c r="CRN30" s="7"/>
      <c r="CRO30" s="7"/>
      <c r="CRP30" s="7"/>
      <c r="CRQ30" s="7"/>
      <c r="CRR30" s="7"/>
      <c r="CRS30" s="7"/>
      <c r="CRT30" s="7"/>
      <c r="CRU30" s="7"/>
      <c r="CRV30" s="7"/>
      <c r="CRW30" s="7"/>
      <c r="CRX30" s="7"/>
      <c r="CRY30" s="7"/>
      <c r="CRZ30" s="7"/>
      <c r="CSA30" s="7"/>
      <c r="CSB30" s="7"/>
      <c r="CSC30" s="7"/>
      <c r="CSD30" s="7"/>
      <c r="CSE30" s="7"/>
      <c r="CSF30" s="7"/>
      <c r="CSG30" s="7"/>
      <c r="CSH30" s="7"/>
      <c r="CSI30" s="7"/>
      <c r="CSJ30" s="7"/>
      <c r="CSK30" s="7"/>
      <c r="CSL30" s="7"/>
      <c r="CSM30" s="7"/>
      <c r="CSN30" s="7"/>
      <c r="CSO30" s="7"/>
      <c r="CSP30" s="7"/>
      <c r="CSQ30" s="7"/>
      <c r="CSR30" s="7"/>
      <c r="CSS30" s="7"/>
      <c r="CST30" s="7"/>
      <c r="CSU30" s="7"/>
      <c r="CSV30" s="7"/>
      <c r="CSW30" s="7"/>
      <c r="CSX30" s="7"/>
      <c r="CSY30" s="7"/>
      <c r="CSZ30" s="7"/>
      <c r="CTA30" s="7"/>
      <c r="CTB30" s="7"/>
      <c r="CTC30" s="7"/>
      <c r="CTD30" s="7"/>
      <c r="CTE30" s="7"/>
      <c r="CTF30" s="7"/>
      <c r="CTG30" s="7"/>
      <c r="CTH30" s="7"/>
      <c r="CTI30" s="7"/>
      <c r="CTJ30" s="7"/>
      <c r="CTK30" s="7"/>
      <c r="CTL30" s="7"/>
      <c r="CTM30" s="7"/>
      <c r="CTN30" s="7"/>
      <c r="CTO30" s="7"/>
      <c r="CTP30" s="7"/>
      <c r="CTQ30" s="7"/>
      <c r="CTR30" s="7"/>
      <c r="CTS30" s="7"/>
      <c r="CTT30" s="7"/>
      <c r="CTU30" s="7"/>
      <c r="CTV30" s="7"/>
      <c r="CTW30" s="7"/>
      <c r="CTX30" s="7"/>
      <c r="CTY30" s="7"/>
      <c r="CTZ30" s="7"/>
      <c r="CUA30" s="7"/>
      <c r="CUB30" s="7"/>
      <c r="CUC30" s="7"/>
      <c r="CUD30" s="7"/>
      <c r="CUE30" s="7"/>
      <c r="CUF30" s="7"/>
      <c r="CUH30" s="7"/>
      <c r="CUI30" s="7"/>
      <c r="CUJ30" s="7"/>
      <c r="CUK30" s="7"/>
      <c r="CUL30" s="7"/>
      <c r="CUM30" s="7"/>
      <c r="CUN30" s="7"/>
      <c r="CUO30" s="7"/>
      <c r="CUP30" s="7"/>
      <c r="CUQ30" s="7"/>
      <c r="CUR30" s="7"/>
      <c r="CUS30" s="7"/>
      <c r="CUT30" s="7"/>
      <c r="CUU30" s="7"/>
      <c r="CUV30" s="7"/>
      <c r="CUW30" s="7"/>
      <c r="CUX30" s="7"/>
      <c r="CUY30" s="7"/>
      <c r="CUZ30" s="7"/>
      <c r="CVA30" s="7"/>
      <c r="CVB30" s="7"/>
      <c r="CVC30" s="7"/>
      <c r="CVD30" s="7"/>
      <c r="CVE30" s="7"/>
      <c r="CVF30" s="7"/>
      <c r="CVG30" s="7"/>
      <c r="CVH30" s="7"/>
      <c r="CVI30" s="7"/>
      <c r="CVJ30" s="7"/>
      <c r="CVK30" s="7"/>
      <c r="CVL30" s="7"/>
      <c r="CVM30" s="7"/>
      <c r="CVN30" s="7"/>
      <c r="CVO30" s="7"/>
      <c r="CVP30" s="7"/>
      <c r="CVQ30" s="7"/>
      <c r="CVR30" s="7"/>
      <c r="CVS30" s="7"/>
      <c r="CVT30" s="7"/>
      <c r="CVU30" s="7"/>
      <c r="CVV30" s="7"/>
      <c r="CVW30" s="7"/>
      <c r="CVX30" s="7"/>
      <c r="CVY30" s="7"/>
      <c r="CVZ30" s="7"/>
      <c r="CWA30" s="7"/>
      <c r="CWB30" s="7"/>
      <c r="CWC30" s="7"/>
      <c r="CWD30" s="7"/>
      <c r="CWE30" s="7"/>
      <c r="CWF30" s="7"/>
      <c r="CWG30" s="7"/>
      <c r="CWH30" s="7"/>
      <c r="CWI30" s="7"/>
      <c r="CWJ30" s="7"/>
      <c r="CWK30" s="7"/>
      <c r="CWL30" s="7"/>
      <c r="CWM30" s="7"/>
      <c r="CWN30" s="7"/>
      <c r="CWO30" s="7"/>
      <c r="CWP30" s="7"/>
      <c r="CWQ30" s="7"/>
      <c r="CWR30" s="7"/>
      <c r="CWS30" s="7"/>
      <c r="CWT30" s="7"/>
      <c r="CWU30" s="7"/>
      <c r="CWV30" s="7"/>
      <c r="CWW30" s="7"/>
      <c r="CWX30" s="7"/>
      <c r="CWY30" s="7"/>
      <c r="CWZ30" s="7"/>
      <c r="CXA30" s="7"/>
      <c r="CXB30" s="7"/>
      <c r="CXC30" s="7"/>
      <c r="CXD30" s="7"/>
      <c r="CXE30" s="7"/>
      <c r="CXF30" s="7"/>
      <c r="CXG30" s="7"/>
      <c r="CXH30" s="7"/>
      <c r="CXI30" s="7"/>
      <c r="CXJ30" s="7"/>
      <c r="CXK30" s="7"/>
      <c r="CXL30" s="7"/>
      <c r="CXM30" s="7"/>
      <c r="CXN30" s="7"/>
      <c r="CXO30" s="7"/>
      <c r="CXP30" s="7"/>
      <c r="CXQ30" s="7"/>
      <c r="CXR30" s="7"/>
      <c r="CXS30" s="7"/>
      <c r="CXT30" s="7"/>
      <c r="CXU30" s="7"/>
      <c r="CXV30" s="7"/>
      <c r="CXW30" s="7"/>
      <c r="CXX30" s="7"/>
      <c r="CXY30" s="7"/>
      <c r="CXZ30" s="7"/>
      <c r="CYA30" s="7"/>
      <c r="CYB30" s="7"/>
      <c r="CYC30" s="7"/>
      <c r="CYD30" s="7"/>
      <c r="CYE30" s="7"/>
      <c r="CYF30" s="7"/>
      <c r="CYG30" s="7"/>
      <c r="CYH30" s="7"/>
      <c r="CYI30" s="7"/>
      <c r="CYJ30" s="7"/>
      <c r="CYK30" s="7"/>
      <c r="CYL30" s="7"/>
      <c r="CYM30" s="7"/>
      <c r="CYN30" s="7"/>
      <c r="CYO30" s="7"/>
      <c r="CYP30" s="7"/>
      <c r="CYQ30" s="7"/>
      <c r="CYR30" s="7"/>
      <c r="CYS30" s="7"/>
      <c r="CYT30" s="7"/>
      <c r="CYU30" s="7"/>
      <c r="CYV30" s="7"/>
      <c r="CYW30" s="7"/>
      <c r="CYX30" s="7"/>
      <c r="CYY30" s="7"/>
      <c r="CYZ30" s="7"/>
      <c r="CZA30" s="7"/>
      <c r="CZB30" s="7"/>
      <c r="CZC30" s="7"/>
      <c r="CZD30" s="7"/>
      <c r="CZE30" s="7"/>
      <c r="CZF30" s="7"/>
      <c r="CZG30" s="7"/>
      <c r="CZH30" s="7"/>
      <c r="CZI30" s="7"/>
      <c r="CZJ30" s="7"/>
      <c r="CZK30" s="7"/>
      <c r="CZL30" s="7"/>
      <c r="CZM30" s="7"/>
      <c r="CZN30" s="7"/>
      <c r="CZO30" s="7"/>
      <c r="CZP30" s="7"/>
      <c r="CZQ30" s="7"/>
      <c r="CZR30" s="7"/>
      <c r="CZS30" s="7"/>
      <c r="CZT30" s="7"/>
      <c r="CZU30" s="7"/>
      <c r="CZV30" s="7"/>
      <c r="CZW30" s="7"/>
      <c r="CZX30" s="7"/>
      <c r="CZY30" s="7"/>
      <c r="CZZ30" s="7"/>
      <c r="DAA30" s="7"/>
      <c r="DAB30" s="7"/>
      <c r="DAC30" s="7"/>
      <c r="DAD30" s="7"/>
      <c r="DAE30" s="7"/>
      <c r="DAF30" s="7"/>
      <c r="DAG30" s="7"/>
      <c r="DAH30" s="7"/>
      <c r="DAI30" s="7"/>
      <c r="DAJ30" s="7"/>
      <c r="DAK30" s="7"/>
      <c r="DAL30" s="7"/>
      <c r="DAM30" s="7"/>
      <c r="DAN30" s="7"/>
      <c r="DAO30" s="7"/>
      <c r="DAP30" s="7"/>
      <c r="DAQ30" s="7"/>
      <c r="DAR30" s="7"/>
      <c r="DAS30" s="7"/>
      <c r="DAT30" s="7"/>
      <c r="DAU30" s="7"/>
      <c r="DAV30" s="7"/>
      <c r="DAW30" s="7"/>
      <c r="DAX30" s="7"/>
      <c r="DAY30" s="7"/>
      <c r="DAZ30" s="7"/>
      <c r="DBA30" s="7"/>
      <c r="DBB30" s="7"/>
      <c r="DBC30" s="7"/>
      <c r="DBD30" s="7"/>
      <c r="DBE30" s="7"/>
      <c r="DBF30" s="7"/>
      <c r="DBG30" s="7"/>
      <c r="DBH30" s="7"/>
      <c r="DBI30" s="7"/>
      <c r="DBJ30" s="7"/>
      <c r="DBK30" s="7"/>
      <c r="DBL30" s="7"/>
      <c r="DBM30" s="7"/>
      <c r="DBN30" s="7"/>
      <c r="DBO30" s="7"/>
      <c r="DBP30" s="7"/>
      <c r="DBQ30" s="7"/>
      <c r="DBR30" s="7"/>
      <c r="DBS30" s="7"/>
      <c r="DBT30" s="7"/>
      <c r="DBU30" s="7"/>
      <c r="DBV30" s="7"/>
      <c r="DBW30" s="7"/>
      <c r="DBX30" s="7"/>
      <c r="DBY30" s="7"/>
      <c r="DBZ30" s="7"/>
      <c r="DCA30" s="7"/>
      <c r="DCB30" s="7"/>
      <c r="DCC30" s="7"/>
      <c r="DCD30" s="7"/>
      <c r="DCE30" s="7"/>
      <c r="DCF30" s="7"/>
      <c r="DCG30" s="7"/>
      <c r="DCH30" s="7"/>
      <c r="DCI30" s="7"/>
      <c r="DCJ30" s="7"/>
      <c r="DCK30" s="7"/>
      <c r="DCL30" s="7"/>
      <c r="DCM30" s="7"/>
      <c r="DCN30" s="7"/>
      <c r="DCO30" s="7"/>
      <c r="DCP30" s="7"/>
      <c r="DCQ30" s="7"/>
      <c r="DCR30" s="7"/>
      <c r="DCS30" s="7"/>
      <c r="DCT30" s="7"/>
      <c r="DCU30" s="7"/>
      <c r="DCV30" s="7"/>
      <c r="DCW30" s="7"/>
      <c r="DCX30" s="7"/>
      <c r="DCY30" s="7"/>
      <c r="DCZ30" s="7"/>
      <c r="DDA30" s="7"/>
      <c r="DDB30" s="7"/>
      <c r="DDC30" s="7"/>
      <c r="DDD30" s="7"/>
      <c r="DDE30" s="7"/>
      <c r="DDF30" s="7"/>
      <c r="DDG30" s="7"/>
      <c r="DDH30" s="7"/>
      <c r="DDI30" s="7"/>
      <c r="DDJ30" s="7"/>
      <c r="DDK30" s="7"/>
      <c r="DDL30" s="7"/>
      <c r="DDM30" s="7"/>
      <c r="DDN30" s="7"/>
      <c r="DDO30" s="7"/>
      <c r="DDP30" s="7"/>
      <c r="DDQ30" s="7"/>
      <c r="DDR30" s="7"/>
      <c r="DDS30" s="7"/>
      <c r="DDT30" s="7"/>
      <c r="DDU30" s="7"/>
      <c r="DDV30" s="7"/>
      <c r="DDW30" s="7"/>
      <c r="DDX30" s="7"/>
      <c r="DDY30" s="7"/>
      <c r="DDZ30" s="7"/>
      <c r="DEA30" s="7"/>
      <c r="DEB30" s="7"/>
      <c r="DED30" s="7"/>
      <c r="DEE30" s="7"/>
      <c r="DEF30" s="7"/>
      <c r="DEG30" s="7"/>
      <c r="DEH30" s="7"/>
      <c r="DEI30" s="7"/>
      <c r="DEJ30" s="7"/>
      <c r="DEK30" s="7"/>
      <c r="DEL30" s="7"/>
      <c r="DEM30" s="7"/>
      <c r="DEN30" s="7"/>
      <c r="DEO30" s="7"/>
      <c r="DEP30" s="7"/>
      <c r="DEQ30" s="7"/>
      <c r="DER30" s="7"/>
      <c r="DES30" s="7"/>
      <c r="DET30" s="7"/>
      <c r="DEU30" s="7"/>
      <c r="DEV30" s="7"/>
      <c r="DEW30" s="7"/>
      <c r="DEX30" s="7"/>
      <c r="DEY30" s="7"/>
      <c r="DEZ30" s="7"/>
      <c r="DFA30" s="7"/>
      <c r="DFB30" s="7"/>
      <c r="DFC30" s="7"/>
      <c r="DFD30" s="7"/>
      <c r="DFE30" s="7"/>
      <c r="DFF30" s="7"/>
      <c r="DFG30" s="7"/>
      <c r="DFH30" s="7"/>
      <c r="DFI30" s="7"/>
      <c r="DFJ30" s="7"/>
      <c r="DFK30" s="7"/>
      <c r="DFL30" s="7"/>
      <c r="DFM30" s="7"/>
      <c r="DFN30" s="7"/>
      <c r="DFO30" s="7"/>
      <c r="DFP30" s="7"/>
      <c r="DFQ30" s="7"/>
      <c r="DFR30" s="7"/>
      <c r="DFS30" s="7"/>
      <c r="DFT30" s="7"/>
      <c r="DFU30" s="7"/>
      <c r="DFV30" s="7"/>
      <c r="DFW30" s="7"/>
      <c r="DFX30" s="7"/>
      <c r="DFY30" s="7"/>
      <c r="DFZ30" s="7"/>
      <c r="DGA30" s="7"/>
      <c r="DGB30" s="7"/>
      <c r="DGC30" s="7"/>
      <c r="DGD30" s="7"/>
      <c r="DGE30" s="7"/>
      <c r="DGF30" s="7"/>
      <c r="DGG30" s="7"/>
      <c r="DGH30" s="7"/>
      <c r="DGI30" s="7"/>
      <c r="DGJ30" s="7"/>
      <c r="DGK30" s="7"/>
      <c r="DGL30" s="7"/>
      <c r="DGM30" s="7"/>
      <c r="DGN30" s="7"/>
      <c r="DGO30" s="7"/>
      <c r="DGP30" s="7"/>
      <c r="DGQ30" s="7"/>
      <c r="DGR30" s="7"/>
      <c r="DGS30" s="7"/>
      <c r="DGT30" s="7"/>
      <c r="DGU30" s="7"/>
      <c r="DGV30" s="7"/>
      <c r="DGW30" s="7"/>
      <c r="DGX30" s="7"/>
      <c r="DGY30" s="7"/>
      <c r="DGZ30" s="7"/>
      <c r="DHA30" s="7"/>
      <c r="DHB30" s="7"/>
      <c r="DHC30" s="7"/>
      <c r="DHD30" s="7"/>
      <c r="DHE30" s="7"/>
      <c r="DHF30" s="7"/>
      <c r="DHG30" s="7"/>
      <c r="DHH30" s="7"/>
      <c r="DHI30" s="7"/>
      <c r="DHJ30" s="7"/>
      <c r="DHK30" s="7"/>
      <c r="DHL30" s="7"/>
      <c r="DHM30" s="7"/>
      <c r="DHN30" s="7"/>
      <c r="DHO30" s="7"/>
      <c r="DHP30" s="7"/>
      <c r="DHQ30" s="7"/>
      <c r="DHR30" s="7"/>
      <c r="DHS30" s="7"/>
      <c r="DHT30" s="7"/>
      <c r="DHU30" s="7"/>
      <c r="DHV30" s="7"/>
      <c r="DHW30" s="7"/>
      <c r="DHX30" s="7"/>
      <c r="DHY30" s="7"/>
      <c r="DHZ30" s="7"/>
      <c r="DIA30" s="7"/>
      <c r="DIB30" s="7"/>
      <c r="DIC30" s="7"/>
      <c r="DID30" s="7"/>
      <c r="DIE30" s="7"/>
      <c r="DIF30" s="7"/>
      <c r="DIG30" s="7"/>
      <c r="DIH30" s="7"/>
      <c r="DII30" s="7"/>
      <c r="DIJ30" s="7"/>
      <c r="DIK30" s="7"/>
      <c r="DIL30" s="7"/>
      <c r="DIM30" s="7"/>
      <c r="DIN30" s="7"/>
      <c r="DIO30" s="7"/>
      <c r="DIP30" s="7"/>
      <c r="DIQ30" s="7"/>
      <c r="DIR30" s="7"/>
      <c r="DIS30" s="7"/>
      <c r="DIT30" s="7"/>
      <c r="DIU30" s="7"/>
      <c r="DIV30" s="7"/>
      <c r="DIW30" s="7"/>
      <c r="DIX30" s="7"/>
      <c r="DIY30" s="7"/>
      <c r="DIZ30" s="7"/>
      <c r="DJA30" s="7"/>
      <c r="DJB30" s="7"/>
      <c r="DJC30" s="7"/>
      <c r="DJD30" s="7"/>
      <c r="DJE30" s="7"/>
      <c r="DJF30" s="7"/>
      <c r="DJG30" s="7"/>
      <c r="DJH30" s="7"/>
      <c r="DJI30" s="7"/>
      <c r="DJJ30" s="7"/>
      <c r="DJK30" s="7"/>
      <c r="DJL30" s="7"/>
      <c r="DJM30" s="7"/>
      <c r="DJN30" s="7"/>
      <c r="DJO30" s="7"/>
      <c r="DJP30" s="7"/>
      <c r="DJQ30" s="7"/>
      <c r="DJR30" s="7"/>
      <c r="DJS30" s="7"/>
      <c r="DJT30" s="7"/>
      <c r="DJU30" s="7"/>
      <c r="DJV30" s="7"/>
      <c r="DJW30" s="7"/>
      <c r="DJX30" s="7"/>
      <c r="DJY30" s="7"/>
      <c r="DJZ30" s="7"/>
      <c r="DKA30" s="7"/>
      <c r="DKB30" s="7"/>
      <c r="DKC30" s="7"/>
      <c r="DKD30" s="7"/>
      <c r="DKE30" s="7"/>
      <c r="DKF30" s="7"/>
      <c r="DKG30" s="7"/>
      <c r="DKH30" s="7"/>
      <c r="DKI30" s="7"/>
      <c r="DKJ30" s="7"/>
      <c r="DKK30" s="7"/>
      <c r="DKL30" s="7"/>
      <c r="DKM30" s="7"/>
      <c r="DKN30" s="7"/>
      <c r="DKO30" s="7"/>
      <c r="DKP30" s="7"/>
      <c r="DKQ30" s="7"/>
      <c r="DKR30" s="7"/>
      <c r="DKS30" s="7"/>
      <c r="DKT30" s="7"/>
      <c r="DKU30" s="7"/>
      <c r="DKV30" s="7"/>
      <c r="DKW30" s="7"/>
      <c r="DKX30" s="7"/>
      <c r="DKY30" s="7"/>
      <c r="DKZ30" s="7"/>
      <c r="DLA30" s="7"/>
      <c r="DLB30" s="7"/>
      <c r="DLC30" s="7"/>
      <c r="DLD30" s="7"/>
      <c r="DLE30" s="7"/>
      <c r="DLF30" s="7"/>
      <c r="DLG30" s="7"/>
      <c r="DLH30" s="7"/>
      <c r="DLI30" s="7"/>
      <c r="DLJ30" s="7"/>
      <c r="DLK30" s="7"/>
      <c r="DLL30" s="7"/>
      <c r="DLM30" s="7"/>
      <c r="DLN30" s="7"/>
      <c r="DLO30" s="7"/>
      <c r="DLP30" s="7"/>
      <c r="DLQ30" s="7"/>
      <c r="DLR30" s="7"/>
      <c r="DLS30" s="7"/>
      <c r="DLT30" s="7"/>
      <c r="DLU30" s="7"/>
      <c r="DLV30" s="7"/>
      <c r="DLW30" s="7"/>
      <c r="DLX30" s="7"/>
      <c r="DLY30" s="7"/>
      <c r="DLZ30" s="7"/>
      <c r="DMA30" s="7"/>
      <c r="DMB30" s="7"/>
      <c r="DMC30" s="7"/>
      <c r="DMD30" s="7"/>
      <c r="DME30" s="7"/>
      <c r="DMF30" s="7"/>
      <c r="DMG30" s="7"/>
      <c r="DMH30" s="7"/>
      <c r="DMI30" s="7"/>
      <c r="DMJ30" s="7"/>
      <c r="DMK30" s="7"/>
      <c r="DML30" s="7"/>
      <c r="DMM30" s="7"/>
      <c r="DMN30" s="7"/>
      <c r="DMO30" s="7"/>
      <c r="DMP30" s="7"/>
      <c r="DMQ30" s="7"/>
      <c r="DMR30" s="7"/>
      <c r="DMS30" s="7"/>
      <c r="DMT30" s="7"/>
      <c r="DMU30" s="7"/>
      <c r="DMV30" s="7"/>
      <c r="DMW30" s="7"/>
      <c r="DMX30" s="7"/>
      <c r="DMY30" s="7"/>
      <c r="DMZ30" s="7"/>
      <c r="DNA30" s="7"/>
      <c r="DNB30" s="7"/>
      <c r="DNC30" s="7"/>
      <c r="DND30" s="7"/>
      <c r="DNE30" s="7"/>
      <c r="DNF30" s="7"/>
      <c r="DNG30" s="7"/>
      <c r="DNH30" s="7"/>
      <c r="DNI30" s="7"/>
      <c r="DNJ30" s="7"/>
      <c r="DNK30" s="7"/>
      <c r="DNL30" s="7"/>
      <c r="DNM30" s="7"/>
      <c r="DNN30" s="7"/>
      <c r="DNO30" s="7"/>
      <c r="DNP30" s="7"/>
      <c r="DNQ30" s="7"/>
      <c r="DNR30" s="7"/>
      <c r="DNS30" s="7"/>
      <c r="DNT30" s="7"/>
      <c r="DNU30" s="7"/>
      <c r="DNV30" s="7"/>
      <c r="DNW30" s="7"/>
      <c r="DNX30" s="7"/>
      <c r="DNZ30" s="7"/>
      <c r="DOA30" s="7"/>
      <c r="DOB30" s="7"/>
      <c r="DOC30" s="7"/>
      <c r="DOD30" s="7"/>
      <c r="DOE30" s="7"/>
      <c r="DOF30" s="7"/>
      <c r="DOG30" s="7"/>
      <c r="DOH30" s="7"/>
      <c r="DOI30" s="7"/>
      <c r="DOJ30" s="7"/>
      <c r="DOK30" s="7"/>
      <c r="DOL30" s="7"/>
      <c r="DOM30" s="7"/>
      <c r="DON30" s="7"/>
      <c r="DOO30" s="7"/>
      <c r="DOP30" s="7"/>
      <c r="DOQ30" s="7"/>
      <c r="DOR30" s="7"/>
      <c r="DOS30" s="7"/>
      <c r="DOT30" s="7"/>
      <c r="DOU30" s="7"/>
      <c r="DOV30" s="7"/>
      <c r="DOW30" s="7"/>
      <c r="DOX30" s="7"/>
      <c r="DOY30" s="7"/>
      <c r="DOZ30" s="7"/>
      <c r="DPA30" s="7"/>
      <c r="DPB30" s="7"/>
      <c r="DPC30" s="7"/>
      <c r="DPD30" s="7"/>
      <c r="DPE30" s="7"/>
      <c r="DPF30" s="7"/>
      <c r="DPG30" s="7"/>
      <c r="DPH30" s="7"/>
      <c r="DPI30" s="7"/>
      <c r="DPJ30" s="7"/>
      <c r="DPK30" s="7"/>
      <c r="DPL30" s="7"/>
      <c r="DPM30" s="7"/>
      <c r="DPN30" s="7"/>
      <c r="DPO30" s="7"/>
      <c r="DPP30" s="7"/>
      <c r="DPQ30" s="7"/>
      <c r="DPR30" s="7"/>
      <c r="DPS30" s="7"/>
      <c r="DPT30" s="7"/>
      <c r="DPU30" s="7"/>
      <c r="DPV30" s="7"/>
      <c r="DPW30" s="7"/>
      <c r="DPX30" s="7"/>
      <c r="DPY30" s="7"/>
      <c r="DPZ30" s="7"/>
      <c r="DQA30" s="7"/>
      <c r="DQB30" s="7"/>
      <c r="DQC30" s="7"/>
      <c r="DQD30" s="7"/>
      <c r="DQE30" s="7"/>
      <c r="DQF30" s="7"/>
      <c r="DQG30" s="7"/>
      <c r="DQH30" s="7"/>
      <c r="DQI30" s="7"/>
      <c r="DQJ30" s="7"/>
      <c r="DQK30" s="7"/>
      <c r="DQL30" s="7"/>
      <c r="DQM30" s="7"/>
      <c r="DQN30" s="7"/>
      <c r="DQO30" s="7"/>
      <c r="DQP30" s="7"/>
      <c r="DQQ30" s="7"/>
      <c r="DQR30" s="7"/>
      <c r="DQS30" s="7"/>
      <c r="DQT30" s="7"/>
      <c r="DQU30" s="7"/>
      <c r="DQV30" s="7"/>
      <c r="DQW30" s="7"/>
      <c r="DQX30" s="7"/>
      <c r="DQY30" s="7"/>
      <c r="DQZ30" s="7"/>
      <c r="DRA30" s="7"/>
      <c r="DRB30" s="7"/>
      <c r="DRC30" s="7"/>
      <c r="DRD30" s="7"/>
      <c r="DRE30" s="7"/>
      <c r="DRF30" s="7"/>
      <c r="DRG30" s="7"/>
      <c r="DRH30" s="7"/>
      <c r="DRI30" s="7"/>
      <c r="DRJ30" s="7"/>
      <c r="DRK30" s="7"/>
      <c r="DRL30" s="7"/>
      <c r="DRM30" s="7"/>
      <c r="DRN30" s="7"/>
      <c r="DRO30" s="7"/>
      <c r="DRP30" s="7"/>
      <c r="DRQ30" s="7"/>
      <c r="DRR30" s="7"/>
      <c r="DRS30" s="7"/>
      <c r="DRT30" s="7"/>
      <c r="DRU30" s="7"/>
      <c r="DRV30" s="7"/>
      <c r="DRW30" s="7"/>
      <c r="DRX30" s="7"/>
      <c r="DRY30" s="7"/>
      <c r="DRZ30" s="7"/>
      <c r="DSA30" s="7"/>
      <c r="DSB30" s="7"/>
      <c r="DSC30" s="7"/>
      <c r="DSD30" s="7"/>
      <c r="DSE30" s="7"/>
      <c r="DSF30" s="7"/>
      <c r="DSG30" s="7"/>
      <c r="DSH30" s="7"/>
      <c r="DSI30" s="7"/>
      <c r="DSJ30" s="7"/>
      <c r="DSK30" s="7"/>
      <c r="DSL30" s="7"/>
      <c r="DSM30" s="7"/>
      <c r="DSN30" s="7"/>
      <c r="DSO30" s="7"/>
      <c r="DSP30" s="7"/>
      <c r="DSQ30" s="7"/>
      <c r="DSR30" s="7"/>
      <c r="DSS30" s="7"/>
      <c r="DST30" s="7"/>
      <c r="DSU30" s="7"/>
      <c r="DSV30" s="7"/>
      <c r="DSW30" s="7"/>
      <c r="DSX30" s="7"/>
      <c r="DSY30" s="7"/>
      <c r="DSZ30" s="7"/>
      <c r="DTA30" s="7"/>
      <c r="DTB30" s="7"/>
      <c r="DTC30" s="7"/>
      <c r="DTD30" s="7"/>
      <c r="DTE30" s="7"/>
      <c r="DTF30" s="7"/>
      <c r="DTG30" s="7"/>
      <c r="DTH30" s="7"/>
      <c r="DTI30" s="7"/>
      <c r="DTJ30" s="7"/>
      <c r="DTK30" s="7"/>
      <c r="DTL30" s="7"/>
      <c r="DTM30" s="7"/>
      <c r="DTN30" s="7"/>
      <c r="DTO30" s="7"/>
      <c r="DTP30" s="7"/>
      <c r="DTQ30" s="7"/>
      <c r="DTR30" s="7"/>
      <c r="DTS30" s="7"/>
      <c r="DTT30" s="7"/>
      <c r="DTU30" s="7"/>
      <c r="DTV30" s="7"/>
      <c r="DTW30" s="7"/>
      <c r="DTX30" s="7"/>
      <c r="DTY30" s="7"/>
      <c r="DTZ30" s="7"/>
      <c r="DUA30" s="7"/>
      <c r="DUB30" s="7"/>
      <c r="DUC30" s="7"/>
      <c r="DUD30" s="7"/>
      <c r="DUE30" s="7"/>
      <c r="DUF30" s="7"/>
      <c r="DUG30" s="7"/>
      <c r="DUH30" s="7"/>
      <c r="DUI30" s="7"/>
      <c r="DUJ30" s="7"/>
      <c r="DUK30" s="7"/>
      <c r="DUL30" s="7"/>
      <c r="DUM30" s="7"/>
      <c r="DUN30" s="7"/>
      <c r="DUO30" s="7"/>
      <c r="DUP30" s="7"/>
      <c r="DUQ30" s="7"/>
      <c r="DUR30" s="7"/>
      <c r="DUS30" s="7"/>
      <c r="DUT30" s="7"/>
      <c r="DUU30" s="7"/>
      <c r="DUV30" s="7"/>
      <c r="DUW30" s="7"/>
      <c r="DUX30" s="7"/>
      <c r="DUY30" s="7"/>
      <c r="DUZ30" s="7"/>
      <c r="DVA30" s="7"/>
      <c r="DVB30" s="7"/>
      <c r="DVC30" s="7"/>
      <c r="DVD30" s="7"/>
      <c r="DVE30" s="7"/>
      <c r="DVF30" s="7"/>
      <c r="DVG30" s="7"/>
      <c r="DVH30" s="7"/>
      <c r="DVI30" s="7"/>
      <c r="DVJ30" s="7"/>
      <c r="DVK30" s="7"/>
      <c r="DVL30" s="7"/>
      <c r="DVM30" s="7"/>
      <c r="DVN30" s="7"/>
      <c r="DVO30" s="7"/>
      <c r="DVP30" s="7"/>
      <c r="DVQ30" s="7"/>
      <c r="DVR30" s="7"/>
      <c r="DVS30" s="7"/>
      <c r="DVT30" s="7"/>
      <c r="DVU30" s="7"/>
      <c r="DVV30" s="7"/>
      <c r="DVW30" s="7"/>
      <c r="DVX30" s="7"/>
      <c r="DVY30" s="7"/>
      <c r="DVZ30" s="7"/>
      <c r="DWA30" s="7"/>
      <c r="DWB30" s="7"/>
      <c r="DWC30" s="7"/>
      <c r="DWD30" s="7"/>
      <c r="DWE30" s="7"/>
      <c r="DWF30" s="7"/>
      <c r="DWG30" s="7"/>
      <c r="DWH30" s="7"/>
      <c r="DWI30" s="7"/>
      <c r="DWJ30" s="7"/>
      <c r="DWK30" s="7"/>
      <c r="DWL30" s="7"/>
      <c r="DWM30" s="7"/>
      <c r="DWN30" s="7"/>
      <c r="DWO30" s="7"/>
      <c r="DWP30" s="7"/>
      <c r="DWQ30" s="7"/>
      <c r="DWR30" s="7"/>
      <c r="DWS30" s="7"/>
      <c r="DWT30" s="7"/>
      <c r="DWU30" s="7"/>
      <c r="DWV30" s="7"/>
      <c r="DWW30" s="7"/>
      <c r="DWX30" s="7"/>
      <c r="DWY30" s="7"/>
      <c r="DWZ30" s="7"/>
      <c r="DXA30" s="7"/>
      <c r="DXB30" s="7"/>
      <c r="DXC30" s="7"/>
      <c r="DXD30" s="7"/>
      <c r="DXE30" s="7"/>
      <c r="DXF30" s="7"/>
      <c r="DXG30" s="7"/>
      <c r="DXH30" s="7"/>
      <c r="DXI30" s="7"/>
      <c r="DXJ30" s="7"/>
      <c r="DXK30" s="7"/>
      <c r="DXL30" s="7"/>
      <c r="DXM30" s="7"/>
      <c r="DXN30" s="7"/>
      <c r="DXO30" s="7"/>
      <c r="DXP30" s="7"/>
      <c r="DXQ30" s="7"/>
      <c r="DXR30" s="7"/>
      <c r="DXS30" s="7"/>
      <c r="DXT30" s="7"/>
      <c r="DXV30" s="7"/>
      <c r="DXW30" s="7"/>
      <c r="DXX30" s="7"/>
      <c r="DXY30" s="7"/>
      <c r="DXZ30" s="7"/>
      <c r="DYA30" s="7"/>
      <c r="DYB30" s="7"/>
      <c r="DYC30" s="7"/>
      <c r="DYD30" s="7"/>
      <c r="DYE30" s="7"/>
      <c r="DYF30" s="7"/>
      <c r="DYG30" s="7"/>
      <c r="DYH30" s="7"/>
      <c r="DYI30" s="7"/>
      <c r="DYJ30" s="7"/>
      <c r="DYK30" s="7"/>
      <c r="DYL30" s="7"/>
      <c r="DYM30" s="7"/>
      <c r="DYN30" s="7"/>
      <c r="DYO30" s="7"/>
      <c r="DYP30" s="7"/>
      <c r="DYQ30" s="7"/>
      <c r="DYR30" s="7"/>
      <c r="DYS30" s="7"/>
      <c r="DYT30" s="7"/>
      <c r="DYU30" s="7"/>
      <c r="DYV30" s="7"/>
      <c r="DYW30" s="7"/>
      <c r="DYX30" s="7"/>
      <c r="DYY30" s="7"/>
      <c r="DYZ30" s="7"/>
      <c r="DZA30" s="7"/>
      <c r="DZB30" s="7"/>
      <c r="DZC30" s="7"/>
      <c r="DZD30" s="7"/>
      <c r="DZE30" s="7"/>
      <c r="DZF30" s="7"/>
      <c r="DZG30" s="7"/>
      <c r="DZH30" s="7"/>
      <c r="DZI30" s="7"/>
      <c r="DZJ30" s="7"/>
      <c r="DZK30" s="7"/>
      <c r="DZL30" s="7"/>
      <c r="DZM30" s="7"/>
      <c r="DZN30" s="7"/>
      <c r="DZO30" s="7"/>
      <c r="DZP30" s="7"/>
      <c r="DZQ30" s="7"/>
      <c r="DZR30" s="7"/>
      <c r="DZS30" s="7"/>
      <c r="DZT30" s="7"/>
      <c r="DZU30" s="7"/>
      <c r="DZV30" s="7"/>
      <c r="DZW30" s="7"/>
      <c r="DZX30" s="7"/>
      <c r="DZY30" s="7"/>
      <c r="DZZ30" s="7"/>
      <c r="EAA30" s="7"/>
      <c r="EAB30" s="7"/>
      <c r="EAC30" s="7"/>
      <c r="EAD30" s="7"/>
      <c r="EAE30" s="7"/>
      <c r="EAF30" s="7"/>
      <c r="EAG30" s="7"/>
      <c r="EAH30" s="7"/>
      <c r="EAI30" s="7"/>
      <c r="EAJ30" s="7"/>
      <c r="EAK30" s="7"/>
      <c r="EAL30" s="7"/>
      <c r="EAM30" s="7"/>
      <c r="EAN30" s="7"/>
      <c r="EAO30" s="7"/>
      <c r="EAP30" s="7"/>
      <c r="EAQ30" s="7"/>
      <c r="EAR30" s="7"/>
      <c r="EAS30" s="7"/>
      <c r="EAT30" s="7"/>
      <c r="EAU30" s="7"/>
      <c r="EAV30" s="7"/>
      <c r="EAW30" s="7"/>
      <c r="EAX30" s="7"/>
      <c r="EAY30" s="7"/>
      <c r="EAZ30" s="7"/>
      <c r="EBA30" s="7"/>
      <c r="EBB30" s="7"/>
      <c r="EBC30" s="7"/>
      <c r="EBD30" s="7"/>
      <c r="EBE30" s="7"/>
      <c r="EBF30" s="7"/>
      <c r="EBG30" s="7"/>
      <c r="EBH30" s="7"/>
      <c r="EBI30" s="7"/>
      <c r="EBJ30" s="7"/>
      <c r="EBK30" s="7"/>
      <c r="EBL30" s="7"/>
      <c r="EBM30" s="7"/>
      <c r="EBN30" s="7"/>
      <c r="EBO30" s="7"/>
      <c r="EBP30" s="7"/>
      <c r="EBQ30" s="7"/>
      <c r="EBR30" s="7"/>
      <c r="EBS30" s="7"/>
      <c r="EBT30" s="7"/>
      <c r="EBU30" s="7"/>
      <c r="EBV30" s="7"/>
      <c r="EBW30" s="7"/>
      <c r="EBX30" s="7"/>
      <c r="EBY30" s="7"/>
      <c r="EBZ30" s="7"/>
      <c r="ECA30" s="7"/>
      <c r="ECB30" s="7"/>
      <c r="ECC30" s="7"/>
      <c r="ECD30" s="7"/>
      <c r="ECE30" s="7"/>
      <c r="ECF30" s="7"/>
      <c r="ECG30" s="7"/>
      <c r="ECH30" s="7"/>
      <c r="ECI30" s="7"/>
      <c r="ECJ30" s="7"/>
      <c r="ECK30" s="7"/>
      <c r="ECL30" s="7"/>
      <c r="ECM30" s="7"/>
      <c r="ECN30" s="7"/>
      <c r="ECO30" s="7"/>
      <c r="ECP30" s="7"/>
      <c r="ECQ30" s="7"/>
      <c r="ECR30" s="7"/>
      <c r="ECS30" s="7"/>
      <c r="ECT30" s="7"/>
      <c r="ECU30" s="7"/>
      <c r="ECV30" s="7"/>
      <c r="ECW30" s="7"/>
      <c r="ECX30" s="7"/>
      <c r="ECY30" s="7"/>
      <c r="ECZ30" s="7"/>
      <c r="EDA30" s="7"/>
      <c r="EDB30" s="7"/>
      <c r="EDC30" s="7"/>
      <c r="EDD30" s="7"/>
      <c r="EDE30" s="7"/>
      <c r="EDF30" s="7"/>
      <c r="EDG30" s="7"/>
      <c r="EDH30" s="7"/>
      <c r="EDI30" s="7"/>
      <c r="EDJ30" s="7"/>
      <c r="EDK30" s="7"/>
      <c r="EDL30" s="7"/>
      <c r="EDM30" s="7"/>
      <c r="EDN30" s="7"/>
      <c r="EDO30" s="7"/>
      <c r="EDP30" s="7"/>
      <c r="EDQ30" s="7"/>
      <c r="EDR30" s="7"/>
      <c r="EDS30" s="7"/>
      <c r="EDT30" s="7"/>
      <c r="EDU30" s="7"/>
      <c r="EDV30" s="7"/>
      <c r="EDW30" s="7"/>
      <c r="EDX30" s="7"/>
      <c r="EDY30" s="7"/>
      <c r="EDZ30" s="7"/>
      <c r="EEA30" s="7"/>
      <c r="EEB30" s="7"/>
      <c r="EEC30" s="7"/>
      <c r="EED30" s="7"/>
      <c r="EEE30" s="7"/>
      <c r="EEF30" s="7"/>
      <c r="EEG30" s="7"/>
      <c r="EEH30" s="7"/>
      <c r="EEI30" s="7"/>
      <c r="EEJ30" s="7"/>
      <c r="EEK30" s="7"/>
      <c r="EEL30" s="7"/>
      <c r="EEM30" s="7"/>
      <c r="EEN30" s="7"/>
      <c r="EEO30" s="7"/>
      <c r="EEP30" s="7"/>
      <c r="EEQ30" s="7"/>
      <c r="EER30" s="7"/>
      <c r="EES30" s="7"/>
      <c r="EET30" s="7"/>
      <c r="EEU30" s="7"/>
      <c r="EEV30" s="7"/>
      <c r="EEW30" s="7"/>
      <c r="EEX30" s="7"/>
      <c r="EEY30" s="7"/>
      <c r="EEZ30" s="7"/>
      <c r="EFA30" s="7"/>
      <c r="EFB30" s="7"/>
      <c r="EFC30" s="7"/>
      <c r="EFD30" s="7"/>
      <c r="EFE30" s="7"/>
      <c r="EFF30" s="7"/>
      <c r="EFG30" s="7"/>
      <c r="EFH30" s="7"/>
      <c r="EFI30" s="7"/>
      <c r="EFJ30" s="7"/>
      <c r="EFK30" s="7"/>
      <c r="EFL30" s="7"/>
      <c r="EFM30" s="7"/>
      <c r="EFN30" s="7"/>
      <c r="EFO30" s="7"/>
      <c r="EFP30" s="7"/>
      <c r="EFQ30" s="7"/>
      <c r="EFR30" s="7"/>
      <c r="EFS30" s="7"/>
      <c r="EFT30" s="7"/>
      <c r="EFU30" s="7"/>
      <c r="EFV30" s="7"/>
      <c r="EFW30" s="7"/>
      <c r="EFX30" s="7"/>
      <c r="EFY30" s="7"/>
      <c r="EFZ30" s="7"/>
      <c r="EGA30" s="7"/>
      <c r="EGB30" s="7"/>
      <c r="EGC30" s="7"/>
      <c r="EGD30" s="7"/>
      <c r="EGE30" s="7"/>
      <c r="EGF30" s="7"/>
      <c r="EGG30" s="7"/>
      <c r="EGH30" s="7"/>
      <c r="EGI30" s="7"/>
      <c r="EGJ30" s="7"/>
      <c r="EGK30" s="7"/>
      <c r="EGL30" s="7"/>
      <c r="EGM30" s="7"/>
      <c r="EGN30" s="7"/>
      <c r="EGO30" s="7"/>
      <c r="EGP30" s="7"/>
      <c r="EGQ30" s="7"/>
      <c r="EGR30" s="7"/>
      <c r="EGS30" s="7"/>
      <c r="EGT30" s="7"/>
      <c r="EGU30" s="7"/>
      <c r="EGV30" s="7"/>
      <c r="EGW30" s="7"/>
      <c r="EGX30" s="7"/>
      <c r="EGY30" s="7"/>
      <c r="EGZ30" s="7"/>
      <c r="EHA30" s="7"/>
      <c r="EHB30" s="7"/>
      <c r="EHC30" s="7"/>
      <c r="EHD30" s="7"/>
      <c r="EHE30" s="7"/>
      <c r="EHF30" s="7"/>
      <c r="EHG30" s="7"/>
      <c r="EHH30" s="7"/>
      <c r="EHI30" s="7"/>
      <c r="EHJ30" s="7"/>
      <c r="EHK30" s="7"/>
      <c r="EHL30" s="7"/>
      <c r="EHM30" s="7"/>
      <c r="EHN30" s="7"/>
      <c r="EHO30" s="7"/>
      <c r="EHP30" s="7"/>
      <c r="EHR30" s="7"/>
      <c r="EHS30" s="7"/>
      <c r="EHT30" s="7"/>
      <c r="EHU30" s="7"/>
      <c r="EHV30" s="7"/>
      <c r="EHW30" s="7"/>
      <c r="EHX30" s="7"/>
      <c r="EHY30" s="7"/>
      <c r="EHZ30" s="7"/>
      <c r="EIA30" s="7"/>
      <c r="EIB30" s="7"/>
      <c r="EIC30" s="7"/>
      <c r="EID30" s="7"/>
      <c r="EIE30" s="7"/>
      <c r="EIF30" s="7"/>
      <c r="EIG30" s="7"/>
      <c r="EIH30" s="7"/>
      <c r="EII30" s="7"/>
      <c r="EIJ30" s="7"/>
      <c r="EIK30" s="7"/>
      <c r="EIL30" s="7"/>
      <c r="EIM30" s="7"/>
      <c r="EIN30" s="7"/>
      <c r="EIO30" s="7"/>
      <c r="EIP30" s="7"/>
      <c r="EIQ30" s="7"/>
      <c r="EIR30" s="7"/>
      <c r="EIS30" s="7"/>
      <c r="EIT30" s="7"/>
      <c r="EIU30" s="7"/>
      <c r="EIV30" s="7"/>
      <c r="EIW30" s="7"/>
      <c r="EIX30" s="7"/>
      <c r="EIY30" s="7"/>
      <c r="EIZ30" s="7"/>
      <c r="EJA30" s="7"/>
      <c r="EJB30" s="7"/>
      <c r="EJC30" s="7"/>
      <c r="EJD30" s="7"/>
      <c r="EJE30" s="7"/>
      <c r="EJF30" s="7"/>
      <c r="EJG30" s="7"/>
      <c r="EJH30" s="7"/>
      <c r="EJI30" s="7"/>
      <c r="EJJ30" s="7"/>
      <c r="EJK30" s="7"/>
      <c r="EJL30" s="7"/>
      <c r="EJM30" s="7"/>
      <c r="EJN30" s="7"/>
      <c r="EJO30" s="7"/>
      <c r="EJP30" s="7"/>
      <c r="EJQ30" s="7"/>
      <c r="EJR30" s="7"/>
      <c r="EJS30" s="7"/>
      <c r="EJT30" s="7"/>
      <c r="EJU30" s="7"/>
      <c r="EJV30" s="7"/>
      <c r="EJW30" s="7"/>
      <c r="EJX30" s="7"/>
      <c r="EJY30" s="7"/>
      <c r="EJZ30" s="7"/>
      <c r="EKA30" s="7"/>
      <c r="EKB30" s="7"/>
      <c r="EKC30" s="7"/>
      <c r="EKD30" s="7"/>
      <c r="EKE30" s="7"/>
      <c r="EKF30" s="7"/>
      <c r="EKG30" s="7"/>
      <c r="EKH30" s="7"/>
      <c r="EKI30" s="7"/>
      <c r="EKJ30" s="7"/>
      <c r="EKK30" s="7"/>
      <c r="EKL30" s="7"/>
      <c r="EKM30" s="7"/>
      <c r="EKN30" s="7"/>
      <c r="EKO30" s="7"/>
      <c r="EKP30" s="7"/>
      <c r="EKQ30" s="7"/>
      <c r="EKR30" s="7"/>
      <c r="EKS30" s="7"/>
      <c r="EKT30" s="7"/>
      <c r="EKU30" s="7"/>
      <c r="EKV30" s="7"/>
      <c r="EKW30" s="7"/>
      <c r="EKX30" s="7"/>
      <c r="EKY30" s="7"/>
      <c r="EKZ30" s="7"/>
      <c r="ELA30" s="7"/>
      <c r="ELB30" s="7"/>
      <c r="ELC30" s="7"/>
      <c r="ELD30" s="7"/>
      <c r="ELE30" s="7"/>
      <c r="ELF30" s="7"/>
      <c r="ELG30" s="7"/>
      <c r="ELH30" s="7"/>
      <c r="ELI30" s="7"/>
      <c r="ELJ30" s="7"/>
      <c r="ELK30" s="7"/>
      <c r="ELL30" s="7"/>
      <c r="ELM30" s="7"/>
      <c r="ELN30" s="7"/>
      <c r="ELO30" s="7"/>
      <c r="ELP30" s="7"/>
      <c r="ELQ30" s="7"/>
      <c r="ELR30" s="7"/>
      <c r="ELS30" s="7"/>
      <c r="ELT30" s="7"/>
      <c r="ELU30" s="7"/>
      <c r="ELV30" s="7"/>
      <c r="ELW30" s="7"/>
      <c r="ELX30" s="7"/>
      <c r="ELY30" s="7"/>
      <c r="ELZ30" s="7"/>
      <c r="EMA30" s="7"/>
      <c r="EMB30" s="7"/>
      <c r="EMC30" s="7"/>
      <c r="EMD30" s="7"/>
      <c r="EME30" s="7"/>
      <c r="EMF30" s="7"/>
      <c r="EMG30" s="7"/>
      <c r="EMH30" s="7"/>
      <c r="EMI30" s="7"/>
      <c r="EMJ30" s="7"/>
      <c r="EMK30" s="7"/>
      <c r="EML30" s="7"/>
      <c r="EMM30" s="7"/>
      <c r="EMN30" s="7"/>
      <c r="EMO30" s="7"/>
      <c r="EMP30" s="7"/>
      <c r="EMQ30" s="7"/>
      <c r="EMR30" s="7"/>
      <c r="EMS30" s="7"/>
      <c r="EMT30" s="7"/>
      <c r="EMU30" s="7"/>
      <c r="EMV30" s="7"/>
      <c r="EMW30" s="7"/>
      <c r="EMX30" s="7"/>
      <c r="EMY30" s="7"/>
      <c r="EMZ30" s="7"/>
      <c r="ENA30" s="7"/>
      <c r="ENB30" s="7"/>
      <c r="ENC30" s="7"/>
      <c r="END30" s="7"/>
      <c r="ENE30" s="7"/>
      <c r="ENF30" s="7"/>
      <c r="ENG30" s="7"/>
      <c r="ENH30" s="7"/>
      <c r="ENI30" s="7"/>
      <c r="ENJ30" s="7"/>
      <c r="ENK30" s="7"/>
      <c r="ENL30" s="7"/>
      <c r="ENM30" s="7"/>
      <c r="ENN30" s="7"/>
      <c r="ENO30" s="7"/>
      <c r="ENP30" s="7"/>
      <c r="ENQ30" s="7"/>
      <c r="ENR30" s="7"/>
      <c r="ENS30" s="7"/>
      <c r="ENT30" s="7"/>
      <c r="ENU30" s="7"/>
      <c r="ENV30" s="7"/>
      <c r="ENW30" s="7"/>
      <c r="ENX30" s="7"/>
      <c r="ENY30" s="7"/>
      <c r="ENZ30" s="7"/>
      <c r="EOA30" s="7"/>
      <c r="EOB30" s="7"/>
      <c r="EOC30" s="7"/>
      <c r="EOD30" s="7"/>
      <c r="EOE30" s="7"/>
      <c r="EOF30" s="7"/>
      <c r="EOG30" s="7"/>
      <c r="EOH30" s="7"/>
      <c r="EOI30" s="7"/>
      <c r="EOJ30" s="7"/>
      <c r="EOK30" s="7"/>
      <c r="EOL30" s="7"/>
      <c r="EOM30" s="7"/>
      <c r="EON30" s="7"/>
      <c r="EOO30" s="7"/>
      <c r="EOP30" s="7"/>
      <c r="EOQ30" s="7"/>
      <c r="EOR30" s="7"/>
      <c r="EOS30" s="7"/>
      <c r="EOT30" s="7"/>
      <c r="EOU30" s="7"/>
      <c r="EOV30" s="7"/>
      <c r="EOW30" s="7"/>
      <c r="EOX30" s="7"/>
      <c r="EOY30" s="7"/>
      <c r="EOZ30" s="7"/>
      <c r="EPA30" s="7"/>
      <c r="EPB30" s="7"/>
      <c r="EPC30" s="7"/>
      <c r="EPD30" s="7"/>
      <c r="EPE30" s="7"/>
      <c r="EPF30" s="7"/>
      <c r="EPG30" s="7"/>
      <c r="EPH30" s="7"/>
      <c r="EPI30" s="7"/>
      <c r="EPJ30" s="7"/>
      <c r="EPK30" s="7"/>
      <c r="EPL30" s="7"/>
      <c r="EPM30" s="7"/>
      <c r="EPN30" s="7"/>
      <c r="EPO30" s="7"/>
      <c r="EPP30" s="7"/>
      <c r="EPQ30" s="7"/>
      <c r="EPR30" s="7"/>
      <c r="EPS30" s="7"/>
      <c r="EPT30" s="7"/>
      <c r="EPU30" s="7"/>
      <c r="EPV30" s="7"/>
      <c r="EPW30" s="7"/>
      <c r="EPX30" s="7"/>
      <c r="EPY30" s="7"/>
      <c r="EPZ30" s="7"/>
      <c r="EQA30" s="7"/>
      <c r="EQB30" s="7"/>
      <c r="EQC30" s="7"/>
      <c r="EQD30" s="7"/>
      <c r="EQE30" s="7"/>
      <c r="EQF30" s="7"/>
      <c r="EQG30" s="7"/>
      <c r="EQH30" s="7"/>
      <c r="EQI30" s="7"/>
      <c r="EQJ30" s="7"/>
      <c r="EQK30" s="7"/>
      <c r="EQL30" s="7"/>
      <c r="EQM30" s="7"/>
      <c r="EQN30" s="7"/>
      <c r="EQO30" s="7"/>
      <c r="EQP30" s="7"/>
      <c r="EQQ30" s="7"/>
      <c r="EQR30" s="7"/>
      <c r="EQS30" s="7"/>
      <c r="EQT30" s="7"/>
      <c r="EQU30" s="7"/>
      <c r="EQV30" s="7"/>
      <c r="EQW30" s="7"/>
      <c r="EQX30" s="7"/>
      <c r="EQY30" s="7"/>
      <c r="EQZ30" s="7"/>
      <c r="ERA30" s="7"/>
      <c r="ERB30" s="7"/>
      <c r="ERC30" s="7"/>
      <c r="ERD30" s="7"/>
      <c r="ERE30" s="7"/>
      <c r="ERF30" s="7"/>
      <c r="ERG30" s="7"/>
      <c r="ERH30" s="7"/>
      <c r="ERI30" s="7"/>
      <c r="ERJ30" s="7"/>
      <c r="ERK30" s="7"/>
      <c r="ERL30" s="7"/>
      <c r="ERN30" s="7"/>
      <c r="ERO30" s="7"/>
      <c r="ERP30" s="7"/>
      <c r="ERQ30" s="7"/>
      <c r="ERR30" s="7"/>
      <c r="ERS30" s="7"/>
      <c r="ERT30" s="7"/>
      <c r="ERU30" s="7"/>
      <c r="ERV30" s="7"/>
      <c r="ERW30" s="7"/>
      <c r="ERX30" s="7"/>
      <c r="ERY30" s="7"/>
      <c r="ERZ30" s="7"/>
      <c r="ESA30" s="7"/>
      <c r="ESB30" s="7"/>
      <c r="ESC30" s="7"/>
      <c r="ESD30" s="7"/>
      <c r="ESE30" s="7"/>
      <c r="ESF30" s="7"/>
      <c r="ESG30" s="7"/>
      <c r="ESH30" s="7"/>
      <c r="ESI30" s="7"/>
      <c r="ESJ30" s="7"/>
      <c r="ESK30" s="7"/>
      <c r="ESL30" s="7"/>
      <c r="ESM30" s="7"/>
      <c r="ESN30" s="7"/>
      <c r="ESO30" s="7"/>
      <c r="ESP30" s="7"/>
      <c r="ESQ30" s="7"/>
      <c r="ESR30" s="7"/>
      <c r="ESS30" s="7"/>
      <c r="EST30" s="7"/>
      <c r="ESU30" s="7"/>
      <c r="ESV30" s="7"/>
      <c r="ESW30" s="7"/>
      <c r="ESX30" s="7"/>
      <c r="ESY30" s="7"/>
      <c r="ESZ30" s="7"/>
      <c r="ETA30" s="7"/>
      <c r="ETB30" s="7"/>
      <c r="ETC30" s="7"/>
      <c r="ETD30" s="7"/>
      <c r="ETE30" s="7"/>
      <c r="ETF30" s="7"/>
      <c r="ETG30" s="7"/>
      <c r="ETH30" s="7"/>
      <c r="ETI30" s="7"/>
      <c r="ETJ30" s="7"/>
      <c r="ETK30" s="7"/>
      <c r="ETL30" s="7"/>
      <c r="ETM30" s="7"/>
      <c r="ETN30" s="7"/>
      <c r="ETO30" s="7"/>
      <c r="ETP30" s="7"/>
      <c r="ETQ30" s="7"/>
      <c r="ETR30" s="7"/>
      <c r="ETS30" s="7"/>
      <c r="ETT30" s="7"/>
      <c r="ETU30" s="7"/>
      <c r="ETV30" s="7"/>
      <c r="ETW30" s="7"/>
      <c r="ETX30" s="7"/>
      <c r="ETY30" s="7"/>
      <c r="ETZ30" s="7"/>
      <c r="EUA30" s="7"/>
      <c r="EUB30" s="7"/>
      <c r="EUC30" s="7"/>
      <c r="EUD30" s="7"/>
      <c r="EUE30" s="7"/>
      <c r="EUF30" s="7"/>
      <c r="EUG30" s="7"/>
      <c r="EUH30" s="7"/>
      <c r="EUI30" s="7"/>
      <c r="EUJ30" s="7"/>
      <c r="EUK30" s="7"/>
      <c r="EUL30" s="7"/>
      <c r="EUM30" s="7"/>
      <c r="EUN30" s="7"/>
      <c r="EUO30" s="7"/>
      <c r="EUP30" s="7"/>
      <c r="EUQ30" s="7"/>
      <c r="EUR30" s="7"/>
      <c r="EUS30" s="7"/>
      <c r="EUT30" s="7"/>
      <c r="EUU30" s="7"/>
      <c r="EUV30" s="7"/>
      <c r="EUW30" s="7"/>
      <c r="EUX30" s="7"/>
      <c r="EUY30" s="7"/>
      <c r="EUZ30" s="7"/>
      <c r="EVA30" s="7"/>
      <c r="EVB30" s="7"/>
      <c r="EVC30" s="7"/>
      <c r="EVD30" s="7"/>
      <c r="EVE30" s="7"/>
      <c r="EVF30" s="7"/>
      <c r="EVG30" s="7"/>
      <c r="EVH30" s="7"/>
      <c r="EVI30" s="7"/>
      <c r="EVJ30" s="7"/>
      <c r="EVK30" s="7"/>
      <c r="EVL30" s="7"/>
      <c r="EVM30" s="7"/>
      <c r="EVN30" s="7"/>
      <c r="EVO30" s="7"/>
      <c r="EVP30" s="7"/>
      <c r="EVQ30" s="7"/>
      <c r="EVR30" s="7"/>
      <c r="EVS30" s="7"/>
      <c r="EVT30" s="7"/>
      <c r="EVU30" s="7"/>
      <c r="EVV30" s="7"/>
      <c r="EVW30" s="7"/>
      <c r="EVX30" s="7"/>
      <c r="EVY30" s="7"/>
      <c r="EVZ30" s="7"/>
      <c r="EWA30" s="7"/>
      <c r="EWB30" s="7"/>
      <c r="EWC30" s="7"/>
      <c r="EWD30" s="7"/>
      <c r="EWE30" s="7"/>
      <c r="EWF30" s="7"/>
      <c r="EWG30" s="7"/>
      <c r="EWH30" s="7"/>
      <c r="EWI30" s="7"/>
      <c r="EWJ30" s="7"/>
      <c r="EWK30" s="7"/>
      <c r="EWL30" s="7"/>
      <c r="EWM30" s="7"/>
      <c r="EWN30" s="7"/>
      <c r="EWO30" s="7"/>
      <c r="EWP30" s="7"/>
      <c r="EWQ30" s="7"/>
      <c r="EWR30" s="7"/>
      <c r="EWS30" s="7"/>
      <c r="EWT30" s="7"/>
      <c r="EWU30" s="7"/>
      <c r="EWV30" s="7"/>
      <c r="EWW30" s="7"/>
      <c r="EWX30" s="7"/>
      <c r="EWY30" s="7"/>
      <c r="EWZ30" s="7"/>
      <c r="EXA30" s="7"/>
      <c r="EXB30" s="7"/>
      <c r="EXC30" s="7"/>
      <c r="EXD30" s="7"/>
      <c r="EXE30" s="7"/>
      <c r="EXF30" s="7"/>
      <c r="EXG30" s="7"/>
      <c r="EXH30" s="7"/>
      <c r="EXI30" s="7"/>
      <c r="EXJ30" s="7"/>
      <c r="EXK30" s="7"/>
      <c r="EXL30" s="7"/>
      <c r="EXM30" s="7"/>
      <c r="EXN30" s="7"/>
      <c r="EXO30" s="7"/>
      <c r="EXP30" s="7"/>
      <c r="EXQ30" s="7"/>
      <c r="EXR30" s="7"/>
      <c r="EXS30" s="7"/>
      <c r="EXT30" s="7"/>
      <c r="EXU30" s="7"/>
      <c r="EXV30" s="7"/>
      <c r="EXW30" s="7"/>
      <c r="EXX30" s="7"/>
      <c r="EXY30" s="7"/>
      <c r="EXZ30" s="7"/>
      <c r="EYA30" s="7"/>
      <c r="EYB30" s="7"/>
      <c r="EYC30" s="7"/>
      <c r="EYD30" s="7"/>
      <c r="EYE30" s="7"/>
      <c r="EYF30" s="7"/>
      <c r="EYG30" s="7"/>
      <c r="EYH30" s="7"/>
      <c r="EYI30" s="7"/>
      <c r="EYJ30" s="7"/>
      <c r="EYK30" s="7"/>
      <c r="EYL30" s="7"/>
      <c r="EYM30" s="7"/>
      <c r="EYN30" s="7"/>
      <c r="EYO30" s="7"/>
      <c r="EYP30" s="7"/>
      <c r="EYQ30" s="7"/>
      <c r="EYR30" s="7"/>
      <c r="EYS30" s="7"/>
      <c r="EYT30" s="7"/>
      <c r="EYU30" s="7"/>
      <c r="EYV30" s="7"/>
      <c r="EYW30" s="7"/>
      <c r="EYX30" s="7"/>
      <c r="EYY30" s="7"/>
      <c r="EYZ30" s="7"/>
      <c r="EZA30" s="7"/>
      <c r="EZB30" s="7"/>
      <c r="EZC30" s="7"/>
      <c r="EZD30" s="7"/>
      <c r="EZE30" s="7"/>
      <c r="EZF30" s="7"/>
      <c r="EZG30" s="7"/>
      <c r="EZH30" s="7"/>
      <c r="EZI30" s="7"/>
      <c r="EZJ30" s="7"/>
      <c r="EZK30" s="7"/>
      <c r="EZL30" s="7"/>
      <c r="EZM30" s="7"/>
      <c r="EZN30" s="7"/>
      <c r="EZO30" s="7"/>
      <c r="EZP30" s="7"/>
      <c r="EZQ30" s="7"/>
      <c r="EZR30" s="7"/>
      <c r="EZS30" s="7"/>
      <c r="EZT30" s="7"/>
      <c r="EZU30" s="7"/>
      <c r="EZV30" s="7"/>
      <c r="EZW30" s="7"/>
      <c r="EZX30" s="7"/>
      <c r="EZY30" s="7"/>
      <c r="EZZ30" s="7"/>
      <c r="FAA30" s="7"/>
      <c r="FAB30" s="7"/>
      <c r="FAC30" s="7"/>
      <c r="FAD30" s="7"/>
      <c r="FAE30" s="7"/>
      <c r="FAF30" s="7"/>
      <c r="FAG30" s="7"/>
      <c r="FAH30" s="7"/>
      <c r="FAI30" s="7"/>
      <c r="FAJ30" s="7"/>
      <c r="FAK30" s="7"/>
      <c r="FAL30" s="7"/>
      <c r="FAM30" s="7"/>
      <c r="FAN30" s="7"/>
      <c r="FAO30" s="7"/>
      <c r="FAP30" s="7"/>
      <c r="FAQ30" s="7"/>
      <c r="FAR30" s="7"/>
      <c r="FAS30" s="7"/>
      <c r="FAT30" s="7"/>
      <c r="FAU30" s="7"/>
      <c r="FAV30" s="7"/>
      <c r="FAW30" s="7"/>
      <c r="FAX30" s="7"/>
      <c r="FAY30" s="7"/>
      <c r="FAZ30" s="7"/>
      <c r="FBA30" s="7"/>
      <c r="FBB30" s="7"/>
      <c r="FBC30" s="7"/>
      <c r="FBD30" s="7"/>
      <c r="FBE30" s="7"/>
      <c r="FBF30" s="7"/>
      <c r="FBG30" s="7"/>
      <c r="FBH30" s="7"/>
      <c r="FBJ30" s="7"/>
      <c r="FBK30" s="7"/>
      <c r="FBL30" s="7"/>
      <c r="FBM30" s="7"/>
      <c r="FBN30" s="7"/>
      <c r="FBO30" s="7"/>
      <c r="FBP30" s="7"/>
      <c r="FBQ30" s="7"/>
      <c r="FBR30" s="7"/>
      <c r="FBS30" s="7"/>
      <c r="FBT30" s="7"/>
      <c r="FBU30" s="7"/>
      <c r="FBV30" s="7"/>
      <c r="FBW30" s="7"/>
      <c r="FBX30" s="7"/>
      <c r="FBY30" s="7"/>
      <c r="FBZ30" s="7"/>
      <c r="FCA30" s="7"/>
      <c r="FCB30" s="7"/>
      <c r="FCC30" s="7"/>
      <c r="FCD30" s="7"/>
      <c r="FCE30" s="7"/>
      <c r="FCF30" s="7"/>
      <c r="FCG30" s="7"/>
      <c r="FCH30" s="7"/>
      <c r="FCI30" s="7"/>
      <c r="FCJ30" s="7"/>
      <c r="FCK30" s="7"/>
      <c r="FCL30" s="7"/>
      <c r="FCM30" s="7"/>
      <c r="FCN30" s="7"/>
      <c r="FCO30" s="7"/>
      <c r="FCP30" s="7"/>
      <c r="FCQ30" s="7"/>
      <c r="FCR30" s="7"/>
      <c r="FCS30" s="7"/>
      <c r="FCT30" s="7"/>
      <c r="FCU30" s="7"/>
      <c r="FCV30" s="7"/>
      <c r="FCW30" s="7"/>
      <c r="FCX30" s="7"/>
      <c r="FCY30" s="7"/>
      <c r="FCZ30" s="7"/>
      <c r="FDA30" s="7"/>
      <c r="FDB30" s="7"/>
      <c r="FDC30" s="7"/>
      <c r="FDD30" s="7"/>
      <c r="FDE30" s="7"/>
      <c r="FDF30" s="7"/>
      <c r="FDG30" s="7"/>
      <c r="FDH30" s="7"/>
      <c r="FDI30" s="7"/>
      <c r="FDJ30" s="7"/>
      <c r="FDK30" s="7"/>
      <c r="FDL30" s="7"/>
      <c r="FDM30" s="7"/>
      <c r="FDN30" s="7"/>
      <c r="FDO30" s="7"/>
      <c r="FDP30" s="7"/>
      <c r="FDQ30" s="7"/>
      <c r="FDR30" s="7"/>
      <c r="FDS30" s="7"/>
      <c r="FDT30" s="7"/>
      <c r="FDU30" s="7"/>
      <c r="FDV30" s="7"/>
      <c r="FDW30" s="7"/>
      <c r="FDX30" s="7"/>
      <c r="FDY30" s="7"/>
      <c r="FDZ30" s="7"/>
      <c r="FEA30" s="7"/>
      <c r="FEB30" s="7"/>
      <c r="FEC30" s="7"/>
      <c r="FED30" s="7"/>
      <c r="FEE30" s="7"/>
      <c r="FEF30" s="7"/>
      <c r="FEG30" s="7"/>
      <c r="FEH30" s="7"/>
      <c r="FEI30" s="7"/>
      <c r="FEJ30" s="7"/>
      <c r="FEK30" s="7"/>
      <c r="FEL30" s="7"/>
      <c r="FEM30" s="7"/>
      <c r="FEN30" s="7"/>
      <c r="FEO30" s="7"/>
      <c r="FEP30" s="7"/>
      <c r="FEQ30" s="7"/>
      <c r="FER30" s="7"/>
      <c r="FES30" s="7"/>
      <c r="FET30" s="7"/>
      <c r="FEU30" s="7"/>
      <c r="FEV30" s="7"/>
      <c r="FEW30" s="7"/>
      <c r="FEX30" s="7"/>
      <c r="FEY30" s="7"/>
      <c r="FEZ30" s="7"/>
      <c r="FFA30" s="7"/>
      <c r="FFB30" s="7"/>
      <c r="FFC30" s="7"/>
      <c r="FFD30" s="7"/>
      <c r="FFE30" s="7"/>
      <c r="FFF30" s="7"/>
      <c r="FFG30" s="7"/>
      <c r="FFH30" s="7"/>
      <c r="FFI30" s="7"/>
      <c r="FFJ30" s="7"/>
      <c r="FFK30" s="7"/>
      <c r="FFL30" s="7"/>
      <c r="FFM30" s="7"/>
      <c r="FFN30" s="7"/>
      <c r="FFO30" s="7"/>
      <c r="FFP30" s="7"/>
      <c r="FFQ30" s="7"/>
      <c r="FFR30" s="7"/>
      <c r="FFS30" s="7"/>
      <c r="FFT30" s="7"/>
      <c r="FFU30" s="7"/>
      <c r="FFV30" s="7"/>
      <c r="FFW30" s="7"/>
      <c r="FFX30" s="7"/>
      <c r="FFY30" s="7"/>
      <c r="FFZ30" s="7"/>
      <c r="FGA30" s="7"/>
      <c r="FGB30" s="7"/>
      <c r="FGC30" s="7"/>
      <c r="FGD30" s="7"/>
      <c r="FGE30" s="7"/>
      <c r="FGF30" s="7"/>
      <c r="FGG30" s="7"/>
      <c r="FGH30" s="7"/>
      <c r="FGI30" s="7"/>
      <c r="FGJ30" s="7"/>
      <c r="FGK30" s="7"/>
      <c r="FGL30" s="7"/>
      <c r="FGM30" s="7"/>
      <c r="FGN30" s="7"/>
      <c r="FGO30" s="7"/>
      <c r="FGP30" s="7"/>
      <c r="FGQ30" s="7"/>
      <c r="FGR30" s="7"/>
      <c r="FGS30" s="7"/>
      <c r="FGT30" s="7"/>
      <c r="FGU30" s="7"/>
      <c r="FGV30" s="7"/>
      <c r="FGW30" s="7"/>
      <c r="FGX30" s="7"/>
      <c r="FGY30" s="7"/>
      <c r="FGZ30" s="7"/>
      <c r="FHA30" s="7"/>
      <c r="FHB30" s="7"/>
      <c r="FHC30" s="7"/>
      <c r="FHD30" s="7"/>
      <c r="FHE30" s="7"/>
      <c r="FHF30" s="7"/>
      <c r="FHG30" s="7"/>
      <c r="FHH30" s="7"/>
      <c r="FHI30" s="7"/>
      <c r="FHJ30" s="7"/>
      <c r="FHK30" s="7"/>
      <c r="FHL30" s="7"/>
      <c r="FHM30" s="7"/>
      <c r="FHN30" s="7"/>
      <c r="FHO30" s="7"/>
      <c r="FHP30" s="7"/>
      <c r="FHQ30" s="7"/>
      <c r="FHR30" s="7"/>
      <c r="FHS30" s="7"/>
      <c r="FHT30" s="7"/>
      <c r="FHU30" s="7"/>
      <c r="FHV30" s="7"/>
      <c r="FHW30" s="7"/>
      <c r="FHX30" s="7"/>
      <c r="FHY30" s="7"/>
      <c r="FHZ30" s="7"/>
      <c r="FIA30" s="7"/>
      <c r="FIB30" s="7"/>
      <c r="FIC30" s="7"/>
      <c r="FID30" s="7"/>
      <c r="FIE30" s="7"/>
      <c r="FIF30" s="7"/>
      <c r="FIG30" s="7"/>
      <c r="FIH30" s="7"/>
      <c r="FII30" s="7"/>
      <c r="FIJ30" s="7"/>
      <c r="FIK30" s="7"/>
      <c r="FIL30" s="7"/>
      <c r="FIM30" s="7"/>
      <c r="FIN30" s="7"/>
      <c r="FIO30" s="7"/>
      <c r="FIP30" s="7"/>
      <c r="FIQ30" s="7"/>
      <c r="FIR30" s="7"/>
      <c r="FIS30" s="7"/>
      <c r="FIT30" s="7"/>
      <c r="FIU30" s="7"/>
      <c r="FIV30" s="7"/>
      <c r="FIW30" s="7"/>
      <c r="FIX30" s="7"/>
      <c r="FIY30" s="7"/>
      <c r="FIZ30" s="7"/>
      <c r="FJA30" s="7"/>
      <c r="FJB30" s="7"/>
      <c r="FJC30" s="7"/>
      <c r="FJD30" s="7"/>
      <c r="FJE30" s="7"/>
      <c r="FJF30" s="7"/>
      <c r="FJG30" s="7"/>
      <c r="FJH30" s="7"/>
      <c r="FJI30" s="7"/>
      <c r="FJJ30" s="7"/>
      <c r="FJK30" s="7"/>
      <c r="FJL30" s="7"/>
      <c r="FJM30" s="7"/>
      <c r="FJN30" s="7"/>
      <c r="FJO30" s="7"/>
      <c r="FJP30" s="7"/>
      <c r="FJQ30" s="7"/>
      <c r="FJR30" s="7"/>
      <c r="FJS30" s="7"/>
      <c r="FJT30" s="7"/>
      <c r="FJU30" s="7"/>
      <c r="FJV30" s="7"/>
      <c r="FJW30" s="7"/>
      <c r="FJX30" s="7"/>
      <c r="FJY30" s="7"/>
      <c r="FJZ30" s="7"/>
      <c r="FKA30" s="7"/>
      <c r="FKB30" s="7"/>
      <c r="FKC30" s="7"/>
      <c r="FKD30" s="7"/>
      <c r="FKE30" s="7"/>
      <c r="FKF30" s="7"/>
      <c r="FKG30" s="7"/>
      <c r="FKH30" s="7"/>
      <c r="FKI30" s="7"/>
      <c r="FKJ30" s="7"/>
      <c r="FKK30" s="7"/>
      <c r="FKL30" s="7"/>
      <c r="FKM30" s="7"/>
      <c r="FKN30" s="7"/>
      <c r="FKO30" s="7"/>
      <c r="FKP30" s="7"/>
      <c r="FKQ30" s="7"/>
      <c r="FKR30" s="7"/>
      <c r="FKS30" s="7"/>
      <c r="FKT30" s="7"/>
      <c r="FKU30" s="7"/>
      <c r="FKV30" s="7"/>
      <c r="FKW30" s="7"/>
      <c r="FKX30" s="7"/>
      <c r="FKY30" s="7"/>
      <c r="FKZ30" s="7"/>
      <c r="FLA30" s="7"/>
      <c r="FLB30" s="7"/>
      <c r="FLC30" s="7"/>
      <c r="FLD30" s="7"/>
      <c r="FLF30" s="7"/>
      <c r="FLG30" s="7"/>
      <c r="FLH30" s="7"/>
      <c r="FLI30" s="7"/>
      <c r="FLJ30" s="7"/>
      <c r="FLK30" s="7"/>
      <c r="FLL30" s="7"/>
      <c r="FLM30" s="7"/>
      <c r="FLN30" s="7"/>
      <c r="FLO30" s="7"/>
      <c r="FLP30" s="7"/>
      <c r="FLQ30" s="7"/>
      <c r="FLR30" s="7"/>
      <c r="FLS30" s="7"/>
      <c r="FLT30" s="7"/>
      <c r="FLU30" s="7"/>
      <c r="FLV30" s="7"/>
      <c r="FLW30" s="7"/>
      <c r="FLX30" s="7"/>
      <c r="FLY30" s="7"/>
      <c r="FLZ30" s="7"/>
      <c r="FMA30" s="7"/>
      <c r="FMB30" s="7"/>
      <c r="FMC30" s="7"/>
      <c r="FMD30" s="7"/>
      <c r="FME30" s="7"/>
      <c r="FMF30" s="7"/>
      <c r="FMG30" s="7"/>
      <c r="FMH30" s="7"/>
      <c r="FMI30" s="7"/>
      <c r="FMJ30" s="7"/>
      <c r="FMK30" s="7"/>
      <c r="FML30" s="7"/>
      <c r="FMM30" s="7"/>
      <c r="FMN30" s="7"/>
      <c r="FMO30" s="7"/>
      <c r="FMP30" s="7"/>
      <c r="FMQ30" s="7"/>
      <c r="FMR30" s="7"/>
      <c r="FMS30" s="7"/>
      <c r="FMT30" s="7"/>
      <c r="FMU30" s="7"/>
      <c r="FMV30" s="7"/>
      <c r="FMW30" s="7"/>
      <c r="FMX30" s="7"/>
      <c r="FMY30" s="7"/>
      <c r="FMZ30" s="7"/>
      <c r="FNA30" s="7"/>
      <c r="FNB30" s="7"/>
      <c r="FNC30" s="7"/>
      <c r="FND30" s="7"/>
      <c r="FNE30" s="7"/>
      <c r="FNF30" s="7"/>
      <c r="FNG30" s="7"/>
      <c r="FNH30" s="7"/>
      <c r="FNI30" s="7"/>
      <c r="FNJ30" s="7"/>
      <c r="FNK30" s="7"/>
      <c r="FNL30" s="7"/>
      <c r="FNM30" s="7"/>
      <c r="FNN30" s="7"/>
      <c r="FNO30" s="7"/>
      <c r="FNP30" s="7"/>
      <c r="FNQ30" s="7"/>
      <c r="FNR30" s="7"/>
      <c r="FNS30" s="7"/>
      <c r="FNT30" s="7"/>
      <c r="FNU30" s="7"/>
      <c r="FNV30" s="7"/>
      <c r="FNW30" s="7"/>
      <c r="FNX30" s="7"/>
      <c r="FNY30" s="7"/>
      <c r="FNZ30" s="7"/>
      <c r="FOA30" s="7"/>
      <c r="FOB30" s="7"/>
      <c r="FOC30" s="7"/>
      <c r="FOD30" s="7"/>
      <c r="FOE30" s="7"/>
      <c r="FOF30" s="7"/>
      <c r="FOG30" s="7"/>
      <c r="FOH30" s="7"/>
      <c r="FOI30" s="7"/>
      <c r="FOJ30" s="7"/>
      <c r="FOK30" s="7"/>
      <c r="FOL30" s="7"/>
      <c r="FOM30" s="7"/>
      <c r="FON30" s="7"/>
      <c r="FOO30" s="7"/>
      <c r="FOP30" s="7"/>
      <c r="FOQ30" s="7"/>
      <c r="FOR30" s="7"/>
      <c r="FOS30" s="7"/>
      <c r="FOT30" s="7"/>
      <c r="FOU30" s="7"/>
      <c r="FOV30" s="7"/>
      <c r="FOW30" s="7"/>
      <c r="FOX30" s="7"/>
      <c r="FOY30" s="7"/>
      <c r="FOZ30" s="7"/>
      <c r="FPA30" s="7"/>
      <c r="FPB30" s="7"/>
      <c r="FPC30" s="7"/>
      <c r="FPD30" s="7"/>
      <c r="FPE30" s="7"/>
      <c r="FPF30" s="7"/>
      <c r="FPG30" s="7"/>
      <c r="FPH30" s="7"/>
      <c r="FPI30" s="7"/>
      <c r="FPJ30" s="7"/>
      <c r="FPK30" s="7"/>
      <c r="FPL30" s="7"/>
      <c r="FPM30" s="7"/>
      <c r="FPN30" s="7"/>
      <c r="FPO30" s="7"/>
      <c r="FPP30" s="7"/>
      <c r="FPQ30" s="7"/>
      <c r="FPR30" s="7"/>
      <c r="FPS30" s="7"/>
      <c r="FPT30" s="7"/>
      <c r="FPU30" s="7"/>
      <c r="FPV30" s="7"/>
      <c r="FPW30" s="7"/>
      <c r="FPX30" s="7"/>
      <c r="FPY30" s="7"/>
      <c r="FPZ30" s="7"/>
      <c r="FQA30" s="7"/>
      <c r="FQB30" s="7"/>
      <c r="FQC30" s="7"/>
      <c r="FQD30" s="7"/>
      <c r="FQE30" s="7"/>
      <c r="FQF30" s="7"/>
      <c r="FQG30" s="7"/>
      <c r="FQH30" s="7"/>
      <c r="FQI30" s="7"/>
      <c r="FQJ30" s="7"/>
      <c r="FQK30" s="7"/>
      <c r="FQL30" s="7"/>
      <c r="FQM30" s="7"/>
      <c r="FQN30" s="7"/>
      <c r="FQO30" s="7"/>
      <c r="FQP30" s="7"/>
      <c r="FQQ30" s="7"/>
      <c r="FQR30" s="7"/>
      <c r="FQS30" s="7"/>
      <c r="FQT30" s="7"/>
      <c r="FQU30" s="7"/>
      <c r="FQV30" s="7"/>
      <c r="FQW30" s="7"/>
      <c r="FQX30" s="7"/>
      <c r="FQY30" s="7"/>
      <c r="FQZ30" s="7"/>
      <c r="FRA30" s="7"/>
      <c r="FRB30" s="7"/>
      <c r="FRC30" s="7"/>
      <c r="FRD30" s="7"/>
      <c r="FRE30" s="7"/>
      <c r="FRF30" s="7"/>
      <c r="FRG30" s="7"/>
      <c r="FRH30" s="7"/>
      <c r="FRI30" s="7"/>
      <c r="FRJ30" s="7"/>
      <c r="FRK30" s="7"/>
      <c r="FRL30" s="7"/>
      <c r="FRM30" s="7"/>
      <c r="FRN30" s="7"/>
      <c r="FRO30" s="7"/>
      <c r="FRP30" s="7"/>
      <c r="FRQ30" s="7"/>
      <c r="FRR30" s="7"/>
      <c r="FRS30" s="7"/>
      <c r="FRT30" s="7"/>
      <c r="FRU30" s="7"/>
      <c r="FRV30" s="7"/>
      <c r="FRW30" s="7"/>
      <c r="FRX30" s="7"/>
      <c r="FRY30" s="7"/>
      <c r="FRZ30" s="7"/>
      <c r="FSA30" s="7"/>
      <c r="FSB30" s="7"/>
      <c r="FSC30" s="7"/>
      <c r="FSD30" s="7"/>
      <c r="FSE30" s="7"/>
      <c r="FSF30" s="7"/>
      <c r="FSG30" s="7"/>
      <c r="FSH30" s="7"/>
      <c r="FSI30" s="7"/>
      <c r="FSJ30" s="7"/>
      <c r="FSK30" s="7"/>
      <c r="FSL30" s="7"/>
      <c r="FSM30" s="7"/>
      <c r="FSN30" s="7"/>
      <c r="FSO30" s="7"/>
      <c r="FSP30" s="7"/>
      <c r="FSQ30" s="7"/>
      <c r="FSR30" s="7"/>
      <c r="FSS30" s="7"/>
      <c r="FST30" s="7"/>
      <c r="FSU30" s="7"/>
      <c r="FSV30" s="7"/>
      <c r="FSW30" s="7"/>
      <c r="FSX30" s="7"/>
      <c r="FSY30" s="7"/>
      <c r="FSZ30" s="7"/>
      <c r="FTA30" s="7"/>
      <c r="FTB30" s="7"/>
      <c r="FTC30" s="7"/>
      <c r="FTD30" s="7"/>
      <c r="FTE30" s="7"/>
      <c r="FTF30" s="7"/>
      <c r="FTG30" s="7"/>
      <c r="FTH30" s="7"/>
      <c r="FTI30" s="7"/>
      <c r="FTJ30" s="7"/>
      <c r="FTK30" s="7"/>
      <c r="FTL30" s="7"/>
      <c r="FTM30" s="7"/>
      <c r="FTN30" s="7"/>
      <c r="FTO30" s="7"/>
      <c r="FTP30" s="7"/>
      <c r="FTQ30" s="7"/>
      <c r="FTR30" s="7"/>
      <c r="FTS30" s="7"/>
      <c r="FTT30" s="7"/>
      <c r="FTU30" s="7"/>
      <c r="FTV30" s="7"/>
      <c r="FTW30" s="7"/>
      <c r="FTX30" s="7"/>
      <c r="FTY30" s="7"/>
      <c r="FTZ30" s="7"/>
      <c r="FUA30" s="7"/>
      <c r="FUB30" s="7"/>
      <c r="FUC30" s="7"/>
      <c r="FUD30" s="7"/>
      <c r="FUE30" s="7"/>
      <c r="FUF30" s="7"/>
      <c r="FUG30" s="7"/>
      <c r="FUH30" s="7"/>
      <c r="FUI30" s="7"/>
      <c r="FUJ30" s="7"/>
      <c r="FUK30" s="7"/>
      <c r="FUL30" s="7"/>
      <c r="FUM30" s="7"/>
      <c r="FUN30" s="7"/>
      <c r="FUO30" s="7"/>
      <c r="FUP30" s="7"/>
      <c r="FUQ30" s="7"/>
      <c r="FUR30" s="7"/>
      <c r="FUS30" s="7"/>
      <c r="FUT30" s="7"/>
      <c r="FUU30" s="7"/>
      <c r="FUV30" s="7"/>
      <c r="FUW30" s="7"/>
      <c r="FUX30" s="7"/>
      <c r="FUY30" s="7"/>
      <c r="FUZ30" s="7"/>
      <c r="FVB30" s="7"/>
      <c r="FVC30" s="7"/>
      <c r="FVD30" s="7"/>
      <c r="FVE30" s="7"/>
      <c r="FVF30" s="7"/>
      <c r="FVG30" s="7"/>
      <c r="FVH30" s="7"/>
      <c r="FVI30" s="7"/>
      <c r="FVJ30" s="7"/>
      <c r="FVK30" s="7"/>
      <c r="FVL30" s="7"/>
      <c r="FVM30" s="7"/>
      <c r="FVN30" s="7"/>
      <c r="FVO30" s="7"/>
      <c r="FVP30" s="7"/>
      <c r="FVQ30" s="7"/>
      <c r="FVR30" s="7"/>
      <c r="FVS30" s="7"/>
      <c r="FVT30" s="7"/>
      <c r="FVU30" s="7"/>
      <c r="FVV30" s="7"/>
      <c r="FVW30" s="7"/>
      <c r="FVX30" s="7"/>
      <c r="FVY30" s="7"/>
      <c r="FVZ30" s="7"/>
      <c r="FWA30" s="7"/>
      <c r="FWB30" s="7"/>
      <c r="FWC30" s="7"/>
      <c r="FWD30" s="7"/>
      <c r="FWE30" s="7"/>
      <c r="FWF30" s="7"/>
      <c r="FWG30" s="7"/>
      <c r="FWH30" s="7"/>
      <c r="FWI30" s="7"/>
      <c r="FWJ30" s="7"/>
      <c r="FWK30" s="7"/>
      <c r="FWL30" s="7"/>
      <c r="FWM30" s="7"/>
      <c r="FWN30" s="7"/>
      <c r="FWO30" s="7"/>
      <c r="FWP30" s="7"/>
      <c r="FWQ30" s="7"/>
      <c r="FWR30" s="7"/>
      <c r="FWS30" s="7"/>
      <c r="FWT30" s="7"/>
      <c r="FWU30" s="7"/>
      <c r="FWV30" s="7"/>
      <c r="FWW30" s="7"/>
      <c r="FWX30" s="7"/>
      <c r="FWY30" s="7"/>
      <c r="FWZ30" s="7"/>
      <c r="FXA30" s="7"/>
      <c r="FXB30" s="7"/>
      <c r="FXC30" s="7"/>
      <c r="FXD30" s="7"/>
      <c r="FXE30" s="7"/>
      <c r="FXF30" s="7"/>
      <c r="FXG30" s="7"/>
      <c r="FXH30" s="7"/>
      <c r="FXI30" s="7"/>
      <c r="FXJ30" s="7"/>
      <c r="FXK30" s="7"/>
      <c r="FXL30" s="7"/>
      <c r="FXM30" s="7"/>
      <c r="FXN30" s="7"/>
      <c r="FXO30" s="7"/>
      <c r="FXP30" s="7"/>
      <c r="FXQ30" s="7"/>
      <c r="FXR30" s="7"/>
      <c r="FXS30" s="7"/>
      <c r="FXT30" s="7"/>
      <c r="FXU30" s="7"/>
      <c r="FXV30" s="7"/>
      <c r="FXW30" s="7"/>
      <c r="FXX30" s="7"/>
      <c r="FXY30" s="7"/>
      <c r="FXZ30" s="7"/>
      <c r="FYA30" s="7"/>
      <c r="FYB30" s="7"/>
      <c r="FYC30" s="7"/>
      <c r="FYD30" s="7"/>
      <c r="FYE30" s="7"/>
      <c r="FYF30" s="7"/>
      <c r="FYG30" s="7"/>
      <c r="FYH30" s="7"/>
      <c r="FYI30" s="7"/>
      <c r="FYJ30" s="7"/>
      <c r="FYK30" s="7"/>
      <c r="FYL30" s="7"/>
      <c r="FYM30" s="7"/>
      <c r="FYN30" s="7"/>
      <c r="FYO30" s="7"/>
      <c r="FYP30" s="7"/>
      <c r="FYQ30" s="7"/>
      <c r="FYR30" s="7"/>
      <c r="FYS30" s="7"/>
      <c r="FYT30" s="7"/>
      <c r="FYU30" s="7"/>
      <c r="FYV30" s="7"/>
      <c r="FYW30" s="7"/>
      <c r="FYX30" s="7"/>
      <c r="FYY30" s="7"/>
      <c r="FYZ30" s="7"/>
      <c r="FZA30" s="7"/>
      <c r="FZB30" s="7"/>
      <c r="FZC30" s="7"/>
      <c r="FZD30" s="7"/>
      <c r="FZE30" s="7"/>
      <c r="FZF30" s="7"/>
      <c r="FZG30" s="7"/>
      <c r="FZH30" s="7"/>
      <c r="FZI30" s="7"/>
      <c r="FZJ30" s="7"/>
      <c r="FZK30" s="7"/>
      <c r="FZL30" s="7"/>
      <c r="FZM30" s="7"/>
      <c r="FZN30" s="7"/>
      <c r="FZO30" s="7"/>
      <c r="FZP30" s="7"/>
      <c r="FZQ30" s="7"/>
      <c r="FZR30" s="7"/>
      <c r="FZS30" s="7"/>
      <c r="FZT30" s="7"/>
      <c r="FZU30" s="7"/>
      <c r="FZV30" s="7"/>
      <c r="FZW30" s="7"/>
      <c r="FZX30" s="7"/>
      <c r="FZY30" s="7"/>
      <c r="FZZ30" s="7"/>
      <c r="GAA30" s="7"/>
      <c r="GAB30" s="7"/>
      <c r="GAC30" s="7"/>
      <c r="GAD30" s="7"/>
      <c r="GAE30" s="7"/>
      <c r="GAF30" s="7"/>
      <c r="GAG30" s="7"/>
      <c r="GAH30" s="7"/>
      <c r="GAI30" s="7"/>
      <c r="GAJ30" s="7"/>
      <c r="GAK30" s="7"/>
      <c r="GAL30" s="7"/>
      <c r="GAM30" s="7"/>
      <c r="GAN30" s="7"/>
      <c r="GAO30" s="7"/>
      <c r="GAP30" s="7"/>
      <c r="GAQ30" s="7"/>
      <c r="GAR30" s="7"/>
      <c r="GAS30" s="7"/>
      <c r="GAT30" s="7"/>
      <c r="GAU30" s="7"/>
      <c r="GAV30" s="7"/>
      <c r="GAW30" s="7"/>
      <c r="GAX30" s="7"/>
      <c r="GAY30" s="7"/>
      <c r="GAZ30" s="7"/>
      <c r="GBA30" s="7"/>
      <c r="GBB30" s="7"/>
      <c r="GBC30" s="7"/>
      <c r="GBD30" s="7"/>
      <c r="GBE30" s="7"/>
      <c r="GBF30" s="7"/>
      <c r="GBG30" s="7"/>
      <c r="GBH30" s="7"/>
      <c r="GBI30" s="7"/>
      <c r="GBJ30" s="7"/>
      <c r="GBK30" s="7"/>
      <c r="GBL30" s="7"/>
      <c r="GBM30" s="7"/>
      <c r="GBN30" s="7"/>
      <c r="GBO30" s="7"/>
      <c r="GBP30" s="7"/>
      <c r="GBQ30" s="7"/>
      <c r="GBR30" s="7"/>
      <c r="GBS30" s="7"/>
      <c r="GBT30" s="7"/>
      <c r="GBU30" s="7"/>
      <c r="GBV30" s="7"/>
      <c r="GBW30" s="7"/>
      <c r="GBX30" s="7"/>
      <c r="GBY30" s="7"/>
      <c r="GBZ30" s="7"/>
      <c r="GCA30" s="7"/>
      <c r="GCB30" s="7"/>
      <c r="GCC30" s="7"/>
      <c r="GCD30" s="7"/>
      <c r="GCE30" s="7"/>
      <c r="GCF30" s="7"/>
      <c r="GCG30" s="7"/>
      <c r="GCH30" s="7"/>
      <c r="GCI30" s="7"/>
      <c r="GCJ30" s="7"/>
      <c r="GCK30" s="7"/>
      <c r="GCL30" s="7"/>
      <c r="GCM30" s="7"/>
      <c r="GCN30" s="7"/>
      <c r="GCO30" s="7"/>
      <c r="GCP30" s="7"/>
      <c r="GCQ30" s="7"/>
      <c r="GCR30" s="7"/>
      <c r="GCS30" s="7"/>
      <c r="GCT30" s="7"/>
      <c r="GCU30" s="7"/>
      <c r="GCV30" s="7"/>
      <c r="GCW30" s="7"/>
      <c r="GCX30" s="7"/>
      <c r="GCY30" s="7"/>
      <c r="GCZ30" s="7"/>
      <c r="GDA30" s="7"/>
      <c r="GDB30" s="7"/>
      <c r="GDC30" s="7"/>
      <c r="GDD30" s="7"/>
      <c r="GDE30" s="7"/>
      <c r="GDF30" s="7"/>
      <c r="GDG30" s="7"/>
      <c r="GDH30" s="7"/>
      <c r="GDI30" s="7"/>
      <c r="GDJ30" s="7"/>
      <c r="GDK30" s="7"/>
      <c r="GDL30" s="7"/>
      <c r="GDM30" s="7"/>
      <c r="GDN30" s="7"/>
      <c r="GDO30" s="7"/>
      <c r="GDP30" s="7"/>
      <c r="GDQ30" s="7"/>
      <c r="GDR30" s="7"/>
      <c r="GDS30" s="7"/>
      <c r="GDT30" s="7"/>
      <c r="GDU30" s="7"/>
      <c r="GDV30" s="7"/>
      <c r="GDW30" s="7"/>
      <c r="GDX30" s="7"/>
      <c r="GDY30" s="7"/>
      <c r="GDZ30" s="7"/>
      <c r="GEA30" s="7"/>
      <c r="GEB30" s="7"/>
      <c r="GEC30" s="7"/>
      <c r="GED30" s="7"/>
      <c r="GEE30" s="7"/>
      <c r="GEF30" s="7"/>
      <c r="GEG30" s="7"/>
      <c r="GEH30" s="7"/>
      <c r="GEI30" s="7"/>
      <c r="GEJ30" s="7"/>
      <c r="GEK30" s="7"/>
      <c r="GEL30" s="7"/>
      <c r="GEM30" s="7"/>
      <c r="GEN30" s="7"/>
      <c r="GEO30" s="7"/>
      <c r="GEP30" s="7"/>
      <c r="GEQ30" s="7"/>
      <c r="GER30" s="7"/>
      <c r="GES30" s="7"/>
      <c r="GET30" s="7"/>
      <c r="GEU30" s="7"/>
      <c r="GEV30" s="7"/>
      <c r="GEX30" s="7"/>
      <c r="GEY30" s="7"/>
      <c r="GEZ30" s="7"/>
      <c r="GFA30" s="7"/>
      <c r="GFB30" s="7"/>
      <c r="GFC30" s="7"/>
      <c r="GFD30" s="7"/>
      <c r="GFE30" s="7"/>
      <c r="GFF30" s="7"/>
      <c r="GFG30" s="7"/>
      <c r="GFH30" s="7"/>
      <c r="GFI30" s="7"/>
      <c r="GFJ30" s="7"/>
      <c r="GFK30" s="7"/>
      <c r="GFL30" s="7"/>
      <c r="GFM30" s="7"/>
      <c r="GFN30" s="7"/>
      <c r="GFO30" s="7"/>
      <c r="GFP30" s="7"/>
      <c r="GFQ30" s="7"/>
      <c r="GFR30" s="7"/>
      <c r="GFS30" s="7"/>
      <c r="GFT30" s="7"/>
      <c r="GFU30" s="7"/>
      <c r="GFV30" s="7"/>
      <c r="GFW30" s="7"/>
      <c r="GFX30" s="7"/>
      <c r="GFY30" s="7"/>
      <c r="GFZ30" s="7"/>
      <c r="GGA30" s="7"/>
      <c r="GGB30" s="7"/>
      <c r="GGC30" s="7"/>
      <c r="GGD30" s="7"/>
      <c r="GGE30" s="7"/>
      <c r="GGF30" s="7"/>
      <c r="GGG30" s="7"/>
      <c r="GGH30" s="7"/>
      <c r="GGI30" s="7"/>
      <c r="GGJ30" s="7"/>
      <c r="GGK30" s="7"/>
      <c r="GGL30" s="7"/>
      <c r="GGM30" s="7"/>
      <c r="GGN30" s="7"/>
      <c r="GGO30" s="7"/>
      <c r="GGP30" s="7"/>
      <c r="GGQ30" s="7"/>
      <c r="GGR30" s="7"/>
      <c r="GGS30" s="7"/>
      <c r="GGT30" s="7"/>
      <c r="GGU30" s="7"/>
      <c r="GGV30" s="7"/>
      <c r="GGW30" s="7"/>
      <c r="GGX30" s="7"/>
      <c r="GGY30" s="7"/>
      <c r="GGZ30" s="7"/>
      <c r="GHA30" s="7"/>
      <c r="GHB30" s="7"/>
      <c r="GHC30" s="7"/>
      <c r="GHD30" s="7"/>
      <c r="GHE30" s="7"/>
      <c r="GHF30" s="7"/>
      <c r="GHG30" s="7"/>
      <c r="GHH30" s="7"/>
      <c r="GHI30" s="7"/>
      <c r="GHJ30" s="7"/>
      <c r="GHK30" s="7"/>
      <c r="GHL30" s="7"/>
      <c r="GHM30" s="7"/>
      <c r="GHN30" s="7"/>
      <c r="GHO30" s="7"/>
      <c r="GHP30" s="7"/>
      <c r="GHQ30" s="7"/>
      <c r="GHR30" s="7"/>
      <c r="GHS30" s="7"/>
      <c r="GHT30" s="7"/>
      <c r="GHU30" s="7"/>
      <c r="GHV30" s="7"/>
      <c r="GHW30" s="7"/>
      <c r="GHX30" s="7"/>
      <c r="GHY30" s="7"/>
      <c r="GHZ30" s="7"/>
      <c r="GIA30" s="7"/>
      <c r="GIB30" s="7"/>
      <c r="GIC30" s="7"/>
      <c r="GID30" s="7"/>
      <c r="GIE30" s="7"/>
      <c r="GIF30" s="7"/>
      <c r="GIG30" s="7"/>
      <c r="GIH30" s="7"/>
      <c r="GII30" s="7"/>
      <c r="GIJ30" s="7"/>
      <c r="GIK30" s="7"/>
      <c r="GIL30" s="7"/>
      <c r="GIM30" s="7"/>
      <c r="GIN30" s="7"/>
      <c r="GIO30" s="7"/>
      <c r="GIP30" s="7"/>
      <c r="GIQ30" s="7"/>
      <c r="GIR30" s="7"/>
      <c r="GIS30" s="7"/>
      <c r="GIT30" s="7"/>
      <c r="GIU30" s="7"/>
      <c r="GIV30" s="7"/>
      <c r="GIW30" s="7"/>
      <c r="GIX30" s="7"/>
      <c r="GIY30" s="7"/>
      <c r="GIZ30" s="7"/>
      <c r="GJA30" s="7"/>
      <c r="GJB30" s="7"/>
      <c r="GJC30" s="7"/>
      <c r="GJD30" s="7"/>
      <c r="GJE30" s="7"/>
      <c r="GJF30" s="7"/>
      <c r="GJG30" s="7"/>
      <c r="GJH30" s="7"/>
      <c r="GJI30" s="7"/>
      <c r="GJJ30" s="7"/>
      <c r="GJK30" s="7"/>
      <c r="GJL30" s="7"/>
      <c r="GJM30" s="7"/>
      <c r="GJN30" s="7"/>
      <c r="GJO30" s="7"/>
      <c r="GJP30" s="7"/>
      <c r="GJQ30" s="7"/>
      <c r="GJR30" s="7"/>
      <c r="GJS30" s="7"/>
      <c r="GJT30" s="7"/>
      <c r="GJU30" s="7"/>
      <c r="GJV30" s="7"/>
      <c r="GJW30" s="7"/>
      <c r="GJX30" s="7"/>
      <c r="GJY30" s="7"/>
      <c r="GJZ30" s="7"/>
      <c r="GKA30" s="7"/>
      <c r="GKB30" s="7"/>
      <c r="GKC30" s="7"/>
      <c r="GKD30" s="7"/>
      <c r="GKE30" s="7"/>
      <c r="GKF30" s="7"/>
      <c r="GKG30" s="7"/>
      <c r="GKH30" s="7"/>
      <c r="GKI30" s="7"/>
      <c r="GKJ30" s="7"/>
      <c r="GKK30" s="7"/>
      <c r="GKL30" s="7"/>
      <c r="GKM30" s="7"/>
      <c r="GKN30" s="7"/>
      <c r="GKO30" s="7"/>
      <c r="GKP30" s="7"/>
      <c r="GKQ30" s="7"/>
      <c r="GKR30" s="7"/>
      <c r="GKS30" s="7"/>
      <c r="GKT30" s="7"/>
      <c r="GKU30" s="7"/>
      <c r="GKV30" s="7"/>
      <c r="GKW30" s="7"/>
      <c r="GKX30" s="7"/>
      <c r="GKY30" s="7"/>
      <c r="GKZ30" s="7"/>
      <c r="GLA30" s="7"/>
      <c r="GLB30" s="7"/>
      <c r="GLC30" s="7"/>
      <c r="GLD30" s="7"/>
      <c r="GLE30" s="7"/>
      <c r="GLF30" s="7"/>
      <c r="GLG30" s="7"/>
      <c r="GLH30" s="7"/>
      <c r="GLI30" s="7"/>
      <c r="GLJ30" s="7"/>
      <c r="GLK30" s="7"/>
      <c r="GLL30" s="7"/>
      <c r="GLM30" s="7"/>
      <c r="GLN30" s="7"/>
      <c r="GLO30" s="7"/>
      <c r="GLP30" s="7"/>
      <c r="GLQ30" s="7"/>
      <c r="GLR30" s="7"/>
      <c r="GLS30" s="7"/>
      <c r="GLT30" s="7"/>
      <c r="GLU30" s="7"/>
      <c r="GLV30" s="7"/>
      <c r="GLW30" s="7"/>
      <c r="GLX30" s="7"/>
      <c r="GLY30" s="7"/>
      <c r="GLZ30" s="7"/>
      <c r="GMA30" s="7"/>
      <c r="GMB30" s="7"/>
      <c r="GMC30" s="7"/>
      <c r="GMD30" s="7"/>
      <c r="GME30" s="7"/>
      <c r="GMF30" s="7"/>
      <c r="GMG30" s="7"/>
      <c r="GMH30" s="7"/>
      <c r="GMI30" s="7"/>
      <c r="GMJ30" s="7"/>
      <c r="GMK30" s="7"/>
      <c r="GML30" s="7"/>
      <c r="GMM30" s="7"/>
      <c r="GMN30" s="7"/>
      <c r="GMO30" s="7"/>
      <c r="GMP30" s="7"/>
      <c r="GMQ30" s="7"/>
      <c r="GMR30" s="7"/>
      <c r="GMS30" s="7"/>
      <c r="GMT30" s="7"/>
      <c r="GMU30" s="7"/>
      <c r="GMV30" s="7"/>
      <c r="GMW30" s="7"/>
      <c r="GMX30" s="7"/>
      <c r="GMY30" s="7"/>
      <c r="GMZ30" s="7"/>
      <c r="GNA30" s="7"/>
      <c r="GNB30" s="7"/>
      <c r="GNC30" s="7"/>
      <c r="GND30" s="7"/>
      <c r="GNE30" s="7"/>
      <c r="GNF30" s="7"/>
      <c r="GNG30" s="7"/>
      <c r="GNH30" s="7"/>
      <c r="GNI30" s="7"/>
      <c r="GNJ30" s="7"/>
      <c r="GNK30" s="7"/>
      <c r="GNL30" s="7"/>
      <c r="GNM30" s="7"/>
      <c r="GNN30" s="7"/>
      <c r="GNO30" s="7"/>
      <c r="GNP30" s="7"/>
      <c r="GNQ30" s="7"/>
      <c r="GNR30" s="7"/>
      <c r="GNS30" s="7"/>
      <c r="GNT30" s="7"/>
      <c r="GNU30" s="7"/>
      <c r="GNV30" s="7"/>
      <c r="GNW30" s="7"/>
      <c r="GNX30" s="7"/>
      <c r="GNY30" s="7"/>
      <c r="GNZ30" s="7"/>
      <c r="GOA30" s="7"/>
      <c r="GOB30" s="7"/>
      <c r="GOC30" s="7"/>
      <c r="GOD30" s="7"/>
      <c r="GOE30" s="7"/>
      <c r="GOF30" s="7"/>
      <c r="GOG30" s="7"/>
      <c r="GOH30" s="7"/>
      <c r="GOI30" s="7"/>
      <c r="GOJ30" s="7"/>
      <c r="GOK30" s="7"/>
      <c r="GOL30" s="7"/>
      <c r="GOM30" s="7"/>
      <c r="GON30" s="7"/>
      <c r="GOO30" s="7"/>
      <c r="GOP30" s="7"/>
      <c r="GOQ30" s="7"/>
      <c r="GOR30" s="7"/>
      <c r="GOT30" s="7"/>
      <c r="GOU30" s="7"/>
      <c r="GOV30" s="7"/>
      <c r="GOW30" s="7"/>
      <c r="GOX30" s="7"/>
      <c r="GOY30" s="7"/>
      <c r="GOZ30" s="7"/>
      <c r="GPA30" s="7"/>
      <c r="GPB30" s="7"/>
      <c r="GPC30" s="7"/>
      <c r="GPD30" s="7"/>
      <c r="GPE30" s="7"/>
      <c r="GPF30" s="7"/>
      <c r="GPG30" s="7"/>
      <c r="GPH30" s="7"/>
      <c r="GPI30" s="7"/>
      <c r="GPJ30" s="7"/>
      <c r="GPK30" s="7"/>
      <c r="GPL30" s="7"/>
      <c r="GPM30" s="7"/>
      <c r="GPN30" s="7"/>
      <c r="GPO30" s="7"/>
      <c r="GPP30" s="7"/>
      <c r="GPQ30" s="7"/>
      <c r="GPR30" s="7"/>
      <c r="GPS30" s="7"/>
      <c r="GPT30" s="7"/>
      <c r="GPU30" s="7"/>
      <c r="GPV30" s="7"/>
      <c r="GPW30" s="7"/>
      <c r="GPX30" s="7"/>
      <c r="GPY30" s="7"/>
      <c r="GPZ30" s="7"/>
      <c r="GQA30" s="7"/>
      <c r="GQB30" s="7"/>
      <c r="GQC30" s="7"/>
      <c r="GQD30" s="7"/>
      <c r="GQE30" s="7"/>
      <c r="GQF30" s="7"/>
      <c r="GQG30" s="7"/>
      <c r="GQH30" s="7"/>
      <c r="GQI30" s="7"/>
      <c r="GQJ30" s="7"/>
      <c r="GQK30" s="7"/>
      <c r="GQL30" s="7"/>
      <c r="GQM30" s="7"/>
      <c r="GQN30" s="7"/>
      <c r="GQO30" s="7"/>
      <c r="GQP30" s="7"/>
      <c r="GQQ30" s="7"/>
      <c r="GQR30" s="7"/>
      <c r="GQS30" s="7"/>
      <c r="GQT30" s="7"/>
      <c r="GQU30" s="7"/>
      <c r="GQV30" s="7"/>
      <c r="GQW30" s="7"/>
      <c r="GQX30" s="7"/>
      <c r="GQY30" s="7"/>
      <c r="GQZ30" s="7"/>
      <c r="GRA30" s="7"/>
      <c r="GRB30" s="7"/>
      <c r="GRC30" s="7"/>
      <c r="GRD30" s="7"/>
      <c r="GRE30" s="7"/>
      <c r="GRF30" s="7"/>
      <c r="GRG30" s="7"/>
      <c r="GRH30" s="7"/>
      <c r="GRI30" s="7"/>
      <c r="GRJ30" s="7"/>
      <c r="GRK30" s="7"/>
      <c r="GRL30" s="7"/>
      <c r="GRM30" s="7"/>
      <c r="GRN30" s="7"/>
      <c r="GRO30" s="7"/>
      <c r="GRP30" s="7"/>
      <c r="GRQ30" s="7"/>
      <c r="GRR30" s="7"/>
      <c r="GRS30" s="7"/>
      <c r="GRT30" s="7"/>
      <c r="GRU30" s="7"/>
      <c r="GRV30" s="7"/>
      <c r="GRW30" s="7"/>
      <c r="GRX30" s="7"/>
      <c r="GRY30" s="7"/>
      <c r="GRZ30" s="7"/>
      <c r="GSA30" s="7"/>
      <c r="GSB30" s="7"/>
      <c r="GSC30" s="7"/>
      <c r="GSD30" s="7"/>
      <c r="GSE30" s="7"/>
      <c r="GSF30" s="7"/>
      <c r="GSG30" s="7"/>
      <c r="GSH30" s="7"/>
      <c r="GSI30" s="7"/>
      <c r="GSJ30" s="7"/>
      <c r="GSK30" s="7"/>
      <c r="GSL30" s="7"/>
      <c r="GSM30" s="7"/>
      <c r="GSN30" s="7"/>
      <c r="GSO30" s="7"/>
      <c r="GSP30" s="7"/>
      <c r="GSQ30" s="7"/>
      <c r="GSR30" s="7"/>
      <c r="GSS30" s="7"/>
      <c r="GST30" s="7"/>
      <c r="GSU30" s="7"/>
      <c r="GSV30" s="7"/>
      <c r="GSW30" s="7"/>
      <c r="GSX30" s="7"/>
      <c r="GSY30" s="7"/>
      <c r="GSZ30" s="7"/>
      <c r="GTA30" s="7"/>
      <c r="GTB30" s="7"/>
      <c r="GTC30" s="7"/>
      <c r="GTD30" s="7"/>
      <c r="GTE30" s="7"/>
      <c r="GTF30" s="7"/>
      <c r="GTG30" s="7"/>
      <c r="GTH30" s="7"/>
      <c r="GTI30" s="7"/>
      <c r="GTJ30" s="7"/>
      <c r="GTK30" s="7"/>
      <c r="GTL30" s="7"/>
      <c r="GTM30" s="7"/>
      <c r="GTN30" s="7"/>
      <c r="GTO30" s="7"/>
      <c r="GTP30" s="7"/>
      <c r="GTQ30" s="7"/>
      <c r="GTR30" s="7"/>
      <c r="GTS30" s="7"/>
      <c r="GTT30" s="7"/>
      <c r="GTU30" s="7"/>
      <c r="GTV30" s="7"/>
      <c r="GTW30" s="7"/>
      <c r="GTX30" s="7"/>
      <c r="GTY30" s="7"/>
      <c r="GTZ30" s="7"/>
      <c r="GUA30" s="7"/>
      <c r="GUB30" s="7"/>
      <c r="GUC30" s="7"/>
      <c r="GUD30" s="7"/>
      <c r="GUE30" s="7"/>
      <c r="GUF30" s="7"/>
      <c r="GUG30" s="7"/>
      <c r="GUH30" s="7"/>
      <c r="GUI30" s="7"/>
      <c r="GUJ30" s="7"/>
      <c r="GUK30" s="7"/>
      <c r="GUL30" s="7"/>
      <c r="GUM30" s="7"/>
      <c r="GUN30" s="7"/>
      <c r="GUO30" s="7"/>
      <c r="GUP30" s="7"/>
      <c r="GUQ30" s="7"/>
      <c r="GUR30" s="7"/>
      <c r="GUS30" s="7"/>
      <c r="GUT30" s="7"/>
      <c r="GUU30" s="7"/>
      <c r="GUV30" s="7"/>
      <c r="GUW30" s="7"/>
      <c r="GUX30" s="7"/>
      <c r="GUY30" s="7"/>
      <c r="GUZ30" s="7"/>
      <c r="GVA30" s="7"/>
      <c r="GVB30" s="7"/>
      <c r="GVC30" s="7"/>
      <c r="GVD30" s="7"/>
      <c r="GVE30" s="7"/>
      <c r="GVF30" s="7"/>
      <c r="GVG30" s="7"/>
      <c r="GVH30" s="7"/>
      <c r="GVI30" s="7"/>
      <c r="GVJ30" s="7"/>
      <c r="GVK30" s="7"/>
      <c r="GVL30" s="7"/>
      <c r="GVM30" s="7"/>
      <c r="GVN30" s="7"/>
      <c r="GVO30" s="7"/>
      <c r="GVP30" s="7"/>
      <c r="GVQ30" s="7"/>
      <c r="GVR30" s="7"/>
      <c r="GVS30" s="7"/>
      <c r="GVT30" s="7"/>
      <c r="GVU30" s="7"/>
      <c r="GVV30" s="7"/>
      <c r="GVW30" s="7"/>
      <c r="GVX30" s="7"/>
      <c r="GVY30" s="7"/>
      <c r="GVZ30" s="7"/>
      <c r="GWA30" s="7"/>
      <c r="GWB30" s="7"/>
      <c r="GWC30" s="7"/>
      <c r="GWD30" s="7"/>
      <c r="GWE30" s="7"/>
      <c r="GWF30" s="7"/>
      <c r="GWG30" s="7"/>
      <c r="GWH30" s="7"/>
      <c r="GWI30" s="7"/>
      <c r="GWJ30" s="7"/>
      <c r="GWK30" s="7"/>
      <c r="GWL30" s="7"/>
      <c r="GWM30" s="7"/>
      <c r="GWN30" s="7"/>
      <c r="GWO30" s="7"/>
      <c r="GWP30" s="7"/>
      <c r="GWQ30" s="7"/>
      <c r="GWR30" s="7"/>
      <c r="GWS30" s="7"/>
      <c r="GWT30" s="7"/>
      <c r="GWU30" s="7"/>
      <c r="GWV30" s="7"/>
      <c r="GWW30" s="7"/>
      <c r="GWX30" s="7"/>
      <c r="GWY30" s="7"/>
      <c r="GWZ30" s="7"/>
      <c r="GXA30" s="7"/>
      <c r="GXB30" s="7"/>
      <c r="GXC30" s="7"/>
      <c r="GXD30" s="7"/>
      <c r="GXE30" s="7"/>
      <c r="GXF30" s="7"/>
      <c r="GXG30" s="7"/>
      <c r="GXH30" s="7"/>
      <c r="GXI30" s="7"/>
      <c r="GXJ30" s="7"/>
      <c r="GXK30" s="7"/>
      <c r="GXL30" s="7"/>
      <c r="GXM30" s="7"/>
      <c r="GXN30" s="7"/>
      <c r="GXO30" s="7"/>
      <c r="GXP30" s="7"/>
      <c r="GXQ30" s="7"/>
      <c r="GXR30" s="7"/>
      <c r="GXS30" s="7"/>
      <c r="GXT30" s="7"/>
      <c r="GXU30" s="7"/>
      <c r="GXV30" s="7"/>
      <c r="GXW30" s="7"/>
      <c r="GXX30" s="7"/>
      <c r="GXY30" s="7"/>
      <c r="GXZ30" s="7"/>
      <c r="GYA30" s="7"/>
      <c r="GYB30" s="7"/>
      <c r="GYC30" s="7"/>
      <c r="GYD30" s="7"/>
      <c r="GYE30" s="7"/>
      <c r="GYF30" s="7"/>
      <c r="GYG30" s="7"/>
      <c r="GYH30" s="7"/>
      <c r="GYI30" s="7"/>
      <c r="GYJ30" s="7"/>
      <c r="GYK30" s="7"/>
      <c r="GYL30" s="7"/>
      <c r="GYM30" s="7"/>
      <c r="GYN30" s="7"/>
      <c r="GYP30" s="7"/>
      <c r="GYQ30" s="7"/>
      <c r="GYR30" s="7"/>
      <c r="GYS30" s="7"/>
      <c r="GYT30" s="7"/>
      <c r="GYU30" s="7"/>
      <c r="GYV30" s="7"/>
      <c r="GYW30" s="7"/>
      <c r="GYX30" s="7"/>
      <c r="GYY30" s="7"/>
      <c r="GYZ30" s="7"/>
      <c r="GZA30" s="7"/>
      <c r="GZB30" s="7"/>
      <c r="GZC30" s="7"/>
      <c r="GZD30" s="7"/>
      <c r="GZE30" s="7"/>
      <c r="GZF30" s="7"/>
      <c r="GZG30" s="7"/>
      <c r="GZH30" s="7"/>
      <c r="GZI30" s="7"/>
      <c r="GZJ30" s="7"/>
      <c r="GZK30" s="7"/>
      <c r="GZL30" s="7"/>
      <c r="GZM30" s="7"/>
      <c r="GZN30" s="7"/>
      <c r="GZO30" s="7"/>
      <c r="GZP30" s="7"/>
      <c r="GZQ30" s="7"/>
      <c r="GZR30" s="7"/>
      <c r="GZS30" s="7"/>
      <c r="GZT30" s="7"/>
      <c r="GZU30" s="7"/>
      <c r="GZV30" s="7"/>
      <c r="GZW30" s="7"/>
      <c r="GZX30" s="7"/>
      <c r="GZY30" s="7"/>
      <c r="GZZ30" s="7"/>
      <c r="HAA30" s="7"/>
      <c r="HAB30" s="7"/>
      <c r="HAC30" s="7"/>
      <c r="HAD30" s="7"/>
      <c r="HAE30" s="7"/>
      <c r="HAF30" s="7"/>
      <c r="HAG30" s="7"/>
      <c r="HAH30" s="7"/>
      <c r="HAI30" s="7"/>
      <c r="HAJ30" s="7"/>
      <c r="HAK30" s="7"/>
      <c r="HAL30" s="7"/>
      <c r="HAM30" s="7"/>
      <c r="HAN30" s="7"/>
      <c r="HAO30" s="7"/>
      <c r="HAP30" s="7"/>
      <c r="HAQ30" s="7"/>
      <c r="HAR30" s="7"/>
      <c r="HAS30" s="7"/>
      <c r="HAT30" s="7"/>
      <c r="HAU30" s="7"/>
      <c r="HAV30" s="7"/>
      <c r="HAW30" s="7"/>
      <c r="HAX30" s="7"/>
      <c r="HAY30" s="7"/>
      <c r="HAZ30" s="7"/>
      <c r="HBA30" s="7"/>
      <c r="HBB30" s="7"/>
      <c r="HBC30" s="7"/>
      <c r="HBD30" s="7"/>
      <c r="HBE30" s="7"/>
      <c r="HBF30" s="7"/>
      <c r="HBG30" s="7"/>
      <c r="HBH30" s="7"/>
      <c r="HBI30" s="7"/>
      <c r="HBJ30" s="7"/>
      <c r="HBK30" s="7"/>
      <c r="HBL30" s="7"/>
      <c r="HBM30" s="7"/>
      <c r="HBN30" s="7"/>
      <c r="HBO30" s="7"/>
      <c r="HBP30" s="7"/>
      <c r="HBQ30" s="7"/>
      <c r="HBR30" s="7"/>
      <c r="HBS30" s="7"/>
      <c r="HBT30" s="7"/>
      <c r="HBU30" s="7"/>
      <c r="HBV30" s="7"/>
      <c r="HBW30" s="7"/>
      <c r="HBX30" s="7"/>
      <c r="HBY30" s="7"/>
      <c r="HBZ30" s="7"/>
      <c r="HCA30" s="7"/>
      <c r="HCB30" s="7"/>
      <c r="HCC30" s="7"/>
      <c r="HCD30" s="7"/>
      <c r="HCE30" s="7"/>
      <c r="HCF30" s="7"/>
      <c r="HCG30" s="7"/>
      <c r="HCH30" s="7"/>
      <c r="HCI30" s="7"/>
      <c r="HCJ30" s="7"/>
      <c r="HCK30" s="7"/>
      <c r="HCL30" s="7"/>
      <c r="HCM30" s="7"/>
      <c r="HCN30" s="7"/>
      <c r="HCO30" s="7"/>
      <c r="HCP30" s="7"/>
      <c r="HCQ30" s="7"/>
      <c r="HCR30" s="7"/>
      <c r="HCS30" s="7"/>
      <c r="HCT30" s="7"/>
      <c r="HCU30" s="7"/>
      <c r="HCV30" s="7"/>
      <c r="HCW30" s="7"/>
      <c r="HCX30" s="7"/>
      <c r="HCY30" s="7"/>
      <c r="HCZ30" s="7"/>
      <c r="HDA30" s="7"/>
      <c r="HDB30" s="7"/>
      <c r="HDC30" s="7"/>
      <c r="HDD30" s="7"/>
      <c r="HDE30" s="7"/>
      <c r="HDF30" s="7"/>
      <c r="HDG30" s="7"/>
      <c r="HDH30" s="7"/>
      <c r="HDI30" s="7"/>
      <c r="HDJ30" s="7"/>
      <c r="HDK30" s="7"/>
      <c r="HDL30" s="7"/>
      <c r="HDM30" s="7"/>
      <c r="HDN30" s="7"/>
      <c r="HDO30" s="7"/>
      <c r="HDP30" s="7"/>
      <c r="HDQ30" s="7"/>
      <c r="HDR30" s="7"/>
      <c r="HDS30" s="7"/>
      <c r="HDT30" s="7"/>
      <c r="HDU30" s="7"/>
      <c r="HDV30" s="7"/>
      <c r="HDW30" s="7"/>
      <c r="HDX30" s="7"/>
      <c r="HDY30" s="7"/>
      <c r="HDZ30" s="7"/>
      <c r="HEA30" s="7"/>
      <c r="HEB30" s="7"/>
      <c r="HEC30" s="7"/>
      <c r="HED30" s="7"/>
      <c r="HEE30" s="7"/>
      <c r="HEF30" s="7"/>
      <c r="HEG30" s="7"/>
      <c r="HEH30" s="7"/>
      <c r="HEI30" s="7"/>
      <c r="HEJ30" s="7"/>
      <c r="HEK30" s="7"/>
      <c r="HEL30" s="7"/>
      <c r="HEM30" s="7"/>
      <c r="HEN30" s="7"/>
      <c r="HEO30" s="7"/>
      <c r="HEP30" s="7"/>
      <c r="HEQ30" s="7"/>
      <c r="HER30" s="7"/>
      <c r="HES30" s="7"/>
      <c r="HET30" s="7"/>
      <c r="HEU30" s="7"/>
      <c r="HEV30" s="7"/>
      <c r="HEW30" s="7"/>
      <c r="HEX30" s="7"/>
      <c r="HEY30" s="7"/>
      <c r="HEZ30" s="7"/>
      <c r="HFA30" s="7"/>
      <c r="HFB30" s="7"/>
      <c r="HFC30" s="7"/>
      <c r="HFD30" s="7"/>
      <c r="HFE30" s="7"/>
      <c r="HFF30" s="7"/>
      <c r="HFG30" s="7"/>
      <c r="HFH30" s="7"/>
      <c r="HFI30" s="7"/>
      <c r="HFJ30" s="7"/>
      <c r="HFK30" s="7"/>
      <c r="HFL30" s="7"/>
      <c r="HFM30" s="7"/>
      <c r="HFN30" s="7"/>
      <c r="HFO30" s="7"/>
      <c r="HFP30" s="7"/>
      <c r="HFQ30" s="7"/>
      <c r="HFR30" s="7"/>
      <c r="HFS30" s="7"/>
      <c r="HFT30" s="7"/>
      <c r="HFU30" s="7"/>
      <c r="HFV30" s="7"/>
      <c r="HFW30" s="7"/>
      <c r="HFX30" s="7"/>
      <c r="HFY30" s="7"/>
      <c r="HFZ30" s="7"/>
      <c r="HGA30" s="7"/>
      <c r="HGB30" s="7"/>
      <c r="HGC30" s="7"/>
      <c r="HGD30" s="7"/>
      <c r="HGE30" s="7"/>
      <c r="HGF30" s="7"/>
      <c r="HGG30" s="7"/>
      <c r="HGH30" s="7"/>
      <c r="HGI30" s="7"/>
      <c r="HGJ30" s="7"/>
      <c r="HGK30" s="7"/>
      <c r="HGL30" s="7"/>
      <c r="HGM30" s="7"/>
      <c r="HGN30" s="7"/>
      <c r="HGO30" s="7"/>
      <c r="HGP30" s="7"/>
      <c r="HGQ30" s="7"/>
      <c r="HGR30" s="7"/>
      <c r="HGS30" s="7"/>
      <c r="HGT30" s="7"/>
      <c r="HGU30" s="7"/>
      <c r="HGV30" s="7"/>
      <c r="HGW30" s="7"/>
      <c r="HGX30" s="7"/>
      <c r="HGY30" s="7"/>
      <c r="HGZ30" s="7"/>
      <c r="HHA30" s="7"/>
      <c r="HHB30" s="7"/>
      <c r="HHC30" s="7"/>
      <c r="HHD30" s="7"/>
      <c r="HHE30" s="7"/>
      <c r="HHF30" s="7"/>
      <c r="HHG30" s="7"/>
      <c r="HHH30" s="7"/>
      <c r="HHI30" s="7"/>
      <c r="HHJ30" s="7"/>
      <c r="HHK30" s="7"/>
      <c r="HHL30" s="7"/>
      <c r="HHM30" s="7"/>
      <c r="HHN30" s="7"/>
      <c r="HHO30" s="7"/>
      <c r="HHP30" s="7"/>
      <c r="HHQ30" s="7"/>
      <c r="HHR30" s="7"/>
      <c r="HHS30" s="7"/>
      <c r="HHT30" s="7"/>
      <c r="HHU30" s="7"/>
      <c r="HHV30" s="7"/>
      <c r="HHW30" s="7"/>
      <c r="HHX30" s="7"/>
      <c r="HHY30" s="7"/>
      <c r="HHZ30" s="7"/>
      <c r="HIA30" s="7"/>
      <c r="HIB30" s="7"/>
      <c r="HIC30" s="7"/>
      <c r="HID30" s="7"/>
      <c r="HIE30" s="7"/>
      <c r="HIF30" s="7"/>
      <c r="HIG30" s="7"/>
      <c r="HIH30" s="7"/>
      <c r="HII30" s="7"/>
      <c r="HIJ30" s="7"/>
      <c r="HIL30" s="7"/>
      <c r="HIM30" s="7"/>
      <c r="HIN30" s="7"/>
      <c r="HIO30" s="7"/>
      <c r="HIP30" s="7"/>
      <c r="HIQ30" s="7"/>
      <c r="HIR30" s="7"/>
      <c r="HIS30" s="7"/>
      <c r="HIT30" s="7"/>
      <c r="HIU30" s="7"/>
      <c r="HIV30" s="7"/>
      <c r="HIW30" s="7"/>
      <c r="HIX30" s="7"/>
      <c r="HIY30" s="7"/>
      <c r="HIZ30" s="7"/>
      <c r="HJA30" s="7"/>
      <c r="HJB30" s="7"/>
      <c r="HJC30" s="7"/>
      <c r="HJD30" s="7"/>
      <c r="HJE30" s="7"/>
      <c r="HJF30" s="7"/>
      <c r="HJG30" s="7"/>
      <c r="HJH30" s="7"/>
      <c r="HJI30" s="7"/>
      <c r="HJJ30" s="7"/>
      <c r="HJK30" s="7"/>
      <c r="HJL30" s="7"/>
      <c r="HJM30" s="7"/>
      <c r="HJN30" s="7"/>
      <c r="HJO30" s="7"/>
      <c r="HJP30" s="7"/>
      <c r="HJQ30" s="7"/>
      <c r="HJR30" s="7"/>
      <c r="HJS30" s="7"/>
      <c r="HJT30" s="7"/>
      <c r="HJU30" s="7"/>
      <c r="HJV30" s="7"/>
      <c r="HJW30" s="7"/>
      <c r="HJX30" s="7"/>
      <c r="HJY30" s="7"/>
      <c r="HJZ30" s="7"/>
      <c r="HKA30" s="7"/>
      <c r="HKB30" s="7"/>
      <c r="HKC30" s="7"/>
      <c r="HKD30" s="7"/>
      <c r="HKE30" s="7"/>
      <c r="HKF30" s="7"/>
      <c r="HKG30" s="7"/>
      <c r="HKH30" s="7"/>
      <c r="HKI30" s="7"/>
      <c r="HKJ30" s="7"/>
      <c r="HKK30" s="7"/>
      <c r="HKL30" s="7"/>
      <c r="HKM30" s="7"/>
      <c r="HKN30" s="7"/>
      <c r="HKO30" s="7"/>
      <c r="HKP30" s="7"/>
      <c r="HKQ30" s="7"/>
      <c r="HKR30" s="7"/>
      <c r="HKS30" s="7"/>
      <c r="HKT30" s="7"/>
      <c r="HKU30" s="7"/>
      <c r="HKV30" s="7"/>
      <c r="HKW30" s="7"/>
      <c r="HKX30" s="7"/>
      <c r="HKY30" s="7"/>
      <c r="HKZ30" s="7"/>
      <c r="HLA30" s="7"/>
      <c r="HLB30" s="7"/>
      <c r="HLC30" s="7"/>
      <c r="HLD30" s="7"/>
      <c r="HLE30" s="7"/>
      <c r="HLF30" s="7"/>
      <c r="HLG30" s="7"/>
      <c r="HLH30" s="7"/>
      <c r="HLI30" s="7"/>
      <c r="HLJ30" s="7"/>
      <c r="HLK30" s="7"/>
      <c r="HLL30" s="7"/>
      <c r="HLM30" s="7"/>
      <c r="HLN30" s="7"/>
      <c r="HLO30" s="7"/>
      <c r="HLP30" s="7"/>
      <c r="HLQ30" s="7"/>
      <c r="HLR30" s="7"/>
      <c r="HLS30" s="7"/>
      <c r="HLT30" s="7"/>
      <c r="HLU30" s="7"/>
      <c r="HLV30" s="7"/>
      <c r="HLW30" s="7"/>
      <c r="HLX30" s="7"/>
      <c r="HLY30" s="7"/>
      <c r="HLZ30" s="7"/>
      <c r="HMA30" s="7"/>
      <c r="HMB30" s="7"/>
      <c r="HMC30" s="7"/>
      <c r="HMD30" s="7"/>
      <c r="HME30" s="7"/>
      <c r="HMF30" s="7"/>
      <c r="HMG30" s="7"/>
      <c r="HMH30" s="7"/>
      <c r="HMI30" s="7"/>
      <c r="HMJ30" s="7"/>
      <c r="HMK30" s="7"/>
      <c r="HML30" s="7"/>
      <c r="HMM30" s="7"/>
      <c r="HMN30" s="7"/>
      <c r="HMO30" s="7"/>
      <c r="HMP30" s="7"/>
      <c r="HMQ30" s="7"/>
      <c r="HMR30" s="7"/>
      <c r="HMS30" s="7"/>
      <c r="HMT30" s="7"/>
      <c r="HMU30" s="7"/>
      <c r="HMV30" s="7"/>
      <c r="HMW30" s="7"/>
      <c r="HMX30" s="7"/>
      <c r="HMY30" s="7"/>
      <c r="HMZ30" s="7"/>
      <c r="HNA30" s="7"/>
      <c r="HNB30" s="7"/>
      <c r="HNC30" s="7"/>
      <c r="HND30" s="7"/>
      <c r="HNE30" s="7"/>
      <c r="HNF30" s="7"/>
      <c r="HNG30" s="7"/>
      <c r="HNH30" s="7"/>
      <c r="HNI30" s="7"/>
      <c r="HNJ30" s="7"/>
      <c r="HNK30" s="7"/>
      <c r="HNL30" s="7"/>
      <c r="HNM30" s="7"/>
      <c r="HNN30" s="7"/>
      <c r="HNO30" s="7"/>
      <c r="HNP30" s="7"/>
      <c r="HNQ30" s="7"/>
      <c r="HNR30" s="7"/>
      <c r="HNS30" s="7"/>
      <c r="HNT30" s="7"/>
      <c r="HNU30" s="7"/>
      <c r="HNV30" s="7"/>
      <c r="HNW30" s="7"/>
      <c r="HNX30" s="7"/>
      <c r="HNY30" s="7"/>
      <c r="HNZ30" s="7"/>
      <c r="HOA30" s="7"/>
      <c r="HOB30" s="7"/>
      <c r="HOC30" s="7"/>
      <c r="HOD30" s="7"/>
      <c r="HOE30" s="7"/>
      <c r="HOF30" s="7"/>
      <c r="HOG30" s="7"/>
      <c r="HOH30" s="7"/>
      <c r="HOI30" s="7"/>
      <c r="HOJ30" s="7"/>
      <c r="HOK30" s="7"/>
      <c r="HOL30" s="7"/>
      <c r="HOM30" s="7"/>
      <c r="HON30" s="7"/>
      <c r="HOO30" s="7"/>
      <c r="HOP30" s="7"/>
      <c r="HOQ30" s="7"/>
      <c r="HOR30" s="7"/>
      <c r="HOS30" s="7"/>
      <c r="HOT30" s="7"/>
      <c r="HOU30" s="7"/>
      <c r="HOV30" s="7"/>
      <c r="HOW30" s="7"/>
      <c r="HOX30" s="7"/>
      <c r="HOY30" s="7"/>
      <c r="HOZ30" s="7"/>
      <c r="HPA30" s="7"/>
      <c r="HPB30" s="7"/>
      <c r="HPC30" s="7"/>
      <c r="HPD30" s="7"/>
      <c r="HPE30" s="7"/>
      <c r="HPF30" s="7"/>
      <c r="HPG30" s="7"/>
      <c r="HPH30" s="7"/>
      <c r="HPI30" s="7"/>
      <c r="HPJ30" s="7"/>
      <c r="HPK30" s="7"/>
      <c r="HPL30" s="7"/>
      <c r="HPM30" s="7"/>
      <c r="HPN30" s="7"/>
      <c r="HPO30" s="7"/>
      <c r="HPP30" s="7"/>
      <c r="HPQ30" s="7"/>
      <c r="HPR30" s="7"/>
      <c r="HPS30" s="7"/>
      <c r="HPT30" s="7"/>
      <c r="HPU30" s="7"/>
      <c r="HPV30" s="7"/>
      <c r="HPW30" s="7"/>
      <c r="HPX30" s="7"/>
      <c r="HPY30" s="7"/>
      <c r="HPZ30" s="7"/>
      <c r="HQA30" s="7"/>
      <c r="HQB30" s="7"/>
      <c r="HQC30" s="7"/>
      <c r="HQD30" s="7"/>
      <c r="HQE30" s="7"/>
      <c r="HQF30" s="7"/>
      <c r="HQG30" s="7"/>
      <c r="HQH30" s="7"/>
      <c r="HQI30" s="7"/>
      <c r="HQJ30" s="7"/>
      <c r="HQK30" s="7"/>
      <c r="HQL30" s="7"/>
      <c r="HQM30" s="7"/>
      <c r="HQN30" s="7"/>
      <c r="HQO30" s="7"/>
      <c r="HQP30" s="7"/>
      <c r="HQQ30" s="7"/>
      <c r="HQR30" s="7"/>
      <c r="HQS30" s="7"/>
      <c r="HQT30" s="7"/>
      <c r="HQU30" s="7"/>
      <c r="HQV30" s="7"/>
      <c r="HQW30" s="7"/>
      <c r="HQX30" s="7"/>
      <c r="HQY30" s="7"/>
      <c r="HQZ30" s="7"/>
      <c r="HRA30" s="7"/>
      <c r="HRB30" s="7"/>
      <c r="HRC30" s="7"/>
      <c r="HRD30" s="7"/>
      <c r="HRE30" s="7"/>
      <c r="HRF30" s="7"/>
      <c r="HRG30" s="7"/>
      <c r="HRH30" s="7"/>
      <c r="HRI30" s="7"/>
      <c r="HRJ30" s="7"/>
      <c r="HRK30" s="7"/>
      <c r="HRL30" s="7"/>
      <c r="HRM30" s="7"/>
      <c r="HRN30" s="7"/>
      <c r="HRO30" s="7"/>
      <c r="HRP30" s="7"/>
      <c r="HRQ30" s="7"/>
      <c r="HRR30" s="7"/>
      <c r="HRS30" s="7"/>
      <c r="HRT30" s="7"/>
      <c r="HRU30" s="7"/>
      <c r="HRV30" s="7"/>
      <c r="HRW30" s="7"/>
      <c r="HRX30" s="7"/>
      <c r="HRY30" s="7"/>
      <c r="HRZ30" s="7"/>
      <c r="HSA30" s="7"/>
      <c r="HSB30" s="7"/>
      <c r="HSC30" s="7"/>
      <c r="HSD30" s="7"/>
      <c r="HSE30" s="7"/>
      <c r="HSF30" s="7"/>
      <c r="HSH30" s="7"/>
      <c r="HSI30" s="7"/>
      <c r="HSJ30" s="7"/>
      <c r="HSK30" s="7"/>
      <c r="HSL30" s="7"/>
      <c r="HSM30" s="7"/>
      <c r="HSN30" s="7"/>
      <c r="HSO30" s="7"/>
      <c r="HSP30" s="7"/>
      <c r="HSQ30" s="7"/>
      <c r="HSR30" s="7"/>
      <c r="HSS30" s="7"/>
      <c r="HST30" s="7"/>
      <c r="HSU30" s="7"/>
      <c r="HSV30" s="7"/>
      <c r="HSW30" s="7"/>
      <c r="HSX30" s="7"/>
      <c r="HSY30" s="7"/>
      <c r="HSZ30" s="7"/>
      <c r="HTA30" s="7"/>
      <c r="HTB30" s="7"/>
      <c r="HTC30" s="7"/>
      <c r="HTD30" s="7"/>
      <c r="HTE30" s="7"/>
      <c r="HTF30" s="7"/>
      <c r="HTG30" s="7"/>
      <c r="HTH30" s="7"/>
      <c r="HTI30" s="7"/>
      <c r="HTJ30" s="7"/>
      <c r="HTK30" s="7"/>
      <c r="HTL30" s="7"/>
      <c r="HTM30" s="7"/>
      <c r="HTN30" s="7"/>
      <c r="HTO30" s="7"/>
      <c r="HTP30" s="7"/>
      <c r="HTQ30" s="7"/>
      <c r="HTR30" s="7"/>
      <c r="HTS30" s="7"/>
      <c r="HTT30" s="7"/>
      <c r="HTU30" s="7"/>
      <c r="HTV30" s="7"/>
      <c r="HTW30" s="7"/>
      <c r="HTX30" s="7"/>
      <c r="HTY30" s="7"/>
      <c r="HTZ30" s="7"/>
      <c r="HUA30" s="7"/>
      <c r="HUB30" s="7"/>
      <c r="HUC30" s="7"/>
      <c r="HUD30" s="7"/>
      <c r="HUE30" s="7"/>
      <c r="HUF30" s="7"/>
      <c r="HUG30" s="7"/>
      <c r="HUH30" s="7"/>
      <c r="HUI30" s="7"/>
      <c r="HUJ30" s="7"/>
      <c r="HUK30" s="7"/>
      <c r="HUL30" s="7"/>
      <c r="HUM30" s="7"/>
      <c r="HUN30" s="7"/>
      <c r="HUO30" s="7"/>
      <c r="HUP30" s="7"/>
      <c r="HUQ30" s="7"/>
      <c r="HUR30" s="7"/>
      <c r="HUS30" s="7"/>
      <c r="HUT30" s="7"/>
      <c r="HUU30" s="7"/>
      <c r="HUV30" s="7"/>
      <c r="HUW30" s="7"/>
      <c r="HUX30" s="7"/>
      <c r="HUY30" s="7"/>
      <c r="HUZ30" s="7"/>
      <c r="HVA30" s="7"/>
      <c r="HVB30" s="7"/>
      <c r="HVC30" s="7"/>
      <c r="HVD30" s="7"/>
      <c r="HVE30" s="7"/>
      <c r="HVF30" s="7"/>
      <c r="HVG30" s="7"/>
      <c r="HVH30" s="7"/>
      <c r="HVI30" s="7"/>
      <c r="HVJ30" s="7"/>
      <c r="HVK30" s="7"/>
      <c r="HVL30" s="7"/>
      <c r="HVM30" s="7"/>
      <c r="HVN30" s="7"/>
      <c r="HVO30" s="7"/>
      <c r="HVP30" s="7"/>
      <c r="HVQ30" s="7"/>
      <c r="HVR30" s="7"/>
      <c r="HVS30" s="7"/>
      <c r="HVT30" s="7"/>
      <c r="HVU30" s="7"/>
      <c r="HVV30" s="7"/>
      <c r="HVW30" s="7"/>
      <c r="HVX30" s="7"/>
      <c r="HVY30" s="7"/>
      <c r="HVZ30" s="7"/>
      <c r="HWA30" s="7"/>
      <c r="HWB30" s="7"/>
      <c r="HWC30" s="7"/>
      <c r="HWD30" s="7"/>
      <c r="HWE30" s="7"/>
      <c r="HWF30" s="7"/>
      <c r="HWG30" s="7"/>
      <c r="HWH30" s="7"/>
      <c r="HWI30" s="7"/>
      <c r="HWJ30" s="7"/>
      <c r="HWK30" s="7"/>
      <c r="HWL30" s="7"/>
      <c r="HWM30" s="7"/>
      <c r="HWN30" s="7"/>
      <c r="HWO30" s="7"/>
      <c r="HWP30" s="7"/>
      <c r="HWQ30" s="7"/>
      <c r="HWR30" s="7"/>
      <c r="HWS30" s="7"/>
      <c r="HWT30" s="7"/>
      <c r="HWU30" s="7"/>
      <c r="HWV30" s="7"/>
      <c r="HWW30" s="7"/>
      <c r="HWX30" s="7"/>
      <c r="HWY30" s="7"/>
      <c r="HWZ30" s="7"/>
      <c r="HXA30" s="7"/>
      <c r="HXB30" s="7"/>
      <c r="HXC30" s="7"/>
      <c r="HXD30" s="7"/>
      <c r="HXE30" s="7"/>
      <c r="HXF30" s="7"/>
      <c r="HXG30" s="7"/>
      <c r="HXH30" s="7"/>
      <c r="HXI30" s="7"/>
      <c r="HXJ30" s="7"/>
      <c r="HXK30" s="7"/>
      <c r="HXL30" s="7"/>
      <c r="HXM30" s="7"/>
      <c r="HXN30" s="7"/>
      <c r="HXO30" s="7"/>
      <c r="HXP30" s="7"/>
      <c r="HXQ30" s="7"/>
      <c r="HXR30" s="7"/>
      <c r="HXS30" s="7"/>
      <c r="HXT30" s="7"/>
      <c r="HXU30" s="7"/>
      <c r="HXV30" s="7"/>
      <c r="HXW30" s="7"/>
      <c r="HXX30" s="7"/>
      <c r="HXY30" s="7"/>
      <c r="HXZ30" s="7"/>
      <c r="HYA30" s="7"/>
      <c r="HYB30" s="7"/>
      <c r="HYC30" s="7"/>
      <c r="HYD30" s="7"/>
      <c r="HYE30" s="7"/>
      <c r="HYF30" s="7"/>
      <c r="HYG30" s="7"/>
      <c r="HYH30" s="7"/>
      <c r="HYI30" s="7"/>
      <c r="HYJ30" s="7"/>
      <c r="HYK30" s="7"/>
      <c r="HYL30" s="7"/>
      <c r="HYM30" s="7"/>
      <c r="HYN30" s="7"/>
      <c r="HYO30" s="7"/>
      <c r="HYP30" s="7"/>
      <c r="HYQ30" s="7"/>
      <c r="HYR30" s="7"/>
      <c r="HYS30" s="7"/>
      <c r="HYT30" s="7"/>
      <c r="HYU30" s="7"/>
      <c r="HYV30" s="7"/>
      <c r="HYW30" s="7"/>
      <c r="HYX30" s="7"/>
      <c r="HYY30" s="7"/>
      <c r="HYZ30" s="7"/>
      <c r="HZA30" s="7"/>
      <c r="HZB30" s="7"/>
      <c r="HZC30" s="7"/>
      <c r="HZD30" s="7"/>
      <c r="HZE30" s="7"/>
      <c r="HZF30" s="7"/>
      <c r="HZG30" s="7"/>
      <c r="HZH30" s="7"/>
      <c r="HZI30" s="7"/>
      <c r="HZJ30" s="7"/>
      <c r="HZK30" s="7"/>
      <c r="HZL30" s="7"/>
      <c r="HZM30" s="7"/>
      <c r="HZN30" s="7"/>
      <c r="HZO30" s="7"/>
      <c r="HZP30" s="7"/>
      <c r="HZQ30" s="7"/>
      <c r="HZR30" s="7"/>
      <c r="HZS30" s="7"/>
      <c r="HZT30" s="7"/>
      <c r="HZU30" s="7"/>
      <c r="HZV30" s="7"/>
      <c r="HZW30" s="7"/>
      <c r="HZX30" s="7"/>
      <c r="HZY30" s="7"/>
      <c r="HZZ30" s="7"/>
      <c r="IAA30" s="7"/>
      <c r="IAB30" s="7"/>
      <c r="IAC30" s="7"/>
      <c r="IAD30" s="7"/>
      <c r="IAE30" s="7"/>
      <c r="IAF30" s="7"/>
      <c r="IAG30" s="7"/>
      <c r="IAH30" s="7"/>
      <c r="IAI30" s="7"/>
      <c r="IAJ30" s="7"/>
      <c r="IAK30" s="7"/>
      <c r="IAL30" s="7"/>
      <c r="IAM30" s="7"/>
      <c r="IAN30" s="7"/>
      <c r="IAO30" s="7"/>
      <c r="IAP30" s="7"/>
      <c r="IAQ30" s="7"/>
      <c r="IAR30" s="7"/>
      <c r="IAS30" s="7"/>
      <c r="IAT30" s="7"/>
      <c r="IAU30" s="7"/>
      <c r="IAV30" s="7"/>
      <c r="IAW30" s="7"/>
      <c r="IAX30" s="7"/>
      <c r="IAY30" s="7"/>
      <c r="IAZ30" s="7"/>
      <c r="IBA30" s="7"/>
      <c r="IBB30" s="7"/>
      <c r="IBC30" s="7"/>
      <c r="IBD30" s="7"/>
      <c r="IBE30" s="7"/>
      <c r="IBF30" s="7"/>
      <c r="IBG30" s="7"/>
      <c r="IBH30" s="7"/>
      <c r="IBI30" s="7"/>
      <c r="IBJ30" s="7"/>
      <c r="IBK30" s="7"/>
      <c r="IBL30" s="7"/>
      <c r="IBM30" s="7"/>
      <c r="IBN30" s="7"/>
      <c r="IBO30" s="7"/>
      <c r="IBP30" s="7"/>
      <c r="IBQ30" s="7"/>
      <c r="IBR30" s="7"/>
      <c r="IBS30" s="7"/>
      <c r="IBT30" s="7"/>
      <c r="IBU30" s="7"/>
      <c r="IBV30" s="7"/>
      <c r="IBW30" s="7"/>
      <c r="IBX30" s="7"/>
      <c r="IBY30" s="7"/>
      <c r="IBZ30" s="7"/>
      <c r="ICA30" s="7"/>
      <c r="ICB30" s="7"/>
      <c r="ICD30" s="7"/>
      <c r="ICE30" s="7"/>
      <c r="ICF30" s="7"/>
      <c r="ICG30" s="7"/>
      <c r="ICH30" s="7"/>
      <c r="ICI30" s="7"/>
      <c r="ICJ30" s="7"/>
      <c r="ICK30" s="7"/>
      <c r="ICL30" s="7"/>
      <c r="ICM30" s="7"/>
      <c r="ICN30" s="7"/>
      <c r="ICO30" s="7"/>
      <c r="ICP30" s="7"/>
      <c r="ICQ30" s="7"/>
      <c r="ICR30" s="7"/>
      <c r="ICS30" s="7"/>
      <c r="ICT30" s="7"/>
      <c r="ICU30" s="7"/>
      <c r="ICV30" s="7"/>
      <c r="ICW30" s="7"/>
      <c r="ICX30" s="7"/>
      <c r="ICY30" s="7"/>
      <c r="ICZ30" s="7"/>
      <c r="IDA30" s="7"/>
      <c r="IDB30" s="7"/>
      <c r="IDC30" s="7"/>
      <c r="IDD30" s="7"/>
      <c r="IDE30" s="7"/>
      <c r="IDF30" s="7"/>
      <c r="IDG30" s="7"/>
      <c r="IDH30" s="7"/>
      <c r="IDI30" s="7"/>
      <c r="IDJ30" s="7"/>
      <c r="IDK30" s="7"/>
      <c r="IDL30" s="7"/>
      <c r="IDM30" s="7"/>
      <c r="IDN30" s="7"/>
      <c r="IDO30" s="7"/>
      <c r="IDP30" s="7"/>
      <c r="IDQ30" s="7"/>
      <c r="IDR30" s="7"/>
      <c r="IDS30" s="7"/>
      <c r="IDT30" s="7"/>
      <c r="IDU30" s="7"/>
      <c r="IDV30" s="7"/>
      <c r="IDW30" s="7"/>
      <c r="IDX30" s="7"/>
      <c r="IDY30" s="7"/>
      <c r="IDZ30" s="7"/>
      <c r="IEA30" s="7"/>
      <c r="IEB30" s="7"/>
      <c r="IEC30" s="7"/>
      <c r="IED30" s="7"/>
      <c r="IEE30" s="7"/>
      <c r="IEF30" s="7"/>
      <c r="IEG30" s="7"/>
      <c r="IEH30" s="7"/>
      <c r="IEI30" s="7"/>
      <c r="IEJ30" s="7"/>
      <c r="IEK30" s="7"/>
      <c r="IEL30" s="7"/>
      <c r="IEM30" s="7"/>
      <c r="IEN30" s="7"/>
      <c r="IEO30" s="7"/>
      <c r="IEP30" s="7"/>
      <c r="IEQ30" s="7"/>
      <c r="IER30" s="7"/>
      <c r="IES30" s="7"/>
      <c r="IET30" s="7"/>
      <c r="IEU30" s="7"/>
      <c r="IEV30" s="7"/>
      <c r="IEW30" s="7"/>
      <c r="IEX30" s="7"/>
      <c r="IEY30" s="7"/>
      <c r="IEZ30" s="7"/>
      <c r="IFA30" s="7"/>
      <c r="IFB30" s="7"/>
      <c r="IFC30" s="7"/>
      <c r="IFD30" s="7"/>
      <c r="IFE30" s="7"/>
      <c r="IFF30" s="7"/>
      <c r="IFG30" s="7"/>
      <c r="IFH30" s="7"/>
      <c r="IFI30" s="7"/>
      <c r="IFJ30" s="7"/>
      <c r="IFK30" s="7"/>
      <c r="IFL30" s="7"/>
      <c r="IFM30" s="7"/>
      <c r="IFN30" s="7"/>
      <c r="IFO30" s="7"/>
      <c r="IFP30" s="7"/>
      <c r="IFQ30" s="7"/>
      <c r="IFR30" s="7"/>
      <c r="IFS30" s="7"/>
      <c r="IFT30" s="7"/>
      <c r="IFU30" s="7"/>
      <c r="IFV30" s="7"/>
      <c r="IFW30" s="7"/>
      <c r="IFX30" s="7"/>
      <c r="IFY30" s="7"/>
      <c r="IFZ30" s="7"/>
      <c r="IGA30" s="7"/>
      <c r="IGB30" s="7"/>
      <c r="IGC30" s="7"/>
      <c r="IGD30" s="7"/>
      <c r="IGE30" s="7"/>
      <c r="IGF30" s="7"/>
      <c r="IGG30" s="7"/>
      <c r="IGH30" s="7"/>
      <c r="IGI30" s="7"/>
      <c r="IGJ30" s="7"/>
      <c r="IGK30" s="7"/>
      <c r="IGL30" s="7"/>
      <c r="IGM30" s="7"/>
      <c r="IGN30" s="7"/>
      <c r="IGO30" s="7"/>
      <c r="IGP30" s="7"/>
      <c r="IGQ30" s="7"/>
      <c r="IGR30" s="7"/>
      <c r="IGS30" s="7"/>
      <c r="IGT30" s="7"/>
      <c r="IGU30" s="7"/>
      <c r="IGV30" s="7"/>
      <c r="IGW30" s="7"/>
      <c r="IGX30" s="7"/>
      <c r="IGY30" s="7"/>
      <c r="IGZ30" s="7"/>
      <c r="IHA30" s="7"/>
      <c r="IHB30" s="7"/>
      <c r="IHC30" s="7"/>
      <c r="IHD30" s="7"/>
      <c r="IHE30" s="7"/>
      <c r="IHF30" s="7"/>
      <c r="IHG30" s="7"/>
      <c r="IHH30" s="7"/>
      <c r="IHI30" s="7"/>
      <c r="IHJ30" s="7"/>
      <c r="IHK30" s="7"/>
      <c r="IHL30" s="7"/>
      <c r="IHM30" s="7"/>
      <c r="IHN30" s="7"/>
      <c r="IHO30" s="7"/>
      <c r="IHP30" s="7"/>
      <c r="IHQ30" s="7"/>
      <c r="IHR30" s="7"/>
      <c r="IHS30" s="7"/>
      <c r="IHT30" s="7"/>
      <c r="IHU30" s="7"/>
      <c r="IHV30" s="7"/>
      <c r="IHW30" s="7"/>
      <c r="IHX30" s="7"/>
      <c r="IHY30" s="7"/>
      <c r="IHZ30" s="7"/>
      <c r="IIA30" s="7"/>
      <c r="IIB30" s="7"/>
      <c r="IIC30" s="7"/>
      <c r="IID30" s="7"/>
      <c r="IIE30" s="7"/>
      <c r="IIF30" s="7"/>
      <c r="IIG30" s="7"/>
      <c r="IIH30" s="7"/>
      <c r="III30" s="7"/>
      <c r="IIJ30" s="7"/>
      <c r="IIK30" s="7"/>
      <c r="IIL30" s="7"/>
      <c r="IIM30" s="7"/>
      <c r="IIN30" s="7"/>
      <c r="IIO30" s="7"/>
      <c r="IIP30" s="7"/>
      <c r="IIQ30" s="7"/>
      <c r="IIR30" s="7"/>
      <c r="IIS30" s="7"/>
      <c r="IIT30" s="7"/>
      <c r="IIU30" s="7"/>
      <c r="IIV30" s="7"/>
      <c r="IIW30" s="7"/>
      <c r="IIX30" s="7"/>
      <c r="IIY30" s="7"/>
      <c r="IIZ30" s="7"/>
      <c r="IJA30" s="7"/>
      <c r="IJB30" s="7"/>
      <c r="IJC30" s="7"/>
      <c r="IJD30" s="7"/>
      <c r="IJE30" s="7"/>
      <c r="IJF30" s="7"/>
      <c r="IJG30" s="7"/>
      <c r="IJH30" s="7"/>
      <c r="IJI30" s="7"/>
      <c r="IJJ30" s="7"/>
      <c r="IJK30" s="7"/>
      <c r="IJL30" s="7"/>
      <c r="IJM30" s="7"/>
      <c r="IJN30" s="7"/>
      <c r="IJO30" s="7"/>
      <c r="IJP30" s="7"/>
      <c r="IJQ30" s="7"/>
      <c r="IJR30" s="7"/>
      <c r="IJS30" s="7"/>
      <c r="IJT30" s="7"/>
      <c r="IJU30" s="7"/>
      <c r="IJV30" s="7"/>
      <c r="IJW30" s="7"/>
      <c r="IJX30" s="7"/>
      <c r="IJY30" s="7"/>
      <c r="IJZ30" s="7"/>
      <c r="IKA30" s="7"/>
      <c r="IKB30" s="7"/>
      <c r="IKC30" s="7"/>
      <c r="IKD30" s="7"/>
      <c r="IKE30" s="7"/>
      <c r="IKF30" s="7"/>
      <c r="IKG30" s="7"/>
      <c r="IKH30" s="7"/>
      <c r="IKI30" s="7"/>
      <c r="IKJ30" s="7"/>
      <c r="IKK30" s="7"/>
      <c r="IKL30" s="7"/>
      <c r="IKM30" s="7"/>
      <c r="IKN30" s="7"/>
      <c r="IKO30" s="7"/>
      <c r="IKP30" s="7"/>
      <c r="IKQ30" s="7"/>
      <c r="IKR30" s="7"/>
      <c r="IKS30" s="7"/>
      <c r="IKT30" s="7"/>
      <c r="IKU30" s="7"/>
      <c r="IKV30" s="7"/>
      <c r="IKW30" s="7"/>
      <c r="IKX30" s="7"/>
      <c r="IKY30" s="7"/>
      <c r="IKZ30" s="7"/>
      <c r="ILA30" s="7"/>
      <c r="ILB30" s="7"/>
      <c r="ILC30" s="7"/>
      <c r="ILD30" s="7"/>
      <c r="ILE30" s="7"/>
      <c r="ILF30" s="7"/>
      <c r="ILG30" s="7"/>
      <c r="ILH30" s="7"/>
      <c r="ILI30" s="7"/>
      <c r="ILJ30" s="7"/>
      <c r="ILK30" s="7"/>
      <c r="ILL30" s="7"/>
      <c r="ILM30" s="7"/>
      <c r="ILN30" s="7"/>
      <c r="ILO30" s="7"/>
      <c r="ILP30" s="7"/>
      <c r="ILQ30" s="7"/>
      <c r="ILR30" s="7"/>
      <c r="ILS30" s="7"/>
      <c r="ILT30" s="7"/>
      <c r="ILU30" s="7"/>
      <c r="ILV30" s="7"/>
      <c r="ILW30" s="7"/>
      <c r="ILX30" s="7"/>
      <c r="ILZ30" s="7"/>
      <c r="IMA30" s="7"/>
      <c r="IMB30" s="7"/>
      <c r="IMC30" s="7"/>
      <c r="IMD30" s="7"/>
      <c r="IME30" s="7"/>
      <c r="IMF30" s="7"/>
      <c r="IMG30" s="7"/>
      <c r="IMH30" s="7"/>
      <c r="IMI30" s="7"/>
      <c r="IMJ30" s="7"/>
      <c r="IMK30" s="7"/>
      <c r="IML30" s="7"/>
      <c r="IMM30" s="7"/>
      <c r="IMN30" s="7"/>
      <c r="IMO30" s="7"/>
      <c r="IMP30" s="7"/>
      <c r="IMQ30" s="7"/>
      <c r="IMR30" s="7"/>
      <c r="IMS30" s="7"/>
      <c r="IMT30" s="7"/>
      <c r="IMU30" s="7"/>
      <c r="IMV30" s="7"/>
      <c r="IMW30" s="7"/>
      <c r="IMX30" s="7"/>
      <c r="IMY30" s="7"/>
      <c r="IMZ30" s="7"/>
      <c r="INA30" s="7"/>
      <c r="INB30" s="7"/>
      <c r="INC30" s="7"/>
      <c r="IND30" s="7"/>
      <c r="INE30" s="7"/>
      <c r="INF30" s="7"/>
      <c r="ING30" s="7"/>
      <c r="INH30" s="7"/>
      <c r="INI30" s="7"/>
      <c r="INJ30" s="7"/>
      <c r="INK30" s="7"/>
      <c r="INL30" s="7"/>
      <c r="INM30" s="7"/>
      <c r="INN30" s="7"/>
      <c r="INO30" s="7"/>
      <c r="INP30" s="7"/>
      <c r="INQ30" s="7"/>
      <c r="INR30" s="7"/>
      <c r="INS30" s="7"/>
      <c r="INT30" s="7"/>
      <c r="INU30" s="7"/>
      <c r="INV30" s="7"/>
      <c r="INW30" s="7"/>
      <c r="INX30" s="7"/>
      <c r="INY30" s="7"/>
      <c r="INZ30" s="7"/>
      <c r="IOA30" s="7"/>
      <c r="IOB30" s="7"/>
      <c r="IOC30" s="7"/>
      <c r="IOD30" s="7"/>
      <c r="IOE30" s="7"/>
      <c r="IOF30" s="7"/>
      <c r="IOG30" s="7"/>
      <c r="IOH30" s="7"/>
      <c r="IOI30" s="7"/>
      <c r="IOJ30" s="7"/>
      <c r="IOK30" s="7"/>
      <c r="IOL30" s="7"/>
      <c r="IOM30" s="7"/>
      <c r="ION30" s="7"/>
      <c r="IOO30" s="7"/>
      <c r="IOP30" s="7"/>
      <c r="IOQ30" s="7"/>
      <c r="IOR30" s="7"/>
      <c r="IOS30" s="7"/>
      <c r="IOT30" s="7"/>
      <c r="IOU30" s="7"/>
      <c r="IOV30" s="7"/>
      <c r="IOW30" s="7"/>
      <c r="IOX30" s="7"/>
      <c r="IOY30" s="7"/>
      <c r="IOZ30" s="7"/>
      <c r="IPA30" s="7"/>
      <c r="IPB30" s="7"/>
      <c r="IPC30" s="7"/>
      <c r="IPD30" s="7"/>
      <c r="IPE30" s="7"/>
      <c r="IPF30" s="7"/>
      <c r="IPG30" s="7"/>
      <c r="IPH30" s="7"/>
      <c r="IPI30" s="7"/>
      <c r="IPJ30" s="7"/>
      <c r="IPK30" s="7"/>
      <c r="IPL30" s="7"/>
      <c r="IPM30" s="7"/>
      <c r="IPN30" s="7"/>
      <c r="IPO30" s="7"/>
      <c r="IPP30" s="7"/>
      <c r="IPQ30" s="7"/>
      <c r="IPR30" s="7"/>
      <c r="IPS30" s="7"/>
      <c r="IPT30" s="7"/>
      <c r="IPU30" s="7"/>
      <c r="IPV30" s="7"/>
      <c r="IPW30" s="7"/>
      <c r="IPX30" s="7"/>
      <c r="IPY30" s="7"/>
      <c r="IPZ30" s="7"/>
      <c r="IQA30" s="7"/>
      <c r="IQB30" s="7"/>
      <c r="IQC30" s="7"/>
      <c r="IQD30" s="7"/>
      <c r="IQE30" s="7"/>
      <c r="IQF30" s="7"/>
      <c r="IQG30" s="7"/>
      <c r="IQH30" s="7"/>
      <c r="IQI30" s="7"/>
      <c r="IQJ30" s="7"/>
      <c r="IQK30" s="7"/>
      <c r="IQL30" s="7"/>
      <c r="IQM30" s="7"/>
      <c r="IQN30" s="7"/>
      <c r="IQO30" s="7"/>
      <c r="IQP30" s="7"/>
      <c r="IQQ30" s="7"/>
      <c r="IQR30" s="7"/>
      <c r="IQS30" s="7"/>
      <c r="IQT30" s="7"/>
      <c r="IQU30" s="7"/>
      <c r="IQV30" s="7"/>
      <c r="IQW30" s="7"/>
      <c r="IQX30" s="7"/>
      <c r="IQY30" s="7"/>
      <c r="IQZ30" s="7"/>
      <c r="IRA30" s="7"/>
      <c r="IRB30" s="7"/>
      <c r="IRC30" s="7"/>
      <c r="IRD30" s="7"/>
      <c r="IRE30" s="7"/>
      <c r="IRF30" s="7"/>
      <c r="IRG30" s="7"/>
      <c r="IRH30" s="7"/>
      <c r="IRI30" s="7"/>
      <c r="IRJ30" s="7"/>
      <c r="IRK30" s="7"/>
      <c r="IRL30" s="7"/>
      <c r="IRM30" s="7"/>
      <c r="IRN30" s="7"/>
      <c r="IRO30" s="7"/>
      <c r="IRP30" s="7"/>
      <c r="IRQ30" s="7"/>
      <c r="IRR30" s="7"/>
      <c r="IRS30" s="7"/>
      <c r="IRT30" s="7"/>
      <c r="IRU30" s="7"/>
      <c r="IRV30" s="7"/>
      <c r="IRW30" s="7"/>
      <c r="IRX30" s="7"/>
      <c r="IRY30" s="7"/>
      <c r="IRZ30" s="7"/>
      <c r="ISA30" s="7"/>
      <c r="ISB30" s="7"/>
      <c r="ISC30" s="7"/>
      <c r="ISD30" s="7"/>
      <c r="ISE30" s="7"/>
      <c r="ISF30" s="7"/>
      <c r="ISG30" s="7"/>
      <c r="ISH30" s="7"/>
      <c r="ISI30" s="7"/>
      <c r="ISJ30" s="7"/>
      <c r="ISK30" s="7"/>
      <c r="ISL30" s="7"/>
      <c r="ISM30" s="7"/>
      <c r="ISN30" s="7"/>
      <c r="ISO30" s="7"/>
      <c r="ISP30" s="7"/>
      <c r="ISQ30" s="7"/>
      <c r="ISR30" s="7"/>
      <c r="ISS30" s="7"/>
      <c r="IST30" s="7"/>
      <c r="ISU30" s="7"/>
      <c r="ISV30" s="7"/>
      <c r="ISW30" s="7"/>
      <c r="ISX30" s="7"/>
      <c r="ISY30" s="7"/>
      <c r="ISZ30" s="7"/>
      <c r="ITA30" s="7"/>
      <c r="ITB30" s="7"/>
      <c r="ITC30" s="7"/>
      <c r="ITD30" s="7"/>
      <c r="ITE30" s="7"/>
      <c r="ITF30" s="7"/>
      <c r="ITG30" s="7"/>
      <c r="ITH30" s="7"/>
      <c r="ITI30" s="7"/>
      <c r="ITJ30" s="7"/>
      <c r="ITK30" s="7"/>
      <c r="ITL30" s="7"/>
      <c r="ITM30" s="7"/>
      <c r="ITN30" s="7"/>
      <c r="ITO30" s="7"/>
      <c r="ITP30" s="7"/>
      <c r="ITQ30" s="7"/>
      <c r="ITR30" s="7"/>
      <c r="ITS30" s="7"/>
      <c r="ITT30" s="7"/>
      <c r="ITU30" s="7"/>
      <c r="ITV30" s="7"/>
      <c r="ITW30" s="7"/>
      <c r="ITX30" s="7"/>
      <c r="ITY30" s="7"/>
      <c r="ITZ30" s="7"/>
      <c r="IUA30" s="7"/>
      <c r="IUB30" s="7"/>
      <c r="IUC30" s="7"/>
      <c r="IUD30" s="7"/>
      <c r="IUE30" s="7"/>
      <c r="IUF30" s="7"/>
      <c r="IUG30" s="7"/>
      <c r="IUH30" s="7"/>
      <c r="IUI30" s="7"/>
      <c r="IUJ30" s="7"/>
      <c r="IUK30" s="7"/>
      <c r="IUL30" s="7"/>
      <c r="IUM30" s="7"/>
      <c r="IUN30" s="7"/>
      <c r="IUO30" s="7"/>
      <c r="IUP30" s="7"/>
      <c r="IUQ30" s="7"/>
      <c r="IUR30" s="7"/>
      <c r="IUS30" s="7"/>
      <c r="IUT30" s="7"/>
      <c r="IUU30" s="7"/>
      <c r="IUV30" s="7"/>
      <c r="IUW30" s="7"/>
      <c r="IUX30" s="7"/>
      <c r="IUY30" s="7"/>
      <c r="IUZ30" s="7"/>
      <c r="IVA30" s="7"/>
      <c r="IVB30" s="7"/>
      <c r="IVC30" s="7"/>
      <c r="IVD30" s="7"/>
      <c r="IVE30" s="7"/>
      <c r="IVF30" s="7"/>
      <c r="IVG30" s="7"/>
      <c r="IVH30" s="7"/>
      <c r="IVI30" s="7"/>
      <c r="IVJ30" s="7"/>
      <c r="IVK30" s="7"/>
      <c r="IVL30" s="7"/>
      <c r="IVM30" s="7"/>
      <c r="IVN30" s="7"/>
      <c r="IVO30" s="7"/>
      <c r="IVP30" s="7"/>
      <c r="IVQ30" s="7"/>
      <c r="IVR30" s="7"/>
      <c r="IVS30" s="7"/>
      <c r="IVT30" s="7"/>
      <c r="IVV30" s="7"/>
      <c r="IVW30" s="7"/>
      <c r="IVX30" s="7"/>
      <c r="IVY30" s="7"/>
      <c r="IVZ30" s="7"/>
      <c r="IWA30" s="7"/>
      <c r="IWB30" s="7"/>
      <c r="IWC30" s="7"/>
      <c r="IWD30" s="7"/>
      <c r="IWE30" s="7"/>
      <c r="IWF30" s="7"/>
      <c r="IWG30" s="7"/>
      <c r="IWH30" s="7"/>
      <c r="IWI30" s="7"/>
      <c r="IWJ30" s="7"/>
      <c r="IWK30" s="7"/>
      <c r="IWL30" s="7"/>
      <c r="IWM30" s="7"/>
      <c r="IWN30" s="7"/>
      <c r="IWO30" s="7"/>
      <c r="IWP30" s="7"/>
      <c r="IWQ30" s="7"/>
      <c r="IWR30" s="7"/>
      <c r="IWS30" s="7"/>
      <c r="IWT30" s="7"/>
      <c r="IWU30" s="7"/>
      <c r="IWV30" s="7"/>
      <c r="IWW30" s="7"/>
      <c r="IWX30" s="7"/>
      <c r="IWY30" s="7"/>
      <c r="IWZ30" s="7"/>
      <c r="IXA30" s="7"/>
      <c r="IXB30" s="7"/>
      <c r="IXC30" s="7"/>
      <c r="IXD30" s="7"/>
      <c r="IXE30" s="7"/>
      <c r="IXF30" s="7"/>
      <c r="IXG30" s="7"/>
      <c r="IXH30" s="7"/>
      <c r="IXI30" s="7"/>
      <c r="IXJ30" s="7"/>
      <c r="IXK30" s="7"/>
      <c r="IXL30" s="7"/>
      <c r="IXM30" s="7"/>
      <c r="IXN30" s="7"/>
      <c r="IXO30" s="7"/>
      <c r="IXP30" s="7"/>
      <c r="IXQ30" s="7"/>
      <c r="IXR30" s="7"/>
      <c r="IXS30" s="7"/>
      <c r="IXT30" s="7"/>
      <c r="IXU30" s="7"/>
      <c r="IXV30" s="7"/>
      <c r="IXW30" s="7"/>
      <c r="IXX30" s="7"/>
      <c r="IXY30" s="7"/>
      <c r="IXZ30" s="7"/>
      <c r="IYA30" s="7"/>
      <c r="IYB30" s="7"/>
      <c r="IYC30" s="7"/>
      <c r="IYD30" s="7"/>
      <c r="IYE30" s="7"/>
      <c r="IYF30" s="7"/>
      <c r="IYG30" s="7"/>
      <c r="IYH30" s="7"/>
      <c r="IYI30" s="7"/>
      <c r="IYJ30" s="7"/>
      <c r="IYK30" s="7"/>
      <c r="IYL30" s="7"/>
      <c r="IYM30" s="7"/>
      <c r="IYN30" s="7"/>
      <c r="IYO30" s="7"/>
      <c r="IYP30" s="7"/>
      <c r="IYQ30" s="7"/>
      <c r="IYR30" s="7"/>
      <c r="IYS30" s="7"/>
      <c r="IYT30" s="7"/>
      <c r="IYU30" s="7"/>
      <c r="IYV30" s="7"/>
      <c r="IYW30" s="7"/>
      <c r="IYX30" s="7"/>
      <c r="IYY30" s="7"/>
      <c r="IYZ30" s="7"/>
      <c r="IZA30" s="7"/>
      <c r="IZB30" s="7"/>
      <c r="IZC30" s="7"/>
      <c r="IZD30" s="7"/>
      <c r="IZE30" s="7"/>
      <c r="IZF30" s="7"/>
      <c r="IZG30" s="7"/>
      <c r="IZH30" s="7"/>
      <c r="IZI30" s="7"/>
      <c r="IZJ30" s="7"/>
      <c r="IZK30" s="7"/>
      <c r="IZL30" s="7"/>
      <c r="IZM30" s="7"/>
      <c r="IZN30" s="7"/>
      <c r="IZO30" s="7"/>
      <c r="IZP30" s="7"/>
      <c r="IZQ30" s="7"/>
      <c r="IZR30" s="7"/>
      <c r="IZS30" s="7"/>
      <c r="IZT30" s="7"/>
      <c r="IZU30" s="7"/>
      <c r="IZV30" s="7"/>
      <c r="IZW30" s="7"/>
      <c r="IZX30" s="7"/>
      <c r="IZY30" s="7"/>
      <c r="IZZ30" s="7"/>
      <c r="JAA30" s="7"/>
      <c r="JAB30" s="7"/>
      <c r="JAC30" s="7"/>
      <c r="JAD30" s="7"/>
      <c r="JAE30" s="7"/>
      <c r="JAF30" s="7"/>
      <c r="JAG30" s="7"/>
      <c r="JAH30" s="7"/>
      <c r="JAI30" s="7"/>
      <c r="JAJ30" s="7"/>
      <c r="JAK30" s="7"/>
      <c r="JAL30" s="7"/>
      <c r="JAM30" s="7"/>
      <c r="JAN30" s="7"/>
      <c r="JAO30" s="7"/>
      <c r="JAP30" s="7"/>
      <c r="JAQ30" s="7"/>
      <c r="JAR30" s="7"/>
      <c r="JAS30" s="7"/>
      <c r="JAT30" s="7"/>
      <c r="JAU30" s="7"/>
      <c r="JAV30" s="7"/>
      <c r="JAW30" s="7"/>
      <c r="JAX30" s="7"/>
      <c r="JAY30" s="7"/>
      <c r="JAZ30" s="7"/>
      <c r="JBA30" s="7"/>
      <c r="JBB30" s="7"/>
      <c r="JBC30" s="7"/>
      <c r="JBD30" s="7"/>
      <c r="JBE30" s="7"/>
      <c r="JBF30" s="7"/>
      <c r="JBG30" s="7"/>
      <c r="JBH30" s="7"/>
      <c r="JBI30" s="7"/>
      <c r="JBJ30" s="7"/>
      <c r="JBK30" s="7"/>
      <c r="JBL30" s="7"/>
      <c r="JBM30" s="7"/>
      <c r="JBN30" s="7"/>
      <c r="JBO30" s="7"/>
      <c r="JBP30" s="7"/>
      <c r="JBQ30" s="7"/>
      <c r="JBR30" s="7"/>
      <c r="JBS30" s="7"/>
      <c r="JBT30" s="7"/>
      <c r="JBU30" s="7"/>
      <c r="JBV30" s="7"/>
      <c r="JBW30" s="7"/>
      <c r="JBX30" s="7"/>
      <c r="JBY30" s="7"/>
      <c r="JBZ30" s="7"/>
      <c r="JCA30" s="7"/>
      <c r="JCB30" s="7"/>
      <c r="JCC30" s="7"/>
      <c r="JCD30" s="7"/>
      <c r="JCE30" s="7"/>
      <c r="JCF30" s="7"/>
      <c r="JCG30" s="7"/>
      <c r="JCH30" s="7"/>
      <c r="JCI30" s="7"/>
      <c r="JCJ30" s="7"/>
      <c r="JCK30" s="7"/>
      <c r="JCL30" s="7"/>
      <c r="JCM30" s="7"/>
      <c r="JCN30" s="7"/>
      <c r="JCO30" s="7"/>
      <c r="JCP30" s="7"/>
      <c r="JCQ30" s="7"/>
      <c r="JCR30" s="7"/>
      <c r="JCS30" s="7"/>
      <c r="JCT30" s="7"/>
      <c r="JCU30" s="7"/>
      <c r="JCV30" s="7"/>
      <c r="JCW30" s="7"/>
      <c r="JCX30" s="7"/>
      <c r="JCY30" s="7"/>
      <c r="JCZ30" s="7"/>
      <c r="JDA30" s="7"/>
      <c r="JDB30" s="7"/>
      <c r="JDC30" s="7"/>
      <c r="JDD30" s="7"/>
      <c r="JDE30" s="7"/>
      <c r="JDF30" s="7"/>
      <c r="JDG30" s="7"/>
      <c r="JDH30" s="7"/>
      <c r="JDI30" s="7"/>
      <c r="JDJ30" s="7"/>
      <c r="JDK30" s="7"/>
      <c r="JDL30" s="7"/>
      <c r="JDM30" s="7"/>
      <c r="JDN30" s="7"/>
      <c r="JDO30" s="7"/>
      <c r="JDP30" s="7"/>
      <c r="JDQ30" s="7"/>
      <c r="JDR30" s="7"/>
      <c r="JDS30" s="7"/>
      <c r="JDT30" s="7"/>
      <c r="JDU30" s="7"/>
      <c r="JDV30" s="7"/>
      <c r="JDW30" s="7"/>
      <c r="JDX30" s="7"/>
      <c r="JDY30" s="7"/>
      <c r="JDZ30" s="7"/>
      <c r="JEA30" s="7"/>
      <c r="JEB30" s="7"/>
      <c r="JEC30" s="7"/>
      <c r="JED30" s="7"/>
      <c r="JEE30" s="7"/>
      <c r="JEF30" s="7"/>
      <c r="JEG30" s="7"/>
      <c r="JEH30" s="7"/>
      <c r="JEI30" s="7"/>
      <c r="JEJ30" s="7"/>
      <c r="JEK30" s="7"/>
      <c r="JEL30" s="7"/>
      <c r="JEM30" s="7"/>
      <c r="JEN30" s="7"/>
      <c r="JEO30" s="7"/>
      <c r="JEP30" s="7"/>
      <c r="JEQ30" s="7"/>
      <c r="JER30" s="7"/>
      <c r="JES30" s="7"/>
      <c r="JET30" s="7"/>
      <c r="JEU30" s="7"/>
      <c r="JEV30" s="7"/>
      <c r="JEW30" s="7"/>
      <c r="JEX30" s="7"/>
      <c r="JEY30" s="7"/>
      <c r="JEZ30" s="7"/>
      <c r="JFA30" s="7"/>
      <c r="JFB30" s="7"/>
      <c r="JFC30" s="7"/>
      <c r="JFD30" s="7"/>
      <c r="JFE30" s="7"/>
      <c r="JFF30" s="7"/>
      <c r="JFG30" s="7"/>
      <c r="JFH30" s="7"/>
      <c r="JFI30" s="7"/>
      <c r="JFJ30" s="7"/>
      <c r="JFK30" s="7"/>
      <c r="JFL30" s="7"/>
      <c r="JFM30" s="7"/>
      <c r="JFN30" s="7"/>
      <c r="JFO30" s="7"/>
      <c r="JFP30" s="7"/>
      <c r="JFR30" s="7"/>
      <c r="JFS30" s="7"/>
      <c r="JFT30" s="7"/>
      <c r="JFU30" s="7"/>
      <c r="JFV30" s="7"/>
      <c r="JFW30" s="7"/>
      <c r="JFX30" s="7"/>
      <c r="JFY30" s="7"/>
      <c r="JFZ30" s="7"/>
      <c r="JGA30" s="7"/>
      <c r="JGB30" s="7"/>
      <c r="JGC30" s="7"/>
      <c r="JGD30" s="7"/>
      <c r="JGE30" s="7"/>
      <c r="JGF30" s="7"/>
      <c r="JGG30" s="7"/>
      <c r="JGH30" s="7"/>
      <c r="JGI30" s="7"/>
      <c r="JGJ30" s="7"/>
      <c r="JGK30" s="7"/>
      <c r="JGL30" s="7"/>
      <c r="JGM30" s="7"/>
      <c r="JGN30" s="7"/>
      <c r="JGO30" s="7"/>
      <c r="JGP30" s="7"/>
      <c r="JGQ30" s="7"/>
      <c r="JGR30" s="7"/>
      <c r="JGS30" s="7"/>
      <c r="JGT30" s="7"/>
      <c r="JGU30" s="7"/>
      <c r="JGV30" s="7"/>
      <c r="JGW30" s="7"/>
      <c r="JGX30" s="7"/>
      <c r="JGY30" s="7"/>
      <c r="JGZ30" s="7"/>
      <c r="JHA30" s="7"/>
      <c r="JHB30" s="7"/>
      <c r="JHC30" s="7"/>
      <c r="JHD30" s="7"/>
      <c r="JHE30" s="7"/>
      <c r="JHF30" s="7"/>
      <c r="JHG30" s="7"/>
      <c r="JHH30" s="7"/>
      <c r="JHI30" s="7"/>
      <c r="JHJ30" s="7"/>
      <c r="JHK30" s="7"/>
      <c r="JHL30" s="7"/>
      <c r="JHM30" s="7"/>
      <c r="JHN30" s="7"/>
      <c r="JHO30" s="7"/>
      <c r="JHP30" s="7"/>
      <c r="JHQ30" s="7"/>
      <c r="JHR30" s="7"/>
      <c r="JHS30" s="7"/>
      <c r="JHT30" s="7"/>
      <c r="JHU30" s="7"/>
      <c r="JHV30" s="7"/>
      <c r="JHW30" s="7"/>
      <c r="JHX30" s="7"/>
      <c r="JHY30" s="7"/>
      <c r="JHZ30" s="7"/>
      <c r="JIA30" s="7"/>
      <c r="JIB30" s="7"/>
      <c r="JIC30" s="7"/>
      <c r="JID30" s="7"/>
      <c r="JIE30" s="7"/>
      <c r="JIF30" s="7"/>
      <c r="JIG30" s="7"/>
      <c r="JIH30" s="7"/>
      <c r="JII30" s="7"/>
      <c r="JIJ30" s="7"/>
      <c r="JIK30" s="7"/>
      <c r="JIL30" s="7"/>
      <c r="JIM30" s="7"/>
      <c r="JIN30" s="7"/>
      <c r="JIO30" s="7"/>
      <c r="JIP30" s="7"/>
      <c r="JIQ30" s="7"/>
      <c r="JIR30" s="7"/>
      <c r="JIS30" s="7"/>
      <c r="JIT30" s="7"/>
      <c r="JIU30" s="7"/>
      <c r="JIV30" s="7"/>
      <c r="JIW30" s="7"/>
      <c r="JIX30" s="7"/>
      <c r="JIY30" s="7"/>
      <c r="JIZ30" s="7"/>
      <c r="JJA30" s="7"/>
      <c r="JJB30" s="7"/>
      <c r="JJC30" s="7"/>
      <c r="JJD30" s="7"/>
      <c r="JJE30" s="7"/>
      <c r="JJF30" s="7"/>
      <c r="JJG30" s="7"/>
      <c r="JJH30" s="7"/>
      <c r="JJI30" s="7"/>
      <c r="JJJ30" s="7"/>
      <c r="JJK30" s="7"/>
      <c r="JJL30" s="7"/>
      <c r="JJM30" s="7"/>
      <c r="JJN30" s="7"/>
      <c r="JJO30" s="7"/>
      <c r="JJP30" s="7"/>
      <c r="JJQ30" s="7"/>
      <c r="JJR30" s="7"/>
      <c r="JJS30" s="7"/>
      <c r="JJT30" s="7"/>
      <c r="JJU30" s="7"/>
      <c r="JJV30" s="7"/>
      <c r="JJW30" s="7"/>
      <c r="JJX30" s="7"/>
      <c r="JJY30" s="7"/>
      <c r="JJZ30" s="7"/>
      <c r="JKA30" s="7"/>
      <c r="JKB30" s="7"/>
      <c r="JKC30" s="7"/>
      <c r="JKD30" s="7"/>
      <c r="JKE30" s="7"/>
      <c r="JKF30" s="7"/>
      <c r="JKG30" s="7"/>
      <c r="JKH30" s="7"/>
      <c r="JKI30" s="7"/>
      <c r="JKJ30" s="7"/>
      <c r="JKK30" s="7"/>
      <c r="JKL30" s="7"/>
      <c r="JKM30" s="7"/>
      <c r="JKN30" s="7"/>
      <c r="JKO30" s="7"/>
      <c r="JKP30" s="7"/>
      <c r="JKQ30" s="7"/>
      <c r="JKR30" s="7"/>
      <c r="JKS30" s="7"/>
      <c r="JKT30" s="7"/>
      <c r="JKU30" s="7"/>
      <c r="JKV30" s="7"/>
      <c r="JKW30" s="7"/>
      <c r="JKX30" s="7"/>
      <c r="JKY30" s="7"/>
      <c r="JKZ30" s="7"/>
      <c r="JLA30" s="7"/>
      <c r="JLB30" s="7"/>
      <c r="JLC30" s="7"/>
      <c r="JLD30" s="7"/>
      <c r="JLE30" s="7"/>
      <c r="JLF30" s="7"/>
      <c r="JLG30" s="7"/>
      <c r="JLH30" s="7"/>
      <c r="JLI30" s="7"/>
      <c r="JLJ30" s="7"/>
      <c r="JLK30" s="7"/>
      <c r="JLL30" s="7"/>
      <c r="JLM30" s="7"/>
      <c r="JLN30" s="7"/>
      <c r="JLO30" s="7"/>
      <c r="JLP30" s="7"/>
      <c r="JLQ30" s="7"/>
      <c r="JLR30" s="7"/>
      <c r="JLS30" s="7"/>
      <c r="JLT30" s="7"/>
      <c r="JLU30" s="7"/>
      <c r="JLV30" s="7"/>
      <c r="JLW30" s="7"/>
      <c r="JLX30" s="7"/>
      <c r="JLY30" s="7"/>
      <c r="JLZ30" s="7"/>
      <c r="JMA30" s="7"/>
      <c r="JMB30" s="7"/>
      <c r="JMC30" s="7"/>
      <c r="JMD30" s="7"/>
      <c r="JME30" s="7"/>
      <c r="JMF30" s="7"/>
      <c r="JMG30" s="7"/>
      <c r="JMH30" s="7"/>
      <c r="JMI30" s="7"/>
      <c r="JMJ30" s="7"/>
      <c r="JMK30" s="7"/>
      <c r="JML30" s="7"/>
      <c r="JMM30" s="7"/>
      <c r="JMN30" s="7"/>
      <c r="JMO30" s="7"/>
      <c r="JMP30" s="7"/>
      <c r="JMQ30" s="7"/>
      <c r="JMR30" s="7"/>
      <c r="JMS30" s="7"/>
      <c r="JMT30" s="7"/>
      <c r="JMU30" s="7"/>
      <c r="JMV30" s="7"/>
      <c r="JMW30" s="7"/>
      <c r="JMX30" s="7"/>
      <c r="JMY30" s="7"/>
      <c r="JMZ30" s="7"/>
      <c r="JNA30" s="7"/>
      <c r="JNB30" s="7"/>
      <c r="JNC30" s="7"/>
      <c r="JND30" s="7"/>
      <c r="JNE30" s="7"/>
      <c r="JNF30" s="7"/>
      <c r="JNG30" s="7"/>
      <c r="JNH30" s="7"/>
      <c r="JNI30" s="7"/>
      <c r="JNJ30" s="7"/>
      <c r="JNK30" s="7"/>
      <c r="JNL30" s="7"/>
      <c r="JNM30" s="7"/>
      <c r="JNN30" s="7"/>
      <c r="JNO30" s="7"/>
      <c r="JNP30" s="7"/>
      <c r="JNQ30" s="7"/>
      <c r="JNR30" s="7"/>
      <c r="JNS30" s="7"/>
      <c r="JNT30" s="7"/>
      <c r="JNU30" s="7"/>
      <c r="JNV30" s="7"/>
      <c r="JNW30" s="7"/>
      <c r="JNX30" s="7"/>
      <c r="JNY30" s="7"/>
      <c r="JNZ30" s="7"/>
      <c r="JOA30" s="7"/>
      <c r="JOB30" s="7"/>
      <c r="JOC30" s="7"/>
      <c r="JOD30" s="7"/>
      <c r="JOE30" s="7"/>
      <c r="JOF30" s="7"/>
      <c r="JOG30" s="7"/>
      <c r="JOH30" s="7"/>
      <c r="JOI30" s="7"/>
      <c r="JOJ30" s="7"/>
      <c r="JOK30" s="7"/>
      <c r="JOL30" s="7"/>
      <c r="JOM30" s="7"/>
      <c r="JON30" s="7"/>
      <c r="JOO30" s="7"/>
      <c r="JOP30" s="7"/>
      <c r="JOQ30" s="7"/>
      <c r="JOR30" s="7"/>
      <c r="JOS30" s="7"/>
      <c r="JOT30" s="7"/>
      <c r="JOU30" s="7"/>
      <c r="JOV30" s="7"/>
      <c r="JOW30" s="7"/>
      <c r="JOX30" s="7"/>
      <c r="JOY30" s="7"/>
      <c r="JOZ30" s="7"/>
      <c r="JPA30" s="7"/>
      <c r="JPB30" s="7"/>
      <c r="JPC30" s="7"/>
      <c r="JPD30" s="7"/>
      <c r="JPE30" s="7"/>
      <c r="JPF30" s="7"/>
      <c r="JPG30" s="7"/>
      <c r="JPH30" s="7"/>
      <c r="JPI30" s="7"/>
      <c r="JPJ30" s="7"/>
      <c r="JPK30" s="7"/>
      <c r="JPL30" s="7"/>
      <c r="JPN30" s="7"/>
      <c r="JPO30" s="7"/>
      <c r="JPP30" s="7"/>
      <c r="JPQ30" s="7"/>
      <c r="JPR30" s="7"/>
      <c r="JPS30" s="7"/>
      <c r="JPT30" s="7"/>
      <c r="JPU30" s="7"/>
      <c r="JPV30" s="7"/>
      <c r="JPW30" s="7"/>
      <c r="JPX30" s="7"/>
      <c r="JPY30" s="7"/>
      <c r="JPZ30" s="7"/>
      <c r="JQA30" s="7"/>
      <c r="JQB30" s="7"/>
      <c r="JQC30" s="7"/>
      <c r="JQD30" s="7"/>
      <c r="JQE30" s="7"/>
      <c r="JQF30" s="7"/>
      <c r="JQG30" s="7"/>
      <c r="JQH30" s="7"/>
      <c r="JQI30" s="7"/>
      <c r="JQJ30" s="7"/>
      <c r="JQK30" s="7"/>
      <c r="JQL30" s="7"/>
      <c r="JQM30" s="7"/>
      <c r="JQN30" s="7"/>
      <c r="JQO30" s="7"/>
      <c r="JQP30" s="7"/>
      <c r="JQQ30" s="7"/>
      <c r="JQR30" s="7"/>
      <c r="JQS30" s="7"/>
      <c r="JQT30" s="7"/>
      <c r="JQU30" s="7"/>
      <c r="JQV30" s="7"/>
      <c r="JQW30" s="7"/>
      <c r="JQX30" s="7"/>
      <c r="JQY30" s="7"/>
      <c r="JQZ30" s="7"/>
      <c r="JRA30" s="7"/>
      <c r="JRB30" s="7"/>
      <c r="JRC30" s="7"/>
      <c r="JRD30" s="7"/>
      <c r="JRE30" s="7"/>
      <c r="JRF30" s="7"/>
      <c r="JRG30" s="7"/>
      <c r="JRH30" s="7"/>
      <c r="JRI30" s="7"/>
      <c r="JRJ30" s="7"/>
      <c r="JRK30" s="7"/>
      <c r="JRL30" s="7"/>
      <c r="JRM30" s="7"/>
      <c r="JRN30" s="7"/>
      <c r="JRO30" s="7"/>
      <c r="JRP30" s="7"/>
      <c r="JRQ30" s="7"/>
      <c r="JRR30" s="7"/>
      <c r="JRS30" s="7"/>
      <c r="JRT30" s="7"/>
      <c r="JRU30" s="7"/>
      <c r="JRV30" s="7"/>
      <c r="JRW30" s="7"/>
      <c r="JRX30" s="7"/>
      <c r="JRY30" s="7"/>
      <c r="JRZ30" s="7"/>
      <c r="JSA30" s="7"/>
      <c r="JSB30" s="7"/>
      <c r="JSC30" s="7"/>
      <c r="JSD30" s="7"/>
      <c r="JSE30" s="7"/>
      <c r="JSF30" s="7"/>
      <c r="JSG30" s="7"/>
      <c r="JSH30" s="7"/>
      <c r="JSI30" s="7"/>
      <c r="JSJ30" s="7"/>
      <c r="JSK30" s="7"/>
      <c r="JSL30" s="7"/>
      <c r="JSM30" s="7"/>
      <c r="JSN30" s="7"/>
      <c r="JSO30" s="7"/>
      <c r="JSP30" s="7"/>
      <c r="JSQ30" s="7"/>
      <c r="JSR30" s="7"/>
      <c r="JSS30" s="7"/>
      <c r="JST30" s="7"/>
      <c r="JSU30" s="7"/>
      <c r="JSV30" s="7"/>
      <c r="JSW30" s="7"/>
      <c r="JSX30" s="7"/>
      <c r="JSY30" s="7"/>
      <c r="JSZ30" s="7"/>
      <c r="JTA30" s="7"/>
      <c r="JTB30" s="7"/>
      <c r="JTC30" s="7"/>
      <c r="JTD30" s="7"/>
      <c r="JTE30" s="7"/>
      <c r="JTF30" s="7"/>
      <c r="JTG30" s="7"/>
      <c r="JTH30" s="7"/>
      <c r="JTI30" s="7"/>
      <c r="JTJ30" s="7"/>
      <c r="JTK30" s="7"/>
      <c r="JTL30" s="7"/>
      <c r="JTM30" s="7"/>
      <c r="JTN30" s="7"/>
      <c r="JTO30" s="7"/>
      <c r="JTP30" s="7"/>
      <c r="JTQ30" s="7"/>
      <c r="JTR30" s="7"/>
      <c r="JTS30" s="7"/>
      <c r="JTT30" s="7"/>
      <c r="JTU30" s="7"/>
      <c r="JTV30" s="7"/>
      <c r="JTW30" s="7"/>
      <c r="JTX30" s="7"/>
      <c r="JTY30" s="7"/>
      <c r="JTZ30" s="7"/>
      <c r="JUA30" s="7"/>
      <c r="JUB30" s="7"/>
      <c r="JUC30" s="7"/>
      <c r="JUD30" s="7"/>
      <c r="JUE30" s="7"/>
      <c r="JUF30" s="7"/>
      <c r="JUG30" s="7"/>
      <c r="JUH30" s="7"/>
      <c r="JUI30" s="7"/>
      <c r="JUJ30" s="7"/>
      <c r="JUK30" s="7"/>
      <c r="JUL30" s="7"/>
      <c r="JUM30" s="7"/>
      <c r="JUN30" s="7"/>
      <c r="JUO30" s="7"/>
      <c r="JUP30" s="7"/>
      <c r="JUQ30" s="7"/>
      <c r="JUR30" s="7"/>
      <c r="JUS30" s="7"/>
      <c r="JUT30" s="7"/>
      <c r="JUU30" s="7"/>
      <c r="JUV30" s="7"/>
      <c r="JUW30" s="7"/>
      <c r="JUX30" s="7"/>
      <c r="JUY30" s="7"/>
      <c r="JUZ30" s="7"/>
      <c r="JVA30" s="7"/>
      <c r="JVB30" s="7"/>
      <c r="JVC30" s="7"/>
      <c r="JVD30" s="7"/>
      <c r="JVE30" s="7"/>
      <c r="JVF30" s="7"/>
      <c r="JVG30" s="7"/>
      <c r="JVH30" s="7"/>
      <c r="JVI30" s="7"/>
      <c r="JVJ30" s="7"/>
      <c r="JVK30" s="7"/>
      <c r="JVL30" s="7"/>
      <c r="JVM30" s="7"/>
      <c r="JVN30" s="7"/>
      <c r="JVO30" s="7"/>
      <c r="JVP30" s="7"/>
      <c r="JVQ30" s="7"/>
      <c r="JVR30" s="7"/>
      <c r="JVS30" s="7"/>
      <c r="JVT30" s="7"/>
      <c r="JVU30" s="7"/>
      <c r="JVV30" s="7"/>
      <c r="JVW30" s="7"/>
      <c r="JVX30" s="7"/>
      <c r="JVY30" s="7"/>
      <c r="JVZ30" s="7"/>
      <c r="JWA30" s="7"/>
      <c r="JWB30" s="7"/>
      <c r="JWC30" s="7"/>
      <c r="JWD30" s="7"/>
      <c r="JWE30" s="7"/>
      <c r="JWF30" s="7"/>
      <c r="JWG30" s="7"/>
      <c r="JWH30" s="7"/>
      <c r="JWI30" s="7"/>
      <c r="JWJ30" s="7"/>
      <c r="JWK30" s="7"/>
      <c r="JWL30" s="7"/>
      <c r="JWM30" s="7"/>
      <c r="JWN30" s="7"/>
      <c r="JWO30" s="7"/>
      <c r="JWP30" s="7"/>
      <c r="JWQ30" s="7"/>
      <c r="JWR30" s="7"/>
      <c r="JWS30" s="7"/>
      <c r="JWT30" s="7"/>
      <c r="JWU30" s="7"/>
      <c r="JWV30" s="7"/>
      <c r="JWW30" s="7"/>
      <c r="JWX30" s="7"/>
      <c r="JWY30" s="7"/>
      <c r="JWZ30" s="7"/>
      <c r="JXA30" s="7"/>
      <c r="JXB30" s="7"/>
      <c r="JXC30" s="7"/>
      <c r="JXD30" s="7"/>
      <c r="JXE30" s="7"/>
      <c r="JXF30" s="7"/>
      <c r="JXG30" s="7"/>
      <c r="JXH30" s="7"/>
      <c r="JXI30" s="7"/>
      <c r="JXJ30" s="7"/>
      <c r="JXK30" s="7"/>
      <c r="JXL30" s="7"/>
      <c r="JXM30" s="7"/>
      <c r="JXN30" s="7"/>
      <c r="JXO30" s="7"/>
      <c r="JXP30" s="7"/>
      <c r="JXQ30" s="7"/>
      <c r="JXR30" s="7"/>
      <c r="JXS30" s="7"/>
      <c r="JXT30" s="7"/>
      <c r="JXU30" s="7"/>
      <c r="JXV30" s="7"/>
      <c r="JXW30" s="7"/>
      <c r="JXX30" s="7"/>
      <c r="JXY30" s="7"/>
      <c r="JXZ30" s="7"/>
      <c r="JYA30" s="7"/>
      <c r="JYB30" s="7"/>
      <c r="JYC30" s="7"/>
      <c r="JYD30" s="7"/>
      <c r="JYE30" s="7"/>
      <c r="JYF30" s="7"/>
      <c r="JYG30" s="7"/>
      <c r="JYH30" s="7"/>
      <c r="JYI30" s="7"/>
      <c r="JYJ30" s="7"/>
      <c r="JYK30" s="7"/>
      <c r="JYL30" s="7"/>
      <c r="JYM30" s="7"/>
      <c r="JYN30" s="7"/>
      <c r="JYO30" s="7"/>
      <c r="JYP30" s="7"/>
      <c r="JYQ30" s="7"/>
      <c r="JYR30" s="7"/>
      <c r="JYS30" s="7"/>
      <c r="JYT30" s="7"/>
      <c r="JYU30" s="7"/>
      <c r="JYV30" s="7"/>
      <c r="JYW30" s="7"/>
      <c r="JYX30" s="7"/>
      <c r="JYY30" s="7"/>
      <c r="JYZ30" s="7"/>
      <c r="JZA30" s="7"/>
      <c r="JZB30" s="7"/>
      <c r="JZC30" s="7"/>
      <c r="JZD30" s="7"/>
      <c r="JZE30" s="7"/>
      <c r="JZF30" s="7"/>
      <c r="JZG30" s="7"/>
      <c r="JZH30" s="7"/>
      <c r="JZJ30" s="7"/>
      <c r="JZK30" s="7"/>
      <c r="JZL30" s="7"/>
      <c r="JZM30" s="7"/>
      <c r="JZN30" s="7"/>
      <c r="JZO30" s="7"/>
      <c r="JZP30" s="7"/>
      <c r="JZQ30" s="7"/>
      <c r="JZR30" s="7"/>
      <c r="JZS30" s="7"/>
      <c r="JZT30" s="7"/>
      <c r="JZU30" s="7"/>
      <c r="JZV30" s="7"/>
      <c r="JZW30" s="7"/>
      <c r="JZX30" s="7"/>
      <c r="JZY30" s="7"/>
      <c r="JZZ30" s="7"/>
      <c r="KAA30" s="7"/>
      <c r="KAB30" s="7"/>
      <c r="KAC30" s="7"/>
      <c r="KAD30" s="7"/>
      <c r="KAE30" s="7"/>
      <c r="KAF30" s="7"/>
      <c r="KAG30" s="7"/>
      <c r="KAH30" s="7"/>
      <c r="KAI30" s="7"/>
      <c r="KAJ30" s="7"/>
      <c r="KAK30" s="7"/>
      <c r="KAL30" s="7"/>
      <c r="KAM30" s="7"/>
      <c r="KAN30" s="7"/>
      <c r="KAO30" s="7"/>
      <c r="KAP30" s="7"/>
      <c r="KAQ30" s="7"/>
      <c r="KAR30" s="7"/>
      <c r="KAS30" s="7"/>
      <c r="KAT30" s="7"/>
      <c r="KAU30" s="7"/>
      <c r="KAV30" s="7"/>
      <c r="KAW30" s="7"/>
      <c r="KAX30" s="7"/>
      <c r="KAY30" s="7"/>
      <c r="KAZ30" s="7"/>
      <c r="KBA30" s="7"/>
      <c r="KBB30" s="7"/>
      <c r="KBC30" s="7"/>
      <c r="KBD30" s="7"/>
      <c r="KBE30" s="7"/>
      <c r="KBF30" s="7"/>
      <c r="KBG30" s="7"/>
      <c r="KBH30" s="7"/>
      <c r="KBI30" s="7"/>
      <c r="KBJ30" s="7"/>
      <c r="KBK30" s="7"/>
      <c r="KBL30" s="7"/>
      <c r="KBM30" s="7"/>
      <c r="KBN30" s="7"/>
      <c r="KBO30" s="7"/>
      <c r="KBP30" s="7"/>
      <c r="KBQ30" s="7"/>
      <c r="KBR30" s="7"/>
      <c r="KBS30" s="7"/>
      <c r="KBT30" s="7"/>
      <c r="KBU30" s="7"/>
      <c r="KBV30" s="7"/>
      <c r="KBW30" s="7"/>
      <c r="KBX30" s="7"/>
      <c r="KBY30" s="7"/>
      <c r="KBZ30" s="7"/>
      <c r="KCA30" s="7"/>
      <c r="KCB30" s="7"/>
      <c r="KCC30" s="7"/>
      <c r="KCD30" s="7"/>
      <c r="KCE30" s="7"/>
      <c r="KCF30" s="7"/>
      <c r="KCG30" s="7"/>
      <c r="KCH30" s="7"/>
      <c r="KCI30" s="7"/>
      <c r="KCJ30" s="7"/>
      <c r="KCK30" s="7"/>
      <c r="KCL30" s="7"/>
      <c r="KCM30" s="7"/>
      <c r="KCN30" s="7"/>
      <c r="KCO30" s="7"/>
      <c r="KCP30" s="7"/>
      <c r="KCQ30" s="7"/>
      <c r="KCR30" s="7"/>
      <c r="KCS30" s="7"/>
      <c r="KCT30" s="7"/>
      <c r="KCU30" s="7"/>
      <c r="KCV30" s="7"/>
      <c r="KCW30" s="7"/>
      <c r="KCX30" s="7"/>
      <c r="KCY30" s="7"/>
      <c r="KCZ30" s="7"/>
      <c r="KDA30" s="7"/>
      <c r="KDB30" s="7"/>
      <c r="KDC30" s="7"/>
      <c r="KDD30" s="7"/>
      <c r="KDE30" s="7"/>
      <c r="KDF30" s="7"/>
      <c r="KDG30" s="7"/>
      <c r="KDH30" s="7"/>
      <c r="KDI30" s="7"/>
      <c r="KDJ30" s="7"/>
      <c r="KDK30" s="7"/>
      <c r="KDL30" s="7"/>
      <c r="KDM30" s="7"/>
      <c r="KDN30" s="7"/>
      <c r="KDO30" s="7"/>
      <c r="KDP30" s="7"/>
      <c r="KDQ30" s="7"/>
      <c r="KDR30" s="7"/>
      <c r="KDS30" s="7"/>
      <c r="KDT30" s="7"/>
      <c r="KDU30" s="7"/>
      <c r="KDV30" s="7"/>
      <c r="KDW30" s="7"/>
      <c r="KDX30" s="7"/>
      <c r="KDY30" s="7"/>
      <c r="KDZ30" s="7"/>
      <c r="KEA30" s="7"/>
      <c r="KEB30" s="7"/>
      <c r="KEC30" s="7"/>
      <c r="KED30" s="7"/>
      <c r="KEE30" s="7"/>
      <c r="KEF30" s="7"/>
      <c r="KEG30" s="7"/>
      <c r="KEH30" s="7"/>
      <c r="KEI30" s="7"/>
      <c r="KEJ30" s="7"/>
      <c r="KEK30" s="7"/>
      <c r="KEL30" s="7"/>
      <c r="KEM30" s="7"/>
      <c r="KEN30" s="7"/>
      <c r="KEO30" s="7"/>
      <c r="KEP30" s="7"/>
      <c r="KEQ30" s="7"/>
      <c r="KER30" s="7"/>
      <c r="KES30" s="7"/>
      <c r="KET30" s="7"/>
      <c r="KEU30" s="7"/>
      <c r="KEV30" s="7"/>
      <c r="KEW30" s="7"/>
      <c r="KEX30" s="7"/>
      <c r="KEY30" s="7"/>
      <c r="KEZ30" s="7"/>
      <c r="KFA30" s="7"/>
      <c r="KFB30" s="7"/>
      <c r="KFC30" s="7"/>
      <c r="KFD30" s="7"/>
      <c r="KFE30" s="7"/>
      <c r="KFF30" s="7"/>
      <c r="KFG30" s="7"/>
      <c r="KFH30" s="7"/>
      <c r="KFI30" s="7"/>
      <c r="KFJ30" s="7"/>
      <c r="KFK30" s="7"/>
      <c r="KFL30" s="7"/>
      <c r="KFM30" s="7"/>
      <c r="KFN30" s="7"/>
      <c r="KFO30" s="7"/>
      <c r="KFP30" s="7"/>
      <c r="KFQ30" s="7"/>
      <c r="KFR30" s="7"/>
      <c r="KFS30" s="7"/>
      <c r="KFT30" s="7"/>
      <c r="KFU30" s="7"/>
      <c r="KFV30" s="7"/>
      <c r="KFW30" s="7"/>
      <c r="KFX30" s="7"/>
      <c r="KFY30" s="7"/>
      <c r="KFZ30" s="7"/>
      <c r="KGA30" s="7"/>
      <c r="KGB30" s="7"/>
      <c r="KGC30" s="7"/>
      <c r="KGD30" s="7"/>
      <c r="KGE30" s="7"/>
      <c r="KGF30" s="7"/>
      <c r="KGG30" s="7"/>
      <c r="KGH30" s="7"/>
      <c r="KGI30" s="7"/>
      <c r="KGJ30" s="7"/>
      <c r="KGK30" s="7"/>
      <c r="KGL30" s="7"/>
      <c r="KGM30" s="7"/>
      <c r="KGN30" s="7"/>
      <c r="KGO30" s="7"/>
      <c r="KGP30" s="7"/>
      <c r="KGQ30" s="7"/>
      <c r="KGR30" s="7"/>
      <c r="KGS30" s="7"/>
      <c r="KGT30" s="7"/>
      <c r="KGU30" s="7"/>
      <c r="KGV30" s="7"/>
      <c r="KGW30" s="7"/>
      <c r="KGX30" s="7"/>
      <c r="KGY30" s="7"/>
      <c r="KGZ30" s="7"/>
      <c r="KHA30" s="7"/>
      <c r="KHB30" s="7"/>
      <c r="KHC30" s="7"/>
      <c r="KHD30" s="7"/>
      <c r="KHE30" s="7"/>
      <c r="KHF30" s="7"/>
      <c r="KHG30" s="7"/>
      <c r="KHH30" s="7"/>
      <c r="KHI30" s="7"/>
      <c r="KHJ30" s="7"/>
      <c r="KHK30" s="7"/>
      <c r="KHL30" s="7"/>
      <c r="KHM30" s="7"/>
      <c r="KHN30" s="7"/>
      <c r="KHO30" s="7"/>
      <c r="KHP30" s="7"/>
      <c r="KHQ30" s="7"/>
      <c r="KHR30" s="7"/>
      <c r="KHS30" s="7"/>
      <c r="KHT30" s="7"/>
      <c r="KHU30" s="7"/>
      <c r="KHV30" s="7"/>
      <c r="KHW30" s="7"/>
      <c r="KHX30" s="7"/>
      <c r="KHY30" s="7"/>
      <c r="KHZ30" s="7"/>
      <c r="KIA30" s="7"/>
      <c r="KIB30" s="7"/>
      <c r="KIC30" s="7"/>
      <c r="KID30" s="7"/>
      <c r="KIE30" s="7"/>
      <c r="KIF30" s="7"/>
      <c r="KIG30" s="7"/>
      <c r="KIH30" s="7"/>
      <c r="KII30" s="7"/>
      <c r="KIJ30" s="7"/>
      <c r="KIK30" s="7"/>
      <c r="KIL30" s="7"/>
      <c r="KIM30" s="7"/>
      <c r="KIN30" s="7"/>
      <c r="KIO30" s="7"/>
      <c r="KIP30" s="7"/>
      <c r="KIQ30" s="7"/>
      <c r="KIR30" s="7"/>
      <c r="KIS30" s="7"/>
      <c r="KIT30" s="7"/>
      <c r="KIU30" s="7"/>
      <c r="KIV30" s="7"/>
      <c r="KIW30" s="7"/>
      <c r="KIX30" s="7"/>
      <c r="KIY30" s="7"/>
      <c r="KIZ30" s="7"/>
      <c r="KJA30" s="7"/>
      <c r="KJB30" s="7"/>
      <c r="KJC30" s="7"/>
      <c r="KJD30" s="7"/>
      <c r="KJF30" s="7"/>
      <c r="KJG30" s="7"/>
      <c r="KJH30" s="7"/>
      <c r="KJI30" s="7"/>
      <c r="KJJ30" s="7"/>
      <c r="KJK30" s="7"/>
      <c r="KJL30" s="7"/>
      <c r="KJM30" s="7"/>
      <c r="KJN30" s="7"/>
      <c r="KJO30" s="7"/>
      <c r="KJP30" s="7"/>
      <c r="KJQ30" s="7"/>
      <c r="KJR30" s="7"/>
      <c r="KJS30" s="7"/>
      <c r="KJT30" s="7"/>
      <c r="KJU30" s="7"/>
      <c r="KJV30" s="7"/>
      <c r="KJW30" s="7"/>
      <c r="KJX30" s="7"/>
      <c r="KJY30" s="7"/>
      <c r="KJZ30" s="7"/>
      <c r="KKA30" s="7"/>
      <c r="KKB30" s="7"/>
      <c r="KKC30" s="7"/>
      <c r="KKD30" s="7"/>
      <c r="KKE30" s="7"/>
      <c r="KKF30" s="7"/>
      <c r="KKG30" s="7"/>
      <c r="KKH30" s="7"/>
      <c r="KKI30" s="7"/>
      <c r="KKJ30" s="7"/>
      <c r="KKK30" s="7"/>
      <c r="KKL30" s="7"/>
      <c r="KKM30" s="7"/>
      <c r="KKN30" s="7"/>
      <c r="KKO30" s="7"/>
      <c r="KKP30" s="7"/>
      <c r="KKQ30" s="7"/>
      <c r="KKR30" s="7"/>
      <c r="KKS30" s="7"/>
      <c r="KKT30" s="7"/>
      <c r="KKU30" s="7"/>
      <c r="KKV30" s="7"/>
      <c r="KKW30" s="7"/>
      <c r="KKX30" s="7"/>
      <c r="KKY30" s="7"/>
      <c r="KKZ30" s="7"/>
      <c r="KLA30" s="7"/>
      <c r="KLB30" s="7"/>
      <c r="KLC30" s="7"/>
      <c r="KLD30" s="7"/>
      <c r="KLE30" s="7"/>
      <c r="KLF30" s="7"/>
      <c r="KLG30" s="7"/>
      <c r="KLH30" s="7"/>
      <c r="KLI30" s="7"/>
      <c r="KLJ30" s="7"/>
      <c r="KLK30" s="7"/>
      <c r="KLL30" s="7"/>
      <c r="KLM30" s="7"/>
      <c r="KLN30" s="7"/>
      <c r="KLO30" s="7"/>
      <c r="KLP30" s="7"/>
      <c r="KLQ30" s="7"/>
      <c r="KLR30" s="7"/>
      <c r="KLS30" s="7"/>
      <c r="KLT30" s="7"/>
      <c r="KLU30" s="7"/>
      <c r="KLV30" s="7"/>
      <c r="KLW30" s="7"/>
      <c r="KLX30" s="7"/>
      <c r="KLY30" s="7"/>
      <c r="KLZ30" s="7"/>
      <c r="KMA30" s="7"/>
      <c r="KMB30" s="7"/>
      <c r="KMC30" s="7"/>
      <c r="KMD30" s="7"/>
      <c r="KME30" s="7"/>
      <c r="KMF30" s="7"/>
      <c r="KMG30" s="7"/>
      <c r="KMH30" s="7"/>
      <c r="KMI30" s="7"/>
      <c r="KMJ30" s="7"/>
      <c r="KMK30" s="7"/>
      <c r="KML30" s="7"/>
      <c r="KMM30" s="7"/>
      <c r="KMN30" s="7"/>
      <c r="KMO30" s="7"/>
      <c r="KMP30" s="7"/>
      <c r="KMQ30" s="7"/>
      <c r="KMR30" s="7"/>
      <c r="KMS30" s="7"/>
      <c r="KMT30" s="7"/>
      <c r="KMU30" s="7"/>
      <c r="KMV30" s="7"/>
      <c r="KMW30" s="7"/>
      <c r="KMX30" s="7"/>
      <c r="KMY30" s="7"/>
      <c r="KMZ30" s="7"/>
      <c r="KNA30" s="7"/>
      <c r="KNB30" s="7"/>
      <c r="KNC30" s="7"/>
      <c r="KND30" s="7"/>
      <c r="KNE30" s="7"/>
      <c r="KNF30" s="7"/>
      <c r="KNG30" s="7"/>
      <c r="KNH30" s="7"/>
      <c r="KNI30" s="7"/>
      <c r="KNJ30" s="7"/>
      <c r="KNK30" s="7"/>
      <c r="KNL30" s="7"/>
      <c r="KNM30" s="7"/>
      <c r="KNN30" s="7"/>
      <c r="KNO30" s="7"/>
      <c r="KNP30" s="7"/>
      <c r="KNQ30" s="7"/>
      <c r="KNR30" s="7"/>
      <c r="KNS30" s="7"/>
      <c r="KNT30" s="7"/>
      <c r="KNU30" s="7"/>
      <c r="KNV30" s="7"/>
      <c r="KNW30" s="7"/>
      <c r="KNX30" s="7"/>
      <c r="KNY30" s="7"/>
      <c r="KNZ30" s="7"/>
      <c r="KOA30" s="7"/>
      <c r="KOB30" s="7"/>
      <c r="KOC30" s="7"/>
      <c r="KOD30" s="7"/>
      <c r="KOE30" s="7"/>
      <c r="KOF30" s="7"/>
      <c r="KOG30" s="7"/>
      <c r="KOH30" s="7"/>
      <c r="KOI30" s="7"/>
      <c r="KOJ30" s="7"/>
      <c r="KOK30" s="7"/>
      <c r="KOL30" s="7"/>
      <c r="KOM30" s="7"/>
      <c r="KON30" s="7"/>
      <c r="KOO30" s="7"/>
      <c r="KOP30" s="7"/>
      <c r="KOQ30" s="7"/>
      <c r="KOR30" s="7"/>
      <c r="KOS30" s="7"/>
      <c r="KOT30" s="7"/>
      <c r="KOU30" s="7"/>
      <c r="KOV30" s="7"/>
      <c r="KOW30" s="7"/>
      <c r="KOX30" s="7"/>
      <c r="KOY30" s="7"/>
      <c r="KOZ30" s="7"/>
      <c r="KPA30" s="7"/>
      <c r="KPB30" s="7"/>
      <c r="KPC30" s="7"/>
      <c r="KPD30" s="7"/>
      <c r="KPE30" s="7"/>
      <c r="KPF30" s="7"/>
      <c r="KPG30" s="7"/>
      <c r="KPH30" s="7"/>
      <c r="KPI30" s="7"/>
      <c r="KPJ30" s="7"/>
      <c r="KPK30" s="7"/>
      <c r="KPL30" s="7"/>
      <c r="KPM30" s="7"/>
      <c r="KPN30" s="7"/>
      <c r="KPO30" s="7"/>
      <c r="KPP30" s="7"/>
      <c r="KPQ30" s="7"/>
      <c r="KPR30" s="7"/>
      <c r="KPS30" s="7"/>
      <c r="KPT30" s="7"/>
      <c r="KPU30" s="7"/>
      <c r="KPV30" s="7"/>
      <c r="KPW30" s="7"/>
      <c r="KPX30" s="7"/>
      <c r="KPY30" s="7"/>
      <c r="KPZ30" s="7"/>
      <c r="KQA30" s="7"/>
      <c r="KQB30" s="7"/>
      <c r="KQC30" s="7"/>
      <c r="KQD30" s="7"/>
      <c r="KQE30" s="7"/>
      <c r="KQF30" s="7"/>
      <c r="KQG30" s="7"/>
      <c r="KQH30" s="7"/>
      <c r="KQI30" s="7"/>
      <c r="KQJ30" s="7"/>
      <c r="KQK30" s="7"/>
      <c r="KQL30" s="7"/>
      <c r="KQM30" s="7"/>
      <c r="KQN30" s="7"/>
      <c r="KQO30" s="7"/>
      <c r="KQP30" s="7"/>
      <c r="KQQ30" s="7"/>
      <c r="KQR30" s="7"/>
      <c r="KQS30" s="7"/>
      <c r="KQT30" s="7"/>
      <c r="KQU30" s="7"/>
      <c r="KQV30" s="7"/>
      <c r="KQW30" s="7"/>
      <c r="KQX30" s="7"/>
      <c r="KQY30" s="7"/>
      <c r="KQZ30" s="7"/>
      <c r="KRA30" s="7"/>
      <c r="KRB30" s="7"/>
      <c r="KRC30" s="7"/>
      <c r="KRD30" s="7"/>
      <c r="KRE30" s="7"/>
      <c r="KRF30" s="7"/>
      <c r="KRG30" s="7"/>
      <c r="KRH30" s="7"/>
      <c r="KRI30" s="7"/>
      <c r="KRJ30" s="7"/>
      <c r="KRK30" s="7"/>
      <c r="KRL30" s="7"/>
      <c r="KRM30" s="7"/>
      <c r="KRN30" s="7"/>
      <c r="KRO30" s="7"/>
      <c r="KRP30" s="7"/>
      <c r="KRQ30" s="7"/>
      <c r="KRR30" s="7"/>
      <c r="KRS30" s="7"/>
      <c r="KRT30" s="7"/>
      <c r="KRU30" s="7"/>
      <c r="KRV30" s="7"/>
      <c r="KRW30" s="7"/>
      <c r="KRX30" s="7"/>
      <c r="KRY30" s="7"/>
      <c r="KRZ30" s="7"/>
      <c r="KSA30" s="7"/>
      <c r="KSB30" s="7"/>
      <c r="KSC30" s="7"/>
      <c r="KSD30" s="7"/>
      <c r="KSE30" s="7"/>
      <c r="KSF30" s="7"/>
      <c r="KSG30" s="7"/>
      <c r="KSH30" s="7"/>
      <c r="KSI30" s="7"/>
      <c r="KSJ30" s="7"/>
      <c r="KSK30" s="7"/>
      <c r="KSL30" s="7"/>
      <c r="KSM30" s="7"/>
      <c r="KSN30" s="7"/>
      <c r="KSO30" s="7"/>
      <c r="KSP30" s="7"/>
      <c r="KSQ30" s="7"/>
      <c r="KSR30" s="7"/>
      <c r="KSS30" s="7"/>
      <c r="KST30" s="7"/>
      <c r="KSU30" s="7"/>
      <c r="KSV30" s="7"/>
      <c r="KSW30" s="7"/>
      <c r="KSX30" s="7"/>
      <c r="KSY30" s="7"/>
      <c r="KSZ30" s="7"/>
      <c r="KTB30" s="7"/>
      <c r="KTC30" s="7"/>
      <c r="KTD30" s="7"/>
      <c r="KTE30" s="7"/>
      <c r="KTF30" s="7"/>
      <c r="KTG30" s="7"/>
      <c r="KTH30" s="7"/>
      <c r="KTI30" s="7"/>
      <c r="KTJ30" s="7"/>
      <c r="KTK30" s="7"/>
      <c r="KTL30" s="7"/>
      <c r="KTM30" s="7"/>
      <c r="KTN30" s="7"/>
      <c r="KTO30" s="7"/>
      <c r="KTP30" s="7"/>
      <c r="KTQ30" s="7"/>
      <c r="KTR30" s="7"/>
      <c r="KTS30" s="7"/>
      <c r="KTT30" s="7"/>
      <c r="KTU30" s="7"/>
      <c r="KTV30" s="7"/>
      <c r="KTW30" s="7"/>
      <c r="KTX30" s="7"/>
      <c r="KTY30" s="7"/>
      <c r="KTZ30" s="7"/>
      <c r="KUA30" s="7"/>
      <c r="KUB30" s="7"/>
      <c r="KUC30" s="7"/>
      <c r="KUD30" s="7"/>
      <c r="KUE30" s="7"/>
      <c r="KUF30" s="7"/>
      <c r="KUG30" s="7"/>
      <c r="KUH30" s="7"/>
      <c r="KUI30" s="7"/>
      <c r="KUJ30" s="7"/>
      <c r="KUK30" s="7"/>
      <c r="KUL30" s="7"/>
      <c r="KUM30" s="7"/>
      <c r="KUN30" s="7"/>
      <c r="KUO30" s="7"/>
      <c r="KUP30" s="7"/>
      <c r="KUQ30" s="7"/>
      <c r="KUR30" s="7"/>
      <c r="KUS30" s="7"/>
      <c r="KUT30" s="7"/>
      <c r="KUU30" s="7"/>
      <c r="KUV30" s="7"/>
      <c r="KUW30" s="7"/>
      <c r="KUX30" s="7"/>
      <c r="KUY30" s="7"/>
      <c r="KUZ30" s="7"/>
      <c r="KVA30" s="7"/>
      <c r="KVB30" s="7"/>
      <c r="KVC30" s="7"/>
      <c r="KVD30" s="7"/>
      <c r="KVE30" s="7"/>
      <c r="KVF30" s="7"/>
      <c r="KVG30" s="7"/>
      <c r="KVH30" s="7"/>
      <c r="KVI30" s="7"/>
      <c r="KVJ30" s="7"/>
      <c r="KVK30" s="7"/>
      <c r="KVL30" s="7"/>
      <c r="KVM30" s="7"/>
      <c r="KVN30" s="7"/>
      <c r="KVO30" s="7"/>
      <c r="KVP30" s="7"/>
      <c r="KVQ30" s="7"/>
      <c r="KVR30" s="7"/>
      <c r="KVS30" s="7"/>
      <c r="KVT30" s="7"/>
      <c r="KVU30" s="7"/>
      <c r="KVV30" s="7"/>
      <c r="KVW30" s="7"/>
      <c r="KVX30" s="7"/>
      <c r="KVY30" s="7"/>
      <c r="KVZ30" s="7"/>
      <c r="KWA30" s="7"/>
      <c r="KWB30" s="7"/>
      <c r="KWC30" s="7"/>
      <c r="KWD30" s="7"/>
      <c r="KWE30" s="7"/>
      <c r="KWF30" s="7"/>
      <c r="KWG30" s="7"/>
      <c r="KWH30" s="7"/>
      <c r="KWI30" s="7"/>
      <c r="KWJ30" s="7"/>
      <c r="KWK30" s="7"/>
      <c r="KWL30" s="7"/>
      <c r="KWM30" s="7"/>
      <c r="KWN30" s="7"/>
      <c r="KWO30" s="7"/>
      <c r="KWP30" s="7"/>
      <c r="KWQ30" s="7"/>
      <c r="KWR30" s="7"/>
      <c r="KWS30" s="7"/>
      <c r="KWT30" s="7"/>
      <c r="KWU30" s="7"/>
      <c r="KWV30" s="7"/>
      <c r="KWW30" s="7"/>
      <c r="KWX30" s="7"/>
      <c r="KWY30" s="7"/>
      <c r="KWZ30" s="7"/>
      <c r="KXA30" s="7"/>
      <c r="KXB30" s="7"/>
      <c r="KXC30" s="7"/>
      <c r="KXD30" s="7"/>
      <c r="KXE30" s="7"/>
      <c r="KXF30" s="7"/>
      <c r="KXG30" s="7"/>
      <c r="KXH30" s="7"/>
      <c r="KXI30" s="7"/>
      <c r="KXJ30" s="7"/>
      <c r="KXK30" s="7"/>
      <c r="KXL30" s="7"/>
      <c r="KXM30" s="7"/>
      <c r="KXN30" s="7"/>
      <c r="KXO30" s="7"/>
      <c r="KXP30" s="7"/>
      <c r="KXQ30" s="7"/>
      <c r="KXR30" s="7"/>
      <c r="KXS30" s="7"/>
      <c r="KXT30" s="7"/>
      <c r="KXU30" s="7"/>
      <c r="KXV30" s="7"/>
      <c r="KXW30" s="7"/>
      <c r="KXX30" s="7"/>
      <c r="KXY30" s="7"/>
      <c r="KXZ30" s="7"/>
      <c r="KYA30" s="7"/>
      <c r="KYB30" s="7"/>
      <c r="KYC30" s="7"/>
      <c r="KYD30" s="7"/>
      <c r="KYE30" s="7"/>
      <c r="KYF30" s="7"/>
      <c r="KYG30" s="7"/>
      <c r="KYH30" s="7"/>
      <c r="KYI30" s="7"/>
      <c r="KYJ30" s="7"/>
      <c r="KYK30" s="7"/>
      <c r="KYL30" s="7"/>
      <c r="KYM30" s="7"/>
      <c r="KYN30" s="7"/>
      <c r="KYO30" s="7"/>
      <c r="KYP30" s="7"/>
      <c r="KYQ30" s="7"/>
      <c r="KYR30" s="7"/>
      <c r="KYS30" s="7"/>
      <c r="KYT30" s="7"/>
      <c r="KYU30" s="7"/>
      <c r="KYV30" s="7"/>
      <c r="KYW30" s="7"/>
      <c r="KYX30" s="7"/>
      <c r="KYY30" s="7"/>
      <c r="KYZ30" s="7"/>
      <c r="KZA30" s="7"/>
      <c r="KZB30" s="7"/>
      <c r="KZC30" s="7"/>
      <c r="KZD30" s="7"/>
      <c r="KZE30" s="7"/>
      <c r="KZF30" s="7"/>
      <c r="KZG30" s="7"/>
      <c r="KZH30" s="7"/>
      <c r="KZI30" s="7"/>
      <c r="KZJ30" s="7"/>
      <c r="KZK30" s="7"/>
      <c r="KZL30" s="7"/>
      <c r="KZM30" s="7"/>
      <c r="KZN30" s="7"/>
      <c r="KZO30" s="7"/>
      <c r="KZP30" s="7"/>
      <c r="KZQ30" s="7"/>
      <c r="KZR30" s="7"/>
      <c r="KZS30" s="7"/>
      <c r="KZT30" s="7"/>
      <c r="KZU30" s="7"/>
      <c r="KZV30" s="7"/>
      <c r="KZW30" s="7"/>
      <c r="KZX30" s="7"/>
      <c r="KZY30" s="7"/>
      <c r="KZZ30" s="7"/>
      <c r="LAA30" s="7"/>
      <c r="LAB30" s="7"/>
      <c r="LAC30" s="7"/>
      <c r="LAD30" s="7"/>
      <c r="LAE30" s="7"/>
      <c r="LAF30" s="7"/>
      <c r="LAG30" s="7"/>
      <c r="LAH30" s="7"/>
      <c r="LAI30" s="7"/>
      <c r="LAJ30" s="7"/>
      <c r="LAK30" s="7"/>
      <c r="LAL30" s="7"/>
      <c r="LAM30" s="7"/>
      <c r="LAN30" s="7"/>
      <c r="LAO30" s="7"/>
      <c r="LAP30" s="7"/>
      <c r="LAQ30" s="7"/>
      <c r="LAR30" s="7"/>
      <c r="LAS30" s="7"/>
      <c r="LAT30" s="7"/>
      <c r="LAU30" s="7"/>
      <c r="LAV30" s="7"/>
      <c r="LAW30" s="7"/>
      <c r="LAX30" s="7"/>
      <c r="LAY30" s="7"/>
      <c r="LAZ30" s="7"/>
      <c r="LBA30" s="7"/>
      <c r="LBB30" s="7"/>
      <c r="LBC30" s="7"/>
      <c r="LBD30" s="7"/>
      <c r="LBE30" s="7"/>
      <c r="LBF30" s="7"/>
      <c r="LBG30" s="7"/>
      <c r="LBH30" s="7"/>
      <c r="LBI30" s="7"/>
      <c r="LBJ30" s="7"/>
      <c r="LBK30" s="7"/>
      <c r="LBL30" s="7"/>
      <c r="LBM30" s="7"/>
      <c r="LBN30" s="7"/>
      <c r="LBO30" s="7"/>
      <c r="LBP30" s="7"/>
      <c r="LBQ30" s="7"/>
      <c r="LBR30" s="7"/>
      <c r="LBS30" s="7"/>
      <c r="LBT30" s="7"/>
      <c r="LBU30" s="7"/>
      <c r="LBV30" s="7"/>
      <c r="LBW30" s="7"/>
      <c r="LBX30" s="7"/>
      <c r="LBY30" s="7"/>
      <c r="LBZ30" s="7"/>
      <c r="LCA30" s="7"/>
      <c r="LCB30" s="7"/>
      <c r="LCC30" s="7"/>
      <c r="LCD30" s="7"/>
      <c r="LCE30" s="7"/>
      <c r="LCF30" s="7"/>
      <c r="LCG30" s="7"/>
      <c r="LCH30" s="7"/>
      <c r="LCI30" s="7"/>
      <c r="LCJ30" s="7"/>
      <c r="LCK30" s="7"/>
      <c r="LCL30" s="7"/>
      <c r="LCM30" s="7"/>
      <c r="LCN30" s="7"/>
      <c r="LCO30" s="7"/>
      <c r="LCP30" s="7"/>
      <c r="LCQ30" s="7"/>
      <c r="LCR30" s="7"/>
      <c r="LCS30" s="7"/>
      <c r="LCT30" s="7"/>
      <c r="LCU30" s="7"/>
      <c r="LCV30" s="7"/>
      <c r="LCX30" s="7"/>
      <c r="LCY30" s="7"/>
      <c r="LCZ30" s="7"/>
      <c r="LDA30" s="7"/>
      <c r="LDB30" s="7"/>
      <c r="LDC30" s="7"/>
      <c r="LDD30" s="7"/>
      <c r="LDE30" s="7"/>
      <c r="LDF30" s="7"/>
      <c r="LDG30" s="7"/>
      <c r="LDH30" s="7"/>
      <c r="LDI30" s="7"/>
      <c r="LDJ30" s="7"/>
      <c r="LDK30" s="7"/>
      <c r="LDL30" s="7"/>
      <c r="LDM30" s="7"/>
      <c r="LDN30" s="7"/>
      <c r="LDO30" s="7"/>
      <c r="LDP30" s="7"/>
      <c r="LDQ30" s="7"/>
      <c r="LDR30" s="7"/>
      <c r="LDS30" s="7"/>
      <c r="LDT30" s="7"/>
      <c r="LDU30" s="7"/>
      <c r="LDV30" s="7"/>
      <c r="LDW30" s="7"/>
      <c r="LDX30" s="7"/>
      <c r="LDY30" s="7"/>
      <c r="LDZ30" s="7"/>
      <c r="LEA30" s="7"/>
      <c r="LEB30" s="7"/>
      <c r="LEC30" s="7"/>
      <c r="LED30" s="7"/>
      <c r="LEE30" s="7"/>
      <c r="LEF30" s="7"/>
      <c r="LEG30" s="7"/>
      <c r="LEH30" s="7"/>
      <c r="LEI30" s="7"/>
      <c r="LEJ30" s="7"/>
      <c r="LEK30" s="7"/>
      <c r="LEL30" s="7"/>
      <c r="LEM30" s="7"/>
      <c r="LEN30" s="7"/>
      <c r="LEO30" s="7"/>
      <c r="LEP30" s="7"/>
      <c r="LEQ30" s="7"/>
      <c r="LER30" s="7"/>
      <c r="LES30" s="7"/>
      <c r="LET30" s="7"/>
      <c r="LEU30" s="7"/>
      <c r="LEV30" s="7"/>
      <c r="LEW30" s="7"/>
      <c r="LEX30" s="7"/>
      <c r="LEY30" s="7"/>
      <c r="LEZ30" s="7"/>
      <c r="LFA30" s="7"/>
      <c r="LFB30" s="7"/>
      <c r="LFC30" s="7"/>
      <c r="LFD30" s="7"/>
      <c r="LFE30" s="7"/>
      <c r="LFF30" s="7"/>
      <c r="LFG30" s="7"/>
      <c r="LFH30" s="7"/>
      <c r="LFI30" s="7"/>
      <c r="LFJ30" s="7"/>
      <c r="LFK30" s="7"/>
      <c r="LFL30" s="7"/>
      <c r="LFM30" s="7"/>
      <c r="LFN30" s="7"/>
      <c r="LFO30" s="7"/>
      <c r="LFP30" s="7"/>
      <c r="LFQ30" s="7"/>
      <c r="LFR30" s="7"/>
      <c r="LFS30" s="7"/>
      <c r="LFT30" s="7"/>
      <c r="LFU30" s="7"/>
      <c r="LFV30" s="7"/>
      <c r="LFW30" s="7"/>
      <c r="LFX30" s="7"/>
      <c r="LFY30" s="7"/>
      <c r="LFZ30" s="7"/>
      <c r="LGA30" s="7"/>
      <c r="LGB30" s="7"/>
      <c r="LGC30" s="7"/>
      <c r="LGD30" s="7"/>
      <c r="LGE30" s="7"/>
      <c r="LGF30" s="7"/>
      <c r="LGG30" s="7"/>
      <c r="LGH30" s="7"/>
      <c r="LGI30" s="7"/>
      <c r="LGJ30" s="7"/>
      <c r="LGK30" s="7"/>
      <c r="LGL30" s="7"/>
      <c r="LGM30" s="7"/>
      <c r="LGN30" s="7"/>
      <c r="LGO30" s="7"/>
      <c r="LGP30" s="7"/>
      <c r="LGQ30" s="7"/>
      <c r="LGR30" s="7"/>
      <c r="LGS30" s="7"/>
      <c r="LGT30" s="7"/>
      <c r="LGU30" s="7"/>
      <c r="LGV30" s="7"/>
      <c r="LGW30" s="7"/>
      <c r="LGX30" s="7"/>
      <c r="LGY30" s="7"/>
      <c r="LGZ30" s="7"/>
      <c r="LHA30" s="7"/>
      <c r="LHB30" s="7"/>
      <c r="LHC30" s="7"/>
      <c r="LHD30" s="7"/>
      <c r="LHE30" s="7"/>
      <c r="LHF30" s="7"/>
      <c r="LHG30" s="7"/>
      <c r="LHH30" s="7"/>
      <c r="LHI30" s="7"/>
      <c r="LHJ30" s="7"/>
      <c r="LHK30" s="7"/>
      <c r="LHL30" s="7"/>
      <c r="LHM30" s="7"/>
      <c r="LHN30" s="7"/>
      <c r="LHO30" s="7"/>
      <c r="LHP30" s="7"/>
      <c r="LHQ30" s="7"/>
      <c r="LHR30" s="7"/>
      <c r="LHS30" s="7"/>
      <c r="LHT30" s="7"/>
      <c r="LHU30" s="7"/>
      <c r="LHV30" s="7"/>
      <c r="LHW30" s="7"/>
      <c r="LHX30" s="7"/>
      <c r="LHY30" s="7"/>
      <c r="LHZ30" s="7"/>
      <c r="LIA30" s="7"/>
      <c r="LIB30" s="7"/>
      <c r="LIC30" s="7"/>
      <c r="LID30" s="7"/>
      <c r="LIE30" s="7"/>
      <c r="LIF30" s="7"/>
      <c r="LIG30" s="7"/>
      <c r="LIH30" s="7"/>
      <c r="LII30" s="7"/>
      <c r="LIJ30" s="7"/>
      <c r="LIK30" s="7"/>
      <c r="LIL30" s="7"/>
      <c r="LIM30" s="7"/>
      <c r="LIN30" s="7"/>
      <c r="LIO30" s="7"/>
      <c r="LIP30" s="7"/>
      <c r="LIQ30" s="7"/>
      <c r="LIR30" s="7"/>
      <c r="LIS30" s="7"/>
      <c r="LIT30" s="7"/>
      <c r="LIU30" s="7"/>
      <c r="LIV30" s="7"/>
      <c r="LIW30" s="7"/>
      <c r="LIX30" s="7"/>
      <c r="LIY30" s="7"/>
      <c r="LIZ30" s="7"/>
      <c r="LJA30" s="7"/>
      <c r="LJB30" s="7"/>
      <c r="LJC30" s="7"/>
      <c r="LJD30" s="7"/>
      <c r="LJE30" s="7"/>
      <c r="LJF30" s="7"/>
      <c r="LJG30" s="7"/>
      <c r="LJH30" s="7"/>
      <c r="LJI30" s="7"/>
      <c r="LJJ30" s="7"/>
      <c r="LJK30" s="7"/>
      <c r="LJL30" s="7"/>
      <c r="LJM30" s="7"/>
      <c r="LJN30" s="7"/>
      <c r="LJO30" s="7"/>
      <c r="LJP30" s="7"/>
      <c r="LJQ30" s="7"/>
      <c r="LJR30" s="7"/>
      <c r="LJS30" s="7"/>
      <c r="LJT30" s="7"/>
      <c r="LJU30" s="7"/>
      <c r="LJV30" s="7"/>
      <c r="LJW30" s="7"/>
      <c r="LJX30" s="7"/>
      <c r="LJY30" s="7"/>
      <c r="LJZ30" s="7"/>
      <c r="LKA30" s="7"/>
      <c r="LKB30" s="7"/>
      <c r="LKC30" s="7"/>
      <c r="LKD30" s="7"/>
      <c r="LKE30" s="7"/>
      <c r="LKF30" s="7"/>
      <c r="LKG30" s="7"/>
      <c r="LKH30" s="7"/>
      <c r="LKI30" s="7"/>
      <c r="LKJ30" s="7"/>
      <c r="LKK30" s="7"/>
      <c r="LKL30" s="7"/>
      <c r="LKM30" s="7"/>
      <c r="LKN30" s="7"/>
      <c r="LKO30" s="7"/>
      <c r="LKP30" s="7"/>
      <c r="LKQ30" s="7"/>
      <c r="LKR30" s="7"/>
      <c r="LKS30" s="7"/>
      <c r="LKT30" s="7"/>
      <c r="LKU30" s="7"/>
      <c r="LKV30" s="7"/>
      <c r="LKW30" s="7"/>
      <c r="LKX30" s="7"/>
      <c r="LKY30" s="7"/>
      <c r="LKZ30" s="7"/>
      <c r="LLA30" s="7"/>
      <c r="LLB30" s="7"/>
      <c r="LLC30" s="7"/>
      <c r="LLD30" s="7"/>
      <c r="LLE30" s="7"/>
      <c r="LLF30" s="7"/>
      <c r="LLG30" s="7"/>
      <c r="LLH30" s="7"/>
      <c r="LLI30" s="7"/>
      <c r="LLJ30" s="7"/>
      <c r="LLK30" s="7"/>
      <c r="LLL30" s="7"/>
      <c r="LLM30" s="7"/>
      <c r="LLN30" s="7"/>
      <c r="LLO30" s="7"/>
      <c r="LLP30" s="7"/>
      <c r="LLQ30" s="7"/>
      <c r="LLR30" s="7"/>
      <c r="LLS30" s="7"/>
      <c r="LLT30" s="7"/>
      <c r="LLU30" s="7"/>
      <c r="LLV30" s="7"/>
      <c r="LLW30" s="7"/>
      <c r="LLX30" s="7"/>
      <c r="LLY30" s="7"/>
      <c r="LLZ30" s="7"/>
      <c r="LMA30" s="7"/>
      <c r="LMB30" s="7"/>
      <c r="LMC30" s="7"/>
      <c r="LMD30" s="7"/>
      <c r="LME30" s="7"/>
      <c r="LMF30" s="7"/>
      <c r="LMG30" s="7"/>
      <c r="LMH30" s="7"/>
      <c r="LMI30" s="7"/>
      <c r="LMJ30" s="7"/>
      <c r="LMK30" s="7"/>
      <c r="LML30" s="7"/>
      <c r="LMM30" s="7"/>
      <c r="LMN30" s="7"/>
      <c r="LMO30" s="7"/>
      <c r="LMP30" s="7"/>
      <c r="LMQ30" s="7"/>
      <c r="LMR30" s="7"/>
      <c r="LMT30" s="7"/>
      <c r="LMU30" s="7"/>
      <c r="LMV30" s="7"/>
      <c r="LMW30" s="7"/>
      <c r="LMX30" s="7"/>
      <c r="LMY30" s="7"/>
      <c r="LMZ30" s="7"/>
      <c r="LNA30" s="7"/>
      <c r="LNB30" s="7"/>
      <c r="LNC30" s="7"/>
      <c r="LND30" s="7"/>
      <c r="LNE30" s="7"/>
      <c r="LNF30" s="7"/>
      <c r="LNG30" s="7"/>
      <c r="LNH30" s="7"/>
      <c r="LNI30" s="7"/>
      <c r="LNJ30" s="7"/>
      <c r="LNK30" s="7"/>
      <c r="LNL30" s="7"/>
      <c r="LNM30" s="7"/>
      <c r="LNN30" s="7"/>
      <c r="LNO30" s="7"/>
      <c r="LNP30" s="7"/>
      <c r="LNQ30" s="7"/>
      <c r="LNR30" s="7"/>
      <c r="LNS30" s="7"/>
      <c r="LNT30" s="7"/>
      <c r="LNU30" s="7"/>
      <c r="LNV30" s="7"/>
      <c r="LNW30" s="7"/>
      <c r="LNX30" s="7"/>
      <c r="LNY30" s="7"/>
      <c r="LNZ30" s="7"/>
      <c r="LOA30" s="7"/>
      <c r="LOB30" s="7"/>
      <c r="LOC30" s="7"/>
      <c r="LOD30" s="7"/>
      <c r="LOE30" s="7"/>
      <c r="LOF30" s="7"/>
      <c r="LOG30" s="7"/>
      <c r="LOH30" s="7"/>
      <c r="LOI30" s="7"/>
      <c r="LOJ30" s="7"/>
      <c r="LOK30" s="7"/>
      <c r="LOL30" s="7"/>
      <c r="LOM30" s="7"/>
      <c r="LON30" s="7"/>
      <c r="LOO30" s="7"/>
      <c r="LOP30" s="7"/>
      <c r="LOQ30" s="7"/>
      <c r="LOR30" s="7"/>
      <c r="LOS30" s="7"/>
      <c r="LOT30" s="7"/>
      <c r="LOU30" s="7"/>
      <c r="LOV30" s="7"/>
      <c r="LOW30" s="7"/>
      <c r="LOX30" s="7"/>
      <c r="LOY30" s="7"/>
      <c r="LOZ30" s="7"/>
      <c r="LPA30" s="7"/>
      <c r="LPB30" s="7"/>
      <c r="LPC30" s="7"/>
      <c r="LPD30" s="7"/>
      <c r="LPE30" s="7"/>
      <c r="LPF30" s="7"/>
      <c r="LPG30" s="7"/>
      <c r="LPH30" s="7"/>
      <c r="LPI30" s="7"/>
      <c r="LPJ30" s="7"/>
      <c r="LPK30" s="7"/>
      <c r="LPL30" s="7"/>
      <c r="LPM30" s="7"/>
      <c r="LPN30" s="7"/>
      <c r="LPO30" s="7"/>
      <c r="LPP30" s="7"/>
      <c r="LPQ30" s="7"/>
      <c r="LPR30" s="7"/>
      <c r="LPS30" s="7"/>
      <c r="LPT30" s="7"/>
      <c r="LPU30" s="7"/>
      <c r="LPV30" s="7"/>
      <c r="LPW30" s="7"/>
      <c r="LPX30" s="7"/>
      <c r="LPY30" s="7"/>
      <c r="LPZ30" s="7"/>
      <c r="LQA30" s="7"/>
      <c r="LQB30" s="7"/>
      <c r="LQC30" s="7"/>
      <c r="LQD30" s="7"/>
      <c r="LQE30" s="7"/>
      <c r="LQF30" s="7"/>
      <c r="LQG30" s="7"/>
      <c r="LQH30" s="7"/>
      <c r="LQI30" s="7"/>
      <c r="LQJ30" s="7"/>
      <c r="LQK30" s="7"/>
      <c r="LQL30" s="7"/>
      <c r="LQM30" s="7"/>
      <c r="LQN30" s="7"/>
      <c r="LQO30" s="7"/>
      <c r="LQP30" s="7"/>
      <c r="LQQ30" s="7"/>
      <c r="LQR30" s="7"/>
      <c r="LQS30" s="7"/>
      <c r="LQT30" s="7"/>
      <c r="LQU30" s="7"/>
      <c r="LQV30" s="7"/>
      <c r="LQW30" s="7"/>
      <c r="LQX30" s="7"/>
      <c r="LQY30" s="7"/>
      <c r="LQZ30" s="7"/>
      <c r="LRA30" s="7"/>
      <c r="LRB30" s="7"/>
      <c r="LRC30" s="7"/>
      <c r="LRD30" s="7"/>
      <c r="LRE30" s="7"/>
      <c r="LRF30" s="7"/>
      <c r="LRG30" s="7"/>
      <c r="LRH30" s="7"/>
      <c r="LRI30" s="7"/>
      <c r="LRJ30" s="7"/>
      <c r="LRK30" s="7"/>
      <c r="LRL30" s="7"/>
      <c r="LRM30" s="7"/>
      <c r="LRN30" s="7"/>
      <c r="LRO30" s="7"/>
      <c r="LRP30" s="7"/>
      <c r="LRQ30" s="7"/>
      <c r="LRR30" s="7"/>
      <c r="LRS30" s="7"/>
      <c r="LRT30" s="7"/>
      <c r="LRU30" s="7"/>
      <c r="LRV30" s="7"/>
      <c r="LRW30" s="7"/>
      <c r="LRX30" s="7"/>
      <c r="LRY30" s="7"/>
      <c r="LRZ30" s="7"/>
      <c r="LSA30" s="7"/>
      <c r="LSB30" s="7"/>
      <c r="LSC30" s="7"/>
      <c r="LSD30" s="7"/>
      <c r="LSE30" s="7"/>
      <c r="LSF30" s="7"/>
      <c r="LSG30" s="7"/>
      <c r="LSH30" s="7"/>
      <c r="LSI30" s="7"/>
      <c r="LSJ30" s="7"/>
      <c r="LSK30" s="7"/>
      <c r="LSL30" s="7"/>
      <c r="LSM30" s="7"/>
      <c r="LSN30" s="7"/>
      <c r="LSO30" s="7"/>
      <c r="LSP30" s="7"/>
      <c r="LSQ30" s="7"/>
      <c r="LSR30" s="7"/>
      <c r="LSS30" s="7"/>
      <c r="LST30" s="7"/>
      <c r="LSU30" s="7"/>
      <c r="LSV30" s="7"/>
      <c r="LSW30" s="7"/>
      <c r="LSX30" s="7"/>
      <c r="LSY30" s="7"/>
      <c r="LSZ30" s="7"/>
      <c r="LTA30" s="7"/>
      <c r="LTB30" s="7"/>
      <c r="LTC30" s="7"/>
      <c r="LTD30" s="7"/>
      <c r="LTE30" s="7"/>
      <c r="LTF30" s="7"/>
      <c r="LTG30" s="7"/>
      <c r="LTH30" s="7"/>
      <c r="LTI30" s="7"/>
      <c r="LTJ30" s="7"/>
      <c r="LTK30" s="7"/>
      <c r="LTL30" s="7"/>
      <c r="LTM30" s="7"/>
      <c r="LTN30" s="7"/>
      <c r="LTO30" s="7"/>
      <c r="LTP30" s="7"/>
      <c r="LTQ30" s="7"/>
      <c r="LTR30" s="7"/>
      <c r="LTS30" s="7"/>
      <c r="LTT30" s="7"/>
      <c r="LTU30" s="7"/>
      <c r="LTV30" s="7"/>
      <c r="LTW30" s="7"/>
      <c r="LTX30" s="7"/>
      <c r="LTY30" s="7"/>
      <c r="LTZ30" s="7"/>
      <c r="LUA30" s="7"/>
      <c r="LUB30" s="7"/>
      <c r="LUC30" s="7"/>
      <c r="LUD30" s="7"/>
      <c r="LUE30" s="7"/>
      <c r="LUF30" s="7"/>
      <c r="LUG30" s="7"/>
      <c r="LUH30" s="7"/>
      <c r="LUI30" s="7"/>
      <c r="LUJ30" s="7"/>
      <c r="LUK30" s="7"/>
      <c r="LUL30" s="7"/>
      <c r="LUM30" s="7"/>
      <c r="LUN30" s="7"/>
      <c r="LUO30" s="7"/>
      <c r="LUP30" s="7"/>
      <c r="LUQ30" s="7"/>
      <c r="LUR30" s="7"/>
      <c r="LUS30" s="7"/>
      <c r="LUT30" s="7"/>
      <c r="LUU30" s="7"/>
      <c r="LUV30" s="7"/>
      <c r="LUW30" s="7"/>
      <c r="LUX30" s="7"/>
      <c r="LUY30" s="7"/>
      <c r="LUZ30" s="7"/>
      <c r="LVA30" s="7"/>
      <c r="LVB30" s="7"/>
      <c r="LVC30" s="7"/>
      <c r="LVD30" s="7"/>
      <c r="LVE30" s="7"/>
      <c r="LVF30" s="7"/>
      <c r="LVG30" s="7"/>
      <c r="LVH30" s="7"/>
      <c r="LVI30" s="7"/>
      <c r="LVJ30" s="7"/>
      <c r="LVK30" s="7"/>
      <c r="LVL30" s="7"/>
      <c r="LVM30" s="7"/>
      <c r="LVN30" s="7"/>
      <c r="LVO30" s="7"/>
      <c r="LVP30" s="7"/>
      <c r="LVQ30" s="7"/>
      <c r="LVR30" s="7"/>
      <c r="LVS30" s="7"/>
      <c r="LVT30" s="7"/>
      <c r="LVU30" s="7"/>
      <c r="LVV30" s="7"/>
      <c r="LVW30" s="7"/>
      <c r="LVX30" s="7"/>
      <c r="LVY30" s="7"/>
      <c r="LVZ30" s="7"/>
      <c r="LWA30" s="7"/>
      <c r="LWB30" s="7"/>
      <c r="LWC30" s="7"/>
      <c r="LWD30" s="7"/>
      <c r="LWE30" s="7"/>
      <c r="LWF30" s="7"/>
      <c r="LWG30" s="7"/>
      <c r="LWH30" s="7"/>
      <c r="LWI30" s="7"/>
      <c r="LWJ30" s="7"/>
      <c r="LWK30" s="7"/>
      <c r="LWL30" s="7"/>
      <c r="LWM30" s="7"/>
      <c r="LWN30" s="7"/>
      <c r="LWP30" s="7"/>
      <c r="LWQ30" s="7"/>
      <c r="LWR30" s="7"/>
      <c r="LWS30" s="7"/>
      <c r="LWT30" s="7"/>
      <c r="LWU30" s="7"/>
      <c r="LWV30" s="7"/>
      <c r="LWW30" s="7"/>
      <c r="LWX30" s="7"/>
      <c r="LWY30" s="7"/>
      <c r="LWZ30" s="7"/>
      <c r="LXA30" s="7"/>
      <c r="LXB30" s="7"/>
      <c r="LXC30" s="7"/>
      <c r="LXD30" s="7"/>
      <c r="LXE30" s="7"/>
      <c r="LXF30" s="7"/>
      <c r="LXG30" s="7"/>
      <c r="LXH30" s="7"/>
      <c r="LXI30" s="7"/>
      <c r="LXJ30" s="7"/>
      <c r="LXK30" s="7"/>
      <c r="LXL30" s="7"/>
      <c r="LXM30" s="7"/>
      <c r="LXN30" s="7"/>
      <c r="LXO30" s="7"/>
      <c r="LXP30" s="7"/>
      <c r="LXQ30" s="7"/>
      <c r="LXR30" s="7"/>
      <c r="LXS30" s="7"/>
      <c r="LXT30" s="7"/>
      <c r="LXU30" s="7"/>
      <c r="LXV30" s="7"/>
      <c r="LXW30" s="7"/>
      <c r="LXX30" s="7"/>
      <c r="LXY30" s="7"/>
      <c r="LXZ30" s="7"/>
      <c r="LYA30" s="7"/>
      <c r="LYB30" s="7"/>
      <c r="LYC30" s="7"/>
      <c r="LYD30" s="7"/>
      <c r="LYE30" s="7"/>
      <c r="LYF30" s="7"/>
      <c r="LYG30" s="7"/>
      <c r="LYH30" s="7"/>
      <c r="LYI30" s="7"/>
      <c r="LYJ30" s="7"/>
      <c r="LYK30" s="7"/>
      <c r="LYL30" s="7"/>
      <c r="LYM30" s="7"/>
      <c r="LYN30" s="7"/>
      <c r="LYO30" s="7"/>
      <c r="LYP30" s="7"/>
      <c r="LYQ30" s="7"/>
      <c r="LYR30" s="7"/>
      <c r="LYS30" s="7"/>
      <c r="LYT30" s="7"/>
      <c r="LYU30" s="7"/>
      <c r="LYV30" s="7"/>
      <c r="LYW30" s="7"/>
      <c r="LYX30" s="7"/>
      <c r="LYY30" s="7"/>
      <c r="LYZ30" s="7"/>
      <c r="LZA30" s="7"/>
      <c r="LZB30" s="7"/>
      <c r="LZC30" s="7"/>
      <c r="LZD30" s="7"/>
      <c r="LZE30" s="7"/>
      <c r="LZF30" s="7"/>
      <c r="LZG30" s="7"/>
      <c r="LZH30" s="7"/>
      <c r="LZI30" s="7"/>
      <c r="LZJ30" s="7"/>
      <c r="LZK30" s="7"/>
      <c r="LZL30" s="7"/>
      <c r="LZM30" s="7"/>
      <c r="LZN30" s="7"/>
      <c r="LZO30" s="7"/>
      <c r="LZP30" s="7"/>
      <c r="LZQ30" s="7"/>
      <c r="LZR30" s="7"/>
      <c r="LZS30" s="7"/>
      <c r="LZT30" s="7"/>
      <c r="LZU30" s="7"/>
      <c r="LZV30" s="7"/>
      <c r="LZW30" s="7"/>
      <c r="LZX30" s="7"/>
      <c r="LZY30" s="7"/>
      <c r="LZZ30" s="7"/>
      <c r="MAA30" s="7"/>
      <c r="MAB30" s="7"/>
      <c r="MAC30" s="7"/>
      <c r="MAD30" s="7"/>
      <c r="MAE30" s="7"/>
      <c r="MAF30" s="7"/>
      <c r="MAG30" s="7"/>
      <c r="MAH30" s="7"/>
      <c r="MAI30" s="7"/>
      <c r="MAJ30" s="7"/>
      <c r="MAK30" s="7"/>
      <c r="MAL30" s="7"/>
      <c r="MAM30" s="7"/>
      <c r="MAN30" s="7"/>
      <c r="MAO30" s="7"/>
      <c r="MAP30" s="7"/>
      <c r="MAQ30" s="7"/>
      <c r="MAR30" s="7"/>
      <c r="MAS30" s="7"/>
      <c r="MAT30" s="7"/>
      <c r="MAU30" s="7"/>
      <c r="MAV30" s="7"/>
      <c r="MAW30" s="7"/>
      <c r="MAX30" s="7"/>
      <c r="MAY30" s="7"/>
      <c r="MAZ30" s="7"/>
      <c r="MBA30" s="7"/>
      <c r="MBB30" s="7"/>
      <c r="MBC30" s="7"/>
      <c r="MBD30" s="7"/>
      <c r="MBE30" s="7"/>
      <c r="MBF30" s="7"/>
      <c r="MBG30" s="7"/>
      <c r="MBH30" s="7"/>
      <c r="MBI30" s="7"/>
      <c r="MBJ30" s="7"/>
      <c r="MBK30" s="7"/>
      <c r="MBL30" s="7"/>
      <c r="MBM30" s="7"/>
      <c r="MBN30" s="7"/>
      <c r="MBO30" s="7"/>
      <c r="MBP30" s="7"/>
      <c r="MBQ30" s="7"/>
      <c r="MBR30" s="7"/>
      <c r="MBS30" s="7"/>
      <c r="MBT30" s="7"/>
      <c r="MBU30" s="7"/>
      <c r="MBV30" s="7"/>
      <c r="MBW30" s="7"/>
      <c r="MBX30" s="7"/>
      <c r="MBY30" s="7"/>
      <c r="MBZ30" s="7"/>
      <c r="MCA30" s="7"/>
      <c r="MCB30" s="7"/>
      <c r="MCC30" s="7"/>
      <c r="MCD30" s="7"/>
      <c r="MCE30" s="7"/>
      <c r="MCF30" s="7"/>
      <c r="MCG30" s="7"/>
      <c r="MCH30" s="7"/>
      <c r="MCI30" s="7"/>
      <c r="MCJ30" s="7"/>
      <c r="MCK30" s="7"/>
      <c r="MCL30" s="7"/>
      <c r="MCM30" s="7"/>
      <c r="MCN30" s="7"/>
      <c r="MCO30" s="7"/>
      <c r="MCP30" s="7"/>
      <c r="MCQ30" s="7"/>
      <c r="MCR30" s="7"/>
      <c r="MCS30" s="7"/>
      <c r="MCT30" s="7"/>
      <c r="MCU30" s="7"/>
      <c r="MCV30" s="7"/>
      <c r="MCW30" s="7"/>
      <c r="MCX30" s="7"/>
      <c r="MCY30" s="7"/>
      <c r="MCZ30" s="7"/>
      <c r="MDA30" s="7"/>
      <c r="MDB30" s="7"/>
      <c r="MDC30" s="7"/>
      <c r="MDD30" s="7"/>
      <c r="MDE30" s="7"/>
      <c r="MDF30" s="7"/>
      <c r="MDG30" s="7"/>
      <c r="MDH30" s="7"/>
      <c r="MDI30" s="7"/>
      <c r="MDJ30" s="7"/>
      <c r="MDK30" s="7"/>
      <c r="MDL30" s="7"/>
      <c r="MDM30" s="7"/>
      <c r="MDN30" s="7"/>
      <c r="MDO30" s="7"/>
      <c r="MDP30" s="7"/>
      <c r="MDQ30" s="7"/>
      <c r="MDR30" s="7"/>
      <c r="MDS30" s="7"/>
      <c r="MDT30" s="7"/>
      <c r="MDU30" s="7"/>
      <c r="MDV30" s="7"/>
      <c r="MDW30" s="7"/>
      <c r="MDX30" s="7"/>
      <c r="MDY30" s="7"/>
      <c r="MDZ30" s="7"/>
      <c r="MEA30" s="7"/>
      <c r="MEB30" s="7"/>
      <c r="MEC30" s="7"/>
      <c r="MED30" s="7"/>
      <c r="MEE30" s="7"/>
      <c r="MEF30" s="7"/>
      <c r="MEG30" s="7"/>
      <c r="MEH30" s="7"/>
      <c r="MEI30" s="7"/>
      <c r="MEJ30" s="7"/>
      <c r="MEK30" s="7"/>
      <c r="MEL30" s="7"/>
      <c r="MEM30" s="7"/>
      <c r="MEN30" s="7"/>
      <c r="MEO30" s="7"/>
      <c r="MEP30" s="7"/>
      <c r="MEQ30" s="7"/>
      <c r="MER30" s="7"/>
      <c r="MES30" s="7"/>
      <c r="MET30" s="7"/>
      <c r="MEU30" s="7"/>
      <c r="MEV30" s="7"/>
      <c r="MEW30" s="7"/>
      <c r="MEX30" s="7"/>
      <c r="MEY30" s="7"/>
      <c r="MEZ30" s="7"/>
      <c r="MFA30" s="7"/>
      <c r="MFB30" s="7"/>
      <c r="MFC30" s="7"/>
      <c r="MFD30" s="7"/>
      <c r="MFE30" s="7"/>
      <c r="MFF30" s="7"/>
      <c r="MFG30" s="7"/>
      <c r="MFH30" s="7"/>
      <c r="MFI30" s="7"/>
      <c r="MFJ30" s="7"/>
      <c r="MFK30" s="7"/>
      <c r="MFL30" s="7"/>
      <c r="MFM30" s="7"/>
      <c r="MFN30" s="7"/>
      <c r="MFO30" s="7"/>
      <c r="MFP30" s="7"/>
      <c r="MFQ30" s="7"/>
      <c r="MFR30" s="7"/>
      <c r="MFS30" s="7"/>
      <c r="MFT30" s="7"/>
      <c r="MFU30" s="7"/>
      <c r="MFV30" s="7"/>
      <c r="MFW30" s="7"/>
      <c r="MFX30" s="7"/>
      <c r="MFY30" s="7"/>
      <c r="MFZ30" s="7"/>
      <c r="MGA30" s="7"/>
      <c r="MGB30" s="7"/>
      <c r="MGC30" s="7"/>
      <c r="MGD30" s="7"/>
      <c r="MGE30" s="7"/>
      <c r="MGF30" s="7"/>
      <c r="MGG30" s="7"/>
      <c r="MGH30" s="7"/>
      <c r="MGI30" s="7"/>
      <c r="MGJ30" s="7"/>
      <c r="MGL30" s="7"/>
      <c r="MGM30" s="7"/>
      <c r="MGN30" s="7"/>
      <c r="MGO30" s="7"/>
      <c r="MGP30" s="7"/>
      <c r="MGQ30" s="7"/>
      <c r="MGR30" s="7"/>
      <c r="MGS30" s="7"/>
      <c r="MGT30" s="7"/>
      <c r="MGU30" s="7"/>
      <c r="MGV30" s="7"/>
      <c r="MGW30" s="7"/>
      <c r="MGX30" s="7"/>
      <c r="MGY30" s="7"/>
      <c r="MGZ30" s="7"/>
      <c r="MHA30" s="7"/>
      <c r="MHB30" s="7"/>
      <c r="MHC30" s="7"/>
      <c r="MHD30" s="7"/>
      <c r="MHE30" s="7"/>
      <c r="MHF30" s="7"/>
      <c r="MHG30" s="7"/>
      <c r="MHH30" s="7"/>
      <c r="MHI30" s="7"/>
      <c r="MHJ30" s="7"/>
      <c r="MHK30" s="7"/>
      <c r="MHL30" s="7"/>
      <c r="MHM30" s="7"/>
      <c r="MHN30" s="7"/>
      <c r="MHO30" s="7"/>
      <c r="MHP30" s="7"/>
      <c r="MHQ30" s="7"/>
      <c r="MHR30" s="7"/>
      <c r="MHS30" s="7"/>
      <c r="MHT30" s="7"/>
      <c r="MHU30" s="7"/>
      <c r="MHV30" s="7"/>
      <c r="MHW30" s="7"/>
      <c r="MHX30" s="7"/>
      <c r="MHY30" s="7"/>
      <c r="MHZ30" s="7"/>
      <c r="MIA30" s="7"/>
      <c r="MIB30" s="7"/>
      <c r="MIC30" s="7"/>
      <c r="MID30" s="7"/>
      <c r="MIE30" s="7"/>
      <c r="MIF30" s="7"/>
      <c r="MIG30" s="7"/>
      <c r="MIH30" s="7"/>
      <c r="MII30" s="7"/>
      <c r="MIJ30" s="7"/>
      <c r="MIK30" s="7"/>
      <c r="MIL30" s="7"/>
      <c r="MIM30" s="7"/>
      <c r="MIN30" s="7"/>
      <c r="MIO30" s="7"/>
      <c r="MIP30" s="7"/>
      <c r="MIQ30" s="7"/>
      <c r="MIR30" s="7"/>
      <c r="MIS30" s="7"/>
      <c r="MIT30" s="7"/>
      <c r="MIU30" s="7"/>
      <c r="MIV30" s="7"/>
      <c r="MIW30" s="7"/>
      <c r="MIX30" s="7"/>
      <c r="MIY30" s="7"/>
      <c r="MIZ30" s="7"/>
      <c r="MJA30" s="7"/>
      <c r="MJB30" s="7"/>
      <c r="MJC30" s="7"/>
      <c r="MJD30" s="7"/>
      <c r="MJE30" s="7"/>
      <c r="MJF30" s="7"/>
      <c r="MJG30" s="7"/>
      <c r="MJH30" s="7"/>
      <c r="MJI30" s="7"/>
      <c r="MJJ30" s="7"/>
      <c r="MJK30" s="7"/>
      <c r="MJL30" s="7"/>
      <c r="MJM30" s="7"/>
      <c r="MJN30" s="7"/>
      <c r="MJO30" s="7"/>
      <c r="MJP30" s="7"/>
      <c r="MJQ30" s="7"/>
      <c r="MJR30" s="7"/>
      <c r="MJS30" s="7"/>
      <c r="MJT30" s="7"/>
      <c r="MJU30" s="7"/>
      <c r="MJV30" s="7"/>
      <c r="MJW30" s="7"/>
      <c r="MJX30" s="7"/>
      <c r="MJY30" s="7"/>
      <c r="MJZ30" s="7"/>
      <c r="MKA30" s="7"/>
      <c r="MKB30" s="7"/>
      <c r="MKC30" s="7"/>
      <c r="MKD30" s="7"/>
      <c r="MKE30" s="7"/>
      <c r="MKF30" s="7"/>
      <c r="MKG30" s="7"/>
      <c r="MKH30" s="7"/>
      <c r="MKI30" s="7"/>
      <c r="MKJ30" s="7"/>
      <c r="MKK30" s="7"/>
      <c r="MKL30" s="7"/>
      <c r="MKM30" s="7"/>
      <c r="MKN30" s="7"/>
      <c r="MKO30" s="7"/>
      <c r="MKP30" s="7"/>
      <c r="MKQ30" s="7"/>
      <c r="MKR30" s="7"/>
      <c r="MKS30" s="7"/>
      <c r="MKT30" s="7"/>
      <c r="MKU30" s="7"/>
      <c r="MKV30" s="7"/>
      <c r="MKW30" s="7"/>
      <c r="MKX30" s="7"/>
      <c r="MKY30" s="7"/>
      <c r="MKZ30" s="7"/>
      <c r="MLA30" s="7"/>
      <c r="MLB30" s="7"/>
      <c r="MLC30" s="7"/>
      <c r="MLD30" s="7"/>
      <c r="MLE30" s="7"/>
      <c r="MLF30" s="7"/>
      <c r="MLG30" s="7"/>
      <c r="MLH30" s="7"/>
      <c r="MLI30" s="7"/>
      <c r="MLJ30" s="7"/>
      <c r="MLK30" s="7"/>
      <c r="MLL30" s="7"/>
      <c r="MLM30" s="7"/>
      <c r="MLN30" s="7"/>
      <c r="MLO30" s="7"/>
      <c r="MLP30" s="7"/>
      <c r="MLQ30" s="7"/>
      <c r="MLR30" s="7"/>
      <c r="MLS30" s="7"/>
      <c r="MLT30" s="7"/>
      <c r="MLU30" s="7"/>
      <c r="MLV30" s="7"/>
      <c r="MLW30" s="7"/>
      <c r="MLX30" s="7"/>
      <c r="MLY30" s="7"/>
      <c r="MLZ30" s="7"/>
      <c r="MMA30" s="7"/>
      <c r="MMB30" s="7"/>
      <c r="MMC30" s="7"/>
      <c r="MMD30" s="7"/>
      <c r="MME30" s="7"/>
      <c r="MMF30" s="7"/>
      <c r="MMG30" s="7"/>
      <c r="MMH30" s="7"/>
      <c r="MMI30" s="7"/>
      <c r="MMJ30" s="7"/>
      <c r="MMK30" s="7"/>
      <c r="MML30" s="7"/>
      <c r="MMM30" s="7"/>
      <c r="MMN30" s="7"/>
      <c r="MMO30" s="7"/>
      <c r="MMP30" s="7"/>
      <c r="MMQ30" s="7"/>
      <c r="MMR30" s="7"/>
      <c r="MMS30" s="7"/>
      <c r="MMT30" s="7"/>
      <c r="MMU30" s="7"/>
      <c r="MMV30" s="7"/>
      <c r="MMW30" s="7"/>
      <c r="MMX30" s="7"/>
      <c r="MMY30" s="7"/>
      <c r="MMZ30" s="7"/>
      <c r="MNA30" s="7"/>
      <c r="MNB30" s="7"/>
      <c r="MNC30" s="7"/>
      <c r="MND30" s="7"/>
      <c r="MNE30" s="7"/>
      <c r="MNF30" s="7"/>
      <c r="MNG30" s="7"/>
      <c r="MNH30" s="7"/>
      <c r="MNI30" s="7"/>
      <c r="MNJ30" s="7"/>
      <c r="MNK30" s="7"/>
      <c r="MNL30" s="7"/>
      <c r="MNM30" s="7"/>
      <c r="MNN30" s="7"/>
      <c r="MNO30" s="7"/>
      <c r="MNP30" s="7"/>
      <c r="MNQ30" s="7"/>
      <c r="MNR30" s="7"/>
      <c r="MNS30" s="7"/>
      <c r="MNT30" s="7"/>
      <c r="MNU30" s="7"/>
      <c r="MNV30" s="7"/>
      <c r="MNW30" s="7"/>
      <c r="MNX30" s="7"/>
      <c r="MNY30" s="7"/>
      <c r="MNZ30" s="7"/>
      <c r="MOA30" s="7"/>
      <c r="MOB30" s="7"/>
      <c r="MOC30" s="7"/>
      <c r="MOD30" s="7"/>
      <c r="MOE30" s="7"/>
      <c r="MOF30" s="7"/>
      <c r="MOG30" s="7"/>
      <c r="MOH30" s="7"/>
      <c r="MOI30" s="7"/>
      <c r="MOJ30" s="7"/>
      <c r="MOK30" s="7"/>
      <c r="MOL30" s="7"/>
      <c r="MOM30" s="7"/>
      <c r="MON30" s="7"/>
      <c r="MOO30" s="7"/>
      <c r="MOP30" s="7"/>
      <c r="MOQ30" s="7"/>
      <c r="MOR30" s="7"/>
      <c r="MOS30" s="7"/>
      <c r="MOT30" s="7"/>
      <c r="MOU30" s="7"/>
      <c r="MOV30" s="7"/>
      <c r="MOW30" s="7"/>
      <c r="MOX30" s="7"/>
      <c r="MOY30" s="7"/>
      <c r="MOZ30" s="7"/>
      <c r="MPA30" s="7"/>
      <c r="MPB30" s="7"/>
      <c r="MPC30" s="7"/>
      <c r="MPD30" s="7"/>
      <c r="MPE30" s="7"/>
      <c r="MPF30" s="7"/>
      <c r="MPG30" s="7"/>
      <c r="MPH30" s="7"/>
      <c r="MPI30" s="7"/>
      <c r="MPJ30" s="7"/>
      <c r="MPK30" s="7"/>
      <c r="MPL30" s="7"/>
      <c r="MPM30" s="7"/>
      <c r="MPN30" s="7"/>
      <c r="MPO30" s="7"/>
      <c r="MPP30" s="7"/>
      <c r="MPQ30" s="7"/>
      <c r="MPR30" s="7"/>
      <c r="MPS30" s="7"/>
      <c r="MPT30" s="7"/>
      <c r="MPU30" s="7"/>
      <c r="MPV30" s="7"/>
      <c r="MPW30" s="7"/>
      <c r="MPX30" s="7"/>
      <c r="MPY30" s="7"/>
      <c r="MPZ30" s="7"/>
      <c r="MQA30" s="7"/>
      <c r="MQB30" s="7"/>
      <c r="MQC30" s="7"/>
      <c r="MQD30" s="7"/>
      <c r="MQE30" s="7"/>
      <c r="MQF30" s="7"/>
      <c r="MQH30" s="7"/>
      <c r="MQI30" s="7"/>
      <c r="MQJ30" s="7"/>
      <c r="MQK30" s="7"/>
      <c r="MQL30" s="7"/>
      <c r="MQM30" s="7"/>
      <c r="MQN30" s="7"/>
      <c r="MQO30" s="7"/>
      <c r="MQP30" s="7"/>
      <c r="MQQ30" s="7"/>
      <c r="MQR30" s="7"/>
      <c r="MQS30" s="7"/>
      <c r="MQT30" s="7"/>
      <c r="MQU30" s="7"/>
      <c r="MQV30" s="7"/>
      <c r="MQW30" s="7"/>
      <c r="MQX30" s="7"/>
      <c r="MQY30" s="7"/>
      <c r="MQZ30" s="7"/>
      <c r="MRA30" s="7"/>
      <c r="MRB30" s="7"/>
      <c r="MRC30" s="7"/>
      <c r="MRD30" s="7"/>
      <c r="MRE30" s="7"/>
      <c r="MRF30" s="7"/>
      <c r="MRG30" s="7"/>
      <c r="MRH30" s="7"/>
      <c r="MRI30" s="7"/>
      <c r="MRJ30" s="7"/>
      <c r="MRK30" s="7"/>
      <c r="MRL30" s="7"/>
      <c r="MRM30" s="7"/>
      <c r="MRN30" s="7"/>
      <c r="MRO30" s="7"/>
      <c r="MRP30" s="7"/>
      <c r="MRQ30" s="7"/>
      <c r="MRR30" s="7"/>
      <c r="MRS30" s="7"/>
      <c r="MRT30" s="7"/>
      <c r="MRU30" s="7"/>
      <c r="MRV30" s="7"/>
      <c r="MRW30" s="7"/>
      <c r="MRX30" s="7"/>
      <c r="MRY30" s="7"/>
      <c r="MRZ30" s="7"/>
      <c r="MSA30" s="7"/>
      <c r="MSB30" s="7"/>
      <c r="MSC30" s="7"/>
      <c r="MSD30" s="7"/>
      <c r="MSE30" s="7"/>
      <c r="MSF30" s="7"/>
      <c r="MSG30" s="7"/>
      <c r="MSH30" s="7"/>
      <c r="MSI30" s="7"/>
      <c r="MSJ30" s="7"/>
      <c r="MSK30" s="7"/>
      <c r="MSL30" s="7"/>
      <c r="MSM30" s="7"/>
      <c r="MSN30" s="7"/>
      <c r="MSO30" s="7"/>
      <c r="MSP30" s="7"/>
      <c r="MSQ30" s="7"/>
      <c r="MSR30" s="7"/>
      <c r="MSS30" s="7"/>
      <c r="MST30" s="7"/>
      <c r="MSU30" s="7"/>
      <c r="MSV30" s="7"/>
      <c r="MSW30" s="7"/>
      <c r="MSX30" s="7"/>
      <c r="MSY30" s="7"/>
      <c r="MSZ30" s="7"/>
      <c r="MTA30" s="7"/>
      <c r="MTB30" s="7"/>
      <c r="MTC30" s="7"/>
      <c r="MTD30" s="7"/>
      <c r="MTE30" s="7"/>
      <c r="MTF30" s="7"/>
      <c r="MTG30" s="7"/>
      <c r="MTH30" s="7"/>
      <c r="MTI30" s="7"/>
      <c r="MTJ30" s="7"/>
      <c r="MTK30" s="7"/>
      <c r="MTL30" s="7"/>
      <c r="MTM30" s="7"/>
      <c r="MTN30" s="7"/>
      <c r="MTO30" s="7"/>
      <c r="MTP30" s="7"/>
      <c r="MTQ30" s="7"/>
      <c r="MTR30" s="7"/>
      <c r="MTS30" s="7"/>
      <c r="MTT30" s="7"/>
      <c r="MTU30" s="7"/>
      <c r="MTV30" s="7"/>
      <c r="MTW30" s="7"/>
      <c r="MTX30" s="7"/>
      <c r="MTY30" s="7"/>
      <c r="MTZ30" s="7"/>
      <c r="MUA30" s="7"/>
      <c r="MUB30" s="7"/>
      <c r="MUC30" s="7"/>
      <c r="MUD30" s="7"/>
      <c r="MUE30" s="7"/>
      <c r="MUF30" s="7"/>
      <c r="MUG30" s="7"/>
      <c r="MUH30" s="7"/>
      <c r="MUI30" s="7"/>
      <c r="MUJ30" s="7"/>
      <c r="MUK30" s="7"/>
      <c r="MUL30" s="7"/>
      <c r="MUM30" s="7"/>
      <c r="MUN30" s="7"/>
      <c r="MUO30" s="7"/>
      <c r="MUP30" s="7"/>
      <c r="MUQ30" s="7"/>
      <c r="MUR30" s="7"/>
      <c r="MUS30" s="7"/>
      <c r="MUT30" s="7"/>
      <c r="MUU30" s="7"/>
      <c r="MUV30" s="7"/>
      <c r="MUW30" s="7"/>
      <c r="MUX30" s="7"/>
      <c r="MUY30" s="7"/>
      <c r="MUZ30" s="7"/>
      <c r="MVA30" s="7"/>
      <c r="MVB30" s="7"/>
      <c r="MVC30" s="7"/>
      <c r="MVD30" s="7"/>
      <c r="MVE30" s="7"/>
      <c r="MVF30" s="7"/>
      <c r="MVG30" s="7"/>
      <c r="MVH30" s="7"/>
      <c r="MVI30" s="7"/>
      <c r="MVJ30" s="7"/>
      <c r="MVK30" s="7"/>
      <c r="MVL30" s="7"/>
      <c r="MVM30" s="7"/>
      <c r="MVN30" s="7"/>
      <c r="MVO30" s="7"/>
      <c r="MVP30" s="7"/>
      <c r="MVQ30" s="7"/>
      <c r="MVR30" s="7"/>
      <c r="MVS30" s="7"/>
      <c r="MVT30" s="7"/>
      <c r="MVU30" s="7"/>
      <c r="MVV30" s="7"/>
      <c r="MVW30" s="7"/>
      <c r="MVX30" s="7"/>
      <c r="MVY30" s="7"/>
      <c r="MVZ30" s="7"/>
      <c r="MWA30" s="7"/>
      <c r="MWB30" s="7"/>
      <c r="MWC30" s="7"/>
      <c r="MWD30" s="7"/>
      <c r="MWE30" s="7"/>
      <c r="MWF30" s="7"/>
      <c r="MWG30" s="7"/>
      <c r="MWH30" s="7"/>
      <c r="MWI30" s="7"/>
      <c r="MWJ30" s="7"/>
      <c r="MWK30" s="7"/>
      <c r="MWL30" s="7"/>
      <c r="MWM30" s="7"/>
      <c r="MWN30" s="7"/>
      <c r="MWO30" s="7"/>
      <c r="MWP30" s="7"/>
      <c r="MWQ30" s="7"/>
      <c r="MWR30" s="7"/>
      <c r="MWS30" s="7"/>
      <c r="MWT30" s="7"/>
      <c r="MWU30" s="7"/>
      <c r="MWV30" s="7"/>
      <c r="MWW30" s="7"/>
      <c r="MWX30" s="7"/>
      <c r="MWY30" s="7"/>
      <c r="MWZ30" s="7"/>
      <c r="MXA30" s="7"/>
      <c r="MXB30" s="7"/>
      <c r="MXC30" s="7"/>
      <c r="MXD30" s="7"/>
      <c r="MXE30" s="7"/>
      <c r="MXF30" s="7"/>
      <c r="MXG30" s="7"/>
      <c r="MXH30" s="7"/>
      <c r="MXI30" s="7"/>
      <c r="MXJ30" s="7"/>
      <c r="MXK30" s="7"/>
      <c r="MXL30" s="7"/>
      <c r="MXM30" s="7"/>
      <c r="MXN30" s="7"/>
      <c r="MXO30" s="7"/>
      <c r="MXP30" s="7"/>
      <c r="MXQ30" s="7"/>
      <c r="MXR30" s="7"/>
      <c r="MXS30" s="7"/>
      <c r="MXT30" s="7"/>
      <c r="MXU30" s="7"/>
      <c r="MXV30" s="7"/>
      <c r="MXW30" s="7"/>
      <c r="MXX30" s="7"/>
      <c r="MXY30" s="7"/>
      <c r="MXZ30" s="7"/>
      <c r="MYA30" s="7"/>
      <c r="MYB30" s="7"/>
      <c r="MYC30" s="7"/>
      <c r="MYD30" s="7"/>
      <c r="MYE30" s="7"/>
      <c r="MYF30" s="7"/>
      <c r="MYG30" s="7"/>
      <c r="MYH30" s="7"/>
      <c r="MYI30" s="7"/>
      <c r="MYJ30" s="7"/>
      <c r="MYK30" s="7"/>
      <c r="MYL30" s="7"/>
      <c r="MYM30" s="7"/>
      <c r="MYN30" s="7"/>
      <c r="MYO30" s="7"/>
      <c r="MYP30" s="7"/>
      <c r="MYQ30" s="7"/>
      <c r="MYR30" s="7"/>
      <c r="MYS30" s="7"/>
      <c r="MYT30" s="7"/>
      <c r="MYU30" s="7"/>
      <c r="MYV30" s="7"/>
      <c r="MYW30" s="7"/>
      <c r="MYX30" s="7"/>
      <c r="MYY30" s="7"/>
      <c r="MYZ30" s="7"/>
      <c r="MZA30" s="7"/>
      <c r="MZB30" s="7"/>
      <c r="MZC30" s="7"/>
      <c r="MZD30" s="7"/>
      <c r="MZE30" s="7"/>
      <c r="MZF30" s="7"/>
      <c r="MZG30" s="7"/>
      <c r="MZH30" s="7"/>
      <c r="MZI30" s="7"/>
      <c r="MZJ30" s="7"/>
      <c r="MZK30" s="7"/>
      <c r="MZL30" s="7"/>
      <c r="MZM30" s="7"/>
      <c r="MZN30" s="7"/>
      <c r="MZO30" s="7"/>
      <c r="MZP30" s="7"/>
      <c r="MZQ30" s="7"/>
      <c r="MZR30" s="7"/>
      <c r="MZS30" s="7"/>
      <c r="MZT30" s="7"/>
      <c r="MZU30" s="7"/>
      <c r="MZV30" s="7"/>
      <c r="MZW30" s="7"/>
      <c r="MZX30" s="7"/>
      <c r="MZY30" s="7"/>
      <c r="MZZ30" s="7"/>
      <c r="NAA30" s="7"/>
      <c r="NAB30" s="7"/>
      <c r="NAD30" s="7"/>
      <c r="NAE30" s="7"/>
      <c r="NAF30" s="7"/>
      <c r="NAG30" s="7"/>
      <c r="NAH30" s="7"/>
      <c r="NAI30" s="7"/>
      <c r="NAJ30" s="7"/>
      <c r="NAK30" s="7"/>
      <c r="NAL30" s="7"/>
      <c r="NAM30" s="7"/>
      <c r="NAN30" s="7"/>
      <c r="NAO30" s="7"/>
      <c r="NAP30" s="7"/>
      <c r="NAQ30" s="7"/>
      <c r="NAR30" s="7"/>
      <c r="NAS30" s="7"/>
      <c r="NAT30" s="7"/>
      <c r="NAU30" s="7"/>
      <c r="NAV30" s="7"/>
      <c r="NAW30" s="7"/>
      <c r="NAX30" s="7"/>
      <c r="NAY30" s="7"/>
      <c r="NAZ30" s="7"/>
      <c r="NBA30" s="7"/>
      <c r="NBB30" s="7"/>
      <c r="NBC30" s="7"/>
      <c r="NBD30" s="7"/>
      <c r="NBE30" s="7"/>
      <c r="NBF30" s="7"/>
      <c r="NBG30" s="7"/>
      <c r="NBH30" s="7"/>
      <c r="NBI30" s="7"/>
      <c r="NBJ30" s="7"/>
      <c r="NBK30" s="7"/>
      <c r="NBL30" s="7"/>
      <c r="NBM30" s="7"/>
      <c r="NBN30" s="7"/>
      <c r="NBO30" s="7"/>
      <c r="NBP30" s="7"/>
      <c r="NBQ30" s="7"/>
      <c r="NBR30" s="7"/>
      <c r="NBS30" s="7"/>
      <c r="NBT30" s="7"/>
      <c r="NBU30" s="7"/>
      <c r="NBV30" s="7"/>
      <c r="NBW30" s="7"/>
      <c r="NBX30" s="7"/>
      <c r="NBY30" s="7"/>
      <c r="NBZ30" s="7"/>
      <c r="NCA30" s="7"/>
      <c r="NCB30" s="7"/>
      <c r="NCC30" s="7"/>
      <c r="NCD30" s="7"/>
      <c r="NCE30" s="7"/>
      <c r="NCF30" s="7"/>
      <c r="NCG30" s="7"/>
      <c r="NCH30" s="7"/>
      <c r="NCI30" s="7"/>
      <c r="NCJ30" s="7"/>
      <c r="NCK30" s="7"/>
      <c r="NCL30" s="7"/>
      <c r="NCM30" s="7"/>
      <c r="NCN30" s="7"/>
      <c r="NCO30" s="7"/>
      <c r="NCP30" s="7"/>
      <c r="NCQ30" s="7"/>
      <c r="NCR30" s="7"/>
      <c r="NCS30" s="7"/>
      <c r="NCT30" s="7"/>
      <c r="NCU30" s="7"/>
      <c r="NCV30" s="7"/>
      <c r="NCW30" s="7"/>
      <c r="NCX30" s="7"/>
      <c r="NCY30" s="7"/>
      <c r="NCZ30" s="7"/>
      <c r="NDA30" s="7"/>
      <c r="NDB30" s="7"/>
      <c r="NDC30" s="7"/>
      <c r="NDD30" s="7"/>
      <c r="NDE30" s="7"/>
      <c r="NDF30" s="7"/>
      <c r="NDG30" s="7"/>
      <c r="NDH30" s="7"/>
      <c r="NDI30" s="7"/>
      <c r="NDJ30" s="7"/>
      <c r="NDK30" s="7"/>
      <c r="NDL30" s="7"/>
      <c r="NDM30" s="7"/>
      <c r="NDN30" s="7"/>
      <c r="NDO30" s="7"/>
      <c r="NDP30" s="7"/>
      <c r="NDQ30" s="7"/>
      <c r="NDR30" s="7"/>
      <c r="NDS30" s="7"/>
      <c r="NDT30" s="7"/>
      <c r="NDU30" s="7"/>
      <c r="NDV30" s="7"/>
      <c r="NDW30" s="7"/>
      <c r="NDX30" s="7"/>
      <c r="NDY30" s="7"/>
      <c r="NDZ30" s="7"/>
      <c r="NEA30" s="7"/>
      <c r="NEB30" s="7"/>
      <c r="NEC30" s="7"/>
      <c r="NED30" s="7"/>
      <c r="NEE30" s="7"/>
      <c r="NEF30" s="7"/>
      <c r="NEG30" s="7"/>
      <c r="NEH30" s="7"/>
      <c r="NEI30" s="7"/>
      <c r="NEJ30" s="7"/>
      <c r="NEK30" s="7"/>
      <c r="NEL30" s="7"/>
      <c r="NEM30" s="7"/>
      <c r="NEN30" s="7"/>
      <c r="NEO30" s="7"/>
      <c r="NEP30" s="7"/>
      <c r="NEQ30" s="7"/>
      <c r="NER30" s="7"/>
      <c r="NES30" s="7"/>
      <c r="NET30" s="7"/>
      <c r="NEU30" s="7"/>
      <c r="NEV30" s="7"/>
      <c r="NEW30" s="7"/>
      <c r="NEX30" s="7"/>
      <c r="NEY30" s="7"/>
      <c r="NEZ30" s="7"/>
      <c r="NFA30" s="7"/>
      <c r="NFB30" s="7"/>
      <c r="NFC30" s="7"/>
      <c r="NFD30" s="7"/>
      <c r="NFE30" s="7"/>
      <c r="NFF30" s="7"/>
      <c r="NFG30" s="7"/>
      <c r="NFH30" s="7"/>
      <c r="NFI30" s="7"/>
      <c r="NFJ30" s="7"/>
      <c r="NFK30" s="7"/>
      <c r="NFL30" s="7"/>
      <c r="NFM30" s="7"/>
      <c r="NFN30" s="7"/>
      <c r="NFO30" s="7"/>
      <c r="NFP30" s="7"/>
      <c r="NFQ30" s="7"/>
      <c r="NFR30" s="7"/>
      <c r="NFS30" s="7"/>
      <c r="NFT30" s="7"/>
      <c r="NFU30" s="7"/>
      <c r="NFV30" s="7"/>
      <c r="NFW30" s="7"/>
      <c r="NFX30" s="7"/>
      <c r="NFY30" s="7"/>
      <c r="NFZ30" s="7"/>
      <c r="NGA30" s="7"/>
      <c r="NGB30" s="7"/>
      <c r="NGC30" s="7"/>
      <c r="NGD30" s="7"/>
      <c r="NGE30" s="7"/>
      <c r="NGF30" s="7"/>
      <c r="NGG30" s="7"/>
      <c r="NGH30" s="7"/>
      <c r="NGI30" s="7"/>
      <c r="NGJ30" s="7"/>
      <c r="NGK30" s="7"/>
      <c r="NGL30" s="7"/>
      <c r="NGM30" s="7"/>
      <c r="NGN30" s="7"/>
      <c r="NGO30" s="7"/>
      <c r="NGP30" s="7"/>
      <c r="NGQ30" s="7"/>
      <c r="NGR30" s="7"/>
      <c r="NGS30" s="7"/>
      <c r="NGT30" s="7"/>
      <c r="NGU30" s="7"/>
      <c r="NGV30" s="7"/>
      <c r="NGW30" s="7"/>
      <c r="NGX30" s="7"/>
      <c r="NGY30" s="7"/>
      <c r="NGZ30" s="7"/>
      <c r="NHA30" s="7"/>
      <c r="NHB30" s="7"/>
      <c r="NHC30" s="7"/>
      <c r="NHD30" s="7"/>
      <c r="NHE30" s="7"/>
      <c r="NHF30" s="7"/>
      <c r="NHG30" s="7"/>
      <c r="NHH30" s="7"/>
      <c r="NHI30" s="7"/>
      <c r="NHJ30" s="7"/>
      <c r="NHK30" s="7"/>
      <c r="NHL30" s="7"/>
      <c r="NHM30" s="7"/>
      <c r="NHN30" s="7"/>
      <c r="NHO30" s="7"/>
      <c r="NHP30" s="7"/>
      <c r="NHQ30" s="7"/>
      <c r="NHR30" s="7"/>
      <c r="NHS30" s="7"/>
      <c r="NHT30" s="7"/>
      <c r="NHU30" s="7"/>
      <c r="NHV30" s="7"/>
      <c r="NHW30" s="7"/>
      <c r="NHX30" s="7"/>
      <c r="NHY30" s="7"/>
      <c r="NHZ30" s="7"/>
      <c r="NIA30" s="7"/>
      <c r="NIB30" s="7"/>
      <c r="NIC30" s="7"/>
      <c r="NID30" s="7"/>
      <c r="NIE30" s="7"/>
      <c r="NIF30" s="7"/>
      <c r="NIG30" s="7"/>
      <c r="NIH30" s="7"/>
      <c r="NII30" s="7"/>
      <c r="NIJ30" s="7"/>
      <c r="NIK30" s="7"/>
      <c r="NIL30" s="7"/>
      <c r="NIM30" s="7"/>
      <c r="NIN30" s="7"/>
      <c r="NIO30" s="7"/>
      <c r="NIP30" s="7"/>
      <c r="NIQ30" s="7"/>
      <c r="NIR30" s="7"/>
      <c r="NIS30" s="7"/>
      <c r="NIT30" s="7"/>
      <c r="NIU30" s="7"/>
      <c r="NIV30" s="7"/>
      <c r="NIW30" s="7"/>
      <c r="NIX30" s="7"/>
      <c r="NIY30" s="7"/>
      <c r="NIZ30" s="7"/>
      <c r="NJA30" s="7"/>
      <c r="NJB30" s="7"/>
      <c r="NJC30" s="7"/>
      <c r="NJD30" s="7"/>
      <c r="NJE30" s="7"/>
      <c r="NJF30" s="7"/>
      <c r="NJG30" s="7"/>
      <c r="NJH30" s="7"/>
      <c r="NJI30" s="7"/>
      <c r="NJJ30" s="7"/>
      <c r="NJK30" s="7"/>
      <c r="NJL30" s="7"/>
      <c r="NJM30" s="7"/>
      <c r="NJN30" s="7"/>
      <c r="NJO30" s="7"/>
      <c r="NJP30" s="7"/>
      <c r="NJQ30" s="7"/>
      <c r="NJR30" s="7"/>
      <c r="NJS30" s="7"/>
      <c r="NJT30" s="7"/>
      <c r="NJU30" s="7"/>
      <c r="NJV30" s="7"/>
      <c r="NJW30" s="7"/>
      <c r="NJX30" s="7"/>
      <c r="NJZ30" s="7"/>
      <c r="NKA30" s="7"/>
      <c r="NKB30" s="7"/>
      <c r="NKC30" s="7"/>
      <c r="NKD30" s="7"/>
      <c r="NKE30" s="7"/>
      <c r="NKF30" s="7"/>
      <c r="NKG30" s="7"/>
      <c r="NKH30" s="7"/>
      <c r="NKI30" s="7"/>
      <c r="NKJ30" s="7"/>
      <c r="NKK30" s="7"/>
      <c r="NKL30" s="7"/>
      <c r="NKM30" s="7"/>
      <c r="NKN30" s="7"/>
      <c r="NKO30" s="7"/>
      <c r="NKP30" s="7"/>
      <c r="NKQ30" s="7"/>
      <c r="NKR30" s="7"/>
      <c r="NKS30" s="7"/>
      <c r="NKT30" s="7"/>
      <c r="NKU30" s="7"/>
      <c r="NKV30" s="7"/>
      <c r="NKW30" s="7"/>
      <c r="NKX30" s="7"/>
      <c r="NKY30" s="7"/>
      <c r="NKZ30" s="7"/>
      <c r="NLA30" s="7"/>
      <c r="NLB30" s="7"/>
      <c r="NLC30" s="7"/>
      <c r="NLD30" s="7"/>
      <c r="NLE30" s="7"/>
      <c r="NLF30" s="7"/>
      <c r="NLG30" s="7"/>
      <c r="NLH30" s="7"/>
      <c r="NLI30" s="7"/>
      <c r="NLJ30" s="7"/>
      <c r="NLK30" s="7"/>
      <c r="NLL30" s="7"/>
      <c r="NLM30" s="7"/>
      <c r="NLN30" s="7"/>
      <c r="NLO30" s="7"/>
      <c r="NLP30" s="7"/>
      <c r="NLQ30" s="7"/>
      <c r="NLR30" s="7"/>
      <c r="NLS30" s="7"/>
      <c r="NLT30" s="7"/>
      <c r="NLU30" s="7"/>
      <c r="NLV30" s="7"/>
      <c r="NLW30" s="7"/>
      <c r="NLX30" s="7"/>
      <c r="NLY30" s="7"/>
      <c r="NLZ30" s="7"/>
      <c r="NMA30" s="7"/>
      <c r="NMB30" s="7"/>
      <c r="NMC30" s="7"/>
      <c r="NMD30" s="7"/>
      <c r="NME30" s="7"/>
      <c r="NMF30" s="7"/>
      <c r="NMG30" s="7"/>
      <c r="NMH30" s="7"/>
      <c r="NMI30" s="7"/>
      <c r="NMJ30" s="7"/>
      <c r="NMK30" s="7"/>
      <c r="NML30" s="7"/>
      <c r="NMM30" s="7"/>
      <c r="NMN30" s="7"/>
      <c r="NMO30" s="7"/>
      <c r="NMP30" s="7"/>
      <c r="NMQ30" s="7"/>
      <c r="NMR30" s="7"/>
      <c r="NMS30" s="7"/>
      <c r="NMT30" s="7"/>
      <c r="NMU30" s="7"/>
      <c r="NMV30" s="7"/>
      <c r="NMW30" s="7"/>
      <c r="NMX30" s="7"/>
      <c r="NMY30" s="7"/>
      <c r="NMZ30" s="7"/>
      <c r="NNA30" s="7"/>
      <c r="NNB30" s="7"/>
      <c r="NNC30" s="7"/>
      <c r="NND30" s="7"/>
      <c r="NNE30" s="7"/>
      <c r="NNF30" s="7"/>
      <c r="NNG30" s="7"/>
      <c r="NNH30" s="7"/>
      <c r="NNI30" s="7"/>
      <c r="NNJ30" s="7"/>
      <c r="NNK30" s="7"/>
      <c r="NNL30" s="7"/>
      <c r="NNM30" s="7"/>
      <c r="NNN30" s="7"/>
      <c r="NNO30" s="7"/>
      <c r="NNP30" s="7"/>
      <c r="NNQ30" s="7"/>
      <c r="NNR30" s="7"/>
      <c r="NNS30" s="7"/>
      <c r="NNT30" s="7"/>
      <c r="NNU30" s="7"/>
      <c r="NNV30" s="7"/>
      <c r="NNW30" s="7"/>
      <c r="NNX30" s="7"/>
      <c r="NNY30" s="7"/>
      <c r="NNZ30" s="7"/>
      <c r="NOA30" s="7"/>
      <c r="NOB30" s="7"/>
      <c r="NOC30" s="7"/>
      <c r="NOD30" s="7"/>
      <c r="NOE30" s="7"/>
      <c r="NOF30" s="7"/>
      <c r="NOG30" s="7"/>
      <c r="NOH30" s="7"/>
      <c r="NOI30" s="7"/>
      <c r="NOJ30" s="7"/>
      <c r="NOK30" s="7"/>
      <c r="NOL30" s="7"/>
      <c r="NOM30" s="7"/>
      <c r="NON30" s="7"/>
      <c r="NOO30" s="7"/>
      <c r="NOP30" s="7"/>
      <c r="NOQ30" s="7"/>
      <c r="NOR30" s="7"/>
      <c r="NOS30" s="7"/>
      <c r="NOT30" s="7"/>
      <c r="NOU30" s="7"/>
      <c r="NOV30" s="7"/>
      <c r="NOW30" s="7"/>
      <c r="NOX30" s="7"/>
      <c r="NOY30" s="7"/>
      <c r="NOZ30" s="7"/>
      <c r="NPA30" s="7"/>
      <c r="NPB30" s="7"/>
      <c r="NPC30" s="7"/>
      <c r="NPD30" s="7"/>
      <c r="NPE30" s="7"/>
      <c r="NPF30" s="7"/>
      <c r="NPG30" s="7"/>
      <c r="NPH30" s="7"/>
      <c r="NPI30" s="7"/>
      <c r="NPJ30" s="7"/>
      <c r="NPK30" s="7"/>
      <c r="NPL30" s="7"/>
      <c r="NPM30" s="7"/>
      <c r="NPN30" s="7"/>
      <c r="NPO30" s="7"/>
      <c r="NPP30" s="7"/>
      <c r="NPQ30" s="7"/>
      <c r="NPR30" s="7"/>
      <c r="NPS30" s="7"/>
      <c r="NPT30" s="7"/>
      <c r="NPU30" s="7"/>
      <c r="NPV30" s="7"/>
      <c r="NPW30" s="7"/>
      <c r="NPX30" s="7"/>
      <c r="NPY30" s="7"/>
      <c r="NPZ30" s="7"/>
      <c r="NQA30" s="7"/>
      <c r="NQB30" s="7"/>
      <c r="NQC30" s="7"/>
      <c r="NQD30" s="7"/>
      <c r="NQE30" s="7"/>
      <c r="NQF30" s="7"/>
      <c r="NQG30" s="7"/>
      <c r="NQH30" s="7"/>
      <c r="NQI30" s="7"/>
      <c r="NQJ30" s="7"/>
      <c r="NQK30" s="7"/>
      <c r="NQL30" s="7"/>
      <c r="NQM30" s="7"/>
      <c r="NQN30" s="7"/>
      <c r="NQO30" s="7"/>
      <c r="NQP30" s="7"/>
      <c r="NQQ30" s="7"/>
      <c r="NQR30" s="7"/>
      <c r="NQS30" s="7"/>
      <c r="NQT30" s="7"/>
      <c r="NQU30" s="7"/>
      <c r="NQV30" s="7"/>
      <c r="NQW30" s="7"/>
      <c r="NQX30" s="7"/>
      <c r="NQY30" s="7"/>
      <c r="NQZ30" s="7"/>
      <c r="NRA30" s="7"/>
      <c r="NRB30" s="7"/>
      <c r="NRC30" s="7"/>
      <c r="NRD30" s="7"/>
      <c r="NRE30" s="7"/>
      <c r="NRF30" s="7"/>
      <c r="NRG30" s="7"/>
      <c r="NRH30" s="7"/>
      <c r="NRI30" s="7"/>
      <c r="NRJ30" s="7"/>
      <c r="NRK30" s="7"/>
      <c r="NRL30" s="7"/>
      <c r="NRM30" s="7"/>
      <c r="NRN30" s="7"/>
      <c r="NRO30" s="7"/>
      <c r="NRP30" s="7"/>
      <c r="NRQ30" s="7"/>
      <c r="NRR30" s="7"/>
      <c r="NRS30" s="7"/>
      <c r="NRT30" s="7"/>
      <c r="NRU30" s="7"/>
      <c r="NRV30" s="7"/>
      <c r="NRW30" s="7"/>
      <c r="NRX30" s="7"/>
      <c r="NRY30" s="7"/>
      <c r="NRZ30" s="7"/>
      <c r="NSA30" s="7"/>
      <c r="NSB30" s="7"/>
      <c r="NSC30" s="7"/>
      <c r="NSD30" s="7"/>
      <c r="NSE30" s="7"/>
      <c r="NSF30" s="7"/>
      <c r="NSG30" s="7"/>
      <c r="NSH30" s="7"/>
      <c r="NSI30" s="7"/>
      <c r="NSJ30" s="7"/>
      <c r="NSK30" s="7"/>
      <c r="NSL30" s="7"/>
      <c r="NSM30" s="7"/>
      <c r="NSN30" s="7"/>
      <c r="NSO30" s="7"/>
      <c r="NSP30" s="7"/>
      <c r="NSQ30" s="7"/>
      <c r="NSR30" s="7"/>
      <c r="NSS30" s="7"/>
      <c r="NST30" s="7"/>
      <c r="NSU30" s="7"/>
      <c r="NSV30" s="7"/>
      <c r="NSW30" s="7"/>
      <c r="NSX30" s="7"/>
      <c r="NSY30" s="7"/>
      <c r="NSZ30" s="7"/>
      <c r="NTA30" s="7"/>
      <c r="NTB30" s="7"/>
      <c r="NTC30" s="7"/>
      <c r="NTD30" s="7"/>
      <c r="NTE30" s="7"/>
      <c r="NTF30" s="7"/>
      <c r="NTG30" s="7"/>
      <c r="NTH30" s="7"/>
      <c r="NTI30" s="7"/>
      <c r="NTJ30" s="7"/>
      <c r="NTK30" s="7"/>
      <c r="NTL30" s="7"/>
      <c r="NTM30" s="7"/>
      <c r="NTN30" s="7"/>
      <c r="NTO30" s="7"/>
      <c r="NTP30" s="7"/>
      <c r="NTQ30" s="7"/>
      <c r="NTR30" s="7"/>
      <c r="NTS30" s="7"/>
      <c r="NTT30" s="7"/>
      <c r="NTV30" s="7"/>
      <c r="NTW30" s="7"/>
      <c r="NTX30" s="7"/>
      <c r="NTY30" s="7"/>
      <c r="NTZ30" s="7"/>
      <c r="NUA30" s="7"/>
      <c r="NUB30" s="7"/>
      <c r="NUC30" s="7"/>
      <c r="NUD30" s="7"/>
      <c r="NUE30" s="7"/>
      <c r="NUF30" s="7"/>
      <c r="NUG30" s="7"/>
      <c r="NUH30" s="7"/>
      <c r="NUI30" s="7"/>
      <c r="NUJ30" s="7"/>
      <c r="NUK30" s="7"/>
      <c r="NUL30" s="7"/>
      <c r="NUM30" s="7"/>
      <c r="NUN30" s="7"/>
      <c r="NUO30" s="7"/>
      <c r="NUP30" s="7"/>
      <c r="NUQ30" s="7"/>
      <c r="NUR30" s="7"/>
      <c r="NUS30" s="7"/>
      <c r="NUT30" s="7"/>
      <c r="NUU30" s="7"/>
      <c r="NUV30" s="7"/>
      <c r="NUW30" s="7"/>
      <c r="NUX30" s="7"/>
      <c r="NUY30" s="7"/>
      <c r="NUZ30" s="7"/>
      <c r="NVA30" s="7"/>
      <c r="NVB30" s="7"/>
      <c r="NVC30" s="7"/>
      <c r="NVD30" s="7"/>
      <c r="NVE30" s="7"/>
      <c r="NVF30" s="7"/>
      <c r="NVG30" s="7"/>
      <c r="NVH30" s="7"/>
      <c r="NVI30" s="7"/>
      <c r="NVJ30" s="7"/>
      <c r="NVK30" s="7"/>
      <c r="NVL30" s="7"/>
      <c r="NVM30" s="7"/>
      <c r="NVN30" s="7"/>
      <c r="NVO30" s="7"/>
      <c r="NVP30" s="7"/>
      <c r="NVQ30" s="7"/>
      <c r="NVR30" s="7"/>
      <c r="NVS30" s="7"/>
      <c r="NVT30" s="7"/>
      <c r="NVU30" s="7"/>
      <c r="NVV30" s="7"/>
      <c r="NVW30" s="7"/>
      <c r="NVX30" s="7"/>
      <c r="NVY30" s="7"/>
      <c r="NVZ30" s="7"/>
      <c r="NWA30" s="7"/>
      <c r="NWB30" s="7"/>
      <c r="NWC30" s="7"/>
      <c r="NWD30" s="7"/>
      <c r="NWE30" s="7"/>
      <c r="NWF30" s="7"/>
      <c r="NWG30" s="7"/>
      <c r="NWH30" s="7"/>
      <c r="NWI30" s="7"/>
      <c r="NWJ30" s="7"/>
      <c r="NWK30" s="7"/>
      <c r="NWL30" s="7"/>
      <c r="NWM30" s="7"/>
      <c r="NWN30" s="7"/>
      <c r="NWO30" s="7"/>
      <c r="NWP30" s="7"/>
      <c r="NWQ30" s="7"/>
      <c r="NWR30" s="7"/>
      <c r="NWS30" s="7"/>
      <c r="NWT30" s="7"/>
      <c r="NWU30" s="7"/>
      <c r="NWV30" s="7"/>
      <c r="NWW30" s="7"/>
      <c r="NWX30" s="7"/>
      <c r="NWY30" s="7"/>
      <c r="NWZ30" s="7"/>
      <c r="NXA30" s="7"/>
      <c r="NXB30" s="7"/>
      <c r="NXC30" s="7"/>
      <c r="NXD30" s="7"/>
      <c r="NXE30" s="7"/>
      <c r="NXF30" s="7"/>
      <c r="NXG30" s="7"/>
      <c r="NXH30" s="7"/>
      <c r="NXI30" s="7"/>
      <c r="NXJ30" s="7"/>
      <c r="NXK30" s="7"/>
      <c r="NXL30" s="7"/>
      <c r="NXM30" s="7"/>
      <c r="NXN30" s="7"/>
      <c r="NXO30" s="7"/>
      <c r="NXP30" s="7"/>
      <c r="NXQ30" s="7"/>
      <c r="NXR30" s="7"/>
      <c r="NXS30" s="7"/>
      <c r="NXT30" s="7"/>
      <c r="NXU30" s="7"/>
      <c r="NXV30" s="7"/>
      <c r="NXW30" s="7"/>
      <c r="NXX30" s="7"/>
      <c r="NXY30" s="7"/>
      <c r="NXZ30" s="7"/>
      <c r="NYA30" s="7"/>
      <c r="NYB30" s="7"/>
      <c r="NYC30" s="7"/>
      <c r="NYD30" s="7"/>
      <c r="NYE30" s="7"/>
      <c r="NYF30" s="7"/>
      <c r="NYG30" s="7"/>
      <c r="NYH30" s="7"/>
      <c r="NYI30" s="7"/>
      <c r="NYJ30" s="7"/>
      <c r="NYK30" s="7"/>
      <c r="NYL30" s="7"/>
      <c r="NYM30" s="7"/>
      <c r="NYN30" s="7"/>
      <c r="NYO30" s="7"/>
      <c r="NYP30" s="7"/>
      <c r="NYQ30" s="7"/>
      <c r="NYR30" s="7"/>
      <c r="NYS30" s="7"/>
      <c r="NYT30" s="7"/>
      <c r="NYU30" s="7"/>
      <c r="NYV30" s="7"/>
      <c r="NYW30" s="7"/>
      <c r="NYX30" s="7"/>
      <c r="NYY30" s="7"/>
      <c r="NYZ30" s="7"/>
      <c r="NZA30" s="7"/>
      <c r="NZB30" s="7"/>
      <c r="NZC30" s="7"/>
      <c r="NZD30" s="7"/>
      <c r="NZE30" s="7"/>
      <c r="NZF30" s="7"/>
      <c r="NZG30" s="7"/>
      <c r="NZH30" s="7"/>
      <c r="NZI30" s="7"/>
      <c r="NZJ30" s="7"/>
      <c r="NZK30" s="7"/>
      <c r="NZL30" s="7"/>
      <c r="NZM30" s="7"/>
      <c r="NZN30" s="7"/>
      <c r="NZO30" s="7"/>
      <c r="NZP30" s="7"/>
      <c r="NZQ30" s="7"/>
      <c r="NZR30" s="7"/>
      <c r="NZS30" s="7"/>
      <c r="NZT30" s="7"/>
      <c r="NZU30" s="7"/>
      <c r="NZV30" s="7"/>
      <c r="NZW30" s="7"/>
      <c r="NZX30" s="7"/>
      <c r="NZY30" s="7"/>
      <c r="NZZ30" s="7"/>
      <c r="OAA30" s="7"/>
      <c r="OAB30" s="7"/>
      <c r="OAC30" s="7"/>
      <c r="OAD30" s="7"/>
      <c r="OAE30" s="7"/>
      <c r="OAF30" s="7"/>
      <c r="OAG30" s="7"/>
      <c r="OAH30" s="7"/>
      <c r="OAI30" s="7"/>
      <c r="OAJ30" s="7"/>
      <c r="OAK30" s="7"/>
      <c r="OAL30" s="7"/>
      <c r="OAM30" s="7"/>
      <c r="OAN30" s="7"/>
      <c r="OAO30" s="7"/>
      <c r="OAP30" s="7"/>
      <c r="OAQ30" s="7"/>
      <c r="OAR30" s="7"/>
      <c r="OAS30" s="7"/>
      <c r="OAT30" s="7"/>
      <c r="OAU30" s="7"/>
      <c r="OAV30" s="7"/>
      <c r="OAW30" s="7"/>
      <c r="OAX30" s="7"/>
      <c r="OAY30" s="7"/>
      <c r="OAZ30" s="7"/>
      <c r="OBA30" s="7"/>
      <c r="OBB30" s="7"/>
      <c r="OBC30" s="7"/>
      <c r="OBD30" s="7"/>
      <c r="OBE30" s="7"/>
      <c r="OBF30" s="7"/>
      <c r="OBG30" s="7"/>
      <c r="OBH30" s="7"/>
      <c r="OBI30" s="7"/>
      <c r="OBJ30" s="7"/>
      <c r="OBK30" s="7"/>
      <c r="OBL30" s="7"/>
      <c r="OBM30" s="7"/>
      <c r="OBN30" s="7"/>
      <c r="OBO30" s="7"/>
      <c r="OBP30" s="7"/>
      <c r="OBQ30" s="7"/>
      <c r="OBR30" s="7"/>
      <c r="OBS30" s="7"/>
      <c r="OBT30" s="7"/>
      <c r="OBU30" s="7"/>
      <c r="OBV30" s="7"/>
      <c r="OBW30" s="7"/>
      <c r="OBX30" s="7"/>
      <c r="OBY30" s="7"/>
      <c r="OBZ30" s="7"/>
      <c r="OCA30" s="7"/>
      <c r="OCB30" s="7"/>
      <c r="OCC30" s="7"/>
      <c r="OCD30" s="7"/>
      <c r="OCE30" s="7"/>
      <c r="OCF30" s="7"/>
      <c r="OCG30" s="7"/>
      <c r="OCH30" s="7"/>
      <c r="OCI30" s="7"/>
      <c r="OCJ30" s="7"/>
      <c r="OCK30" s="7"/>
      <c r="OCL30" s="7"/>
      <c r="OCM30" s="7"/>
      <c r="OCN30" s="7"/>
      <c r="OCO30" s="7"/>
      <c r="OCP30" s="7"/>
      <c r="OCQ30" s="7"/>
      <c r="OCR30" s="7"/>
      <c r="OCS30" s="7"/>
      <c r="OCT30" s="7"/>
      <c r="OCU30" s="7"/>
      <c r="OCV30" s="7"/>
      <c r="OCW30" s="7"/>
      <c r="OCX30" s="7"/>
      <c r="OCY30" s="7"/>
      <c r="OCZ30" s="7"/>
      <c r="ODA30" s="7"/>
      <c r="ODB30" s="7"/>
      <c r="ODC30" s="7"/>
      <c r="ODD30" s="7"/>
      <c r="ODE30" s="7"/>
      <c r="ODF30" s="7"/>
      <c r="ODG30" s="7"/>
      <c r="ODH30" s="7"/>
      <c r="ODI30" s="7"/>
      <c r="ODJ30" s="7"/>
      <c r="ODK30" s="7"/>
      <c r="ODL30" s="7"/>
      <c r="ODM30" s="7"/>
      <c r="ODN30" s="7"/>
      <c r="ODO30" s="7"/>
      <c r="ODP30" s="7"/>
      <c r="ODR30" s="7"/>
      <c r="ODS30" s="7"/>
      <c r="ODT30" s="7"/>
      <c r="ODU30" s="7"/>
      <c r="ODV30" s="7"/>
      <c r="ODW30" s="7"/>
      <c r="ODX30" s="7"/>
      <c r="ODY30" s="7"/>
      <c r="ODZ30" s="7"/>
      <c r="OEA30" s="7"/>
      <c r="OEB30" s="7"/>
      <c r="OEC30" s="7"/>
      <c r="OED30" s="7"/>
      <c r="OEE30" s="7"/>
      <c r="OEF30" s="7"/>
      <c r="OEG30" s="7"/>
      <c r="OEH30" s="7"/>
      <c r="OEI30" s="7"/>
      <c r="OEJ30" s="7"/>
      <c r="OEK30" s="7"/>
      <c r="OEL30" s="7"/>
      <c r="OEM30" s="7"/>
      <c r="OEN30" s="7"/>
      <c r="OEO30" s="7"/>
      <c r="OEP30" s="7"/>
      <c r="OEQ30" s="7"/>
      <c r="OER30" s="7"/>
      <c r="OES30" s="7"/>
      <c r="OET30" s="7"/>
      <c r="OEU30" s="7"/>
      <c r="OEV30" s="7"/>
      <c r="OEW30" s="7"/>
      <c r="OEX30" s="7"/>
      <c r="OEY30" s="7"/>
      <c r="OEZ30" s="7"/>
      <c r="OFA30" s="7"/>
      <c r="OFB30" s="7"/>
      <c r="OFC30" s="7"/>
      <c r="OFD30" s="7"/>
      <c r="OFE30" s="7"/>
      <c r="OFF30" s="7"/>
      <c r="OFG30" s="7"/>
      <c r="OFH30" s="7"/>
      <c r="OFI30" s="7"/>
      <c r="OFJ30" s="7"/>
      <c r="OFK30" s="7"/>
      <c r="OFL30" s="7"/>
      <c r="OFM30" s="7"/>
      <c r="OFN30" s="7"/>
      <c r="OFO30" s="7"/>
      <c r="OFP30" s="7"/>
      <c r="OFQ30" s="7"/>
      <c r="OFR30" s="7"/>
      <c r="OFS30" s="7"/>
      <c r="OFT30" s="7"/>
      <c r="OFU30" s="7"/>
      <c r="OFV30" s="7"/>
      <c r="OFW30" s="7"/>
      <c r="OFX30" s="7"/>
      <c r="OFY30" s="7"/>
      <c r="OFZ30" s="7"/>
      <c r="OGA30" s="7"/>
      <c r="OGB30" s="7"/>
      <c r="OGC30" s="7"/>
      <c r="OGD30" s="7"/>
      <c r="OGE30" s="7"/>
      <c r="OGF30" s="7"/>
      <c r="OGG30" s="7"/>
      <c r="OGH30" s="7"/>
      <c r="OGI30" s="7"/>
      <c r="OGJ30" s="7"/>
      <c r="OGK30" s="7"/>
      <c r="OGL30" s="7"/>
      <c r="OGM30" s="7"/>
      <c r="OGN30" s="7"/>
      <c r="OGO30" s="7"/>
      <c r="OGP30" s="7"/>
      <c r="OGQ30" s="7"/>
      <c r="OGR30" s="7"/>
      <c r="OGS30" s="7"/>
      <c r="OGT30" s="7"/>
      <c r="OGU30" s="7"/>
      <c r="OGV30" s="7"/>
      <c r="OGW30" s="7"/>
      <c r="OGX30" s="7"/>
      <c r="OGY30" s="7"/>
      <c r="OGZ30" s="7"/>
      <c r="OHA30" s="7"/>
      <c r="OHB30" s="7"/>
      <c r="OHC30" s="7"/>
      <c r="OHD30" s="7"/>
      <c r="OHE30" s="7"/>
      <c r="OHF30" s="7"/>
      <c r="OHG30" s="7"/>
      <c r="OHH30" s="7"/>
      <c r="OHI30" s="7"/>
      <c r="OHJ30" s="7"/>
      <c r="OHK30" s="7"/>
      <c r="OHL30" s="7"/>
      <c r="OHM30" s="7"/>
      <c r="OHN30" s="7"/>
      <c r="OHO30" s="7"/>
      <c r="OHP30" s="7"/>
      <c r="OHQ30" s="7"/>
      <c r="OHR30" s="7"/>
      <c r="OHS30" s="7"/>
      <c r="OHT30" s="7"/>
      <c r="OHU30" s="7"/>
      <c r="OHV30" s="7"/>
      <c r="OHW30" s="7"/>
      <c r="OHX30" s="7"/>
      <c r="OHY30" s="7"/>
      <c r="OHZ30" s="7"/>
      <c r="OIA30" s="7"/>
      <c r="OIB30" s="7"/>
      <c r="OIC30" s="7"/>
      <c r="OID30" s="7"/>
      <c r="OIE30" s="7"/>
      <c r="OIF30" s="7"/>
      <c r="OIG30" s="7"/>
      <c r="OIH30" s="7"/>
      <c r="OII30" s="7"/>
      <c r="OIJ30" s="7"/>
      <c r="OIK30" s="7"/>
      <c r="OIL30" s="7"/>
      <c r="OIM30" s="7"/>
      <c r="OIN30" s="7"/>
      <c r="OIO30" s="7"/>
      <c r="OIP30" s="7"/>
      <c r="OIQ30" s="7"/>
      <c r="OIR30" s="7"/>
      <c r="OIS30" s="7"/>
      <c r="OIT30" s="7"/>
      <c r="OIU30" s="7"/>
      <c r="OIV30" s="7"/>
      <c r="OIW30" s="7"/>
      <c r="OIX30" s="7"/>
      <c r="OIY30" s="7"/>
      <c r="OIZ30" s="7"/>
      <c r="OJA30" s="7"/>
      <c r="OJB30" s="7"/>
      <c r="OJC30" s="7"/>
      <c r="OJD30" s="7"/>
      <c r="OJE30" s="7"/>
      <c r="OJF30" s="7"/>
      <c r="OJG30" s="7"/>
      <c r="OJH30" s="7"/>
      <c r="OJI30" s="7"/>
      <c r="OJJ30" s="7"/>
      <c r="OJK30" s="7"/>
      <c r="OJL30" s="7"/>
      <c r="OJM30" s="7"/>
      <c r="OJN30" s="7"/>
      <c r="OJO30" s="7"/>
      <c r="OJP30" s="7"/>
      <c r="OJQ30" s="7"/>
      <c r="OJR30" s="7"/>
      <c r="OJS30" s="7"/>
      <c r="OJT30" s="7"/>
      <c r="OJU30" s="7"/>
      <c r="OJV30" s="7"/>
      <c r="OJW30" s="7"/>
      <c r="OJX30" s="7"/>
      <c r="OJY30" s="7"/>
      <c r="OJZ30" s="7"/>
      <c r="OKA30" s="7"/>
      <c r="OKB30" s="7"/>
      <c r="OKC30" s="7"/>
      <c r="OKD30" s="7"/>
      <c r="OKE30" s="7"/>
      <c r="OKF30" s="7"/>
      <c r="OKG30" s="7"/>
      <c r="OKH30" s="7"/>
      <c r="OKI30" s="7"/>
      <c r="OKJ30" s="7"/>
      <c r="OKK30" s="7"/>
      <c r="OKL30" s="7"/>
      <c r="OKM30" s="7"/>
      <c r="OKN30" s="7"/>
      <c r="OKO30" s="7"/>
      <c r="OKP30" s="7"/>
      <c r="OKQ30" s="7"/>
      <c r="OKR30" s="7"/>
      <c r="OKS30" s="7"/>
      <c r="OKT30" s="7"/>
      <c r="OKU30" s="7"/>
      <c r="OKV30" s="7"/>
      <c r="OKW30" s="7"/>
      <c r="OKX30" s="7"/>
      <c r="OKY30" s="7"/>
      <c r="OKZ30" s="7"/>
      <c r="OLA30" s="7"/>
      <c r="OLB30" s="7"/>
      <c r="OLC30" s="7"/>
      <c r="OLD30" s="7"/>
      <c r="OLE30" s="7"/>
      <c r="OLF30" s="7"/>
      <c r="OLG30" s="7"/>
      <c r="OLH30" s="7"/>
      <c r="OLI30" s="7"/>
      <c r="OLJ30" s="7"/>
      <c r="OLK30" s="7"/>
      <c r="OLL30" s="7"/>
      <c r="OLM30" s="7"/>
      <c r="OLN30" s="7"/>
      <c r="OLO30" s="7"/>
      <c r="OLP30" s="7"/>
      <c r="OLQ30" s="7"/>
      <c r="OLR30" s="7"/>
      <c r="OLS30" s="7"/>
      <c r="OLT30" s="7"/>
      <c r="OLU30" s="7"/>
      <c r="OLV30" s="7"/>
      <c r="OLW30" s="7"/>
      <c r="OLX30" s="7"/>
      <c r="OLY30" s="7"/>
      <c r="OLZ30" s="7"/>
      <c r="OMA30" s="7"/>
      <c r="OMB30" s="7"/>
      <c r="OMC30" s="7"/>
      <c r="OMD30" s="7"/>
      <c r="OME30" s="7"/>
      <c r="OMF30" s="7"/>
      <c r="OMG30" s="7"/>
      <c r="OMH30" s="7"/>
      <c r="OMI30" s="7"/>
      <c r="OMJ30" s="7"/>
      <c r="OMK30" s="7"/>
      <c r="OML30" s="7"/>
      <c r="OMM30" s="7"/>
      <c r="OMN30" s="7"/>
      <c r="OMO30" s="7"/>
      <c r="OMP30" s="7"/>
      <c r="OMQ30" s="7"/>
      <c r="OMR30" s="7"/>
      <c r="OMS30" s="7"/>
      <c r="OMT30" s="7"/>
      <c r="OMU30" s="7"/>
      <c r="OMV30" s="7"/>
      <c r="OMW30" s="7"/>
      <c r="OMX30" s="7"/>
      <c r="OMY30" s="7"/>
      <c r="OMZ30" s="7"/>
      <c r="ONA30" s="7"/>
      <c r="ONB30" s="7"/>
      <c r="ONC30" s="7"/>
      <c r="OND30" s="7"/>
      <c r="ONE30" s="7"/>
      <c r="ONF30" s="7"/>
      <c r="ONG30" s="7"/>
      <c r="ONH30" s="7"/>
      <c r="ONI30" s="7"/>
      <c r="ONJ30" s="7"/>
      <c r="ONK30" s="7"/>
      <c r="ONL30" s="7"/>
      <c r="ONN30" s="7"/>
      <c r="ONO30" s="7"/>
      <c r="ONP30" s="7"/>
      <c r="ONQ30" s="7"/>
      <c r="ONR30" s="7"/>
      <c r="ONS30" s="7"/>
      <c r="ONT30" s="7"/>
      <c r="ONU30" s="7"/>
      <c r="ONV30" s="7"/>
      <c r="ONW30" s="7"/>
      <c r="ONX30" s="7"/>
      <c r="ONY30" s="7"/>
      <c r="ONZ30" s="7"/>
      <c r="OOA30" s="7"/>
      <c r="OOB30" s="7"/>
      <c r="OOC30" s="7"/>
      <c r="OOD30" s="7"/>
      <c r="OOE30" s="7"/>
      <c r="OOF30" s="7"/>
      <c r="OOG30" s="7"/>
      <c r="OOH30" s="7"/>
      <c r="OOI30" s="7"/>
      <c r="OOJ30" s="7"/>
      <c r="OOK30" s="7"/>
      <c r="OOL30" s="7"/>
      <c r="OOM30" s="7"/>
      <c r="OON30" s="7"/>
      <c r="OOO30" s="7"/>
      <c r="OOP30" s="7"/>
      <c r="OOQ30" s="7"/>
      <c r="OOR30" s="7"/>
      <c r="OOS30" s="7"/>
      <c r="OOT30" s="7"/>
      <c r="OOU30" s="7"/>
      <c r="OOV30" s="7"/>
      <c r="OOW30" s="7"/>
      <c r="OOX30" s="7"/>
      <c r="OOY30" s="7"/>
      <c r="OOZ30" s="7"/>
      <c r="OPA30" s="7"/>
      <c r="OPB30" s="7"/>
      <c r="OPC30" s="7"/>
      <c r="OPD30" s="7"/>
      <c r="OPE30" s="7"/>
      <c r="OPF30" s="7"/>
      <c r="OPG30" s="7"/>
      <c r="OPH30" s="7"/>
      <c r="OPI30" s="7"/>
      <c r="OPJ30" s="7"/>
      <c r="OPK30" s="7"/>
      <c r="OPL30" s="7"/>
      <c r="OPM30" s="7"/>
      <c r="OPN30" s="7"/>
      <c r="OPO30" s="7"/>
      <c r="OPP30" s="7"/>
      <c r="OPQ30" s="7"/>
      <c r="OPR30" s="7"/>
      <c r="OPS30" s="7"/>
      <c r="OPT30" s="7"/>
      <c r="OPU30" s="7"/>
      <c r="OPV30" s="7"/>
      <c r="OPW30" s="7"/>
      <c r="OPX30" s="7"/>
      <c r="OPY30" s="7"/>
      <c r="OPZ30" s="7"/>
      <c r="OQA30" s="7"/>
      <c r="OQB30" s="7"/>
      <c r="OQC30" s="7"/>
      <c r="OQD30" s="7"/>
      <c r="OQE30" s="7"/>
      <c r="OQF30" s="7"/>
      <c r="OQG30" s="7"/>
      <c r="OQH30" s="7"/>
      <c r="OQI30" s="7"/>
      <c r="OQJ30" s="7"/>
      <c r="OQK30" s="7"/>
      <c r="OQL30" s="7"/>
      <c r="OQM30" s="7"/>
      <c r="OQN30" s="7"/>
      <c r="OQO30" s="7"/>
      <c r="OQP30" s="7"/>
      <c r="OQQ30" s="7"/>
      <c r="OQR30" s="7"/>
      <c r="OQS30" s="7"/>
      <c r="OQT30" s="7"/>
      <c r="OQU30" s="7"/>
      <c r="OQV30" s="7"/>
      <c r="OQW30" s="7"/>
      <c r="OQX30" s="7"/>
      <c r="OQY30" s="7"/>
      <c r="OQZ30" s="7"/>
      <c r="ORA30" s="7"/>
      <c r="ORB30" s="7"/>
      <c r="ORC30" s="7"/>
      <c r="ORD30" s="7"/>
      <c r="ORE30" s="7"/>
      <c r="ORF30" s="7"/>
      <c r="ORG30" s="7"/>
      <c r="ORH30" s="7"/>
      <c r="ORI30" s="7"/>
      <c r="ORJ30" s="7"/>
      <c r="ORK30" s="7"/>
      <c r="ORL30" s="7"/>
      <c r="ORM30" s="7"/>
      <c r="ORN30" s="7"/>
      <c r="ORO30" s="7"/>
      <c r="ORP30" s="7"/>
      <c r="ORQ30" s="7"/>
      <c r="ORR30" s="7"/>
      <c r="ORS30" s="7"/>
      <c r="ORT30" s="7"/>
      <c r="ORU30" s="7"/>
      <c r="ORV30" s="7"/>
      <c r="ORW30" s="7"/>
      <c r="ORX30" s="7"/>
      <c r="ORY30" s="7"/>
      <c r="ORZ30" s="7"/>
      <c r="OSA30" s="7"/>
      <c r="OSB30" s="7"/>
      <c r="OSC30" s="7"/>
      <c r="OSD30" s="7"/>
      <c r="OSE30" s="7"/>
      <c r="OSF30" s="7"/>
      <c r="OSG30" s="7"/>
      <c r="OSH30" s="7"/>
      <c r="OSI30" s="7"/>
      <c r="OSJ30" s="7"/>
      <c r="OSK30" s="7"/>
      <c r="OSL30" s="7"/>
      <c r="OSM30" s="7"/>
      <c r="OSN30" s="7"/>
      <c r="OSO30" s="7"/>
      <c r="OSP30" s="7"/>
      <c r="OSQ30" s="7"/>
      <c r="OSR30" s="7"/>
      <c r="OSS30" s="7"/>
      <c r="OST30" s="7"/>
      <c r="OSU30" s="7"/>
      <c r="OSV30" s="7"/>
      <c r="OSW30" s="7"/>
      <c r="OSX30" s="7"/>
      <c r="OSY30" s="7"/>
      <c r="OSZ30" s="7"/>
      <c r="OTA30" s="7"/>
      <c r="OTB30" s="7"/>
      <c r="OTC30" s="7"/>
      <c r="OTD30" s="7"/>
      <c r="OTE30" s="7"/>
      <c r="OTF30" s="7"/>
      <c r="OTG30" s="7"/>
      <c r="OTH30" s="7"/>
      <c r="OTI30" s="7"/>
      <c r="OTJ30" s="7"/>
      <c r="OTK30" s="7"/>
      <c r="OTL30" s="7"/>
      <c r="OTM30" s="7"/>
      <c r="OTN30" s="7"/>
      <c r="OTO30" s="7"/>
      <c r="OTP30" s="7"/>
      <c r="OTQ30" s="7"/>
      <c r="OTR30" s="7"/>
      <c r="OTS30" s="7"/>
      <c r="OTT30" s="7"/>
      <c r="OTU30" s="7"/>
      <c r="OTV30" s="7"/>
      <c r="OTW30" s="7"/>
      <c r="OTX30" s="7"/>
      <c r="OTY30" s="7"/>
      <c r="OTZ30" s="7"/>
      <c r="OUA30" s="7"/>
      <c r="OUB30" s="7"/>
      <c r="OUC30" s="7"/>
      <c r="OUD30" s="7"/>
      <c r="OUE30" s="7"/>
      <c r="OUF30" s="7"/>
      <c r="OUG30" s="7"/>
      <c r="OUH30" s="7"/>
      <c r="OUI30" s="7"/>
      <c r="OUJ30" s="7"/>
      <c r="OUK30" s="7"/>
      <c r="OUL30" s="7"/>
      <c r="OUM30" s="7"/>
      <c r="OUN30" s="7"/>
      <c r="OUO30" s="7"/>
      <c r="OUP30" s="7"/>
      <c r="OUQ30" s="7"/>
      <c r="OUR30" s="7"/>
      <c r="OUS30" s="7"/>
      <c r="OUT30" s="7"/>
      <c r="OUU30" s="7"/>
      <c r="OUV30" s="7"/>
      <c r="OUW30" s="7"/>
      <c r="OUX30" s="7"/>
      <c r="OUY30" s="7"/>
      <c r="OUZ30" s="7"/>
      <c r="OVA30" s="7"/>
      <c r="OVB30" s="7"/>
      <c r="OVC30" s="7"/>
      <c r="OVD30" s="7"/>
      <c r="OVE30" s="7"/>
      <c r="OVF30" s="7"/>
      <c r="OVG30" s="7"/>
      <c r="OVH30" s="7"/>
      <c r="OVI30" s="7"/>
      <c r="OVJ30" s="7"/>
      <c r="OVK30" s="7"/>
      <c r="OVL30" s="7"/>
      <c r="OVM30" s="7"/>
      <c r="OVN30" s="7"/>
      <c r="OVO30" s="7"/>
      <c r="OVP30" s="7"/>
      <c r="OVQ30" s="7"/>
      <c r="OVR30" s="7"/>
      <c r="OVS30" s="7"/>
      <c r="OVT30" s="7"/>
      <c r="OVU30" s="7"/>
      <c r="OVV30" s="7"/>
      <c r="OVW30" s="7"/>
      <c r="OVX30" s="7"/>
      <c r="OVY30" s="7"/>
      <c r="OVZ30" s="7"/>
      <c r="OWA30" s="7"/>
      <c r="OWB30" s="7"/>
      <c r="OWC30" s="7"/>
      <c r="OWD30" s="7"/>
      <c r="OWE30" s="7"/>
      <c r="OWF30" s="7"/>
      <c r="OWG30" s="7"/>
      <c r="OWH30" s="7"/>
      <c r="OWI30" s="7"/>
      <c r="OWJ30" s="7"/>
      <c r="OWK30" s="7"/>
      <c r="OWL30" s="7"/>
      <c r="OWM30" s="7"/>
      <c r="OWN30" s="7"/>
      <c r="OWO30" s="7"/>
      <c r="OWP30" s="7"/>
      <c r="OWQ30" s="7"/>
      <c r="OWR30" s="7"/>
      <c r="OWS30" s="7"/>
      <c r="OWT30" s="7"/>
      <c r="OWU30" s="7"/>
      <c r="OWV30" s="7"/>
      <c r="OWW30" s="7"/>
      <c r="OWX30" s="7"/>
      <c r="OWY30" s="7"/>
      <c r="OWZ30" s="7"/>
      <c r="OXA30" s="7"/>
      <c r="OXB30" s="7"/>
      <c r="OXC30" s="7"/>
      <c r="OXD30" s="7"/>
      <c r="OXE30" s="7"/>
      <c r="OXF30" s="7"/>
      <c r="OXG30" s="7"/>
      <c r="OXH30" s="7"/>
      <c r="OXJ30" s="7"/>
      <c r="OXK30" s="7"/>
      <c r="OXL30" s="7"/>
      <c r="OXM30" s="7"/>
      <c r="OXN30" s="7"/>
      <c r="OXO30" s="7"/>
      <c r="OXP30" s="7"/>
      <c r="OXQ30" s="7"/>
      <c r="OXR30" s="7"/>
      <c r="OXS30" s="7"/>
      <c r="OXT30" s="7"/>
      <c r="OXU30" s="7"/>
      <c r="OXV30" s="7"/>
      <c r="OXW30" s="7"/>
      <c r="OXX30" s="7"/>
      <c r="OXY30" s="7"/>
      <c r="OXZ30" s="7"/>
      <c r="OYA30" s="7"/>
      <c r="OYB30" s="7"/>
      <c r="OYC30" s="7"/>
      <c r="OYD30" s="7"/>
      <c r="OYE30" s="7"/>
      <c r="OYF30" s="7"/>
      <c r="OYG30" s="7"/>
      <c r="OYH30" s="7"/>
      <c r="OYI30" s="7"/>
      <c r="OYJ30" s="7"/>
      <c r="OYK30" s="7"/>
      <c r="OYL30" s="7"/>
      <c r="OYM30" s="7"/>
      <c r="OYN30" s="7"/>
      <c r="OYO30" s="7"/>
      <c r="OYP30" s="7"/>
      <c r="OYQ30" s="7"/>
      <c r="OYR30" s="7"/>
      <c r="OYS30" s="7"/>
      <c r="OYT30" s="7"/>
      <c r="OYU30" s="7"/>
      <c r="OYV30" s="7"/>
      <c r="OYW30" s="7"/>
      <c r="OYX30" s="7"/>
      <c r="OYY30" s="7"/>
      <c r="OYZ30" s="7"/>
      <c r="OZA30" s="7"/>
      <c r="OZB30" s="7"/>
      <c r="OZC30" s="7"/>
      <c r="OZD30" s="7"/>
      <c r="OZE30" s="7"/>
      <c r="OZF30" s="7"/>
      <c r="OZG30" s="7"/>
      <c r="OZH30" s="7"/>
      <c r="OZI30" s="7"/>
      <c r="OZJ30" s="7"/>
      <c r="OZK30" s="7"/>
      <c r="OZL30" s="7"/>
      <c r="OZM30" s="7"/>
      <c r="OZN30" s="7"/>
      <c r="OZO30" s="7"/>
      <c r="OZP30" s="7"/>
      <c r="OZQ30" s="7"/>
      <c r="OZR30" s="7"/>
      <c r="OZS30" s="7"/>
      <c r="OZT30" s="7"/>
      <c r="OZU30" s="7"/>
      <c r="OZV30" s="7"/>
      <c r="OZW30" s="7"/>
      <c r="OZX30" s="7"/>
      <c r="OZY30" s="7"/>
      <c r="OZZ30" s="7"/>
      <c r="PAA30" s="7"/>
      <c r="PAB30" s="7"/>
      <c r="PAC30" s="7"/>
      <c r="PAD30" s="7"/>
      <c r="PAE30" s="7"/>
      <c r="PAF30" s="7"/>
      <c r="PAG30" s="7"/>
      <c r="PAH30" s="7"/>
      <c r="PAI30" s="7"/>
      <c r="PAJ30" s="7"/>
      <c r="PAK30" s="7"/>
      <c r="PAL30" s="7"/>
      <c r="PAM30" s="7"/>
      <c r="PAN30" s="7"/>
      <c r="PAO30" s="7"/>
      <c r="PAP30" s="7"/>
      <c r="PAQ30" s="7"/>
      <c r="PAR30" s="7"/>
      <c r="PAS30" s="7"/>
      <c r="PAT30" s="7"/>
      <c r="PAU30" s="7"/>
      <c r="PAV30" s="7"/>
      <c r="PAW30" s="7"/>
      <c r="PAX30" s="7"/>
      <c r="PAY30" s="7"/>
      <c r="PAZ30" s="7"/>
      <c r="PBA30" s="7"/>
      <c r="PBB30" s="7"/>
      <c r="PBC30" s="7"/>
      <c r="PBD30" s="7"/>
      <c r="PBE30" s="7"/>
      <c r="PBF30" s="7"/>
      <c r="PBG30" s="7"/>
      <c r="PBH30" s="7"/>
      <c r="PBI30" s="7"/>
      <c r="PBJ30" s="7"/>
      <c r="PBK30" s="7"/>
      <c r="PBL30" s="7"/>
      <c r="PBM30" s="7"/>
      <c r="PBN30" s="7"/>
      <c r="PBO30" s="7"/>
      <c r="PBP30" s="7"/>
      <c r="PBQ30" s="7"/>
      <c r="PBR30" s="7"/>
      <c r="PBS30" s="7"/>
      <c r="PBT30" s="7"/>
      <c r="PBU30" s="7"/>
      <c r="PBV30" s="7"/>
      <c r="PBW30" s="7"/>
      <c r="PBX30" s="7"/>
      <c r="PBY30" s="7"/>
      <c r="PBZ30" s="7"/>
      <c r="PCA30" s="7"/>
      <c r="PCB30" s="7"/>
      <c r="PCC30" s="7"/>
      <c r="PCD30" s="7"/>
      <c r="PCE30" s="7"/>
      <c r="PCF30" s="7"/>
      <c r="PCG30" s="7"/>
      <c r="PCH30" s="7"/>
      <c r="PCI30" s="7"/>
      <c r="PCJ30" s="7"/>
      <c r="PCK30" s="7"/>
      <c r="PCL30" s="7"/>
      <c r="PCM30" s="7"/>
      <c r="PCN30" s="7"/>
      <c r="PCO30" s="7"/>
      <c r="PCP30" s="7"/>
      <c r="PCQ30" s="7"/>
      <c r="PCR30" s="7"/>
      <c r="PCS30" s="7"/>
      <c r="PCT30" s="7"/>
      <c r="PCU30" s="7"/>
      <c r="PCV30" s="7"/>
      <c r="PCW30" s="7"/>
      <c r="PCX30" s="7"/>
      <c r="PCY30" s="7"/>
      <c r="PCZ30" s="7"/>
      <c r="PDA30" s="7"/>
      <c r="PDB30" s="7"/>
      <c r="PDC30" s="7"/>
      <c r="PDD30" s="7"/>
      <c r="PDE30" s="7"/>
      <c r="PDF30" s="7"/>
      <c r="PDG30" s="7"/>
      <c r="PDH30" s="7"/>
      <c r="PDI30" s="7"/>
      <c r="PDJ30" s="7"/>
      <c r="PDK30" s="7"/>
      <c r="PDL30" s="7"/>
      <c r="PDM30" s="7"/>
      <c r="PDN30" s="7"/>
      <c r="PDO30" s="7"/>
      <c r="PDP30" s="7"/>
      <c r="PDQ30" s="7"/>
      <c r="PDR30" s="7"/>
      <c r="PDS30" s="7"/>
      <c r="PDT30" s="7"/>
      <c r="PDU30" s="7"/>
      <c r="PDV30" s="7"/>
      <c r="PDW30" s="7"/>
      <c r="PDX30" s="7"/>
      <c r="PDY30" s="7"/>
      <c r="PDZ30" s="7"/>
      <c r="PEA30" s="7"/>
      <c r="PEB30" s="7"/>
      <c r="PEC30" s="7"/>
      <c r="PED30" s="7"/>
      <c r="PEE30" s="7"/>
      <c r="PEF30" s="7"/>
      <c r="PEG30" s="7"/>
      <c r="PEH30" s="7"/>
      <c r="PEI30" s="7"/>
      <c r="PEJ30" s="7"/>
      <c r="PEK30" s="7"/>
      <c r="PEL30" s="7"/>
      <c r="PEM30" s="7"/>
      <c r="PEN30" s="7"/>
      <c r="PEO30" s="7"/>
      <c r="PEP30" s="7"/>
      <c r="PEQ30" s="7"/>
      <c r="PER30" s="7"/>
      <c r="PES30" s="7"/>
      <c r="PET30" s="7"/>
      <c r="PEU30" s="7"/>
      <c r="PEV30" s="7"/>
      <c r="PEW30" s="7"/>
      <c r="PEX30" s="7"/>
      <c r="PEY30" s="7"/>
      <c r="PEZ30" s="7"/>
      <c r="PFA30" s="7"/>
      <c r="PFB30" s="7"/>
      <c r="PFC30" s="7"/>
      <c r="PFD30" s="7"/>
      <c r="PFE30" s="7"/>
      <c r="PFF30" s="7"/>
      <c r="PFG30" s="7"/>
      <c r="PFH30" s="7"/>
      <c r="PFI30" s="7"/>
      <c r="PFJ30" s="7"/>
      <c r="PFK30" s="7"/>
      <c r="PFL30" s="7"/>
      <c r="PFM30" s="7"/>
      <c r="PFN30" s="7"/>
      <c r="PFO30" s="7"/>
      <c r="PFP30" s="7"/>
      <c r="PFQ30" s="7"/>
      <c r="PFR30" s="7"/>
      <c r="PFS30" s="7"/>
      <c r="PFT30" s="7"/>
      <c r="PFU30" s="7"/>
      <c r="PFV30" s="7"/>
      <c r="PFW30" s="7"/>
      <c r="PFX30" s="7"/>
      <c r="PFY30" s="7"/>
      <c r="PFZ30" s="7"/>
      <c r="PGA30" s="7"/>
      <c r="PGB30" s="7"/>
      <c r="PGC30" s="7"/>
      <c r="PGD30" s="7"/>
      <c r="PGE30" s="7"/>
      <c r="PGF30" s="7"/>
      <c r="PGG30" s="7"/>
      <c r="PGH30" s="7"/>
      <c r="PGI30" s="7"/>
      <c r="PGJ30" s="7"/>
      <c r="PGK30" s="7"/>
      <c r="PGL30" s="7"/>
      <c r="PGM30" s="7"/>
      <c r="PGN30" s="7"/>
      <c r="PGO30" s="7"/>
      <c r="PGP30" s="7"/>
      <c r="PGQ30" s="7"/>
      <c r="PGR30" s="7"/>
      <c r="PGS30" s="7"/>
      <c r="PGT30" s="7"/>
      <c r="PGU30" s="7"/>
      <c r="PGV30" s="7"/>
      <c r="PGW30" s="7"/>
      <c r="PGX30" s="7"/>
      <c r="PGY30" s="7"/>
      <c r="PGZ30" s="7"/>
      <c r="PHA30" s="7"/>
      <c r="PHB30" s="7"/>
      <c r="PHC30" s="7"/>
      <c r="PHD30" s="7"/>
      <c r="PHF30" s="7"/>
      <c r="PHG30" s="7"/>
      <c r="PHH30" s="7"/>
      <c r="PHI30" s="7"/>
      <c r="PHJ30" s="7"/>
      <c r="PHK30" s="7"/>
      <c r="PHL30" s="7"/>
      <c r="PHM30" s="7"/>
      <c r="PHN30" s="7"/>
      <c r="PHO30" s="7"/>
      <c r="PHP30" s="7"/>
      <c r="PHQ30" s="7"/>
      <c r="PHR30" s="7"/>
      <c r="PHS30" s="7"/>
      <c r="PHT30" s="7"/>
      <c r="PHU30" s="7"/>
      <c r="PHV30" s="7"/>
      <c r="PHW30" s="7"/>
      <c r="PHX30" s="7"/>
      <c r="PHY30" s="7"/>
      <c r="PHZ30" s="7"/>
      <c r="PIA30" s="7"/>
      <c r="PIB30" s="7"/>
      <c r="PIC30" s="7"/>
      <c r="PID30" s="7"/>
      <c r="PIE30" s="7"/>
      <c r="PIF30" s="7"/>
      <c r="PIG30" s="7"/>
      <c r="PIH30" s="7"/>
      <c r="PII30" s="7"/>
      <c r="PIJ30" s="7"/>
      <c r="PIK30" s="7"/>
      <c r="PIL30" s="7"/>
      <c r="PIM30" s="7"/>
      <c r="PIN30" s="7"/>
      <c r="PIO30" s="7"/>
      <c r="PIP30" s="7"/>
      <c r="PIQ30" s="7"/>
      <c r="PIR30" s="7"/>
      <c r="PIS30" s="7"/>
      <c r="PIT30" s="7"/>
      <c r="PIU30" s="7"/>
      <c r="PIV30" s="7"/>
      <c r="PIW30" s="7"/>
      <c r="PIX30" s="7"/>
      <c r="PIY30" s="7"/>
      <c r="PIZ30" s="7"/>
      <c r="PJA30" s="7"/>
      <c r="PJB30" s="7"/>
      <c r="PJC30" s="7"/>
      <c r="PJD30" s="7"/>
      <c r="PJE30" s="7"/>
      <c r="PJF30" s="7"/>
      <c r="PJG30" s="7"/>
      <c r="PJH30" s="7"/>
      <c r="PJI30" s="7"/>
      <c r="PJJ30" s="7"/>
      <c r="PJK30" s="7"/>
      <c r="PJL30" s="7"/>
      <c r="PJM30" s="7"/>
      <c r="PJN30" s="7"/>
      <c r="PJO30" s="7"/>
      <c r="PJP30" s="7"/>
      <c r="PJQ30" s="7"/>
      <c r="PJR30" s="7"/>
      <c r="PJS30" s="7"/>
      <c r="PJT30" s="7"/>
      <c r="PJU30" s="7"/>
      <c r="PJV30" s="7"/>
      <c r="PJW30" s="7"/>
      <c r="PJX30" s="7"/>
      <c r="PJY30" s="7"/>
      <c r="PJZ30" s="7"/>
      <c r="PKA30" s="7"/>
      <c r="PKB30" s="7"/>
      <c r="PKC30" s="7"/>
      <c r="PKD30" s="7"/>
      <c r="PKE30" s="7"/>
      <c r="PKF30" s="7"/>
      <c r="PKG30" s="7"/>
      <c r="PKH30" s="7"/>
      <c r="PKI30" s="7"/>
      <c r="PKJ30" s="7"/>
      <c r="PKK30" s="7"/>
      <c r="PKL30" s="7"/>
      <c r="PKM30" s="7"/>
      <c r="PKN30" s="7"/>
      <c r="PKO30" s="7"/>
      <c r="PKP30" s="7"/>
      <c r="PKQ30" s="7"/>
      <c r="PKR30" s="7"/>
      <c r="PKS30" s="7"/>
      <c r="PKT30" s="7"/>
      <c r="PKU30" s="7"/>
      <c r="PKV30" s="7"/>
      <c r="PKW30" s="7"/>
      <c r="PKX30" s="7"/>
      <c r="PKY30" s="7"/>
      <c r="PKZ30" s="7"/>
      <c r="PLA30" s="7"/>
      <c r="PLB30" s="7"/>
      <c r="PLC30" s="7"/>
      <c r="PLD30" s="7"/>
      <c r="PLE30" s="7"/>
      <c r="PLF30" s="7"/>
      <c r="PLG30" s="7"/>
      <c r="PLH30" s="7"/>
      <c r="PLI30" s="7"/>
      <c r="PLJ30" s="7"/>
      <c r="PLK30" s="7"/>
      <c r="PLL30" s="7"/>
      <c r="PLM30" s="7"/>
      <c r="PLN30" s="7"/>
      <c r="PLO30" s="7"/>
      <c r="PLP30" s="7"/>
      <c r="PLQ30" s="7"/>
      <c r="PLR30" s="7"/>
      <c r="PLS30" s="7"/>
      <c r="PLT30" s="7"/>
      <c r="PLU30" s="7"/>
      <c r="PLV30" s="7"/>
      <c r="PLW30" s="7"/>
      <c r="PLX30" s="7"/>
      <c r="PLY30" s="7"/>
      <c r="PLZ30" s="7"/>
      <c r="PMA30" s="7"/>
      <c r="PMB30" s="7"/>
      <c r="PMC30" s="7"/>
      <c r="PMD30" s="7"/>
      <c r="PME30" s="7"/>
      <c r="PMF30" s="7"/>
      <c r="PMG30" s="7"/>
      <c r="PMH30" s="7"/>
      <c r="PMI30" s="7"/>
      <c r="PMJ30" s="7"/>
      <c r="PMK30" s="7"/>
      <c r="PML30" s="7"/>
      <c r="PMM30" s="7"/>
      <c r="PMN30" s="7"/>
      <c r="PMO30" s="7"/>
      <c r="PMP30" s="7"/>
      <c r="PMQ30" s="7"/>
      <c r="PMR30" s="7"/>
      <c r="PMS30" s="7"/>
      <c r="PMT30" s="7"/>
      <c r="PMU30" s="7"/>
      <c r="PMV30" s="7"/>
      <c r="PMW30" s="7"/>
      <c r="PMX30" s="7"/>
      <c r="PMY30" s="7"/>
      <c r="PMZ30" s="7"/>
      <c r="PNA30" s="7"/>
      <c r="PNB30" s="7"/>
      <c r="PNC30" s="7"/>
      <c r="PND30" s="7"/>
      <c r="PNE30" s="7"/>
      <c r="PNF30" s="7"/>
      <c r="PNG30" s="7"/>
      <c r="PNH30" s="7"/>
      <c r="PNI30" s="7"/>
      <c r="PNJ30" s="7"/>
      <c r="PNK30" s="7"/>
      <c r="PNL30" s="7"/>
      <c r="PNM30" s="7"/>
      <c r="PNN30" s="7"/>
      <c r="PNO30" s="7"/>
      <c r="PNP30" s="7"/>
      <c r="PNQ30" s="7"/>
      <c r="PNR30" s="7"/>
      <c r="PNS30" s="7"/>
      <c r="PNT30" s="7"/>
      <c r="PNU30" s="7"/>
      <c r="PNV30" s="7"/>
      <c r="PNW30" s="7"/>
      <c r="PNX30" s="7"/>
      <c r="PNY30" s="7"/>
      <c r="PNZ30" s="7"/>
      <c r="POA30" s="7"/>
      <c r="POB30" s="7"/>
      <c r="POC30" s="7"/>
      <c r="POD30" s="7"/>
      <c r="POE30" s="7"/>
      <c r="POF30" s="7"/>
      <c r="POG30" s="7"/>
      <c r="POH30" s="7"/>
      <c r="POI30" s="7"/>
      <c r="POJ30" s="7"/>
      <c r="POK30" s="7"/>
      <c r="POL30" s="7"/>
      <c r="POM30" s="7"/>
      <c r="PON30" s="7"/>
      <c r="POO30" s="7"/>
      <c r="POP30" s="7"/>
      <c r="POQ30" s="7"/>
      <c r="POR30" s="7"/>
      <c r="POS30" s="7"/>
      <c r="POT30" s="7"/>
      <c r="POU30" s="7"/>
      <c r="POV30" s="7"/>
      <c r="POW30" s="7"/>
      <c r="POX30" s="7"/>
      <c r="POY30" s="7"/>
      <c r="POZ30" s="7"/>
      <c r="PPA30" s="7"/>
      <c r="PPB30" s="7"/>
      <c r="PPC30" s="7"/>
      <c r="PPD30" s="7"/>
      <c r="PPE30" s="7"/>
      <c r="PPF30" s="7"/>
      <c r="PPG30" s="7"/>
      <c r="PPH30" s="7"/>
      <c r="PPI30" s="7"/>
      <c r="PPJ30" s="7"/>
      <c r="PPK30" s="7"/>
      <c r="PPL30" s="7"/>
      <c r="PPM30" s="7"/>
      <c r="PPN30" s="7"/>
      <c r="PPO30" s="7"/>
      <c r="PPP30" s="7"/>
      <c r="PPQ30" s="7"/>
      <c r="PPR30" s="7"/>
      <c r="PPS30" s="7"/>
      <c r="PPT30" s="7"/>
      <c r="PPU30" s="7"/>
      <c r="PPV30" s="7"/>
      <c r="PPW30" s="7"/>
      <c r="PPX30" s="7"/>
      <c r="PPY30" s="7"/>
      <c r="PPZ30" s="7"/>
      <c r="PQA30" s="7"/>
      <c r="PQB30" s="7"/>
      <c r="PQC30" s="7"/>
      <c r="PQD30" s="7"/>
      <c r="PQE30" s="7"/>
      <c r="PQF30" s="7"/>
      <c r="PQG30" s="7"/>
      <c r="PQH30" s="7"/>
      <c r="PQI30" s="7"/>
      <c r="PQJ30" s="7"/>
      <c r="PQK30" s="7"/>
      <c r="PQL30" s="7"/>
      <c r="PQM30" s="7"/>
      <c r="PQN30" s="7"/>
      <c r="PQO30" s="7"/>
      <c r="PQP30" s="7"/>
      <c r="PQQ30" s="7"/>
      <c r="PQR30" s="7"/>
      <c r="PQS30" s="7"/>
      <c r="PQT30" s="7"/>
      <c r="PQU30" s="7"/>
      <c r="PQV30" s="7"/>
      <c r="PQW30" s="7"/>
      <c r="PQX30" s="7"/>
      <c r="PQY30" s="7"/>
      <c r="PQZ30" s="7"/>
      <c r="PRB30" s="7"/>
      <c r="PRC30" s="7"/>
      <c r="PRD30" s="7"/>
      <c r="PRE30" s="7"/>
      <c r="PRF30" s="7"/>
      <c r="PRG30" s="7"/>
      <c r="PRH30" s="7"/>
      <c r="PRI30" s="7"/>
      <c r="PRJ30" s="7"/>
      <c r="PRK30" s="7"/>
      <c r="PRL30" s="7"/>
      <c r="PRM30" s="7"/>
      <c r="PRN30" s="7"/>
      <c r="PRO30" s="7"/>
      <c r="PRP30" s="7"/>
      <c r="PRQ30" s="7"/>
      <c r="PRR30" s="7"/>
      <c r="PRS30" s="7"/>
      <c r="PRT30" s="7"/>
      <c r="PRU30" s="7"/>
      <c r="PRV30" s="7"/>
      <c r="PRW30" s="7"/>
      <c r="PRX30" s="7"/>
      <c r="PRY30" s="7"/>
      <c r="PRZ30" s="7"/>
      <c r="PSA30" s="7"/>
      <c r="PSB30" s="7"/>
      <c r="PSC30" s="7"/>
      <c r="PSD30" s="7"/>
      <c r="PSE30" s="7"/>
      <c r="PSF30" s="7"/>
      <c r="PSG30" s="7"/>
      <c r="PSH30" s="7"/>
      <c r="PSI30" s="7"/>
      <c r="PSJ30" s="7"/>
      <c r="PSK30" s="7"/>
      <c r="PSL30" s="7"/>
      <c r="PSM30" s="7"/>
      <c r="PSN30" s="7"/>
      <c r="PSO30" s="7"/>
      <c r="PSP30" s="7"/>
      <c r="PSQ30" s="7"/>
      <c r="PSR30" s="7"/>
      <c r="PSS30" s="7"/>
      <c r="PST30" s="7"/>
      <c r="PSU30" s="7"/>
      <c r="PSV30" s="7"/>
      <c r="PSW30" s="7"/>
      <c r="PSX30" s="7"/>
      <c r="PSY30" s="7"/>
      <c r="PSZ30" s="7"/>
      <c r="PTA30" s="7"/>
      <c r="PTB30" s="7"/>
      <c r="PTC30" s="7"/>
      <c r="PTD30" s="7"/>
      <c r="PTE30" s="7"/>
      <c r="PTF30" s="7"/>
      <c r="PTG30" s="7"/>
      <c r="PTH30" s="7"/>
      <c r="PTI30" s="7"/>
      <c r="PTJ30" s="7"/>
      <c r="PTK30" s="7"/>
      <c r="PTL30" s="7"/>
      <c r="PTM30" s="7"/>
      <c r="PTN30" s="7"/>
      <c r="PTO30" s="7"/>
      <c r="PTP30" s="7"/>
      <c r="PTQ30" s="7"/>
      <c r="PTR30" s="7"/>
      <c r="PTS30" s="7"/>
      <c r="PTT30" s="7"/>
      <c r="PTU30" s="7"/>
      <c r="PTV30" s="7"/>
      <c r="PTW30" s="7"/>
      <c r="PTX30" s="7"/>
      <c r="PTY30" s="7"/>
      <c r="PTZ30" s="7"/>
      <c r="PUA30" s="7"/>
      <c r="PUB30" s="7"/>
      <c r="PUC30" s="7"/>
      <c r="PUD30" s="7"/>
      <c r="PUE30" s="7"/>
      <c r="PUF30" s="7"/>
      <c r="PUG30" s="7"/>
      <c r="PUH30" s="7"/>
      <c r="PUI30" s="7"/>
      <c r="PUJ30" s="7"/>
      <c r="PUK30" s="7"/>
      <c r="PUL30" s="7"/>
      <c r="PUM30" s="7"/>
      <c r="PUN30" s="7"/>
      <c r="PUO30" s="7"/>
      <c r="PUP30" s="7"/>
      <c r="PUQ30" s="7"/>
      <c r="PUR30" s="7"/>
      <c r="PUS30" s="7"/>
      <c r="PUT30" s="7"/>
      <c r="PUU30" s="7"/>
      <c r="PUV30" s="7"/>
      <c r="PUW30" s="7"/>
      <c r="PUX30" s="7"/>
      <c r="PUY30" s="7"/>
      <c r="PUZ30" s="7"/>
      <c r="PVA30" s="7"/>
      <c r="PVB30" s="7"/>
      <c r="PVC30" s="7"/>
      <c r="PVD30" s="7"/>
      <c r="PVE30" s="7"/>
      <c r="PVF30" s="7"/>
      <c r="PVG30" s="7"/>
      <c r="PVH30" s="7"/>
      <c r="PVI30" s="7"/>
      <c r="PVJ30" s="7"/>
      <c r="PVK30" s="7"/>
      <c r="PVL30" s="7"/>
      <c r="PVM30" s="7"/>
      <c r="PVN30" s="7"/>
      <c r="PVO30" s="7"/>
      <c r="PVP30" s="7"/>
      <c r="PVQ30" s="7"/>
      <c r="PVR30" s="7"/>
      <c r="PVS30" s="7"/>
      <c r="PVT30" s="7"/>
      <c r="PVU30" s="7"/>
      <c r="PVV30" s="7"/>
      <c r="PVW30" s="7"/>
      <c r="PVX30" s="7"/>
      <c r="PVY30" s="7"/>
      <c r="PVZ30" s="7"/>
      <c r="PWA30" s="7"/>
      <c r="PWB30" s="7"/>
      <c r="PWC30" s="7"/>
      <c r="PWD30" s="7"/>
      <c r="PWE30" s="7"/>
      <c r="PWF30" s="7"/>
      <c r="PWG30" s="7"/>
      <c r="PWH30" s="7"/>
      <c r="PWI30" s="7"/>
      <c r="PWJ30" s="7"/>
      <c r="PWK30" s="7"/>
      <c r="PWL30" s="7"/>
      <c r="PWM30" s="7"/>
      <c r="PWN30" s="7"/>
      <c r="PWO30" s="7"/>
      <c r="PWP30" s="7"/>
      <c r="PWQ30" s="7"/>
      <c r="PWR30" s="7"/>
      <c r="PWS30" s="7"/>
      <c r="PWT30" s="7"/>
      <c r="PWU30" s="7"/>
      <c r="PWV30" s="7"/>
      <c r="PWW30" s="7"/>
      <c r="PWX30" s="7"/>
      <c r="PWY30" s="7"/>
      <c r="PWZ30" s="7"/>
      <c r="PXA30" s="7"/>
      <c r="PXB30" s="7"/>
      <c r="PXC30" s="7"/>
      <c r="PXD30" s="7"/>
      <c r="PXE30" s="7"/>
      <c r="PXF30" s="7"/>
      <c r="PXG30" s="7"/>
      <c r="PXH30" s="7"/>
      <c r="PXI30" s="7"/>
      <c r="PXJ30" s="7"/>
      <c r="PXK30" s="7"/>
      <c r="PXL30" s="7"/>
      <c r="PXM30" s="7"/>
      <c r="PXN30" s="7"/>
      <c r="PXO30" s="7"/>
      <c r="PXP30" s="7"/>
      <c r="PXQ30" s="7"/>
      <c r="PXR30" s="7"/>
      <c r="PXS30" s="7"/>
      <c r="PXT30" s="7"/>
      <c r="PXU30" s="7"/>
      <c r="PXV30" s="7"/>
      <c r="PXW30" s="7"/>
      <c r="PXX30" s="7"/>
      <c r="PXY30" s="7"/>
      <c r="PXZ30" s="7"/>
      <c r="PYA30" s="7"/>
      <c r="PYB30" s="7"/>
      <c r="PYC30" s="7"/>
      <c r="PYD30" s="7"/>
      <c r="PYE30" s="7"/>
      <c r="PYF30" s="7"/>
      <c r="PYG30" s="7"/>
      <c r="PYH30" s="7"/>
      <c r="PYI30" s="7"/>
      <c r="PYJ30" s="7"/>
      <c r="PYK30" s="7"/>
      <c r="PYL30" s="7"/>
      <c r="PYM30" s="7"/>
      <c r="PYN30" s="7"/>
      <c r="PYO30" s="7"/>
      <c r="PYP30" s="7"/>
      <c r="PYQ30" s="7"/>
      <c r="PYR30" s="7"/>
      <c r="PYS30" s="7"/>
      <c r="PYT30" s="7"/>
      <c r="PYU30" s="7"/>
      <c r="PYV30" s="7"/>
      <c r="PYW30" s="7"/>
      <c r="PYX30" s="7"/>
      <c r="PYY30" s="7"/>
      <c r="PYZ30" s="7"/>
      <c r="PZA30" s="7"/>
      <c r="PZB30" s="7"/>
      <c r="PZC30" s="7"/>
      <c r="PZD30" s="7"/>
      <c r="PZE30" s="7"/>
      <c r="PZF30" s="7"/>
      <c r="PZG30" s="7"/>
      <c r="PZH30" s="7"/>
      <c r="PZI30" s="7"/>
      <c r="PZJ30" s="7"/>
      <c r="PZK30" s="7"/>
      <c r="PZL30" s="7"/>
      <c r="PZM30" s="7"/>
      <c r="PZN30" s="7"/>
      <c r="PZO30" s="7"/>
      <c r="PZP30" s="7"/>
      <c r="PZQ30" s="7"/>
      <c r="PZR30" s="7"/>
      <c r="PZS30" s="7"/>
      <c r="PZT30" s="7"/>
      <c r="PZU30" s="7"/>
      <c r="PZV30" s="7"/>
      <c r="PZW30" s="7"/>
      <c r="PZX30" s="7"/>
      <c r="PZY30" s="7"/>
      <c r="PZZ30" s="7"/>
      <c r="QAA30" s="7"/>
      <c r="QAB30" s="7"/>
      <c r="QAC30" s="7"/>
      <c r="QAD30" s="7"/>
      <c r="QAE30" s="7"/>
      <c r="QAF30" s="7"/>
      <c r="QAG30" s="7"/>
      <c r="QAH30" s="7"/>
      <c r="QAI30" s="7"/>
      <c r="QAJ30" s="7"/>
      <c r="QAK30" s="7"/>
      <c r="QAL30" s="7"/>
      <c r="QAM30" s="7"/>
      <c r="QAN30" s="7"/>
      <c r="QAO30" s="7"/>
      <c r="QAP30" s="7"/>
      <c r="QAQ30" s="7"/>
      <c r="QAR30" s="7"/>
      <c r="QAS30" s="7"/>
      <c r="QAT30" s="7"/>
      <c r="QAU30" s="7"/>
      <c r="QAV30" s="7"/>
      <c r="QAX30" s="7"/>
      <c r="QAY30" s="7"/>
      <c r="QAZ30" s="7"/>
      <c r="QBA30" s="7"/>
      <c r="QBB30" s="7"/>
      <c r="QBC30" s="7"/>
      <c r="QBD30" s="7"/>
      <c r="QBE30" s="7"/>
      <c r="QBF30" s="7"/>
      <c r="QBG30" s="7"/>
      <c r="QBH30" s="7"/>
      <c r="QBI30" s="7"/>
      <c r="QBJ30" s="7"/>
      <c r="QBK30" s="7"/>
      <c r="QBL30" s="7"/>
      <c r="QBM30" s="7"/>
      <c r="QBN30" s="7"/>
      <c r="QBO30" s="7"/>
      <c r="QBP30" s="7"/>
      <c r="QBQ30" s="7"/>
      <c r="QBR30" s="7"/>
      <c r="QBS30" s="7"/>
      <c r="QBT30" s="7"/>
      <c r="QBU30" s="7"/>
      <c r="QBV30" s="7"/>
      <c r="QBW30" s="7"/>
      <c r="QBX30" s="7"/>
      <c r="QBY30" s="7"/>
      <c r="QBZ30" s="7"/>
      <c r="QCA30" s="7"/>
      <c r="QCB30" s="7"/>
      <c r="QCC30" s="7"/>
      <c r="QCD30" s="7"/>
      <c r="QCE30" s="7"/>
      <c r="QCF30" s="7"/>
      <c r="QCG30" s="7"/>
      <c r="QCH30" s="7"/>
      <c r="QCI30" s="7"/>
      <c r="QCJ30" s="7"/>
      <c r="QCK30" s="7"/>
      <c r="QCL30" s="7"/>
      <c r="QCM30" s="7"/>
      <c r="QCN30" s="7"/>
      <c r="QCO30" s="7"/>
      <c r="QCP30" s="7"/>
      <c r="QCQ30" s="7"/>
      <c r="QCR30" s="7"/>
      <c r="QCS30" s="7"/>
      <c r="QCT30" s="7"/>
      <c r="QCU30" s="7"/>
      <c r="QCV30" s="7"/>
      <c r="QCW30" s="7"/>
      <c r="QCX30" s="7"/>
      <c r="QCY30" s="7"/>
      <c r="QCZ30" s="7"/>
      <c r="QDA30" s="7"/>
      <c r="QDB30" s="7"/>
      <c r="QDC30" s="7"/>
      <c r="QDD30" s="7"/>
      <c r="QDE30" s="7"/>
      <c r="QDF30" s="7"/>
      <c r="QDG30" s="7"/>
      <c r="QDH30" s="7"/>
      <c r="QDI30" s="7"/>
      <c r="QDJ30" s="7"/>
      <c r="QDK30" s="7"/>
      <c r="QDL30" s="7"/>
      <c r="QDM30" s="7"/>
      <c r="QDN30" s="7"/>
      <c r="QDO30" s="7"/>
      <c r="QDP30" s="7"/>
      <c r="QDQ30" s="7"/>
      <c r="QDR30" s="7"/>
      <c r="QDS30" s="7"/>
      <c r="QDT30" s="7"/>
      <c r="QDU30" s="7"/>
      <c r="QDV30" s="7"/>
      <c r="QDW30" s="7"/>
      <c r="QDX30" s="7"/>
      <c r="QDY30" s="7"/>
      <c r="QDZ30" s="7"/>
      <c r="QEA30" s="7"/>
      <c r="QEB30" s="7"/>
      <c r="QEC30" s="7"/>
      <c r="QED30" s="7"/>
      <c r="QEE30" s="7"/>
      <c r="QEF30" s="7"/>
      <c r="QEG30" s="7"/>
      <c r="QEH30" s="7"/>
      <c r="QEI30" s="7"/>
      <c r="QEJ30" s="7"/>
      <c r="QEK30" s="7"/>
      <c r="QEL30" s="7"/>
      <c r="QEM30" s="7"/>
      <c r="QEN30" s="7"/>
      <c r="QEO30" s="7"/>
      <c r="QEP30" s="7"/>
      <c r="QEQ30" s="7"/>
      <c r="QER30" s="7"/>
      <c r="QES30" s="7"/>
      <c r="QET30" s="7"/>
      <c r="QEU30" s="7"/>
      <c r="QEV30" s="7"/>
      <c r="QEW30" s="7"/>
      <c r="QEX30" s="7"/>
      <c r="QEY30" s="7"/>
      <c r="QEZ30" s="7"/>
      <c r="QFA30" s="7"/>
      <c r="QFB30" s="7"/>
      <c r="QFC30" s="7"/>
      <c r="QFD30" s="7"/>
      <c r="QFE30" s="7"/>
      <c r="QFF30" s="7"/>
      <c r="QFG30" s="7"/>
      <c r="QFH30" s="7"/>
      <c r="QFI30" s="7"/>
      <c r="QFJ30" s="7"/>
      <c r="QFK30" s="7"/>
      <c r="QFL30" s="7"/>
      <c r="QFM30" s="7"/>
      <c r="QFN30" s="7"/>
      <c r="QFO30" s="7"/>
      <c r="QFP30" s="7"/>
      <c r="QFQ30" s="7"/>
      <c r="QFR30" s="7"/>
      <c r="QFS30" s="7"/>
      <c r="QFT30" s="7"/>
      <c r="QFU30" s="7"/>
      <c r="QFV30" s="7"/>
      <c r="QFW30" s="7"/>
      <c r="QFX30" s="7"/>
      <c r="QFY30" s="7"/>
      <c r="QFZ30" s="7"/>
      <c r="QGA30" s="7"/>
      <c r="QGB30" s="7"/>
      <c r="QGC30" s="7"/>
      <c r="QGD30" s="7"/>
      <c r="QGE30" s="7"/>
      <c r="QGF30" s="7"/>
      <c r="QGG30" s="7"/>
      <c r="QGH30" s="7"/>
      <c r="QGI30" s="7"/>
      <c r="QGJ30" s="7"/>
      <c r="QGK30" s="7"/>
      <c r="QGL30" s="7"/>
      <c r="QGM30" s="7"/>
      <c r="QGN30" s="7"/>
      <c r="QGO30" s="7"/>
      <c r="QGP30" s="7"/>
      <c r="QGQ30" s="7"/>
      <c r="QGR30" s="7"/>
      <c r="QGS30" s="7"/>
      <c r="QGT30" s="7"/>
      <c r="QGU30" s="7"/>
      <c r="QGV30" s="7"/>
      <c r="QGW30" s="7"/>
      <c r="QGX30" s="7"/>
      <c r="QGY30" s="7"/>
      <c r="QGZ30" s="7"/>
      <c r="QHA30" s="7"/>
      <c r="QHB30" s="7"/>
      <c r="QHC30" s="7"/>
      <c r="QHD30" s="7"/>
      <c r="QHE30" s="7"/>
      <c r="QHF30" s="7"/>
      <c r="QHG30" s="7"/>
      <c r="QHH30" s="7"/>
      <c r="QHI30" s="7"/>
      <c r="QHJ30" s="7"/>
      <c r="QHK30" s="7"/>
      <c r="QHL30" s="7"/>
      <c r="QHM30" s="7"/>
      <c r="QHN30" s="7"/>
      <c r="QHO30" s="7"/>
      <c r="QHP30" s="7"/>
      <c r="QHQ30" s="7"/>
      <c r="QHR30" s="7"/>
      <c r="QHS30" s="7"/>
      <c r="QHT30" s="7"/>
      <c r="QHU30" s="7"/>
      <c r="QHV30" s="7"/>
      <c r="QHW30" s="7"/>
      <c r="QHX30" s="7"/>
      <c r="QHY30" s="7"/>
      <c r="QHZ30" s="7"/>
      <c r="QIA30" s="7"/>
      <c r="QIB30" s="7"/>
      <c r="QIC30" s="7"/>
      <c r="QID30" s="7"/>
      <c r="QIE30" s="7"/>
      <c r="QIF30" s="7"/>
      <c r="QIG30" s="7"/>
      <c r="QIH30" s="7"/>
      <c r="QII30" s="7"/>
      <c r="QIJ30" s="7"/>
      <c r="QIK30" s="7"/>
      <c r="QIL30" s="7"/>
      <c r="QIM30" s="7"/>
      <c r="QIN30" s="7"/>
      <c r="QIO30" s="7"/>
      <c r="QIP30" s="7"/>
      <c r="QIQ30" s="7"/>
      <c r="QIR30" s="7"/>
      <c r="QIS30" s="7"/>
      <c r="QIT30" s="7"/>
      <c r="QIU30" s="7"/>
      <c r="QIV30" s="7"/>
      <c r="QIW30" s="7"/>
      <c r="QIX30" s="7"/>
      <c r="QIY30" s="7"/>
      <c r="QIZ30" s="7"/>
      <c r="QJA30" s="7"/>
      <c r="QJB30" s="7"/>
      <c r="QJC30" s="7"/>
      <c r="QJD30" s="7"/>
      <c r="QJE30" s="7"/>
      <c r="QJF30" s="7"/>
      <c r="QJG30" s="7"/>
      <c r="QJH30" s="7"/>
      <c r="QJI30" s="7"/>
      <c r="QJJ30" s="7"/>
      <c r="QJK30" s="7"/>
      <c r="QJL30" s="7"/>
      <c r="QJM30" s="7"/>
      <c r="QJN30" s="7"/>
      <c r="QJO30" s="7"/>
      <c r="QJP30" s="7"/>
      <c r="QJQ30" s="7"/>
      <c r="QJR30" s="7"/>
      <c r="QJS30" s="7"/>
      <c r="QJT30" s="7"/>
      <c r="QJU30" s="7"/>
      <c r="QJV30" s="7"/>
      <c r="QJW30" s="7"/>
      <c r="QJX30" s="7"/>
      <c r="QJY30" s="7"/>
      <c r="QJZ30" s="7"/>
      <c r="QKA30" s="7"/>
      <c r="QKB30" s="7"/>
      <c r="QKC30" s="7"/>
      <c r="QKD30" s="7"/>
      <c r="QKE30" s="7"/>
      <c r="QKF30" s="7"/>
      <c r="QKG30" s="7"/>
      <c r="QKH30" s="7"/>
      <c r="QKI30" s="7"/>
      <c r="QKJ30" s="7"/>
      <c r="QKK30" s="7"/>
      <c r="QKL30" s="7"/>
      <c r="QKM30" s="7"/>
      <c r="QKN30" s="7"/>
      <c r="QKO30" s="7"/>
      <c r="QKP30" s="7"/>
      <c r="QKQ30" s="7"/>
      <c r="QKR30" s="7"/>
      <c r="QKT30" s="7"/>
      <c r="QKU30" s="7"/>
      <c r="QKV30" s="7"/>
      <c r="QKW30" s="7"/>
      <c r="QKX30" s="7"/>
      <c r="QKY30" s="7"/>
      <c r="QKZ30" s="7"/>
      <c r="QLA30" s="7"/>
      <c r="QLB30" s="7"/>
      <c r="QLC30" s="7"/>
      <c r="QLD30" s="7"/>
      <c r="QLE30" s="7"/>
      <c r="QLF30" s="7"/>
      <c r="QLG30" s="7"/>
      <c r="QLH30" s="7"/>
      <c r="QLI30" s="7"/>
      <c r="QLJ30" s="7"/>
      <c r="QLK30" s="7"/>
      <c r="QLL30" s="7"/>
      <c r="QLM30" s="7"/>
      <c r="QLN30" s="7"/>
      <c r="QLO30" s="7"/>
      <c r="QLP30" s="7"/>
      <c r="QLQ30" s="7"/>
      <c r="QLR30" s="7"/>
      <c r="QLS30" s="7"/>
      <c r="QLT30" s="7"/>
      <c r="QLU30" s="7"/>
      <c r="QLV30" s="7"/>
      <c r="QLW30" s="7"/>
      <c r="QLX30" s="7"/>
      <c r="QLY30" s="7"/>
      <c r="QLZ30" s="7"/>
      <c r="QMA30" s="7"/>
      <c r="QMB30" s="7"/>
      <c r="QMC30" s="7"/>
      <c r="QMD30" s="7"/>
      <c r="QME30" s="7"/>
      <c r="QMF30" s="7"/>
      <c r="QMG30" s="7"/>
      <c r="QMH30" s="7"/>
      <c r="QMI30" s="7"/>
      <c r="QMJ30" s="7"/>
      <c r="QMK30" s="7"/>
      <c r="QML30" s="7"/>
      <c r="QMM30" s="7"/>
      <c r="QMN30" s="7"/>
      <c r="QMO30" s="7"/>
      <c r="QMP30" s="7"/>
      <c r="QMQ30" s="7"/>
      <c r="QMR30" s="7"/>
      <c r="QMS30" s="7"/>
      <c r="QMT30" s="7"/>
      <c r="QMU30" s="7"/>
      <c r="QMV30" s="7"/>
      <c r="QMW30" s="7"/>
      <c r="QMX30" s="7"/>
      <c r="QMY30" s="7"/>
      <c r="QMZ30" s="7"/>
      <c r="QNA30" s="7"/>
      <c r="QNB30" s="7"/>
      <c r="QNC30" s="7"/>
      <c r="QND30" s="7"/>
      <c r="QNE30" s="7"/>
      <c r="QNF30" s="7"/>
      <c r="QNG30" s="7"/>
      <c r="QNH30" s="7"/>
      <c r="QNI30" s="7"/>
      <c r="QNJ30" s="7"/>
      <c r="QNK30" s="7"/>
      <c r="QNL30" s="7"/>
      <c r="QNM30" s="7"/>
      <c r="QNN30" s="7"/>
      <c r="QNO30" s="7"/>
      <c r="QNP30" s="7"/>
      <c r="QNQ30" s="7"/>
      <c r="QNR30" s="7"/>
      <c r="QNS30" s="7"/>
      <c r="QNT30" s="7"/>
      <c r="QNU30" s="7"/>
      <c r="QNV30" s="7"/>
      <c r="QNW30" s="7"/>
      <c r="QNX30" s="7"/>
      <c r="QNY30" s="7"/>
      <c r="QNZ30" s="7"/>
      <c r="QOA30" s="7"/>
      <c r="QOB30" s="7"/>
      <c r="QOC30" s="7"/>
      <c r="QOD30" s="7"/>
      <c r="QOE30" s="7"/>
      <c r="QOF30" s="7"/>
      <c r="QOG30" s="7"/>
      <c r="QOH30" s="7"/>
      <c r="QOI30" s="7"/>
      <c r="QOJ30" s="7"/>
      <c r="QOK30" s="7"/>
      <c r="QOL30" s="7"/>
      <c r="QOM30" s="7"/>
      <c r="QON30" s="7"/>
      <c r="QOO30" s="7"/>
      <c r="QOP30" s="7"/>
      <c r="QOQ30" s="7"/>
      <c r="QOR30" s="7"/>
      <c r="QOS30" s="7"/>
      <c r="QOT30" s="7"/>
      <c r="QOU30" s="7"/>
      <c r="QOV30" s="7"/>
      <c r="QOW30" s="7"/>
      <c r="QOX30" s="7"/>
      <c r="QOY30" s="7"/>
      <c r="QOZ30" s="7"/>
      <c r="QPA30" s="7"/>
      <c r="QPB30" s="7"/>
      <c r="QPC30" s="7"/>
      <c r="QPD30" s="7"/>
      <c r="QPE30" s="7"/>
      <c r="QPF30" s="7"/>
      <c r="QPG30" s="7"/>
      <c r="QPH30" s="7"/>
      <c r="QPI30" s="7"/>
      <c r="QPJ30" s="7"/>
      <c r="QPK30" s="7"/>
      <c r="QPL30" s="7"/>
      <c r="QPM30" s="7"/>
      <c r="QPN30" s="7"/>
      <c r="QPO30" s="7"/>
      <c r="QPP30" s="7"/>
      <c r="QPQ30" s="7"/>
      <c r="QPR30" s="7"/>
      <c r="QPS30" s="7"/>
      <c r="QPT30" s="7"/>
      <c r="QPU30" s="7"/>
      <c r="QPV30" s="7"/>
      <c r="QPW30" s="7"/>
      <c r="QPX30" s="7"/>
      <c r="QPY30" s="7"/>
      <c r="QPZ30" s="7"/>
      <c r="QQA30" s="7"/>
      <c r="QQB30" s="7"/>
      <c r="QQC30" s="7"/>
      <c r="QQD30" s="7"/>
      <c r="QQE30" s="7"/>
      <c r="QQF30" s="7"/>
      <c r="QQG30" s="7"/>
      <c r="QQH30" s="7"/>
      <c r="QQI30" s="7"/>
      <c r="QQJ30" s="7"/>
      <c r="QQK30" s="7"/>
      <c r="QQL30" s="7"/>
      <c r="QQM30" s="7"/>
      <c r="QQN30" s="7"/>
      <c r="QQO30" s="7"/>
      <c r="QQP30" s="7"/>
      <c r="QQQ30" s="7"/>
      <c r="QQR30" s="7"/>
      <c r="QQS30" s="7"/>
      <c r="QQT30" s="7"/>
      <c r="QQU30" s="7"/>
      <c r="QQV30" s="7"/>
      <c r="QQW30" s="7"/>
      <c r="QQX30" s="7"/>
      <c r="QQY30" s="7"/>
      <c r="QQZ30" s="7"/>
      <c r="QRA30" s="7"/>
      <c r="QRB30" s="7"/>
      <c r="QRC30" s="7"/>
      <c r="QRD30" s="7"/>
      <c r="QRE30" s="7"/>
      <c r="QRF30" s="7"/>
      <c r="QRG30" s="7"/>
      <c r="QRH30" s="7"/>
      <c r="QRI30" s="7"/>
      <c r="QRJ30" s="7"/>
      <c r="QRK30" s="7"/>
      <c r="QRL30" s="7"/>
      <c r="QRM30" s="7"/>
      <c r="QRN30" s="7"/>
      <c r="QRO30" s="7"/>
      <c r="QRP30" s="7"/>
      <c r="QRQ30" s="7"/>
      <c r="QRR30" s="7"/>
      <c r="QRS30" s="7"/>
      <c r="QRT30" s="7"/>
      <c r="QRU30" s="7"/>
      <c r="QRV30" s="7"/>
      <c r="QRW30" s="7"/>
      <c r="QRX30" s="7"/>
      <c r="QRY30" s="7"/>
      <c r="QRZ30" s="7"/>
      <c r="QSA30" s="7"/>
      <c r="QSB30" s="7"/>
      <c r="QSC30" s="7"/>
      <c r="QSD30" s="7"/>
      <c r="QSE30" s="7"/>
      <c r="QSF30" s="7"/>
      <c r="QSG30" s="7"/>
      <c r="QSH30" s="7"/>
      <c r="QSI30" s="7"/>
      <c r="QSJ30" s="7"/>
      <c r="QSK30" s="7"/>
      <c r="QSL30" s="7"/>
      <c r="QSM30" s="7"/>
      <c r="QSN30" s="7"/>
      <c r="QSO30" s="7"/>
      <c r="QSP30" s="7"/>
      <c r="QSQ30" s="7"/>
      <c r="QSR30" s="7"/>
      <c r="QSS30" s="7"/>
      <c r="QST30" s="7"/>
      <c r="QSU30" s="7"/>
      <c r="QSV30" s="7"/>
      <c r="QSW30" s="7"/>
      <c r="QSX30" s="7"/>
      <c r="QSY30" s="7"/>
      <c r="QSZ30" s="7"/>
      <c r="QTA30" s="7"/>
      <c r="QTB30" s="7"/>
      <c r="QTC30" s="7"/>
      <c r="QTD30" s="7"/>
      <c r="QTE30" s="7"/>
      <c r="QTF30" s="7"/>
      <c r="QTG30" s="7"/>
      <c r="QTH30" s="7"/>
      <c r="QTI30" s="7"/>
      <c r="QTJ30" s="7"/>
      <c r="QTK30" s="7"/>
      <c r="QTL30" s="7"/>
      <c r="QTM30" s="7"/>
      <c r="QTN30" s="7"/>
      <c r="QTO30" s="7"/>
      <c r="QTP30" s="7"/>
      <c r="QTQ30" s="7"/>
      <c r="QTR30" s="7"/>
      <c r="QTS30" s="7"/>
      <c r="QTT30" s="7"/>
      <c r="QTU30" s="7"/>
      <c r="QTV30" s="7"/>
      <c r="QTW30" s="7"/>
      <c r="QTX30" s="7"/>
      <c r="QTY30" s="7"/>
      <c r="QTZ30" s="7"/>
      <c r="QUA30" s="7"/>
      <c r="QUB30" s="7"/>
      <c r="QUC30" s="7"/>
      <c r="QUD30" s="7"/>
      <c r="QUE30" s="7"/>
      <c r="QUF30" s="7"/>
      <c r="QUG30" s="7"/>
      <c r="QUH30" s="7"/>
      <c r="QUI30" s="7"/>
      <c r="QUJ30" s="7"/>
      <c r="QUK30" s="7"/>
      <c r="QUL30" s="7"/>
      <c r="QUM30" s="7"/>
      <c r="QUN30" s="7"/>
      <c r="QUP30" s="7"/>
      <c r="QUQ30" s="7"/>
      <c r="QUR30" s="7"/>
      <c r="QUS30" s="7"/>
      <c r="QUT30" s="7"/>
      <c r="QUU30" s="7"/>
      <c r="QUV30" s="7"/>
      <c r="QUW30" s="7"/>
      <c r="QUX30" s="7"/>
      <c r="QUY30" s="7"/>
      <c r="QUZ30" s="7"/>
      <c r="QVA30" s="7"/>
      <c r="QVB30" s="7"/>
      <c r="QVC30" s="7"/>
      <c r="QVD30" s="7"/>
      <c r="QVE30" s="7"/>
      <c r="QVF30" s="7"/>
      <c r="QVG30" s="7"/>
      <c r="QVH30" s="7"/>
      <c r="QVI30" s="7"/>
      <c r="QVJ30" s="7"/>
      <c r="QVK30" s="7"/>
      <c r="QVL30" s="7"/>
      <c r="QVM30" s="7"/>
      <c r="QVN30" s="7"/>
      <c r="QVO30" s="7"/>
      <c r="QVP30" s="7"/>
      <c r="QVQ30" s="7"/>
      <c r="QVR30" s="7"/>
      <c r="QVS30" s="7"/>
      <c r="QVT30" s="7"/>
      <c r="QVU30" s="7"/>
      <c r="QVV30" s="7"/>
      <c r="QVW30" s="7"/>
      <c r="QVX30" s="7"/>
      <c r="QVY30" s="7"/>
      <c r="QVZ30" s="7"/>
      <c r="QWA30" s="7"/>
      <c r="QWB30" s="7"/>
      <c r="QWC30" s="7"/>
      <c r="QWD30" s="7"/>
      <c r="QWE30" s="7"/>
      <c r="QWF30" s="7"/>
      <c r="QWG30" s="7"/>
      <c r="QWH30" s="7"/>
      <c r="QWI30" s="7"/>
      <c r="QWJ30" s="7"/>
      <c r="QWK30" s="7"/>
      <c r="QWL30" s="7"/>
      <c r="QWM30" s="7"/>
      <c r="QWN30" s="7"/>
      <c r="QWO30" s="7"/>
      <c r="QWP30" s="7"/>
      <c r="QWQ30" s="7"/>
      <c r="QWR30" s="7"/>
      <c r="QWS30" s="7"/>
      <c r="QWT30" s="7"/>
      <c r="QWU30" s="7"/>
      <c r="QWV30" s="7"/>
      <c r="QWW30" s="7"/>
      <c r="QWX30" s="7"/>
      <c r="QWY30" s="7"/>
      <c r="QWZ30" s="7"/>
      <c r="QXA30" s="7"/>
      <c r="QXB30" s="7"/>
      <c r="QXC30" s="7"/>
      <c r="QXD30" s="7"/>
      <c r="QXE30" s="7"/>
      <c r="QXF30" s="7"/>
      <c r="QXG30" s="7"/>
      <c r="QXH30" s="7"/>
      <c r="QXI30" s="7"/>
      <c r="QXJ30" s="7"/>
      <c r="QXK30" s="7"/>
      <c r="QXL30" s="7"/>
      <c r="QXM30" s="7"/>
      <c r="QXN30" s="7"/>
      <c r="QXO30" s="7"/>
      <c r="QXP30" s="7"/>
      <c r="QXQ30" s="7"/>
      <c r="QXR30" s="7"/>
      <c r="QXS30" s="7"/>
      <c r="QXT30" s="7"/>
      <c r="QXU30" s="7"/>
      <c r="QXV30" s="7"/>
      <c r="QXW30" s="7"/>
      <c r="QXX30" s="7"/>
      <c r="QXY30" s="7"/>
      <c r="QXZ30" s="7"/>
      <c r="QYA30" s="7"/>
      <c r="QYB30" s="7"/>
      <c r="QYC30" s="7"/>
      <c r="QYD30" s="7"/>
      <c r="QYE30" s="7"/>
      <c r="QYF30" s="7"/>
      <c r="QYG30" s="7"/>
      <c r="QYH30" s="7"/>
      <c r="QYI30" s="7"/>
      <c r="QYJ30" s="7"/>
      <c r="QYK30" s="7"/>
      <c r="QYL30" s="7"/>
      <c r="QYM30" s="7"/>
      <c r="QYN30" s="7"/>
      <c r="QYO30" s="7"/>
      <c r="QYP30" s="7"/>
      <c r="QYQ30" s="7"/>
      <c r="QYR30" s="7"/>
      <c r="QYS30" s="7"/>
      <c r="QYT30" s="7"/>
      <c r="QYU30" s="7"/>
      <c r="QYV30" s="7"/>
      <c r="QYW30" s="7"/>
      <c r="QYX30" s="7"/>
      <c r="QYY30" s="7"/>
      <c r="QYZ30" s="7"/>
      <c r="QZA30" s="7"/>
      <c r="QZB30" s="7"/>
      <c r="QZC30" s="7"/>
      <c r="QZD30" s="7"/>
      <c r="QZE30" s="7"/>
      <c r="QZF30" s="7"/>
      <c r="QZG30" s="7"/>
      <c r="QZH30" s="7"/>
      <c r="QZI30" s="7"/>
      <c r="QZJ30" s="7"/>
      <c r="QZK30" s="7"/>
      <c r="QZL30" s="7"/>
      <c r="QZM30" s="7"/>
      <c r="QZN30" s="7"/>
      <c r="QZO30" s="7"/>
      <c r="QZP30" s="7"/>
      <c r="QZQ30" s="7"/>
      <c r="QZR30" s="7"/>
      <c r="QZS30" s="7"/>
      <c r="QZT30" s="7"/>
      <c r="QZU30" s="7"/>
      <c r="QZV30" s="7"/>
      <c r="QZW30" s="7"/>
      <c r="QZX30" s="7"/>
      <c r="QZY30" s="7"/>
      <c r="QZZ30" s="7"/>
      <c r="RAA30" s="7"/>
      <c r="RAB30" s="7"/>
      <c r="RAC30" s="7"/>
      <c r="RAD30" s="7"/>
      <c r="RAE30" s="7"/>
      <c r="RAF30" s="7"/>
      <c r="RAG30" s="7"/>
      <c r="RAH30" s="7"/>
      <c r="RAI30" s="7"/>
      <c r="RAJ30" s="7"/>
      <c r="RAK30" s="7"/>
      <c r="RAL30" s="7"/>
      <c r="RAM30" s="7"/>
      <c r="RAN30" s="7"/>
      <c r="RAO30" s="7"/>
      <c r="RAP30" s="7"/>
      <c r="RAQ30" s="7"/>
      <c r="RAR30" s="7"/>
      <c r="RAS30" s="7"/>
      <c r="RAT30" s="7"/>
      <c r="RAU30" s="7"/>
      <c r="RAV30" s="7"/>
      <c r="RAW30" s="7"/>
      <c r="RAX30" s="7"/>
      <c r="RAY30" s="7"/>
      <c r="RAZ30" s="7"/>
      <c r="RBA30" s="7"/>
      <c r="RBB30" s="7"/>
      <c r="RBC30" s="7"/>
      <c r="RBD30" s="7"/>
      <c r="RBE30" s="7"/>
      <c r="RBF30" s="7"/>
      <c r="RBG30" s="7"/>
      <c r="RBH30" s="7"/>
      <c r="RBI30" s="7"/>
      <c r="RBJ30" s="7"/>
      <c r="RBK30" s="7"/>
      <c r="RBL30" s="7"/>
      <c r="RBM30" s="7"/>
      <c r="RBN30" s="7"/>
      <c r="RBO30" s="7"/>
      <c r="RBP30" s="7"/>
      <c r="RBQ30" s="7"/>
      <c r="RBR30" s="7"/>
      <c r="RBS30" s="7"/>
      <c r="RBT30" s="7"/>
      <c r="RBU30" s="7"/>
      <c r="RBV30" s="7"/>
      <c r="RBW30" s="7"/>
      <c r="RBX30" s="7"/>
      <c r="RBY30" s="7"/>
      <c r="RBZ30" s="7"/>
      <c r="RCA30" s="7"/>
      <c r="RCB30" s="7"/>
      <c r="RCC30" s="7"/>
      <c r="RCD30" s="7"/>
      <c r="RCE30" s="7"/>
      <c r="RCF30" s="7"/>
      <c r="RCG30" s="7"/>
      <c r="RCH30" s="7"/>
      <c r="RCI30" s="7"/>
      <c r="RCJ30" s="7"/>
      <c r="RCK30" s="7"/>
      <c r="RCL30" s="7"/>
      <c r="RCM30" s="7"/>
      <c r="RCN30" s="7"/>
      <c r="RCO30" s="7"/>
      <c r="RCP30" s="7"/>
      <c r="RCQ30" s="7"/>
      <c r="RCR30" s="7"/>
      <c r="RCS30" s="7"/>
      <c r="RCT30" s="7"/>
      <c r="RCU30" s="7"/>
      <c r="RCV30" s="7"/>
      <c r="RCW30" s="7"/>
      <c r="RCX30" s="7"/>
      <c r="RCY30" s="7"/>
      <c r="RCZ30" s="7"/>
      <c r="RDA30" s="7"/>
      <c r="RDB30" s="7"/>
      <c r="RDC30" s="7"/>
      <c r="RDD30" s="7"/>
      <c r="RDE30" s="7"/>
      <c r="RDF30" s="7"/>
      <c r="RDG30" s="7"/>
      <c r="RDH30" s="7"/>
      <c r="RDI30" s="7"/>
      <c r="RDJ30" s="7"/>
      <c r="RDK30" s="7"/>
      <c r="RDL30" s="7"/>
      <c r="RDM30" s="7"/>
      <c r="RDN30" s="7"/>
      <c r="RDO30" s="7"/>
      <c r="RDP30" s="7"/>
      <c r="RDQ30" s="7"/>
      <c r="RDR30" s="7"/>
      <c r="RDS30" s="7"/>
      <c r="RDT30" s="7"/>
      <c r="RDU30" s="7"/>
      <c r="RDV30" s="7"/>
      <c r="RDW30" s="7"/>
      <c r="RDX30" s="7"/>
      <c r="RDY30" s="7"/>
      <c r="RDZ30" s="7"/>
      <c r="REA30" s="7"/>
      <c r="REB30" s="7"/>
      <c r="REC30" s="7"/>
      <c r="RED30" s="7"/>
      <c r="REE30" s="7"/>
      <c r="REF30" s="7"/>
      <c r="REG30" s="7"/>
      <c r="REH30" s="7"/>
      <c r="REI30" s="7"/>
      <c r="REJ30" s="7"/>
      <c r="REL30" s="7"/>
      <c r="REM30" s="7"/>
      <c r="REN30" s="7"/>
      <c r="REO30" s="7"/>
      <c r="REP30" s="7"/>
      <c r="REQ30" s="7"/>
      <c r="RER30" s="7"/>
      <c r="RES30" s="7"/>
      <c r="RET30" s="7"/>
      <c r="REU30" s="7"/>
      <c r="REV30" s="7"/>
      <c r="REW30" s="7"/>
      <c r="REX30" s="7"/>
      <c r="REY30" s="7"/>
      <c r="REZ30" s="7"/>
      <c r="RFA30" s="7"/>
      <c r="RFB30" s="7"/>
      <c r="RFC30" s="7"/>
      <c r="RFD30" s="7"/>
      <c r="RFE30" s="7"/>
      <c r="RFF30" s="7"/>
      <c r="RFG30" s="7"/>
      <c r="RFH30" s="7"/>
      <c r="RFI30" s="7"/>
      <c r="RFJ30" s="7"/>
      <c r="RFK30" s="7"/>
      <c r="RFL30" s="7"/>
      <c r="RFM30" s="7"/>
      <c r="RFN30" s="7"/>
      <c r="RFO30" s="7"/>
      <c r="RFP30" s="7"/>
      <c r="RFQ30" s="7"/>
      <c r="RFR30" s="7"/>
      <c r="RFS30" s="7"/>
      <c r="RFT30" s="7"/>
      <c r="RFU30" s="7"/>
      <c r="RFV30" s="7"/>
      <c r="RFW30" s="7"/>
      <c r="RFX30" s="7"/>
      <c r="RFY30" s="7"/>
      <c r="RFZ30" s="7"/>
      <c r="RGA30" s="7"/>
      <c r="RGB30" s="7"/>
      <c r="RGC30" s="7"/>
      <c r="RGD30" s="7"/>
      <c r="RGE30" s="7"/>
      <c r="RGF30" s="7"/>
      <c r="RGG30" s="7"/>
      <c r="RGH30" s="7"/>
      <c r="RGI30" s="7"/>
      <c r="RGJ30" s="7"/>
      <c r="RGK30" s="7"/>
      <c r="RGL30" s="7"/>
      <c r="RGM30" s="7"/>
      <c r="RGN30" s="7"/>
      <c r="RGO30" s="7"/>
      <c r="RGP30" s="7"/>
      <c r="RGQ30" s="7"/>
      <c r="RGR30" s="7"/>
      <c r="RGS30" s="7"/>
      <c r="RGT30" s="7"/>
      <c r="RGU30" s="7"/>
      <c r="RGV30" s="7"/>
      <c r="RGW30" s="7"/>
      <c r="RGX30" s="7"/>
      <c r="RGY30" s="7"/>
      <c r="RGZ30" s="7"/>
      <c r="RHA30" s="7"/>
      <c r="RHB30" s="7"/>
      <c r="RHC30" s="7"/>
      <c r="RHD30" s="7"/>
      <c r="RHE30" s="7"/>
      <c r="RHF30" s="7"/>
      <c r="RHG30" s="7"/>
      <c r="RHH30" s="7"/>
      <c r="RHI30" s="7"/>
      <c r="RHJ30" s="7"/>
      <c r="RHK30" s="7"/>
      <c r="RHL30" s="7"/>
      <c r="RHM30" s="7"/>
      <c r="RHN30" s="7"/>
      <c r="RHO30" s="7"/>
      <c r="RHP30" s="7"/>
      <c r="RHQ30" s="7"/>
      <c r="RHR30" s="7"/>
      <c r="RHS30" s="7"/>
      <c r="RHT30" s="7"/>
      <c r="RHU30" s="7"/>
      <c r="RHV30" s="7"/>
      <c r="RHW30" s="7"/>
      <c r="RHX30" s="7"/>
      <c r="RHY30" s="7"/>
      <c r="RHZ30" s="7"/>
      <c r="RIA30" s="7"/>
      <c r="RIB30" s="7"/>
      <c r="RIC30" s="7"/>
      <c r="RID30" s="7"/>
      <c r="RIE30" s="7"/>
      <c r="RIF30" s="7"/>
      <c r="RIG30" s="7"/>
      <c r="RIH30" s="7"/>
      <c r="RII30" s="7"/>
      <c r="RIJ30" s="7"/>
      <c r="RIK30" s="7"/>
      <c r="RIL30" s="7"/>
      <c r="RIM30" s="7"/>
      <c r="RIN30" s="7"/>
      <c r="RIO30" s="7"/>
      <c r="RIP30" s="7"/>
      <c r="RIQ30" s="7"/>
      <c r="RIR30" s="7"/>
      <c r="RIS30" s="7"/>
      <c r="RIT30" s="7"/>
      <c r="RIU30" s="7"/>
      <c r="RIV30" s="7"/>
      <c r="RIW30" s="7"/>
      <c r="RIX30" s="7"/>
      <c r="RIY30" s="7"/>
      <c r="RIZ30" s="7"/>
      <c r="RJA30" s="7"/>
      <c r="RJB30" s="7"/>
      <c r="RJC30" s="7"/>
      <c r="RJD30" s="7"/>
      <c r="RJE30" s="7"/>
      <c r="RJF30" s="7"/>
      <c r="RJG30" s="7"/>
      <c r="RJH30" s="7"/>
      <c r="RJI30" s="7"/>
      <c r="RJJ30" s="7"/>
      <c r="RJK30" s="7"/>
      <c r="RJL30" s="7"/>
      <c r="RJM30" s="7"/>
      <c r="RJN30" s="7"/>
      <c r="RJO30" s="7"/>
      <c r="RJP30" s="7"/>
      <c r="RJQ30" s="7"/>
      <c r="RJR30" s="7"/>
      <c r="RJS30" s="7"/>
      <c r="RJT30" s="7"/>
      <c r="RJU30" s="7"/>
      <c r="RJV30" s="7"/>
      <c r="RJW30" s="7"/>
      <c r="RJX30" s="7"/>
      <c r="RJY30" s="7"/>
      <c r="RJZ30" s="7"/>
      <c r="RKA30" s="7"/>
      <c r="RKB30" s="7"/>
      <c r="RKC30" s="7"/>
      <c r="RKD30" s="7"/>
      <c r="RKE30" s="7"/>
      <c r="RKF30" s="7"/>
      <c r="RKG30" s="7"/>
      <c r="RKH30" s="7"/>
      <c r="RKI30" s="7"/>
      <c r="RKJ30" s="7"/>
      <c r="RKK30" s="7"/>
      <c r="RKL30" s="7"/>
      <c r="RKM30" s="7"/>
      <c r="RKN30" s="7"/>
      <c r="RKO30" s="7"/>
      <c r="RKP30" s="7"/>
      <c r="RKQ30" s="7"/>
      <c r="RKR30" s="7"/>
      <c r="RKS30" s="7"/>
      <c r="RKT30" s="7"/>
      <c r="RKU30" s="7"/>
      <c r="RKV30" s="7"/>
      <c r="RKW30" s="7"/>
      <c r="RKX30" s="7"/>
      <c r="RKY30" s="7"/>
      <c r="RKZ30" s="7"/>
      <c r="RLA30" s="7"/>
      <c r="RLB30" s="7"/>
      <c r="RLC30" s="7"/>
      <c r="RLD30" s="7"/>
      <c r="RLE30" s="7"/>
      <c r="RLF30" s="7"/>
      <c r="RLG30" s="7"/>
      <c r="RLH30" s="7"/>
      <c r="RLI30" s="7"/>
      <c r="RLJ30" s="7"/>
      <c r="RLK30" s="7"/>
      <c r="RLL30" s="7"/>
      <c r="RLM30" s="7"/>
      <c r="RLN30" s="7"/>
      <c r="RLO30" s="7"/>
      <c r="RLP30" s="7"/>
      <c r="RLQ30" s="7"/>
      <c r="RLR30" s="7"/>
      <c r="RLS30" s="7"/>
      <c r="RLT30" s="7"/>
      <c r="RLU30" s="7"/>
      <c r="RLV30" s="7"/>
      <c r="RLW30" s="7"/>
      <c r="RLX30" s="7"/>
      <c r="RLY30" s="7"/>
      <c r="RLZ30" s="7"/>
      <c r="RMA30" s="7"/>
      <c r="RMB30" s="7"/>
      <c r="RMC30" s="7"/>
      <c r="RMD30" s="7"/>
      <c r="RME30" s="7"/>
      <c r="RMF30" s="7"/>
      <c r="RMG30" s="7"/>
      <c r="RMH30" s="7"/>
      <c r="RMI30" s="7"/>
      <c r="RMJ30" s="7"/>
      <c r="RMK30" s="7"/>
      <c r="RML30" s="7"/>
      <c r="RMM30" s="7"/>
      <c r="RMN30" s="7"/>
      <c r="RMO30" s="7"/>
      <c r="RMP30" s="7"/>
      <c r="RMQ30" s="7"/>
      <c r="RMR30" s="7"/>
      <c r="RMS30" s="7"/>
      <c r="RMT30" s="7"/>
      <c r="RMU30" s="7"/>
      <c r="RMV30" s="7"/>
      <c r="RMW30" s="7"/>
      <c r="RMX30" s="7"/>
      <c r="RMY30" s="7"/>
      <c r="RMZ30" s="7"/>
      <c r="RNA30" s="7"/>
      <c r="RNB30" s="7"/>
      <c r="RNC30" s="7"/>
      <c r="RND30" s="7"/>
      <c r="RNE30" s="7"/>
      <c r="RNF30" s="7"/>
      <c r="RNG30" s="7"/>
      <c r="RNH30" s="7"/>
      <c r="RNI30" s="7"/>
      <c r="RNJ30" s="7"/>
      <c r="RNK30" s="7"/>
      <c r="RNL30" s="7"/>
      <c r="RNM30" s="7"/>
      <c r="RNN30" s="7"/>
      <c r="RNO30" s="7"/>
      <c r="RNP30" s="7"/>
      <c r="RNQ30" s="7"/>
      <c r="RNR30" s="7"/>
      <c r="RNS30" s="7"/>
      <c r="RNT30" s="7"/>
      <c r="RNU30" s="7"/>
      <c r="RNV30" s="7"/>
      <c r="RNW30" s="7"/>
      <c r="RNX30" s="7"/>
      <c r="RNY30" s="7"/>
      <c r="RNZ30" s="7"/>
      <c r="ROA30" s="7"/>
      <c r="ROB30" s="7"/>
      <c r="ROC30" s="7"/>
      <c r="ROD30" s="7"/>
      <c r="ROE30" s="7"/>
      <c r="ROF30" s="7"/>
      <c r="ROH30" s="7"/>
      <c r="ROI30" s="7"/>
      <c r="ROJ30" s="7"/>
      <c r="ROK30" s="7"/>
      <c r="ROL30" s="7"/>
      <c r="ROM30" s="7"/>
      <c r="RON30" s="7"/>
      <c r="ROO30" s="7"/>
      <c r="ROP30" s="7"/>
      <c r="ROQ30" s="7"/>
      <c r="ROR30" s="7"/>
      <c r="ROS30" s="7"/>
      <c r="ROT30" s="7"/>
      <c r="ROU30" s="7"/>
      <c r="ROV30" s="7"/>
      <c r="ROW30" s="7"/>
      <c r="ROX30" s="7"/>
      <c r="ROY30" s="7"/>
      <c r="ROZ30" s="7"/>
      <c r="RPA30" s="7"/>
      <c r="RPB30" s="7"/>
      <c r="RPC30" s="7"/>
      <c r="RPD30" s="7"/>
      <c r="RPE30" s="7"/>
      <c r="RPF30" s="7"/>
      <c r="RPG30" s="7"/>
      <c r="RPH30" s="7"/>
      <c r="RPI30" s="7"/>
      <c r="RPJ30" s="7"/>
      <c r="RPK30" s="7"/>
      <c r="RPL30" s="7"/>
      <c r="RPM30" s="7"/>
      <c r="RPN30" s="7"/>
      <c r="RPO30" s="7"/>
      <c r="RPP30" s="7"/>
      <c r="RPQ30" s="7"/>
      <c r="RPR30" s="7"/>
      <c r="RPS30" s="7"/>
      <c r="RPT30" s="7"/>
      <c r="RPU30" s="7"/>
      <c r="RPV30" s="7"/>
      <c r="RPW30" s="7"/>
      <c r="RPX30" s="7"/>
      <c r="RPY30" s="7"/>
      <c r="RPZ30" s="7"/>
      <c r="RQA30" s="7"/>
      <c r="RQB30" s="7"/>
      <c r="RQC30" s="7"/>
      <c r="RQD30" s="7"/>
      <c r="RQE30" s="7"/>
      <c r="RQF30" s="7"/>
      <c r="RQG30" s="7"/>
      <c r="RQH30" s="7"/>
      <c r="RQI30" s="7"/>
      <c r="RQJ30" s="7"/>
      <c r="RQK30" s="7"/>
      <c r="RQL30" s="7"/>
      <c r="RQM30" s="7"/>
      <c r="RQN30" s="7"/>
      <c r="RQO30" s="7"/>
      <c r="RQP30" s="7"/>
      <c r="RQQ30" s="7"/>
      <c r="RQR30" s="7"/>
      <c r="RQS30" s="7"/>
      <c r="RQT30" s="7"/>
      <c r="RQU30" s="7"/>
      <c r="RQV30" s="7"/>
      <c r="RQW30" s="7"/>
      <c r="RQX30" s="7"/>
      <c r="RQY30" s="7"/>
      <c r="RQZ30" s="7"/>
      <c r="RRA30" s="7"/>
      <c r="RRB30" s="7"/>
      <c r="RRC30" s="7"/>
      <c r="RRD30" s="7"/>
      <c r="RRE30" s="7"/>
      <c r="RRF30" s="7"/>
      <c r="RRG30" s="7"/>
      <c r="RRH30" s="7"/>
      <c r="RRI30" s="7"/>
      <c r="RRJ30" s="7"/>
      <c r="RRK30" s="7"/>
      <c r="RRL30" s="7"/>
      <c r="RRM30" s="7"/>
      <c r="RRN30" s="7"/>
      <c r="RRO30" s="7"/>
      <c r="RRP30" s="7"/>
      <c r="RRQ30" s="7"/>
      <c r="RRR30" s="7"/>
      <c r="RRS30" s="7"/>
      <c r="RRT30" s="7"/>
      <c r="RRU30" s="7"/>
      <c r="RRV30" s="7"/>
      <c r="RRW30" s="7"/>
      <c r="RRX30" s="7"/>
      <c r="RRY30" s="7"/>
      <c r="RRZ30" s="7"/>
      <c r="RSA30" s="7"/>
      <c r="RSB30" s="7"/>
      <c r="RSC30" s="7"/>
      <c r="RSD30" s="7"/>
      <c r="RSE30" s="7"/>
      <c r="RSF30" s="7"/>
      <c r="RSG30" s="7"/>
      <c r="RSH30" s="7"/>
      <c r="RSI30" s="7"/>
      <c r="RSJ30" s="7"/>
      <c r="RSK30" s="7"/>
      <c r="RSL30" s="7"/>
      <c r="RSM30" s="7"/>
      <c r="RSN30" s="7"/>
      <c r="RSO30" s="7"/>
      <c r="RSP30" s="7"/>
      <c r="RSQ30" s="7"/>
      <c r="RSR30" s="7"/>
      <c r="RSS30" s="7"/>
      <c r="RST30" s="7"/>
      <c r="RSU30" s="7"/>
      <c r="RSV30" s="7"/>
      <c r="RSW30" s="7"/>
      <c r="RSX30" s="7"/>
      <c r="RSY30" s="7"/>
      <c r="RSZ30" s="7"/>
      <c r="RTA30" s="7"/>
      <c r="RTB30" s="7"/>
      <c r="RTC30" s="7"/>
      <c r="RTD30" s="7"/>
      <c r="RTE30" s="7"/>
      <c r="RTF30" s="7"/>
      <c r="RTG30" s="7"/>
      <c r="RTH30" s="7"/>
      <c r="RTI30" s="7"/>
      <c r="RTJ30" s="7"/>
      <c r="RTK30" s="7"/>
      <c r="RTL30" s="7"/>
      <c r="RTM30" s="7"/>
      <c r="RTN30" s="7"/>
      <c r="RTO30" s="7"/>
      <c r="RTP30" s="7"/>
      <c r="RTQ30" s="7"/>
      <c r="RTR30" s="7"/>
      <c r="RTS30" s="7"/>
      <c r="RTT30" s="7"/>
      <c r="RTU30" s="7"/>
      <c r="RTV30" s="7"/>
      <c r="RTW30" s="7"/>
      <c r="RTX30" s="7"/>
      <c r="RTY30" s="7"/>
      <c r="RTZ30" s="7"/>
      <c r="RUA30" s="7"/>
      <c r="RUB30" s="7"/>
      <c r="RUC30" s="7"/>
      <c r="RUD30" s="7"/>
      <c r="RUE30" s="7"/>
      <c r="RUF30" s="7"/>
      <c r="RUG30" s="7"/>
      <c r="RUH30" s="7"/>
      <c r="RUI30" s="7"/>
      <c r="RUJ30" s="7"/>
      <c r="RUK30" s="7"/>
      <c r="RUL30" s="7"/>
      <c r="RUM30" s="7"/>
      <c r="RUN30" s="7"/>
      <c r="RUO30" s="7"/>
      <c r="RUP30" s="7"/>
      <c r="RUQ30" s="7"/>
      <c r="RUR30" s="7"/>
      <c r="RUS30" s="7"/>
      <c r="RUT30" s="7"/>
      <c r="RUU30" s="7"/>
      <c r="RUV30" s="7"/>
      <c r="RUW30" s="7"/>
      <c r="RUX30" s="7"/>
      <c r="RUY30" s="7"/>
      <c r="RUZ30" s="7"/>
      <c r="RVA30" s="7"/>
      <c r="RVB30" s="7"/>
      <c r="RVC30" s="7"/>
      <c r="RVD30" s="7"/>
      <c r="RVE30" s="7"/>
      <c r="RVF30" s="7"/>
      <c r="RVG30" s="7"/>
      <c r="RVH30" s="7"/>
      <c r="RVI30" s="7"/>
      <c r="RVJ30" s="7"/>
      <c r="RVK30" s="7"/>
      <c r="RVL30" s="7"/>
      <c r="RVM30" s="7"/>
      <c r="RVN30" s="7"/>
      <c r="RVO30" s="7"/>
      <c r="RVP30" s="7"/>
      <c r="RVQ30" s="7"/>
      <c r="RVR30" s="7"/>
      <c r="RVS30" s="7"/>
      <c r="RVT30" s="7"/>
      <c r="RVU30" s="7"/>
      <c r="RVV30" s="7"/>
      <c r="RVW30" s="7"/>
      <c r="RVX30" s="7"/>
      <c r="RVY30" s="7"/>
      <c r="RVZ30" s="7"/>
      <c r="RWA30" s="7"/>
      <c r="RWB30" s="7"/>
      <c r="RWC30" s="7"/>
      <c r="RWD30" s="7"/>
      <c r="RWE30" s="7"/>
      <c r="RWF30" s="7"/>
      <c r="RWG30" s="7"/>
      <c r="RWH30" s="7"/>
      <c r="RWI30" s="7"/>
      <c r="RWJ30" s="7"/>
      <c r="RWK30" s="7"/>
      <c r="RWL30" s="7"/>
      <c r="RWM30" s="7"/>
      <c r="RWN30" s="7"/>
      <c r="RWO30" s="7"/>
      <c r="RWP30" s="7"/>
      <c r="RWQ30" s="7"/>
      <c r="RWR30" s="7"/>
      <c r="RWS30" s="7"/>
      <c r="RWT30" s="7"/>
      <c r="RWU30" s="7"/>
      <c r="RWV30" s="7"/>
      <c r="RWW30" s="7"/>
      <c r="RWX30" s="7"/>
      <c r="RWY30" s="7"/>
      <c r="RWZ30" s="7"/>
      <c r="RXA30" s="7"/>
      <c r="RXB30" s="7"/>
      <c r="RXC30" s="7"/>
      <c r="RXD30" s="7"/>
      <c r="RXE30" s="7"/>
      <c r="RXF30" s="7"/>
      <c r="RXG30" s="7"/>
      <c r="RXH30" s="7"/>
      <c r="RXI30" s="7"/>
      <c r="RXJ30" s="7"/>
      <c r="RXK30" s="7"/>
      <c r="RXL30" s="7"/>
      <c r="RXM30" s="7"/>
      <c r="RXN30" s="7"/>
      <c r="RXO30" s="7"/>
      <c r="RXP30" s="7"/>
      <c r="RXQ30" s="7"/>
      <c r="RXR30" s="7"/>
      <c r="RXS30" s="7"/>
      <c r="RXT30" s="7"/>
      <c r="RXU30" s="7"/>
      <c r="RXV30" s="7"/>
      <c r="RXW30" s="7"/>
      <c r="RXX30" s="7"/>
      <c r="RXY30" s="7"/>
      <c r="RXZ30" s="7"/>
      <c r="RYA30" s="7"/>
      <c r="RYB30" s="7"/>
      <c r="RYD30" s="7"/>
      <c r="RYE30" s="7"/>
      <c r="RYF30" s="7"/>
      <c r="RYG30" s="7"/>
      <c r="RYH30" s="7"/>
      <c r="RYI30" s="7"/>
      <c r="RYJ30" s="7"/>
      <c r="RYK30" s="7"/>
      <c r="RYL30" s="7"/>
      <c r="RYM30" s="7"/>
      <c r="RYN30" s="7"/>
      <c r="RYO30" s="7"/>
      <c r="RYP30" s="7"/>
      <c r="RYQ30" s="7"/>
      <c r="RYR30" s="7"/>
      <c r="RYS30" s="7"/>
      <c r="RYT30" s="7"/>
      <c r="RYU30" s="7"/>
      <c r="RYV30" s="7"/>
      <c r="RYW30" s="7"/>
      <c r="RYX30" s="7"/>
      <c r="RYY30" s="7"/>
      <c r="RYZ30" s="7"/>
      <c r="RZA30" s="7"/>
      <c r="RZB30" s="7"/>
      <c r="RZC30" s="7"/>
      <c r="RZD30" s="7"/>
      <c r="RZE30" s="7"/>
      <c r="RZF30" s="7"/>
      <c r="RZG30" s="7"/>
      <c r="RZH30" s="7"/>
      <c r="RZI30" s="7"/>
      <c r="RZJ30" s="7"/>
      <c r="RZK30" s="7"/>
      <c r="RZL30" s="7"/>
      <c r="RZM30" s="7"/>
      <c r="RZN30" s="7"/>
      <c r="RZO30" s="7"/>
      <c r="RZP30" s="7"/>
      <c r="RZQ30" s="7"/>
      <c r="RZR30" s="7"/>
      <c r="RZS30" s="7"/>
      <c r="RZT30" s="7"/>
      <c r="RZU30" s="7"/>
      <c r="RZV30" s="7"/>
      <c r="RZW30" s="7"/>
      <c r="RZX30" s="7"/>
      <c r="RZY30" s="7"/>
      <c r="RZZ30" s="7"/>
      <c r="SAA30" s="7"/>
      <c r="SAB30" s="7"/>
      <c r="SAC30" s="7"/>
      <c r="SAD30" s="7"/>
      <c r="SAE30" s="7"/>
      <c r="SAF30" s="7"/>
      <c r="SAG30" s="7"/>
      <c r="SAH30" s="7"/>
      <c r="SAI30" s="7"/>
      <c r="SAJ30" s="7"/>
      <c r="SAK30" s="7"/>
      <c r="SAL30" s="7"/>
      <c r="SAM30" s="7"/>
      <c r="SAN30" s="7"/>
      <c r="SAO30" s="7"/>
      <c r="SAP30" s="7"/>
      <c r="SAQ30" s="7"/>
      <c r="SAR30" s="7"/>
      <c r="SAS30" s="7"/>
      <c r="SAT30" s="7"/>
      <c r="SAU30" s="7"/>
      <c r="SAV30" s="7"/>
      <c r="SAW30" s="7"/>
      <c r="SAX30" s="7"/>
      <c r="SAY30" s="7"/>
      <c r="SAZ30" s="7"/>
      <c r="SBA30" s="7"/>
      <c r="SBB30" s="7"/>
      <c r="SBC30" s="7"/>
      <c r="SBD30" s="7"/>
      <c r="SBE30" s="7"/>
      <c r="SBF30" s="7"/>
      <c r="SBG30" s="7"/>
      <c r="SBH30" s="7"/>
      <c r="SBI30" s="7"/>
      <c r="SBJ30" s="7"/>
      <c r="SBK30" s="7"/>
      <c r="SBL30" s="7"/>
      <c r="SBM30" s="7"/>
      <c r="SBN30" s="7"/>
      <c r="SBO30" s="7"/>
      <c r="SBP30" s="7"/>
      <c r="SBQ30" s="7"/>
      <c r="SBR30" s="7"/>
      <c r="SBS30" s="7"/>
      <c r="SBT30" s="7"/>
      <c r="SBU30" s="7"/>
      <c r="SBV30" s="7"/>
      <c r="SBW30" s="7"/>
      <c r="SBX30" s="7"/>
      <c r="SBY30" s="7"/>
      <c r="SBZ30" s="7"/>
      <c r="SCA30" s="7"/>
      <c r="SCB30" s="7"/>
      <c r="SCC30" s="7"/>
      <c r="SCD30" s="7"/>
      <c r="SCE30" s="7"/>
      <c r="SCF30" s="7"/>
      <c r="SCG30" s="7"/>
      <c r="SCH30" s="7"/>
      <c r="SCI30" s="7"/>
      <c r="SCJ30" s="7"/>
      <c r="SCK30" s="7"/>
      <c r="SCL30" s="7"/>
      <c r="SCM30" s="7"/>
      <c r="SCN30" s="7"/>
      <c r="SCO30" s="7"/>
      <c r="SCP30" s="7"/>
      <c r="SCQ30" s="7"/>
      <c r="SCR30" s="7"/>
      <c r="SCS30" s="7"/>
      <c r="SCT30" s="7"/>
      <c r="SCU30" s="7"/>
      <c r="SCV30" s="7"/>
      <c r="SCW30" s="7"/>
      <c r="SCX30" s="7"/>
      <c r="SCY30" s="7"/>
      <c r="SCZ30" s="7"/>
      <c r="SDA30" s="7"/>
      <c r="SDB30" s="7"/>
      <c r="SDC30" s="7"/>
      <c r="SDD30" s="7"/>
      <c r="SDE30" s="7"/>
      <c r="SDF30" s="7"/>
      <c r="SDG30" s="7"/>
      <c r="SDH30" s="7"/>
      <c r="SDI30" s="7"/>
      <c r="SDJ30" s="7"/>
      <c r="SDK30" s="7"/>
      <c r="SDL30" s="7"/>
      <c r="SDM30" s="7"/>
      <c r="SDN30" s="7"/>
      <c r="SDO30" s="7"/>
      <c r="SDP30" s="7"/>
      <c r="SDQ30" s="7"/>
      <c r="SDR30" s="7"/>
      <c r="SDS30" s="7"/>
      <c r="SDT30" s="7"/>
      <c r="SDU30" s="7"/>
      <c r="SDV30" s="7"/>
      <c r="SDW30" s="7"/>
      <c r="SDX30" s="7"/>
      <c r="SDY30" s="7"/>
      <c r="SDZ30" s="7"/>
      <c r="SEA30" s="7"/>
      <c r="SEB30" s="7"/>
      <c r="SEC30" s="7"/>
      <c r="SED30" s="7"/>
      <c r="SEE30" s="7"/>
      <c r="SEF30" s="7"/>
      <c r="SEG30" s="7"/>
      <c r="SEH30" s="7"/>
      <c r="SEI30" s="7"/>
      <c r="SEJ30" s="7"/>
      <c r="SEK30" s="7"/>
      <c r="SEL30" s="7"/>
      <c r="SEM30" s="7"/>
      <c r="SEN30" s="7"/>
      <c r="SEO30" s="7"/>
      <c r="SEP30" s="7"/>
      <c r="SEQ30" s="7"/>
      <c r="SER30" s="7"/>
      <c r="SES30" s="7"/>
      <c r="SET30" s="7"/>
      <c r="SEU30" s="7"/>
      <c r="SEV30" s="7"/>
      <c r="SEW30" s="7"/>
      <c r="SEX30" s="7"/>
      <c r="SEY30" s="7"/>
      <c r="SEZ30" s="7"/>
      <c r="SFA30" s="7"/>
      <c r="SFB30" s="7"/>
      <c r="SFC30" s="7"/>
      <c r="SFD30" s="7"/>
      <c r="SFE30" s="7"/>
      <c r="SFF30" s="7"/>
      <c r="SFG30" s="7"/>
      <c r="SFH30" s="7"/>
      <c r="SFI30" s="7"/>
      <c r="SFJ30" s="7"/>
      <c r="SFK30" s="7"/>
      <c r="SFL30" s="7"/>
      <c r="SFM30" s="7"/>
      <c r="SFN30" s="7"/>
      <c r="SFO30" s="7"/>
      <c r="SFP30" s="7"/>
      <c r="SFQ30" s="7"/>
      <c r="SFR30" s="7"/>
      <c r="SFS30" s="7"/>
      <c r="SFT30" s="7"/>
      <c r="SFU30" s="7"/>
      <c r="SFV30" s="7"/>
      <c r="SFW30" s="7"/>
      <c r="SFX30" s="7"/>
      <c r="SFY30" s="7"/>
      <c r="SFZ30" s="7"/>
      <c r="SGA30" s="7"/>
      <c r="SGB30" s="7"/>
      <c r="SGC30" s="7"/>
      <c r="SGD30" s="7"/>
      <c r="SGE30" s="7"/>
      <c r="SGF30" s="7"/>
      <c r="SGG30" s="7"/>
      <c r="SGH30" s="7"/>
      <c r="SGI30" s="7"/>
      <c r="SGJ30" s="7"/>
      <c r="SGK30" s="7"/>
      <c r="SGL30" s="7"/>
      <c r="SGM30" s="7"/>
      <c r="SGN30" s="7"/>
      <c r="SGO30" s="7"/>
      <c r="SGP30" s="7"/>
      <c r="SGQ30" s="7"/>
      <c r="SGR30" s="7"/>
      <c r="SGS30" s="7"/>
      <c r="SGT30" s="7"/>
      <c r="SGU30" s="7"/>
      <c r="SGV30" s="7"/>
      <c r="SGW30" s="7"/>
      <c r="SGX30" s="7"/>
      <c r="SGY30" s="7"/>
      <c r="SGZ30" s="7"/>
      <c r="SHA30" s="7"/>
      <c r="SHB30" s="7"/>
      <c r="SHC30" s="7"/>
      <c r="SHD30" s="7"/>
      <c r="SHE30" s="7"/>
      <c r="SHF30" s="7"/>
      <c r="SHG30" s="7"/>
      <c r="SHH30" s="7"/>
      <c r="SHI30" s="7"/>
      <c r="SHJ30" s="7"/>
      <c r="SHK30" s="7"/>
      <c r="SHL30" s="7"/>
      <c r="SHM30" s="7"/>
      <c r="SHN30" s="7"/>
      <c r="SHO30" s="7"/>
      <c r="SHP30" s="7"/>
      <c r="SHQ30" s="7"/>
      <c r="SHR30" s="7"/>
      <c r="SHS30" s="7"/>
      <c r="SHT30" s="7"/>
      <c r="SHU30" s="7"/>
      <c r="SHV30" s="7"/>
      <c r="SHW30" s="7"/>
      <c r="SHX30" s="7"/>
      <c r="SHZ30" s="7"/>
      <c r="SIA30" s="7"/>
      <c r="SIB30" s="7"/>
      <c r="SIC30" s="7"/>
      <c r="SID30" s="7"/>
      <c r="SIE30" s="7"/>
      <c r="SIF30" s="7"/>
      <c r="SIG30" s="7"/>
      <c r="SIH30" s="7"/>
      <c r="SII30" s="7"/>
      <c r="SIJ30" s="7"/>
      <c r="SIK30" s="7"/>
      <c r="SIL30" s="7"/>
      <c r="SIM30" s="7"/>
      <c r="SIN30" s="7"/>
      <c r="SIO30" s="7"/>
      <c r="SIP30" s="7"/>
      <c r="SIQ30" s="7"/>
      <c r="SIR30" s="7"/>
      <c r="SIS30" s="7"/>
      <c r="SIT30" s="7"/>
      <c r="SIU30" s="7"/>
      <c r="SIV30" s="7"/>
      <c r="SIW30" s="7"/>
      <c r="SIX30" s="7"/>
      <c r="SIY30" s="7"/>
      <c r="SIZ30" s="7"/>
      <c r="SJA30" s="7"/>
      <c r="SJB30" s="7"/>
      <c r="SJC30" s="7"/>
      <c r="SJD30" s="7"/>
      <c r="SJE30" s="7"/>
      <c r="SJF30" s="7"/>
      <c r="SJG30" s="7"/>
      <c r="SJH30" s="7"/>
      <c r="SJI30" s="7"/>
      <c r="SJJ30" s="7"/>
      <c r="SJK30" s="7"/>
      <c r="SJL30" s="7"/>
      <c r="SJM30" s="7"/>
      <c r="SJN30" s="7"/>
      <c r="SJO30" s="7"/>
      <c r="SJP30" s="7"/>
      <c r="SJQ30" s="7"/>
      <c r="SJR30" s="7"/>
      <c r="SJS30" s="7"/>
      <c r="SJT30" s="7"/>
      <c r="SJU30" s="7"/>
      <c r="SJV30" s="7"/>
      <c r="SJW30" s="7"/>
      <c r="SJX30" s="7"/>
      <c r="SJY30" s="7"/>
      <c r="SJZ30" s="7"/>
      <c r="SKA30" s="7"/>
      <c r="SKB30" s="7"/>
      <c r="SKC30" s="7"/>
      <c r="SKD30" s="7"/>
      <c r="SKE30" s="7"/>
      <c r="SKF30" s="7"/>
      <c r="SKG30" s="7"/>
      <c r="SKH30" s="7"/>
      <c r="SKI30" s="7"/>
      <c r="SKJ30" s="7"/>
      <c r="SKK30" s="7"/>
      <c r="SKL30" s="7"/>
      <c r="SKM30" s="7"/>
      <c r="SKN30" s="7"/>
      <c r="SKO30" s="7"/>
      <c r="SKP30" s="7"/>
      <c r="SKQ30" s="7"/>
      <c r="SKR30" s="7"/>
      <c r="SKS30" s="7"/>
      <c r="SKT30" s="7"/>
      <c r="SKU30" s="7"/>
      <c r="SKV30" s="7"/>
      <c r="SKW30" s="7"/>
      <c r="SKX30" s="7"/>
      <c r="SKY30" s="7"/>
      <c r="SKZ30" s="7"/>
      <c r="SLA30" s="7"/>
      <c r="SLB30" s="7"/>
      <c r="SLC30" s="7"/>
      <c r="SLD30" s="7"/>
      <c r="SLE30" s="7"/>
      <c r="SLF30" s="7"/>
      <c r="SLG30" s="7"/>
      <c r="SLH30" s="7"/>
      <c r="SLI30" s="7"/>
      <c r="SLJ30" s="7"/>
      <c r="SLK30" s="7"/>
      <c r="SLL30" s="7"/>
      <c r="SLM30" s="7"/>
      <c r="SLN30" s="7"/>
      <c r="SLO30" s="7"/>
      <c r="SLP30" s="7"/>
      <c r="SLQ30" s="7"/>
      <c r="SLR30" s="7"/>
      <c r="SLS30" s="7"/>
      <c r="SLT30" s="7"/>
      <c r="SLU30" s="7"/>
      <c r="SLV30" s="7"/>
      <c r="SLW30" s="7"/>
      <c r="SLX30" s="7"/>
      <c r="SLY30" s="7"/>
      <c r="SLZ30" s="7"/>
      <c r="SMA30" s="7"/>
      <c r="SMB30" s="7"/>
      <c r="SMC30" s="7"/>
      <c r="SMD30" s="7"/>
      <c r="SME30" s="7"/>
      <c r="SMF30" s="7"/>
      <c r="SMG30" s="7"/>
      <c r="SMH30" s="7"/>
      <c r="SMI30" s="7"/>
      <c r="SMJ30" s="7"/>
      <c r="SMK30" s="7"/>
      <c r="SML30" s="7"/>
      <c r="SMM30" s="7"/>
      <c r="SMN30" s="7"/>
      <c r="SMO30" s="7"/>
      <c r="SMP30" s="7"/>
      <c r="SMQ30" s="7"/>
      <c r="SMR30" s="7"/>
      <c r="SMS30" s="7"/>
      <c r="SMT30" s="7"/>
      <c r="SMU30" s="7"/>
      <c r="SMV30" s="7"/>
      <c r="SMW30" s="7"/>
      <c r="SMX30" s="7"/>
      <c r="SMY30" s="7"/>
      <c r="SMZ30" s="7"/>
      <c r="SNA30" s="7"/>
      <c r="SNB30" s="7"/>
      <c r="SNC30" s="7"/>
      <c r="SND30" s="7"/>
      <c r="SNE30" s="7"/>
      <c r="SNF30" s="7"/>
      <c r="SNG30" s="7"/>
      <c r="SNH30" s="7"/>
      <c r="SNI30" s="7"/>
      <c r="SNJ30" s="7"/>
      <c r="SNK30" s="7"/>
      <c r="SNL30" s="7"/>
      <c r="SNM30" s="7"/>
      <c r="SNN30" s="7"/>
      <c r="SNO30" s="7"/>
      <c r="SNP30" s="7"/>
      <c r="SNQ30" s="7"/>
      <c r="SNR30" s="7"/>
      <c r="SNS30" s="7"/>
      <c r="SNT30" s="7"/>
      <c r="SNU30" s="7"/>
      <c r="SNV30" s="7"/>
      <c r="SNW30" s="7"/>
      <c r="SNX30" s="7"/>
      <c r="SNY30" s="7"/>
      <c r="SNZ30" s="7"/>
      <c r="SOA30" s="7"/>
      <c r="SOB30" s="7"/>
      <c r="SOC30" s="7"/>
      <c r="SOD30" s="7"/>
      <c r="SOE30" s="7"/>
      <c r="SOF30" s="7"/>
      <c r="SOG30" s="7"/>
      <c r="SOH30" s="7"/>
      <c r="SOI30" s="7"/>
      <c r="SOJ30" s="7"/>
      <c r="SOK30" s="7"/>
      <c r="SOL30" s="7"/>
      <c r="SOM30" s="7"/>
      <c r="SON30" s="7"/>
      <c r="SOO30" s="7"/>
      <c r="SOP30" s="7"/>
      <c r="SOQ30" s="7"/>
      <c r="SOR30" s="7"/>
      <c r="SOS30" s="7"/>
      <c r="SOT30" s="7"/>
      <c r="SOU30" s="7"/>
      <c r="SOV30" s="7"/>
      <c r="SOW30" s="7"/>
      <c r="SOX30" s="7"/>
      <c r="SOY30" s="7"/>
      <c r="SOZ30" s="7"/>
      <c r="SPA30" s="7"/>
      <c r="SPB30" s="7"/>
      <c r="SPC30" s="7"/>
      <c r="SPD30" s="7"/>
      <c r="SPE30" s="7"/>
      <c r="SPF30" s="7"/>
      <c r="SPG30" s="7"/>
      <c r="SPH30" s="7"/>
      <c r="SPI30" s="7"/>
      <c r="SPJ30" s="7"/>
      <c r="SPK30" s="7"/>
      <c r="SPL30" s="7"/>
      <c r="SPM30" s="7"/>
      <c r="SPN30" s="7"/>
      <c r="SPO30" s="7"/>
      <c r="SPP30" s="7"/>
      <c r="SPQ30" s="7"/>
      <c r="SPR30" s="7"/>
      <c r="SPS30" s="7"/>
      <c r="SPT30" s="7"/>
      <c r="SPU30" s="7"/>
      <c r="SPV30" s="7"/>
      <c r="SPW30" s="7"/>
      <c r="SPX30" s="7"/>
      <c r="SPY30" s="7"/>
      <c r="SPZ30" s="7"/>
      <c r="SQA30" s="7"/>
      <c r="SQB30" s="7"/>
      <c r="SQC30" s="7"/>
      <c r="SQD30" s="7"/>
      <c r="SQE30" s="7"/>
      <c r="SQF30" s="7"/>
      <c r="SQG30" s="7"/>
      <c r="SQH30" s="7"/>
      <c r="SQI30" s="7"/>
      <c r="SQJ30" s="7"/>
      <c r="SQK30" s="7"/>
      <c r="SQL30" s="7"/>
      <c r="SQM30" s="7"/>
      <c r="SQN30" s="7"/>
      <c r="SQO30" s="7"/>
      <c r="SQP30" s="7"/>
      <c r="SQQ30" s="7"/>
      <c r="SQR30" s="7"/>
      <c r="SQS30" s="7"/>
      <c r="SQT30" s="7"/>
      <c r="SQU30" s="7"/>
      <c r="SQV30" s="7"/>
      <c r="SQW30" s="7"/>
      <c r="SQX30" s="7"/>
      <c r="SQY30" s="7"/>
      <c r="SQZ30" s="7"/>
      <c r="SRA30" s="7"/>
      <c r="SRB30" s="7"/>
      <c r="SRC30" s="7"/>
      <c r="SRD30" s="7"/>
      <c r="SRE30" s="7"/>
      <c r="SRF30" s="7"/>
      <c r="SRG30" s="7"/>
      <c r="SRH30" s="7"/>
      <c r="SRI30" s="7"/>
      <c r="SRJ30" s="7"/>
      <c r="SRK30" s="7"/>
      <c r="SRL30" s="7"/>
      <c r="SRM30" s="7"/>
      <c r="SRN30" s="7"/>
      <c r="SRO30" s="7"/>
      <c r="SRP30" s="7"/>
      <c r="SRQ30" s="7"/>
      <c r="SRR30" s="7"/>
      <c r="SRS30" s="7"/>
      <c r="SRT30" s="7"/>
      <c r="SRV30" s="7"/>
      <c r="SRW30" s="7"/>
      <c r="SRX30" s="7"/>
      <c r="SRY30" s="7"/>
      <c r="SRZ30" s="7"/>
      <c r="SSA30" s="7"/>
      <c r="SSB30" s="7"/>
      <c r="SSC30" s="7"/>
      <c r="SSD30" s="7"/>
      <c r="SSE30" s="7"/>
      <c r="SSF30" s="7"/>
      <c r="SSG30" s="7"/>
      <c r="SSH30" s="7"/>
      <c r="SSI30" s="7"/>
      <c r="SSJ30" s="7"/>
      <c r="SSK30" s="7"/>
      <c r="SSL30" s="7"/>
      <c r="SSM30" s="7"/>
      <c r="SSN30" s="7"/>
      <c r="SSO30" s="7"/>
      <c r="SSP30" s="7"/>
      <c r="SSQ30" s="7"/>
      <c r="SSR30" s="7"/>
      <c r="SSS30" s="7"/>
      <c r="SST30" s="7"/>
      <c r="SSU30" s="7"/>
      <c r="SSV30" s="7"/>
      <c r="SSW30" s="7"/>
      <c r="SSX30" s="7"/>
      <c r="SSY30" s="7"/>
      <c r="SSZ30" s="7"/>
      <c r="STA30" s="7"/>
      <c r="STB30" s="7"/>
      <c r="STC30" s="7"/>
      <c r="STD30" s="7"/>
      <c r="STE30" s="7"/>
      <c r="STF30" s="7"/>
      <c r="STG30" s="7"/>
      <c r="STH30" s="7"/>
      <c r="STI30" s="7"/>
      <c r="STJ30" s="7"/>
      <c r="STK30" s="7"/>
      <c r="STL30" s="7"/>
      <c r="STM30" s="7"/>
      <c r="STN30" s="7"/>
      <c r="STO30" s="7"/>
      <c r="STP30" s="7"/>
      <c r="STQ30" s="7"/>
      <c r="STR30" s="7"/>
      <c r="STS30" s="7"/>
      <c r="STT30" s="7"/>
      <c r="STU30" s="7"/>
      <c r="STV30" s="7"/>
      <c r="STW30" s="7"/>
      <c r="STX30" s="7"/>
      <c r="STY30" s="7"/>
      <c r="STZ30" s="7"/>
      <c r="SUA30" s="7"/>
      <c r="SUB30" s="7"/>
      <c r="SUC30" s="7"/>
      <c r="SUD30" s="7"/>
      <c r="SUE30" s="7"/>
      <c r="SUF30" s="7"/>
      <c r="SUG30" s="7"/>
      <c r="SUH30" s="7"/>
      <c r="SUI30" s="7"/>
      <c r="SUJ30" s="7"/>
      <c r="SUK30" s="7"/>
      <c r="SUL30" s="7"/>
      <c r="SUM30" s="7"/>
      <c r="SUN30" s="7"/>
      <c r="SUO30" s="7"/>
      <c r="SUP30" s="7"/>
      <c r="SUQ30" s="7"/>
      <c r="SUR30" s="7"/>
      <c r="SUS30" s="7"/>
      <c r="SUT30" s="7"/>
      <c r="SUU30" s="7"/>
      <c r="SUV30" s="7"/>
      <c r="SUW30" s="7"/>
      <c r="SUX30" s="7"/>
      <c r="SUY30" s="7"/>
      <c r="SUZ30" s="7"/>
      <c r="SVA30" s="7"/>
      <c r="SVB30" s="7"/>
      <c r="SVC30" s="7"/>
      <c r="SVD30" s="7"/>
      <c r="SVE30" s="7"/>
      <c r="SVF30" s="7"/>
      <c r="SVG30" s="7"/>
      <c r="SVH30" s="7"/>
      <c r="SVI30" s="7"/>
      <c r="SVJ30" s="7"/>
      <c r="SVK30" s="7"/>
      <c r="SVL30" s="7"/>
      <c r="SVM30" s="7"/>
      <c r="SVN30" s="7"/>
      <c r="SVO30" s="7"/>
      <c r="SVP30" s="7"/>
      <c r="SVQ30" s="7"/>
      <c r="SVR30" s="7"/>
      <c r="SVS30" s="7"/>
      <c r="SVT30" s="7"/>
      <c r="SVU30" s="7"/>
      <c r="SVV30" s="7"/>
      <c r="SVW30" s="7"/>
      <c r="SVX30" s="7"/>
      <c r="SVY30" s="7"/>
      <c r="SVZ30" s="7"/>
      <c r="SWA30" s="7"/>
      <c r="SWB30" s="7"/>
      <c r="SWC30" s="7"/>
      <c r="SWD30" s="7"/>
      <c r="SWE30" s="7"/>
      <c r="SWF30" s="7"/>
      <c r="SWG30" s="7"/>
      <c r="SWH30" s="7"/>
      <c r="SWI30" s="7"/>
      <c r="SWJ30" s="7"/>
      <c r="SWK30" s="7"/>
      <c r="SWL30" s="7"/>
      <c r="SWM30" s="7"/>
      <c r="SWN30" s="7"/>
      <c r="SWO30" s="7"/>
      <c r="SWP30" s="7"/>
      <c r="SWQ30" s="7"/>
      <c r="SWR30" s="7"/>
      <c r="SWS30" s="7"/>
      <c r="SWT30" s="7"/>
      <c r="SWU30" s="7"/>
      <c r="SWV30" s="7"/>
      <c r="SWW30" s="7"/>
      <c r="SWX30" s="7"/>
      <c r="SWY30" s="7"/>
      <c r="SWZ30" s="7"/>
      <c r="SXA30" s="7"/>
      <c r="SXB30" s="7"/>
      <c r="SXC30" s="7"/>
      <c r="SXD30" s="7"/>
      <c r="SXE30" s="7"/>
      <c r="SXF30" s="7"/>
      <c r="SXG30" s="7"/>
      <c r="SXH30" s="7"/>
      <c r="SXI30" s="7"/>
      <c r="SXJ30" s="7"/>
      <c r="SXK30" s="7"/>
      <c r="SXL30" s="7"/>
      <c r="SXM30" s="7"/>
      <c r="SXN30" s="7"/>
      <c r="SXO30" s="7"/>
      <c r="SXP30" s="7"/>
      <c r="SXQ30" s="7"/>
      <c r="SXR30" s="7"/>
      <c r="SXS30" s="7"/>
      <c r="SXT30" s="7"/>
      <c r="SXU30" s="7"/>
      <c r="SXV30" s="7"/>
      <c r="SXW30" s="7"/>
      <c r="SXX30" s="7"/>
      <c r="SXY30" s="7"/>
      <c r="SXZ30" s="7"/>
      <c r="SYA30" s="7"/>
      <c r="SYB30" s="7"/>
      <c r="SYC30" s="7"/>
      <c r="SYD30" s="7"/>
      <c r="SYE30" s="7"/>
      <c r="SYF30" s="7"/>
      <c r="SYG30" s="7"/>
      <c r="SYH30" s="7"/>
      <c r="SYI30" s="7"/>
      <c r="SYJ30" s="7"/>
      <c r="SYK30" s="7"/>
      <c r="SYL30" s="7"/>
      <c r="SYM30" s="7"/>
      <c r="SYN30" s="7"/>
      <c r="SYO30" s="7"/>
      <c r="SYP30" s="7"/>
      <c r="SYQ30" s="7"/>
      <c r="SYR30" s="7"/>
      <c r="SYS30" s="7"/>
      <c r="SYT30" s="7"/>
      <c r="SYU30" s="7"/>
      <c r="SYV30" s="7"/>
      <c r="SYW30" s="7"/>
      <c r="SYX30" s="7"/>
      <c r="SYY30" s="7"/>
      <c r="SYZ30" s="7"/>
      <c r="SZA30" s="7"/>
      <c r="SZB30" s="7"/>
      <c r="SZC30" s="7"/>
      <c r="SZD30" s="7"/>
      <c r="SZE30" s="7"/>
      <c r="SZF30" s="7"/>
      <c r="SZG30" s="7"/>
      <c r="SZH30" s="7"/>
      <c r="SZI30" s="7"/>
      <c r="SZJ30" s="7"/>
      <c r="SZK30" s="7"/>
      <c r="SZL30" s="7"/>
      <c r="SZM30" s="7"/>
      <c r="SZN30" s="7"/>
      <c r="SZO30" s="7"/>
      <c r="SZP30" s="7"/>
      <c r="SZQ30" s="7"/>
      <c r="SZR30" s="7"/>
      <c r="SZS30" s="7"/>
      <c r="SZT30" s="7"/>
      <c r="SZU30" s="7"/>
      <c r="SZV30" s="7"/>
      <c r="SZW30" s="7"/>
      <c r="SZX30" s="7"/>
      <c r="SZY30" s="7"/>
      <c r="SZZ30" s="7"/>
      <c r="TAA30" s="7"/>
      <c r="TAB30" s="7"/>
      <c r="TAC30" s="7"/>
      <c r="TAD30" s="7"/>
      <c r="TAE30" s="7"/>
      <c r="TAF30" s="7"/>
      <c r="TAG30" s="7"/>
      <c r="TAH30" s="7"/>
      <c r="TAI30" s="7"/>
      <c r="TAJ30" s="7"/>
      <c r="TAK30" s="7"/>
      <c r="TAL30" s="7"/>
      <c r="TAM30" s="7"/>
      <c r="TAN30" s="7"/>
      <c r="TAO30" s="7"/>
      <c r="TAP30" s="7"/>
      <c r="TAQ30" s="7"/>
      <c r="TAR30" s="7"/>
      <c r="TAS30" s="7"/>
      <c r="TAT30" s="7"/>
      <c r="TAU30" s="7"/>
      <c r="TAV30" s="7"/>
      <c r="TAW30" s="7"/>
      <c r="TAX30" s="7"/>
      <c r="TAY30" s="7"/>
      <c r="TAZ30" s="7"/>
      <c r="TBA30" s="7"/>
      <c r="TBB30" s="7"/>
      <c r="TBC30" s="7"/>
      <c r="TBD30" s="7"/>
      <c r="TBE30" s="7"/>
      <c r="TBF30" s="7"/>
      <c r="TBG30" s="7"/>
      <c r="TBH30" s="7"/>
      <c r="TBI30" s="7"/>
      <c r="TBJ30" s="7"/>
      <c r="TBK30" s="7"/>
      <c r="TBL30" s="7"/>
      <c r="TBM30" s="7"/>
      <c r="TBN30" s="7"/>
      <c r="TBO30" s="7"/>
      <c r="TBP30" s="7"/>
      <c r="TBR30" s="7"/>
      <c r="TBS30" s="7"/>
      <c r="TBT30" s="7"/>
      <c r="TBU30" s="7"/>
      <c r="TBV30" s="7"/>
      <c r="TBW30" s="7"/>
      <c r="TBX30" s="7"/>
      <c r="TBY30" s="7"/>
      <c r="TBZ30" s="7"/>
      <c r="TCA30" s="7"/>
      <c r="TCB30" s="7"/>
      <c r="TCC30" s="7"/>
      <c r="TCD30" s="7"/>
      <c r="TCE30" s="7"/>
      <c r="TCF30" s="7"/>
      <c r="TCG30" s="7"/>
      <c r="TCH30" s="7"/>
      <c r="TCI30" s="7"/>
      <c r="TCJ30" s="7"/>
      <c r="TCK30" s="7"/>
      <c r="TCL30" s="7"/>
      <c r="TCM30" s="7"/>
      <c r="TCN30" s="7"/>
      <c r="TCO30" s="7"/>
      <c r="TCP30" s="7"/>
      <c r="TCQ30" s="7"/>
      <c r="TCR30" s="7"/>
      <c r="TCS30" s="7"/>
      <c r="TCT30" s="7"/>
      <c r="TCU30" s="7"/>
      <c r="TCV30" s="7"/>
      <c r="TCW30" s="7"/>
      <c r="TCX30" s="7"/>
      <c r="TCY30" s="7"/>
      <c r="TCZ30" s="7"/>
      <c r="TDA30" s="7"/>
      <c r="TDB30" s="7"/>
      <c r="TDC30" s="7"/>
      <c r="TDD30" s="7"/>
      <c r="TDE30" s="7"/>
      <c r="TDF30" s="7"/>
      <c r="TDG30" s="7"/>
      <c r="TDH30" s="7"/>
      <c r="TDI30" s="7"/>
      <c r="TDJ30" s="7"/>
      <c r="TDK30" s="7"/>
      <c r="TDL30" s="7"/>
      <c r="TDM30" s="7"/>
      <c r="TDN30" s="7"/>
      <c r="TDO30" s="7"/>
      <c r="TDP30" s="7"/>
      <c r="TDQ30" s="7"/>
      <c r="TDR30" s="7"/>
      <c r="TDS30" s="7"/>
      <c r="TDT30" s="7"/>
      <c r="TDU30" s="7"/>
      <c r="TDV30" s="7"/>
      <c r="TDW30" s="7"/>
      <c r="TDX30" s="7"/>
      <c r="TDY30" s="7"/>
      <c r="TDZ30" s="7"/>
      <c r="TEA30" s="7"/>
      <c r="TEB30" s="7"/>
      <c r="TEC30" s="7"/>
      <c r="TED30" s="7"/>
      <c r="TEE30" s="7"/>
      <c r="TEF30" s="7"/>
      <c r="TEG30" s="7"/>
      <c r="TEH30" s="7"/>
      <c r="TEI30" s="7"/>
      <c r="TEJ30" s="7"/>
      <c r="TEK30" s="7"/>
      <c r="TEL30" s="7"/>
      <c r="TEM30" s="7"/>
      <c r="TEN30" s="7"/>
      <c r="TEO30" s="7"/>
      <c r="TEP30" s="7"/>
      <c r="TEQ30" s="7"/>
      <c r="TER30" s="7"/>
      <c r="TES30" s="7"/>
      <c r="TET30" s="7"/>
      <c r="TEU30" s="7"/>
      <c r="TEV30" s="7"/>
      <c r="TEW30" s="7"/>
      <c r="TEX30" s="7"/>
      <c r="TEY30" s="7"/>
      <c r="TEZ30" s="7"/>
      <c r="TFA30" s="7"/>
      <c r="TFB30" s="7"/>
      <c r="TFC30" s="7"/>
      <c r="TFD30" s="7"/>
      <c r="TFE30" s="7"/>
      <c r="TFF30" s="7"/>
      <c r="TFG30" s="7"/>
      <c r="TFH30" s="7"/>
      <c r="TFI30" s="7"/>
      <c r="TFJ30" s="7"/>
      <c r="TFK30" s="7"/>
      <c r="TFL30" s="7"/>
      <c r="TFM30" s="7"/>
      <c r="TFN30" s="7"/>
      <c r="TFO30" s="7"/>
      <c r="TFP30" s="7"/>
      <c r="TFQ30" s="7"/>
      <c r="TFR30" s="7"/>
      <c r="TFS30" s="7"/>
      <c r="TFT30" s="7"/>
      <c r="TFU30" s="7"/>
      <c r="TFV30" s="7"/>
      <c r="TFW30" s="7"/>
      <c r="TFX30" s="7"/>
      <c r="TFY30" s="7"/>
      <c r="TFZ30" s="7"/>
      <c r="TGA30" s="7"/>
      <c r="TGB30" s="7"/>
      <c r="TGC30" s="7"/>
      <c r="TGD30" s="7"/>
      <c r="TGE30" s="7"/>
      <c r="TGF30" s="7"/>
      <c r="TGG30" s="7"/>
      <c r="TGH30" s="7"/>
      <c r="TGI30" s="7"/>
      <c r="TGJ30" s="7"/>
      <c r="TGK30" s="7"/>
      <c r="TGL30" s="7"/>
      <c r="TGM30" s="7"/>
      <c r="TGN30" s="7"/>
      <c r="TGO30" s="7"/>
      <c r="TGP30" s="7"/>
      <c r="TGQ30" s="7"/>
      <c r="TGR30" s="7"/>
      <c r="TGS30" s="7"/>
      <c r="TGT30" s="7"/>
      <c r="TGU30" s="7"/>
      <c r="TGV30" s="7"/>
      <c r="TGW30" s="7"/>
      <c r="TGX30" s="7"/>
      <c r="TGY30" s="7"/>
      <c r="TGZ30" s="7"/>
      <c r="THA30" s="7"/>
      <c r="THB30" s="7"/>
      <c r="THC30" s="7"/>
      <c r="THD30" s="7"/>
      <c r="THE30" s="7"/>
      <c r="THF30" s="7"/>
      <c r="THG30" s="7"/>
      <c r="THH30" s="7"/>
      <c r="THI30" s="7"/>
      <c r="THJ30" s="7"/>
      <c r="THK30" s="7"/>
      <c r="THL30" s="7"/>
      <c r="THM30" s="7"/>
      <c r="THN30" s="7"/>
      <c r="THO30" s="7"/>
      <c r="THP30" s="7"/>
      <c r="THQ30" s="7"/>
      <c r="THR30" s="7"/>
      <c r="THS30" s="7"/>
      <c r="THT30" s="7"/>
      <c r="THU30" s="7"/>
      <c r="THV30" s="7"/>
      <c r="THW30" s="7"/>
      <c r="THX30" s="7"/>
      <c r="THY30" s="7"/>
      <c r="THZ30" s="7"/>
      <c r="TIA30" s="7"/>
      <c r="TIB30" s="7"/>
      <c r="TIC30" s="7"/>
      <c r="TID30" s="7"/>
      <c r="TIE30" s="7"/>
      <c r="TIF30" s="7"/>
      <c r="TIG30" s="7"/>
      <c r="TIH30" s="7"/>
      <c r="TII30" s="7"/>
      <c r="TIJ30" s="7"/>
      <c r="TIK30" s="7"/>
      <c r="TIL30" s="7"/>
      <c r="TIM30" s="7"/>
      <c r="TIN30" s="7"/>
      <c r="TIO30" s="7"/>
      <c r="TIP30" s="7"/>
      <c r="TIQ30" s="7"/>
      <c r="TIR30" s="7"/>
      <c r="TIS30" s="7"/>
      <c r="TIT30" s="7"/>
      <c r="TIU30" s="7"/>
      <c r="TIV30" s="7"/>
      <c r="TIW30" s="7"/>
      <c r="TIX30" s="7"/>
      <c r="TIY30" s="7"/>
      <c r="TIZ30" s="7"/>
      <c r="TJA30" s="7"/>
      <c r="TJB30" s="7"/>
      <c r="TJC30" s="7"/>
      <c r="TJD30" s="7"/>
      <c r="TJE30" s="7"/>
      <c r="TJF30" s="7"/>
      <c r="TJG30" s="7"/>
      <c r="TJH30" s="7"/>
      <c r="TJI30" s="7"/>
      <c r="TJJ30" s="7"/>
      <c r="TJK30" s="7"/>
      <c r="TJL30" s="7"/>
      <c r="TJM30" s="7"/>
      <c r="TJN30" s="7"/>
      <c r="TJO30" s="7"/>
      <c r="TJP30" s="7"/>
      <c r="TJQ30" s="7"/>
      <c r="TJR30" s="7"/>
      <c r="TJS30" s="7"/>
      <c r="TJT30" s="7"/>
      <c r="TJU30" s="7"/>
      <c r="TJV30" s="7"/>
      <c r="TJW30" s="7"/>
      <c r="TJX30" s="7"/>
      <c r="TJY30" s="7"/>
      <c r="TJZ30" s="7"/>
      <c r="TKA30" s="7"/>
      <c r="TKB30" s="7"/>
      <c r="TKC30" s="7"/>
      <c r="TKD30" s="7"/>
      <c r="TKE30" s="7"/>
      <c r="TKF30" s="7"/>
      <c r="TKG30" s="7"/>
      <c r="TKH30" s="7"/>
      <c r="TKI30" s="7"/>
      <c r="TKJ30" s="7"/>
      <c r="TKK30" s="7"/>
      <c r="TKL30" s="7"/>
      <c r="TKM30" s="7"/>
      <c r="TKN30" s="7"/>
      <c r="TKO30" s="7"/>
      <c r="TKP30" s="7"/>
      <c r="TKQ30" s="7"/>
      <c r="TKR30" s="7"/>
      <c r="TKS30" s="7"/>
      <c r="TKT30" s="7"/>
      <c r="TKU30" s="7"/>
      <c r="TKV30" s="7"/>
      <c r="TKW30" s="7"/>
      <c r="TKX30" s="7"/>
      <c r="TKY30" s="7"/>
      <c r="TKZ30" s="7"/>
      <c r="TLA30" s="7"/>
      <c r="TLB30" s="7"/>
      <c r="TLC30" s="7"/>
      <c r="TLD30" s="7"/>
      <c r="TLE30" s="7"/>
      <c r="TLF30" s="7"/>
      <c r="TLG30" s="7"/>
      <c r="TLH30" s="7"/>
      <c r="TLI30" s="7"/>
      <c r="TLJ30" s="7"/>
      <c r="TLK30" s="7"/>
      <c r="TLL30" s="7"/>
      <c r="TLN30" s="7"/>
      <c r="TLO30" s="7"/>
      <c r="TLP30" s="7"/>
      <c r="TLQ30" s="7"/>
      <c r="TLR30" s="7"/>
      <c r="TLS30" s="7"/>
      <c r="TLT30" s="7"/>
      <c r="TLU30" s="7"/>
      <c r="TLV30" s="7"/>
      <c r="TLW30" s="7"/>
      <c r="TLX30" s="7"/>
      <c r="TLY30" s="7"/>
      <c r="TLZ30" s="7"/>
      <c r="TMA30" s="7"/>
      <c r="TMB30" s="7"/>
      <c r="TMC30" s="7"/>
      <c r="TMD30" s="7"/>
      <c r="TME30" s="7"/>
      <c r="TMF30" s="7"/>
      <c r="TMG30" s="7"/>
      <c r="TMH30" s="7"/>
      <c r="TMI30" s="7"/>
      <c r="TMJ30" s="7"/>
      <c r="TMK30" s="7"/>
      <c r="TML30" s="7"/>
      <c r="TMM30" s="7"/>
      <c r="TMN30" s="7"/>
      <c r="TMO30" s="7"/>
      <c r="TMP30" s="7"/>
      <c r="TMQ30" s="7"/>
      <c r="TMR30" s="7"/>
      <c r="TMS30" s="7"/>
      <c r="TMT30" s="7"/>
      <c r="TMU30" s="7"/>
      <c r="TMV30" s="7"/>
      <c r="TMW30" s="7"/>
      <c r="TMX30" s="7"/>
      <c r="TMY30" s="7"/>
      <c r="TMZ30" s="7"/>
      <c r="TNA30" s="7"/>
      <c r="TNB30" s="7"/>
      <c r="TNC30" s="7"/>
      <c r="TND30" s="7"/>
      <c r="TNE30" s="7"/>
      <c r="TNF30" s="7"/>
      <c r="TNG30" s="7"/>
      <c r="TNH30" s="7"/>
      <c r="TNI30" s="7"/>
      <c r="TNJ30" s="7"/>
      <c r="TNK30" s="7"/>
      <c r="TNL30" s="7"/>
      <c r="TNM30" s="7"/>
      <c r="TNN30" s="7"/>
      <c r="TNO30" s="7"/>
      <c r="TNP30" s="7"/>
      <c r="TNQ30" s="7"/>
      <c r="TNR30" s="7"/>
      <c r="TNS30" s="7"/>
      <c r="TNT30" s="7"/>
      <c r="TNU30" s="7"/>
      <c r="TNV30" s="7"/>
      <c r="TNW30" s="7"/>
      <c r="TNX30" s="7"/>
      <c r="TNY30" s="7"/>
      <c r="TNZ30" s="7"/>
      <c r="TOA30" s="7"/>
      <c r="TOB30" s="7"/>
      <c r="TOC30" s="7"/>
      <c r="TOD30" s="7"/>
      <c r="TOE30" s="7"/>
      <c r="TOF30" s="7"/>
      <c r="TOG30" s="7"/>
      <c r="TOH30" s="7"/>
      <c r="TOI30" s="7"/>
      <c r="TOJ30" s="7"/>
      <c r="TOK30" s="7"/>
      <c r="TOL30" s="7"/>
      <c r="TOM30" s="7"/>
      <c r="TON30" s="7"/>
      <c r="TOO30" s="7"/>
      <c r="TOP30" s="7"/>
      <c r="TOQ30" s="7"/>
      <c r="TOR30" s="7"/>
      <c r="TOS30" s="7"/>
      <c r="TOT30" s="7"/>
      <c r="TOU30" s="7"/>
      <c r="TOV30" s="7"/>
      <c r="TOW30" s="7"/>
      <c r="TOX30" s="7"/>
      <c r="TOY30" s="7"/>
      <c r="TOZ30" s="7"/>
      <c r="TPA30" s="7"/>
      <c r="TPB30" s="7"/>
      <c r="TPC30" s="7"/>
      <c r="TPD30" s="7"/>
      <c r="TPE30" s="7"/>
      <c r="TPF30" s="7"/>
      <c r="TPG30" s="7"/>
      <c r="TPH30" s="7"/>
      <c r="TPI30" s="7"/>
      <c r="TPJ30" s="7"/>
      <c r="TPK30" s="7"/>
      <c r="TPL30" s="7"/>
      <c r="TPM30" s="7"/>
      <c r="TPN30" s="7"/>
      <c r="TPO30" s="7"/>
      <c r="TPP30" s="7"/>
      <c r="TPQ30" s="7"/>
      <c r="TPR30" s="7"/>
      <c r="TPS30" s="7"/>
      <c r="TPT30" s="7"/>
      <c r="TPU30" s="7"/>
      <c r="TPV30" s="7"/>
      <c r="TPW30" s="7"/>
      <c r="TPX30" s="7"/>
      <c r="TPY30" s="7"/>
      <c r="TPZ30" s="7"/>
      <c r="TQA30" s="7"/>
      <c r="TQB30" s="7"/>
      <c r="TQC30" s="7"/>
      <c r="TQD30" s="7"/>
      <c r="TQE30" s="7"/>
      <c r="TQF30" s="7"/>
      <c r="TQG30" s="7"/>
      <c r="TQH30" s="7"/>
      <c r="TQI30" s="7"/>
      <c r="TQJ30" s="7"/>
      <c r="TQK30" s="7"/>
      <c r="TQL30" s="7"/>
      <c r="TQM30" s="7"/>
      <c r="TQN30" s="7"/>
      <c r="TQO30" s="7"/>
      <c r="TQP30" s="7"/>
      <c r="TQQ30" s="7"/>
      <c r="TQR30" s="7"/>
      <c r="TQS30" s="7"/>
      <c r="TQT30" s="7"/>
      <c r="TQU30" s="7"/>
      <c r="TQV30" s="7"/>
      <c r="TQW30" s="7"/>
      <c r="TQX30" s="7"/>
      <c r="TQY30" s="7"/>
      <c r="TQZ30" s="7"/>
      <c r="TRA30" s="7"/>
      <c r="TRB30" s="7"/>
      <c r="TRC30" s="7"/>
      <c r="TRD30" s="7"/>
      <c r="TRE30" s="7"/>
      <c r="TRF30" s="7"/>
      <c r="TRG30" s="7"/>
      <c r="TRH30" s="7"/>
      <c r="TRI30" s="7"/>
      <c r="TRJ30" s="7"/>
      <c r="TRK30" s="7"/>
      <c r="TRL30" s="7"/>
      <c r="TRM30" s="7"/>
      <c r="TRN30" s="7"/>
      <c r="TRO30" s="7"/>
      <c r="TRP30" s="7"/>
      <c r="TRQ30" s="7"/>
      <c r="TRR30" s="7"/>
      <c r="TRS30" s="7"/>
      <c r="TRT30" s="7"/>
      <c r="TRU30" s="7"/>
      <c r="TRV30" s="7"/>
      <c r="TRW30" s="7"/>
      <c r="TRX30" s="7"/>
      <c r="TRY30" s="7"/>
      <c r="TRZ30" s="7"/>
      <c r="TSA30" s="7"/>
      <c r="TSB30" s="7"/>
      <c r="TSC30" s="7"/>
      <c r="TSD30" s="7"/>
      <c r="TSE30" s="7"/>
      <c r="TSF30" s="7"/>
      <c r="TSG30" s="7"/>
      <c r="TSH30" s="7"/>
      <c r="TSI30" s="7"/>
      <c r="TSJ30" s="7"/>
      <c r="TSK30" s="7"/>
      <c r="TSL30" s="7"/>
      <c r="TSM30" s="7"/>
      <c r="TSN30" s="7"/>
      <c r="TSO30" s="7"/>
      <c r="TSP30" s="7"/>
      <c r="TSQ30" s="7"/>
      <c r="TSR30" s="7"/>
      <c r="TSS30" s="7"/>
      <c r="TST30" s="7"/>
      <c r="TSU30" s="7"/>
      <c r="TSV30" s="7"/>
      <c r="TSW30" s="7"/>
      <c r="TSX30" s="7"/>
      <c r="TSY30" s="7"/>
      <c r="TSZ30" s="7"/>
      <c r="TTA30" s="7"/>
      <c r="TTB30" s="7"/>
      <c r="TTC30" s="7"/>
      <c r="TTD30" s="7"/>
      <c r="TTE30" s="7"/>
      <c r="TTF30" s="7"/>
      <c r="TTG30" s="7"/>
      <c r="TTH30" s="7"/>
      <c r="TTI30" s="7"/>
      <c r="TTJ30" s="7"/>
      <c r="TTK30" s="7"/>
      <c r="TTL30" s="7"/>
      <c r="TTM30" s="7"/>
      <c r="TTN30" s="7"/>
      <c r="TTO30" s="7"/>
      <c r="TTP30" s="7"/>
      <c r="TTQ30" s="7"/>
      <c r="TTR30" s="7"/>
      <c r="TTS30" s="7"/>
      <c r="TTT30" s="7"/>
      <c r="TTU30" s="7"/>
      <c r="TTV30" s="7"/>
      <c r="TTW30" s="7"/>
      <c r="TTX30" s="7"/>
      <c r="TTY30" s="7"/>
      <c r="TTZ30" s="7"/>
      <c r="TUA30" s="7"/>
      <c r="TUB30" s="7"/>
      <c r="TUC30" s="7"/>
      <c r="TUD30" s="7"/>
      <c r="TUE30" s="7"/>
      <c r="TUF30" s="7"/>
      <c r="TUG30" s="7"/>
      <c r="TUH30" s="7"/>
      <c r="TUI30" s="7"/>
      <c r="TUJ30" s="7"/>
      <c r="TUK30" s="7"/>
      <c r="TUL30" s="7"/>
      <c r="TUM30" s="7"/>
      <c r="TUN30" s="7"/>
      <c r="TUO30" s="7"/>
      <c r="TUP30" s="7"/>
      <c r="TUQ30" s="7"/>
      <c r="TUR30" s="7"/>
      <c r="TUS30" s="7"/>
      <c r="TUT30" s="7"/>
      <c r="TUU30" s="7"/>
      <c r="TUV30" s="7"/>
      <c r="TUW30" s="7"/>
      <c r="TUX30" s="7"/>
      <c r="TUY30" s="7"/>
      <c r="TUZ30" s="7"/>
      <c r="TVA30" s="7"/>
      <c r="TVB30" s="7"/>
      <c r="TVC30" s="7"/>
      <c r="TVD30" s="7"/>
      <c r="TVE30" s="7"/>
      <c r="TVF30" s="7"/>
      <c r="TVG30" s="7"/>
      <c r="TVH30" s="7"/>
      <c r="TVJ30" s="7"/>
      <c r="TVK30" s="7"/>
      <c r="TVL30" s="7"/>
      <c r="TVM30" s="7"/>
      <c r="TVN30" s="7"/>
      <c r="TVO30" s="7"/>
      <c r="TVP30" s="7"/>
      <c r="TVQ30" s="7"/>
      <c r="TVR30" s="7"/>
      <c r="TVS30" s="7"/>
      <c r="TVT30" s="7"/>
      <c r="TVU30" s="7"/>
      <c r="TVV30" s="7"/>
      <c r="TVW30" s="7"/>
      <c r="TVX30" s="7"/>
      <c r="TVY30" s="7"/>
      <c r="TVZ30" s="7"/>
      <c r="TWA30" s="7"/>
      <c r="TWB30" s="7"/>
      <c r="TWC30" s="7"/>
      <c r="TWD30" s="7"/>
      <c r="TWE30" s="7"/>
      <c r="TWF30" s="7"/>
      <c r="TWG30" s="7"/>
      <c r="TWH30" s="7"/>
      <c r="TWI30" s="7"/>
      <c r="TWJ30" s="7"/>
      <c r="TWK30" s="7"/>
      <c r="TWL30" s="7"/>
      <c r="TWM30" s="7"/>
      <c r="TWN30" s="7"/>
      <c r="TWO30" s="7"/>
      <c r="TWP30" s="7"/>
      <c r="TWQ30" s="7"/>
      <c r="TWR30" s="7"/>
      <c r="TWS30" s="7"/>
      <c r="TWT30" s="7"/>
      <c r="TWU30" s="7"/>
      <c r="TWV30" s="7"/>
      <c r="TWW30" s="7"/>
      <c r="TWX30" s="7"/>
      <c r="TWY30" s="7"/>
      <c r="TWZ30" s="7"/>
      <c r="TXA30" s="7"/>
      <c r="TXB30" s="7"/>
      <c r="TXC30" s="7"/>
      <c r="TXD30" s="7"/>
      <c r="TXE30" s="7"/>
      <c r="TXF30" s="7"/>
      <c r="TXG30" s="7"/>
      <c r="TXH30" s="7"/>
      <c r="TXI30" s="7"/>
      <c r="TXJ30" s="7"/>
      <c r="TXK30" s="7"/>
      <c r="TXL30" s="7"/>
      <c r="TXM30" s="7"/>
      <c r="TXN30" s="7"/>
      <c r="TXO30" s="7"/>
      <c r="TXP30" s="7"/>
      <c r="TXQ30" s="7"/>
      <c r="TXR30" s="7"/>
      <c r="TXS30" s="7"/>
      <c r="TXT30" s="7"/>
      <c r="TXU30" s="7"/>
      <c r="TXV30" s="7"/>
      <c r="TXW30" s="7"/>
      <c r="TXX30" s="7"/>
      <c r="TXY30" s="7"/>
      <c r="TXZ30" s="7"/>
      <c r="TYA30" s="7"/>
      <c r="TYB30" s="7"/>
      <c r="TYC30" s="7"/>
      <c r="TYD30" s="7"/>
      <c r="TYE30" s="7"/>
      <c r="TYF30" s="7"/>
      <c r="TYG30" s="7"/>
      <c r="TYH30" s="7"/>
      <c r="TYI30" s="7"/>
      <c r="TYJ30" s="7"/>
      <c r="TYK30" s="7"/>
      <c r="TYL30" s="7"/>
      <c r="TYM30" s="7"/>
      <c r="TYN30" s="7"/>
      <c r="TYO30" s="7"/>
      <c r="TYP30" s="7"/>
      <c r="TYQ30" s="7"/>
      <c r="TYR30" s="7"/>
      <c r="TYS30" s="7"/>
      <c r="TYT30" s="7"/>
      <c r="TYU30" s="7"/>
      <c r="TYV30" s="7"/>
      <c r="TYW30" s="7"/>
      <c r="TYX30" s="7"/>
      <c r="TYY30" s="7"/>
      <c r="TYZ30" s="7"/>
      <c r="TZA30" s="7"/>
      <c r="TZB30" s="7"/>
      <c r="TZC30" s="7"/>
      <c r="TZD30" s="7"/>
      <c r="TZE30" s="7"/>
      <c r="TZF30" s="7"/>
      <c r="TZG30" s="7"/>
      <c r="TZH30" s="7"/>
      <c r="TZI30" s="7"/>
      <c r="TZJ30" s="7"/>
      <c r="TZK30" s="7"/>
      <c r="TZL30" s="7"/>
      <c r="TZM30" s="7"/>
      <c r="TZN30" s="7"/>
      <c r="TZO30" s="7"/>
      <c r="TZP30" s="7"/>
      <c r="TZQ30" s="7"/>
      <c r="TZR30" s="7"/>
      <c r="TZS30" s="7"/>
      <c r="TZT30" s="7"/>
      <c r="TZU30" s="7"/>
      <c r="TZV30" s="7"/>
      <c r="TZW30" s="7"/>
      <c r="TZX30" s="7"/>
      <c r="TZY30" s="7"/>
      <c r="TZZ30" s="7"/>
      <c r="UAA30" s="7"/>
      <c r="UAB30" s="7"/>
      <c r="UAC30" s="7"/>
      <c r="UAD30" s="7"/>
      <c r="UAE30" s="7"/>
      <c r="UAF30" s="7"/>
      <c r="UAG30" s="7"/>
      <c r="UAH30" s="7"/>
      <c r="UAI30" s="7"/>
      <c r="UAJ30" s="7"/>
      <c r="UAK30" s="7"/>
      <c r="UAL30" s="7"/>
      <c r="UAM30" s="7"/>
      <c r="UAN30" s="7"/>
      <c r="UAO30" s="7"/>
      <c r="UAP30" s="7"/>
      <c r="UAQ30" s="7"/>
      <c r="UAR30" s="7"/>
      <c r="UAS30" s="7"/>
      <c r="UAT30" s="7"/>
      <c r="UAU30" s="7"/>
      <c r="UAV30" s="7"/>
      <c r="UAW30" s="7"/>
      <c r="UAX30" s="7"/>
      <c r="UAY30" s="7"/>
      <c r="UAZ30" s="7"/>
      <c r="UBA30" s="7"/>
      <c r="UBB30" s="7"/>
      <c r="UBC30" s="7"/>
      <c r="UBD30" s="7"/>
      <c r="UBE30" s="7"/>
      <c r="UBF30" s="7"/>
      <c r="UBG30" s="7"/>
      <c r="UBH30" s="7"/>
      <c r="UBI30" s="7"/>
      <c r="UBJ30" s="7"/>
      <c r="UBK30" s="7"/>
      <c r="UBL30" s="7"/>
      <c r="UBM30" s="7"/>
      <c r="UBN30" s="7"/>
      <c r="UBO30" s="7"/>
      <c r="UBP30" s="7"/>
      <c r="UBQ30" s="7"/>
      <c r="UBR30" s="7"/>
      <c r="UBS30" s="7"/>
      <c r="UBT30" s="7"/>
      <c r="UBU30" s="7"/>
      <c r="UBV30" s="7"/>
      <c r="UBW30" s="7"/>
      <c r="UBX30" s="7"/>
      <c r="UBY30" s="7"/>
      <c r="UBZ30" s="7"/>
      <c r="UCA30" s="7"/>
      <c r="UCB30" s="7"/>
      <c r="UCC30" s="7"/>
      <c r="UCD30" s="7"/>
      <c r="UCE30" s="7"/>
      <c r="UCF30" s="7"/>
      <c r="UCG30" s="7"/>
      <c r="UCH30" s="7"/>
      <c r="UCI30" s="7"/>
      <c r="UCJ30" s="7"/>
      <c r="UCK30" s="7"/>
      <c r="UCL30" s="7"/>
      <c r="UCM30" s="7"/>
      <c r="UCN30" s="7"/>
      <c r="UCO30" s="7"/>
      <c r="UCP30" s="7"/>
      <c r="UCQ30" s="7"/>
      <c r="UCR30" s="7"/>
      <c r="UCS30" s="7"/>
      <c r="UCT30" s="7"/>
      <c r="UCU30" s="7"/>
      <c r="UCV30" s="7"/>
      <c r="UCW30" s="7"/>
      <c r="UCX30" s="7"/>
      <c r="UCY30" s="7"/>
      <c r="UCZ30" s="7"/>
      <c r="UDA30" s="7"/>
      <c r="UDB30" s="7"/>
      <c r="UDC30" s="7"/>
      <c r="UDD30" s="7"/>
      <c r="UDE30" s="7"/>
      <c r="UDF30" s="7"/>
      <c r="UDG30" s="7"/>
      <c r="UDH30" s="7"/>
      <c r="UDI30" s="7"/>
      <c r="UDJ30" s="7"/>
      <c r="UDK30" s="7"/>
      <c r="UDL30" s="7"/>
      <c r="UDM30" s="7"/>
      <c r="UDN30" s="7"/>
      <c r="UDO30" s="7"/>
      <c r="UDP30" s="7"/>
      <c r="UDQ30" s="7"/>
      <c r="UDR30" s="7"/>
      <c r="UDS30" s="7"/>
      <c r="UDT30" s="7"/>
      <c r="UDU30" s="7"/>
      <c r="UDV30" s="7"/>
      <c r="UDW30" s="7"/>
      <c r="UDX30" s="7"/>
      <c r="UDY30" s="7"/>
      <c r="UDZ30" s="7"/>
      <c r="UEA30" s="7"/>
      <c r="UEB30" s="7"/>
      <c r="UEC30" s="7"/>
      <c r="UED30" s="7"/>
      <c r="UEE30" s="7"/>
      <c r="UEF30" s="7"/>
      <c r="UEG30" s="7"/>
      <c r="UEH30" s="7"/>
      <c r="UEI30" s="7"/>
      <c r="UEJ30" s="7"/>
      <c r="UEK30" s="7"/>
      <c r="UEL30" s="7"/>
      <c r="UEM30" s="7"/>
      <c r="UEN30" s="7"/>
      <c r="UEO30" s="7"/>
      <c r="UEP30" s="7"/>
      <c r="UEQ30" s="7"/>
      <c r="UER30" s="7"/>
      <c r="UES30" s="7"/>
      <c r="UET30" s="7"/>
      <c r="UEU30" s="7"/>
      <c r="UEV30" s="7"/>
      <c r="UEW30" s="7"/>
      <c r="UEX30" s="7"/>
      <c r="UEY30" s="7"/>
      <c r="UEZ30" s="7"/>
      <c r="UFA30" s="7"/>
      <c r="UFB30" s="7"/>
      <c r="UFC30" s="7"/>
      <c r="UFD30" s="7"/>
      <c r="UFF30" s="7"/>
      <c r="UFG30" s="7"/>
      <c r="UFH30" s="7"/>
      <c r="UFI30" s="7"/>
      <c r="UFJ30" s="7"/>
      <c r="UFK30" s="7"/>
      <c r="UFL30" s="7"/>
      <c r="UFM30" s="7"/>
      <c r="UFN30" s="7"/>
      <c r="UFO30" s="7"/>
      <c r="UFP30" s="7"/>
      <c r="UFQ30" s="7"/>
      <c r="UFR30" s="7"/>
      <c r="UFS30" s="7"/>
      <c r="UFT30" s="7"/>
      <c r="UFU30" s="7"/>
      <c r="UFV30" s="7"/>
      <c r="UFW30" s="7"/>
      <c r="UFX30" s="7"/>
      <c r="UFY30" s="7"/>
      <c r="UFZ30" s="7"/>
      <c r="UGA30" s="7"/>
      <c r="UGB30" s="7"/>
      <c r="UGC30" s="7"/>
      <c r="UGD30" s="7"/>
      <c r="UGE30" s="7"/>
      <c r="UGF30" s="7"/>
      <c r="UGG30" s="7"/>
      <c r="UGH30" s="7"/>
      <c r="UGI30" s="7"/>
      <c r="UGJ30" s="7"/>
      <c r="UGK30" s="7"/>
      <c r="UGL30" s="7"/>
      <c r="UGM30" s="7"/>
      <c r="UGN30" s="7"/>
      <c r="UGO30" s="7"/>
      <c r="UGP30" s="7"/>
      <c r="UGQ30" s="7"/>
      <c r="UGR30" s="7"/>
      <c r="UGS30" s="7"/>
      <c r="UGT30" s="7"/>
      <c r="UGU30" s="7"/>
      <c r="UGV30" s="7"/>
      <c r="UGW30" s="7"/>
      <c r="UGX30" s="7"/>
      <c r="UGY30" s="7"/>
      <c r="UGZ30" s="7"/>
      <c r="UHA30" s="7"/>
      <c r="UHB30" s="7"/>
      <c r="UHC30" s="7"/>
      <c r="UHD30" s="7"/>
      <c r="UHE30" s="7"/>
      <c r="UHF30" s="7"/>
      <c r="UHG30" s="7"/>
      <c r="UHH30" s="7"/>
      <c r="UHI30" s="7"/>
      <c r="UHJ30" s="7"/>
      <c r="UHK30" s="7"/>
      <c r="UHL30" s="7"/>
      <c r="UHM30" s="7"/>
      <c r="UHN30" s="7"/>
      <c r="UHO30" s="7"/>
      <c r="UHP30" s="7"/>
      <c r="UHQ30" s="7"/>
      <c r="UHR30" s="7"/>
      <c r="UHS30" s="7"/>
      <c r="UHT30" s="7"/>
      <c r="UHU30" s="7"/>
      <c r="UHV30" s="7"/>
      <c r="UHW30" s="7"/>
      <c r="UHX30" s="7"/>
      <c r="UHY30" s="7"/>
      <c r="UHZ30" s="7"/>
      <c r="UIA30" s="7"/>
      <c r="UIB30" s="7"/>
      <c r="UIC30" s="7"/>
      <c r="UID30" s="7"/>
      <c r="UIE30" s="7"/>
      <c r="UIF30" s="7"/>
      <c r="UIG30" s="7"/>
      <c r="UIH30" s="7"/>
      <c r="UII30" s="7"/>
      <c r="UIJ30" s="7"/>
      <c r="UIK30" s="7"/>
      <c r="UIL30" s="7"/>
      <c r="UIM30" s="7"/>
      <c r="UIN30" s="7"/>
      <c r="UIO30" s="7"/>
      <c r="UIP30" s="7"/>
      <c r="UIQ30" s="7"/>
      <c r="UIR30" s="7"/>
      <c r="UIS30" s="7"/>
      <c r="UIT30" s="7"/>
      <c r="UIU30" s="7"/>
      <c r="UIV30" s="7"/>
      <c r="UIW30" s="7"/>
      <c r="UIX30" s="7"/>
      <c r="UIY30" s="7"/>
      <c r="UIZ30" s="7"/>
      <c r="UJA30" s="7"/>
      <c r="UJB30" s="7"/>
      <c r="UJC30" s="7"/>
      <c r="UJD30" s="7"/>
      <c r="UJE30" s="7"/>
      <c r="UJF30" s="7"/>
      <c r="UJG30" s="7"/>
      <c r="UJH30" s="7"/>
      <c r="UJI30" s="7"/>
      <c r="UJJ30" s="7"/>
      <c r="UJK30" s="7"/>
      <c r="UJL30" s="7"/>
      <c r="UJM30" s="7"/>
      <c r="UJN30" s="7"/>
      <c r="UJO30" s="7"/>
      <c r="UJP30" s="7"/>
      <c r="UJQ30" s="7"/>
      <c r="UJR30" s="7"/>
      <c r="UJS30" s="7"/>
      <c r="UJT30" s="7"/>
      <c r="UJU30" s="7"/>
      <c r="UJV30" s="7"/>
      <c r="UJW30" s="7"/>
      <c r="UJX30" s="7"/>
      <c r="UJY30" s="7"/>
      <c r="UJZ30" s="7"/>
      <c r="UKA30" s="7"/>
      <c r="UKB30" s="7"/>
      <c r="UKC30" s="7"/>
      <c r="UKD30" s="7"/>
      <c r="UKE30" s="7"/>
      <c r="UKF30" s="7"/>
      <c r="UKG30" s="7"/>
      <c r="UKH30" s="7"/>
      <c r="UKI30" s="7"/>
      <c r="UKJ30" s="7"/>
      <c r="UKK30" s="7"/>
      <c r="UKL30" s="7"/>
      <c r="UKM30" s="7"/>
      <c r="UKN30" s="7"/>
      <c r="UKO30" s="7"/>
      <c r="UKP30" s="7"/>
      <c r="UKQ30" s="7"/>
      <c r="UKR30" s="7"/>
      <c r="UKS30" s="7"/>
      <c r="UKT30" s="7"/>
      <c r="UKU30" s="7"/>
      <c r="UKV30" s="7"/>
      <c r="UKW30" s="7"/>
      <c r="UKX30" s="7"/>
      <c r="UKY30" s="7"/>
      <c r="UKZ30" s="7"/>
      <c r="ULA30" s="7"/>
      <c r="ULB30" s="7"/>
      <c r="ULC30" s="7"/>
      <c r="ULD30" s="7"/>
      <c r="ULE30" s="7"/>
      <c r="ULF30" s="7"/>
      <c r="ULG30" s="7"/>
      <c r="ULH30" s="7"/>
      <c r="ULI30" s="7"/>
      <c r="ULJ30" s="7"/>
      <c r="ULK30" s="7"/>
      <c r="ULL30" s="7"/>
      <c r="ULM30" s="7"/>
      <c r="ULN30" s="7"/>
      <c r="ULO30" s="7"/>
      <c r="ULP30" s="7"/>
      <c r="ULQ30" s="7"/>
      <c r="ULR30" s="7"/>
      <c r="ULS30" s="7"/>
      <c r="ULT30" s="7"/>
      <c r="ULU30" s="7"/>
      <c r="ULV30" s="7"/>
      <c r="ULW30" s="7"/>
      <c r="ULX30" s="7"/>
      <c r="ULY30" s="7"/>
      <c r="ULZ30" s="7"/>
      <c r="UMA30" s="7"/>
      <c r="UMB30" s="7"/>
      <c r="UMC30" s="7"/>
      <c r="UMD30" s="7"/>
      <c r="UME30" s="7"/>
      <c r="UMF30" s="7"/>
      <c r="UMG30" s="7"/>
      <c r="UMH30" s="7"/>
      <c r="UMI30" s="7"/>
      <c r="UMJ30" s="7"/>
      <c r="UMK30" s="7"/>
      <c r="UML30" s="7"/>
      <c r="UMM30" s="7"/>
      <c r="UMN30" s="7"/>
      <c r="UMO30" s="7"/>
      <c r="UMP30" s="7"/>
      <c r="UMQ30" s="7"/>
      <c r="UMR30" s="7"/>
      <c r="UMS30" s="7"/>
      <c r="UMT30" s="7"/>
      <c r="UMU30" s="7"/>
      <c r="UMV30" s="7"/>
      <c r="UMW30" s="7"/>
      <c r="UMX30" s="7"/>
      <c r="UMY30" s="7"/>
      <c r="UMZ30" s="7"/>
      <c r="UNA30" s="7"/>
      <c r="UNB30" s="7"/>
      <c r="UNC30" s="7"/>
      <c r="UND30" s="7"/>
      <c r="UNE30" s="7"/>
      <c r="UNF30" s="7"/>
      <c r="UNG30" s="7"/>
      <c r="UNH30" s="7"/>
      <c r="UNI30" s="7"/>
      <c r="UNJ30" s="7"/>
      <c r="UNK30" s="7"/>
      <c r="UNL30" s="7"/>
      <c r="UNM30" s="7"/>
      <c r="UNN30" s="7"/>
      <c r="UNO30" s="7"/>
      <c r="UNP30" s="7"/>
      <c r="UNQ30" s="7"/>
      <c r="UNR30" s="7"/>
      <c r="UNS30" s="7"/>
      <c r="UNT30" s="7"/>
      <c r="UNU30" s="7"/>
      <c r="UNV30" s="7"/>
      <c r="UNW30" s="7"/>
      <c r="UNX30" s="7"/>
      <c r="UNY30" s="7"/>
      <c r="UNZ30" s="7"/>
      <c r="UOA30" s="7"/>
      <c r="UOB30" s="7"/>
      <c r="UOC30" s="7"/>
      <c r="UOD30" s="7"/>
      <c r="UOE30" s="7"/>
      <c r="UOF30" s="7"/>
      <c r="UOG30" s="7"/>
      <c r="UOH30" s="7"/>
      <c r="UOI30" s="7"/>
      <c r="UOJ30" s="7"/>
      <c r="UOK30" s="7"/>
      <c r="UOL30" s="7"/>
      <c r="UOM30" s="7"/>
      <c r="UON30" s="7"/>
      <c r="UOO30" s="7"/>
      <c r="UOP30" s="7"/>
      <c r="UOQ30" s="7"/>
      <c r="UOR30" s="7"/>
      <c r="UOS30" s="7"/>
      <c r="UOT30" s="7"/>
      <c r="UOU30" s="7"/>
      <c r="UOV30" s="7"/>
      <c r="UOW30" s="7"/>
      <c r="UOX30" s="7"/>
      <c r="UOY30" s="7"/>
      <c r="UOZ30" s="7"/>
      <c r="UPB30" s="7"/>
      <c r="UPC30" s="7"/>
      <c r="UPD30" s="7"/>
      <c r="UPE30" s="7"/>
      <c r="UPF30" s="7"/>
      <c r="UPG30" s="7"/>
      <c r="UPH30" s="7"/>
      <c r="UPI30" s="7"/>
      <c r="UPJ30" s="7"/>
      <c r="UPK30" s="7"/>
      <c r="UPL30" s="7"/>
      <c r="UPM30" s="7"/>
      <c r="UPN30" s="7"/>
      <c r="UPO30" s="7"/>
      <c r="UPP30" s="7"/>
      <c r="UPQ30" s="7"/>
      <c r="UPR30" s="7"/>
      <c r="UPS30" s="7"/>
      <c r="UPT30" s="7"/>
      <c r="UPU30" s="7"/>
      <c r="UPV30" s="7"/>
      <c r="UPW30" s="7"/>
      <c r="UPX30" s="7"/>
      <c r="UPY30" s="7"/>
      <c r="UPZ30" s="7"/>
      <c r="UQA30" s="7"/>
      <c r="UQB30" s="7"/>
      <c r="UQC30" s="7"/>
      <c r="UQD30" s="7"/>
      <c r="UQE30" s="7"/>
      <c r="UQF30" s="7"/>
      <c r="UQG30" s="7"/>
      <c r="UQH30" s="7"/>
      <c r="UQI30" s="7"/>
      <c r="UQJ30" s="7"/>
      <c r="UQK30" s="7"/>
      <c r="UQL30" s="7"/>
      <c r="UQM30" s="7"/>
      <c r="UQN30" s="7"/>
      <c r="UQO30" s="7"/>
      <c r="UQP30" s="7"/>
      <c r="UQQ30" s="7"/>
      <c r="UQR30" s="7"/>
      <c r="UQS30" s="7"/>
      <c r="UQT30" s="7"/>
      <c r="UQU30" s="7"/>
      <c r="UQV30" s="7"/>
      <c r="UQW30" s="7"/>
      <c r="UQX30" s="7"/>
      <c r="UQY30" s="7"/>
      <c r="UQZ30" s="7"/>
      <c r="URA30" s="7"/>
      <c r="URB30" s="7"/>
      <c r="URC30" s="7"/>
      <c r="URD30" s="7"/>
      <c r="URE30" s="7"/>
      <c r="URF30" s="7"/>
      <c r="URG30" s="7"/>
      <c r="URH30" s="7"/>
      <c r="URI30" s="7"/>
      <c r="URJ30" s="7"/>
      <c r="URK30" s="7"/>
      <c r="URL30" s="7"/>
      <c r="URM30" s="7"/>
      <c r="URN30" s="7"/>
      <c r="URO30" s="7"/>
      <c r="URP30" s="7"/>
      <c r="URQ30" s="7"/>
      <c r="URR30" s="7"/>
      <c r="URS30" s="7"/>
      <c r="URT30" s="7"/>
      <c r="URU30" s="7"/>
      <c r="URV30" s="7"/>
      <c r="URW30" s="7"/>
      <c r="URX30" s="7"/>
      <c r="URY30" s="7"/>
      <c r="URZ30" s="7"/>
      <c r="USA30" s="7"/>
      <c r="USB30" s="7"/>
      <c r="USC30" s="7"/>
      <c r="USD30" s="7"/>
      <c r="USE30" s="7"/>
      <c r="USF30" s="7"/>
      <c r="USG30" s="7"/>
      <c r="USH30" s="7"/>
      <c r="USI30" s="7"/>
      <c r="USJ30" s="7"/>
      <c r="USK30" s="7"/>
      <c r="USL30" s="7"/>
      <c r="USM30" s="7"/>
      <c r="USN30" s="7"/>
      <c r="USO30" s="7"/>
      <c r="USP30" s="7"/>
      <c r="USQ30" s="7"/>
      <c r="USR30" s="7"/>
      <c r="USS30" s="7"/>
      <c r="UST30" s="7"/>
      <c r="USU30" s="7"/>
      <c r="USV30" s="7"/>
      <c r="USW30" s="7"/>
      <c r="USX30" s="7"/>
      <c r="USY30" s="7"/>
      <c r="USZ30" s="7"/>
      <c r="UTA30" s="7"/>
      <c r="UTB30" s="7"/>
      <c r="UTC30" s="7"/>
      <c r="UTD30" s="7"/>
      <c r="UTE30" s="7"/>
      <c r="UTF30" s="7"/>
      <c r="UTG30" s="7"/>
      <c r="UTH30" s="7"/>
      <c r="UTI30" s="7"/>
      <c r="UTJ30" s="7"/>
      <c r="UTK30" s="7"/>
      <c r="UTL30" s="7"/>
      <c r="UTM30" s="7"/>
      <c r="UTN30" s="7"/>
      <c r="UTO30" s="7"/>
      <c r="UTP30" s="7"/>
      <c r="UTQ30" s="7"/>
      <c r="UTR30" s="7"/>
      <c r="UTS30" s="7"/>
      <c r="UTT30" s="7"/>
      <c r="UTU30" s="7"/>
      <c r="UTV30" s="7"/>
      <c r="UTW30" s="7"/>
      <c r="UTX30" s="7"/>
      <c r="UTY30" s="7"/>
      <c r="UTZ30" s="7"/>
      <c r="UUA30" s="7"/>
      <c r="UUB30" s="7"/>
      <c r="UUC30" s="7"/>
      <c r="UUD30" s="7"/>
      <c r="UUE30" s="7"/>
      <c r="UUF30" s="7"/>
      <c r="UUG30" s="7"/>
      <c r="UUH30" s="7"/>
      <c r="UUI30" s="7"/>
      <c r="UUJ30" s="7"/>
      <c r="UUK30" s="7"/>
      <c r="UUL30" s="7"/>
      <c r="UUM30" s="7"/>
      <c r="UUN30" s="7"/>
      <c r="UUO30" s="7"/>
      <c r="UUP30" s="7"/>
      <c r="UUQ30" s="7"/>
      <c r="UUR30" s="7"/>
      <c r="UUS30" s="7"/>
      <c r="UUT30" s="7"/>
      <c r="UUU30" s="7"/>
      <c r="UUV30" s="7"/>
      <c r="UUW30" s="7"/>
      <c r="UUX30" s="7"/>
      <c r="UUY30" s="7"/>
      <c r="UUZ30" s="7"/>
      <c r="UVA30" s="7"/>
      <c r="UVB30" s="7"/>
      <c r="UVC30" s="7"/>
      <c r="UVD30" s="7"/>
      <c r="UVE30" s="7"/>
      <c r="UVF30" s="7"/>
      <c r="UVG30" s="7"/>
      <c r="UVH30" s="7"/>
      <c r="UVI30" s="7"/>
      <c r="UVJ30" s="7"/>
      <c r="UVK30" s="7"/>
      <c r="UVL30" s="7"/>
      <c r="UVM30" s="7"/>
      <c r="UVN30" s="7"/>
      <c r="UVO30" s="7"/>
      <c r="UVP30" s="7"/>
      <c r="UVQ30" s="7"/>
      <c r="UVR30" s="7"/>
      <c r="UVS30" s="7"/>
      <c r="UVT30" s="7"/>
      <c r="UVU30" s="7"/>
      <c r="UVV30" s="7"/>
      <c r="UVW30" s="7"/>
      <c r="UVX30" s="7"/>
      <c r="UVY30" s="7"/>
      <c r="UVZ30" s="7"/>
      <c r="UWA30" s="7"/>
      <c r="UWB30" s="7"/>
      <c r="UWC30" s="7"/>
      <c r="UWD30" s="7"/>
      <c r="UWE30" s="7"/>
      <c r="UWF30" s="7"/>
      <c r="UWG30" s="7"/>
      <c r="UWH30" s="7"/>
      <c r="UWI30" s="7"/>
      <c r="UWJ30" s="7"/>
      <c r="UWK30" s="7"/>
      <c r="UWL30" s="7"/>
      <c r="UWM30" s="7"/>
      <c r="UWN30" s="7"/>
      <c r="UWO30" s="7"/>
      <c r="UWP30" s="7"/>
      <c r="UWQ30" s="7"/>
      <c r="UWR30" s="7"/>
      <c r="UWS30" s="7"/>
      <c r="UWT30" s="7"/>
      <c r="UWU30" s="7"/>
      <c r="UWV30" s="7"/>
      <c r="UWW30" s="7"/>
      <c r="UWX30" s="7"/>
      <c r="UWY30" s="7"/>
      <c r="UWZ30" s="7"/>
      <c r="UXA30" s="7"/>
      <c r="UXB30" s="7"/>
      <c r="UXC30" s="7"/>
      <c r="UXD30" s="7"/>
      <c r="UXE30" s="7"/>
      <c r="UXF30" s="7"/>
      <c r="UXG30" s="7"/>
      <c r="UXH30" s="7"/>
      <c r="UXI30" s="7"/>
      <c r="UXJ30" s="7"/>
      <c r="UXK30" s="7"/>
      <c r="UXL30" s="7"/>
      <c r="UXM30" s="7"/>
      <c r="UXN30" s="7"/>
      <c r="UXO30" s="7"/>
      <c r="UXP30" s="7"/>
      <c r="UXQ30" s="7"/>
      <c r="UXR30" s="7"/>
      <c r="UXS30" s="7"/>
      <c r="UXT30" s="7"/>
      <c r="UXU30" s="7"/>
      <c r="UXV30" s="7"/>
      <c r="UXW30" s="7"/>
      <c r="UXX30" s="7"/>
      <c r="UXY30" s="7"/>
      <c r="UXZ30" s="7"/>
      <c r="UYA30" s="7"/>
      <c r="UYB30" s="7"/>
      <c r="UYC30" s="7"/>
      <c r="UYD30" s="7"/>
      <c r="UYE30" s="7"/>
      <c r="UYF30" s="7"/>
      <c r="UYG30" s="7"/>
      <c r="UYH30" s="7"/>
      <c r="UYI30" s="7"/>
      <c r="UYJ30" s="7"/>
      <c r="UYK30" s="7"/>
      <c r="UYL30" s="7"/>
      <c r="UYM30" s="7"/>
      <c r="UYN30" s="7"/>
      <c r="UYO30" s="7"/>
      <c r="UYP30" s="7"/>
      <c r="UYQ30" s="7"/>
      <c r="UYR30" s="7"/>
      <c r="UYS30" s="7"/>
      <c r="UYT30" s="7"/>
      <c r="UYU30" s="7"/>
      <c r="UYV30" s="7"/>
      <c r="UYX30" s="7"/>
      <c r="UYY30" s="7"/>
      <c r="UYZ30" s="7"/>
      <c r="UZA30" s="7"/>
      <c r="UZB30" s="7"/>
      <c r="UZC30" s="7"/>
      <c r="UZD30" s="7"/>
      <c r="UZE30" s="7"/>
      <c r="UZF30" s="7"/>
      <c r="UZG30" s="7"/>
      <c r="UZH30" s="7"/>
      <c r="UZI30" s="7"/>
      <c r="UZJ30" s="7"/>
      <c r="UZK30" s="7"/>
      <c r="UZL30" s="7"/>
      <c r="UZM30" s="7"/>
      <c r="UZN30" s="7"/>
      <c r="UZO30" s="7"/>
      <c r="UZP30" s="7"/>
      <c r="UZQ30" s="7"/>
      <c r="UZR30" s="7"/>
      <c r="UZS30" s="7"/>
      <c r="UZT30" s="7"/>
      <c r="UZU30" s="7"/>
      <c r="UZV30" s="7"/>
      <c r="UZW30" s="7"/>
      <c r="UZX30" s="7"/>
      <c r="UZY30" s="7"/>
      <c r="UZZ30" s="7"/>
      <c r="VAA30" s="7"/>
      <c r="VAB30" s="7"/>
      <c r="VAC30" s="7"/>
      <c r="VAD30" s="7"/>
      <c r="VAE30" s="7"/>
      <c r="VAF30" s="7"/>
      <c r="VAG30" s="7"/>
      <c r="VAH30" s="7"/>
      <c r="VAI30" s="7"/>
      <c r="VAJ30" s="7"/>
      <c r="VAK30" s="7"/>
      <c r="VAL30" s="7"/>
      <c r="VAM30" s="7"/>
      <c r="VAN30" s="7"/>
      <c r="VAO30" s="7"/>
      <c r="VAP30" s="7"/>
      <c r="VAQ30" s="7"/>
      <c r="VAR30" s="7"/>
      <c r="VAS30" s="7"/>
      <c r="VAT30" s="7"/>
      <c r="VAU30" s="7"/>
      <c r="VAV30" s="7"/>
      <c r="VAW30" s="7"/>
      <c r="VAX30" s="7"/>
      <c r="VAY30" s="7"/>
      <c r="VAZ30" s="7"/>
      <c r="VBA30" s="7"/>
      <c r="VBB30" s="7"/>
      <c r="VBC30" s="7"/>
      <c r="VBD30" s="7"/>
      <c r="VBE30" s="7"/>
      <c r="VBF30" s="7"/>
      <c r="VBG30" s="7"/>
      <c r="VBH30" s="7"/>
      <c r="VBI30" s="7"/>
      <c r="VBJ30" s="7"/>
      <c r="VBK30" s="7"/>
      <c r="VBL30" s="7"/>
      <c r="VBM30" s="7"/>
      <c r="VBN30" s="7"/>
      <c r="VBO30" s="7"/>
      <c r="VBP30" s="7"/>
      <c r="VBQ30" s="7"/>
      <c r="VBR30" s="7"/>
      <c r="VBS30" s="7"/>
      <c r="VBT30" s="7"/>
      <c r="VBU30" s="7"/>
      <c r="VBV30" s="7"/>
      <c r="VBW30" s="7"/>
      <c r="VBX30" s="7"/>
      <c r="VBY30" s="7"/>
      <c r="VBZ30" s="7"/>
      <c r="VCA30" s="7"/>
      <c r="VCB30" s="7"/>
      <c r="VCC30" s="7"/>
      <c r="VCD30" s="7"/>
      <c r="VCE30" s="7"/>
      <c r="VCF30" s="7"/>
      <c r="VCG30" s="7"/>
      <c r="VCH30" s="7"/>
      <c r="VCI30" s="7"/>
      <c r="VCJ30" s="7"/>
      <c r="VCK30" s="7"/>
      <c r="VCL30" s="7"/>
      <c r="VCM30" s="7"/>
      <c r="VCN30" s="7"/>
      <c r="VCO30" s="7"/>
      <c r="VCP30" s="7"/>
      <c r="VCQ30" s="7"/>
      <c r="VCR30" s="7"/>
      <c r="VCS30" s="7"/>
      <c r="VCT30" s="7"/>
      <c r="VCU30" s="7"/>
      <c r="VCV30" s="7"/>
      <c r="VCW30" s="7"/>
      <c r="VCX30" s="7"/>
      <c r="VCY30" s="7"/>
      <c r="VCZ30" s="7"/>
      <c r="VDA30" s="7"/>
      <c r="VDB30" s="7"/>
      <c r="VDC30" s="7"/>
      <c r="VDD30" s="7"/>
      <c r="VDE30" s="7"/>
      <c r="VDF30" s="7"/>
      <c r="VDG30" s="7"/>
      <c r="VDH30" s="7"/>
      <c r="VDI30" s="7"/>
      <c r="VDJ30" s="7"/>
      <c r="VDK30" s="7"/>
      <c r="VDL30" s="7"/>
      <c r="VDM30" s="7"/>
      <c r="VDN30" s="7"/>
      <c r="VDO30" s="7"/>
      <c r="VDP30" s="7"/>
      <c r="VDQ30" s="7"/>
      <c r="VDR30" s="7"/>
      <c r="VDS30" s="7"/>
      <c r="VDT30" s="7"/>
      <c r="VDU30" s="7"/>
      <c r="VDV30" s="7"/>
      <c r="VDW30" s="7"/>
      <c r="VDX30" s="7"/>
      <c r="VDY30" s="7"/>
      <c r="VDZ30" s="7"/>
      <c r="VEA30" s="7"/>
      <c r="VEB30" s="7"/>
      <c r="VEC30" s="7"/>
      <c r="VED30" s="7"/>
      <c r="VEE30" s="7"/>
      <c r="VEF30" s="7"/>
      <c r="VEG30" s="7"/>
      <c r="VEH30" s="7"/>
      <c r="VEI30" s="7"/>
      <c r="VEJ30" s="7"/>
      <c r="VEK30" s="7"/>
      <c r="VEL30" s="7"/>
      <c r="VEM30" s="7"/>
      <c r="VEN30" s="7"/>
      <c r="VEO30" s="7"/>
      <c r="VEP30" s="7"/>
      <c r="VEQ30" s="7"/>
      <c r="VER30" s="7"/>
      <c r="VES30" s="7"/>
      <c r="VET30" s="7"/>
      <c r="VEU30" s="7"/>
      <c r="VEV30" s="7"/>
      <c r="VEW30" s="7"/>
      <c r="VEX30" s="7"/>
      <c r="VEY30" s="7"/>
      <c r="VEZ30" s="7"/>
      <c r="VFA30" s="7"/>
      <c r="VFB30" s="7"/>
      <c r="VFC30" s="7"/>
      <c r="VFD30" s="7"/>
      <c r="VFE30" s="7"/>
      <c r="VFF30" s="7"/>
      <c r="VFG30" s="7"/>
      <c r="VFH30" s="7"/>
      <c r="VFI30" s="7"/>
      <c r="VFJ30" s="7"/>
      <c r="VFK30" s="7"/>
      <c r="VFL30" s="7"/>
      <c r="VFM30" s="7"/>
      <c r="VFN30" s="7"/>
      <c r="VFO30" s="7"/>
      <c r="VFP30" s="7"/>
      <c r="VFQ30" s="7"/>
      <c r="VFR30" s="7"/>
      <c r="VFS30" s="7"/>
      <c r="VFT30" s="7"/>
      <c r="VFU30" s="7"/>
      <c r="VFV30" s="7"/>
      <c r="VFW30" s="7"/>
      <c r="VFX30" s="7"/>
      <c r="VFY30" s="7"/>
      <c r="VFZ30" s="7"/>
      <c r="VGA30" s="7"/>
      <c r="VGB30" s="7"/>
      <c r="VGC30" s="7"/>
      <c r="VGD30" s="7"/>
      <c r="VGE30" s="7"/>
      <c r="VGF30" s="7"/>
      <c r="VGG30" s="7"/>
      <c r="VGH30" s="7"/>
      <c r="VGI30" s="7"/>
      <c r="VGJ30" s="7"/>
      <c r="VGK30" s="7"/>
      <c r="VGL30" s="7"/>
      <c r="VGM30" s="7"/>
      <c r="VGN30" s="7"/>
      <c r="VGO30" s="7"/>
      <c r="VGP30" s="7"/>
      <c r="VGQ30" s="7"/>
      <c r="VGR30" s="7"/>
      <c r="VGS30" s="7"/>
      <c r="VGT30" s="7"/>
      <c r="VGU30" s="7"/>
      <c r="VGV30" s="7"/>
      <c r="VGW30" s="7"/>
      <c r="VGX30" s="7"/>
      <c r="VGY30" s="7"/>
      <c r="VGZ30" s="7"/>
      <c r="VHA30" s="7"/>
      <c r="VHB30" s="7"/>
      <c r="VHC30" s="7"/>
      <c r="VHD30" s="7"/>
      <c r="VHE30" s="7"/>
      <c r="VHF30" s="7"/>
      <c r="VHG30" s="7"/>
      <c r="VHH30" s="7"/>
      <c r="VHI30" s="7"/>
      <c r="VHJ30" s="7"/>
      <c r="VHK30" s="7"/>
      <c r="VHL30" s="7"/>
      <c r="VHM30" s="7"/>
      <c r="VHN30" s="7"/>
      <c r="VHO30" s="7"/>
      <c r="VHP30" s="7"/>
      <c r="VHQ30" s="7"/>
      <c r="VHR30" s="7"/>
      <c r="VHS30" s="7"/>
      <c r="VHT30" s="7"/>
      <c r="VHU30" s="7"/>
      <c r="VHV30" s="7"/>
      <c r="VHW30" s="7"/>
      <c r="VHX30" s="7"/>
      <c r="VHY30" s="7"/>
      <c r="VHZ30" s="7"/>
      <c r="VIA30" s="7"/>
      <c r="VIB30" s="7"/>
      <c r="VIC30" s="7"/>
      <c r="VID30" s="7"/>
      <c r="VIE30" s="7"/>
      <c r="VIF30" s="7"/>
      <c r="VIG30" s="7"/>
      <c r="VIH30" s="7"/>
      <c r="VII30" s="7"/>
      <c r="VIJ30" s="7"/>
      <c r="VIK30" s="7"/>
      <c r="VIL30" s="7"/>
      <c r="VIM30" s="7"/>
      <c r="VIN30" s="7"/>
      <c r="VIO30" s="7"/>
      <c r="VIP30" s="7"/>
      <c r="VIQ30" s="7"/>
      <c r="VIR30" s="7"/>
      <c r="VIT30" s="7"/>
      <c r="VIU30" s="7"/>
      <c r="VIV30" s="7"/>
      <c r="VIW30" s="7"/>
      <c r="VIX30" s="7"/>
      <c r="VIY30" s="7"/>
      <c r="VIZ30" s="7"/>
      <c r="VJA30" s="7"/>
      <c r="VJB30" s="7"/>
      <c r="VJC30" s="7"/>
      <c r="VJD30" s="7"/>
      <c r="VJE30" s="7"/>
      <c r="VJF30" s="7"/>
      <c r="VJG30" s="7"/>
      <c r="VJH30" s="7"/>
      <c r="VJI30" s="7"/>
      <c r="VJJ30" s="7"/>
      <c r="VJK30" s="7"/>
      <c r="VJL30" s="7"/>
      <c r="VJM30" s="7"/>
      <c r="VJN30" s="7"/>
      <c r="VJO30" s="7"/>
      <c r="VJP30" s="7"/>
      <c r="VJQ30" s="7"/>
      <c r="VJR30" s="7"/>
      <c r="VJS30" s="7"/>
      <c r="VJT30" s="7"/>
      <c r="VJU30" s="7"/>
      <c r="VJV30" s="7"/>
      <c r="VJW30" s="7"/>
      <c r="VJX30" s="7"/>
      <c r="VJY30" s="7"/>
      <c r="VJZ30" s="7"/>
      <c r="VKA30" s="7"/>
      <c r="VKB30" s="7"/>
      <c r="VKC30" s="7"/>
      <c r="VKD30" s="7"/>
      <c r="VKE30" s="7"/>
      <c r="VKF30" s="7"/>
      <c r="VKG30" s="7"/>
      <c r="VKH30" s="7"/>
      <c r="VKI30" s="7"/>
      <c r="VKJ30" s="7"/>
      <c r="VKK30" s="7"/>
      <c r="VKL30" s="7"/>
      <c r="VKM30" s="7"/>
      <c r="VKN30" s="7"/>
      <c r="VKO30" s="7"/>
      <c r="VKP30" s="7"/>
      <c r="VKQ30" s="7"/>
      <c r="VKR30" s="7"/>
      <c r="VKS30" s="7"/>
      <c r="VKT30" s="7"/>
      <c r="VKU30" s="7"/>
      <c r="VKV30" s="7"/>
      <c r="VKW30" s="7"/>
      <c r="VKX30" s="7"/>
      <c r="VKY30" s="7"/>
      <c r="VKZ30" s="7"/>
      <c r="VLA30" s="7"/>
      <c r="VLB30" s="7"/>
      <c r="VLC30" s="7"/>
      <c r="VLD30" s="7"/>
      <c r="VLE30" s="7"/>
      <c r="VLF30" s="7"/>
      <c r="VLG30" s="7"/>
      <c r="VLH30" s="7"/>
      <c r="VLI30" s="7"/>
      <c r="VLJ30" s="7"/>
      <c r="VLK30" s="7"/>
      <c r="VLL30" s="7"/>
      <c r="VLM30" s="7"/>
      <c r="VLN30" s="7"/>
      <c r="VLO30" s="7"/>
      <c r="VLP30" s="7"/>
      <c r="VLQ30" s="7"/>
      <c r="VLR30" s="7"/>
      <c r="VLS30" s="7"/>
      <c r="VLT30" s="7"/>
      <c r="VLU30" s="7"/>
      <c r="VLV30" s="7"/>
      <c r="VLW30" s="7"/>
      <c r="VLX30" s="7"/>
      <c r="VLY30" s="7"/>
      <c r="VLZ30" s="7"/>
      <c r="VMA30" s="7"/>
      <c r="VMB30" s="7"/>
      <c r="VMC30" s="7"/>
      <c r="VMD30" s="7"/>
      <c r="VME30" s="7"/>
      <c r="VMF30" s="7"/>
      <c r="VMG30" s="7"/>
      <c r="VMH30" s="7"/>
      <c r="VMI30" s="7"/>
      <c r="VMJ30" s="7"/>
      <c r="VMK30" s="7"/>
      <c r="VML30" s="7"/>
      <c r="VMM30" s="7"/>
      <c r="VMN30" s="7"/>
      <c r="VMO30" s="7"/>
      <c r="VMP30" s="7"/>
      <c r="VMQ30" s="7"/>
      <c r="VMR30" s="7"/>
      <c r="VMS30" s="7"/>
      <c r="VMT30" s="7"/>
      <c r="VMU30" s="7"/>
      <c r="VMV30" s="7"/>
      <c r="VMW30" s="7"/>
      <c r="VMX30" s="7"/>
      <c r="VMY30" s="7"/>
      <c r="VMZ30" s="7"/>
      <c r="VNA30" s="7"/>
      <c r="VNB30" s="7"/>
      <c r="VNC30" s="7"/>
      <c r="VND30" s="7"/>
      <c r="VNE30" s="7"/>
      <c r="VNF30" s="7"/>
      <c r="VNG30" s="7"/>
      <c r="VNH30" s="7"/>
      <c r="VNI30" s="7"/>
      <c r="VNJ30" s="7"/>
      <c r="VNK30" s="7"/>
      <c r="VNL30" s="7"/>
      <c r="VNM30" s="7"/>
      <c r="VNN30" s="7"/>
      <c r="VNO30" s="7"/>
      <c r="VNP30" s="7"/>
      <c r="VNQ30" s="7"/>
      <c r="VNR30" s="7"/>
      <c r="VNS30" s="7"/>
      <c r="VNT30" s="7"/>
      <c r="VNU30" s="7"/>
      <c r="VNV30" s="7"/>
      <c r="VNW30" s="7"/>
      <c r="VNX30" s="7"/>
      <c r="VNY30" s="7"/>
      <c r="VNZ30" s="7"/>
      <c r="VOA30" s="7"/>
      <c r="VOB30" s="7"/>
      <c r="VOC30" s="7"/>
      <c r="VOD30" s="7"/>
      <c r="VOE30" s="7"/>
      <c r="VOF30" s="7"/>
      <c r="VOG30" s="7"/>
      <c r="VOH30" s="7"/>
      <c r="VOI30" s="7"/>
      <c r="VOJ30" s="7"/>
      <c r="VOK30" s="7"/>
      <c r="VOL30" s="7"/>
      <c r="VOM30" s="7"/>
      <c r="VON30" s="7"/>
      <c r="VOO30" s="7"/>
      <c r="VOP30" s="7"/>
      <c r="VOQ30" s="7"/>
      <c r="VOR30" s="7"/>
      <c r="VOS30" s="7"/>
      <c r="VOT30" s="7"/>
      <c r="VOU30" s="7"/>
      <c r="VOV30" s="7"/>
      <c r="VOW30" s="7"/>
      <c r="VOX30" s="7"/>
      <c r="VOY30" s="7"/>
      <c r="VOZ30" s="7"/>
      <c r="VPA30" s="7"/>
      <c r="VPB30" s="7"/>
      <c r="VPC30" s="7"/>
      <c r="VPD30" s="7"/>
      <c r="VPE30" s="7"/>
      <c r="VPF30" s="7"/>
      <c r="VPG30" s="7"/>
      <c r="VPH30" s="7"/>
      <c r="VPI30" s="7"/>
      <c r="VPJ30" s="7"/>
      <c r="VPK30" s="7"/>
      <c r="VPL30" s="7"/>
      <c r="VPM30" s="7"/>
      <c r="VPN30" s="7"/>
      <c r="VPO30" s="7"/>
      <c r="VPP30" s="7"/>
      <c r="VPQ30" s="7"/>
      <c r="VPR30" s="7"/>
      <c r="VPS30" s="7"/>
      <c r="VPT30" s="7"/>
      <c r="VPU30" s="7"/>
      <c r="VPV30" s="7"/>
      <c r="VPW30" s="7"/>
      <c r="VPX30" s="7"/>
      <c r="VPY30" s="7"/>
      <c r="VPZ30" s="7"/>
      <c r="VQA30" s="7"/>
      <c r="VQB30" s="7"/>
      <c r="VQC30" s="7"/>
      <c r="VQD30" s="7"/>
      <c r="VQE30" s="7"/>
      <c r="VQF30" s="7"/>
      <c r="VQG30" s="7"/>
      <c r="VQH30" s="7"/>
      <c r="VQI30" s="7"/>
      <c r="VQJ30" s="7"/>
      <c r="VQK30" s="7"/>
      <c r="VQL30" s="7"/>
      <c r="VQM30" s="7"/>
      <c r="VQN30" s="7"/>
      <c r="VQO30" s="7"/>
      <c r="VQP30" s="7"/>
      <c r="VQQ30" s="7"/>
      <c r="VQR30" s="7"/>
      <c r="VQS30" s="7"/>
      <c r="VQT30" s="7"/>
      <c r="VQU30" s="7"/>
      <c r="VQV30" s="7"/>
      <c r="VQW30" s="7"/>
      <c r="VQX30" s="7"/>
      <c r="VQY30" s="7"/>
      <c r="VQZ30" s="7"/>
      <c r="VRA30" s="7"/>
      <c r="VRB30" s="7"/>
      <c r="VRC30" s="7"/>
      <c r="VRD30" s="7"/>
      <c r="VRE30" s="7"/>
      <c r="VRF30" s="7"/>
      <c r="VRG30" s="7"/>
      <c r="VRH30" s="7"/>
      <c r="VRI30" s="7"/>
      <c r="VRJ30" s="7"/>
      <c r="VRK30" s="7"/>
      <c r="VRL30" s="7"/>
      <c r="VRM30" s="7"/>
      <c r="VRN30" s="7"/>
      <c r="VRO30" s="7"/>
      <c r="VRP30" s="7"/>
      <c r="VRQ30" s="7"/>
      <c r="VRR30" s="7"/>
      <c r="VRS30" s="7"/>
      <c r="VRT30" s="7"/>
      <c r="VRU30" s="7"/>
      <c r="VRV30" s="7"/>
      <c r="VRW30" s="7"/>
      <c r="VRX30" s="7"/>
      <c r="VRY30" s="7"/>
      <c r="VRZ30" s="7"/>
      <c r="VSA30" s="7"/>
      <c r="VSB30" s="7"/>
      <c r="VSC30" s="7"/>
      <c r="VSD30" s="7"/>
      <c r="VSE30" s="7"/>
      <c r="VSF30" s="7"/>
      <c r="VSG30" s="7"/>
      <c r="VSH30" s="7"/>
      <c r="VSI30" s="7"/>
      <c r="VSJ30" s="7"/>
      <c r="VSK30" s="7"/>
      <c r="VSL30" s="7"/>
      <c r="VSM30" s="7"/>
      <c r="VSN30" s="7"/>
      <c r="VSP30" s="7"/>
      <c r="VSQ30" s="7"/>
      <c r="VSR30" s="7"/>
      <c r="VSS30" s="7"/>
      <c r="VST30" s="7"/>
      <c r="VSU30" s="7"/>
      <c r="VSV30" s="7"/>
      <c r="VSW30" s="7"/>
      <c r="VSX30" s="7"/>
      <c r="VSY30" s="7"/>
      <c r="VSZ30" s="7"/>
      <c r="VTA30" s="7"/>
      <c r="VTB30" s="7"/>
      <c r="VTC30" s="7"/>
      <c r="VTD30" s="7"/>
      <c r="VTE30" s="7"/>
      <c r="VTF30" s="7"/>
      <c r="VTG30" s="7"/>
      <c r="VTH30" s="7"/>
      <c r="VTI30" s="7"/>
      <c r="VTJ30" s="7"/>
      <c r="VTK30" s="7"/>
      <c r="VTL30" s="7"/>
      <c r="VTM30" s="7"/>
      <c r="VTN30" s="7"/>
      <c r="VTO30" s="7"/>
      <c r="VTP30" s="7"/>
      <c r="VTQ30" s="7"/>
      <c r="VTR30" s="7"/>
      <c r="VTS30" s="7"/>
      <c r="VTT30" s="7"/>
      <c r="VTU30" s="7"/>
      <c r="VTV30" s="7"/>
      <c r="VTW30" s="7"/>
      <c r="VTX30" s="7"/>
      <c r="VTY30" s="7"/>
      <c r="VTZ30" s="7"/>
      <c r="VUA30" s="7"/>
      <c r="VUB30" s="7"/>
      <c r="VUC30" s="7"/>
      <c r="VUD30" s="7"/>
      <c r="VUE30" s="7"/>
      <c r="VUF30" s="7"/>
      <c r="VUG30" s="7"/>
      <c r="VUH30" s="7"/>
      <c r="VUI30" s="7"/>
      <c r="VUJ30" s="7"/>
      <c r="VUK30" s="7"/>
      <c r="VUL30" s="7"/>
      <c r="VUM30" s="7"/>
      <c r="VUN30" s="7"/>
      <c r="VUO30" s="7"/>
      <c r="VUP30" s="7"/>
      <c r="VUQ30" s="7"/>
      <c r="VUR30" s="7"/>
      <c r="VUS30" s="7"/>
      <c r="VUT30" s="7"/>
      <c r="VUU30" s="7"/>
      <c r="VUV30" s="7"/>
      <c r="VUW30" s="7"/>
      <c r="VUX30" s="7"/>
      <c r="VUY30" s="7"/>
      <c r="VUZ30" s="7"/>
      <c r="VVA30" s="7"/>
      <c r="VVB30" s="7"/>
      <c r="VVC30" s="7"/>
      <c r="VVD30" s="7"/>
      <c r="VVE30" s="7"/>
      <c r="VVF30" s="7"/>
      <c r="VVG30" s="7"/>
      <c r="VVH30" s="7"/>
      <c r="VVI30" s="7"/>
      <c r="VVJ30" s="7"/>
      <c r="VVK30" s="7"/>
      <c r="VVL30" s="7"/>
      <c r="VVM30" s="7"/>
      <c r="VVN30" s="7"/>
      <c r="VVO30" s="7"/>
      <c r="VVP30" s="7"/>
      <c r="VVQ30" s="7"/>
      <c r="VVR30" s="7"/>
      <c r="VVS30" s="7"/>
      <c r="VVT30" s="7"/>
      <c r="VVU30" s="7"/>
      <c r="VVV30" s="7"/>
      <c r="VVW30" s="7"/>
      <c r="VVX30" s="7"/>
      <c r="VVY30" s="7"/>
      <c r="VVZ30" s="7"/>
      <c r="VWA30" s="7"/>
      <c r="VWB30" s="7"/>
      <c r="VWC30" s="7"/>
      <c r="VWD30" s="7"/>
      <c r="VWE30" s="7"/>
      <c r="VWF30" s="7"/>
      <c r="VWG30" s="7"/>
      <c r="VWH30" s="7"/>
      <c r="VWI30" s="7"/>
      <c r="VWJ30" s="7"/>
      <c r="VWK30" s="7"/>
      <c r="VWL30" s="7"/>
      <c r="VWM30" s="7"/>
      <c r="VWN30" s="7"/>
      <c r="VWO30" s="7"/>
      <c r="VWP30" s="7"/>
      <c r="VWQ30" s="7"/>
      <c r="VWR30" s="7"/>
      <c r="VWS30" s="7"/>
      <c r="VWT30" s="7"/>
      <c r="VWU30" s="7"/>
      <c r="VWV30" s="7"/>
      <c r="VWW30" s="7"/>
      <c r="VWX30" s="7"/>
      <c r="VWY30" s="7"/>
      <c r="VWZ30" s="7"/>
      <c r="VXA30" s="7"/>
      <c r="VXB30" s="7"/>
      <c r="VXC30" s="7"/>
      <c r="VXD30" s="7"/>
      <c r="VXE30" s="7"/>
      <c r="VXF30" s="7"/>
      <c r="VXG30" s="7"/>
      <c r="VXH30" s="7"/>
      <c r="VXI30" s="7"/>
      <c r="VXJ30" s="7"/>
      <c r="VXK30" s="7"/>
      <c r="VXL30" s="7"/>
      <c r="VXM30" s="7"/>
      <c r="VXN30" s="7"/>
      <c r="VXO30" s="7"/>
      <c r="VXP30" s="7"/>
      <c r="VXQ30" s="7"/>
      <c r="VXR30" s="7"/>
      <c r="VXS30" s="7"/>
      <c r="VXT30" s="7"/>
      <c r="VXU30" s="7"/>
      <c r="VXV30" s="7"/>
      <c r="VXW30" s="7"/>
      <c r="VXX30" s="7"/>
      <c r="VXY30" s="7"/>
      <c r="VXZ30" s="7"/>
      <c r="VYA30" s="7"/>
      <c r="VYB30" s="7"/>
      <c r="VYC30" s="7"/>
      <c r="VYD30" s="7"/>
      <c r="VYE30" s="7"/>
      <c r="VYF30" s="7"/>
      <c r="VYG30" s="7"/>
      <c r="VYH30" s="7"/>
      <c r="VYI30" s="7"/>
      <c r="VYJ30" s="7"/>
      <c r="VYK30" s="7"/>
      <c r="VYL30" s="7"/>
      <c r="VYM30" s="7"/>
      <c r="VYN30" s="7"/>
      <c r="VYO30" s="7"/>
      <c r="VYP30" s="7"/>
      <c r="VYQ30" s="7"/>
      <c r="VYR30" s="7"/>
      <c r="VYS30" s="7"/>
      <c r="VYT30" s="7"/>
      <c r="VYU30" s="7"/>
      <c r="VYV30" s="7"/>
      <c r="VYW30" s="7"/>
      <c r="VYX30" s="7"/>
      <c r="VYY30" s="7"/>
      <c r="VYZ30" s="7"/>
      <c r="VZA30" s="7"/>
      <c r="VZB30" s="7"/>
      <c r="VZC30" s="7"/>
      <c r="VZD30" s="7"/>
      <c r="VZE30" s="7"/>
      <c r="VZF30" s="7"/>
      <c r="VZG30" s="7"/>
      <c r="VZH30" s="7"/>
      <c r="VZI30" s="7"/>
      <c r="VZJ30" s="7"/>
      <c r="VZK30" s="7"/>
      <c r="VZL30" s="7"/>
      <c r="VZM30" s="7"/>
      <c r="VZN30" s="7"/>
      <c r="VZO30" s="7"/>
      <c r="VZP30" s="7"/>
      <c r="VZQ30" s="7"/>
      <c r="VZR30" s="7"/>
      <c r="VZS30" s="7"/>
      <c r="VZT30" s="7"/>
      <c r="VZU30" s="7"/>
      <c r="VZV30" s="7"/>
      <c r="VZW30" s="7"/>
      <c r="VZX30" s="7"/>
      <c r="VZY30" s="7"/>
      <c r="VZZ30" s="7"/>
      <c r="WAA30" s="7"/>
      <c r="WAB30" s="7"/>
      <c r="WAC30" s="7"/>
      <c r="WAD30" s="7"/>
      <c r="WAE30" s="7"/>
      <c r="WAF30" s="7"/>
      <c r="WAG30" s="7"/>
      <c r="WAH30" s="7"/>
      <c r="WAI30" s="7"/>
      <c r="WAJ30" s="7"/>
      <c r="WAK30" s="7"/>
      <c r="WAL30" s="7"/>
      <c r="WAM30" s="7"/>
      <c r="WAN30" s="7"/>
      <c r="WAO30" s="7"/>
      <c r="WAP30" s="7"/>
      <c r="WAQ30" s="7"/>
      <c r="WAR30" s="7"/>
      <c r="WAS30" s="7"/>
      <c r="WAT30" s="7"/>
      <c r="WAU30" s="7"/>
      <c r="WAV30" s="7"/>
      <c r="WAW30" s="7"/>
      <c r="WAX30" s="7"/>
      <c r="WAY30" s="7"/>
      <c r="WAZ30" s="7"/>
      <c r="WBA30" s="7"/>
      <c r="WBB30" s="7"/>
      <c r="WBC30" s="7"/>
      <c r="WBD30" s="7"/>
      <c r="WBE30" s="7"/>
      <c r="WBF30" s="7"/>
      <c r="WBG30" s="7"/>
      <c r="WBH30" s="7"/>
      <c r="WBI30" s="7"/>
      <c r="WBJ30" s="7"/>
      <c r="WBK30" s="7"/>
      <c r="WBL30" s="7"/>
      <c r="WBM30" s="7"/>
      <c r="WBN30" s="7"/>
      <c r="WBO30" s="7"/>
      <c r="WBP30" s="7"/>
      <c r="WBQ30" s="7"/>
      <c r="WBR30" s="7"/>
      <c r="WBS30" s="7"/>
      <c r="WBT30" s="7"/>
      <c r="WBU30" s="7"/>
      <c r="WBV30" s="7"/>
      <c r="WBW30" s="7"/>
      <c r="WBX30" s="7"/>
      <c r="WBY30" s="7"/>
      <c r="WBZ30" s="7"/>
      <c r="WCA30" s="7"/>
      <c r="WCB30" s="7"/>
      <c r="WCC30" s="7"/>
      <c r="WCD30" s="7"/>
      <c r="WCE30" s="7"/>
      <c r="WCF30" s="7"/>
      <c r="WCG30" s="7"/>
      <c r="WCH30" s="7"/>
      <c r="WCI30" s="7"/>
      <c r="WCJ30" s="7"/>
      <c r="WCL30" s="7"/>
      <c r="WCM30" s="7"/>
      <c r="WCN30" s="7"/>
      <c r="WCO30" s="7"/>
      <c r="WCP30" s="7"/>
      <c r="WCQ30" s="7"/>
      <c r="WCR30" s="7"/>
      <c r="WCS30" s="7"/>
      <c r="WCT30" s="7"/>
      <c r="WCU30" s="7"/>
      <c r="WCV30" s="7"/>
      <c r="WCW30" s="7"/>
      <c r="WCX30" s="7"/>
      <c r="WCY30" s="7"/>
      <c r="WCZ30" s="7"/>
      <c r="WDA30" s="7"/>
      <c r="WDB30" s="7"/>
      <c r="WDC30" s="7"/>
      <c r="WDD30" s="7"/>
      <c r="WDE30" s="7"/>
      <c r="WDF30" s="7"/>
      <c r="WDG30" s="7"/>
      <c r="WDH30" s="7"/>
      <c r="WDI30" s="7"/>
      <c r="WDJ30" s="7"/>
      <c r="WDK30" s="7"/>
      <c r="WDL30" s="7"/>
      <c r="WDM30" s="7"/>
      <c r="WDN30" s="7"/>
      <c r="WDO30" s="7"/>
      <c r="WDP30" s="7"/>
      <c r="WDQ30" s="7"/>
      <c r="WDR30" s="7"/>
      <c r="WDS30" s="7"/>
      <c r="WDT30" s="7"/>
      <c r="WDU30" s="7"/>
      <c r="WDV30" s="7"/>
      <c r="WDW30" s="7"/>
      <c r="WDX30" s="7"/>
      <c r="WDY30" s="7"/>
      <c r="WDZ30" s="7"/>
      <c r="WEA30" s="7"/>
      <c r="WEB30" s="7"/>
      <c r="WEC30" s="7"/>
      <c r="WED30" s="7"/>
      <c r="WEE30" s="7"/>
      <c r="WEF30" s="7"/>
      <c r="WEG30" s="7"/>
      <c r="WEH30" s="7"/>
      <c r="WEI30" s="7"/>
      <c r="WEJ30" s="7"/>
      <c r="WEK30" s="7"/>
      <c r="WEL30" s="7"/>
      <c r="WEM30" s="7"/>
      <c r="WEN30" s="7"/>
      <c r="WEO30" s="7"/>
      <c r="WEP30" s="7"/>
      <c r="WEQ30" s="7"/>
      <c r="WER30" s="7"/>
      <c r="WES30" s="7"/>
      <c r="WET30" s="7"/>
      <c r="WEU30" s="7"/>
      <c r="WEV30" s="7"/>
      <c r="WEW30" s="7"/>
      <c r="WEX30" s="7"/>
      <c r="WEY30" s="7"/>
      <c r="WEZ30" s="7"/>
      <c r="WFA30" s="7"/>
      <c r="WFB30" s="7"/>
      <c r="WFC30" s="7"/>
      <c r="WFD30" s="7"/>
      <c r="WFE30" s="7"/>
      <c r="WFF30" s="7"/>
      <c r="WFG30" s="7"/>
      <c r="WFH30" s="7"/>
      <c r="WFI30" s="7"/>
      <c r="WFJ30" s="7"/>
      <c r="WFK30" s="7"/>
      <c r="WFL30" s="7"/>
      <c r="WFM30" s="7"/>
      <c r="WFN30" s="7"/>
      <c r="WFO30" s="7"/>
      <c r="WFP30" s="7"/>
      <c r="WFQ30" s="7"/>
      <c r="WFR30" s="7"/>
      <c r="WFS30" s="7"/>
      <c r="WFT30" s="7"/>
      <c r="WFU30" s="7"/>
      <c r="WFV30" s="7"/>
      <c r="WFW30" s="7"/>
      <c r="WFX30" s="7"/>
      <c r="WFY30" s="7"/>
      <c r="WFZ30" s="7"/>
      <c r="WGA30" s="7"/>
      <c r="WGB30" s="7"/>
      <c r="WGC30" s="7"/>
      <c r="WGD30" s="7"/>
      <c r="WGE30" s="7"/>
      <c r="WGF30" s="7"/>
      <c r="WGG30" s="7"/>
      <c r="WGH30" s="7"/>
      <c r="WGI30" s="7"/>
      <c r="WGJ30" s="7"/>
      <c r="WGK30" s="7"/>
      <c r="WGL30" s="7"/>
      <c r="WGM30" s="7"/>
      <c r="WGN30" s="7"/>
      <c r="WGO30" s="7"/>
      <c r="WGP30" s="7"/>
      <c r="WGQ30" s="7"/>
      <c r="WGR30" s="7"/>
      <c r="WGS30" s="7"/>
      <c r="WGT30" s="7"/>
      <c r="WGU30" s="7"/>
      <c r="WGV30" s="7"/>
      <c r="WGW30" s="7"/>
      <c r="WGX30" s="7"/>
      <c r="WGY30" s="7"/>
      <c r="WGZ30" s="7"/>
      <c r="WHA30" s="7"/>
      <c r="WHB30" s="7"/>
      <c r="WHC30" s="7"/>
      <c r="WHD30" s="7"/>
      <c r="WHE30" s="7"/>
      <c r="WHF30" s="7"/>
      <c r="WHG30" s="7"/>
      <c r="WHH30" s="7"/>
      <c r="WHI30" s="7"/>
      <c r="WHJ30" s="7"/>
      <c r="WHK30" s="7"/>
      <c r="WHL30" s="7"/>
      <c r="WHM30" s="7"/>
      <c r="WHN30" s="7"/>
      <c r="WHO30" s="7"/>
      <c r="WHP30" s="7"/>
      <c r="WHQ30" s="7"/>
      <c r="WHR30" s="7"/>
      <c r="WHS30" s="7"/>
      <c r="WHT30" s="7"/>
      <c r="WHU30" s="7"/>
      <c r="WHV30" s="7"/>
      <c r="WHW30" s="7"/>
      <c r="WHX30" s="7"/>
      <c r="WHY30" s="7"/>
      <c r="WHZ30" s="7"/>
      <c r="WIA30" s="7"/>
      <c r="WIB30" s="7"/>
      <c r="WIC30" s="7"/>
      <c r="WID30" s="7"/>
      <c r="WIE30" s="7"/>
      <c r="WIF30" s="7"/>
      <c r="WIG30" s="7"/>
      <c r="WIH30" s="7"/>
      <c r="WII30" s="7"/>
      <c r="WIJ30" s="7"/>
      <c r="WIK30" s="7"/>
      <c r="WIL30" s="7"/>
      <c r="WIM30" s="7"/>
      <c r="WIN30" s="7"/>
      <c r="WIO30" s="7"/>
      <c r="WIP30" s="7"/>
      <c r="WIQ30" s="7"/>
      <c r="WIR30" s="7"/>
      <c r="WIS30" s="7"/>
      <c r="WIT30" s="7"/>
      <c r="WIU30" s="7"/>
      <c r="WIV30" s="7"/>
      <c r="WIW30" s="7"/>
      <c r="WIX30" s="7"/>
      <c r="WIY30" s="7"/>
      <c r="WIZ30" s="7"/>
      <c r="WJA30" s="7"/>
      <c r="WJB30" s="7"/>
      <c r="WJC30" s="7"/>
      <c r="WJD30" s="7"/>
      <c r="WJE30" s="7"/>
      <c r="WJF30" s="7"/>
      <c r="WJG30" s="7"/>
      <c r="WJH30" s="7"/>
      <c r="WJI30" s="7"/>
      <c r="WJJ30" s="7"/>
      <c r="WJK30" s="7"/>
      <c r="WJL30" s="7"/>
      <c r="WJM30" s="7"/>
      <c r="WJN30" s="7"/>
      <c r="WJO30" s="7"/>
      <c r="WJP30" s="7"/>
      <c r="WJQ30" s="7"/>
      <c r="WJR30" s="7"/>
      <c r="WJS30" s="7"/>
      <c r="WJT30" s="7"/>
      <c r="WJU30" s="7"/>
      <c r="WJV30" s="7"/>
      <c r="WJW30" s="7"/>
      <c r="WJX30" s="7"/>
      <c r="WJY30" s="7"/>
      <c r="WJZ30" s="7"/>
      <c r="WKA30" s="7"/>
      <c r="WKB30" s="7"/>
      <c r="WKC30" s="7"/>
      <c r="WKD30" s="7"/>
      <c r="WKE30" s="7"/>
      <c r="WKF30" s="7"/>
      <c r="WKG30" s="7"/>
      <c r="WKH30" s="7"/>
      <c r="WKI30" s="7"/>
      <c r="WKJ30" s="7"/>
      <c r="WKK30" s="7"/>
      <c r="WKL30" s="7"/>
      <c r="WKM30" s="7"/>
      <c r="WKN30" s="7"/>
      <c r="WKO30" s="7"/>
      <c r="WKP30" s="7"/>
      <c r="WKQ30" s="7"/>
      <c r="WKR30" s="7"/>
      <c r="WKS30" s="7"/>
      <c r="WKT30" s="7"/>
      <c r="WKU30" s="7"/>
      <c r="WKV30" s="7"/>
      <c r="WKW30" s="7"/>
      <c r="WKX30" s="7"/>
      <c r="WKY30" s="7"/>
      <c r="WKZ30" s="7"/>
      <c r="WLA30" s="7"/>
      <c r="WLB30" s="7"/>
      <c r="WLC30" s="7"/>
      <c r="WLD30" s="7"/>
      <c r="WLE30" s="7"/>
      <c r="WLF30" s="7"/>
      <c r="WLG30" s="7"/>
      <c r="WLH30" s="7"/>
      <c r="WLI30" s="7"/>
      <c r="WLJ30" s="7"/>
      <c r="WLK30" s="7"/>
      <c r="WLL30" s="7"/>
      <c r="WLM30" s="7"/>
      <c r="WLN30" s="7"/>
      <c r="WLO30" s="7"/>
      <c r="WLP30" s="7"/>
      <c r="WLQ30" s="7"/>
      <c r="WLR30" s="7"/>
      <c r="WLS30" s="7"/>
      <c r="WLT30" s="7"/>
      <c r="WLU30" s="7"/>
      <c r="WLV30" s="7"/>
      <c r="WLW30" s="7"/>
      <c r="WLX30" s="7"/>
      <c r="WLY30" s="7"/>
      <c r="WLZ30" s="7"/>
      <c r="WMA30" s="7"/>
      <c r="WMB30" s="7"/>
      <c r="WMC30" s="7"/>
      <c r="WMD30" s="7"/>
      <c r="WME30" s="7"/>
      <c r="WMF30" s="7"/>
      <c r="WMH30" s="7"/>
      <c r="WMI30" s="7"/>
      <c r="WMJ30" s="7"/>
      <c r="WMK30" s="7"/>
      <c r="WML30" s="7"/>
      <c r="WMM30" s="7"/>
      <c r="WMN30" s="7"/>
      <c r="WMO30" s="7"/>
      <c r="WMP30" s="7"/>
      <c r="WMQ30" s="7"/>
      <c r="WMR30" s="7"/>
      <c r="WMS30" s="7"/>
      <c r="WMT30" s="7"/>
      <c r="WMU30" s="7"/>
      <c r="WMV30" s="7"/>
      <c r="WMW30" s="7"/>
      <c r="WMX30" s="7"/>
      <c r="WMY30" s="7"/>
      <c r="WMZ30" s="7"/>
      <c r="WNA30" s="7"/>
      <c r="WNB30" s="7"/>
      <c r="WNC30" s="7"/>
      <c r="WND30" s="7"/>
      <c r="WNE30" s="7"/>
      <c r="WNF30" s="7"/>
      <c r="WNG30" s="7"/>
      <c r="WNH30" s="7"/>
      <c r="WNI30" s="7"/>
      <c r="WNJ30" s="7"/>
      <c r="WNK30" s="7"/>
      <c r="WNL30" s="7"/>
      <c r="WNM30" s="7"/>
      <c r="WNN30" s="7"/>
      <c r="WNO30" s="7"/>
      <c r="WNP30" s="7"/>
      <c r="WNQ30" s="7"/>
      <c r="WNR30" s="7"/>
      <c r="WNS30" s="7"/>
      <c r="WNT30" s="7"/>
      <c r="WNU30" s="7"/>
      <c r="WNV30" s="7"/>
      <c r="WNW30" s="7"/>
      <c r="WNX30" s="7"/>
      <c r="WNY30" s="7"/>
      <c r="WNZ30" s="7"/>
      <c r="WOA30" s="7"/>
      <c r="WOB30" s="7"/>
      <c r="WOC30" s="7"/>
      <c r="WOD30" s="7"/>
      <c r="WOE30" s="7"/>
      <c r="WOF30" s="7"/>
      <c r="WOG30" s="7"/>
      <c r="WOH30" s="7"/>
      <c r="WOI30" s="7"/>
      <c r="WOJ30" s="7"/>
      <c r="WOK30" s="7"/>
      <c r="WOL30" s="7"/>
      <c r="WOM30" s="7"/>
      <c r="WON30" s="7"/>
      <c r="WOO30" s="7"/>
      <c r="WOP30" s="7"/>
      <c r="WOQ30" s="7"/>
      <c r="WOR30" s="7"/>
      <c r="WOS30" s="7"/>
      <c r="WOT30" s="7"/>
      <c r="WOU30" s="7"/>
      <c r="WOV30" s="7"/>
      <c r="WOW30" s="7"/>
      <c r="WOX30" s="7"/>
      <c r="WOY30" s="7"/>
      <c r="WOZ30" s="7"/>
      <c r="WPA30" s="7"/>
      <c r="WPB30" s="7"/>
      <c r="WPC30" s="7"/>
      <c r="WPD30" s="7"/>
      <c r="WPE30" s="7"/>
      <c r="WPF30" s="7"/>
      <c r="WPG30" s="7"/>
      <c r="WPH30" s="7"/>
      <c r="WPI30" s="7"/>
      <c r="WPJ30" s="7"/>
      <c r="WPK30" s="7"/>
      <c r="WPL30" s="7"/>
      <c r="WPM30" s="7"/>
      <c r="WPN30" s="7"/>
      <c r="WPO30" s="7"/>
      <c r="WPP30" s="7"/>
      <c r="WPQ30" s="7"/>
      <c r="WPR30" s="7"/>
      <c r="WPS30" s="7"/>
      <c r="WPT30" s="7"/>
      <c r="WPU30" s="7"/>
      <c r="WPV30" s="7"/>
      <c r="WPW30" s="7"/>
      <c r="WPX30" s="7"/>
      <c r="WPY30" s="7"/>
      <c r="WPZ30" s="7"/>
      <c r="WQA30" s="7"/>
      <c r="WQB30" s="7"/>
      <c r="WQC30" s="7"/>
      <c r="WQD30" s="7"/>
      <c r="WQE30" s="7"/>
      <c r="WQF30" s="7"/>
      <c r="WQG30" s="7"/>
      <c r="WQH30" s="7"/>
      <c r="WQI30" s="7"/>
      <c r="WQJ30" s="7"/>
      <c r="WQK30" s="7"/>
      <c r="WQL30" s="7"/>
      <c r="WQM30" s="7"/>
      <c r="WQN30" s="7"/>
      <c r="WQO30" s="7"/>
      <c r="WQP30" s="7"/>
      <c r="WQQ30" s="7"/>
      <c r="WQR30" s="7"/>
      <c r="WQS30" s="7"/>
      <c r="WQT30" s="7"/>
      <c r="WQU30" s="7"/>
      <c r="WQV30" s="7"/>
      <c r="WQW30" s="7"/>
      <c r="WQX30" s="7"/>
      <c r="WQY30" s="7"/>
      <c r="WQZ30" s="7"/>
      <c r="WRA30" s="7"/>
      <c r="WRB30" s="7"/>
      <c r="WRC30" s="7"/>
      <c r="WRD30" s="7"/>
      <c r="WRE30" s="7"/>
      <c r="WRF30" s="7"/>
      <c r="WRG30" s="7"/>
      <c r="WRH30" s="7"/>
      <c r="WRI30" s="7"/>
      <c r="WRJ30" s="7"/>
      <c r="WRK30" s="7"/>
      <c r="WRL30" s="7"/>
      <c r="WRM30" s="7"/>
      <c r="WRN30" s="7"/>
      <c r="WRO30" s="7"/>
      <c r="WRP30" s="7"/>
      <c r="WRQ30" s="7"/>
      <c r="WRR30" s="7"/>
      <c r="WRS30" s="7"/>
      <c r="WRT30" s="7"/>
      <c r="WRU30" s="7"/>
      <c r="WRV30" s="7"/>
      <c r="WRW30" s="7"/>
      <c r="WRX30" s="7"/>
      <c r="WRY30" s="7"/>
      <c r="WRZ30" s="7"/>
      <c r="WSA30" s="7"/>
      <c r="WSB30" s="7"/>
      <c r="WSC30" s="7"/>
      <c r="WSD30" s="7"/>
      <c r="WSE30" s="7"/>
      <c r="WSF30" s="7"/>
      <c r="WSG30" s="7"/>
      <c r="WSH30" s="7"/>
      <c r="WSI30" s="7"/>
      <c r="WSJ30" s="7"/>
      <c r="WSK30" s="7"/>
      <c r="WSL30" s="7"/>
      <c r="WSM30" s="7"/>
      <c r="WSN30" s="7"/>
      <c r="WSO30" s="7"/>
      <c r="WSP30" s="7"/>
      <c r="WSQ30" s="7"/>
      <c r="WSR30" s="7"/>
      <c r="WSS30" s="7"/>
      <c r="WST30" s="7"/>
      <c r="WSU30" s="7"/>
      <c r="WSV30" s="7"/>
      <c r="WSW30" s="7"/>
      <c r="WSX30" s="7"/>
      <c r="WSY30" s="7"/>
      <c r="WSZ30" s="7"/>
      <c r="WTA30" s="7"/>
      <c r="WTB30" s="7"/>
      <c r="WTC30" s="7"/>
      <c r="WTD30" s="7"/>
      <c r="WTE30" s="7"/>
      <c r="WTF30" s="7"/>
      <c r="WTG30" s="7"/>
      <c r="WTH30" s="7"/>
      <c r="WTI30" s="7"/>
      <c r="WTJ30" s="7"/>
      <c r="WTK30" s="7"/>
      <c r="WTL30" s="7"/>
      <c r="WTM30" s="7"/>
      <c r="WTN30" s="7"/>
      <c r="WTO30" s="7"/>
      <c r="WTP30" s="7"/>
      <c r="WTQ30" s="7"/>
      <c r="WTR30" s="7"/>
      <c r="WTS30" s="7"/>
      <c r="WTT30" s="7"/>
      <c r="WTU30" s="7"/>
      <c r="WTV30" s="7"/>
      <c r="WTW30" s="7"/>
      <c r="WTX30" s="7"/>
      <c r="WTY30" s="7"/>
      <c r="WTZ30" s="7"/>
      <c r="WUA30" s="7"/>
      <c r="WUB30" s="7"/>
      <c r="WUC30" s="7"/>
      <c r="WUD30" s="7"/>
      <c r="WUE30" s="7"/>
      <c r="WUF30" s="7"/>
      <c r="WUG30" s="7"/>
      <c r="WUH30" s="7"/>
      <c r="WUI30" s="7"/>
      <c r="WUJ30" s="7"/>
      <c r="WUK30" s="7"/>
      <c r="WUL30" s="7"/>
      <c r="WUM30" s="7"/>
      <c r="WUN30" s="7"/>
      <c r="WUO30" s="7"/>
      <c r="WUP30" s="7"/>
      <c r="WUQ30" s="7"/>
      <c r="WUR30" s="7"/>
      <c r="WUS30" s="7"/>
      <c r="WUT30" s="7"/>
      <c r="WUU30" s="7"/>
      <c r="WUV30" s="7"/>
      <c r="WUW30" s="7"/>
      <c r="WUX30" s="7"/>
      <c r="WUY30" s="7"/>
      <c r="WUZ30" s="7"/>
      <c r="WVA30" s="7"/>
      <c r="WVB30" s="7"/>
      <c r="WVC30" s="7"/>
      <c r="WVD30" s="7"/>
      <c r="WVE30" s="7"/>
      <c r="WVF30" s="7"/>
      <c r="WVG30" s="7"/>
      <c r="WVH30" s="7"/>
      <c r="WVI30" s="7"/>
      <c r="WVJ30" s="7"/>
      <c r="WVK30" s="7"/>
      <c r="WVL30" s="7"/>
      <c r="WVM30" s="7"/>
      <c r="WVN30" s="7"/>
      <c r="WVO30" s="7"/>
      <c r="WVP30" s="7"/>
      <c r="WVQ30" s="7"/>
      <c r="WVR30" s="7"/>
      <c r="WVS30" s="7"/>
      <c r="WVT30" s="7"/>
      <c r="WVU30" s="7"/>
      <c r="WVV30" s="7"/>
      <c r="WVW30" s="7"/>
      <c r="WVX30" s="7"/>
      <c r="WVY30" s="7"/>
      <c r="WVZ30" s="7"/>
      <c r="WWA30" s="7"/>
      <c r="WWB30" s="7"/>
      <c r="WWD30" s="7"/>
      <c r="WWE30" s="7"/>
      <c r="WWF30" s="7"/>
      <c r="WWG30" s="7"/>
      <c r="WWH30" s="7"/>
      <c r="WWI30" s="7"/>
      <c r="WWJ30" s="7"/>
      <c r="WWK30" s="7"/>
      <c r="WWL30" s="7"/>
      <c r="WWM30" s="7"/>
      <c r="WWN30" s="7"/>
      <c r="WWO30" s="7"/>
      <c r="WWP30" s="7"/>
      <c r="WWQ30" s="7"/>
      <c r="WWR30" s="7"/>
      <c r="WWS30" s="7"/>
      <c r="WWT30" s="7"/>
      <c r="WWU30" s="7"/>
      <c r="WWV30" s="7"/>
      <c r="WWW30" s="7"/>
      <c r="WWX30" s="7"/>
      <c r="WWY30" s="7"/>
      <c r="WWZ30" s="7"/>
      <c r="WXA30" s="7"/>
      <c r="WXB30" s="7"/>
      <c r="WXC30" s="7"/>
      <c r="WXD30" s="7"/>
      <c r="WXE30" s="7"/>
      <c r="WXF30" s="7"/>
      <c r="WXG30" s="7"/>
      <c r="WXH30" s="7"/>
      <c r="WXI30" s="7"/>
      <c r="WXJ30" s="7"/>
      <c r="WXK30" s="7"/>
      <c r="WXL30" s="7"/>
      <c r="WXM30" s="7"/>
      <c r="WXN30" s="7"/>
      <c r="WXO30" s="7"/>
      <c r="WXP30" s="7"/>
      <c r="WXQ30" s="7"/>
      <c r="WXR30" s="7"/>
      <c r="WXS30" s="7"/>
      <c r="WXT30" s="7"/>
      <c r="WXU30" s="7"/>
      <c r="WXV30" s="7"/>
      <c r="WXW30" s="7"/>
      <c r="WXX30" s="7"/>
      <c r="WXY30" s="7"/>
      <c r="WXZ30" s="7"/>
      <c r="WYA30" s="7"/>
      <c r="WYB30" s="7"/>
      <c r="WYC30" s="7"/>
      <c r="WYD30" s="7"/>
      <c r="WYE30" s="7"/>
      <c r="WYF30" s="7"/>
      <c r="WYG30" s="7"/>
      <c r="WYH30" s="7"/>
      <c r="WYI30" s="7"/>
      <c r="WYJ30" s="7"/>
      <c r="WYK30" s="7"/>
      <c r="WYL30" s="7"/>
      <c r="WYM30" s="7"/>
      <c r="WYN30" s="7"/>
      <c r="WYO30" s="7"/>
      <c r="WYP30" s="7"/>
      <c r="WYQ30" s="7"/>
      <c r="WYR30" s="7"/>
      <c r="WYS30" s="7"/>
      <c r="WYT30" s="7"/>
      <c r="WYU30" s="7"/>
      <c r="WYV30" s="7"/>
      <c r="WYW30" s="7"/>
      <c r="WYX30" s="7"/>
      <c r="WYY30" s="7"/>
      <c r="WYZ30" s="7"/>
      <c r="WZA30" s="7"/>
      <c r="WZB30" s="7"/>
      <c r="WZC30" s="7"/>
      <c r="WZD30" s="7"/>
      <c r="WZE30" s="7"/>
      <c r="WZF30" s="7"/>
      <c r="WZG30" s="7"/>
      <c r="WZH30" s="7"/>
      <c r="WZI30" s="7"/>
      <c r="WZJ30" s="7"/>
      <c r="WZK30" s="7"/>
      <c r="WZL30" s="7"/>
      <c r="WZM30" s="7"/>
      <c r="WZN30" s="7"/>
      <c r="WZO30" s="7"/>
      <c r="WZP30" s="7"/>
      <c r="WZQ30" s="7"/>
      <c r="WZR30" s="7"/>
      <c r="WZS30" s="7"/>
      <c r="WZT30" s="7"/>
      <c r="WZU30" s="7"/>
      <c r="WZV30" s="7"/>
      <c r="WZW30" s="7"/>
      <c r="WZX30" s="7"/>
      <c r="WZY30" s="7"/>
      <c r="WZZ30" s="7"/>
      <c r="XAA30" s="7"/>
      <c r="XAB30" s="7"/>
      <c r="XAC30" s="7"/>
      <c r="XAD30" s="7"/>
      <c r="XAE30" s="7"/>
      <c r="XAF30" s="7"/>
      <c r="XAG30" s="7"/>
      <c r="XAH30" s="7"/>
      <c r="XAI30" s="7"/>
      <c r="XAJ30" s="7"/>
      <c r="XAK30" s="7"/>
      <c r="XAL30" s="7"/>
      <c r="XAM30" s="7"/>
      <c r="XAN30" s="7"/>
      <c r="XAO30" s="7"/>
      <c r="XAP30" s="7"/>
      <c r="XAQ30" s="7"/>
      <c r="XAR30" s="7"/>
      <c r="XAS30" s="7"/>
      <c r="XAT30" s="7"/>
      <c r="XAU30" s="7"/>
      <c r="XAV30" s="7"/>
      <c r="XAW30" s="7"/>
      <c r="XAX30" s="7"/>
      <c r="XAY30" s="7"/>
      <c r="XAZ30" s="7"/>
      <c r="XBA30" s="7"/>
      <c r="XBB30" s="7"/>
      <c r="XBC30" s="7"/>
      <c r="XBD30" s="7"/>
      <c r="XBE30" s="7"/>
      <c r="XBF30" s="7"/>
      <c r="XBG30" s="7"/>
      <c r="XBH30" s="7"/>
      <c r="XBI30" s="7"/>
      <c r="XBJ30" s="7"/>
      <c r="XBK30" s="7"/>
      <c r="XBL30" s="7"/>
      <c r="XBM30" s="7"/>
      <c r="XBN30" s="7"/>
      <c r="XBO30" s="7"/>
      <c r="XBP30" s="7"/>
      <c r="XBQ30" s="7"/>
      <c r="XBR30" s="7"/>
      <c r="XBS30" s="7"/>
      <c r="XBT30" s="7"/>
      <c r="XBU30" s="7"/>
      <c r="XBV30" s="7"/>
      <c r="XBW30" s="7"/>
      <c r="XBX30" s="7"/>
      <c r="XBY30" s="7"/>
      <c r="XBZ30" s="7"/>
      <c r="XCA30" s="7"/>
      <c r="XCB30" s="7"/>
      <c r="XCC30" s="7"/>
      <c r="XCD30" s="7"/>
      <c r="XCE30" s="7"/>
      <c r="XCF30" s="7"/>
      <c r="XCG30" s="7"/>
      <c r="XCH30" s="7"/>
      <c r="XCI30" s="7"/>
      <c r="XCJ30" s="7"/>
      <c r="XCK30" s="7"/>
      <c r="XCL30" s="7"/>
      <c r="XCM30" s="7"/>
      <c r="XCN30" s="7"/>
      <c r="XCO30" s="7"/>
      <c r="XCP30" s="7"/>
      <c r="XCQ30" s="7"/>
      <c r="XCR30" s="7"/>
      <c r="XCS30" s="7"/>
      <c r="XCT30" s="7"/>
      <c r="XCU30" s="7"/>
      <c r="XCV30" s="7"/>
      <c r="XCW30" s="7"/>
      <c r="XCX30" s="7"/>
      <c r="XCY30" s="7"/>
      <c r="XCZ30" s="7"/>
      <c r="XDA30" s="7"/>
      <c r="XDB30" s="7"/>
      <c r="XDC30" s="7"/>
      <c r="XDD30" s="7"/>
      <c r="XDE30" s="7"/>
      <c r="XDF30" s="7"/>
      <c r="XDG30" s="7"/>
      <c r="XDH30" s="7"/>
      <c r="XDI30" s="7"/>
      <c r="XDJ30" s="7"/>
      <c r="XDK30" s="7"/>
      <c r="XDL30" s="7"/>
      <c r="XDM30" s="7"/>
      <c r="XDN30" s="7"/>
      <c r="XDO30" s="7"/>
      <c r="XDP30" s="7"/>
      <c r="XDQ30" s="7"/>
      <c r="XDR30" s="7"/>
      <c r="XDS30" s="7"/>
      <c r="XDT30" s="7"/>
      <c r="XDU30" s="7"/>
      <c r="XDV30" s="7"/>
      <c r="XDW30" s="7"/>
      <c r="XDX30" s="7"/>
      <c r="XDY30" s="7"/>
      <c r="XDZ30" s="7"/>
      <c r="XEA30" s="7"/>
      <c r="XEB30" s="7"/>
      <c r="XEC30" s="7"/>
      <c r="XED30" s="7"/>
      <c r="XEE30" s="7"/>
      <c r="XEF30" s="7"/>
      <c r="XEG30" s="7"/>
      <c r="XEH30" s="7"/>
      <c r="XEI30" s="7"/>
      <c r="XEJ30" s="7"/>
      <c r="XEK30" s="7"/>
      <c r="XEL30" s="7"/>
      <c r="XEM30" s="7"/>
      <c r="XEN30" s="7"/>
      <c r="XEO30" s="7"/>
      <c r="XEP30" s="7"/>
      <c r="XEQ30" s="7"/>
      <c r="XER30" s="7"/>
      <c r="XES30" s="7"/>
      <c r="XET30" s="7"/>
      <c r="XEU30" s="7"/>
      <c r="XEV30" s="7"/>
      <c r="XEW30" s="7"/>
      <c r="XEX30" s="7"/>
    </row>
    <row r="31" spans="1:16378" x14ac:dyDescent="0.25">
      <c r="A31" s="138">
        <v>27</v>
      </c>
      <c r="B31" s="376">
        <f t="shared" ref="B31:B63" si="60">$AP31-$A$1</f>
        <v>134</v>
      </c>
      <c r="C31" s="377" t="str">
        <f t="shared" si="56"/>
        <v>MAY</v>
      </c>
      <c r="D31" s="138"/>
      <c r="E31" s="167"/>
      <c r="F31" s="377" t="str">
        <f>IF(ISNA(VLOOKUP($J31,ADDRESS!$B$3:$N1350,12,0)),"",VLOOKUP($J31,ADDRESS!$B$3:$N1350,12,0))</f>
        <v>AAAAA0000AST001</v>
      </c>
      <c r="G31" s="377">
        <f>IF(ISNA(VLOOKUP($J31,ADDRESS!$B$3:$N1350,13,0)),"",VLOOKUP($J31,ADDRESS!$B$3:$N1350,13,0))</f>
        <v>0</v>
      </c>
      <c r="H31" s="377">
        <f>IF(ISNA(VLOOKUP($J31,ADDRESS!$B$3:$N1350,10,0)),"",VLOOKUP($J31,ADDRESS!$B$3:$N1350,10,0))</f>
        <v>0</v>
      </c>
      <c r="I31" s="377" t="str">
        <f>IF(ISNA(VLOOKUP($J31,ADDRESS!$B$3:$N1350,11,0)),"",VLOOKUP($J31,ADDRESS!$B$3:$N1350,11,0))</f>
        <v>AAAAA0000A</v>
      </c>
      <c r="J31" s="165" t="s">
        <v>368</v>
      </c>
      <c r="K31" s="168">
        <v>10000</v>
      </c>
      <c r="L31" s="110" t="s">
        <v>302</v>
      </c>
      <c r="M31" s="169"/>
      <c r="N31" s="378">
        <f t="shared" si="31"/>
        <v>0</v>
      </c>
      <c r="O31" s="378">
        <f t="shared" si="32"/>
        <v>0</v>
      </c>
      <c r="P31" s="378">
        <f t="shared" si="33"/>
        <v>0</v>
      </c>
      <c r="Q31" s="378">
        <f t="shared" si="34"/>
        <v>0</v>
      </c>
      <c r="R31" s="378">
        <f t="shared" si="35"/>
        <v>0</v>
      </c>
      <c r="S31" s="378">
        <f t="shared" si="36"/>
        <v>0</v>
      </c>
      <c r="T31" s="378">
        <f t="shared" si="37"/>
        <v>0</v>
      </c>
      <c r="U31" s="378">
        <f t="shared" si="57"/>
        <v>0</v>
      </c>
      <c r="V31" s="378">
        <f t="shared" si="39"/>
        <v>1236</v>
      </c>
      <c r="W31" s="378">
        <f t="shared" si="40"/>
        <v>0</v>
      </c>
      <c r="X31" s="378">
        <f t="shared" si="41"/>
        <v>0</v>
      </c>
      <c r="Y31" s="378">
        <f t="shared" si="42"/>
        <v>0</v>
      </c>
      <c r="Z31" s="378">
        <f t="shared" si="43"/>
        <v>0</v>
      </c>
      <c r="AA31" s="176"/>
      <c r="AB31" s="151">
        <f t="shared" si="44"/>
        <v>11236</v>
      </c>
      <c r="AC31" s="110"/>
      <c r="AD31" s="177"/>
      <c r="AE31" s="378">
        <f t="shared" si="45"/>
        <v>0</v>
      </c>
      <c r="AF31" s="378">
        <f t="shared" si="46"/>
        <v>0</v>
      </c>
      <c r="AG31" s="378">
        <f t="shared" si="59"/>
        <v>0</v>
      </c>
      <c r="AH31" s="378">
        <f t="shared" si="48"/>
        <v>0</v>
      </c>
      <c r="AI31" s="378">
        <f t="shared" ref="AI31:AI63" si="61">IF($AC31="TDS194I",ROUND($K31*$AI$4,0),0)</f>
        <v>0</v>
      </c>
      <c r="AJ31" s="378">
        <f t="shared" si="50"/>
        <v>0</v>
      </c>
      <c r="AK31" s="378">
        <f t="shared" si="51"/>
        <v>0</v>
      </c>
      <c r="AL31" s="378">
        <f t="shared" si="52"/>
        <v>0</v>
      </c>
      <c r="AM31" s="378">
        <f t="shared" si="53"/>
        <v>0</v>
      </c>
      <c r="AN31" s="378">
        <f t="shared" si="54"/>
        <v>0</v>
      </c>
      <c r="AO31" s="151">
        <f t="shared" si="55"/>
        <v>11236</v>
      </c>
      <c r="AP31" s="172">
        <v>41409</v>
      </c>
      <c r="AQ31" s="151"/>
      <c r="AR31" s="110"/>
      <c r="AS31" s="178"/>
      <c r="AT31" s="165"/>
    </row>
    <row r="32" spans="1:16378" x14ac:dyDescent="0.25">
      <c r="A32" s="138">
        <v>28</v>
      </c>
      <c r="B32" s="376">
        <f t="shared" si="60"/>
        <v>134</v>
      </c>
      <c r="C32" s="356" t="str">
        <f t="shared" si="56"/>
        <v>MAY</v>
      </c>
      <c r="D32" s="138"/>
      <c r="E32" s="167"/>
      <c r="F32" s="356" t="str">
        <f>IF(ISNA(VLOOKUP($J32,ADDRESS!$B$3:$N1351,12,0)),"",VLOOKUP($J32,ADDRESS!$B$3:$N1351,12,0))</f>
        <v>AAAAA0000AST001</v>
      </c>
      <c r="G32" s="356">
        <f>IF(ISNA(VLOOKUP($J32,ADDRESS!$B$3:$N1351,13,0)),"",VLOOKUP($J32,ADDRESS!$B$3:$N1351,13,0))</f>
        <v>0</v>
      </c>
      <c r="H32" s="356">
        <f>IF(ISNA(VLOOKUP($J32,ADDRESS!$B$3:$N1351,10,0)),"",VLOOKUP($J32,ADDRESS!$B$3:$N1351,10,0))</f>
        <v>0</v>
      </c>
      <c r="I32" s="356" t="str">
        <f>IF(ISNA(VLOOKUP($J32,ADDRESS!$B$3:$N1351,11,0)),"",VLOOKUP($J32,ADDRESS!$B$3:$N1351,11,0))</f>
        <v>AAAAA0000A</v>
      </c>
      <c r="J32" s="110" t="s">
        <v>344</v>
      </c>
      <c r="K32" s="168">
        <v>656000</v>
      </c>
      <c r="L32" s="110" t="s">
        <v>312</v>
      </c>
      <c r="M32" s="169"/>
      <c r="N32" s="379">
        <f t="shared" si="31"/>
        <v>0</v>
      </c>
      <c r="O32" s="379">
        <f t="shared" si="32"/>
        <v>0</v>
      </c>
      <c r="P32" s="379">
        <f t="shared" si="33"/>
        <v>0</v>
      </c>
      <c r="Q32" s="379">
        <f t="shared" si="34"/>
        <v>0</v>
      </c>
      <c r="R32" s="379">
        <f t="shared" si="35"/>
        <v>32800</v>
      </c>
      <c r="S32" s="379">
        <f t="shared" si="36"/>
        <v>0</v>
      </c>
      <c r="T32" s="379">
        <f t="shared" si="37"/>
        <v>0</v>
      </c>
      <c r="U32" s="379">
        <f t="shared" si="57"/>
        <v>0</v>
      </c>
      <c r="V32" s="379">
        <f t="shared" si="39"/>
        <v>0</v>
      </c>
      <c r="W32" s="379">
        <f t="shared" si="40"/>
        <v>0</v>
      </c>
      <c r="X32" s="379">
        <f t="shared" si="41"/>
        <v>0</v>
      </c>
      <c r="Y32" s="379">
        <f t="shared" si="42"/>
        <v>0</v>
      </c>
      <c r="Z32" s="379">
        <f t="shared" si="43"/>
        <v>0</v>
      </c>
      <c r="AA32" s="170"/>
      <c r="AB32" s="151">
        <f t="shared" si="44"/>
        <v>688800</v>
      </c>
      <c r="AC32" s="110"/>
      <c r="AD32" s="171"/>
      <c r="AE32" s="379">
        <f t="shared" si="45"/>
        <v>0</v>
      </c>
      <c r="AF32" s="379">
        <f t="shared" si="46"/>
        <v>0</v>
      </c>
      <c r="AG32" s="379">
        <f t="shared" si="59"/>
        <v>0</v>
      </c>
      <c r="AH32" s="379">
        <f t="shared" si="48"/>
        <v>0</v>
      </c>
      <c r="AI32" s="379">
        <f t="shared" si="61"/>
        <v>0</v>
      </c>
      <c r="AJ32" s="379">
        <f t="shared" si="50"/>
        <v>0</v>
      </c>
      <c r="AK32" s="379">
        <f t="shared" si="51"/>
        <v>0</v>
      </c>
      <c r="AL32" s="379">
        <f t="shared" si="52"/>
        <v>0</v>
      </c>
      <c r="AM32" s="379">
        <f t="shared" si="53"/>
        <v>0</v>
      </c>
      <c r="AN32" s="379">
        <f t="shared" si="54"/>
        <v>0</v>
      </c>
      <c r="AO32" s="151">
        <f t="shared" si="55"/>
        <v>688800</v>
      </c>
      <c r="AP32" s="172">
        <v>41409</v>
      </c>
      <c r="AQ32" s="151"/>
      <c r="AR32" s="110"/>
      <c r="AS32" s="172"/>
      <c r="AT32" s="21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  <c r="AMI32" s="7"/>
      <c r="AMJ32" s="7"/>
      <c r="AMK32" s="7"/>
      <c r="AML32" s="7"/>
      <c r="AMM32" s="7"/>
      <c r="AMN32" s="7"/>
      <c r="AMO32" s="7"/>
      <c r="AMP32" s="7"/>
      <c r="AMQ32" s="7"/>
      <c r="AMR32" s="7"/>
      <c r="AMS32" s="7"/>
      <c r="AMT32" s="7"/>
      <c r="AMU32" s="7"/>
      <c r="AMV32" s="7"/>
      <c r="AMW32" s="7"/>
      <c r="AMX32" s="7"/>
      <c r="AMY32" s="7"/>
      <c r="AMZ32" s="7"/>
      <c r="ANA32" s="7"/>
      <c r="ANB32" s="7"/>
      <c r="ANC32" s="7"/>
      <c r="AND32" s="7"/>
      <c r="ANF32" s="7"/>
      <c r="ANG32" s="7"/>
      <c r="ANH32" s="7"/>
      <c r="ANI32" s="7"/>
      <c r="ANJ32" s="7"/>
      <c r="ANK32" s="7"/>
      <c r="ANL32" s="7"/>
      <c r="ANM32" s="7"/>
      <c r="ANN32" s="7"/>
      <c r="ANO32" s="7"/>
      <c r="ANP32" s="7"/>
      <c r="ANQ32" s="7"/>
      <c r="ANR32" s="7"/>
      <c r="ANS32" s="7"/>
      <c r="ANT32" s="7"/>
      <c r="ANU32" s="7"/>
      <c r="ANV32" s="7"/>
      <c r="ANW32" s="7"/>
      <c r="ANX32" s="7"/>
      <c r="ANY32" s="7"/>
      <c r="ANZ32" s="7"/>
      <c r="AOA32" s="7"/>
      <c r="AOB32" s="7"/>
      <c r="AOC32" s="7"/>
      <c r="AOD32" s="7"/>
      <c r="AOE32" s="7"/>
      <c r="AOF32" s="7"/>
      <c r="AOG32" s="7"/>
      <c r="AOH32" s="7"/>
      <c r="AOI32" s="7"/>
      <c r="AOJ32" s="7"/>
      <c r="AOK32" s="7"/>
      <c r="AOL32" s="7"/>
      <c r="AOM32" s="7"/>
      <c r="AON32" s="7"/>
      <c r="AOO32" s="7"/>
      <c r="AOP32" s="7"/>
      <c r="AOQ32" s="7"/>
      <c r="AOR32" s="7"/>
      <c r="AOS32" s="7"/>
      <c r="AOT32" s="7"/>
      <c r="AOU32" s="7"/>
      <c r="AOV32" s="7"/>
      <c r="AOW32" s="7"/>
      <c r="AOX32" s="7"/>
      <c r="AOY32" s="7"/>
      <c r="AOZ32" s="7"/>
      <c r="APA32" s="7"/>
      <c r="APB32" s="7"/>
      <c r="APC32" s="7"/>
      <c r="APD32" s="7"/>
      <c r="APE32" s="7"/>
      <c r="APF32" s="7"/>
      <c r="APG32" s="7"/>
      <c r="APH32" s="7"/>
      <c r="API32" s="7"/>
      <c r="APJ32" s="7"/>
      <c r="APK32" s="7"/>
      <c r="APL32" s="7"/>
      <c r="APM32" s="7"/>
      <c r="APN32" s="7"/>
      <c r="APO32" s="7"/>
      <c r="APP32" s="7"/>
      <c r="APQ32" s="7"/>
      <c r="APR32" s="7"/>
      <c r="APS32" s="7"/>
      <c r="APT32" s="7"/>
      <c r="APU32" s="7"/>
      <c r="APV32" s="7"/>
      <c r="APW32" s="7"/>
      <c r="APX32" s="7"/>
      <c r="APY32" s="7"/>
      <c r="APZ32" s="7"/>
      <c r="AQA32" s="7"/>
      <c r="AQB32" s="7"/>
      <c r="AQC32" s="7"/>
      <c r="AQD32" s="7"/>
      <c r="AQE32" s="7"/>
      <c r="AQF32" s="7"/>
      <c r="AQG32" s="7"/>
      <c r="AQH32" s="7"/>
      <c r="AQI32" s="7"/>
      <c r="AQJ32" s="7"/>
      <c r="AQK32" s="7"/>
      <c r="AQL32" s="7"/>
      <c r="AQM32" s="7"/>
      <c r="AQN32" s="7"/>
      <c r="AQO32" s="7"/>
      <c r="AQP32" s="7"/>
      <c r="AQQ32" s="7"/>
      <c r="AQR32" s="7"/>
      <c r="AQS32" s="7"/>
      <c r="AQT32" s="7"/>
      <c r="AQU32" s="7"/>
      <c r="AQV32" s="7"/>
      <c r="AQW32" s="7"/>
      <c r="AQX32" s="7"/>
      <c r="AQY32" s="7"/>
      <c r="AQZ32" s="7"/>
      <c r="ARA32" s="7"/>
      <c r="ARB32" s="7"/>
      <c r="ARC32" s="7"/>
      <c r="ARD32" s="7"/>
      <c r="ARE32" s="7"/>
      <c r="ARF32" s="7"/>
      <c r="ARG32" s="7"/>
      <c r="ARH32" s="7"/>
      <c r="ARI32" s="7"/>
      <c r="ARJ32" s="7"/>
      <c r="ARK32" s="7"/>
      <c r="ARL32" s="7"/>
      <c r="ARM32" s="7"/>
      <c r="ARN32" s="7"/>
      <c r="ARO32" s="7"/>
      <c r="ARP32" s="7"/>
      <c r="ARQ32" s="7"/>
      <c r="ARR32" s="7"/>
      <c r="ARS32" s="7"/>
      <c r="ART32" s="7"/>
      <c r="ARU32" s="7"/>
      <c r="ARV32" s="7"/>
      <c r="ARW32" s="7"/>
      <c r="ARX32" s="7"/>
      <c r="ARY32" s="7"/>
      <c r="ARZ32" s="7"/>
      <c r="ASA32" s="7"/>
      <c r="ASB32" s="7"/>
      <c r="ASC32" s="7"/>
      <c r="ASD32" s="7"/>
      <c r="ASE32" s="7"/>
      <c r="ASF32" s="7"/>
      <c r="ASG32" s="7"/>
      <c r="ASH32" s="7"/>
      <c r="ASI32" s="7"/>
      <c r="ASJ32" s="7"/>
      <c r="ASK32" s="7"/>
      <c r="ASL32" s="7"/>
      <c r="ASM32" s="7"/>
      <c r="ASN32" s="7"/>
      <c r="ASO32" s="7"/>
      <c r="ASP32" s="7"/>
      <c r="ASQ32" s="7"/>
      <c r="ASR32" s="7"/>
      <c r="ASS32" s="7"/>
      <c r="AST32" s="7"/>
      <c r="ASU32" s="7"/>
      <c r="ASV32" s="7"/>
      <c r="ASW32" s="7"/>
      <c r="ASX32" s="7"/>
      <c r="ASY32" s="7"/>
      <c r="ASZ32" s="7"/>
      <c r="ATA32" s="7"/>
      <c r="ATB32" s="7"/>
      <c r="ATC32" s="7"/>
      <c r="ATD32" s="7"/>
      <c r="ATE32" s="7"/>
      <c r="ATF32" s="7"/>
      <c r="ATG32" s="7"/>
      <c r="ATH32" s="7"/>
      <c r="ATI32" s="7"/>
      <c r="ATJ32" s="7"/>
      <c r="ATK32" s="7"/>
      <c r="ATL32" s="7"/>
      <c r="ATM32" s="7"/>
      <c r="ATN32" s="7"/>
      <c r="ATO32" s="7"/>
      <c r="ATP32" s="7"/>
      <c r="ATQ32" s="7"/>
      <c r="ATR32" s="7"/>
      <c r="ATS32" s="7"/>
      <c r="ATT32" s="7"/>
      <c r="ATU32" s="7"/>
      <c r="ATV32" s="7"/>
      <c r="ATW32" s="7"/>
      <c r="ATX32" s="7"/>
      <c r="ATY32" s="7"/>
      <c r="ATZ32" s="7"/>
      <c r="AUA32" s="7"/>
      <c r="AUB32" s="7"/>
      <c r="AUC32" s="7"/>
      <c r="AUD32" s="7"/>
      <c r="AUE32" s="7"/>
      <c r="AUF32" s="7"/>
      <c r="AUG32" s="7"/>
      <c r="AUH32" s="7"/>
      <c r="AUI32" s="7"/>
      <c r="AUJ32" s="7"/>
      <c r="AUK32" s="7"/>
      <c r="AUL32" s="7"/>
      <c r="AUM32" s="7"/>
      <c r="AUN32" s="7"/>
      <c r="AUO32" s="7"/>
      <c r="AUP32" s="7"/>
      <c r="AUQ32" s="7"/>
      <c r="AUR32" s="7"/>
      <c r="AUS32" s="7"/>
      <c r="AUT32" s="7"/>
      <c r="AUU32" s="7"/>
      <c r="AUV32" s="7"/>
      <c r="AUW32" s="7"/>
      <c r="AUX32" s="7"/>
      <c r="AUY32" s="7"/>
      <c r="AUZ32" s="7"/>
      <c r="AVA32" s="7"/>
      <c r="AVB32" s="7"/>
      <c r="AVC32" s="7"/>
      <c r="AVD32" s="7"/>
      <c r="AVE32" s="7"/>
      <c r="AVF32" s="7"/>
      <c r="AVG32" s="7"/>
      <c r="AVH32" s="7"/>
      <c r="AVI32" s="7"/>
      <c r="AVJ32" s="7"/>
      <c r="AVK32" s="7"/>
      <c r="AVL32" s="7"/>
      <c r="AVM32" s="7"/>
      <c r="AVN32" s="7"/>
      <c r="AVO32" s="7"/>
      <c r="AVP32" s="7"/>
      <c r="AVQ32" s="7"/>
      <c r="AVR32" s="7"/>
      <c r="AVS32" s="7"/>
      <c r="AVT32" s="7"/>
      <c r="AVU32" s="7"/>
      <c r="AVV32" s="7"/>
      <c r="AVW32" s="7"/>
      <c r="AVX32" s="7"/>
      <c r="AVY32" s="7"/>
      <c r="AVZ32" s="7"/>
      <c r="AWA32" s="7"/>
      <c r="AWB32" s="7"/>
      <c r="AWC32" s="7"/>
      <c r="AWD32" s="7"/>
      <c r="AWE32" s="7"/>
      <c r="AWF32" s="7"/>
      <c r="AWG32" s="7"/>
      <c r="AWH32" s="7"/>
      <c r="AWI32" s="7"/>
      <c r="AWJ32" s="7"/>
      <c r="AWK32" s="7"/>
      <c r="AWL32" s="7"/>
      <c r="AWM32" s="7"/>
      <c r="AWN32" s="7"/>
      <c r="AWO32" s="7"/>
      <c r="AWP32" s="7"/>
      <c r="AWQ32" s="7"/>
      <c r="AWR32" s="7"/>
      <c r="AWS32" s="7"/>
      <c r="AWT32" s="7"/>
      <c r="AWU32" s="7"/>
      <c r="AWV32" s="7"/>
      <c r="AWW32" s="7"/>
      <c r="AWX32" s="7"/>
      <c r="AWY32" s="7"/>
      <c r="AWZ32" s="7"/>
      <c r="AXB32" s="7"/>
      <c r="AXC32" s="7"/>
      <c r="AXD32" s="7"/>
      <c r="AXE32" s="7"/>
      <c r="AXF32" s="7"/>
      <c r="AXG32" s="7"/>
      <c r="AXH32" s="7"/>
      <c r="AXI32" s="7"/>
      <c r="AXJ32" s="7"/>
      <c r="AXK32" s="7"/>
      <c r="AXL32" s="7"/>
      <c r="AXM32" s="7"/>
      <c r="AXN32" s="7"/>
      <c r="AXO32" s="7"/>
      <c r="AXP32" s="7"/>
      <c r="AXQ32" s="7"/>
      <c r="AXR32" s="7"/>
      <c r="AXS32" s="7"/>
      <c r="AXT32" s="7"/>
      <c r="AXU32" s="7"/>
      <c r="AXV32" s="7"/>
      <c r="AXW32" s="7"/>
      <c r="AXX32" s="7"/>
      <c r="AXY32" s="7"/>
      <c r="AXZ32" s="7"/>
      <c r="AYA32" s="7"/>
      <c r="AYB32" s="7"/>
      <c r="AYC32" s="7"/>
      <c r="AYD32" s="7"/>
      <c r="AYE32" s="7"/>
      <c r="AYF32" s="7"/>
      <c r="AYG32" s="7"/>
      <c r="AYH32" s="7"/>
      <c r="AYI32" s="7"/>
      <c r="AYJ32" s="7"/>
      <c r="AYK32" s="7"/>
      <c r="AYL32" s="7"/>
      <c r="AYM32" s="7"/>
      <c r="AYN32" s="7"/>
      <c r="AYO32" s="7"/>
      <c r="AYP32" s="7"/>
      <c r="AYQ32" s="7"/>
      <c r="AYR32" s="7"/>
      <c r="AYS32" s="7"/>
      <c r="AYT32" s="7"/>
      <c r="AYU32" s="7"/>
      <c r="AYV32" s="7"/>
      <c r="AYW32" s="7"/>
      <c r="AYX32" s="7"/>
      <c r="AYY32" s="7"/>
      <c r="AYZ32" s="7"/>
      <c r="AZA32" s="7"/>
      <c r="AZB32" s="7"/>
      <c r="AZC32" s="7"/>
      <c r="AZD32" s="7"/>
      <c r="AZE32" s="7"/>
      <c r="AZF32" s="7"/>
      <c r="AZG32" s="7"/>
      <c r="AZH32" s="7"/>
      <c r="AZI32" s="7"/>
      <c r="AZJ32" s="7"/>
      <c r="AZK32" s="7"/>
      <c r="AZL32" s="7"/>
      <c r="AZM32" s="7"/>
      <c r="AZN32" s="7"/>
      <c r="AZO32" s="7"/>
      <c r="AZP32" s="7"/>
      <c r="AZQ32" s="7"/>
      <c r="AZR32" s="7"/>
      <c r="AZS32" s="7"/>
      <c r="AZT32" s="7"/>
      <c r="AZU32" s="7"/>
      <c r="AZV32" s="7"/>
      <c r="AZW32" s="7"/>
      <c r="AZX32" s="7"/>
      <c r="AZY32" s="7"/>
      <c r="AZZ32" s="7"/>
      <c r="BAA32" s="7"/>
      <c r="BAB32" s="7"/>
      <c r="BAC32" s="7"/>
      <c r="BAD32" s="7"/>
      <c r="BAE32" s="7"/>
      <c r="BAF32" s="7"/>
      <c r="BAG32" s="7"/>
      <c r="BAH32" s="7"/>
      <c r="BAI32" s="7"/>
      <c r="BAJ32" s="7"/>
      <c r="BAK32" s="7"/>
      <c r="BAL32" s="7"/>
      <c r="BAM32" s="7"/>
      <c r="BAN32" s="7"/>
      <c r="BAO32" s="7"/>
      <c r="BAP32" s="7"/>
      <c r="BAQ32" s="7"/>
      <c r="BAR32" s="7"/>
      <c r="BAS32" s="7"/>
      <c r="BAT32" s="7"/>
      <c r="BAU32" s="7"/>
      <c r="BAV32" s="7"/>
      <c r="BAW32" s="7"/>
      <c r="BAX32" s="7"/>
      <c r="BAY32" s="7"/>
      <c r="BAZ32" s="7"/>
      <c r="BBA32" s="7"/>
      <c r="BBB32" s="7"/>
      <c r="BBC32" s="7"/>
      <c r="BBD32" s="7"/>
      <c r="BBE32" s="7"/>
      <c r="BBF32" s="7"/>
      <c r="BBG32" s="7"/>
      <c r="BBH32" s="7"/>
      <c r="BBI32" s="7"/>
      <c r="BBJ32" s="7"/>
      <c r="BBK32" s="7"/>
      <c r="BBL32" s="7"/>
      <c r="BBM32" s="7"/>
      <c r="BBN32" s="7"/>
      <c r="BBO32" s="7"/>
      <c r="BBP32" s="7"/>
      <c r="BBQ32" s="7"/>
      <c r="BBR32" s="7"/>
      <c r="BBS32" s="7"/>
      <c r="BBT32" s="7"/>
      <c r="BBU32" s="7"/>
      <c r="BBV32" s="7"/>
      <c r="BBW32" s="7"/>
      <c r="BBX32" s="7"/>
      <c r="BBY32" s="7"/>
      <c r="BBZ32" s="7"/>
      <c r="BCA32" s="7"/>
      <c r="BCB32" s="7"/>
      <c r="BCC32" s="7"/>
      <c r="BCD32" s="7"/>
      <c r="BCE32" s="7"/>
      <c r="BCF32" s="7"/>
      <c r="BCG32" s="7"/>
      <c r="BCH32" s="7"/>
      <c r="BCI32" s="7"/>
      <c r="BCJ32" s="7"/>
      <c r="BCK32" s="7"/>
      <c r="BCL32" s="7"/>
      <c r="BCM32" s="7"/>
      <c r="BCN32" s="7"/>
      <c r="BCO32" s="7"/>
      <c r="BCP32" s="7"/>
      <c r="BCQ32" s="7"/>
      <c r="BCR32" s="7"/>
      <c r="BCS32" s="7"/>
      <c r="BCT32" s="7"/>
      <c r="BCU32" s="7"/>
      <c r="BCV32" s="7"/>
      <c r="BCW32" s="7"/>
      <c r="BCX32" s="7"/>
      <c r="BCY32" s="7"/>
      <c r="BCZ32" s="7"/>
      <c r="BDA32" s="7"/>
      <c r="BDB32" s="7"/>
      <c r="BDC32" s="7"/>
      <c r="BDD32" s="7"/>
      <c r="BDE32" s="7"/>
      <c r="BDF32" s="7"/>
      <c r="BDG32" s="7"/>
      <c r="BDH32" s="7"/>
      <c r="BDI32" s="7"/>
      <c r="BDJ32" s="7"/>
      <c r="BDK32" s="7"/>
      <c r="BDL32" s="7"/>
      <c r="BDM32" s="7"/>
      <c r="BDN32" s="7"/>
      <c r="BDO32" s="7"/>
      <c r="BDP32" s="7"/>
      <c r="BDQ32" s="7"/>
      <c r="BDR32" s="7"/>
      <c r="BDS32" s="7"/>
      <c r="BDT32" s="7"/>
      <c r="BDU32" s="7"/>
      <c r="BDV32" s="7"/>
      <c r="BDW32" s="7"/>
      <c r="BDX32" s="7"/>
      <c r="BDY32" s="7"/>
      <c r="BDZ32" s="7"/>
      <c r="BEA32" s="7"/>
      <c r="BEB32" s="7"/>
      <c r="BEC32" s="7"/>
      <c r="BED32" s="7"/>
      <c r="BEE32" s="7"/>
      <c r="BEF32" s="7"/>
      <c r="BEG32" s="7"/>
      <c r="BEH32" s="7"/>
      <c r="BEI32" s="7"/>
      <c r="BEJ32" s="7"/>
      <c r="BEK32" s="7"/>
      <c r="BEL32" s="7"/>
      <c r="BEM32" s="7"/>
      <c r="BEN32" s="7"/>
      <c r="BEO32" s="7"/>
      <c r="BEP32" s="7"/>
      <c r="BEQ32" s="7"/>
      <c r="BER32" s="7"/>
      <c r="BES32" s="7"/>
      <c r="BET32" s="7"/>
      <c r="BEU32" s="7"/>
      <c r="BEV32" s="7"/>
      <c r="BEW32" s="7"/>
      <c r="BEX32" s="7"/>
      <c r="BEY32" s="7"/>
      <c r="BEZ32" s="7"/>
      <c r="BFA32" s="7"/>
      <c r="BFB32" s="7"/>
      <c r="BFC32" s="7"/>
      <c r="BFD32" s="7"/>
      <c r="BFE32" s="7"/>
      <c r="BFF32" s="7"/>
      <c r="BFG32" s="7"/>
      <c r="BFH32" s="7"/>
      <c r="BFI32" s="7"/>
      <c r="BFJ32" s="7"/>
      <c r="BFK32" s="7"/>
      <c r="BFL32" s="7"/>
      <c r="BFM32" s="7"/>
      <c r="BFN32" s="7"/>
      <c r="BFO32" s="7"/>
      <c r="BFP32" s="7"/>
      <c r="BFQ32" s="7"/>
      <c r="BFR32" s="7"/>
      <c r="BFS32" s="7"/>
      <c r="BFT32" s="7"/>
      <c r="BFU32" s="7"/>
      <c r="BFV32" s="7"/>
      <c r="BFW32" s="7"/>
      <c r="BFX32" s="7"/>
      <c r="BFY32" s="7"/>
      <c r="BFZ32" s="7"/>
      <c r="BGA32" s="7"/>
      <c r="BGB32" s="7"/>
      <c r="BGC32" s="7"/>
      <c r="BGD32" s="7"/>
      <c r="BGE32" s="7"/>
      <c r="BGF32" s="7"/>
      <c r="BGG32" s="7"/>
      <c r="BGH32" s="7"/>
      <c r="BGI32" s="7"/>
      <c r="BGJ32" s="7"/>
      <c r="BGK32" s="7"/>
      <c r="BGL32" s="7"/>
      <c r="BGM32" s="7"/>
      <c r="BGN32" s="7"/>
      <c r="BGO32" s="7"/>
      <c r="BGP32" s="7"/>
      <c r="BGQ32" s="7"/>
      <c r="BGR32" s="7"/>
      <c r="BGS32" s="7"/>
      <c r="BGT32" s="7"/>
      <c r="BGU32" s="7"/>
      <c r="BGV32" s="7"/>
      <c r="BGX32" s="7"/>
      <c r="BGY32" s="7"/>
      <c r="BGZ32" s="7"/>
      <c r="BHA32" s="7"/>
      <c r="BHB32" s="7"/>
      <c r="BHC32" s="7"/>
      <c r="BHD32" s="7"/>
      <c r="BHE32" s="7"/>
      <c r="BHF32" s="7"/>
      <c r="BHG32" s="7"/>
      <c r="BHH32" s="7"/>
      <c r="BHI32" s="7"/>
      <c r="BHJ32" s="7"/>
      <c r="BHK32" s="7"/>
      <c r="BHL32" s="7"/>
      <c r="BHM32" s="7"/>
      <c r="BHN32" s="7"/>
      <c r="BHO32" s="7"/>
      <c r="BHP32" s="7"/>
      <c r="BHQ32" s="7"/>
      <c r="BHR32" s="7"/>
      <c r="BHS32" s="7"/>
      <c r="BHT32" s="7"/>
      <c r="BHU32" s="7"/>
      <c r="BHV32" s="7"/>
      <c r="BHW32" s="7"/>
      <c r="BHX32" s="7"/>
      <c r="BHY32" s="7"/>
      <c r="BHZ32" s="7"/>
      <c r="BIA32" s="7"/>
      <c r="BIB32" s="7"/>
      <c r="BIC32" s="7"/>
      <c r="BID32" s="7"/>
      <c r="BIE32" s="7"/>
      <c r="BIF32" s="7"/>
      <c r="BIG32" s="7"/>
      <c r="BIH32" s="7"/>
      <c r="BII32" s="7"/>
      <c r="BIJ32" s="7"/>
      <c r="BIK32" s="7"/>
      <c r="BIL32" s="7"/>
      <c r="BIM32" s="7"/>
      <c r="BIN32" s="7"/>
      <c r="BIO32" s="7"/>
      <c r="BIP32" s="7"/>
      <c r="BIQ32" s="7"/>
      <c r="BIR32" s="7"/>
      <c r="BIS32" s="7"/>
      <c r="BIT32" s="7"/>
      <c r="BIU32" s="7"/>
      <c r="BIV32" s="7"/>
      <c r="BIW32" s="7"/>
      <c r="BIX32" s="7"/>
      <c r="BIY32" s="7"/>
      <c r="BIZ32" s="7"/>
      <c r="BJA32" s="7"/>
      <c r="BJB32" s="7"/>
      <c r="BJC32" s="7"/>
      <c r="BJD32" s="7"/>
      <c r="BJE32" s="7"/>
      <c r="BJF32" s="7"/>
      <c r="BJG32" s="7"/>
      <c r="BJH32" s="7"/>
      <c r="BJI32" s="7"/>
      <c r="BJJ32" s="7"/>
      <c r="BJK32" s="7"/>
      <c r="BJL32" s="7"/>
      <c r="BJM32" s="7"/>
      <c r="BJN32" s="7"/>
      <c r="BJO32" s="7"/>
      <c r="BJP32" s="7"/>
      <c r="BJQ32" s="7"/>
      <c r="BJR32" s="7"/>
      <c r="BJS32" s="7"/>
      <c r="BJT32" s="7"/>
      <c r="BJU32" s="7"/>
      <c r="BJV32" s="7"/>
      <c r="BJW32" s="7"/>
      <c r="BJX32" s="7"/>
      <c r="BJY32" s="7"/>
      <c r="BJZ32" s="7"/>
      <c r="BKA32" s="7"/>
      <c r="BKB32" s="7"/>
      <c r="BKC32" s="7"/>
      <c r="BKD32" s="7"/>
      <c r="BKE32" s="7"/>
      <c r="BKF32" s="7"/>
      <c r="BKG32" s="7"/>
      <c r="BKH32" s="7"/>
      <c r="BKI32" s="7"/>
      <c r="BKJ32" s="7"/>
      <c r="BKK32" s="7"/>
      <c r="BKL32" s="7"/>
      <c r="BKM32" s="7"/>
      <c r="BKN32" s="7"/>
      <c r="BKO32" s="7"/>
      <c r="BKP32" s="7"/>
      <c r="BKQ32" s="7"/>
      <c r="BKR32" s="7"/>
      <c r="BKS32" s="7"/>
      <c r="BKT32" s="7"/>
      <c r="BKU32" s="7"/>
      <c r="BKV32" s="7"/>
      <c r="BKW32" s="7"/>
      <c r="BKX32" s="7"/>
      <c r="BKY32" s="7"/>
      <c r="BKZ32" s="7"/>
      <c r="BLA32" s="7"/>
      <c r="BLB32" s="7"/>
      <c r="BLC32" s="7"/>
      <c r="BLD32" s="7"/>
      <c r="BLE32" s="7"/>
      <c r="BLF32" s="7"/>
      <c r="BLG32" s="7"/>
      <c r="BLH32" s="7"/>
      <c r="BLI32" s="7"/>
      <c r="BLJ32" s="7"/>
      <c r="BLK32" s="7"/>
      <c r="BLL32" s="7"/>
      <c r="BLM32" s="7"/>
      <c r="BLN32" s="7"/>
      <c r="BLO32" s="7"/>
      <c r="BLP32" s="7"/>
      <c r="BLQ32" s="7"/>
      <c r="BLR32" s="7"/>
      <c r="BLS32" s="7"/>
      <c r="BLT32" s="7"/>
      <c r="BLU32" s="7"/>
      <c r="BLV32" s="7"/>
      <c r="BLW32" s="7"/>
      <c r="BLX32" s="7"/>
      <c r="BLY32" s="7"/>
      <c r="BLZ32" s="7"/>
      <c r="BMA32" s="7"/>
      <c r="BMB32" s="7"/>
      <c r="BMC32" s="7"/>
      <c r="BMD32" s="7"/>
      <c r="BME32" s="7"/>
      <c r="BMF32" s="7"/>
      <c r="BMG32" s="7"/>
      <c r="BMH32" s="7"/>
      <c r="BMI32" s="7"/>
      <c r="BMJ32" s="7"/>
      <c r="BMK32" s="7"/>
      <c r="BML32" s="7"/>
      <c r="BMM32" s="7"/>
      <c r="BMN32" s="7"/>
      <c r="BMO32" s="7"/>
      <c r="BMP32" s="7"/>
      <c r="BMQ32" s="7"/>
      <c r="BMR32" s="7"/>
      <c r="BMS32" s="7"/>
      <c r="BMT32" s="7"/>
      <c r="BMU32" s="7"/>
      <c r="BMV32" s="7"/>
      <c r="BMW32" s="7"/>
      <c r="BMX32" s="7"/>
      <c r="BMY32" s="7"/>
      <c r="BMZ32" s="7"/>
      <c r="BNA32" s="7"/>
      <c r="BNB32" s="7"/>
      <c r="BNC32" s="7"/>
      <c r="BND32" s="7"/>
      <c r="BNE32" s="7"/>
      <c r="BNF32" s="7"/>
      <c r="BNG32" s="7"/>
      <c r="BNH32" s="7"/>
      <c r="BNI32" s="7"/>
      <c r="BNJ32" s="7"/>
      <c r="BNK32" s="7"/>
      <c r="BNL32" s="7"/>
      <c r="BNM32" s="7"/>
      <c r="BNN32" s="7"/>
      <c r="BNO32" s="7"/>
      <c r="BNP32" s="7"/>
      <c r="BNQ32" s="7"/>
      <c r="BNR32" s="7"/>
      <c r="BNS32" s="7"/>
      <c r="BNT32" s="7"/>
      <c r="BNU32" s="7"/>
      <c r="BNV32" s="7"/>
      <c r="BNW32" s="7"/>
      <c r="BNX32" s="7"/>
      <c r="BNY32" s="7"/>
      <c r="BNZ32" s="7"/>
      <c r="BOA32" s="7"/>
      <c r="BOB32" s="7"/>
      <c r="BOC32" s="7"/>
      <c r="BOD32" s="7"/>
      <c r="BOE32" s="7"/>
      <c r="BOF32" s="7"/>
      <c r="BOG32" s="7"/>
      <c r="BOH32" s="7"/>
      <c r="BOI32" s="7"/>
      <c r="BOJ32" s="7"/>
      <c r="BOK32" s="7"/>
      <c r="BOL32" s="7"/>
      <c r="BOM32" s="7"/>
      <c r="BON32" s="7"/>
      <c r="BOO32" s="7"/>
      <c r="BOP32" s="7"/>
      <c r="BOQ32" s="7"/>
      <c r="BOR32" s="7"/>
      <c r="BOS32" s="7"/>
      <c r="BOT32" s="7"/>
      <c r="BOU32" s="7"/>
      <c r="BOV32" s="7"/>
      <c r="BOW32" s="7"/>
      <c r="BOX32" s="7"/>
      <c r="BOY32" s="7"/>
      <c r="BOZ32" s="7"/>
      <c r="BPA32" s="7"/>
      <c r="BPB32" s="7"/>
      <c r="BPC32" s="7"/>
      <c r="BPD32" s="7"/>
      <c r="BPE32" s="7"/>
      <c r="BPF32" s="7"/>
      <c r="BPG32" s="7"/>
      <c r="BPH32" s="7"/>
      <c r="BPI32" s="7"/>
      <c r="BPJ32" s="7"/>
      <c r="BPK32" s="7"/>
      <c r="BPL32" s="7"/>
      <c r="BPM32" s="7"/>
      <c r="BPN32" s="7"/>
      <c r="BPO32" s="7"/>
      <c r="BPP32" s="7"/>
      <c r="BPQ32" s="7"/>
      <c r="BPR32" s="7"/>
      <c r="BPS32" s="7"/>
      <c r="BPT32" s="7"/>
      <c r="BPU32" s="7"/>
      <c r="BPV32" s="7"/>
      <c r="BPW32" s="7"/>
      <c r="BPX32" s="7"/>
      <c r="BPY32" s="7"/>
      <c r="BPZ32" s="7"/>
      <c r="BQA32" s="7"/>
      <c r="BQB32" s="7"/>
      <c r="BQC32" s="7"/>
      <c r="BQD32" s="7"/>
      <c r="BQE32" s="7"/>
      <c r="BQF32" s="7"/>
      <c r="BQG32" s="7"/>
      <c r="BQH32" s="7"/>
      <c r="BQI32" s="7"/>
      <c r="BQJ32" s="7"/>
      <c r="BQK32" s="7"/>
      <c r="BQL32" s="7"/>
      <c r="BQM32" s="7"/>
      <c r="BQN32" s="7"/>
      <c r="BQO32" s="7"/>
      <c r="BQP32" s="7"/>
      <c r="BQQ32" s="7"/>
      <c r="BQR32" s="7"/>
      <c r="BQT32" s="7"/>
      <c r="BQU32" s="7"/>
      <c r="BQV32" s="7"/>
      <c r="BQW32" s="7"/>
      <c r="BQX32" s="7"/>
      <c r="BQY32" s="7"/>
      <c r="BQZ32" s="7"/>
      <c r="BRA32" s="7"/>
      <c r="BRB32" s="7"/>
      <c r="BRC32" s="7"/>
      <c r="BRD32" s="7"/>
      <c r="BRE32" s="7"/>
      <c r="BRF32" s="7"/>
      <c r="BRG32" s="7"/>
      <c r="BRH32" s="7"/>
      <c r="BRI32" s="7"/>
      <c r="BRJ32" s="7"/>
      <c r="BRK32" s="7"/>
      <c r="BRL32" s="7"/>
      <c r="BRM32" s="7"/>
      <c r="BRN32" s="7"/>
      <c r="BRO32" s="7"/>
      <c r="BRP32" s="7"/>
      <c r="BRQ32" s="7"/>
      <c r="BRR32" s="7"/>
      <c r="BRS32" s="7"/>
      <c r="BRT32" s="7"/>
      <c r="BRU32" s="7"/>
      <c r="BRV32" s="7"/>
      <c r="BRW32" s="7"/>
      <c r="BRX32" s="7"/>
      <c r="BRY32" s="7"/>
      <c r="BRZ32" s="7"/>
      <c r="BSA32" s="7"/>
      <c r="BSB32" s="7"/>
      <c r="BSC32" s="7"/>
      <c r="BSD32" s="7"/>
      <c r="BSE32" s="7"/>
      <c r="BSF32" s="7"/>
      <c r="BSG32" s="7"/>
      <c r="BSH32" s="7"/>
      <c r="BSI32" s="7"/>
      <c r="BSJ32" s="7"/>
      <c r="BSK32" s="7"/>
      <c r="BSL32" s="7"/>
      <c r="BSM32" s="7"/>
      <c r="BSN32" s="7"/>
      <c r="BSO32" s="7"/>
      <c r="BSP32" s="7"/>
      <c r="BSQ32" s="7"/>
      <c r="BSR32" s="7"/>
      <c r="BSS32" s="7"/>
      <c r="BST32" s="7"/>
      <c r="BSU32" s="7"/>
      <c r="BSV32" s="7"/>
      <c r="BSW32" s="7"/>
      <c r="BSX32" s="7"/>
      <c r="BSY32" s="7"/>
      <c r="BSZ32" s="7"/>
      <c r="BTA32" s="7"/>
      <c r="BTB32" s="7"/>
      <c r="BTC32" s="7"/>
      <c r="BTD32" s="7"/>
      <c r="BTE32" s="7"/>
      <c r="BTF32" s="7"/>
      <c r="BTG32" s="7"/>
      <c r="BTH32" s="7"/>
      <c r="BTI32" s="7"/>
      <c r="BTJ32" s="7"/>
      <c r="BTK32" s="7"/>
      <c r="BTL32" s="7"/>
      <c r="BTM32" s="7"/>
      <c r="BTN32" s="7"/>
      <c r="BTO32" s="7"/>
      <c r="BTP32" s="7"/>
      <c r="BTQ32" s="7"/>
      <c r="BTR32" s="7"/>
      <c r="BTS32" s="7"/>
      <c r="BTT32" s="7"/>
      <c r="BTU32" s="7"/>
      <c r="BTV32" s="7"/>
      <c r="BTW32" s="7"/>
      <c r="BTX32" s="7"/>
      <c r="BTY32" s="7"/>
      <c r="BTZ32" s="7"/>
      <c r="BUA32" s="7"/>
      <c r="BUB32" s="7"/>
      <c r="BUC32" s="7"/>
      <c r="BUD32" s="7"/>
      <c r="BUE32" s="7"/>
      <c r="BUF32" s="7"/>
      <c r="BUG32" s="7"/>
      <c r="BUH32" s="7"/>
      <c r="BUI32" s="7"/>
      <c r="BUJ32" s="7"/>
      <c r="BUK32" s="7"/>
      <c r="BUL32" s="7"/>
      <c r="BUM32" s="7"/>
      <c r="BUN32" s="7"/>
      <c r="BUO32" s="7"/>
      <c r="BUP32" s="7"/>
      <c r="BUQ32" s="7"/>
      <c r="BUR32" s="7"/>
      <c r="BUS32" s="7"/>
      <c r="BUT32" s="7"/>
      <c r="BUU32" s="7"/>
      <c r="BUV32" s="7"/>
      <c r="BUW32" s="7"/>
      <c r="BUX32" s="7"/>
      <c r="BUY32" s="7"/>
      <c r="BUZ32" s="7"/>
      <c r="BVA32" s="7"/>
      <c r="BVB32" s="7"/>
      <c r="BVC32" s="7"/>
      <c r="BVD32" s="7"/>
      <c r="BVE32" s="7"/>
      <c r="BVF32" s="7"/>
      <c r="BVG32" s="7"/>
      <c r="BVH32" s="7"/>
      <c r="BVI32" s="7"/>
      <c r="BVJ32" s="7"/>
      <c r="BVK32" s="7"/>
      <c r="BVL32" s="7"/>
      <c r="BVM32" s="7"/>
      <c r="BVN32" s="7"/>
      <c r="BVO32" s="7"/>
      <c r="BVP32" s="7"/>
      <c r="BVQ32" s="7"/>
      <c r="BVR32" s="7"/>
      <c r="BVS32" s="7"/>
      <c r="BVT32" s="7"/>
      <c r="BVU32" s="7"/>
      <c r="BVV32" s="7"/>
      <c r="BVW32" s="7"/>
      <c r="BVX32" s="7"/>
      <c r="BVY32" s="7"/>
      <c r="BVZ32" s="7"/>
      <c r="BWA32" s="7"/>
      <c r="BWB32" s="7"/>
      <c r="BWC32" s="7"/>
      <c r="BWD32" s="7"/>
      <c r="BWE32" s="7"/>
      <c r="BWF32" s="7"/>
      <c r="BWG32" s="7"/>
      <c r="BWH32" s="7"/>
      <c r="BWI32" s="7"/>
      <c r="BWJ32" s="7"/>
      <c r="BWK32" s="7"/>
      <c r="BWL32" s="7"/>
      <c r="BWM32" s="7"/>
      <c r="BWN32" s="7"/>
      <c r="BWO32" s="7"/>
      <c r="BWP32" s="7"/>
      <c r="BWQ32" s="7"/>
      <c r="BWR32" s="7"/>
      <c r="BWS32" s="7"/>
      <c r="BWT32" s="7"/>
      <c r="BWU32" s="7"/>
      <c r="BWV32" s="7"/>
      <c r="BWW32" s="7"/>
      <c r="BWX32" s="7"/>
      <c r="BWY32" s="7"/>
      <c r="BWZ32" s="7"/>
      <c r="BXA32" s="7"/>
      <c r="BXB32" s="7"/>
      <c r="BXC32" s="7"/>
      <c r="BXD32" s="7"/>
      <c r="BXE32" s="7"/>
      <c r="BXF32" s="7"/>
      <c r="BXG32" s="7"/>
      <c r="BXH32" s="7"/>
      <c r="BXI32" s="7"/>
      <c r="BXJ32" s="7"/>
      <c r="BXK32" s="7"/>
      <c r="BXL32" s="7"/>
      <c r="BXM32" s="7"/>
      <c r="BXN32" s="7"/>
      <c r="BXO32" s="7"/>
      <c r="BXP32" s="7"/>
      <c r="BXQ32" s="7"/>
      <c r="BXR32" s="7"/>
      <c r="BXS32" s="7"/>
      <c r="BXT32" s="7"/>
      <c r="BXU32" s="7"/>
      <c r="BXV32" s="7"/>
      <c r="BXW32" s="7"/>
      <c r="BXX32" s="7"/>
      <c r="BXY32" s="7"/>
      <c r="BXZ32" s="7"/>
      <c r="BYA32" s="7"/>
      <c r="BYB32" s="7"/>
      <c r="BYC32" s="7"/>
      <c r="BYD32" s="7"/>
      <c r="BYE32" s="7"/>
      <c r="BYF32" s="7"/>
      <c r="BYG32" s="7"/>
      <c r="BYH32" s="7"/>
      <c r="BYI32" s="7"/>
      <c r="BYJ32" s="7"/>
      <c r="BYK32" s="7"/>
      <c r="BYL32" s="7"/>
      <c r="BYM32" s="7"/>
      <c r="BYN32" s="7"/>
      <c r="BYO32" s="7"/>
      <c r="BYP32" s="7"/>
      <c r="BYQ32" s="7"/>
      <c r="BYR32" s="7"/>
      <c r="BYS32" s="7"/>
      <c r="BYT32" s="7"/>
      <c r="BYU32" s="7"/>
      <c r="BYV32" s="7"/>
      <c r="BYW32" s="7"/>
      <c r="BYX32" s="7"/>
      <c r="BYY32" s="7"/>
      <c r="BYZ32" s="7"/>
      <c r="BZA32" s="7"/>
      <c r="BZB32" s="7"/>
      <c r="BZC32" s="7"/>
      <c r="BZD32" s="7"/>
      <c r="BZE32" s="7"/>
      <c r="BZF32" s="7"/>
      <c r="BZG32" s="7"/>
      <c r="BZH32" s="7"/>
      <c r="BZI32" s="7"/>
      <c r="BZJ32" s="7"/>
      <c r="BZK32" s="7"/>
      <c r="BZL32" s="7"/>
      <c r="BZM32" s="7"/>
      <c r="BZN32" s="7"/>
      <c r="BZO32" s="7"/>
      <c r="BZP32" s="7"/>
      <c r="BZQ32" s="7"/>
      <c r="BZR32" s="7"/>
      <c r="BZS32" s="7"/>
      <c r="BZT32" s="7"/>
      <c r="BZU32" s="7"/>
      <c r="BZV32" s="7"/>
      <c r="BZW32" s="7"/>
      <c r="BZX32" s="7"/>
      <c r="BZY32" s="7"/>
      <c r="BZZ32" s="7"/>
      <c r="CAA32" s="7"/>
      <c r="CAB32" s="7"/>
      <c r="CAC32" s="7"/>
      <c r="CAD32" s="7"/>
      <c r="CAE32" s="7"/>
      <c r="CAF32" s="7"/>
      <c r="CAG32" s="7"/>
      <c r="CAH32" s="7"/>
      <c r="CAI32" s="7"/>
      <c r="CAJ32" s="7"/>
      <c r="CAK32" s="7"/>
      <c r="CAL32" s="7"/>
      <c r="CAM32" s="7"/>
      <c r="CAN32" s="7"/>
      <c r="CAP32" s="7"/>
      <c r="CAQ32" s="7"/>
      <c r="CAR32" s="7"/>
      <c r="CAS32" s="7"/>
      <c r="CAT32" s="7"/>
      <c r="CAU32" s="7"/>
      <c r="CAV32" s="7"/>
      <c r="CAW32" s="7"/>
      <c r="CAX32" s="7"/>
      <c r="CAY32" s="7"/>
      <c r="CAZ32" s="7"/>
      <c r="CBA32" s="7"/>
      <c r="CBB32" s="7"/>
      <c r="CBC32" s="7"/>
      <c r="CBD32" s="7"/>
      <c r="CBE32" s="7"/>
      <c r="CBF32" s="7"/>
      <c r="CBG32" s="7"/>
      <c r="CBH32" s="7"/>
      <c r="CBI32" s="7"/>
      <c r="CBJ32" s="7"/>
      <c r="CBK32" s="7"/>
      <c r="CBL32" s="7"/>
      <c r="CBM32" s="7"/>
      <c r="CBN32" s="7"/>
      <c r="CBO32" s="7"/>
      <c r="CBP32" s="7"/>
      <c r="CBQ32" s="7"/>
      <c r="CBR32" s="7"/>
      <c r="CBS32" s="7"/>
      <c r="CBT32" s="7"/>
      <c r="CBU32" s="7"/>
      <c r="CBV32" s="7"/>
      <c r="CBW32" s="7"/>
      <c r="CBX32" s="7"/>
      <c r="CBY32" s="7"/>
      <c r="CBZ32" s="7"/>
      <c r="CCA32" s="7"/>
      <c r="CCB32" s="7"/>
      <c r="CCC32" s="7"/>
      <c r="CCD32" s="7"/>
      <c r="CCE32" s="7"/>
      <c r="CCF32" s="7"/>
      <c r="CCG32" s="7"/>
      <c r="CCH32" s="7"/>
      <c r="CCI32" s="7"/>
      <c r="CCJ32" s="7"/>
      <c r="CCK32" s="7"/>
      <c r="CCL32" s="7"/>
      <c r="CCM32" s="7"/>
      <c r="CCN32" s="7"/>
      <c r="CCO32" s="7"/>
      <c r="CCP32" s="7"/>
      <c r="CCQ32" s="7"/>
      <c r="CCR32" s="7"/>
      <c r="CCS32" s="7"/>
      <c r="CCT32" s="7"/>
      <c r="CCU32" s="7"/>
      <c r="CCV32" s="7"/>
      <c r="CCW32" s="7"/>
      <c r="CCX32" s="7"/>
      <c r="CCY32" s="7"/>
      <c r="CCZ32" s="7"/>
      <c r="CDA32" s="7"/>
      <c r="CDB32" s="7"/>
      <c r="CDC32" s="7"/>
      <c r="CDD32" s="7"/>
      <c r="CDE32" s="7"/>
      <c r="CDF32" s="7"/>
      <c r="CDG32" s="7"/>
      <c r="CDH32" s="7"/>
      <c r="CDI32" s="7"/>
      <c r="CDJ32" s="7"/>
      <c r="CDK32" s="7"/>
      <c r="CDL32" s="7"/>
      <c r="CDM32" s="7"/>
      <c r="CDN32" s="7"/>
      <c r="CDO32" s="7"/>
      <c r="CDP32" s="7"/>
      <c r="CDQ32" s="7"/>
      <c r="CDR32" s="7"/>
      <c r="CDS32" s="7"/>
      <c r="CDT32" s="7"/>
      <c r="CDU32" s="7"/>
      <c r="CDV32" s="7"/>
      <c r="CDW32" s="7"/>
      <c r="CDX32" s="7"/>
      <c r="CDY32" s="7"/>
      <c r="CDZ32" s="7"/>
      <c r="CEA32" s="7"/>
      <c r="CEB32" s="7"/>
      <c r="CEC32" s="7"/>
      <c r="CED32" s="7"/>
      <c r="CEE32" s="7"/>
      <c r="CEF32" s="7"/>
      <c r="CEG32" s="7"/>
      <c r="CEH32" s="7"/>
      <c r="CEI32" s="7"/>
      <c r="CEJ32" s="7"/>
      <c r="CEK32" s="7"/>
      <c r="CEL32" s="7"/>
      <c r="CEM32" s="7"/>
      <c r="CEN32" s="7"/>
      <c r="CEO32" s="7"/>
      <c r="CEP32" s="7"/>
      <c r="CEQ32" s="7"/>
      <c r="CER32" s="7"/>
      <c r="CES32" s="7"/>
      <c r="CET32" s="7"/>
      <c r="CEU32" s="7"/>
      <c r="CEV32" s="7"/>
      <c r="CEW32" s="7"/>
      <c r="CEX32" s="7"/>
      <c r="CEY32" s="7"/>
      <c r="CEZ32" s="7"/>
      <c r="CFA32" s="7"/>
      <c r="CFB32" s="7"/>
      <c r="CFC32" s="7"/>
      <c r="CFD32" s="7"/>
      <c r="CFE32" s="7"/>
      <c r="CFF32" s="7"/>
      <c r="CFG32" s="7"/>
      <c r="CFH32" s="7"/>
      <c r="CFI32" s="7"/>
      <c r="CFJ32" s="7"/>
      <c r="CFK32" s="7"/>
      <c r="CFL32" s="7"/>
      <c r="CFM32" s="7"/>
      <c r="CFN32" s="7"/>
      <c r="CFO32" s="7"/>
      <c r="CFP32" s="7"/>
      <c r="CFQ32" s="7"/>
      <c r="CFR32" s="7"/>
      <c r="CFS32" s="7"/>
      <c r="CFT32" s="7"/>
      <c r="CFU32" s="7"/>
      <c r="CFV32" s="7"/>
      <c r="CFW32" s="7"/>
      <c r="CFX32" s="7"/>
      <c r="CFY32" s="7"/>
      <c r="CFZ32" s="7"/>
      <c r="CGA32" s="7"/>
      <c r="CGB32" s="7"/>
      <c r="CGC32" s="7"/>
      <c r="CGD32" s="7"/>
      <c r="CGE32" s="7"/>
      <c r="CGF32" s="7"/>
      <c r="CGG32" s="7"/>
      <c r="CGH32" s="7"/>
      <c r="CGI32" s="7"/>
      <c r="CGJ32" s="7"/>
      <c r="CGK32" s="7"/>
      <c r="CGL32" s="7"/>
      <c r="CGM32" s="7"/>
      <c r="CGN32" s="7"/>
      <c r="CGO32" s="7"/>
      <c r="CGP32" s="7"/>
      <c r="CGQ32" s="7"/>
      <c r="CGR32" s="7"/>
      <c r="CGS32" s="7"/>
      <c r="CGT32" s="7"/>
      <c r="CGU32" s="7"/>
      <c r="CGV32" s="7"/>
      <c r="CGW32" s="7"/>
      <c r="CGX32" s="7"/>
      <c r="CGY32" s="7"/>
      <c r="CGZ32" s="7"/>
      <c r="CHA32" s="7"/>
      <c r="CHB32" s="7"/>
      <c r="CHC32" s="7"/>
      <c r="CHD32" s="7"/>
      <c r="CHE32" s="7"/>
      <c r="CHF32" s="7"/>
      <c r="CHG32" s="7"/>
      <c r="CHH32" s="7"/>
      <c r="CHI32" s="7"/>
      <c r="CHJ32" s="7"/>
      <c r="CHK32" s="7"/>
      <c r="CHL32" s="7"/>
      <c r="CHM32" s="7"/>
      <c r="CHN32" s="7"/>
      <c r="CHO32" s="7"/>
      <c r="CHP32" s="7"/>
      <c r="CHQ32" s="7"/>
      <c r="CHR32" s="7"/>
      <c r="CHS32" s="7"/>
      <c r="CHT32" s="7"/>
      <c r="CHU32" s="7"/>
      <c r="CHV32" s="7"/>
      <c r="CHW32" s="7"/>
      <c r="CHX32" s="7"/>
      <c r="CHY32" s="7"/>
      <c r="CHZ32" s="7"/>
      <c r="CIA32" s="7"/>
      <c r="CIB32" s="7"/>
      <c r="CIC32" s="7"/>
      <c r="CID32" s="7"/>
      <c r="CIE32" s="7"/>
      <c r="CIF32" s="7"/>
      <c r="CIG32" s="7"/>
      <c r="CIH32" s="7"/>
      <c r="CII32" s="7"/>
      <c r="CIJ32" s="7"/>
      <c r="CIK32" s="7"/>
      <c r="CIL32" s="7"/>
      <c r="CIM32" s="7"/>
      <c r="CIN32" s="7"/>
      <c r="CIO32" s="7"/>
      <c r="CIP32" s="7"/>
      <c r="CIQ32" s="7"/>
      <c r="CIR32" s="7"/>
      <c r="CIS32" s="7"/>
      <c r="CIT32" s="7"/>
      <c r="CIU32" s="7"/>
      <c r="CIV32" s="7"/>
      <c r="CIW32" s="7"/>
      <c r="CIX32" s="7"/>
      <c r="CIY32" s="7"/>
      <c r="CIZ32" s="7"/>
      <c r="CJA32" s="7"/>
      <c r="CJB32" s="7"/>
      <c r="CJC32" s="7"/>
      <c r="CJD32" s="7"/>
      <c r="CJE32" s="7"/>
      <c r="CJF32" s="7"/>
      <c r="CJG32" s="7"/>
      <c r="CJH32" s="7"/>
      <c r="CJI32" s="7"/>
      <c r="CJJ32" s="7"/>
      <c r="CJK32" s="7"/>
      <c r="CJL32" s="7"/>
      <c r="CJM32" s="7"/>
      <c r="CJN32" s="7"/>
      <c r="CJO32" s="7"/>
      <c r="CJP32" s="7"/>
      <c r="CJQ32" s="7"/>
      <c r="CJR32" s="7"/>
      <c r="CJS32" s="7"/>
      <c r="CJT32" s="7"/>
      <c r="CJU32" s="7"/>
      <c r="CJV32" s="7"/>
      <c r="CJW32" s="7"/>
      <c r="CJX32" s="7"/>
      <c r="CJY32" s="7"/>
      <c r="CJZ32" s="7"/>
      <c r="CKA32" s="7"/>
      <c r="CKB32" s="7"/>
      <c r="CKC32" s="7"/>
      <c r="CKD32" s="7"/>
      <c r="CKE32" s="7"/>
      <c r="CKF32" s="7"/>
      <c r="CKG32" s="7"/>
      <c r="CKH32" s="7"/>
      <c r="CKI32" s="7"/>
      <c r="CKJ32" s="7"/>
      <c r="CKL32" s="7"/>
      <c r="CKM32" s="7"/>
      <c r="CKN32" s="7"/>
      <c r="CKO32" s="7"/>
      <c r="CKP32" s="7"/>
      <c r="CKQ32" s="7"/>
      <c r="CKR32" s="7"/>
      <c r="CKS32" s="7"/>
      <c r="CKT32" s="7"/>
      <c r="CKU32" s="7"/>
      <c r="CKV32" s="7"/>
      <c r="CKW32" s="7"/>
      <c r="CKX32" s="7"/>
      <c r="CKY32" s="7"/>
      <c r="CKZ32" s="7"/>
      <c r="CLA32" s="7"/>
      <c r="CLB32" s="7"/>
      <c r="CLC32" s="7"/>
      <c r="CLD32" s="7"/>
      <c r="CLE32" s="7"/>
      <c r="CLF32" s="7"/>
      <c r="CLG32" s="7"/>
      <c r="CLH32" s="7"/>
      <c r="CLI32" s="7"/>
      <c r="CLJ32" s="7"/>
      <c r="CLK32" s="7"/>
      <c r="CLL32" s="7"/>
      <c r="CLM32" s="7"/>
      <c r="CLN32" s="7"/>
      <c r="CLO32" s="7"/>
      <c r="CLP32" s="7"/>
      <c r="CLQ32" s="7"/>
      <c r="CLR32" s="7"/>
      <c r="CLS32" s="7"/>
      <c r="CLT32" s="7"/>
      <c r="CLU32" s="7"/>
      <c r="CLV32" s="7"/>
      <c r="CLW32" s="7"/>
      <c r="CLX32" s="7"/>
      <c r="CLY32" s="7"/>
      <c r="CLZ32" s="7"/>
      <c r="CMA32" s="7"/>
      <c r="CMB32" s="7"/>
      <c r="CMC32" s="7"/>
      <c r="CMD32" s="7"/>
      <c r="CME32" s="7"/>
      <c r="CMF32" s="7"/>
      <c r="CMG32" s="7"/>
      <c r="CMH32" s="7"/>
      <c r="CMI32" s="7"/>
      <c r="CMJ32" s="7"/>
      <c r="CMK32" s="7"/>
      <c r="CML32" s="7"/>
      <c r="CMM32" s="7"/>
      <c r="CMN32" s="7"/>
      <c r="CMO32" s="7"/>
      <c r="CMP32" s="7"/>
      <c r="CMQ32" s="7"/>
      <c r="CMR32" s="7"/>
      <c r="CMS32" s="7"/>
      <c r="CMT32" s="7"/>
      <c r="CMU32" s="7"/>
      <c r="CMV32" s="7"/>
      <c r="CMW32" s="7"/>
      <c r="CMX32" s="7"/>
      <c r="CMY32" s="7"/>
      <c r="CMZ32" s="7"/>
      <c r="CNA32" s="7"/>
      <c r="CNB32" s="7"/>
      <c r="CNC32" s="7"/>
      <c r="CND32" s="7"/>
      <c r="CNE32" s="7"/>
      <c r="CNF32" s="7"/>
      <c r="CNG32" s="7"/>
      <c r="CNH32" s="7"/>
      <c r="CNI32" s="7"/>
      <c r="CNJ32" s="7"/>
      <c r="CNK32" s="7"/>
      <c r="CNL32" s="7"/>
      <c r="CNM32" s="7"/>
      <c r="CNN32" s="7"/>
      <c r="CNO32" s="7"/>
      <c r="CNP32" s="7"/>
      <c r="CNQ32" s="7"/>
      <c r="CNR32" s="7"/>
      <c r="CNS32" s="7"/>
      <c r="CNT32" s="7"/>
      <c r="CNU32" s="7"/>
      <c r="CNV32" s="7"/>
      <c r="CNW32" s="7"/>
      <c r="CNX32" s="7"/>
      <c r="CNY32" s="7"/>
      <c r="CNZ32" s="7"/>
      <c r="COA32" s="7"/>
      <c r="COB32" s="7"/>
      <c r="COC32" s="7"/>
      <c r="COD32" s="7"/>
      <c r="COE32" s="7"/>
      <c r="COF32" s="7"/>
      <c r="COG32" s="7"/>
      <c r="COH32" s="7"/>
      <c r="COI32" s="7"/>
      <c r="COJ32" s="7"/>
      <c r="COK32" s="7"/>
      <c r="COL32" s="7"/>
      <c r="COM32" s="7"/>
      <c r="CON32" s="7"/>
      <c r="COO32" s="7"/>
      <c r="COP32" s="7"/>
      <c r="COQ32" s="7"/>
      <c r="COR32" s="7"/>
      <c r="COS32" s="7"/>
      <c r="COT32" s="7"/>
      <c r="COU32" s="7"/>
      <c r="COV32" s="7"/>
      <c r="COW32" s="7"/>
      <c r="COX32" s="7"/>
      <c r="COY32" s="7"/>
      <c r="COZ32" s="7"/>
      <c r="CPA32" s="7"/>
      <c r="CPB32" s="7"/>
      <c r="CPC32" s="7"/>
      <c r="CPD32" s="7"/>
      <c r="CPE32" s="7"/>
      <c r="CPF32" s="7"/>
      <c r="CPG32" s="7"/>
      <c r="CPH32" s="7"/>
      <c r="CPI32" s="7"/>
      <c r="CPJ32" s="7"/>
      <c r="CPK32" s="7"/>
      <c r="CPL32" s="7"/>
      <c r="CPM32" s="7"/>
      <c r="CPN32" s="7"/>
      <c r="CPO32" s="7"/>
      <c r="CPP32" s="7"/>
      <c r="CPQ32" s="7"/>
      <c r="CPR32" s="7"/>
      <c r="CPS32" s="7"/>
      <c r="CPT32" s="7"/>
      <c r="CPU32" s="7"/>
      <c r="CPV32" s="7"/>
      <c r="CPW32" s="7"/>
      <c r="CPX32" s="7"/>
      <c r="CPY32" s="7"/>
      <c r="CPZ32" s="7"/>
      <c r="CQA32" s="7"/>
      <c r="CQB32" s="7"/>
      <c r="CQC32" s="7"/>
      <c r="CQD32" s="7"/>
      <c r="CQE32" s="7"/>
      <c r="CQF32" s="7"/>
      <c r="CQG32" s="7"/>
      <c r="CQH32" s="7"/>
      <c r="CQI32" s="7"/>
      <c r="CQJ32" s="7"/>
      <c r="CQK32" s="7"/>
      <c r="CQL32" s="7"/>
      <c r="CQM32" s="7"/>
      <c r="CQN32" s="7"/>
      <c r="CQO32" s="7"/>
      <c r="CQP32" s="7"/>
      <c r="CQQ32" s="7"/>
      <c r="CQR32" s="7"/>
      <c r="CQS32" s="7"/>
      <c r="CQT32" s="7"/>
      <c r="CQU32" s="7"/>
      <c r="CQV32" s="7"/>
      <c r="CQW32" s="7"/>
      <c r="CQX32" s="7"/>
      <c r="CQY32" s="7"/>
      <c r="CQZ32" s="7"/>
      <c r="CRA32" s="7"/>
      <c r="CRB32" s="7"/>
      <c r="CRC32" s="7"/>
      <c r="CRD32" s="7"/>
      <c r="CRE32" s="7"/>
      <c r="CRF32" s="7"/>
      <c r="CRG32" s="7"/>
      <c r="CRH32" s="7"/>
      <c r="CRI32" s="7"/>
      <c r="CRJ32" s="7"/>
      <c r="CRK32" s="7"/>
      <c r="CRL32" s="7"/>
      <c r="CRM32" s="7"/>
      <c r="CRN32" s="7"/>
      <c r="CRO32" s="7"/>
      <c r="CRP32" s="7"/>
      <c r="CRQ32" s="7"/>
      <c r="CRR32" s="7"/>
      <c r="CRS32" s="7"/>
      <c r="CRT32" s="7"/>
      <c r="CRU32" s="7"/>
      <c r="CRV32" s="7"/>
      <c r="CRW32" s="7"/>
      <c r="CRX32" s="7"/>
      <c r="CRY32" s="7"/>
      <c r="CRZ32" s="7"/>
      <c r="CSA32" s="7"/>
      <c r="CSB32" s="7"/>
      <c r="CSC32" s="7"/>
      <c r="CSD32" s="7"/>
      <c r="CSE32" s="7"/>
      <c r="CSF32" s="7"/>
      <c r="CSG32" s="7"/>
      <c r="CSH32" s="7"/>
      <c r="CSI32" s="7"/>
      <c r="CSJ32" s="7"/>
      <c r="CSK32" s="7"/>
      <c r="CSL32" s="7"/>
      <c r="CSM32" s="7"/>
      <c r="CSN32" s="7"/>
      <c r="CSO32" s="7"/>
      <c r="CSP32" s="7"/>
      <c r="CSQ32" s="7"/>
      <c r="CSR32" s="7"/>
      <c r="CSS32" s="7"/>
      <c r="CST32" s="7"/>
      <c r="CSU32" s="7"/>
      <c r="CSV32" s="7"/>
      <c r="CSW32" s="7"/>
      <c r="CSX32" s="7"/>
      <c r="CSY32" s="7"/>
      <c r="CSZ32" s="7"/>
      <c r="CTA32" s="7"/>
      <c r="CTB32" s="7"/>
      <c r="CTC32" s="7"/>
      <c r="CTD32" s="7"/>
      <c r="CTE32" s="7"/>
      <c r="CTF32" s="7"/>
      <c r="CTG32" s="7"/>
      <c r="CTH32" s="7"/>
      <c r="CTI32" s="7"/>
      <c r="CTJ32" s="7"/>
      <c r="CTK32" s="7"/>
      <c r="CTL32" s="7"/>
      <c r="CTM32" s="7"/>
      <c r="CTN32" s="7"/>
      <c r="CTO32" s="7"/>
      <c r="CTP32" s="7"/>
      <c r="CTQ32" s="7"/>
      <c r="CTR32" s="7"/>
      <c r="CTS32" s="7"/>
      <c r="CTT32" s="7"/>
      <c r="CTU32" s="7"/>
      <c r="CTV32" s="7"/>
      <c r="CTW32" s="7"/>
      <c r="CTX32" s="7"/>
      <c r="CTY32" s="7"/>
      <c r="CTZ32" s="7"/>
      <c r="CUA32" s="7"/>
      <c r="CUB32" s="7"/>
      <c r="CUC32" s="7"/>
      <c r="CUD32" s="7"/>
      <c r="CUE32" s="7"/>
      <c r="CUF32" s="7"/>
      <c r="CUH32" s="7"/>
      <c r="CUI32" s="7"/>
      <c r="CUJ32" s="7"/>
      <c r="CUK32" s="7"/>
      <c r="CUL32" s="7"/>
      <c r="CUM32" s="7"/>
      <c r="CUN32" s="7"/>
      <c r="CUO32" s="7"/>
      <c r="CUP32" s="7"/>
      <c r="CUQ32" s="7"/>
      <c r="CUR32" s="7"/>
      <c r="CUS32" s="7"/>
      <c r="CUT32" s="7"/>
      <c r="CUU32" s="7"/>
      <c r="CUV32" s="7"/>
      <c r="CUW32" s="7"/>
      <c r="CUX32" s="7"/>
      <c r="CUY32" s="7"/>
      <c r="CUZ32" s="7"/>
      <c r="CVA32" s="7"/>
      <c r="CVB32" s="7"/>
      <c r="CVC32" s="7"/>
      <c r="CVD32" s="7"/>
      <c r="CVE32" s="7"/>
      <c r="CVF32" s="7"/>
      <c r="CVG32" s="7"/>
      <c r="CVH32" s="7"/>
      <c r="CVI32" s="7"/>
      <c r="CVJ32" s="7"/>
      <c r="CVK32" s="7"/>
      <c r="CVL32" s="7"/>
      <c r="CVM32" s="7"/>
      <c r="CVN32" s="7"/>
      <c r="CVO32" s="7"/>
      <c r="CVP32" s="7"/>
      <c r="CVQ32" s="7"/>
      <c r="CVR32" s="7"/>
      <c r="CVS32" s="7"/>
      <c r="CVT32" s="7"/>
      <c r="CVU32" s="7"/>
      <c r="CVV32" s="7"/>
      <c r="CVW32" s="7"/>
      <c r="CVX32" s="7"/>
      <c r="CVY32" s="7"/>
      <c r="CVZ32" s="7"/>
      <c r="CWA32" s="7"/>
      <c r="CWB32" s="7"/>
      <c r="CWC32" s="7"/>
      <c r="CWD32" s="7"/>
      <c r="CWE32" s="7"/>
      <c r="CWF32" s="7"/>
      <c r="CWG32" s="7"/>
      <c r="CWH32" s="7"/>
      <c r="CWI32" s="7"/>
      <c r="CWJ32" s="7"/>
      <c r="CWK32" s="7"/>
      <c r="CWL32" s="7"/>
      <c r="CWM32" s="7"/>
      <c r="CWN32" s="7"/>
      <c r="CWO32" s="7"/>
      <c r="CWP32" s="7"/>
      <c r="CWQ32" s="7"/>
      <c r="CWR32" s="7"/>
      <c r="CWS32" s="7"/>
      <c r="CWT32" s="7"/>
      <c r="CWU32" s="7"/>
      <c r="CWV32" s="7"/>
      <c r="CWW32" s="7"/>
      <c r="CWX32" s="7"/>
      <c r="CWY32" s="7"/>
      <c r="CWZ32" s="7"/>
      <c r="CXA32" s="7"/>
      <c r="CXB32" s="7"/>
      <c r="CXC32" s="7"/>
      <c r="CXD32" s="7"/>
      <c r="CXE32" s="7"/>
      <c r="CXF32" s="7"/>
      <c r="CXG32" s="7"/>
      <c r="CXH32" s="7"/>
      <c r="CXI32" s="7"/>
      <c r="CXJ32" s="7"/>
      <c r="CXK32" s="7"/>
      <c r="CXL32" s="7"/>
      <c r="CXM32" s="7"/>
      <c r="CXN32" s="7"/>
      <c r="CXO32" s="7"/>
      <c r="CXP32" s="7"/>
      <c r="CXQ32" s="7"/>
      <c r="CXR32" s="7"/>
      <c r="CXS32" s="7"/>
      <c r="CXT32" s="7"/>
      <c r="CXU32" s="7"/>
      <c r="CXV32" s="7"/>
      <c r="CXW32" s="7"/>
      <c r="CXX32" s="7"/>
      <c r="CXY32" s="7"/>
      <c r="CXZ32" s="7"/>
      <c r="CYA32" s="7"/>
      <c r="CYB32" s="7"/>
      <c r="CYC32" s="7"/>
      <c r="CYD32" s="7"/>
      <c r="CYE32" s="7"/>
      <c r="CYF32" s="7"/>
      <c r="CYG32" s="7"/>
      <c r="CYH32" s="7"/>
      <c r="CYI32" s="7"/>
      <c r="CYJ32" s="7"/>
      <c r="CYK32" s="7"/>
      <c r="CYL32" s="7"/>
      <c r="CYM32" s="7"/>
      <c r="CYN32" s="7"/>
      <c r="CYO32" s="7"/>
      <c r="CYP32" s="7"/>
      <c r="CYQ32" s="7"/>
      <c r="CYR32" s="7"/>
      <c r="CYS32" s="7"/>
      <c r="CYT32" s="7"/>
      <c r="CYU32" s="7"/>
      <c r="CYV32" s="7"/>
      <c r="CYW32" s="7"/>
      <c r="CYX32" s="7"/>
      <c r="CYY32" s="7"/>
      <c r="CYZ32" s="7"/>
      <c r="CZA32" s="7"/>
      <c r="CZB32" s="7"/>
      <c r="CZC32" s="7"/>
      <c r="CZD32" s="7"/>
      <c r="CZE32" s="7"/>
      <c r="CZF32" s="7"/>
      <c r="CZG32" s="7"/>
      <c r="CZH32" s="7"/>
      <c r="CZI32" s="7"/>
      <c r="CZJ32" s="7"/>
      <c r="CZK32" s="7"/>
      <c r="CZL32" s="7"/>
      <c r="CZM32" s="7"/>
      <c r="CZN32" s="7"/>
      <c r="CZO32" s="7"/>
      <c r="CZP32" s="7"/>
      <c r="CZQ32" s="7"/>
      <c r="CZR32" s="7"/>
      <c r="CZS32" s="7"/>
      <c r="CZT32" s="7"/>
      <c r="CZU32" s="7"/>
      <c r="CZV32" s="7"/>
      <c r="CZW32" s="7"/>
      <c r="CZX32" s="7"/>
      <c r="CZY32" s="7"/>
      <c r="CZZ32" s="7"/>
      <c r="DAA32" s="7"/>
      <c r="DAB32" s="7"/>
      <c r="DAC32" s="7"/>
      <c r="DAD32" s="7"/>
      <c r="DAE32" s="7"/>
      <c r="DAF32" s="7"/>
      <c r="DAG32" s="7"/>
      <c r="DAH32" s="7"/>
      <c r="DAI32" s="7"/>
      <c r="DAJ32" s="7"/>
      <c r="DAK32" s="7"/>
      <c r="DAL32" s="7"/>
      <c r="DAM32" s="7"/>
      <c r="DAN32" s="7"/>
      <c r="DAO32" s="7"/>
      <c r="DAP32" s="7"/>
      <c r="DAQ32" s="7"/>
      <c r="DAR32" s="7"/>
      <c r="DAS32" s="7"/>
      <c r="DAT32" s="7"/>
      <c r="DAU32" s="7"/>
      <c r="DAV32" s="7"/>
      <c r="DAW32" s="7"/>
      <c r="DAX32" s="7"/>
      <c r="DAY32" s="7"/>
      <c r="DAZ32" s="7"/>
      <c r="DBA32" s="7"/>
      <c r="DBB32" s="7"/>
      <c r="DBC32" s="7"/>
      <c r="DBD32" s="7"/>
      <c r="DBE32" s="7"/>
      <c r="DBF32" s="7"/>
      <c r="DBG32" s="7"/>
      <c r="DBH32" s="7"/>
      <c r="DBI32" s="7"/>
      <c r="DBJ32" s="7"/>
      <c r="DBK32" s="7"/>
      <c r="DBL32" s="7"/>
      <c r="DBM32" s="7"/>
      <c r="DBN32" s="7"/>
      <c r="DBO32" s="7"/>
      <c r="DBP32" s="7"/>
      <c r="DBQ32" s="7"/>
      <c r="DBR32" s="7"/>
      <c r="DBS32" s="7"/>
      <c r="DBT32" s="7"/>
      <c r="DBU32" s="7"/>
      <c r="DBV32" s="7"/>
      <c r="DBW32" s="7"/>
      <c r="DBX32" s="7"/>
      <c r="DBY32" s="7"/>
      <c r="DBZ32" s="7"/>
      <c r="DCA32" s="7"/>
      <c r="DCB32" s="7"/>
      <c r="DCC32" s="7"/>
      <c r="DCD32" s="7"/>
      <c r="DCE32" s="7"/>
      <c r="DCF32" s="7"/>
      <c r="DCG32" s="7"/>
      <c r="DCH32" s="7"/>
      <c r="DCI32" s="7"/>
      <c r="DCJ32" s="7"/>
      <c r="DCK32" s="7"/>
      <c r="DCL32" s="7"/>
      <c r="DCM32" s="7"/>
      <c r="DCN32" s="7"/>
      <c r="DCO32" s="7"/>
      <c r="DCP32" s="7"/>
      <c r="DCQ32" s="7"/>
      <c r="DCR32" s="7"/>
      <c r="DCS32" s="7"/>
      <c r="DCT32" s="7"/>
      <c r="DCU32" s="7"/>
      <c r="DCV32" s="7"/>
      <c r="DCW32" s="7"/>
      <c r="DCX32" s="7"/>
      <c r="DCY32" s="7"/>
      <c r="DCZ32" s="7"/>
      <c r="DDA32" s="7"/>
      <c r="DDB32" s="7"/>
      <c r="DDC32" s="7"/>
      <c r="DDD32" s="7"/>
      <c r="DDE32" s="7"/>
      <c r="DDF32" s="7"/>
      <c r="DDG32" s="7"/>
      <c r="DDH32" s="7"/>
      <c r="DDI32" s="7"/>
      <c r="DDJ32" s="7"/>
      <c r="DDK32" s="7"/>
      <c r="DDL32" s="7"/>
      <c r="DDM32" s="7"/>
      <c r="DDN32" s="7"/>
      <c r="DDO32" s="7"/>
      <c r="DDP32" s="7"/>
      <c r="DDQ32" s="7"/>
      <c r="DDR32" s="7"/>
      <c r="DDS32" s="7"/>
      <c r="DDT32" s="7"/>
      <c r="DDU32" s="7"/>
      <c r="DDV32" s="7"/>
      <c r="DDW32" s="7"/>
      <c r="DDX32" s="7"/>
      <c r="DDY32" s="7"/>
      <c r="DDZ32" s="7"/>
      <c r="DEA32" s="7"/>
      <c r="DEB32" s="7"/>
      <c r="DED32" s="7"/>
      <c r="DEE32" s="7"/>
      <c r="DEF32" s="7"/>
      <c r="DEG32" s="7"/>
      <c r="DEH32" s="7"/>
      <c r="DEI32" s="7"/>
      <c r="DEJ32" s="7"/>
      <c r="DEK32" s="7"/>
      <c r="DEL32" s="7"/>
      <c r="DEM32" s="7"/>
      <c r="DEN32" s="7"/>
      <c r="DEO32" s="7"/>
      <c r="DEP32" s="7"/>
      <c r="DEQ32" s="7"/>
      <c r="DER32" s="7"/>
      <c r="DES32" s="7"/>
      <c r="DET32" s="7"/>
      <c r="DEU32" s="7"/>
      <c r="DEV32" s="7"/>
      <c r="DEW32" s="7"/>
      <c r="DEX32" s="7"/>
      <c r="DEY32" s="7"/>
      <c r="DEZ32" s="7"/>
      <c r="DFA32" s="7"/>
      <c r="DFB32" s="7"/>
      <c r="DFC32" s="7"/>
      <c r="DFD32" s="7"/>
      <c r="DFE32" s="7"/>
      <c r="DFF32" s="7"/>
      <c r="DFG32" s="7"/>
      <c r="DFH32" s="7"/>
      <c r="DFI32" s="7"/>
      <c r="DFJ32" s="7"/>
      <c r="DFK32" s="7"/>
      <c r="DFL32" s="7"/>
      <c r="DFM32" s="7"/>
      <c r="DFN32" s="7"/>
      <c r="DFO32" s="7"/>
      <c r="DFP32" s="7"/>
      <c r="DFQ32" s="7"/>
      <c r="DFR32" s="7"/>
      <c r="DFS32" s="7"/>
      <c r="DFT32" s="7"/>
      <c r="DFU32" s="7"/>
      <c r="DFV32" s="7"/>
      <c r="DFW32" s="7"/>
      <c r="DFX32" s="7"/>
      <c r="DFY32" s="7"/>
      <c r="DFZ32" s="7"/>
      <c r="DGA32" s="7"/>
      <c r="DGB32" s="7"/>
      <c r="DGC32" s="7"/>
      <c r="DGD32" s="7"/>
      <c r="DGE32" s="7"/>
      <c r="DGF32" s="7"/>
      <c r="DGG32" s="7"/>
      <c r="DGH32" s="7"/>
      <c r="DGI32" s="7"/>
      <c r="DGJ32" s="7"/>
      <c r="DGK32" s="7"/>
      <c r="DGL32" s="7"/>
      <c r="DGM32" s="7"/>
      <c r="DGN32" s="7"/>
      <c r="DGO32" s="7"/>
      <c r="DGP32" s="7"/>
      <c r="DGQ32" s="7"/>
      <c r="DGR32" s="7"/>
      <c r="DGS32" s="7"/>
      <c r="DGT32" s="7"/>
      <c r="DGU32" s="7"/>
      <c r="DGV32" s="7"/>
      <c r="DGW32" s="7"/>
      <c r="DGX32" s="7"/>
      <c r="DGY32" s="7"/>
      <c r="DGZ32" s="7"/>
      <c r="DHA32" s="7"/>
      <c r="DHB32" s="7"/>
      <c r="DHC32" s="7"/>
      <c r="DHD32" s="7"/>
      <c r="DHE32" s="7"/>
      <c r="DHF32" s="7"/>
      <c r="DHG32" s="7"/>
      <c r="DHH32" s="7"/>
      <c r="DHI32" s="7"/>
      <c r="DHJ32" s="7"/>
      <c r="DHK32" s="7"/>
      <c r="DHL32" s="7"/>
      <c r="DHM32" s="7"/>
      <c r="DHN32" s="7"/>
      <c r="DHO32" s="7"/>
      <c r="DHP32" s="7"/>
      <c r="DHQ32" s="7"/>
      <c r="DHR32" s="7"/>
      <c r="DHS32" s="7"/>
      <c r="DHT32" s="7"/>
      <c r="DHU32" s="7"/>
      <c r="DHV32" s="7"/>
      <c r="DHW32" s="7"/>
      <c r="DHX32" s="7"/>
      <c r="DHY32" s="7"/>
      <c r="DHZ32" s="7"/>
      <c r="DIA32" s="7"/>
      <c r="DIB32" s="7"/>
      <c r="DIC32" s="7"/>
      <c r="DID32" s="7"/>
      <c r="DIE32" s="7"/>
      <c r="DIF32" s="7"/>
      <c r="DIG32" s="7"/>
      <c r="DIH32" s="7"/>
      <c r="DII32" s="7"/>
      <c r="DIJ32" s="7"/>
      <c r="DIK32" s="7"/>
      <c r="DIL32" s="7"/>
      <c r="DIM32" s="7"/>
      <c r="DIN32" s="7"/>
      <c r="DIO32" s="7"/>
      <c r="DIP32" s="7"/>
      <c r="DIQ32" s="7"/>
      <c r="DIR32" s="7"/>
      <c r="DIS32" s="7"/>
      <c r="DIT32" s="7"/>
      <c r="DIU32" s="7"/>
      <c r="DIV32" s="7"/>
      <c r="DIW32" s="7"/>
      <c r="DIX32" s="7"/>
      <c r="DIY32" s="7"/>
      <c r="DIZ32" s="7"/>
      <c r="DJA32" s="7"/>
      <c r="DJB32" s="7"/>
      <c r="DJC32" s="7"/>
      <c r="DJD32" s="7"/>
      <c r="DJE32" s="7"/>
      <c r="DJF32" s="7"/>
      <c r="DJG32" s="7"/>
      <c r="DJH32" s="7"/>
      <c r="DJI32" s="7"/>
      <c r="DJJ32" s="7"/>
      <c r="DJK32" s="7"/>
      <c r="DJL32" s="7"/>
      <c r="DJM32" s="7"/>
      <c r="DJN32" s="7"/>
      <c r="DJO32" s="7"/>
      <c r="DJP32" s="7"/>
      <c r="DJQ32" s="7"/>
      <c r="DJR32" s="7"/>
      <c r="DJS32" s="7"/>
      <c r="DJT32" s="7"/>
      <c r="DJU32" s="7"/>
      <c r="DJV32" s="7"/>
      <c r="DJW32" s="7"/>
      <c r="DJX32" s="7"/>
      <c r="DJY32" s="7"/>
      <c r="DJZ32" s="7"/>
      <c r="DKA32" s="7"/>
      <c r="DKB32" s="7"/>
      <c r="DKC32" s="7"/>
      <c r="DKD32" s="7"/>
      <c r="DKE32" s="7"/>
      <c r="DKF32" s="7"/>
      <c r="DKG32" s="7"/>
      <c r="DKH32" s="7"/>
      <c r="DKI32" s="7"/>
      <c r="DKJ32" s="7"/>
      <c r="DKK32" s="7"/>
      <c r="DKL32" s="7"/>
      <c r="DKM32" s="7"/>
      <c r="DKN32" s="7"/>
      <c r="DKO32" s="7"/>
      <c r="DKP32" s="7"/>
      <c r="DKQ32" s="7"/>
      <c r="DKR32" s="7"/>
      <c r="DKS32" s="7"/>
      <c r="DKT32" s="7"/>
      <c r="DKU32" s="7"/>
      <c r="DKV32" s="7"/>
      <c r="DKW32" s="7"/>
      <c r="DKX32" s="7"/>
      <c r="DKY32" s="7"/>
      <c r="DKZ32" s="7"/>
      <c r="DLA32" s="7"/>
      <c r="DLB32" s="7"/>
      <c r="DLC32" s="7"/>
      <c r="DLD32" s="7"/>
      <c r="DLE32" s="7"/>
      <c r="DLF32" s="7"/>
      <c r="DLG32" s="7"/>
      <c r="DLH32" s="7"/>
      <c r="DLI32" s="7"/>
      <c r="DLJ32" s="7"/>
      <c r="DLK32" s="7"/>
      <c r="DLL32" s="7"/>
      <c r="DLM32" s="7"/>
      <c r="DLN32" s="7"/>
      <c r="DLO32" s="7"/>
      <c r="DLP32" s="7"/>
      <c r="DLQ32" s="7"/>
      <c r="DLR32" s="7"/>
      <c r="DLS32" s="7"/>
      <c r="DLT32" s="7"/>
      <c r="DLU32" s="7"/>
      <c r="DLV32" s="7"/>
      <c r="DLW32" s="7"/>
      <c r="DLX32" s="7"/>
      <c r="DLY32" s="7"/>
      <c r="DLZ32" s="7"/>
      <c r="DMA32" s="7"/>
      <c r="DMB32" s="7"/>
      <c r="DMC32" s="7"/>
      <c r="DMD32" s="7"/>
      <c r="DME32" s="7"/>
      <c r="DMF32" s="7"/>
      <c r="DMG32" s="7"/>
      <c r="DMH32" s="7"/>
      <c r="DMI32" s="7"/>
      <c r="DMJ32" s="7"/>
      <c r="DMK32" s="7"/>
      <c r="DML32" s="7"/>
      <c r="DMM32" s="7"/>
      <c r="DMN32" s="7"/>
      <c r="DMO32" s="7"/>
      <c r="DMP32" s="7"/>
      <c r="DMQ32" s="7"/>
      <c r="DMR32" s="7"/>
      <c r="DMS32" s="7"/>
      <c r="DMT32" s="7"/>
      <c r="DMU32" s="7"/>
      <c r="DMV32" s="7"/>
      <c r="DMW32" s="7"/>
      <c r="DMX32" s="7"/>
      <c r="DMY32" s="7"/>
      <c r="DMZ32" s="7"/>
      <c r="DNA32" s="7"/>
      <c r="DNB32" s="7"/>
      <c r="DNC32" s="7"/>
      <c r="DND32" s="7"/>
      <c r="DNE32" s="7"/>
      <c r="DNF32" s="7"/>
      <c r="DNG32" s="7"/>
      <c r="DNH32" s="7"/>
      <c r="DNI32" s="7"/>
      <c r="DNJ32" s="7"/>
      <c r="DNK32" s="7"/>
      <c r="DNL32" s="7"/>
      <c r="DNM32" s="7"/>
      <c r="DNN32" s="7"/>
      <c r="DNO32" s="7"/>
      <c r="DNP32" s="7"/>
      <c r="DNQ32" s="7"/>
      <c r="DNR32" s="7"/>
      <c r="DNS32" s="7"/>
      <c r="DNT32" s="7"/>
      <c r="DNU32" s="7"/>
      <c r="DNV32" s="7"/>
      <c r="DNW32" s="7"/>
      <c r="DNX32" s="7"/>
      <c r="DNZ32" s="7"/>
      <c r="DOA32" s="7"/>
      <c r="DOB32" s="7"/>
      <c r="DOC32" s="7"/>
      <c r="DOD32" s="7"/>
      <c r="DOE32" s="7"/>
      <c r="DOF32" s="7"/>
      <c r="DOG32" s="7"/>
      <c r="DOH32" s="7"/>
      <c r="DOI32" s="7"/>
      <c r="DOJ32" s="7"/>
      <c r="DOK32" s="7"/>
      <c r="DOL32" s="7"/>
      <c r="DOM32" s="7"/>
      <c r="DON32" s="7"/>
      <c r="DOO32" s="7"/>
      <c r="DOP32" s="7"/>
      <c r="DOQ32" s="7"/>
      <c r="DOR32" s="7"/>
      <c r="DOS32" s="7"/>
      <c r="DOT32" s="7"/>
      <c r="DOU32" s="7"/>
      <c r="DOV32" s="7"/>
      <c r="DOW32" s="7"/>
      <c r="DOX32" s="7"/>
      <c r="DOY32" s="7"/>
      <c r="DOZ32" s="7"/>
      <c r="DPA32" s="7"/>
      <c r="DPB32" s="7"/>
      <c r="DPC32" s="7"/>
      <c r="DPD32" s="7"/>
      <c r="DPE32" s="7"/>
      <c r="DPF32" s="7"/>
      <c r="DPG32" s="7"/>
      <c r="DPH32" s="7"/>
      <c r="DPI32" s="7"/>
      <c r="DPJ32" s="7"/>
      <c r="DPK32" s="7"/>
      <c r="DPL32" s="7"/>
      <c r="DPM32" s="7"/>
      <c r="DPN32" s="7"/>
      <c r="DPO32" s="7"/>
      <c r="DPP32" s="7"/>
      <c r="DPQ32" s="7"/>
      <c r="DPR32" s="7"/>
      <c r="DPS32" s="7"/>
      <c r="DPT32" s="7"/>
      <c r="DPU32" s="7"/>
      <c r="DPV32" s="7"/>
      <c r="DPW32" s="7"/>
      <c r="DPX32" s="7"/>
      <c r="DPY32" s="7"/>
      <c r="DPZ32" s="7"/>
      <c r="DQA32" s="7"/>
      <c r="DQB32" s="7"/>
      <c r="DQC32" s="7"/>
      <c r="DQD32" s="7"/>
      <c r="DQE32" s="7"/>
      <c r="DQF32" s="7"/>
      <c r="DQG32" s="7"/>
      <c r="DQH32" s="7"/>
      <c r="DQI32" s="7"/>
      <c r="DQJ32" s="7"/>
      <c r="DQK32" s="7"/>
      <c r="DQL32" s="7"/>
      <c r="DQM32" s="7"/>
      <c r="DQN32" s="7"/>
      <c r="DQO32" s="7"/>
      <c r="DQP32" s="7"/>
      <c r="DQQ32" s="7"/>
      <c r="DQR32" s="7"/>
      <c r="DQS32" s="7"/>
      <c r="DQT32" s="7"/>
      <c r="DQU32" s="7"/>
      <c r="DQV32" s="7"/>
      <c r="DQW32" s="7"/>
      <c r="DQX32" s="7"/>
      <c r="DQY32" s="7"/>
      <c r="DQZ32" s="7"/>
      <c r="DRA32" s="7"/>
      <c r="DRB32" s="7"/>
      <c r="DRC32" s="7"/>
      <c r="DRD32" s="7"/>
      <c r="DRE32" s="7"/>
      <c r="DRF32" s="7"/>
      <c r="DRG32" s="7"/>
      <c r="DRH32" s="7"/>
      <c r="DRI32" s="7"/>
      <c r="DRJ32" s="7"/>
      <c r="DRK32" s="7"/>
      <c r="DRL32" s="7"/>
      <c r="DRM32" s="7"/>
      <c r="DRN32" s="7"/>
      <c r="DRO32" s="7"/>
      <c r="DRP32" s="7"/>
      <c r="DRQ32" s="7"/>
      <c r="DRR32" s="7"/>
      <c r="DRS32" s="7"/>
      <c r="DRT32" s="7"/>
      <c r="DRU32" s="7"/>
      <c r="DRV32" s="7"/>
      <c r="DRW32" s="7"/>
      <c r="DRX32" s="7"/>
      <c r="DRY32" s="7"/>
      <c r="DRZ32" s="7"/>
      <c r="DSA32" s="7"/>
      <c r="DSB32" s="7"/>
      <c r="DSC32" s="7"/>
      <c r="DSD32" s="7"/>
      <c r="DSE32" s="7"/>
      <c r="DSF32" s="7"/>
      <c r="DSG32" s="7"/>
      <c r="DSH32" s="7"/>
      <c r="DSI32" s="7"/>
      <c r="DSJ32" s="7"/>
      <c r="DSK32" s="7"/>
      <c r="DSL32" s="7"/>
      <c r="DSM32" s="7"/>
      <c r="DSN32" s="7"/>
      <c r="DSO32" s="7"/>
      <c r="DSP32" s="7"/>
      <c r="DSQ32" s="7"/>
      <c r="DSR32" s="7"/>
      <c r="DSS32" s="7"/>
      <c r="DST32" s="7"/>
      <c r="DSU32" s="7"/>
      <c r="DSV32" s="7"/>
      <c r="DSW32" s="7"/>
      <c r="DSX32" s="7"/>
      <c r="DSY32" s="7"/>
      <c r="DSZ32" s="7"/>
      <c r="DTA32" s="7"/>
      <c r="DTB32" s="7"/>
      <c r="DTC32" s="7"/>
      <c r="DTD32" s="7"/>
      <c r="DTE32" s="7"/>
      <c r="DTF32" s="7"/>
      <c r="DTG32" s="7"/>
      <c r="DTH32" s="7"/>
      <c r="DTI32" s="7"/>
      <c r="DTJ32" s="7"/>
      <c r="DTK32" s="7"/>
      <c r="DTL32" s="7"/>
      <c r="DTM32" s="7"/>
      <c r="DTN32" s="7"/>
      <c r="DTO32" s="7"/>
      <c r="DTP32" s="7"/>
      <c r="DTQ32" s="7"/>
      <c r="DTR32" s="7"/>
      <c r="DTS32" s="7"/>
      <c r="DTT32" s="7"/>
      <c r="DTU32" s="7"/>
      <c r="DTV32" s="7"/>
      <c r="DTW32" s="7"/>
      <c r="DTX32" s="7"/>
      <c r="DTY32" s="7"/>
      <c r="DTZ32" s="7"/>
      <c r="DUA32" s="7"/>
      <c r="DUB32" s="7"/>
      <c r="DUC32" s="7"/>
      <c r="DUD32" s="7"/>
      <c r="DUE32" s="7"/>
      <c r="DUF32" s="7"/>
      <c r="DUG32" s="7"/>
      <c r="DUH32" s="7"/>
      <c r="DUI32" s="7"/>
      <c r="DUJ32" s="7"/>
      <c r="DUK32" s="7"/>
      <c r="DUL32" s="7"/>
      <c r="DUM32" s="7"/>
      <c r="DUN32" s="7"/>
      <c r="DUO32" s="7"/>
      <c r="DUP32" s="7"/>
      <c r="DUQ32" s="7"/>
      <c r="DUR32" s="7"/>
      <c r="DUS32" s="7"/>
      <c r="DUT32" s="7"/>
      <c r="DUU32" s="7"/>
      <c r="DUV32" s="7"/>
      <c r="DUW32" s="7"/>
      <c r="DUX32" s="7"/>
      <c r="DUY32" s="7"/>
      <c r="DUZ32" s="7"/>
      <c r="DVA32" s="7"/>
      <c r="DVB32" s="7"/>
      <c r="DVC32" s="7"/>
      <c r="DVD32" s="7"/>
      <c r="DVE32" s="7"/>
      <c r="DVF32" s="7"/>
      <c r="DVG32" s="7"/>
      <c r="DVH32" s="7"/>
      <c r="DVI32" s="7"/>
      <c r="DVJ32" s="7"/>
      <c r="DVK32" s="7"/>
      <c r="DVL32" s="7"/>
      <c r="DVM32" s="7"/>
      <c r="DVN32" s="7"/>
      <c r="DVO32" s="7"/>
      <c r="DVP32" s="7"/>
      <c r="DVQ32" s="7"/>
      <c r="DVR32" s="7"/>
      <c r="DVS32" s="7"/>
      <c r="DVT32" s="7"/>
      <c r="DVU32" s="7"/>
      <c r="DVV32" s="7"/>
      <c r="DVW32" s="7"/>
      <c r="DVX32" s="7"/>
      <c r="DVY32" s="7"/>
      <c r="DVZ32" s="7"/>
      <c r="DWA32" s="7"/>
      <c r="DWB32" s="7"/>
      <c r="DWC32" s="7"/>
      <c r="DWD32" s="7"/>
      <c r="DWE32" s="7"/>
      <c r="DWF32" s="7"/>
      <c r="DWG32" s="7"/>
      <c r="DWH32" s="7"/>
      <c r="DWI32" s="7"/>
      <c r="DWJ32" s="7"/>
      <c r="DWK32" s="7"/>
      <c r="DWL32" s="7"/>
      <c r="DWM32" s="7"/>
      <c r="DWN32" s="7"/>
      <c r="DWO32" s="7"/>
      <c r="DWP32" s="7"/>
      <c r="DWQ32" s="7"/>
      <c r="DWR32" s="7"/>
      <c r="DWS32" s="7"/>
      <c r="DWT32" s="7"/>
      <c r="DWU32" s="7"/>
      <c r="DWV32" s="7"/>
      <c r="DWW32" s="7"/>
      <c r="DWX32" s="7"/>
      <c r="DWY32" s="7"/>
      <c r="DWZ32" s="7"/>
      <c r="DXA32" s="7"/>
      <c r="DXB32" s="7"/>
      <c r="DXC32" s="7"/>
      <c r="DXD32" s="7"/>
      <c r="DXE32" s="7"/>
      <c r="DXF32" s="7"/>
      <c r="DXG32" s="7"/>
      <c r="DXH32" s="7"/>
      <c r="DXI32" s="7"/>
      <c r="DXJ32" s="7"/>
      <c r="DXK32" s="7"/>
      <c r="DXL32" s="7"/>
      <c r="DXM32" s="7"/>
      <c r="DXN32" s="7"/>
      <c r="DXO32" s="7"/>
      <c r="DXP32" s="7"/>
      <c r="DXQ32" s="7"/>
      <c r="DXR32" s="7"/>
      <c r="DXS32" s="7"/>
      <c r="DXT32" s="7"/>
      <c r="DXV32" s="7"/>
      <c r="DXW32" s="7"/>
      <c r="DXX32" s="7"/>
      <c r="DXY32" s="7"/>
      <c r="DXZ32" s="7"/>
      <c r="DYA32" s="7"/>
      <c r="DYB32" s="7"/>
      <c r="DYC32" s="7"/>
      <c r="DYD32" s="7"/>
      <c r="DYE32" s="7"/>
      <c r="DYF32" s="7"/>
      <c r="DYG32" s="7"/>
      <c r="DYH32" s="7"/>
      <c r="DYI32" s="7"/>
      <c r="DYJ32" s="7"/>
      <c r="DYK32" s="7"/>
      <c r="DYL32" s="7"/>
      <c r="DYM32" s="7"/>
      <c r="DYN32" s="7"/>
      <c r="DYO32" s="7"/>
      <c r="DYP32" s="7"/>
      <c r="DYQ32" s="7"/>
      <c r="DYR32" s="7"/>
      <c r="DYS32" s="7"/>
      <c r="DYT32" s="7"/>
      <c r="DYU32" s="7"/>
      <c r="DYV32" s="7"/>
      <c r="DYW32" s="7"/>
      <c r="DYX32" s="7"/>
      <c r="DYY32" s="7"/>
      <c r="DYZ32" s="7"/>
      <c r="DZA32" s="7"/>
      <c r="DZB32" s="7"/>
      <c r="DZC32" s="7"/>
      <c r="DZD32" s="7"/>
      <c r="DZE32" s="7"/>
      <c r="DZF32" s="7"/>
      <c r="DZG32" s="7"/>
      <c r="DZH32" s="7"/>
      <c r="DZI32" s="7"/>
      <c r="DZJ32" s="7"/>
      <c r="DZK32" s="7"/>
      <c r="DZL32" s="7"/>
      <c r="DZM32" s="7"/>
      <c r="DZN32" s="7"/>
      <c r="DZO32" s="7"/>
      <c r="DZP32" s="7"/>
      <c r="DZQ32" s="7"/>
      <c r="DZR32" s="7"/>
      <c r="DZS32" s="7"/>
      <c r="DZT32" s="7"/>
      <c r="DZU32" s="7"/>
      <c r="DZV32" s="7"/>
      <c r="DZW32" s="7"/>
      <c r="DZX32" s="7"/>
      <c r="DZY32" s="7"/>
      <c r="DZZ32" s="7"/>
      <c r="EAA32" s="7"/>
      <c r="EAB32" s="7"/>
      <c r="EAC32" s="7"/>
      <c r="EAD32" s="7"/>
      <c r="EAE32" s="7"/>
      <c r="EAF32" s="7"/>
      <c r="EAG32" s="7"/>
      <c r="EAH32" s="7"/>
      <c r="EAI32" s="7"/>
      <c r="EAJ32" s="7"/>
      <c r="EAK32" s="7"/>
      <c r="EAL32" s="7"/>
      <c r="EAM32" s="7"/>
      <c r="EAN32" s="7"/>
      <c r="EAO32" s="7"/>
      <c r="EAP32" s="7"/>
      <c r="EAQ32" s="7"/>
      <c r="EAR32" s="7"/>
      <c r="EAS32" s="7"/>
      <c r="EAT32" s="7"/>
      <c r="EAU32" s="7"/>
      <c r="EAV32" s="7"/>
      <c r="EAW32" s="7"/>
      <c r="EAX32" s="7"/>
      <c r="EAY32" s="7"/>
      <c r="EAZ32" s="7"/>
      <c r="EBA32" s="7"/>
      <c r="EBB32" s="7"/>
      <c r="EBC32" s="7"/>
      <c r="EBD32" s="7"/>
      <c r="EBE32" s="7"/>
      <c r="EBF32" s="7"/>
      <c r="EBG32" s="7"/>
      <c r="EBH32" s="7"/>
      <c r="EBI32" s="7"/>
      <c r="EBJ32" s="7"/>
      <c r="EBK32" s="7"/>
      <c r="EBL32" s="7"/>
      <c r="EBM32" s="7"/>
      <c r="EBN32" s="7"/>
      <c r="EBO32" s="7"/>
      <c r="EBP32" s="7"/>
      <c r="EBQ32" s="7"/>
      <c r="EBR32" s="7"/>
      <c r="EBS32" s="7"/>
      <c r="EBT32" s="7"/>
      <c r="EBU32" s="7"/>
      <c r="EBV32" s="7"/>
      <c r="EBW32" s="7"/>
      <c r="EBX32" s="7"/>
      <c r="EBY32" s="7"/>
      <c r="EBZ32" s="7"/>
      <c r="ECA32" s="7"/>
      <c r="ECB32" s="7"/>
      <c r="ECC32" s="7"/>
      <c r="ECD32" s="7"/>
      <c r="ECE32" s="7"/>
      <c r="ECF32" s="7"/>
      <c r="ECG32" s="7"/>
      <c r="ECH32" s="7"/>
      <c r="ECI32" s="7"/>
      <c r="ECJ32" s="7"/>
      <c r="ECK32" s="7"/>
      <c r="ECL32" s="7"/>
      <c r="ECM32" s="7"/>
      <c r="ECN32" s="7"/>
      <c r="ECO32" s="7"/>
      <c r="ECP32" s="7"/>
      <c r="ECQ32" s="7"/>
      <c r="ECR32" s="7"/>
      <c r="ECS32" s="7"/>
      <c r="ECT32" s="7"/>
      <c r="ECU32" s="7"/>
      <c r="ECV32" s="7"/>
      <c r="ECW32" s="7"/>
      <c r="ECX32" s="7"/>
      <c r="ECY32" s="7"/>
      <c r="ECZ32" s="7"/>
      <c r="EDA32" s="7"/>
      <c r="EDB32" s="7"/>
      <c r="EDC32" s="7"/>
      <c r="EDD32" s="7"/>
      <c r="EDE32" s="7"/>
      <c r="EDF32" s="7"/>
      <c r="EDG32" s="7"/>
      <c r="EDH32" s="7"/>
      <c r="EDI32" s="7"/>
      <c r="EDJ32" s="7"/>
      <c r="EDK32" s="7"/>
      <c r="EDL32" s="7"/>
      <c r="EDM32" s="7"/>
      <c r="EDN32" s="7"/>
      <c r="EDO32" s="7"/>
      <c r="EDP32" s="7"/>
      <c r="EDQ32" s="7"/>
      <c r="EDR32" s="7"/>
      <c r="EDS32" s="7"/>
      <c r="EDT32" s="7"/>
      <c r="EDU32" s="7"/>
      <c r="EDV32" s="7"/>
      <c r="EDW32" s="7"/>
      <c r="EDX32" s="7"/>
      <c r="EDY32" s="7"/>
      <c r="EDZ32" s="7"/>
      <c r="EEA32" s="7"/>
      <c r="EEB32" s="7"/>
      <c r="EEC32" s="7"/>
      <c r="EED32" s="7"/>
      <c r="EEE32" s="7"/>
      <c r="EEF32" s="7"/>
      <c r="EEG32" s="7"/>
      <c r="EEH32" s="7"/>
      <c r="EEI32" s="7"/>
      <c r="EEJ32" s="7"/>
      <c r="EEK32" s="7"/>
      <c r="EEL32" s="7"/>
      <c r="EEM32" s="7"/>
      <c r="EEN32" s="7"/>
      <c r="EEO32" s="7"/>
      <c r="EEP32" s="7"/>
      <c r="EEQ32" s="7"/>
      <c r="EER32" s="7"/>
      <c r="EES32" s="7"/>
      <c r="EET32" s="7"/>
      <c r="EEU32" s="7"/>
      <c r="EEV32" s="7"/>
      <c r="EEW32" s="7"/>
      <c r="EEX32" s="7"/>
      <c r="EEY32" s="7"/>
      <c r="EEZ32" s="7"/>
      <c r="EFA32" s="7"/>
      <c r="EFB32" s="7"/>
      <c r="EFC32" s="7"/>
      <c r="EFD32" s="7"/>
      <c r="EFE32" s="7"/>
      <c r="EFF32" s="7"/>
      <c r="EFG32" s="7"/>
      <c r="EFH32" s="7"/>
      <c r="EFI32" s="7"/>
      <c r="EFJ32" s="7"/>
      <c r="EFK32" s="7"/>
      <c r="EFL32" s="7"/>
      <c r="EFM32" s="7"/>
      <c r="EFN32" s="7"/>
      <c r="EFO32" s="7"/>
      <c r="EFP32" s="7"/>
      <c r="EFQ32" s="7"/>
      <c r="EFR32" s="7"/>
      <c r="EFS32" s="7"/>
      <c r="EFT32" s="7"/>
      <c r="EFU32" s="7"/>
      <c r="EFV32" s="7"/>
      <c r="EFW32" s="7"/>
      <c r="EFX32" s="7"/>
      <c r="EFY32" s="7"/>
      <c r="EFZ32" s="7"/>
      <c r="EGA32" s="7"/>
      <c r="EGB32" s="7"/>
      <c r="EGC32" s="7"/>
      <c r="EGD32" s="7"/>
      <c r="EGE32" s="7"/>
      <c r="EGF32" s="7"/>
      <c r="EGG32" s="7"/>
      <c r="EGH32" s="7"/>
      <c r="EGI32" s="7"/>
      <c r="EGJ32" s="7"/>
      <c r="EGK32" s="7"/>
      <c r="EGL32" s="7"/>
      <c r="EGM32" s="7"/>
      <c r="EGN32" s="7"/>
      <c r="EGO32" s="7"/>
      <c r="EGP32" s="7"/>
      <c r="EGQ32" s="7"/>
      <c r="EGR32" s="7"/>
      <c r="EGS32" s="7"/>
      <c r="EGT32" s="7"/>
      <c r="EGU32" s="7"/>
      <c r="EGV32" s="7"/>
      <c r="EGW32" s="7"/>
      <c r="EGX32" s="7"/>
      <c r="EGY32" s="7"/>
      <c r="EGZ32" s="7"/>
      <c r="EHA32" s="7"/>
      <c r="EHB32" s="7"/>
      <c r="EHC32" s="7"/>
      <c r="EHD32" s="7"/>
      <c r="EHE32" s="7"/>
      <c r="EHF32" s="7"/>
      <c r="EHG32" s="7"/>
      <c r="EHH32" s="7"/>
      <c r="EHI32" s="7"/>
      <c r="EHJ32" s="7"/>
      <c r="EHK32" s="7"/>
      <c r="EHL32" s="7"/>
      <c r="EHM32" s="7"/>
      <c r="EHN32" s="7"/>
      <c r="EHO32" s="7"/>
      <c r="EHP32" s="7"/>
      <c r="EHR32" s="7"/>
      <c r="EHS32" s="7"/>
      <c r="EHT32" s="7"/>
      <c r="EHU32" s="7"/>
      <c r="EHV32" s="7"/>
      <c r="EHW32" s="7"/>
      <c r="EHX32" s="7"/>
      <c r="EHY32" s="7"/>
      <c r="EHZ32" s="7"/>
      <c r="EIA32" s="7"/>
      <c r="EIB32" s="7"/>
      <c r="EIC32" s="7"/>
      <c r="EID32" s="7"/>
      <c r="EIE32" s="7"/>
      <c r="EIF32" s="7"/>
      <c r="EIG32" s="7"/>
      <c r="EIH32" s="7"/>
      <c r="EII32" s="7"/>
      <c r="EIJ32" s="7"/>
      <c r="EIK32" s="7"/>
      <c r="EIL32" s="7"/>
      <c r="EIM32" s="7"/>
      <c r="EIN32" s="7"/>
      <c r="EIO32" s="7"/>
      <c r="EIP32" s="7"/>
      <c r="EIQ32" s="7"/>
      <c r="EIR32" s="7"/>
      <c r="EIS32" s="7"/>
      <c r="EIT32" s="7"/>
      <c r="EIU32" s="7"/>
      <c r="EIV32" s="7"/>
      <c r="EIW32" s="7"/>
      <c r="EIX32" s="7"/>
      <c r="EIY32" s="7"/>
      <c r="EIZ32" s="7"/>
      <c r="EJA32" s="7"/>
      <c r="EJB32" s="7"/>
      <c r="EJC32" s="7"/>
      <c r="EJD32" s="7"/>
      <c r="EJE32" s="7"/>
      <c r="EJF32" s="7"/>
      <c r="EJG32" s="7"/>
      <c r="EJH32" s="7"/>
      <c r="EJI32" s="7"/>
      <c r="EJJ32" s="7"/>
      <c r="EJK32" s="7"/>
      <c r="EJL32" s="7"/>
      <c r="EJM32" s="7"/>
      <c r="EJN32" s="7"/>
      <c r="EJO32" s="7"/>
      <c r="EJP32" s="7"/>
      <c r="EJQ32" s="7"/>
      <c r="EJR32" s="7"/>
      <c r="EJS32" s="7"/>
      <c r="EJT32" s="7"/>
      <c r="EJU32" s="7"/>
      <c r="EJV32" s="7"/>
      <c r="EJW32" s="7"/>
      <c r="EJX32" s="7"/>
      <c r="EJY32" s="7"/>
      <c r="EJZ32" s="7"/>
      <c r="EKA32" s="7"/>
      <c r="EKB32" s="7"/>
      <c r="EKC32" s="7"/>
      <c r="EKD32" s="7"/>
      <c r="EKE32" s="7"/>
      <c r="EKF32" s="7"/>
      <c r="EKG32" s="7"/>
      <c r="EKH32" s="7"/>
      <c r="EKI32" s="7"/>
      <c r="EKJ32" s="7"/>
      <c r="EKK32" s="7"/>
      <c r="EKL32" s="7"/>
      <c r="EKM32" s="7"/>
      <c r="EKN32" s="7"/>
      <c r="EKO32" s="7"/>
      <c r="EKP32" s="7"/>
      <c r="EKQ32" s="7"/>
      <c r="EKR32" s="7"/>
      <c r="EKS32" s="7"/>
      <c r="EKT32" s="7"/>
      <c r="EKU32" s="7"/>
      <c r="EKV32" s="7"/>
      <c r="EKW32" s="7"/>
      <c r="EKX32" s="7"/>
      <c r="EKY32" s="7"/>
      <c r="EKZ32" s="7"/>
      <c r="ELA32" s="7"/>
      <c r="ELB32" s="7"/>
      <c r="ELC32" s="7"/>
      <c r="ELD32" s="7"/>
      <c r="ELE32" s="7"/>
      <c r="ELF32" s="7"/>
      <c r="ELG32" s="7"/>
      <c r="ELH32" s="7"/>
      <c r="ELI32" s="7"/>
      <c r="ELJ32" s="7"/>
      <c r="ELK32" s="7"/>
      <c r="ELL32" s="7"/>
      <c r="ELM32" s="7"/>
      <c r="ELN32" s="7"/>
      <c r="ELO32" s="7"/>
      <c r="ELP32" s="7"/>
      <c r="ELQ32" s="7"/>
      <c r="ELR32" s="7"/>
      <c r="ELS32" s="7"/>
      <c r="ELT32" s="7"/>
      <c r="ELU32" s="7"/>
      <c r="ELV32" s="7"/>
      <c r="ELW32" s="7"/>
      <c r="ELX32" s="7"/>
      <c r="ELY32" s="7"/>
      <c r="ELZ32" s="7"/>
      <c r="EMA32" s="7"/>
      <c r="EMB32" s="7"/>
      <c r="EMC32" s="7"/>
      <c r="EMD32" s="7"/>
      <c r="EME32" s="7"/>
      <c r="EMF32" s="7"/>
      <c r="EMG32" s="7"/>
      <c r="EMH32" s="7"/>
      <c r="EMI32" s="7"/>
      <c r="EMJ32" s="7"/>
      <c r="EMK32" s="7"/>
      <c r="EML32" s="7"/>
      <c r="EMM32" s="7"/>
      <c r="EMN32" s="7"/>
      <c r="EMO32" s="7"/>
      <c r="EMP32" s="7"/>
      <c r="EMQ32" s="7"/>
      <c r="EMR32" s="7"/>
      <c r="EMS32" s="7"/>
      <c r="EMT32" s="7"/>
      <c r="EMU32" s="7"/>
      <c r="EMV32" s="7"/>
      <c r="EMW32" s="7"/>
      <c r="EMX32" s="7"/>
      <c r="EMY32" s="7"/>
      <c r="EMZ32" s="7"/>
      <c r="ENA32" s="7"/>
      <c r="ENB32" s="7"/>
      <c r="ENC32" s="7"/>
      <c r="END32" s="7"/>
      <c r="ENE32" s="7"/>
      <c r="ENF32" s="7"/>
      <c r="ENG32" s="7"/>
      <c r="ENH32" s="7"/>
      <c r="ENI32" s="7"/>
      <c r="ENJ32" s="7"/>
      <c r="ENK32" s="7"/>
      <c r="ENL32" s="7"/>
      <c r="ENM32" s="7"/>
      <c r="ENN32" s="7"/>
      <c r="ENO32" s="7"/>
      <c r="ENP32" s="7"/>
      <c r="ENQ32" s="7"/>
      <c r="ENR32" s="7"/>
      <c r="ENS32" s="7"/>
      <c r="ENT32" s="7"/>
      <c r="ENU32" s="7"/>
      <c r="ENV32" s="7"/>
      <c r="ENW32" s="7"/>
      <c r="ENX32" s="7"/>
      <c r="ENY32" s="7"/>
      <c r="ENZ32" s="7"/>
      <c r="EOA32" s="7"/>
      <c r="EOB32" s="7"/>
      <c r="EOC32" s="7"/>
      <c r="EOD32" s="7"/>
      <c r="EOE32" s="7"/>
      <c r="EOF32" s="7"/>
      <c r="EOG32" s="7"/>
      <c r="EOH32" s="7"/>
      <c r="EOI32" s="7"/>
      <c r="EOJ32" s="7"/>
      <c r="EOK32" s="7"/>
      <c r="EOL32" s="7"/>
      <c r="EOM32" s="7"/>
      <c r="EON32" s="7"/>
      <c r="EOO32" s="7"/>
      <c r="EOP32" s="7"/>
      <c r="EOQ32" s="7"/>
      <c r="EOR32" s="7"/>
      <c r="EOS32" s="7"/>
      <c r="EOT32" s="7"/>
      <c r="EOU32" s="7"/>
      <c r="EOV32" s="7"/>
      <c r="EOW32" s="7"/>
      <c r="EOX32" s="7"/>
      <c r="EOY32" s="7"/>
      <c r="EOZ32" s="7"/>
      <c r="EPA32" s="7"/>
      <c r="EPB32" s="7"/>
      <c r="EPC32" s="7"/>
      <c r="EPD32" s="7"/>
      <c r="EPE32" s="7"/>
      <c r="EPF32" s="7"/>
      <c r="EPG32" s="7"/>
      <c r="EPH32" s="7"/>
      <c r="EPI32" s="7"/>
      <c r="EPJ32" s="7"/>
      <c r="EPK32" s="7"/>
      <c r="EPL32" s="7"/>
      <c r="EPM32" s="7"/>
      <c r="EPN32" s="7"/>
      <c r="EPO32" s="7"/>
      <c r="EPP32" s="7"/>
      <c r="EPQ32" s="7"/>
      <c r="EPR32" s="7"/>
      <c r="EPS32" s="7"/>
      <c r="EPT32" s="7"/>
      <c r="EPU32" s="7"/>
      <c r="EPV32" s="7"/>
      <c r="EPW32" s="7"/>
      <c r="EPX32" s="7"/>
      <c r="EPY32" s="7"/>
      <c r="EPZ32" s="7"/>
      <c r="EQA32" s="7"/>
      <c r="EQB32" s="7"/>
      <c r="EQC32" s="7"/>
      <c r="EQD32" s="7"/>
      <c r="EQE32" s="7"/>
      <c r="EQF32" s="7"/>
      <c r="EQG32" s="7"/>
      <c r="EQH32" s="7"/>
      <c r="EQI32" s="7"/>
      <c r="EQJ32" s="7"/>
      <c r="EQK32" s="7"/>
      <c r="EQL32" s="7"/>
      <c r="EQM32" s="7"/>
      <c r="EQN32" s="7"/>
      <c r="EQO32" s="7"/>
      <c r="EQP32" s="7"/>
      <c r="EQQ32" s="7"/>
      <c r="EQR32" s="7"/>
      <c r="EQS32" s="7"/>
      <c r="EQT32" s="7"/>
      <c r="EQU32" s="7"/>
      <c r="EQV32" s="7"/>
      <c r="EQW32" s="7"/>
      <c r="EQX32" s="7"/>
      <c r="EQY32" s="7"/>
      <c r="EQZ32" s="7"/>
      <c r="ERA32" s="7"/>
      <c r="ERB32" s="7"/>
      <c r="ERC32" s="7"/>
      <c r="ERD32" s="7"/>
      <c r="ERE32" s="7"/>
      <c r="ERF32" s="7"/>
      <c r="ERG32" s="7"/>
      <c r="ERH32" s="7"/>
      <c r="ERI32" s="7"/>
      <c r="ERJ32" s="7"/>
      <c r="ERK32" s="7"/>
      <c r="ERL32" s="7"/>
      <c r="ERN32" s="7"/>
      <c r="ERO32" s="7"/>
      <c r="ERP32" s="7"/>
      <c r="ERQ32" s="7"/>
      <c r="ERR32" s="7"/>
      <c r="ERS32" s="7"/>
      <c r="ERT32" s="7"/>
      <c r="ERU32" s="7"/>
      <c r="ERV32" s="7"/>
      <c r="ERW32" s="7"/>
      <c r="ERX32" s="7"/>
      <c r="ERY32" s="7"/>
      <c r="ERZ32" s="7"/>
      <c r="ESA32" s="7"/>
      <c r="ESB32" s="7"/>
      <c r="ESC32" s="7"/>
      <c r="ESD32" s="7"/>
      <c r="ESE32" s="7"/>
      <c r="ESF32" s="7"/>
      <c r="ESG32" s="7"/>
      <c r="ESH32" s="7"/>
      <c r="ESI32" s="7"/>
      <c r="ESJ32" s="7"/>
      <c r="ESK32" s="7"/>
      <c r="ESL32" s="7"/>
      <c r="ESM32" s="7"/>
      <c r="ESN32" s="7"/>
      <c r="ESO32" s="7"/>
      <c r="ESP32" s="7"/>
      <c r="ESQ32" s="7"/>
      <c r="ESR32" s="7"/>
      <c r="ESS32" s="7"/>
      <c r="EST32" s="7"/>
      <c r="ESU32" s="7"/>
      <c r="ESV32" s="7"/>
      <c r="ESW32" s="7"/>
      <c r="ESX32" s="7"/>
      <c r="ESY32" s="7"/>
      <c r="ESZ32" s="7"/>
      <c r="ETA32" s="7"/>
      <c r="ETB32" s="7"/>
      <c r="ETC32" s="7"/>
      <c r="ETD32" s="7"/>
      <c r="ETE32" s="7"/>
      <c r="ETF32" s="7"/>
      <c r="ETG32" s="7"/>
      <c r="ETH32" s="7"/>
      <c r="ETI32" s="7"/>
      <c r="ETJ32" s="7"/>
      <c r="ETK32" s="7"/>
      <c r="ETL32" s="7"/>
      <c r="ETM32" s="7"/>
      <c r="ETN32" s="7"/>
      <c r="ETO32" s="7"/>
      <c r="ETP32" s="7"/>
      <c r="ETQ32" s="7"/>
      <c r="ETR32" s="7"/>
      <c r="ETS32" s="7"/>
      <c r="ETT32" s="7"/>
      <c r="ETU32" s="7"/>
      <c r="ETV32" s="7"/>
      <c r="ETW32" s="7"/>
      <c r="ETX32" s="7"/>
      <c r="ETY32" s="7"/>
      <c r="ETZ32" s="7"/>
      <c r="EUA32" s="7"/>
      <c r="EUB32" s="7"/>
      <c r="EUC32" s="7"/>
      <c r="EUD32" s="7"/>
      <c r="EUE32" s="7"/>
      <c r="EUF32" s="7"/>
      <c r="EUG32" s="7"/>
      <c r="EUH32" s="7"/>
      <c r="EUI32" s="7"/>
      <c r="EUJ32" s="7"/>
      <c r="EUK32" s="7"/>
      <c r="EUL32" s="7"/>
      <c r="EUM32" s="7"/>
      <c r="EUN32" s="7"/>
      <c r="EUO32" s="7"/>
      <c r="EUP32" s="7"/>
      <c r="EUQ32" s="7"/>
      <c r="EUR32" s="7"/>
      <c r="EUS32" s="7"/>
      <c r="EUT32" s="7"/>
      <c r="EUU32" s="7"/>
      <c r="EUV32" s="7"/>
      <c r="EUW32" s="7"/>
      <c r="EUX32" s="7"/>
      <c r="EUY32" s="7"/>
      <c r="EUZ32" s="7"/>
      <c r="EVA32" s="7"/>
      <c r="EVB32" s="7"/>
      <c r="EVC32" s="7"/>
      <c r="EVD32" s="7"/>
      <c r="EVE32" s="7"/>
      <c r="EVF32" s="7"/>
      <c r="EVG32" s="7"/>
      <c r="EVH32" s="7"/>
      <c r="EVI32" s="7"/>
      <c r="EVJ32" s="7"/>
      <c r="EVK32" s="7"/>
      <c r="EVL32" s="7"/>
      <c r="EVM32" s="7"/>
      <c r="EVN32" s="7"/>
      <c r="EVO32" s="7"/>
      <c r="EVP32" s="7"/>
      <c r="EVQ32" s="7"/>
      <c r="EVR32" s="7"/>
      <c r="EVS32" s="7"/>
      <c r="EVT32" s="7"/>
      <c r="EVU32" s="7"/>
      <c r="EVV32" s="7"/>
      <c r="EVW32" s="7"/>
      <c r="EVX32" s="7"/>
      <c r="EVY32" s="7"/>
      <c r="EVZ32" s="7"/>
      <c r="EWA32" s="7"/>
      <c r="EWB32" s="7"/>
      <c r="EWC32" s="7"/>
      <c r="EWD32" s="7"/>
      <c r="EWE32" s="7"/>
      <c r="EWF32" s="7"/>
      <c r="EWG32" s="7"/>
      <c r="EWH32" s="7"/>
      <c r="EWI32" s="7"/>
      <c r="EWJ32" s="7"/>
      <c r="EWK32" s="7"/>
      <c r="EWL32" s="7"/>
      <c r="EWM32" s="7"/>
      <c r="EWN32" s="7"/>
      <c r="EWO32" s="7"/>
      <c r="EWP32" s="7"/>
      <c r="EWQ32" s="7"/>
      <c r="EWR32" s="7"/>
      <c r="EWS32" s="7"/>
      <c r="EWT32" s="7"/>
      <c r="EWU32" s="7"/>
      <c r="EWV32" s="7"/>
      <c r="EWW32" s="7"/>
      <c r="EWX32" s="7"/>
      <c r="EWY32" s="7"/>
      <c r="EWZ32" s="7"/>
      <c r="EXA32" s="7"/>
      <c r="EXB32" s="7"/>
      <c r="EXC32" s="7"/>
      <c r="EXD32" s="7"/>
      <c r="EXE32" s="7"/>
      <c r="EXF32" s="7"/>
      <c r="EXG32" s="7"/>
      <c r="EXH32" s="7"/>
      <c r="EXI32" s="7"/>
      <c r="EXJ32" s="7"/>
      <c r="EXK32" s="7"/>
      <c r="EXL32" s="7"/>
      <c r="EXM32" s="7"/>
      <c r="EXN32" s="7"/>
      <c r="EXO32" s="7"/>
      <c r="EXP32" s="7"/>
      <c r="EXQ32" s="7"/>
      <c r="EXR32" s="7"/>
      <c r="EXS32" s="7"/>
      <c r="EXT32" s="7"/>
      <c r="EXU32" s="7"/>
      <c r="EXV32" s="7"/>
      <c r="EXW32" s="7"/>
      <c r="EXX32" s="7"/>
      <c r="EXY32" s="7"/>
      <c r="EXZ32" s="7"/>
      <c r="EYA32" s="7"/>
      <c r="EYB32" s="7"/>
      <c r="EYC32" s="7"/>
      <c r="EYD32" s="7"/>
      <c r="EYE32" s="7"/>
      <c r="EYF32" s="7"/>
      <c r="EYG32" s="7"/>
      <c r="EYH32" s="7"/>
      <c r="EYI32" s="7"/>
      <c r="EYJ32" s="7"/>
      <c r="EYK32" s="7"/>
      <c r="EYL32" s="7"/>
      <c r="EYM32" s="7"/>
      <c r="EYN32" s="7"/>
      <c r="EYO32" s="7"/>
      <c r="EYP32" s="7"/>
      <c r="EYQ32" s="7"/>
      <c r="EYR32" s="7"/>
      <c r="EYS32" s="7"/>
      <c r="EYT32" s="7"/>
      <c r="EYU32" s="7"/>
      <c r="EYV32" s="7"/>
      <c r="EYW32" s="7"/>
      <c r="EYX32" s="7"/>
      <c r="EYY32" s="7"/>
      <c r="EYZ32" s="7"/>
      <c r="EZA32" s="7"/>
      <c r="EZB32" s="7"/>
      <c r="EZC32" s="7"/>
      <c r="EZD32" s="7"/>
      <c r="EZE32" s="7"/>
      <c r="EZF32" s="7"/>
      <c r="EZG32" s="7"/>
      <c r="EZH32" s="7"/>
      <c r="EZI32" s="7"/>
      <c r="EZJ32" s="7"/>
      <c r="EZK32" s="7"/>
      <c r="EZL32" s="7"/>
      <c r="EZM32" s="7"/>
      <c r="EZN32" s="7"/>
      <c r="EZO32" s="7"/>
      <c r="EZP32" s="7"/>
      <c r="EZQ32" s="7"/>
      <c r="EZR32" s="7"/>
      <c r="EZS32" s="7"/>
      <c r="EZT32" s="7"/>
      <c r="EZU32" s="7"/>
      <c r="EZV32" s="7"/>
      <c r="EZW32" s="7"/>
      <c r="EZX32" s="7"/>
      <c r="EZY32" s="7"/>
      <c r="EZZ32" s="7"/>
      <c r="FAA32" s="7"/>
      <c r="FAB32" s="7"/>
      <c r="FAC32" s="7"/>
      <c r="FAD32" s="7"/>
      <c r="FAE32" s="7"/>
      <c r="FAF32" s="7"/>
      <c r="FAG32" s="7"/>
      <c r="FAH32" s="7"/>
      <c r="FAI32" s="7"/>
      <c r="FAJ32" s="7"/>
      <c r="FAK32" s="7"/>
      <c r="FAL32" s="7"/>
      <c r="FAM32" s="7"/>
      <c r="FAN32" s="7"/>
      <c r="FAO32" s="7"/>
      <c r="FAP32" s="7"/>
      <c r="FAQ32" s="7"/>
      <c r="FAR32" s="7"/>
      <c r="FAS32" s="7"/>
      <c r="FAT32" s="7"/>
      <c r="FAU32" s="7"/>
      <c r="FAV32" s="7"/>
      <c r="FAW32" s="7"/>
      <c r="FAX32" s="7"/>
      <c r="FAY32" s="7"/>
      <c r="FAZ32" s="7"/>
      <c r="FBA32" s="7"/>
      <c r="FBB32" s="7"/>
      <c r="FBC32" s="7"/>
      <c r="FBD32" s="7"/>
      <c r="FBE32" s="7"/>
      <c r="FBF32" s="7"/>
      <c r="FBG32" s="7"/>
      <c r="FBH32" s="7"/>
      <c r="FBJ32" s="7"/>
      <c r="FBK32" s="7"/>
      <c r="FBL32" s="7"/>
      <c r="FBM32" s="7"/>
      <c r="FBN32" s="7"/>
      <c r="FBO32" s="7"/>
      <c r="FBP32" s="7"/>
      <c r="FBQ32" s="7"/>
      <c r="FBR32" s="7"/>
      <c r="FBS32" s="7"/>
      <c r="FBT32" s="7"/>
      <c r="FBU32" s="7"/>
      <c r="FBV32" s="7"/>
      <c r="FBW32" s="7"/>
      <c r="FBX32" s="7"/>
      <c r="FBY32" s="7"/>
      <c r="FBZ32" s="7"/>
      <c r="FCA32" s="7"/>
      <c r="FCB32" s="7"/>
      <c r="FCC32" s="7"/>
      <c r="FCD32" s="7"/>
      <c r="FCE32" s="7"/>
      <c r="FCF32" s="7"/>
      <c r="FCG32" s="7"/>
      <c r="FCH32" s="7"/>
      <c r="FCI32" s="7"/>
      <c r="FCJ32" s="7"/>
      <c r="FCK32" s="7"/>
      <c r="FCL32" s="7"/>
      <c r="FCM32" s="7"/>
      <c r="FCN32" s="7"/>
      <c r="FCO32" s="7"/>
      <c r="FCP32" s="7"/>
      <c r="FCQ32" s="7"/>
      <c r="FCR32" s="7"/>
      <c r="FCS32" s="7"/>
      <c r="FCT32" s="7"/>
      <c r="FCU32" s="7"/>
      <c r="FCV32" s="7"/>
      <c r="FCW32" s="7"/>
      <c r="FCX32" s="7"/>
      <c r="FCY32" s="7"/>
      <c r="FCZ32" s="7"/>
      <c r="FDA32" s="7"/>
      <c r="FDB32" s="7"/>
      <c r="FDC32" s="7"/>
      <c r="FDD32" s="7"/>
      <c r="FDE32" s="7"/>
      <c r="FDF32" s="7"/>
      <c r="FDG32" s="7"/>
      <c r="FDH32" s="7"/>
      <c r="FDI32" s="7"/>
      <c r="FDJ32" s="7"/>
      <c r="FDK32" s="7"/>
      <c r="FDL32" s="7"/>
      <c r="FDM32" s="7"/>
      <c r="FDN32" s="7"/>
      <c r="FDO32" s="7"/>
      <c r="FDP32" s="7"/>
      <c r="FDQ32" s="7"/>
      <c r="FDR32" s="7"/>
      <c r="FDS32" s="7"/>
      <c r="FDT32" s="7"/>
      <c r="FDU32" s="7"/>
      <c r="FDV32" s="7"/>
      <c r="FDW32" s="7"/>
      <c r="FDX32" s="7"/>
      <c r="FDY32" s="7"/>
      <c r="FDZ32" s="7"/>
      <c r="FEA32" s="7"/>
      <c r="FEB32" s="7"/>
      <c r="FEC32" s="7"/>
      <c r="FED32" s="7"/>
      <c r="FEE32" s="7"/>
      <c r="FEF32" s="7"/>
      <c r="FEG32" s="7"/>
      <c r="FEH32" s="7"/>
      <c r="FEI32" s="7"/>
      <c r="FEJ32" s="7"/>
      <c r="FEK32" s="7"/>
      <c r="FEL32" s="7"/>
      <c r="FEM32" s="7"/>
      <c r="FEN32" s="7"/>
      <c r="FEO32" s="7"/>
      <c r="FEP32" s="7"/>
      <c r="FEQ32" s="7"/>
      <c r="FER32" s="7"/>
      <c r="FES32" s="7"/>
      <c r="FET32" s="7"/>
      <c r="FEU32" s="7"/>
      <c r="FEV32" s="7"/>
      <c r="FEW32" s="7"/>
      <c r="FEX32" s="7"/>
      <c r="FEY32" s="7"/>
      <c r="FEZ32" s="7"/>
      <c r="FFA32" s="7"/>
      <c r="FFB32" s="7"/>
      <c r="FFC32" s="7"/>
      <c r="FFD32" s="7"/>
      <c r="FFE32" s="7"/>
      <c r="FFF32" s="7"/>
      <c r="FFG32" s="7"/>
      <c r="FFH32" s="7"/>
      <c r="FFI32" s="7"/>
      <c r="FFJ32" s="7"/>
      <c r="FFK32" s="7"/>
      <c r="FFL32" s="7"/>
      <c r="FFM32" s="7"/>
      <c r="FFN32" s="7"/>
      <c r="FFO32" s="7"/>
      <c r="FFP32" s="7"/>
      <c r="FFQ32" s="7"/>
      <c r="FFR32" s="7"/>
      <c r="FFS32" s="7"/>
      <c r="FFT32" s="7"/>
      <c r="FFU32" s="7"/>
      <c r="FFV32" s="7"/>
      <c r="FFW32" s="7"/>
      <c r="FFX32" s="7"/>
      <c r="FFY32" s="7"/>
      <c r="FFZ32" s="7"/>
      <c r="FGA32" s="7"/>
      <c r="FGB32" s="7"/>
      <c r="FGC32" s="7"/>
      <c r="FGD32" s="7"/>
      <c r="FGE32" s="7"/>
      <c r="FGF32" s="7"/>
      <c r="FGG32" s="7"/>
      <c r="FGH32" s="7"/>
      <c r="FGI32" s="7"/>
      <c r="FGJ32" s="7"/>
      <c r="FGK32" s="7"/>
      <c r="FGL32" s="7"/>
      <c r="FGM32" s="7"/>
      <c r="FGN32" s="7"/>
      <c r="FGO32" s="7"/>
      <c r="FGP32" s="7"/>
      <c r="FGQ32" s="7"/>
      <c r="FGR32" s="7"/>
      <c r="FGS32" s="7"/>
      <c r="FGT32" s="7"/>
      <c r="FGU32" s="7"/>
      <c r="FGV32" s="7"/>
      <c r="FGW32" s="7"/>
      <c r="FGX32" s="7"/>
      <c r="FGY32" s="7"/>
      <c r="FGZ32" s="7"/>
      <c r="FHA32" s="7"/>
      <c r="FHB32" s="7"/>
      <c r="FHC32" s="7"/>
      <c r="FHD32" s="7"/>
      <c r="FHE32" s="7"/>
      <c r="FHF32" s="7"/>
      <c r="FHG32" s="7"/>
      <c r="FHH32" s="7"/>
      <c r="FHI32" s="7"/>
      <c r="FHJ32" s="7"/>
      <c r="FHK32" s="7"/>
      <c r="FHL32" s="7"/>
      <c r="FHM32" s="7"/>
      <c r="FHN32" s="7"/>
      <c r="FHO32" s="7"/>
      <c r="FHP32" s="7"/>
      <c r="FHQ32" s="7"/>
      <c r="FHR32" s="7"/>
      <c r="FHS32" s="7"/>
      <c r="FHT32" s="7"/>
      <c r="FHU32" s="7"/>
      <c r="FHV32" s="7"/>
      <c r="FHW32" s="7"/>
      <c r="FHX32" s="7"/>
      <c r="FHY32" s="7"/>
      <c r="FHZ32" s="7"/>
      <c r="FIA32" s="7"/>
      <c r="FIB32" s="7"/>
      <c r="FIC32" s="7"/>
      <c r="FID32" s="7"/>
      <c r="FIE32" s="7"/>
      <c r="FIF32" s="7"/>
      <c r="FIG32" s="7"/>
      <c r="FIH32" s="7"/>
      <c r="FII32" s="7"/>
      <c r="FIJ32" s="7"/>
      <c r="FIK32" s="7"/>
      <c r="FIL32" s="7"/>
      <c r="FIM32" s="7"/>
      <c r="FIN32" s="7"/>
      <c r="FIO32" s="7"/>
      <c r="FIP32" s="7"/>
      <c r="FIQ32" s="7"/>
      <c r="FIR32" s="7"/>
      <c r="FIS32" s="7"/>
      <c r="FIT32" s="7"/>
      <c r="FIU32" s="7"/>
      <c r="FIV32" s="7"/>
      <c r="FIW32" s="7"/>
      <c r="FIX32" s="7"/>
      <c r="FIY32" s="7"/>
      <c r="FIZ32" s="7"/>
      <c r="FJA32" s="7"/>
      <c r="FJB32" s="7"/>
      <c r="FJC32" s="7"/>
      <c r="FJD32" s="7"/>
      <c r="FJE32" s="7"/>
      <c r="FJF32" s="7"/>
      <c r="FJG32" s="7"/>
      <c r="FJH32" s="7"/>
      <c r="FJI32" s="7"/>
      <c r="FJJ32" s="7"/>
      <c r="FJK32" s="7"/>
      <c r="FJL32" s="7"/>
      <c r="FJM32" s="7"/>
      <c r="FJN32" s="7"/>
      <c r="FJO32" s="7"/>
      <c r="FJP32" s="7"/>
      <c r="FJQ32" s="7"/>
      <c r="FJR32" s="7"/>
      <c r="FJS32" s="7"/>
      <c r="FJT32" s="7"/>
      <c r="FJU32" s="7"/>
      <c r="FJV32" s="7"/>
      <c r="FJW32" s="7"/>
      <c r="FJX32" s="7"/>
      <c r="FJY32" s="7"/>
      <c r="FJZ32" s="7"/>
      <c r="FKA32" s="7"/>
      <c r="FKB32" s="7"/>
      <c r="FKC32" s="7"/>
      <c r="FKD32" s="7"/>
      <c r="FKE32" s="7"/>
      <c r="FKF32" s="7"/>
      <c r="FKG32" s="7"/>
      <c r="FKH32" s="7"/>
      <c r="FKI32" s="7"/>
      <c r="FKJ32" s="7"/>
      <c r="FKK32" s="7"/>
      <c r="FKL32" s="7"/>
      <c r="FKM32" s="7"/>
      <c r="FKN32" s="7"/>
      <c r="FKO32" s="7"/>
      <c r="FKP32" s="7"/>
      <c r="FKQ32" s="7"/>
      <c r="FKR32" s="7"/>
      <c r="FKS32" s="7"/>
      <c r="FKT32" s="7"/>
      <c r="FKU32" s="7"/>
      <c r="FKV32" s="7"/>
      <c r="FKW32" s="7"/>
      <c r="FKX32" s="7"/>
      <c r="FKY32" s="7"/>
      <c r="FKZ32" s="7"/>
      <c r="FLA32" s="7"/>
      <c r="FLB32" s="7"/>
      <c r="FLC32" s="7"/>
      <c r="FLD32" s="7"/>
      <c r="FLF32" s="7"/>
      <c r="FLG32" s="7"/>
      <c r="FLH32" s="7"/>
      <c r="FLI32" s="7"/>
      <c r="FLJ32" s="7"/>
      <c r="FLK32" s="7"/>
      <c r="FLL32" s="7"/>
      <c r="FLM32" s="7"/>
      <c r="FLN32" s="7"/>
      <c r="FLO32" s="7"/>
      <c r="FLP32" s="7"/>
      <c r="FLQ32" s="7"/>
      <c r="FLR32" s="7"/>
      <c r="FLS32" s="7"/>
      <c r="FLT32" s="7"/>
      <c r="FLU32" s="7"/>
      <c r="FLV32" s="7"/>
      <c r="FLW32" s="7"/>
      <c r="FLX32" s="7"/>
      <c r="FLY32" s="7"/>
      <c r="FLZ32" s="7"/>
      <c r="FMA32" s="7"/>
      <c r="FMB32" s="7"/>
      <c r="FMC32" s="7"/>
      <c r="FMD32" s="7"/>
      <c r="FME32" s="7"/>
      <c r="FMF32" s="7"/>
      <c r="FMG32" s="7"/>
      <c r="FMH32" s="7"/>
      <c r="FMI32" s="7"/>
      <c r="FMJ32" s="7"/>
      <c r="FMK32" s="7"/>
      <c r="FML32" s="7"/>
      <c r="FMM32" s="7"/>
      <c r="FMN32" s="7"/>
      <c r="FMO32" s="7"/>
      <c r="FMP32" s="7"/>
      <c r="FMQ32" s="7"/>
      <c r="FMR32" s="7"/>
      <c r="FMS32" s="7"/>
      <c r="FMT32" s="7"/>
      <c r="FMU32" s="7"/>
      <c r="FMV32" s="7"/>
      <c r="FMW32" s="7"/>
      <c r="FMX32" s="7"/>
      <c r="FMY32" s="7"/>
      <c r="FMZ32" s="7"/>
      <c r="FNA32" s="7"/>
      <c r="FNB32" s="7"/>
      <c r="FNC32" s="7"/>
      <c r="FND32" s="7"/>
      <c r="FNE32" s="7"/>
      <c r="FNF32" s="7"/>
      <c r="FNG32" s="7"/>
      <c r="FNH32" s="7"/>
      <c r="FNI32" s="7"/>
      <c r="FNJ32" s="7"/>
      <c r="FNK32" s="7"/>
      <c r="FNL32" s="7"/>
      <c r="FNM32" s="7"/>
      <c r="FNN32" s="7"/>
      <c r="FNO32" s="7"/>
      <c r="FNP32" s="7"/>
      <c r="FNQ32" s="7"/>
      <c r="FNR32" s="7"/>
      <c r="FNS32" s="7"/>
      <c r="FNT32" s="7"/>
      <c r="FNU32" s="7"/>
      <c r="FNV32" s="7"/>
      <c r="FNW32" s="7"/>
      <c r="FNX32" s="7"/>
      <c r="FNY32" s="7"/>
      <c r="FNZ32" s="7"/>
      <c r="FOA32" s="7"/>
      <c r="FOB32" s="7"/>
      <c r="FOC32" s="7"/>
      <c r="FOD32" s="7"/>
      <c r="FOE32" s="7"/>
      <c r="FOF32" s="7"/>
      <c r="FOG32" s="7"/>
      <c r="FOH32" s="7"/>
      <c r="FOI32" s="7"/>
      <c r="FOJ32" s="7"/>
      <c r="FOK32" s="7"/>
      <c r="FOL32" s="7"/>
      <c r="FOM32" s="7"/>
      <c r="FON32" s="7"/>
      <c r="FOO32" s="7"/>
      <c r="FOP32" s="7"/>
      <c r="FOQ32" s="7"/>
      <c r="FOR32" s="7"/>
      <c r="FOS32" s="7"/>
      <c r="FOT32" s="7"/>
      <c r="FOU32" s="7"/>
      <c r="FOV32" s="7"/>
      <c r="FOW32" s="7"/>
      <c r="FOX32" s="7"/>
      <c r="FOY32" s="7"/>
      <c r="FOZ32" s="7"/>
      <c r="FPA32" s="7"/>
      <c r="FPB32" s="7"/>
      <c r="FPC32" s="7"/>
      <c r="FPD32" s="7"/>
      <c r="FPE32" s="7"/>
      <c r="FPF32" s="7"/>
      <c r="FPG32" s="7"/>
      <c r="FPH32" s="7"/>
      <c r="FPI32" s="7"/>
      <c r="FPJ32" s="7"/>
      <c r="FPK32" s="7"/>
      <c r="FPL32" s="7"/>
      <c r="FPM32" s="7"/>
      <c r="FPN32" s="7"/>
      <c r="FPO32" s="7"/>
      <c r="FPP32" s="7"/>
      <c r="FPQ32" s="7"/>
      <c r="FPR32" s="7"/>
      <c r="FPS32" s="7"/>
      <c r="FPT32" s="7"/>
      <c r="FPU32" s="7"/>
      <c r="FPV32" s="7"/>
      <c r="FPW32" s="7"/>
      <c r="FPX32" s="7"/>
      <c r="FPY32" s="7"/>
      <c r="FPZ32" s="7"/>
      <c r="FQA32" s="7"/>
      <c r="FQB32" s="7"/>
      <c r="FQC32" s="7"/>
      <c r="FQD32" s="7"/>
      <c r="FQE32" s="7"/>
      <c r="FQF32" s="7"/>
      <c r="FQG32" s="7"/>
      <c r="FQH32" s="7"/>
      <c r="FQI32" s="7"/>
      <c r="FQJ32" s="7"/>
      <c r="FQK32" s="7"/>
      <c r="FQL32" s="7"/>
      <c r="FQM32" s="7"/>
      <c r="FQN32" s="7"/>
      <c r="FQO32" s="7"/>
      <c r="FQP32" s="7"/>
      <c r="FQQ32" s="7"/>
      <c r="FQR32" s="7"/>
      <c r="FQS32" s="7"/>
      <c r="FQT32" s="7"/>
      <c r="FQU32" s="7"/>
      <c r="FQV32" s="7"/>
      <c r="FQW32" s="7"/>
      <c r="FQX32" s="7"/>
      <c r="FQY32" s="7"/>
      <c r="FQZ32" s="7"/>
      <c r="FRA32" s="7"/>
      <c r="FRB32" s="7"/>
      <c r="FRC32" s="7"/>
      <c r="FRD32" s="7"/>
      <c r="FRE32" s="7"/>
      <c r="FRF32" s="7"/>
      <c r="FRG32" s="7"/>
      <c r="FRH32" s="7"/>
      <c r="FRI32" s="7"/>
      <c r="FRJ32" s="7"/>
      <c r="FRK32" s="7"/>
      <c r="FRL32" s="7"/>
      <c r="FRM32" s="7"/>
      <c r="FRN32" s="7"/>
      <c r="FRO32" s="7"/>
      <c r="FRP32" s="7"/>
      <c r="FRQ32" s="7"/>
      <c r="FRR32" s="7"/>
      <c r="FRS32" s="7"/>
      <c r="FRT32" s="7"/>
      <c r="FRU32" s="7"/>
      <c r="FRV32" s="7"/>
      <c r="FRW32" s="7"/>
      <c r="FRX32" s="7"/>
      <c r="FRY32" s="7"/>
      <c r="FRZ32" s="7"/>
      <c r="FSA32" s="7"/>
      <c r="FSB32" s="7"/>
      <c r="FSC32" s="7"/>
      <c r="FSD32" s="7"/>
      <c r="FSE32" s="7"/>
      <c r="FSF32" s="7"/>
      <c r="FSG32" s="7"/>
      <c r="FSH32" s="7"/>
      <c r="FSI32" s="7"/>
      <c r="FSJ32" s="7"/>
      <c r="FSK32" s="7"/>
      <c r="FSL32" s="7"/>
      <c r="FSM32" s="7"/>
      <c r="FSN32" s="7"/>
      <c r="FSO32" s="7"/>
      <c r="FSP32" s="7"/>
      <c r="FSQ32" s="7"/>
      <c r="FSR32" s="7"/>
      <c r="FSS32" s="7"/>
      <c r="FST32" s="7"/>
      <c r="FSU32" s="7"/>
      <c r="FSV32" s="7"/>
      <c r="FSW32" s="7"/>
      <c r="FSX32" s="7"/>
      <c r="FSY32" s="7"/>
      <c r="FSZ32" s="7"/>
      <c r="FTA32" s="7"/>
      <c r="FTB32" s="7"/>
      <c r="FTC32" s="7"/>
      <c r="FTD32" s="7"/>
      <c r="FTE32" s="7"/>
      <c r="FTF32" s="7"/>
      <c r="FTG32" s="7"/>
      <c r="FTH32" s="7"/>
      <c r="FTI32" s="7"/>
      <c r="FTJ32" s="7"/>
      <c r="FTK32" s="7"/>
      <c r="FTL32" s="7"/>
      <c r="FTM32" s="7"/>
      <c r="FTN32" s="7"/>
      <c r="FTO32" s="7"/>
      <c r="FTP32" s="7"/>
      <c r="FTQ32" s="7"/>
      <c r="FTR32" s="7"/>
      <c r="FTS32" s="7"/>
      <c r="FTT32" s="7"/>
      <c r="FTU32" s="7"/>
      <c r="FTV32" s="7"/>
      <c r="FTW32" s="7"/>
      <c r="FTX32" s="7"/>
      <c r="FTY32" s="7"/>
      <c r="FTZ32" s="7"/>
      <c r="FUA32" s="7"/>
      <c r="FUB32" s="7"/>
      <c r="FUC32" s="7"/>
      <c r="FUD32" s="7"/>
      <c r="FUE32" s="7"/>
      <c r="FUF32" s="7"/>
      <c r="FUG32" s="7"/>
      <c r="FUH32" s="7"/>
      <c r="FUI32" s="7"/>
      <c r="FUJ32" s="7"/>
      <c r="FUK32" s="7"/>
      <c r="FUL32" s="7"/>
      <c r="FUM32" s="7"/>
      <c r="FUN32" s="7"/>
      <c r="FUO32" s="7"/>
      <c r="FUP32" s="7"/>
      <c r="FUQ32" s="7"/>
      <c r="FUR32" s="7"/>
      <c r="FUS32" s="7"/>
      <c r="FUT32" s="7"/>
      <c r="FUU32" s="7"/>
      <c r="FUV32" s="7"/>
      <c r="FUW32" s="7"/>
      <c r="FUX32" s="7"/>
      <c r="FUY32" s="7"/>
      <c r="FUZ32" s="7"/>
      <c r="FVB32" s="7"/>
      <c r="FVC32" s="7"/>
      <c r="FVD32" s="7"/>
      <c r="FVE32" s="7"/>
      <c r="FVF32" s="7"/>
      <c r="FVG32" s="7"/>
      <c r="FVH32" s="7"/>
      <c r="FVI32" s="7"/>
      <c r="FVJ32" s="7"/>
      <c r="FVK32" s="7"/>
      <c r="FVL32" s="7"/>
      <c r="FVM32" s="7"/>
      <c r="FVN32" s="7"/>
      <c r="FVO32" s="7"/>
      <c r="FVP32" s="7"/>
      <c r="FVQ32" s="7"/>
      <c r="FVR32" s="7"/>
      <c r="FVS32" s="7"/>
      <c r="FVT32" s="7"/>
      <c r="FVU32" s="7"/>
      <c r="FVV32" s="7"/>
      <c r="FVW32" s="7"/>
      <c r="FVX32" s="7"/>
      <c r="FVY32" s="7"/>
      <c r="FVZ32" s="7"/>
      <c r="FWA32" s="7"/>
      <c r="FWB32" s="7"/>
      <c r="FWC32" s="7"/>
      <c r="FWD32" s="7"/>
      <c r="FWE32" s="7"/>
      <c r="FWF32" s="7"/>
      <c r="FWG32" s="7"/>
      <c r="FWH32" s="7"/>
      <c r="FWI32" s="7"/>
      <c r="FWJ32" s="7"/>
      <c r="FWK32" s="7"/>
      <c r="FWL32" s="7"/>
      <c r="FWM32" s="7"/>
      <c r="FWN32" s="7"/>
      <c r="FWO32" s="7"/>
      <c r="FWP32" s="7"/>
      <c r="FWQ32" s="7"/>
      <c r="FWR32" s="7"/>
      <c r="FWS32" s="7"/>
      <c r="FWT32" s="7"/>
      <c r="FWU32" s="7"/>
      <c r="FWV32" s="7"/>
      <c r="FWW32" s="7"/>
      <c r="FWX32" s="7"/>
      <c r="FWY32" s="7"/>
      <c r="FWZ32" s="7"/>
      <c r="FXA32" s="7"/>
      <c r="FXB32" s="7"/>
      <c r="FXC32" s="7"/>
      <c r="FXD32" s="7"/>
      <c r="FXE32" s="7"/>
      <c r="FXF32" s="7"/>
      <c r="FXG32" s="7"/>
      <c r="FXH32" s="7"/>
      <c r="FXI32" s="7"/>
      <c r="FXJ32" s="7"/>
      <c r="FXK32" s="7"/>
      <c r="FXL32" s="7"/>
      <c r="FXM32" s="7"/>
      <c r="FXN32" s="7"/>
      <c r="FXO32" s="7"/>
      <c r="FXP32" s="7"/>
      <c r="FXQ32" s="7"/>
      <c r="FXR32" s="7"/>
      <c r="FXS32" s="7"/>
      <c r="FXT32" s="7"/>
      <c r="FXU32" s="7"/>
      <c r="FXV32" s="7"/>
      <c r="FXW32" s="7"/>
      <c r="FXX32" s="7"/>
      <c r="FXY32" s="7"/>
      <c r="FXZ32" s="7"/>
      <c r="FYA32" s="7"/>
      <c r="FYB32" s="7"/>
      <c r="FYC32" s="7"/>
      <c r="FYD32" s="7"/>
      <c r="FYE32" s="7"/>
      <c r="FYF32" s="7"/>
      <c r="FYG32" s="7"/>
      <c r="FYH32" s="7"/>
      <c r="FYI32" s="7"/>
      <c r="FYJ32" s="7"/>
      <c r="FYK32" s="7"/>
      <c r="FYL32" s="7"/>
      <c r="FYM32" s="7"/>
      <c r="FYN32" s="7"/>
      <c r="FYO32" s="7"/>
      <c r="FYP32" s="7"/>
      <c r="FYQ32" s="7"/>
      <c r="FYR32" s="7"/>
      <c r="FYS32" s="7"/>
      <c r="FYT32" s="7"/>
      <c r="FYU32" s="7"/>
      <c r="FYV32" s="7"/>
      <c r="FYW32" s="7"/>
      <c r="FYX32" s="7"/>
      <c r="FYY32" s="7"/>
      <c r="FYZ32" s="7"/>
      <c r="FZA32" s="7"/>
      <c r="FZB32" s="7"/>
      <c r="FZC32" s="7"/>
      <c r="FZD32" s="7"/>
      <c r="FZE32" s="7"/>
      <c r="FZF32" s="7"/>
      <c r="FZG32" s="7"/>
      <c r="FZH32" s="7"/>
      <c r="FZI32" s="7"/>
      <c r="FZJ32" s="7"/>
      <c r="FZK32" s="7"/>
      <c r="FZL32" s="7"/>
      <c r="FZM32" s="7"/>
      <c r="FZN32" s="7"/>
      <c r="FZO32" s="7"/>
      <c r="FZP32" s="7"/>
      <c r="FZQ32" s="7"/>
      <c r="FZR32" s="7"/>
      <c r="FZS32" s="7"/>
      <c r="FZT32" s="7"/>
      <c r="FZU32" s="7"/>
      <c r="FZV32" s="7"/>
      <c r="FZW32" s="7"/>
      <c r="FZX32" s="7"/>
      <c r="FZY32" s="7"/>
      <c r="FZZ32" s="7"/>
      <c r="GAA32" s="7"/>
      <c r="GAB32" s="7"/>
      <c r="GAC32" s="7"/>
      <c r="GAD32" s="7"/>
      <c r="GAE32" s="7"/>
      <c r="GAF32" s="7"/>
      <c r="GAG32" s="7"/>
      <c r="GAH32" s="7"/>
      <c r="GAI32" s="7"/>
      <c r="GAJ32" s="7"/>
      <c r="GAK32" s="7"/>
      <c r="GAL32" s="7"/>
      <c r="GAM32" s="7"/>
      <c r="GAN32" s="7"/>
      <c r="GAO32" s="7"/>
      <c r="GAP32" s="7"/>
      <c r="GAQ32" s="7"/>
      <c r="GAR32" s="7"/>
      <c r="GAS32" s="7"/>
      <c r="GAT32" s="7"/>
      <c r="GAU32" s="7"/>
      <c r="GAV32" s="7"/>
      <c r="GAW32" s="7"/>
      <c r="GAX32" s="7"/>
      <c r="GAY32" s="7"/>
      <c r="GAZ32" s="7"/>
      <c r="GBA32" s="7"/>
      <c r="GBB32" s="7"/>
      <c r="GBC32" s="7"/>
      <c r="GBD32" s="7"/>
      <c r="GBE32" s="7"/>
      <c r="GBF32" s="7"/>
      <c r="GBG32" s="7"/>
      <c r="GBH32" s="7"/>
      <c r="GBI32" s="7"/>
      <c r="GBJ32" s="7"/>
      <c r="GBK32" s="7"/>
      <c r="GBL32" s="7"/>
      <c r="GBM32" s="7"/>
      <c r="GBN32" s="7"/>
      <c r="GBO32" s="7"/>
      <c r="GBP32" s="7"/>
      <c r="GBQ32" s="7"/>
      <c r="GBR32" s="7"/>
      <c r="GBS32" s="7"/>
      <c r="GBT32" s="7"/>
      <c r="GBU32" s="7"/>
      <c r="GBV32" s="7"/>
      <c r="GBW32" s="7"/>
      <c r="GBX32" s="7"/>
      <c r="GBY32" s="7"/>
      <c r="GBZ32" s="7"/>
      <c r="GCA32" s="7"/>
      <c r="GCB32" s="7"/>
      <c r="GCC32" s="7"/>
      <c r="GCD32" s="7"/>
      <c r="GCE32" s="7"/>
      <c r="GCF32" s="7"/>
      <c r="GCG32" s="7"/>
      <c r="GCH32" s="7"/>
      <c r="GCI32" s="7"/>
      <c r="GCJ32" s="7"/>
      <c r="GCK32" s="7"/>
      <c r="GCL32" s="7"/>
      <c r="GCM32" s="7"/>
      <c r="GCN32" s="7"/>
      <c r="GCO32" s="7"/>
      <c r="GCP32" s="7"/>
      <c r="GCQ32" s="7"/>
      <c r="GCR32" s="7"/>
      <c r="GCS32" s="7"/>
      <c r="GCT32" s="7"/>
      <c r="GCU32" s="7"/>
      <c r="GCV32" s="7"/>
      <c r="GCW32" s="7"/>
      <c r="GCX32" s="7"/>
      <c r="GCY32" s="7"/>
      <c r="GCZ32" s="7"/>
      <c r="GDA32" s="7"/>
      <c r="GDB32" s="7"/>
      <c r="GDC32" s="7"/>
      <c r="GDD32" s="7"/>
      <c r="GDE32" s="7"/>
      <c r="GDF32" s="7"/>
      <c r="GDG32" s="7"/>
      <c r="GDH32" s="7"/>
      <c r="GDI32" s="7"/>
      <c r="GDJ32" s="7"/>
      <c r="GDK32" s="7"/>
      <c r="GDL32" s="7"/>
      <c r="GDM32" s="7"/>
      <c r="GDN32" s="7"/>
      <c r="GDO32" s="7"/>
      <c r="GDP32" s="7"/>
      <c r="GDQ32" s="7"/>
      <c r="GDR32" s="7"/>
      <c r="GDS32" s="7"/>
      <c r="GDT32" s="7"/>
      <c r="GDU32" s="7"/>
      <c r="GDV32" s="7"/>
      <c r="GDW32" s="7"/>
      <c r="GDX32" s="7"/>
      <c r="GDY32" s="7"/>
      <c r="GDZ32" s="7"/>
      <c r="GEA32" s="7"/>
      <c r="GEB32" s="7"/>
      <c r="GEC32" s="7"/>
      <c r="GED32" s="7"/>
      <c r="GEE32" s="7"/>
      <c r="GEF32" s="7"/>
      <c r="GEG32" s="7"/>
      <c r="GEH32" s="7"/>
      <c r="GEI32" s="7"/>
      <c r="GEJ32" s="7"/>
      <c r="GEK32" s="7"/>
      <c r="GEL32" s="7"/>
      <c r="GEM32" s="7"/>
      <c r="GEN32" s="7"/>
      <c r="GEO32" s="7"/>
      <c r="GEP32" s="7"/>
      <c r="GEQ32" s="7"/>
      <c r="GER32" s="7"/>
      <c r="GES32" s="7"/>
      <c r="GET32" s="7"/>
      <c r="GEU32" s="7"/>
      <c r="GEV32" s="7"/>
      <c r="GEX32" s="7"/>
      <c r="GEY32" s="7"/>
      <c r="GEZ32" s="7"/>
      <c r="GFA32" s="7"/>
      <c r="GFB32" s="7"/>
      <c r="GFC32" s="7"/>
      <c r="GFD32" s="7"/>
      <c r="GFE32" s="7"/>
      <c r="GFF32" s="7"/>
      <c r="GFG32" s="7"/>
      <c r="GFH32" s="7"/>
      <c r="GFI32" s="7"/>
      <c r="GFJ32" s="7"/>
      <c r="GFK32" s="7"/>
      <c r="GFL32" s="7"/>
      <c r="GFM32" s="7"/>
      <c r="GFN32" s="7"/>
      <c r="GFO32" s="7"/>
      <c r="GFP32" s="7"/>
      <c r="GFQ32" s="7"/>
      <c r="GFR32" s="7"/>
      <c r="GFS32" s="7"/>
      <c r="GFT32" s="7"/>
      <c r="GFU32" s="7"/>
      <c r="GFV32" s="7"/>
      <c r="GFW32" s="7"/>
      <c r="GFX32" s="7"/>
      <c r="GFY32" s="7"/>
      <c r="GFZ32" s="7"/>
      <c r="GGA32" s="7"/>
      <c r="GGB32" s="7"/>
      <c r="GGC32" s="7"/>
      <c r="GGD32" s="7"/>
      <c r="GGE32" s="7"/>
      <c r="GGF32" s="7"/>
      <c r="GGG32" s="7"/>
      <c r="GGH32" s="7"/>
      <c r="GGI32" s="7"/>
      <c r="GGJ32" s="7"/>
      <c r="GGK32" s="7"/>
      <c r="GGL32" s="7"/>
      <c r="GGM32" s="7"/>
      <c r="GGN32" s="7"/>
      <c r="GGO32" s="7"/>
      <c r="GGP32" s="7"/>
      <c r="GGQ32" s="7"/>
      <c r="GGR32" s="7"/>
      <c r="GGS32" s="7"/>
      <c r="GGT32" s="7"/>
      <c r="GGU32" s="7"/>
      <c r="GGV32" s="7"/>
      <c r="GGW32" s="7"/>
      <c r="GGX32" s="7"/>
      <c r="GGY32" s="7"/>
      <c r="GGZ32" s="7"/>
      <c r="GHA32" s="7"/>
      <c r="GHB32" s="7"/>
      <c r="GHC32" s="7"/>
      <c r="GHD32" s="7"/>
      <c r="GHE32" s="7"/>
      <c r="GHF32" s="7"/>
      <c r="GHG32" s="7"/>
      <c r="GHH32" s="7"/>
      <c r="GHI32" s="7"/>
      <c r="GHJ32" s="7"/>
      <c r="GHK32" s="7"/>
      <c r="GHL32" s="7"/>
      <c r="GHM32" s="7"/>
      <c r="GHN32" s="7"/>
      <c r="GHO32" s="7"/>
      <c r="GHP32" s="7"/>
      <c r="GHQ32" s="7"/>
      <c r="GHR32" s="7"/>
      <c r="GHS32" s="7"/>
      <c r="GHT32" s="7"/>
      <c r="GHU32" s="7"/>
      <c r="GHV32" s="7"/>
      <c r="GHW32" s="7"/>
      <c r="GHX32" s="7"/>
      <c r="GHY32" s="7"/>
      <c r="GHZ32" s="7"/>
      <c r="GIA32" s="7"/>
      <c r="GIB32" s="7"/>
      <c r="GIC32" s="7"/>
      <c r="GID32" s="7"/>
      <c r="GIE32" s="7"/>
      <c r="GIF32" s="7"/>
      <c r="GIG32" s="7"/>
      <c r="GIH32" s="7"/>
      <c r="GII32" s="7"/>
      <c r="GIJ32" s="7"/>
      <c r="GIK32" s="7"/>
      <c r="GIL32" s="7"/>
      <c r="GIM32" s="7"/>
      <c r="GIN32" s="7"/>
      <c r="GIO32" s="7"/>
      <c r="GIP32" s="7"/>
      <c r="GIQ32" s="7"/>
      <c r="GIR32" s="7"/>
      <c r="GIS32" s="7"/>
      <c r="GIT32" s="7"/>
      <c r="GIU32" s="7"/>
      <c r="GIV32" s="7"/>
      <c r="GIW32" s="7"/>
      <c r="GIX32" s="7"/>
      <c r="GIY32" s="7"/>
      <c r="GIZ32" s="7"/>
      <c r="GJA32" s="7"/>
      <c r="GJB32" s="7"/>
      <c r="GJC32" s="7"/>
      <c r="GJD32" s="7"/>
      <c r="GJE32" s="7"/>
      <c r="GJF32" s="7"/>
      <c r="GJG32" s="7"/>
      <c r="GJH32" s="7"/>
      <c r="GJI32" s="7"/>
      <c r="GJJ32" s="7"/>
      <c r="GJK32" s="7"/>
      <c r="GJL32" s="7"/>
      <c r="GJM32" s="7"/>
      <c r="GJN32" s="7"/>
      <c r="GJO32" s="7"/>
      <c r="GJP32" s="7"/>
      <c r="GJQ32" s="7"/>
      <c r="GJR32" s="7"/>
      <c r="GJS32" s="7"/>
      <c r="GJT32" s="7"/>
      <c r="GJU32" s="7"/>
      <c r="GJV32" s="7"/>
      <c r="GJW32" s="7"/>
      <c r="GJX32" s="7"/>
      <c r="GJY32" s="7"/>
      <c r="GJZ32" s="7"/>
      <c r="GKA32" s="7"/>
      <c r="GKB32" s="7"/>
      <c r="GKC32" s="7"/>
      <c r="GKD32" s="7"/>
      <c r="GKE32" s="7"/>
      <c r="GKF32" s="7"/>
      <c r="GKG32" s="7"/>
      <c r="GKH32" s="7"/>
      <c r="GKI32" s="7"/>
      <c r="GKJ32" s="7"/>
      <c r="GKK32" s="7"/>
      <c r="GKL32" s="7"/>
      <c r="GKM32" s="7"/>
      <c r="GKN32" s="7"/>
      <c r="GKO32" s="7"/>
      <c r="GKP32" s="7"/>
      <c r="GKQ32" s="7"/>
      <c r="GKR32" s="7"/>
      <c r="GKS32" s="7"/>
      <c r="GKT32" s="7"/>
      <c r="GKU32" s="7"/>
      <c r="GKV32" s="7"/>
      <c r="GKW32" s="7"/>
      <c r="GKX32" s="7"/>
      <c r="GKY32" s="7"/>
      <c r="GKZ32" s="7"/>
      <c r="GLA32" s="7"/>
      <c r="GLB32" s="7"/>
      <c r="GLC32" s="7"/>
      <c r="GLD32" s="7"/>
      <c r="GLE32" s="7"/>
      <c r="GLF32" s="7"/>
      <c r="GLG32" s="7"/>
      <c r="GLH32" s="7"/>
      <c r="GLI32" s="7"/>
      <c r="GLJ32" s="7"/>
      <c r="GLK32" s="7"/>
      <c r="GLL32" s="7"/>
      <c r="GLM32" s="7"/>
      <c r="GLN32" s="7"/>
      <c r="GLO32" s="7"/>
      <c r="GLP32" s="7"/>
      <c r="GLQ32" s="7"/>
      <c r="GLR32" s="7"/>
      <c r="GLS32" s="7"/>
      <c r="GLT32" s="7"/>
      <c r="GLU32" s="7"/>
      <c r="GLV32" s="7"/>
      <c r="GLW32" s="7"/>
      <c r="GLX32" s="7"/>
      <c r="GLY32" s="7"/>
      <c r="GLZ32" s="7"/>
      <c r="GMA32" s="7"/>
      <c r="GMB32" s="7"/>
      <c r="GMC32" s="7"/>
      <c r="GMD32" s="7"/>
      <c r="GME32" s="7"/>
      <c r="GMF32" s="7"/>
      <c r="GMG32" s="7"/>
      <c r="GMH32" s="7"/>
      <c r="GMI32" s="7"/>
      <c r="GMJ32" s="7"/>
      <c r="GMK32" s="7"/>
      <c r="GML32" s="7"/>
      <c r="GMM32" s="7"/>
      <c r="GMN32" s="7"/>
      <c r="GMO32" s="7"/>
      <c r="GMP32" s="7"/>
      <c r="GMQ32" s="7"/>
      <c r="GMR32" s="7"/>
      <c r="GMS32" s="7"/>
      <c r="GMT32" s="7"/>
      <c r="GMU32" s="7"/>
      <c r="GMV32" s="7"/>
      <c r="GMW32" s="7"/>
      <c r="GMX32" s="7"/>
      <c r="GMY32" s="7"/>
      <c r="GMZ32" s="7"/>
      <c r="GNA32" s="7"/>
      <c r="GNB32" s="7"/>
      <c r="GNC32" s="7"/>
      <c r="GND32" s="7"/>
      <c r="GNE32" s="7"/>
      <c r="GNF32" s="7"/>
      <c r="GNG32" s="7"/>
      <c r="GNH32" s="7"/>
      <c r="GNI32" s="7"/>
      <c r="GNJ32" s="7"/>
      <c r="GNK32" s="7"/>
      <c r="GNL32" s="7"/>
      <c r="GNM32" s="7"/>
      <c r="GNN32" s="7"/>
      <c r="GNO32" s="7"/>
      <c r="GNP32" s="7"/>
      <c r="GNQ32" s="7"/>
      <c r="GNR32" s="7"/>
      <c r="GNS32" s="7"/>
      <c r="GNT32" s="7"/>
      <c r="GNU32" s="7"/>
      <c r="GNV32" s="7"/>
      <c r="GNW32" s="7"/>
      <c r="GNX32" s="7"/>
      <c r="GNY32" s="7"/>
      <c r="GNZ32" s="7"/>
      <c r="GOA32" s="7"/>
      <c r="GOB32" s="7"/>
      <c r="GOC32" s="7"/>
      <c r="GOD32" s="7"/>
      <c r="GOE32" s="7"/>
      <c r="GOF32" s="7"/>
      <c r="GOG32" s="7"/>
      <c r="GOH32" s="7"/>
      <c r="GOI32" s="7"/>
      <c r="GOJ32" s="7"/>
      <c r="GOK32" s="7"/>
      <c r="GOL32" s="7"/>
      <c r="GOM32" s="7"/>
      <c r="GON32" s="7"/>
      <c r="GOO32" s="7"/>
      <c r="GOP32" s="7"/>
      <c r="GOQ32" s="7"/>
      <c r="GOR32" s="7"/>
      <c r="GOT32" s="7"/>
      <c r="GOU32" s="7"/>
      <c r="GOV32" s="7"/>
      <c r="GOW32" s="7"/>
      <c r="GOX32" s="7"/>
      <c r="GOY32" s="7"/>
      <c r="GOZ32" s="7"/>
      <c r="GPA32" s="7"/>
      <c r="GPB32" s="7"/>
      <c r="GPC32" s="7"/>
      <c r="GPD32" s="7"/>
      <c r="GPE32" s="7"/>
      <c r="GPF32" s="7"/>
      <c r="GPG32" s="7"/>
      <c r="GPH32" s="7"/>
      <c r="GPI32" s="7"/>
      <c r="GPJ32" s="7"/>
      <c r="GPK32" s="7"/>
      <c r="GPL32" s="7"/>
      <c r="GPM32" s="7"/>
      <c r="GPN32" s="7"/>
      <c r="GPO32" s="7"/>
      <c r="GPP32" s="7"/>
      <c r="GPQ32" s="7"/>
      <c r="GPR32" s="7"/>
      <c r="GPS32" s="7"/>
      <c r="GPT32" s="7"/>
      <c r="GPU32" s="7"/>
      <c r="GPV32" s="7"/>
      <c r="GPW32" s="7"/>
      <c r="GPX32" s="7"/>
      <c r="GPY32" s="7"/>
      <c r="GPZ32" s="7"/>
      <c r="GQA32" s="7"/>
      <c r="GQB32" s="7"/>
      <c r="GQC32" s="7"/>
      <c r="GQD32" s="7"/>
      <c r="GQE32" s="7"/>
      <c r="GQF32" s="7"/>
      <c r="GQG32" s="7"/>
      <c r="GQH32" s="7"/>
      <c r="GQI32" s="7"/>
      <c r="GQJ32" s="7"/>
      <c r="GQK32" s="7"/>
      <c r="GQL32" s="7"/>
      <c r="GQM32" s="7"/>
      <c r="GQN32" s="7"/>
      <c r="GQO32" s="7"/>
      <c r="GQP32" s="7"/>
      <c r="GQQ32" s="7"/>
      <c r="GQR32" s="7"/>
      <c r="GQS32" s="7"/>
      <c r="GQT32" s="7"/>
      <c r="GQU32" s="7"/>
      <c r="GQV32" s="7"/>
      <c r="GQW32" s="7"/>
      <c r="GQX32" s="7"/>
      <c r="GQY32" s="7"/>
      <c r="GQZ32" s="7"/>
      <c r="GRA32" s="7"/>
      <c r="GRB32" s="7"/>
      <c r="GRC32" s="7"/>
      <c r="GRD32" s="7"/>
      <c r="GRE32" s="7"/>
      <c r="GRF32" s="7"/>
      <c r="GRG32" s="7"/>
      <c r="GRH32" s="7"/>
      <c r="GRI32" s="7"/>
      <c r="GRJ32" s="7"/>
      <c r="GRK32" s="7"/>
      <c r="GRL32" s="7"/>
      <c r="GRM32" s="7"/>
      <c r="GRN32" s="7"/>
      <c r="GRO32" s="7"/>
      <c r="GRP32" s="7"/>
      <c r="GRQ32" s="7"/>
      <c r="GRR32" s="7"/>
      <c r="GRS32" s="7"/>
      <c r="GRT32" s="7"/>
      <c r="GRU32" s="7"/>
      <c r="GRV32" s="7"/>
      <c r="GRW32" s="7"/>
      <c r="GRX32" s="7"/>
      <c r="GRY32" s="7"/>
      <c r="GRZ32" s="7"/>
      <c r="GSA32" s="7"/>
      <c r="GSB32" s="7"/>
      <c r="GSC32" s="7"/>
      <c r="GSD32" s="7"/>
      <c r="GSE32" s="7"/>
      <c r="GSF32" s="7"/>
      <c r="GSG32" s="7"/>
      <c r="GSH32" s="7"/>
      <c r="GSI32" s="7"/>
      <c r="GSJ32" s="7"/>
      <c r="GSK32" s="7"/>
      <c r="GSL32" s="7"/>
      <c r="GSM32" s="7"/>
      <c r="GSN32" s="7"/>
      <c r="GSO32" s="7"/>
      <c r="GSP32" s="7"/>
      <c r="GSQ32" s="7"/>
      <c r="GSR32" s="7"/>
      <c r="GSS32" s="7"/>
      <c r="GST32" s="7"/>
      <c r="GSU32" s="7"/>
      <c r="GSV32" s="7"/>
      <c r="GSW32" s="7"/>
      <c r="GSX32" s="7"/>
      <c r="GSY32" s="7"/>
      <c r="GSZ32" s="7"/>
      <c r="GTA32" s="7"/>
      <c r="GTB32" s="7"/>
      <c r="GTC32" s="7"/>
      <c r="GTD32" s="7"/>
      <c r="GTE32" s="7"/>
      <c r="GTF32" s="7"/>
      <c r="GTG32" s="7"/>
      <c r="GTH32" s="7"/>
      <c r="GTI32" s="7"/>
      <c r="GTJ32" s="7"/>
      <c r="GTK32" s="7"/>
      <c r="GTL32" s="7"/>
      <c r="GTM32" s="7"/>
      <c r="GTN32" s="7"/>
      <c r="GTO32" s="7"/>
      <c r="GTP32" s="7"/>
      <c r="GTQ32" s="7"/>
      <c r="GTR32" s="7"/>
      <c r="GTS32" s="7"/>
      <c r="GTT32" s="7"/>
      <c r="GTU32" s="7"/>
      <c r="GTV32" s="7"/>
      <c r="GTW32" s="7"/>
      <c r="GTX32" s="7"/>
      <c r="GTY32" s="7"/>
      <c r="GTZ32" s="7"/>
      <c r="GUA32" s="7"/>
      <c r="GUB32" s="7"/>
      <c r="GUC32" s="7"/>
      <c r="GUD32" s="7"/>
      <c r="GUE32" s="7"/>
      <c r="GUF32" s="7"/>
      <c r="GUG32" s="7"/>
      <c r="GUH32" s="7"/>
      <c r="GUI32" s="7"/>
      <c r="GUJ32" s="7"/>
      <c r="GUK32" s="7"/>
      <c r="GUL32" s="7"/>
      <c r="GUM32" s="7"/>
      <c r="GUN32" s="7"/>
      <c r="GUO32" s="7"/>
      <c r="GUP32" s="7"/>
      <c r="GUQ32" s="7"/>
      <c r="GUR32" s="7"/>
      <c r="GUS32" s="7"/>
      <c r="GUT32" s="7"/>
      <c r="GUU32" s="7"/>
      <c r="GUV32" s="7"/>
      <c r="GUW32" s="7"/>
      <c r="GUX32" s="7"/>
      <c r="GUY32" s="7"/>
      <c r="GUZ32" s="7"/>
      <c r="GVA32" s="7"/>
      <c r="GVB32" s="7"/>
      <c r="GVC32" s="7"/>
      <c r="GVD32" s="7"/>
      <c r="GVE32" s="7"/>
      <c r="GVF32" s="7"/>
      <c r="GVG32" s="7"/>
      <c r="GVH32" s="7"/>
      <c r="GVI32" s="7"/>
      <c r="GVJ32" s="7"/>
      <c r="GVK32" s="7"/>
      <c r="GVL32" s="7"/>
      <c r="GVM32" s="7"/>
      <c r="GVN32" s="7"/>
      <c r="GVO32" s="7"/>
      <c r="GVP32" s="7"/>
      <c r="GVQ32" s="7"/>
      <c r="GVR32" s="7"/>
      <c r="GVS32" s="7"/>
      <c r="GVT32" s="7"/>
      <c r="GVU32" s="7"/>
      <c r="GVV32" s="7"/>
      <c r="GVW32" s="7"/>
      <c r="GVX32" s="7"/>
      <c r="GVY32" s="7"/>
      <c r="GVZ32" s="7"/>
      <c r="GWA32" s="7"/>
      <c r="GWB32" s="7"/>
      <c r="GWC32" s="7"/>
      <c r="GWD32" s="7"/>
      <c r="GWE32" s="7"/>
      <c r="GWF32" s="7"/>
      <c r="GWG32" s="7"/>
      <c r="GWH32" s="7"/>
      <c r="GWI32" s="7"/>
      <c r="GWJ32" s="7"/>
      <c r="GWK32" s="7"/>
      <c r="GWL32" s="7"/>
      <c r="GWM32" s="7"/>
      <c r="GWN32" s="7"/>
      <c r="GWO32" s="7"/>
      <c r="GWP32" s="7"/>
      <c r="GWQ32" s="7"/>
      <c r="GWR32" s="7"/>
      <c r="GWS32" s="7"/>
      <c r="GWT32" s="7"/>
      <c r="GWU32" s="7"/>
      <c r="GWV32" s="7"/>
      <c r="GWW32" s="7"/>
      <c r="GWX32" s="7"/>
      <c r="GWY32" s="7"/>
      <c r="GWZ32" s="7"/>
      <c r="GXA32" s="7"/>
      <c r="GXB32" s="7"/>
      <c r="GXC32" s="7"/>
      <c r="GXD32" s="7"/>
      <c r="GXE32" s="7"/>
      <c r="GXF32" s="7"/>
      <c r="GXG32" s="7"/>
      <c r="GXH32" s="7"/>
      <c r="GXI32" s="7"/>
      <c r="GXJ32" s="7"/>
      <c r="GXK32" s="7"/>
      <c r="GXL32" s="7"/>
      <c r="GXM32" s="7"/>
      <c r="GXN32" s="7"/>
      <c r="GXO32" s="7"/>
      <c r="GXP32" s="7"/>
      <c r="GXQ32" s="7"/>
      <c r="GXR32" s="7"/>
      <c r="GXS32" s="7"/>
      <c r="GXT32" s="7"/>
      <c r="GXU32" s="7"/>
      <c r="GXV32" s="7"/>
      <c r="GXW32" s="7"/>
      <c r="GXX32" s="7"/>
      <c r="GXY32" s="7"/>
      <c r="GXZ32" s="7"/>
      <c r="GYA32" s="7"/>
      <c r="GYB32" s="7"/>
      <c r="GYC32" s="7"/>
      <c r="GYD32" s="7"/>
      <c r="GYE32" s="7"/>
      <c r="GYF32" s="7"/>
      <c r="GYG32" s="7"/>
      <c r="GYH32" s="7"/>
      <c r="GYI32" s="7"/>
      <c r="GYJ32" s="7"/>
      <c r="GYK32" s="7"/>
      <c r="GYL32" s="7"/>
      <c r="GYM32" s="7"/>
      <c r="GYN32" s="7"/>
      <c r="GYP32" s="7"/>
      <c r="GYQ32" s="7"/>
      <c r="GYR32" s="7"/>
      <c r="GYS32" s="7"/>
      <c r="GYT32" s="7"/>
      <c r="GYU32" s="7"/>
      <c r="GYV32" s="7"/>
      <c r="GYW32" s="7"/>
      <c r="GYX32" s="7"/>
      <c r="GYY32" s="7"/>
      <c r="GYZ32" s="7"/>
      <c r="GZA32" s="7"/>
      <c r="GZB32" s="7"/>
      <c r="GZC32" s="7"/>
      <c r="GZD32" s="7"/>
      <c r="GZE32" s="7"/>
      <c r="GZF32" s="7"/>
      <c r="GZG32" s="7"/>
      <c r="GZH32" s="7"/>
      <c r="GZI32" s="7"/>
      <c r="GZJ32" s="7"/>
      <c r="GZK32" s="7"/>
      <c r="GZL32" s="7"/>
      <c r="GZM32" s="7"/>
      <c r="GZN32" s="7"/>
      <c r="GZO32" s="7"/>
      <c r="GZP32" s="7"/>
      <c r="GZQ32" s="7"/>
      <c r="GZR32" s="7"/>
      <c r="GZS32" s="7"/>
      <c r="GZT32" s="7"/>
      <c r="GZU32" s="7"/>
      <c r="GZV32" s="7"/>
      <c r="GZW32" s="7"/>
      <c r="GZX32" s="7"/>
      <c r="GZY32" s="7"/>
      <c r="GZZ32" s="7"/>
      <c r="HAA32" s="7"/>
      <c r="HAB32" s="7"/>
      <c r="HAC32" s="7"/>
      <c r="HAD32" s="7"/>
      <c r="HAE32" s="7"/>
      <c r="HAF32" s="7"/>
      <c r="HAG32" s="7"/>
      <c r="HAH32" s="7"/>
      <c r="HAI32" s="7"/>
      <c r="HAJ32" s="7"/>
      <c r="HAK32" s="7"/>
      <c r="HAL32" s="7"/>
      <c r="HAM32" s="7"/>
      <c r="HAN32" s="7"/>
      <c r="HAO32" s="7"/>
      <c r="HAP32" s="7"/>
      <c r="HAQ32" s="7"/>
      <c r="HAR32" s="7"/>
      <c r="HAS32" s="7"/>
      <c r="HAT32" s="7"/>
      <c r="HAU32" s="7"/>
      <c r="HAV32" s="7"/>
      <c r="HAW32" s="7"/>
      <c r="HAX32" s="7"/>
      <c r="HAY32" s="7"/>
      <c r="HAZ32" s="7"/>
      <c r="HBA32" s="7"/>
      <c r="HBB32" s="7"/>
      <c r="HBC32" s="7"/>
      <c r="HBD32" s="7"/>
      <c r="HBE32" s="7"/>
      <c r="HBF32" s="7"/>
      <c r="HBG32" s="7"/>
      <c r="HBH32" s="7"/>
      <c r="HBI32" s="7"/>
      <c r="HBJ32" s="7"/>
      <c r="HBK32" s="7"/>
      <c r="HBL32" s="7"/>
      <c r="HBM32" s="7"/>
      <c r="HBN32" s="7"/>
      <c r="HBO32" s="7"/>
      <c r="HBP32" s="7"/>
      <c r="HBQ32" s="7"/>
      <c r="HBR32" s="7"/>
      <c r="HBS32" s="7"/>
      <c r="HBT32" s="7"/>
      <c r="HBU32" s="7"/>
      <c r="HBV32" s="7"/>
      <c r="HBW32" s="7"/>
      <c r="HBX32" s="7"/>
      <c r="HBY32" s="7"/>
      <c r="HBZ32" s="7"/>
      <c r="HCA32" s="7"/>
      <c r="HCB32" s="7"/>
      <c r="HCC32" s="7"/>
      <c r="HCD32" s="7"/>
      <c r="HCE32" s="7"/>
      <c r="HCF32" s="7"/>
      <c r="HCG32" s="7"/>
      <c r="HCH32" s="7"/>
      <c r="HCI32" s="7"/>
      <c r="HCJ32" s="7"/>
      <c r="HCK32" s="7"/>
      <c r="HCL32" s="7"/>
      <c r="HCM32" s="7"/>
      <c r="HCN32" s="7"/>
      <c r="HCO32" s="7"/>
      <c r="HCP32" s="7"/>
      <c r="HCQ32" s="7"/>
      <c r="HCR32" s="7"/>
      <c r="HCS32" s="7"/>
      <c r="HCT32" s="7"/>
      <c r="HCU32" s="7"/>
      <c r="HCV32" s="7"/>
      <c r="HCW32" s="7"/>
      <c r="HCX32" s="7"/>
      <c r="HCY32" s="7"/>
      <c r="HCZ32" s="7"/>
      <c r="HDA32" s="7"/>
      <c r="HDB32" s="7"/>
      <c r="HDC32" s="7"/>
      <c r="HDD32" s="7"/>
      <c r="HDE32" s="7"/>
      <c r="HDF32" s="7"/>
      <c r="HDG32" s="7"/>
      <c r="HDH32" s="7"/>
      <c r="HDI32" s="7"/>
      <c r="HDJ32" s="7"/>
      <c r="HDK32" s="7"/>
      <c r="HDL32" s="7"/>
      <c r="HDM32" s="7"/>
      <c r="HDN32" s="7"/>
      <c r="HDO32" s="7"/>
      <c r="HDP32" s="7"/>
      <c r="HDQ32" s="7"/>
      <c r="HDR32" s="7"/>
      <c r="HDS32" s="7"/>
      <c r="HDT32" s="7"/>
      <c r="HDU32" s="7"/>
      <c r="HDV32" s="7"/>
      <c r="HDW32" s="7"/>
      <c r="HDX32" s="7"/>
      <c r="HDY32" s="7"/>
      <c r="HDZ32" s="7"/>
      <c r="HEA32" s="7"/>
      <c r="HEB32" s="7"/>
      <c r="HEC32" s="7"/>
      <c r="HED32" s="7"/>
      <c r="HEE32" s="7"/>
      <c r="HEF32" s="7"/>
      <c r="HEG32" s="7"/>
      <c r="HEH32" s="7"/>
      <c r="HEI32" s="7"/>
      <c r="HEJ32" s="7"/>
      <c r="HEK32" s="7"/>
      <c r="HEL32" s="7"/>
      <c r="HEM32" s="7"/>
      <c r="HEN32" s="7"/>
      <c r="HEO32" s="7"/>
      <c r="HEP32" s="7"/>
      <c r="HEQ32" s="7"/>
      <c r="HER32" s="7"/>
      <c r="HES32" s="7"/>
      <c r="HET32" s="7"/>
      <c r="HEU32" s="7"/>
      <c r="HEV32" s="7"/>
      <c r="HEW32" s="7"/>
      <c r="HEX32" s="7"/>
      <c r="HEY32" s="7"/>
      <c r="HEZ32" s="7"/>
      <c r="HFA32" s="7"/>
      <c r="HFB32" s="7"/>
      <c r="HFC32" s="7"/>
      <c r="HFD32" s="7"/>
      <c r="HFE32" s="7"/>
      <c r="HFF32" s="7"/>
      <c r="HFG32" s="7"/>
      <c r="HFH32" s="7"/>
      <c r="HFI32" s="7"/>
      <c r="HFJ32" s="7"/>
      <c r="HFK32" s="7"/>
      <c r="HFL32" s="7"/>
      <c r="HFM32" s="7"/>
      <c r="HFN32" s="7"/>
      <c r="HFO32" s="7"/>
      <c r="HFP32" s="7"/>
      <c r="HFQ32" s="7"/>
      <c r="HFR32" s="7"/>
      <c r="HFS32" s="7"/>
      <c r="HFT32" s="7"/>
      <c r="HFU32" s="7"/>
      <c r="HFV32" s="7"/>
      <c r="HFW32" s="7"/>
      <c r="HFX32" s="7"/>
      <c r="HFY32" s="7"/>
      <c r="HFZ32" s="7"/>
      <c r="HGA32" s="7"/>
      <c r="HGB32" s="7"/>
      <c r="HGC32" s="7"/>
      <c r="HGD32" s="7"/>
      <c r="HGE32" s="7"/>
      <c r="HGF32" s="7"/>
      <c r="HGG32" s="7"/>
      <c r="HGH32" s="7"/>
      <c r="HGI32" s="7"/>
      <c r="HGJ32" s="7"/>
      <c r="HGK32" s="7"/>
      <c r="HGL32" s="7"/>
      <c r="HGM32" s="7"/>
      <c r="HGN32" s="7"/>
      <c r="HGO32" s="7"/>
      <c r="HGP32" s="7"/>
      <c r="HGQ32" s="7"/>
      <c r="HGR32" s="7"/>
      <c r="HGS32" s="7"/>
      <c r="HGT32" s="7"/>
      <c r="HGU32" s="7"/>
      <c r="HGV32" s="7"/>
      <c r="HGW32" s="7"/>
      <c r="HGX32" s="7"/>
      <c r="HGY32" s="7"/>
      <c r="HGZ32" s="7"/>
      <c r="HHA32" s="7"/>
      <c r="HHB32" s="7"/>
      <c r="HHC32" s="7"/>
      <c r="HHD32" s="7"/>
      <c r="HHE32" s="7"/>
      <c r="HHF32" s="7"/>
      <c r="HHG32" s="7"/>
      <c r="HHH32" s="7"/>
      <c r="HHI32" s="7"/>
      <c r="HHJ32" s="7"/>
      <c r="HHK32" s="7"/>
      <c r="HHL32" s="7"/>
      <c r="HHM32" s="7"/>
      <c r="HHN32" s="7"/>
      <c r="HHO32" s="7"/>
      <c r="HHP32" s="7"/>
      <c r="HHQ32" s="7"/>
      <c r="HHR32" s="7"/>
      <c r="HHS32" s="7"/>
      <c r="HHT32" s="7"/>
      <c r="HHU32" s="7"/>
      <c r="HHV32" s="7"/>
      <c r="HHW32" s="7"/>
      <c r="HHX32" s="7"/>
      <c r="HHY32" s="7"/>
      <c r="HHZ32" s="7"/>
      <c r="HIA32" s="7"/>
      <c r="HIB32" s="7"/>
      <c r="HIC32" s="7"/>
      <c r="HID32" s="7"/>
      <c r="HIE32" s="7"/>
      <c r="HIF32" s="7"/>
      <c r="HIG32" s="7"/>
      <c r="HIH32" s="7"/>
      <c r="HII32" s="7"/>
      <c r="HIJ32" s="7"/>
      <c r="HIL32" s="7"/>
      <c r="HIM32" s="7"/>
      <c r="HIN32" s="7"/>
      <c r="HIO32" s="7"/>
      <c r="HIP32" s="7"/>
      <c r="HIQ32" s="7"/>
      <c r="HIR32" s="7"/>
      <c r="HIS32" s="7"/>
      <c r="HIT32" s="7"/>
      <c r="HIU32" s="7"/>
      <c r="HIV32" s="7"/>
      <c r="HIW32" s="7"/>
      <c r="HIX32" s="7"/>
      <c r="HIY32" s="7"/>
      <c r="HIZ32" s="7"/>
      <c r="HJA32" s="7"/>
      <c r="HJB32" s="7"/>
      <c r="HJC32" s="7"/>
      <c r="HJD32" s="7"/>
      <c r="HJE32" s="7"/>
      <c r="HJF32" s="7"/>
      <c r="HJG32" s="7"/>
      <c r="HJH32" s="7"/>
      <c r="HJI32" s="7"/>
      <c r="HJJ32" s="7"/>
      <c r="HJK32" s="7"/>
      <c r="HJL32" s="7"/>
      <c r="HJM32" s="7"/>
      <c r="HJN32" s="7"/>
      <c r="HJO32" s="7"/>
      <c r="HJP32" s="7"/>
      <c r="HJQ32" s="7"/>
      <c r="HJR32" s="7"/>
      <c r="HJS32" s="7"/>
      <c r="HJT32" s="7"/>
      <c r="HJU32" s="7"/>
      <c r="HJV32" s="7"/>
      <c r="HJW32" s="7"/>
      <c r="HJX32" s="7"/>
      <c r="HJY32" s="7"/>
      <c r="HJZ32" s="7"/>
      <c r="HKA32" s="7"/>
      <c r="HKB32" s="7"/>
      <c r="HKC32" s="7"/>
      <c r="HKD32" s="7"/>
      <c r="HKE32" s="7"/>
      <c r="HKF32" s="7"/>
      <c r="HKG32" s="7"/>
      <c r="HKH32" s="7"/>
      <c r="HKI32" s="7"/>
      <c r="HKJ32" s="7"/>
      <c r="HKK32" s="7"/>
      <c r="HKL32" s="7"/>
      <c r="HKM32" s="7"/>
      <c r="HKN32" s="7"/>
      <c r="HKO32" s="7"/>
      <c r="HKP32" s="7"/>
      <c r="HKQ32" s="7"/>
      <c r="HKR32" s="7"/>
      <c r="HKS32" s="7"/>
      <c r="HKT32" s="7"/>
      <c r="HKU32" s="7"/>
      <c r="HKV32" s="7"/>
      <c r="HKW32" s="7"/>
      <c r="HKX32" s="7"/>
      <c r="HKY32" s="7"/>
      <c r="HKZ32" s="7"/>
      <c r="HLA32" s="7"/>
      <c r="HLB32" s="7"/>
      <c r="HLC32" s="7"/>
      <c r="HLD32" s="7"/>
      <c r="HLE32" s="7"/>
      <c r="HLF32" s="7"/>
      <c r="HLG32" s="7"/>
      <c r="HLH32" s="7"/>
      <c r="HLI32" s="7"/>
      <c r="HLJ32" s="7"/>
      <c r="HLK32" s="7"/>
      <c r="HLL32" s="7"/>
      <c r="HLM32" s="7"/>
      <c r="HLN32" s="7"/>
      <c r="HLO32" s="7"/>
      <c r="HLP32" s="7"/>
      <c r="HLQ32" s="7"/>
      <c r="HLR32" s="7"/>
      <c r="HLS32" s="7"/>
      <c r="HLT32" s="7"/>
      <c r="HLU32" s="7"/>
      <c r="HLV32" s="7"/>
      <c r="HLW32" s="7"/>
      <c r="HLX32" s="7"/>
      <c r="HLY32" s="7"/>
      <c r="HLZ32" s="7"/>
      <c r="HMA32" s="7"/>
      <c r="HMB32" s="7"/>
      <c r="HMC32" s="7"/>
      <c r="HMD32" s="7"/>
      <c r="HME32" s="7"/>
      <c r="HMF32" s="7"/>
      <c r="HMG32" s="7"/>
      <c r="HMH32" s="7"/>
      <c r="HMI32" s="7"/>
      <c r="HMJ32" s="7"/>
      <c r="HMK32" s="7"/>
      <c r="HML32" s="7"/>
      <c r="HMM32" s="7"/>
      <c r="HMN32" s="7"/>
      <c r="HMO32" s="7"/>
      <c r="HMP32" s="7"/>
      <c r="HMQ32" s="7"/>
      <c r="HMR32" s="7"/>
      <c r="HMS32" s="7"/>
      <c r="HMT32" s="7"/>
      <c r="HMU32" s="7"/>
      <c r="HMV32" s="7"/>
      <c r="HMW32" s="7"/>
      <c r="HMX32" s="7"/>
      <c r="HMY32" s="7"/>
      <c r="HMZ32" s="7"/>
      <c r="HNA32" s="7"/>
      <c r="HNB32" s="7"/>
      <c r="HNC32" s="7"/>
      <c r="HND32" s="7"/>
      <c r="HNE32" s="7"/>
      <c r="HNF32" s="7"/>
      <c r="HNG32" s="7"/>
      <c r="HNH32" s="7"/>
      <c r="HNI32" s="7"/>
      <c r="HNJ32" s="7"/>
      <c r="HNK32" s="7"/>
      <c r="HNL32" s="7"/>
      <c r="HNM32" s="7"/>
      <c r="HNN32" s="7"/>
      <c r="HNO32" s="7"/>
      <c r="HNP32" s="7"/>
      <c r="HNQ32" s="7"/>
      <c r="HNR32" s="7"/>
      <c r="HNS32" s="7"/>
      <c r="HNT32" s="7"/>
      <c r="HNU32" s="7"/>
      <c r="HNV32" s="7"/>
      <c r="HNW32" s="7"/>
      <c r="HNX32" s="7"/>
      <c r="HNY32" s="7"/>
      <c r="HNZ32" s="7"/>
      <c r="HOA32" s="7"/>
      <c r="HOB32" s="7"/>
      <c r="HOC32" s="7"/>
      <c r="HOD32" s="7"/>
      <c r="HOE32" s="7"/>
      <c r="HOF32" s="7"/>
      <c r="HOG32" s="7"/>
      <c r="HOH32" s="7"/>
      <c r="HOI32" s="7"/>
      <c r="HOJ32" s="7"/>
      <c r="HOK32" s="7"/>
      <c r="HOL32" s="7"/>
      <c r="HOM32" s="7"/>
      <c r="HON32" s="7"/>
      <c r="HOO32" s="7"/>
      <c r="HOP32" s="7"/>
      <c r="HOQ32" s="7"/>
      <c r="HOR32" s="7"/>
      <c r="HOS32" s="7"/>
      <c r="HOT32" s="7"/>
      <c r="HOU32" s="7"/>
      <c r="HOV32" s="7"/>
      <c r="HOW32" s="7"/>
      <c r="HOX32" s="7"/>
      <c r="HOY32" s="7"/>
      <c r="HOZ32" s="7"/>
      <c r="HPA32" s="7"/>
      <c r="HPB32" s="7"/>
      <c r="HPC32" s="7"/>
      <c r="HPD32" s="7"/>
      <c r="HPE32" s="7"/>
      <c r="HPF32" s="7"/>
      <c r="HPG32" s="7"/>
      <c r="HPH32" s="7"/>
      <c r="HPI32" s="7"/>
      <c r="HPJ32" s="7"/>
      <c r="HPK32" s="7"/>
      <c r="HPL32" s="7"/>
      <c r="HPM32" s="7"/>
      <c r="HPN32" s="7"/>
      <c r="HPO32" s="7"/>
      <c r="HPP32" s="7"/>
      <c r="HPQ32" s="7"/>
      <c r="HPR32" s="7"/>
      <c r="HPS32" s="7"/>
      <c r="HPT32" s="7"/>
      <c r="HPU32" s="7"/>
      <c r="HPV32" s="7"/>
      <c r="HPW32" s="7"/>
      <c r="HPX32" s="7"/>
      <c r="HPY32" s="7"/>
      <c r="HPZ32" s="7"/>
      <c r="HQA32" s="7"/>
      <c r="HQB32" s="7"/>
      <c r="HQC32" s="7"/>
      <c r="HQD32" s="7"/>
      <c r="HQE32" s="7"/>
      <c r="HQF32" s="7"/>
      <c r="HQG32" s="7"/>
      <c r="HQH32" s="7"/>
      <c r="HQI32" s="7"/>
      <c r="HQJ32" s="7"/>
      <c r="HQK32" s="7"/>
      <c r="HQL32" s="7"/>
      <c r="HQM32" s="7"/>
      <c r="HQN32" s="7"/>
      <c r="HQO32" s="7"/>
      <c r="HQP32" s="7"/>
      <c r="HQQ32" s="7"/>
      <c r="HQR32" s="7"/>
      <c r="HQS32" s="7"/>
      <c r="HQT32" s="7"/>
      <c r="HQU32" s="7"/>
      <c r="HQV32" s="7"/>
      <c r="HQW32" s="7"/>
      <c r="HQX32" s="7"/>
      <c r="HQY32" s="7"/>
      <c r="HQZ32" s="7"/>
      <c r="HRA32" s="7"/>
      <c r="HRB32" s="7"/>
      <c r="HRC32" s="7"/>
      <c r="HRD32" s="7"/>
      <c r="HRE32" s="7"/>
      <c r="HRF32" s="7"/>
      <c r="HRG32" s="7"/>
      <c r="HRH32" s="7"/>
      <c r="HRI32" s="7"/>
      <c r="HRJ32" s="7"/>
      <c r="HRK32" s="7"/>
      <c r="HRL32" s="7"/>
      <c r="HRM32" s="7"/>
      <c r="HRN32" s="7"/>
      <c r="HRO32" s="7"/>
      <c r="HRP32" s="7"/>
      <c r="HRQ32" s="7"/>
      <c r="HRR32" s="7"/>
      <c r="HRS32" s="7"/>
      <c r="HRT32" s="7"/>
      <c r="HRU32" s="7"/>
      <c r="HRV32" s="7"/>
      <c r="HRW32" s="7"/>
      <c r="HRX32" s="7"/>
      <c r="HRY32" s="7"/>
      <c r="HRZ32" s="7"/>
      <c r="HSA32" s="7"/>
      <c r="HSB32" s="7"/>
      <c r="HSC32" s="7"/>
      <c r="HSD32" s="7"/>
      <c r="HSE32" s="7"/>
      <c r="HSF32" s="7"/>
      <c r="HSH32" s="7"/>
      <c r="HSI32" s="7"/>
      <c r="HSJ32" s="7"/>
      <c r="HSK32" s="7"/>
      <c r="HSL32" s="7"/>
      <c r="HSM32" s="7"/>
      <c r="HSN32" s="7"/>
      <c r="HSO32" s="7"/>
      <c r="HSP32" s="7"/>
      <c r="HSQ32" s="7"/>
      <c r="HSR32" s="7"/>
      <c r="HSS32" s="7"/>
      <c r="HST32" s="7"/>
      <c r="HSU32" s="7"/>
      <c r="HSV32" s="7"/>
      <c r="HSW32" s="7"/>
      <c r="HSX32" s="7"/>
      <c r="HSY32" s="7"/>
      <c r="HSZ32" s="7"/>
      <c r="HTA32" s="7"/>
      <c r="HTB32" s="7"/>
      <c r="HTC32" s="7"/>
      <c r="HTD32" s="7"/>
      <c r="HTE32" s="7"/>
      <c r="HTF32" s="7"/>
      <c r="HTG32" s="7"/>
      <c r="HTH32" s="7"/>
      <c r="HTI32" s="7"/>
      <c r="HTJ32" s="7"/>
      <c r="HTK32" s="7"/>
      <c r="HTL32" s="7"/>
      <c r="HTM32" s="7"/>
      <c r="HTN32" s="7"/>
      <c r="HTO32" s="7"/>
      <c r="HTP32" s="7"/>
      <c r="HTQ32" s="7"/>
      <c r="HTR32" s="7"/>
      <c r="HTS32" s="7"/>
      <c r="HTT32" s="7"/>
      <c r="HTU32" s="7"/>
      <c r="HTV32" s="7"/>
      <c r="HTW32" s="7"/>
      <c r="HTX32" s="7"/>
      <c r="HTY32" s="7"/>
      <c r="HTZ32" s="7"/>
      <c r="HUA32" s="7"/>
      <c r="HUB32" s="7"/>
      <c r="HUC32" s="7"/>
      <c r="HUD32" s="7"/>
      <c r="HUE32" s="7"/>
      <c r="HUF32" s="7"/>
      <c r="HUG32" s="7"/>
      <c r="HUH32" s="7"/>
      <c r="HUI32" s="7"/>
      <c r="HUJ32" s="7"/>
      <c r="HUK32" s="7"/>
      <c r="HUL32" s="7"/>
      <c r="HUM32" s="7"/>
      <c r="HUN32" s="7"/>
      <c r="HUO32" s="7"/>
      <c r="HUP32" s="7"/>
      <c r="HUQ32" s="7"/>
      <c r="HUR32" s="7"/>
      <c r="HUS32" s="7"/>
      <c r="HUT32" s="7"/>
      <c r="HUU32" s="7"/>
      <c r="HUV32" s="7"/>
      <c r="HUW32" s="7"/>
      <c r="HUX32" s="7"/>
      <c r="HUY32" s="7"/>
      <c r="HUZ32" s="7"/>
      <c r="HVA32" s="7"/>
      <c r="HVB32" s="7"/>
      <c r="HVC32" s="7"/>
      <c r="HVD32" s="7"/>
      <c r="HVE32" s="7"/>
      <c r="HVF32" s="7"/>
      <c r="HVG32" s="7"/>
      <c r="HVH32" s="7"/>
      <c r="HVI32" s="7"/>
      <c r="HVJ32" s="7"/>
      <c r="HVK32" s="7"/>
      <c r="HVL32" s="7"/>
      <c r="HVM32" s="7"/>
      <c r="HVN32" s="7"/>
      <c r="HVO32" s="7"/>
      <c r="HVP32" s="7"/>
      <c r="HVQ32" s="7"/>
      <c r="HVR32" s="7"/>
      <c r="HVS32" s="7"/>
      <c r="HVT32" s="7"/>
      <c r="HVU32" s="7"/>
      <c r="HVV32" s="7"/>
      <c r="HVW32" s="7"/>
      <c r="HVX32" s="7"/>
      <c r="HVY32" s="7"/>
      <c r="HVZ32" s="7"/>
      <c r="HWA32" s="7"/>
      <c r="HWB32" s="7"/>
      <c r="HWC32" s="7"/>
      <c r="HWD32" s="7"/>
      <c r="HWE32" s="7"/>
      <c r="HWF32" s="7"/>
      <c r="HWG32" s="7"/>
      <c r="HWH32" s="7"/>
      <c r="HWI32" s="7"/>
      <c r="HWJ32" s="7"/>
      <c r="HWK32" s="7"/>
      <c r="HWL32" s="7"/>
      <c r="HWM32" s="7"/>
      <c r="HWN32" s="7"/>
      <c r="HWO32" s="7"/>
      <c r="HWP32" s="7"/>
      <c r="HWQ32" s="7"/>
      <c r="HWR32" s="7"/>
      <c r="HWS32" s="7"/>
      <c r="HWT32" s="7"/>
      <c r="HWU32" s="7"/>
      <c r="HWV32" s="7"/>
      <c r="HWW32" s="7"/>
      <c r="HWX32" s="7"/>
      <c r="HWY32" s="7"/>
      <c r="HWZ32" s="7"/>
      <c r="HXA32" s="7"/>
      <c r="HXB32" s="7"/>
      <c r="HXC32" s="7"/>
      <c r="HXD32" s="7"/>
      <c r="HXE32" s="7"/>
      <c r="HXF32" s="7"/>
      <c r="HXG32" s="7"/>
      <c r="HXH32" s="7"/>
      <c r="HXI32" s="7"/>
      <c r="HXJ32" s="7"/>
      <c r="HXK32" s="7"/>
      <c r="HXL32" s="7"/>
      <c r="HXM32" s="7"/>
      <c r="HXN32" s="7"/>
      <c r="HXO32" s="7"/>
      <c r="HXP32" s="7"/>
      <c r="HXQ32" s="7"/>
      <c r="HXR32" s="7"/>
      <c r="HXS32" s="7"/>
      <c r="HXT32" s="7"/>
      <c r="HXU32" s="7"/>
      <c r="HXV32" s="7"/>
      <c r="HXW32" s="7"/>
      <c r="HXX32" s="7"/>
      <c r="HXY32" s="7"/>
      <c r="HXZ32" s="7"/>
      <c r="HYA32" s="7"/>
      <c r="HYB32" s="7"/>
      <c r="HYC32" s="7"/>
      <c r="HYD32" s="7"/>
      <c r="HYE32" s="7"/>
      <c r="HYF32" s="7"/>
      <c r="HYG32" s="7"/>
      <c r="HYH32" s="7"/>
      <c r="HYI32" s="7"/>
      <c r="HYJ32" s="7"/>
      <c r="HYK32" s="7"/>
      <c r="HYL32" s="7"/>
      <c r="HYM32" s="7"/>
      <c r="HYN32" s="7"/>
      <c r="HYO32" s="7"/>
      <c r="HYP32" s="7"/>
      <c r="HYQ32" s="7"/>
      <c r="HYR32" s="7"/>
      <c r="HYS32" s="7"/>
      <c r="HYT32" s="7"/>
      <c r="HYU32" s="7"/>
      <c r="HYV32" s="7"/>
      <c r="HYW32" s="7"/>
      <c r="HYX32" s="7"/>
      <c r="HYY32" s="7"/>
      <c r="HYZ32" s="7"/>
      <c r="HZA32" s="7"/>
      <c r="HZB32" s="7"/>
      <c r="HZC32" s="7"/>
      <c r="HZD32" s="7"/>
      <c r="HZE32" s="7"/>
      <c r="HZF32" s="7"/>
      <c r="HZG32" s="7"/>
      <c r="HZH32" s="7"/>
      <c r="HZI32" s="7"/>
      <c r="HZJ32" s="7"/>
      <c r="HZK32" s="7"/>
      <c r="HZL32" s="7"/>
      <c r="HZM32" s="7"/>
      <c r="HZN32" s="7"/>
      <c r="HZO32" s="7"/>
      <c r="HZP32" s="7"/>
      <c r="HZQ32" s="7"/>
      <c r="HZR32" s="7"/>
      <c r="HZS32" s="7"/>
      <c r="HZT32" s="7"/>
      <c r="HZU32" s="7"/>
      <c r="HZV32" s="7"/>
      <c r="HZW32" s="7"/>
      <c r="HZX32" s="7"/>
      <c r="HZY32" s="7"/>
      <c r="HZZ32" s="7"/>
      <c r="IAA32" s="7"/>
      <c r="IAB32" s="7"/>
      <c r="IAC32" s="7"/>
      <c r="IAD32" s="7"/>
      <c r="IAE32" s="7"/>
      <c r="IAF32" s="7"/>
      <c r="IAG32" s="7"/>
      <c r="IAH32" s="7"/>
      <c r="IAI32" s="7"/>
      <c r="IAJ32" s="7"/>
      <c r="IAK32" s="7"/>
      <c r="IAL32" s="7"/>
      <c r="IAM32" s="7"/>
      <c r="IAN32" s="7"/>
      <c r="IAO32" s="7"/>
      <c r="IAP32" s="7"/>
      <c r="IAQ32" s="7"/>
      <c r="IAR32" s="7"/>
      <c r="IAS32" s="7"/>
      <c r="IAT32" s="7"/>
      <c r="IAU32" s="7"/>
      <c r="IAV32" s="7"/>
      <c r="IAW32" s="7"/>
      <c r="IAX32" s="7"/>
      <c r="IAY32" s="7"/>
      <c r="IAZ32" s="7"/>
      <c r="IBA32" s="7"/>
      <c r="IBB32" s="7"/>
      <c r="IBC32" s="7"/>
      <c r="IBD32" s="7"/>
      <c r="IBE32" s="7"/>
      <c r="IBF32" s="7"/>
      <c r="IBG32" s="7"/>
      <c r="IBH32" s="7"/>
      <c r="IBI32" s="7"/>
      <c r="IBJ32" s="7"/>
      <c r="IBK32" s="7"/>
      <c r="IBL32" s="7"/>
      <c r="IBM32" s="7"/>
      <c r="IBN32" s="7"/>
      <c r="IBO32" s="7"/>
      <c r="IBP32" s="7"/>
      <c r="IBQ32" s="7"/>
      <c r="IBR32" s="7"/>
      <c r="IBS32" s="7"/>
      <c r="IBT32" s="7"/>
      <c r="IBU32" s="7"/>
      <c r="IBV32" s="7"/>
      <c r="IBW32" s="7"/>
      <c r="IBX32" s="7"/>
      <c r="IBY32" s="7"/>
      <c r="IBZ32" s="7"/>
      <c r="ICA32" s="7"/>
      <c r="ICB32" s="7"/>
      <c r="ICD32" s="7"/>
      <c r="ICE32" s="7"/>
      <c r="ICF32" s="7"/>
      <c r="ICG32" s="7"/>
      <c r="ICH32" s="7"/>
      <c r="ICI32" s="7"/>
      <c r="ICJ32" s="7"/>
      <c r="ICK32" s="7"/>
      <c r="ICL32" s="7"/>
      <c r="ICM32" s="7"/>
      <c r="ICN32" s="7"/>
      <c r="ICO32" s="7"/>
      <c r="ICP32" s="7"/>
      <c r="ICQ32" s="7"/>
      <c r="ICR32" s="7"/>
      <c r="ICS32" s="7"/>
      <c r="ICT32" s="7"/>
      <c r="ICU32" s="7"/>
      <c r="ICV32" s="7"/>
      <c r="ICW32" s="7"/>
      <c r="ICX32" s="7"/>
      <c r="ICY32" s="7"/>
      <c r="ICZ32" s="7"/>
      <c r="IDA32" s="7"/>
      <c r="IDB32" s="7"/>
      <c r="IDC32" s="7"/>
      <c r="IDD32" s="7"/>
      <c r="IDE32" s="7"/>
      <c r="IDF32" s="7"/>
      <c r="IDG32" s="7"/>
      <c r="IDH32" s="7"/>
      <c r="IDI32" s="7"/>
      <c r="IDJ32" s="7"/>
      <c r="IDK32" s="7"/>
      <c r="IDL32" s="7"/>
      <c r="IDM32" s="7"/>
      <c r="IDN32" s="7"/>
      <c r="IDO32" s="7"/>
      <c r="IDP32" s="7"/>
      <c r="IDQ32" s="7"/>
      <c r="IDR32" s="7"/>
      <c r="IDS32" s="7"/>
      <c r="IDT32" s="7"/>
      <c r="IDU32" s="7"/>
      <c r="IDV32" s="7"/>
      <c r="IDW32" s="7"/>
      <c r="IDX32" s="7"/>
      <c r="IDY32" s="7"/>
      <c r="IDZ32" s="7"/>
      <c r="IEA32" s="7"/>
      <c r="IEB32" s="7"/>
      <c r="IEC32" s="7"/>
      <c r="IED32" s="7"/>
      <c r="IEE32" s="7"/>
      <c r="IEF32" s="7"/>
      <c r="IEG32" s="7"/>
      <c r="IEH32" s="7"/>
      <c r="IEI32" s="7"/>
      <c r="IEJ32" s="7"/>
      <c r="IEK32" s="7"/>
      <c r="IEL32" s="7"/>
      <c r="IEM32" s="7"/>
      <c r="IEN32" s="7"/>
      <c r="IEO32" s="7"/>
      <c r="IEP32" s="7"/>
      <c r="IEQ32" s="7"/>
      <c r="IER32" s="7"/>
      <c r="IES32" s="7"/>
      <c r="IET32" s="7"/>
      <c r="IEU32" s="7"/>
      <c r="IEV32" s="7"/>
      <c r="IEW32" s="7"/>
      <c r="IEX32" s="7"/>
      <c r="IEY32" s="7"/>
      <c r="IEZ32" s="7"/>
      <c r="IFA32" s="7"/>
      <c r="IFB32" s="7"/>
      <c r="IFC32" s="7"/>
      <c r="IFD32" s="7"/>
      <c r="IFE32" s="7"/>
      <c r="IFF32" s="7"/>
      <c r="IFG32" s="7"/>
      <c r="IFH32" s="7"/>
      <c r="IFI32" s="7"/>
      <c r="IFJ32" s="7"/>
      <c r="IFK32" s="7"/>
      <c r="IFL32" s="7"/>
      <c r="IFM32" s="7"/>
      <c r="IFN32" s="7"/>
      <c r="IFO32" s="7"/>
      <c r="IFP32" s="7"/>
      <c r="IFQ32" s="7"/>
      <c r="IFR32" s="7"/>
      <c r="IFS32" s="7"/>
      <c r="IFT32" s="7"/>
      <c r="IFU32" s="7"/>
      <c r="IFV32" s="7"/>
      <c r="IFW32" s="7"/>
      <c r="IFX32" s="7"/>
      <c r="IFY32" s="7"/>
      <c r="IFZ32" s="7"/>
      <c r="IGA32" s="7"/>
      <c r="IGB32" s="7"/>
      <c r="IGC32" s="7"/>
      <c r="IGD32" s="7"/>
      <c r="IGE32" s="7"/>
      <c r="IGF32" s="7"/>
      <c r="IGG32" s="7"/>
      <c r="IGH32" s="7"/>
      <c r="IGI32" s="7"/>
      <c r="IGJ32" s="7"/>
      <c r="IGK32" s="7"/>
      <c r="IGL32" s="7"/>
      <c r="IGM32" s="7"/>
      <c r="IGN32" s="7"/>
      <c r="IGO32" s="7"/>
      <c r="IGP32" s="7"/>
      <c r="IGQ32" s="7"/>
      <c r="IGR32" s="7"/>
      <c r="IGS32" s="7"/>
      <c r="IGT32" s="7"/>
      <c r="IGU32" s="7"/>
      <c r="IGV32" s="7"/>
      <c r="IGW32" s="7"/>
      <c r="IGX32" s="7"/>
      <c r="IGY32" s="7"/>
      <c r="IGZ32" s="7"/>
      <c r="IHA32" s="7"/>
      <c r="IHB32" s="7"/>
      <c r="IHC32" s="7"/>
      <c r="IHD32" s="7"/>
      <c r="IHE32" s="7"/>
      <c r="IHF32" s="7"/>
      <c r="IHG32" s="7"/>
      <c r="IHH32" s="7"/>
      <c r="IHI32" s="7"/>
      <c r="IHJ32" s="7"/>
      <c r="IHK32" s="7"/>
      <c r="IHL32" s="7"/>
      <c r="IHM32" s="7"/>
      <c r="IHN32" s="7"/>
      <c r="IHO32" s="7"/>
      <c r="IHP32" s="7"/>
      <c r="IHQ32" s="7"/>
      <c r="IHR32" s="7"/>
      <c r="IHS32" s="7"/>
      <c r="IHT32" s="7"/>
      <c r="IHU32" s="7"/>
      <c r="IHV32" s="7"/>
      <c r="IHW32" s="7"/>
      <c r="IHX32" s="7"/>
      <c r="IHY32" s="7"/>
      <c r="IHZ32" s="7"/>
      <c r="IIA32" s="7"/>
      <c r="IIB32" s="7"/>
      <c r="IIC32" s="7"/>
      <c r="IID32" s="7"/>
      <c r="IIE32" s="7"/>
      <c r="IIF32" s="7"/>
      <c r="IIG32" s="7"/>
      <c r="IIH32" s="7"/>
      <c r="III32" s="7"/>
      <c r="IIJ32" s="7"/>
      <c r="IIK32" s="7"/>
      <c r="IIL32" s="7"/>
      <c r="IIM32" s="7"/>
      <c r="IIN32" s="7"/>
      <c r="IIO32" s="7"/>
      <c r="IIP32" s="7"/>
      <c r="IIQ32" s="7"/>
      <c r="IIR32" s="7"/>
      <c r="IIS32" s="7"/>
      <c r="IIT32" s="7"/>
      <c r="IIU32" s="7"/>
      <c r="IIV32" s="7"/>
      <c r="IIW32" s="7"/>
      <c r="IIX32" s="7"/>
      <c r="IIY32" s="7"/>
      <c r="IIZ32" s="7"/>
      <c r="IJA32" s="7"/>
      <c r="IJB32" s="7"/>
      <c r="IJC32" s="7"/>
      <c r="IJD32" s="7"/>
      <c r="IJE32" s="7"/>
      <c r="IJF32" s="7"/>
      <c r="IJG32" s="7"/>
      <c r="IJH32" s="7"/>
      <c r="IJI32" s="7"/>
      <c r="IJJ32" s="7"/>
      <c r="IJK32" s="7"/>
      <c r="IJL32" s="7"/>
      <c r="IJM32" s="7"/>
      <c r="IJN32" s="7"/>
      <c r="IJO32" s="7"/>
      <c r="IJP32" s="7"/>
      <c r="IJQ32" s="7"/>
      <c r="IJR32" s="7"/>
      <c r="IJS32" s="7"/>
      <c r="IJT32" s="7"/>
      <c r="IJU32" s="7"/>
      <c r="IJV32" s="7"/>
      <c r="IJW32" s="7"/>
      <c r="IJX32" s="7"/>
      <c r="IJY32" s="7"/>
      <c r="IJZ32" s="7"/>
      <c r="IKA32" s="7"/>
      <c r="IKB32" s="7"/>
      <c r="IKC32" s="7"/>
      <c r="IKD32" s="7"/>
      <c r="IKE32" s="7"/>
      <c r="IKF32" s="7"/>
      <c r="IKG32" s="7"/>
      <c r="IKH32" s="7"/>
      <c r="IKI32" s="7"/>
      <c r="IKJ32" s="7"/>
      <c r="IKK32" s="7"/>
      <c r="IKL32" s="7"/>
      <c r="IKM32" s="7"/>
      <c r="IKN32" s="7"/>
      <c r="IKO32" s="7"/>
      <c r="IKP32" s="7"/>
      <c r="IKQ32" s="7"/>
      <c r="IKR32" s="7"/>
      <c r="IKS32" s="7"/>
      <c r="IKT32" s="7"/>
      <c r="IKU32" s="7"/>
      <c r="IKV32" s="7"/>
      <c r="IKW32" s="7"/>
      <c r="IKX32" s="7"/>
      <c r="IKY32" s="7"/>
      <c r="IKZ32" s="7"/>
      <c r="ILA32" s="7"/>
      <c r="ILB32" s="7"/>
      <c r="ILC32" s="7"/>
      <c r="ILD32" s="7"/>
      <c r="ILE32" s="7"/>
      <c r="ILF32" s="7"/>
      <c r="ILG32" s="7"/>
      <c r="ILH32" s="7"/>
      <c r="ILI32" s="7"/>
      <c r="ILJ32" s="7"/>
      <c r="ILK32" s="7"/>
      <c r="ILL32" s="7"/>
      <c r="ILM32" s="7"/>
      <c r="ILN32" s="7"/>
      <c r="ILO32" s="7"/>
      <c r="ILP32" s="7"/>
      <c r="ILQ32" s="7"/>
      <c r="ILR32" s="7"/>
      <c r="ILS32" s="7"/>
      <c r="ILT32" s="7"/>
      <c r="ILU32" s="7"/>
      <c r="ILV32" s="7"/>
      <c r="ILW32" s="7"/>
      <c r="ILX32" s="7"/>
      <c r="ILZ32" s="7"/>
      <c r="IMA32" s="7"/>
      <c r="IMB32" s="7"/>
      <c r="IMC32" s="7"/>
      <c r="IMD32" s="7"/>
      <c r="IME32" s="7"/>
      <c r="IMF32" s="7"/>
      <c r="IMG32" s="7"/>
      <c r="IMH32" s="7"/>
      <c r="IMI32" s="7"/>
      <c r="IMJ32" s="7"/>
      <c r="IMK32" s="7"/>
      <c r="IML32" s="7"/>
      <c r="IMM32" s="7"/>
      <c r="IMN32" s="7"/>
      <c r="IMO32" s="7"/>
      <c r="IMP32" s="7"/>
      <c r="IMQ32" s="7"/>
      <c r="IMR32" s="7"/>
      <c r="IMS32" s="7"/>
      <c r="IMT32" s="7"/>
      <c r="IMU32" s="7"/>
      <c r="IMV32" s="7"/>
      <c r="IMW32" s="7"/>
      <c r="IMX32" s="7"/>
      <c r="IMY32" s="7"/>
      <c r="IMZ32" s="7"/>
      <c r="INA32" s="7"/>
      <c r="INB32" s="7"/>
      <c r="INC32" s="7"/>
      <c r="IND32" s="7"/>
      <c r="INE32" s="7"/>
      <c r="INF32" s="7"/>
      <c r="ING32" s="7"/>
      <c r="INH32" s="7"/>
      <c r="INI32" s="7"/>
      <c r="INJ32" s="7"/>
      <c r="INK32" s="7"/>
      <c r="INL32" s="7"/>
      <c r="INM32" s="7"/>
      <c r="INN32" s="7"/>
      <c r="INO32" s="7"/>
      <c r="INP32" s="7"/>
      <c r="INQ32" s="7"/>
      <c r="INR32" s="7"/>
      <c r="INS32" s="7"/>
      <c r="INT32" s="7"/>
      <c r="INU32" s="7"/>
      <c r="INV32" s="7"/>
      <c r="INW32" s="7"/>
      <c r="INX32" s="7"/>
      <c r="INY32" s="7"/>
      <c r="INZ32" s="7"/>
      <c r="IOA32" s="7"/>
      <c r="IOB32" s="7"/>
      <c r="IOC32" s="7"/>
      <c r="IOD32" s="7"/>
      <c r="IOE32" s="7"/>
      <c r="IOF32" s="7"/>
      <c r="IOG32" s="7"/>
      <c r="IOH32" s="7"/>
      <c r="IOI32" s="7"/>
      <c r="IOJ32" s="7"/>
      <c r="IOK32" s="7"/>
      <c r="IOL32" s="7"/>
      <c r="IOM32" s="7"/>
      <c r="ION32" s="7"/>
      <c r="IOO32" s="7"/>
      <c r="IOP32" s="7"/>
      <c r="IOQ32" s="7"/>
      <c r="IOR32" s="7"/>
      <c r="IOS32" s="7"/>
      <c r="IOT32" s="7"/>
      <c r="IOU32" s="7"/>
      <c r="IOV32" s="7"/>
      <c r="IOW32" s="7"/>
      <c r="IOX32" s="7"/>
      <c r="IOY32" s="7"/>
      <c r="IOZ32" s="7"/>
      <c r="IPA32" s="7"/>
      <c r="IPB32" s="7"/>
      <c r="IPC32" s="7"/>
      <c r="IPD32" s="7"/>
      <c r="IPE32" s="7"/>
      <c r="IPF32" s="7"/>
      <c r="IPG32" s="7"/>
      <c r="IPH32" s="7"/>
      <c r="IPI32" s="7"/>
      <c r="IPJ32" s="7"/>
      <c r="IPK32" s="7"/>
      <c r="IPL32" s="7"/>
      <c r="IPM32" s="7"/>
      <c r="IPN32" s="7"/>
      <c r="IPO32" s="7"/>
      <c r="IPP32" s="7"/>
      <c r="IPQ32" s="7"/>
      <c r="IPR32" s="7"/>
      <c r="IPS32" s="7"/>
      <c r="IPT32" s="7"/>
      <c r="IPU32" s="7"/>
      <c r="IPV32" s="7"/>
      <c r="IPW32" s="7"/>
      <c r="IPX32" s="7"/>
      <c r="IPY32" s="7"/>
      <c r="IPZ32" s="7"/>
      <c r="IQA32" s="7"/>
      <c r="IQB32" s="7"/>
      <c r="IQC32" s="7"/>
      <c r="IQD32" s="7"/>
      <c r="IQE32" s="7"/>
      <c r="IQF32" s="7"/>
      <c r="IQG32" s="7"/>
      <c r="IQH32" s="7"/>
      <c r="IQI32" s="7"/>
      <c r="IQJ32" s="7"/>
      <c r="IQK32" s="7"/>
      <c r="IQL32" s="7"/>
      <c r="IQM32" s="7"/>
      <c r="IQN32" s="7"/>
      <c r="IQO32" s="7"/>
      <c r="IQP32" s="7"/>
      <c r="IQQ32" s="7"/>
      <c r="IQR32" s="7"/>
      <c r="IQS32" s="7"/>
      <c r="IQT32" s="7"/>
      <c r="IQU32" s="7"/>
      <c r="IQV32" s="7"/>
      <c r="IQW32" s="7"/>
      <c r="IQX32" s="7"/>
      <c r="IQY32" s="7"/>
      <c r="IQZ32" s="7"/>
      <c r="IRA32" s="7"/>
      <c r="IRB32" s="7"/>
      <c r="IRC32" s="7"/>
      <c r="IRD32" s="7"/>
      <c r="IRE32" s="7"/>
      <c r="IRF32" s="7"/>
      <c r="IRG32" s="7"/>
      <c r="IRH32" s="7"/>
      <c r="IRI32" s="7"/>
      <c r="IRJ32" s="7"/>
      <c r="IRK32" s="7"/>
      <c r="IRL32" s="7"/>
      <c r="IRM32" s="7"/>
      <c r="IRN32" s="7"/>
      <c r="IRO32" s="7"/>
      <c r="IRP32" s="7"/>
      <c r="IRQ32" s="7"/>
      <c r="IRR32" s="7"/>
      <c r="IRS32" s="7"/>
      <c r="IRT32" s="7"/>
      <c r="IRU32" s="7"/>
      <c r="IRV32" s="7"/>
      <c r="IRW32" s="7"/>
      <c r="IRX32" s="7"/>
      <c r="IRY32" s="7"/>
      <c r="IRZ32" s="7"/>
      <c r="ISA32" s="7"/>
      <c r="ISB32" s="7"/>
      <c r="ISC32" s="7"/>
      <c r="ISD32" s="7"/>
      <c r="ISE32" s="7"/>
      <c r="ISF32" s="7"/>
      <c r="ISG32" s="7"/>
      <c r="ISH32" s="7"/>
      <c r="ISI32" s="7"/>
      <c r="ISJ32" s="7"/>
      <c r="ISK32" s="7"/>
      <c r="ISL32" s="7"/>
      <c r="ISM32" s="7"/>
      <c r="ISN32" s="7"/>
      <c r="ISO32" s="7"/>
      <c r="ISP32" s="7"/>
      <c r="ISQ32" s="7"/>
      <c r="ISR32" s="7"/>
      <c r="ISS32" s="7"/>
      <c r="IST32" s="7"/>
      <c r="ISU32" s="7"/>
      <c r="ISV32" s="7"/>
      <c r="ISW32" s="7"/>
      <c r="ISX32" s="7"/>
      <c r="ISY32" s="7"/>
      <c r="ISZ32" s="7"/>
      <c r="ITA32" s="7"/>
      <c r="ITB32" s="7"/>
      <c r="ITC32" s="7"/>
      <c r="ITD32" s="7"/>
      <c r="ITE32" s="7"/>
      <c r="ITF32" s="7"/>
      <c r="ITG32" s="7"/>
      <c r="ITH32" s="7"/>
      <c r="ITI32" s="7"/>
      <c r="ITJ32" s="7"/>
      <c r="ITK32" s="7"/>
      <c r="ITL32" s="7"/>
      <c r="ITM32" s="7"/>
      <c r="ITN32" s="7"/>
      <c r="ITO32" s="7"/>
      <c r="ITP32" s="7"/>
      <c r="ITQ32" s="7"/>
      <c r="ITR32" s="7"/>
      <c r="ITS32" s="7"/>
      <c r="ITT32" s="7"/>
      <c r="ITU32" s="7"/>
      <c r="ITV32" s="7"/>
      <c r="ITW32" s="7"/>
      <c r="ITX32" s="7"/>
      <c r="ITY32" s="7"/>
      <c r="ITZ32" s="7"/>
      <c r="IUA32" s="7"/>
      <c r="IUB32" s="7"/>
      <c r="IUC32" s="7"/>
      <c r="IUD32" s="7"/>
      <c r="IUE32" s="7"/>
      <c r="IUF32" s="7"/>
      <c r="IUG32" s="7"/>
      <c r="IUH32" s="7"/>
      <c r="IUI32" s="7"/>
      <c r="IUJ32" s="7"/>
      <c r="IUK32" s="7"/>
      <c r="IUL32" s="7"/>
      <c r="IUM32" s="7"/>
      <c r="IUN32" s="7"/>
      <c r="IUO32" s="7"/>
      <c r="IUP32" s="7"/>
      <c r="IUQ32" s="7"/>
      <c r="IUR32" s="7"/>
      <c r="IUS32" s="7"/>
      <c r="IUT32" s="7"/>
      <c r="IUU32" s="7"/>
      <c r="IUV32" s="7"/>
      <c r="IUW32" s="7"/>
      <c r="IUX32" s="7"/>
      <c r="IUY32" s="7"/>
      <c r="IUZ32" s="7"/>
      <c r="IVA32" s="7"/>
      <c r="IVB32" s="7"/>
      <c r="IVC32" s="7"/>
      <c r="IVD32" s="7"/>
      <c r="IVE32" s="7"/>
      <c r="IVF32" s="7"/>
      <c r="IVG32" s="7"/>
      <c r="IVH32" s="7"/>
      <c r="IVI32" s="7"/>
      <c r="IVJ32" s="7"/>
      <c r="IVK32" s="7"/>
      <c r="IVL32" s="7"/>
      <c r="IVM32" s="7"/>
      <c r="IVN32" s="7"/>
      <c r="IVO32" s="7"/>
      <c r="IVP32" s="7"/>
      <c r="IVQ32" s="7"/>
      <c r="IVR32" s="7"/>
      <c r="IVS32" s="7"/>
      <c r="IVT32" s="7"/>
      <c r="IVV32" s="7"/>
      <c r="IVW32" s="7"/>
      <c r="IVX32" s="7"/>
      <c r="IVY32" s="7"/>
      <c r="IVZ32" s="7"/>
      <c r="IWA32" s="7"/>
      <c r="IWB32" s="7"/>
      <c r="IWC32" s="7"/>
      <c r="IWD32" s="7"/>
      <c r="IWE32" s="7"/>
      <c r="IWF32" s="7"/>
      <c r="IWG32" s="7"/>
      <c r="IWH32" s="7"/>
      <c r="IWI32" s="7"/>
      <c r="IWJ32" s="7"/>
      <c r="IWK32" s="7"/>
      <c r="IWL32" s="7"/>
      <c r="IWM32" s="7"/>
      <c r="IWN32" s="7"/>
      <c r="IWO32" s="7"/>
      <c r="IWP32" s="7"/>
      <c r="IWQ32" s="7"/>
      <c r="IWR32" s="7"/>
      <c r="IWS32" s="7"/>
      <c r="IWT32" s="7"/>
      <c r="IWU32" s="7"/>
      <c r="IWV32" s="7"/>
      <c r="IWW32" s="7"/>
      <c r="IWX32" s="7"/>
      <c r="IWY32" s="7"/>
      <c r="IWZ32" s="7"/>
      <c r="IXA32" s="7"/>
      <c r="IXB32" s="7"/>
      <c r="IXC32" s="7"/>
      <c r="IXD32" s="7"/>
      <c r="IXE32" s="7"/>
      <c r="IXF32" s="7"/>
      <c r="IXG32" s="7"/>
      <c r="IXH32" s="7"/>
      <c r="IXI32" s="7"/>
      <c r="IXJ32" s="7"/>
      <c r="IXK32" s="7"/>
      <c r="IXL32" s="7"/>
      <c r="IXM32" s="7"/>
      <c r="IXN32" s="7"/>
      <c r="IXO32" s="7"/>
      <c r="IXP32" s="7"/>
      <c r="IXQ32" s="7"/>
      <c r="IXR32" s="7"/>
      <c r="IXS32" s="7"/>
      <c r="IXT32" s="7"/>
      <c r="IXU32" s="7"/>
      <c r="IXV32" s="7"/>
      <c r="IXW32" s="7"/>
      <c r="IXX32" s="7"/>
      <c r="IXY32" s="7"/>
      <c r="IXZ32" s="7"/>
      <c r="IYA32" s="7"/>
      <c r="IYB32" s="7"/>
      <c r="IYC32" s="7"/>
      <c r="IYD32" s="7"/>
      <c r="IYE32" s="7"/>
      <c r="IYF32" s="7"/>
      <c r="IYG32" s="7"/>
      <c r="IYH32" s="7"/>
      <c r="IYI32" s="7"/>
      <c r="IYJ32" s="7"/>
      <c r="IYK32" s="7"/>
      <c r="IYL32" s="7"/>
      <c r="IYM32" s="7"/>
      <c r="IYN32" s="7"/>
      <c r="IYO32" s="7"/>
      <c r="IYP32" s="7"/>
      <c r="IYQ32" s="7"/>
      <c r="IYR32" s="7"/>
      <c r="IYS32" s="7"/>
      <c r="IYT32" s="7"/>
      <c r="IYU32" s="7"/>
      <c r="IYV32" s="7"/>
      <c r="IYW32" s="7"/>
      <c r="IYX32" s="7"/>
      <c r="IYY32" s="7"/>
      <c r="IYZ32" s="7"/>
      <c r="IZA32" s="7"/>
      <c r="IZB32" s="7"/>
      <c r="IZC32" s="7"/>
      <c r="IZD32" s="7"/>
      <c r="IZE32" s="7"/>
      <c r="IZF32" s="7"/>
      <c r="IZG32" s="7"/>
      <c r="IZH32" s="7"/>
      <c r="IZI32" s="7"/>
      <c r="IZJ32" s="7"/>
      <c r="IZK32" s="7"/>
      <c r="IZL32" s="7"/>
      <c r="IZM32" s="7"/>
      <c r="IZN32" s="7"/>
      <c r="IZO32" s="7"/>
      <c r="IZP32" s="7"/>
      <c r="IZQ32" s="7"/>
      <c r="IZR32" s="7"/>
      <c r="IZS32" s="7"/>
      <c r="IZT32" s="7"/>
      <c r="IZU32" s="7"/>
      <c r="IZV32" s="7"/>
      <c r="IZW32" s="7"/>
      <c r="IZX32" s="7"/>
      <c r="IZY32" s="7"/>
      <c r="IZZ32" s="7"/>
      <c r="JAA32" s="7"/>
      <c r="JAB32" s="7"/>
      <c r="JAC32" s="7"/>
      <c r="JAD32" s="7"/>
      <c r="JAE32" s="7"/>
      <c r="JAF32" s="7"/>
      <c r="JAG32" s="7"/>
      <c r="JAH32" s="7"/>
      <c r="JAI32" s="7"/>
      <c r="JAJ32" s="7"/>
      <c r="JAK32" s="7"/>
      <c r="JAL32" s="7"/>
      <c r="JAM32" s="7"/>
      <c r="JAN32" s="7"/>
      <c r="JAO32" s="7"/>
      <c r="JAP32" s="7"/>
      <c r="JAQ32" s="7"/>
      <c r="JAR32" s="7"/>
      <c r="JAS32" s="7"/>
      <c r="JAT32" s="7"/>
      <c r="JAU32" s="7"/>
      <c r="JAV32" s="7"/>
      <c r="JAW32" s="7"/>
      <c r="JAX32" s="7"/>
      <c r="JAY32" s="7"/>
      <c r="JAZ32" s="7"/>
      <c r="JBA32" s="7"/>
      <c r="JBB32" s="7"/>
      <c r="JBC32" s="7"/>
      <c r="JBD32" s="7"/>
      <c r="JBE32" s="7"/>
      <c r="JBF32" s="7"/>
      <c r="JBG32" s="7"/>
      <c r="JBH32" s="7"/>
      <c r="JBI32" s="7"/>
      <c r="JBJ32" s="7"/>
      <c r="JBK32" s="7"/>
      <c r="JBL32" s="7"/>
      <c r="JBM32" s="7"/>
      <c r="JBN32" s="7"/>
      <c r="JBO32" s="7"/>
      <c r="JBP32" s="7"/>
      <c r="JBQ32" s="7"/>
      <c r="JBR32" s="7"/>
      <c r="JBS32" s="7"/>
      <c r="JBT32" s="7"/>
      <c r="JBU32" s="7"/>
      <c r="JBV32" s="7"/>
      <c r="JBW32" s="7"/>
      <c r="JBX32" s="7"/>
      <c r="JBY32" s="7"/>
      <c r="JBZ32" s="7"/>
      <c r="JCA32" s="7"/>
      <c r="JCB32" s="7"/>
      <c r="JCC32" s="7"/>
      <c r="JCD32" s="7"/>
      <c r="JCE32" s="7"/>
      <c r="JCF32" s="7"/>
      <c r="JCG32" s="7"/>
      <c r="JCH32" s="7"/>
      <c r="JCI32" s="7"/>
      <c r="JCJ32" s="7"/>
      <c r="JCK32" s="7"/>
      <c r="JCL32" s="7"/>
      <c r="JCM32" s="7"/>
      <c r="JCN32" s="7"/>
      <c r="JCO32" s="7"/>
      <c r="JCP32" s="7"/>
      <c r="JCQ32" s="7"/>
      <c r="JCR32" s="7"/>
      <c r="JCS32" s="7"/>
      <c r="JCT32" s="7"/>
      <c r="JCU32" s="7"/>
      <c r="JCV32" s="7"/>
      <c r="JCW32" s="7"/>
      <c r="JCX32" s="7"/>
      <c r="JCY32" s="7"/>
      <c r="JCZ32" s="7"/>
      <c r="JDA32" s="7"/>
      <c r="JDB32" s="7"/>
      <c r="JDC32" s="7"/>
      <c r="JDD32" s="7"/>
      <c r="JDE32" s="7"/>
      <c r="JDF32" s="7"/>
      <c r="JDG32" s="7"/>
      <c r="JDH32" s="7"/>
      <c r="JDI32" s="7"/>
      <c r="JDJ32" s="7"/>
      <c r="JDK32" s="7"/>
      <c r="JDL32" s="7"/>
      <c r="JDM32" s="7"/>
      <c r="JDN32" s="7"/>
      <c r="JDO32" s="7"/>
      <c r="JDP32" s="7"/>
      <c r="JDQ32" s="7"/>
      <c r="JDR32" s="7"/>
      <c r="JDS32" s="7"/>
      <c r="JDT32" s="7"/>
      <c r="JDU32" s="7"/>
      <c r="JDV32" s="7"/>
      <c r="JDW32" s="7"/>
      <c r="JDX32" s="7"/>
      <c r="JDY32" s="7"/>
      <c r="JDZ32" s="7"/>
      <c r="JEA32" s="7"/>
      <c r="JEB32" s="7"/>
      <c r="JEC32" s="7"/>
      <c r="JED32" s="7"/>
      <c r="JEE32" s="7"/>
      <c r="JEF32" s="7"/>
      <c r="JEG32" s="7"/>
      <c r="JEH32" s="7"/>
      <c r="JEI32" s="7"/>
      <c r="JEJ32" s="7"/>
      <c r="JEK32" s="7"/>
      <c r="JEL32" s="7"/>
      <c r="JEM32" s="7"/>
      <c r="JEN32" s="7"/>
      <c r="JEO32" s="7"/>
      <c r="JEP32" s="7"/>
      <c r="JEQ32" s="7"/>
      <c r="JER32" s="7"/>
      <c r="JES32" s="7"/>
      <c r="JET32" s="7"/>
      <c r="JEU32" s="7"/>
      <c r="JEV32" s="7"/>
      <c r="JEW32" s="7"/>
      <c r="JEX32" s="7"/>
      <c r="JEY32" s="7"/>
      <c r="JEZ32" s="7"/>
      <c r="JFA32" s="7"/>
      <c r="JFB32" s="7"/>
      <c r="JFC32" s="7"/>
      <c r="JFD32" s="7"/>
      <c r="JFE32" s="7"/>
      <c r="JFF32" s="7"/>
      <c r="JFG32" s="7"/>
      <c r="JFH32" s="7"/>
      <c r="JFI32" s="7"/>
      <c r="JFJ32" s="7"/>
      <c r="JFK32" s="7"/>
      <c r="JFL32" s="7"/>
      <c r="JFM32" s="7"/>
      <c r="JFN32" s="7"/>
      <c r="JFO32" s="7"/>
      <c r="JFP32" s="7"/>
      <c r="JFR32" s="7"/>
      <c r="JFS32" s="7"/>
      <c r="JFT32" s="7"/>
      <c r="JFU32" s="7"/>
      <c r="JFV32" s="7"/>
      <c r="JFW32" s="7"/>
      <c r="JFX32" s="7"/>
      <c r="JFY32" s="7"/>
      <c r="JFZ32" s="7"/>
      <c r="JGA32" s="7"/>
      <c r="JGB32" s="7"/>
      <c r="JGC32" s="7"/>
      <c r="JGD32" s="7"/>
      <c r="JGE32" s="7"/>
      <c r="JGF32" s="7"/>
      <c r="JGG32" s="7"/>
      <c r="JGH32" s="7"/>
      <c r="JGI32" s="7"/>
      <c r="JGJ32" s="7"/>
      <c r="JGK32" s="7"/>
      <c r="JGL32" s="7"/>
      <c r="JGM32" s="7"/>
      <c r="JGN32" s="7"/>
      <c r="JGO32" s="7"/>
      <c r="JGP32" s="7"/>
      <c r="JGQ32" s="7"/>
      <c r="JGR32" s="7"/>
      <c r="JGS32" s="7"/>
      <c r="JGT32" s="7"/>
      <c r="JGU32" s="7"/>
      <c r="JGV32" s="7"/>
      <c r="JGW32" s="7"/>
      <c r="JGX32" s="7"/>
      <c r="JGY32" s="7"/>
      <c r="JGZ32" s="7"/>
      <c r="JHA32" s="7"/>
      <c r="JHB32" s="7"/>
      <c r="JHC32" s="7"/>
      <c r="JHD32" s="7"/>
      <c r="JHE32" s="7"/>
      <c r="JHF32" s="7"/>
      <c r="JHG32" s="7"/>
      <c r="JHH32" s="7"/>
      <c r="JHI32" s="7"/>
      <c r="JHJ32" s="7"/>
      <c r="JHK32" s="7"/>
      <c r="JHL32" s="7"/>
      <c r="JHM32" s="7"/>
      <c r="JHN32" s="7"/>
      <c r="JHO32" s="7"/>
      <c r="JHP32" s="7"/>
      <c r="JHQ32" s="7"/>
      <c r="JHR32" s="7"/>
      <c r="JHS32" s="7"/>
      <c r="JHT32" s="7"/>
      <c r="JHU32" s="7"/>
      <c r="JHV32" s="7"/>
      <c r="JHW32" s="7"/>
      <c r="JHX32" s="7"/>
      <c r="JHY32" s="7"/>
      <c r="JHZ32" s="7"/>
      <c r="JIA32" s="7"/>
      <c r="JIB32" s="7"/>
      <c r="JIC32" s="7"/>
      <c r="JID32" s="7"/>
      <c r="JIE32" s="7"/>
      <c r="JIF32" s="7"/>
      <c r="JIG32" s="7"/>
      <c r="JIH32" s="7"/>
      <c r="JII32" s="7"/>
      <c r="JIJ32" s="7"/>
      <c r="JIK32" s="7"/>
      <c r="JIL32" s="7"/>
      <c r="JIM32" s="7"/>
      <c r="JIN32" s="7"/>
      <c r="JIO32" s="7"/>
      <c r="JIP32" s="7"/>
      <c r="JIQ32" s="7"/>
      <c r="JIR32" s="7"/>
      <c r="JIS32" s="7"/>
      <c r="JIT32" s="7"/>
      <c r="JIU32" s="7"/>
      <c r="JIV32" s="7"/>
      <c r="JIW32" s="7"/>
      <c r="JIX32" s="7"/>
      <c r="JIY32" s="7"/>
      <c r="JIZ32" s="7"/>
      <c r="JJA32" s="7"/>
      <c r="JJB32" s="7"/>
      <c r="JJC32" s="7"/>
      <c r="JJD32" s="7"/>
      <c r="JJE32" s="7"/>
      <c r="JJF32" s="7"/>
      <c r="JJG32" s="7"/>
      <c r="JJH32" s="7"/>
      <c r="JJI32" s="7"/>
      <c r="JJJ32" s="7"/>
      <c r="JJK32" s="7"/>
      <c r="JJL32" s="7"/>
      <c r="JJM32" s="7"/>
      <c r="JJN32" s="7"/>
      <c r="JJO32" s="7"/>
      <c r="JJP32" s="7"/>
      <c r="JJQ32" s="7"/>
      <c r="JJR32" s="7"/>
      <c r="JJS32" s="7"/>
      <c r="JJT32" s="7"/>
      <c r="JJU32" s="7"/>
      <c r="JJV32" s="7"/>
      <c r="JJW32" s="7"/>
      <c r="JJX32" s="7"/>
      <c r="JJY32" s="7"/>
      <c r="JJZ32" s="7"/>
      <c r="JKA32" s="7"/>
      <c r="JKB32" s="7"/>
      <c r="JKC32" s="7"/>
      <c r="JKD32" s="7"/>
      <c r="JKE32" s="7"/>
      <c r="JKF32" s="7"/>
      <c r="JKG32" s="7"/>
      <c r="JKH32" s="7"/>
      <c r="JKI32" s="7"/>
      <c r="JKJ32" s="7"/>
      <c r="JKK32" s="7"/>
      <c r="JKL32" s="7"/>
      <c r="JKM32" s="7"/>
      <c r="JKN32" s="7"/>
      <c r="JKO32" s="7"/>
      <c r="JKP32" s="7"/>
      <c r="JKQ32" s="7"/>
      <c r="JKR32" s="7"/>
      <c r="JKS32" s="7"/>
      <c r="JKT32" s="7"/>
      <c r="JKU32" s="7"/>
      <c r="JKV32" s="7"/>
      <c r="JKW32" s="7"/>
      <c r="JKX32" s="7"/>
      <c r="JKY32" s="7"/>
      <c r="JKZ32" s="7"/>
      <c r="JLA32" s="7"/>
      <c r="JLB32" s="7"/>
      <c r="JLC32" s="7"/>
      <c r="JLD32" s="7"/>
      <c r="JLE32" s="7"/>
      <c r="JLF32" s="7"/>
      <c r="JLG32" s="7"/>
      <c r="JLH32" s="7"/>
      <c r="JLI32" s="7"/>
      <c r="JLJ32" s="7"/>
      <c r="JLK32" s="7"/>
      <c r="JLL32" s="7"/>
      <c r="JLM32" s="7"/>
      <c r="JLN32" s="7"/>
      <c r="JLO32" s="7"/>
      <c r="JLP32" s="7"/>
      <c r="JLQ32" s="7"/>
      <c r="JLR32" s="7"/>
      <c r="JLS32" s="7"/>
      <c r="JLT32" s="7"/>
      <c r="JLU32" s="7"/>
      <c r="JLV32" s="7"/>
      <c r="JLW32" s="7"/>
      <c r="JLX32" s="7"/>
      <c r="JLY32" s="7"/>
      <c r="JLZ32" s="7"/>
      <c r="JMA32" s="7"/>
      <c r="JMB32" s="7"/>
      <c r="JMC32" s="7"/>
      <c r="JMD32" s="7"/>
      <c r="JME32" s="7"/>
      <c r="JMF32" s="7"/>
      <c r="JMG32" s="7"/>
      <c r="JMH32" s="7"/>
      <c r="JMI32" s="7"/>
      <c r="JMJ32" s="7"/>
      <c r="JMK32" s="7"/>
      <c r="JML32" s="7"/>
      <c r="JMM32" s="7"/>
      <c r="JMN32" s="7"/>
      <c r="JMO32" s="7"/>
      <c r="JMP32" s="7"/>
      <c r="JMQ32" s="7"/>
      <c r="JMR32" s="7"/>
      <c r="JMS32" s="7"/>
      <c r="JMT32" s="7"/>
      <c r="JMU32" s="7"/>
      <c r="JMV32" s="7"/>
      <c r="JMW32" s="7"/>
      <c r="JMX32" s="7"/>
      <c r="JMY32" s="7"/>
      <c r="JMZ32" s="7"/>
      <c r="JNA32" s="7"/>
      <c r="JNB32" s="7"/>
      <c r="JNC32" s="7"/>
      <c r="JND32" s="7"/>
      <c r="JNE32" s="7"/>
      <c r="JNF32" s="7"/>
      <c r="JNG32" s="7"/>
      <c r="JNH32" s="7"/>
      <c r="JNI32" s="7"/>
      <c r="JNJ32" s="7"/>
      <c r="JNK32" s="7"/>
      <c r="JNL32" s="7"/>
      <c r="JNM32" s="7"/>
      <c r="JNN32" s="7"/>
      <c r="JNO32" s="7"/>
      <c r="JNP32" s="7"/>
      <c r="JNQ32" s="7"/>
      <c r="JNR32" s="7"/>
      <c r="JNS32" s="7"/>
      <c r="JNT32" s="7"/>
      <c r="JNU32" s="7"/>
      <c r="JNV32" s="7"/>
      <c r="JNW32" s="7"/>
      <c r="JNX32" s="7"/>
      <c r="JNY32" s="7"/>
      <c r="JNZ32" s="7"/>
      <c r="JOA32" s="7"/>
      <c r="JOB32" s="7"/>
      <c r="JOC32" s="7"/>
      <c r="JOD32" s="7"/>
      <c r="JOE32" s="7"/>
      <c r="JOF32" s="7"/>
      <c r="JOG32" s="7"/>
      <c r="JOH32" s="7"/>
      <c r="JOI32" s="7"/>
      <c r="JOJ32" s="7"/>
      <c r="JOK32" s="7"/>
      <c r="JOL32" s="7"/>
      <c r="JOM32" s="7"/>
      <c r="JON32" s="7"/>
      <c r="JOO32" s="7"/>
      <c r="JOP32" s="7"/>
      <c r="JOQ32" s="7"/>
      <c r="JOR32" s="7"/>
      <c r="JOS32" s="7"/>
      <c r="JOT32" s="7"/>
      <c r="JOU32" s="7"/>
      <c r="JOV32" s="7"/>
      <c r="JOW32" s="7"/>
      <c r="JOX32" s="7"/>
      <c r="JOY32" s="7"/>
      <c r="JOZ32" s="7"/>
      <c r="JPA32" s="7"/>
      <c r="JPB32" s="7"/>
      <c r="JPC32" s="7"/>
      <c r="JPD32" s="7"/>
      <c r="JPE32" s="7"/>
      <c r="JPF32" s="7"/>
      <c r="JPG32" s="7"/>
      <c r="JPH32" s="7"/>
      <c r="JPI32" s="7"/>
      <c r="JPJ32" s="7"/>
      <c r="JPK32" s="7"/>
      <c r="JPL32" s="7"/>
      <c r="JPN32" s="7"/>
      <c r="JPO32" s="7"/>
      <c r="JPP32" s="7"/>
      <c r="JPQ32" s="7"/>
      <c r="JPR32" s="7"/>
      <c r="JPS32" s="7"/>
      <c r="JPT32" s="7"/>
      <c r="JPU32" s="7"/>
      <c r="JPV32" s="7"/>
      <c r="JPW32" s="7"/>
      <c r="JPX32" s="7"/>
      <c r="JPY32" s="7"/>
      <c r="JPZ32" s="7"/>
      <c r="JQA32" s="7"/>
      <c r="JQB32" s="7"/>
      <c r="JQC32" s="7"/>
      <c r="JQD32" s="7"/>
      <c r="JQE32" s="7"/>
      <c r="JQF32" s="7"/>
      <c r="JQG32" s="7"/>
      <c r="JQH32" s="7"/>
      <c r="JQI32" s="7"/>
      <c r="JQJ32" s="7"/>
      <c r="JQK32" s="7"/>
      <c r="JQL32" s="7"/>
      <c r="JQM32" s="7"/>
      <c r="JQN32" s="7"/>
      <c r="JQO32" s="7"/>
      <c r="JQP32" s="7"/>
      <c r="JQQ32" s="7"/>
      <c r="JQR32" s="7"/>
      <c r="JQS32" s="7"/>
      <c r="JQT32" s="7"/>
      <c r="JQU32" s="7"/>
      <c r="JQV32" s="7"/>
      <c r="JQW32" s="7"/>
      <c r="JQX32" s="7"/>
      <c r="JQY32" s="7"/>
      <c r="JQZ32" s="7"/>
      <c r="JRA32" s="7"/>
      <c r="JRB32" s="7"/>
      <c r="JRC32" s="7"/>
      <c r="JRD32" s="7"/>
      <c r="JRE32" s="7"/>
      <c r="JRF32" s="7"/>
      <c r="JRG32" s="7"/>
      <c r="JRH32" s="7"/>
      <c r="JRI32" s="7"/>
      <c r="JRJ32" s="7"/>
      <c r="JRK32" s="7"/>
      <c r="JRL32" s="7"/>
      <c r="JRM32" s="7"/>
      <c r="JRN32" s="7"/>
      <c r="JRO32" s="7"/>
      <c r="JRP32" s="7"/>
      <c r="JRQ32" s="7"/>
      <c r="JRR32" s="7"/>
      <c r="JRS32" s="7"/>
      <c r="JRT32" s="7"/>
      <c r="JRU32" s="7"/>
      <c r="JRV32" s="7"/>
      <c r="JRW32" s="7"/>
      <c r="JRX32" s="7"/>
      <c r="JRY32" s="7"/>
      <c r="JRZ32" s="7"/>
      <c r="JSA32" s="7"/>
      <c r="JSB32" s="7"/>
      <c r="JSC32" s="7"/>
      <c r="JSD32" s="7"/>
      <c r="JSE32" s="7"/>
      <c r="JSF32" s="7"/>
      <c r="JSG32" s="7"/>
      <c r="JSH32" s="7"/>
      <c r="JSI32" s="7"/>
      <c r="JSJ32" s="7"/>
      <c r="JSK32" s="7"/>
      <c r="JSL32" s="7"/>
      <c r="JSM32" s="7"/>
      <c r="JSN32" s="7"/>
      <c r="JSO32" s="7"/>
      <c r="JSP32" s="7"/>
      <c r="JSQ32" s="7"/>
      <c r="JSR32" s="7"/>
      <c r="JSS32" s="7"/>
      <c r="JST32" s="7"/>
      <c r="JSU32" s="7"/>
      <c r="JSV32" s="7"/>
      <c r="JSW32" s="7"/>
      <c r="JSX32" s="7"/>
      <c r="JSY32" s="7"/>
      <c r="JSZ32" s="7"/>
      <c r="JTA32" s="7"/>
      <c r="JTB32" s="7"/>
      <c r="JTC32" s="7"/>
      <c r="JTD32" s="7"/>
      <c r="JTE32" s="7"/>
      <c r="JTF32" s="7"/>
      <c r="JTG32" s="7"/>
      <c r="JTH32" s="7"/>
      <c r="JTI32" s="7"/>
      <c r="JTJ32" s="7"/>
      <c r="JTK32" s="7"/>
      <c r="JTL32" s="7"/>
      <c r="JTM32" s="7"/>
      <c r="JTN32" s="7"/>
      <c r="JTO32" s="7"/>
      <c r="JTP32" s="7"/>
      <c r="JTQ32" s="7"/>
      <c r="JTR32" s="7"/>
      <c r="JTS32" s="7"/>
      <c r="JTT32" s="7"/>
      <c r="JTU32" s="7"/>
      <c r="JTV32" s="7"/>
      <c r="JTW32" s="7"/>
      <c r="JTX32" s="7"/>
      <c r="JTY32" s="7"/>
      <c r="JTZ32" s="7"/>
      <c r="JUA32" s="7"/>
      <c r="JUB32" s="7"/>
      <c r="JUC32" s="7"/>
      <c r="JUD32" s="7"/>
      <c r="JUE32" s="7"/>
      <c r="JUF32" s="7"/>
      <c r="JUG32" s="7"/>
      <c r="JUH32" s="7"/>
      <c r="JUI32" s="7"/>
      <c r="JUJ32" s="7"/>
      <c r="JUK32" s="7"/>
      <c r="JUL32" s="7"/>
      <c r="JUM32" s="7"/>
      <c r="JUN32" s="7"/>
      <c r="JUO32" s="7"/>
      <c r="JUP32" s="7"/>
      <c r="JUQ32" s="7"/>
      <c r="JUR32" s="7"/>
      <c r="JUS32" s="7"/>
      <c r="JUT32" s="7"/>
      <c r="JUU32" s="7"/>
      <c r="JUV32" s="7"/>
      <c r="JUW32" s="7"/>
      <c r="JUX32" s="7"/>
      <c r="JUY32" s="7"/>
      <c r="JUZ32" s="7"/>
      <c r="JVA32" s="7"/>
      <c r="JVB32" s="7"/>
      <c r="JVC32" s="7"/>
      <c r="JVD32" s="7"/>
      <c r="JVE32" s="7"/>
      <c r="JVF32" s="7"/>
      <c r="JVG32" s="7"/>
      <c r="JVH32" s="7"/>
      <c r="JVI32" s="7"/>
      <c r="JVJ32" s="7"/>
      <c r="JVK32" s="7"/>
      <c r="JVL32" s="7"/>
      <c r="JVM32" s="7"/>
      <c r="JVN32" s="7"/>
      <c r="JVO32" s="7"/>
      <c r="JVP32" s="7"/>
      <c r="JVQ32" s="7"/>
      <c r="JVR32" s="7"/>
      <c r="JVS32" s="7"/>
      <c r="JVT32" s="7"/>
      <c r="JVU32" s="7"/>
      <c r="JVV32" s="7"/>
      <c r="JVW32" s="7"/>
      <c r="JVX32" s="7"/>
      <c r="JVY32" s="7"/>
      <c r="JVZ32" s="7"/>
      <c r="JWA32" s="7"/>
      <c r="JWB32" s="7"/>
      <c r="JWC32" s="7"/>
      <c r="JWD32" s="7"/>
      <c r="JWE32" s="7"/>
      <c r="JWF32" s="7"/>
      <c r="JWG32" s="7"/>
      <c r="JWH32" s="7"/>
      <c r="JWI32" s="7"/>
      <c r="JWJ32" s="7"/>
      <c r="JWK32" s="7"/>
      <c r="JWL32" s="7"/>
      <c r="JWM32" s="7"/>
      <c r="JWN32" s="7"/>
      <c r="JWO32" s="7"/>
      <c r="JWP32" s="7"/>
      <c r="JWQ32" s="7"/>
      <c r="JWR32" s="7"/>
      <c r="JWS32" s="7"/>
      <c r="JWT32" s="7"/>
      <c r="JWU32" s="7"/>
      <c r="JWV32" s="7"/>
      <c r="JWW32" s="7"/>
      <c r="JWX32" s="7"/>
      <c r="JWY32" s="7"/>
      <c r="JWZ32" s="7"/>
      <c r="JXA32" s="7"/>
      <c r="JXB32" s="7"/>
      <c r="JXC32" s="7"/>
      <c r="JXD32" s="7"/>
      <c r="JXE32" s="7"/>
      <c r="JXF32" s="7"/>
      <c r="JXG32" s="7"/>
      <c r="JXH32" s="7"/>
      <c r="JXI32" s="7"/>
      <c r="JXJ32" s="7"/>
      <c r="JXK32" s="7"/>
      <c r="JXL32" s="7"/>
      <c r="JXM32" s="7"/>
      <c r="JXN32" s="7"/>
      <c r="JXO32" s="7"/>
      <c r="JXP32" s="7"/>
      <c r="JXQ32" s="7"/>
      <c r="JXR32" s="7"/>
      <c r="JXS32" s="7"/>
      <c r="JXT32" s="7"/>
      <c r="JXU32" s="7"/>
      <c r="JXV32" s="7"/>
      <c r="JXW32" s="7"/>
      <c r="JXX32" s="7"/>
      <c r="JXY32" s="7"/>
      <c r="JXZ32" s="7"/>
      <c r="JYA32" s="7"/>
      <c r="JYB32" s="7"/>
      <c r="JYC32" s="7"/>
      <c r="JYD32" s="7"/>
      <c r="JYE32" s="7"/>
      <c r="JYF32" s="7"/>
      <c r="JYG32" s="7"/>
      <c r="JYH32" s="7"/>
      <c r="JYI32" s="7"/>
      <c r="JYJ32" s="7"/>
      <c r="JYK32" s="7"/>
      <c r="JYL32" s="7"/>
      <c r="JYM32" s="7"/>
      <c r="JYN32" s="7"/>
      <c r="JYO32" s="7"/>
      <c r="JYP32" s="7"/>
      <c r="JYQ32" s="7"/>
      <c r="JYR32" s="7"/>
      <c r="JYS32" s="7"/>
      <c r="JYT32" s="7"/>
      <c r="JYU32" s="7"/>
      <c r="JYV32" s="7"/>
      <c r="JYW32" s="7"/>
      <c r="JYX32" s="7"/>
      <c r="JYY32" s="7"/>
      <c r="JYZ32" s="7"/>
      <c r="JZA32" s="7"/>
      <c r="JZB32" s="7"/>
      <c r="JZC32" s="7"/>
      <c r="JZD32" s="7"/>
      <c r="JZE32" s="7"/>
      <c r="JZF32" s="7"/>
      <c r="JZG32" s="7"/>
      <c r="JZH32" s="7"/>
      <c r="JZJ32" s="7"/>
      <c r="JZK32" s="7"/>
      <c r="JZL32" s="7"/>
      <c r="JZM32" s="7"/>
      <c r="JZN32" s="7"/>
      <c r="JZO32" s="7"/>
      <c r="JZP32" s="7"/>
      <c r="JZQ32" s="7"/>
      <c r="JZR32" s="7"/>
      <c r="JZS32" s="7"/>
      <c r="JZT32" s="7"/>
      <c r="JZU32" s="7"/>
      <c r="JZV32" s="7"/>
      <c r="JZW32" s="7"/>
      <c r="JZX32" s="7"/>
      <c r="JZY32" s="7"/>
      <c r="JZZ32" s="7"/>
      <c r="KAA32" s="7"/>
      <c r="KAB32" s="7"/>
      <c r="KAC32" s="7"/>
      <c r="KAD32" s="7"/>
      <c r="KAE32" s="7"/>
      <c r="KAF32" s="7"/>
      <c r="KAG32" s="7"/>
      <c r="KAH32" s="7"/>
      <c r="KAI32" s="7"/>
      <c r="KAJ32" s="7"/>
      <c r="KAK32" s="7"/>
      <c r="KAL32" s="7"/>
      <c r="KAM32" s="7"/>
      <c r="KAN32" s="7"/>
      <c r="KAO32" s="7"/>
      <c r="KAP32" s="7"/>
      <c r="KAQ32" s="7"/>
      <c r="KAR32" s="7"/>
      <c r="KAS32" s="7"/>
      <c r="KAT32" s="7"/>
      <c r="KAU32" s="7"/>
      <c r="KAV32" s="7"/>
      <c r="KAW32" s="7"/>
      <c r="KAX32" s="7"/>
      <c r="KAY32" s="7"/>
      <c r="KAZ32" s="7"/>
      <c r="KBA32" s="7"/>
      <c r="KBB32" s="7"/>
      <c r="KBC32" s="7"/>
      <c r="KBD32" s="7"/>
      <c r="KBE32" s="7"/>
      <c r="KBF32" s="7"/>
      <c r="KBG32" s="7"/>
      <c r="KBH32" s="7"/>
      <c r="KBI32" s="7"/>
      <c r="KBJ32" s="7"/>
      <c r="KBK32" s="7"/>
      <c r="KBL32" s="7"/>
      <c r="KBM32" s="7"/>
      <c r="KBN32" s="7"/>
      <c r="KBO32" s="7"/>
      <c r="KBP32" s="7"/>
      <c r="KBQ32" s="7"/>
      <c r="KBR32" s="7"/>
      <c r="KBS32" s="7"/>
      <c r="KBT32" s="7"/>
      <c r="KBU32" s="7"/>
      <c r="KBV32" s="7"/>
      <c r="KBW32" s="7"/>
      <c r="KBX32" s="7"/>
      <c r="KBY32" s="7"/>
      <c r="KBZ32" s="7"/>
      <c r="KCA32" s="7"/>
      <c r="KCB32" s="7"/>
      <c r="KCC32" s="7"/>
      <c r="KCD32" s="7"/>
      <c r="KCE32" s="7"/>
      <c r="KCF32" s="7"/>
      <c r="KCG32" s="7"/>
      <c r="KCH32" s="7"/>
      <c r="KCI32" s="7"/>
      <c r="KCJ32" s="7"/>
      <c r="KCK32" s="7"/>
      <c r="KCL32" s="7"/>
      <c r="KCM32" s="7"/>
      <c r="KCN32" s="7"/>
      <c r="KCO32" s="7"/>
      <c r="KCP32" s="7"/>
      <c r="KCQ32" s="7"/>
      <c r="KCR32" s="7"/>
      <c r="KCS32" s="7"/>
      <c r="KCT32" s="7"/>
      <c r="KCU32" s="7"/>
      <c r="KCV32" s="7"/>
      <c r="KCW32" s="7"/>
      <c r="KCX32" s="7"/>
      <c r="KCY32" s="7"/>
      <c r="KCZ32" s="7"/>
      <c r="KDA32" s="7"/>
      <c r="KDB32" s="7"/>
      <c r="KDC32" s="7"/>
      <c r="KDD32" s="7"/>
      <c r="KDE32" s="7"/>
      <c r="KDF32" s="7"/>
      <c r="KDG32" s="7"/>
      <c r="KDH32" s="7"/>
      <c r="KDI32" s="7"/>
      <c r="KDJ32" s="7"/>
      <c r="KDK32" s="7"/>
      <c r="KDL32" s="7"/>
      <c r="KDM32" s="7"/>
      <c r="KDN32" s="7"/>
      <c r="KDO32" s="7"/>
      <c r="KDP32" s="7"/>
      <c r="KDQ32" s="7"/>
      <c r="KDR32" s="7"/>
      <c r="KDS32" s="7"/>
      <c r="KDT32" s="7"/>
      <c r="KDU32" s="7"/>
      <c r="KDV32" s="7"/>
      <c r="KDW32" s="7"/>
      <c r="KDX32" s="7"/>
      <c r="KDY32" s="7"/>
      <c r="KDZ32" s="7"/>
      <c r="KEA32" s="7"/>
      <c r="KEB32" s="7"/>
      <c r="KEC32" s="7"/>
      <c r="KED32" s="7"/>
      <c r="KEE32" s="7"/>
      <c r="KEF32" s="7"/>
      <c r="KEG32" s="7"/>
      <c r="KEH32" s="7"/>
      <c r="KEI32" s="7"/>
      <c r="KEJ32" s="7"/>
      <c r="KEK32" s="7"/>
      <c r="KEL32" s="7"/>
      <c r="KEM32" s="7"/>
      <c r="KEN32" s="7"/>
      <c r="KEO32" s="7"/>
      <c r="KEP32" s="7"/>
      <c r="KEQ32" s="7"/>
      <c r="KER32" s="7"/>
      <c r="KES32" s="7"/>
      <c r="KET32" s="7"/>
      <c r="KEU32" s="7"/>
      <c r="KEV32" s="7"/>
      <c r="KEW32" s="7"/>
      <c r="KEX32" s="7"/>
      <c r="KEY32" s="7"/>
      <c r="KEZ32" s="7"/>
      <c r="KFA32" s="7"/>
      <c r="KFB32" s="7"/>
      <c r="KFC32" s="7"/>
      <c r="KFD32" s="7"/>
      <c r="KFE32" s="7"/>
      <c r="KFF32" s="7"/>
      <c r="KFG32" s="7"/>
      <c r="KFH32" s="7"/>
      <c r="KFI32" s="7"/>
      <c r="KFJ32" s="7"/>
      <c r="KFK32" s="7"/>
      <c r="KFL32" s="7"/>
      <c r="KFM32" s="7"/>
      <c r="KFN32" s="7"/>
      <c r="KFO32" s="7"/>
      <c r="KFP32" s="7"/>
      <c r="KFQ32" s="7"/>
      <c r="KFR32" s="7"/>
      <c r="KFS32" s="7"/>
      <c r="KFT32" s="7"/>
      <c r="KFU32" s="7"/>
      <c r="KFV32" s="7"/>
      <c r="KFW32" s="7"/>
      <c r="KFX32" s="7"/>
      <c r="KFY32" s="7"/>
      <c r="KFZ32" s="7"/>
      <c r="KGA32" s="7"/>
      <c r="KGB32" s="7"/>
      <c r="KGC32" s="7"/>
      <c r="KGD32" s="7"/>
      <c r="KGE32" s="7"/>
      <c r="KGF32" s="7"/>
      <c r="KGG32" s="7"/>
      <c r="KGH32" s="7"/>
      <c r="KGI32" s="7"/>
      <c r="KGJ32" s="7"/>
      <c r="KGK32" s="7"/>
      <c r="KGL32" s="7"/>
      <c r="KGM32" s="7"/>
      <c r="KGN32" s="7"/>
      <c r="KGO32" s="7"/>
      <c r="KGP32" s="7"/>
      <c r="KGQ32" s="7"/>
      <c r="KGR32" s="7"/>
      <c r="KGS32" s="7"/>
      <c r="KGT32" s="7"/>
      <c r="KGU32" s="7"/>
      <c r="KGV32" s="7"/>
      <c r="KGW32" s="7"/>
      <c r="KGX32" s="7"/>
      <c r="KGY32" s="7"/>
      <c r="KGZ32" s="7"/>
      <c r="KHA32" s="7"/>
      <c r="KHB32" s="7"/>
      <c r="KHC32" s="7"/>
      <c r="KHD32" s="7"/>
      <c r="KHE32" s="7"/>
      <c r="KHF32" s="7"/>
      <c r="KHG32" s="7"/>
      <c r="KHH32" s="7"/>
      <c r="KHI32" s="7"/>
      <c r="KHJ32" s="7"/>
      <c r="KHK32" s="7"/>
      <c r="KHL32" s="7"/>
      <c r="KHM32" s="7"/>
      <c r="KHN32" s="7"/>
      <c r="KHO32" s="7"/>
      <c r="KHP32" s="7"/>
      <c r="KHQ32" s="7"/>
      <c r="KHR32" s="7"/>
      <c r="KHS32" s="7"/>
      <c r="KHT32" s="7"/>
      <c r="KHU32" s="7"/>
      <c r="KHV32" s="7"/>
      <c r="KHW32" s="7"/>
      <c r="KHX32" s="7"/>
      <c r="KHY32" s="7"/>
      <c r="KHZ32" s="7"/>
      <c r="KIA32" s="7"/>
      <c r="KIB32" s="7"/>
      <c r="KIC32" s="7"/>
      <c r="KID32" s="7"/>
      <c r="KIE32" s="7"/>
      <c r="KIF32" s="7"/>
      <c r="KIG32" s="7"/>
      <c r="KIH32" s="7"/>
      <c r="KII32" s="7"/>
      <c r="KIJ32" s="7"/>
      <c r="KIK32" s="7"/>
      <c r="KIL32" s="7"/>
      <c r="KIM32" s="7"/>
      <c r="KIN32" s="7"/>
      <c r="KIO32" s="7"/>
      <c r="KIP32" s="7"/>
      <c r="KIQ32" s="7"/>
      <c r="KIR32" s="7"/>
      <c r="KIS32" s="7"/>
      <c r="KIT32" s="7"/>
      <c r="KIU32" s="7"/>
      <c r="KIV32" s="7"/>
      <c r="KIW32" s="7"/>
      <c r="KIX32" s="7"/>
      <c r="KIY32" s="7"/>
      <c r="KIZ32" s="7"/>
      <c r="KJA32" s="7"/>
      <c r="KJB32" s="7"/>
      <c r="KJC32" s="7"/>
      <c r="KJD32" s="7"/>
      <c r="KJF32" s="7"/>
      <c r="KJG32" s="7"/>
      <c r="KJH32" s="7"/>
      <c r="KJI32" s="7"/>
      <c r="KJJ32" s="7"/>
      <c r="KJK32" s="7"/>
      <c r="KJL32" s="7"/>
      <c r="KJM32" s="7"/>
      <c r="KJN32" s="7"/>
      <c r="KJO32" s="7"/>
      <c r="KJP32" s="7"/>
      <c r="KJQ32" s="7"/>
      <c r="KJR32" s="7"/>
      <c r="KJS32" s="7"/>
      <c r="KJT32" s="7"/>
      <c r="KJU32" s="7"/>
      <c r="KJV32" s="7"/>
      <c r="KJW32" s="7"/>
      <c r="KJX32" s="7"/>
      <c r="KJY32" s="7"/>
      <c r="KJZ32" s="7"/>
      <c r="KKA32" s="7"/>
      <c r="KKB32" s="7"/>
      <c r="KKC32" s="7"/>
      <c r="KKD32" s="7"/>
      <c r="KKE32" s="7"/>
      <c r="KKF32" s="7"/>
      <c r="KKG32" s="7"/>
      <c r="KKH32" s="7"/>
      <c r="KKI32" s="7"/>
      <c r="KKJ32" s="7"/>
      <c r="KKK32" s="7"/>
      <c r="KKL32" s="7"/>
      <c r="KKM32" s="7"/>
      <c r="KKN32" s="7"/>
      <c r="KKO32" s="7"/>
      <c r="KKP32" s="7"/>
      <c r="KKQ32" s="7"/>
      <c r="KKR32" s="7"/>
      <c r="KKS32" s="7"/>
      <c r="KKT32" s="7"/>
      <c r="KKU32" s="7"/>
      <c r="KKV32" s="7"/>
      <c r="KKW32" s="7"/>
      <c r="KKX32" s="7"/>
      <c r="KKY32" s="7"/>
      <c r="KKZ32" s="7"/>
      <c r="KLA32" s="7"/>
      <c r="KLB32" s="7"/>
      <c r="KLC32" s="7"/>
      <c r="KLD32" s="7"/>
      <c r="KLE32" s="7"/>
      <c r="KLF32" s="7"/>
      <c r="KLG32" s="7"/>
      <c r="KLH32" s="7"/>
      <c r="KLI32" s="7"/>
      <c r="KLJ32" s="7"/>
      <c r="KLK32" s="7"/>
      <c r="KLL32" s="7"/>
      <c r="KLM32" s="7"/>
      <c r="KLN32" s="7"/>
      <c r="KLO32" s="7"/>
      <c r="KLP32" s="7"/>
      <c r="KLQ32" s="7"/>
      <c r="KLR32" s="7"/>
      <c r="KLS32" s="7"/>
      <c r="KLT32" s="7"/>
      <c r="KLU32" s="7"/>
      <c r="KLV32" s="7"/>
      <c r="KLW32" s="7"/>
      <c r="KLX32" s="7"/>
      <c r="KLY32" s="7"/>
      <c r="KLZ32" s="7"/>
      <c r="KMA32" s="7"/>
      <c r="KMB32" s="7"/>
      <c r="KMC32" s="7"/>
      <c r="KMD32" s="7"/>
      <c r="KME32" s="7"/>
      <c r="KMF32" s="7"/>
      <c r="KMG32" s="7"/>
      <c r="KMH32" s="7"/>
      <c r="KMI32" s="7"/>
      <c r="KMJ32" s="7"/>
      <c r="KMK32" s="7"/>
      <c r="KML32" s="7"/>
      <c r="KMM32" s="7"/>
      <c r="KMN32" s="7"/>
      <c r="KMO32" s="7"/>
      <c r="KMP32" s="7"/>
      <c r="KMQ32" s="7"/>
      <c r="KMR32" s="7"/>
      <c r="KMS32" s="7"/>
      <c r="KMT32" s="7"/>
      <c r="KMU32" s="7"/>
      <c r="KMV32" s="7"/>
      <c r="KMW32" s="7"/>
      <c r="KMX32" s="7"/>
      <c r="KMY32" s="7"/>
      <c r="KMZ32" s="7"/>
      <c r="KNA32" s="7"/>
      <c r="KNB32" s="7"/>
      <c r="KNC32" s="7"/>
      <c r="KND32" s="7"/>
      <c r="KNE32" s="7"/>
      <c r="KNF32" s="7"/>
      <c r="KNG32" s="7"/>
      <c r="KNH32" s="7"/>
      <c r="KNI32" s="7"/>
      <c r="KNJ32" s="7"/>
      <c r="KNK32" s="7"/>
      <c r="KNL32" s="7"/>
      <c r="KNM32" s="7"/>
      <c r="KNN32" s="7"/>
      <c r="KNO32" s="7"/>
      <c r="KNP32" s="7"/>
      <c r="KNQ32" s="7"/>
      <c r="KNR32" s="7"/>
      <c r="KNS32" s="7"/>
      <c r="KNT32" s="7"/>
      <c r="KNU32" s="7"/>
      <c r="KNV32" s="7"/>
      <c r="KNW32" s="7"/>
      <c r="KNX32" s="7"/>
      <c r="KNY32" s="7"/>
      <c r="KNZ32" s="7"/>
      <c r="KOA32" s="7"/>
      <c r="KOB32" s="7"/>
      <c r="KOC32" s="7"/>
      <c r="KOD32" s="7"/>
      <c r="KOE32" s="7"/>
      <c r="KOF32" s="7"/>
      <c r="KOG32" s="7"/>
      <c r="KOH32" s="7"/>
      <c r="KOI32" s="7"/>
      <c r="KOJ32" s="7"/>
      <c r="KOK32" s="7"/>
      <c r="KOL32" s="7"/>
      <c r="KOM32" s="7"/>
      <c r="KON32" s="7"/>
      <c r="KOO32" s="7"/>
      <c r="KOP32" s="7"/>
      <c r="KOQ32" s="7"/>
      <c r="KOR32" s="7"/>
      <c r="KOS32" s="7"/>
      <c r="KOT32" s="7"/>
      <c r="KOU32" s="7"/>
      <c r="KOV32" s="7"/>
      <c r="KOW32" s="7"/>
      <c r="KOX32" s="7"/>
      <c r="KOY32" s="7"/>
      <c r="KOZ32" s="7"/>
      <c r="KPA32" s="7"/>
      <c r="KPB32" s="7"/>
      <c r="KPC32" s="7"/>
      <c r="KPD32" s="7"/>
      <c r="KPE32" s="7"/>
      <c r="KPF32" s="7"/>
      <c r="KPG32" s="7"/>
      <c r="KPH32" s="7"/>
      <c r="KPI32" s="7"/>
      <c r="KPJ32" s="7"/>
      <c r="KPK32" s="7"/>
      <c r="KPL32" s="7"/>
      <c r="KPM32" s="7"/>
      <c r="KPN32" s="7"/>
      <c r="KPO32" s="7"/>
      <c r="KPP32" s="7"/>
      <c r="KPQ32" s="7"/>
      <c r="KPR32" s="7"/>
      <c r="KPS32" s="7"/>
      <c r="KPT32" s="7"/>
      <c r="KPU32" s="7"/>
      <c r="KPV32" s="7"/>
      <c r="KPW32" s="7"/>
      <c r="KPX32" s="7"/>
      <c r="KPY32" s="7"/>
      <c r="KPZ32" s="7"/>
      <c r="KQA32" s="7"/>
      <c r="KQB32" s="7"/>
      <c r="KQC32" s="7"/>
      <c r="KQD32" s="7"/>
      <c r="KQE32" s="7"/>
      <c r="KQF32" s="7"/>
      <c r="KQG32" s="7"/>
      <c r="KQH32" s="7"/>
      <c r="KQI32" s="7"/>
      <c r="KQJ32" s="7"/>
      <c r="KQK32" s="7"/>
      <c r="KQL32" s="7"/>
      <c r="KQM32" s="7"/>
      <c r="KQN32" s="7"/>
      <c r="KQO32" s="7"/>
      <c r="KQP32" s="7"/>
      <c r="KQQ32" s="7"/>
      <c r="KQR32" s="7"/>
      <c r="KQS32" s="7"/>
      <c r="KQT32" s="7"/>
      <c r="KQU32" s="7"/>
      <c r="KQV32" s="7"/>
      <c r="KQW32" s="7"/>
      <c r="KQX32" s="7"/>
      <c r="KQY32" s="7"/>
      <c r="KQZ32" s="7"/>
      <c r="KRA32" s="7"/>
      <c r="KRB32" s="7"/>
      <c r="KRC32" s="7"/>
      <c r="KRD32" s="7"/>
      <c r="KRE32" s="7"/>
      <c r="KRF32" s="7"/>
      <c r="KRG32" s="7"/>
      <c r="KRH32" s="7"/>
      <c r="KRI32" s="7"/>
      <c r="KRJ32" s="7"/>
      <c r="KRK32" s="7"/>
      <c r="KRL32" s="7"/>
      <c r="KRM32" s="7"/>
      <c r="KRN32" s="7"/>
      <c r="KRO32" s="7"/>
      <c r="KRP32" s="7"/>
      <c r="KRQ32" s="7"/>
      <c r="KRR32" s="7"/>
      <c r="KRS32" s="7"/>
      <c r="KRT32" s="7"/>
      <c r="KRU32" s="7"/>
      <c r="KRV32" s="7"/>
      <c r="KRW32" s="7"/>
      <c r="KRX32" s="7"/>
      <c r="KRY32" s="7"/>
      <c r="KRZ32" s="7"/>
      <c r="KSA32" s="7"/>
      <c r="KSB32" s="7"/>
      <c r="KSC32" s="7"/>
      <c r="KSD32" s="7"/>
      <c r="KSE32" s="7"/>
      <c r="KSF32" s="7"/>
      <c r="KSG32" s="7"/>
      <c r="KSH32" s="7"/>
      <c r="KSI32" s="7"/>
      <c r="KSJ32" s="7"/>
      <c r="KSK32" s="7"/>
      <c r="KSL32" s="7"/>
      <c r="KSM32" s="7"/>
      <c r="KSN32" s="7"/>
      <c r="KSO32" s="7"/>
      <c r="KSP32" s="7"/>
      <c r="KSQ32" s="7"/>
      <c r="KSR32" s="7"/>
      <c r="KSS32" s="7"/>
      <c r="KST32" s="7"/>
      <c r="KSU32" s="7"/>
      <c r="KSV32" s="7"/>
      <c r="KSW32" s="7"/>
      <c r="KSX32" s="7"/>
      <c r="KSY32" s="7"/>
      <c r="KSZ32" s="7"/>
      <c r="KTB32" s="7"/>
      <c r="KTC32" s="7"/>
      <c r="KTD32" s="7"/>
      <c r="KTE32" s="7"/>
      <c r="KTF32" s="7"/>
      <c r="KTG32" s="7"/>
      <c r="KTH32" s="7"/>
      <c r="KTI32" s="7"/>
      <c r="KTJ32" s="7"/>
      <c r="KTK32" s="7"/>
      <c r="KTL32" s="7"/>
      <c r="KTM32" s="7"/>
      <c r="KTN32" s="7"/>
      <c r="KTO32" s="7"/>
      <c r="KTP32" s="7"/>
      <c r="KTQ32" s="7"/>
      <c r="KTR32" s="7"/>
      <c r="KTS32" s="7"/>
      <c r="KTT32" s="7"/>
      <c r="KTU32" s="7"/>
      <c r="KTV32" s="7"/>
      <c r="KTW32" s="7"/>
      <c r="KTX32" s="7"/>
      <c r="KTY32" s="7"/>
      <c r="KTZ32" s="7"/>
      <c r="KUA32" s="7"/>
      <c r="KUB32" s="7"/>
      <c r="KUC32" s="7"/>
      <c r="KUD32" s="7"/>
      <c r="KUE32" s="7"/>
      <c r="KUF32" s="7"/>
      <c r="KUG32" s="7"/>
      <c r="KUH32" s="7"/>
      <c r="KUI32" s="7"/>
      <c r="KUJ32" s="7"/>
      <c r="KUK32" s="7"/>
      <c r="KUL32" s="7"/>
      <c r="KUM32" s="7"/>
      <c r="KUN32" s="7"/>
      <c r="KUO32" s="7"/>
      <c r="KUP32" s="7"/>
      <c r="KUQ32" s="7"/>
      <c r="KUR32" s="7"/>
      <c r="KUS32" s="7"/>
      <c r="KUT32" s="7"/>
      <c r="KUU32" s="7"/>
      <c r="KUV32" s="7"/>
      <c r="KUW32" s="7"/>
      <c r="KUX32" s="7"/>
      <c r="KUY32" s="7"/>
      <c r="KUZ32" s="7"/>
      <c r="KVA32" s="7"/>
      <c r="KVB32" s="7"/>
      <c r="KVC32" s="7"/>
      <c r="KVD32" s="7"/>
      <c r="KVE32" s="7"/>
      <c r="KVF32" s="7"/>
      <c r="KVG32" s="7"/>
      <c r="KVH32" s="7"/>
      <c r="KVI32" s="7"/>
      <c r="KVJ32" s="7"/>
      <c r="KVK32" s="7"/>
      <c r="KVL32" s="7"/>
      <c r="KVM32" s="7"/>
      <c r="KVN32" s="7"/>
      <c r="KVO32" s="7"/>
      <c r="KVP32" s="7"/>
      <c r="KVQ32" s="7"/>
      <c r="KVR32" s="7"/>
      <c r="KVS32" s="7"/>
      <c r="KVT32" s="7"/>
      <c r="KVU32" s="7"/>
      <c r="KVV32" s="7"/>
      <c r="KVW32" s="7"/>
      <c r="KVX32" s="7"/>
      <c r="KVY32" s="7"/>
      <c r="KVZ32" s="7"/>
      <c r="KWA32" s="7"/>
      <c r="KWB32" s="7"/>
      <c r="KWC32" s="7"/>
      <c r="KWD32" s="7"/>
      <c r="KWE32" s="7"/>
      <c r="KWF32" s="7"/>
      <c r="KWG32" s="7"/>
      <c r="KWH32" s="7"/>
      <c r="KWI32" s="7"/>
      <c r="KWJ32" s="7"/>
      <c r="KWK32" s="7"/>
      <c r="KWL32" s="7"/>
      <c r="KWM32" s="7"/>
      <c r="KWN32" s="7"/>
      <c r="KWO32" s="7"/>
      <c r="KWP32" s="7"/>
      <c r="KWQ32" s="7"/>
      <c r="KWR32" s="7"/>
      <c r="KWS32" s="7"/>
      <c r="KWT32" s="7"/>
      <c r="KWU32" s="7"/>
      <c r="KWV32" s="7"/>
      <c r="KWW32" s="7"/>
      <c r="KWX32" s="7"/>
      <c r="KWY32" s="7"/>
      <c r="KWZ32" s="7"/>
      <c r="KXA32" s="7"/>
      <c r="KXB32" s="7"/>
      <c r="KXC32" s="7"/>
      <c r="KXD32" s="7"/>
      <c r="KXE32" s="7"/>
      <c r="KXF32" s="7"/>
      <c r="KXG32" s="7"/>
      <c r="KXH32" s="7"/>
      <c r="KXI32" s="7"/>
      <c r="KXJ32" s="7"/>
      <c r="KXK32" s="7"/>
      <c r="KXL32" s="7"/>
      <c r="KXM32" s="7"/>
      <c r="KXN32" s="7"/>
      <c r="KXO32" s="7"/>
      <c r="KXP32" s="7"/>
      <c r="KXQ32" s="7"/>
      <c r="KXR32" s="7"/>
      <c r="KXS32" s="7"/>
      <c r="KXT32" s="7"/>
      <c r="KXU32" s="7"/>
      <c r="KXV32" s="7"/>
      <c r="KXW32" s="7"/>
      <c r="KXX32" s="7"/>
      <c r="KXY32" s="7"/>
      <c r="KXZ32" s="7"/>
      <c r="KYA32" s="7"/>
      <c r="KYB32" s="7"/>
      <c r="KYC32" s="7"/>
      <c r="KYD32" s="7"/>
      <c r="KYE32" s="7"/>
      <c r="KYF32" s="7"/>
      <c r="KYG32" s="7"/>
      <c r="KYH32" s="7"/>
      <c r="KYI32" s="7"/>
      <c r="KYJ32" s="7"/>
      <c r="KYK32" s="7"/>
      <c r="KYL32" s="7"/>
      <c r="KYM32" s="7"/>
      <c r="KYN32" s="7"/>
      <c r="KYO32" s="7"/>
      <c r="KYP32" s="7"/>
      <c r="KYQ32" s="7"/>
      <c r="KYR32" s="7"/>
      <c r="KYS32" s="7"/>
      <c r="KYT32" s="7"/>
      <c r="KYU32" s="7"/>
      <c r="KYV32" s="7"/>
      <c r="KYW32" s="7"/>
      <c r="KYX32" s="7"/>
      <c r="KYY32" s="7"/>
      <c r="KYZ32" s="7"/>
      <c r="KZA32" s="7"/>
      <c r="KZB32" s="7"/>
      <c r="KZC32" s="7"/>
      <c r="KZD32" s="7"/>
      <c r="KZE32" s="7"/>
      <c r="KZF32" s="7"/>
      <c r="KZG32" s="7"/>
      <c r="KZH32" s="7"/>
      <c r="KZI32" s="7"/>
      <c r="KZJ32" s="7"/>
      <c r="KZK32" s="7"/>
      <c r="KZL32" s="7"/>
      <c r="KZM32" s="7"/>
      <c r="KZN32" s="7"/>
      <c r="KZO32" s="7"/>
      <c r="KZP32" s="7"/>
      <c r="KZQ32" s="7"/>
      <c r="KZR32" s="7"/>
      <c r="KZS32" s="7"/>
      <c r="KZT32" s="7"/>
      <c r="KZU32" s="7"/>
      <c r="KZV32" s="7"/>
      <c r="KZW32" s="7"/>
      <c r="KZX32" s="7"/>
      <c r="KZY32" s="7"/>
      <c r="KZZ32" s="7"/>
      <c r="LAA32" s="7"/>
      <c r="LAB32" s="7"/>
      <c r="LAC32" s="7"/>
      <c r="LAD32" s="7"/>
      <c r="LAE32" s="7"/>
      <c r="LAF32" s="7"/>
      <c r="LAG32" s="7"/>
      <c r="LAH32" s="7"/>
      <c r="LAI32" s="7"/>
      <c r="LAJ32" s="7"/>
      <c r="LAK32" s="7"/>
      <c r="LAL32" s="7"/>
      <c r="LAM32" s="7"/>
      <c r="LAN32" s="7"/>
      <c r="LAO32" s="7"/>
      <c r="LAP32" s="7"/>
      <c r="LAQ32" s="7"/>
      <c r="LAR32" s="7"/>
      <c r="LAS32" s="7"/>
      <c r="LAT32" s="7"/>
      <c r="LAU32" s="7"/>
      <c r="LAV32" s="7"/>
      <c r="LAW32" s="7"/>
      <c r="LAX32" s="7"/>
      <c r="LAY32" s="7"/>
      <c r="LAZ32" s="7"/>
      <c r="LBA32" s="7"/>
      <c r="LBB32" s="7"/>
      <c r="LBC32" s="7"/>
      <c r="LBD32" s="7"/>
      <c r="LBE32" s="7"/>
      <c r="LBF32" s="7"/>
      <c r="LBG32" s="7"/>
      <c r="LBH32" s="7"/>
      <c r="LBI32" s="7"/>
      <c r="LBJ32" s="7"/>
      <c r="LBK32" s="7"/>
      <c r="LBL32" s="7"/>
      <c r="LBM32" s="7"/>
      <c r="LBN32" s="7"/>
      <c r="LBO32" s="7"/>
      <c r="LBP32" s="7"/>
      <c r="LBQ32" s="7"/>
      <c r="LBR32" s="7"/>
      <c r="LBS32" s="7"/>
      <c r="LBT32" s="7"/>
      <c r="LBU32" s="7"/>
      <c r="LBV32" s="7"/>
      <c r="LBW32" s="7"/>
      <c r="LBX32" s="7"/>
      <c r="LBY32" s="7"/>
      <c r="LBZ32" s="7"/>
      <c r="LCA32" s="7"/>
      <c r="LCB32" s="7"/>
      <c r="LCC32" s="7"/>
      <c r="LCD32" s="7"/>
      <c r="LCE32" s="7"/>
      <c r="LCF32" s="7"/>
      <c r="LCG32" s="7"/>
      <c r="LCH32" s="7"/>
      <c r="LCI32" s="7"/>
      <c r="LCJ32" s="7"/>
      <c r="LCK32" s="7"/>
      <c r="LCL32" s="7"/>
      <c r="LCM32" s="7"/>
      <c r="LCN32" s="7"/>
      <c r="LCO32" s="7"/>
      <c r="LCP32" s="7"/>
      <c r="LCQ32" s="7"/>
      <c r="LCR32" s="7"/>
      <c r="LCS32" s="7"/>
      <c r="LCT32" s="7"/>
      <c r="LCU32" s="7"/>
      <c r="LCV32" s="7"/>
      <c r="LCX32" s="7"/>
      <c r="LCY32" s="7"/>
      <c r="LCZ32" s="7"/>
      <c r="LDA32" s="7"/>
      <c r="LDB32" s="7"/>
      <c r="LDC32" s="7"/>
      <c r="LDD32" s="7"/>
      <c r="LDE32" s="7"/>
      <c r="LDF32" s="7"/>
      <c r="LDG32" s="7"/>
      <c r="LDH32" s="7"/>
      <c r="LDI32" s="7"/>
      <c r="LDJ32" s="7"/>
      <c r="LDK32" s="7"/>
      <c r="LDL32" s="7"/>
      <c r="LDM32" s="7"/>
      <c r="LDN32" s="7"/>
      <c r="LDO32" s="7"/>
      <c r="LDP32" s="7"/>
      <c r="LDQ32" s="7"/>
      <c r="LDR32" s="7"/>
      <c r="LDS32" s="7"/>
      <c r="LDT32" s="7"/>
      <c r="LDU32" s="7"/>
      <c r="LDV32" s="7"/>
      <c r="LDW32" s="7"/>
      <c r="LDX32" s="7"/>
      <c r="LDY32" s="7"/>
      <c r="LDZ32" s="7"/>
      <c r="LEA32" s="7"/>
      <c r="LEB32" s="7"/>
      <c r="LEC32" s="7"/>
      <c r="LED32" s="7"/>
      <c r="LEE32" s="7"/>
      <c r="LEF32" s="7"/>
      <c r="LEG32" s="7"/>
      <c r="LEH32" s="7"/>
      <c r="LEI32" s="7"/>
      <c r="LEJ32" s="7"/>
      <c r="LEK32" s="7"/>
      <c r="LEL32" s="7"/>
      <c r="LEM32" s="7"/>
      <c r="LEN32" s="7"/>
      <c r="LEO32" s="7"/>
      <c r="LEP32" s="7"/>
      <c r="LEQ32" s="7"/>
      <c r="LER32" s="7"/>
      <c r="LES32" s="7"/>
      <c r="LET32" s="7"/>
      <c r="LEU32" s="7"/>
      <c r="LEV32" s="7"/>
      <c r="LEW32" s="7"/>
      <c r="LEX32" s="7"/>
      <c r="LEY32" s="7"/>
      <c r="LEZ32" s="7"/>
      <c r="LFA32" s="7"/>
      <c r="LFB32" s="7"/>
      <c r="LFC32" s="7"/>
      <c r="LFD32" s="7"/>
      <c r="LFE32" s="7"/>
      <c r="LFF32" s="7"/>
      <c r="LFG32" s="7"/>
      <c r="LFH32" s="7"/>
      <c r="LFI32" s="7"/>
      <c r="LFJ32" s="7"/>
      <c r="LFK32" s="7"/>
      <c r="LFL32" s="7"/>
      <c r="LFM32" s="7"/>
      <c r="LFN32" s="7"/>
      <c r="LFO32" s="7"/>
      <c r="LFP32" s="7"/>
      <c r="LFQ32" s="7"/>
      <c r="LFR32" s="7"/>
      <c r="LFS32" s="7"/>
      <c r="LFT32" s="7"/>
      <c r="LFU32" s="7"/>
      <c r="LFV32" s="7"/>
      <c r="LFW32" s="7"/>
      <c r="LFX32" s="7"/>
      <c r="LFY32" s="7"/>
      <c r="LFZ32" s="7"/>
      <c r="LGA32" s="7"/>
      <c r="LGB32" s="7"/>
      <c r="LGC32" s="7"/>
      <c r="LGD32" s="7"/>
      <c r="LGE32" s="7"/>
      <c r="LGF32" s="7"/>
      <c r="LGG32" s="7"/>
      <c r="LGH32" s="7"/>
      <c r="LGI32" s="7"/>
      <c r="LGJ32" s="7"/>
      <c r="LGK32" s="7"/>
      <c r="LGL32" s="7"/>
      <c r="LGM32" s="7"/>
      <c r="LGN32" s="7"/>
      <c r="LGO32" s="7"/>
      <c r="LGP32" s="7"/>
      <c r="LGQ32" s="7"/>
      <c r="LGR32" s="7"/>
      <c r="LGS32" s="7"/>
      <c r="LGT32" s="7"/>
      <c r="LGU32" s="7"/>
      <c r="LGV32" s="7"/>
      <c r="LGW32" s="7"/>
      <c r="LGX32" s="7"/>
      <c r="LGY32" s="7"/>
      <c r="LGZ32" s="7"/>
      <c r="LHA32" s="7"/>
      <c r="LHB32" s="7"/>
      <c r="LHC32" s="7"/>
      <c r="LHD32" s="7"/>
      <c r="LHE32" s="7"/>
      <c r="LHF32" s="7"/>
      <c r="LHG32" s="7"/>
      <c r="LHH32" s="7"/>
      <c r="LHI32" s="7"/>
      <c r="LHJ32" s="7"/>
      <c r="LHK32" s="7"/>
      <c r="LHL32" s="7"/>
      <c r="LHM32" s="7"/>
      <c r="LHN32" s="7"/>
      <c r="LHO32" s="7"/>
      <c r="LHP32" s="7"/>
      <c r="LHQ32" s="7"/>
      <c r="LHR32" s="7"/>
      <c r="LHS32" s="7"/>
      <c r="LHT32" s="7"/>
      <c r="LHU32" s="7"/>
      <c r="LHV32" s="7"/>
      <c r="LHW32" s="7"/>
      <c r="LHX32" s="7"/>
      <c r="LHY32" s="7"/>
      <c r="LHZ32" s="7"/>
      <c r="LIA32" s="7"/>
      <c r="LIB32" s="7"/>
      <c r="LIC32" s="7"/>
      <c r="LID32" s="7"/>
      <c r="LIE32" s="7"/>
      <c r="LIF32" s="7"/>
      <c r="LIG32" s="7"/>
      <c r="LIH32" s="7"/>
      <c r="LII32" s="7"/>
      <c r="LIJ32" s="7"/>
      <c r="LIK32" s="7"/>
      <c r="LIL32" s="7"/>
      <c r="LIM32" s="7"/>
      <c r="LIN32" s="7"/>
      <c r="LIO32" s="7"/>
      <c r="LIP32" s="7"/>
      <c r="LIQ32" s="7"/>
      <c r="LIR32" s="7"/>
      <c r="LIS32" s="7"/>
      <c r="LIT32" s="7"/>
      <c r="LIU32" s="7"/>
      <c r="LIV32" s="7"/>
      <c r="LIW32" s="7"/>
      <c r="LIX32" s="7"/>
      <c r="LIY32" s="7"/>
      <c r="LIZ32" s="7"/>
      <c r="LJA32" s="7"/>
      <c r="LJB32" s="7"/>
      <c r="LJC32" s="7"/>
      <c r="LJD32" s="7"/>
      <c r="LJE32" s="7"/>
      <c r="LJF32" s="7"/>
      <c r="LJG32" s="7"/>
      <c r="LJH32" s="7"/>
      <c r="LJI32" s="7"/>
      <c r="LJJ32" s="7"/>
      <c r="LJK32" s="7"/>
      <c r="LJL32" s="7"/>
      <c r="LJM32" s="7"/>
      <c r="LJN32" s="7"/>
      <c r="LJO32" s="7"/>
      <c r="LJP32" s="7"/>
      <c r="LJQ32" s="7"/>
      <c r="LJR32" s="7"/>
      <c r="LJS32" s="7"/>
      <c r="LJT32" s="7"/>
      <c r="LJU32" s="7"/>
      <c r="LJV32" s="7"/>
      <c r="LJW32" s="7"/>
      <c r="LJX32" s="7"/>
      <c r="LJY32" s="7"/>
      <c r="LJZ32" s="7"/>
      <c r="LKA32" s="7"/>
      <c r="LKB32" s="7"/>
      <c r="LKC32" s="7"/>
      <c r="LKD32" s="7"/>
      <c r="LKE32" s="7"/>
      <c r="LKF32" s="7"/>
      <c r="LKG32" s="7"/>
      <c r="LKH32" s="7"/>
      <c r="LKI32" s="7"/>
      <c r="LKJ32" s="7"/>
      <c r="LKK32" s="7"/>
      <c r="LKL32" s="7"/>
      <c r="LKM32" s="7"/>
      <c r="LKN32" s="7"/>
      <c r="LKO32" s="7"/>
      <c r="LKP32" s="7"/>
      <c r="LKQ32" s="7"/>
      <c r="LKR32" s="7"/>
      <c r="LKS32" s="7"/>
      <c r="LKT32" s="7"/>
      <c r="LKU32" s="7"/>
      <c r="LKV32" s="7"/>
      <c r="LKW32" s="7"/>
      <c r="LKX32" s="7"/>
      <c r="LKY32" s="7"/>
      <c r="LKZ32" s="7"/>
      <c r="LLA32" s="7"/>
      <c r="LLB32" s="7"/>
      <c r="LLC32" s="7"/>
      <c r="LLD32" s="7"/>
      <c r="LLE32" s="7"/>
      <c r="LLF32" s="7"/>
      <c r="LLG32" s="7"/>
      <c r="LLH32" s="7"/>
      <c r="LLI32" s="7"/>
      <c r="LLJ32" s="7"/>
      <c r="LLK32" s="7"/>
      <c r="LLL32" s="7"/>
      <c r="LLM32" s="7"/>
      <c r="LLN32" s="7"/>
      <c r="LLO32" s="7"/>
      <c r="LLP32" s="7"/>
      <c r="LLQ32" s="7"/>
      <c r="LLR32" s="7"/>
      <c r="LLS32" s="7"/>
      <c r="LLT32" s="7"/>
      <c r="LLU32" s="7"/>
      <c r="LLV32" s="7"/>
      <c r="LLW32" s="7"/>
      <c r="LLX32" s="7"/>
      <c r="LLY32" s="7"/>
      <c r="LLZ32" s="7"/>
      <c r="LMA32" s="7"/>
      <c r="LMB32" s="7"/>
      <c r="LMC32" s="7"/>
      <c r="LMD32" s="7"/>
      <c r="LME32" s="7"/>
      <c r="LMF32" s="7"/>
      <c r="LMG32" s="7"/>
      <c r="LMH32" s="7"/>
      <c r="LMI32" s="7"/>
      <c r="LMJ32" s="7"/>
      <c r="LMK32" s="7"/>
      <c r="LML32" s="7"/>
      <c r="LMM32" s="7"/>
      <c r="LMN32" s="7"/>
      <c r="LMO32" s="7"/>
      <c r="LMP32" s="7"/>
      <c r="LMQ32" s="7"/>
      <c r="LMR32" s="7"/>
      <c r="LMT32" s="7"/>
      <c r="LMU32" s="7"/>
      <c r="LMV32" s="7"/>
      <c r="LMW32" s="7"/>
      <c r="LMX32" s="7"/>
      <c r="LMY32" s="7"/>
      <c r="LMZ32" s="7"/>
      <c r="LNA32" s="7"/>
      <c r="LNB32" s="7"/>
      <c r="LNC32" s="7"/>
      <c r="LND32" s="7"/>
      <c r="LNE32" s="7"/>
      <c r="LNF32" s="7"/>
      <c r="LNG32" s="7"/>
      <c r="LNH32" s="7"/>
      <c r="LNI32" s="7"/>
      <c r="LNJ32" s="7"/>
      <c r="LNK32" s="7"/>
      <c r="LNL32" s="7"/>
      <c r="LNM32" s="7"/>
      <c r="LNN32" s="7"/>
      <c r="LNO32" s="7"/>
      <c r="LNP32" s="7"/>
      <c r="LNQ32" s="7"/>
      <c r="LNR32" s="7"/>
      <c r="LNS32" s="7"/>
      <c r="LNT32" s="7"/>
      <c r="LNU32" s="7"/>
      <c r="LNV32" s="7"/>
      <c r="LNW32" s="7"/>
      <c r="LNX32" s="7"/>
      <c r="LNY32" s="7"/>
      <c r="LNZ32" s="7"/>
      <c r="LOA32" s="7"/>
      <c r="LOB32" s="7"/>
      <c r="LOC32" s="7"/>
      <c r="LOD32" s="7"/>
      <c r="LOE32" s="7"/>
      <c r="LOF32" s="7"/>
      <c r="LOG32" s="7"/>
      <c r="LOH32" s="7"/>
      <c r="LOI32" s="7"/>
      <c r="LOJ32" s="7"/>
      <c r="LOK32" s="7"/>
      <c r="LOL32" s="7"/>
      <c r="LOM32" s="7"/>
      <c r="LON32" s="7"/>
      <c r="LOO32" s="7"/>
      <c r="LOP32" s="7"/>
      <c r="LOQ32" s="7"/>
      <c r="LOR32" s="7"/>
      <c r="LOS32" s="7"/>
      <c r="LOT32" s="7"/>
      <c r="LOU32" s="7"/>
      <c r="LOV32" s="7"/>
      <c r="LOW32" s="7"/>
      <c r="LOX32" s="7"/>
      <c r="LOY32" s="7"/>
      <c r="LOZ32" s="7"/>
      <c r="LPA32" s="7"/>
      <c r="LPB32" s="7"/>
      <c r="LPC32" s="7"/>
      <c r="LPD32" s="7"/>
      <c r="LPE32" s="7"/>
      <c r="LPF32" s="7"/>
      <c r="LPG32" s="7"/>
      <c r="LPH32" s="7"/>
      <c r="LPI32" s="7"/>
      <c r="LPJ32" s="7"/>
      <c r="LPK32" s="7"/>
      <c r="LPL32" s="7"/>
      <c r="LPM32" s="7"/>
      <c r="LPN32" s="7"/>
      <c r="LPO32" s="7"/>
      <c r="LPP32" s="7"/>
      <c r="LPQ32" s="7"/>
      <c r="LPR32" s="7"/>
      <c r="LPS32" s="7"/>
      <c r="LPT32" s="7"/>
      <c r="LPU32" s="7"/>
      <c r="LPV32" s="7"/>
      <c r="LPW32" s="7"/>
      <c r="LPX32" s="7"/>
      <c r="LPY32" s="7"/>
      <c r="LPZ32" s="7"/>
      <c r="LQA32" s="7"/>
      <c r="LQB32" s="7"/>
      <c r="LQC32" s="7"/>
      <c r="LQD32" s="7"/>
      <c r="LQE32" s="7"/>
      <c r="LQF32" s="7"/>
      <c r="LQG32" s="7"/>
      <c r="LQH32" s="7"/>
      <c r="LQI32" s="7"/>
      <c r="LQJ32" s="7"/>
      <c r="LQK32" s="7"/>
      <c r="LQL32" s="7"/>
      <c r="LQM32" s="7"/>
      <c r="LQN32" s="7"/>
      <c r="LQO32" s="7"/>
      <c r="LQP32" s="7"/>
      <c r="LQQ32" s="7"/>
      <c r="LQR32" s="7"/>
      <c r="LQS32" s="7"/>
      <c r="LQT32" s="7"/>
      <c r="LQU32" s="7"/>
      <c r="LQV32" s="7"/>
      <c r="LQW32" s="7"/>
      <c r="LQX32" s="7"/>
      <c r="LQY32" s="7"/>
      <c r="LQZ32" s="7"/>
      <c r="LRA32" s="7"/>
      <c r="LRB32" s="7"/>
      <c r="LRC32" s="7"/>
      <c r="LRD32" s="7"/>
      <c r="LRE32" s="7"/>
      <c r="LRF32" s="7"/>
      <c r="LRG32" s="7"/>
      <c r="LRH32" s="7"/>
      <c r="LRI32" s="7"/>
      <c r="LRJ32" s="7"/>
      <c r="LRK32" s="7"/>
      <c r="LRL32" s="7"/>
      <c r="LRM32" s="7"/>
      <c r="LRN32" s="7"/>
      <c r="LRO32" s="7"/>
      <c r="LRP32" s="7"/>
      <c r="LRQ32" s="7"/>
      <c r="LRR32" s="7"/>
      <c r="LRS32" s="7"/>
      <c r="LRT32" s="7"/>
      <c r="LRU32" s="7"/>
      <c r="LRV32" s="7"/>
      <c r="LRW32" s="7"/>
      <c r="LRX32" s="7"/>
      <c r="LRY32" s="7"/>
      <c r="LRZ32" s="7"/>
      <c r="LSA32" s="7"/>
      <c r="LSB32" s="7"/>
      <c r="LSC32" s="7"/>
      <c r="LSD32" s="7"/>
      <c r="LSE32" s="7"/>
      <c r="LSF32" s="7"/>
      <c r="LSG32" s="7"/>
      <c r="LSH32" s="7"/>
      <c r="LSI32" s="7"/>
      <c r="LSJ32" s="7"/>
      <c r="LSK32" s="7"/>
      <c r="LSL32" s="7"/>
      <c r="LSM32" s="7"/>
      <c r="LSN32" s="7"/>
      <c r="LSO32" s="7"/>
      <c r="LSP32" s="7"/>
      <c r="LSQ32" s="7"/>
      <c r="LSR32" s="7"/>
      <c r="LSS32" s="7"/>
      <c r="LST32" s="7"/>
      <c r="LSU32" s="7"/>
      <c r="LSV32" s="7"/>
      <c r="LSW32" s="7"/>
      <c r="LSX32" s="7"/>
      <c r="LSY32" s="7"/>
      <c r="LSZ32" s="7"/>
      <c r="LTA32" s="7"/>
      <c r="LTB32" s="7"/>
      <c r="LTC32" s="7"/>
      <c r="LTD32" s="7"/>
      <c r="LTE32" s="7"/>
      <c r="LTF32" s="7"/>
      <c r="LTG32" s="7"/>
      <c r="LTH32" s="7"/>
      <c r="LTI32" s="7"/>
      <c r="LTJ32" s="7"/>
      <c r="LTK32" s="7"/>
      <c r="LTL32" s="7"/>
      <c r="LTM32" s="7"/>
      <c r="LTN32" s="7"/>
      <c r="LTO32" s="7"/>
      <c r="LTP32" s="7"/>
      <c r="LTQ32" s="7"/>
      <c r="LTR32" s="7"/>
      <c r="LTS32" s="7"/>
      <c r="LTT32" s="7"/>
      <c r="LTU32" s="7"/>
      <c r="LTV32" s="7"/>
      <c r="LTW32" s="7"/>
      <c r="LTX32" s="7"/>
      <c r="LTY32" s="7"/>
      <c r="LTZ32" s="7"/>
      <c r="LUA32" s="7"/>
      <c r="LUB32" s="7"/>
      <c r="LUC32" s="7"/>
      <c r="LUD32" s="7"/>
      <c r="LUE32" s="7"/>
      <c r="LUF32" s="7"/>
      <c r="LUG32" s="7"/>
      <c r="LUH32" s="7"/>
      <c r="LUI32" s="7"/>
      <c r="LUJ32" s="7"/>
      <c r="LUK32" s="7"/>
      <c r="LUL32" s="7"/>
      <c r="LUM32" s="7"/>
      <c r="LUN32" s="7"/>
      <c r="LUO32" s="7"/>
      <c r="LUP32" s="7"/>
      <c r="LUQ32" s="7"/>
      <c r="LUR32" s="7"/>
      <c r="LUS32" s="7"/>
      <c r="LUT32" s="7"/>
      <c r="LUU32" s="7"/>
      <c r="LUV32" s="7"/>
      <c r="LUW32" s="7"/>
      <c r="LUX32" s="7"/>
      <c r="LUY32" s="7"/>
      <c r="LUZ32" s="7"/>
      <c r="LVA32" s="7"/>
      <c r="LVB32" s="7"/>
      <c r="LVC32" s="7"/>
      <c r="LVD32" s="7"/>
      <c r="LVE32" s="7"/>
      <c r="LVF32" s="7"/>
      <c r="LVG32" s="7"/>
      <c r="LVH32" s="7"/>
      <c r="LVI32" s="7"/>
      <c r="LVJ32" s="7"/>
      <c r="LVK32" s="7"/>
      <c r="LVL32" s="7"/>
      <c r="LVM32" s="7"/>
      <c r="LVN32" s="7"/>
      <c r="LVO32" s="7"/>
      <c r="LVP32" s="7"/>
      <c r="LVQ32" s="7"/>
      <c r="LVR32" s="7"/>
      <c r="LVS32" s="7"/>
      <c r="LVT32" s="7"/>
      <c r="LVU32" s="7"/>
      <c r="LVV32" s="7"/>
      <c r="LVW32" s="7"/>
      <c r="LVX32" s="7"/>
      <c r="LVY32" s="7"/>
      <c r="LVZ32" s="7"/>
      <c r="LWA32" s="7"/>
      <c r="LWB32" s="7"/>
      <c r="LWC32" s="7"/>
      <c r="LWD32" s="7"/>
      <c r="LWE32" s="7"/>
      <c r="LWF32" s="7"/>
      <c r="LWG32" s="7"/>
      <c r="LWH32" s="7"/>
      <c r="LWI32" s="7"/>
      <c r="LWJ32" s="7"/>
      <c r="LWK32" s="7"/>
      <c r="LWL32" s="7"/>
      <c r="LWM32" s="7"/>
      <c r="LWN32" s="7"/>
      <c r="LWP32" s="7"/>
      <c r="LWQ32" s="7"/>
      <c r="LWR32" s="7"/>
      <c r="LWS32" s="7"/>
      <c r="LWT32" s="7"/>
      <c r="LWU32" s="7"/>
      <c r="LWV32" s="7"/>
      <c r="LWW32" s="7"/>
      <c r="LWX32" s="7"/>
      <c r="LWY32" s="7"/>
      <c r="LWZ32" s="7"/>
      <c r="LXA32" s="7"/>
      <c r="LXB32" s="7"/>
      <c r="LXC32" s="7"/>
      <c r="LXD32" s="7"/>
      <c r="LXE32" s="7"/>
      <c r="LXF32" s="7"/>
      <c r="LXG32" s="7"/>
      <c r="LXH32" s="7"/>
      <c r="LXI32" s="7"/>
      <c r="LXJ32" s="7"/>
      <c r="LXK32" s="7"/>
      <c r="LXL32" s="7"/>
      <c r="LXM32" s="7"/>
      <c r="LXN32" s="7"/>
      <c r="LXO32" s="7"/>
      <c r="LXP32" s="7"/>
      <c r="LXQ32" s="7"/>
      <c r="LXR32" s="7"/>
      <c r="LXS32" s="7"/>
      <c r="LXT32" s="7"/>
      <c r="LXU32" s="7"/>
      <c r="LXV32" s="7"/>
      <c r="LXW32" s="7"/>
      <c r="LXX32" s="7"/>
      <c r="LXY32" s="7"/>
      <c r="LXZ32" s="7"/>
      <c r="LYA32" s="7"/>
      <c r="LYB32" s="7"/>
      <c r="LYC32" s="7"/>
      <c r="LYD32" s="7"/>
      <c r="LYE32" s="7"/>
      <c r="LYF32" s="7"/>
      <c r="LYG32" s="7"/>
      <c r="LYH32" s="7"/>
      <c r="LYI32" s="7"/>
      <c r="LYJ32" s="7"/>
      <c r="LYK32" s="7"/>
      <c r="LYL32" s="7"/>
      <c r="LYM32" s="7"/>
      <c r="LYN32" s="7"/>
      <c r="LYO32" s="7"/>
      <c r="LYP32" s="7"/>
      <c r="LYQ32" s="7"/>
      <c r="LYR32" s="7"/>
      <c r="LYS32" s="7"/>
      <c r="LYT32" s="7"/>
      <c r="LYU32" s="7"/>
      <c r="LYV32" s="7"/>
      <c r="LYW32" s="7"/>
      <c r="LYX32" s="7"/>
      <c r="LYY32" s="7"/>
      <c r="LYZ32" s="7"/>
      <c r="LZA32" s="7"/>
      <c r="LZB32" s="7"/>
      <c r="LZC32" s="7"/>
      <c r="LZD32" s="7"/>
      <c r="LZE32" s="7"/>
      <c r="LZF32" s="7"/>
      <c r="LZG32" s="7"/>
      <c r="LZH32" s="7"/>
      <c r="LZI32" s="7"/>
      <c r="LZJ32" s="7"/>
      <c r="LZK32" s="7"/>
      <c r="LZL32" s="7"/>
      <c r="LZM32" s="7"/>
      <c r="LZN32" s="7"/>
      <c r="LZO32" s="7"/>
      <c r="LZP32" s="7"/>
      <c r="LZQ32" s="7"/>
      <c r="LZR32" s="7"/>
      <c r="LZS32" s="7"/>
      <c r="LZT32" s="7"/>
      <c r="LZU32" s="7"/>
      <c r="LZV32" s="7"/>
      <c r="LZW32" s="7"/>
      <c r="LZX32" s="7"/>
      <c r="LZY32" s="7"/>
      <c r="LZZ32" s="7"/>
      <c r="MAA32" s="7"/>
      <c r="MAB32" s="7"/>
      <c r="MAC32" s="7"/>
      <c r="MAD32" s="7"/>
      <c r="MAE32" s="7"/>
      <c r="MAF32" s="7"/>
      <c r="MAG32" s="7"/>
      <c r="MAH32" s="7"/>
      <c r="MAI32" s="7"/>
      <c r="MAJ32" s="7"/>
      <c r="MAK32" s="7"/>
      <c r="MAL32" s="7"/>
      <c r="MAM32" s="7"/>
      <c r="MAN32" s="7"/>
      <c r="MAO32" s="7"/>
      <c r="MAP32" s="7"/>
      <c r="MAQ32" s="7"/>
      <c r="MAR32" s="7"/>
      <c r="MAS32" s="7"/>
      <c r="MAT32" s="7"/>
      <c r="MAU32" s="7"/>
      <c r="MAV32" s="7"/>
      <c r="MAW32" s="7"/>
      <c r="MAX32" s="7"/>
      <c r="MAY32" s="7"/>
      <c r="MAZ32" s="7"/>
      <c r="MBA32" s="7"/>
      <c r="MBB32" s="7"/>
      <c r="MBC32" s="7"/>
      <c r="MBD32" s="7"/>
      <c r="MBE32" s="7"/>
      <c r="MBF32" s="7"/>
      <c r="MBG32" s="7"/>
      <c r="MBH32" s="7"/>
      <c r="MBI32" s="7"/>
      <c r="MBJ32" s="7"/>
      <c r="MBK32" s="7"/>
      <c r="MBL32" s="7"/>
      <c r="MBM32" s="7"/>
      <c r="MBN32" s="7"/>
      <c r="MBO32" s="7"/>
      <c r="MBP32" s="7"/>
      <c r="MBQ32" s="7"/>
      <c r="MBR32" s="7"/>
      <c r="MBS32" s="7"/>
      <c r="MBT32" s="7"/>
      <c r="MBU32" s="7"/>
      <c r="MBV32" s="7"/>
      <c r="MBW32" s="7"/>
      <c r="MBX32" s="7"/>
      <c r="MBY32" s="7"/>
      <c r="MBZ32" s="7"/>
      <c r="MCA32" s="7"/>
      <c r="MCB32" s="7"/>
      <c r="MCC32" s="7"/>
      <c r="MCD32" s="7"/>
      <c r="MCE32" s="7"/>
      <c r="MCF32" s="7"/>
      <c r="MCG32" s="7"/>
      <c r="MCH32" s="7"/>
      <c r="MCI32" s="7"/>
      <c r="MCJ32" s="7"/>
      <c r="MCK32" s="7"/>
      <c r="MCL32" s="7"/>
      <c r="MCM32" s="7"/>
      <c r="MCN32" s="7"/>
      <c r="MCO32" s="7"/>
      <c r="MCP32" s="7"/>
      <c r="MCQ32" s="7"/>
      <c r="MCR32" s="7"/>
      <c r="MCS32" s="7"/>
      <c r="MCT32" s="7"/>
      <c r="MCU32" s="7"/>
      <c r="MCV32" s="7"/>
      <c r="MCW32" s="7"/>
      <c r="MCX32" s="7"/>
      <c r="MCY32" s="7"/>
      <c r="MCZ32" s="7"/>
      <c r="MDA32" s="7"/>
      <c r="MDB32" s="7"/>
      <c r="MDC32" s="7"/>
      <c r="MDD32" s="7"/>
      <c r="MDE32" s="7"/>
      <c r="MDF32" s="7"/>
      <c r="MDG32" s="7"/>
      <c r="MDH32" s="7"/>
      <c r="MDI32" s="7"/>
      <c r="MDJ32" s="7"/>
      <c r="MDK32" s="7"/>
      <c r="MDL32" s="7"/>
      <c r="MDM32" s="7"/>
      <c r="MDN32" s="7"/>
      <c r="MDO32" s="7"/>
      <c r="MDP32" s="7"/>
      <c r="MDQ32" s="7"/>
      <c r="MDR32" s="7"/>
      <c r="MDS32" s="7"/>
      <c r="MDT32" s="7"/>
      <c r="MDU32" s="7"/>
      <c r="MDV32" s="7"/>
      <c r="MDW32" s="7"/>
      <c r="MDX32" s="7"/>
      <c r="MDY32" s="7"/>
      <c r="MDZ32" s="7"/>
      <c r="MEA32" s="7"/>
      <c r="MEB32" s="7"/>
      <c r="MEC32" s="7"/>
      <c r="MED32" s="7"/>
      <c r="MEE32" s="7"/>
      <c r="MEF32" s="7"/>
      <c r="MEG32" s="7"/>
      <c r="MEH32" s="7"/>
      <c r="MEI32" s="7"/>
      <c r="MEJ32" s="7"/>
      <c r="MEK32" s="7"/>
      <c r="MEL32" s="7"/>
      <c r="MEM32" s="7"/>
      <c r="MEN32" s="7"/>
      <c r="MEO32" s="7"/>
      <c r="MEP32" s="7"/>
      <c r="MEQ32" s="7"/>
      <c r="MER32" s="7"/>
      <c r="MES32" s="7"/>
      <c r="MET32" s="7"/>
      <c r="MEU32" s="7"/>
      <c r="MEV32" s="7"/>
      <c r="MEW32" s="7"/>
      <c r="MEX32" s="7"/>
      <c r="MEY32" s="7"/>
      <c r="MEZ32" s="7"/>
      <c r="MFA32" s="7"/>
      <c r="MFB32" s="7"/>
      <c r="MFC32" s="7"/>
      <c r="MFD32" s="7"/>
      <c r="MFE32" s="7"/>
      <c r="MFF32" s="7"/>
      <c r="MFG32" s="7"/>
      <c r="MFH32" s="7"/>
      <c r="MFI32" s="7"/>
      <c r="MFJ32" s="7"/>
      <c r="MFK32" s="7"/>
      <c r="MFL32" s="7"/>
      <c r="MFM32" s="7"/>
      <c r="MFN32" s="7"/>
      <c r="MFO32" s="7"/>
      <c r="MFP32" s="7"/>
      <c r="MFQ32" s="7"/>
      <c r="MFR32" s="7"/>
      <c r="MFS32" s="7"/>
      <c r="MFT32" s="7"/>
      <c r="MFU32" s="7"/>
      <c r="MFV32" s="7"/>
      <c r="MFW32" s="7"/>
      <c r="MFX32" s="7"/>
      <c r="MFY32" s="7"/>
      <c r="MFZ32" s="7"/>
      <c r="MGA32" s="7"/>
      <c r="MGB32" s="7"/>
      <c r="MGC32" s="7"/>
      <c r="MGD32" s="7"/>
      <c r="MGE32" s="7"/>
      <c r="MGF32" s="7"/>
      <c r="MGG32" s="7"/>
      <c r="MGH32" s="7"/>
      <c r="MGI32" s="7"/>
      <c r="MGJ32" s="7"/>
      <c r="MGL32" s="7"/>
      <c r="MGM32" s="7"/>
      <c r="MGN32" s="7"/>
      <c r="MGO32" s="7"/>
      <c r="MGP32" s="7"/>
      <c r="MGQ32" s="7"/>
      <c r="MGR32" s="7"/>
      <c r="MGS32" s="7"/>
      <c r="MGT32" s="7"/>
      <c r="MGU32" s="7"/>
      <c r="MGV32" s="7"/>
      <c r="MGW32" s="7"/>
      <c r="MGX32" s="7"/>
      <c r="MGY32" s="7"/>
      <c r="MGZ32" s="7"/>
      <c r="MHA32" s="7"/>
      <c r="MHB32" s="7"/>
      <c r="MHC32" s="7"/>
      <c r="MHD32" s="7"/>
      <c r="MHE32" s="7"/>
      <c r="MHF32" s="7"/>
      <c r="MHG32" s="7"/>
      <c r="MHH32" s="7"/>
      <c r="MHI32" s="7"/>
      <c r="MHJ32" s="7"/>
      <c r="MHK32" s="7"/>
      <c r="MHL32" s="7"/>
      <c r="MHM32" s="7"/>
      <c r="MHN32" s="7"/>
      <c r="MHO32" s="7"/>
      <c r="MHP32" s="7"/>
      <c r="MHQ32" s="7"/>
      <c r="MHR32" s="7"/>
      <c r="MHS32" s="7"/>
      <c r="MHT32" s="7"/>
      <c r="MHU32" s="7"/>
      <c r="MHV32" s="7"/>
      <c r="MHW32" s="7"/>
      <c r="MHX32" s="7"/>
      <c r="MHY32" s="7"/>
      <c r="MHZ32" s="7"/>
      <c r="MIA32" s="7"/>
      <c r="MIB32" s="7"/>
      <c r="MIC32" s="7"/>
      <c r="MID32" s="7"/>
      <c r="MIE32" s="7"/>
      <c r="MIF32" s="7"/>
      <c r="MIG32" s="7"/>
      <c r="MIH32" s="7"/>
      <c r="MII32" s="7"/>
      <c r="MIJ32" s="7"/>
      <c r="MIK32" s="7"/>
      <c r="MIL32" s="7"/>
      <c r="MIM32" s="7"/>
      <c r="MIN32" s="7"/>
      <c r="MIO32" s="7"/>
      <c r="MIP32" s="7"/>
      <c r="MIQ32" s="7"/>
      <c r="MIR32" s="7"/>
      <c r="MIS32" s="7"/>
      <c r="MIT32" s="7"/>
      <c r="MIU32" s="7"/>
      <c r="MIV32" s="7"/>
      <c r="MIW32" s="7"/>
      <c r="MIX32" s="7"/>
      <c r="MIY32" s="7"/>
      <c r="MIZ32" s="7"/>
      <c r="MJA32" s="7"/>
      <c r="MJB32" s="7"/>
      <c r="MJC32" s="7"/>
      <c r="MJD32" s="7"/>
      <c r="MJE32" s="7"/>
      <c r="MJF32" s="7"/>
      <c r="MJG32" s="7"/>
      <c r="MJH32" s="7"/>
      <c r="MJI32" s="7"/>
      <c r="MJJ32" s="7"/>
      <c r="MJK32" s="7"/>
      <c r="MJL32" s="7"/>
      <c r="MJM32" s="7"/>
      <c r="MJN32" s="7"/>
      <c r="MJO32" s="7"/>
      <c r="MJP32" s="7"/>
      <c r="MJQ32" s="7"/>
      <c r="MJR32" s="7"/>
      <c r="MJS32" s="7"/>
      <c r="MJT32" s="7"/>
      <c r="MJU32" s="7"/>
      <c r="MJV32" s="7"/>
      <c r="MJW32" s="7"/>
      <c r="MJX32" s="7"/>
      <c r="MJY32" s="7"/>
      <c r="MJZ32" s="7"/>
      <c r="MKA32" s="7"/>
      <c r="MKB32" s="7"/>
      <c r="MKC32" s="7"/>
      <c r="MKD32" s="7"/>
      <c r="MKE32" s="7"/>
      <c r="MKF32" s="7"/>
      <c r="MKG32" s="7"/>
      <c r="MKH32" s="7"/>
      <c r="MKI32" s="7"/>
      <c r="MKJ32" s="7"/>
      <c r="MKK32" s="7"/>
      <c r="MKL32" s="7"/>
      <c r="MKM32" s="7"/>
      <c r="MKN32" s="7"/>
      <c r="MKO32" s="7"/>
      <c r="MKP32" s="7"/>
      <c r="MKQ32" s="7"/>
      <c r="MKR32" s="7"/>
      <c r="MKS32" s="7"/>
      <c r="MKT32" s="7"/>
      <c r="MKU32" s="7"/>
      <c r="MKV32" s="7"/>
      <c r="MKW32" s="7"/>
      <c r="MKX32" s="7"/>
      <c r="MKY32" s="7"/>
      <c r="MKZ32" s="7"/>
      <c r="MLA32" s="7"/>
      <c r="MLB32" s="7"/>
      <c r="MLC32" s="7"/>
      <c r="MLD32" s="7"/>
      <c r="MLE32" s="7"/>
      <c r="MLF32" s="7"/>
      <c r="MLG32" s="7"/>
      <c r="MLH32" s="7"/>
      <c r="MLI32" s="7"/>
      <c r="MLJ32" s="7"/>
      <c r="MLK32" s="7"/>
      <c r="MLL32" s="7"/>
      <c r="MLM32" s="7"/>
      <c r="MLN32" s="7"/>
      <c r="MLO32" s="7"/>
      <c r="MLP32" s="7"/>
      <c r="MLQ32" s="7"/>
      <c r="MLR32" s="7"/>
      <c r="MLS32" s="7"/>
      <c r="MLT32" s="7"/>
      <c r="MLU32" s="7"/>
      <c r="MLV32" s="7"/>
      <c r="MLW32" s="7"/>
      <c r="MLX32" s="7"/>
      <c r="MLY32" s="7"/>
      <c r="MLZ32" s="7"/>
      <c r="MMA32" s="7"/>
      <c r="MMB32" s="7"/>
      <c r="MMC32" s="7"/>
      <c r="MMD32" s="7"/>
      <c r="MME32" s="7"/>
      <c r="MMF32" s="7"/>
      <c r="MMG32" s="7"/>
      <c r="MMH32" s="7"/>
      <c r="MMI32" s="7"/>
      <c r="MMJ32" s="7"/>
      <c r="MMK32" s="7"/>
      <c r="MML32" s="7"/>
      <c r="MMM32" s="7"/>
      <c r="MMN32" s="7"/>
      <c r="MMO32" s="7"/>
      <c r="MMP32" s="7"/>
      <c r="MMQ32" s="7"/>
      <c r="MMR32" s="7"/>
      <c r="MMS32" s="7"/>
      <c r="MMT32" s="7"/>
      <c r="MMU32" s="7"/>
      <c r="MMV32" s="7"/>
      <c r="MMW32" s="7"/>
      <c r="MMX32" s="7"/>
      <c r="MMY32" s="7"/>
      <c r="MMZ32" s="7"/>
      <c r="MNA32" s="7"/>
      <c r="MNB32" s="7"/>
      <c r="MNC32" s="7"/>
      <c r="MND32" s="7"/>
      <c r="MNE32" s="7"/>
      <c r="MNF32" s="7"/>
      <c r="MNG32" s="7"/>
      <c r="MNH32" s="7"/>
      <c r="MNI32" s="7"/>
      <c r="MNJ32" s="7"/>
      <c r="MNK32" s="7"/>
      <c r="MNL32" s="7"/>
      <c r="MNM32" s="7"/>
      <c r="MNN32" s="7"/>
      <c r="MNO32" s="7"/>
      <c r="MNP32" s="7"/>
      <c r="MNQ32" s="7"/>
      <c r="MNR32" s="7"/>
      <c r="MNS32" s="7"/>
      <c r="MNT32" s="7"/>
      <c r="MNU32" s="7"/>
      <c r="MNV32" s="7"/>
      <c r="MNW32" s="7"/>
      <c r="MNX32" s="7"/>
      <c r="MNY32" s="7"/>
      <c r="MNZ32" s="7"/>
      <c r="MOA32" s="7"/>
      <c r="MOB32" s="7"/>
      <c r="MOC32" s="7"/>
      <c r="MOD32" s="7"/>
      <c r="MOE32" s="7"/>
      <c r="MOF32" s="7"/>
      <c r="MOG32" s="7"/>
      <c r="MOH32" s="7"/>
      <c r="MOI32" s="7"/>
      <c r="MOJ32" s="7"/>
      <c r="MOK32" s="7"/>
      <c r="MOL32" s="7"/>
      <c r="MOM32" s="7"/>
      <c r="MON32" s="7"/>
      <c r="MOO32" s="7"/>
      <c r="MOP32" s="7"/>
      <c r="MOQ32" s="7"/>
      <c r="MOR32" s="7"/>
      <c r="MOS32" s="7"/>
      <c r="MOT32" s="7"/>
      <c r="MOU32" s="7"/>
      <c r="MOV32" s="7"/>
      <c r="MOW32" s="7"/>
      <c r="MOX32" s="7"/>
      <c r="MOY32" s="7"/>
      <c r="MOZ32" s="7"/>
      <c r="MPA32" s="7"/>
      <c r="MPB32" s="7"/>
      <c r="MPC32" s="7"/>
      <c r="MPD32" s="7"/>
      <c r="MPE32" s="7"/>
      <c r="MPF32" s="7"/>
      <c r="MPG32" s="7"/>
      <c r="MPH32" s="7"/>
      <c r="MPI32" s="7"/>
      <c r="MPJ32" s="7"/>
      <c r="MPK32" s="7"/>
      <c r="MPL32" s="7"/>
      <c r="MPM32" s="7"/>
      <c r="MPN32" s="7"/>
      <c r="MPO32" s="7"/>
      <c r="MPP32" s="7"/>
      <c r="MPQ32" s="7"/>
      <c r="MPR32" s="7"/>
      <c r="MPS32" s="7"/>
      <c r="MPT32" s="7"/>
      <c r="MPU32" s="7"/>
      <c r="MPV32" s="7"/>
      <c r="MPW32" s="7"/>
      <c r="MPX32" s="7"/>
      <c r="MPY32" s="7"/>
      <c r="MPZ32" s="7"/>
      <c r="MQA32" s="7"/>
      <c r="MQB32" s="7"/>
      <c r="MQC32" s="7"/>
      <c r="MQD32" s="7"/>
      <c r="MQE32" s="7"/>
      <c r="MQF32" s="7"/>
      <c r="MQH32" s="7"/>
      <c r="MQI32" s="7"/>
      <c r="MQJ32" s="7"/>
      <c r="MQK32" s="7"/>
      <c r="MQL32" s="7"/>
      <c r="MQM32" s="7"/>
      <c r="MQN32" s="7"/>
      <c r="MQO32" s="7"/>
      <c r="MQP32" s="7"/>
      <c r="MQQ32" s="7"/>
      <c r="MQR32" s="7"/>
      <c r="MQS32" s="7"/>
      <c r="MQT32" s="7"/>
      <c r="MQU32" s="7"/>
      <c r="MQV32" s="7"/>
      <c r="MQW32" s="7"/>
      <c r="MQX32" s="7"/>
      <c r="MQY32" s="7"/>
      <c r="MQZ32" s="7"/>
      <c r="MRA32" s="7"/>
      <c r="MRB32" s="7"/>
      <c r="MRC32" s="7"/>
      <c r="MRD32" s="7"/>
      <c r="MRE32" s="7"/>
      <c r="MRF32" s="7"/>
      <c r="MRG32" s="7"/>
      <c r="MRH32" s="7"/>
      <c r="MRI32" s="7"/>
      <c r="MRJ32" s="7"/>
      <c r="MRK32" s="7"/>
      <c r="MRL32" s="7"/>
      <c r="MRM32" s="7"/>
      <c r="MRN32" s="7"/>
      <c r="MRO32" s="7"/>
      <c r="MRP32" s="7"/>
      <c r="MRQ32" s="7"/>
      <c r="MRR32" s="7"/>
      <c r="MRS32" s="7"/>
      <c r="MRT32" s="7"/>
      <c r="MRU32" s="7"/>
      <c r="MRV32" s="7"/>
      <c r="MRW32" s="7"/>
      <c r="MRX32" s="7"/>
      <c r="MRY32" s="7"/>
      <c r="MRZ32" s="7"/>
      <c r="MSA32" s="7"/>
      <c r="MSB32" s="7"/>
      <c r="MSC32" s="7"/>
      <c r="MSD32" s="7"/>
      <c r="MSE32" s="7"/>
      <c r="MSF32" s="7"/>
      <c r="MSG32" s="7"/>
      <c r="MSH32" s="7"/>
      <c r="MSI32" s="7"/>
      <c r="MSJ32" s="7"/>
      <c r="MSK32" s="7"/>
      <c r="MSL32" s="7"/>
      <c r="MSM32" s="7"/>
      <c r="MSN32" s="7"/>
      <c r="MSO32" s="7"/>
      <c r="MSP32" s="7"/>
      <c r="MSQ32" s="7"/>
      <c r="MSR32" s="7"/>
      <c r="MSS32" s="7"/>
      <c r="MST32" s="7"/>
      <c r="MSU32" s="7"/>
      <c r="MSV32" s="7"/>
      <c r="MSW32" s="7"/>
      <c r="MSX32" s="7"/>
      <c r="MSY32" s="7"/>
      <c r="MSZ32" s="7"/>
      <c r="MTA32" s="7"/>
      <c r="MTB32" s="7"/>
      <c r="MTC32" s="7"/>
      <c r="MTD32" s="7"/>
      <c r="MTE32" s="7"/>
      <c r="MTF32" s="7"/>
      <c r="MTG32" s="7"/>
      <c r="MTH32" s="7"/>
      <c r="MTI32" s="7"/>
      <c r="MTJ32" s="7"/>
      <c r="MTK32" s="7"/>
      <c r="MTL32" s="7"/>
      <c r="MTM32" s="7"/>
      <c r="MTN32" s="7"/>
      <c r="MTO32" s="7"/>
      <c r="MTP32" s="7"/>
      <c r="MTQ32" s="7"/>
      <c r="MTR32" s="7"/>
      <c r="MTS32" s="7"/>
      <c r="MTT32" s="7"/>
      <c r="MTU32" s="7"/>
      <c r="MTV32" s="7"/>
      <c r="MTW32" s="7"/>
      <c r="MTX32" s="7"/>
      <c r="MTY32" s="7"/>
      <c r="MTZ32" s="7"/>
      <c r="MUA32" s="7"/>
      <c r="MUB32" s="7"/>
      <c r="MUC32" s="7"/>
      <c r="MUD32" s="7"/>
      <c r="MUE32" s="7"/>
      <c r="MUF32" s="7"/>
      <c r="MUG32" s="7"/>
      <c r="MUH32" s="7"/>
      <c r="MUI32" s="7"/>
      <c r="MUJ32" s="7"/>
      <c r="MUK32" s="7"/>
      <c r="MUL32" s="7"/>
      <c r="MUM32" s="7"/>
      <c r="MUN32" s="7"/>
      <c r="MUO32" s="7"/>
      <c r="MUP32" s="7"/>
      <c r="MUQ32" s="7"/>
      <c r="MUR32" s="7"/>
      <c r="MUS32" s="7"/>
      <c r="MUT32" s="7"/>
      <c r="MUU32" s="7"/>
      <c r="MUV32" s="7"/>
      <c r="MUW32" s="7"/>
      <c r="MUX32" s="7"/>
      <c r="MUY32" s="7"/>
      <c r="MUZ32" s="7"/>
      <c r="MVA32" s="7"/>
      <c r="MVB32" s="7"/>
      <c r="MVC32" s="7"/>
      <c r="MVD32" s="7"/>
      <c r="MVE32" s="7"/>
      <c r="MVF32" s="7"/>
      <c r="MVG32" s="7"/>
      <c r="MVH32" s="7"/>
      <c r="MVI32" s="7"/>
      <c r="MVJ32" s="7"/>
      <c r="MVK32" s="7"/>
      <c r="MVL32" s="7"/>
      <c r="MVM32" s="7"/>
      <c r="MVN32" s="7"/>
      <c r="MVO32" s="7"/>
      <c r="MVP32" s="7"/>
      <c r="MVQ32" s="7"/>
      <c r="MVR32" s="7"/>
      <c r="MVS32" s="7"/>
      <c r="MVT32" s="7"/>
      <c r="MVU32" s="7"/>
      <c r="MVV32" s="7"/>
      <c r="MVW32" s="7"/>
      <c r="MVX32" s="7"/>
      <c r="MVY32" s="7"/>
      <c r="MVZ32" s="7"/>
      <c r="MWA32" s="7"/>
      <c r="MWB32" s="7"/>
      <c r="MWC32" s="7"/>
      <c r="MWD32" s="7"/>
      <c r="MWE32" s="7"/>
      <c r="MWF32" s="7"/>
      <c r="MWG32" s="7"/>
      <c r="MWH32" s="7"/>
      <c r="MWI32" s="7"/>
      <c r="MWJ32" s="7"/>
      <c r="MWK32" s="7"/>
      <c r="MWL32" s="7"/>
      <c r="MWM32" s="7"/>
      <c r="MWN32" s="7"/>
      <c r="MWO32" s="7"/>
      <c r="MWP32" s="7"/>
      <c r="MWQ32" s="7"/>
      <c r="MWR32" s="7"/>
      <c r="MWS32" s="7"/>
      <c r="MWT32" s="7"/>
      <c r="MWU32" s="7"/>
      <c r="MWV32" s="7"/>
      <c r="MWW32" s="7"/>
      <c r="MWX32" s="7"/>
      <c r="MWY32" s="7"/>
      <c r="MWZ32" s="7"/>
      <c r="MXA32" s="7"/>
      <c r="MXB32" s="7"/>
      <c r="MXC32" s="7"/>
      <c r="MXD32" s="7"/>
      <c r="MXE32" s="7"/>
      <c r="MXF32" s="7"/>
      <c r="MXG32" s="7"/>
      <c r="MXH32" s="7"/>
      <c r="MXI32" s="7"/>
      <c r="MXJ32" s="7"/>
      <c r="MXK32" s="7"/>
      <c r="MXL32" s="7"/>
      <c r="MXM32" s="7"/>
      <c r="MXN32" s="7"/>
      <c r="MXO32" s="7"/>
      <c r="MXP32" s="7"/>
      <c r="MXQ32" s="7"/>
      <c r="MXR32" s="7"/>
      <c r="MXS32" s="7"/>
      <c r="MXT32" s="7"/>
      <c r="MXU32" s="7"/>
      <c r="MXV32" s="7"/>
      <c r="MXW32" s="7"/>
      <c r="MXX32" s="7"/>
      <c r="MXY32" s="7"/>
      <c r="MXZ32" s="7"/>
      <c r="MYA32" s="7"/>
      <c r="MYB32" s="7"/>
      <c r="MYC32" s="7"/>
      <c r="MYD32" s="7"/>
      <c r="MYE32" s="7"/>
      <c r="MYF32" s="7"/>
      <c r="MYG32" s="7"/>
      <c r="MYH32" s="7"/>
      <c r="MYI32" s="7"/>
      <c r="MYJ32" s="7"/>
      <c r="MYK32" s="7"/>
      <c r="MYL32" s="7"/>
      <c r="MYM32" s="7"/>
      <c r="MYN32" s="7"/>
      <c r="MYO32" s="7"/>
      <c r="MYP32" s="7"/>
      <c r="MYQ32" s="7"/>
      <c r="MYR32" s="7"/>
      <c r="MYS32" s="7"/>
      <c r="MYT32" s="7"/>
      <c r="MYU32" s="7"/>
      <c r="MYV32" s="7"/>
      <c r="MYW32" s="7"/>
      <c r="MYX32" s="7"/>
      <c r="MYY32" s="7"/>
      <c r="MYZ32" s="7"/>
      <c r="MZA32" s="7"/>
      <c r="MZB32" s="7"/>
      <c r="MZC32" s="7"/>
      <c r="MZD32" s="7"/>
      <c r="MZE32" s="7"/>
      <c r="MZF32" s="7"/>
      <c r="MZG32" s="7"/>
      <c r="MZH32" s="7"/>
      <c r="MZI32" s="7"/>
      <c r="MZJ32" s="7"/>
      <c r="MZK32" s="7"/>
      <c r="MZL32" s="7"/>
      <c r="MZM32" s="7"/>
      <c r="MZN32" s="7"/>
      <c r="MZO32" s="7"/>
      <c r="MZP32" s="7"/>
      <c r="MZQ32" s="7"/>
      <c r="MZR32" s="7"/>
      <c r="MZS32" s="7"/>
      <c r="MZT32" s="7"/>
      <c r="MZU32" s="7"/>
      <c r="MZV32" s="7"/>
      <c r="MZW32" s="7"/>
      <c r="MZX32" s="7"/>
      <c r="MZY32" s="7"/>
      <c r="MZZ32" s="7"/>
      <c r="NAA32" s="7"/>
      <c r="NAB32" s="7"/>
      <c r="NAD32" s="7"/>
      <c r="NAE32" s="7"/>
      <c r="NAF32" s="7"/>
      <c r="NAG32" s="7"/>
      <c r="NAH32" s="7"/>
      <c r="NAI32" s="7"/>
      <c r="NAJ32" s="7"/>
      <c r="NAK32" s="7"/>
      <c r="NAL32" s="7"/>
      <c r="NAM32" s="7"/>
      <c r="NAN32" s="7"/>
      <c r="NAO32" s="7"/>
      <c r="NAP32" s="7"/>
      <c r="NAQ32" s="7"/>
      <c r="NAR32" s="7"/>
      <c r="NAS32" s="7"/>
      <c r="NAT32" s="7"/>
      <c r="NAU32" s="7"/>
      <c r="NAV32" s="7"/>
      <c r="NAW32" s="7"/>
      <c r="NAX32" s="7"/>
      <c r="NAY32" s="7"/>
      <c r="NAZ32" s="7"/>
      <c r="NBA32" s="7"/>
      <c r="NBB32" s="7"/>
      <c r="NBC32" s="7"/>
      <c r="NBD32" s="7"/>
      <c r="NBE32" s="7"/>
      <c r="NBF32" s="7"/>
      <c r="NBG32" s="7"/>
      <c r="NBH32" s="7"/>
      <c r="NBI32" s="7"/>
      <c r="NBJ32" s="7"/>
      <c r="NBK32" s="7"/>
      <c r="NBL32" s="7"/>
      <c r="NBM32" s="7"/>
      <c r="NBN32" s="7"/>
      <c r="NBO32" s="7"/>
      <c r="NBP32" s="7"/>
      <c r="NBQ32" s="7"/>
      <c r="NBR32" s="7"/>
      <c r="NBS32" s="7"/>
      <c r="NBT32" s="7"/>
      <c r="NBU32" s="7"/>
      <c r="NBV32" s="7"/>
      <c r="NBW32" s="7"/>
      <c r="NBX32" s="7"/>
      <c r="NBY32" s="7"/>
      <c r="NBZ32" s="7"/>
      <c r="NCA32" s="7"/>
      <c r="NCB32" s="7"/>
      <c r="NCC32" s="7"/>
      <c r="NCD32" s="7"/>
      <c r="NCE32" s="7"/>
      <c r="NCF32" s="7"/>
      <c r="NCG32" s="7"/>
      <c r="NCH32" s="7"/>
      <c r="NCI32" s="7"/>
      <c r="NCJ32" s="7"/>
      <c r="NCK32" s="7"/>
      <c r="NCL32" s="7"/>
      <c r="NCM32" s="7"/>
      <c r="NCN32" s="7"/>
      <c r="NCO32" s="7"/>
      <c r="NCP32" s="7"/>
      <c r="NCQ32" s="7"/>
      <c r="NCR32" s="7"/>
      <c r="NCS32" s="7"/>
      <c r="NCT32" s="7"/>
      <c r="NCU32" s="7"/>
      <c r="NCV32" s="7"/>
      <c r="NCW32" s="7"/>
      <c r="NCX32" s="7"/>
      <c r="NCY32" s="7"/>
      <c r="NCZ32" s="7"/>
      <c r="NDA32" s="7"/>
      <c r="NDB32" s="7"/>
      <c r="NDC32" s="7"/>
      <c r="NDD32" s="7"/>
      <c r="NDE32" s="7"/>
      <c r="NDF32" s="7"/>
      <c r="NDG32" s="7"/>
      <c r="NDH32" s="7"/>
      <c r="NDI32" s="7"/>
      <c r="NDJ32" s="7"/>
      <c r="NDK32" s="7"/>
      <c r="NDL32" s="7"/>
      <c r="NDM32" s="7"/>
      <c r="NDN32" s="7"/>
      <c r="NDO32" s="7"/>
      <c r="NDP32" s="7"/>
      <c r="NDQ32" s="7"/>
      <c r="NDR32" s="7"/>
      <c r="NDS32" s="7"/>
      <c r="NDT32" s="7"/>
      <c r="NDU32" s="7"/>
      <c r="NDV32" s="7"/>
      <c r="NDW32" s="7"/>
      <c r="NDX32" s="7"/>
      <c r="NDY32" s="7"/>
      <c r="NDZ32" s="7"/>
      <c r="NEA32" s="7"/>
      <c r="NEB32" s="7"/>
      <c r="NEC32" s="7"/>
      <c r="NED32" s="7"/>
      <c r="NEE32" s="7"/>
      <c r="NEF32" s="7"/>
      <c r="NEG32" s="7"/>
      <c r="NEH32" s="7"/>
      <c r="NEI32" s="7"/>
      <c r="NEJ32" s="7"/>
      <c r="NEK32" s="7"/>
      <c r="NEL32" s="7"/>
      <c r="NEM32" s="7"/>
      <c r="NEN32" s="7"/>
      <c r="NEO32" s="7"/>
      <c r="NEP32" s="7"/>
      <c r="NEQ32" s="7"/>
      <c r="NER32" s="7"/>
      <c r="NES32" s="7"/>
      <c r="NET32" s="7"/>
      <c r="NEU32" s="7"/>
      <c r="NEV32" s="7"/>
      <c r="NEW32" s="7"/>
      <c r="NEX32" s="7"/>
      <c r="NEY32" s="7"/>
      <c r="NEZ32" s="7"/>
      <c r="NFA32" s="7"/>
      <c r="NFB32" s="7"/>
      <c r="NFC32" s="7"/>
      <c r="NFD32" s="7"/>
      <c r="NFE32" s="7"/>
      <c r="NFF32" s="7"/>
      <c r="NFG32" s="7"/>
      <c r="NFH32" s="7"/>
      <c r="NFI32" s="7"/>
      <c r="NFJ32" s="7"/>
      <c r="NFK32" s="7"/>
      <c r="NFL32" s="7"/>
      <c r="NFM32" s="7"/>
      <c r="NFN32" s="7"/>
      <c r="NFO32" s="7"/>
      <c r="NFP32" s="7"/>
      <c r="NFQ32" s="7"/>
      <c r="NFR32" s="7"/>
      <c r="NFS32" s="7"/>
      <c r="NFT32" s="7"/>
      <c r="NFU32" s="7"/>
      <c r="NFV32" s="7"/>
      <c r="NFW32" s="7"/>
      <c r="NFX32" s="7"/>
      <c r="NFY32" s="7"/>
      <c r="NFZ32" s="7"/>
      <c r="NGA32" s="7"/>
      <c r="NGB32" s="7"/>
      <c r="NGC32" s="7"/>
      <c r="NGD32" s="7"/>
      <c r="NGE32" s="7"/>
      <c r="NGF32" s="7"/>
      <c r="NGG32" s="7"/>
      <c r="NGH32" s="7"/>
      <c r="NGI32" s="7"/>
      <c r="NGJ32" s="7"/>
      <c r="NGK32" s="7"/>
      <c r="NGL32" s="7"/>
      <c r="NGM32" s="7"/>
      <c r="NGN32" s="7"/>
      <c r="NGO32" s="7"/>
      <c r="NGP32" s="7"/>
      <c r="NGQ32" s="7"/>
      <c r="NGR32" s="7"/>
      <c r="NGS32" s="7"/>
      <c r="NGT32" s="7"/>
      <c r="NGU32" s="7"/>
      <c r="NGV32" s="7"/>
      <c r="NGW32" s="7"/>
      <c r="NGX32" s="7"/>
      <c r="NGY32" s="7"/>
      <c r="NGZ32" s="7"/>
      <c r="NHA32" s="7"/>
      <c r="NHB32" s="7"/>
      <c r="NHC32" s="7"/>
      <c r="NHD32" s="7"/>
      <c r="NHE32" s="7"/>
      <c r="NHF32" s="7"/>
      <c r="NHG32" s="7"/>
      <c r="NHH32" s="7"/>
      <c r="NHI32" s="7"/>
      <c r="NHJ32" s="7"/>
      <c r="NHK32" s="7"/>
      <c r="NHL32" s="7"/>
      <c r="NHM32" s="7"/>
      <c r="NHN32" s="7"/>
      <c r="NHO32" s="7"/>
      <c r="NHP32" s="7"/>
      <c r="NHQ32" s="7"/>
      <c r="NHR32" s="7"/>
      <c r="NHS32" s="7"/>
      <c r="NHT32" s="7"/>
      <c r="NHU32" s="7"/>
      <c r="NHV32" s="7"/>
      <c r="NHW32" s="7"/>
      <c r="NHX32" s="7"/>
      <c r="NHY32" s="7"/>
      <c r="NHZ32" s="7"/>
      <c r="NIA32" s="7"/>
      <c r="NIB32" s="7"/>
      <c r="NIC32" s="7"/>
      <c r="NID32" s="7"/>
      <c r="NIE32" s="7"/>
      <c r="NIF32" s="7"/>
      <c r="NIG32" s="7"/>
      <c r="NIH32" s="7"/>
      <c r="NII32" s="7"/>
      <c r="NIJ32" s="7"/>
      <c r="NIK32" s="7"/>
      <c r="NIL32" s="7"/>
      <c r="NIM32" s="7"/>
      <c r="NIN32" s="7"/>
      <c r="NIO32" s="7"/>
      <c r="NIP32" s="7"/>
      <c r="NIQ32" s="7"/>
      <c r="NIR32" s="7"/>
      <c r="NIS32" s="7"/>
      <c r="NIT32" s="7"/>
      <c r="NIU32" s="7"/>
      <c r="NIV32" s="7"/>
      <c r="NIW32" s="7"/>
      <c r="NIX32" s="7"/>
      <c r="NIY32" s="7"/>
      <c r="NIZ32" s="7"/>
      <c r="NJA32" s="7"/>
      <c r="NJB32" s="7"/>
      <c r="NJC32" s="7"/>
      <c r="NJD32" s="7"/>
      <c r="NJE32" s="7"/>
      <c r="NJF32" s="7"/>
      <c r="NJG32" s="7"/>
      <c r="NJH32" s="7"/>
      <c r="NJI32" s="7"/>
      <c r="NJJ32" s="7"/>
      <c r="NJK32" s="7"/>
      <c r="NJL32" s="7"/>
      <c r="NJM32" s="7"/>
      <c r="NJN32" s="7"/>
      <c r="NJO32" s="7"/>
      <c r="NJP32" s="7"/>
      <c r="NJQ32" s="7"/>
      <c r="NJR32" s="7"/>
      <c r="NJS32" s="7"/>
      <c r="NJT32" s="7"/>
      <c r="NJU32" s="7"/>
      <c r="NJV32" s="7"/>
      <c r="NJW32" s="7"/>
      <c r="NJX32" s="7"/>
      <c r="NJZ32" s="7"/>
      <c r="NKA32" s="7"/>
      <c r="NKB32" s="7"/>
      <c r="NKC32" s="7"/>
      <c r="NKD32" s="7"/>
      <c r="NKE32" s="7"/>
      <c r="NKF32" s="7"/>
      <c r="NKG32" s="7"/>
      <c r="NKH32" s="7"/>
      <c r="NKI32" s="7"/>
      <c r="NKJ32" s="7"/>
      <c r="NKK32" s="7"/>
      <c r="NKL32" s="7"/>
      <c r="NKM32" s="7"/>
      <c r="NKN32" s="7"/>
      <c r="NKO32" s="7"/>
      <c r="NKP32" s="7"/>
      <c r="NKQ32" s="7"/>
      <c r="NKR32" s="7"/>
      <c r="NKS32" s="7"/>
      <c r="NKT32" s="7"/>
      <c r="NKU32" s="7"/>
      <c r="NKV32" s="7"/>
      <c r="NKW32" s="7"/>
      <c r="NKX32" s="7"/>
      <c r="NKY32" s="7"/>
      <c r="NKZ32" s="7"/>
      <c r="NLA32" s="7"/>
      <c r="NLB32" s="7"/>
      <c r="NLC32" s="7"/>
      <c r="NLD32" s="7"/>
      <c r="NLE32" s="7"/>
      <c r="NLF32" s="7"/>
      <c r="NLG32" s="7"/>
      <c r="NLH32" s="7"/>
      <c r="NLI32" s="7"/>
      <c r="NLJ32" s="7"/>
      <c r="NLK32" s="7"/>
      <c r="NLL32" s="7"/>
      <c r="NLM32" s="7"/>
      <c r="NLN32" s="7"/>
      <c r="NLO32" s="7"/>
      <c r="NLP32" s="7"/>
      <c r="NLQ32" s="7"/>
      <c r="NLR32" s="7"/>
      <c r="NLS32" s="7"/>
      <c r="NLT32" s="7"/>
      <c r="NLU32" s="7"/>
      <c r="NLV32" s="7"/>
      <c r="NLW32" s="7"/>
      <c r="NLX32" s="7"/>
      <c r="NLY32" s="7"/>
      <c r="NLZ32" s="7"/>
      <c r="NMA32" s="7"/>
      <c r="NMB32" s="7"/>
      <c r="NMC32" s="7"/>
      <c r="NMD32" s="7"/>
      <c r="NME32" s="7"/>
      <c r="NMF32" s="7"/>
      <c r="NMG32" s="7"/>
      <c r="NMH32" s="7"/>
      <c r="NMI32" s="7"/>
      <c r="NMJ32" s="7"/>
      <c r="NMK32" s="7"/>
      <c r="NML32" s="7"/>
      <c r="NMM32" s="7"/>
      <c r="NMN32" s="7"/>
      <c r="NMO32" s="7"/>
      <c r="NMP32" s="7"/>
      <c r="NMQ32" s="7"/>
      <c r="NMR32" s="7"/>
      <c r="NMS32" s="7"/>
      <c r="NMT32" s="7"/>
      <c r="NMU32" s="7"/>
      <c r="NMV32" s="7"/>
      <c r="NMW32" s="7"/>
      <c r="NMX32" s="7"/>
      <c r="NMY32" s="7"/>
      <c r="NMZ32" s="7"/>
      <c r="NNA32" s="7"/>
      <c r="NNB32" s="7"/>
      <c r="NNC32" s="7"/>
      <c r="NND32" s="7"/>
      <c r="NNE32" s="7"/>
      <c r="NNF32" s="7"/>
      <c r="NNG32" s="7"/>
      <c r="NNH32" s="7"/>
      <c r="NNI32" s="7"/>
      <c r="NNJ32" s="7"/>
      <c r="NNK32" s="7"/>
      <c r="NNL32" s="7"/>
      <c r="NNM32" s="7"/>
      <c r="NNN32" s="7"/>
      <c r="NNO32" s="7"/>
      <c r="NNP32" s="7"/>
      <c r="NNQ32" s="7"/>
      <c r="NNR32" s="7"/>
      <c r="NNS32" s="7"/>
      <c r="NNT32" s="7"/>
      <c r="NNU32" s="7"/>
      <c r="NNV32" s="7"/>
      <c r="NNW32" s="7"/>
      <c r="NNX32" s="7"/>
      <c r="NNY32" s="7"/>
      <c r="NNZ32" s="7"/>
      <c r="NOA32" s="7"/>
      <c r="NOB32" s="7"/>
      <c r="NOC32" s="7"/>
      <c r="NOD32" s="7"/>
      <c r="NOE32" s="7"/>
      <c r="NOF32" s="7"/>
      <c r="NOG32" s="7"/>
      <c r="NOH32" s="7"/>
      <c r="NOI32" s="7"/>
      <c r="NOJ32" s="7"/>
      <c r="NOK32" s="7"/>
      <c r="NOL32" s="7"/>
      <c r="NOM32" s="7"/>
      <c r="NON32" s="7"/>
      <c r="NOO32" s="7"/>
      <c r="NOP32" s="7"/>
      <c r="NOQ32" s="7"/>
      <c r="NOR32" s="7"/>
      <c r="NOS32" s="7"/>
      <c r="NOT32" s="7"/>
      <c r="NOU32" s="7"/>
      <c r="NOV32" s="7"/>
      <c r="NOW32" s="7"/>
      <c r="NOX32" s="7"/>
      <c r="NOY32" s="7"/>
      <c r="NOZ32" s="7"/>
      <c r="NPA32" s="7"/>
      <c r="NPB32" s="7"/>
      <c r="NPC32" s="7"/>
      <c r="NPD32" s="7"/>
      <c r="NPE32" s="7"/>
      <c r="NPF32" s="7"/>
      <c r="NPG32" s="7"/>
      <c r="NPH32" s="7"/>
      <c r="NPI32" s="7"/>
      <c r="NPJ32" s="7"/>
      <c r="NPK32" s="7"/>
      <c r="NPL32" s="7"/>
      <c r="NPM32" s="7"/>
      <c r="NPN32" s="7"/>
      <c r="NPO32" s="7"/>
      <c r="NPP32" s="7"/>
      <c r="NPQ32" s="7"/>
      <c r="NPR32" s="7"/>
      <c r="NPS32" s="7"/>
      <c r="NPT32" s="7"/>
      <c r="NPU32" s="7"/>
      <c r="NPV32" s="7"/>
      <c r="NPW32" s="7"/>
      <c r="NPX32" s="7"/>
      <c r="NPY32" s="7"/>
      <c r="NPZ32" s="7"/>
      <c r="NQA32" s="7"/>
      <c r="NQB32" s="7"/>
      <c r="NQC32" s="7"/>
      <c r="NQD32" s="7"/>
      <c r="NQE32" s="7"/>
      <c r="NQF32" s="7"/>
      <c r="NQG32" s="7"/>
      <c r="NQH32" s="7"/>
      <c r="NQI32" s="7"/>
      <c r="NQJ32" s="7"/>
      <c r="NQK32" s="7"/>
      <c r="NQL32" s="7"/>
      <c r="NQM32" s="7"/>
      <c r="NQN32" s="7"/>
      <c r="NQO32" s="7"/>
      <c r="NQP32" s="7"/>
      <c r="NQQ32" s="7"/>
      <c r="NQR32" s="7"/>
      <c r="NQS32" s="7"/>
      <c r="NQT32" s="7"/>
      <c r="NQU32" s="7"/>
      <c r="NQV32" s="7"/>
      <c r="NQW32" s="7"/>
      <c r="NQX32" s="7"/>
      <c r="NQY32" s="7"/>
      <c r="NQZ32" s="7"/>
      <c r="NRA32" s="7"/>
      <c r="NRB32" s="7"/>
      <c r="NRC32" s="7"/>
      <c r="NRD32" s="7"/>
      <c r="NRE32" s="7"/>
      <c r="NRF32" s="7"/>
      <c r="NRG32" s="7"/>
      <c r="NRH32" s="7"/>
      <c r="NRI32" s="7"/>
      <c r="NRJ32" s="7"/>
      <c r="NRK32" s="7"/>
      <c r="NRL32" s="7"/>
      <c r="NRM32" s="7"/>
      <c r="NRN32" s="7"/>
      <c r="NRO32" s="7"/>
      <c r="NRP32" s="7"/>
      <c r="NRQ32" s="7"/>
      <c r="NRR32" s="7"/>
      <c r="NRS32" s="7"/>
      <c r="NRT32" s="7"/>
      <c r="NRU32" s="7"/>
      <c r="NRV32" s="7"/>
      <c r="NRW32" s="7"/>
      <c r="NRX32" s="7"/>
      <c r="NRY32" s="7"/>
      <c r="NRZ32" s="7"/>
      <c r="NSA32" s="7"/>
      <c r="NSB32" s="7"/>
      <c r="NSC32" s="7"/>
      <c r="NSD32" s="7"/>
      <c r="NSE32" s="7"/>
      <c r="NSF32" s="7"/>
      <c r="NSG32" s="7"/>
      <c r="NSH32" s="7"/>
      <c r="NSI32" s="7"/>
      <c r="NSJ32" s="7"/>
      <c r="NSK32" s="7"/>
      <c r="NSL32" s="7"/>
      <c r="NSM32" s="7"/>
      <c r="NSN32" s="7"/>
      <c r="NSO32" s="7"/>
      <c r="NSP32" s="7"/>
      <c r="NSQ32" s="7"/>
      <c r="NSR32" s="7"/>
      <c r="NSS32" s="7"/>
      <c r="NST32" s="7"/>
      <c r="NSU32" s="7"/>
      <c r="NSV32" s="7"/>
      <c r="NSW32" s="7"/>
      <c r="NSX32" s="7"/>
      <c r="NSY32" s="7"/>
      <c r="NSZ32" s="7"/>
      <c r="NTA32" s="7"/>
      <c r="NTB32" s="7"/>
      <c r="NTC32" s="7"/>
      <c r="NTD32" s="7"/>
      <c r="NTE32" s="7"/>
      <c r="NTF32" s="7"/>
      <c r="NTG32" s="7"/>
      <c r="NTH32" s="7"/>
      <c r="NTI32" s="7"/>
      <c r="NTJ32" s="7"/>
      <c r="NTK32" s="7"/>
      <c r="NTL32" s="7"/>
      <c r="NTM32" s="7"/>
      <c r="NTN32" s="7"/>
      <c r="NTO32" s="7"/>
      <c r="NTP32" s="7"/>
      <c r="NTQ32" s="7"/>
      <c r="NTR32" s="7"/>
      <c r="NTS32" s="7"/>
      <c r="NTT32" s="7"/>
      <c r="NTV32" s="7"/>
      <c r="NTW32" s="7"/>
      <c r="NTX32" s="7"/>
      <c r="NTY32" s="7"/>
      <c r="NTZ32" s="7"/>
      <c r="NUA32" s="7"/>
      <c r="NUB32" s="7"/>
      <c r="NUC32" s="7"/>
      <c r="NUD32" s="7"/>
      <c r="NUE32" s="7"/>
      <c r="NUF32" s="7"/>
      <c r="NUG32" s="7"/>
      <c r="NUH32" s="7"/>
      <c r="NUI32" s="7"/>
      <c r="NUJ32" s="7"/>
      <c r="NUK32" s="7"/>
      <c r="NUL32" s="7"/>
      <c r="NUM32" s="7"/>
      <c r="NUN32" s="7"/>
      <c r="NUO32" s="7"/>
      <c r="NUP32" s="7"/>
      <c r="NUQ32" s="7"/>
      <c r="NUR32" s="7"/>
      <c r="NUS32" s="7"/>
      <c r="NUT32" s="7"/>
      <c r="NUU32" s="7"/>
      <c r="NUV32" s="7"/>
      <c r="NUW32" s="7"/>
      <c r="NUX32" s="7"/>
      <c r="NUY32" s="7"/>
      <c r="NUZ32" s="7"/>
      <c r="NVA32" s="7"/>
      <c r="NVB32" s="7"/>
      <c r="NVC32" s="7"/>
      <c r="NVD32" s="7"/>
      <c r="NVE32" s="7"/>
      <c r="NVF32" s="7"/>
      <c r="NVG32" s="7"/>
      <c r="NVH32" s="7"/>
      <c r="NVI32" s="7"/>
      <c r="NVJ32" s="7"/>
      <c r="NVK32" s="7"/>
      <c r="NVL32" s="7"/>
      <c r="NVM32" s="7"/>
      <c r="NVN32" s="7"/>
      <c r="NVO32" s="7"/>
      <c r="NVP32" s="7"/>
      <c r="NVQ32" s="7"/>
      <c r="NVR32" s="7"/>
      <c r="NVS32" s="7"/>
      <c r="NVT32" s="7"/>
      <c r="NVU32" s="7"/>
      <c r="NVV32" s="7"/>
      <c r="NVW32" s="7"/>
      <c r="NVX32" s="7"/>
      <c r="NVY32" s="7"/>
      <c r="NVZ32" s="7"/>
      <c r="NWA32" s="7"/>
      <c r="NWB32" s="7"/>
      <c r="NWC32" s="7"/>
      <c r="NWD32" s="7"/>
      <c r="NWE32" s="7"/>
      <c r="NWF32" s="7"/>
      <c r="NWG32" s="7"/>
      <c r="NWH32" s="7"/>
      <c r="NWI32" s="7"/>
      <c r="NWJ32" s="7"/>
      <c r="NWK32" s="7"/>
      <c r="NWL32" s="7"/>
      <c r="NWM32" s="7"/>
      <c r="NWN32" s="7"/>
      <c r="NWO32" s="7"/>
      <c r="NWP32" s="7"/>
      <c r="NWQ32" s="7"/>
      <c r="NWR32" s="7"/>
      <c r="NWS32" s="7"/>
      <c r="NWT32" s="7"/>
      <c r="NWU32" s="7"/>
      <c r="NWV32" s="7"/>
      <c r="NWW32" s="7"/>
      <c r="NWX32" s="7"/>
      <c r="NWY32" s="7"/>
      <c r="NWZ32" s="7"/>
      <c r="NXA32" s="7"/>
      <c r="NXB32" s="7"/>
      <c r="NXC32" s="7"/>
      <c r="NXD32" s="7"/>
      <c r="NXE32" s="7"/>
      <c r="NXF32" s="7"/>
      <c r="NXG32" s="7"/>
      <c r="NXH32" s="7"/>
      <c r="NXI32" s="7"/>
      <c r="NXJ32" s="7"/>
      <c r="NXK32" s="7"/>
      <c r="NXL32" s="7"/>
      <c r="NXM32" s="7"/>
      <c r="NXN32" s="7"/>
      <c r="NXO32" s="7"/>
      <c r="NXP32" s="7"/>
      <c r="NXQ32" s="7"/>
      <c r="NXR32" s="7"/>
      <c r="NXS32" s="7"/>
      <c r="NXT32" s="7"/>
      <c r="NXU32" s="7"/>
      <c r="NXV32" s="7"/>
      <c r="NXW32" s="7"/>
      <c r="NXX32" s="7"/>
      <c r="NXY32" s="7"/>
      <c r="NXZ32" s="7"/>
      <c r="NYA32" s="7"/>
      <c r="NYB32" s="7"/>
      <c r="NYC32" s="7"/>
      <c r="NYD32" s="7"/>
      <c r="NYE32" s="7"/>
      <c r="NYF32" s="7"/>
      <c r="NYG32" s="7"/>
      <c r="NYH32" s="7"/>
      <c r="NYI32" s="7"/>
      <c r="NYJ32" s="7"/>
      <c r="NYK32" s="7"/>
      <c r="NYL32" s="7"/>
      <c r="NYM32" s="7"/>
      <c r="NYN32" s="7"/>
      <c r="NYO32" s="7"/>
      <c r="NYP32" s="7"/>
      <c r="NYQ32" s="7"/>
      <c r="NYR32" s="7"/>
      <c r="NYS32" s="7"/>
      <c r="NYT32" s="7"/>
      <c r="NYU32" s="7"/>
      <c r="NYV32" s="7"/>
      <c r="NYW32" s="7"/>
      <c r="NYX32" s="7"/>
      <c r="NYY32" s="7"/>
      <c r="NYZ32" s="7"/>
      <c r="NZA32" s="7"/>
      <c r="NZB32" s="7"/>
      <c r="NZC32" s="7"/>
      <c r="NZD32" s="7"/>
      <c r="NZE32" s="7"/>
      <c r="NZF32" s="7"/>
      <c r="NZG32" s="7"/>
      <c r="NZH32" s="7"/>
      <c r="NZI32" s="7"/>
      <c r="NZJ32" s="7"/>
      <c r="NZK32" s="7"/>
      <c r="NZL32" s="7"/>
      <c r="NZM32" s="7"/>
      <c r="NZN32" s="7"/>
      <c r="NZO32" s="7"/>
      <c r="NZP32" s="7"/>
      <c r="NZQ32" s="7"/>
      <c r="NZR32" s="7"/>
      <c r="NZS32" s="7"/>
      <c r="NZT32" s="7"/>
      <c r="NZU32" s="7"/>
      <c r="NZV32" s="7"/>
      <c r="NZW32" s="7"/>
      <c r="NZX32" s="7"/>
      <c r="NZY32" s="7"/>
      <c r="NZZ32" s="7"/>
      <c r="OAA32" s="7"/>
      <c r="OAB32" s="7"/>
      <c r="OAC32" s="7"/>
      <c r="OAD32" s="7"/>
      <c r="OAE32" s="7"/>
      <c r="OAF32" s="7"/>
      <c r="OAG32" s="7"/>
      <c r="OAH32" s="7"/>
      <c r="OAI32" s="7"/>
      <c r="OAJ32" s="7"/>
      <c r="OAK32" s="7"/>
      <c r="OAL32" s="7"/>
      <c r="OAM32" s="7"/>
      <c r="OAN32" s="7"/>
      <c r="OAO32" s="7"/>
      <c r="OAP32" s="7"/>
      <c r="OAQ32" s="7"/>
      <c r="OAR32" s="7"/>
      <c r="OAS32" s="7"/>
      <c r="OAT32" s="7"/>
      <c r="OAU32" s="7"/>
      <c r="OAV32" s="7"/>
      <c r="OAW32" s="7"/>
      <c r="OAX32" s="7"/>
      <c r="OAY32" s="7"/>
      <c r="OAZ32" s="7"/>
      <c r="OBA32" s="7"/>
      <c r="OBB32" s="7"/>
      <c r="OBC32" s="7"/>
      <c r="OBD32" s="7"/>
      <c r="OBE32" s="7"/>
      <c r="OBF32" s="7"/>
      <c r="OBG32" s="7"/>
      <c r="OBH32" s="7"/>
      <c r="OBI32" s="7"/>
      <c r="OBJ32" s="7"/>
      <c r="OBK32" s="7"/>
      <c r="OBL32" s="7"/>
      <c r="OBM32" s="7"/>
      <c r="OBN32" s="7"/>
      <c r="OBO32" s="7"/>
      <c r="OBP32" s="7"/>
      <c r="OBQ32" s="7"/>
      <c r="OBR32" s="7"/>
      <c r="OBS32" s="7"/>
      <c r="OBT32" s="7"/>
      <c r="OBU32" s="7"/>
      <c r="OBV32" s="7"/>
      <c r="OBW32" s="7"/>
      <c r="OBX32" s="7"/>
      <c r="OBY32" s="7"/>
      <c r="OBZ32" s="7"/>
      <c r="OCA32" s="7"/>
      <c r="OCB32" s="7"/>
      <c r="OCC32" s="7"/>
      <c r="OCD32" s="7"/>
      <c r="OCE32" s="7"/>
      <c r="OCF32" s="7"/>
      <c r="OCG32" s="7"/>
      <c r="OCH32" s="7"/>
      <c r="OCI32" s="7"/>
      <c r="OCJ32" s="7"/>
      <c r="OCK32" s="7"/>
      <c r="OCL32" s="7"/>
      <c r="OCM32" s="7"/>
      <c r="OCN32" s="7"/>
      <c r="OCO32" s="7"/>
      <c r="OCP32" s="7"/>
      <c r="OCQ32" s="7"/>
      <c r="OCR32" s="7"/>
      <c r="OCS32" s="7"/>
      <c r="OCT32" s="7"/>
      <c r="OCU32" s="7"/>
      <c r="OCV32" s="7"/>
      <c r="OCW32" s="7"/>
      <c r="OCX32" s="7"/>
      <c r="OCY32" s="7"/>
      <c r="OCZ32" s="7"/>
      <c r="ODA32" s="7"/>
      <c r="ODB32" s="7"/>
      <c r="ODC32" s="7"/>
      <c r="ODD32" s="7"/>
      <c r="ODE32" s="7"/>
      <c r="ODF32" s="7"/>
      <c r="ODG32" s="7"/>
      <c r="ODH32" s="7"/>
      <c r="ODI32" s="7"/>
      <c r="ODJ32" s="7"/>
      <c r="ODK32" s="7"/>
      <c r="ODL32" s="7"/>
      <c r="ODM32" s="7"/>
      <c r="ODN32" s="7"/>
      <c r="ODO32" s="7"/>
      <c r="ODP32" s="7"/>
      <c r="ODR32" s="7"/>
      <c r="ODS32" s="7"/>
      <c r="ODT32" s="7"/>
      <c r="ODU32" s="7"/>
      <c r="ODV32" s="7"/>
      <c r="ODW32" s="7"/>
      <c r="ODX32" s="7"/>
      <c r="ODY32" s="7"/>
      <c r="ODZ32" s="7"/>
      <c r="OEA32" s="7"/>
      <c r="OEB32" s="7"/>
      <c r="OEC32" s="7"/>
      <c r="OED32" s="7"/>
      <c r="OEE32" s="7"/>
      <c r="OEF32" s="7"/>
      <c r="OEG32" s="7"/>
      <c r="OEH32" s="7"/>
      <c r="OEI32" s="7"/>
      <c r="OEJ32" s="7"/>
      <c r="OEK32" s="7"/>
      <c r="OEL32" s="7"/>
      <c r="OEM32" s="7"/>
      <c r="OEN32" s="7"/>
      <c r="OEO32" s="7"/>
      <c r="OEP32" s="7"/>
      <c r="OEQ32" s="7"/>
      <c r="OER32" s="7"/>
      <c r="OES32" s="7"/>
      <c r="OET32" s="7"/>
      <c r="OEU32" s="7"/>
      <c r="OEV32" s="7"/>
      <c r="OEW32" s="7"/>
      <c r="OEX32" s="7"/>
      <c r="OEY32" s="7"/>
      <c r="OEZ32" s="7"/>
      <c r="OFA32" s="7"/>
      <c r="OFB32" s="7"/>
      <c r="OFC32" s="7"/>
      <c r="OFD32" s="7"/>
      <c r="OFE32" s="7"/>
      <c r="OFF32" s="7"/>
      <c r="OFG32" s="7"/>
      <c r="OFH32" s="7"/>
      <c r="OFI32" s="7"/>
      <c r="OFJ32" s="7"/>
      <c r="OFK32" s="7"/>
      <c r="OFL32" s="7"/>
      <c r="OFM32" s="7"/>
      <c r="OFN32" s="7"/>
      <c r="OFO32" s="7"/>
      <c r="OFP32" s="7"/>
      <c r="OFQ32" s="7"/>
      <c r="OFR32" s="7"/>
      <c r="OFS32" s="7"/>
      <c r="OFT32" s="7"/>
      <c r="OFU32" s="7"/>
      <c r="OFV32" s="7"/>
      <c r="OFW32" s="7"/>
      <c r="OFX32" s="7"/>
      <c r="OFY32" s="7"/>
      <c r="OFZ32" s="7"/>
      <c r="OGA32" s="7"/>
      <c r="OGB32" s="7"/>
      <c r="OGC32" s="7"/>
      <c r="OGD32" s="7"/>
      <c r="OGE32" s="7"/>
      <c r="OGF32" s="7"/>
      <c r="OGG32" s="7"/>
      <c r="OGH32" s="7"/>
      <c r="OGI32" s="7"/>
      <c r="OGJ32" s="7"/>
      <c r="OGK32" s="7"/>
      <c r="OGL32" s="7"/>
      <c r="OGM32" s="7"/>
      <c r="OGN32" s="7"/>
      <c r="OGO32" s="7"/>
      <c r="OGP32" s="7"/>
      <c r="OGQ32" s="7"/>
      <c r="OGR32" s="7"/>
      <c r="OGS32" s="7"/>
      <c r="OGT32" s="7"/>
      <c r="OGU32" s="7"/>
      <c r="OGV32" s="7"/>
      <c r="OGW32" s="7"/>
      <c r="OGX32" s="7"/>
      <c r="OGY32" s="7"/>
      <c r="OGZ32" s="7"/>
      <c r="OHA32" s="7"/>
      <c r="OHB32" s="7"/>
      <c r="OHC32" s="7"/>
      <c r="OHD32" s="7"/>
      <c r="OHE32" s="7"/>
      <c r="OHF32" s="7"/>
      <c r="OHG32" s="7"/>
      <c r="OHH32" s="7"/>
      <c r="OHI32" s="7"/>
      <c r="OHJ32" s="7"/>
      <c r="OHK32" s="7"/>
      <c r="OHL32" s="7"/>
      <c r="OHM32" s="7"/>
      <c r="OHN32" s="7"/>
      <c r="OHO32" s="7"/>
      <c r="OHP32" s="7"/>
      <c r="OHQ32" s="7"/>
      <c r="OHR32" s="7"/>
      <c r="OHS32" s="7"/>
      <c r="OHT32" s="7"/>
      <c r="OHU32" s="7"/>
      <c r="OHV32" s="7"/>
      <c r="OHW32" s="7"/>
      <c r="OHX32" s="7"/>
      <c r="OHY32" s="7"/>
      <c r="OHZ32" s="7"/>
      <c r="OIA32" s="7"/>
      <c r="OIB32" s="7"/>
      <c r="OIC32" s="7"/>
      <c r="OID32" s="7"/>
      <c r="OIE32" s="7"/>
      <c r="OIF32" s="7"/>
      <c r="OIG32" s="7"/>
      <c r="OIH32" s="7"/>
      <c r="OII32" s="7"/>
      <c r="OIJ32" s="7"/>
      <c r="OIK32" s="7"/>
      <c r="OIL32" s="7"/>
      <c r="OIM32" s="7"/>
      <c r="OIN32" s="7"/>
      <c r="OIO32" s="7"/>
      <c r="OIP32" s="7"/>
      <c r="OIQ32" s="7"/>
      <c r="OIR32" s="7"/>
      <c r="OIS32" s="7"/>
      <c r="OIT32" s="7"/>
      <c r="OIU32" s="7"/>
      <c r="OIV32" s="7"/>
      <c r="OIW32" s="7"/>
      <c r="OIX32" s="7"/>
      <c r="OIY32" s="7"/>
      <c r="OIZ32" s="7"/>
      <c r="OJA32" s="7"/>
      <c r="OJB32" s="7"/>
      <c r="OJC32" s="7"/>
      <c r="OJD32" s="7"/>
      <c r="OJE32" s="7"/>
      <c r="OJF32" s="7"/>
      <c r="OJG32" s="7"/>
      <c r="OJH32" s="7"/>
      <c r="OJI32" s="7"/>
      <c r="OJJ32" s="7"/>
      <c r="OJK32" s="7"/>
      <c r="OJL32" s="7"/>
      <c r="OJM32" s="7"/>
      <c r="OJN32" s="7"/>
      <c r="OJO32" s="7"/>
      <c r="OJP32" s="7"/>
      <c r="OJQ32" s="7"/>
      <c r="OJR32" s="7"/>
      <c r="OJS32" s="7"/>
      <c r="OJT32" s="7"/>
      <c r="OJU32" s="7"/>
      <c r="OJV32" s="7"/>
      <c r="OJW32" s="7"/>
      <c r="OJX32" s="7"/>
      <c r="OJY32" s="7"/>
      <c r="OJZ32" s="7"/>
      <c r="OKA32" s="7"/>
      <c r="OKB32" s="7"/>
      <c r="OKC32" s="7"/>
      <c r="OKD32" s="7"/>
      <c r="OKE32" s="7"/>
      <c r="OKF32" s="7"/>
      <c r="OKG32" s="7"/>
      <c r="OKH32" s="7"/>
      <c r="OKI32" s="7"/>
      <c r="OKJ32" s="7"/>
      <c r="OKK32" s="7"/>
      <c r="OKL32" s="7"/>
      <c r="OKM32" s="7"/>
      <c r="OKN32" s="7"/>
      <c r="OKO32" s="7"/>
      <c r="OKP32" s="7"/>
      <c r="OKQ32" s="7"/>
      <c r="OKR32" s="7"/>
      <c r="OKS32" s="7"/>
      <c r="OKT32" s="7"/>
      <c r="OKU32" s="7"/>
      <c r="OKV32" s="7"/>
      <c r="OKW32" s="7"/>
      <c r="OKX32" s="7"/>
      <c r="OKY32" s="7"/>
      <c r="OKZ32" s="7"/>
      <c r="OLA32" s="7"/>
      <c r="OLB32" s="7"/>
      <c r="OLC32" s="7"/>
      <c r="OLD32" s="7"/>
      <c r="OLE32" s="7"/>
      <c r="OLF32" s="7"/>
      <c r="OLG32" s="7"/>
      <c r="OLH32" s="7"/>
      <c r="OLI32" s="7"/>
      <c r="OLJ32" s="7"/>
      <c r="OLK32" s="7"/>
      <c r="OLL32" s="7"/>
      <c r="OLM32" s="7"/>
      <c r="OLN32" s="7"/>
      <c r="OLO32" s="7"/>
      <c r="OLP32" s="7"/>
      <c r="OLQ32" s="7"/>
      <c r="OLR32" s="7"/>
      <c r="OLS32" s="7"/>
      <c r="OLT32" s="7"/>
      <c r="OLU32" s="7"/>
      <c r="OLV32" s="7"/>
      <c r="OLW32" s="7"/>
      <c r="OLX32" s="7"/>
      <c r="OLY32" s="7"/>
      <c r="OLZ32" s="7"/>
      <c r="OMA32" s="7"/>
      <c r="OMB32" s="7"/>
      <c r="OMC32" s="7"/>
      <c r="OMD32" s="7"/>
      <c r="OME32" s="7"/>
      <c r="OMF32" s="7"/>
      <c r="OMG32" s="7"/>
      <c r="OMH32" s="7"/>
      <c r="OMI32" s="7"/>
      <c r="OMJ32" s="7"/>
      <c r="OMK32" s="7"/>
      <c r="OML32" s="7"/>
      <c r="OMM32" s="7"/>
      <c r="OMN32" s="7"/>
      <c r="OMO32" s="7"/>
      <c r="OMP32" s="7"/>
      <c r="OMQ32" s="7"/>
      <c r="OMR32" s="7"/>
      <c r="OMS32" s="7"/>
      <c r="OMT32" s="7"/>
      <c r="OMU32" s="7"/>
      <c r="OMV32" s="7"/>
      <c r="OMW32" s="7"/>
      <c r="OMX32" s="7"/>
      <c r="OMY32" s="7"/>
      <c r="OMZ32" s="7"/>
      <c r="ONA32" s="7"/>
      <c r="ONB32" s="7"/>
      <c r="ONC32" s="7"/>
      <c r="OND32" s="7"/>
      <c r="ONE32" s="7"/>
      <c r="ONF32" s="7"/>
      <c r="ONG32" s="7"/>
      <c r="ONH32" s="7"/>
      <c r="ONI32" s="7"/>
      <c r="ONJ32" s="7"/>
      <c r="ONK32" s="7"/>
      <c r="ONL32" s="7"/>
      <c r="ONN32" s="7"/>
      <c r="ONO32" s="7"/>
      <c r="ONP32" s="7"/>
      <c r="ONQ32" s="7"/>
      <c r="ONR32" s="7"/>
      <c r="ONS32" s="7"/>
      <c r="ONT32" s="7"/>
      <c r="ONU32" s="7"/>
      <c r="ONV32" s="7"/>
      <c r="ONW32" s="7"/>
      <c r="ONX32" s="7"/>
      <c r="ONY32" s="7"/>
      <c r="ONZ32" s="7"/>
      <c r="OOA32" s="7"/>
      <c r="OOB32" s="7"/>
      <c r="OOC32" s="7"/>
      <c r="OOD32" s="7"/>
      <c r="OOE32" s="7"/>
      <c r="OOF32" s="7"/>
      <c r="OOG32" s="7"/>
      <c r="OOH32" s="7"/>
      <c r="OOI32" s="7"/>
      <c r="OOJ32" s="7"/>
      <c r="OOK32" s="7"/>
      <c r="OOL32" s="7"/>
      <c r="OOM32" s="7"/>
      <c r="OON32" s="7"/>
      <c r="OOO32" s="7"/>
      <c r="OOP32" s="7"/>
      <c r="OOQ32" s="7"/>
      <c r="OOR32" s="7"/>
      <c r="OOS32" s="7"/>
      <c r="OOT32" s="7"/>
      <c r="OOU32" s="7"/>
      <c r="OOV32" s="7"/>
      <c r="OOW32" s="7"/>
      <c r="OOX32" s="7"/>
      <c r="OOY32" s="7"/>
      <c r="OOZ32" s="7"/>
      <c r="OPA32" s="7"/>
      <c r="OPB32" s="7"/>
      <c r="OPC32" s="7"/>
      <c r="OPD32" s="7"/>
      <c r="OPE32" s="7"/>
      <c r="OPF32" s="7"/>
      <c r="OPG32" s="7"/>
      <c r="OPH32" s="7"/>
      <c r="OPI32" s="7"/>
      <c r="OPJ32" s="7"/>
      <c r="OPK32" s="7"/>
      <c r="OPL32" s="7"/>
      <c r="OPM32" s="7"/>
      <c r="OPN32" s="7"/>
      <c r="OPO32" s="7"/>
      <c r="OPP32" s="7"/>
      <c r="OPQ32" s="7"/>
      <c r="OPR32" s="7"/>
      <c r="OPS32" s="7"/>
      <c r="OPT32" s="7"/>
      <c r="OPU32" s="7"/>
      <c r="OPV32" s="7"/>
      <c r="OPW32" s="7"/>
      <c r="OPX32" s="7"/>
      <c r="OPY32" s="7"/>
      <c r="OPZ32" s="7"/>
      <c r="OQA32" s="7"/>
      <c r="OQB32" s="7"/>
      <c r="OQC32" s="7"/>
      <c r="OQD32" s="7"/>
      <c r="OQE32" s="7"/>
      <c r="OQF32" s="7"/>
      <c r="OQG32" s="7"/>
      <c r="OQH32" s="7"/>
      <c r="OQI32" s="7"/>
      <c r="OQJ32" s="7"/>
      <c r="OQK32" s="7"/>
      <c r="OQL32" s="7"/>
      <c r="OQM32" s="7"/>
      <c r="OQN32" s="7"/>
      <c r="OQO32" s="7"/>
      <c r="OQP32" s="7"/>
      <c r="OQQ32" s="7"/>
      <c r="OQR32" s="7"/>
      <c r="OQS32" s="7"/>
      <c r="OQT32" s="7"/>
      <c r="OQU32" s="7"/>
      <c r="OQV32" s="7"/>
      <c r="OQW32" s="7"/>
      <c r="OQX32" s="7"/>
      <c r="OQY32" s="7"/>
      <c r="OQZ32" s="7"/>
      <c r="ORA32" s="7"/>
      <c r="ORB32" s="7"/>
      <c r="ORC32" s="7"/>
      <c r="ORD32" s="7"/>
      <c r="ORE32" s="7"/>
      <c r="ORF32" s="7"/>
      <c r="ORG32" s="7"/>
      <c r="ORH32" s="7"/>
      <c r="ORI32" s="7"/>
      <c r="ORJ32" s="7"/>
      <c r="ORK32" s="7"/>
      <c r="ORL32" s="7"/>
      <c r="ORM32" s="7"/>
      <c r="ORN32" s="7"/>
      <c r="ORO32" s="7"/>
      <c r="ORP32" s="7"/>
      <c r="ORQ32" s="7"/>
      <c r="ORR32" s="7"/>
      <c r="ORS32" s="7"/>
      <c r="ORT32" s="7"/>
      <c r="ORU32" s="7"/>
      <c r="ORV32" s="7"/>
      <c r="ORW32" s="7"/>
      <c r="ORX32" s="7"/>
      <c r="ORY32" s="7"/>
      <c r="ORZ32" s="7"/>
      <c r="OSA32" s="7"/>
      <c r="OSB32" s="7"/>
      <c r="OSC32" s="7"/>
      <c r="OSD32" s="7"/>
      <c r="OSE32" s="7"/>
      <c r="OSF32" s="7"/>
      <c r="OSG32" s="7"/>
      <c r="OSH32" s="7"/>
      <c r="OSI32" s="7"/>
      <c r="OSJ32" s="7"/>
      <c r="OSK32" s="7"/>
      <c r="OSL32" s="7"/>
      <c r="OSM32" s="7"/>
      <c r="OSN32" s="7"/>
      <c r="OSO32" s="7"/>
      <c r="OSP32" s="7"/>
      <c r="OSQ32" s="7"/>
      <c r="OSR32" s="7"/>
      <c r="OSS32" s="7"/>
      <c r="OST32" s="7"/>
      <c r="OSU32" s="7"/>
      <c r="OSV32" s="7"/>
      <c r="OSW32" s="7"/>
      <c r="OSX32" s="7"/>
      <c r="OSY32" s="7"/>
      <c r="OSZ32" s="7"/>
      <c r="OTA32" s="7"/>
      <c r="OTB32" s="7"/>
      <c r="OTC32" s="7"/>
      <c r="OTD32" s="7"/>
      <c r="OTE32" s="7"/>
      <c r="OTF32" s="7"/>
      <c r="OTG32" s="7"/>
      <c r="OTH32" s="7"/>
      <c r="OTI32" s="7"/>
      <c r="OTJ32" s="7"/>
      <c r="OTK32" s="7"/>
      <c r="OTL32" s="7"/>
      <c r="OTM32" s="7"/>
      <c r="OTN32" s="7"/>
      <c r="OTO32" s="7"/>
      <c r="OTP32" s="7"/>
      <c r="OTQ32" s="7"/>
      <c r="OTR32" s="7"/>
      <c r="OTS32" s="7"/>
      <c r="OTT32" s="7"/>
      <c r="OTU32" s="7"/>
      <c r="OTV32" s="7"/>
      <c r="OTW32" s="7"/>
      <c r="OTX32" s="7"/>
      <c r="OTY32" s="7"/>
      <c r="OTZ32" s="7"/>
      <c r="OUA32" s="7"/>
      <c r="OUB32" s="7"/>
      <c r="OUC32" s="7"/>
      <c r="OUD32" s="7"/>
      <c r="OUE32" s="7"/>
      <c r="OUF32" s="7"/>
      <c r="OUG32" s="7"/>
      <c r="OUH32" s="7"/>
      <c r="OUI32" s="7"/>
      <c r="OUJ32" s="7"/>
      <c r="OUK32" s="7"/>
      <c r="OUL32" s="7"/>
      <c r="OUM32" s="7"/>
      <c r="OUN32" s="7"/>
      <c r="OUO32" s="7"/>
      <c r="OUP32" s="7"/>
      <c r="OUQ32" s="7"/>
      <c r="OUR32" s="7"/>
      <c r="OUS32" s="7"/>
      <c r="OUT32" s="7"/>
      <c r="OUU32" s="7"/>
      <c r="OUV32" s="7"/>
      <c r="OUW32" s="7"/>
      <c r="OUX32" s="7"/>
      <c r="OUY32" s="7"/>
      <c r="OUZ32" s="7"/>
      <c r="OVA32" s="7"/>
      <c r="OVB32" s="7"/>
      <c r="OVC32" s="7"/>
      <c r="OVD32" s="7"/>
      <c r="OVE32" s="7"/>
      <c r="OVF32" s="7"/>
      <c r="OVG32" s="7"/>
      <c r="OVH32" s="7"/>
      <c r="OVI32" s="7"/>
      <c r="OVJ32" s="7"/>
      <c r="OVK32" s="7"/>
      <c r="OVL32" s="7"/>
      <c r="OVM32" s="7"/>
      <c r="OVN32" s="7"/>
      <c r="OVO32" s="7"/>
      <c r="OVP32" s="7"/>
      <c r="OVQ32" s="7"/>
      <c r="OVR32" s="7"/>
      <c r="OVS32" s="7"/>
      <c r="OVT32" s="7"/>
      <c r="OVU32" s="7"/>
      <c r="OVV32" s="7"/>
      <c r="OVW32" s="7"/>
      <c r="OVX32" s="7"/>
      <c r="OVY32" s="7"/>
      <c r="OVZ32" s="7"/>
      <c r="OWA32" s="7"/>
      <c r="OWB32" s="7"/>
      <c r="OWC32" s="7"/>
      <c r="OWD32" s="7"/>
      <c r="OWE32" s="7"/>
      <c r="OWF32" s="7"/>
      <c r="OWG32" s="7"/>
      <c r="OWH32" s="7"/>
      <c r="OWI32" s="7"/>
      <c r="OWJ32" s="7"/>
      <c r="OWK32" s="7"/>
      <c r="OWL32" s="7"/>
      <c r="OWM32" s="7"/>
      <c r="OWN32" s="7"/>
      <c r="OWO32" s="7"/>
      <c r="OWP32" s="7"/>
      <c r="OWQ32" s="7"/>
      <c r="OWR32" s="7"/>
      <c r="OWS32" s="7"/>
      <c r="OWT32" s="7"/>
      <c r="OWU32" s="7"/>
      <c r="OWV32" s="7"/>
      <c r="OWW32" s="7"/>
      <c r="OWX32" s="7"/>
      <c r="OWY32" s="7"/>
      <c r="OWZ32" s="7"/>
      <c r="OXA32" s="7"/>
      <c r="OXB32" s="7"/>
      <c r="OXC32" s="7"/>
      <c r="OXD32" s="7"/>
      <c r="OXE32" s="7"/>
      <c r="OXF32" s="7"/>
      <c r="OXG32" s="7"/>
      <c r="OXH32" s="7"/>
      <c r="OXJ32" s="7"/>
      <c r="OXK32" s="7"/>
      <c r="OXL32" s="7"/>
      <c r="OXM32" s="7"/>
      <c r="OXN32" s="7"/>
      <c r="OXO32" s="7"/>
      <c r="OXP32" s="7"/>
      <c r="OXQ32" s="7"/>
      <c r="OXR32" s="7"/>
      <c r="OXS32" s="7"/>
      <c r="OXT32" s="7"/>
      <c r="OXU32" s="7"/>
      <c r="OXV32" s="7"/>
      <c r="OXW32" s="7"/>
      <c r="OXX32" s="7"/>
      <c r="OXY32" s="7"/>
      <c r="OXZ32" s="7"/>
      <c r="OYA32" s="7"/>
      <c r="OYB32" s="7"/>
      <c r="OYC32" s="7"/>
      <c r="OYD32" s="7"/>
      <c r="OYE32" s="7"/>
      <c r="OYF32" s="7"/>
      <c r="OYG32" s="7"/>
      <c r="OYH32" s="7"/>
      <c r="OYI32" s="7"/>
      <c r="OYJ32" s="7"/>
      <c r="OYK32" s="7"/>
      <c r="OYL32" s="7"/>
      <c r="OYM32" s="7"/>
      <c r="OYN32" s="7"/>
      <c r="OYO32" s="7"/>
      <c r="OYP32" s="7"/>
      <c r="OYQ32" s="7"/>
      <c r="OYR32" s="7"/>
      <c r="OYS32" s="7"/>
      <c r="OYT32" s="7"/>
      <c r="OYU32" s="7"/>
      <c r="OYV32" s="7"/>
      <c r="OYW32" s="7"/>
      <c r="OYX32" s="7"/>
      <c r="OYY32" s="7"/>
      <c r="OYZ32" s="7"/>
      <c r="OZA32" s="7"/>
      <c r="OZB32" s="7"/>
      <c r="OZC32" s="7"/>
      <c r="OZD32" s="7"/>
      <c r="OZE32" s="7"/>
      <c r="OZF32" s="7"/>
      <c r="OZG32" s="7"/>
      <c r="OZH32" s="7"/>
      <c r="OZI32" s="7"/>
      <c r="OZJ32" s="7"/>
      <c r="OZK32" s="7"/>
      <c r="OZL32" s="7"/>
      <c r="OZM32" s="7"/>
      <c r="OZN32" s="7"/>
      <c r="OZO32" s="7"/>
      <c r="OZP32" s="7"/>
      <c r="OZQ32" s="7"/>
      <c r="OZR32" s="7"/>
      <c r="OZS32" s="7"/>
      <c r="OZT32" s="7"/>
      <c r="OZU32" s="7"/>
      <c r="OZV32" s="7"/>
      <c r="OZW32" s="7"/>
      <c r="OZX32" s="7"/>
      <c r="OZY32" s="7"/>
      <c r="OZZ32" s="7"/>
      <c r="PAA32" s="7"/>
      <c r="PAB32" s="7"/>
      <c r="PAC32" s="7"/>
      <c r="PAD32" s="7"/>
      <c r="PAE32" s="7"/>
      <c r="PAF32" s="7"/>
      <c r="PAG32" s="7"/>
      <c r="PAH32" s="7"/>
      <c r="PAI32" s="7"/>
      <c r="PAJ32" s="7"/>
      <c r="PAK32" s="7"/>
      <c r="PAL32" s="7"/>
      <c r="PAM32" s="7"/>
      <c r="PAN32" s="7"/>
      <c r="PAO32" s="7"/>
      <c r="PAP32" s="7"/>
      <c r="PAQ32" s="7"/>
      <c r="PAR32" s="7"/>
      <c r="PAS32" s="7"/>
      <c r="PAT32" s="7"/>
      <c r="PAU32" s="7"/>
      <c r="PAV32" s="7"/>
      <c r="PAW32" s="7"/>
      <c r="PAX32" s="7"/>
      <c r="PAY32" s="7"/>
      <c r="PAZ32" s="7"/>
      <c r="PBA32" s="7"/>
      <c r="PBB32" s="7"/>
      <c r="PBC32" s="7"/>
      <c r="PBD32" s="7"/>
      <c r="PBE32" s="7"/>
      <c r="PBF32" s="7"/>
      <c r="PBG32" s="7"/>
      <c r="PBH32" s="7"/>
      <c r="PBI32" s="7"/>
      <c r="PBJ32" s="7"/>
      <c r="PBK32" s="7"/>
      <c r="PBL32" s="7"/>
      <c r="PBM32" s="7"/>
      <c r="PBN32" s="7"/>
      <c r="PBO32" s="7"/>
      <c r="PBP32" s="7"/>
      <c r="PBQ32" s="7"/>
      <c r="PBR32" s="7"/>
      <c r="PBS32" s="7"/>
      <c r="PBT32" s="7"/>
      <c r="PBU32" s="7"/>
      <c r="PBV32" s="7"/>
      <c r="PBW32" s="7"/>
      <c r="PBX32" s="7"/>
      <c r="PBY32" s="7"/>
      <c r="PBZ32" s="7"/>
      <c r="PCA32" s="7"/>
      <c r="PCB32" s="7"/>
      <c r="PCC32" s="7"/>
      <c r="PCD32" s="7"/>
      <c r="PCE32" s="7"/>
      <c r="PCF32" s="7"/>
      <c r="PCG32" s="7"/>
      <c r="PCH32" s="7"/>
      <c r="PCI32" s="7"/>
      <c r="PCJ32" s="7"/>
      <c r="PCK32" s="7"/>
      <c r="PCL32" s="7"/>
      <c r="PCM32" s="7"/>
      <c r="PCN32" s="7"/>
      <c r="PCO32" s="7"/>
      <c r="PCP32" s="7"/>
      <c r="PCQ32" s="7"/>
      <c r="PCR32" s="7"/>
      <c r="PCS32" s="7"/>
      <c r="PCT32" s="7"/>
      <c r="PCU32" s="7"/>
      <c r="PCV32" s="7"/>
      <c r="PCW32" s="7"/>
      <c r="PCX32" s="7"/>
      <c r="PCY32" s="7"/>
      <c r="PCZ32" s="7"/>
      <c r="PDA32" s="7"/>
      <c r="PDB32" s="7"/>
      <c r="PDC32" s="7"/>
      <c r="PDD32" s="7"/>
      <c r="PDE32" s="7"/>
      <c r="PDF32" s="7"/>
      <c r="PDG32" s="7"/>
      <c r="PDH32" s="7"/>
      <c r="PDI32" s="7"/>
      <c r="PDJ32" s="7"/>
      <c r="PDK32" s="7"/>
      <c r="PDL32" s="7"/>
      <c r="PDM32" s="7"/>
      <c r="PDN32" s="7"/>
      <c r="PDO32" s="7"/>
      <c r="PDP32" s="7"/>
      <c r="PDQ32" s="7"/>
      <c r="PDR32" s="7"/>
      <c r="PDS32" s="7"/>
      <c r="PDT32" s="7"/>
      <c r="PDU32" s="7"/>
      <c r="PDV32" s="7"/>
      <c r="PDW32" s="7"/>
      <c r="PDX32" s="7"/>
      <c r="PDY32" s="7"/>
      <c r="PDZ32" s="7"/>
      <c r="PEA32" s="7"/>
      <c r="PEB32" s="7"/>
      <c r="PEC32" s="7"/>
      <c r="PED32" s="7"/>
      <c r="PEE32" s="7"/>
      <c r="PEF32" s="7"/>
      <c r="PEG32" s="7"/>
      <c r="PEH32" s="7"/>
      <c r="PEI32" s="7"/>
      <c r="PEJ32" s="7"/>
      <c r="PEK32" s="7"/>
      <c r="PEL32" s="7"/>
      <c r="PEM32" s="7"/>
      <c r="PEN32" s="7"/>
      <c r="PEO32" s="7"/>
      <c r="PEP32" s="7"/>
      <c r="PEQ32" s="7"/>
      <c r="PER32" s="7"/>
      <c r="PES32" s="7"/>
      <c r="PET32" s="7"/>
      <c r="PEU32" s="7"/>
      <c r="PEV32" s="7"/>
      <c r="PEW32" s="7"/>
      <c r="PEX32" s="7"/>
      <c r="PEY32" s="7"/>
      <c r="PEZ32" s="7"/>
      <c r="PFA32" s="7"/>
      <c r="PFB32" s="7"/>
      <c r="PFC32" s="7"/>
      <c r="PFD32" s="7"/>
      <c r="PFE32" s="7"/>
      <c r="PFF32" s="7"/>
      <c r="PFG32" s="7"/>
      <c r="PFH32" s="7"/>
      <c r="PFI32" s="7"/>
      <c r="PFJ32" s="7"/>
      <c r="PFK32" s="7"/>
      <c r="PFL32" s="7"/>
      <c r="PFM32" s="7"/>
      <c r="PFN32" s="7"/>
      <c r="PFO32" s="7"/>
      <c r="PFP32" s="7"/>
      <c r="PFQ32" s="7"/>
      <c r="PFR32" s="7"/>
      <c r="PFS32" s="7"/>
      <c r="PFT32" s="7"/>
      <c r="PFU32" s="7"/>
      <c r="PFV32" s="7"/>
      <c r="PFW32" s="7"/>
      <c r="PFX32" s="7"/>
      <c r="PFY32" s="7"/>
      <c r="PFZ32" s="7"/>
      <c r="PGA32" s="7"/>
      <c r="PGB32" s="7"/>
      <c r="PGC32" s="7"/>
      <c r="PGD32" s="7"/>
      <c r="PGE32" s="7"/>
      <c r="PGF32" s="7"/>
      <c r="PGG32" s="7"/>
      <c r="PGH32" s="7"/>
      <c r="PGI32" s="7"/>
      <c r="PGJ32" s="7"/>
      <c r="PGK32" s="7"/>
      <c r="PGL32" s="7"/>
      <c r="PGM32" s="7"/>
      <c r="PGN32" s="7"/>
      <c r="PGO32" s="7"/>
      <c r="PGP32" s="7"/>
      <c r="PGQ32" s="7"/>
      <c r="PGR32" s="7"/>
      <c r="PGS32" s="7"/>
      <c r="PGT32" s="7"/>
      <c r="PGU32" s="7"/>
      <c r="PGV32" s="7"/>
      <c r="PGW32" s="7"/>
      <c r="PGX32" s="7"/>
      <c r="PGY32" s="7"/>
      <c r="PGZ32" s="7"/>
      <c r="PHA32" s="7"/>
      <c r="PHB32" s="7"/>
      <c r="PHC32" s="7"/>
      <c r="PHD32" s="7"/>
      <c r="PHF32" s="7"/>
      <c r="PHG32" s="7"/>
      <c r="PHH32" s="7"/>
      <c r="PHI32" s="7"/>
      <c r="PHJ32" s="7"/>
      <c r="PHK32" s="7"/>
      <c r="PHL32" s="7"/>
      <c r="PHM32" s="7"/>
      <c r="PHN32" s="7"/>
      <c r="PHO32" s="7"/>
      <c r="PHP32" s="7"/>
      <c r="PHQ32" s="7"/>
      <c r="PHR32" s="7"/>
      <c r="PHS32" s="7"/>
      <c r="PHT32" s="7"/>
      <c r="PHU32" s="7"/>
      <c r="PHV32" s="7"/>
      <c r="PHW32" s="7"/>
      <c r="PHX32" s="7"/>
      <c r="PHY32" s="7"/>
      <c r="PHZ32" s="7"/>
      <c r="PIA32" s="7"/>
      <c r="PIB32" s="7"/>
      <c r="PIC32" s="7"/>
      <c r="PID32" s="7"/>
      <c r="PIE32" s="7"/>
      <c r="PIF32" s="7"/>
      <c r="PIG32" s="7"/>
      <c r="PIH32" s="7"/>
      <c r="PII32" s="7"/>
      <c r="PIJ32" s="7"/>
      <c r="PIK32" s="7"/>
      <c r="PIL32" s="7"/>
      <c r="PIM32" s="7"/>
      <c r="PIN32" s="7"/>
      <c r="PIO32" s="7"/>
      <c r="PIP32" s="7"/>
      <c r="PIQ32" s="7"/>
      <c r="PIR32" s="7"/>
      <c r="PIS32" s="7"/>
      <c r="PIT32" s="7"/>
      <c r="PIU32" s="7"/>
      <c r="PIV32" s="7"/>
      <c r="PIW32" s="7"/>
      <c r="PIX32" s="7"/>
      <c r="PIY32" s="7"/>
      <c r="PIZ32" s="7"/>
      <c r="PJA32" s="7"/>
      <c r="PJB32" s="7"/>
      <c r="PJC32" s="7"/>
      <c r="PJD32" s="7"/>
      <c r="PJE32" s="7"/>
      <c r="PJF32" s="7"/>
      <c r="PJG32" s="7"/>
      <c r="PJH32" s="7"/>
      <c r="PJI32" s="7"/>
      <c r="PJJ32" s="7"/>
      <c r="PJK32" s="7"/>
      <c r="PJL32" s="7"/>
      <c r="PJM32" s="7"/>
      <c r="PJN32" s="7"/>
      <c r="PJO32" s="7"/>
      <c r="PJP32" s="7"/>
      <c r="PJQ32" s="7"/>
      <c r="PJR32" s="7"/>
      <c r="PJS32" s="7"/>
      <c r="PJT32" s="7"/>
      <c r="PJU32" s="7"/>
      <c r="PJV32" s="7"/>
      <c r="PJW32" s="7"/>
      <c r="PJX32" s="7"/>
      <c r="PJY32" s="7"/>
      <c r="PJZ32" s="7"/>
      <c r="PKA32" s="7"/>
      <c r="PKB32" s="7"/>
      <c r="PKC32" s="7"/>
      <c r="PKD32" s="7"/>
      <c r="PKE32" s="7"/>
      <c r="PKF32" s="7"/>
      <c r="PKG32" s="7"/>
      <c r="PKH32" s="7"/>
      <c r="PKI32" s="7"/>
      <c r="PKJ32" s="7"/>
      <c r="PKK32" s="7"/>
      <c r="PKL32" s="7"/>
      <c r="PKM32" s="7"/>
      <c r="PKN32" s="7"/>
      <c r="PKO32" s="7"/>
      <c r="PKP32" s="7"/>
      <c r="PKQ32" s="7"/>
      <c r="PKR32" s="7"/>
      <c r="PKS32" s="7"/>
      <c r="PKT32" s="7"/>
      <c r="PKU32" s="7"/>
      <c r="PKV32" s="7"/>
      <c r="PKW32" s="7"/>
      <c r="PKX32" s="7"/>
      <c r="PKY32" s="7"/>
      <c r="PKZ32" s="7"/>
      <c r="PLA32" s="7"/>
      <c r="PLB32" s="7"/>
      <c r="PLC32" s="7"/>
      <c r="PLD32" s="7"/>
      <c r="PLE32" s="7"/>
      <c r="PLF32" s="7"/>
      <c r="PLG32" s="7"/>
      <c r="PLH32" s="7"/>
      <c r="PLI32" s="7"/>
      <c r="PLJ32" s="7"/>
      <c r="PLK32" s="7"/>
      <c r="PLL32" s="7"/>
      <c r="PLM32" s="7"/>
      <c r="PLN32" s="7"/>
      <c r="PLO32" s="7"/>
      <c r="PLP32" s="7"/>
      <c r="PLQ32" s="7"/>
      <c r="PLR32" s="7"/>
      <c r="PLS32" s="7"/>
      <c r="PLT32" s="7"/>
      <c r="PLU32" s="7"/>
      <c r="PLV32" s="7"/>
      <c r="PLW32" s="7"/>
      <c r="PLX32" s="7"/>
      <c r="PLY32" s="7"/>
      <c r="PLZ32" s="7"/>
      <c r="PMA32" s="7"/>
      <c r="PMB32" s="7"/>
      <c r="PMC32" s="7"/>
      <c r="PMD32" s="7"/>
      <c r="PME32" s="7"/>
      <c r="PMF32" s="7"/>
      <c r="PMG32" s="7"/>
      <c r="PMH32" s="7"/>
      <c r="PMI32" s="7"/>
      <c r="PMJ32" s="7"/>
      <c r="PMK32" s="7"/>
      <c r="PML32" s="7"/>
      <c r="PMM32" s="7"/>
      <c r="PMN32" s="7"/>
      <c r="PMO32" s="7"/>
      <c r="PMP32" s="7"/>
      <c r="PMQ32" s="7"/>
      <c r="PMR32" s="7"/>
      <c r="PMS32" s="7"/>
      <c r="PMT32" s="7"/>
      <c r="PMU32" s="7"/>
      <c r="PMV32" s="7"/>
      <c r="PMW32" s="7"/>
      <c r="PMX32" s="7"/>
      <c r="PMY32" s="7"/>
      <c r="PMZ32" s="7"/>
      <c r="PNA32" s="7"/>
      <c r="PNB32" s="7"/>
      <c r="PNC32" s="7"/>
      <c r="PND32" s="7"/>
      <c r="PNE32" s="7"/>
      <c r="PNF32" s="7"/>
      <c r="PNG32" s="7"/>
      <c r="PNH32" s="7"/>
      <c r="PNI32" s="7"/>
      <c r="PNJ32" s="7"/>
      <c r="PNK32" s="7"/>
      <c r="PNL32" s="7"/>
      <c r="PNM32" s="7"/>
      <c r="PNN32" s="7"/>
      <c r="PNO32" s="7"/>
      <c r="PNP32" s="7"/>
      <c r="PNQ32" s="7"/>
      <c r="PNR32" s="7"/>
      <c r="PNS32" s="7"/>
      <c r="PNT32" s="7"/>
      <c r="PNU32" s="7"/>
      <c r="PNV32" s="7"/>
      <c r="PNW32" s="7"/>
      <c r="PNX32" s="7"/>
      <c r="PNY32" s="7"/>
      <c r="PNZ32" s="7"/>
      <c r="POA32" s="7"/>
      <c r="POB32" s="7"/>
      <c r="POC32" s="7"/>
      <c r="POD32" s="7"/>
      <c r="POE32" s="7"/>
      <c r="POF32" s="7"/>
      <c r="POG32" s="7"/>
      <c r="POH32" s="7"/>
      <c r="POI32" s="7"/>
      <c r="POJ32" s="7"/>
      <c r="POK32" s="7"/>
      <c r="POL32" s="7"/>
      <c r="POM32" s="7"/>
      <c r="PON32" s="7"/>
      <c r="POO32" s="7"/>
      <c r="POP32" s="7"/>
      <c r="POQ32" s="7"/>
      <c r="POR32" s="7"/>
      <c r="POS32" s="7"/>
      <c r="POT32" s="7"/>
      <c r="POU32" s="7"/>
      <c r="POV32" s="7"/>
      <c r="POW32" s="7"/>
      <c r="POX32" s="7"/>
      <c r="POY32" s="7"/>
      <c r="POZ32" s="7"/>
      <c r="PPA32" s="7"/>
      <c r="PPB32" s="7"/>
      <c r="PPC32" s="7"/>
      <c r="PPD32" s="7"/>
      <c r="PPE32" s="7"/>
      <c r="PPF32" s="7"/>
      <c r="PPG32" s="7"/>
      <c r="PPH32" s="7"/>
      <c r="PPI32" s="7"/>
      <c r="PPJ32" s="7"/>
      <c r="PPK32" s="7"/>
      <c r="PPL32" s="7"/>
      <c r="PPM32" s="7"/>
      <c r="PPN32" s="7"/>
      <c r="PPO32" s="7"/>
      <c r="PPP32" s="7"/>
      <c r="PPQ32" s="7"/>
      <c r="PPR32" s="7"/>
      <c r="PPS32" s="7"/>
      <c r="PPT32" s="7"/>
      <c r="PPU32" s="7"/>
      <c r="PPV32" s="7"/>
      <c r="PPW32" s="7"/>
      <c r="PPX32" s="7"/>
      <c r="PPY32" s="7"/>
      <c r="PPZ32" s="7"/>
      <c r="PQA32" s="7"/>
      <c r="PQB32" s="7"/>
      <c r="PQC32" s="7"/>
      <c r="PQD32" s="7"/>
      <c r="PQE32" s="7"/>
      <c r="PQF32" s="7"/>
      <c r="PQG32" s="7"/>
      <c r="PQH32" s="7"/>
      <c r="PQI32" s="7"/>
      <c r="PQJ32" s="7"/>
      <c r="PQK32" s="7"/>
      <c r="PQL32" s="7"/>
      <c r="PQM32" s="7"/>
      <c r="PQN32" s="7"/>
      <c r="PQO32" s="7"/>
      <c r="PQP32" s="7"/>
      <c r="PQQ32" s="7"/>
      <c r="PQR32" s="7"/>
      <c r="PQS32" s="7"/>
      <c r="PQT32" s="7"/>
      <c r="PQU32" s="7"/>
      <c r="PQV32" s="7"/>
      <c r="PQW32" s="7"/>
      <c r="PQX32" s="7"/>
      <c r="PQY32" s="7"/>
      <c r="PQZ32" s="7"/>
      <c r="PRB32" s="7"/>
      <c r="PRC32" s="7"/>
      <c r="PRD32" s="7"/>
      <c r="PRE32" s="7"/>
      <c r="PRF32" s="7"/>
      <c r="PRG32" s="7"/>
      <c r="PRH32" s="7"/>
      <c r="PRI32" s="7"/>
      <c r="PRJ32" s="7"/>
      <c r="PRK32" s="7"/>
      <c r="PRL32" s="7"/>
      <c r="PRM32" s="7"/>
      <c r="PRN32" s="7"/>
      <c r="PRO32" s="7"/>
      <c r="PRP32" s="7"/>
      <c r="PRQ32" s="7"/>
      <c r="PRR32" s="7"/>
      <c r="PRS32" s="7"/>
      <c r="PRT32" s="7"/>
      <c r="PRU32" s="7"/>
      <c r="PRV32" s="7"/>
      <c r="PRW32" s="7"/>
      <c r="PRX32" s="7"/>
      <c r="PRY32" s="7"/>
      <c r="PRZ32" s="7"/>
      <c r="PSA32" s="7"/>
      <c r="PSB32" s="7"/>
      <c r="PSC32" s="7"/>
      <c r="PSD32" s="7"/>
      <c r="PSE32" s="7"/>
      <c r="PSF32" s="7"/>
      <c r="PSG32" s="7"/>
      <c r="PSH32" s="7"/>
      <c r="PSI32" s="7"/>
      <c r="PSJ32" s="7"/>
      <c r="PSK32" s="7"/>
      <c r="PSL32" s="7"/>
      <c r="PSM32" s="7"/>
      <c r="PSN32" s="7"/>
      <c r="PSO32" s="7"/>
      <c r="PSP32" s="7"/>
      <c r="PSQ32" s="7"/>
      <c r="PSR32" s="7"/>
      <c r="PSS32" s="7"/>
      <c r="PST32" s="7"/>
      <c r="PSU32" s="7"/>
      <c r="PSV32" s="7"/>
      <c r="PSW32" s="7"/>
      <c r="PSX32" s="7"/>
      <c r="PSY32" s="7"/>
      <c r="PSZ32" s="7"/>
      <c r="PTA32" s="7"/>
      <c r="PTB32" s="7"/>
      <c r="PTC32" s="7"/>
      <c r="PTD32" s="7"/>
      <c r="PTE32" s="7"/>
      <c r="PTF32" s="7"/>
      <c r="PTG32" s="7"/>
      <c r="PTH32" s="7"/>
      <c r="PTI32" s="7"/>
      <c r="PTJ32" s="7"/>
      <c r="PTK32" s="7"/>
      <c r="PTL32" s="7"/>
      <c r="PTM32" s="7"/>
      <c r="PTN32" s="7"/>
      <c r="PTO32" s="7"/>
      <c r="PTP32" s="7"/>
      <c r="PTQ32" s="7"/>
      <c r="PTR32" s="7"/>
      <c r="PTS32" s="7"/>
      <c r="PTT32" s="7"/>
      <c r="PTU32" s="7"/>
      <c r="PTV32" s="7"/>
      <c r="PTW32" s="7"/>
      <c r="PTX32" s="7"/>
      <c r="PTY32" s="7"/>
      <c r="PTZ32" s="7"/>
      <c r="PUA32" s="7"/>
      <c r="PUB32" s="7"/>
      <c r="PUC32" s="7"/>
      <c r="PUD32" s="7"/>
      <c r="PUE32" s="7"/>
      <c r="PUF32" s="7"/>
      <c r="PUG32" s="7"/>
      <c r="PUH32" s="7"/>
      <c r="PUI32" s="7"/>
      <c r="PUJ32" s="7"/>
      <c r="PUK32" s="7"/>
      <c r="PUL32" s="7"/>
      <c r="PUM32" s="7"/>
      <c r="PUN32" s="7"/>
      <c r="PUO32" s="7"/>
      <c r="PUP32" s="7"/>
      <c r="PUQ32" s="7"/>
      <c r="PUR32" s="7"/>
      <c r="PUS32" s="7"/>
      <c r="PUT32" s="7"/>
      <c r="PUU32" s="7"/>
      <c r="PUV32" s="7"/>
      <c r="PUW32" s="7"/>
      <c r="PUX32" s="7"/>
      <c r="PUY32" s="7"/>
      <c r="PUZ32" s="7"/>
      <c r="PVA32" s="7"/>
      <c r="PVB32" s="7"/>
      <c r="PVC32" s="7"/>
      <c r="PVD32" s="7"/>
      <c r="PVE32" s="7"/>
      <c r="PVF32" s="7"/>
      <c r="PVG32" s="7"/>
      <c r="PVH32" s="7"/>
      <c r="PVI32" s="7"/>
      <c r="PVJ32" s="7"/>
      <c r="PVK32" s="7"/>
      <c r="PVL32" s="7"/>
      <c r="PVM32" s="7"/>
      <c r="PVN32" s="7"/>
      <c r="PVO32" s="7"/>
      <c r="PVP32" s="7"/>
      <c r="PVQ32" s="7"/>
      <c r="PVR32" s="7"/>
      <c r="PVS32" s="7"/>
      <c r="PVT32" s="7"/>
      <c r="PVU32" s="7"/>
      <c r="PVV32" s="7"/>
      <c r="PVW32" s="7"/>
      <c r="PVX32" s="7"/>
      <c r="PVY32" s="7"/>
      <c r="PVZ32" s="7"/>
      <c r="PWA32" s="7"/>
      <c r="PWB32" s="7"/>
      <c r="PWC32" s="7"/>
      <c r="PWD32" s="7"/>
      <c r="PWE32" s="7"/>
      <c r="PWF32" s="7"/>
      <c r="PWG32" s="7"/>
      <c r="PWH32" s="7"/>
      <c r="PWI32" s="7"/>
      <c r="PWJ32" s="7"/>
      <c r="PWK32" s="7"/>
      <c r="PWL32" s="7"/>
      <c r="PWM32" s="7"/>
      <c r="PWN32" s="7"/>
      <c r="PWO32" s="7"/>
      <c r="PWP32" s="7"/>
      <c r="PWQ32" s="7"/>
      <c r="PWR32" s="7"/>
      <c r="PWS32" s="7"/>
      <c r="PWT32" s="7"/>
      <c r="PWU32" s="7"/>
      <c r="PWV32" s="7"/>
      <c r="PWW32" s="7"/>
      <c r="PWX32" s="7"/>
      <c r="PWY32" s="7"/>
      <c r="PWZ32" s="7"/>
      <c r="PXA32" s="7"/>
      <c r="PXB32" s="7"/>
      <c r="PXC32" s="7"/>
      <c r="PXD32" s="7"/>
      <c r="PXE32" s="7"/>
      <c r="PXF32" s="7"/>
      <c r="PXG32" s="7"/>
      <c r="PXH32" s="7"/>
      <c r="PXI32" s="7"/>
      <c r="PXJ32" s="7"/>
      <c r="PXK32" s="7"/>
      <c r="PXL32" s="7"/>
      <c r="PXM32" s="7"/>
      <c r="PXN32" s="7"/>
      <c r="PXO32" s="7"/>
      <c r="PXP32" s="7"/>
      <c r="PXQ32" s="7"/>
      <c r="PXR32" s="7"/>
      <c r="PXS32" s="7"/>
      <c r="PXT32" s="7"/>
      <c r="PXU32" s="7"/>
      <c r="PXV32" s="7"/>
      <c r="PXW32" s="7"/>
      <c r="PXX32" s="7"/>
      <c r="PXY32" s="7"/>
      <c r="PXZ32" s="7"/>
      <c r="PYA32" s="7"/>
      <c r="PYB32" s="7"/>
      <c r="PYC32" s="7"/>
      <c r="PYD32" s="7"/>
      <c r="PYE32" s="7"/>
      <c r="PYF32" s="7"/>
      <c r="PYG32" s="7"/>
      <c r="PYH32" s="7"/>
      <c r="PYI32" s="7"/>
      <c r="PYJ32" s="7"/>
      <c r="PYK32" s="7"/>
      <c r="PYL32" s="7"/>
      <c r="PYM32" s="7"/>
      <c r="PYN32" s="7"/>
      <c r="PYO32" s="7"/>
      <c r="PYP32" s="7"/>
      <c r="PYQ32" s="7"/>
      <c r="PYR32" s="7"/>
      <c r="PYS32" s="7"/>
      <c r="PYT32" s="7"/>
      <c r="PYU32" s="7"/>
      <c r="PYV32" s="7"/>
      <c r="PYW32" s="7"/>
      <c r="PYX32" s="7"/>
      <c r="PYY32" s="7"/>
      <c r="PYZ32" s="7"/>
      <c r="PZA32" s="7"/>
      <c r="PZB32" s="7"/>
      <c r="PZC32" s="7"/>
      <c r="PZD32" s="7"/>
      <c r="PZE32" s="7"/>
      <c r="PZF32" s="7"/>
      <c r="PZG32" s="7"/>
      <c r="PZH32" s="7"/>
      <c r="PZI32" s="7"/>
      <c r="PZJ32" s="7"/>
      <c r="PZK32" s="7"/>
      <c r="PZL32" s="7"/>
      <c r="PZM32" s="7"/>
      <c r="PZN32" s="7"/>
      <c r="PZO32" s="7"/>
      <c r="PZP32" s="7"/>
      <c r="PZQ32" s="7"/>
      <c r="PZR32" s="7"/>
      <c r="PZS32" s="7"/>
      <c r="PZT32" s="7"/>
      <c r="PZU32" s="7"/>
      <c r="PZV32" s="7"/>
      <c r="PZW32" s="7"/>
      <c r="PZX32" s="7"/>
      <c r="PZY32" s="7"/>
      <c r="PZZ32" s="7"/>
      <c r="QAA32" s="7"/>
      <c r="QAB32" s="7"/>
      <c r="QAC32" s="7"/>
      <c r="QAD32" s="7"/>
      <c r="QAE32" s="7"/>
      <c r="QAF32" s="7"/>
      <c r="QAG32" s="7"/>
      <c r="QAH32" s="7"/>
      <c r="QAI32" s="7"/>
      <c r="QAJ32" s="7"/>
      <c r="QAK32" s="7"/>
      <c r="QAL32" s="7"/>
      <c r="QAM32" s="7"/>
      <c r="QAN32" s="7"/>
      <c r="QAO32" s="7"/>
      <c r="QAP32" s="7"/>
      <c r="QAQ32" s="7"/>
      <c r="QAR32" s="7"/>
      <c r="QAS32" s="7"/>
      <c r="QAT32" s="7"/>
      <c r="QAU32" s="7"/>
      <c r="QAV32" s="7"/>
      <c r="QAX32" s="7"/>
      <c r="QAY32" s="7"/>
      <c r="QAZ32" s="7"/>
      <c r="QBA32" s="7"/>
      <c r="QBB32" s="7"/>
      <c r="QBC32" s="7"/>
      <c r="QBD32" s="7"/>
      <c r="QBE32" s="7"/>
      <c r="QBF32" s="7"/>
      <c r="QBG32" s="7"/>
      <c r="QBH32" s="7"/>
      <c r="QBI32" s="7"/>
      <c r="QBJ32" s="7"/>
      <c r="QBK32" s="7"/>
      <c r="QBL32" s="7"/>
      <c r="QBM32" s="7"/>
      <c r="QBN32" s="7"/>
      <c r="QBO32" s="7"/>
      <c r="QBP32" s="7"/>
      <c r="QBQ32" s="7"/>
      <c r="QBR32" s="7"/>
      <c r="QBS32" s="7"/>
      <c r="QBT32" s="7"/>
      <c r="QBU32" s="7"/>
      <c r="QBV32" s="7"/>
      <c r="QBW32" s="7"/>
      <c r="QBX32" s="7"/>
      <c r="QBY32" s="7"/>
      <c r="QBZ32" s="7"/>
      <c r="QCA32" s="7"/>
      <c r="QCB32" s="7"/>
      <c r="QCC32" s="7"/>
      <c r="QCD32" s="7"/>
      <c r="QCE32" s="7"/>
      <c r="QCF32" s="7"/>
      <c r="QCG32" s="7"/>
      <c r="QCH32" s="7"/>
      <c r="QCI32" s="7"/>
      <c r="QCJ32" s="7"/>
      <c r="QCK32" s="7"/>
      <c r="QCL32" s="7"/>
      <c r="QCM32" s="7"/>
      <c r="QCN32" s="7"/>
      <c r="QCO32" s="7"/>
      <c r="QCP32" s="7"/>
      <c r="QCQ32" s="7"/>
      <c r="QCR32" s="7"/>
      <c r="QCS32" s="7"/>
      <c r="QCT32" s="7"/>
      <c r="QCU32" s="7"/>
      <c r="QCV32" s="7"/>
      <c r="QCW32" s="7"/>
      <c r="QCX32" s="7"/>
      <c r="QCY32" s="7"/>
      <c r="QCZ32" s="7"/>
      <c r="QDA32" s="7"/>
      <c r="QDB32" s="7"/>
      <c r="QDC32" s="7"/>
      <c r="QDD32" s="7"/>
      <c r="QDE32" s="7"/>
      <c r="QDF32" s="7"/>
      <c r="QDG32" s="7"/>
      <c r="QDH32" s="7"/>
      <c r="QDI32" s="7"/>
      <c r="QDJ32" s="7"/>
      <c r="QDK32" s="7"/>
      <c r="QDL32" s="7"/>
      <c r="QDM32" s="7"/>
      <c r="QDN32" s="7"/>
      <c r="QDO32" s="7"/>
      <c r="QDP32" s="7"/>
      <c r="QDQ32" s="7"/>
      <c r="QDR32" s="7"/>
      <c r="QDS32" s="7"/>
      <c r="QDT32" s="7"/>
      <c r="QDU32" s="7"/>
      <c r="QDV32" s="7"/>
      <c r="QDW32" s="7"/>
      <c r="QDX32" s="7"/>
      <c r="QDY32" s="7"/>
      <c r="QDZ32" s="7"/>
      <c r="QEA32" s="7"/>
      <c r="QEB32" s="7"/>
      <c r="QEC32" s="7"/>
      <c r="QED32" s="7"/>
      <c r="QEE32" s="7"/>
      <c r="QEF32" s="7"/>
      <c r="QEG32" s="7"/>
      <c r="QEH32" s="7"/>
      <c r="QEI32" s="7"/>
      <c r="QEJ32" s="7"/>
      <c r="QEK32" s="7"/>
      <c r="QEL32" s="7"/>
      <c r="QEM32" s="7"/>
      <c r="QEN32" s="7"/>
      <c r="QEO32" s="7"/>
      <c r="QEP32" s="7"/>
      <c r="QEQ32" s="7"/>
      <c r="QER32" s="7"/>
      <c r="QES32" s="7"/>
      <c r="QET32" s="7"/>
      <c r="QEU32" s="7"/>
      <c r="QEV32" s="7"/>
      <c r="QEW32" s="7"/>
      <c r="QEX32" s="7"/>
      <c r="QEY32" s="7"/>
      <c r="QEZ32" s="7"/>
      <c r="QFA32" s="7"/>
      <c r="QFB32" s="7"/>
      <c r="QFC32" s="7"/>
      <c r="QFD32" s="7"/>
      <c r="QFE32" s="7"/>
      <c r="QFF32" s="7"/>
      <c r="QFG32" s="7"/>
      <c r="QFH32" s="7"/>
      <c r="QFI32" s="7"/>
      <c r="QFJ32" s="7"/>
      <c r="QFK32" s="7"/>
      <c r="QFL32" s="7"/>
      <c r="QFM32" s="7"/>
      <c r="QFN32" s="7"/>
      <c r="QFO32" s="7"/>
      <c r="QFP32" s="7"/>
      <c r="QFQ32" s="7"/>
      <c r="QFR32" s="7"/>
      <c r="QFS32" s="7"/>
      <c r="QFT32" s="7"/>
      <c r="QFU32" s="7"/>
      <c r="QFV32" s="7"/>
      <c r="QFW32" s="7"/>
      <c r="QFX32" s="7"/>
      <c r="QFY32" s="7"/>
      <c r="QFZ32" s="7"/>
      <c r="QGA32" s="7"/>
      <c r="QGB32" s="7"/>
      <c r="QGC32" s="7"/>
      <c r="QGD32" s="7"/>
      <c r="QGE32" s="7"/>
      <c r="QGF32" s="7"/>
      <c r="QGG32" s="7"/>
      <c r="QGH32" s="7"/>
      <c r="QGI32" s="7"/>
      <c r="QGJ32" s="7"/>
      <c r="QGK32" s="7"/>
      <c r="QGL32" s="7"/>
      <c r="QGM32" s="7"/>
      <c r="QGN32" s="7"/>
      <c r="QGO32" s="7"/>
      <c r="QGP32" s="7"/>
      <c r="QGQ32" s="7"/>
      <c r="QGR32" s="7"/>
      <c r="QGS32" s="7"/>
      <c r="QGT32" s="7"/>
      <c r="QGU32" s="7"/>
      <c r="QGV32" s="7"/>
      <c r="QGW32" s="7"/>
      <c r="QGX32" s="7"/>
      <c r="QGY32" s="7"/>
      <c r="QGZ32" s="7"/>
      <c r="QHA32" s="7"/>
      <c r="QHB32" s="7"/>
      <c r="QHC32" s="7"/>
      <c r="QHD32" s="7"/>
      <c r="QHE32" s="7"/>
      <c r="QHF32" s="7"/>
      <c r="QHG32" s="7"/>
      <c r="QHH32" s="7"/>
      <c r="QHI32" s="7"/>
      <c r="QHJ32" s="7"/>
      <c r="QHK32" s="7"/>
      <c r="QHL32" s="7"/>
      <c r="QHM32" s="7"/>
      <c r="QHN32" s="7"/>
      <c r="QHO32" s="7"/>
      <c r="QHP32" s="7"/>
      <c r="QHQ32" s="7"/>
      <c r="QHR32" s="7"/>
      <c r="QHS32" s="7"/>
      <c r="QHT32" s="7"/>
      <c r="QHU32" s="7"/>
      <c r="QHV32" s="7"/>
      <c r="QHW32" s="7"/>
      <c r="QHX32" s="7"/>
      <c r="QHY32" s="7"/>
      <c r="QHZ32" s="7"/>
      <c r="QIA32" s="7"/>
      <c r="QIB32" s="7"/>
      <c r="QIC32" s="7"/>
      <c r="QID32" s="7"/>
      <c r="QIE32" s="7"/>
      <c r="QIF32" s="7"/>
      <c r="QIG32" s="7"/>
      <c r="QIH32" s="7"/>
      <c r="QII32" s="7"/>
      <c r="QIJ32" s="7"/>
      <c r="QIK32" s="7"/>
      <c r="QIL32" s="7"/>
      <c r="QIM32" s="7"/>
      <c r="QIN32" s="7"/>
      <c r="QIO32" s="7"/>
      <c r="QIP32" s="7"/>
      <c r="QIQ32" s="7"/>
      <c r="QIR32" s="7"/>
      <c r="QIS32" s="7"/>
      <c r="QIT32" s="7"/>
      <c r="QIU32" s="7"/>
      <c r="QIV32" s="7"/>
      <c r="QIW32" s="7"/>
      <c r="QIX32" s="7"/>
      <c r="QIY32" s="7"/>
      <c r="QIZ32" s="7"/>
      <c r="QJA32" s="7"/>
      <c r="QJB32" s="7"/>
      <c r="QJC32" s="7"/>
      <c r="QJD32" s="7"/>
      <c r="QJE32" s="7"/>
      <c r="QJF32" s="7"/>
      <c r="QJG32" s="7"/>
      <c r="QJH32" s="7"/>
      <c r="QJI32" s="7"/>
      <c r="QJJ32" s="7"/>
      <c r="QJK32" s="7"/>
      <c r="QJL32" s="7"/>
      <c r="QJM32" s="7"/>
      <c r="QJN32" s="7"/>
      <c r="QJO32" s="7"/>
      <c r="QJP32" s="7"/>
      <c r="QJQ32" s="7"/>
      <c r="QJR32" s="7"/>
      <c r="QJS32" s="7"/>
      <c r="QJT32" s="7"/>
      <c r="QJU32" s="7"/>
      <c r="QJV32" s="7"/>
      <c r="QJW32" s="7"/>
      <c r="QJX32" s="7"/>
      <c r="QJY32" s="7"/>
      <c r="QJZ32" s="7"/>
      <c r="QKA32" s="7"/>
      <c r="QKB32" s="7"/>
      <c r="QKC32" s="7"/>
      <c r="QKD32" s="7"/>
      <c r="QKE32" s="7"/>
      <c r="QKF32" s="7"/>
      <c r="QKG32" s="7"/>
      <c r="QKH32" s="7"/>
      <c r="QKI32" s="7"/>
      <c r="QKJ32" s="7"/>
      <c r="QKK32" s="7"/>
      <c r="QKL32" s="7"/>
      <c r="QKM32" s="7"/>
      <c r="QKN32" s="7"/>
      <c r="QKO32" s="7"/>
      <c r="QKP32" s="7"/>
      <c r="QKQ32" s="7"/>
      <c r="QKR32" s="7"/>
      <c r="QKT32" s="7"/>
      <c r="QKU32" s="7"/>
      <c r="QKV32" s="7"/>
      <c r="QKW32" s="7"/>
      <c r="QKX32" s="7"/>
      <c r="QKY32" s="7"/>
      <c r="QKZ32" s="7"/>
      <c r="QLA32" s="7"/>
      <c r="QLB32" s="7"/>
      <c r="QLC32" s="7"/>
      <c r="QLD32" s="7"/>
      <c r="QLE32" s="7"/>
      <c r="QLF32" s="7"/>
      <c r="QLG32" s="7"/>
      <c r="QLH32" s="7"/>
      <c r="QLI32" s="7"/>
      <c r="QLJ32" s="7"/>
      <c r="QLK32" s="7"/>
      <c r="QLL32" s="7"/>
      <c r="QLM32" s="7"/>
      <c r="QLN32" s="7"/>
      <c r="QLO32" s="7"/>
      <c r="QLP32" s="7"/>
      <c r="QLQ32" s="7"/>
      <c r="QLR32" s="7"/>
      <c r="QLS32" s="7"/>
      <c r="QLT32" s="7"/>
      <c r="QLU32" s="7"/>
      <c r="QLV32" s="7"/>
      <c r="QLW32" s="7"/>
      <c r="QLX32" s="7"/>
      <c r="QLY32" s="7"/>
      <c r="QLZ32" s="7"/>
      <c r="QMA32" s="7"/>
      <c r="QMB32" s="7"/>
      <c r="QMC32" s="7"/>
      <c r="QMD32" s="7"/>
      <c r="QME32" s="7"/>
      <c r="QMF32" s="7"/>
      <c r="QMG32" s="7"/>
      <c r="QMH32" s="7"/>
      <c r="QMI32" s="7"/>
      <c r="QMJ32" s="7"/>
      <c r="QMK32" s="7"/>
      <c r="QML32" s="7"/>
      <c r="QMM32" s="7"/>
      <c r="QMN32" s="7"/>
      <c r="QMO32" s="7"/>
      <c r="QMP32" s="7"/>
      <c r="QMQ32" s="7"/>
      <c r="QMR32" s="7"/>
      <c r="QMS32" s="7"/>
      <c r="QMT32" s="7"/>
      <c r="QMU32" s="7"/>
      <c r="QMV32" s="7"/>
      <c r="QMW32" s="7"/>
      <c r="QMX32" s="7"/>
      <c r="QMY32" s="7"/>
      <c r="QMZ32" s="7"/>
      <c r="QNA32" s="7"/>
      <c r="QNB32" s="7"/>
      <c r="QNC32" s="7"/>
      <c r="QND32" s="7"/>
      <c r="QNE32" s="7"/>
      <c r="QNF32" s="7"/>
      <c r="QNG32" s="7"/>
      <c r="QNH32" s="7"/>
      <c r="QNI32" s="7"/>
      <c r="QNJ32" s="7"/>
      <c r="QNK32" s="7"/>
      <c r="QNL32" s="7"/>
      <c r="QNM32" s="7"/>
      <c r="QNN32" s="7"/>
      <c r="QNO32" s="7"/>
      <c r="QNP32" s="7"/>
      <c r="QNQ32" s="7"/>
      <c r="QNR32" s="7"/>
      <c r="QNS32" s="7"/>
      <c r="QNT32" s="7"/>
      <c r="QNU32" s="7"/>
      <c r="QNV32" s="7"/>
      <c r="QNW32" s="7"/>
      <c r="QNX32" s="7"/>
      <c r="QNY32" s="7"/>
      <c r="QNZ32" s="7"/>
      <c r="QOA32" s="7"/>
      <c r="QOB32" s="7"/>
      <c r="QOC32" s="7"/>
      <c r="QOD32" s="7"/>
      <c r="QOE32" s="7"/>
      <c r="QOF32" s="7"/>
      <c r="QOG32" s="7"/>
      <c r="QOH32" s="7"/>
      <c r="QOI32" s="7"/>
      <c r="QOJ32" s="7"/>
      <c r="QOK32" s="7"/>
      <c r="QOL32" s="7"/>
      <c r="QOM32" s="7"/>
      <c r="QON32" s="7"/>
      <c r="QOO32" s="7"/>
      <c r="QOP32" s="7"/>
      <c r="QOQ32" s="7"/>
      <c r="QOR32" s="7"/>
      <c r="QOS32" s="7"/>
      <c r="QOT32" s="7"/>
      <c r="QOU32" s="7"/>
      <c r="QOV32" s="7"/>
      <c r="QOW32" s="7"/>
      <c r="QOX32" s="7"/>
      <c r="QOY32" s="7"/>
      <c r="QOZ32" s="7"/>
      <c r="QPA32" s="7"/>
      <c r="QPB32" s="7"/>
      <c r="QPC32" s="7"/>
      <c r="QPD32" s="7"/>
      <c r="QPE32" s="7"/>
      <c r="QPF32" s="7"/>
      <c r="QPG32" s="7"/>
      <c r="QPH32" s="7"/>
      <c r="QPI32" s="7"/>
      <c r="QPJ32" s="7"/>
      <c r="QPK32" s="7"/>
      <c r="QPL32" s="7"/>
      <c r="QPM32" s="7"/>
      <c r="QPN32" s="7"/>
      <c r="QPO32" s="7"/>
      <c r="QPP32" s="7"/>
      <c r="QPQ32" s="7"/>
      <c r="QPR32" s="7"/>
      <c r="QPS32" s="7"/>
      <c r="QPT32" s="7"/>
      <c r="QPU32" s="7"/>
      <c r="QPV32" s="7"/>
      <c r="QPW32" s="7"/>
      <c r="QPX32" s="7"/>
      <c r="QPY32" s="7"/>
      <c r="QPZ32" s="7"/>
      <c r="QQA32" s="7"/>
      <c r="QQB32" s="7"/>
      <c r="QQC32" s="7"/>
      <c r="QQD32" s="7"/>
      <c r="QQE32" s="7"/>
      <c r="QQF32" s="7"/>
      <c r="QQG32" s="7"/>
      <c r="QQH32" s="7"/>
      <c r="QQI32" s="7"/>
      <c r="QQJ32" s="7"/>
      <c r="QQK32" s="7"/>
      <c r="QQL32" s="7"/>
      <c r="QQM32" s="7"/>
      <c r="QQN32" s="7"/>
      <c r="QQO32" s="7"/>
      <c r="QQP32" s="7"/>
      <c r="QQQ32" s="7"/>
      <c r="QQR32" s="7"/>
      <c r="QQS32" s="7"/>
      <c r="QQT32" s="7"/>
      <c r="QQU32" s="7"/>
      <c r="QQV32" s="7"/>
      <c r="QQW32" s="7"/>
      <c r="QQX32" s="7"/>
      <c r="QQY32" s="7"/>
      <c r="QQZ32" s="7"/>
      <c r="QRA32" s="7"/>
      <c r="QRB32" s="7"/>
      <c r="QRC32" s="7"/>
      <c r="QRD32" s="7"/>
      <c r="QRE32" s="7"/>
      <c r="QRF32" s="7"/>
      <c r="QRG32" s="7"/>
      <c r="QRH32" s="7"/>
      <c r="QRI32" s="7"/>
      <c r="QRJ32" s="7"/>
      <c r="QRK32" s="7"/>
      <c r="QRL32" s="7"/>
      <c r="QRM32" s="7"/>
      <c r="QRN32" s="7"/>
      <c r="QRO32" s="7"/>
      <c r="QRP32" s="7"/>
      <c r="QRQ32" s="7"/>
      <c r="QRR32" s="7"/>
      <c r="QRS32" s="7"/>
      <c r="QRT32" s="7"/>
      <c r="QRU32" s="7"/>
      <c r="QRV32" s="7"/>
      <c r="QRW32" s="7"/>
      <c r="QRX32" s="7"/>
      <c r="QRY32" s="7"/>
      <c r="QRZ32" s="7"/>
      <c r="QSA32" s="7"/>
      <c r="QSB32" s="7"/>
      <c r="QSC32" s="7"/>
      <c r="QSD32" s="7"/>
      <c r="QSE32" s="7"/>
      <c r="QSF32" s="7"/>
      <c r="QSG32" s="7"/>
      <c r="QSH32" s="7"/>
      <c r="QSI32" s="7"/>
      <c r="QSJ32" s="7"/>
      <c r="QSK32" s="7"/>
      <c r="QSL32" s="7"/>
      <c r="QSM32" s="7"/>
      <c r="QSN32" s="7"/>
      <c r="QSO32" s="7"/>
      <c r="QSP32" s="7"/>
      <c r="QSQ32" s="7"/>
      <c r="QSR32" s="7"/>
      <c r="QSS32" s="7"/>
      <c r="QST32" s="7"/>
      <c r="QSU32" s="7"/>
      <c r="QSV32" s="7"/>
      <c r="QSW32" s="7"/>
      <c r="QSX32" s="7"/>
      <c r="QSY32" s="7"/>
      <c r="QSZ32" s="7"/>
      <c r="QTA32" s="7"/>
      <c r="QTB32" s="7"/>
      <c r="QTC32" s="7"/>
      <c r="QTD32" s="7"/>
      <c r="QTE32" s="7"/>
      <c r="QTF32" s="7"/>
      <c r="QTG32" s="7"/>
      <c r="QTH32" s="7"/>
      <c r="QTI32" s="7"/>
      <c r="QTJ32" s="7"/>
      <c r="QTK32" s="7"/>
      <c r="QTL32" s="7"/>
      <c r="QTM32" s="7"/>
      <c r="QTN32" s="7"/>
      <c r="QTO32" s="7"/>
      <c r="QTP32" s="7"/>
      <c r="QTQ32" s="7"/>
      <c r="QTR32" s="7"/>
      <c r="QTS32" s="7"/>
      <c r="QTT32" s="7"/>
      <c r="QTU32" s="7"/>
      <c r="QTV32" s="7"/>
      <c r="QTW32" s="7"/>
      <c r="QTX32" s="7"/>
      <c r="QTY32" s="7"/>
      <c r="QTZ32" s="7"/>
      <c r="QUA32" s="7"/>
      <c r="QUB32" s="7"/>
      <c r="QUC32" s="7"/>
      <c r="QUD32" s="7"/>
      <c r="QUE32" s="7"/>
      <c r="QUF32" s="7"/>
      <c r="QUG32" s="7"/>
      <c r="QUH32" s="7"/>
      <c r="QUI32" s="7"/>
      <c r="QUJ32" s="7"/>
      <c r="QUK32" s="7"/>
      <c r="QUL32" s="7"/>
      <c r="QUM32" s="7"/>
      <c r="QUN32" s="7"/>
      <c r="QUP32" s="7"/>
      <c r="QUQ32" s="7"/>
      <c r="QUR32" s="7"/>
      <c r="QUS32" s="7"/>
      <c r="QUT32" s="7"/>
      <c r="QUU32" s="7"/>
      <c r="QUV32" s="7"/>
      <c r="QUW32" s="7"/>
      <c r="QUX32" s="7"/>
      <c r="QUY32" s="7"/>
      <c r="QUZ32" s="7"/>
      <c r="QVA32" s="7"/>
      <c r="QVB32" s="7"/>
      <c r="QVC32" s="7"/>
      <c r="QVD32" s="7"/>
      <c r="QVE32" s="7"/>
      <c r="QVF32" s="7"/>
      <c r="QVG32" s="7"/>
      <c r="QVH32" s="7"/>
      <c r="QVI32" s="7"/>
      <c r="QVJ32" s="7"/>
      <c r="QVK32" s="7"/>
      <c r="QVL32" s="7"/>
      <c r="QVM32" s="7"/>
      <c r="QVN32" s="7"/>
      <c r="QVO32" s="7"/>
      <c r="QVP32" s="7"/>
      <c r="QVQ32" s="7"/>
      <c r="QVR32" s="7"/>
      <c r="QVS32" s="7"/>
      <c r="QVT32" s="7"/>
      <c r="QVU32" s="7"/>
      <c r="QVV32" s="7"/>
      <c r="QVW32" s="7"/>
      <c r="QVX32" s="7"/>
      <c r="QVY32" s="7"/>
      <c r="QVZ32" s="7"/>
      <c r="QWA32" s="7"/>
      <c r="QWB32" s="7"/>
      <c r="QWC32" s="7"/>
      <c r="QWD32" s="7"/>
      <c r="QWE32" s="7"/>
      <c r="QWF32" s="7"/>
      <c r="QWG32" s="7"/>
      <c r="QWH32" s="7"/>
      <c r="QWI32" s="7"/>
      <c r="QWJ32" s="7"/>
      <c r="QWK32" s="7"/>
      <c r="QWL32" s="7"/>
      <c r="QWM32" s="7"/>
      <c r="QWN32" s="7"/>
      <c r="QWO32" s="7"/>
      <c r="QWP32" s="7"/>
      <c r="QWQ32" s="7"/>
      <c r="QWR32" s="7"/>
      <c r="QWS32" s="7"/>
      <c r="QWT32" s="7"/>
      <c r="QWU32" s="7"/>
      <c r="QWV32" s="7"/>
      <c r="QWW32" s="7"/>
      <c r="QWX32" s="7"/>
      <c r="QWY32" s="7"/>
      <c r="QWZ32" s="7"/>
      <c r="QXA32" s="7"/>
      <c r="QXB32" s="7"/>
      <c r="QXC32" s="7"/>
      <c r="QXD32" s="7"/>
      <c r="QXE32" s="7"/>
      <c r="QXF32" s="7"/>
      <c r="QXG32" s="7"/>
      <c r="QXH32" s="7"/>
      <c r="QXI32" s="7"/>
      <c r="QXJ32" s="7"/>
      <c r="QXK32" s="7"/>
      <c r="QXL32" s="7"/>
      <c r="QXM32" s="7"/>
      <c r="QXN32" s="7"/>
      <c r="QXO32" s="7"/>
      <c r="QXP32" s="7"/>
      <c r="QXQ32" s="7"/>
      <c r="QXR32" s="7"/>
      <c r="QXS32" s="7"/>
      <c r="QXT32" s="7"/>
      <c r="QXU32" s="7"/>
      <c r="QXV32" s="7"/>
      <c r="QXW32" s="7"/>
      <c r="QXX32" s="7"/>
      <c r="QXY32" s="7"/>
      <c r="QXZ32" s="7"/>
      <c r="QYA32" s="7"/>
      <c r="QYB32" s="7"/>
      <c r="QYC32" s="7"/>
      <c r="QYD32" s="7"/>
      <c r="QYE32" s="7"/>
      <c r="QYF32" s="7"/>
      <c r="QYG32" s="7"/>
      <c r="QYH32" s="7"/>
      <c r="QYI32" s="7"/>
      <c r="QYJ32" s="7"/>
      <c r="QYK32" s="7"/>
      <c r="QYL32" s="7"/>
      <c r="QYM32" s="7"/>
      <c r="QYN32" s="7"/>
      <c r="QYO32" s="7"/>
      <c r="QYP32" s="7"/>
      <c r="QYQ32" s="7"/>
      <c r="QYR32" s="7"/>
      <c r="QYS32" s="7"/>
      <c r="QYT32" s="7"/>
      <c r="QYU32" s="7"/>
      <c r="QYV32" s="7"/>
      <c r="QYW32" s="7"/>
      <c r="QYX32" s="7"/>
      <c r="QYY32" s="7"/>
      <c r="QYZ32" s="7"/>
      <c r="QZA32" s="7"/>
      <c r="QZB32" s="7"/>
      <c r="QZC32" s="7"/>
      <c r="QZD32" s="7"/>
      <c r="QZE32" s="7"/>
      <c r="QZF32" s="7"/>
      <c r="QZG32" s="7"/>
      <c r="QZH32" s="7"/>
      <c r="QZI32" s="7"/>
      <c r="QZJ32" s="7"/>
      <c r="QZK32" s="7"/>
      <c r="QZL32" s="7"/>
      <c r="QZM32" s="7"/>
      <c r="QZN32" s="7"/>
      <c r="QZO32" s="7"/>
      <c r="QZP32" s="7"/>
      <c r="QZQ32" s="7"/>
      <c r="QZR32" s="7"/>
      <c r="QZS32" s="7"/>
      <c r="QZT32" s="7"/>
      <c r="QZU32" s="7"/>
      <c r="QZV32" s="7"/>
      <c r="QZW32" s="7"/>
      <c r="QZX32" s="7"/>
      <c r="QZY32" s="7"/>
      <c r="QZZ32" s="7"/>
      <c r="RAA32" s="7"/>
      <c r="RAB32" s="7"/>
      <c r="RAC32" s="7"/>
      <c r="RAD32" s="7"/>
      <c r="RAE32" s="7"/>
      <c r="RAF32" s="7"/>
      <c r="RAG32" s="7"/>
      <c r="RAH32" s="7"/>
      <c r="RAI32" s="7"/>
      <c r="RAJ32" s="7"/>
      <c r="RAK32" s="7"/>
      <c r="RAL32" s="7"/>
      <c r="RAM32" s="7"/>
      <c r="RAN32" s="7"/>
      <c r="RAO32" s="7"/>
      <c r="RAP32" s="7"/>
      <c r="RAQ32" s="7"/>
      <c r="RAR32" s="7"/>
      <c r="RAS32" s="7"/>
      <c r="RAT32" s="7"/>
      <c r="RAU32" s="7"/>
      <c r="RAV32" s="7"/>
      <c r="RAW32" s="7"/>
      <c r="RAX32" s="7"/>
      <c r="RAY32" s="7"/>
      <c r="RAZ32" s="7"/>
      <c r="RBA32" s="7"/>
      <c r="RBB32" s="7"/>
      <c r="RBC32" s="7"/>
      <c r="RBD32" s="7"/>
      <c r="RBE32" s="7"/>
      <c r="RBF32" s="7"/>
      <c r="RBG32" s="7"/>
      <c r="RBH32" s="7"/>
      <c r="RBI32" s="7"/>
      <c r="RBJ32" s="7"/>
      <c r="RBK32" s="7"/>
      <c r="RBL32" s="7"/>
      <c r="RBM32" s="7"/>
      <c r="RBN32" s="7"/>
      <c r="RBO32" s="7"/>
      <c r="RBP32" s="7"/>
      <c r="RBQ32" s="7"/>
      <c r="RBR32" s="7"/>
      <c r="RBS32" s="7"/>
      <c r="RBT32" s="7"/>
      <c r="RBU32" s="7"/>
      <c r="RBV32" s="7"/>
      <c r="RBW32" s="7"/>
      <c r="RBX32" s="7"/>
      <c r="RBY32" s="7"/>
      <c r="RBZ32" s="7"/>
      <c r="RCA32" s="7"/>
      <c r="RCB32" s="7"/>
      <c r="RCC32" s="7"/>
      <c r="RCD32" s="7"/>
      <c r="RCE32" s="7"/>
      <c r="RCF32" s="7"/>
      <c r="RCG32" s="7"/>
      <c r="RCH32" s="7"/>
      <c r="RCI32" s="7"/>
      <c r="RCJ32" s="7"/>
      <c r="RCK32" s="7"/>
      <c r="RCL32" s="7"/>
      <c r="RCM32" s="7"/>
      <c r="RCN32" s="7"/>
      <c r="RCO32" s="7"/>
      <c r="RCP32" s="7"/>
      <c r="RCQ32" s="7"/>
      <c r="RCR32" s="7"/>
      <c r="RCS32" s="7"/>
      <c r="RCT32" s="7"/>
      <c r="RCU32" s="7"/>
      <c r="RCV32" s="7"/>
      <c r="RCW32" s="7"/>
      <c r="RCX32" s="7"/>
      <c r="RCY32" s="7"/>
      <c r="RCZ32" s="7"/>
      <c r="RDA32" s="7"/>
      <c r="RDB32" s="7"/>
      <c r="RDC32" s="7"/>
      <c r="RDD32" s="7"/>
      <c r="RDE32" s="7"/>
      <c r="RDF32" s="7"/>
      <c r="RDG32" s="7"/>
      <c r="RDH32" s="7"/>
      <c r="RDI32" s="7"/>
      <c r="RDJ32" s="7"/>
      <c r="RDK32" s="7"/>
      <c r="RDL32" s="7"/>
      <c r="RDM32" s="7"/>
      <c r="RDN32" s="7"/>
      <c r="RDO32" s="7"/>
      <c r="RDP32" s="7"/>
      <c r="RDQ32" s="7"/>
      <c r="RDR32" s="7"/>
      <c r="RDS32" s="7"/>
      <c r="RDT32" s="7"/>
      <c r="RDU32" s="7"/>
      <c r="RDV32" s="7"/>
      <c r="RDW32" s="7"/>
      <c r="RDX32" s="7"/>
      <c r="RDY32" s="7"/>
      <c r="RDZ32" s="7"/>
      <c r="REA32" s="7"/>
      <c r="REB32" s="7"/>
      <c r="REC32" s="7"/>
      <c r="RED32" s="7"/>
      <c r="REE32" s="7"/>
      <c r="REF32" s="7"/>
      <c r="REG32" s="7"/>
      <c r="REH32" s="7"/>
      <c r="REI32" s="7"/>
      <c r="REJ32" s="7"/>
      <c r="REL32" s="7"/>
      <c r="REM32" s="7"/>
      <c r="REN32" s="7"/>
      <c r="REO32" s="7"/>
      <c r="REP32" s="7"/>
      <c r="REQ32" s="7"/>
      <c r="RER32" s="7"/>
      <c r="RES32" s="7"/>
      <c r="RET32" s="7"/>
      <c r="REU32" s="7"/>
      <c r="REV32" s="7"/>
      <c r="REW32" s="7"/>
      <c r="REX32" s="7"/>
      <c r="REY32" s="7"/>
      <c r="REZ32" s="7"/>
      <c r="RFA32" s="7"/>
      <c r="RFB32" s="7"/>
      <c r="RFC32" s="7"/>
      <c r="RFD32" s="7"/>
      <c r="RFE32" s="7"/>
      <c r="RFF32" s="7"/>
      <c r="RFG32" s="7"/>
      <c r="RFH32" s="7"/>
      <c r="RFI32" s="7"/>
      <c r="RFJ32" s="7"/>
      <c r="RFK32" s="7"/>
      <c r="RFL32" s="7"/>
      <c r="RFM32" s="7"/>
      <c r="RFN32" s="7"/>
      <c r="RFO32" s="7"/>
      <c r="RFP32" s="7"/>
      <c r="RFQ32" s="7"/>
      <c r="RFR32" s="7"/>
      <c r="RFS32" s="7"/>
      <c r="RFT32" s="7"/>
      <c r="RFU32" s="7"/>
      <c r="RFV32" s="7"/>
      <c r="RFW32" s="7"/>
      <c r="RFX32" s="7"/>
      <c r="RFY32" s="7"/>
      <c r="RFZ32" s="7"/>
      <c r="RGA32" s="7"/>
      <c r="RGB32" s="7"/>
      <c r="RGC32" s="7"/>
      <c r="RGD32" s="7"/>
      <c r="RGE32" s="7"/>
      <c r="RGF32" s="7"/>
      <c r="RGG32" s="7"/>
      <c r="RGH32" s="7"/>
      <c r="RGI32" s="7"/>
      <c r="RGJ32" s="7"/>
      <c r="RGK32" s="7"/>
      <c r="RGL32" s="7"/>
      <c r="RGM32" s="7"/>
      <c r="RGN32" s="7"/>
      <c r="RGO32" s="7"/>
      <c r="RGP32" s="7"/>
      <c r="RGQ32" s="7"/>
      <c r="RGR32" s="7"/>
      <c r="RGS32" s="7"/>
      <c r="RGT32" s="7"/>
      <c r="RGU32" s="7"/>
      <c r="RGV32" s="7"/>
      <c r="RGW32" s="7"/>
      <c r="RGX32" s="7"/>
      <c r="RGY32" s="7"/>
      <c r="RGZ32" s="7"/>
      <c r="RHA32" s="7"/>
      <c r="RHB32" s="7"/>
      <c r="RHC32" s="7"/>
      <c r="RHD32" s="7"/>
      <c r="RHE32" s="7"/>
      <c r="RHF32" s="7"/>
      <c r="RHG32" s="7"/>
      <c r="RHH32" s="7"/>
      <c r="RHI32" s="7"/>
      <c r="RHJ32" s="7"/>
      <c r="RHK32" s="7"/>
      <c r="RHL32" s="7"/>
      <c r="RHM32" s="7"/>
      <c r="RHN32" s="7"/>
      <c r="RHO32" s="7"/>
      <c r="RHP32" s="7"/>
      <c r="RHQ32" s="7"/>
      <c r="RHR32" s="7"/>
      <c r="RHS32" s="7"/>
      <c r="RHT32" s="7"/>
      <c r="RHU32" s="7"/>
      <c r="RHV32" s="7"/>
      <c r="RHW32" s="7"/>
      <c r="RHX32" s="7"/>
      <c r="RHY32" s="7"/>
      <c r="RHZ32" s="7"/>
      <c r="RIA32" s="7"/>
      <c r="RIB32" s="7"/>
      <c r="RIC32" s="7"/>
      <c r="RID32" s="7"/>
      <c r="RIE32" s="7"/>
      <c r="RIF32" s="7"/>
      <c r="RIG32" s="7"/>
      <c r="RIH32" s="7"/>
      <c r="RII32" s="7"/>
      <c r="RIJ32" s="7"/>
      <c r="RIK32" s="7"/>
      <c r="RIL32" s="7"/>
      <c r="RIM32" s="7"/>
      <c r="RIN32" s="7"/>
      <c r="RIO32" s="7"/>
      <c r="RIP32" s="7"/>
      <c r="RIQ32" s="7"/>
      <c r="RIR32" s="7"/>
      <c r="RIS32" s="7"/>
      <c r="RIT32" s="7"/>
      <c r="RIU32" s="7"/>
      <c r="RIV32" s="7"/>
      <c r="RIW32" s="7"/>
      <c r="RIX32" s="7"/>
      <c r="RIY32" s="7"/>
      <c r="RIZ32" s="7"/>
      <c r="RJA32" s="7"/>
      <c r="RJB32" s="7"/>
      <c r="RJC32" s="7"/>
      <c r="RJD32" s="7"/>
      <c r="RJE32" s="7"/>
      <c r="RJF32" s="7"/>
      <c r="RJG32" s="7"/>
      <c r="RJH32" s="7"/>
      <c r="RJI32" s="7"/>
      <c r="RJJ32" s="7"/>
      <c r="RJK32" s="7"/>
      <c r="RJL32" s="7"/>
      <c r="RJM32" s="7"/>
      <c r="RJN32" s="7"/>
      <c r="RJO32" s="7"/>
      <c r="RJP32" s="7"/>
      <c r="RJQ32" s="7"/>
      <c r="RJR32" s="7"/>
      <c r="RJS32" s="7"/>
      <c r="RJT32" s="7"/>
      <c r="RJU32" s="7"/>
      <c r="RJV32" s="7"/>
      <c r="RJW32" s="7"/>
      <c r="RJX32" s="7"/>
      <c r="RJY32" s="7"/>
      <c r="RJZ32" s="7"/>
      <c r="RKA32" s="7"/>
      <c r="RKB32" s="7"/>
      <c r="RKC32" s="7"/>
      <c r="RKD32" s="7"/>
      <c r="RKE32" s="7"/>
      <c r="RKF32" s="7"/>
      <c r="RKG32" s="7"/>
      <c r="RKH32" s="7"/>
      <c r="RKI32" s="7"/>
      <c r="RKJ32" s="7"/>
      <c r="RKK32" s="7"/>
      <c r="RKL32" s="7"/>
      <c r="RKM32" s="7"/>
      <c r="RKN32" s="7"/>
      <c r="RKO32" s="7"/>
      <c r="RKP32" s="7"/>
      <c r="RKQ32" s="7"/>
      <c r="RKR32" s="7"/>
      <c r="RKS32" s="7"/>
      <c r="RKT32" s="7"/>
      <c r="RKU32" s="7"/>
      <c r="RKV32" s="7"/>
      <c r="RKW32" s="7"/>
      <c r="RKX32" s="7"/>
      <c r="RKY32" s="7"/>
      <c r="RKZ32" s="7"/>
      <c r="RLA32" s="7"/>
      <c r="RLB32" s="7"/>
      <c r="RLC32" s="7"/>
      <c r="RLD32" s="7"/>
      <c r="RLE32" s="7"/>
      <c r="RLF32" s="7"/>
      <c r="RLG32" s="7"/>
      <c r="RLH32" s="7"/>
      <c r="RLI32" s="7"/>
      <c r="RLJ32" s="7"/>
      <c r="RLK32" s="7"/>
      <c r="RLL32" s="7"/>
      <c r="RLM32" s="7"/>
      <c r="RLN32" s="7"/>
      <c r="RLO32" s="7"/>
      <c r="RLP32" s="7"/>
      <c r="RLQ32" s="7"/>
      <c r="RLR32" s="7"/>
      <c r="RLS32" s="7"/>
      <c r="RLT32" s="7"/>
      <c r="RLU32" s="7"/>
      <c r="RLV32" s="7"/>
      <c r="RLW32" s="7"/>
      <c r="RLX32" s="7"/>
      <c r="RLY32" s="7"/>
      <c r="RLZ32" s="7"/>
      <c r="RMA32" s="7"/>
      <c r="RMB32" s="7"/>
      <c r="RMC32" s="7"/>
      <c r="RMD32" s="7"/>
      <c r="RME32" s="7"/>
      <c r="RMF32" s="7"/>
      <c r="RMG32" s="7"/>
      <c r="RMH32" s="7"/>
      <c r="RMI32" s="7"/>
      <c r="RMJ32" s="7"/>
      <c r="RMK32" s="7"/>
      <c r="RML32" s="7"/>
      <c r="RMM32" s="7"/>
      <c r="RMN32" s="7"/>
      <c r="RMO32" s="7"/>
      <c r="RMP32" s="7"/>
      <c r="RMQ32" s="7"/>
      <c r="RMR32" s="7"/>
      <c r="RMS32" s="7"/>
      <c r="RMT32" s="7"/>
      <c r="RMU32" s="7"/>
      <c r="RMV32" s="7"/>
      <c r="RMW32" s="7"/>
      <c r="RMX32" s="7"/>
      <c r="RMY32" s="7"/>
      <c r="RMZ32" s="7"/>
      <c r="RNA32" s="7"/>
      <c r="RNB32" s="7"/>
      <c r="RNC32" s="7"/>
      <c r="RND32" s="7"/>
      <c r="RNE32" s="7"/>
      <c r="RNF32" s="7"/>
      <c r="RNG32" s="7"/>
      <c r="RNH32" s="7"/>
      <c r="RNI32" s="7"/>
      <c r="RNJ32" s="7"/>
      <c r="RNK32" s="7"/>
      <c r="RNL32" s="7"/>
      <c r="RNM32" s="7"/>
      <c r="RNN32" s="7"/>
      <c r="RNO32" s="7"/>
      <c r="RNP32" s="7"/>
      <c r="RNQ32" s="7"/>
      <c r="RNR32" s="7"/>
      <c r="RNS32" s="7"/>
      <c r="RNT32" s="7"/>
      <c r="RNU32" s="7"/>
      <c r="RNV32" s="7"/>
      <c r="RNW32" s="7"/>
      <c r="RNX32" s="7"/>
      <c r="RNY32" s="7"/>
      <c r="RNZ32" s="7"/>
      <c r="ROA32" s="7"/>
      <c r="ROB32" s="7"/>
      <c r="ROC32" s="7"/>
      <c r="ROD32" s="7"/>
      <c r="ROE32" s="7"/>
      <c r="ROF32" s="7"/>
      <c r="ROH32" s="7"/>
      <c r="ROI32" s="7"/>
      <c r="ROJ32" s="7"/>
      <c r="ROK32" s="7"/>
      <c r="ROL32" s="7"/>
      <c r="ROM32" s="7"/>
      <c r="RON32" s="7"/>
      <c r="ROO32" s="7"/>
      <c r="ROP32" s="7"/>
      <c r="ROQ32" s="7"/>
      <c r="ROR32" s="7"/>
      <c r="ROS32" s="7"/>
      <c r="ROT32" s="7"/>
      <c r="ROU32" s="7"/>
      <c r="ROV32" s="7"/>
      <c r="ROW32" s="7"/>
      <c r="ROX32" s="7"/>
      <c r="ROY32" s="7"/>
      <c r="ROZ32" s="7"/>
      <c r="RPA32" s="7"/>
      <c r="RPB32" s="7"/>
      <c r="RPC32" s="7"/>
      <c r="RPD32" s="7"/>
      <c r="RPE32" s="7"/>
      <c r="RPF32" s="7"/>
      <c r="RPG32" s="7"/>
      <c r="RPH32" s="7"/>
      <c r="RPI32" s="7"/>
      <c r="RPJ32" s="7"/>
      <c r="RPK32" s="7"/>
      <c r="RPL32" s="7"/>
      <c r="RPM32" s="7"/>
      <c r="RPN32" s="7"/>
      <c r="RPO32" s="7"/>
      <c r="RPP32" s="7"/>
      <c r="RPQ32" s="7"/>
      <c r="RPR32" s="7"/>
      <c r="RPS32" s="7"/>
      <c r="RPT32" s="7"/>
      <c r="RPU32" s="7"/>
      <c r="RPV32" s="7"/>
      <c r="RPW32" s="7"/>
      <c r="RPX32" s="7"/>
      <c r="RPY32" s="7"/>
      <c r="RPZ32" s="7"/>
      <c r="RQA32" s="7"/>
      <c r="RQB32" s="7"/>
      <c r="RQC32" s="7"/>
      <c r="RQD32" s="7"/>
      <c r="RQE32" s="7"/>
      <c r="RQF32" s="7"/>
      <c r="RQG32" s="7"/>
      <c r="RQH32" s="7"/>
      <c r="RQI32" s="7"/>
      <c r="RQJ32" s="7"/>
      <c r="RQK32" s="7"/>
      <c r="RQL32" s="7"/>
      <c r="RQM32" s="7"/>
      <c r="RQN32" s="7"/>
      <c r="RQO32" s="7"/>
      <c r="RQP32" s="7"/>
      <c r="RQQ32" s="7"/>
      <c r="RQR32" s="7"/>
      <c r="RQS32" s="7"/>
      <c r="RQT32" s="7"/>
      <c r="RQU32" s="7"/>
      <c r="RQV32" s="7"/>
      <c r="RQW32" s="7"/>
      <c r="RQX32" s="7"/>
      <c r="RQY32" s="7"/>
      <c r="RQZ32" s="7"/>
      <c r="RRA32" s="7"/>
      <c r="RRB32" s="7"/>
      <c r="RRC32" s="7"/>
      <c r="RRD32" s="7"/>
      <c r="RRE32" s="7"/>
      <c r="RRF32" s="7"/>
      <c r="RRG32" s="7"/>
      <c r="RRH32" s="7"/>
      <c r="RRI32" s="7"/>
      <c r="RRJ32" s="7"/>
      <c r="RRK32" s="7"/>
      <c r="RRL32" s="7"/>
      <c r="RRM32" s="7"/>
      <c r="RRN32" s="7"/>
      <c r="RRO32" s="7"/>
      <c r="RRP32" s="7"/>
      <c r="RRQ32" s="7"/>
      <c r="RRR32" s="7"/>
      <c r="RRS32" s="7"/>
      <c r="RRT32" s="7"/>
      <c r="RRU32" s="7"/>
      <c r="RRV32" s="7"/>
      <c r="RRW32" s="7"/>
      <c r="RRX32" s="7"/>
      <c r="RRY32" s="7"/>
      <c r="RRZ32" s="7"/>
      <c r="RSA32" s="7"/>
      <c r="RSB32" s="7"/>
      <c r="RSC32" s="7"/>
      <c r="RSD32" s="7"/>
      <c r="RSE32" s="7"/>
      <c r="RSF32" s="7"/>
      <c r="RSG32" s="7"/>
      <c r="RSH32" s="7"/>
      <c r="RSI32" s="7"/>
      <c r="RSJ32" s="7"/>
      <c r="RSK32" s="7"/>
      <c r="RSL32" s="7"/>
      <c r="RSM32" s="7"/>
      <c r="RSN32" s="7"/>
      <c r="RSO32" s="7"/>
      <c r="RSP32" s="7"/>
      <c r="RSQ32" s="7"/>
      <c r="RSR32" s="7"/>
      <c r="RSS32" s="7"/>
      <c r="RST32" s="7"/>
      <c r="RSU32" s="7"/>
      <c r="RSV32" s="7"/>
      <c r="RSW32" s="7"/>
      <c r="RSX32" s="7"/>
      <c r="RSY32" s="7"/>
      <c r="RSZ32" s="7"/>
      <c r="RTA32" s="7"/>
      <c r="RTB32" s="7"/>
      <c r="RTC32" s="7"/>
      <c r="RTD32" s="7"/>
      <c r="RTE32" s="7"/>
      <c r="RTF32" s="7"/>
      <c r="RTG32" s="7"/>
      <c r="RTH32" s="7"/>
      <c r="RTI32" s="7"/>
      <c r="RTJ32" s="7"/>
      <c r="RTK32" s="7"/>
      <c r="RTL32" s="7"/>
      <c r="RTM32" s="7"/>
      <c r="RTN32" s="7"/>
      <c r="RTO32" s="7"/>
      <c r="RTP32" s="7"/>
      <c r="RTQ32" s="7"/>
      <c r="RTR32" s="7"/>
      <c r="RTS32" s="7"/>
      <c r="RTT32" s="7"/>
      <c r="RTU32" s="7"/>
      <c r="RTV32" s="7"/>
      <c r="RTW32" s="7"/>
      <c r="RTX32" s="7"/>
      <c r="RTY32" s="7"/>
      <c r="RTZ32" s="7"/>
      <c r="RUA32" s="7"/>
      <c r="RUB32" s="7"/>
      <c r="RUC32" s="7"/>
      <c r="RUD32" s="7"/>
      <c r="RUE32" s="7"/>
      <c r="RUF32" s="7"/>
      <c r="RUG32" s="7"/>
      <c r="RUH32" s="7"/>
      <c r="RUI32" s="7"/>
      <c r="RUJ32" s="7"/>
      <c r="RUK32" s="7"/>
      <c r="RUL32" s="7"/>
      <c r="RUM32" s="7"/>
      <c r="RUN32" s="7"/>
      <c r="RUO32" s="7"/>
      <c r="RUP32" s="7"/>
      <c r="RUQ32" s="7"/>
      <c r="RUR32" s="7"/>
      <c r="RUS32" s="7"/>
      <c r="RUT32" s="7"/>
      <c r="RUU32" s="7"/>
      <c r="RUV32" s="7"/>
      <c r="RUW32" s="7"/>
      <c r="RUX32" s="7"/>
      <c r="RUY32" s="7"/>
      <c r="RUZ32" s="7"/>
      <c r="RVA32" s="7"/>
      <c r="RVB32" s="7"/>
      <c r="RVC32" s="7"/>
      <c r="RVD32" s="7"/>
      <c r="RVE32" s="7"/>
      <c r="RVF32" s="7"/>
      <c r="RVG32" s="7"/>
      <c r="RVH32" s="7"/>
      <c r="RVI32" s="7"/>
      <c r="RVJ32" s="7"/>
      <c r="RVK32" s="7"/>
      <c r="RVL32" s="7"/>
      <c r="RVM32" s="7"/>
      <c r="RVN32" s="7"/>
      <c r="RVO32" s="7"/>
      <c r="RVP32" s="7"/>
      <c r="RVQ32" s="7"/>
      <c r="RVR32" s="7"/>
      <c r="RVS32" s="7"/>
      <c r="RVT32" s="7"/>
      <c r="RVU32" s="7"/>
      <c r="RVV32" s="7"/>
      <c r="RVW32" s="7"/>
      <c r="RVX32" s="7"/>
      <c r="RVY32" s="7"/>
      <c r="RVZ32" s="7"/>
      <c r="RWA32" s="7"/>
      <c r="RWB32" s="7"/>
      <c r="RWC32" s="7"/>
      <c r="RWD32" s="7"/>
      <c r="RWE32" s="7"/>
      <c r="RWF32" s="7"/>
      <c r="RWG32" s="7"/>
      <c r="RWH32" s="7"/>
      <c r="RWI32" s="7"/>
      <c r="RWJ32" s="7"/>
      <c r="RWK32" s="7"/>
      <c r="RWL32" s="7"/>
      <c r="RWM32" s="7"/>
      <c r="RWN32" s="7"/>
      <c r="RWO32" s="7"/>
      <c r="RWP32" s="7"/>
      <c r="RWQ32" s="7"/>
      <c r="RWR32" s="7"/>
      <c r="RWS32" s="7"/>
      <c r="RWT32" s="7"/>
      <c r="RWU32" s="7"/>
      <c r="RWV32" s="7"/>
      <c r="RWW32" s="7"/>
      <c r="RWX32" s="7"/>
      <c r="RWY32" s="7"/>
      <c r="RWZ32" s="7"/>
      <c r="RXA32" s="7"/>
      <c r="RXB32" s="7"/>
      <c r="RXC32" s="7"/>
      <c r="RXD32" s="7"/>
      <c r="RXE32" s="7"/>
      <c r="RXF32" s="7"/>
      <c r="RXG32" s="7"/>
      <c r="RXH32" s="7"/>
      <c r="RXI32" s="7"/>
      <c r="RXJ32" s="7"/>
      <c r="RXK32" s="7"/>
      <c r="RXL32" s="7"/>
      <c r="RXM32" s="7"/>
      <c r="RXN32" s="7"/>
      <c r="RXO32" s="7"/>
      <c r="RXP32" s="7"/>
      <c r="RXQ32" s="7"/>
      <c r="RXR32" s="7"/>
      <c r="RXS32" s="7"/>
      <c r="RXT32" s="7"/>
      <c r="RXU32" s="7"/>
      <c r="RXV32" s="7"/>
      <c r="RXW32" s="7"/>
      <c r="RXX32" s="7"/>
      <c r="RXY32" s="7"/>
      <c r="RXZ32" s="7"/>
      <c r="RYA32" s="7"/>
      <c r="RYB32" s="7"/>
      <c r="RYD32" s="7"/>
      <c r="RYE32" s="7"/>
      <c r="RYF32" s="7"/>
      <c r="RYG32" s="7"/>
      <c r="RYH32" s="7"/>
      <c r="RYI32" s="7"/>
      <c r="RYJ32" s="7"/>
      <c r="RYK32" s="7"/>
      <c r="RYL32" s="7"/>
      <c r="RYM32" s="7"/>
      <c r="RYN32" s="7"/>
      <c r="RYO32" s="7"/>
      <c r="RYP32" s="7"/>
      <c r="RYQ32" s="7"/>
      <c r="RYR32" s="7"/>
      <c r="RYS32" s="7"/>
      <c r="RYT32" s="7"/>
      <c r="RYU32" s="7"/>
      <c r="RYV32" s="7"/>
      <c r="RYW32" s="7"/>
      <c r="RYX32" s="7"/>
      <c r="RYY32" s="7"/>
      <c r="RYZ32" s="7"/>
      <c r="RZA32" s="7"/>
      <c r="RZB32" s="7"/>
      <c r="RZC32" s="7"/>
      <c r="RZD32" s="7"/>
      <c r="RZE32" s="7"/>
      <c r="RZF32" s="7"/>
      <c r="RZG32" s="7"/>
      <c r="RZH32" s="7"/>
      <c r="RZI32" s="7"/>
      <c r="RZJ32" s="7"/>
      <c r="RZK32" s="7"/>
      <c r="RZL32" s="7"/>
      <c r="RZM32" s="7"/>
      <c r="RZN32" s="7"/>
      <c r="RZO32" s="7"/>
      <c r="RZP32" s="7"/>
      <c r="RZQ32" s="7"/>
      <c r="RZR32" s="7"/>
      <c r="RZS32" s="7"/>
      <c r="RZT32" s="7"/>
      <c r="RZU32" s="7"/>
      <c r="RZV32" s="7"/>
      <c r="RZW32" s="7"/>
      <c r="RZX32" s="7"/>
      <c r="RZY32" s="7"/>
      <c r="RZZ32" s="7"/>
      <c r="SAA32" s="7"/>
      <c r="SAB32" s="7"/>
      <c r="SAC32" s="7"/>
      <c r="SAD32" s="7"/>
      <c r="SAE32" s="7"/>
      <c r="SAF32" s="7"/>
      <c r="SAG32" s="7"/>
      <c r="SAH32" s="7"/>
      <c r="SAI32" s="7"/>
      <c r="SAJ32" s="7"/>
      <c r="SAK32" s="7"/>
      <c r="SAL32" s="7"/>
      <c r="SAM32" s="7"/>
      <c r="SAN32" s="7"/>
      <c r="SAO32" s="7"/>
      <c r="SAP32" s="7"/>
      <c r="SAQ32" s="7"/>
      <c r="SAR32" s="7"/>
      <c r="SAS32" s="7"/>
      <c r="SAT32" s="7"/>
      <c r="SAU32" s="7"/>
      <c r="SAV32" s="7"/>
      <c r="SAW32" s="7"/>
      <c r="SAX32" s="7"/>
      <c r="SAY32" s="7"/>
      <c r="SAZ32" s="7"/>
      <c r="SBA32" s="7"/>
      <c r="SBB32" s="7"/>
      <c r="SBC32" s="7"/>
      <c r="SBD32" s="7"/>
      <c r="SBE32" s="7"/>
      <c r="SBF32" s="7"/>
      <c r="SBG32" s="7"/>
      <c r="SBH32" s="7"/>
      <c r="SBI32" s="7"/>
      <c r="SBJ32" s="7"/>
      <c r="SBK32" s="7"/>
      <c r="SBL32" s="7"/>
      <c r="SBM32" s="7"/>
      <c r="SBN32" s="7"/>
      <c r="SBO32" s="7"/>
      <c r="SBP32" s="7"/>
      <c r="SBQ32" s="7"/>
      <c r="SBR32" s="7"/>
      <c r="SBS32" s="7"/>
      <c r="SBT32" s="7"/>
      <c r="SBU32" s="7"/>
      <c r="SBV32" s="7"/>
      <c r="SBW32" s="7"/>
      <c r="SBX32" s="7"/>
      <c r="SBY32" s="7"/>
      <c r="SBZ32" s="7"/>
      <c r="SCA32" s="7"/>
      <c r="SCB32" s="7"/>
      <c r="SCC32" s="7"/>
      <c r="SCD32" s="7"/>
      <c r="SCE32" s="7"/>
      <c r="SCF32" s="7"/>
      <c r="SCG32" s="7"/>
      <c r="SCH32" s="7"/>
      <c r="SCI32" s="7"/>
      <c r="SCJ32" s="7"/>
      <c r="SCK32" s="7"/>
      <c r="SCL32" s="7"/>
      <c r="SCM32" s="7"/>
      <c r="SCN32" s="7"/>
      <c r="SCO32" s="7"/>
      <c r="SCP32" s="7"/>
      <c r="SCQ32" s="7"/>
      <c r="SCR32" s="7"/>
      <c r="SCS32" s="7"/>
      <c r="SCT32" s="7"/>
      <c r="SCU32" s="7"/>
      <c r="SCV32" s="7"/>
      <c r="SCW32" s="7"/>
      <c r="SCX32" s="7"/>
      <c r="SCY32" s="7"/>
      <c r="SCZ32" s="7"/>
      <c r="SDA32" s="7"/>
      <c r="SDB32" s="7"/>
      <c r="SDC32" s="7"/>
      <c r="SDD32" s="7"/>
      <c r="SDE32" s="7"/>
      <c r="SDF32" s="7"/>
      <c r="SDG32" s="7"/>
      <c r="SDH32" s="7"/>
      <c r="SDI32" s="7"/>
      <c r="SDJ32" s="7"/>
      <c r="SDK32" s="7"/>
      <c r="SDL32" s="7"/>
      <c r="SDM32" s="7"/>
      <c r="SDN32" s="7"/>
      <c r="SDO32" s="7"/>
      <c r="SDP32" s="7"/>
      <c r="SDQ32" s="7"/>
      <c r="SDR32" s="7"/>
      <c r="SDS32" s="7"/>
      <c r="SDT32" s="7"/>
      <c r="SDU32" s="7"/>
      <c r="SDV32" s="7"/>
      <c r="SDW32" s="7"/>
      <c r="SDX32" s="7"/>
      <c r="SDY32" s="7"/>
      <c r="SDZ32" s="7"/>
      <c r="SEA32" s="7"/>
      <c r="SEB32" s="7"/>
      <c r="SEC32" s="7"/>
      <c r="SED32" s="7"/>
      <c r="SEE32" s="7"/>
      <c r="SEF32" s="7"/>
      <c r="SEG32" s="7"/>
      <c r="SEH32" s="7"/>
      <c r="SEI32" s="7"/>
      <c r="SEJ32" s="7"/>
      <c r="SEK32" s="7"/>
      <c r="SEL32" s="7"/>
      <c r="SEM32" s="7"/>
      <c r="SEN32" s="7"/>
      <c r="SEO32" s="7"/>
      <c r="SEP32" s="7"/>
      <c r="SEQ32" s="7"/>
      <c r="SER32" s="7"/>
      <c r="SES32" s="7"/>
      <c r="SET32" s="7"/>
      <c r="SEU32" s="7"/>
      <c r="SEV32" s="7"/>
      <c r="SEW32" s="7"/>
      <c r="SEX32" s="7"/>
      <c r="SEY32" s="7"/>
      <c r="SEZ32" s="7"/>
      <c r="SFA32" s="7"/>
      <c r="SFB32" s="7"/>
      <c r="SFC32" s="7"/>
      <c r="SFD32" s="7"/>
      <c r="SFE32" s="7"/>
      <c r="SFF32" s="7"/>
      <c r="SFG32" s="7"/>
      <c r="SFH32" s="7"/>
      <c r="SFI32" s="7"/>
      <c r="SFJ32" s="7"/>
      <c r="SFK32" s="7"/>
      <c r="SFL32" s="7"/>
      <c r="SFM32" s="7"/>
      <c r="SFN32" s="7"/>
      <c r="SFO32" s="7"/>
      <c r="SFP32" s="7"/>
      <c r="SFQ32" s="7"/>
      <c r="SFR32" s="7"/>
      <c r="SFS32" s="7"/>
      <c r="SFT32" s="7"/>
      <c r="SFU32" s="7"/>
      <c r="SFV32" s="7"/>
      <c r="SFW32" s="7"/>
      <c r="SFX32" s="7"/>
      <c r="SFY32" s="7"/>
      <c r="SFZ32" s="7"/>
      <c r="SGA32" s="7"/>
      <c r="SGB32" s="7"/>
      <c r="SGC32" s="7"/>
      <c r="SGD32" s="7"/>
      <c r="SGE32" s="7"/>
      <c r="SGF32" s="7"/>
      <c r="SGG32" s="7"/>
      <c r="SGH32" s="7"/>
      <c r="SGI32" s="7"/>
      <c r="SGJ32" s="7"/>
      <c r="SGK32" s="7"/>
      <c r="SGL32" s="7"/>
      <c r="SGM32" s="7"/>
      <c r="SGN32" s="7"/>
      <c r="SGO32" s="7"/>
      <c r="SGP32" s="7"/>
      <c r="SGQ32" s="7"/>
      <c r="SGR32" s="7"/>
      <c r="SGS32" s="7"/>
      <c r="SGT32" s="7"/>
      <c r="SGU32" s="7"/>
      <c r="SGV32" s="7"/>
      <c r="SGW32" s="7"/>
      <c r="SGX32" s="7"/>
      <c r="SGY32" s="7"/>
      <c r="SGZ32" s="7"/>
      <c r="SHA32" s="7"/>
      <c r="SHB32" s="7"/>
      <c r="SHC32" s="7"/>
      <c r="SHD32" s="7"/>
      <c r="SHE32" s="7"/>
      <c r="SHF32" s="7"/>
      <c r="SHG32" s="7"/>
      <c r="SHH32" s="7"/>
      <c r="SHI32" s="7"/>
      <c r="SHJ32" s="7"/>
      <c r="SHK32" s="7"/>
      <c r="SHL32" s="7"/>
      <c r="SHM32" s="7"/>
      <c r="SHN32" s="7"/>
      <c r="SHO32" s="7"/>
      <c r="SHP32" s="7"/>
      <c r="SHQ32" s="7"/>
      <c r="SHR32" s="7"/>
      <c r="SHS32" s="7"/>
      <c r="SHT32" s="7"/>
      <c r="SHU32" s="7"/>
      <c r="SHV32" s="7"/>
      <c r="SHW32" s="7"/>
      <c r="SHX32" s="7"/>
      <c r="SHZ32" s="7"/>
      <c r="SIA32" s="7"/>
      <c r="SIB32" s="7"/>
      <c r="SIC32" s="7"/>
      <c r="SID32" s="7"/>
      <c r="SIE32" s="7"/>
      <c r="SIF32" s="7"/>
      <c r="SIG32" s="7"/>
      <c r="SIH32" s="7"/>
      <c r="SII32" s="7"/>
      <c r="SIJ32" s="7"/>
      <c r="SIK32" s="7"/>
      <c r="SIL32" s="7"/>
      <c r="SIM32" s="7"/>
      <c r="SIN32" s="7"/>
      <c r="SIO32" s="7"/>
      <c r="SIP32" s="7"/>
      <c r="SIQ32" s="7"/>
      <c r="SIR32" s="7"/>
      <c r="SIS32" s="7"/>
      <c r="SIT32" s="7"/>
      <c r="SIU32" s="7"/>
      <c r="SIV32" s="7"/>
      <c r="SIW32" s="7"/>
      <c r="SIX32" s="7"/>
      <c r="SIY32" s="7"/>
      <c r="SIZ32" s="7"/>
      <c r="SJA32" s="7"/>
      <c r="SJB32" s="7"/>
      <c r="SJC32" s="7"/>
      <c r="SJD32" s="7"/>
      <c r="SJE32" s="7"/>
      <c r="SJF32" s="7"/>
      <c r="SJG32" s="7"/>
      <c r="SJH32" s="7"/>
      <c r="SJI32" s="7"/>
      <c r="SJJ32" s="7"/>
      <c r="SJK32" s="7"/>
      <c r="SJL32" s="7"/>
      <c r="SJM32" s="7"/>
      <c r="SJN32" s="7"/>
      <c r="SJO32" s="7"/>
      <c r="SJP32" s="7"/>
      <c r="SJQ32" s="7"/>
      <c r="SJR32" s="7"/>
      <c r="SJS32" s="7"/>
      <c r="SJT32" s="7"/>
      <c r="SJU32" s="7"/>
      <c r="SJV32" s="7"/>
      <c r="SJW32" s="7"/>
      <c r="SJX32" s="7"/>
      <c r="SJY32" s="7"/>
      <c r="SJZ32" s="7"/>
      <c r="SKA32" s="7"/>
      <c r="SKB32" s="7"/>
      <c r="SKC32" s="7"/>
      <c r="SKD32" s="7"/>
      <c r="SKE32" s="7"/>
      <c r="SKF32" s="7"/>
      <c r="SKG32" s="7"/>
      <c r="SKH32" s="7"/>
      <c r="SKI32" s="7"/>
      <c r="SKJ32" s="7"/>
      <c r="SKK32" s="7"/>
      <c r="SKL32" s="7"/>
      <c r="SKM32" s="7"/>
      <c r="SKN32" s="7"/>
      <c r="SKO32" s="7"/>
      <c r="SKP32" s="7"/>
      <c r="SKQ32" s="7"/>
      <c r="SKR32" s="7"/>
      <c r="SKS32" s="7"/>
      <c r="SKT32" s="7"/>
      <c r="SKU32" s="7"/>
      <c r="SKV32" s="7"/>
      <c r="SKW32" s="7"/>
      <c r="SKX32" s="7"/>
      <c r="SKY32" s="7"/>
      <c r="SKZ32" s="7"/>
      <c r="SLA32" s="7"/>
      <c r="SLB32" s="7"/>
      <c r="SLC32" s="7"/>
      <c r="SLD32" s="7"/>
      <c r="SLE32" s="7"/>
      <c r="SLF32" s="7"/>
      <c r="SLG32" s="7"/>
      <c r="SLH32" s="7"/>
      <c r="SLI32" s="7"/>
      <c r="SLJ32" s="7"/>
      <c r="SLK32" s="7"/>
      <c r="SLL32" s="7"/>
      <c r="SLM32" s="7"/>
      <c r="SLN32" s="7"/>
      <c r="SLO32" s="7"/>
      <c r="SLP32" s="7"/>
      <c r="SLQ32" s="7"/>
      <c r="SLR32" s="7"/>
      <c r="SLS32" s="7"/>
      <c r="SLT32" s="7"/>
      <c r="SLU32" s="7"/>
      <c r="SLV32" s="7"/>
      <c r="SLW32" s="7"/>
      <c r="SLX32" s="7"/>
      <c r="SLY32" s="7"/>
      <c r="SLZ32" s="7"/>
      <c r="SMA32" s="7"/>
      <c r="SMB32" s="7"/>
      <c r="SMC32" s="7"/>
      <c r="SMD32" s="7"/>
      <c r="SME32" s="7"/>
      <c r="SMF32" s="7"/>
      <c r="SMG32" s="7"/>
      <c r="SMH32" s="7"/>
      <c r="SMI32" s="7"/>
      <c r="SMJ32" s="7"/>
      <c r="SMK32" s="7"/>
      <c r="SML32" s="7"/>
      <c r="SMM32" s="7"/>
      <c r="SMN32" s="7"/>
      <c r="SMO32" s="7"/>
      <c r="SMP32" s="7"/>
      <c r="SMQ32" s="7"/>
      <c r="SMR32" s="7"/>
      <c r="SMS32" s="7"/>
      <c r="SMT32" s="7"/>
      <c r="SMU32" s="7"/>
      <c r="SMV32" s="7"/>
      <c r="SMW32" s="7"/>
      <c r="SMX32" s="7"/>
      <c r="SMY32" s="7"/>
      <c r="SMZ32" s="7"/>
      <c r="SNA32" s="7"/>
      <c r="SNB32" s="7"/>
      <c r="SNC32" s="7"/>
      <c r="SND32" s="7"/>
      <c r="SNE32" s="7"/>
      <c r="SNF32" s="7"/>
      <c r="SNG32" s="7"/>
      <c r="SNH32" s="7"/>
      <c r="SNI32" s="7"/>
      <c r="SNJ32" s="7"/>
      <c r="SNK32" s="7"/>
      <c r="SNL32" s="7"/>
      <c r="SNM32" s="7"/>
      <c r="SNN32" s="7"/>
      <c r="SNO32" s="7"/>
      <c r="SNP32" s="7"/>
      <c r="SNQ32" s="7"/>
      <c r="SNR32" s="7"/>
      <c r="SNS32" s="7"/>
      <c r="SNT32" s="7"/>
      <c r="SNU32" s="7"/>
      <c r="SNV32" s="7"/>
      <c r="SNW32" s="7"/>
      <c r="SNX32" s="7"/>
      <c r="SNY32" s="7"/>
      <c r="SNZ32" s="7"/>
      <c r="SOA32" s="7"/>
      <c r="SOB32" s="7"/>
      <c r="SOC32" s="7"/>
      <c r="SOD32" s="7"/>
      <c r="SOE32" s="7"/>
      <c r="SOF32" s="7"/>
      <c r="SOG32" s="7"/>
      <c r="SOH32" s="7"/>
      <c r="SOI32" s="7"/>
      <c r="SOJ32" s="7"/>
      <c r="SOK32" s="7"/>
      <c r="SOL32" s="7"/>
      <c r="SOM32" s="7"/>
      <c r="SON32" s="7"/>
      <c r="SOO32" s="7"/>
      <c r="SOP32" s="7"/>
      <c r="SOQ32" s="7"/>
      <c r="SOR32" s="7"/>
      <c r="SOS32" s="7"/>
      <c r="SOT32" s="7"/>
      <c r="SOU32" s="7"/>
      <c r="SOV32" s="7"/>
      <c r="SOW32" s="7"/>
      <c r="SOX32" s="7"/>
      <c r="SOY32" s="7"/>
      <c r="SOZ32" s="7"/>
      <c r="SPA32" s="7"/>
      <c r="SPB32" s="7"/>
      <c r="SPC32" s="7"/>
      <c r="SPD32" s="7"/>
      <c r="SPE32" s="7"/>
      <c r="SPF32" s="7"/>
      <c r="SPG32" s="7"/>
      <c r="SPH32" s="7"/>
      <c r="SPI32" s="7"/>
      <c r="SPJ32" s="7"/>
      <c r="SPK32" s="7"/>
      <c r="SPL32" s="7"/>
      <c r="SPM32" s="7"/>
      <c r="SPN32" s="7"/>
      <c r="SPO32" s="7"/>
      <c r="SPP32" s="7"/>
      <c r="SPQ32" s="7"/>
      <c r="SPR32" s="7"/>
      <c r="SPS32" s="7"/>
      <c r="SPT32" s="7"/>
      <c r="SPU32" s="7"/>
      <c r="SPV32" s="7"/>
      <c r="SPW32" s="7"/>
      <c r="SPX32" s="7"/>
      <c r="SPY32" s="7"/>
      <c r="SPZ32" s="7"/>
      <c r="SQA32" s="7"/>
      <c r="SQB32" s="7"/>
      <c r="SQC32" s="7"/>
      <c r="SQD32" s="7"/>
      <c r="SQE32" s="7"/>
      <c r="SQF32" s="7"/>
      <c r="SQG32" s="7"/>
      <c r="SQH32" s="7"/>
      <c r="SQI32" s="7"/>
      <c r="SQJ32" s="7"/>
      <c r="SQK32" s="7"/>
      <c r="SQL32" s="7"/>
      <c r="SQM32" s="7"/>
      <c r="SQN32" s="7"/>
      <c r="SQO32" s="7"/>
      <c r="SQP32" s="7"/>
      <c r="SQQ32" s="7"/>
      <c r="SQR32" s="7"/>
      <c r="SQS32" s="7"/>
      <c r="SQT32" s="7"/>
      <c r="SQU32" s="7"/>
      <c r="SQV32" s="7"/>
      <c r="SQW32" s="7"/>
      <c r="SQX32" s="7"/>
      <c r="SQY32" s="7"/>
      <c r="SQZ32" s="7"/>
      <c r="SRA32" s="7"/>
      <c r="SRB32" s="7"/>
      <c r="SRC32" s="7"/>
      <c r="SRD32" s="7"/>
      <c r="SRE32" s="7"/>
      <c r="SRF32" s="7"/>
      <c r="SRG32" s="7"/>
      <c r="SRH32" s="7"/>
      <c r="SRI32" s="7"/>
      <c r="SRJ32" s="7"/>
      <c r="SRK32" s="7"/>
      <c r="SRL32" s="7"/>
      <c r="SRM32" s="7"/>
      <c r="SRN32" s="7"/>
      <c r="SRO32" s="7"/>
      <c r="SRP32" s="7"/>
      <c r="SRQ32" s="7"/>
      <c r="SRR32" s="7"/>
      <c r="SRS32" s="7"/>
      <c r="SRT32" s="7"/>
      <c r="SRV32" s="7"/>
      <c r="SRW32" s="7"/>
      <c r="SRX32" s="7"/>
      <c r="SRY32" s="7"/>
      <c r="SRZ32" s="7"/>
      <c r="SSA32" s="7"/>
      <c r="SSB32" s="7"/>
      <c r="SSC32" s="7"/>
      <c r="SSD32" s="7"/>
      <c r="SSE32" s="7"/>
      <c r="SSF32" s="7"/>
      <c r="SSG32" s="7"/>
      <c r="SSH32" s="7"/>
      <c r="SSI32" s="7"/>
      <c r="SSJ32" s="7"/>
      <c r="SSK32" s="7"/>
      <c r="SSL32" s="7"/>
      <c r="SSM32" s="7"/>
      <c r="SSN32" s="7"/>
      <c r="SSO32" s="7"/>
      <c r="SSP32" s="7"/>
      <c r="SSQ32" s="7"/>
      <c r="SSR32" s="7"/>
      <c r="SSS32" s="7"/>
      <c r="SST32" s="7"/>
      <c r="SSU32" s="7"/>
      <c r="SSV32" s="7"/>
      <c r="SSW32" s="7"/>
      <c r="SSX32" s="7"/>
      <c r="SSY32" s="7"/>
      <c r="SSZ32" s="7"/>
      <c r="STA32" s="7"/>
      <c r="STB32" s="7"/>
      <c r="STC32" s="7"/>
      <c r="STD32" s="7"/>
      <c r="STE32" s="7"/>
      <c r="STF32" s="7"/>
      <c r="STG32" s="7"/>
      <c r="STH32" s="7"/>
      <c r="STI32" s="7"/>
      <c r="STJ32" s="7"/>
      <c r="STK32" s="7"/>
      <c r="STL32" s="7"/>
      <c r="STM32" s="7"/>
      <c r="STN32" s="7"/>
      <c r="STO32" s="7"/>
      <c r="STP32" s="7"/>
      <c r="STQ32" s="7"/>
      <c r="STR32" s="7"/>
      <c r="STS32" s="7"/>
      <c r="STT32" s="7"/>
      <c r="STU32" s="7"/>
      <c r="STV32" s="7"/>
      <c r="STW32" s="7"/>
      <c r="STX32" s="7"/>
      <c r="STY32" s="7"/>
      <c r="STZ32" s="7"/>
      <c r="SUA32" s="7"/>
      <c r="SUB32" s="7"/>
      <c r="SUC32" s="7"/>
      <c r="SUD32" s="7"/>
      <c r="SUE32" s="7"/>
      <c r="SUF32" s="7"/>
      <c r="SUG32" s="7"/>
      <c r="SUH32" s="7"/>
      <c r="SUI32" s="7"/>
      <c r="SUJ32" s="7"/>
      <c r="SUK32" s="7"/>
      <c r="SUL32" s="7"/>
      <c r="SUM32" s="7"/>
      <c r="SUN32" s="7"/>
      <c r="SUO32" s="7"/>
      <c r="SUP32" s="7"/>
      <c r="SUQ32" s="7"/>
      <c r="SUR32" s="7"/>
      <c r="SUS32" s="7"/>
      <c r="SUT32" s="7"/>
      <c r="SUU32" s="7"/>
      <c r="SUV32" s="7"/>
      <c r="SUW32" s="7"/>
      <c r="SUX32" s="7"/>
      <c r="SUY32" s="7"/>
      <c r="SUZ32" s="7"/>
      <c r="SVA32" s="7"/>
      <c r="SVB32" s="7"/>
      <c r="SVC32" s="7"/>
      <c r="SVD32" s="7"/>
      <c r="SVE32" s="7"/>
      <c r="SVF32" s="7"/>
      <c r="SVG32" s="7"/>
      <c r="SVH32" s="7"/>
      <c r="SVI32" s="7"/>
      <c r="SVJ32" s="7"/>
      <c r="SVK32" s="7"/>
      <c r="SVL32" s="7"/>
      <c r="SVM32" s="7"/>
      <c r="SVN32" s="7"/>
      <c r="SVO32" s="7"/>
      <c r="SVP32" s="7"/>
      <c r="SVQ32" s="7"/>
      <c r="SVR32" s="7"/>
      <c r="SVS32" s="7"/>
      <c r="SVT32" s="7"/>
      <c r="SVU32" s="7"/>
      <c r="SVV32" s="7"/>
      <c r="SVW32" s="7"/>
      <c r="SVX32" s="7"/>
      <c r="SVY32" s="7"/>
      <c r="SVZ32" s="7"/>
      <c r="SWA32" s="7"/>
      <c r="SWB32" s="7"/>
      <c r="SWC32" s="7"/>
      <c r="SWD32" s="7"/>
      <c r="SWE32" s="7"/>
      <c r="SWF32" s="7"/>
      <c r="SWG32" s="7"/>
      <c r="SWH32" s="7"/>
      <c r="SWI32" s="7"/>
      <c r="SWJ32" s="7"/>
      <c r="SWK32" s="7"/>
      <c r="SWL32" s="7"/>
      <c r="SWM32" s="7"/>
      <c r="SWN32" s="7"/>
      <c r="SWO32" s="7"/>
      <c r="SWP32" s="7"/>
      <c r="SWQ32" s="7"/>
      <c r="SWR32" s="7"/>
      <c r="SWS32" s="7"/>
      <c r="SWT32" s="7"/>
      <c r="SWU32" s="7"/>
      <c r="SWV32" s="7"/>
      <c r="SWW32" s="7"/>
      <c r="SWX32" s="7"/>
      <c r="SWY32" s="7"/>
      <c r="SWZ32" s="7"/>
      <c r="SXA32" s="7"/>
      <c r="SXB32" s="7"/>
      <c r="SXC32" s="7"/>
      <c r="SXD32" s="7"/>
      <c r="SXE32" s="7"/>
      <c r="SXF32" s="7"/>
      <c r="SXG32" s="7"/>
      <c r="SXH32" s="7"/>
      <c r="SXI32" s="7"/>
      <c r="SXJ32" s="7"/>
      <c r="SXK32" s="7"/>
      <c r="SXL32" s="7"/>
      <c r="SXM32" s="7"/>
      <c r="SXN32" s="7"/>
      <c r="SXO32" s="7"/>
      <c r="SXP32" s="7"/>
      <c r="SXQ32" s="7"/>
      <c r="SXR32" s="7"/>
      <c r="SXS32" s="7"/>
      <c r="SXT32" s="7"/>
      <c r="SXU32" s="7"/>
      <c r="SXV32" s="7"/>
      <c r="SXW32" s="7"/>
      <c r="SXX32" s="7"/>
      <c r="SXY32" s="7"/>
      <c r="SXZ32" s="7"/>
      <c r="SYA32" s="7"/>
      <c r="SYB32" s="7"/>
      <c r="SYC32" s="7"/>
      <c r="SYD32" s="7"/>
      <c r="SYE32" s="7"/>
      <c r="SYF32" s="7"/>
      <c r="SYG32" s="7"/>
      <c r="SYH32" s="7"/>
      <c r="SYI32" s="7"/>
      <c r="SYJ32" s="7"/>
      <c r="SYK32" s="7"/>
      <c r="SYL32" s="7"/>
      <c r="SYM32" s="7"/>
      <c r="SYN32" s="7"/>
      <c r="SYO32" s="7"/>
      <c r="SYP32" s="7"/>
      <c r="SYQ32" s="7"/>
      <c r="SYR32" s="7"/>
      <c r="SYS32" s="7"/>
      <c r="SYT32" s="7"/>
      <c r="SYU32" s="7"/>
      <c r="SYV32" s="7"/>
      <c r="SYW32" s="7"/>
      <c r="SYX32" s="7"/>
      <c r="SYY32" s="7"/>
      <c r="SYZ32" s="7"/>
      <c r="SZA32" s="7"/>
      <c r="SZB32" s="7"/>
      <c r="SZC32" s="7"/>
      <c r="SZD32" s="7"/>
      <c r="SZE32" s="7"/>
      <c r="SZF32" s="7"/>
      <c r="SZG32" s="7"/>
      <c r="SZH32" s="7"/>
      <c r="SZI32" s="7"/>
      <c r="SZJ32" s="7"/>
      <c r="SZK32" s="7"/>
      <c r="SZL32" s="7"/>
      <c r="SZM32" s="7"/>
      <c r="SZN32" s="7"/>
      <c r="SZO32" s="7"/>
      <c r="SZP32" s="7"/>
      <c r="SZQ32" s="7"/>
      <c r="SZR32" s="7"/>
      <c r="SZS32" s="7"/>
      <c r="SZT32" s="7"/>
      <c r="SZU32" s="7"/>
      <c r="SZV32" s="7"/>
      <c r="SZW32" s="7"/>
      <c r="SZX32" s="7"/>
      <c r="SZY32" s="7"/>
      <c r="SZZ32" s="7"/>
      <c r="TAA32" s="7"/>
      <c r="TAB32" s="7"/>
      <c r="TAC32" s="7"/>
      <c r="TAD32" s="7"/>
      <c r="TAE32" s="7"/>
      <c r="TAF32" s="7"/>
      <c r="TAG32" s="7"/>
      <c r="TAH32" s="7"/>
      <c r="TAI32" s="7"/>
      <c r="TAJ32" s="7"/>
      <c r="TAK32" s="7"/>
      <c r="TAL32" s="7"/>
      <c r="TAM32" s="7"/>
      <c r="TAN32" s="7"/>
      <c r="TAO32" s="7"/>
      <c r="TAP32" s="7"/>
      <c r="TAQ32" s="7"/>
      <c r="TAR32" s="7"/>
      <c r="TAS32" s="7"/>
      <c r="TAT32" s="7"/>
      <c r="TAU32" s="7"/>
      <c r="TAV32" s="7"/>
      <c r="TAW32" s="7"/>
      <c r="TAX32" s="7"/>
      <c r="TAY32" s="7"/>
      <c r="TAZ32" s="7"/>
      <c r="TBA32" s="7"/>
      <c r="TBB32" s="7"/>
      <c r="TBC32" s="7"/>
      <c r="TBD32" s="7"/>
      <c r="TBE32" s="7"/>
      <c r="TBF32" s="7"/>
      <c r="TBG32" s="7"/>
      <c r="TBH32" s="7"/>
      <c r="TBI32" s="7"/>
      <c r="TBJ32" s="7"/>
      <c r="TBK32" s="7"/>
      <c r="TBL32" s="7"/>
      <c r="TBM32" s="7"/>
      <c r="TBN32" s="7"/>
      <c r="TBO32" s="7"/>
      <c r="TBP32" s="7"/>
      <c r="TBR32" s="7"/>
      <c r="TBS32" s="7"/>
      <c r="TBT32" s="7"/>
      <c r="TBU32" s="7"/>
      <c r="TBV32" s="7"/>
      <c r="TBW32" s="7"/>
      <c r="TBX32" s="7"/>
      <c r="TBY32" s="7"/>
      <c r="TBZ32" s="7"/>
      <c r="TCA32" s="7"/>
      <c r="TCB32" s="7"/>
      <c r="TCC32" s="7"/>
      <c r="TCD32" s="7"/>
      <c r="TCE32" s="7"/>
      <c r="TCF32" s="7"/>
      <c r="TCG32" s="7"/>
      <c r="TCH32" s="7"/>
      <c r="TCI32" s="7"/>
      <c r="TCJ32" s="7"/>
      <c r="TCK32" s="7"/>
      <c r="TCL32" s="7"/>
      <c r="TCM32" s="7"/>
      <c r="TCN32" s="7"/>
      <c r="TCO32" s="7"/>
      <c r="TCP32" s="7"/>
      <c r="TCQ32" s="7"/>
      <c r="TCR32" s="7"/>
      <c r="TCS32" s="7"/>
      <c r="TCT32" s="7"/>
      <c r="TCU32" s="7"/>
      <c r="TCV32" s="7"/>
      <c r="TCW32" s="7"/>
      <c r="TCX32" s="7"/>
      <c r="TCY32" s="7"/>
      <c r="TCZ32" s="7"/>
      <c r="TDA32" s="7"/>
      <c r="TDB32" s="7"/>
      <c r="TDC32" s="7"/>
      <c r="TDD32" s="7"/>
      <c r="TDE32" s="7"/>
      <c r="TDF32" s="7"/>
      <c r="TDG32" s="7"/>
      <c r="TDH32" s="7"/>
      <c r="TDI32" s="7"/>
      <c r="TDJ32" s="7"/>
      <c r="TDK32" s="7"/>
      <c r="TDL32" s="7"/>
      <c r="TDM32" s="7"/>
      <c r="TDN32" s="7"/>
      <c r="TDO32" s="7"/>
      <c r="TDP32" s="7"/>
      <c r="TDQ32" s="7"/>
      <c r="TDR32" s="7"/>
      <c r="TDS32" s="7"/>
      <c r="TDT32" s="7"/>
      <c r="TDU32" s="7"/>
      <c r="TDV32" s="7"/>
      <c r="TDW32" s="7"/>
      <c r="TDX32" s="7"/>
      <c r="TDY32" s="7"/>
      <c r="TDZ32" s="7"/>
      <c r="TEA32" s="7"/>
      <c r="TEB32" s="7"/>
      <c r="TEC32" s="7"/>
      <c r="TED32" s="7"/>
      <c r="TEE32" s="7"/>
      <c r="TEF32" s="7"/>
      <c r="TEG32" s="7"/>
      <c r="TEH32" s="7"/>
      <c r="TEI32" s="7"/>
      <c r="TEJ32" s="7"/>
      <c r="TEK32" s="7"/>
      <c r="TEL32" s="7"/>
      <c r="TEM32" s="7"/>
      <c r="TEN32" s="7"/>
      <c r="TEO32" s="7"/>
      <c r="TEP32" s="7"/>
      <c r="TEQ32" s="7"/>
      <c r="TER32" s="7"/>
      <c r="TES32" s="7"/>
      <c r="TET32" s="7"/>
      <c r="TEU32" s="7"/>
      <c r="TEV32" s="7"/>
      <c r="TEW32" s="7"/>
      <c r="TEX32" s="7"/>
      <c r="TEY32" s="7"/>
      <c r="TEZ32" s="7"/>
      <c r="TFA32" s="7"/>
      <c r="TFB32" s="7"/>
      <c r="TFC32" s="7"/>
      <c r="TFD32" s="7"/>
      <c r="TFE32" s="7"/>
      <c r="TFF32" s="7"/>
      <c r="TFG32" s="7"/>
      <c r="TFH32" s="7"/>
      <c r="TFI32" s="7"/>
      <c r="TFJ32" s="7"/>
      <c r="TFK32" s="7"/>
      <c r="TFL32" s="7"/>
      <c r="TFM32" s="7"/>
      <c r="TFN32" s="7"/>
      <c r="TFO32" s="7"/>
      <c r="TFP32" s="7"/>
      <c r="TFQ32" s="7"/>
      <c r="TFR32" s="7"/>
      <c r="TFS32" s="7"/>
      <c r="TFT32" s="7"/>
      <c r="TFU32" s="7"/>
      <c r="TFV32" s="7"/>
      <c r="TFW32" s="7"/>
      <c r="TFX32" s="7"/>
      <c r="TFY32" s="7"/>
      <c r="TFZ32" s="7"/>
      <c r="TGA32" s="7"/>
      <c r="TGB32" s="7"/>
      <c r="TGC32" s="7"/>
      <c r="TGD32" s="7"/>
      <c r="TGE32" s="7"/>
      <c r="TGF32" s="7"/>
      <c r="TGG32" s="7"/>
      <c r="TGH32" s="7"/>
      <c r="TGI32" s="7"/>
      <c r="TGJ32" s="7"/>
      <c r="TGK32" s="7"/>
      <c r="TGL32" s="7"/>
      <c r="TGM32" s="7"/>
      <c r="TGN32" s="7"/>
      <c r="TGO32" s="7"/>
      <c r="TGP32" s="7"/>
      <c r="TGQ32" s="7"/>
      <c r="TGR32" s="7"/>
      <c r="TGS32" s="7"/>
      <c r="TGT32" s="7"/>
      <c r="TGU32" s="7"/>
      <c r="TGV32" s="7"/>
      <c r="TGW32" s="7"/>
      <c r="TGX32" s="7"/>
      <c r="TGY32" s="7"/>
      <c r="TGZ32" s="7"/>
      <c r="THA32" s="7"/>
      <c r="THB32" s="7"/>
      <c r="THC32" s="7"/>
      <c r="THD32" s="7"/>
      <c r="THE32" s="7"/>
      <c r="THF32" s="7"/>
      <c r="THG32" s="7"/>
      <c r="THH32" s="7"/>
      <c r="THI32" s="7"/>
      <c r="THJ32" s="7"/>
      <c r="THK32" s="7"/>
      <c r="THL32" s="7"/>
      <c r="THM32" s="7"/>
      <c r="THN32" s="7"/>
      <c r="THO32" s="7"/>
      <c r="THP32" s="7"/>
      <c r="THQ32" s="7"/>
      <c r="THR32" s="7"/>
      <c r="THS32" s="7"/>
      <c r="THT32" s="7"/>
      <c r="THU32" s="7"/>
      <c r="THV32" s="7"/>
      <c r="THW32" s="7"/>
      <c r="THX32" s="7"/>
      <c r="THY32" s="7"/>
      <c r="THZ32" s="7"/>
      <c r="TIA32" s="7"/>
      <c r="TIB32" s="7"/>
      <c r="TIC32" s="7"/>
      <c r="TID32" s="7"/>
      <c r="TIE32" s="7"/>
      <c r="TIF32" s="7"/>
      <c r="TIG32" s="7"/>
      <c r="TIH32" s="7"/>
      <c r="TII32" s="7"/>
      <c r="TIJ32" s="7"/>
      <c r="TIK32" s="7"/>
      <c r="TIL32" s="7"/>
      <c r="TIM32" s="7"/>
      <c r="TIN32" s="7"/>
      <c r="TIO32" s="7"/>
      <c r="TIP32" s="7"/>
      <c r="TIQ32" s="7"/>
      <c r="TIR32" s="7"/>
      <c r="TIS32" s="7"/>
      <c r="TIT32" s="7"/>
      <c r="TIU32" s="7"/>
      <c r="TIV32" s="7"/>
      <c r="TIW32" s="7"/>
      <c r="TIX32" s="7"/>
      <c r="TIY32" s="7"/>
      <c r="TIZ32" s="7"/>
      <c r="TJA32" s="7"/>
      <c r="TJB32" s="7"/>
      <c r="TJC32" s="7"/>
      <c r="TJD32" s="7"/>
      <c r="TJE32" s="7"/>
      <c r="TJF32" s="7"/>
      <c r="TJG32" s="7"/>
      <c r="TJH32" s="7"/>
      <c r="TJI32" s="7"/>
      <c r="TJJ32" s="7"/>
      <c r="TJK32" s="7"/>
      <c r="TJL32" s="7"/>
      <c r="TJM32" s="7"/>
      <c r="TJN32" s="7"/>
      <c r="TJO32" s="7"/>
      <c r="TJP32" s="7"/>
      <c r="TJQ32" s="7"/>
      <c r="TJR32" s="7"/>
      <c r="TJS32" s="7"/>
      <c r="TJT32" s="7"/>
      <c r="TJU32" s="7"/>
      <c r="TJV32" s="7"/>
      <c r="TJW32" s="7"/>
      <c r="TJX32" s="7"/>
      <c r="TJY32" s="7"/>
      <c r="TJZ32" s="7"/>
      <c r="TKA32" s="7"/>
      <c r="TKB32" s="7"/>
      <c r="TKC32" s="7"/>
      <c r="TKD32" s="7"/>
      <c r="TKE32" s="7"/>
      <c r="TKF32" s="7"/>
      <c r="TKG32" s="7"/>
      <c r="TKH32" s="7"/>
      <c r="TKI32" s="7"/>
      <c r="TKJ32" s="7"/>
      <c r="TKK32" s="7"/>
      <c r="TKL32" s="7"/>
      <c r="TKM32" s="7"/>
      <c r="TKN32" s="7"/>
      <c r="TKO32" s="7"/>
      <c r="TKP32" s="7"/>
      <c r="TKQ32" s="7"/>
      <c r="TKR32" s="7"/>
      <c r="TKS32" s="7"/>
      <c r="TKT32" s="7"/>
      <c r="TKU32" s="7"/>
      <c r="TKV32" s="7"/>
      <c r="TKW32" s="7"/>
      <c r="TKX32" s="7"/>
      <c r="TKY32" s="7"/>
      <c r="TKZ32" s="7"/>
      <c r="TLA32" s="7"/>
      <c r="TLB32" s="7"/>
      <c r="TLC32" s="7"/>
      <c r="TLD32" s="7"/>
      <c r="TLE32" s="7"/>
      <c r="TLF32" s="7"/>
      <c r="TLG32" s="7"/>
      <c r="TLH32" s="7"/>
      <c r="TLI32" s="7"/>
      <c r="TLJ32" s="7"/>
      <c r="TLK32" s="7"/>
      <c r="TLL32" s="7"/>
      <c r="TLN32" s="7"/>
      <c r="TLO32" s="7"/>
      <c r="TLP32" s="7"/>
      <c r="TLQ32" s="7"/>
      <c r="TLR32" s="7"/>
      <c r="TLS32" s="7"/>
      <c r="TLT32" s="7"/>
      <c r="TLU32" s="7"/>
      <c r="TLV32" s="7"/>
      <c r="TLW32" s="7"/>
      <c r="TLX32" s="7"/>
      <c r="TLY32" s="7"/>
      <c r="TLZ32" s="7"/>
      <c r="TMA32" s="7"/>
      <c r="TMB32" s="7"/>
      <c r="TMC32" s="7"/>
      <c r="TMD32" s="7"/>
      <c r="TME32" s="7"/>
      <c r="TMF32" s="7"/>
      <c r="TMG32" s="7"/>
      <c r="TMH32" s="7"/>
      <c r="TMI32" s="7"/>
      <c r="TMJ32" s="7"/>
      <c r="TMK32" s="7"/>
      <c r="TML32" s="7"/>
      <c r="TMM32" s="7"/>
      <c r="TMN32" s="7"/>
      <c r="TMO32" s="7"/>
      <c r="TMP32" s="7"/>
      <c r="TMQ32" s="7"/>
      <c r="TMR32" s="7"/>
      <c r="TMS32" s="7"/>
      <c r="TMT32" s="7"/>
      <c r="TMU32" s="7"/>
      <c r="TMV32" s="7"/>
      <c r="TMW32" s="7"/>
      <c r="TMX32" s="7"/>
      <c r="TMY32" s="7"/>
      <c r="TMZ32" s="7"/>
      <c r="TNA32" s="7"/>
      <c r="TNB32" s="7"/>
      <c r="TNC32" s="7"/>
      <c r="TND32" s="7"/>
      <c r="TNE32" s="7"/>
      <c r="TNF32" s="7"/>
      <c r="TNG32" s="7"/>
      <c r="TNH32" s="7"/>
      <c r="TNI32" s="7"/>
      <c r="TNJ32" s="7"/>
      <c r="TNK32" s="7"/>
      <c r="TNL32" s="7"/>
      <c r="TNM32" s="7"/>
      <c r="TNN32" s="7"/>
      <c r="TNO32" s="7"/>
      <c r="TNP32" s="7"/>
      <c r="TNQ32" s="7"/>
      <c r="TNR32" s="7"/>
      <c r="TNS32" s="7"/>
      <c r="TNT32" s="7"/>
      <c r="TNU32" s="7"/>
      <c r="TNV32" s="7"/>
      <c r="TNW32" s="7"/>
      <c r="TNX32" s="7"/>
      <c r="TNY32" s="7"/>
      <c r="TNZ32" s="7"/>
      <c r="TOA32" s="7"/>
      <c r="TOB32" s="7"/>
      <c r="TOC32" s="7"/>
      <c r="TOD32" s="7"/>
      <c r="TOE32" s="7"/>
      <c r="TOF32" s="7"/>
      <c r="TOG32" s="7"/>
      <c r="TOH32" s="7"/>
      <c r="TOI32" s="7"/>
      <c r="TOJ32" s="7"/>
      <c r="TOK32" s="7"/>
      <c r="TOL32" s="7"/>
      <c r="TOM32" s="7"/>
      <c r="TON32" s="7"/>
      <c r="TOO32" s="7"/>
      <c r="TOP32" s="7"/>
      <c r="TOQ32" s="7"/>
      <c r="TOR32" s="7"/>
      <c r="TOS32" s="7"/>
      <c r="TOT32" s="7"/>
      <c r="TOU32" s="7"/>
      <c r="TOV32" s="7"/>
      <c r="TOW32" s="7"/>
      <c r="TOX32" s="7"/>
      <c r="TOY32" s="7"/>
      <c r="TOZ32" s="7"/>
      <c r="TPA32" s="7"/>
      <c r="TPB32" s="7"/>
      <c r="TPC32" s="7"/>
      <c r="TPD32" s="7"/>
      <c r="TPE32" s="7"/>
      <c r="TPF32" s="7"/>
      <c r="TPG32" s="7"/>
      <c r="TPH32" s="7"/>
      <c r="TPI32" s="7"/>
      <c r="TPJ32" s="7"/>
      <c r="TPK32" s="7"/>
      <c r="TPL32" s="7"/>
      <c r="TPM32" s="7"/>
      <c r="TPN32" s="7"/>
      <c r="TPO32" s="7"/>
      <c r="TPP32" s="7"/>
      <c r="TPQ32" s="7"/>
      <c r="TPR32" s="7"/>
      <c r="TPS32" s="7"/>
      <c r="TPT32" s="7"/>
      <c r="TPU32" s="7"/>
      <c r="TPV32" s="7"/>
      <c r="TPW32" s="7"/>
      <c r="TPX32" s="7"/>
      <c r="TPY32" s="7"/>
      <c r="TPZ32" s="7"/>
      <c r="TQA32" s="7"/>
      <c r="TQB32" s="7"/>
      <c r="TQC32" s="7"/>
      <c r="TQD32" s="7"/>
      <c r="TQE32" s="7"/>
      <c r="TQF32" s="7"/>
      <c r="TQG32" s="7"/>
      <c r="TQH32" s="7"/>
      <c r="TQI32" s="7"/>
      <c r="TQJ32" s="7"/>
      <c r="TQK32" s="7"/>
      <c r="TQL32" s="7"/>
      <c r="TQM32" s="7"/>
      <c r="TQN32" s="7"/>
      <c r="TQO32" s="7"/>
      <c r="TQP32" s="7"/>
      <c r="TQQ32" s="7"/>
      <c r="TQR32" s="7"/>
      <c r="TQS32" s="7"/>
      <c r="TQT32" s="7"/>
      <c r="TQU32" s="7"/>
      <c r="TQV32" s="7"/>
      <c r="TQW32" s="7"/>
      <c r="TQX32" s="7"/>
      <c r="TQY32" s="7"/>
      <c r="TQZ32" s="7"/>
      <c r="TRA32" s="7"/>
      <c r="TRB32" s="7"/>
      <c r="TRC32" s="7"/>
      <c r="TRD32" s="7"/>
      <c r="TRE32" s="7"/>
      <c r="TRF32" s="7"/>
      <c r="TRG32" s="7"/>
      <c r="TRH32" s="7"/>
      <c r="TRI32" s="7"/>
      <c r="TRJ32" s="7"/>
      <c r="TRK32" s="7"/>
      <c r="TRL32" s="7"/>
      <c r="TRM32" s="7"/>
      <c r="TRN32" s="7"/>
      <c r="TRO32" s="7"/>
      <c r="TRP32" s="7"/>
      <c r="TRQ32" s="7"/>
      <c r="TRR32" s="7"/>
      <c r="TRS32" s="7"/>
      <c r="TRT32" s="7"/>
      <c r="TRU32" s="7"/>
      <c r="TRV32" s="7"/>
      <c r="TRW32" s="7"/>
      <c r="TRX32" s="7"/>
      <c r="TRY32" s="7"/>
      <c r="TRZ32" s="7"/>
      <c r="TSA32" s="7"/>
      <c r="TSB32" s="7"/>
      <c r="TSC32" s="7"/>
      <c r="TSD32" s="7"/>
      <c r="TSE32" s="7"/>
      <c r="TSF32" s="7"/>
      <c r="TSG32" s="7"/>
      <c r="TSH32" s="7"/>
      <c r="TSI32" s="7"/>
      <c r="TSJ32" s="7"/>
      <c r="TSK32" s="7"/>
      <c r="TSL32" s="7"/>
      <c r="TSM32" s="7"/>
      <c r="TSN32" s="7"/>
      <c r="TSO32" s="7"/>
      <c r="TSP32" s="7"/>
      <c r="TSQ32" s="7"/>
      <c r="TSR32" s="7"/>
      <c r="TSS32" s="7"/>
      <c r="TST32" s="7"/>
      <c r="TSU32" s="7"/>
      <c r="TSV32" s="7"/>
      <c r="TSW32" s="7"/>
      <c r="TSX32" s="7"/>
      <c r="TSY32" s="7"/>
      <c r="TSZ32" s="7"/>
      <c r="TTA32" s="7"/>
      <c r="TTB32" s="7"/>
      <c r="TTC32" s="7"/>
      <c r="TTD32" s="7"/>
      <c r="TTE32" s="7"/>
      <c r="TTF32" s="7"/>
      <c r="TTG32" s="7"/>
      <c r="TTH32" s="7"/>
      <c r="TTI32" s="7"/>
      <c r="TTJ32" s="7"/>
      <c r="TTK32" s="7"/>
      <c r="TTL32" s="7"/>
      <c r="TTM32" s="7"/>
      <c r="TTN32" s="7"/>
      <c r="TTO32" s="7"/>
      <c r="TTP32" s="7"/>
      <c r="TTQ32" s="7"/>
      <c r="TTR32" s="7"/>
      <c r="TTS32" s="7"/>
      <c r="TTT32" s="7"/>
      <c r="TTU32" s="7"/>
      <c r="TTV32" s="7"/>
      <c r="TTW32" s="7"/>
      <c r="TTX32" s="7"/>
      <c r="TTY32" s="7"/>
      <c r="TTZ32" s="7"/>
      <c r="TUA32" s="7"/>
      <c r="TUB32" s="7"/>
      <c r="TUC32" s="7"/>
      <c r="TUD32" s="7"/>
      <c r="TUE32" s="7"/>
      <c r="TUF32" s="7"/>
      <c r="TUG32" s="7"/>
      <c r="TUH32" s="7"/>
      <c r="TUI32" s="7"/>
      <c r="TUJ32" s="7"/>
      <c r="TUK32" s="7"/>
      <c r="TUL32" s="7"/>
      <c r="TUM32" s="7"/>
      <c r="TUN32" s="7"/>
      <c r="TUO32" s="7"/>
      <c r="TUP32" s="7"/>
      <c r="TUQ32" s="7"/>
      <c r="TUR32" s="7"/>
      <c r="TUS32" s="7"/>
      <c r="TUT32" s="7"/>
      <c r="TUU32" s="7"/>
      <c r="TUV32" s="7"/>
      <c r="TUW32" s="7"/>
      <c r="TUX32" s="7"/>
      <c r="TUY32" s="7"/>
      <c r="TUZ32" s="7"/>
      <c r="TVA32" s="7"/>
      <c r="TVB32" s="7"/>
      <c r="TVC32" s="7"/>
      <c r="TVD32" s="7"/>
      <c r="TVE32" s="7"/>
      <c r="TVF32" s="7"/>
      <c r="TVG32" s="7"/>
      <c r="TVH32" s="7"/>
      <c r="TVJ32" s="7"/>
      <c r="TVK32" s="7"/>
      <c r="TVL32" s="7"/>
      <c r="TVM32" s="7"/>
      <c r="TVN32" s="7"/>
      <c r="TVO32" s="7"/>
      <c r="TVP32" s="7"/>
      <c r="TVQ32" s="7"/>
      <c r="TVR32" s="7"/>
      <c r="TVS32" s="7"/>
      <c r="TVT32" s="7"/>
      <c r="TVU32" s="7"/>
      <c r="TVV32" s="7"/>
      <c r="TVW32" s="7"/>
      <c r="TVX32" s="7"/>
      <c r="TVY32" s="7"/>
      <c r="TVZ32" s="7"/>
      <c r="TWA32" s="7"/>
      <c r="TWB32" s="7"/>
      <c r="TWC32" s="7"/>
      <c r="TWD32" s="7"/>
      <c r="TWE32" s="7"/>
      <c r="TWF32" s="7"/>
      <c r="TWG32" s="7"/>
      <c r="TWH32" s="7"/>
      <c r="TWI32" s="7"/>
      <c r="TWJ32" s="7"/>
      <c r="TWK32" s="7"/>
      <c r="TWL32" s="7"/>
      <c r="TWM32" s="7"/>
      <c r="TWN32" s="7"/>
      <c r="TWO32" s="7"/>
      <c r="TWP32" s="7"/>
      <c r="TWQ32" s="7"/>
      <c r="TWR32" s="7"/>
      <c r="TWS32" s="7"/>
      <c r="TWT32" s="7"/>
      <c r="TWU32" s="7"/>
      <c r="TWV32" s="7"/>
      <c r="TWW32" s="7"/>
      <c r="TWX32" s="7"/>
      <c r="TWY32" s="7"/>
      <c r="TWZ32" s="7"/>
      <c r="TXA32" s="7"/>
      <c r="TXB32" s="7"/>
      <c r="TXC32" s="7"/>
      <c r="TXD32" s="7"/>
      <c r="TXE32" s="7"/>
      <c r="TXF32" s="7"/>
      <c r="TXG32" s="7"/>
      <c r="TXH32" s="7"/>
      <c r="TXI32" s="7"/>
      <c r="TXJ32" s="7"/>
      <c r="TXK32" s="7"/>
      <c r="TXL32" s="7"/>
      <c r="TXM32" s="7"/>
      <c r="TXN32" s="7"/>
      <c r="TXO32" s="7"/>
      <c r="TXP32" s="7"/>
      <c r="TXQ32" s="7"/>
      <c r="TXR32" s="7"/>
      <c r="TXS32" s="7"/>
      <c r="TXT32" s="7"/>
      <c r="TXU32" s="7"/>
      <c r="TXV32" s="7"/>
      <c r="TXW32" s="7"/>
      <c r="TXX32" s="7"/>
      <c r="TXY32" s="7"/>
      <c r="TXZ32" s="7"/>
      <c r="TYA32" s="7"/>
      <c r="TYB32" s="7"/>
      <c r="TYC32" s="7"/>
      <c r="TYD32" s="7"/>
      <c r="TYE32" s="7"/>
      <c r="TYF32" s="7"/>
      <c r="TYG32" s="7"/>
      <c r="TYH32" s="7"/>
      <c r="TYI32" s="7"/>
      <c r="TYJ32" s="7"/>
      <c r="TYK32" s="7"/>
      <c r="TYL32" s="7"/>
      <c r="TYM32" s="7"/>
      <c r="TYN32" s="7"/>
      <c r="TYO32" s="7"/>
      <c r="TYP32" s="7"/>
      <c r="TYQ32" s="7"/>
      <c r="TYR32" s="7"/>
      <c r="TYS32" s="7"/>
      <c r="TYT32" s="7"/>
      <c r="TYU32" s="7"/>
      <c r="TYV32" s="7"/>
      <c r="TYW32" s="7"/>
      <c r="TYX32" s="7"/>
      <c r="TYY32" s="7"/>
      <c r="TYZ32" s="7"/>
      <c r="TZA32" s="7"/>
      <c r="TZB32" s="7"/>
      <c r="TZC32" s="7"/>
      <c r="TZD32" s="7"/>
      <c r="TZE32" s="7"/>
      <c r="TZF32" s="7"/>
      <c r="TZG32" s="7"/>
      <c r="TZH32" s="7"/>
      <c r="TZI32" s="7"/>
      <c r="TZJ32" s="7"/>
      <c r="TZK32" s="7"/>
      <c r="TZL32" s="7"/>
      <c r="TZM32" s="7"/>
      <c r="TZN32" s="7"/>
      <c r="TZO32" s="7"/>
      <c r="TZP32" s="7"/>
      <c r="TZQ32" s="7"/>
      <c r="TZR32" s="7"/>
      <c r="TZS32" s="7"/>
      <c r="TZT32" s="7"/>
      <c r="TZU32" s="7"/>
      <c r="TZV32" s="7"/>
      <c r="TZW32" s="7"/>
      <c r="TZX32" s="7"/>
      <c r="TZY32" s="7"/>
      <c r="TZZ32" s="7"/>
      <c r="UAA32" s="7"/>
      <c r="UAB32" s="7"/>
      <c r="UAC32" s="7"/>
      <c r="UAD32" s="7"/>
      <c r="UAE32" s="7"/>
      <c r="UAF32" s="7"/>
      <c r="UAG32" s="7"/>
      <c r="UAH32" s="7"/>
      <c r="UAI32" s="7"/>
      <c r="UAJ32" s="7"/>
      <c r="UAK32" s="7"/>
      <c r="UAL32" s="7"/>
      <c r="UAM32" s="7"/>
      <c r="UAN32" s="7"/>
      <c r="UAO32" s="7"/>
      <c r="UAP32" s="7"/>
      <c r="UAQ32" s="7"/>
      <c r="UAR32" s="7"/>
      <c r="UAS32" s="7"/>
      <c r="UAT32" s="7"/>
      <c r="UAU32" s="7"/>
      <c r="UAV32" s="7"/>
      <c r="UAW32" s="7"/>
      <c r="UAX32" s="7"/>
      <c r="UAY32" s="7"/>
      <c r="UAZ32" s="7"/>
      <c r="UBA32" s="7"/>
      <c r="UBB32" s="7"/>
      <c r="UBC32" s="7"/>
      <c r="UBD32" s="7"/>
      <c r="UBE32" s="7"/>
      <c r="UBF32" s="7"/>
      <c r="UBG32" s="7"/>
      <c r="UBH32" s="7"/>
      <c r="UBI32" s="7"/>
      <c r="UBJ32" s="7"/>
      <c r="UBK32" s="7"/>
      <c r="UBL32" s="7"/>
      <c r="UBM32" s="7"/>
      <c r="UBN32" s="7"/>
      <c r="UBO32" s="7"/>
      <c r="UBP32" s="7"/>
      <c r="UBQ32" s="7"/>
      <c r="UBR32" s="7"/>
      <c r="UBS32" s="7"/>
      <c r="UBT32" s="7"/>
      <c r="UBU32" s="7"/>
      <c r="UBV32" s="7"/>
      <c r="UBW32" s="7"/>
      <c r="UBX32" s="7"/>
      <c r="UBY32" s="7"/>
      <c r="UBZ32" s="7"/>
      <c r="UCA32" s="7"/>
      <c r="UCB32" s="7"/>
      <c r="UCC32" s="7"/>
      <c r="UCD32" s="7"/>
      <c r="UCE32" s="7"/>
      <c r="UCF32" s="7"/>
      <c r="UCG32" s="7"/>
      <c r="UCH32" s="7"/>
      <c r="UCI32" s="7"/>
      <c r="UCJ32" s="7"/>
      <c r="UCK32" s="7"/>
      <c r="UCL32" s="7"/>
      <c r="UCM32" s="7"/>
      <c r="UCN32" s="7"/>
      <c r="UCO32" s="7"/>
      <c r="UCP32" s="7"/>
      <c r="UCQ32" s="7"/>
      <c r="UCR32" s="7"/>
      <c r="UCS32" s="7"/>
      <c r="UCT32" s="7"/>
      <c r="UCU32" s="7"/>
      <c r="UCV32" s="7"/>
      <c r="UCW32" s="7"/>
      <c r="UCX32" s="7"/>
      <c r="UCY32" s="7"/>
      <c r="UCZ32" s="7"/>
      <c r="UDA32" s="7"/>
      <c r="UDB32" s="7"/>
      <c r="UDC32" s="7"/>
      <c r="UDD32" s="7"/>
      <c r="UDE32" s="7"/>
      <c r="UDF32" s="7"/>
      <c r="UDG32" s="7"/>
      <c r="UDH32" s="7"/>
      <c r="UDI32" s="7"/>
      <c r="UDJ32" s="7"/>
      <c r="UDK32" s="7"/>
      <c r="UDL32" s="7"/>
      <c r="UDM32" s="7"/>
      <c r="UDN32" s="7"/>
      <c r="UDO32" s="7"/>
      <c r="UDP32" s="7"/>
      <c r="UDQ32" s="7"/>
      <c r="UDR32" s="7"/>
      <c r="UDS32" s="7"/>
      <c r="UDT32" s="7"/>
      <c r="UDU32" s="7"/>
      <c r="UDV32" s="7"/>
      <c r="UDW32" s="7"/>
      <c r="UDX32" s="7"/>
      <c r="UDY32" s="7"/>
      <c r="UDZ32" s="7"/>
      <c r="UEA32" s="7"/>
      <c r="UEB32" s="7"/>
      <c r="UEC32" s="7"/>
      <c r="UED32" s="7"/>
      <c r="UEE32" s="7"/>
      <c r="UEF32" s="7"/>
      <c r="UEG32" s="7"/>
      <c r="UEH32" s="7"/>
      <c r="UEI32" s="7"/>
      <c r="UEJ32" s="7"/>
      <c r="UEK32" s="7"/>
      <c r="UEL32" s="7"/>
      <c r="UEM32" s="7"/>
      <c r="UEN32" s="7"/>
      <c r="UEO32" s="7"/>
      <c r="UEP32" s="7"/>
      <c r="UEQ32" s="7"/>
      <c r="UER32" s="7"/>
      <c r="UES32" s="7"/>
      <c r="UET32" s="7"/>
      <c r="UEU32" s="7"/>
      <c r="UEV32" s="7"/>
      <c r="UEW32" s="7"/>
      <c r="UEX32" s="7"/>
      <c r="UEY32" s="7"/>
      <c r="UEZ32" s="7"/>
      <c r="UFA32" s="7"/>
      <c r="UFB32" s="7"/>
      <c r="UFC32" s="7"/>
      <c r="UFD32" s="7"/>
      <c r="UFF32" s="7"/>
      <c r="UFG32" s="7"/>
      <c r="UFH32" s="7"/>
      <c r="UFI32" s="7"/>
      <c r="UFJ32" s="7"/>
      <c r="UFK32" s="7"/>
      <c r="UFL32" s="7"/>
      <c r="UFM32" s="7"/>
      <c r="UFN32" s="7"/>
      <c r="UFO32" s="7"/>
      <c r="UFP32" s="7"/>
      <c r="UFQ32" s="7"/>
      <c r="UFR32" s="7"/>
      <c r="UFS32" s="7"/>
      <c r="UFT32" s="7"/>
      <c r="UFU32" s="7"/>
      <c r="UFV32" s="7"/>
      <c r="UFW32" s="7"/>
      <c r="UFX32" s="7"/>
      <c r="UFY32" s="7"/>
      <c r="UFZ32" s="7"/>
      <c r="UGA32" s="7"/>
      <c r="UGB32" s="7"/>
      <c r="UGC32" s="7"/>
      <c r="UGD32" s="7"/>
      <c r="UGE32" s="7"/>
      <c r="UGF32" s="7"/>
      <c r="UGG32" s="7"/>
      <c r="UGH32" s="7"/>
      <c r="UGI32" s="7"/>
      <c r="UGJ32" s="7"/>
      <c r="UGK32" s="7"/>
      <c r="UGL32" s="7"/>
      <c r="UGM32" s="7"/>
      <c r="UGN32" s="7"/>
      <c r="UGO32" s="7"/>
      <c r="UGP32" s="7"/>
      <c r="UGQ32" s="7"/>
      <c r="UGR32" s="7"/>
      <c r="UGS32" s="7"/>
      <c r="UGT32" s="7"/>
      <c r="UGU32" s="7"/>
      <c r="UGV32" s="7"/>
      <c r="UGW32" s="7"/>
      <c r="UGX32" s="7"/>
      <c r="UGY32" s="7"/>
      <c r="UGZ32" s="7"/>
      <c r="UHA32" s="7"/>
      <c r="UHB32" s="7"/>
      <c r="UHC32" s="7"/>
      <c r="UHD32" s="7"/>
      <c r="UHE32" s="7"/>
      <c r="UHF32" s="7"/>
      <c r="UHG32" s="7"/>
      <c r="UHH32" s="7"/>
      <c r="UHI32" s="7"/>
      <c r="UHJ32" s="7"/>
      <c r="UHK32" s="7"/>
      <c r="UHL32" s="7"/>
      <c r="UHM32" s="7"/>
      <c r="UHN32" s="7"/>
      <c r="UHO32" s="7"/>
      <c r="UHP32" s="7"/>
      <c r="UHQ32" s="7"/>
      <c r="UHR32" s="7"/>
      <c r="UHS32" s="7"/>
      <c r="UHT32" s="7"/>
      <c r="UHU32" s="7"/>
      <c r="UHV32" s="7"/>
      <c r="UHW32" s="7"/>
      <c r="UHX32" s="7"/>
      <c r="UHY32" s="7"/>
      <c r="UHZ32" s="7"/>
      <c r="UIA32" s="7"/>
      <c r="UIB32" s="7"/>
      <c r="UIC32" s="7"/>
      <c r="UID32" s="7"/>
      <c r="UIE32" s="7"/>
      <c r="UIF32" s="7"/>
      <c r="UIG32" s="7"/>
      <c r="UIH32" s="7"/>
      <c r="UII32" s="7"/>
      <c r="UIJ32" s="7"/>
      <c r="UIK32" s="7"/>
      <c r="UIL32" s="7"/>
      <c r="UIM32" s="7"/>
      <c r="UIN32" s="7"/>
      <c r="UIO32" s="7"/>
      <c r="UIP32" s="7"/>
      <c r="UIQ32" s="7"/>
      <c r="UIR32" s="7"/>
      <c r="UIS32" s="7"/>
      <c r="UIT32" s="7"/>
      <c r="UIU32" s="7"/>
      <c r="UIV32" s="7"/>
      <c r="UIW32" s="7"/>
      <c r="UIX32" s="7"/>
      <c r="UIY32" s="7"/>
      <c r="UIZ32" s="7"/>
      <c r="UJA32" s="7"/>
      <c r="UJB32" s="7"/>
      <c r="UJC32" s="7"/>
      <c r="UJD32" s="7"/>
      <c r="UJE32" s="7"/>
      <c r="UJF32" s="7"/>
      <c r="UJG32" s="7"/>
      <c r="UJH32" s="7"/>
      <c r="UJI32" s="7"/>
      <c r="UJJ32" s="7"/>
      <c r="UJK32" s="7"/>
      <c r="UJL32" s="7"/>
      <c r="UJM32" s="7"/>
      <c r="UJN32" s="7"/>
      <c r="UJO32" s="7"/>
      <c r="UJP32" s="7"/>
      <c r="UJQ32" s="7"/>
      <c r="UJR32" s="7"/>
      <c r="UJS32" s="7"/>
      <c r="UJT32" s="7"/>
      <c r="UJU32" s="7"/>
      <c r="UJV32" s="7"/>
      <c r="UJW32" s="7"/>
      <c r="UJX32" s="7"/>
      <c r="UJY32" s="7"/>
      <c r="UJZ32" s="7"/>
      <c r="UKA32" s="7"/>
      <c r="UKB32" s="7"/>
      <c r="UKC32" s="7"/>
      <c r="UKD32" s="7"/>
      <c r="UKE32" s="7"/>
      <c r="UKF32" s="7"/>
      <c r="UKG32" s="7"/>
      <c r="UKH32" s="7"/>
      <c r="UKI32" s="7"/>
      <c r="UKJ32" s="7"/>
      <c r="UKK32" s="7"/>
      <c r="UKL32" s="7"/>
      <c r="UKM32" s="7"/>
      <c r="UKN32" s="7"/>
      <c r="UKO32" s="7"/>
      <c r="UKP32" s="7"/>
      <c r="UKQ32" s="7"/>
      <c r="UKR32" s="7"/>
      <c r="UKS32" s="7"/>
      <c r="UKT32" s="7"/>
      <c r="UKU32" s="7"/>
      <c r="UKV32" s="7"/>
      <c r="UKW32" s="7"/>
      <c r="UKX32" s="7"/>
      <c r="UKY32" s="7"/>
      <c r="UKZ32" s="7"/>
      <c r="ULA32" s="7"/>
      <c r="ULB32" s="7"/>
      <c r="ULC32" s="7"/>
      <c r="ULD32" s="7"/>
      <c r="ULE32" s="7"/>
      <c r="ULF32" s="7"/>
      <c r="ULG32" s="7"/>
      <c r="ULH32" s="7"/>
      <c r="ULI32" s="7"/>
      <c r="ULJ32" s="7"/>
      <c r="ULK32" s="7"/>
      <c r="ULL32" s="7"/>
      <c r="ULM32" s="7"/>
      <c r="ULN32" s="7"/>
      <c r="ULO32" s="7"/>
      <c r="ULP32" s="7"/>
      <c r="ULQ32" s="7"/>
      <c r="ULR32" s="7"/>
      <c r="ULS32" s="7"/>
      <c r="ULT32" s="7"/>
      <c r="ULU32" s="7"/>
      <c r="ULV32" s="7"/>
      <c r="ULW32" s="7"/>
      <c r="ULX32" s="7"/>
      <c r="ULY32" s="7"/>
      <c r="ULZ32" s="7"/>
      <c r="UMA32" s="7"/>
      <c r="UMB32" s="7"/>
      <c r="UMC32" s="7"/>
      <c r="UMD32" s="7"/>
      <c r="UME32" s="7"/>
      <c r="UMF32" s="7"/>
      <c r="UMG32" s="7"/>
      <c r="UMH32" s="7"/>
      <c r="UMI32" s="7"/>
      <c r="UMJ32" s="7"/>
      <c r="UMK32" s="7"/>
      <c r="UML32" s="7"/>
      <c r="UMM32" s="7"/>
      <c r="UMN32" s="7"/>
      <c r="UMO32" s="7"/>
      <c r="UMP32" s="7"/>
      <c r="UMQ32" s="7"/>
      <c r="UMR32" s="7"/>
      <c r="UMS32" s="7"/>
      <c r="UMT32" s="7"/>
      <c r="UMU32" s="7"/>
      <c r="UMV32" s="7"/>
      <c r="UMW32" s="7"/>
      <c r="UMX32" s="7"/>
      <c r="UMY32" s="7"/>
      <c r="UMZ32" s="7"/>
      <c r="UNA32" s="7"/>
      <c r="UNB32" s="7"/>
      <c r="UNC32" s="7"/>
      <c r="UND32" s="7"/>
      <c r="UNE32" s="7"/>
      <c r="UNF32" s="7"/>
      <c r="UNG32" s="7"/>
      <c r="UNH32" s="7"/>
      <c r="UNI32" s="7"/>
      <c r="UNJ32" s="7"/>
      <c r="UNK32" s="7"/>
      <c r="UNL32" s="7"/>
      <c r="UNM32" s="7"/>
      <c r="UNN32" s="7"/>
      <c r="UNO32" s="7"/>
      <c r="UNP32" s="7"/>
      <c r="UNQ32" s="7"/>
      <c r="UNR32" s="7"/>
      <c r="UNS32" s="7"/>
      <c r="UNT32" s="7"/>
      <c r="UNU32" s="7"/>
      <c r="UNV32" s="7"/>
      <c r="UNW32" s="7"/>
      <c r="UNX32" s="7"/>
      <c r="UNY32" s="7"/>
      <c r="UNZ32" s="7"/>
      <c r="UOA32" s="7"/>
      <c r="UOB32" s="7"/>
      <c r="UOC32" s="7"/>
      <c r="UOD32" s="7"/>
      <c r="UOE32" s="7"/>
      <c r="UOF32" s="7"/>
      <c r="UOG32" s="7"/>
      <c r="UOH32" s="7"/>
      <c r="UOI32" s="7"/>
      <c r="UOJ32" s="7"/>
      <c r="UOK32" s="7"/>
      <c r="UOL32" s="7"/>
      <c r="UOM32" s="7"/>
      <c r="UON32" s="7"/>
      <c r="UOO32" s="7"/>
      <c r="UOP32" s="7"/>
      <c r="UOQ32" s="7"/>
      <c r="UOR32" s="7"/>
      <c r="UOS32" s="7"/>
      <c r="UOT32" s="7"/>
      <c r="UOU32" s="7"/>
      <c r="UOV32" s="7"/>
      <c r="UOW32" s="7"/>
      <c r="UOX32" s="7"/>
      <c r="UOY32" s="7"/>
      <c r="UOZ32" s="7"/>
      <c r="UPB32" s="7"/>
      <c r="UPC32" s="7"/>
      <c r="UPD32" s="7"/>
      <c r="UPE32" s="7"/>
      <c r="UPF32" s="7"/>
      <c r="UPG32" s="7"/>
      <c r="UPH32" s="7"/>
      <c r="UPI32" s="7"/>
      <c r="UPJ32" s="7"/>
      <c r="UPK32" s="7"/>
      <c r="UPL32" s="7"/>
      <c r="UPM32" s="7"/>
      <c r="UPN32" s="7"/>
      <c r="UPO32" s="7"/>
      <c r="UPP32" s="7"/>
      <c r="UPQ32" s="7"/>
      <c r="UPR32" s="7"/>
      <c r="UPS32" s="7"/>
      <c r="UPT32" s="7"/>
      <c r="UPU32" s="7"/>
      <c r="UPV32" s="7"/>
      <c r="UPW32" s="7"/>
      <c r="UPX32" s="7"/>
      <c r="UPY32" s="7"/>
      <c r="UPZ32" s="7"/>
      <c r="UQA32" s="7"/>
      <c r="UQB32" s="7"/>
      <c r="UQC32" s="7"/>
      <c r="UQD32" s="7"/>
      <c r="UQE32" s="7"/>
      <c r="UQF32" s="7"/>
      <c r="UQG32" s="7"/>
      <c r="UQH32" s="7"/>
      <c r="UQI32" s="7"/>
      <c r="UQJ32" s="7"/>
      <c r="UQK32" s="7"/>
      <c r="UQL32" s="7"/>
      <c r="UQM32" s="7"/>
      <c r="UQN32" s="7"/>
      <c r="UQO32" s="7"/>
      <c r="UQP32" s="7"/>
      <c r="UQQ32" s="7"/>
      <c r="UQR32" s="7"/>
      <c r="UQS32" s="7"/>
      <c r="UQT32" s="7"/>
      <c r="UQU32" s="7"/>
      <c r="UQV32" s="7"/>
      <c r="UQW32" s="7"/>
      <c r="UQX32" s="7"/>
      <c r="UQY32" s="7"/>
      <c r="UQZ32" s="7"/>
      <c r="URA32" s="7"/>
      <c r="URB32" s="7"/>
      <c r="URC32" s="7"/>
      <c r="URD32" s="7"/>
      <c r="URE32" s="7"/>
      <c r="URF32" s="7"/>
      <c r="URG32" s="7"/>
      <c r="URH32" s="7"/>
      <c r="URI32" s="7"/>
      <c r="URJ32" s="7"/>
      <c r="URK32" s="7"/>
      <c r="URL32" s="7"/>
      <c r="URM32" s="7"/>
      <c r="URN32" s="7"/>
      <c r="URO32" s="7"/>
      <c r="URP32" s="7"/>
      <c r="URQ32" s="7"/>
      <c r="URR32" s="7"/>
      <c r="URS32" s="7"/>
      <c r="URT32" s="7"/>
      <c r="URU32" s="7"/>
      <c r="URV32" s="7"/>
      <c r="URW32" s="7"/>
      <c r="URX32" s="7"/>
      <c r="URY32" s="7"/>
      <c r="URZ32" s="7"/>
      <c r="USA32" s="7"/>
      <c r="USB32" s="7"/>
      <c r="USC32" s="7"/>
      <c r="USD32" s="7"/>
      <c r="USE32" s="7"/>
      <c r="USF32" s="7"/>
      <c r="USG32" s="7"/>
      <c r="USH32" s="7"/>
      <c r="USI32" s="7"/>
      <c r="USJ32" s="7"/>
      <c r="USK32" s="7"/>
      <c r="USL32" s="7"/>
      <c r="USM32" s="7"/>
      <c r="USN32" s="7"/>
      <c r="USO32" s="7"/>
      <c r="USP32" s="7"/>
      <c r="USQ32" s="7"/>
      <c r="USR32" s="7"/>
      <c r="USS32" s="7"/>
      <c r="UST32" s="7"/>
      <c r="USU32" s="7"/>
      <c r="USV32" s="7"/>
      <c r="USW32" s="7"/>
      <c r="USX32" s="7"/>
      <c r="USY32" s="7"/>
      <c r="USZ32" s="7"/>
      <c r="UTA32" s="7"/>
      <c r="UTB32" s="7"/>
      <c r="UTC32" s="7"/>
      <c r="UTD32" s="7"/>
      <c r="UTE32" s="7"/>
      <c r="UTF32" s="7"/>
      <c r="UTG32" s="7"/>
      <c r="UTH32" s="7"/>
      <c r="UTI32" s="7"/>
      <c r="UTJ32" s="7"/>
      <c r="UTK32" s="7"/>
      <c r="UTL32" s="7"/>
      <c r="UTM32" s="7"/>
      <c r="UTN32" s="7"/>
      <c r="UTO32" s="7"/>
      <c r="UTP32" s="7"/>
      <c r="UTQ32" s="7"/>
      <c r="UTR32" s="7"/>
      <c r="UTS32" s="7"/>
      <c r="UTT32" s="7"/>
      <c r="UTU32" s="7"/>
      <c r="UTV32" s="7"/>
      <c r="UTW32" s="7"/>
      <c r="UTX32" s="7"/>
      <c r="UTY32" s="7"/>
      <c r="UTZ32" s="7"/>
      <c r="UUA32" s="7"/>
      <c r="UUB32" s="7"/>
      <c r="UUC32" s="7"/>
      <c r="UUD32" s="7"/>
      <c r="UUE32" s="7"/>
      <c r="UUF32" s="7"/>
      <c r="UUG32" s="7"/>
      <c r="UUH32" s="7"/>
      <c r="UUI32" s="7"/>
      <c r="UUJ32" s="7"/>
      <c r="UUK32" s="7"/>
      <c r="UUL32" s="7"/>
      <c r="UUM32" s="7"/>
      <c r="UUN32" s="7"/>
      <c r="UUO32" s="7"/>
      <c r="UUP32" s="7"/>
      <c r="UUQ32" s="7"/>
      <c r="UUR32" s="7"/>
      <c r="UUS32" s="7"/>
      <c r="UUT32" s="7"/>
      <c r="UUU32" s="7"/>
      <c r="UUV32" s="7"/>
      <c r="UUW32" s="7"/>
      <c r="UUX32" s="7"/>
      <c r="UUY32" s="7"/>
      <c r="UUZ32" s="7"/>
      <c r="UVA32" s="7"/>
      <c r="UVB32" s="7"/>
      <c r="UVC32" s="7"/>
      <c r="UVD32" s="7"/>
      <c r="UVE32" s="7"/>
      <c r="UVF32" s="7"/>
      <c r="UVG32" s="7"/>
      <c r="UVH32" s="7"/>
      <c r="UVI32" s="7"/>
      <c r="UVJ32" s="7"/>
      <c r="UVK32" s="7"/>
      <c r="UVL32" s="7"/>
      <c r="UVM32" s="7"/>
      <c r="UVN32" s="7"/>
      <c r="UVO32" s="7"/>
      <c r="UVP32" s="7"/>
      <c r="UVQ32" s="7"/>
      <c r="UVR32" s="7"/>
      <c r="UVS32" s="7"/>
      <c r="UVT32" s="7"/>
      <c r="UVU32" s="7"/>
      <c r="UVV32" s="7"/>
      <c r="UVW32" s="7"/>
      <c r="UVX32" s="7"/>
      <c r="UVY32" s="7"/>
      <c r="UVZ32" s="7"/>
      <c r="UWA32" s="7"/>
      <c r="UWB32" s="7"/>
      <c r="UWC32" s="7"/>
      <c r="UWD32" s="7"/>
      <c r="UWE32" s="7"/>
      <c r="UWF32" s="7"/>
      <c r="UWG32" s="7"/>
      <c r="UWH32" s="7"/>
      <c r="UWI32" s="7"/>
      <c r="UWJ32" s="7"/>
      <c r="UWK32" s="7"/>
      <c r="UWL32" s="7"/>
      <c r="UWM32" s="7"/>
      <c r="UWN32" s="7"/>
      <c r="UWO32" s="7"/>
      <c r="UWP32" s="7"/>
      <c r="UWQ32" s="7"/>
      <c r="UWR32" s="7"/>
      <c r="UWS32" s="7"/>
      <c r="UWT32" s="7"/>
      <c r="UWU32" s="7"/>
      <c r="UWV32" s="7"/>
      <c r="UWW32" s="7"/>
      <c r="UWX32" s="7"/>
      <c r="UWY32" s="7"/>
      <c r="UWZ32" s="7"/>
      <c r="UXA32" s="7"/>
      <c r="UXB32" s="7"/>
      <c r="UXC32" s="7"/>
      <c r="UXD32" s="7"/>
      <c r="UXE32" s="7"/>
      <c r="UXF32" s="7"/>
      <c r="UXG32" s="7"/>
      <c r="UXH32" s="7"/>
      <c r="UXI32" s="7"/>
      <c r="UXJ32" s="7"/>
      <c r="UXK32" s="7"/>
      <c r="UXL32" s="7"/>
      <c r="UXM32" s="7"/>
      <c r="UXN32" s="7"/>
      <c r="UXO32" s="7"/>
      <c r="UXP32" s="7"/>
      <c r="UXQ32" s="7"/>
      <c r="UXR32" s="7"/>
      <c r="UXS32" s="7"/>
      <c r="UXT32" s="7"/>
      <c r="UXU32" s="7"/>
      <c r="UXV32" s="7"/>
      <c r="UXW32" s="7"/>
      <c r="UXX32" s="7"/>
      <c r="UXY32" s="7"/>
      <c r="UXZ32" s="7"/>
      <c r="UYA32" s="7"/>
      <c r="UYB32" s="7"/>
      <c r="UYC32" s="7"/>
      <c r="UYD32" s="7"/>
      <c r="UYE32" s="7"/>
      <c r="UYF32" s="7"/>
      <c r="UYG32" s="7"/>
      <c r="UYH32" s="7"/>
      <c r="UYI32" s="7"/>
      <c r="UYJ32" s="7"/>
      <c r="UYK32" s="7"/>
      <c r="UYL32" s="7"/>
      <c r="UYM32" s="7"/>
      <c r="UYN32" s="7"/>
      <c r="UYO32" s="7"/>
      <c r="UYP32" s="7"/>
      <c r="UYQ32" s="7"/>
      <c r="UYR32" s="7"/>
      <c r="UYS32" s="7"/>
      <c r="UYT32" s="7"/>
      <c r="UYU32" s="7"/>
      <c r="UYV32" s="7"/>
      <c r="UYX32" s="7"/>
      <c r="UYY32" s="7"/>
      <c r="UYZ32" s="7"/>
      <c r="UZA32" s="7"/>
      <c r="UZB32" s="7"/>
      <c r="UZC32" s="7"/>
      <c r="UZD32" s="7"/>
      <c r="UZE32" s="7"/>
      <c r="UZF32" s="7"/>
      <c r="UZG32" s="7"/>
      <c r="UZH32" s="7"/>
      <c r="UZI32" s="7"/>
      <c r="UZJ32" s="7"/>
      <c r="UZK32" s="7"/>
      <c r="UZL32" s="7"/>
      <c r="UZM32" s="7"/>
      <c r="UZN32" s="7"/>
      <c r="UZO32" s="7"/>
      <c r="UZP32" s="7"/>
      <c r="UZQ32" s="7"/>
      <c r="UZR32" s="7"/>
      <c r="UZS32" s="7"/>
      <c r="UZT32" s="7"/>
      <c r="UZU32" s="7"/>
      <c r="UZV32" s="7"/>
      <c r="UZW32" s="7"/>
      <c r="UZX32" s="7"/>
      <c r="UZY32" s="7"/>
      <c r="UZZ32" s="7"/>
      <c r="VAA32" s="7"/>
      <c r="VAB32" s="7"/>
      <c r="VAC32" s="7"/>
      <c r="VAD32" s="7"/>
      <c r="VAE32" s="7"/>
      <c r="VAF32" s="7"/>
      <c r="VAG32" s="7"/>
      <c r="VAH32" s="7"/>
      <c r="VAI32" s="7"/>
      <c r="VAJ32" s="7"/>
      <c r="VAK32" s="7"/>
      <c r="VAL32" s="7"/>
      <c r="VAM32" s="7"/>
      <c r="VAN32" s="7"/>
      <c r="VAO32" s="7"/>
      <c r="VAP32" s="7"/>
      <c r="VAQ32" s="7"/>
      <c r="VAR32" s="7"/>
      <c r="VAS32" s="7"/>
      <c r="VAT32" s="7"/>
      <c r="VAU32" s="7"/>
      <c r="VAV32" s="7"/>
      <c r="VAW32" s="7"/>
      <c r="VAX32" s="7"/>
      <c r="VAY32" s="7"/>
      <c r="VAZ32" s="7"/>
      <c r="VBA32" s="7"/>
      <c r="VBB32" s="7"/>
      <c r="VBC32" s="7"/>
      <c r="VBD32" s="7"/>
      <c r="VBE32" s="7"/>
      <c r="VBF32" s="7"/>
      <c r="VBG32" s="7"/>
      <c r="VBH32" s="7"/>
      <c r="VBI32" s="7"/>
      <c r="VBJ32" s="7"/>
      <c r="VBK32" s="7"/>
      <c r="VBL32" s="7"/>
      <c r="VBM32" s="7"/>
      <c r="VBN32" s="7"/>
      <c r="VBO32" s="7"/>
      <c r="VBP32" s="7"/>
      <c r="VBQ32" s="7"/>
      <c r="VBR32" s="7"/>
      <c r="VBS32" s="7"/>
      <c r="VBT32" s="7"/>
      <c r="VBU32" s="7"/>
      <c r="VBV32" s="7"/>
      <c r="VBW32" s="7"/>
      <c r="VBX32" s="7"/>
      <c r="VBY32" s="7"/>
      <c r="VBZ32" s="7"/>
      <c r="VCA32" s="7"/>
      <c r="VCB32" s="7"/>
      <c r="VCC32" s="7"/>
      <c r="VCD32" s="7"/>
      <c r="VCE32" s="7"/>
      <c r="VCF32" s="7"/>
      <c r="VCG32" s="7"/>
      <c r="VCH32" s="7"/>
      <c r="VCI32" s="7"/>
      <c r="VCJ32" s="7"/>
      <c r="VCK32" s="7"/>
      <c r="VCL32" s="7"/>
      <c r="VCM32" s="7"/>
      <c r="VCN32" s="7"/>
      <c r="VCO32" s="7"/>
      <c r="VCP32" s="7"/>
      <c r="VCQ32" s="7"/>
      <c r="VCR32" s="7"/>
      <c r="VCS32" s="7"/>
      <c r="VCT32" s="7"/>
      <c r="VCU32" s="7"/>
      <c r="VCV32" s="7"/>
      <c r="VCW32" s="7"/>
      <c r="VCX32" s="7"/>
      <c r="VCY32" s="7"/>
      <c r="VCZ32" s="7"/>
      <c r="VDA32" s="7"/>
      <c r="VDB32" s="7"/>
      <c r="VDC32" s="7"/>
      <c r="VDD32" s="7"/>
      <c r="VDE32" s="7"/>
      <c r="VDF32" s="7"/>
      <c r="VDG32" s="7"/>
      <c r="VDH32" s="7"/>
      <c r="VDI32" s="7"/>
      <c r="VDJ32" s="7"/>
      <c r="VDK32" s="7"/>
      <c r="VDL32" s="7"/>
      <c r="VDM32" s="7"/>
      <c r="VDN32" s="7"/>
      <c r="VDO32" s="7"/>
      <c r="VDP32" s="7"/>
      <c r="VDQ32" s="7"/>
      <c r="VDR32" s="7"/>
      <c r="VDS32" s="7"/>
      <c r="VDT32" s="7"/>
      <c r="VDU32" s="7"/>
      <c r="VDV32" s="7"/>
      <c r="VDW32" s="7"/>
      <c r="VDX32" s="7"/>
      <c r="VDY32" s="7"/>
      <c r="VDZ32" s="7"/>
      <c r="VEA32" s="7"/>
      <c r="VEB32" s="7"/>
      <c r="VEC32" s="7"/>
      <c r="VED32" s="7"/>
      <c r="VEE32" s="7"/>
      <c r="VEF32" s="7"/>
      <c r="VEG32" s="7"/>
      <c r="VEH32" s="7"/>
      <c r="VEI32" s="7"/>
      <c r="VEJ32" s="7"/>
      <c r="VEK32" s="7"/>
      <c r="VEL32" s="7"/>
      <c r="VEM32" s="7"/>
      <c r="VEN32" s="7"/>
      <c r="VEO32" s="7"/>
      <c r="VEP32" s="7"/>
      <c r="VEQ32" s="7"/>
      <c r="VER32" s="7"/>
      <c r="VES32" s="7"/>
      <c r="VET32" s="7"/>
      <c r="VEU32" s="7"/>
      <c r="VEV32" s="7"/>
      <c r="VEW32" s="7"/>
      <c r="VEX32" s="7"/>
      <c r="VEY32" s="7"/>
      <c r="VEZ32" s="7"/>
      <c r="VFA32" s="7"/>
      <c r="VFB32" s="7"/>
      <c r="VFC32" s="7"/>
      <c r="VFD32" s="7"/>
      <c r="VFE32" s="7"/>
      <c r="VFF32" s="7"/>
      <c r="VFG32" s="7"/>
      <c r="VFH32" s="7"/>
      <c r="VFI32" s="7"/>
      <c r="VFJ32" s="7"/>
      <c r="VFK32" s="7"/>
      <c r="VFL32" s="7"/>
      <c r="VFM32" s="7"/>
      <c r="VFN32" s="7"/>
      <c r="VFO32" s="7"/>
      <c r="VFP32" s="7"/>
      <c r="VFQ32" s="7"/>
      <c r="VFR32" s="7"/>
      <c r="VFS32" s="7"/>
      <c r="VFT32" s="7"/>
      <c r="VFU32" s="7"/>
      <c r="VFV32" s="7"/>
      <c r="VFW32" s="7"/>
      <c r="VFX32" s="7"/>
      <c r="VFY32" s="7"/>
      <c r="VFZ32" s="7"/>
      <c r="VGA32" s="7"/>
      <c r="VGB32" s="7"/>
      <c r="VGC32" s="7"/>
      <c r="VGD32" s="7"/>
      <c r="VGE32" s="7"/>
      <c r="VGF32" s="7"/>
      <c r="VGG32" s="7"/>
      <c r="VGH32" s="7"/>
      <c r="VGI32" s="7"/>
      <c r="VGJ32" s="7"/>
      <c r="VGK32" s="7"/>
      <c r="VGL32" s="7"/>
      <c r="VGM32" s="7"/>
      <c r="VGN32" s="7"/>
      <c r="VGO32" s="7"/>
      <c r="VGP32" s="7"/>
      <c r="VGQ32" s="7"/>
      <c r="VGR32" s="7"/>
      <c r="VGS32" s="7"/>
      <c r="VGT32" s="7"/>
      <c r="VGU32" s="7"/>
      <c r="VGV32" s="7"/>
      <c r="VGW32" s="7"/>
      <c r="VGX32" s="7"/>
      <c r="VGY32" s="7"/>
      <c r="VGZ32" s="7"/>
      <c r="VHA32" s="7"/>
      <c r="VHB32" s="7"/>
      <c r="VHC32" s="7"/>
      <c r="VHD32" s="7"/>
      <c r="VHE32" s="7"/>
      <c r="VHF32" s="7"/>
      <c r="VHG32" s="7"/>
      <c r="VHH32" s="7"/>
      <c r="VHI32" s="7"/>
      <c r="VHJ32" s="7"/>
      <c r="VHK32" s="7"/>
      <c r="VHL32" s="7"/>
      <c r="VHM32" s="7"/>
      <c r="VHN32" s="7"/>
      <c r="VHO32" s="7"/>
      <c r="VHP32" s="7"/>
      <c r="VHQ32" s="7"/>
      <c r="VHR32" s="7"/>
      <c r="VHS32" s="7"/>
      <c r="VHT32" s="7"/>
      <c r="VHU32" s="7"/>
      <c r="VHV32" s="7"/>
      <c r="VHW32" s="7"/>
      <c r="VHX32" s="7"/>
      <c r="VHY32" s="7"/>
      <c r="VHZ32" s="7"/>
      <c r="VIA32" s="7"/>
      <c r="VIB32" s="7"/>
      <c r="VIC32" s="7"/>
      <c r="VID32" s="7"/>
      <c r="VIE32" s="7"/>
      <c r="VIF32" s="7"/>
      <c r="VIG32" s="7"/>
      <c r="VIH32" s="7"/>
      <c r="VII32" s="7"/>
      <c r="VIJ32" s="7"/>
      <c r="VIK32" s="7"/>
      <c r="VIL32" s="7"/>
      <c r="VIM32" s="7"/>
      <c r="VIN32" s="7"/>
      <c r="VIO32" s="7"/>
      <c r="VIP32" s="7"/>
      <c r="VIQ32" s="7"/>
      <c r="VIR32" s="7"/>
      <c r="VIT32" s="7"/>
      <c r="VIU32" s="7"/>
      <c r="VIV32" s="7"/>
      <c r="VIW32" s="7"/>
      <c r="VIX32" s="7"/>
      <c r="VIY32" s="7"/>
      <c r="VIZ32" s="7"/>
      <c r="VJA32" s="7"/>
      <c r="VJB32" s="7"/>
      <c r="VJC32" s="7"/>
      <c r="VJD32" s="7"/>
      <c r="VJE32" s="7"/>
      <c r="VJF32" s="7"/>
      <c r="VJG32" s="7"/>
      <c r="VJH32" s="7"/>
      <c r="VJI32" s="7"/>
      <c r="VJJ32" s="7"/>
      <c r="VJK32" s="7"/>
      <c r="VJL32" s="7"/>
      <c r="VJM32" s="7"/>
      <c r="VJN32" s="7"/>
      <c r="VJO32" s="7"/>
      <c r="VJP32" s="7"/>
      <c r="VJQ32" s="7"/>
      <c r="VJR32" s="7"/>
      <c r="VJS32" s="7"/>
      <c r="VJT32" s="7"/>
      <c r="VJU32" s="7"/>
      <c r="VJV32" s="7"/>
      <c r="VJW32" s="7"/>
      <c r="VJX32" s="7"/>
      <c r="VJY32" s="7"/>
      <c r="VJZ32" s="7"/>
      <c r="VKA32" s="7"/>
      <c r="VKB32" s="7"/>
      <c r="VKC32" s="7"/>
      <c r="VKD32" s="7"/>
      <c r="VKE32" s="7"/>
      <c r="VKF32" s="7"/>
      <c r="VKG32" s="7"/>
      <c r="VKH32" s="7"/>
      <c r="VKI32" s="7"/>
      <c r="VKJ32" s="7"/>
      <c r="VKK32" s="7"/>
      <c r="VKL32" s="7"/>
      <c r="VKM32" s="7"/>
      <c r="VKN32" s="7"/>
      <c r="VKO32" s="7"/>
      <c r="VKP32" s="7"/>
      <c r="VKQ32" s="7"/>
      <c r="VKR32" s="7"/>
      <c r="VKS32" s="7"/>
      <c r="VKT32" s="7"/>
      <c r="VKU32" s="7"/>
      <c r="VKV32" s="7"/>
      <c r="VKW32" s="7"/>
      <c r="VKX32" s="7"/>
      <c r="VKY32" s="7"/>
      <c r="VKZ32" s="7"/>
      <c r="VLA32" s="7"/>
      <c r="VLB32" s="7"/>
      <c r="VLC32" s="7"/>
      <c r="VLD32" s="7"/>
      <c r="VLE32" s="7"/>
      <c r="VLF32" s="7"/>
      <c r="VLG32" s="7"/>
      <c r="VLH32" s="7"/>
      <c r="VLI32" s="7"/>
      <c r="VLJ32" s="7"/>
      <c r="VLK32" s="7"/>
      <c r="VLL32" s="7"/>
      <c r="VLM32" s="7"/>
      <c r="VLN32" s="7"/>
      <c r="VLO32" s="7"/>
      <c r="VLP32" s="7"/>
      <c r="VLQ32" s="7"/>
      <c r="VLR32" s="7"/>
      <c r="VLS32" s="7"/>
      <c r="VLT32" s="7"/>
      <c r="VLU32" s="7"/>
      <c r="VLV32" s="7"/>
      <c r="VLW32" s="7"/>
      <c r="VLX32" s="7"/>
      <c r="VLY32" s="7"/>
      <c r="VLZ32" s="7"/>
      <c r="VMA32" s="7"/>
      <c r="VMB32" s="7"/>
      <c r="VMC32" s="7"/>
      <c r="VMD32" s="7"/>
      <c r="VME32" s="7"/>
      <c r="VMF32" s="7"/>
      <c r="VMG32" s="7"/>
      <c r="VMH32" s="7"/>
      <c r="VMI32" s="7"/>
      <c r="VMJ32" s="7"/>
      <c r="VMK32" s="7"/>
      <c r="VML32" s="7"/>
      <c r="VMM32" s="7"/>
      <c r="VMN32" s="7"/>
      <c r="VMO32" s="7"/>
      <c r="VMP32" s="7"/>
      <c r="VMQ32" s="7"/>
      <c r="VMR32" s="7"/>
      <c r="VMS32" s="7"/>
      <c r="VMT32" s="7"/>
      <c r="VMU32" s="7"/>
      <c r="VMV32" s="7"/>
      <c r="VMW32" s="7"/>
      <c r="VMX32" s="7"/>
      <c r="VMY32" s="7"/>
      <c r="VMZ32" s="7"/>
      <c r="VNA32" s="7"/>
      <c r="VNB32" s="7"/>
      <c r="VNC32" s="7"/>
      <c r="VND32" s="7"/>
      <c r="VNE32" s="7"/>
      <c r="VNF32" s="7"/>
      <c r="VNG32" s="7"/>
      <c r="VNH32" s="7"/>
      <c r="VNI32" s="7"/>
      <c r="VNJ32" s="7"/>
      <c r="VNK32" s="7"/>
      <c r="VNL32" s="7"/>
      <c r="VNM32" s="7"/>
      <c r="VNN32" s="7"/>
      <c r="VNO32" s="7"/>
      <c r="VNP32" s="7"/>
      <c r="VNQ32" s="7"/>
      <c r="VNR32" s="7"/>
      <c r="VNS32" s="7"/>
      <c r="VNT32" s="7"/>
      <c r="VNU32" s="7"/>
      <c r="VNV32" s="7"/>
      <c r="VNW32" s="7"/>
      <c r="VNX32" s="7"/>
      <c r="VNY32" s="7"/>
      <c r="VNZ32" s="7"/>
      <c r="VOA32" s="7"/>
      <c r="VOB32" s="7"/>
      <c r="VOC32" s="7"/>
      <c r="VOD32" s="7"/>
      <c r="VOE32" s="7"/>
      <c r="VOF32" s="7"/>
      <c r="VOG32" s="7"/>
      <c r="VOH32" s="7"/>
      <c r="VOI32" s="7"/>
      <c r="VOJ32" s="7"/>
      <c r="VOK32" s="7"/>
      <c r="VOL32" s="7"/>
      <c r="VOM32" s="7"/>
      <c r="VON32" s="7"/>
      <c r="VOO32" s="7"/>
      <c r="VOP32" s="7"/>
      <c r="VOQ32" s="7"/>
      <c r="VOR32" s="7"/>
      <c r="VOS32" s="7"/>
      <c r="VOT32" s="7"/>
      <c r="VOU32" s="7"/>
      <c r="VOV32" s="7"/>
      <c r="VOW32" s="7"/>
      <c r="VOX32" s="7"/>
      <c r="VOY32" s="7"/>
      <c r="VOZ32" s="7"/>
      <c r="VPA32" s="7"/>
      <c r="VPB32" s="7"/>
      <c r="VPC32" s="7"/>
      <c r="VPD32" s="7"/>
      <c r="VPE32" s="7"/>
      <c r="VPF32" s="7"/>
      <c r="VPG32" s="7"/>
      <c r="VPH32" s="7"/>
      <c r="VPI32" s="7"/>
      <c r="VPJ32" s="7"/>
      <c r="VPK32" s="7"/>
      <c r="VPL32" s="7"/>
      <c r="VPM32" s="7"/>
      <c r="VPN32" s="7"/>
      <c r="VPO32" s="7"/>
      <c r="VPP32" s="7"/>
      <c r="VPQ32" s="7"/>
      <c r="VPR32" s="7"/>
      <c r="VPS32" s="7"/>
      <c r="VPT32" s="7"/>
      <c r="VPU32" s="7"/>
      <c r="VPV32" s="7"/>
      <c r="VPW32" s="7"/>
      <c r="VPX32" s="7"/>
      <c r="VPY32" s="7"/>
      <c r="VPZ32" s="7"/>
      <c r="VQA32" s="7"/>
      <c r="VQB32" s="7"/>
      <c r="VQC32" s="7"/>
      <c r="VQD32" s="7"/>
      <c r="VQE32" s="7"/>
      <c r="VQF32" s="7"/>
      <c r="VQG32" s="7"/>
      <c r="VQH32" s="7"/>
      <c r="VQI32" s="7"/>
      <c r="VQJ32" s="7"/>
      <c r="VQK32" s="7"/>
      <c r="VQL32" s="7"/>
      <c r="VQM32" s="7"/>
      <c r="VQN32" s="7"/>
      <c r="VQO32" s="7"/>
      <c r="VQP32" s="7"/>
      <c r="VQQ32" s="7"/>
      <c r="VQR32" s="7"/>
      <c r="VQS32" s="7"/>
      <c r="VQT32" s="7"/>
      <c r="VQU32" s="7"/>
      <c r="VQV32" s="7"/>
      <c r="VQW32" s="7"/>
      <c r="VQX32" s="7"/>
      <c r="VQY32" s="7"/>
      <c r="VQZ32" s="7"/>
      <c r="VRA32" s="7"/>
      <c r="VRB32" s="7"/>
      <c r="VRC32" s="7"/>
      <c r="VRD32" s="7"/>
      <c r="VRE32" s="7"/>
      <c r="VRF32" s="7"/>
      <c r="VRG32" s="7"/>
      <c r="VRH32" s="7"/>
      <c r="VRI32" s="7"/>
      <c r="VRJ32" s="7"/>
      <c r="VRK32" s="7"/>
      <c r="VRL32" s="7"/>
      <c r="VRM32" s="7"/>
      <c r="VRN32" s="7"/>
      <c r="VRO32" s="7"/>
      <c r="VRP32" s="7"/>
      <c r="VRQ32" s="7"/>
      <c r="VRR32" s="7"/>
      <c r="VRS32" s="7"/>
      <c r="VRT32" s="7"/>
      <c r="VRU32" s="7"/>
      <c r="VRV32" s="7"/>
      <c r="VRW32" s="7"/>
      <c r="VRX32" s="7"/>
      <c r="VRY32" s="7"/>
      <c r="VRZ32" s="7"/>
      <c r="VSA32" s="7"/>
      <c r="VSB32" s="7"/>
      <c r="VSC32" s="7"/>
      <c r="VSD32" s="7"/>
      <c r="VSE32" s="7"/>
      <c r="VSF32" s="7"/>
      <c r="VSG32" s="7"/>
      <c r="VSH32" s="7"/>
      <c r="VSI32" s="7"/>
      <c r="VSJ32" s="7"/>
      <c r="VSK32" s="7"/>
      <c r="VSL32" s="7"/>
      <c r="VSM32" s="7"/>
      <c r="VSN32" s="7"/>
      <c r="VSP32" s="7"/>
      <c r="VSQ32" s="7"/>
      <c r="VSR32" s="7"/>
      <c r="VSS32" s="7"/>
      <c r="VST32" s="7"/>
      <c r="VSU32" s="7"/>
      <c r="VSV32" s="7"/>
      <c r="VSW32" s="7"/>
      <c r="VSX32" s="7"/>
      <c r="VSY32" s="7"/>
      <c r="VSZ32" s="7"/>
      <c r="VTA32" s="7"/>
      <c r="VTB32" s="7"/>
      <c r="VTC32" s="7"/>
      <c r="VTD32" s="7"/>
      <c r="VTE32" s="7"/>
      <c r="VTF32" s="7"/>
      <c r="VTG32" s="7"/>
      <c r="VTH32" s="7"/>
      <c r="VTI32" s="7"/>
      <c r="VTJ32" s="7"/>
      <c r="VTK32" s="7"/>
      <c r="VTL32" s="7"/>
      <c r="VTM32" s="7"/>
      <c r="VTN32" s="7"/>
      <c r="VTO32" s="7"/>
      <c r="VTP32" s="7"/>
      <c r="VTQ32" s="7"/>
      <c r="VTR32" s="7"/>
      <c r="VTS32" s="7"/>
      <c r="VTT32" s="7"/>
      <c r="VTU32" s="7"/>
      <c r="VTV32" s="7"/>
      <c r="VTW32" s="7"/>
      <c r="VTX32" s="7"/>
      <c r="VTY32" s="7"/>
      <c r="VTZ32" s="7"/>
      <c r="VUA32" s="7"/>
      <c r="VUB32" s="7"/>
      <c r="VUC32" s="7"/>
      <c r="VUD32" s="7"/>
      <c r="VUE32" s="7"/>
      <c r="VUF32" s="7"/>
      <c r="VUG32" s="7"/>
      <c r="VUH32" s="7"/>
      <c r="VUI32" s="7"/>
      <c r="VUJ32" s="7"/>
      <c r="VUK32" s="7"/>
      <c r="VUL32" s="7"/>
      <c r="VUM32" s="7"/>
      <c r="VUN32" s="7"/>
      <c r="VUO32" s="7"/>
      <c r="VUP32" s="7"/>
      <c r="VUQ32" s="7"/>
      <c r="VUR32" s="7"/>
      <c r="VUS32" s="7"/>
      <c r="VUT32" s="7"/>
      <c r="VUU32" s="7"/>
      <c r="VUV32" s="7"/>
      <c r="VUW32" s="7"/>
      <c r="VUX32" s="7"/>
      <c r="VUY32" s="7"/>
      <c r="VUZ32" s="7"/>
      <c r="VVA32" s="7"/>
      <c r="VVB32" s="7"/>
      <c r="VVC32" s="7"/>
      <c r="VVD32" s="7"/>
      <c r="VVE32" s="7"/>
      <c r="VVF32" s="7"/>
      <c r="VVG32" s="7"/>
      <c r="VVH32" s="7"/>
      <c r="VVI32" s="7"/>
      <c r="VVJ32" s="7"/>
      <c r="VVK32" s="7"/>
      <c r="VVL32" s="7"/>
      <c r="VVM32" s="7"/>
      <c r="VVN32" s="7"/>
      <c r="VVO32" s="7"/>
      <c r="VVP32" s="7"/>
      <c r="VVQ32" s="7"/>
      <c r="VVR32" s="7"/>
      <c r="VVS32" s="7"/>
      <c r="VVT32" s="7"/>
      <c r="VVU32" s="7"/>
      <c r="VVV32" s="7"/>
      <c r="VVW32" s="7"/>
      <c r="VVX32" s="7"/>
      <c r="VVY32" s="7"/>
      <c r="VVZ32" s="7"/>
      <c r="VWA32" s="7"/>
      <c r="VWB32" s="7"/>
      <c r="VWC32" s="7"/>
      <c r="VWD32" s="7"/>
      <c r="VWE32" s="7"/>
      <c r="VWF32" s="7"/>
      <c r="VWG32" s="7"/>
      <c r="VWH32" s="7"/>
      <c r="VWI32" s="7"/>
      <c r="VWJ32" s="7"/>
      <c r="VWK32" s="7"/>
      <c r="VWL32" s="7"/>
      <c r="VWM32" s="7"/>
      <c r="VWN32" s="7"/>
      <c r="VWO32" s="7"/>
      <c r="VWP32" s="7"/>
      <c r="VWQ32" s="7"/>
      <c r="VWR32" s="7"/>
      <c r="VWS32" s="7"/>
      <c r="VWT32" s="7"/>
      <c r="VWU32" s="7"/>
      <c r="VWV32" s="7"/>
      <c r="VWW32" s="7"/>
      <c r="VWX32" s="7"/>
      <c r="VWY32" s="7"/>
      <c r="VWZ32" s="7"/>
      <c r="VXA32" s="7"/>
      <c r="VXB32" s="7"/>
      <c r="VXC32" s="7"/>
      <c r="VXD32" s="7"/>
      <c r="VXE32" s="7"/>
      <c r="VXF32" s="7"/>
      <c r="VXG32" s="7"/>
      <c r="VXH32" s="7"/>
      <c r="VXI32" s="7"/>
      <c r="VXJ32" s="7"/>
      <c r="VXK32" s="7"/>
      <c r="VXL32" s="7"/>
      <c r="VXM32" s="7"/>
      <c r="VXN32" s="7"/>
      <c r="VXO32" s="7"/>
      <c r="VXP32" s="7"/>
      <c r="VXQ32" s="7"/>
      <c r="VXR32" s="7"/>
      <c r="VXS32" s="7"/>
      <c r="VXT32" s="7"/>
      <c r="VXU32" s="7"/>
      <c r="VXV32" s="7"/>
      <c r="VXW32" s="7"/>
      <c r="VXX32" s="7"/>
      <c r="VXY32" s="7"/>
      <c r="VXZ32" s="7"/>
      <c r="VYA32" s="7"/>
      <c r="VYB32" s="7"/>
      <c r="VYC32" s="7"/>
      <c r="VYD32" s="7"/>
      <c r="VYE32" s="7"/>
      <c r="VYF32" s="7"/>
      <c r="VYG32" s="7"/>
      <c r="VYH32" s="7"/>
      <c r="VYI32" s="7"/>
      <c r="VYJ32" s="7"/>
      <c r="VYK32" s="7"/>
      <c r="VYL32" s="7"/>
      <c r="VYM32" s="7"/>
      <c r="VYN32" s="7"/>
      <c r="VYO32" s="7"/>
      <c r="VYP32" s="7"/>
      <c r="VYQ32" s="7"/>
      <c r="VYR32" s="7"/>
      <c r="VYS32" s="7"/>
      <c r="VYT32" s="7"/>
      <c r="VYU32" s="7"/>
      <c r="VYV32" s="7"/>
      <c r="VYW32" s="7"/>
      <c r="VYX32" s="7"/>
      <c r="VYY32" s="7"/>
      <c r="VYZ32" s="7"/>
      <c r="VZA32" s="7"/>
      <c r="VZB32" s="7"/>
      <c r="VZC32" s="7"/>
      <c r="VZD32" s="7"/>
      <c r="VZE32" s="7"/>
      <c r="VZF32" s="7"/>
      <c r="VZG32" s="7"/>
      <c r="VZH32" s="7"/>
      <c r="VZI32" s="7"/>
      <c r="VZJ32" s="7"/>
      <c r="VZK32" s="7"/>
      <c r="VZL32" s="7"/>
      <c r="VZM32" s="7"/>
      <c r="VZN32" s="7"/>
      <c r="VZO32" s="7"/>
      <c r="VZP32" s="7"/>
      <c r="VZQ32" s="7"/>
      <c r="VZR32" s="7"/>
      <c r="VZS32" s="7"/>
      <c r="VZT32" s="7"/>
      <c r="VZU32" s="7"/>
      <c r="VZV32" s="7"/>
      <c r="VZW32" s="7"/>
      <c r="VZX32" s="7"/>
      <c r="VZY32" s="7"/>
      <c r="VZZ32" s="7"/>
      <c r="WAA32" s="7"/>
      <c r="WAB32" s="7"/>
      <c r="WAC32" s="7"/>
      <c r="WAD32" s="7"/>
      <c r="WAE32" s="7"/>
      <c r="WAF32" s="7"/>
      <c r="WAG32" s="7"/>
      <c r="WAH32" s="7"/>
      <c r="WAI32" s="7"/>
      <c r="WAJ32" s="7"/>
      <c r="WAK32" s="7"/>
      <c r="WAL32" s="7"/>
      <c r="WAM32" s="7"/>
      <c r="WAN32" s="7"/>
      <c r="WAO32" s="7"/>
      <c r="WAP32" s="7"/>
      <c r="WAQ32" s="7"/>
      <c r="WAR32" s="7"/>
      <c r="WAS32" s="7"/>
      <c r="WAT32" s="7"/>
      <c r="WAU32" s="7"/>
      <c r="WAV32" s="7"/>
      <c r="WAW32" s="7"/>
      <c r="WAX32" s="7"/>
      <c r="WAY32" s="7"/>
      <c r="WAZ32" s="7"/>
      <c r="WBA32" s="7"/>
      <c r="WBB32" s="7"/>
      <c r="WBC32" s="7"/>
      <c r="WBD32" s="7"/>
      <c r="WBE32" s="7"/>
      <c r="WBF32" s="7"/>
      <c r="WBG32" s="7"/>
      <c r="WBH32" s="7"/>
      <c r="WBI32" s="7"/>
      <c r="WBJ32" s="7"/>
      <c r="WBK32" s="7"/>
      <c r="WBL32" s="7"/>
      <c r="WBM32" s="7"/>
      <c r="WBN32" s="7"/>
      <c r="WBO32" s="7"/>
      <c r="WBP32" s="7"/>
      <c r="WBQ32" s="7"/>
      <c r="WBR32" s="7"/>
      <c r="WBS32" s="7"/>
      <c r="WBT32" s="7"/>
      <c r="WBU32" s="7"/>
      <c r="WBV32" s="7"/>
      <c r="WBW32" s="7"/>
      <c r="WBX32" s="7"/>
      <c r="WBY32" s="7"/>
      <c r="WBZ32" s="7"/>
      <c r="WCA32" s="7"/>
      <c r="WCB32" s="7"/>
      <c r="WCC32" s="7"/>
      <c r="WCD32" s="7"/>
      <c r="WCE32" s="7"/>
      <c r="WCF32" s="7"/>
      <c r="WCG32" s="7"/>
      <c r="WCH32" s="7"/>
      <c r="WCI32" s="7"/>
      <c r="WCJ32" s="7"/>
      <c r="WCL32" s="7"/>
      <c r="WCM32" s="7"/>
      <c r="WCN32" s="7"/>
      <c r="WCO32" s="7"/>
      <c r="WCP32" s="7"/>
      <c r="WCQ32" s="7"/>
      <c r="WCR32" s="7"/>
      <c r="WCS32" s="7"/>
      <c r="WCT32" s="7"/>
      <c r="WCU32" s="7"/>
      <c r="WCV32" s="7"/>
      <c r="WCW32" s="7"/>
      <c r="WCX32" s="7"/>
      <c r="WCY32" s="7"/>
      <c r="WCZ32" s="7"/>
      <c r="WDA32" s="7"/>
      <c r="WDB32" s="7"/>
      <c r="WDC32" s="7"/>
      <c r="WDD32" s="7"/>
      <c r="WDE32" s="7"/>
      <c r="WDF32" s="7"/>
      <c r="WDG32" s="7"/>
      <c r="WDH32" s="7"/>
      <c r="WDI32" s="7"/>
      <c r="WDJ32" s="7"/>
      <c r="WDK32" s="7"/>
      <c r="WDL32" s="7"/>
      <c r="WDM32" s="7"/>
      <c r="WDN32" s="7"/>
      <c r="WDO32" s="7"/>
      <c r="WDP32" s="7"/>
      <c r="WDQ32" s="7"/>
      <c r="WDR32" s="7"/>
      <c r="WDS32" s="7"/>
      <c r="WDT32" s="7"/>
      <c r="WDU32" s="7"/>
      <c r="WDV32" s="7"/>
      <c r="WDW32" s="7"/>
      <c r="WDX32" s="7"/>
      <c r="WDY32" s="7"/>
      <c r="WDZ32" s="7"/>
      <c r="WEA32" s="7"/>
      <c r="WEB32" s="7"/>
      <c r="WEC32" s="7"/>
      <c r="WED32" s="7"/>
      <c r="WEE32" s="7"/>
      <c r="WEF32" s="7"/>
      <c r="WEG32" s="7"/>
      <c r="WEH32" s="7"/>
      <c r="WEI32" s="7"/>
      <c r="WEJ32" s="7"/>
      <c r="WEK32" s="7"/>
      <c r="WEL32" s="7"/>
      <c r="WEM32" s="7"/>
      <c r="WEN32" s="7"/>
      <c r="WEO32" s="7"/>
      <c r="WEP32" s="7"/>
      <c r="WEQ32" s="7"/>
      <c r="WER32" s="7"/>
      <c r="WES32" s="7"/>
      <c r="WET32" s="7"/>
      <c r="WEU32" s="7"/>
      <c r="WEV32" s="7"/>
      <c r="WEW32" s="7"/>
      <c r="WEX32" s="7"/>
      <c r="WEY32" s="7"/>
      <c r="WEZ32" s="7"/>
      <c r="WFA32" s="7"/>
      <c r="WFB32" s="7"/>
      <c r="WFC32" s="7"/>
      <c r="WFD32" s="7"/>
      <c r="WFE32" s="7"/>
      <c r="WFF32" s="7"/>
      <c r="WFG32" s="7"/>
      <c r="WFH32" s="7"/>
      <c r="WFI32" s="7"/>
      <c r="WFJ32" s="7"/>
      <c r="WFK32" s="7"/>
      <c r="WFL32" s="7"/>
      <c r="WFM32" s="7"/>
      <c r="WFN32" s="7"/>
      <c r="WFO32" s="7"/>
      <c r="WFP32" s="7"/>
      <c r="WFQ32" s="7"/>
      <c r="WFR32" s="7"/>
      <c r="WFS32" s="7"/>
      <c r="WFT32" s="7"/>
      <c r="WFU32" s="7"/>
      <c r="WFV32" s="7"/>
      <c r="WFW32" s="7"/>
      <c r="WFX32" s="7"/>
      <c r="WFY32" s="7"/>
      <c r="WFZ32" s="7"/>
      <c r="WGA32" s="7"/>
      <c r="WGB32" s="7"/>
      <c r="WGC32" s="7"/>
      <c r="WGD32" s="7"/>
      <c r="WGE32" s="7"/>
      <c r="WGF32" s="7"/>
      <c r="WGG32" s="7"/>
      <c r="WGH32" s="7"/>
      <c r="WGI32" s="7"/>
      <c r="WGJ32" s="7"/>
      <c r="WGK32" s="7"/>
      <c r="WGL32" s="7"/>
      <c r="WGM32" s="7"/>
      <c r="WGN32" s="7"/>
      <c r="WGO32" s="7"/>
      <c r="WGP32" s="7"/>
      <c r="WGQ32" s="7"/>
      <c r="WGR32" s="7"/>
      <c r="WGS32" s="7"/>
      <c r="WGT32" s="7"/>
      <c r="WGU32" s="7"/>
      <c r="WGV32" s="7"/>
      <c r="WGW32" s="7"/>
      <c r="WGX32" s="7"/>
      <c r="WGY32" s="7"/>
      <c r="WGZ32" s="7"/>
      <c r="WHA32" s="7"/>
      <c r="WHB32" s="7"/>
      <c r="WHC32" s="7"/>
      <c r="WHD32" s="7"/>
      <c r="WHE32" s="7"/>
      <c r="WHF32" s="7"/>
      <c r="WHG32" s="7"/>
      <c r="WHH32" s="7"/>
      <c r="WHI32" s="7"/>
      <c r="WHJ32" s="7"/>
      <c r="WHK32" s="7"/>
      <c r="WHL32" s="7"/>
      <c r="WHM32" s="7"/>
      <c r="WHN32" s="7"/>
      <c r="WHO32" s="7"/>
      <c r="WHP32" s="7"/>
      <c r="WHQ32" s="7"/>
      <c r="WHR32" s="7"/>
      <c r="WHS32" s="7"/>
      <c r="WHT32" s="7"/>
      <c r="WHU32" s="7"/>
      <c r="WHV32" s="7"/>
      <c r="WHW32" s="7"/>
      <c r="WHX32" s="7"/>
      <c r="WHY32" s="7"/>
      <c r="WHZ32" s="7"/>
      <c r="WIA32" s="7"/>
      <c r="WIB32" s="7"/>
      <c r="WIC32" s="7"/>
      <c r="WID32" s="7"/>
      <c r="WIE32" s="7"/>
      <c r="WIF32" s="7"/>
      <c r="WIG32" s="7"/>
      <c r="WIH32" s="7"/>
      <c r="WII32" s="7"/>
      <c r="WIJ32" s="7"/>
      <c r="WIK32" s="7"/>
      <c r="WIL32" s="7"/>
      <c r="WIM32" s="7"/>
      <c r="WIN32" s="7"/>
      <c r="WIO32" s="7"/>
      <c r="WIP32" s="7"/>
      <c r="WIQ32" s="7"/>
      <c r="WIR32" s="7"/>
      <c r="WIS32" s="7"/>
      <c r="WIT32" s="7"/>
      <c r="WIU32" s="7"/>
      <c r="WIV32" s="7"/>
      <c r="WIW32" s="7"/>
      <c r="WIX32" s="7"/>
      <c r="WIY32" s="7"/>
      <c r="WIZ32" s="7"/>
      <c r="WJA32" s="7"/>
      <c r="WJB32" s="7"/>
      <c r="WJC32" s="7"/>
      <c r="WJD32" s="7"/>
      <c r="WJE32" s="7"/>
      <c r="WJF32" s="7"/>
      <c r="WJG32" s="7"/>
      <c r="WJH32" s="7"/>
      <c r="WJI32" s="7"/>
      <c r="WJJ32" s="7"/>
      <c r="WJK32" s="7"/>
      <c r="WJL32" s="7"/>
      <c r="WJM32" s="7"/>
      <c r="WJN32" s="7"/>
      <c r="WJO32" s="7"/>
      <c r="WJP32" s="7"/>
      <c r="WJQ32" s="7"/>
      <c r="WJR32" s="7"/>
      <c r="WJS32" s="7"/>
      <c r="WJT32" s="7"/>
      <c r="WJU32" s="7"/>
      <c r="WJV32" s="7"/>
      <c r="WJW32" s="7"/>
      <c r="WJX32" s="7"/>
      <c r="WJY32" s="7"/>
      <c r="WJZ32" s="7"/>
      <c r="WKA32" s="7"/>
      <c r="WKB32" s="7"/>
      <c r="WKC32" s="7"/>
      <c r="WKD32" s="7"/>
      <c r="WKE32" s="7"/>
      <c r="WKF32" s="7"/>
      <c r="WKG32" s="7"/>
      <c r="WKH32" s="7"/>
      <c r="WKI32" s="7"/>
      <c r="WKJ32" s="7"/>
      <c r="WKK32" s="7"/>
      <c r="WKL32" s="7"/>
      <c r="WKM32" s="7"/>
      <c r="WKN32" s="7"/>
      <c r="WKO32" s="7"/>
      <c r="WKP32" s="7"/>
      <c r="WKQ32" s="7"/>
      <c r="WKR32" s="7"/>
      <c r="WKS32" s="7"/>
      <c r="WKT32" s="7"/>
      <c r="WKU32" s="7"/>
      <c r="WKV32" s="7"/>
      <c r="WKW32" s="7"/>
      <c r="WKX32" s="7"/>
      <c r="WKY32" s="7"/>
      <c r="WKZ32" s="7"/>
      <c r="WLA32" s="7"/>
      <c r="WLB32" s="7"/>
      <c r="WLC32" s="7"/>
      <c r="WLD32" s="7"/>
      <c r="WLE32" s="7"/>
      <c r="WLF32" s="7"/>
      <c r="WLG32" s="7"/>
      <c r="WLH32" s="7"/>
      <c r="WLI32" s="7"/>
      <c r="WLJ32" s="7"/>
      <c r="WLK32" s="7"/>
      <c r="WLL32" s="7"/>
      <c r="WLM32" s="7"/>
      <c r="WLN32" s="7"/>
      <c r="WLO32" s="7"/>
      <c r="WLP32" s="7"/>
      <c r="WLQ32" s="7"/>
      <c r="WLR32" s="7"/>
      <c r="WLS32" s="7"/>
      <c r="WLT32" s="7"/>
      <c r="WLU32" s="7"/>
      <c r="WLV32" s="7"/>
      <c r="WLW32" s="7"/>
      <c r="WLX32" s="7"/>
      <c r="WLY32" s="7"/>
      <c r="WLZ32" s="7"/>
      <c r="WMA32" s="7"/>
      <c r="WMB32" s="7"/>
      <c r="WMC32" s="7"/>
      <c r="WMD32" s="7"/>
      <c r="WME32" s="7"/>
      <c r="WMF32" s="7"/>
      <c r="WMH32" s="7"/>
      <c r="WMI32" s="7"/>
      <c r="WMJ32" s="7"/>
      <c r="WMK32" s="7"/>
      <c r="WML32" s="7"/>
      <c r="WMM32" s="7"/>
      <c r="WMN32" s="7"/>
      <c r="WMO32" s="7"/>
      <c r="WMP32" s="7"/>
      <c r="WMQ32" s="7"/>
      <c r="WMR32" s="7"/>
      <c r="WMS32" s="7"/>
      <c r="WMT32" s="7"/>
      <c r="WMU32" s="7"/>
      <c r="WMV32" s="7"/>
      <c r="WMW32" s="7"/>
      <c r="WMX32" s="7"/>
      <c r="WMY32" s="7"/>
      <c r="WMZ32" s="7"/>
      <c r="WNA32" s="7"/>
      <c r="WNB32" s="7"/>
      <c r="WNC32" s="7"/>
      <c r="WND32" s="7"/>
      <c r="WNE32" s="7"/>
      <c r="WNF32" s="7"/>
      <c r="WNG32" s="7"/>
      <c r="WNH32" s="7"/>
      <c r="WNI32" s="7"/>
      <c r="WNJ32" s="7"/>
      <c r="WNK32" s="7"/>
      <c r="WNL32" s="7"/>
      <c r="WNM32" s="7"/>
      <c r="WNN32" s="7"/>
      <c r="WNO32" s="7"/>
      <c r="WNP32" s="7"/>
      <c r="WNQ32" s="7"/>
      <c r="WNR32" s="7"/>
      <c r="WNS32" s="7"/>
      <c r="WNT32" s="7"/>
      <c r="WNU32" s="7"/>
      <c r="WNV32" s="7"/>
      <c r="WNW32" s="7"/>
      <c r="WNX32" s="7"/>
      <c r="WNY32" s="7"/>
      <c r="WNZ32" s="7"/>
      <c r="WOA32" s="7"/>
      <c r="WOB32" s="7"/>
      <c r="WOC32" s="7"/>
      <c r="WOD32" s="7"/>
      <c r="WOE32" s="7"/>
      <c r="WOF32" s="7"/>
      <c r="WOG32" s="7"/>
      <c r="WOH32" s="7"/>
      <c r="WOI32" s="7"/>
      <c r="WOJ32" s="7"/>
      <c r="WOK32" s="7"/>
      <c r="WOL32" s="7"/>
      <c r="WOM32" s="7"/>
      <c r="WON32" s="7"/>
      <c r="WOO32" s="7"/>
      <c r="WOP32" s="7"/>
      <c r="WOQ32" s="7"/>
      <c r="WOR32" s="7"/>
      <c r="WOS32" s="7"/>
      <c r="WOT32" s="7"/>
      <c r="WOU32" s="7"/>
      <c r="WOV32" s="7"/>
      <c r="WOW32" s="7"/>
      <c r="WOX32" s="7"/>
      <c r="WOY32" s="7"/>
      <c r="WOZ32" s="7"/>
      <c r="WPA32" s="7"/>
      <c r="WPB32" s="7"/>
      <c r="WPC32" s="7"/>
      <c r="WPD32" s="7"/>
      <c r="WPE32" s="7"/>
      <c r="WPF32" s="7"/>
      <c r="WPG32" s="7"/>
      <c r="WPH32" s="7"/>
      <c r="WPI32" s="7"/>
      <c r="WPJ32" s="7"/>
      <c r="WPK32" s="7"/>
      <c r="WPL32" s="7"/>
      <c r="WPM32" s="7"/>
      <c r="WPN32" s="7"/>
      <c r="WPO32" s="7"/>
      <c r="WPP32" s="7"/>
      <c r="WPQ32" s="7"/>
      <c r="WPR32" s="7"/>
      <c r="WPS32" s="7"/>
      <c r="WPT32" s="7"/>
      <c r="WPU32" s="7"/>
      <c r="WPV32" s="7"/>
      <c r="WPW32" s="7"/>
      <c r="WPX32" s="7"/>
      <c r="WPY32" s="7"/>
      <c r="WPZ32" s="7"/>
      <c r="WQA32" s="7"/>
      <c r="WQB32" s="7"/>
      <c r="WQC32" s="7"/>
      <c r="WQD32" s="7"/>
      <c r="WQE32" s="7"/>
      <c r="WQF32" s="7"/>
      <c r="WQG32" s="7"/>
      <c r="WQH32" s="7"/>
      <c r="WQI32" s="7"/>
      <c r="WQJ32" s="7"/>
      <c r="WQK32" s="7"/>
      <c r="WQL32" s="7"/>
      <c r="WQM32" s="7"/>
      <c r="WQN32" s="7"/>
      <c r="WQO32" s="7"/>
      <c r="WQP32" s="7"/>
      <c r="WQQ32" s="7"/>
      <c r="WQR32" s="7"/>
      <c r="WQS32" s="7"/>
      <c r="WQT32" s="7"/>
      <c r="WQU32" s="7"/>
      <c r="WQV32" s="7"/>
      <c r="WQW32" s="7"/>
      <c r="WQX32" s="7"/>
      <c r="WQY32" s="7"/>
      <c r="WQZ32" s="7"/>
      <c r="WRA32" s="7"/>
      <c r="WRB32" s="7"/>
      <c r="WRC32" s="7"/>
      <c r="WRD32" s="7"/>
      <c r="WRE32" s="7"/>
      <c r="WRF32" s="7"/>
      <c r="WRG32" s="7"/>
      <c r="WRH32" s="7"/>
      <c r="WRI32" s="7"/>
      <c r="WRJ32" s="7"/>
      <c r="WRK32" s="7"/>
      <c r="WRL32" s="7"/>
      <c r="WRM32" s="7"/>
      <c r="WRN32" s="7"/>
      <c r="WRO32" s="7"/>
      <c r="WRP32" s="7"/>
      <c r="WRQ32" s="7"/>
      <c r="WRR32" s="7"/>
      <c r="WRS32" s="7"/>
      <c r="WRT32" s="7"/>
      <c r="WRU32" s="7"/>
      <c r="WRV32" s="7"/>
      <c r="WRW32" s="7"/>
      <c r="WRX32" s="7"/>
      <c r="WRY32" s="7"/>
      <c r="WRZ32" s="7"/>
      <c r="WSA32" s="7"/>
      <c r="WSB32" s="7"/>
      <c r="WSC32" s="7"/>
      <c r="WSD32" s="7"/>
      <c r="WSE32" s="7"/>
      <c r="WSF32" s="7"/>
      <c r="WSG32" s="7"/>
      <c r="WSH32" s="7"/>
      <c r="WSI32" s="7"/>
      <c r="WSJ32" s="7"/>
      <c r="WSK32" s="7"/>
      <c r="WSL32" s="7"/>
      <c r="WSM32" s="7"/>
      <c r="WSN32" s="7"/>
      <c r="WSO32" s="7"/>
      <c r="WSP32" s="7"/>
      <c r="WSQ32" s="7"/>
      <c r="WSR32" s="7"/>
      <c r="WSS32" s="7"/>
      <c r="WST32" s="7"/>
      <c r="WSU32" s="7"/>
      <c r="WSV32" s="7"/>
      <c r="WSW32" s="7"/>
      <c r="WSX32" s="7"/>
      <c r="WSY32" s="7"/>
      <c r="WSZ32" s="7"/>
      <c r="WTA32" s="7"/>
      <c r="WTB32" s="7"/>
      <c r="WTC32" s="7"/>
      <c r="WTD32" s="7"/>
      <c r="WTE32" s="7"/>
      <c r="WTF32" s="7"/>
      <c r="WTG32" s="7"/>
      <c r="WTH32" s="7"/>
      <c r="WTI32" s="7"/>
      <c r="WTJ32" s="7"/>
      <c r="WTK32" s="7"/>
      <c r="WTL32" s="7"/>
      <c r="WTM32" s="7"/>
      <c r="WTN32" s="7"/>
      <c r="WTO32" s="7"/>
      <c r="WTP32" s="7"/>
      <c r="WTQ32" s="7"/>
      <c r="WTR32" s="7"/>
      <c r="WTS32" s="7"/>
      <c r="WTT32" s="7"/>
      <c r="WTU32" s="7"/>
      <c r="WTV32" s="7"/>
      <c r="WTW32" s="7"/>
      <c r="WTX32" s="7"/>
      <c r="WTY32" s="7"/>
      <c r="WTZ32" s="7"/>
      <c r="WUA32" s="7"/>
      <c r="WUB32" s="7"/>
      <c r="WUC32" s="7"/>
      <c r="WUD32" s="7"/>
      <c r="WUE32" s="7"/>
      <c r="WUF32" s="7"/>
      <c r="WUG32" s="7"/>
      <c r="WUH32" s="7"/>
      <c r="WUI32" s="7"/>
      <c r="WUJ32" s="7"/>
      <c r="WUK32" s="7"/>
      <c r="WUL32" s="7"/>
      <c r="WUM32" s="7"/>
      <c r="WUN32" s="7"/>
      <c r="WUO32" s="7"/>
      <c r="WUP32" s="7"/>
      <c r="WUQ32" s="7"/>
      <c r="WUR32" s="7"/>
      <c r="WUS32" s="7"/>
      <c r="WUT32" s="7"/>
      <c r="WUU32" s="7"/>
      <c r="WUV32" s="7"/>
      <c r="WUW32" s="7"/>
      <c r="WUX32" s="7"/>
      <c r="WUY32" s="7"/>
      <c r="WUZ32" s="7"/>
      <c r="WVA32" s="7"/>
      <c r="WVB32" s="7"/>
      <c r="WVC32" s="7"/>
      <c r="WVD32" s="7"/>
      <c r="WVE32" s="7"/>
      <c r="WVF32" s="7"/>
      <c r="WVG32" s="7"/>
      <c r="WVH32" s="7"/>
      <c r="WVI32" s="7"/>
      <c r="WVJ32" s="7"/>
      <c r="WVK32" s="7"/>
      <c r="WVL32" s="7"/>
      <c r="WVM32" s="7"/>
      <c r="WVN32" s="7"/>
      <c r="WVO32" s="7"/>
      <c r="WVP32" s="7"/>
      <c r="WVQ32" s="7"/>
      <c r="WVR32" s="7"/>
      <c r="WVS32" s="7"/>
      <c r="WVT32" s="7"/>
      <c r="WVU32" s="7"/>
      <c r="WVV32" s="7"/>
      <c r="WVW32" s="7"/>
      <c r="WVX32" s="7"/>
      <c r="WVY32" s="7"/>
      <c r="WVZ32" s="7"/>
      <c r="WWA32" s="7"/>
      <c r="WWB32" s="7"/>
      <c r="WWD32" s="7"/>
      <c r="WWE32" s="7"/>
      <c r="WWF32" s="7"/>
      <c r="WWG32" s="7"/>
      <c r="WWH32" s="7"/>
      <c r="WWI32" s="7"/>
      <c r="WWJ32" s="7"/>
      <c r="WWK32" s="7"/>
      <c r="WWL32" s="7"/>
      <c r="WWM32" s="7"/>
      <c r="WWN32" s="7"/>
      <c r="WWO32" s="7"/>
      <c r="WWP32" s="7"/>
      <c r="WWQ32" s="7"/>
      <c r="WWR32" s="7"/>
      <c r="WWS32" s="7"/>
      <c r="WWT32" s="7"/>
      <c r="WWU32" s="7"/>
      <c r="WWV32" s="7"/>
      <c r="WWW32" s="7"/>
      <c r="WWX32" s="7"/>
      <c r="WWY32" s="7"/>
      <c r="WWZ32" s="7"/>
      <c r="WXA32" s="7"/>
      <c r="WXB32" s="7"/>
      <c r="WXC32" s="7"/>
      <c r="WXD32" s="7"/>
      <c r="WXE32" s="7"/>
      <c r="WXF32" s="7"/>
      <c r="WXG32" s="7"/>
      <c r="WXH32" s="7"/>
      <c r="WXI32" s="7"/>
      <c r="WXJ32" s="7"/>
      <c r="WXK32" s="7"/>
      <c r="WXL32" s="7"/>
      <c r="WXM32" s="7"/>
      <c r="WXN32" s="7"/>
      <c r="WXO32" s="7"/>
      <c r="WXP32" s="7"/>
      <c r="WXQ32" s="7"/>
      <c r="WXR32" s="7"/>
      <c r="WXS32" s="7"/>
      <c r="WXT32" s="7"/>
      <c r="WXU32" s="7"/>
      <c r="WXV32" s="7"/>
      <c r="WXW32" s="7"/>
      <c r="WXX32" s="7"/>
      <c r="WXY32" s="7"/>
      <c r="WXZ32" s="7"/>
      <c r="WYA32" s="7"/>
      <c r="WYB32" s="7"/>
      <c r="WYC32" s="7"/>
      <c r="WYD32" s="7"/>
      <c r="WYE32" s="7"/>
      <c r="WYF32" s="7"/>
      <c r="WYG32" s="7"/>
      <c r="WYH32" s="7"/>
      <c r="WYI32" s="7"/>
      <c r="WYJ32" s="7"/>
      <c r="WYK32" s="7"/>
      <c r="WYL32" s="7"/>
      <c r="WYM32" s="7"/>
      <c r="WYN32" s="7"/>
      <c r="WYO32" s="7"/>
      <c r="WYP32" s="7"/>
      <c r="WYQ32" s="7"/>
      <c r="WYR32" s="7"/>
      <c r="WYS32" s="7"/>
      <c r="WYT32" s="7"/>
      <c r="WYU32" s="7"/>
      <c r="WYV32" s="7"/>
      <c r="WYW32" s="7"/>
      <c r="WYX32" s="7"/>
      <c r="WYY32" s="7"/>
      <c r="WYZ32" s="7"/>
      <c r="WZA32" s="7"/>
      <c r="WZB32" s="7"/>
      <c r="WZC32" s="7"/>
      <c r="WZD32" s="7"/>
      <c r="WZE32" s="7"/>
      <c r="WZF32" s="7"/>
      <c r="WZG32" s="7"/>
      <c r="WZH32" s="7"/>
      <c r="WZI32" s="7"/>
      <c r="WZJ32" s="7"/>
      <c r="WZK32" s="7"/>
      <c r="WZL32" s="7"/>
      <c r="WZM32" s="7"/>
      <c r="WZN32" s="7"/>
      <c r="WZO32" s="7"/>
      <c r="WZP32" s="7"/>
      <c r="WZQ32" s="7"/>
      <c r="WZR32" s="7"/>
      <c r="WZS32" s="7"/>
      <c r="WZT32" s="7"/>
      <c r="WZU32" s="7"/>
      <c r="WZV32" s="7"/>
      <c r="WZW32" s="7"/>
      <c r="WZX32" s="7"/>
      <c r="WZY32" s="7"/>
      <c r="WZZ32" s="7"/>
      <c r="XAA32" s="7"/>
      <c r="XAB32" s="7"/>
      <c r="XAC32" s="7"/>
      <c r="XAD32" s="7"/>
      <c r="XAE32" s="7"/>
      <c r="XAF32" s="7"/>
      <c r="XAG32" s="7"/>
      <c r="XAH32" s="7"/>
      <c r="XAI32" s="7"/>
      <c r="XAJ32" s="7"/>
      <c r="XAK32" s="7"/>
      <c r="XAL32" s="7"/>
      <c r="XAM32" s="7"/>
      <c r="XAN32" s="7"/>
      <c r="XAO32" s="7"/>
      <c r="XAP32" s="7"/>
      <c r="XAQ32" s="7"/>
      <c r="XAR32" s="7"/>
      <c r="XAS32" s="7"/>
      <c r="XAT32" s="7"/>
      <c r="XAU32" s="7"/>
      <c r="XAV32" s="7"/>
      <c r="XAW32" s="7"/>
      <c r="XAX32" s="7"/>
      <c r="XAY32" s="7"/>
      <c r="XAZ32" s="7"/>
      <c r="XBA32" s="7"/>
      <c r="XBB32" s="7"/>
      <c r="XBC32" s="7"/>
      <c r="XBD32" s="7"/>
      <c r="XBE32" s="7"/>
      <c r="XBF32" s="7"/>
      <c r="XBG32" s="7"/>
      <c r="XBH32" s="7"/>
      <c r="XBI32" s="7"/>
      <c r="XBJ32" s="7"/>
      <c r="XBK32" s="7"/>
      <c r="XBL32" s="7"/>
      <c r="XBM32" s="7"/>
      <c r="XBN32" s="7"/>
      <c r="XBO32" s="7"/>
      <c r="XBP32" s="7"/>
      <c r="XBQ32" s="7"/>
      <c r="XBR32" s="7"/>
      <c r="XBS32" s="7"/>
      <c r="XBT32" s="7"/>
      <c r="XBU32" s="7"/>
      <c r="XBV32" s="7"/>
      <c r="XBW32" s="7"/>
      <c r="XBX32" s="7"/>
      <c r="XBY32" s="7"/>
      <c r="XBZ32" s="7"/>
      <c r="XCA32" s="7"/>
      <c r="XCB32" s="7"/>
      <c r="XCC32" s="7"/>
      <c r="XCD32" s="7"/>
      <c r="XCE32" s="7"/>
      <c r="XCF32" s="7"/>
      <c r="XCG32" s="7"/>
      <c r="XCH32" s="7"/>
      <c r="XCI32" s="7"/>
      <c r="XCJ32" s="7"/>
      <c r="XCK32" s="7"/>
      <c r="XCL32" s="7"/>
      <c r="XCM32" s="7"/>
      <c r="XCN32" s="7"/>
      <c r="XCO32" s="7"/>
      <c r="XCP32" s="7"/>
      <c r="XCQ32" s="7"/>
      <c r="XCR32" s="7"/>
      <c r="XCS32" s="7"/>
      <c r="XCT32" s="7"/>
      <c r="XCU32" s="7"/>
      <c r="XCV32" s="7"/>
      <c r="XCW32" s="7"/>
      <c r="XCX32" s="7"/>
      <c r="XCY32" s="7"/>
      <c r="XCZ32" s="7"/>
      <c r="XDA32" s="7"/>
      <c r="XDB32" s="7"/>
      <c r="XDC32" s="7"/>
      <c r="XDD32" s="7"/>
      <c r="XDE32" s="7"/>
      <c r="XDF32" s="7"/>
      <c r="XDG32" s="7"/>
      <c r="XDH32" s="7"/>
      <c r="XDI32" s="7"/>
      <c r="XDJ32" s="7"/>
      <c r="XDK32" s="7"/>
      <c r="XDL32" s="7"/>
      <c r="XDM32" s="7"/>
      <c r="XDN32" s="7"/>
      <c r="XDO32" s="7"/>
      <c r="XDP32" s="7"/>
      <c r="XDQ32" s="7"/>
      <c r="XDR32" s="7"/>
      <c r="XDS32" s="7"/>
      <c r="XDT32" s="7"/>
      <c r="XDU32" s="7"/>
      <c r="XDV32" s="7"/>
      <c r="XDW32" s="7"/>
      <c r="XDX32" s="7"/>
      <c r="XDY32" s="7"/>
      <c r="XDZ32" s="7"/>
      <c r="XEA32" s="7"/>
      <c r="XEB32" s="7"/>
      <c r="XEC32" s="7"/>
      <c r="XED32" s="7"/>
      <c r="XEE32" s="7"/>
      <c r="XEF32" s="7"/>
      <c r="XEG32" s="7"/>
      <c r="XEH32" s="7"/>
      <c r="XEI32" s="7"/>
      <c r="XEJ32" s="7"/>
      <c r="XEK32" s="7"/>
      <c r="XEL32" s="7"/>
      <c r="XEM32" s="7"/>
      <c r="XEN32" s="7"/>
      <c r="XEO32" s="7"/>
      <c r="XEP32" s="7"/>
      <c r="XEQ32" s="7"/>
      <c r="XER32" s="7"/>
      <c r="XES32" s="7"/>
      <c r="XET32" s="7"/>
      <c r="XEU32" s="7"/>
      <c r="XEV32" s="7"/>
      <c r="XEW32" s="7"/>
      <c r="XEX32" s="7"/>
    </row>
    <row r="33" spans="1:16378" x14ac:dyDescent="0.25">
      <c r="A33" s="138">
        <v>29</v>
      </c>
      <c r="B33" s="376">
        <f t="shared" si="60"/>
        <v>125</v>
      </c>
      <c r="C33" s="356" t="str">
        <f t="shared" si="56"/>
        <v>MAY</v>
      </c>
      <c r="D33" s="175"/>
      <c r="E33" s="167"/>
      <c r="F33" s="356" t="str">
        <f>IF(ISNA(VLOOKUP($J33,ADDRESS!$B$3:$N1352,12,0)),"",VLOOKUP($J33,ADDRESS!$B$3:$N1352,12,0))</f>
        <v>AAAAA0000AST001</v>
      </c>
      <c r="G33" s="356">
        <f>IF(ISNA(VLOOKUP($J33,ADDRESS!$B$3:$N1352,13,0)),"",VLOOKUP($J33,ADDRESS!$B$3:$N1352,13,0))</f>
        <v>0</v>
      </c>
      <c r="H33" s="356">
        <f>IF(ISNA(VLOOKUP($J33,ADDRESS!$B$3:$N1352,10,0)),"",VLOOKUP($J33,ADDRESS!$B$3:$N1352,10,0))</f>
        <v>0</v>
      </c>
      <c r="I33" s="356" t="str">
        <f>IF(ISNA(VLOOKUP($J33,ADDRESS!$B$3:$N1352,11,0)),"",VLOOKUP($J33,ADDRESS!$B$3:$N1352,11,0))</f>
        <v>AAAAA0000A</v>
      </c>
      <c r="J33" s="165" t="s">
        <v>345</v>
      </c>
      <c r="K33" s="168">
        <v>45101</v>
      </c>
      <c r="L33" s="110" t="s">
        <v>303</v>
      </c>
      <c r="M33" s="169"/>
      <c r="N33" s="379">
        <f t="shared" si="31"/>
        <v>0</v>
      </c>
      <c r="O33" s="379">
        <f t="shared" si="32"/>
        <v>0</v>
      </c>
      <c r="P33" s="379">
        <f t="shared" si="33"/>
        <v>0</v>
      </c>
      <c r="Q33" s="379">
        <f t="shared" si="34"/>
        <v>0</v>
      </c>
      <c r="R33" s="379">
        <f t="shared" si="35"/>
        <v>0</v>
      </c>
      <c r="S33" s="379">
        <f t="shared" si="36"/>
        <v>0</v>
      </c>
      <c r="T33" s="379">
        <f t="shared" si="37"/>
        <v>0</v>
      </c>
      <c r="U33" s="379">
        <f t="shared" si="57"/>
        <v>0</v>
      </c>
      <c r="V33" s="379">
        <f t="shared" si="39"/>
        <v>0</v>
      </c>
      <c r="W33" s="379">
        <f t="shared" si="40"/>
        <v>0</v>
      </c>
      <c r="X33" s="379">
        <f t="shared" si="41"/>
        <v>0</v>
      </c>
      <c r="Y33" s="379">
        <f t="shared" si="42"/>
        <v>0</v>
      </c>
      <c r="Z33" s="379">
        <f t="shared" si="43"/>
        <v>0</v>
      </c>
      <c r="AA33" s="170"/>
      <c r="AB33" s="151">
        <f t="shared" si="44"/>
        <v>45101</v>
      </c>
      <c r="AC33" s="110" t="s">
        <v>313</v>
      </c>
      <c r="AD33" s="171"/>
      <c r="AE33" s="379">
        <f t="shared" si="45"/>
        <v>0</v>
      </c>
      <c r="AF33" s="379">
        <f t="shared" si="46"/>
        <v>902</v>
      </c>
      <c r="AG33" s="379">
        <f t="shared" si="59"/>
        <v>0</v>
      </c>
      <c r="AH33" s="379">
        <f t="shared" si="48"/>
        <v>0</v>
      </c>
      <c r="AI33" s="379">
        <f t="shared" si="61"/>
        <v>0</v>
      </c>
      <c r="AJ33" s="379">
        <f t="shared" si="50"/>
        <v>0</v>
      </c>
      <c r="AK33" s="379">
        <f>IF($AC33="TDS Exe-194C-C",ROUND($AB33*$AD33,0),0)</f>
        <v>0</v>
      </c>
      <c r="AL33" s="379">
        <f t="shared" si="52"/>
        <v>0</v>
      </c>
      <c r="AM33" s="379">
        <f t="shared" si="53"/>
        <v>0</v>
      </c>
      <c r="AN33" s="379">
        <f t="shared" si="54"/>
        <v>0</v>
      </c>
      <c r="AO33" s="151">
        <f t="shared" si="55"/>
        <v>44199</v>
      </c>
      <c r="AP33" s="172">
        <v>41400</v>
      </c>
      <c r="AQ33" s="151"/>
      <c r="AR33" s="110"/>
      <c r="AS33" s="172"/>
      <c r="AT33" s="21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  <c r="AME33" s="7"/>
      <c r="AMF33" s="7"/>
      <c r="AMG33" s="7"/>
      <c r="AMH33" s="7"/>
      <c r="AMI33" s="7"/>
      <c r="AMJ33" s="7"/>
      <c r="AMK33" s="7"/>
      <c r="AML33" s="7"/>
      <c r="AMM33" s="7"/>
      <c r="AMN33" s="7"/>
      <c r="AMO33" s="7"/>
      <c r="AMP33" s="7"/>
      <c r="AMQ33" s="7"/>
      <c r="AMR33" s="7"/>
      <c r="AMS33" s="7"/>
      <c r="AMT33" s="7"/>
      <c r="AMU33" s="7"/>
      <c r="AMV33" s="7"/>
      <c r="AMW33" s="7"/>
      <c r="AMX33" s="7"/>
      <c r="AMY33" s="7"/>
      <c r="AMZ33" s="7"/>
      <c r="ANA33" s="7"/>
      <c r="ANB33" s="7"/>
      <c r="ANC33" s="7"/>
      <c r="AND33" s="7"/>
      <c r="ANF33" s="7"/>
      <c r="ANG33" s="7"/>
      <c r="ANH33" s="7"/>
      <c r="ANI33" s="7"/>
      <c r="ANJ33" s="7"/>
      <c r="ANK33" s="7"/>
      <c r="ANL33" s="7"/>
      <c r="ANM33" s="7"/>
      <c r="ANN33" s="7"/>
      <c r="ANO33" s="7"/>
      <c r="ANP33" s="7"/>
      <c r="ANQ33" s="7"/>
      <c r="ANR33" s="7"/>
      <c r="ANS33" s="7"/>
      <c r="ANT33" s="7"/>
      <c r="ANU33" s="7"/>
      <c r="ANV33" s="7"/>
      <c r="ANW33" s="7"/>
      <c r="ANX33" s="7"/>
      <c r="ANY33" s="7"/>
      <c r="ANZ33" s="7"/>
      <c r="AOA33" s="7"/>
      <c r="AOB33" s="7"/>
      <c r="AOC33" s="7"/>
      <c r="AOD33" s="7"/>
      <c r="AOE33" s="7"/>
      <c r="AOF33" s="7"/>
      <c r="AOG33" s="7"/>
      <c r="AOH33" s="7"/>
      <c r="AOI33" s="7"/>
      <c r="AOJ33" s="7"/>
      <c r="AOK33" s="7"/>
      <c r="AOL33" s="7"/>
      <c r="AOM33" s="7"/>
      <c r="AON33" s="7"/>
      <c r="AOO33" s="7"/>
      <c r="AOP33" s="7"/>
      <c r="AOQ33" s="7"/>
      <c r="AOR33" s="7"/>
      <c r="AOS33" s="7"/>
      <c r="AOT33" s="7"/>
      <c r="AOU33" s="7"/>
      <c r="AOV33" s="7"/>
      <c r="AOW33" s="7"/>
      <c r="AOX33" s="7"/>
      <c r="AOY33" s="7"/>
      <c r="AOZ33" s="7"/>
      <c r="APA33" s="7"/>
      <c r="APB33" s="7"/>
      <c r="APC33" s="7"/>
      <c r="APD33" s="7"/>
      <c r="APE33" s="7"/>
      <c r="APF33" s="7"/>
      <c r="APG33" s="7"/>
      <c r="APH33" s="7"/>
      <c r="API33" s="7"/>
      <c r="APJ33" s="7"/>
      <c r="APK33" s="7"/>
      <c r="APL33" s="7"/>
      <c r="APM33" s="7"/>
      <c r="APN33" s="7"/>
      <c r="APO33" s="7"/>
      <c r="APP33" s="7"/>
      <c r="APQ33" s="7"/>
      <c r="APR33" s="7"/>
      <c r="APS33" s="7"/>
      <c r="APT33" s="7"/>
      <c r="APU33" s="7"/>
      <c r="APV33" s="7"/>
      <c r="APW33" s="7"/>
      <c r="APX33" s="7"/>
      <c r="APY33" s="7"/>
      <c r="APZ33" s="7"/>
      <c r="AQA33" s="7"/>
      <c r="AQB33" s="7"/>
      <c r="AQC33" s="7"/>
      <c r="AQD33" s="7"/>
      <c r="AQE33" s="7"/>
      <c r="AQF33" s="7"/>
      <c r="AQG33" s="7"/>
      <c r="AQH33" s="7"/>
      <c r="AQI33" s="7"/>
      <c r="AQJ33" s="7"/>
      <c r="AQK33" s="7"/>
      <c r="AQL33" s="7"/>
      <c r="AQM33" s="7"/>
      <c r="AQN33" s="7"/>
      <c r="AQO33" s="7"/>
      <c r="AQP33" s="7"/>
      <c r="AQQ33" s="7"/>
      <c r="AQR33" s="7"/>
      <c r="AQS33" s="7"/>
      <c r="AQT33" s="7"/>
      <c r="AQU33" s="7"/>
      <c r="AQV33" s="7"/>
      <c r="AQW33" s="7"/>
      <c r="AQX33" s="7"/>
      <c r="AQY33" s="7"/>
      <c r="AQZ33" s="7"/>
      <c r="ARA33" s="7"/>
      <c r="ARB33" s="7"/>
      <c r="ARC33" s="7"/>
      <c r="ARD33" s="7"/>
      <c r="ARE33" s="7"/>
      <c r="ARF33" s="7"/>
      <c r="ARG33" s="7"/>
      <c r="ARH33" s="7"/>
      <c r="ARI33" s="7"/>
      <c r="ARJ33" s="7"/>
      <c r="ARK33" s="7"/>
      <c r="ARL33" s="7"/>
      <c r="ARM33" s="7"/>
      <c r="ARN33" s="7"/>
      <c r="ARO33" s="7"/>
      <c r="ARP33" s="7"/>
      <c r="ARQ33" s="7"/>
      <c r="ARR33" s="7"/>
      <c r="ARS33" s="7"/>
      <c r="ART33" s="7"/>
      <c r="ARU33" s="7"/>
      <c r="ARV33" s="7"/>
      <c r="ARW33" s="7"/>
      <c r="ARX33" s="7"/>
      <c r="ARY33" s="7"/>
      <c r="ARZ33" s="7"/>
      <c r="ASA33" s="7"/>
      <c r="ASB33" s="7"/>
      <c r="ASC33" s="7"/>
      <c r="ASD33" s="7"/>
      <c r="ASE33" s="7"/>
      <c r="ASF33" s="7"/>
      <c r="ASG33" s="7"/>
      <c r="ASH33" s="7"/>
      <c r="ASI33" s="7"/>
      <c r="ASJ33" s="7"/>
      <c r="ASK33" s="7"/>
      <c r="ASL33" s="7"/>
      <c r="ASM33" s="7"/>
      <c r="ASN33" s="7"/>
      <c r="ASO33" s="7"/>
      <c r="ASP33" s="7"/>
      <c r="ASQ33" s="7"/>
      <c r="ASR33" s="7"/>
      <c r="ASS33" s="7"/>
      <c r="AST33" s="7"/>
      <c r="ASU33" s="7"/>
      <c r="ASV33" s="7"/>
      <c r="ASW33" s="7"/>
      <c r="ASX33" s="7"/>
      <c r="ASY33" s="7"/>
      <c r="ASZ33" s="7"/>
      <c r="ATA33" s="7"/>
      <c r="ATB33" s="7"/>
      <c r="ATC33" s="7"/>
      <c r="ATD33" s="7"/>
      <c r="ATE33" s="7"/>
      <c r="ATF33" s="7"/>
      <c r="ATG33" s="7"/>
      <c r="ATH33" s="7"/>
      <c r="ATI33" s="7"/>
      <c r="ATJ33" s="7"/>
      <c r="ATK33" s="7"/>
      <c r="ATL33" s="7"/>
      <c r="ATM33" s="7"/>
      <c r="ATN33" s="7"/>
      <c r="ATO33" s="7"/>
      <c r="ATP33" s="7"/>
      <c r="ATQ33" s="7"/>
      <c r="ATR33" s="7"/>
      <c r="ATS33" s="7"/>
      <c r="ATT33" s="7"/>
      <c r="ATU33" s="7"/>
      <c r="ATV33" s="7"/>
      <c r="ATW33" s="7"/>
      <c r="ATX33" s="7"/>
      <c r="ATY33" s="7"/>
      <c r="ATZ33" s="7"/>
      <c r="AUA33" s="7"/>
      <c r="AUB33" s="7"/>
      <c r="AUC33" s="7"/>
      <c r="AUD33" s="7"/>
      <c r="AUE33" s="7"/>
      <c r="AUF33" s="7"/>
      <c r="AUG33" s="7"/>
      <c r="AUH33" s="7"/>
      <c r="AUI33" s="7"/>
      <c r="AUJ33" s="7"/>
      <c r="AUK33" s="7"/>
      <c r="AUL33" s="7"/>
      <c r="AUM33" s="7"/>
      <c r="AUN33" s="7"/>
      <c r="AUO33" s="7"/>
      <c r="AUP33" s="7"/>
      <c r="AUQ33" s="7"/>
      <c r="AUR33" s="7"/>
      <c r="AUS33" s="7"/>
      <c r="AUT33" s="7"/>
      <c r="AUU33" s="7"/>
      <c r="AUV33" s="7"/>
      <c r="AUW33" s="7"/>
      <c r="AUX33" s="7"/>
      <c r="AUY33" s="7"/>
      <c r="AUZ33" s="7"/>
      <c r="AVA33" s="7"/>
      <c r="AVB33" s="7"/>
      <c r="AVC33" s="7"/>
      <c r="AVD33" s="7"/>
      <c r="AVE33" s="7"/>
      <c r="AVF33" s="7"/>
      <c r="AVG33" s="7"/>
      <c r="AVH33" s="7"/>
      <c r="AVI33" s="7"/>
      <c r="AVJ33" s="7"/>
      <c r="AVK33" s="7"/>
      <c r="AVL33" s="7"/>
      <c r="AVM33" s="7"/>
      <c r="AVN33" s="7"/>
      <c r="AVO33" s="7"/>
      <c r="AVP33" s="7"/>
      <c r="AVQ33" s="7"/>
      <c r="AVR33" s="7"/>
      <c r="AVS33" s="7"/>
      <c r="AVT33" s="7"/>
      <c r="AVU33" s="7"/>
      <c r="AVV33" s="7"/>
      <c r="AVW33" s="7"/>
      <c r="AVX33" s="7"/>
      <c r="AVY33" s="7"/>
      <c r="AVZ33" s="7"/>
      <c r="AWA33" s="7"/>
      <c r="AWB33" s="7"/>
      <c r="AWC33" s="7"/>
      <c r="AWD33" s="7"/>
      <c r="AWE33" s="7"/>
      <c r="AWF33" s="7"/>
      <c r="AWG33" s="7"/>
      <c r="AWH33" s="7"/>
      <c r="AWI33" s="7"/>
      <c r="AWJ33" s="7"/>
      <c r="AWK33" s="7"/>
      <c r="AWL33" s="7"/>
      <c r="AWM33" s="7"/>
      <c r="AWN33" s="7"/>
      <c r="AWO33" s="7"/>
      <c r="AWP33" s="7"/>
      <c r="AWQ33" s="7"/>
      <c r="AWR33" s="7"/>
      <c r="AWS33" s="7"/>
      <c r="AWT33" s="7"/>
      <c r="AWU33" s="7"/>
      <c r="AWV33" s="7"/>
      <c r="AWW33" s="7"/>
      <c r="AWX33" s="7"/>
      <c r="AWY33" s="7"/>
      <c r="AWZ33" s="7"/>
      <c r="AXB33" s="7"/>
      <c r="AXC33" s="7"/>
      <c r="AXD33" s="7"/>
      <c r="AXE33" s="7"/>
      <c r="AXF33" s="7"/>
      <c r="AXG33" s="7"/>
      <c r="AXH33" s="7"/>
      <c r="AXI33" s="7"/>
      <c r="AXJ33" s="7"/>
      <c r="AXK33" s="7"/>
      <c r="AXL33" s="7"/>
      <c r="AXM33" s="7"/>
      <c r="AXN33" s="7"/>
      <c r="AXO33" s="7"/>
      <c r="AXP33" s="7"/>
      <c r="AXQ33" s="7"/>
      <c r="AXR33" s="7"/>
      <c r="AXS33" s="7"/>
      <c r="AXT33" s="7"/>
      <c r="AXU33" s="7"/>
      <c r="AXV33" s="7"/>
      <c r="AXW33" s="7"/>
      <c r="AXX33" s="7"/>
      <c r="AXY33" s="7"/>
      <c r="AXZ33" s="7"/>
      <c r="AYA33" s="7"/>
      <c r="AYB33" s="7"/>
      <c r="AYC33" s="7"/>
      <c r="AYD33" s="7"/>
      <c r="AYE33" s="7"/>
      <c r="AYF33" s="7"/>
      <c r="AYG33" s="7"/>
      <c r="AYH33" s="7"/>
      <c r="AYI33" s="7"/>
      <c r="AYJ33" s="7"/>
      <c r="AYK33" s="7"/>
      <c r="AYL33" s="7"/>
      <c r="AYM33" s="7"/>
      <c r="AYN33" s="7"/>
      <c r="AYO33" s="7"/>
      <c r="AYP33" s="7"/>
      <c r="AYQ33" s="7"/>
      <c r="AYR33" s="7"/>
      <c r="AYS33" s="7"/>
      <c r="AYT33" s="7"/>
      <c r="AYU33" s="7"/>
      <c r="AYV33" s="7"/>
      <c r="AYW33" s="7"/>
      <c r="AYX33" s="7"/>
      <c r="AYY33" s="7"/>
      <c r="AYZ33" s="7"/>
      <c r="AZA33" s="7"/>
      <c r="AZB33" s="7"/>
      <c r="AZC33" s="7"/>
      <c r="AZD33" s="7"/>
      <c r="AZE33" s="7"/>
      <c r="AZF33" s="7"/>
      <c r="AZG33" s="7"/>
      <c r="AZH33" s="7"/>
      <c r="AZI33" s="7"/>
      <c r="AZJ33" s="7"/>
      <c r="AZK33" s="7"/>
      <c r="AZL33" s="7"/>
      <c r="AZM33" s="7"/>
      <c r="AZN33" s="7"/>
      <c r="AZO33" s="7"/>
      <c r="AZP33" s="7"/>
      <c r="AZQ33" s="7"/>
      <c r="AZR33" s="7"/>
      <c r="AZS33" s="7"/>
      <c r="AZT33" s="7"/>
      <c r="AZU33" s="7"/>
      <c r="AZV33" s="7"/>
      <c r="AZW33" s="7"/>
      <c r="AZX33" s="7"/>
      <c r="AZY33" s="7"/>
      <c r="AZZ33" s="7"/>
      <c r="BAA33" s="7"/>
      <c r="BAB33" s="7"/>
      <c r="BAC33" s="7"/>
      <c r="BAD33" s="7"/>
      <c r="BAE33" s="7"/>
      <c r="BAF33" s="7"/>
      <c r="BAG33" s="7"/>
      <c r="BAH33" s="7"/>
      <c r="BAI33" s="7"/>
      <c r="BAJ33" s="7"/>
      <c r="BAK33" s="7"/>
      <c r="BAL33" s="7"/>
      <c r="BAM33" s="7"/>
      <c r="BAN33" s="7"/>
      <c r="BAO33" s="7"/>
      <c r="BAP33" s="7"/>
      <c r="BAQ33" s="7"/>
      <c r="BAR33" s="7"/>
      <c r="BAS33" s="7"/>
      <c r="BAT33" s="7"/>
      <c r="BAU33" s="7"/>
      <c r="BAV33" s="7"/>
      <c r="BAW33" s="7"/>
      <c r="BAX33" s="7"/>
      <c r="BAY33" s="7"/>
      <c r="BAZ33" s="7"/>
      <c r="BBA33" s="7"/>
      <c r="BBB33" s="7"/>
      <c r="BBC33" s="7"/>
      <c r="BBD33" s="7"/>
      <c r="BBE33" s="7"/>
      <c r="BBF33" s="7"/>
      <c r="BBG33" s="7"/>
      <c r="BBH33" s="7"/>
      <c r="BBI33" s="7"/>
      <c r="BBJ33" s="7"/>
      <c r="BBK33" s="7"/>
      <c r="BBL33" s="7"/>
      <c r="BBM33" s="7"/>
      <c r="BBN33" s="7"/>
      <c r="BBO33" s="7"/>
      <c r="BBP33" s="7"/>
      <c r="BBQ33" s="7"/>
      <c r="BBR33" s="7"/>
      <c r="BBS33" s="7"/>
      <c r="BBT33" s="7"/>
      <c r="BBU33" s="7"/>
      <c r="BBV33" s="7"/>
      <c r="BBW33" s="7"/>
      <c r="BBX33" s="7"/>
      <c r="BBY33" s="7"/>
      <c r="BBZ33" s="7"/>
      <c r="BCA33" s="7"/>
      <c r="BCB33" s="7"/>
      <c r="BCC33" s="7"/>
      <c r="BCD33" s="7"/>
      <c r="BCE33" s="7"/>
      <c r="BCF33" s="7"/>
      <c r="BCG33" s="7"/>
      <c r="BCH33" s="7"/>
      <c r="BCI33" s="7"/>
      <c r="BCJ33" s="7"/>
      <c r="BCK33" s="7"/>
      <c r="BCL33" s="7"/>
      <c r="BCM33" s="7"/>
      <c r="BCN33" s="7"/>
      <c r="BCO33" s="7"/>
      <c r="BCP33" s="7"/>
      <c r="BCQ33" s="7"/>
      <c r="BCR33" s="7"/>
      <c r="BCS33" s="7"/>
      <c r="BCT33" s="7"/>
      <c r="BCU33" s="7"/>
      <c r="BCV33" s="7"/>
      <c r="BCW33" s="7"/>
      <c r="BCX33" s="7"/>
      <c r="BCY33" s="7"/>
      <c r="BCZ33" s="7"/>
      <c r="BDA33" s="7"/>
      <c r="BDB33" s="7"/>
      <c r="BDC33" s="7"/>
      <c r="BDD33" s="7"/>
      <c r="BDE33" s="7"/>
      <c r="BDF33" s="7"/>
      <c r="BDG33" s="7"/>
      <c r="BDH33" s="7"/>
      <c r="BDI33" s="7"/>
      <c r="BDJ33" s="7"/>
      <c r="BDK33" s="7"/>
      <c r="BDL33" s="7"/>
      <c r="BDM33" s="7"/>
      <c r="BDN33" s="7"/>
      <c r="BDO33" s="7"/>
      <c r="BDP33" s="7"/>
      <c r="BDQ33" s="7"/>
      <c r="BDR33" s="7"/>
      <c r="BDS33" s="7"/>
      <c r="BDT33" s="7"/>
      <c r="BDU33" s="7"/>
      <c r="BDV33" s="7"/>
      <c r="BDW33" s="7"/>
      <c r="BDX33" s="7"/>
      <c r="BDY33" s="7"/>
      <c r="BDZ33" s="7"/>
      <c r="BEA33" s="7"/>
      <c r="BEB33" s="7"/>
      <c r="BEC33" s="7"/>
      <c r="BED33" s="7"/>
      <c r="BEE33" s="7"/>
      <c r="BEF33" s="7"/>
      <c r="BEG33" s="7"/>
      <c r="BEH33" s="7"/>
      <c r="BEI33" s="7"/>
      <c r="BEJ33" s="7"/>
      <c r="BEK33" s="7"/>
      <c r="BEL33" s="7"/>
      <c r="BEM33" s="7"/>
      <c r="BEN33" s="7"/>
      <c r="BEO33" s="7"/>
      <c r="BEP33" s="7"/>
      <c r="BEQ33" s="7"/>
      <c r="BER33" s="7"/>
      <c r="BES33" s="7"/>
      <c r="BET33" s="7"/>
      <c r="BEU33" s="7"/>
      <c r="BEV33" s="7"/>
      <c r="BEW33" s="7"/>
      <c r="BEX33" s="7"/>
      <c r="BEY33" s="7"/>
      <c r="BEZ33" s="7"/>
      <c r="BFA33" s="7"/>
      <c r="BFB33" s="7"/>
      <c r="BFC33" s="7"/>
      <c r="BFD33" s="7"/>
      <c r="BFE33" s="7"/>
      <c r="BFF33" s="7"/>
      <c r="BFG33" s="7"/>
      <c r="BFH33" s="7"/>
      <c r="BFI33" s="7"/>
      <c r="BFJ33" s="7"/>
      <c r="BFK33" s="7"/>
      <c r="BFL33" s="7"/>
      <c r="BFM33" s="7"/>
      <c r="BFN33" s="7"/>
      <c r="BFO33" s="7"/>
      <c r="BFP33" s="7"/>
      <c r="BFQ33" s="7"/>
      <c r="BFR33" s="7"/>
      <c r="BFS33" s="7"/>
      <c r="BFT33" s="7"/>
      <c r="BFU33" s="7"/>
      <c r="BFV33" s="7"/>
      <c r="BFW33" s="7"/>
      <c r="BFX33" s="7"/>
      <c r="BFY33" s="7"/>
      <c r="BFZ33" s="7"/>
      <c r="BGA33" s="7"/>
      <c r="BGB33" s="7"/>
      <c r="BGC33" s="7"/>
      <c r="BGD33" s="7"/>
      <c r="BGE33" s="7"/>
      <c r="BGF33" s="7"/>
      <c r="BGG33" s="7"/>
      <c r="BGH33" s="7"/>
      <c r="BGI33" s="7"/>
      <c r="BGJ33" s="7"/>
      <c r="BGK33" s="7"/>
      <c r="BGL33" s="7"/>
      <c r="BGM33" s="7"/>
      <c r="BGN33" s="7"/>
      <c r="BGO33" s="7"/>
      <c r="BGP33" s="7"/>
      <c r="BGQ33" s="7"/>
      <c r="BGR33" s="7"/>
      <c r="BGS33" s="7"/>
      <c r="BGT33" s="7"/>
      <c r="BGU33" s="7"/>
      <c r="BGV33" s="7"/>
      <c r="BGX33" s="7"/>
      <c r="BGY33" s="7"/>
      <c r="BGZ33" s="7"/>
      <c r="BHA33" s="7"/>
      <c r="BHB33" s="7"/>
      <c r="BHC33" s="7"/>
      <c r="BHD33" s="7"/>
      <c r="BHE33" s="7"/>
      <c r="BHF33" s="7"/>
      <c r="BHG33" s="7"/>
      <c r="BHH33" s="7"/>
      <c r="BHI33" s="7"/>
      <c r="BHJ33" s="7"/>
      <c r="BHK33" s="7"/>
      <c r="BHL33" s="7"/>
      <c r="BHM33" s="7"/>
      <c r="BHN33" s="7"/>
      <c r="BHO33" s="7"/>
      <c r="BHP33" s="7"/>
      <c r="BHQ33" s="7"/>
      <c r="BHR33" s="7"/>
      <c r="BHS33" s="7"/>
      <c r="BHT33" s="7"/>
      <c r="BHU33" s="7"/>
      <c r="BHV33" s="7"/>
      <c r="BHW33" s="7"/>
      <c r="BHX33" s="7"/>
      <c r="BHY33" s="7"/>
      <c r="BHZ33" s="7"/>
      <c r="BIA33" s="7"/>
      <c r="BIB33" s="7"/>
      <c r="BIC33" s="7"/>
      <c r="BID33" s="7"/>
      <c r="BIE33" s="7"/>
      <c r="BIF33" s="7"/>
      <c r="BIG33" s="7"/>
      <c r="BIH33" s="7"/>
      <c r="BII33" s="7"/>
      <c r="BIJ33" s="7"/>
      <c r="BIK33" s="7"/>
      <c r="BIL33" s="7"/>
      <c r="BIM33" s="7"/>
      <c r="BIN33" s="7"/>
      <c r="BIO33" s="7"/>
      <c r="BIP33" s="7"/>
      <c r="BIQ33" s="7"/>
      <c r="BIR33" s="7"/>
      <c r="BIS33" s="7"/>
      <c r="BIT33" s="7"/>
      <c r="BIU33" s="7"/>
      <c r="BIV33" s="7"/>
      <c r="BIW33" s="7"/>
      <c r="BIX33" s="7"/>
      <c r="BIY33" s="7"/>
      <c r="BIZ33" s="7"/>
      <c r="BJA33" s="7"/>
      <c r="BJB33" s="7"/>
      <c r="BJC33" s="7"/>
      <c r="BJD33" s="7"/>
      <c r="BJE33" s="7"/>
      <c r="BJF33" s="7"/>
      <c r="BJG33" s="7"/>
      <c r="BJH33" s="7"/>
      <c r="BJI33" s="7"/>
      <c r="BJJ33" s="7"/>
      <c r="BJK33" s="7"/>
      <c r="BJL33" s="7"/>
      <c r="BJM33" s="7"/>
      <c r="BJN33" s="7"/>
      <c r="BJO33" s="7"/>
      <c r="BJP33" s="7"/>
      <c r="BJQ33" s="7"/>
      <c r="BJR33" s="7"/>
      <c r="BJS33" s="7"/>
      <c r="BJT33" s="7"/>
      <c r="BJU33" s="7"/>
      <c r="BJV33" s="7"/>
      <c r="BJW33" s="7"/>
      <c r="BJX33" s="7"/>
      <c r="BJY33" s="7"/>
      <c r="BJZ33" s="7"/>
      <c r="BKA33" s="7"/>
      <c r="BKB33" s="7"/>
      <c r="BKC33" s="7"/>
      <c r="BKD33" s="7"/>
      <c r="BKE33" s="7"/>
      <c r="BKF33" s="7"/>
      <c r="BKG33" s="7"/>
      <c r="BKH33" s="7"/>
      <c r="BKI33" s="7"/>
      <c r="BKJ33" s="7"/>
      <c r="BKK33" s="7"/>
      <c r="BKL33" s="7"/>
      <c r="BKM33" s="7"/>
      <c r="BKN33" s="7"/>
      <c r="BKO33" s="7"/>
      <c r="BKP33" s="7"/>
      <c r="BKQ33" s="7"/>
      <c r="BKR33" s="7"/>
      <c r="BKS33" s="7"/>
      <c r="BKT33" s="7"/>
      <c r="BKU33" s="7"/>
      <c r="BKV33" s="7"/>
      <c r="BKW33" s="7"/>
      <c r="BKX33" s="7"/>
      <c r="BKY33" s="7"/>
      <c r="BKZ33" s="7"/>
      <c r="BLA33" s="7"/>
      <c r="BLB33" s="7"/>
      <c r="BLC33" s="7"/>
      <c r="BLD33" s="7"/>
      <c r="BLE33" s="7"/>
      <c r="BLF33" s="7"/>
      <c r="BLG33" s="7"/>
      <c r="BLH33" s="7"/>
      <c r="BLI33" s="7"/>
      <c r="BLJ33" s="7"/>
      <c r="BLK33" s="7"/>
      <c r="BLL33" s="7"/>
      <c r="BLM33" s="7"/>
      <c r="BLN33" s="7"/>
      <c r="BLO33" s="7"/>
      <c r="BLP33" s="7"/>
      <c r="BLQ33" s="7"/>
      <c r="BLR33" s="7"/>
      <c r="BLS33" s="7"/>
      <c r="BLT33" s="7"/>
      <c r="BLU33" s="7"/>
      <c r="BLV33" s="7"/>
      <c r="BLW33" s="7"/>
      <c r="BLX33" s="7"/>
      <c r="BLY33" s="7"/>
      <c r="BLZ33" s="7"/>
      <c r="BMA33" s="7"/>
      <c r="BMB33" s="7"/>
      <c r="BMC33" s="7"/>
      <c r="BMD33" s="7"/>
      <c r="BME33" s="7"/>
      <c r="BMF33" s="7"/>
      <c r="BMG33" s="7"/>
      <c r="BMH33" s="7"/>
      <c r="BMI33" s="7"/>
      <c r="BMJ33" s="7"/>
      <c r="BMK33" s="7"/>
      <c r="BML33" s="7"/>
      <c r="BMM33" s="7"/>
      <c r="BMN33" s="7"/>
      <c r="BMO33" s="7"/>
      <c r="BMP33" s="7"/>
      <c r="BMQ33" s="7"/>
      <c r="BMR33" s="7"/>
      <c r="BMS33" s="7"/>
      <c r="BMT33" s="7"/>
      <c r="BMU33" s="7"/>
      <c r="BMV33" s="7"/>
      <c r="BMW33" s="7"/>
      <c r="BMX33" s="7"/>
      <c r="BMY33" s="7"/>
      <c r="BMZ33" s="7"/>
      <c r="BNA33" s="7"/>
      <c r="BNB33" s="7"/>
      <c r="BNC33" s="7"/>
      <c r="BND33" s="7"/>
      <c r="BNE33" s="7"/>
      <c r="BNF33" s="7"/>
      <c r="BNG33" s="7"/>
      <c r="BNH33" s="7"/>
      <c r="BNI33" s="7"/>
      <c r="BNJ33" s="7"/>
      <c r="BNK33" s="7"/>
      <c r="BNL33" s="7"/>
      <c r="BNM33" s="7"/>
      <c r="BNN33" s="7"/>
      <c r="BNO33" s="7"/>
      <c r="BNP33" s="7"/>
      <c r="BNQ33" s="7"/>
      <c r="BNR33" s="7"/>
      <c r="BNS33" s="7"/>
      <c r="BNT33" s="7"/>
      <c r="BNU33" s="7"/>
      <c r="BNV33" s="7"/>
      <c r="BNW33" s="7"/>
      <c r="BNX33" s="7"/>
      <c r="BNY33" s="7"/>
      <c r="BNZ33" s="7"/>
      <c r="BOA33" s="7"/>
      <c r="BOB33" s="7"/>
      <c r="BOC33" s="7"/>
      <c r="BOD33" s="7"/>
      <c r="BOE33" s="7"/>
      <c r="BOF33" s="7"/>
      <c r="BOG33" s="7"/>
      <c r="BOH33" s="7"/>
      <c r="BOI33" s="7"/>
      <c r="BOJ33" s="7"/>
      <c r="BOK33" s="7"/>
      <c r="BOL33" s="7"/>
      <c r="BOM33" s="7"/>
      <c r="BON33" s="7"/>
      <c r="BOO33" s="7"/>
      <c r="BOP33" s="7"/>
      <c r="BOQ33" s="7"/>
      <c r="BOR33" s="7"/>
      <c r="BOS33" s="7"/>
      <c r="BOT33" s="7"/>
      <c r="BOU33" s="7"/>
      <c r="BOV33" s="7"/>
      <c r="BOW33" s="7"/>
      <c r="BOX33" s="7"/>
      <c r="BOY33" s="7"/>
      <c r="BOZ33" s="7"/>
      <c r="BPA33" s="7"/>
      <c r="BPB33" s="7"/>
      <c r="BPC33" s="7"/>
      <c r="BPD33" s="7"/>
      <c r="BPE33" s="7"/>
      <c r="BPF33" s="7"/>
      <c r="BPG33" s="7"/>
      <c r="BPH33" s="7"/>
      <c r="BPI33" s="7"/>
      <c r="BPJ33" s="7"/>
      <c r="BPK33" s="7"/>
      <c r="BPL33" s="7"/>
      <c r="BPM33" s="7"/>
      <c r="BPN33" s="7"/>
      <c r="BPO33" s="7"/>
      <c r="BPP33" s="7"/>
      <c r="BPQ33" s="7"/>
      <c r="BPR33" s="7"/>
      <c r="BPS33" s="7"/>
      <c r="BPT33" s="7"/>
      <c r="BPU33" s="7"/>
      <c r="BPV33" s="7"/>
      <c r="BPW33" s="7"/>
      <c r="BPX33" s="7"/>
      <c r="BPY33" s="7"/>
      <c r="BPZ33" s="7"/>
      <c r="BQA33" s="7"/>
      <c r="BQB33" s="7"/>
      <c r="BQC33" s="7"/>
      <c r="BQD33" s="7"/>
      <c r="BQE33" s="7"/>
      <c r="BQF33" s="7"/>
      <c r="BQG33" s="7"/>
      <c r="BQH33" s="7"/>
      <c r="BQI33" s="7"/>
      <c r="BQJ33" s="7"/>
      <c r="BQK33" s="7"/>
      <c r="BQL33" s="7"/>
      <c r="BQM33" s="7"/>
      <c r="BQN33" s="7"/>
      <c r="BQO33" s="7"/>
      <c r="BQP33" s="7"/>
      <c r="BQQ33" s="7"/>
      <c r="BQR33" s="7"/>
      <c r="BQT33" s="7"/>
      <c r="BQU33" s="7"/>
      <c r="BQV33" s="7"/>
      <c r="BQW33" s="7"/>
      <c r="BQX33" s="7"/>
      <c r="BQY33" s="7"/>
      <c r="BQZ33" s="7"/>
      <c r="BRA33" s="7"/>
      <c r="BRB33" s="7"/>
      <c r="BRC33" s="7"/>
      <c r="BRD33" s="7"/>
      <c r="BRE33" s="7"/>
      <c r="BRF33" s="7"/>
      <c r="BRG33" s="7"/>
      <c r="BRH33" s="7"/>
      <c r="BRI33" s="7"/>
      <c r="BRJ33" s="7"/>
      <c r="BRK33" s="7"/>
      <c r="BRL33" s="7"/>
      <c r="BRM33" s="7"/>
      <c r="BRN33" s="7"/>
      <c r="BRO33" s="7"/>
      <c r="BRP33" s="7"/>
      <c r="BRQ33" s="7"/>
      <c r="BRR33" s="7"/>
      <c r="BRS33" s="7"/>
      <c r="BRT33" s="7"/>
      <c r="BRU33" s="7"/>
      <c r="BRV33" s="7"/>
      <c r="BRW33" s="7"/>
      <c r="BRX33" s="7"/>
      <c r="BRY33" s="7"/>
      <c r="BRZ33" s="7"/>
      <c r="BSA33" s="7"/>
      <c r="BSB33" s="7"/>
      <c r="BSC33" s="7"/>
      <c r="BSD33" s="7"/>
      <c r="BSE33" s="7"/>
      <c r="BSF33" s="7"/>
      <c r="BSG33" s="7"/>
      <c r="BSH33" s="7"/>
      <c r="BSI33" s="7"/>
      <c r="BSJ33" s="7"/>
      <c r="BSK33" s="7"/>
      <c r="BSL33" s="7"/>
      <c r="BSM33" s="7"/>
      <c r="BSN33" s="7"/>
      <c r="BSO33" s="7"/>
      <c r="BSP33" s="7"/>
      <c r="BSQ33" s="7"/>
      <c r="BSR33" s="7"/>
      <c r="BSS33" s="7"/>
      <c r="BST33" s="7"/>
      <c r="BSU33" s="7"/>
      <c r="BSV33" s="7"/>
      <c r="BSW33" s="7"/>
      <c r="BSX33" s="7"/>
      <c r="BSY33" s="7"/>
      <c r="BSZ33" s="7"/>
      <c r="BTA33" s="7"/>
      <c r="BTB33" s="7"/>
      <c r="BTC33" s="7"/>
      <c r="BTD33" s="7"/>
      <c r="BTE33" s="7"/>
      <c r="BTF33" s="7"/>
      <c r="BTG33" s="7"/>
      <c r="BTH33" s="7"/>
      <c r="BTI33" s="7"/>
      <c r="BTJ33" s="7"/>
      <c r="BTK33" s="7"/>
      <c r="BTL33" s="7"/>
      <c r="BTM33" s="7"/>
      <c r="BTN33" s="7"/>
      <c r="BTO33" s="7"/>
      <c r="BTP33" s="7"/>
      <c r="BTQ33" s="7"/>
      <c r="BTR33" s="7"/>
      <c r="BTS33" s="7"/>
      <c r="BTT33" s="7"/>
      <c r="BTU33" s="7"/>
      <c r="BTV33" s="7"/>
      <c r="BTW33" s="7"/>
      <c r="BTX33" s="7"/>
      <c r="BTY33" s="7"/>
      <c r="BTZ33" s="7"/>
      <c r="BUA33" s="7"/>
      <c r="BUB33" s="7"/>
      <c r="BUC33" s="7"/>
      <c r="BUD33" s="7"/>
      <c r="BUE33" s="7"/>
      <c r="BUF33" s="7"/>
      <c r="BUG33" s="7"/>
      <c r="BUH33" s="7"/>
      <c r="BUI33" s="7"/>
      <c r="BUJ33" s="7"/>
      <c r="BUK33" s="7"/>
      <c r="BUL33" s="7"/>
      <c r="BUM33" s="7"/>
      <c r="BUN33" s="7"/>
      <c r="BUO33" s="7"/>
      <c r="BUP33" s="7"/>
      <c r="BUQ33" s="7"/>
      <c r="BUR33" s="7"/>
      <c r="BUS33" s="7"/>
      <c r="BUT33" s="7"/>
      <c r="BUU33" s="7"/>
      <c r="BUV33" s="7"/>
      <c r="BUW33" s="7"/>
      <c r="BUX33" s="7"/>
      <c r="BUY33" s="7"/>
      <c r="BUZ33" s="7"/>
      <c r="BVA33" s="7"/>
      <c r="BVB33" s="7"/>
      <c r="BVC33" s="7"/>
      <c r="BVD33" s="7"/>
      <c r="BVE33" s="7"/>
      <c r="BVF33" s="7"/>
      <c r="BVG33" s="7"/>
      <c r="BVH33" s="7"/>
      <c r="BVI33" s="7"/>
      <c r="BVJ33" s="7"/>
      <c r="BVK33" s="7"/>
      <c r="BVL33" s="7"/>
      <c r="BVM33" s="7"/>
      <c r="BVN33" s="7"/>
      <c r="BVO33" s="7"/>
      <c r="BVP33" s="7"/>
      <c r="BVQ33" s="7"/>
      <c r="BVR33" s="7"/>
      <c r="BVS33" s="7"/>
      <c r="BVT33" s="7"/>
      <c r="BVU33" s="7"/>
      <c r="BVV33" s="7"/>
      <c r="BVW33" s="7"/>
      <c r="BVX33" s="7"/>
      <c r="BVY33" s="7"/>
      <c r="BVZ33" s="7"/>
      <c r="BWA33" s="7"/>
      <c r="BWB33" s="7"/>
      <c r="BWC33" s="7"/>
      <c r="BWD33" s="7"/>
      <c r="BWE33" s="7"/>
      <c r="BWF33" s="7"/>
      <c r="BWG33" s="7"/>
      <c r="BWH33" s="7"/>
      <c r="BWI33" s="7"/>
      <c r="BWJ33" s="7"/>
      <c r="BWK33" s="7"/>
      <c r="BWL33" s="7"/>
      <c r="BWM33" s="7"/>
      <c r="BWN33" s="7"/>
      <c r="BWO33" s="7"/>
      <c r="BWP33" s="7"/>
      <c r="BWQ33" s="7"/>
      <c r="BWR33" s="7"/>
      <c r="BWS33" s="7"/>
      <c r="BWT33" s="7"/>
      <c r="BWU33" s="7"/>
      <c r="BWV33" s="7"/>
      <c r="BWW33" s="7"/>
      <c r="BWX33" s="7"/>
      <c r="BWY33" s="7"/>
      <c r="BWZ33" s="7"/>
      <c r="BXA33" s="7"/>
      <c r="BXB33" s="7"/>
      <c r="BXC33" s="7"/>
      <c r="BXD33" s="7"/>
      <c r="BXE33" s="7"/>
      <c r="BXF33" s="7"/>
      <c r="BXG33" s="7"/>
      <c r="BXH33" s="7"/>
      <c r="BXI33" s="7"/>
      <c r="BXJ33" s="7"/>
      <c r="BXK33" s="7"/>
      <c r="BXL33" s="7"/>
      <c r="BXM33" s="7"/>
      <c r="BXN33" s="7"/>
      <c r="BXO33" s="7"/>
      <c r="BXP33" s="7"/>
      <c r="BXQ33" s="7"/>
      <c r="BXR33" s="7"/>
      <c r="BXS33" s="7"/>
      <c r="BXT33" s="7"/>
      <c r="BXU33" s="7"/>
      <c r="BXV33" s="7"/>
      <c r="BXW33" s="7"/>
      <c r="BXX33" s="7"/>
      <c r="BXY33" s="7"/>
      <c r="BXZ33" s="7"/>
      <c r="BYA33" s="7"/>
      <c r="BYB33" s="7"/>
      <c r="BYC33" s="7"/>
      <c r="BYD33" s="7"/>
      <c r="BYE33" s="7"/>
      <c r="BYF33" s="7"/>
      <c r="BYG33" s="7"/>
      <c r="BYH33" s="7"/>
      <c r="BYI33" s="7"/>
      <c r="BYJ33" s="7"/>
      <c r="BYK33" s="7"/>
      <c r="BYL33" s="7"/>
      <c r="BYM33" s="7"/>
      <c r="BYN33" s="7"/>
      <c r="BYO33" s="7"/>
      <c r="BYP33" s="7"/>
      <c r="BYQ33" s="7"/>
      <c r="BYR33" s="7"/>
      <c r="BYS33" s="7"/>
      <c r="BYT33" s="7"/>
      <c r="BYU33" s="7"/>
      <c r="BYV33" s="7"/>
      <c r="BYW33" s="7"/>
      <c r="BYX33" s="7"/>
      <c r="BYY33" s="7"/>
      <c r="BYZ33" s="7"/>
      <c r="BZA33" s="7"/>
      <c r="BZB33" s="7"/>
      <c r="BZC33" s="7"/>
      <c r="BZD33" s="7"/>
      <c r="BZE33" s="7"/>
      <c r="BZF33" s="7"/>
      <c r="BZG33" s="7"/>
      <c r="BZH33" s="7"/>
      <c r="BZI33" s="7"/>
      <c r="BZJ33" s="7"/>
      <c r="BZK33" s="7"/>
      <c r="BZL33" s="7"/>
      <c r="BZM33" s="7"/>
      <c r="BZN33" s="7"/>
      <c r="BZO33" s="7"/>
      <c r="BZP33" s="7"/>
      <c r="BZQ33" s="7"/>
      <c r="BZR33" s="7"/>
      <c r="BZS33" s="7"/>
      <c r="BZT33" s="7"/>
      <c r="BZU33" s="7"/>
      <c r="BZV33" s="7"/>
      <c r="BZW33" s="7"/>
      <c r="BZX33" s="7"/>
      <c r="BZY33" s="7"/>
      <c r="BZZ33" s="7"/>
      <c r="CAA33" s="7"/>
      <c r="CAB33" s="7"/>
      <c r="CAC33" s="7"/>
      <c r="CAD33" s="7"/>
      <c r="CAE33" s="7"/>
      <c r="CAF33" s="7"/>
      <c r="CAG33" s="7"/>
      <c r="CAH33" s="7"/>
      <c r="CAI33" s="7"/>
      <c r="CAJ33" s="7"/>
      <c r="CAK33" s="7"/>
      <c r="CAL33" s="7"/>
      <c r="CAM33" s="7"/>
      <c r="CAN33" s="7"/>
      <c r="CAP33" s="7"/>
      <c r="CAQ33" s="7"/>
      <c r="CAR33" s="7"/>
      <c r="CAS33" s="7"/>
      <c r="CAT33" s="7"/>
      <c r="CAU33" s="7"/>
      <c r="CAV33" s="7"/>
      <c r="CAW33" s="7"/>
      <c r="CAX33" s="7"/>
      <c r="CAY33" s="7"/>
      <c r="CAZ33" s="7"/>
      <c r="CBA33" s="7"/>
      <c r="CBB33" s="7"/>
      <c r="CBC33" s="7"/>
      <c r="CBD33" s="7"/>
      <c r="CBE33" s="7"/>
      <c r="CBF33" s="7"/>
      <c r="CBG33" s="7"/>
      <c r="CBH33" s="7"/>
      <c r="CBI33" s="7"/>
      <c r="CBJ33" s="7"/>
      <c r="CBK33" s="7"/>
      <c r="CBL33" s="7"/>
      <c r="CBM33" s="7"/>
      <c r="CBN33" s="7"/>
      <c r="CBO33" s="7"/>
      <c r="CBP33" s="7"/>
      <c r="CBQ33" s="7"/>
      <c r="CBR33" s="7"/>
      <c r="CBS33" s="7"/>
      <c r="CBT33" s="7"/>
      <c r="CBU33" s="7"/>
      <c r="CBV33" s="7"/>
      <c r="CBW33" s="7"/>
      <c r="CBX33" s="7"/>
      <c r="CBY33" s="7"/>
      <c r="CBZ33" s="7"/>
      <c r="CCA33" s="7"/>
      <c r="CCB33" s="7"/>
      <c r="CCC33" s="7"/>
      <c r="CCD33" s="7"/>
      <c r="CCE33" s="7"/>
      <c r="CCF33" s="7"/>
      <c r="CCG33" s="7"/>
      <c r="CCH33" s="7"/>
      <c r="CCI33" s="7"/>
      <c r="CCJ33" s="7"/>
      <c r="CCK33" s="7"/>
      <c r="CCL33" s="7"/>
      <c r="CCM33" s="7"/>
      <c r="CCN33" s="7"/>
      <c r="CCO33" s="7"/>
      <c r="CCP33" s="7"/>
      <c r="CCQ33" s="7"/>
      <c r="CCR33" s="7"/>
      <c r="CCS33" s="7"/>
      <c r="CCT33" s="7"/>
      <c r="CCU33" s="7"/>
      <c r="CCV33" s="7"/>
      <c r="CCW33" s="7"/>
      <c r="CCX33" s="7"/>
      <c r="CCY33" s="7"/>
      <c r="CCZ33" s="7"/>
      <c r="CDA33" s="7"/>
      <c r="CDB33" s="7"/>
      <c r="CDC33" s="7"/>
      <c r="CDD33" s="7"/>
      <c r="CDE33" s="7"/>
      <c r="CDF33" s="7"/>
      <c r="CDG33" s="7"/>
      <c r="CDH33" s="7"/>
      <c r="CDI33" s="7"/>
      <c r="CDJ33" s="7"/>
      <c r="CDK33" s="7"/>
      <c r="CDL33" s="7"/>
      <c r="CDM33" s="7"/>
      <c r="CDN33" s="7"/>
      <c r="CDO33" s="7"/>
      <c r="CDP33" s="7"/>
      <c r="CDQ33" s="7"/>
      <c r="CDR33" s="7"/>
      <c r="CDS33" s="7"/>
      <c r="CDT33" s="7"/>
      <c r="CDU33" s="7"/>
      <c r="CDV33" s="7"/>
      <c r="CDW33" s="7"/>
      <c r="CDX33" s="7"/>
      <c r="CDY33" s="7"/>
      <c r="CDZ33" s="7"/>
      <c r="CEA33" s="7"/>
      <c r="CEB33" s="7"/>
      <c r="CEC33" s="7"/>
      <c r="CED33" s="7"/>
      <c r="CEE33" s="7"/>
      <c r="CEF33" s="7"/>
      <c r="CEG33" s="7"/>
      <c r="CEH33" s="7"/>
      <c r="CEI33" s="7"/>
      <c r="CEJ33" s="7"/>
      <c r="CEK33" s="7"/>
      <c r="CEL33" s="7"/>
      <c r="CEM33" s="7"/>
      <c r="CEN33" s="7"/>
      <c r="CEO33" s="7"/>
      <c r="CEP33" s="7"/>
      <c r="CEQ33" s="7"/>
      <c r="CER33" s="7"/>
      <c r="CES33" s="7"/>
      <c r="CET33" s="7"/>
      <c r="CEU33" s="7"/>
      <c r="CEV33" s="7"/>
      <c r="CEW33" s="7"/>
      <c r="CEX33" s="7"/>
      <c r="CEY33" s="7"/>
      <c r="CEZ33" s="7"/>
      <c r="CFA33" s="7"/>
      <c r="CFB33" s="7"/>
      <c r="CFC33" s="7"/>
      <c r="CFD33" s="7"/>
      <c r="CFE33" s="7"/>
      <c r="CFF33" s="7"/>
      <c r="CFG33" s="7"/>
      <c r="CFH33" s="7"/>
      <c r="CFI33" s="7"/>
      <c r="CFJ33" s="7"/>
      <c r="CFK33" s="7"/>
      <c r="CFL33" s="7"/>
      <c r="CFM33" s="7"/>
      <c r="CFN33" s="7"/>
      <c r="CFO33" s="7"/>
      <c r="CFP33" s="7"/>
      <c r="CFQ33" s="7"/>
      <c r="CFR33" s="7"/>
      <c r="CFS33" s="7"/>
      <c r="CFT33" s="7"/>
      <c r="CFU33" s="7"/>
      <c r="CFV33" s="7"/>
      <c r="CFW33" s="7"/>
      <c r="CFX33" s="7"/>
      <c r="CFY33" s="7"/>
      <c r="CFZ33" s="7"/>
      <c r="CGA33" s="7"/>
      <c r="CGB33" s="7"/>
      <c r="CGC33" s="7"/>
      <c r="CGD33" s="7"/>
      <c r="CGE33" s="7"/>
      <c r="CGF33" s="7"/>
      <c r="CGG33" s="7"/>
      <c r="CGH33" s="7"/>
      <c r="CGI33" s="7"/>
      <c r="CGJ33" s="7"/>
      <c r="CGK33" s="7"/>
      <c r="CGL33" s="7"/>
      <c r="CGM33" s="7"/>
      <c r="CGN33" s="7"/>
      <c r="CGO33" s="7"/>
      <c r="CGP33" s="7"/>
      <c r="CGQ33" s="7"/>
      <c r="CGR33" s="7"/>
      <c r="CGS33" s="7"/>
      <c r="CGT33" s="7"/>
      <c r="CGU33" s="7"/>
      <c r="CGV33" s="7"/>
      <c r="CGW33" s="7"/>
      <c r="CGX33" s="7"/>
      <c r="CGY33" s="7"/>
      <c r="CGZ33" s="7"/>
      <c r="CHA33" s="7"/>
      <c r="CHB33" s="7"/>
      <c r="CHC33" s="7"/>
      <c r="CHD33" s="7"/>
      <c r="CHE33" s="7"/>
      <c r="CHF33" s="7"/>
      <c r="CHG33" s="7"/>
      <c r="CHH33" s="7"/>
      <c r="CHI33" s="7"/>
      <c r="CHJ33" s="7"/>
      <c r="CHK33" s="7"/>
      <c r="CHL33" s="7"/>
      <c r="CHM33" s="7"/>
      <c r="CHN33" s="7"/>
      <c r="CHO33" s="7"/>
      <c r="CHP33" s="7"/>
      <c r="CHQ33" s="7"/>
      <c r="CHR33" s="7"/>
      <c r="CHS33" s="7"/>
      <c r="CHT33" s="7"/>
      <c r="CHU33" s="7"/>
      <c r="CHV33" s="7"/>
      <c r="CHW33" s="7"/>
      <c r="CHX33" s="7"/>
      <c r="CHY33" s="7"/>
      <c r="CHZ33" s="7"/>
      <c r="CIA33" s="7"/>
      <c r="CIB33" s="7"/>
      <c r="CIC33" s="7"/>
      <c r="CID33" s="7"/>
      <c r="CIE33" s="7"/>
      <c r="CIF33" s="7"/>
      <c r="CIG33" s="7"/>
      <c r="CIH33" s="7"/>
      <c r="CII33" s="7"/>
      <c r="CIJ33" s="7"/>
      <c r="CIK33" s="7"/>
      <c r="CIL33" s="7"/>
      <c r="CIM33" s="7"/>
      <c r="CIN33" s="7"/>
      <c r="CIO33" s="7"/>
      <c r="CIP33" s="7"/>
      <c r="CIQ33" s="7"/>
      <c r="CIR33" s="7"/>
      <c r="CIS33" s="7"/>
      <c r="CIT33" s="7"/>
      <c r="CIU33" s="7"/>
      <c r="CIV33" s="7"/>
      <c r="CIW33" s="7"/>
      <c r="CIX33" s="7"/>
      <c r="CIY33" s="7"/>
      <c r="CIZ33" s="7"/>
      <c r="CJA33" s="7"/>
      <c r="CJB33" s="7"/>
      <c r="CJC33" s="7"/>
      <c r="CJD33" s="7"/>
      <c r="CJE33" s="7"/>
      <c r="CJF33" s="7"/>
      <c r="CJG33" s="7"/>
      <c r="CJH33" s="7"/>
      <c r="CJI33" s="7"/>
      <c r="CJJ33" s="7"/>
      <c r="CJK33" s="7"/>
      <c r="CJL33" s="7"/>
      <c r="CJM33" s="7"/>
      <c r="CJN33" s="7"/>
      <c r="CJO33" s="7"/>
      <c r="CJP33" s="7"/>
      <c r="CJQ33" s="7"/>
      <c r="CJR33" s="7"/>
      <c r="CJS33" s="7"/>
      <c r="CJT33" s="7"/>
      <c r="CJU33" s="7"/>
      <c r="CJV33" s="7"/>
      <c r="CJW33" s="7"/>
      <c r="CJX33" s="7"/>
      <c r="CJY33" s="7"/>
      <c r="CJZ33" s="7"/>
      <c r="CKA33" s="7"/>
      <c r="CKB33" s="7"/>
      <c r="CKC33" s="7"/>
      <c r="CKD33" s="7"/>
      <c r="CKE33" s="7"/>
      <c r="CKF33" s="7"/>
      <c r="CKG33" s="7"/>
      <c r="CKH33" s="7"/>
      <c r="CKI33" s="7"/>
      <c r="CKJ33" s="7"/>
      <c r="CKL33" s="7"/>
      <c r="CKM33" s="7"/>
      <c r="CKN33" s="7"/>
      <c r="CKO33" s="7"/>
      <c r="CKP33" s="7"/>
      <c r="CKQ33" s="7"/>
      <c r="CKR33" s="7"/>
      <c r="CKS33" s="7"/>
      <c r="CKT33" s="7"/>
      <c r="CKU33" s="7"/>
      <c r="CKV33" s="7"/>
      <c r="CKW33" s="7"/>
      <c r="CKX33" s="7"/>
      <c r="CKY33" s="7"/>
      <c r="CKZ33" s="7"/>
      <c r="CLA33" s="7"/>
      <c r="CLB33" s="7"/>
      <c r="CLC33" s="7"/>
      <c r="CLD33" s="7"/>
      <c r="CLE33" s="7"/>
      <c r="CLF33" s="7"/>
      <c r="CLG33" s="7"/>
      <c r="CLH33" s="7"/>
      <c r="CLI33" s="7"/>
      <c r="CLJ33" s="7"/>
      <c r="CLK33" s="7"/>
      <c r="CLL33" s="7"/>
      <c r="CLM33" s="7"/>
      <c r="CLN33" s="7"/>
      <c r="CLO33" s="7"/>
      <c r="CLP33" s="7"/>
      <c r="CLQ33" s="7"/>
      <c r="CLR33" s="7"/>
      <c r="CLS33" s="7"/>
      <c r="CLT33" s="7"/>
      <c r="CLU33" s="7"/>
      <c r="CLV33" s="7"/>
      <c r="CLW33" s="7"/>
      <c r="CLX33" s="7"/>
      <c r="CLY33" s="7"/>
      <c r="CLZ33" s="7"/>
      <c r="CMA33" s="7"/>
      <c r="CMB33" s="7"/>
      <c r="CMC33" s="7"/>
      <c r="CMD33" s="7"/>
      <c r="CME33" s="7"/>
      <c r="CMF33" s="7"/>
      <c r="CMG33" s="7"/>
      <c r="CMH33" s="7"/>
      <c r="CMI33" s="7"/>
      <c r="CMJ33" s="7"/>
      <c r="CMK33" s="7"/>
      <c r="CML33" s="7"/>
      <c r="CMM33" s="7"/>
      <c r="CMN33" s="7"/>
      <c r="CMO33" s="7"/>
      <c r="CMP33" s="7"/>
      <c r="CMQ33" s="7"/>
      <c r="CMR33" s="7"/>
      <c r="CMS33" s="7"/>
      <c r="CMT33" s="7"/>
      <c r="CMU33" s="7"/>
      <c r="CMV33" s="7"/>
      <c r="CMW33" s="7"/>
      <c r="CMX33" s="7"/>
      <c r="CMY33" s="7"/>
      <c r="CMZ33" s="7"/>
      <c r="CNA33" s="7"/>
      <c r="CNB33" s="7"/>
      <c r="CNC33" s="7"/>
      <c r="CND33" s="7"/>
      <c r="CNE33" s="7"/>
      <c r="CNF33" s="7"/>
      <c r="CNG33" s="7"/>
      <c r="CNH33" s="7"/>
      <c r="CNI33" s="7"/>
      <c r="CNJ33" s="7"/>
      <c r="CNK33" s="7"/>
      <c r="CNL33" s="7"/>
      <c r="CNM33" s="7"/>
      <c r="CNN33" s="7"/>
      <c r="CNO33" s="7"/>
      <c r="CNP33" s="7"/>
      <c r="CNQ33" s="7"/>
      <c r="CNR33" s="7"/>
      <c r="CNS33" s="7"/>
      <c r="CNT33" s="7"/>
      <c r="CNU33" s="7"/>
      <c r="CNV33" s="7"/>
      <c r="CNW33" s="7"/>
      <c r="CNX33" s="7"/>
      <c r="CNY33" s="7"/>
      <c r="CNZ33" s="7"/>
      <c r="COA33" s="7"/>
      <c r="COB33" s="7"/>
      <c r="COC33" s="7"/>
      <c r="COD33" s="7"/>
      <c r="COE33" s="7"/>
      <c r="COF33" s="7"/>
      <c r="COG33" s="7"/>
      <c r="COH33" s="7"/>
      <c r="COI33" s="7"/>
      <c r="COJ33" s="7"/>
      <c r="COK33" s="7"/>
      <c r="COL33" s="7"/>
      <c r="COM33" s="7"/>
      <c r="CON33" s="7"/>
      <c r="COO33" s="7"/>
      <c r="COP33" s="7"/>
      <c r="COQ33" s="7"/>
      <c r="COR33" s="7"/>
      <c r="COS33" s="7"/>
      <c r="COT33" s="7"/>
      <c r="COU33" s="7"/>
      <c r="COV33" s="7"/>
      <c r="COW33" s="7"/>
      <c r="COX33" s="7"/>
      <c r="COY33" s="7"/>
      <c r="COZ33" s="7"/>
      <c r="CPA33" s="7"/>
      <c r="CPB33" s="7"/>
      <c r="CPC33" s="7"/>
      <c r="CPD33" s="7"/>
      <c r="CPE33" s="7"/>
      <c r="CPF33" s="7"/>
      <c r="CPG33" s="7"/>
      <c r="CPH33" s="7"/>
      <c r="CPI33" s="7"/>
      <c r="CPJ33" s="7"/>
      <c r="CPK33" s="7"/>
      <c r="CPL33" s="7"/>
      <c r="CPM33" s="7"/>
      <c r="CPN33" s="7"/>
      <c r="CPO33" s="7"/>
      <c r="CPP33" s="7"/>
      <c r="CPQ33" s="7"/>
      <c r="CPR33" s="7"/>
      <c r="CPS33" s="7"/>
      <c r="CPT33" s="7"/>
      <c r="CPU33" s="7"/>
      <c r="CPV33" s="7"/>
      <c r="CPW33" s="7"/>
      <c r="CPX33" s="7"/>
      <c r="CPY33" s="7"/>
      <c r="CPZ33" s="7"/>
      <c r="CQA33" s="7"/>
      <c r="CQB33" s="7"/>
      <c r="CQC33" s="7"/>
      <c r="CQD33" s="7"/>
      <c r="CQE33" s="7"/>
      <c r="CQF33" s="7"/>
      <c r="CQG33" s="7"/>
      <c r="CQH33" s="7"/>
      <c r="CQI33" s="7"/>
      <c r="CQJ33" s="7"/>
      <c r="CQK33" s="7"/>
      <c r="CQL33" s="7"/>
      <c r="CQM33" s="7"/>
      <c r="CQN33" s="7"/>
      <c r="CQO33" s="7"/>
      <c r="CQP33" s="7"/>
      <c r="CQQ33" s="7"/>
      <c r="CQR33" s="7"/>
      <c r="CQS33" s="7"/>
      <c r="CQT33" s="7"/>
      <c r="CQU33" s="7"/>
      <c r="CQV33" s="7"/>
      <c r="CQW33" s="7"/>
      <c r="CQX33" s="7"/>
      <c r="CQY33" s="7"/>
      <c r="CQZ33" s="7"/>
      <c r="CRA33" s="7"/>
      <c r="CRB33" s="7"/>
      <c r="CRC33" s="7"/>
      <c r="CRD33" s="7"/>
      <c r="CRE33" s="7"/>
      <c r="CRF33" s="7"/>
      <c r="CRG33" s="7"/>
      <c r="CRH33" s="7"/>
      <c r="CRI33" s="7"/>
      <c r="CRJ33" s="7"/>
      <c r="CRK33" s="7"/>
      <c r="CRL33" s="7"/>
      <c r="CRM33" s="7"/>
      <c r="CRN33" s="7"/>
      <c r="CRO33" s="7"/>
      <c r="CRP33" s="7"/>
      <c r="CRQ33" s="7"/>
      <c r="CRR33" s="7"/>
      <c r="CRS33" s="7"/>
      <c r="CRT33" s="7"/>
      <c r="CRU33" s="7"/>
      <c r="CRV33" s="7"/>
      <c r="CRW33" s="7"/>
      <c r="CRX33" s="7"/>
      <c r="CRY33" s="7"/>
      <c r="CRZ33" s="7"/>
      <c r="CSA33" s="7"/>
      <c r="CSB33" s="7"/>
      <c r="CSC33" s="7"/>
      <c r="CSD33" s="7"/>
      <c r="CSE33" s="7"/>
      <c r="CSF33" s="7"/>
      <c r="CSG33" s="7"/>
      <c r="CSH33" s="7"/>
      <c r="CSI33" s="7"/>
      <c r="CSJ33" s="7"/>
      <c r="CSK33" s="7"/>
      <c r="CSL33" s="7"/>
      <c r="CSM33" s="7"/>
      <c r="CSN33" s="7"/>
      <c r="CSO33" s="7"/>
      <c r="CSP33" s="7"/>
      <c r="CSQ33" s="7"/>
      <c r="CSR33" s="7"/>
      <c r="CSS33" s="7"/>
      <c r="CST33" s="7"/>
      <c r="CSU33" s="7"/>
      <c r="CSV33" s="7"/>
      <c r="CSW33" s="7"/>
      <c r="CSX33" s="7"/>
      <c r="CSY33" s="7"/>
      <c r="CSZ33" s="7"/>
      <c r="CTA33" s="7"/>
      <c r="CTB33" s="7"/>
      <c r="CTC33" s="7"/>
      <c r="CTD33" s="7"/>
      <c r="CTE33" s="7"/>
      <c r="CTF33" s="7"/>
      <c r="CTG33" s="7"/>
      <c r="CTH33" s="7"/>
      <c r="CTI33" s="7"/>
      <c r="CTJ33" s="7"/>
      <c r="CTK33" s="7"/>
      <c r="CTL33" s="7"/>
      <c r="CTM33" s="7"/>
      <c r="CTN33" s="7"/>
      <c r="CTO33" s="7"/>
      <c r="CTP33" s="7"/>
      <c r="CTQ33" s="7"/>
      <c r="CTR33" s="7"/>
      <c r="CTS33" s="7"/>
      <c r="CTT33" s="7"/>
      <c r="CTU33" s="7"/>
      <c r="CTV33" s="7"/>
      <c r="CTW33" s="7"/>
      <c r="CTX33" s="7"/>
      <c r="CTY33" s="7"/>
      <c r="CTZ33" s="7"/>
      <c r="CUA33" s="7"/>
      <c r="CUB33" s="7"/>
      <c r="CUC33" s="7"/>
      <c r="CUD33" s="7"/>
      <c r="CUE33" s="7"/>
      <c r="CUF33" s="7"/>
      <c r="CUH33" s="7"/>
      <c r="CUI33" s="7"/>
      <c r="CUJ33" s="7"/>
      <c r="CUK33" s="7"/>
      <c r="CUL33" s="7"/>
      <c r="CUM33" s="7"/>
      <c r="CUN33" s="7"/>
      <c r="CUO33" s="7"/>
      <c r="CUP33" s="7"/>
      <c r="CUQ33" s="7"/>
      <c r="CUR33" s="7"/>
      <c r="CUS33" s="7"/>
      <c r="CUT33" s="7"/>
      <c r="CUU33" s="7"/>
      <c r="CUV33" s="7"/>
      <c r="CUW33" s="7"/>
      <c r="CUX33" s="7"/>
      <c r="CUY33" s="7"/>
      <c r="CUZ33" s="7"/>
      <c r="CVA33" s="7"/>
      <c r="CVB33" s="7"/>
      <c r="CVC33" s="7"/>
      <c r="CVD33" s="7"/>
      <c r="CVE33" s="7"/>
      <c r="CVF33" s="7"/>
      <c r="CVG33" s="7"/>
      <c r="CVH33" s="7"/>
      <c r="CVI33" s="7"/>
      <c r="CVJ33" s="7"/>
      <c r="CVK33" s="7"/>
      <c r="CVL33" s="7"/>
      <c r="CVM33" s="7"/>
      <c r="CVN33" s="7"/>
      <c r="CVO33" s="7"/>
      <c r="CVP33" s="7"/>
      <c r="CVQ33" s="7"/>
      <c r="CVR33" s="7"/>
      <c r="CVS33" s="7"/>
      <c r="CVT33" s="7"/>
      <c r="CVU33" s="7"/>
      <c r="CVV33" s="7"/>
      <c r="CVW33" s="7"/>
      <c r="CVX33" s="7"/>
      <c r="CVY33" s="7"/>
      <c r="CVZ33" s="7"/>
      <c r="CWA33" s="7"/>
      <c r="CWB33" s="7"/>
      <c r="CWC33" s="7"/>
      <c r="CWD33" s="7"/>
      <c r="CWE33" s="7"/>
      <c r="CWF33" s="7"/>
      <c r="CWG33" s="7"/>
      <c r="CWH33" s="7"/>
      <c r="CWI33" s="7"/>
      <c r="CWJ33" s="7"/>
      <c r="CWK33" s="7"/>
      <c r="CWL33" s="7"/>
      <c r="CWM33" s="7"/>
      <c r="CWN33" s="7"/>
      <c r="CWO33" s="7"/>
      <c r="CWP33" s="7"/>
      <c r="CWQ33" s="7"/>
      <c r="CWR33" s="7"/>
      <c r="CWS33" s="7"/>
      <c r="CWT33" s="7"/>
      <c r="CWU33" s="7"/>
      <c r="CWV33" s="7"/>
      <c r="CWW33" s="7"/>
      <c r="CWX33" s="7"/>
      <c r="CWY33" s="7"/>
      <c r="CWZ33" s="7"/>
      <c r="CXA33" s="7"/>
      <c r="CXB33" s="7"/>
      <c r="CXC33" s="7"/>
      <c r="CXD33" s="7"/>
      <c r="CXE33" s="7"/>
      <c r="CXF33" s="7"/>
      <c r="CXG33" s="7"/>
      <c r="CXH33" s="7"/>
      <c r="CXI33" s="7"/>
      <c r="CXJ33" s="7"/>
      <c r="CXK33" s="7"/>
      <c r="CXL33" s="7"/>
      <c r="CXM33" s="7"/>
      <c r="CXN33" s="7"/>
      <c r="CXO33" s="7"/>
      <c r="CXP33" s="7"/>
      <c r="CXQ33" s="7"/>
      <c r="CXR33" s="7"/>
      <c r="CXS33" s="7"/>
      <c r="CXT33" s="7"/>
      <c r="CXU33" s="7"/>
      <c r="CXV33" s="7"/>
      <c r="CXW33" s="7"/>
      <c r="CXX33" s="7"/>
      <c r="CXY33" s="7"/>
      <c r="CXZ33" s="7"/>
      <c r="CYA33" s="7"/>
      <c r="CYB33" s="7"/>
      <c r="CYC33" s="7"/>
      <c r="CYD33" s="7"/>
      <c r="CYE33" s="7"/>
      <c r="CYF33" s="7"/>
      <c r="CYG33" s="7"/>
      <c r="CYH33" s="7"/>
      <c r="CYI33" s="7"/>
      <c r="CYJ33" s="7"/>
      <c r="CYK33" s="7"/>
      <c r="CYL33" s="7"/>
      <c r="CYM33" s="7"/>
      <c r="CYN33" s="7"/>
      <c r="CYO33" s="7"/>
      <c r="CYP33" s="7"/>
      <c r="CYQ33" s="7"/>
      <c r="CYR33" s="7"/>
      <c r="CYS33" s="7"/>
      <c r="CYT33" s="7"/>
      <c r="CYU33" s="7"/>
      <c r="CYV33" s="7"/>
      <c r="CYW33" s="7"/>
      <c r="CYX33" s="7"/>
      <c r="CYY33" s="7"/>
      <c r="CYZ33" s="7"/>
      <c r="CZA33" s="7"/>
      <c r="CZB33" s="7"/>
      <c r="CZC33" s="7"/>
      <c r="CZD33" s="7"/>
      <c r="CZE33" s="7"/>
      <c r="CZF33" s="7"/>
      <c r="CZG33" s="7"/>
      <c r="CZH33" s="7"/>
      <c r="CZI33" s="7"/>
      <c r="CZJ33" s="7"/>
      <c r="CZK33" s="7"/>
      <c r="CZL33" s="7"/>
      <c r="CZM33" s="7"/>
      <c r="CZN33" s="7"/>
      <c r="CZO33" s="7"/>
      <c r="CZP33" s="7"/>
      <c r="CZQ33" s="7"/>
      <c r="CZR33" s="7"/>
      <c r="CZS33" s="7"/>
      <c r="CZT33" s="7"/>
      <c r="CZU33" s="7"/>
      <c r="CZV33" s="7"/>
      <c r="CZW33" s="7"/>
      <c r="CZX33" s="7"/>
      <c r="CZY33" s="7"/>
      <c r="CZZ33" s="7"/>
      <c r="DAA33" s="7"/>
      <c r="DAB33" s="7"/>
      <c r="DAC33" s="7"/>
      <c r="DAD33" s="7"/>
      <c r="DAE33" s="7"/>
      <c r="DAF33" s="7"/>
      <c r="DAG33" s="7"/>
      <c r="DAH33" s="7"/>
      <c r="DAI33" s="7"/>
      <c r="DAJ33" s="7"/>
      <c r="DAK33" s="7"/>
      <c r="DAL33" s="7"/>
      <c r="DAM33" s="7"/>
      <c r="DAN33" s="7"/>
      <c r="DAO33" s="7"/>
      <c r="DAP33" s="7"/>
      <c r="DAQ33" s="7"/>
      <c r="DAR33" s="7"/>
      <c r="DAS33" s="7"/>
      <c r="DAT33" s="7"/>
      <c r="DAU33" s="7"/>
      <c r="DAV33" s="7"/>
      <c r="DAW33" s="7"/>
      <c r="DAX33" s="7"/>
      <c r="DAY33" s="7"/>
      <c r="DAZ33" s="7"/>
      <c r="DBA33" s="7"/>
      <c r="DBB33" s="7"/>
      <c r="DBC33" s="7"/>
      <c r="DBD33" s="7"/>
      <c r="DBE33" s="7"/>
      <c r="DBF33" s="7"/>
      <c r="DBG33" s="7"/>
      <c r="DBH33" s="7"/>
      <c r="DBI33" s="7"/>
      <c r="DBJ33" s="7"/>
      <c r="DBK33" s="7"/>
      <c r="DBL33" s="7"/>
      <c r="DBM33" s="7"/>
      <c r="DBN33" s="7"/>
      <c r="DBO33" s="7"/>
      <c r="DBP33" s="7"/>
      <c r="DBQ33" s="7"/>
      <c r="DBR33" s="7"/>
      <c r="DBS33" s="7"/>
      <c r="DBT33" s="7"/>
      <c r="DBU33" s="7"/>
      <c r="DBV33" s="7"/>
      <c r="DBW33" s="7"/>
      <c r="DBX33" s="7"/>
      <c r="DBY33" s="7"/>
      <c r="DBZ33" s="7"/>
      <c r="DCA33" s="7"/>
      <c r="DCB33" s="7"/>
      <c r="DCC33" s="7"/>
      <c r="DCD33" s="7"/>
      <c r="DCE33" s="7"/>
      <c r="DCF33" s="7"/>
      <c r="DCG33" s="7"/>
      <c r="DCH33" s="7"/>
      <c r="DCI33" s="7"/>
      <c r="DCJ33" s="7"/>
      <c r="DCK33" s="7"/>
      <c r="DCL33" s="7"/>
      <c r="DCM33" s="7"/>
      <c r="DCN33" s="7"/>
      <c r="DCO33" s="7"/>
      <c r="DCP33" s="7"/>
      <c r="DCQ33" s="7"/>
      <c r="DCR33" s="7"/>
      <c r="DCS33" s="7"/>
      <c r="DCT33" s="7"/>
      <c r="DCU33" s="7"/>
      <c r="DCV33" s="7"/>
      <c r="DCW33" s="7"/>
      <c r="DCX33" s="7"/>
      <c r="DCY33" s="7"/>
      <c r="DCZ33" s="7"/>
      <c r="DDA33" s="7"/>
      <c r="DDB33" s="7"/>
      <c r="DDC33" s="7"/>
      <c r="DDD33" s="7"/>
      <c r="DDE33" s="7"/>
      <c r="DDF33" s="7"/>
      <c r="DDG33" s="7"/>
      <c r="DDH33" s="7"/>
      <c r="DDI33" s="7"/>
      <c r="DDJ33" s="7"/>
      <c r="DDK33" s="7"/>
      <c r="DDL33" s="7"/>
      <c r="DDM33" s="7"/>
      <c r="DDN33" s="7"/>
      <c r="DDO33" s="7"/>
      <c r="DDP33" s="7"/>
      <c r="DDQ33" s="7"/>
      <c r="DDR33" s="7"/>
      <c r="DDS33" s="7"/>
      <c r="DDT33" s="7"/>
      <c r="DDU33" s="7"/>
      <c r="DDV33" s="7"/>
      <c r="DDW33" s="7"/>
      <c r="DDX33" s="7"/>
      <c r="DDY33" s="7"/>
      <c r="DDZ33" s="7"/>
      <c r="DEA33" s="7"/>
      <c r="DEB33" s="7"/>
      <c r="DED33" s="7"/>
      <c r="DEE33" s="7"/>
      <c r="DEF33" s="7"/>
      <c r="DEG33" s="7"/>
      <c r="DEH33" s="7"/>
      <c r="DEI33" s="7"/>
      <c r="DEJ33" s="7"/>
      <c r="DEK33" s="7"/>
      <c r="DEL33" s="7"/>
      <c r="DEM33" s="7"/>
      <c r="DEN33" s="7"/>
      <c r="DEO33" s="7"/>
      <c r="DEP33" s="7"/>
      <c r="DEQ33" s="7"/>
      <c r="DER33" s="7"/>
      <c r="DES33" s="7"/>
      <c r="DET33" s="7"/>
      <c r="DEU33" s="7"/>
      <c r="DEV33" s="7"/>
      <c r="DEW33" s="7"/>
      <c r="DEX33" s="7"/>
      <c r="DEY33" s="7"/>
      <c r="DEZ33" s="7"/>
      <c r="DFA33" s="7"/>
      <c r="DFB33" s="7"/>
      <c r="DFC33" s="7"/>
      <c r="DFD33" s="7"/>
      <c r="DFE33" s="7"/>
      <c r="DFF33" s="7"/>
      <c r="DFG33" s="7"/>
      <c r="DFH33" s="7"/>
      <c r="DFI33" s="7"/>
      <c r="DFJ33" s="7"/>
      <c r="DFK33" s="7"/>
      <c r="DFL33" s="7"/>
      <c r="DFM33" s="7"/>
      <c r="DFN33" s="7"/>
      <c r="DFO33" s="7"/>
      <c r="DFP33" s="7"/>
      <c r="DFQ33" s="7"/>
      <c r="DFR33" s="7"/>
      <c r="DFS33" s="7"/>
      <c r="DFT33" s="7"/>
      <c r="DFU33" s="7"/>
      <c r="DFV33" s="7"/>
      <c r="DFW33" s="7"/>
      <c r="DFX33" s="7"/>
      <c r="DFY33" s="7"/>
      <c r="DFZ33" s="7"/>
      <c r="DGA33" s="7"/>
      <c r="DGB33" s="7"/>
      <c r="DGC33" s="7"/>
      <c r="DGD33" s="7"/>
      <c r="DGE33" s="7"/>
      <c r="DGF33" s="7"/>
      <c r="DGG33" s="7"/>
      <c r="DGH33" s="7"/>
      <c r="DGI33" s="7"/>
      <c r="DGJ33" s="7"/>
      <c r="DGK33" s="7"/>
      <c r="DGL33" s="7"/>
      <c r="DGM33" s="7"/>
      <c r="DGN33" s="7"/>
      <c r="DGO33" s="7"/>
      <c r="DGP33" s="7"/>
      <c r="DGQ33" s="7"/>
      <c r="DGR33" s="7"/>
      <c r="DGS33" s="7"/>
      <c r="DGT33" s="7"/>
      <c r="DGU33" s="7"/>
      <c r="DGV33" s="7"/>
      <c r="DGW33" s="7"/>
      <c r="DGX33" s="7"/>
      <c r="DGY33" s="7"/>
      <c r="DGZ33" s="7"/>
      <c r="DHA33" s="7"/>
      <c r="DHB33" s="7"/>
      <c r="DHC33" s="7"/>
      <c r="DHD33" s="7"/>
      <c r="DHE33" s="7"/>
      <c r="DHF33" s="7"/>
      <c r="DHG33" s="7"/>
      <c r="DHH33" s="7"/>
      <c r="DHI33" s="7"/>
      <c r="DHJ33" s="7"/>
      <c r="DHK33" s="7"/>
      <c r="DHL33" s="7"/>
      <c r="DHM33" s="7"/>
      <c r="DHN33" s="7"/>
      <c r="DHO33" s="7"/>
      <c r="DHP33" s="7"/>
      <c r="DHQ33" s="7"/>
      <c r="DHR33" s="7"/>
      <c r="DHS33" s="7"/>
      <c r="DHT33" s="7"/>
      <c r="DHU33" s="7"/>
      <c r="DHV33" s="7"/>
      <c r="DHW33" s="7"/>
      <c r="DHX33" s="7"/>
      <c r="DHY33" s="7"/>
      <c r="DHZ33" s="7"/>
      <c r="DIA33" s="7"/>
      <c r="DIB33" s="7"/>
      <c r="DIC33" s="7"/>
      <c r="DID33" s="7"/>
      <c r="DIE33" s="7"/>
      <c r="DIF33" s="7"/>
      <c r="DIG33" s="7"/>
      <c r="DIH33" s="7"/>
      <c r="DII33" s="7"/>
      <c r="DIJ33" s="7"/>
      <c r="DIK33" s="7"/>
      <c r="DIL33" s="7"/>
      <c r="DIM33" s="7"/>
      <c r="DIN33" s="7"/>
      <c r="DIO33" s="7"/>
      <c r="DIP33" s="7"/>
      <c r="DIQ33" s="7"/>
      <c r="DIR33" s="7"/>
      <c r="DIS33" s="7"/>
      <c r="DIT33" s="7"/>
      <c r="DIU33" s="7"/>
      <c r="DIV33" s="7"/>
      <c r="DIW33" s="7"/>
      <c r="DIX33" s="7"/>
      <c r="DIY33" s="7"/>
      <c r="DIZ33" s="7"/>
      <c r="DJA33" s="7"/>
      <c r="DJB33" s="7"/>
      <c r="DJC33" s="7"/>
      <c r="DJD33" s="7"/>
      <c r="DJE33" s="7"/>
      <c r="DJF33" s="7"/>
      <c r="DJG33" s="7"/>
      <c r="DJH33" s="7"/>
      <c r="DJI33" s="7"/>
      <c r="DJJ33" s="7"/>
      <c r="DJK33" s="7"/>
      <c r="DJL33" s="7"/>
      <c r="DJM33" s="7"/>
      <c r="DJN33" s="7"/>
      <c r="DJO33" s="7"/>
      <c r="DJP33" s="7"/>
      <c r="DJQ33" s="7"/>
      <c r="DJR33" s="7"/>
      <c r="DJS33" s="7"/>
      <c r="DJT33" s="7"/>
      <c r="DJU33" s="7"/>
      <c r="DJV33" s="7"/>
      <c r="DJW33" s="7"/>
      <c r="DJX33" s="7"/>
      <c r="DJY33" s="7"/>
      <c r="DJZ33" s="7"/>
      <c r="DKA33" s="7"/>
      <c r="DKB33" s="7"/>
      <c r="DKC33" s="7"/>
      <c r="DKD33" s="7"/>
      <c r="DKE33" s="7"/>
      <c r="DKF33" s="7"/>
      <c r="DKG33" s="7"/>
      <c r="DKH33" s="7"/>
      <c r="DKI33" s="7"/>
      <c r="DKJ33" s="7"/>
      <c r="DKK33" s="7"/>
      <c r="DKL33" s="7"/>
      <c r="DKM33" s="7"/>
      <c r="DKN33" s="7"/>
      <c r="DKO33" s="7"/>
      <c r="DKP33" s="7"/>
      <c r="DKQ33" s="7"/>
      <c r="DKR33" s="7"/>
      <c r="DKS33" s="7"/>
      <c r="DKT33" s="7"/>
      <c r="DKU33" s="7"/>
      <c r="DKV33" s="7"/>
      <c r="DKW33" s="7"/>
      <c r="DKX33" s="7"/>
      <c r="DKY33" s="7"/>
      <c r="DKZ33" s="7"/>
      <c r="DLA33" s="7"/>
      <c r="DLB33" s="7"/>
      <c r="DLC33" s="7"/>
      <c r="DLD33" s="7"/>
      <c r="DLE33" s="7"/>
      <c r="DLF33" s="7"/>
      <c r="DLG33" s="7"/>
      <c r="DLH33" s="7"/>
      <c r="DLI33" s="7"/>
      <c r="DLJ33" s="7"/>
      <c r="DLK33" s="7"/>
      <c r="DLL33" s="7"/>
      <c r="DLM33" s="7"/>
      <c r="DLN33" s="7"/>
      <c r="DLO33" s="7"/>
      <c r="DLP33" s="7"/>
      <c r="DLQ33" s="7"/>
      <c r="DLR33" s="7"/>
      <c r="DLS33" s="7"/>
      <c r="DLT33" s="7"/>
      <c r="DLU33" s="7"/>
      <c r="DLV33" s="7"/>
      <c r="DLW33" s="7"/>
      <c r="DLX33" s="7"/>
      <c r="DLY33" s="7"/>
      <c r="DLZ33" s="7"/>
      <c r="DMA33" s="7"/>
      <c r="DMB33" s="7"/>
      <c r="DMC33" s="7"/>
      <c r="DMD33" s="7"/>
      <c r="DME33" s="7"/>
      <c r="DMF33" s="7"/>
      <c r="DMG33" s="7"/>
      <c r="DMH33" s="7"/>
      <c r="DMI33" s="7"/>
      <c r="DMJ33" s="7"/>
      <c r="DMK33" s="7"/>
      <c r="DML33" s="7"/>
      <c r="DMM33" s="7"/>
      <c r="DMN33" s="7"/>
      <c r="DMO33" s="7"/>
      <c r="DMP33" s="7"/>
      <c r="DMQ33" s="7"/>
      <c r="DMR33" s="7"/>
      <c r="DMS33" s="7"/>
      <c r="DMT33" s="7"/>
      <c r="DMU33" s="7"/>
      <c r="DMV33" s="7"/>
      <c r="DMW33" s="7"/>
      <c r="DMX33" s="7"/>
      <c r="DMY33" s="7"/>
      <c r="DMZ33" s="7"/>
      <c r="DNA33" s="7"/>
      <c r="DNB33" s="7"/>
      <c r="DNC33" s="7"/>
      <c r="DND33" s="7"/>
      <c r="DNE33" s="7"/>
      <c r="DNF33" s="7"/>
      <c r="DNG33" s="7"/>
      <c r="DNH33" s="7"/>
      <c r="DNI33" s="7"/>
      <c r="DNJ33" s="7"/>
      <c r="DNK33" s="7"/>
      <c r="DNL33" s="7"/>
      <c r="DNM33" s="7"/>
      <c r="DNN33" s="7"/>
      <c r="DNO33" s="7"/>
      <c r="DNP33" s="7"/>
      <c r="DNQ33" s="7"/>
      <c r="DNR33" s="7"/>
      <c r="DNS33" s="7"/>
      <c r="DNT33" s="7"/>
      <c r="DNU33" s="7"/>
      <c r="DNV33" s="7"/>
      <c r="DNW33" s="7"/>
      <c r="DNX33" s="7"/>
      <c r="DNZ33" s="7"/>
      <c r="DOA33" s="7"/>
      <c r="DOB33" s="7"/>
      <c r="DOC33" s="7"/>
      <c r="DOD33" s="7"/>
      <c r="DOE33" s="7"/>
      <c r="DOF33" s="7"/>
      <c r="DOG33" s="7"/>
      <c r="DOH33" s="7"/>
      <c r="DOI33" s="7"/>
      <c r="DOJ33" s="7"/>
      <c r="DOK33" s="7"/>
      <c r="DOL33" s="7"/>
      <c r="DOM33" s="7"/>
      <c r="DON33" s="7"/>
      <c r="DOO33" s="7"/>
      <c r="DOP33" s="7"/>
      <c r="DOQ33" s="7"/>
      <c r="DOR33" s="7"/>
      <c r="DOS33" s="7"/>
      <c r="DOT33" s="7"/>
      <c r="DOU33" s="7"/>
      <c r="DOV33" s="7"/>
      <c r="DOW33" s="7"/>
      <c r="DOX33" s="7"/>
      <c r="DOY33" s="7"/>
      <c r="DOZ33" s="7"/>
      <c r="DPA33" s="7"/>
      <c r="DPB33" s="7"/>
      <c r="DPC33" s="7"/>
      <c r="DPD33" s="7"/>
      <c r="DPE33" s="7"/>
      <c r="DPF33" s="7"/>
      <c r="DPG33" s="7"/>
      <c r="DPH33" s="7"/>
      <c r="DPI33" s="7"/>
      <c r="DPJ33" s="7"/>
      <c r="DPK33" s="7"/>
      <c r="DPL33" s="7"/>
      <c r="DPM33" s="7"/>
      <c r="DPN33" s="7"/>
      <c r="DPO33" s="7"/>
      <c r="DPP33" s="7"/>
      <c r="DPQ33" s="7"/>
      <c r="DPR33" s="7"/>
      <c r="DPS33" s="7"/>
      <c r="DPT33" s="7"/>
      <c r="DPU33" s="7"/>
      <c r="DPV33" s="7"/>
      <c r="DPW33" s="7"/>
      <c r="DPX33" s="7"/>
      <c r="DPY33" s="7"/>
      <c r="DPZ33" s="7"/>
      <c r="DQA33" s="7"/>
      <c r="DQB33" s="7"/>
      <c r="DQC33" s="7"/>
      <c r="DQD33" s="7"/>
      <c r="DQE33" s="7"/>
      <c r="DQF33" s="7"/>
      <c r="DQG33" s="7"/>
      <c r="DQH33" s="7"/>
      <c r="DQI33" s="7"/>
      <c r="DQJ33" s="7"/>
      <c r="DQK33" s="7"/>
      <c r="DQL33" s="7"/>
      <c r="DQM33" s="7"/>
      <c r="DQN33" s="7"/>
      <c r="DQO33" s="7"/>
      <c r="DQP33" s="7"/>
      <c r="DQQ33" s="7"/>
      <c r="DQR33" s="7"/>
      <c r="DQS33" s="7"/>
      <c r="DQT33" s="7"/>
      <c r="DQU33" s="7"/>
      <c r="DQV33" s="7"/>
      <c r="DQW33" s="7"/>
      <c r="DQX33" s="7"/>
      <c r="DQY33" s="7"/>
      <c r="DQZ33" s="7"/>
      <c r="DRA33" s="7"/>
      <c r="DRB33" s="7"/>
      <c r="DRC33" s="7"/>
      <c r="DRD33" s="7"/>
      <c r="DRE33" s="7"/>
      <c r="DRF33" s="7"/>
      <c r="DRG33" s="7"/>
      <c r="DRH33" s="7"/>
      <c r="DRI33" s="7"/>
      <c r="DRJ33" s="7"/>
      <c r="DRK33" s="7"/>
      <c r="DRL33" s="7"/>
      <c r="DRM33" s="7"/>
      <c r="DRN33" s="7"/>
      <c r="DRO33" s="7"/>
      <c r="DRP33" s="7"/>
      <c r="DRQ33" s="7"/>
      <c r="DRR33" s="7"/>
      <c r="DRS33" s="7"/>
      <c r="DRT33" s="7"/>
      <c r="DRU33" s="7"/>
      <c r="DRV33" s="7"/>
      <c r="DRW33" s="7"/>
      <c r="DRX33" s="7"/>
      <c r="DRY33" s="7"/>
      <c r="DRZ33" s="7"/>
      <c r="DSA33" s="7"/>
      <c r="DSB33" s="7"/>
      <c r="DSC33" s="7"/>
      <c r="DSD33" s="7"/>
      <c r="DSE33" s="7"/>
      <c r="DSF33" s="7"/>
      <c r="DSG33" s="7"/>
      <c r="DSH33" s="7"/>
      <c r="DSI33" s="7"/>
      <c r="DSJ33" s="7"/>
      <c r="DSK33" s="7"/>
      <c r="DSL33" s="7"/>
      <c r="DSM33" s="7"/>
      <c r="DSN33" s="7"/>
      <c r="DSO33" s="7"/>
      <c r="DSP33" s="7"/>
      <c r="DSQ33" s="7"/>
      <c r="DSR33" s="7"/>
      <c r="DSS33" s="7"/>
      <c r="DST33" s="7"/>
      <c r="DSU33" s="7"/>
      <c r="DSV33" s="7"/>
      <c r="DSW33" s="7"/>
      <c r="DSX33" s="7"/>
      <c r="DSY33" s="7"/>
      <c r="DSZ33" s="7"/>
      <c r="DTA33" s="7"/>
      <c r="DTB33" s="7"/>
      <c r="DTC33" s="7"/>
      <c r="DTD33" s="7"/>
      <c r="DTE33" s="7"/>
      <c r="DTF33" s="7"/>
      <c r="DTG33" s="7"/>
      <c r="DTH33" s="7"/>
      <c r="DTI33" s="7"/>
      <c r="DTJ33" s="7"/>
      <c r="DTK33" s="7"/>
      <c r="DTL33" s="7"/>
      <c r="DTM33" s="7"/>
      <c r="DTN33" s="7"/>
      <c r="DTO33" s="7"/>
      <c r="DTP33" s="7"/>
      <c r="DTQ33" s="7"/>
      <c r="DTR33" s="7"/>
      <c r="DTS33" s="7"/>
      <c r="DTT33" s="7"/>
      <c r="DTU33" s="7"/>
      <c r="DTV33" s="7"/>
      <c r="DTW33" s="7"/>
      <c r="DTX33" s="7"/>
      <c r="DTY33" s="7"/>
      <c r="DTZ33" s="7"/>
      <c r="DUA33" s="7"/>
      <c r="DUB33" s="7"/>
      <c r="DUC33" s="7"/>
      <c r="DUD33" s="7"/>
      <c r="DUE33" s="7"/>
      <c r="DUF33" s="7"/>
      <c r="DUG33" s="7"/>
      <c r="DUH33" s="7"/>
      <c r="DUI33" s="7"/>
      <c r="DUJ33" s="7"/>
      <c r="DUK33" s="7"/>
      <c r="DUL33" s="7"/>
      <c r="DUM33" s="7"/>
      <c r="DUN33" s="7"/>
      <c r="DUO33" s="7"/>
      <c r="DUP33" s="7"/>
      <c r="DUQ33" s="7"/>
      <c r="DUR33" s="7"/>
      <c r="DUS33" s="7"/>
      <c r="DUT33" s="7"/>
      <c r="DUU33" s="7"/>
      <c r="DUV33" s="7"/>
      <c r="DUW33" s="7"/>
      <c r="DUX33" s="7"/>
      <c r="DUY33" s="7"/>
      <c r="DUZ33" s="7"/>
      <c r="DVA33" s="7"/>
      <c r="DVB33" s="7"/>
      <c r="DVC33" s="7"/>
      <c r="DVD33" s="7"/>
      <c r="DVE33" s="7"/>
      <c r="DVF33" s="7"/>
      <c r="DVG33" s="7"/>
      <c r="DVH33" s="7"/>
      <c r="DVI33" s="7"/>
      <c r="DVJ33" s="7"/>
      <c r="DVK33" s="7"/>
      <c r="DVL33" s="7"/>
      <c r="DVM33" s="7"/>
      <c r="DVN33" s="7"/>
      <c r="DVO33" s="7"/>
      <c r="DVP33" s="7"/>
      <c r="DVQ33" s="7"/>
      <c r="DVR33" s="7"/>
      <c r="DVS33" s="7"/>
      <c r="DVT33" s="7"/>
      <c r="DVU33" s="7"/>
      <c r="DVV33" s="7"/>
      <c r="DVW33" s="7"/>
      <c r="DVX33" s="7"/>
      <c r="DVY33" s="7"/>
      <c r="DVZ33" s="7"/>
      <c r="DWA33" s="7"/>
      <c r="DWB33" s="7"/>
      <c r="DWC33" s="7"/>
      <c r="DWD33" s="7"/>
      <c r="DWE33" s="7"/>
      <c r="DWF33" s="7"/>
      <c r="DWG33" s="7"/>
      <c r="DWH33" s="7"/>
      <c r="DWI33" s="7"/>
      <c r="DWJ33" s="7"/>
      <c r="DWK33" s="7"/>
      <c r="DWL33" s="7"/>
      <c r="DWM33" s="7"/>
      <c r="DWN33" s="7"/>
      <c r="DWO33" s="7"/>
      <c r="DWP33" s="7"/>
      <c r="DWQ33" s="7"/>
      <c r="DWR33" s="7"/>
      <c r="DWS33" s="7"/>
      <c r="DWT33" s="7"/>
      <c r="DWU33" s="7"/>
      <c r="DWV33" s="7"/>
      <c r="DWW33" s="7"/>
      <c r="DWX33" s="7"/>
      <c r="DWY33" s="7"/>
      <c r="DWZ33" s="7"/>
      <c r="DXA33" s="7"/>
      <c r="DXB33" s="7"/>
      <c r="DXC33" s="7"/>
      <c r="DXD33" s="7"/>
      <c r="DXE33" s="7"/>
      <c r="DXF33" s="7"/>
      <c r="DXG33" s="7"/>
      <c r="DXH33" s="7"/>
      <c r="DXI33" s="7"/>
      <c r="DXJ33" s="7"/>
      <c r="DXK33" s="7"/>
      <c r="DXL33" s="7"/>
      <c r="DXM33" s="7"/>
      <c r="DXN33" s="7"/>
      <c r="DXO33" s="7"/>
      <c r="DXP33" s="7"/>
      <c r="DXQ33" s="7"/>
      <c r="DXR33" s="7"/>
      <c r="DXS33" s="7"/>
      <c r="DXT33" s="7"/>
      <c r="DXV33" s="7"/>
      <c r="DXW33" s="7"/>
      <c r="DXX33" s="7"/>
      <c r="DXY33" s="7"/>
      <c r="DXZ33" s="7"/>
      <c r="DYA33" s="7"/>
      <c r="DYB33" s="7"/>
      <c r="DYC33" s="7"/>
      <c r="DYD33" s="7"/>
      <c r="DYE33" s="7"/>
      <c r="DYF33" s="7"/>
      <c r="DYG33" s="7"/>
      <c r="DYH33" s="7"/>
      <c r="DYI33" s="7"/>
      <c r="DYJ33" s="7"/>
      <c r="DYK33" s="7"/>
      <c r="DYL33" s="7"/>
      <c r="DYM33" s="7"/>
      <c r="DYN33" s="7"/>
      <c r="DYO33" s="7"/>
      <c r="DYP33" s="7"/>
      <c r="DYQ33" s="7"/>
      <c r="DYR33" s="7"/>
      <c r="DYS33" s="7"/>
      <c r="DYT33" s="7"/>
      <c r="DYU33" s="7"/>
      <c r="DYV33" s="7"/>
      <c r="DYW33" s="7"/>
      <c r="DYX33" s="7"/>
      <c r="DYY33" s="7"/>
      <c r="DYZ33" s="7"/>
      <c r="DZA33" s="7"/>
      <c r="DZB33" s="7"/>
      <c r="DZC33" s="7"/>
      <c r="DZD33" s="7"/>
      <c r="DZE33" s="7"/>
      <c r="DZF33" s="7"/>
      <c r="DZG33" s="7"/>
      <c r="DZH33" s="7"/>
      <c r="DZI33" s="7"/>
      <c r="DZJ33" s="7"/>
      <c r="DZK33" s="7"/>
      <c r="DZL33" s="7"/>
      <c r="DZM33" s="7"/>
      <c r="DZN33" s="7"/>
      <c r="DZO33" s="7"/>
      <c r="DZP33" s="7"/>
      <c r="DZQ33" s="7"/>
      <c r="DZR33" s="7"/>
      <c r="DZS33" s="7"/>
      <c r="DZT33" s="7"/>
      <c r="DZU33" s="7"/>
      <c r="DZV33" s="7"/>
      <c r="DZW33" s="7"/>
      <c r="DZX33" s="7"/>
      <c r="DZY33" s="7"/>
      <c r="DZZ33" s="7"/>
      <c r="EAA33" s="7"/>
      <c r="EAB33" s="7"/>
      <c r="EAC33" s="7"/>
      <c r="EAD33" s="7"/>
      <c r="EAE33" s="7"/>
      <c r="EAF33" s="7"/>
      <c r="EAG33" s="7"/>
      <c r="EAH33" s="7"/>
      <c r="EAI33" s="7"/>
      <c r="EAJ33" s="7"/>
      <c r="EAK33" s="7"/>
      <c r="EAL33" s="7"/>
      <c r="EAM33" s="7"/>
      <c r="EAN33" s="7"/>
      <c r="EAO33" s="7"/>
      <c r="EAP33" s="7"/>
      <c r="EAQ33" s="7"/>
      <c r="EAR33" s="7"/>
      <c r="EAS33" s="7"/>
      <c r="EAT33" s="7"/>
      <c r="EAU33" s="7"/>
      <c r="EAV33" s="7"/>
      <c r="EAW33" s="7"/>
      <c r="EAX33" s="7"/>
      <c r="EAY33" s="7"/>
      <c r="EAZ33" s="7"/>
      <c r="EBA33" s="7"/>
      <c r="EBB33" s="7"/>
      <c r="EBC33" s="7"/>
      <c r="EBD33" s="7"/>
      <c r="EBE33" s="7"/>
      <c r="EBF33" s="7"/>
      <c r="EBG33" s="7"/>
      <c r="EBH33" s="7"/>
      <c r="EBI33" s="7"/>
      <c r="EBJ33" s="7"/>
      <c r="EBK33" s="7"/>
      <c r="EBL33" s="7"/>
      <c r="EBM33" s="7"/>
      <c r="EBN33" s="7"/>
      <c r="EBO33" s="7"/>
      <c r="EBP33" s="7"/>
      <c r="EBQ33" s="7"/>
      <c r="EBR33" s="7"/>
      <c r="EBS33" s="7"/>
      <c r="EBT33" s="7"/>
      <c r="EBU33" s="7"/>
      <c r="EBV33" s="7"/>
      <c r="EBW33" s="7"/>
      <c r="EBX33" s="7"/>
      <c r="EBY33" s="7"/>
      <c r="EBZ33" s="7"/>
      <c r="ECA33" s="7"/>
      <c r="ECB33" s="7"/>
      <c r="ECC33" s="7"/>
      <c r="ECD33" s="7"/>
      <c r="ECE33" s="7"/>
      <c r="ECF33" s="7"/>
      <c r="ECG33" s="7"/>
      <c r="ECH33" s="7"/>
      <c r="ECI33" s="7"/>
      <c r="ECJ33" s="7"/>
      <c r="ECK33" s="7"/>
      <c r="ECL33" s="7"/>
      <c r="ECM33" s="7"/>
      <c r="ECN33" s="7"/>
      <c r="ECO33" s="7"/>
      <c r="ECP33" s="7"/>
      <c r="ECQ33" s="7"/>
      <c r="ECR33" s="7"/>
      <c r="ECS33" s="7"/>
      <c r="ECT33" s="7"/>
      <c r="ECU33" s="7"/>
      <c r="ECV33" s="7"/>
      <c r="ECW33" s="7"/>
      <c r="ECX33" s="7"/>
      <c r="ECY33" s="7"/>
      <c r="ECZ33" s="7"/>
      <c r="EDA33" s="7"/>
      <c r="EDB33" s="7"/>
      <c r="EDC33" s="7"/>
      <c r="EDD33" s="7"/>
      <c r="EDE33" s="7"/>
      <c r="EDF33" s="7"/>
      <c r="EDG33" s="7"/>
      <c r="EDH33" s="7"/>
      <c r="EDI33" s="7"/>
      <c r="EDJ33" s="7"/>
      <c r="EDK33" s="7"/>
      <c r="EDL33" s="7"/>
      <c r="EDM33" s="7"/>
      <c r="EDN33" s="7"/>
      <c r="EDO33" s="7"/>
      <c r="EDP33" s="7"/>
      <c r="EDQ33" s="7"/>
      <c r="EDR33" s="7"/>
      <c r="EDS33" s="7"/>
      <c r="EDT33" s="7"/>
      <c r="EDU33" s="7"/>
      <c r="EDV33" s="7"/>
      <c r="EDW33" s="7"/>
      <c r="EDX33" s="7"/>
      <c r="EDY33" s="7"/>
      <c r="EDZ33" s="7"/>
      <c r="EEA33" s="7"/>
      <c r="EEB33" s="7"/>
      <c r="EEC33" s="7"/>
      <c r="EED33" s="7"/>
      <c r="EEE33" s="7"/>
      <c r="EEF33" s="7"/>
      <c r="EEG33" s="7"/>
      <c r="EEH33" s="7"/>
      <c r="EEI33" s="7"/>
      <c r="EEJ33" s="7"/>
      <c r="EEK33" s="7"/>
      <c r="EEL33" s="7"/>
      <c r="EEM33" s="7"/>
      <c r="EEN33" s="7"/>
      <c r="EEO33" s="7"/>
      <c r="EEP33" s="7"/>
      <c r="EEQ33" s="7"/>
      <c r="EER33" s="7"/>
      <c r="EES33" s="7"/>
      <c r="EET33" s="7"/>
      <c r="EEU33" s="7"/>
      <c r="EEV33" s="7"/>
      <c r="EEW33" s="7"/>
      <c r="EEX33" s="7"/>
      <c r="EEY33" s="7"/>
      <c r="EEZ33" s="7"/>
      <c r="EFA33" s="7"/>
      <c r="EFB33" s="7"/>
      <c r="EFC33" s="7"/>
      <c r="EFD33" s="7"/>
      <c r="EFE33" s="7"/>
      <c r="EFF33" s="7"/>
      <c r="EFG33" s="7"/>
      <c r="EFH33" s="7"/>
      <c r="EFI33" s="7"/>
      <c r="EFJ33" s="7"/>
      <c r="EFK33" s="7"/>
      <c r="EFL33" s="7"/>
      <c r="EFM33" s="7"/>
      <c r="EFN33" s="7"/>
      <c r="EFO33" s="7"/>
      <c r="EFP33" s="7"/>
      <c r="EFQ33" s="7"/>
      <c r="EFR33" s="7"/>
      <c r="EFS33" s="7"/>
      <c r="EFT33" s="7"/>
      <c r="EFU33" s="7"/>
      <c r="EFV33" s="7"/>
      <c r="EFW33" s="7"/>
      <c r="EFX33" s="7"/>
      <c r="EFY33" s="7"/>
      <c r="EFZ33" s="7"/>
      <c r="EGA33" s="7"/>
      <c r="EGB33" s="7"/>
      <c r="EGC33" s="7"/>
      <c r="EGD33" s="7"/>
      <c r="EGE33" s="7"/>
      <c r="EGF33" s="7"/>
      <c r="EGG33" s="7"/>
      <c r="EGH33" s="7"/>
      <c r="EGI33" s="7"/>
      <c r="EGJ33" s="7"/>
      <c r="EGK33" s="7"/>
      <c r="EGL33" s="7"/>
      <c r="EGM33" s="7"/>
      <c r="EGN33" s="7"/>
      <c r="EGO33" s="7"/>
      <c r="EGP33" s="7"/>
      <c r="EGQ33" s="7"/>
      <c r="EGR33" s="7"/>
      <c r="EGS33" s="7"/>
      <c r="EGT33" s="7"/>
      <c r="EGU33" s="7"/>
      <c r="EGV33" s="7"/>
      <c r="EGW33" s="7"/>
      <c r="EGX33" s="7"/>
      <c r="EGY33" s="7"/>
      <c r="EGZ33" s="7"/>
      <c r="EHA33" s="7"/>
      <c r="EHB33" s="7"/>
      <c r="EHC33" s="7"/>
      <c r="EHD33" s="7"/>
      <c r="EHE33" s="7"/>
      <c r="EHF33" s="7"/>
      <c r="EHG33" s="7"/>
      <c r="EHH33" s="7"/>
      <c r="EHI33" s="7"/>
      <c r="EHJ33" s="7"/>
      <c r="EHK33" s="7"/>
      <c r="EHL33" s="7"/>
      <c r="EHM33" s="7"/>
      <c r="EHN33" s="7"/>
      <c r="EHO33" s="7"/>
      <c r="EHP33" s="7"/>
      <c r="EHR33" s="7"/>
      <c r="EHS33" s="7"/>
      <c r="EHT33" s="7"/>
      <c r="EHU33" s="7"/>
      <c r="EHV33" s="7"/>
      <c r="EHW33" s="7"/>
      <c r="EHX33" s="7"/>
      <c r="EHY33" s="7"/>
      <c r="EHZ33" s="7"/>
      <c r="EIA33" s="7"/>
      <c r="EIB33" s="7"/>
      <c r="EIC33" s="7"/>
      <c r="EID33" s="7"/>
      <c r="EIE33" s="7"/>
      <c r="EIF33" s="7"/>
      <c r="EIG33" s="7"/>
      <c r="EIH33" s="7"/>
      <c r="EII33" s="7"/>
      <c r="EIJ33" s="7"/>
      <c r="EIK33" s="7"/>
      <c r="EIL33" s="7"/>
      <c r="EIM33" s="7"/>
      <c r="EIN33" s="7"/>
      <c r="EIO33" s="7"/>
      <c r="EIP33" s="7"/>
      <c r="EIQ33" s="7"/>
      <c r="EIR33" s="7"/>
      <c r="EIS33" s="7"/>
      <c r="EIT33" s="7"/>
      <c r="EIU33" s="7"/>
      <c r="EIV33" s="7"/>
      <c r="EIW33" s="7"/>
      <c r="EIX33" s="7"/>
      <c r="EIY33" s="7"/>
      <c r="EIZ33" s="7"/>
      <c r="EJA33" s="7"/>
      <c r="EJB33" s="7"/>
      <c r="EJC33" s="7"/>
      <c r="EJD33" s="7"/>
      <c r="EJE33" s="7"/>
      <c r="EJF33" s="7"/>
      <c r="EJG33" s="7"/>
      <c r="EJH33" s="7"/>
      <c r="EJI33" s="7"/>
      <c r="EJJ33" s="7"/>
      <c r="EJK33" s="7"/>
      <c r="EJL33" s="7"/>
      <c r="EJM33" s="7"/>
      <c r="EJN33" s="7"/>
      <c r="EJO33" s="7"/>
      <c r="EJP33" s="7"/>
      <c r="EJQ33" s="7"/>
      <c r="EJR33" s="7"/>
      <c r="EJS33" s="7"/>
      <c r="EJT33" s="7"/>
      <c r="EJU33" s="7"/>
      <c r="EJV33" s="7"/>
      <c r="EJW33" s="7"/>
      <c r="EJX33" s="7"/>
      <c r="EJY33" s="7"/>
      <c r="EJZ33" s="7"/>
      <c r="EKA33" s="7"/>
      <c r="EKB33" s="7"/>
      <c r="EKC33" s="7"/>
      <c r="EKD33" s="7"/>
      <c r="EKE33" s="7"/>
      <c r="EKF33" s="7"/>
      <c r="EKG33" s="7"/>
      <c r="EKH33" s="7"/>
      <c r="EKI33" s="7"/>
      <c r="EKJ33" s="7"/>
      <c r="EKK33" s="7"/>
      <c r="EKL33" s="7"/>
      <c r="EKM33" s="7"/>
      <c r="EKN33" s="7"/>
      <c r="EKO33" s="7"/>
      <c r="EKP33" s="7"/>
      <c r="EKQ33" s="7"/>
      <c r="EKR33" s="7"/>
      <c r="EKS33" s="7"/>
      <c r="EKT33" s="7"/>
      <c r="EKU33" s="7"/>
      <c r="EKV33" s="7"/>
      <c r="EKW33" s="7"/>
      <c r="EKX33" s="7"/>
      <c r="EKY33" s="7"/>
      <c r="EKZ33" s="7"/>
      <c r="ELA33" s="7"/>
      <c r="ELB33" s="7"/>
      <c r="ELC33" s="7"/>
      <c r="ELD33" s="7"/>
      <c r="ELE33" s="7"/>
      <c r="ELF33" s="7"/>
      <c r="ELG33" s="7"/>
      <c r="ELH33" s="7"/>
      <c r="ELI33" s="7"/>
      <c r="ELJ33" s="7"/>
      <c r="ELK33" s="7"/>
      <c r="ELL33" s="7"/>
      <c r="ELM33" s="7"/>
      <c r="ELN33" s="7"/>
      <c r="ELO33" s="7"/>
      <c r="ELP33" s="7"/>
      <c r="ELQ33" s="7"/>
      <c r="ELR33" s="7"/>
      <c r="ELS33" s="7"/>
      <c r="ELT33" s="7"/>
      <c r="ELU33" s="7"/>
      <c r="ELV33" s="7"/>
      <c r="ELW33" s="7"/>
      <c r="ELX33" s="7"/>
      <c r="ELY33" s="7"/>
      <c r="ELZ33" s="7"/>
      <c r="EMA33" s="7"/>
      <c r="EMB33" s="7"/>
      <c r="EMC33" s="7"/>
      <c r="EMD33" s="7"/>
      <c r="EME33" s="7"/>
      <c r="EMF33" s="7"/>
      <c r="EMG33" s="7"/>
      <c r="EMH33" s="7"/>
      <c r="EMI33" s="7"/>
      <c r="EMJ33" s="7"/>
      <c r="EMK33" s="7"/>
      <c r="EML33" s="7"/>
      <c r="EMM33" s="7"/>
      <c r="EMN33" s="7"/>
      <c r="EMO33" s="7"/>
      <c r="EMP33" s="7"/>
      <c r="EMQ33" s="7"/>
      <c r="EMR33" s="7"/>
      <c r="EMS33" s="7"/>
      <c r="EMT33" s="7"/>
      <c r="EMU33" s="7"/>
      <c r="EMV33" s="7"/>
      <c r="EMW33" s="7"/>
      <c r="EMX33" s="7"/>
      <c r="EMY33" s="7"/>
      <c r="EMZ33" s="7"/>
      <c r="ENA33" s="7"/>
      <c r="ENB33" s="7"/>
      <c r="ENC33" s="7"/>
      <c r="END33" s="7"/>
      <c r="ENE33" s="7"/>
      <c r="ENF33" s="7"/>
      <c r="ENG33" s="7"/>
      <c r="ENH33" s="7"/>
      <c r="ENI33" s="7"/>
      <c r="ENJ33" s="7"/>
      <c r="ENK33" s="7"/>
      <c r="ENL33" s="7"/>
      <c r="ENM33" s="7"/>
      <c r="ENN33" s="7"/>
      <c r="ENO33" s="7"/>
      <c r="ENP33" s="7"/>
      <c r="ENQ33" s="7"/>
      <c r="ENR33" s="7"/>
      <c r="ENS33" s="7"/>
      <c r="ENT33" s="7"/>
      <c r="ENU33" s="7"/>
      <c r="ENV33" s="7"/>
      <c r="ENW33" s="7"/>
      <c r="ENX33" s="7"/>
      <c r="ENY33" s="7"/>
      <c r="ENZ33" s="7"/>
      <c r="EOA33" s="7"/>
      <c r="EOB33" s="7"/>
      <c r="EOC33" s="7"/>
      <c r="EOD33" s="7"/>
      <c r="EOE33" s="7"/>
      <c r="EOF33" s="7"/>
      <c r="EOG33" s="7"/>
      <c r="EOH33" s="7"/>
      <c r="EOI33" s="7"/>
      <c r="EOJ33" s="7"/>
      <c r="EOK33" s="7"/>
      <c r="EOL33" s="7"/>
      <c r="EOM33" s="7"/>
      <c r="EON33" s="7"/>
      <c r="EOO33" s="7"/>
      <c r="EOP33" s="7"/>
      <c r="EOQ33" s="7"/>
      <c r="EOR33" s="7"/>
      <c r="EOS33" s="7"/>
      <c r="EOT33" s="7"/>
      <c r="EOU33" s="7"/>
      <c r="EOV33" s="7"/>
      <c r="EOW33" s="7"/>
      <c r="EOX33" s="7"/>
      <c r="EOY33" s="7"/>
      <c r="EOZ33" s="7"/>
      <c r="EPA33" s="7"/>
      <c r="EPB33" s="7"/>
      <c r="EPC33" s="7"/>
      <c r="EPD33" s="7"/>
      <c r="EPE33" s="7"/>
      <c r="EPF33" s="7"/>
      <c r="EPG33" s="7"/>
      <c r="EPH33" s="7"/>
      <c r="EPI33" s="7"/>
      <c r="EPJ33" s="7"/>
      <c r="EPK33" s="7"/>
      <c r="EPL33" s="7"/>
      <c r="EPM33" s="7"/>
      <c r="EPN33" s="7"/>
      <c r="EPO33" s="7"/>
      <c r="EPP33" s="7"/>
      <c r="EPQ33" s="7"/>
      <c r="EPR33" s="7"/>
      <c r="EPS33" s="7"/>
      <c r="EPT33" s="7"/>
      <c r="EPU33" s="7"/>
      <c r="EPV33" s="7"/>
      <c r="EPW33" s="7"/>
      <c r="EPX33" s="7"/>
      <c r="EPY33" s="7"/>
      <c r="EPZ33" s="7"/>
      <c r="EQA33" s="7"/>
      <c r="EQB33" s="7"/>
      <c r="EQC33" s="7"/>
      <c r="EQD33" s="7"/>
      <c r="EQE33" s="7"/>
      <c r="EQF33" s="7"/>
      <c r="EQG33" s="7"/>
      <c r="EQH33" s="7"/>
      <c r="EQI33" s="7"/>
      <c r="EQJ33" s="7"/>
      <c r="EQK33" s="7"/>
      <c r="EQL33" s="7"/>
      <c r="EQM33" s="7"/>
      <c r="EQN33" s="7"/>
      <c r="EQO33" s="7"/>
      <c r="EQP33" s="7"/>
      <c r="EQQ33" s="7"/>
      <c r="EQR33" s="7"/>
      <c r="EQS33" s="7"/>
      <c r="EQT33" s="7"/>
      <c r="EQU33" s="7"/>
      <c r="EQV33" s="7"/>
      <c r="EQW33" s="7"/>
      <c r="EQX33" s="7"/>
      <c r="EQY33" s="7"/>
      <c r="EQZ33" s="7"/>
      <c r="ERA33" s="7"/>
      <c r="ERB33" s="7"/>
      <c r="ERC33" s="7"/>
      <c r="ERD33" s="7"/>
      <c r="ERE33" s="7"/>
      <c r="ERF33" s="7"/>
      <c r="ERG33" s="7"/>
      <c r="ERH33" s="7"/>
      <c r="ERI33" s="7"/>
      <c r="ERJ33" s="7"/>
      <c r="ERK33" s="7"/>
      <c r="ERL33" s="7"/>
      <c r="ERN33" s="7"/>
      <c r="ERO33" s="7"/>
      <c r="ERP33" s="7"/>
      <c r="ERQ33" s="7"/>
      <c r="ERR33" s="7"/>
      <c r="ERS33" s="7"/>
      <c r="ERT33" s="7"/>
      <c r="ERU33" s="7"/>
      <c r="ERV33" s="7"/>
      <c r="ERW33" s="7"/>
      <c r="ERX33" s="7"/>
      <c r="ERY33" s="7"/>
      <c r="ERZ33" s="7"/>
      <c r="ESA33" s="7"/>
      <c r="ESB33" s="7"/>
      <c r="ESC33" s="7"/>
      <c r="ESD33" s="7"/>
      <c r="ESE33" s="7"/>
      <c r="ESF33" s="7"/>
      <c r="ESG33" s="7"/>
      <c r="ESH33" s="7"/>
      <c r="ESI33" s="7"/>
      <c r="ESJ33" s="7"/>
      <c r="ESK33" s="7"/>
      <c r="ESL33" s="7"/>
      <c r="ESM33" s="7"/>
      <c r="ESN33" s="7"/>
      <c r="ESO33" s="7"/>
      <c r="ESP33" s="7"/>
      <c r="ESQ33" s="7"/>
      <c r="ESR33" s="7"/>
      <c r="ESS33" s="7"/>
      <c r="EST33" s="7"/>
      <c r="ESU33" s="7"/>
      <c r="ESV33" s="7"/>
      <c r="ESW33" s="7"/>
      <c r="ESX33" s="7"/>
      <c r="ESY33" s="7"/>
      <c r="ESZ33" s="7"/>
      <c r="ETA33" s="7"/>
      <c r="ETB33" s="7"/>
      <c r="ETC33" s="7"/>
      <c r="ETD33" s="7"/>
      <c r="ETE33" s="7"/>
      <c r="ETF33" s="7"/>
      <c r="ETG33" s="7"/>
      <c r="ETH33" s="7"/>
      <c r="ETI33" s="7"/>
      <c r="ETJ33" s="7"/>
      <c r="ETK33" s="7"/>
      <c r="ETL33" s="7"/>
      <c r="ETM33" s="7"/>
      <c r="ETN33" s="7"/>
      <c r="ETO33" s="7"/>
      <c r="ETP33" s="7"/>
      <c r="ETQ33" s="7"/>
      <c r="ETR33" s="7"/>
      <c r="ETS33" s="7"/>
      <c r="ETT33" s="7"/>
      <c r="ETU33" s="7"/>
      <c r="ETV33" s="7"/>
      <c r="ETW33" s="7"/>
      <c r="ETX33" s="7"/>
      <c r="ETY33" s="7"/>
      <c r="ETZ33" s="7"/>
      <c r="EUA33" s="7"/>
      <c r="EUB33" s="7"/>
      <c r="EUC33" s="7"/>
      <c r="EUD33" s="7"/>
      <c r="EUE33" s="7"/>
      <c r="EUF33" s="7"/>
      <c r="EUG33" s="7"/>
      <c r="EUH33" s="7"/>
      <c r="EUI33" s="7"/>
      <c r="EUJ33" s="7"/>
      <c r="EUK33" s="7"/>
      <c r="EUL33" s="7"/>
      <c r="EUM33" s="7"/>
      <c r="EUN33" s="7"/>
      <c r="EUO33" s="7"/>
      <c r="EUP33" s="7"/>
      <c r="EUQ33" s="7"/>
      <c r="EUR33" s="7"/>
      <c r="EUS33" s="7"/>
      <c r="EUT33" s="7"/>
      <c r="EUU33" s="7"/>
      <c r="EUV33" s="7"/>
      <c r="EUW33" s="7"/>
      <c r="EUX33" s="7"/>
      <c r="EUY33" s="7"/>
      <c r="EUZ33" s="7"/>
      <c r="EVA33" s="7"/>
      <c r="EVB33" s="7"/>
      <c r="EVC33" s="7"/>
      <c r="EVD33" s="7"/>
      <c r="EVE33" s="7"/>
      <c r="EVF33" s="7"/>
      <c r="EVG33" s="7"/>
      <c r="EVH33" s="7"/>
      <c r="EVI33" s="7"/>
      <c r="EVJ33" s="7"/>
      <c r="EVK33" s="7"/>
      <c r="EVL33" s="7"/>
      <c r="EVM33" s="7"/>
      <c r="EVN33" s="7"/>
      <c r="EVO33" s="7"/>
      <c r="EVP33" s="7"/>
      <c r="EVQ33" s="7"/>
      <c r="EVR33" s="7"/>
      <c r="EVS33" s="7"/>
      <c r="EVT33" s="7"/>
      <c r="EVU33" s="7"/>
      <c r="EVV33" s="7"/>
      <c r="EVW33" s="7"/>
      <c r="EVX33" s="7"/>
      <c r="EVY33" s="7"/>
      <c r="EVZ33" s="7"/>
      <c r="EWA33" s="7"/>
      <c r="EWB33" s="7"/>
      <c r="EWC33" s="7"/>
      <c r="EWD33" s="7"/>
      <c r="EWE33" s="7"/>
      <c r="EWF33" s="7"/>
      <c r="EWG33" s="7"/>
      <c r="EWH33" s="7"/>
      <c r="EWI33" s="7"/>
      <c r="EWJ33" s="7"/>
      <c r="EWK33" s="7"/>
      <c r="EWL33" s="7"/>
      <c r="EWM33" s="7"/>
      <c r="EWN33" s="7"/>
      <c r="EWO33" s="7"/>
      <c r="EWP33" s="7"/>
      <c r="EWQ33" s="7"/>
      <c r="EWR33" s="7"/>
      <c r="EWS33" s="7"/>
      <c r="EWT33" s="7"/>
      <c r="EWU33" s="7"/>
      <c r="EWV33" s="7"/>
      <c r="EWW33" s="7"/>
      <c r="EWX33" s="7"/>
      <c r="EWY33" s="7"/>
      <c r="EWZ33" s="7"/>
      <c r="EXA33" s="7"/>
      <c r="EXB33" s="7"/>
      <c r="EXC33" s="7"/>
      <c r="EXD33" s="7"/>
      <c r="EXE33" s="7"/>
      <c r="EXF33" s="7"/>
      <c r="EXG33" s="7"/>
      <c r="EXH33" s="7"/>
      <c r="EXI33" s="7"/>
      <c r="EXJ33" s="7"/>
      <c r="EXK33" s="7"/>
      <c r="EXL33" s="7"/>
      <c r="EXM33" s="7"/>
      <c r="EXN33" s="7"/>
      <c r="EXO33" s="7"/>
      <c r="EXP33" s="7"/>
      <c r="EXQ33" s="7"/>
      <c r="EXR33" s="7"/>
      <c r="EXS33" s="7"/>
      <c r="EXT33" s="7"/>
      <c r="EXU33" s="7"/>
      <c r="EXV33" s="7"/>
      <c r="EXW33" s="7"/>
      <c r="EXX33" s="7"/>
      <c r="EXY33" s="7"/>
      <c r="EXZ33" s="7"/>
      <c r="EYA33" s="7"/>
      <c r="EYB33" s="7"/>
      <c r="EYC33" s="7"/>
      <c r="EYD33" s="7"/>
      <c r="EYE33" s="7"/>
      <c r="EYF33" s="7"/>
      <c r="EYG33" s="7"/>
      <c r="EYH33" s="7"/>
      <c r="EYI33" s="7"/>
      <c r="EYJ33" s="7"/>
      <c r="EYK33" s="7"/>
      <c r="EYL33" s="7"/>
      <c r="EYM33" s="7"/>
      <c r="EYN33" s="7"/>
      <c r="EYO33" s="7"/>
      <c r="EYP33" s="7"/>
      <c r="EYQ33" s="7"/>
      <c r="EYR33" s="7"/>
      <c r="EYS33" s="7"/>
      <c r="EYT33" s="7"/>
      <c r="EYU33" s="7"/>
      <c r="EYV33" s="7"/>
      <c r="EYW33" s="7"/>
      <c r="EYX33" s="7"/>
      <c r="EYY33" s="7"/>
      <c r="EYZ33" s="7"/>
      <c r="EZA33" s="7"/>
      <c r="EZB33" s="7"/>
      <c r="EZC33" s="7"/>
      <c r="EZD33" s="7"/>
      <c r="EZE33" s="7"/>
      <c r="EZF33" s="7"/>
      <c r="EZG33" s="7"/>
      <c r="EZH33" s="7"/>
      <c r="EZI33" s="7"/>
      <c r="EZJ33" s="7"/>
      <c r="EZK33" s="7"/>
      <c r="EZL33" s="7"/>
      <c r="EZM33" s="7"/>
      <c r="EZN33" s="7"/>
      <c r="EZO33" s="7"/>
      <c r="EZP33" s="7"/>
      <c r="EZQ33" s="7"/>
      <c r="EZR33" s="7"/>
      <c r="EZS33" s="7"/>
      <c r="EZT33" s="7"/>
      <c r="EZU33" s="7"/>
      <c r="EZV33" s="7"/>
      <c r="EZW33" s="7"/>
      <c r="EZX33" s="7"/>
      <c r="EZY33" s="7"/>
      <c r="EZZ33" s="7"/>
      <c r="FAA33" s="7"/>
      <c r="FAB33" s="7"/>
      <c r="FAC33" s="7"/>
      <c r="FAD33" s="7"/>
      <c r="FAE33" s="7"/>
      <c r="FAF33" s="7"/>
      <c r="FAG33" s="7"/>
      <c r="FAH33" s="7"/>
      <c r="FAI33" s="7"/>
      <c r="FAJ33" s="7"/>
      <c r="FAK33" s="7"/>
      <c r="FAL33" s="7"/>
      <c r="FAM33" s="7"/>
      <c r="FAN33" s="7"/>
      <c r="FAO33" s="7"/>
      <c r="FAP33" s="7"/>
      <c r="FAQ33" s="7"/>
      <c r="FAR33" s="7"/>
      <c r="FAS33" s="7"/>
      <c r="FAT33" s="7"/>
      <c r="FAU33" s="7"/>
      <c r="FAV33" s="7"/>
      <c r="FAW33" s="7"/>
      <c r="FAX33" s="7"/>
      <c r="FAY33" s="7"/>
      <c r="FAZ33" s="7"/>
      <c r="FBA33" s="7"/>
      <c r="FBB33" s="7"/>
      <c r="FBC33" s="7"/>
      <c r="FBD33" s="7"/>
      <c r="FBE33" s="7"/>
      <c r="FBF33" s="7"/>
      <c r="FBG33" s="7"/>
      <c r="FBH33" s="7"/>
      <c r="FBJ33" s="7"/>
      <c r="FBK33" s="7"/>
      <c r="FBL33" s="7"/>
      <c r="FBM33" s="7"/>
      <c r="FBN33" s="7"/>
      <c r="FBO33" s="7"/>
      <c r="FBP33" s="7"/>
      <c r="FBQ33" s="7"/>
      <c r="FBR33" s="7"/>
      <c r="FBS33" s="7"/>
      <c r="FBT33" s="7"/>
      <c r="FBU33" s="7"/>
      <c r="FBV33" s="7"/>
      <c r="FBW33" s="7"/>
      <c r="FBX33" s="7"/>
      <c r="FBY33" s="7"/>
      <c r="FBZ33" s="7"/>
      <c r="FCA33" s="7"/>
      <c r="FCB33" s="7"/>
      <c r="FCC33" s="7"/>
      <c r="FCD33" s="7"/>
      <c r="FCE33" s="7"/>
      <c r="FCF33" s="7"/>
      <c r="FCG33" s="7"/>
      <c r="FCH33" s="7"/>
      <c r="FCI33" s="7"/>
      <c r="FCJ33" s="7"/>
      <c r="FCK33" s="7"/>
      <c r="FCL33" s="7"/>
      <c r="FCM33" s="7"/>
      <c r="FCN33" s="7"/>
      <c r="FCO33" s="7"/>
      <c r="FCP33" s="7"/>
      <c r="FCQ33" s="7"/>
      <c r="FCR33" s="7"/>
      <c r="FCS33" s="7"/>
      <c r="FCT33" s="7"/>
      <c r="FCU33" s="7"/>
      <c r="FCV33" s="7"/>
      <c r="FCW33" s="7"/>
      <c r="FCX33" s="7"/>
      <c r="FCY33" s="7"/>
      <c r="FCZ33" s="7"/>
      <c r="FDA33" s="7"/>
      <c r="FDB33" s="7"/>
      <c r="FDC33" s="7"/>
      <c r="FDD33" s="7"/>
      <c r="FDE33" s="7"/>
      <c r="FDF33" s="7"/>
      <c r="FDG33" s="7"/>
      <c r="FDH33" s="7"/>
      <c r="FDI33" s="7"/>
      <c r="FDJ33" s="7"/>
      <c r="FDK33" s="7"/>
      <c r="FDL33" s="7"/>
      <c r="FDM33" s="7"/>
      <c r="FDN33" s="7"/>
      <c r="FDO33" s="7"/>
      <c r="FDP33" s="7"/>
      <c r="FDQ33" s="7"/>
      <c r="FDR33" s="7"/>
      <c r="FDS33" s="7"/>
      <c r="FDT33" s="7"/>
      <c r="FDU33" s="7"/>
      <c r="FDV33" s="7"/>
      <c r="FDW33" s="7"/>
      <c r="FDX33" s="7"/>
      <c r="FDY33" s="7"/>
      <c r="FDZ33" s="7"/>
      <c r="FEA33" s="7"/>
      <c r="FEB33" s="7"/>
      <c r="FEC33" s="7"/>
      <c r="FED33" s="7"/>
      <c r="FEE33" s="7"/>
      <c r="FEF33" s="7"/>
      <c r="FEG33" s="7"/>
      <c r="FEH33" s="7"/>
      <c r="FEI33" s="7"/>
      <c r="FEJ33" s="7"/>
      <c r="FEK33" s="7"/>
      <c r="FEL33" s="7"/>
      <c r="FEM33" s="7"/>
      <c r="FEN33" s="7"/>
      <c r="FEO33" s="7"/>
      <c r="FEP33" s="7"/>
      <c r="FEQ33" s="7"/>
      <c r="FER33" s="7"/>
      <c r="FES33" s="7"/>
      <c r="FET33" s="7"/>
      <c r="FEU33" s="7"/>
      <c r="FEV33" s="7"/>
      <c r="FEW33" s="7"/>
      <c r="FEX33" s="7"/>
      <c r="FEY33" s="7"/>
      <c r="FEZ33" s="7"/>
      <c r="FFA33" s="7"/>
      <c r="FFB33" s="7"/>
      <c r="FFC33" s="7"/>
      <c r="FFD33" s="7"/>
      <c r="FFE33" s="7"/>
      <c r="FFF33" s="7"/>
      <c r="FFG33" s="7"/>
      <c r="FFH33" s="7"/>
      <c r="FFI33" s="7"/>
      <c r="FFJ33" s="7"/>
      <c r="FFK33" s="7"/>
      <c r="FFL33" s="7"/>
      <c r="FFM33" s="7"/>
      <c r="FFN33" s="7"/>
      <c r="FFO33" s="7"/>
      <c r="FFP33" s="7"/>
      <c r="FFQ33" s="7"/>
      <c r="FFR33" s="7"/>
      <c r="FFS33" s="7"/>
      <c r="FFT33" s="7"/>
      <c r="FFU33" s="7"/>
      <c r="FFV33" s="7"/>
      <c r="FFW33" s="7"/>
      <c r="FFX33" s="7"/>
      <c r="FFY33" s="7"/>
      <c r="FFZ33" s="7"/>
      <c r="FGA33" s="7"/>
      <c r="FGB33" s="7"/>
      <c r="FGC33" s="7"/>
      <c r="FGD33" s="7"/>
      <c r="FGE33" s="7"/>
      <c r="FGF33" s="7"/>
      <c r="FGG33" s="7"/>
      <c r="FGH33" s="7"/>
      <c r="FGI33" s="7"/>
      <c r="FGJ33" s="7"/>
      <c r="FGK33" s="7"/>
      <c r="FGL33" s="7"/>
      <c r="FGM33" s="7"/>
      <c r="FGN33" s="7"/>
      <c r="FGO33" s="7"/>
      <c r="FGP33" s="7"/>
      <c r="FGQ33" s="7"/>
      <c r="FGR33" s="7"/>
      <c r="FGS33" s="7"/>
      <c r="FGT33" s="7"/>
      <c r="FGU33" s="7"/>
      <c r="FGV33" s="7"/>
      <c r="FGW33" s="7"/>
      <c r="FGX33" s="7"/>
      <c r="FGY33" s="7"/>
      <c r="FGZ33" s="7"/>
      <c r="FHA33" s="7"/>
      <c r="FHB33" s="7"/>
      <c r="FHC33" s="7"/>
      <c r="FHD33" s="7"/>
      <c r="FHE33" s="7"/>
      <c r="FHF33" s="7"/>
      <c r="FHG33" s="7"/>
      <c r="FHH33" s="7"/>
      <c r="FHI33" s="7"/>
      <c r="FHJ33" s="7"/>
      <c r="FHK33" s="7"/>
      <c r="FHL33" s="7"/>
      <c r="FHM33" s="7"/>
      <c r="FHN33" s="7"/>
      <c r="FHO33" s="7"/>
      <c r="FHP33" s="7"/>
      <c r="FHQ33" s="7"/>
      <c r="FHR33" s="7"/>
      <c r="FHS33" s="7"/>
      <c r="FHT33" s="7"/>
      <c r="FHU33" s="7"/>
      <c r="FHV33" s="7"/>
      <c r="FHW33" s="7"/>
      <c r="FHX33" s="7"/>
      <c r="FHY33" s="7"/>
      <c r="FHZ33" s="7"/>
      <c r="FIA33" s="7"/>
      <c r="FIB33" s="7"/>
      <c r="FIC33" s="7"/>
      <c r="FID33" s="7"/>
      <c r="FIE33" s="7"/>
      <c r="FIF33" s="7"/>
      <c r="FIG33" s="7"/>
      <c r="FIH33" s="7"/>
      <c r="FII33" s="7"/>
      <c r="FIJ33" s="7"/>
      <c r="FIK33" s="7"/>
      <c r="FIL33" s="7"/>
      <c r="FIM33" s="7"/>
      <c r="FIN33" s="7"/>
      <c r="FIO33" s="7"/>
      <c r="FIP33" s="7"/>
      <c r="FIQ33" s="7"/>
      <c r="FIR33" s="7"/>
      <c r="FIS33" s="7"/>
      <c r="FIT33" s="7"/>
      <c r="FIU33" s="7"/>
      <c r="FIV33" s="7"/>
      <c r="FIW33" s="7"/>
      <c r="FIX33" s="7"/>
      <c r="FIY33" s="7"/>
      <c r="FIZ33" s="7"/>
      <c r="FJA33" s="7"/>
      <c r="FJB33" s="7"/>
      <c r="FJC33" s="7"/>
      <c r="FJD33" s="7"/>
      <c r="FJE33" s="7"/>
      <c r="FJF33" s="7"/>
      <c r="FJG33" s="7"/>
      <c r="FJH33" s="7"/>
      <c r="FJI33" s="7"/>
      <c r="FJJ33" s="7"/>
      <c r="FJK33" s="7"/>
      <c r="FJL33" s="7"/>
      <c r="FJM33" s="7"/>
      <c r="FJN33" s="7"/>
      <c r="FJO33" s="7"/>
      <c r="FJP33" s="7"/>
      <c r="FJQ33" s="7"/>
      <c r="FJR33" s="7"/>
      <c r="FJS33" s="7"/>
      <c r="FJT33" s="7"/>
      <c r="FJU33" s="7"/>
      <c r="FJV33" s="7"/>
      <c r="FJW33" s="7"/>
      <c r="FJX33" s="7"/>
      <c r="FJY33" s="7"/>
      <c r="FJZ33" s="7"/>
      <c r="FKA33" s="7"/>
      <c r="FKB33" s="7"/>
      <c r="FKC33" s="7"/>
      <c r="FKD33" s="7"/>
      <c r="FKE33" s="7"/>
      <c r="FKF33" s="7"/>
      <c r="FKG33" s="7"/>
      <c r="FKH33" s="7"/>
      <c r="FKI33" s="7"/>
      <c r="FKJ33" s="7"/>
      <c r="FKK33" s="7"/>
      <c r="FKL33" s="7"/>
      <c r="FKM33" s="7"/>
      <c r="FKN33" s="7"/>
      <c r="FKO33" s="7"/>
      <c r="FKP33" s="7"/>
      <c r="FKQ33" s="7"/>
      <c r="FKR33" s="7"/>
      <c r="FKS33" s="7"/>
      <c r="FKT33" s="7"/>
      <c r="FKU33" s="7"/>
      <c r="FKV33" s="7"/>
      <c r="FKW33" s="7"/>
      <c r="FKX33" s="7"/>
      <c r="FKY33" s="7"/>
      <c r="FKZ33" s="7"/>
      <c r="FLA33" s="7"/>
      <c r="FLB33" s="7"/>
      <c r="FLC33" s="7"/>
      <c r="FLD33" s="7"/>
      <c r="FLF33" s="7"/>
      <c r="FLG33" s="7"/>
      <c r="FLH33" s="7"/>
      <c r="FLI33" s="7"/>
      <c r="FLJ33" s="7"/>
      <c r="FLK33" s="7"/>
      <c r="FLL33" s="7"/>
      <c r="FLM33" s="7"/>
      <c r="FLN33" s="7"/>
      <c r="FLO33" s="7"/>
      <c r="FLP33" s="7"/>
      <c r="FLQ33" s="7"/>
      <c r="FLR33" s="7"/>
      <c r="FLS33" s="7"/>
      <c r="FLT33" s="7"/>
      <c r="FLU33" s="7"/>
      <c r="FLV33" s="7"/>
      <c r="FLW33" s="7"/>
      <c r="FLX33" s="7"/>
      <c r="FLY33" s="7"/>
      <c r="FLZ33" s="7"/>
      <c r="FMA33" s="7"/>
      <c r="FMB33" s="7"/>
      <c r="FMC33" s="7"/>
      <c r="FMD33" s="7"/>
      <c r="FME33" s="7"/>
      <c r="FMF33" s="7"/>
      <c r="FMG33" s="7"/>
      <c r="FMH33" s="7"/>
      <c r="FMI33" s="7"/>
      <c r="FMJ33" s="7"/>
      <c r="FMK33" s="7"/>
      <c r="FML33" s="7"/>
      <c r="FMM33" s="7"/>
      <c r="FMN33" s="7"/>
      <c r="FMO33" s="7"/>
      <c r="FMP33" s="7"/>
      <c r="FMQ33" s="7"/>
      <c r="FMR33" s="7"/>
      <c r="FMS33" s="7"/>
      <c r="FMT33" s="7"/>
      <c r="FMU33" s="7"/>
      <c r="FMV33" s="7"/>
      <c r="FMW33" s="7"/>
      <c r="FMX33" s="7"/>
      <c r="FMY33" s="7"/>
      <c r="FMZ33" s="7"/>
      <c r="FNA33" s="7"/>
      <c r="FNB33" s="7"/>
      <c r="FNC33" s="7"/>
      <c r="FND33" s="7"/>
      <c r="FNE33" s="7"/>
      <c r="FNF33" s="7"/>
      <c r="FNG33" s="7"/>
      <c r="FNH33" s="7"/>
      <c r="FNI33" s="7"/>
      <c r="FNJ33" s="7"/>
      <c r="FNK33" s="7"/>
      <c r="FNL33" s="7"/>
      <c r="FNM33" s="7"/>
      <c r="FNN33" s="7"/>
      <c r="FNO33" s="7"/>
      <c r="FNP33" s="7"/>
      <c r="FNQ33" s="7"/>
      <c r="FNR33" s="7"/>
      <c r="FNS33" s="7"/>
      <c r="FNT33" s="7"/>
      <c r="FNU33" s="7"/>
      <c r="FNV33" s="7"/>
      <c r="FNW33" s="7"/>
      <c r="FNX33" s="7"/>
      <c r="FNY33" s="7"/>
      <c r="FNZ33" s="7"/>
      <c r="FOA33" s="7"/>
      <c r="FOB33" s="7"/>
      <c r="FOC33" s="7"/>
      <c r="FOD33" s="7"/>
      <c r="FOE33" s="7"/>
      <c r="FOF33" s="7"/>
      <c r="FOG33" s="7"/>
      <c r="FOH33" s="7"/>
      <c r="FOI33" s="7"/>
      <c r="FOJ33" s="7"/>
      <c r="FOK33" s="7"/>
      <c r="FOL33" s="7"/>
      <c r="FOM33" s="7"/>
      <c r="FON33" s="7"/>
      <c r="FOO33" s="7"/>
      <c r="FOP33" s="7"/>
      <c r="FOQ33" s="7"/>
      <c r="FOR33" s="7"/>
      <c r="FOS33" s="7"/>
      <c r="FOT33" s="7"/>
      <c r="FOU33" s="7"/>
      <c r="FOV33" s="7"/>
      <c r="FOW33" s="7"/>
      <c r="FOX33" s="7"/>
      <c r="FOY33" s="7"/>
      <c r="FOZ33" s="7"/>
      <c r="FPA33" s="7"/>
      <c r="FPB33" s="7"/>
      <c r="FPC33" s="7"/>
      <c r="FPD33" s="7"/>
      <c r="FPE33" s="7"/>
      <c r="FPF33" s="7"/>
      <c r="FPG33" s="7"/>
      <c r="FPH33" s="7"/>
      <c r="FPI33" s="7"/>
      <c r="FPJ33" s="7"/>
      <c r="FPK33" s="7"/>
      <c r="FPL33" s="7"/>
      <c r="FPM33" s="7"/>
      <c r="FPN33" s="7"/>
      <c r="FPO33" s="7"/>
      <c r="FPP33" s="7"/>
      <c r="FPQ33" s="7"/>
      <c r="FPR33" s="7"/>
      <c r="FPS33" s="7"/>
      <c r="FPT33" s="7"/>
      <c r="FPU33" s="7"/>
      <c r="FPV33" s="7"/>
      <c r="FPW33" s="7"/>
      <c r="FPX33" s="7"/>
      <c r="FPY33" s="7"/>
      <c r="FPZ33" s="7"/>
      <c r="FQA33" s="7"/>
      <c r="FQB33" s="7"/>
      <c r="FQC33" s="7"/>
      <c r="FQD33" s="7"/>
      <c r="FQE33" s="7"/>
      <c r="FQF33" s="7"/>
      <c r="FQG33" s="7"/>
      <c r="FQH33" s="7"/>
      <c r="FQI33" s="7"/>
      <c r="FQJ33" s="7"/>
      <c r="FQK33" s="7"/>
      <c r="FQL33" s="7"/>
      <c r="FQM33" s="7"/>
      <c r="FQN33" s="7"/>
      <c r="FQO33" s="7"/>
      <c r="FQP33" s="7"/>
      <c r="FQQ33" s="7"/>
      <c r="FQR33" s="7"/>
      <c r="FQS33" s="7"/>
      <c r="FQT33" s="7"/>
      <c r="FQU33" s="7"/>
      <c r="FQV33" s="7"/>
      <c r="FQW33" s="7"/>
      <c r="FQX33" s="7"/>
      <c r="FQY33" s="7"/>
      <c r="FQZ33" s="7"/>
      <c r="FRA33" s="7"/>
      <c r="FRB33" s="7"/>
      <c r="FRC33" s="7"/>
      <c r="FRD33" s="7"/>
      <c r="FRE33" s="7"/>
      <c r="FRF33" s="7"/>
      <c r="FRG33" s="7"/>
      <c r="FRH33" s="7"/>
      <c r="FRI33" s="7"/>
      <c r="FRJ33" s="7"/>
      <c r="FRK33" s="7"/>
      <c r="FRL33" s="7"/>
      <c r="FRM33" s="7"/>
      <c r="FRN33" s="7"/>
      <c r="FRO33" s="7"/>
      <c r="FRP33" s="7"/>
      <c r="FRQ33" s="7"/>
      <c r="FRR33" s="7"/>
      <c r="FRS33" s="7"/>
      <c r="FRT33" s="7"/>
      <c r="FRU33" s="7"/>
      <c r="FRV33" s="7"/>
      <c r="FRW33" s="7"/>
      <c r="FRX33" s="7"/>
      <c r="FRY33" s="7"/>
      <c r="FRZ33" s="7"/>
      <c r="FSA33" s="7"/>
      <c r="FSB33" s="7"/>
      <c r="FSC33" s="7"/>
      <c r="FSD33" s="7"/>
      <c r="FSE33" s="7"/>
      <c r="FSF33" s="7"/>
      <c r="FSG33" s="7"/>
      <c r="FSH33" s="7"/>
      <c r="FSI33" s="7"/>
      <c r="FSJ33" s="7"/>
      <c r="FSK33" s="7"/>
      <c r="FSL33" s="7"/>
      <c r="FSM33" s="7"/>
      <c r="FSN33" s="7"/>
      <c r="FSO33" s="7"/>
      <c r="FSP33" s="7"/>
      <c r="FSQ33" s="7"/>
      <c r="FSR33" s="7"/>
      <c r="FSS33" s="7"/>
      <c r="FST33" s="7"/>
      <c r="FSU33" s="7"/>
      <c r="FSV33" s="7"/>
      <c r="FSW33" s="7"/>
      <c r="FSX33" s="7"/>
      <c r="FSY33" s="7"/>
      <c r="FSZ33" s="7"/>
      <c r="FTA33" s="7"/>
      <c r="FTB33" s="7"/>
      <c r="FTC33" s="7"/>
      <c r="FTD33" s="7"/>
      <c r="FTE33" s="7"/>
      <c r="FTF33" s="7"/>
      <c r="FTG33" s="7"/>
      <c r="FTH33" s="7"/>
      <c r="FTI33" s="7"/>
      <c r="FTJ33" s="7"/>
      <c r="FTK33" s="7"/>
      <c r="FTL33" s="7"/>
      <c r="FTM33" s="7"/>
      <c r="FTN33" s="7"/>
      <c r="FTO33" s="7"/>
      <c r="FTP33" s="7"/>
      <c r="FTQ33" s="7"/>
      <c r="FTR33" s="7"/>
      <c r="FTS33" s="7"/>
      <c r="FTT33" s="7"/>
      <c r="FTU33" s="7"/>
      <c r="FTV33" s="7"/>
      <c r="FTW33" s="7"/>
      <c r="FTX33" s="7"/>
      <c r="FTY33" s="7"/>
      <c r="FTZ33" s="7"/>
      <c r="FUA33" s="7"/>
      <c r="FUB33" s="7"/>
      <c r="FUC33" s="7"/>
      <c r="FUD33" s="7"/>
      <c r="FUE33" s="7"/>
      <c r="FUF33" s="7"/>
      <c r="FUG33" s="7"/>
      <c r="FUH33" s="7"/>
      <c r="FUI33" s="7"/>
      <c r="FUJ33" s="7"/>
      <c r="FUK33" s="7"/>
      <c r="FUL33" s="7"/>
      <c r="FUM33" s="7"/>
      <c r="FUN33" s="7"/>
      <c r="FUO33" s="7"/>
      <c r="FUP33" s="7"/>
      <c r="FUQ33" s="7"/>
      <c r="FUR33" s="7"/>
      <c r="FUS33" s="7"/>
      <c r="FUT33" s="7"/>
      <c r="FUU33" s="7"/>
      <c r="FUV33" s="7"/>
      <c r="FUW33" s="7"/>
      <c r="FUX33" s="7"/>
      <c r="FUY33" s="7"/>
      <c r="FUZ33" s="7"/>
      <c r="FVB33" s="7"/>
      <c r="FVC33" s="7"/>
      <c r="FVD33" s="7"/>
      <c r="FVE33" s="7"/>
      <c r="FVF33" s="7"/>
      <c r="FVG33" s="7"/>
      <c r="FVH33" s="7"/>
      <c r="FVI33" s="7"/>
      <c r="FVJ33" s="7"/>
      <c r="FVK33" s="7"/>
      <c r="FVL33" s="7"/>
      <c r="FVM33" s="7"/>
      <c r="FVN33" s="7"/>
      <c r="FVO33" s="7"/>
      <c r="FVP33" s="7"/>
      <c r="FVQ33" s="7"/>
      <c r="FVR33" s="7"/>
      <c r="FVS33" s="7"/>
      <c r="FVT33" s="7"/>
      <c r="FVU33" s="7"/>
      <c r="FVV33" s="7"/>
      <c r="FVW33" s="7"/>
      <c r="FVX33" s="7"/>
      <c r="FVY33" s="7"/>
      <c r="FVZ33" s="7"/>
      <c r="FWA33" s="7"/>
      <c r="FWB33" s="7"/>
      <c r="FWC33" s="7"/>
      <c r="FWD33" s="7"/>
      <c r="FWE33" s="7"/>
      <c r="FWF33" s="7"/>
      <c r="FWG33" s="7"/>
      <c r="FWH33" s="7"/>
      <c r="FWI33" s="7"/>
      <c r="FWJ33" s="7"/>
      <c r="FWK33" s="7"/>
      <c r="FWL33" s="7"/>
      <c r="FWM33" s="7"/>
      <c r="FWN33" s="7"/>
      <c r="FWO33" s="7"/>
      <c r="FWP33" s="7"/>
      <c r="FWQ33" s="7"/>
      <c r="FWR33" s="7"/>
      <c r="FWS33" s="7"/>
      <c r="FWT33" s="7"/>
      <c r="FWU33" s="7"/>
      <c r="FWV33" s="7"/>
      <c r="FWW33" s="7"/>
      <c r="FWX33" s="7"/>
      <c r="FWY33" s="7"/>
      <c r="FWZ33" s="7"/>
      <c r="FXA33" s="7"/>
      <c r="FXB33" s="7"/>
      <c r="FXC33" s="7"/>
      <c r="FXD33" s="7"/>
      <c r="FXE33" s="7"/>
      <c r="FXF33" s="7"/>
      <c r="FXG33" s="7"/>
      <c r="FXH33" s="7"/>
      <c r="FXI33" s="7"/>
      <c r="FXJ33" s="7"/>
      <c r="FXK33" s="7"/>
      <c r="FXL33" s="7"/>
      <c r="FXM33" s="7"/>
      <c r="FXN33" s="7"/>
      <c r="FXO33" s="7"/>
      <c r="FXP33" s="7"/>
      <c r="FXQ33" s="7"/>
      <c r="FXR33" s="7"/>
      <c r="FXS33" s="7"/>
      <c r="FXT33" s="7"/>
      <c r="FXU33" s="7"/>
      <c r="FXV33" s="7"/>
      <c r="FXW33" s="7"/>
      <c r="FXX33" s="7"/>
      <c r="FXY33" s="7"/>
      <c r="FXZ33" s="7"/>
      <c r="FYA33" s="7"/>
      <c r="FYB33" s="7"/>
      <c r="FYC33" s="7"/>
      <c r="FYD33" s="7"/>
      <c r="FYE33" s="7"/>
      <c r="FYF33" s="7"/>
      <c r="FYG33" s="7"/>
      <c r="FYH33" s="7"/>
      <c r="FYI33" s="7"/>
      <c r="FYJ33" s="7"/>
      <c r="FYK33" s="7"/>
      <c r="FYL33" s="7"/>
      <c r="FYM33" s="7"/>
      <c r="FYN33" s="7"/>
      <c r="FYO33" s="7"/>
      <c r="FYP33" s="7"/>
      <c r="FYQ33" s="7"/>
      <c r="FYR33" s="7"/>
      <c r="FYS33" s="7"/>
      <c r="FYT33" s="7"/>
      <c r="FYU33" s="7"/>
      <c r="FYV33" s="7"/>
      <c r="FYW33" s="7"/>
      <c r="FYX33" s="7"/>
      <c r="FYY33" s="7"/>
      <c r="FYZ33" s="7"/>
      <c r="FZA33" s="7"/>
      <c r="FZB33" s="7"/>
      <c r="FZC33" s="7"/>
      <c r="FZD33" s="7"/>
      <c r="FZE33" s="7"/>
      <c r="FZF33" s="7"/>
      <c r="FZG33" s="7"/>
      <c r="FZH33" s="7"/>
      <c r="FZI33" s="7"/>
      <c r="FZJ33" s="7"/>
      <c r="FZK33" s="7"/>
      <c r="FZL33" s="7"/>
      <c r="FZM33" s="7"/>
      <c r="FZN33" s="7"/>
      <c r="FZO33" s="7"/>
      <c r="FZP33" s="7"/>
      <c r="FZQ33" s="7"/>
      <c r="FZR33" s="7"/>
      <c r="FZS33" s="7"/>
      <c r="FZT33" s="7"/>
      <c r="FZU33" s="7"/>
      <c r="FZV33" s="7"/>
      <c r="FZW33" s="7"/>
      <c r="FZX33" s="7"/>
      <c r="FZY33" s="7"/>
      <c r="FZZ33" s="7"/>
      <c r="GAA33" s="7"/>
      <c r="GAB33" s="7"/>
      <c r="GAC33" s="7"/>
      <c r="GAD33" s="7"/>
      <c r="GAE33" s="7"/>
      <c r="GAF33" s="7"/>
      <c r="GAG33" s="7"/>
      <c r="GAH33" s="7"/>
      <c r="GAI33" s="7"/>
      <c r="GAJ33" s="7"/>
      <c r="GAK33" s="7"/>
      <c r="GAL33" s="7"/>
      <c r="GAM33" s="7"/>
      <c r="GAN33" s="7"/>
      <c r="GAO33" s="7"/>
      <c r="GAP33" s="7"/>
      <c r="GAQ33" s="7"/>
      <c r="GAR33" s="7"/>
      <c r="GAS33" s="7"/>
      <c r="GAT33" s="7"/>
      <c r="GAU33" s="7"/>
      <c r="GAV33" s="7"/>
      <c r="GAW33" s="7"/>
      <c r="GAX33" s="7"/>
      <c r="GAY33" s="7"/>
      <c r="GAZ33" s="7"/>
      <c r="GBA33" s="7"/>
      <c r="GBB33" s="7"/>
      <c r="GBC33" s="7"/>
      <c r="GBD33" s="7"/>
      <c r="GBE33" s="7"/>
      <c r="GBF33" s="7"/>
      <c r="GBG33" s="7"/>
      <c r="GBH33" s="7"/>
      <c r="GBI33" s="7"/>
      <c r="GBJ33" s="7"/>
      <c r="GBK33" s="7"/>
      <c r="GBL33" s="7"/>
      <c r="GBM33" s="7"/>
      <c r="GBN33" s="7"/>
      <c r="GBO33" s="7"/>
      <c r="GBP33" s="7"/>
      <c r="GBQ33" s="7"/>
      <c r="GBR33" s="7"/>
      <c r="GBS33" s="7"/>
      <c r="GBT33" s="7"/>
      <c r="GBU33" s="7"/>
      <c r="GBV33" s="7"/>
      <c r="GBW33" s="7"/>
      <c r="GBX33" s="7"/>
      <c r="GBY33" s="7"/>
      <c r="GBZ33" s="7"/>
      <c r="GCA33" s="7"/>
      <c r="GCB33" s="7"/>
      <c r="GCC33" s="7"/>
      <c r="GCD33" s="7"/>
      <c r="GCE33" s="7"/>
      <c r="GCF33" s="7"/>
      <c r="GCG33" s="7"/>
      <c r="GCH33" s="7"/>
      <c r="GCI33" s="7"/>
      <c r="GCJ33" s="7"/>
      <c r="GCK33" s="7"/>
      <c r="GCL33" s="7"/>
      <c r="GCM33" s="7"/>
      <c r="GCN33" s="7"/>
      <c r="GCO33" s="7"/>
      <c r="GCP33" s="7"/>
      <c r="GCQ33" s="7"/>
      <c r="GCR33" s="7"/>
      <c r="GCS33" s="7"/>
      <c r="GCT33" s="7"/>
      <c r="GCU33" s="7"/>
      <c r="GCV33" s="7"/>
      <c r="GCW33" s="7"/>
      <c r="GCX33" s="7"/>
      <c r="GCY33" s="7"/>
      <c r="GCZ33" s="7"/>
      <c r="GDA33" s="7"/>
      <c r="GDB33" s="7"/>
      <c r="GDC33" s="7"/>
      <c r="GDD33" s="7"/>
      <c r="GDE33" s="7"/>
      <c r="GDF33" s="7"/>
      <c r="GDG33" s="7"/>
      <c r="GDH33" s="7"/>
      <c r="GDI33" s="7"/>
      <c r="GDJ33" s="7"/>
      <c r="GDK33" s="7"/>
      <c r="GDL33" s="7"/>
      <c r="GDM33" s="7"/>
      <c r="GDN33" s="7"/>
      <c r="GDO33" s="7"/>
      <c r="GDP33" s="7"/>
      <c r="GDQ33" s="7"/>
      <c r="GDR33" s="7"/>
      <c r="GDS33" s="7"/>
      <c r="GDT33" s="7"/>
      <c r="GDU33" s="7"/>
      <c r="GDV33" s="7"/>
      <c r="GDW33" s="7"/>
      <c r="GDX33" s="7"/>
      <c r="GDY33" s="7"/>
      <c r="GDZ33" s="7"/>
      <c r="GEA33" s="7"/>
      <c r="GEB33" s="7"/>
      <c r="GEC33" s="7"/>
      <c r="GED33" s="7"/>
      <c r="GEE33" s="7"/>
      <c r="GEF33" s="7"/>
      <c r="GEG33" s="7"/>
      <c r="GEH33" s="7"/>
      <c r="GEI33" s="7"/>
      <c r="GEJ33" s="7"/>
      <c r="GEK33" s="7"/>
      <c r="GEL33" s="7"/>
      <c r="GEM33" s="7"/>
      <c r="GEN33" s="7"/>
      <c r="GEO33" s="7"/>
      <c r="GEP33" s="7"/>
      <c r="GEQ33" s="7"/>
      <c r="GER33" s="7"/>
      <c r="GES33" s="7"/>
      <c r="GET33" s="7"/>
      <c r="GEU33" s="7"/>
      <c r="GEV33" s="7"/>
      <c r="GEX33" s="7"/>
      <c r="GEY33" s="7"/>
      <c r="GEZ33" s="7"/>
      <c r="GFA33" s="7"/>
      <c r="GFB33" s="7"/>
      <c r="GFC33" s="7"/>
      <c r="GFD33" s="7"/>
      <c r="GFE33" s="7"/>
      <c r="GFF33" s="7"/>
      <c r="GFG33" s="7"/>
      <c r="GFH33" s="7"/>
      <c r="GFI33" s="7"/>
      <c r="GFJ33" s="7"/>
      <c r="GFK33" s="7"/>
      <c r="GFL33" s="7"/>
      <c r="GFM33" s="7"/>
      <c r="GFN33" s="7"/>
      <c r="GFO33" s="7"/>
      <c r="GFP33" s="7"/>
      <c r="GFQ33" s="7"/>
      <c r="GFR33" s="7"/>
      <c r="GFS33" s="7"/>
      <c r="GFT33" s="7"/>
      <c r="GFU33" s="7"/>
      <c r="GFV33" s="7"/>
      <c r="GFW33" s="7"/>
      <c r="GFX33" s="7"/>
      <c r="GFY33" s="7"/>
      <c r="GFZ33" s="7"/>
      <c r="GGA33" s="7"/>
      <c r="GGB33" s="7"/>
      <c r="GGC33" s="7"/>
      <c r="GGD33" s="7"/>
      <c r="GGE33" s="7"/>
      <c r="GGF33" s="7"/>
      <c r="GGG33" s="7"/>
      <c r="GGH33" s="7"/>
      <c r="GGI33" s="7"/>
      <c r="GGJ33" s="7"/>
      <c r="GGK33" s="7"/>
      <c r="GGL33" s="7"/>
      <c r="GGM33" s="7"/>
      <c r="GGN33" s="7"/>
      <c r="GGO33" s="7"/>
      <c r="GGP33" s="7"/>
      <c r="GGQ33" s="7"/>
      <c r="GGR33" s="7"/>
      <c r="GGS33" s="7"/>
      <c r="GGT33" s="7"/>
      <c r="GGU33" s="7"/>
      <c r="GGV33" s="7"/>
      <c r="GGW33" s="7"/>
      <c r="GGX33" s="7"/>
      <c r="GGY33" s="7"/>
      <c r="GGZ33" s="7"/>
      <c r="GHA33" s="7"/>
      <c r="GHB33" s="7"/>
      <c r="GHC33" s="7"/>
      <c r="GHD33" s="7"/>
      <c r="GHE33" s="7"/>
      <c r="GHF33" s="7"/>
      <c r="GHG33" s="7"/>
      <c r="GHH33" s="7"/>
      <c r="GHI33" s="7"/>
      <c r="GHJ33" s="7"/>
      <c r="GHK33" s="7"/>
      <c r="GHL33" s="7"/>
      <c r="GHM33" s="7"/>
      <c r="GHN33" s="7"/>
      <c r="GHO33" s="7"/>
      <c r="GHP33" s="7"/>
      <c r="GHQ33" s="7"/>
      <c r="GHR33" s="7"/>
      <c r="GHS33" s="7"/>
      <c r="GHT33" s="7"/>
      <c r="GHU33" s="7"/>
      <c r="GHV33" s="7"/>
      <c r="GHW33" s="7"/>
      <c r="GHX33" s="7"/>
      <c r="GHY33" s="7"/>
      <c r="GHZ33" s="7"/>
      <c r="GIA33" s="7"/>
      <c r="GIB33" s="7"/>
      <c r="GIC33" s="7"/>
      <c r="GID33" s="7"/>
      <c r="GIE33" s="7"/>
      <c r="GIF33" s="7"/>
      <c r="GIG33" s="7"/>
      <c r="GIH33" s="7"/>
      <c r="GII33" s="7"/>
      <c r="GIJ33" s="7"/>
      <c r="GIK33" s="7"/>
      <c r="GIL33" s="7"/>
      <c r="GIM33" s="7"/>
      <c r="GIN33" s="7"/>
      <c r="GIO33" s="7"/>
      <c r="GIP33" s="7"/>
      <c r="GIQ33" s="7"/>
      <c r="GIR33" s="7"/>
      <c r="GIS33" s="7"/>
      <c r="GIT33" s="7"/>
      <c r="GIU33" s="7"/>
      <c r="GIV33" s="7"/>
      <c r="GIW33" s="7"/>
      <c r="GIX33" s="7"/>
      <c r="GIY33" s="7"/>
      <c r="GIZ33" s="7"/>
      <c r="GJA33" s="7"/>
      <c r="GJB33" s="7"/>
      <c r="GJC33" s="7"/>
      <c r="GJD33" s="7"/>
      <c r="GJE33" s="7"/>
      <c r="GJF33" s="7"/>
      <c r="GJG33" s="7"/>
      <c r="GJH33" s="7"/>
      <c r="GJI33" s="7"/>
      <c r="GJJ33" s="7"/>
      <c r="GJK33" s="7"/>
      <c r="GJL33" s="7"/>
      <c r="GJM33" s="7"/>
      <c r="GJN33" s="7"/>
      <c r="GJO33" s="7"/>
      <c r="GJP33" s="7"/>
      <c r="GJQ33" s="7"/>
      <c r="GJR33" s="7"/>
      <c r="GJS33" s="7"/>
      <c r="GJT33" s="7"/>
      <c r="GJU33" s="7"/>
      <c r="GJV33" s="7"/>
      <c r="GJW33" s="7"/>
      <c r="GJX33" s="7"/>
      <c r="GJY33" s="7"/>
      <c r="GJZ33" s="7"/>
      <c r="GKA33" s="7"/>
      <c r="GKB33" s="7"/>
      <c r="GKC33" s="7"/>
      <c r="GKD33" s="7"/>
      <c r="GKE33" s="7"/>
      <c r="GKF33" s="7"/>
      <c r="GKG33" s="7"/>
      <c r="GKH33" s="7"/>
      <c r="GKI33" s="7"/>
      <c r="GKJ33" s="7"/>
      <c r="GKK33" s="7"/>
      <c r="GKL33" s="7"/>
      <c r="GKM33" s="7"/>
      <c r="GKN33" s="7"/>
      <c r="GKO33" s="7"/>
      <c r="GKP33" s="7"/>
      <c r="GKQ33" s="7"/>
      <c r="GKR33" s="7"/>
      <c r="GKS33" s="7"/>
      <c r="GKT33" s="7"/>
      <c r="GKU33" s="7"/>
      <c r="GKV33" s="7"/>
      <c r="GKW33" s="7"/>
      <c r="GKX33" s="7"/>
      <c r="GKY33" s="7"/>
      <c r="GKZ33" s="7"/>
      <c r="GLA33" s="7"/>
      <c r="GLB33" s="7"/>
      <c r="GLC33" s="7"/>
      <c r="GLD33" s="7"/>
      <c r="GLE33" s="7"/>
      <c r="GLF33" s="7"/>
      <c r="GLG33" s="7"/>
      <c r="GLH33" s="7"/>
      <c r="GLI33" s="7"/>
      <c r="GLJ33" s="7"/>
      <c r="GLK33" s="7"/>
      <c r="GLL33" s="7"/>
      <c r="GLM33" s="7"/>
      <c r="GLN33" s="7"/>
      <c r="GLO33" s="7"/>
      <c r="GLP33" s="7"/>
      <c r="GLQ33" s="7"/>
      <c r="GLR33" s="7"/>
      <c r="GLS33" s="7"/>
      <c r="GLT33" s="7"/>
      <c r="GLU33" s="7"/>
      <c r="GLV33" s="7"/>
      <c r="GLW33" s="7"/>
      <c r="GLX33" s="7"/>
      <c r="GLY33" s="7"/>
      <c r="GLZ33" s="7"/>
      <c r="GMA33" s="7"/>
      <c r="GMB33" s="7"/>
      <c r="GMC33" s="7"/>
      <c r="GMD33" s="7"/>
      <c r="GME33" s="7"/>
      <c r="GMF33" s="7"/>
      <c r="GMG33" s="7"/>
      <c r="GMH33" s="7"/>
      <c r="GMI33" s="7"/>
      <c r="GMJ33" s="7"/>
      <c r="GMK33" s="7"/>
      <c r="GML33" s="7"/>
      <c r="GMM33" s="7"/>
      <c r="GMN33" s="7"/>
      <c r="GMO33" s="7"/>
      <c r="GMP33" s="7"/>
      <c r="GMQ33" s="7"/>
      <c r="GMR33" s="7"/>
      <c r="GMS33" s="7"/>
      <c r="GMT33" s="7"/>
      <c r="GMU33" s="7"/>
      <c r="GMV33" s="7"/>
      <c r="GMW33" s="7"/>
      <c r="GMX33" s="7"/>
      <c r="GMY33" s="7"/>
      <c r="GMZ33" s="7"/>
      <c r="GNA33" s="7"/>
      <c r="GNB33" s="7"/>
      <c r="GNC33" s="7"/>
      <c r="GND33" s="7"/>
      <c r="GNE33" s="7"/>
      <c r="GNF33" s="7"/>
      <c r="GNG33" s="7"/>
      <c r="GNH33" s="7"/>
      <c r="GNI33" s="7"/>
      <c r="GNJ33" s="7"/>
      <c r="GNK33" s="7"/>
      <c r="GNL33" s="7"/>
      <c r="GNM33" s="7"/>
      <c r="GNN33" s="7"/>
      <c r="GNO33" s="7"/>
      <c r="GNP33" s="7"/>
      <c r="GNQ33" s="7"/>
      <c r="GNR33" s="7"/>
      <c r="GNS33" s="7"/>
      <c r="GNT33" s="7"/>
      <c r="GNU33" s="7"/>
      <c r="GNV33" s="7"/>
      <c r="GNW33" s="7"/>
      <c r="GNX33" s="7"/>
      <c r="GNY33" s="7"/>
      <c r="GNZ33" s="7"/>
      <c r="GOA33" s="7"/>
      <c r="GOB33" s="7"/>
      <c r="GOC33" s="7"/>
      <c r="GOD33" s="7"/>
      <c r="GOE33" s="7"/>
      <c r="GOF33" s="7"/>
      <c r="GOG33" s="7"/>
      <c r="GOH33" s="7"/>
      <c r="GOI33" s="7"/>
      <c r="GOJ33" s="7"/>
      <c r="GOK33" s="7"/>
      <c r="GOL33" s="7"/>
      <c r="GOM33" s="7"/>
      <c r="GON33" s="7"/>
      <c r="GOO33" s="7"/>
      <c r="GOP33" s="7"/>
      <c r="GOQ33" s="7"/>
      <c r="GOR33" s="7"/>
      <c r="GOT33" s="7"/>
      <c r="GOU33" s="7"/>
      <c r="GOV33" s="7"/>
      <c r="GOW33" s="7"/>
      <c r="GOX33" s="7"/>
      <c r="GOY33" s="7"/>
      <c r="GOZ33" s="7"/>
      <c r="GPA33" s="7"/>
      <c r="GPB33" s="7"/>
      <c r="GPC33" s="7"/>
      <c r="GPD33" s="7"/>
      <c r="GPE33" s="7"/>
      <c r="GPF33" s="7"/>
      <c r="GPG33" s="7"/>
      <c r="GPH33" s="7"/>
      <c r="GPI33" s="7"/>
      <c r="GPJ33" s="7"/>
      <c r="GPK33" s="7"/>
      <c r="GPL33" s="7"/>
      <c r="GPM33" s="7"/>
      <c r="GPN33" s="7"/>
      <c r="GPO33" s="7"/>
      <c r="GPP33" s="7"/>
      <c r="GPQ33" s="7"/>
      <c r="GPR33" s="7"/>
      <c r="GPS33" s="7"/>
      <c r="GPT33" s="7"/>
      <c r="GPU33" s="7"/>
      <c r="GPV33" s="7"/>
      <c r="GPW33" s="7"/>
      <c r="GPX33" s="7"/>
      <c r="GPY33" s="7"/>
      <c r="GPZ33" s="7"/>
      <c r="GQA33" s="7"/>
      <c r="GQB33" s="7"/>
      <c r="GQC33" s="7"/>
      <c r="GQD33" s="7"/>
      <c r="GQE33" s="7"/>
      <c r="GQF33" s="7"/>
      <c r="GQG33" s="7"/>
      <c r="GQH33" s="7"/>
      <c r="GQI33" s="7"/>
      <c r="GQJ33" s="7"/>
      <c r="GQK33" s="7"/>
      <c r="GQL33" s="7"/>
      <c r="GQM33" s="7"/>
      <c r="GQN33" s="7"/>
      <c r="GQO33" s="7"/>
      <c r="GQP33" s="7"/>
      <c r="GQQ33" s="7"/>
      <c r="GQR33" s="7"/>
      <c r="GQS33" s="7"/>
      <c r="GQT33" s="7"/>
      <c r="GQU33" s="7"/>
      <c r="GQV33" s="7"/>
      <c r="GQW33" s="7"/>
      <c r="GQX33" s="7"/>
      <c r="GQY33" s="7"/>
      <c r="GQZ33" s="7"/>
      <c r="GRA33" s="7"/>
      <c r="GRB33" s="7"/>
      <c r="GRC33" s="7"/>
      <c r="GRD33" s="7"/>
      <c r="GRE33" s="7"/>
      <c r="GRF33" s="7"/>
      <c r="GRG33" s="7"/>
      <c r="GRH33" s="7"/>
      <c r="GRI33" s="7"/>
      <c r="GRJ33" s="7"/>
      <c r="GRK33" s="7"/>
      <c r="GRL33" s="7"/>
      <c r="GRM33" s="7"/>
      <c r="GRN33" s="7"/>
      <c r="GRO33" s="7"/>
      <c r="GRP33" s="7"/>
      <c r="GRQ33" s="7"/>
      <c r="GRR33" s="7"/>
      <c r="GRS33" s="7"/>
      <c r="GRT33" s="7"/>
      <c r="GRU33" s="7"/>
      <c r="GRV33" s="7"/>
      <c r="GRW33" s="7"/>
      <c r="GRX33" s="7"/>
      <c r="GRY33" s="7"/>
      <c r="GRZ33" s="7"/>
      <c r="GSA33" s="7"/>
      <c r="GSB33" s="7"/>
      <c r="GSC33" s="7"/>
      <c r="GSD33" s="7"/>
      <c r="GSE33" s="7"/>
      <c r="GSF33" s="7"/>
      <c r="GSG33" s="7"/>
      <c r="GSH33" s="7"/>
      <c r="GSI33" s="7"/>
      <c r="GSJ33" s="7"/>
      <c r="GSK33" s="7"/>
      <c r="GSL33" s="7"/>
      <c r="GSM33" s="7"/>
      <c r="GSN33" s="7"/>
      <c r="GSO33" s="7"/>
      <c r="GSP33" s="7"/>
      <c r="GSQ33" s="7"/>
      <c r="GSR33" s="7"/>
      <c r="GSS33" s="7"/>
      <c r="GST33" s="7"/>
      <c r="GSU33" s="7"/>
      <c r="GSV33" s="7"/>
      <c r="GSW33" s="7"/>
      <c r="GSX33" s="7"/>
      <c r="GSY33" s="7"/>
      <c r="GSZ33" s="7"/>
      <c r="GTA33" s="7"/>
      <c r="GTB33" s="7"/>
      <c r="GTC33" s="7"/>
      <c r="GTD33" s="7"/>
      <c r="GTE33" s="7"/>
      <c r="GTF33" s="7"/>
      <c r="GTG33" s="7"/>
      <c r="GTH33" s="7"/>
      <c r="GTI33" s="7"/>
      <c r="GTJ33" s="7"/>
      <c r="GTK33" s="7"/>
      <c r="GTL33" s="7"/>
      <c r="GTM33" s="7"/>
      <c r="GTN33" s="7"/>
      <c r="GTO33" s="7"/>
      <c r="GTP33" s="7"/>
      <c r="GTQ33" s="7"/>
      <c r="GTR33" s="7"/>
      <c r="GTS33" s="7"/>
      <c r="GTT33" s="7"/>
      <c r="GTU33" s="7"/>
      <c r="GTV33" s="7"/>
      <c r="GTW33" s="7"/>
      <c r="GTX33" s="7"/>
      <c r="GTY33" s="7"/>
      <c r="GTZ33" s="7"/>
      <c r="GUA33" s="7"/>
      <c r="GUB33" s="7"/>
      <c r="GUC33" s="7"/>
      <c r="GUD33" s="7"/>
      <c r="GUE33" s="7"/>
      <c r="GUF33" s="7"/>
      <c r="GUG33" s="7"/>
      <c r="GUH33" s="7"/>
      <c r="GUI33" s="7"/>
      <c r="GUJ33" s="7"/>
      <c r="GUK33" s="7"/>
      <c r="GUL33" s="7"/>
      <c r="GUM33" s="7"/>
      <c r="GUN33" s="7"/>
      <c r="GUO33" s="7"/>
      <c r="GUP33" s="7"/>
      <c r="GUQ33" s="7"/>
      <c r="GUR33" s="7"/>
      <c r="GUS33" s="7"/>
      <c r="GUT33" s="7"/>
      <c r="GUU33" s="7"/>
      <c r="GUV33" s="7"/>
      <c r="GUW33" s="7"/>
      <c r="GUX33" s="7"/>
      <c r="GUY33" s="7"/>
      <c r="GUZ33" s="7"/>
      <c r="GVA33" s="7"/>
      <c r="GVB33" s="7"/>
      <c r="GVC33" s="7"/>
      <c r="GVD33" s="7"/>
      <c r="GVE33" s="7"/>
      <c r="GVF33" s="7"/>
      <c r="GVG33" s="7"/>
      <c r="GVH33" s="7"/>
      <c r="GVI33" s="7"/>
      <c r="GVJ33" s="7"/>
      <c r="GVK33" s="7"/>
      <c r="GVL33" s="7"/>
      <c r="GVM33" s="7"/>
      <c r="GVN33" s="7"/>
      <c r="GVO33" s="7"/>
      <c r="GVP33" s="7"/>
      <c r="GVQ33" s="7"/>
      <c r="GVR33" s="7"/>
      <c r="GVS33" s="7"/>
      <c r="GVT33" s="7"/>
      <c r="GVU33" s="7"/>
      <c r="GVV33" s="7"/>
      <c r="GVW33" s="7"/>
      <c r="GVX33" s="7"/>
      <c r="GVY33" s="7"/>
      <c r="GVZ33" s="7"/>
      <c r="GWA33" s="7"/>
      <c r="GWB33" s="7"/>
      <c r="GWC33" s="7"/>
      <c r="GWD33" s="7"/>
      <c r="GWE33" s="7"/>
      <c r="GWF33" s="7"/>
      <c r="GWG33" s="7"/>
      <c r="GWH33" s="7"/>
      <c r="GWI33" s="7"/>
      <c r="GWJ33" s="7"/>
      <c r="GWK33" s="7"/>
      <c r="GWL33" s="7"/>
      <c r="GWM33" s="7"/>
      <c r="GWN33" s="7"/>
      <c r="GWO33" s="7"/>
      <c r="GWP33" s="7"/>
      <c r="GWQ33" s="7"/>
      <c r="GWR33" s="7"/>
      <c r="GWS33" s="7"/>
      <c r="GWT33" s="7"/>
      <c r="GWU33" s="7"/>
      <c r="GWV33" s="7"/>
      <c r="GWW33" s="7"/>
      <c r="GWX33" s="7"/>
      <c r="GWY33" s="7"/>
      <c r="GWZ33" s="7"/>
      <c r="GXA33" s="7"/>
      <c r="GXB33" s="7"/>
      <c r="GXC33" s="7"/>
      <c r="GXD33" s="7"/>
      <c r="GXE33" s="7"/>
      <c r="GXF33" s="7"/>
      <c r="GXG33" s="7"/>
      <c r="GXH33" s="7"/>
      <c r="GXI33" s="7"/>
      <c r="GXJ33" s="7"/>
      <c r="GXK33" s="7"/>
      <c r="GXL33" s="7"/>
      <c r="GXM33" s="7"/>
      <c r="GXN33" s="7"/>
      <c r="GXO33" s="7"/>
      <c r="GXP33" s="7"/>
      <c r="GXQ33" s="7"/>
      <c r="GXR33" s="7"/>
      <c r="GXS33" s="7"/>
      <c r="GXT33" s="7"/>
      <c r="GXU33" s="7"/>
      <c r="GXV33" s="7"/>
      <c r="GXW33" s="7"/>
      <c r="GXX33" s="7"/>
      <c r="GXY33" s="7"/>
      <c r="GXZ33" s="7"/>
      <c r="GYA33" s="7"/>
      <c r="GYB33" s="7"/>
      <c r="GYC33" s="7"/>
      <c r="GYD33" s="7"/>
      <c r="GYE33" s="7"/>
      <c r="GYF33" s="7"/>
      <c r="GYG33" s="7"/>
      <c r="GYH33" s="7"/>
      <c r="GYI33" s="7"/>
      <c r="GYJ33" s="7"/>
      <c r="GYK33" s="7"/>
      <c r="GYL33" s="7"/>
      <c r="GYM33" s="7"/>
      <c r="GYN33" s="7"/>
      <c r="GYP33" s="7"/>
      <c r="GYQ33" s="7"/>
      <c r="GYR33" s="7"/>
      <c r="GYS33" s="7"/>
      <c r="GYT33" s="7"/>
      <c r="GYU33" s="7"/>
      <c r="GYV33" s="7"/>
      <c r="GYW33" s="7"/>
      <c r="GYX33" s="7"/>
      <c r="GYY33" s="7"/>
      <c r="GYZ33" s="7"/>
      <c r="GZA33" s="7"/>
      <c r="GZB33" s="7"/>
      <c r="GZC33" s="7"/>
      <c r="GZD33" s="7"/>
      <c r="GZE33" s="7"/>
      <c r="GZF33" s="7"/>
      <c r="GZG33" s="7"/>
      <c r="GZH33" s="7"/>
      <c r="GZI33" s="7"/>
      <c r="GZJ33" s="7"/>
      <c r="GZK33" s="7"/>
      <c r="GZL33" s="7"/>
      <c r="GZM33" s="7"/>
      <c r="GZN33" s="7"/>
      <c r="GZO33" s="7"/>
      <c r="GZP33" s="7"/>
      <c r="GZQ33" s="7"/>
      <c r="GZR33" s="7"/>
      <c r="GZS33" s="7"/>
      <c r="GZT33" s="7"/>
      <c r="GZU33" s="7"/>
      <c r="GZV33" s="7"/>
      <c r="GZW33" s="7"/>
      <c r="GZX33" s="7"/>
      <c r="GZY33" s="7"/>
      <c r="GZZ33" s="7"/>
      <c r="HAA33" s="7"/>
      <c r="HAB33" s="7"/>
      <c r="HAC33" s="7"/>
      <c r="HAD33" s="7"/>
      <c r="HAE33" s="7"/>
      <c r="HAF33" s="7"/>
      <c r="HAG33" s="7"/>
      <c r="HAH33" s="7"/>
      <c r="HAI33" s="7"/>
      <c r="HAJ33" s="7"/>
      <c r="HAK33" s="7"/>
      <c r="HAL33" s="7"/>
      <c r="HAM33" s="7"/>
      <c r="HAN33" s="7"/>
      <c r="HAO33" s="7"/>
      <c r="HAP33" s="7"/>
      <c r="HAQ33" s="7"/>
      <c r="HAR33" s="7"/>
      <c r="HAS33" s="7"/>
      <c r="HAT33" s="7"/>
      <c r="HAU33" s="7"/>
      <c r="HAV33" s="7"/>
      <c r="HAW33" s="7"/>
      <c r="HAX33" s="7"/>
      <c r="HAY33" s="7"/>
      <c r="HAZ33" s="7"/>
      <c r="HBA33" s="7"/>
      <c r="HBB33" s="7"/>
      <c r="HBC33" s="7"/>
      <c r="HBD33" s="7"/>
      <c r="HBE33" s="7"/>
      <c r="HBF33" s="7"/>
      <c r="HBG33" s="7"/>
      <c r="HBH33" s="7"/>
      <c r="HBI33" s="7"/>
      <c r="HBJ33" s="7"/>
      <c r="HBK33" s="7"/>
      <c r="HBL33" s="7"/>
      <c r="HBM33" s="7"/>
      <c r="HBN33" s="7"/>
      <c r="HBO33" s="7"/>
      <c r="HBP33" s="7"/>
      <c r="HBQ33" s="7"/>
      <c r="HBR33" s="7"/>
      <c r="HBS33" s="7"/>
      <c r="HBT33" s="7"/>
      <c r="HBU33" s="7"/>
      <c r="HBV33" s="7"/>
      <c r="HBW33" s="7"/>
      <c r="HBX33" s="7"/>
      <c r="HBY33" s="7"/>
      <c r="HBZ33" s="7"/>
      <c r="HCA33" s="7"/>
      <c r="HCB33" s="7"/>
      <c r="HCC33" s="7"/>
      <c r="HCD33" s="7"/>
      <c r="HCE33" s="7"/>
      <c r="HCF33" s="7"/>
      <c r="HCG33" s="7"/>
      <c r="HCH33" s="7"/>
      <c r="HCI33" s="7"/>
      <c r="HCJ33" s="7"/>
      <c r="HCK33" s="7"/>
      <c r="HCL33" s="7"/>
      <c r="HCM33" s="7"/>
      <c r="HCN33" s="7"/>
      <c r="HCO33" s="7"/>
      <c r="HCP33" s="7"/>
      <c r="HCQ33" s="7"/>
      <c r="HCR33" s="7"/>
      <c r="HCS33" s="7"/>
      <c r="HCT33" s="7"/>
      <c r="HCU33" s="7"/>
      <c r="HCV33" s="7"/>
      <c r="HCW33" s="7"/>
      <c r="HCX33" s="7"/>
      <c r="HCY33" s="7"/>
      <c r="HCZ33" s="7"/>
      <c r="HDA33" s="7"/>
      <c r="HDB33" s="7"/>
      <c r="HDC33" s="7"/>
      <c r="HDD33" s="7"/>
      <c r="HDE33" s="7"/>
      <c r="HDF33" s="7"/>
      <c r="HDG33" s="7"/>
      <c r="HDH33" s="7"/>
      <c r="HDI33" s="7"/>
      <c r="HDJ33" s="7"/>
      <c r="HDK33" s="7"/>
      <c r="HDL33" s="7"/>
      <c r="HDM33" s="7"/>
      <c r="HDN33" s="7"/>
      <c r="HDO33" s="7"/>
      <c r="HDP33" s="7"/>
      <c r="HDQ33" s="7"/>
      <c r="HDR33" s="7"/>
      <c r="HDS33" s="7"/>
      <c r="HDT33" s="7"/>
      <c r="HDU33" s="7"/>
      <c r="HDV33" s="7"/>
      <c r="HDW33" s="7"/>
      <c r="HDX33" s="7"/>
      <c r="HDY33" s="7"/>
      <c r="HDZ33" s="7"/>
      <c r="HEA33" s="7"/>
      <c r="HEB33" s="7"/>
      <c r="HEC33" s="7"/>
      <c r="HED33" s="7"/>
      <c r="HEE33" s="7"/>
      <c r="HEF33" s="7"/>
      <c r="HEG33" s="7"/>
      <c r="HEH33" s="7"/>
      <c r="HEI33" s="7"/>
      <c r="HEJ33" s="7"/>
      <c r="HEK33" s="7"/>
      <c r="HEL33" s="7"/>
      <c r="HEM33" s="7"/>
      <c r="HEN33" s="7"/>
      <c r="HEO33" s="7"/>
      <c r="HEP33" s="7"/>
      <c r="HEQ33" s="7"/>
      <c r="HER33" s="7"/>
      <c r="HES33" s="7"/>
      <c r="HET33" s="7"/>
      <c r="HEU33" s="7"/>
      <c r="HEV33" s="7"/>
      <c r="HEW33" s="7"/>
      <c r="HEX33" s="7"/>
      <c r="HEY33" s="7"/>
      <c r="HEZ33" s="7"/>
      <c r="HFA33" s="7"/>
      <c r="HFB33" s="7"/>
      <c r="HFC33" s="7"/>
      <c r="HFD33" s="7"/>
      <c r="HFE33" s="7"/>
      <c r="HFF33" s="7"/>
      <c r="HFG33" s="7"/>
      <c r="HFH33" s="7"/>
      <c r="HFI33" s="7"/>
      <c r="HFJ33" s="7"/>
      <c r="HFK33" s="7"/>
      <c r="HFL33" s="7"/>
      <c r="HFM33" s="7"/>
      <c r="HFN33" s="7"/>
      <c r="HFO33" s="7"/>
      <c r="HFP33" s="7"/>
      <c r="HFQ33" s="7"/>
      <c r="HFR33" s="7"/>
      <c r="HFS33" s="7"/>
      <c r="HFT33" s="7"/>
      <c r="HFU33" s="7"/>
      <c r="HFV33" s="7"/>
      <c r="HFW33" s="7"/>
      <c r="HFX33" s="7"/>
      <c r="HFY33" s="7"/>
      <c r="HFZ33" s="7"/>
      <c r="HGA33" s="7"/>
      <c r="HGB33" s="7"/>
      <c r="HGC33" s="7"/>
      <c r="HGD33" s="7"/>
      <c r="HGE33" s="7"/>
      <c r="HGF33" s="7"/>
      <c r="HGG33" s="7"/>
      <c r="HGH33" s="7"/>
      <c r="HGI33" s="7"/>
      <c r="HGJ33" s="7"/>
      <c r="HGK33" s="7"/>
      <c r="HGL33" s="7"/>
      <c r="HGM33" s="7"/>
      <c r="HGN33" s="7"/>
      <c r="HGO33" s="7"/>
      <c r="HGP33" s="7"/>
      <c r="HGQ33" s="7"/>
      <c r="HGR33" s="7"/>
      <c r="HGS33" s="7"/>
      <c r="HGT33" s="7"/>
      <c r="HGU33" s="7"/>
      <c r="HGV33" s="7"/>
      <c r="HGW33" s="7"/>
      <c r="HGX33" s="7"/>
      <c r="HGY33" s="7"/>
      <c r="HGZ33" s="7"/>
      <c r="HHA33" s="7"/>
      <c r="HHB33" s="7"/>
      <c r="HHC33" s="7"/>
      <c r="HHD33" s="7"/>
      <c r="HHE33" s="7"/>
      <c r="HHF33" s="7"/>
      <c r="HHG33" s="7"/>
      <c r="HHH33" s="7"/>
      <c r="HHI33" s="7"/>
      <c r="HHJ33" s="7"/>
      <c r="HHK33" s="7"/>
      <c r="HHL33" s="7"/>
      <c r="HHM33" s="7"/>
      <c r="HHN33" s="7"/>
      <c r="HHO33" s="7"/>
      <c r="HHP33" s="7"/>
      <c r="HHQ33" s="7"/>
      <c r="HHR33" s="7"/>
      <c r="HHS33" s="7"/>
      <c r="HHT33" s="7"/>
      <c r="HHU33" s="7"/>
      <c r="HHV33" s="7"/>
      <c r="HHW33" s="7"/>
      <c r="HHX33" s="7"/>
      <c r="HHY33" s="7"/>
      <c r="HHZ33" s="7"/>
      <c r="HIA33" s="7"/>
      <c r="HIB33" s="7"/>
      <c r="HIC33" s="7"/>
      <c r="HID33" s="7"/>
      <c r="HIE33" s="7"/>
      <c r="HIF33" s="7"/>
      <c r="HIG33" s="7"/>
      <c r="HIH33" s="7"/>
      <c r="HII33" s="7"/>
      <c r="HIJ33" s="7"/>
      <c r="HIL33" s="7"/>
      <c r="HIM33" s="7"/>
      <c r="HIN33" s="7"/>
      <c r="HIO33" s="7"/>
      <c r="HIP33" s="7"/>
      <c r="HIQ33" s="7"/>
      <c r="HIR33" s="7"/>
      <c r="HIS33" s="7"/>
      <c r="HIT33" s="7"/>
      <c r="HIU33" s="7"/>
      <c r="HIV33" s="7"/>
      <c r="HIW33" s="7"/>
      <c r="HIX33" s="7"/>
      <c r="HIY33" s="7"/>
      <c r="HIZ33" s="7"/>
      <c r="HJA33" s="7"/>
      <c r="HJB33" s="7"/>
      <c r="HJC33" s="7"/>
      <c r="HJD33" s="7"/>
      <c r="HJE33" s="7"/>
      <c r="HJF33" s="7"/>
      <c r="HJG33" s="7"/>
      <c r="HJH33" s="7"/>
      <c r="HJI33" s="7"/>
      <c r="HJJ33" s="7"/>
      <c r="HJK33" s="7"/>
      <c r="HJL33" s="7"/>
      <c r="HJM33" s="7"/>
      <c r="HJN33" s="7"/>
      <c r="HJO33" s="7"/>
      <c r="HJP33" s="7"/>
      <c r="HJQ33" s="7"/>
      <c r="HJR33" s="7"/>
      <c r="HJS33" s="7"/>
      <c r="HJT33" s="7"/>
      <c r="HJU33" s="7"/>
      <c r="HJV33" s="7"/>
      <c r="HJW33" s="7"/>
      <c r="HJX33" s="7"/>
      <c r="HJY33" s="7"/>
      <c r="HJZ33" s="7"/>
      <c r="HKA33" s="7"/>
      <c r="HKB33" s="7"/>
      <c r="HKC33" s="7"/>
      <c r="HKD33" s="7"/>
      <c r="HKE33" s="7"/>
      <c r="HKF33" s="7"/>
      <c r="HKG33" s="7"/>
      <c r="HKH33" s="7"/>
      <c r="HKI33" s="7"/>
      <c r="HKJ33" s="7"/>
      <c r="HKK33" s="7"/>
      <c r="HKL33" s="7"/>
      <c r="HKM33" s="7"/>
      <c r="HKN33" s="7"/>
      <c r="HKO33" s="7"/>
      <c r="HKP33" s="7"/>
      <c r="HKQ33" s="7"/>
      <c r="HKR33" s="7"/>
      <c r="HKS33" s="7"/>
      <c r="HKT33" s="7"/>
      <c r="HKU33" s="7"/>
      <c r="HKV33" s="7"/>
      <c r="HKW33" s="7"/>
      <c r="HKX33" s="7"/>
      <c r="HKY33" s="7"/>
      <c r="HKZ33" s="7"/>
      <c r="HLA33" s="7"/>
      <c r="HLB33" s="7"/>
      <c r="HLC33" s="7"/>
      <c r="HLD33" s="7"/>
      <c r="HLE33" s="7"/>
      <c r="HLF33" s="7"/>
      <c r="HLG33" s="7"/>
      <c r="HLH33" s="7"/>
      <c r="HLI33" s="7"/>
      <c r="HLJ33" s="7"/>
      <c r="HLK33" s="7"/>
      <c r="HLL33" s="7"/>
      <c r="HLM33" s="7"/>
      <c r="HLN33" s="7"/>
      <c r="HLO33" s="7"/>
      <c r="HLP33" s="7"/>
      <c r="HLQ33" s="7"/>
      <c r="HLR33" s="7"/>
      <c r="HLS33" s="7"/>
      <c r="HLT33" s="7"/>
      <c r="HLU33" s="7"/>
      <c r="HLV33" s="7"/>
      <c r="HLW33" s="7"/>
      <c r="HLX33" s="7"/>
      <c r="HLY33" s="7"/>
      <c r="HLZ33" s="7"/>
      <c r="HMA33" s="7"/>
      <c r="HMB33" s="7"/>
      <c r="HMC33" s="7"/>
      <c r="HMD33" s="7"/>
      <c r="HME33" s="7"/>
      <c r="HMF33" s="7"/>
      <c r="HMG33" s="7"/>
      <c r="HMH33" s="7"/>
      <c r="HMI33" s="7"/>
      <c r="HMJ33" s="7"/>
      <c r="HMK33" s="7"/>
      <c r="HML33" s="7"/>
      <c r="HMM33" s="7"/>
      <c r="HMN33" s="7"/>
      <c r="HMO33" s="7"/>
      <c r="HMP33" s="7"/>
      <c r="HMQ33" s="7"/>
      <c r="HMR33" s="7"/>
      <c r="HMS33" s="7"/>
      <c r="HMT33" s="7"/>
      <c r="HMU33" s="7"/>
      <c r="HMV33" s="7"/>
      <c r="HMW33" s="7"/>
      <c r="HMX33" s="7"/>
      <c r="HMY33" s="7"/>
      <c r="HMZ33" s="7"/>
      <c r="HNA33" s="7"/>
      <c r="HNB33" s="7"/>
      <c r="HNC33" s="7"/>
      <c r="HND33" s="7"/>
      <c r="HNE33" s="7"/>
      <c r="HNF33" s="7"/>
      <c r="HNG33" s="7"/>
      <c r="HNH33" s="7"/>
      <c r="HNI33" s="7"/>
      <c r="HNJ33" s="7"/>
      <c r="HNK33" s="7"/>
      <c r="HNL33" s="7"/>
      <c r="HNM33" s="7"/>
      <c r="HNN33" s="7"/>
      <c r="HNO33" s="7"/>
      <c r="HNP33" s="7"/>
      <c r="HNQ33" s="7"/>
      <c r="HNR33" s="7"/>
      <c r="HNS33" s="7"/>
      <c r="HNT33" s="7"/>
      <c r="HNU33" s="7"/>
      <c r="HNV33" s="7"/>
      <c r="HNW33" s="7"/>
      <c r="HNX33" s="7"/>
      <c r="HNY33" s="7"/>
      <c r="HNZ33" s="7"/>
      <c r="HOA33" s="7"/>
      <c r="HOB33" s="7"/>
      <c r="HOC33" s="7"/>
      <c r="HOD33" s="7"/>
      <c r="HOE33" s="7"/>
      <c r="HOF33" s="7"/>
      <c r="HOG33" s="7"/>
      <c r="HOH33" s="7"/>
      <c r="HOI33" s="7"/>
      <c r="HOJ33" s="7"/>
      <c r="HOK33" s="7"/>
      <c r="HOL33" s="7"/>
      <c r="HOM33" s="7"/>
      <c r="HON33" s="7"/>
      <c r="HOO33" s="7"/>
      <c r="HOP33" s="7"/>
      <c r="HOQ33" s="7"/>
      <c r="HOR33" s="7"/>
      <c r="HOS33" s="7"/>
      <c r="HOT33" s="7"/>
      <c r="HOU33" s="7"/>
      <c r="HOV33" s="7"/>
      <c r="HOW33" s="7"/>
      <c r="HOX33" s="7"/>
      <c r="HOY33" s="7"/>
      <c r="HOZ33" s="7"/>
      <c r="HPA33" s="7"/>
      <c r="HPB33" s="7"/>
      <c r="HPC33" s="7"/>
      <c r="HPD33" s="7"/>
      <c r="HPE33" s="7"/>
      <c r="HPF33" s="7"/>
      <c r="HPG33" s="7"/>
      <c r="HPH33" s="7"/>
      <c r="HPI33" s="7"/>
      <c r="HPJ33" s="7"/>
      <c r="HPK33" s="7"/>
      <c r="HPL33" s="7"/>
      <c r="HPM33" s="7"/>
      <c r="HPN33" s="7"/>
      <c r="HPO33" s="7"/>
      <c r="HPP33" s="7"/>
      <c r="HPQ33" s="7"/>
      <c r="HPR33" s="7"/>
      <c r="HPS33" s="7"/>
      <c r="HPT33" s="7"/>
      <c r="HPU33" s="7"/>
      <c r="HPV33" s="7"/>
      <c r="HPW33" s="7"/>
      <c r="HPX33" s="7"/>
      <c r="HPY33" s="7"/>
      <c r="HPZ33" s="7"/>
      <c r="HQA33" s="7"/>
      <c r="HQB33" s="7"/>
      <c r="HQC33" s="7"/>
      <c r="HQD33" s="7"/>
      <c r="HQE33" s="7"/>
      <c r="HQF33" s="7"/>
      <c r="HQG33" s="7"/>
      <c r="HQH33" s="7"/>
      <c r="HQI33" s="7"/>
      <c r="HQJ33" s="7"/>
      <c r="HQK33" s="7"/>
      <c r="HQL33" s="7"/>
      <c r="HQM33" s="7"/>
      <c r="HQN33" s="7"/>
      <c r="HQO33" s="7"/>
      <c r="HQP33" s="7"/>
      <c r="HQQ33" s="7"/>
      <c r="HQR33" s="7"/>
      <c r="HQS33" s="7"/>
      <c r="HQT33" s="7"/>
      <c r="HQU33" s="7"/>
      <c r="HQV33" s="7"/>
      <c r="HQW33" s="7"/>
      <c r="HQX33" s="7"/>
      <c r="HQY33" s="7"/>
      <c r="HQZ33" s="7"/>
      <c r="HRA33" s="7"/>
      <c r="HRB33" s="7"/>
      <c r="HRC33" s="7"/>
      <c r="HRD33" s="7"/>
      <c r="HRE33" s="7"/>
      <c r="HRF33" s="7"/>
      <c r="HRG33" s="7"/>
      <c r="HRH33" s="7"/>
      <c r="HRI33" s="7"/>
      <c r="HRJ33" s="7"/>
      <c r="HRK33" s="7"/>
      <c r="HRL33" s="7"/>
      <c r="HRM33" s="7"/>
      <c r="HRN33" s="7"/>
      <c r="HRO33" s="7"/>
      <c r="HRP33" s="7"/>
      <c r="HRQ33" s="7"/>
      <c r="HRR33" s="7"/>
      <c r="HRS33" s="7"/>
      <c r="HRT33" s="7"/>
      <c r="HRU33" s="7"/>
      <c r="HRV33" s="7"/>
      <c r="HRW33" s="7"/>
      <c r="HRX33" s="7"/>
      <c r="HRY33" s="7"/>
      <c r="HRZ33" s="7"/>
      <c r="HSA33" s="7"/>
      <c r="HSB33" s="7"/>
      <c r="HSC33" s="7"/>
      <c r="HSD33" s="7"/>
      <c r="HSE33" s="7"/>
      <c r="HSF33" s="7"/>
      <c r="HSH33" s="7"/>
      <c r="HSI33" s="7"/>
      <c r="HSJ33" s="7"/>
      <c r="HSK33" s="7"/>
      <c r="HSL33" s="7"/>
      <c r="HSM33" s="7"/>
      <c r="HSN33" s="7"/>
      <c r="HSO33" s="7"/>
      <c r="HSP33" s="7"/>
      <c r="HSQ33" s="7"/>
      <c r="HSR33" s="7"/>
      <c r="HSS33" s="7"/>
      <c r="HST33" s="7"/>
      <c r="HSU33" s="7"/>
      <c r="HSV33" s="7"/>
      <c r="HSW33" s="7"/>
      <c r="HSX33" s="7"/>
      <c r="HSY33" s="7"/>
      <c r="HSZ33" s="7"/>
      <c r="HTA33" s="7"/>
      <c r="HTB33" s="7"/>
      <c r="HTC33" s="7"/>
      <c r="HTD33" s="7"/>
      <c r="HTE33" s="7"/>
      <c r="HTF33" s="7"/>
      <c r="HTG33" s="7"/>
      <c r="HTH33" s="7"/>
      <c r="HTI33" s="7"/>
      <c r="HTJ33" s="7"/>
      <c r="HTK33" s="7"/>
      <c r="HTL33" s="7"/>
      <c r="HTM33" s="7"/>
      <c r="HTN33" s="7"/>
      <c r="HTO33" s="7"/>
      <c r="HTP33" s="7"/>
      <c r="HTQ33" s="7"/>
      <c r="HTR33" s="7"/>
      <c r="HTS33" s="7"/>
      <c r="HTT33" s="7"/>
      <c r="HTU33" s="7"/>
      <c r="HTV33" s="7"/>
      <c r="HTW33" s="7"/>
      <c r="HTX33" s="7"/>
      <c r="HTY33" s="7"/>
      <c r="HTZ33" s="7"/>
      <c r="HUA33" s="7"/>
      <c r="HUB33" s="7"/>
      <c r="HUC33" s="7"/>
      <c r="HUD33" s="7"/>
      <c r="HUE33" s="7"/>
      <c r="HUF33" s="7"/>
      <c r="HUG33" s="7"/>
      <c r="HUH33" s="7"/>
      <c r="HUI33" s="7"/>
      <c r="HUJ33" s="7"/>
      <c r="HUK33" s="7"/>
      <c r="HUL33" s="7"/>
      <c r="HUM33" s="7"/>
      <c r="HUN33" s="7"/>
      <c r="HUO33" s="7"/>
      <c r="HUP33" s="7"/>
      <c r="HUQ33" s="7"/>
      <c r="HUR33" s="7"/>
      <c r="HUS33" s="7"/>
      <c r="HUT33" s="7"/>
      <c r="HUU33" s="7"/>
      <c r="HUV33" s="7"/>
      <c r="HUW33" s="7"/>
      <c r="HUX33" s="7"/>
      <c r="HUY33" s="7"/>
      <c r="HUZ33" s="7"/>
      <c r="HVA33" s="7"/>
      <c r="HVB33" s="7"/>
      <c r="HVC33" s="7"/>
      <c r="HVD33" s="7"/>
      <c r="HVE33" s="7"/>
      <c r="HVF33" s="7"/>
      <c r="HVG33" s="7"/>
      <c r="HVH33" s="7"/>
      <c r="HVI33" s="7"/>
      <c r="HVJ33" s="7"/>
      <c r="HVK33" s="7"/>
      <c r="HVL33" s="7"/>
      <c r="HVM33" s="7"/>
      <c r="HVN33" s="7"/>
      <c r="HVO33" s="7"/>
      <c r="HVP33" s="7"/>
      <c r="HVQ33" s="7"/>
      <c r="HVR33" s="7"/>
      <c r="HVS33" s="7"/>
      <c r="HVT33" s="7"/>
      <c r="HVU33" s="7"/>
      <c r="HVV33" s="7"/>
      <c r="HVW33" s="7"/>
      <c r="HVX33" s="7"/>
      <c r="HVY33" s="7"/>
      <c r="HVZ33" s="7"/>
      <c r="HWA33" s="7"/>
      <c r="HWB33" s="7"/>
      <c r="HWC33" s="7"/>
      <c r="HWD33" s="7"/>
      <c r="HWE33" s="7"/>
      <c r="HWF33" s="7"/>
      <c r="HWG33" s="7"/>
      <c r="HWH33" s="7"/>
      <c r="HWI33" s="7"/>
      <c r="HWJ33" s="7"/>
      <c r="HWK33" s="7"/>
      <c r="HWL33" s="7"/>
      <c r="HWM33" s="7"/>
      <c r="HWN33" s="7"/>
      <c r="HWO33" s="7"/>
      <c r="HWP33" s="7"/>
      <c r="HWQ33" s="7"/>
      <c r="HWR33" s="7"/>
      <c r="HWS33" s="7"/>
      <c r="HWT33" s="7"/>
      <c r="HWU33" s="7"/>
      <c r="HWV33" s="7"/>
      <c r="HWW33" s="7"/>
      <c r="HWX33" s="7"/>
      <c r="HWY33" s="7"/>
      <c r="HWZ33" s="7"/>
      <c r="HXA33" s="7"/>
      <c r="HXB33" s="7"/>
      <c r="HXC33" s="7"/>
      <c r="HXD33" s="7"/>
      <c r="HXE33" s="7"/>
      <c r="HXF33" s="7"/>
      <c r="HXG33" s="7"/>
      <c r="HXH33" s="7"/>
      <c r="HXI33" s="7"/>
      <c r="HXJ33" s="7"/>
      <c r="HXK33" s="7"/>
      <c r="HXL33" s="7"/>
      <c r="HXM33" s="7"/>
      <c r="HXN33" s="7"/>
      <c r="HXO33" s="7"/>
      <c r="HXP33" s="7"/>
      <c r="HXQ33" s="7"/>
      <c r="HXR33" s="7"/>
      <c r="HXS33" s="7"/>
      <c r="HXT33" s="7"/>
      <c r="HXU33" s="7"/>
      <c r="HXV33" s="7"/>
      <c r="HXW33" s="7"/>
      <c r="HXX33" s="7"/>
      <c r="HXY33" s="7"/>
      <c r="HXZ33" s="7"/>
      <c r="HYA33" s="7"/>
      <c r="HYB33" s="7"/>
      <c r="HYC33" s="7"/>
      <c r="HYD33" s="7"/>
      <c r="HYE33" s="7"/>
      <c r="HYF33" s="7"/>
      <c r="HYG33" s="7"/>
      <c r="HYH33" s="7"/>
      <c r="HYI33" s="7"/>
      <c r="HYJ33" s="7"/>
      <c r="HYK33" s="7"/>
      <c r="HYL33" s="7"/>
      <c r="HYM33" s="7"/>
      <c r="HYN33" s="7"/>
      <c r="HYO33" s="7"/>
      <c r="HYP33" s="7"/>
      <c r="HYQ33" s="7"/>
      <c r="HYR33" s="7"/>
      <c r="HYS33" s="7"/>
      <c r="HYT33" s="7"/>
      <c r="HYU33" s="7"/>
      <c r="HYV33" s="7"/>
      <c r="HYW33" s="7"/>
      <c r="HYX33" s="7"/>
      <c r="HYY33" s="7"/>
      <c r="HYZ33" s="7"/>
      <c r="HZA33" s="7"/>
      <c r="HZB33" s="7"/>
      <c r="HZC33" s="7"/>
      <c r="HZD33" s="7"/>
      <c r="HZE33" s="7"/>
      <c r="HZF33" s="7"/>
      <c r="HZG33" s="7"/>
      <c r="HZH33" s="7"/>
      <c r="HZI33" s="7"/>
      <c r="HZJ33" s="7"/>
      <c r="HZK33" s="7"/>
      <c r="HZL33" s="7"/>
      <c r="HZM33" s="7"/>
      <c r="HZN33" s="7"/>
      <c r="HZO33" s="7"/>
      <c r="HZP33" s="7"/>
      <c r="HZQ33" s="7"/>
      <c r="HZR33" s="7"/>
      <c r="HZS33" s="7"/>
      <c r="HZT33" s="7"/>
      <c r="HZU33" s="7"/>
      <c r="HZV33" s="7"/>
      <c r="HZW33" s="7"/>
      <c r="HZX33" s="7"/>
      <c r="HZY33" s="7"/>
      <c r="HZZ33" s="7"/>
      <c r="IAA33" s="7"/>
      <c r="IAB33" s="7"/>
      <c r="IAC33" s="7"/>
      <c r="IAD33" s="7"/>
      <c r="IAE33" s="7"/>
      <c r="IAF33" s="7"/>
      <c r="IAG33" s="7"/>
      <c r="IAH33" s="7"/>
      <c r="IAI33" s="7"/>
      <c r="IAJ33" s="7"/>
      <c r="IAK33" s="7"/>
      <c r="IAL33" s="7"/>
      <c r="IAM33" s="7"/>
      <c r="IAN33" s="7"/>
      <c r="IAO33" s="7"/>
      <c r="IAP33" s="7"/>
      <c r="IAQ33" s="7"/>
      <c r="IAR33" s="7"/>
      <c r="IAS33" s="7"/>
      <c r="IAT33" s="7"/>
      <c r="IAU33" s="7"/>
      <c r="IAV33" s="7"/>
      <c r="IAW33" s="7"/>
      <c r="IAX33" s="7"/>
      <c r="IAY33" s="7"/>
      <c r="IAZ33" s="7"/>
      <c r="IBA33" s="7"/>
      <c r="IBB33" s="7"/>
      <c r="IBC33" s="7"/>
      <c r="IBD33" s="7"/>
      <c r="IBE33" s="7"/>
      <c r="IBF33" s="7"/>
      <c r="IBG33" s="7"/>
      <c r="IBH33" s="7"/>
      <c r="IBI33" s="7"/>
      <c r="IBJ33" s="7"/>
      <c r="IBK33" s="7"/>
      <c r="IBL33" s="7"/>
      <c r="IBM33" s="7"/>
      <c r="IBN33" s="7"/>
      <c r="IBO33" s="7"/>
      <c r="IBP33" s="7"/>
      <c r="IBQ33" s="7"/>
      <c r="IBR33" s="7"/>
      <c r="IBS33" s="7"/>
      <c r="IBT33" s="7"/>
      <c r="IBU33" s="7"/>
      <c r="IBV33" s="7"/>
      <c r="IBW33" s="7"/>
      <c r="IBX33" s="7"/>
      <c r="IBY33" s="7"/>
      <c r="IBZ33" s="7"/>
      <c r="ICA33" s="7"/>
      <c r="ICB33" s="7"/>
      <c r="ICD33" s="7"/>
      <c r="ICE33" s="7"/>
      <c r="ICF33" s="7"/>
      <c r="ICG33" s="7"/>
      <c r="ICH33" s="7"/>
      <c r="ICI33" s="7"/>
      <c r="ICJ33" s="7"/>
      <c r="ICK33" s="7"/>
      <c r="ICL33" s="7"/>
      <c r="ICM33" s="7"/>
      <c r="ICN33" s="7"/>
      <c r="ICO33" s="7"/>
      <c r="ICP33" s="7"/>
      <c r="ICQ33" s="7"/>
      <c r="ICR33" s="7"/>
      <c r="ICS33" s="7"/>
      <c r="ICT33" s="7"/>
      <c r="ICU33" s="7"/>
      <c r="ICV33" s="7"/>
      <c r="ICW33" s="7"/>
      <c r="ICX33" s="7"/>
      <c r="ICY33" s="7"/>
      <c r="ICZ33" s="7"/>
      <c r="IDA33" s="7"/>
      <c r="IDB33" s="7"/>
      <c r="IDC33" s="7"/>
      <c r="IDD33" s="7"/>
      <c r="IDE33" s="7"/>
      <c r="IDF33" s="7"/>
      <c r="IDG33" s="7"/>
      <c r="IDH33" s="7"/>
      <c r="IDI33" s="7"/>
      <c r="IDJ33" s="7"/>
      <c r="IDK33" s="7"/>
      <c r="IDL33" s="7"/>
      <c r="IDM33" s="7"/>
      <c r="IDN33" s="7"/>
      <c r="IDO33" s="7"/>
      <c r="IDP33" s="7"/>
      <c r="IDQ33" s="7"/>
      <c r="IDR33" s="7"/>
      <c r="IDS33" s="7"/>
      <c r="IDT33" s="7"/>
      <c r="IDU33" s="7"/>
      <c r="IDV33" s="7"/>
      <c r="IDW33" s="7"/>
      <c r="IDX33" s="7"/>
      <c r="IDY33" s="7"/>
      <c r="IDZ33" s="7"/>
      <c r="IEA33" s="7"/>
      <c r="IEB33" s="7"/>
      <c r="IEC33" s="7"/>
      <c r="IED33" s="7"/>
      <c r="IEE33" s="7"/>
      <c r="IEF33" s="7"/>
      <c r="IEG33" s="7"/>
      <c r="IEH33" s="7"/>
      <c r="IEI33" s="7"/>
      <c r="IEJ33" s="7"/>
      <c r="IEK33" s="7"/>
      <c r="IEL33" s="7"/>
      <c r="IEM33" s="7"/>
      <c r="IEN33" s="7"/>
      <c r="IEO33" s="7"/>
      <c r="IEP33" s="7"/>
      <c r="IEQ33" s="7"/>
      <c r="IER33" s="7"/>
      <c r="IES33" s="7"/>
      <c r="IET33" s="7"/>
      <c r="IEU33" s="7"/>
      <c r="IEV33" s="7"/>
      <c r="IEW33" s="7"/>
      <c r="IEX33" s="7"/>
      <c r="IEY33" s="7"/>
      <c r="IEZ33" s="7"/>
      <c r="IFA33" s="7"/>
      <c r="IFB33" s="7"/>
      <c r="IFC33" s="7"/>
      <c r="IFD33" s="7"/>
      <c r="IFE33" s="7"/>
      <c r="IFF33" s="7"/>
      <c r="IFG33" s="7"/>
      <c r="IFH33" s="7"/>
      <c r="IFI33" s="7"/>
      <c r="IFJ33" s="7"/>
      <c r="IFK33" s="7"/>
      <c r="IFL33" s="7"/>
      <c r="IFM33" s="7"/>
      <c r="IFN33" s="7"/>
      <c r="IFO33" s="7"/>
      <c r="IFP33" s="7"/>
      <c r="IFQ33" s="7"/>
      <c r="IFR33" s="7"/>
      <c r="IFS33" s="7"/>
      <c r="IFT33" s="7"/>
      <c r="IFU33" s="7"/>
      <c r="IFV33" s="7"/>
      <c r="IFW33" s="7"/>
      <c r="IFX33" s="7"/>
      <c r="IFY33" s="7"/>
      <c r="IFZ33" s="7"/>
      <c r="IGA33" s="7"/>
      <c r="IGB33" s="7"/>
      <c r="IGC33" s="7"/>
      <c r="IGD33" s="7"/>
      <c r="IGE33" s="7"/>
      <c r="IGF33" s="7"/>
      <c r="IGG33" s="7"/>
      <c r="IGH33" s="7"/>
      <c r="IGI33" s="7"/>
      <c r="IGJ33" s="7"/>
      <c r="IGK33" s="7"/>
      <c r="IGL33" s="7"/>
      <c r="IGM33" s="7"/>
      <c r="IGN33" s="7"/>
      <c r="IGO33" s="7"/>
      <c r="IGP33" s="7"/>
      <c r="IGQ33" s="7"/>
      <c r="IGR33" s="7"/>
      <c r="IGS33" s="7"/>
      <c r="IGT33" s="7"/>
      <c r="IGU33" s="7"/>
      <c r="IGV33" s="7"/>
      <c r="IGW33" s="7"/>
      <c r="IGX33" s="7"/>
      <c r="IGY33" s="7"/>
      <c r="IGZ33" s="7"/>
      <c r="IHA33" s="7"/>
      <c r="IHB33" s="7"/>
      <c r="IHC33" s="7"/>
      <c r="IHD33" s="7"/>
      <c r="IHE33" s="7"/>
      <c r="IHF33" s="7"/>
      <c r="IHG33" s="7"/>
      <c r="IHH33" s="7"/>
      <c r="IHI33" s="7"/>
      <c r="IHJ33" s="7"/>
      <c r="IHK33" s="7"/>
      <c r="IHL33" s="7"/>
      <c r="IHM33" s="7"/>
      <c r="IHN33" s="7"/>
      <c r="IHO33" s="7"/>
      <c r="IHP33" s="7"/>
      <c r="IHQ33" s="7"/>
      <c r="IHR33" s="7"/>
      <c r="IHS33" s="7"/>
      <c r="IHT33" s="7"/>
      <c r="IHU33" s="7"/>
      <c r="IHV33" s="7"/>
      <c r="IHW33" s="7"/>
      <c r="IHX33" s="7"/>
      <c r="IHY33" s="7"/>
      <c r="IHZ33" s="7"/>
      <c r="IIA33" s="7"/>
      <c r="IIB33" s="7"/>
      <c r="IIC33" s="7"/>
      <c r="IID33" s="7"/>
      <c r="IIE33" s="7"/>
      <c r="IIF33" s="7"/>
      <c r="IIG33" s="7"/>
      <c r="IIH33" s="7"/>
      <c r="III33" s="7"/>
      <c r="IIJ33" s="7"/>
      <c r="IIK33" s="7"/>
      <c r="IIL33" s="7"/>
      <c r="IIM33" s="7"/>
      <c r="IIN33" s="7"/>
      <c r="IIO33" s="7"/>
      <c r="IIP33" s="7"/>
      <c r="IIQ33" s="7"/>
      <c r="IIR33" s="7"/>
      <c r="IIS33" s="7"/>
      <c r="IIT33" s="7"/>
      <c r="IIU33" s="7"/>
      <c r="IIV33" s="7"/>
      <c r="IIW33" s="7"/>
      <c r="IIX33" s="7"/>
      <c r="IIY33" s="7"/>
      <c r="IIZ33" s="7"/>
      <c r="IJA33" s="7"/>
      <c r="IJB33" s="7"/>
      <c r="IJC33" s="7"/>
      <c r="IJD33" s="7"/>
      <c r="IJE33" s="7"/>
      <c r="IJF33" s="7"/>
      <c r="IJG33" s="7"/>
      <c r="IJH33" s="7"/>
      <c r="IJI33" s="7"/>
      <c r="IJJ33" s="7"/>
      <c r="IJK33" s="7"/>
      <c r="IJL33" s="7"/>
      <c r="IJM33" s="7"/>
      <c r="IJN33" s="7"/>
      <c r="IJO33" s="7"/>
      <c r="IJP33" s="7"/>
      <c r="IJQ33" s="7"/>
      <c r="IJR33" s="7"/>
      <c r="IJS33" s="7"/>
      <c r="IJT33" s="7"/>
      <c r="IJU33" s="7"/>
      <c r="IJV33" s="7"/>
      <c r="IJW33" s="7"/>
      <c r="IJX33" s="7"/>
      <c r="IJY33" s="7"/>
      <c r="IJZ33" s="7"/>
      <c r="IKA33" s="7"/>
      <c r="IKB33" s="7"/>
      <c r="IKC33" s="7"/>
      <c r="IKD33" s="7"/>
      <c r="IKE33" s="7"/>
      <c r="IKF33" s="7"/>
      <c r="IKG33" s="7"/>
      <c r="IKH33" s="7"/>
      <c r="IKI33" s="7"/>
      <c r="IKJ33" s="7"/>
      <c r="IKK33" s="7"/>
      <c r="IKL33" s="7"/>
      <c r="IKM33" s="7"/>
      <c r="IKN33" s="7"/>
      <c r="IKO33" s="7"/>
      <c r="IKP33" s="7"/>
      <c r="IKQ33" s="7"/>
      <c r="IKR33" s="7"/>
      <c r="IKS33" s="7"/>
      <c r="IKT33" s="7"/>
      <c r="IKU33" s="7"/>
      <c r="IKV33" s="7"/>
      <c r="IKW33" s="7"/>
      <c r="IKX33" s="7"/>
      <c r="IKY33" s="7"/>
      <c r="IKZ33" s="7"/>
      <c r="ILA33" s="7"/>
      <c r="ILB33" s="7"/>
      <c r="ILC33" s="7"/>
      <c r="ILD33" s="7"/>
      <c r="ILE33" s="7"/>
      <c r="ILF33" s="7"/>
      <c r="ILG33" s="7"/>
      <c r="ILH33" s="7"/>
      <c r="ILI33" s="7"/>
      <c r="ILJ33" s="7"/>
      <c r="ILK33" s="7"/>
      <c r="ILL33" s="7"/>
      <c r="ILM33" s="7"/>
      <c r="ILN33" s="7"/>
      <c r="ILO33" s="7"/>
      <c r="ILP33" s="7"/>
      <c r="ILQ33" s="7"/>
      <c r="ILR33" s="7"/>
      <c r="ILS33" s="7"/>
      <c r="ILT33" s="7"/>
      <c r="ILU33" s="7"/>
      <c r="ILV33" s="7"/>
      <c r="ILW33" s="7"/>
      <c r="ILX33" s="7"/>
      <c r="ILZ33" s="7"/>
      <c r="IMA33" s="7"/>
      <c r="IMB33" s="7"/>
      <c r="IMC33" s="7"/>
      <c r="IMD33" s="7"/>
      <c r="IME33" s="7"/>
      <c r="IMF33" s="7"/>
      <c r="IMG33" s="7"/>
      <c r="IMH33" s="7"/>
      <c r="IMI33" s="7"/>
      <c r="IMJ33" s="7"/>
      <c r="IMK33" s="7"/>
      <c r="IML33" s="7"/>
      <c r="IMM33" s="7"/>
      <c r="IMN33" s="7"/>
      <c r="IMO33" s="7"/>
      <c r="IMP33" s="7"/>
      <c r="IMQ33" s="7"/>
      <c r="IMR33" s="7"/>
      <c r="IMS33" s="7"/>
      <c r="IMT33" s="7"/>
      <c r="IMU33" s="7"/>
      <c r="IMV33" s="7"/>
      <c r="IMW33" s="7"/>
      <c r="IMX33" s="7"/>
      <c r="IMY33" s="7"/>
      <c r="IMZ33" s="7"/>
      <c r="INA33" s="7"/>
      <c r="INB33" s="7"/>
      <c r="INC33" s="7"/>
      <c r="IND33" s="7"/>
      <c r="INE33" s="7"/>
      <c r="INF33" s="7"/>
      <c r="ING33" s="7"/>
      <c r="INH33" s="7"/>
      <c r="INI33" s="7"/>
      <c r="INJ33" s="7"/>
      <c r="INK33" s="7"/>
      <c r="INL33" s="7"/>
      <c r="INM33" s="7"/>
      <c r="INN33" s="7"/>
      <c r="INO33" s="7"/>
      <c r="INP33" s="7"/>
      <c r="INQ33" s="7"/>
      <c r="INR33" s="7"/>
      <c r="INS33" s="7"/>
      <c r="INT33" s="7"/>
      <c r="INU33" s="7"/>
      <c r="INV33" s="7"/>
      <c r="INW33" s="7"/>
      <c r="INX33" s="7"/>
      <c r="INY33" s="7"/>
      <c r="INZ33" s="7"/>
      <c r="IOA33" s="7"/>
      <c r="IOB33" s="7"/>
      <c r="IOC33" s="7"/>
      <c r="IOD33" s="7"/>
      <c r="IOE33" s="7"/>
      <c r="IOF33" s="7"/>
      <c r="IOG33" s="7"/>
      <c r="IOH33" s="7"/>
      <c r="IOI33" s="7"/>
      <c r="IOJ33" s="7"/>
      <c r="IOK33" s="7"/>
      <c r="IOL33" s="7"/>
      <c r="IOM33" s="7"/>
      <c r="ION33" s="7"/>
      <c r="IOO33" s="7"/>
      <c r="IOP33" s="7"/>
      <c r="IOQ33" s="7"/>
      <c r="IOR33" s="7"/>
      <c r="IOS33" s="7"/>
      <c r="IOT33" s="7"/>
      <c r="IOU33" s="7"/>
      <c r="IOV33" s="7"/>
      <c r="IOW33" s="7"/>
      <c r="IOX33" s="7"/>
      <c r="IOY33" s="7"/>
      <c r="IOZ33" s="7"/>
      <c r="IPA33" s="7"/>
      <c r="IPB33" s="7"/>
      <c r="IPC33" s="7"/>
      <c r="IPD33" s="7"/>
      <c r="IPE33" s="7"/>
      <c r="IPF33" s="7"/>
      <c r="IPG33" s="7"/>
      <c r="IPH33" s="7"/>
      <c r="IPI33" s="7"/>
      <c r="IPJ33" s="7"/>
      <c r="IPK33" s="7"/>
      <c r="IPL33" s="7"/>
      <c r="IPM33" s="7"/>
      <c r="IPN33" s="7"/>
      <c r="IPO33" s="7"/>
      <c r="IPP33" s="7"/>
      <c r="IPQ33" s="7"/>
      <c r="IPR33" s="7"/>
      <c r="IPS33" s="7"/>
      <c r="IPT33" s="7"/>
      <c r="IPU33" s="7"/>
      <c r="IPV33" s="7"/>
      <c r="IPW33" s="7"/>
      <c r="IPX33" s="7"/>
      <c r="IPY33" s="7"/>
      <c r="IPZ33" s="7"/>
      <c r="IQA33" s="7"/>
      <c r="IQB33" s="7"/>
      <c r="IQC33" s="7"/>
      <c r="IQD33" s="7"/>
      <c r="IQE33" s="7"/>
      <c r="IQF33" s="7"/>
      <c r="IQG33" s="7"/>
      <c r="IQH33" s="7"/>
      <c r="IQI33" s="7"/>
      <c r="IQJ33" s="7"/>
      <c r="IQK33" s="7"/>
      <c r="IQL33" s="7"/>
      <c r="IQM33" s="7"/>
      <c r="IQN33" s="7"/>
      <c r="IQO33" s="7"/>
      <c r="IQP33" s="7"/>
      <c r="IQQ33" s="7"/>
      <c r="IQR33" s="7"/>
      <c r="IQS33" s="7"/>
      <c r="IQT33" s="7"/>
      <c r="IQU33" s="7"/>
      <c r="IQV33" s="7"/>
      <c r="IQW33" s="7"/>
      <c r="IQX33" s="7"/>
      <c r="IQY33" s="7"/>
      <c r="IQZ33" s="7"/>
      <c r="IRA33" s="7"/>
      <c r="IRB33" s="7"/>
      <c r="IRC33" s="7"/>
      <c r="IRD33" s="7"/>
      <c r="IRE33" s="7"/>
      <c r="IRF33" s="7"/>
      <c r="IRG33" s="7"/>
      <c r="IRH33" s="7"/>
      <c r="IRI33" s="7"/>
      <c r="IRJ33" s="7"/>
      <c r="IRK33" s="7"/>
      <c r="IRL33" s="7"/>
      <c r="IRM33" s="7"/>
      <c r="IRN33" s="7"/>
      <c r="IRO33" s="7"/>
      <c r="IRP33" s="7"/>
      <c r="IRQ33" s="7"/>
      <c r="IRR33" s="7"/>
      <c r="IRS33" s="7"/>
      <c r="IRT33" s="7"/>
      <c r="IRU33" s="7"/>
      <c r="IRV33" s="7"/>
      <c r="IRW33" s="7"/>
      <c r="IRX33" s="7"/>
      <c r="IRY33" s="7"/>
      <c r="IRZ33" s="7"/>
      <c r="ISA33" s="7"/>
      <c r="ISB33" s="7"/>
      <c r="ISC33" s="7"/>
      <c r="ISD33" s="7"/>
      <c r="ISE33" s="7"/>
      <c r="ISF33" s="7"/>
      <c r="ISG33" s="7"/>
      <c r="ISH33" s="7"/>
      <c r="ISI33" s="7"/>
      <c r="ISJ33" s="7"/>
      <c r="ISK33" s="7"/>
      <c r="ISL33" s="7"/>
      <c r="ISM33" s="7"/>
      <c r="ISN33" s="7"/>
      <c r="ISO33" s="7"/>
      <c r="ISP33" s="7"/>
      <c r="ISQ33" s="7"/>
      <c r="ISR33" s="7"/>
      <c r="ISS33" s="7"/>
      <c r="IST33" s="7"/>
      <c r="ISU33" s="7"/>
      <c r="ISV33" s="7"/>
      <c r="ISW33" s="7"/>
      <c r="ISX33" s="7"/>
      <c r="ISY33" s="7"/>
      <c r="ISZ33" s="7"/>
      <c r="ITA33" s="7"/>
      <c r="ITB33" s="7"/>
      <c r="ITC33" s="7"/>
      <c r="ITD33" s="7"/>
      <c r="ITE33" s="7"/>
      <c r="ITF33" s="7"/>
      <c r="ITG33" s="7"/>
      <c r="ITH33" s="7"/>
      <c r="ITI33" s="7"/>
      <c r="ITJ33" s="7"/>
      <c r="ITK33" s="7"/>
      <c r="ITL33" s="7"/>
      <c r="ITM33" s="7"/>
      <c r="ITN33" s="7"/>
      <c r="ITO33" s="7"/>
      <c r="ITP33" s="7"/>
      <c r="ITQ33" s="7"/>
      <c r="ITR33" s="7"/>
      <c r="ITS33" s="7"/>
      <c r="ITT33" s="7"/>
      <c r="ITU33" s="7"/>
      <c r="ITV33" s="7"/>
      <c r="ITW33" s="7"/>
      <c r="ITX33" s="7"/>
      <c r="ITY33" s="7"/>
      <c r="ITZ33" s="7"/>
      <c r="IUA33" s="7"/>
      <c r="IUB33" s="7"/>
      <c r="IUC33" s="7"/>
      <c r="IUD33" s="7"/>
      <c r="IUE33" s="7"/>
      <c r="IUF33" s="7"/>
      <c r="IUG33" s="7"/>
      <c r="IUH33" s="7"/>
      <c r="IUI33" s="7"/>
      <c r="IUJ33" s="7"/>
      <c r="IUK33" s="7"/>
      <c r="IUL33" s="7"/>
      <c r="IUM33" s="7"/>
      <c r="IUN33" s="7"/>
      <c r="IUO33" s="7"/>
      <c r="IUP33" s="7"/>
      <c r="IUQ33" s="7"/>
      <c r="IUR33" s="7"/>
      <c r="IUS33" s="7"/>
      <c r="IUT33" s="7"/>
      <c r="IUU33" s="7"/>
      <c r="IUV33" s="7"/>
      <c r="IUW33" s="7"/>
      <c r="IUX33" s="7"/>
      <c r="IUY33" s="7"/>
      <c r="IUZ33" s="7"/>
      <c r="IVA33" s="7"/>
      <c r="IVB33" s="7"/>
      <c r="IVC33" s="7"/>
      <c r="IVD33" s="7"/>
      <c r="IVE33" s="7"/>
      <c r="IVF33" s="7"/>
      <c r="IVG33" s="7"/>
      <c r="IVH33" s="7"/>
      <c r="IVI33" s="7"/>
      <c r="IVJ33" s="7"/>
      <c r="IVK33" s="7"/>
      <c r="IVL33" s="7"/>
      <c r="IVM33" s="7"/>
      <c r="IVN33" s="7"/>
      <c r="IVO33" s="7"/>
      <c r="IVP33" s="7"/>
      <c r="IVQ33" s="7"/>
      <c r="IVR33" s="7"/>
      <c r="IVS33" s="7"/>
      <c r="IVT33" s="7"/>
      <c r="IVV33" s="7"/>
      <c r="IVW33" s="7"/>
      <c r="IVX33" s="7"/>
      <c r="IVY33" s="7"/>
      <c r="IVZ33" s="7"/>
      <c r="IWA33" s="7"/>
      <c r="IWB33" s="7"/>
      <c r="IWC33" s="7"/>
      <c r="IWD33" s="7"/>
      <c r="IWE33" s="7"/>
      <c r="IWF33" s="7"/>
      <c r="IWG33" s="7"/>
      <c r="IWH33" s="7"/>
      <c r="IWI33" s="7"/>
      <c r="IWJ33" s="7"/>
      <c r="IWK33" s="7"/>
      <c r="IWL33" s="7"/>
      <c r="IWM33" s="7"/>
      <c r="IWN33" s="7"/>
      <c r="IWO33" s="7"/>
      <c r="IWP33" s="7"/>
      <c r="IWQ33" s="7"/>
      <c r="IWR33" s="7"/>
      <c r="IWS33" s="7"/>
      <c r="IWT33" s="7"/>
      <c r="IWU33" s="7"/>
      <c r="IWV33" s="7"/>
      <c r="IWW33" s="7"/>
      <c r="IWX33" s="7"/>
      <c r="IWY33" s="7"/>
      <c r="IWZ33" s="7"/>
      <c r="IXA33" s="7"/>
      <c r="IXB33" s="7"/>
      <c r="IXC33" s="7"/>
      <c r="IXD33" s="7"/>
      <c r="IXE33" s="7"/>
      <c r="IXF33" s="7"/>
      <c r="IXG33" s="7"/>
      <c r="IXH33" s="7"/>
      <c r="IXI33" s="7"/>
      <c r="IXJ33" s="7"/>
      <c r="IXK33" s="7"/>
      <c r="IXL33" s="7"/>
      <c r="IXM33" s="7"/>
      <c r="IXN33" s="7"/>
      <c r="IXO33" s="7"/>
      <c r="IXP33" s="7"/>
      <c r="IXQ33" s="7"/>
      <c r="IXR33" s="7"/>
      <c r="IXS33" s="7"/>
      <c r="IXT33" s="7"/>
      <c r="IXU33" s="7"/>
      <c r="IXV33" s="7"/>
      <c r="IXW33" s="7"/>
      <c r="IXX33" s="7"/>
      <c r="IXY33" s="7"/>
      <c r="IXZ33" s="7"/>
      <c r="IYA33" s="7"/>
      <c r="IYB33" s="7"/>
      <c r="IYC33" s="7"/>
      <c r="IYD33" s="7"/>
      <c r="IYE33" s="7"/>
      <c r="IYF33" s="7"/>
      <c r="IYG33" s="7"/>
      <c r="IYH33" s="7"/>
      <c r="IYI33" s="7"/>
      <c r="IYJ33" s="7"/>
      <c r="IYK33" s="7"/>
      <c r="IYL33" s="7"/>
      <c r="IYM33" s="7"/>
      <c r="IYN33" s="7"/>
      <c r="IYO33" s="7"/>
      <c r="IYP33" s="7"/>
      <c r="IYQ33" s="7"/>
      <c r="IYR33" s="7"/>
      <c r="IYS33" s="7"/>
      <c r="IYT33" s="7"/>
      <c r="IYU33" s="7"/>
      <c r="IYV33" s="7"/>
      <c r="IYW33" s="7"/>
      <c r="IYX33" s="7"/>
      <c r="IYY33" s="7"/>
      <c r="IYZ33" s="7"/>
      <c r="IZA33" s="7"/>
      <c r="IZB33" s="7"/>
      <c r="IZC33" s="7"/>
      <c r="IZD33" s="7"/>
      <c r="IZE33" s="7"/>
      <c r="IZF33" s="7"/>
      <c r="IZG33" s="7"/>
      <c r="IZH33" s="7"/>
      <c r="IZI33" s="7"/>
      <c r="IZJ33" s="7"/>
      <c r="IZK33" s="7"/>
      <c r="IZL33" s="7"/>
      <c r="IZM33" s="7"/>
      <c r="IZN33" s="7"/>
      <c r="IZO33" s="7"/>
      <c r="IZP33" s="7"/>
      <c r="IZQ33" s="7"/>
      <c r="IZR33" s="7"/>
      <c r="IZS33" s="7"/>
      <c r="IZT33" s="7"/>
      <c r="IZU33" s="7"/>
      <c r="IZV33" s="7"/>
      <c r="IZW33" s="7"/>
      <c r="IZX33" s="7"/>
      <c r="IZY33" s="7"/>
      <c r="IZZ33" s="7"/>
      <c r="JAA33" s="7"/>
      <c r="JAB33" s="7"/>
      <c r="JAC33" s="7"/>
      <c r="JAD33" s="7"/>
      <c r="JAE33" s="7"/>
      <c r="JAF33" s="7"/>
      <c r="JAG33" s="7"/>
      <c r="JAH33" s="7"/>
      <c r="JAI33" s="7"/>
      <c r="JAJ33" s="7"/>
      <c r="JAK33" s="7"/>
      <c r="JAL33" s="7"/>
      <c r="JAM33" s="7"/>
      <c r="JAN33" s="7"/>
      <c r="JAO33" s="7"/>
      <c r="JAP33" s="7"/>
      <c r="JAQ33" s="7"/>
      <c r="JAR33" s="7"/>
      <c r="JAS33" s="7"/>
      <c r="JAT33" s="7"/>
      <c r="JAU33" s="7"/>
      <c r="JAV33" s="7"/>
      <c r="JAW33" s="7"/>
      <c r="JAX33" s="7"/>
      <c r="JAY33" s="7"/>
      <c r="JAZ33" s="7"/>
      <c r="JBA33" s="7"/>
      <c r="JBB33" s="7"/>
      <c r="JBC33" s="7"/>
      <c r="JBD33" s="7"/>
      <c r="JBE33" s="7"/>
      <c r="JBF33" s="7"/>
      <c r="JBG33" s="7"/>
      <c r="JBH33" s="7"/>
      <c r="JBI33" s="7"/>
      <c r="JBJ33" s="7"/>
      <c r="JBK33" s="7"/>
      <c r="JBL33" s="7"/>
      <c r="JBM33" s="7"/>
      <c r="JBN33" s="7"/>
      <c r="JBO33" s="7"/>
      <c r="JBP33" s="7"/>
      <c r="JBQ33" s="7"/>
      <c r="JBR33" s="7"/>
      <c r="JBS33" s="7"/>
      <c r="JBT33" s="7"/>
      <c r="JBU33" s="7"/>
      <c r="JBV33" s="7"/>
      <c r="JBW33" s="7"/>
      <c r="JBX33" s="7"/>
      <c r="JBY33" s="7"/>
      <c r="JBZ33" s="7"/>
      <c r="JCA33" s="7"/>
      <c r="JCB33" s="7"/>
      <c r="JCC33" s="7"/>
      <c r="JCD33" s="7"/>
      <c r="JCE33" s="7"/>
      <c r="JCF33" s="7"/>
      <c r="JCG33" s="7"/>
      <c r="JCH33" s="7"/>
      <c r="JCI33" s="7"/>
      <c r="JCJ33" s="7"/>
      <c r="JCK33" s="7"/>
      <c r="JCL33" s="7"/>
      <c r="JCM33" s="7"/>
      <c r="JCN33" s="7"/>
      <c r="JCO33" s="7"/>
      <c r="JCP33" s="7"/>
      <c r="JCQ33" s="7"/>
      <c r="JCR33" s="7"/>
      <c r="JCS33" s="7"/>
      <c r="JCT33" s="7"/>
      <c r="JCU33" s="7"/>
      <c r="JCV33" s="7"/>
      <c r="JCW33" s="7"/>
      <c r="JCX33" s="7"/>
      <c r="JCY33" s="7"/>
      <c r="JCZ33" s="7"/>
      <c r="JDA33" s="7"/>
      <c r="JDB33" s="7"/>
      <c r="JDC33" s="7"/>
      <c r="JDD33" s="7"/>
      <c r="JDE33" s="7"/>
      <c r="JDF33" s="7"/>
      <c r="JDG33" s="7"/>
      <c r="JDH33" s="7"/>
      <c r="JDI33" s="7"/>
      <c r="JDJ33" s="7"/>
      <c r="JDK33" s="7"/>
      <c r="JDL33" s="7"/>
      <c r="JDM33" s="7"/>
      <c r="JDN33" s="7"/>
      <c r="JDO33" s="7"/>
      <c r="JDP33" s="7"/>
      <c r="JDQ33" s="7"/>
      <c r="JDR33" s="7"/>
      <c r="JDS33" s="7"/>
      <c r="JDT33" s="7"/>
      <c r="JDU33" s="7"/>
      <c r="JDV33" s="7"/>
      <c r="JDW33" s="7"/>
      <c r="JDX33" s="7"/>
      <c r="JDY33" s="7"/>
      <c r="JDZ33" s="7"/>
      <c r="JEA33" s="7"/>
      <c r="JEB33" s="7"/>
      <c r="JEC33" s="7"/>
      <c r="JED33" s="7"/>
      <c r="JEE33" s="7"/>
      <c r="JEF33" s="7"/>
      <c r="JEG33" s="7"/>
      <c r="JEH33" s="7"/>
      <c r="JEI33" s="7"/>
      <c r="JEJ33" s="7"/>
      <c r="JEK33" s="7"/>
      <c r="JEL33" s="7"/>
      <c r="JEM33" s="7"/>
      <c r="JEN33" s="7"/>
      <c r="JEO33" s="7"/>
      <c r="JEP33" s="7"/>
      <c r="JEQ33" s="7"/>
      <c r="JER33" s="7"/>
      <c r="JES33" s="7"/>
      <c r="JET33" s="7"/>
      <c r="JEU33" s="7"/>
      <c r="JEV33" s="7"/>
      <c r="JEW33" s="7"/>
      <c r="JEX33" s="7"/>
      <c r="JEY33" s="7"/>
      <c r="JEZ33" s="7"/>
      <c r="JFA33" s="7"/>
      <c r="JFB33" s="7"/>
      <c r="JFC33" s="7"/>
      <c r="JFD33" s="7"/>
      <c r="JFE33" s="7"/>
      <c r="JFF33" s="7"/>
      <c r="JFG33" s="7"/>
      <c r="JFH33" s="7"/>
      <c r="JFI33" s="7"/>
      <c r="JFJ33" s="7"/>
      <c r="JFK33" s="7"/>
      <c r="JFL33" s="7"/>
      <c r="JFM33" s="7"/>
      <c r="JFN33" s="7"/>
      <c r="JFO33" s="7"/>
      <c r="JFP33" s="7"/>
      <c r="JFR33" s="7"/>
      <c r="JFS33" s="7"/>
      <c r="JFT33" s="7"/>
      <c r="JFU33" s="7"/>
      <c r="JFV33" s="7"/>
      <c r="JFW33" s="7"/>
      <c r="JFX33" s="7"/>
      <c r="JFY33" s="7"/>
      <c r="JFZ33" s="7"/>
      <c r="JGA33" s="7"/>
      <c r="JGB33" s="7"/>
      <c r="JGC33" s="7"/>
      <c r="JGD33" s="7"/>
      <c r="JGE33" s="7"/>
      <c r="JGF33" s="7"/>
      <c r="JGG33" s="7"/>
      <c r="JGH33" s="7"/>
      <c r="JGI33" s="7"/>
      <c r="JGJ33" s="7"/>
      <c r="JGK33" s="7"/>
      <c r="JGL33" s="7"/>
      <c r="JGM33" s="7"/>
      <c r="JGN33" s="7"/>
      <c r="JGO33" s="7"/>
      <c r="JGP33" s="7"/>
      <c r="JGQ33" s="7"/>
      <c r="JGR33" s="7"/>
      <c r="JGS33" s="7"/>
      <c r="JGT33" s="7"/>
      <c r="JGU33" s="7"/>
      <c r="JGV33" s="7"/>
      <c r="JGW33" s="7"/>
      <c r="JGX33" s="7"/>
      <c r="JGY33" s="7"/>
      <c r="JGZ33" s="7"/>
      <c r="JHA33" s="7"/>
      <c r="JHB33" s="7"/>
      <c r="JHC33" s="7"/>
      <c r="JHD33" s="7"/>
      <c r="JHE33" s="7"/>
      <c r="JHF33" s="7"/>
      <c r="JHG33" s="7"/>
      <c r="JHH33" s="7"/>
      <c r="JHI33" s="7"/>
      <c r="JHJ33" s="7"/>
      <c r="JHK33" s="7"/>
      <c r="JHL33" s="7"/>
      <c r="JHM33" s="7"/>
      <c r="JHN33" s="7"/>
      <c r="JHO33" s="7"/>
      <c r="JHP33" s="7"/>
      <c r="JHQ33" s="7"/>
      <c r="JHR33" s="7"/>
      <c r="JHS33" s="7"/>
      <c r="JHT33" s="7"/>
      <c r="JHU33" s="7"/>
      <c r="JHV33" s="7"/>
      <c r="JHW33" s="7"/>
      <c r="JHX33" s="7"/>
      <c r="JHY33" s="7"/>
      <c r="JHZ33" s="7"/>
      <c r="JIA33" s="7"/>
      <c r="JIB33" s="7"/>
      <c r="JIC33" s="7"/>
      <c r="JID33" s="7"/>
      <c r="JIE33" s="7"/>
      <c r="JIF33" s="7"/>
      <c r="JIG33" s="7"/>
      <c r="JIH33" s="7"/>
      <c r="JII33" s="7"/>
      <c r="JIJ33" s="7"/>
      <c r="JIK33" s="7"/>
      <c r="JIL33" s="7"/>
      <c r="JIM33" s="7"/>
      <c r="JIN33" s="7"/>
      <c r="JIO33" s="7"/>
      <c r="JIP33" s="7"/>
      <c r="JIQ33" s="7"/>
      <c r="JIR33" s="7"/>
      <c r="JIS33" s="7"/>
      <c r="JIT33" s="7"/>
      <c r="JIU33" s="7"/>
      <c r="JIV33" s="7"/>
      <c r="JIW33" s="7"/>
      <c r="JIX33" s="7"/>
      <c r="JIY33" s="7"/>
      <c r="JIZ33" s="7"/>
      <c r="JJA33" s="7"/>
      <c r="JJB33" s="7"/>
      <c r="JJC33" s="7"/>
      <c r="JJD33" s="7"/>
      <c r="JJE33" s="7"/>
      <c r="JJF33" s="7"/>
      <c r="JJG33" s="7"/>
      <c r="JJH33" s="7"/>
      <c r="JJI33" s="7"/>
      <c r="JJJ33" s="7"/>
      <c r="JJK33" s="7"/>
      <c r="JJL33" s="7"/>
      <c r="JJM33" s="7"/>
      <c r="JJN33" s="7"/>
      <c r="JJO33" s="7"/>
      <c r="JJP33" s="7"/>
      <c r="JJQ33" s="7"/>
      <c r="JJR33" s="7"/>
      <c r="JJS33" s="7"/>
      <c r="JJT33" s="7"/>
      <c r="JJU33" s="7"/>
      <c r="JJV33" s="7"/>
      <c r="JJW33" s="7"/>
      <c r="JJX33" s="7"/>
      <c r="JJY33" s="7"/>
      <c r="JJZ33" s="7"/>
      <c r="JKA33" s="7"/>
      <c r="JKB33" s="7"/>
      <c r="JKC33" s="7"/>
      <c r="JKD33" s="7"/>
      <c r="JKE33" s="7"/>
      <c r="JKF33" s="7"/>
      <c r="JKG33" s="7"/>
      <c r="JKH33" s="7"/>
      <c r="JKI33" s="7"/>
      <c r="JKJ33" s="7"/>
      <c r="JKK33" s="7"/>
      <c r="JKL33" s="7"/>
      <c r="JKM33" s="7"/>
      <c r="JKN33" s="7"/>
      <c r="JKO33" s="7"/>
      <c r="JKP33" s="7"/>
      <c r="JKQ33" s="7"/>
      <c r="JKR33" s="7"/>
      <c r="JKS33" s="7"/>
      <c r="JKT33" s="7"/>
      <c r="JKU33" s="7"/>
      <c r="JKV33" s="7"/>
      <c r="JKW33" s="7"/>
      <c r="JKX33" s="7"/>
      <c r="JKY33" s="7"/>
      <c r="JKZ33" s="7"/>
      <c r="JLA33" s="7"/>
      <c r="JLB33" s="7"/>
      <c r="JLC33" s="7"/>
      <c r="JLD33" s="7"/>
      <c r="JLE33" s="7"/>
      <c r="JLF33" s="7"/>
      <c r="JLG33" s="7"/>
      <c r="JLH33" s="7"/>
      <c r="JLI33" s="7"/>
      <c r="JLJ33" s="7"/>
      <c r="JLK33" s="7"/>
      <c r="JLL33" s="7"/>
      <c r="JLM33" s="7"/>
      <c r="JLN33" s="7"/>
      <c r="JLO33" s="7"/>
      <c r="JLP33" s="7"/>
      <c r="JLQ33" s="7"/>
      <c r="JLR33" s="7"/>
      <c r="JLS33" s="7"/>
      <c r="JLT33" s="7"/>
      <c r="JLU33" s="7"/>
      <c r="JLV33" s="7"/>
      <c r="JLW33" s="7"/>
      <c r="JLX33" s="7"/>
      <c r="JLY33" s="7"/>
      <c r="JLZ33" s="7"/>
      <c r="JMA33" s="7"/>
      <c r="JMB33" s="7"/>
      <c r="JMC33" s="7"/>
      <c r="JMD33" s="7"/>
      <c r="JME33" s="7"/>
      <c r="JMF33" s="7"/>
      <c r="JMG33" s="7"/>
      <c r="JMH33" s="7"/>
      <c r="JMI33" s="7"/>
      <c r="JMJ33" s="7"/>
      <c r="JMK33" s="7"/>
      <c r="JML33" s="7"/>
      <c r="JMM33" s="7"/>
      <c r="JMN33" s="7"/>
      <c r="JMO33" s="7"/>
      <c r="JMP33" s="7"/>
      <c r="JMQ33" s="7"/>
      <c r="JMR33" s="7"/>
      <c r="JMS33" s="7"/>
      <c r="JMT33" s="7"/>
      <c r="JMU33" s="7"/>
      <c r="JMV33" s="7"/>
      <c r="JMW33" s="7"/>
      <c r="JMX33" s="7"/>
      <c r="JMY33" s="7"/>
      <c r="JMZ33" s="7"/>
      <c r="JNA33" s="7"/>
      <c r="JNB33" s="7"/>
      <c r="JNC33" s="7"/>
      <c r="JND33" s="7"/>
      <c r="JNE33" s="7"/>
      <c r="JNF33" s="7"/>
      <c r="JNG33" s="7"/>
      <c r="JNH33" s="7"/>
      <c r="JNI33" s="7"/>
      <c r="JNJ33" s="7"/>
      <c r="JNK33" s="7"/>
      <c r="JNL33" s="7"/>
      <c r="JNM33" s="7"/>
      <c r="JNN33" s="7"/>
      <c r="JNO33" s="7"/>
      <c r="JNP33" s="7"/>
      <c r="JNQ33" s="7"/>
      <c r="JNR33" s="7"/>
      <c r="JNS33" s="7"/>
      <c r="JNT33" s="7"/>
      <c r="JNU33" s="7"/>
      <c r="JNV33" s="7"/>
      <c r="JNW33" s="7"/>
      <c r="JNX33" s="7"/>
      <c r="JNY33" s="7"/>
      <c r="JNZ33" s="7"/>
      <c r="JOA33" s="7"/>
      <c r="JOB33" s="7"/>
      <c r="JOC33" s="7"/>
      <c r="JOD33" s="7"/>
      <c r="JOE33" s="7"/>
      <c r="JOF33" s="7"/>
      <c r="JOG33" s="7"/>
      <c r="JOH33" s="7"/>
      <c r="JOI33" s="7"/>
      <c r="JOJ33" s="7"/>
      <c r="JOK33" s="7"/>
      <c r="JOL33" s="7"/>
      <c r="JOM33" s="7"/>
      <c r="JON33" s="7"/>
      <c r="JOO33" s="7"/>
      <c r="JOP33" s="7"/>
      <c r="JOQ33" s="7"/>
      <c r="JOR33" s="7"/>
      <c r="JOS33" s="7"/>
      <c r="JOT33" s="7"/>
      <c r="JOU33" s="7"/>
      <c r="JOV33" s="7"/>
      <c r="JOW33" s="7"/>
      <c r="JOX33" s="7"/>
      <c r="JOY33" s="7"/>
      <c r="JOZ33" s="7"/>
      <c r="JPA33" s="7"/>
      <c r="JPB33" s="7"/>
      <c r="JPC33" s="7"/>
      <c r="JPD33" s="7"/>
      <c r="JPE33" s="7"/>
      <c r="JPF33" s="7"/>
      <c r="JPG33" s="7"/>
      <c r="JPH33" s="7"/>
      <c r="JPI33" s="7"/>
      <c r="JPJ33" s="7"/>
      <c r="JPK33" s="7"/>
      <c r="JPL33" s="7"/>
      <c r="JPN33" s="7"/>
      <c r="JPO33" s="7"/>
      <c r="JPP33" s="7"/>
      <c r="JPQ33" s="7"/>
      <c r="JPR33" s="7"/>
      <c r="JPS33" s="7"/>
      <c r="JPT33" s="7"/>
      <c r="JPU33" s="7"/>
      <c r="JPV33" s="7"/>
      <c r="JPW33" s="7"/>
      <c r="JPX33" s="7"/>
      <c r="JPY33" s="7"/>
      <c r="JPZ33" s="7"/>
      <c r="JQA33" s="7"/>
      <c r="JQB33" s="7"/>
      <c r="JQC33" s="7"/>
      <c r="JQD33" s="7"/>
      <c r="JQE33" s="7"/>
      <c r="JQF33" s="7"/>
      <c r="JQG33" s="7"/>
      <c r="JQH33" s="7"/>
      <c r="JQI33" s="7"/>
      <c r="JQJ33" s="7"/>
      <c r="JQK33" s="7"/>
      <c r="JQL33" s="7"/>
      <c r="JQM33" s="7"/>
      <c r="JQN33" s="7"/>
      <c r="JQO33" s="7"/>
      <c r="JQP33" s="7"/>
      <c r="JQQ33" s="7"/>
      <c r="JQR33" s="7"/>
      <c r="JQS33" s="7"/>
      <c r="JQT33" s="7"/>
      <c r="JQU33" s="7"/>
      <c r="JQV33" s="7"/>
      <c r="JQW33" s="7"/>
      <c r="JQX33" s="7"/>
      <c r="JQY33" s="7"/>
      <c r="JQZ33" s="7"/>
      <c r="JRA33" s="7"/>
      <c r="JRB33" s="7"/>
      <c r="JRC33" s="7"/>
      <c r="JRD33" s="7"/>
      <c r="JRE33" s="7"/>
      <c r="JRF33" s="7"/>
      <c r="JRG33" s="7"/>
      <c r="JRH33" s="7"/>
      <c r="JRI33" s="7"/>
      <c r="JRJ33" s="7"/>
      <c r="JRK33" s="7"/>
      <c r="JRL33" s="7"/>
      <c r="JRM33" s="7"/>
      <c r="JRN33" s="7"/>
      <c r="JRO33" s="7"/>
      <c r="JRP33" s="7"/>
      <c r="JRQ33" s="7"/>
      <c r="JRR33" s="7"/>
      <c r="JRS33" s="7"/>
      <c r="JRT33" s="7"/>
      <c r="JRU33" s="7"/>
      <c r="JRV33" s="7"/>
      <c r="JRW33" s="7"/>
      <c r="JRX33" s="7"/>
      <c r="JRY33" s="7"/>
      <c r="JRZ33" s="7"/>
      <c r="JSA33" s="7"/>
      <c r="JSB33" s="7"/>
      <c r="JSC33" s="7"/>
      <c r="JSD33" s="7"/>
      <c r="JSE33" s="7"/>
      <c r="JSF33" s="7"/>
      <c r="JSG33" s="7"/>
      <c r="JSH33" s="7"/>
      <c r="JSI33" s="7"/>
      <c r="JSJ33" s="7"/>
      <c r="JSK33" s="7"/>
      <c r="JSL33" s="7"/>
      <c r="JSM33" s="7"/>
      <c r="JSN33" s="7"/>
      <c r="JSO33" s="7"/>
      <c r="JSP33" s="7"/>
      <c r="JSQ33" s="7"/>
      <c r="JSR33" s="7"/>
      <c r="JSS33" s="7"/>
      <c r="JST33" s="7"/>
      <c r="JSU33" s="7"/>
      <c r="JSV33" s="7"/>
      <c r="JSW33" s="7"/>
      <c r="JSX33" s="7"/>
      <c r="JSY33" s="7"/>
      <c r="JSZ33" s="7"/>
      <c r="JTA33" s="7"/>
      <c r="JTB33" s="7"/>
      <c r="JTC33" s="7"/>
      <c r="JTD33" s="7"/>
      <c r="JTE33" s="7"/>
      <c r="JTF33" s="7"/>
      <c r="JTG33" s="7"/>
      <c r="JTH33" s="7"/>
      <c r="JTI33" s="7"/>
      <c r="JTJ33" s="7"/>
      <c r="JTK33" s="7"/>
      <c r="JTL33" s="7"/>
      <c r="JTM33" s="7"/>
      <c r="JTN33" s="7"/>
      <c r="JTO33" s="7"/>
      <c r="JTP33" s="7"/>
      <c r="JTQ33" s="7"/>
      <c r="JTR33" s="7"/>
      <c r="JTS33" s="7"/>
      <c r="JTT33" s="7"/>
      <c r="JTU33" s="7"/>
      <c r="JTV33" s="7"/>
      <c r="JTW33" s="7"/>
      <c r="JTX33" s="7"/>
      <c r="JTY33" s="7"/>
      <c r="JTZ33" s="7"/>
      <c r="JUA33" s="7"/>
      <c r="JUB33" s="7"/>
      <c r="JUC33" s="7"/>
      <c r="JUD33" s="7"/>
      <c r="JUE33" s="7"/>
      <c r="JUF33" s="7"/>
      <c r="JUG33" s="7"/>
      <c r="JUH33" s="7"/>
      <c r="JUI33" s="7"/>
      <c r="JUJ33" s="7"/>
      <c r="JUK33" s="7"/>
      <c r="JUL33" s="7"/>
      <c r="JUM33" s="7"/>
      <c r="JUN33" s="7"/>
      <c r="JUO33" s="7"/>
      <c r="JUP33" s="7"/>
      <c r="JUQ33" s="7"/>
      <c r="JUR33" s="7"/>
      <c r="JUS33" s="7"/>
      <c r="JUT33" s="7"/>
      <c r="JUU33" s="7"/>
      <c r="JUV33" s="7"/>
      <c r="JUW33" s="7"/>
      <c r="JUX33" s="7"/>
      <c r="JUY33" s="7"/>
      <c r="JUZ33" s="7"/>
      <c r="JVA33" s="7"/>
      <c r="JVB33" s="7"/>
      <c r="JVC33" s="7"/>
      <c r="JVD33" s="7"/>
      <c r="JVE33" s="7"/>
      <c r="JVF33" s="7"/>
      <c r="JVG33" s="7"/>
      <c r="JVH33" s="7"/>
      <c r="JVI33" s="7"/>
      <c r="JVJ33" s="7"/>
      <c r="JVK33" s="7"/>
      <c r="JVL33" s="7"/>
      <c r="JVM33" s="7"/>
      <c r="JVN33" s="7"/>
      <c r="JVO33" s="7"/>
      <c r="JVP33" s="7"/>
      <c r="JVQ33" s="7"/>
      <c r="JVR33" s="7"/>
      <c r="JVS33" s="7"/>
      <c r="JVT33" s="7"/>
      <c r="JVU33" s="7"/>
      <c r="JVV33" s="7"/>
      <c r="JVW33" s="7"/>
      <c r="JVX33" s="7"/>
      <c r="JVY33" s="7"/>
      <c r="JVZ33" s="7"/>
      <c r="JWA33" s="7"/>
      <c r="JWB33" s="7"/>
      <c r="JWC33" s="7"/>
      <c r="JWD33" s="7"/>
      <c r="JWE33" s="7"/>
      <c r="JWF33" s="7"/>
      <c r="JWG33" s="7"/>
      <c r="JWH33" s="7"/>
      <c r="JWI33" s="7"/>
      <c r="JWJ33" s="7"/>
      <c r="JWK33" s="7"/>
      <c r="JWL33" s="7"/>
      <c r="JWM33" s="7"/>
      <c r="JWN33" s="7"/>
      <c r="JWO33" s="7"/>
      <c r="JWP33" s="7"/>
      <c r="JWQ33" s="7"/>
      <c r="JWR33" s="7"/>
      <c r="JWS33" s="7"/>
      <c r="JWT33" s="7"/>
      <c r="JWU33" s="7"/>
      <c r="JWV33" s="7"/>
      <c r="JWW33" s="7"/>
      <c r="JWX33" s="7"/>
      <c r="JWY33" s="7"/>
      <c r="JWZ33" s="7"/>
      <c r="JXA33" s="7"/>
      <c r="JXB33" s="7"/>
      <c r="JXC33" s="7"/>
      <c r="JXD33" s="7"/>
      <c r="JXE33" s="7"/>
      <c r="JXF33" s="7"/>
      <c r="JXG33" s="7"/>
      <c r="JXH33" s="7"/>
      <c r="JXI33" s="7"/>
      <c r="JXJ33" s="7"/>
      <c r="JXK33" s="7"/>
      <c r="JXL33" s="7"/>
      <c r="JXM33" s="7"/>
      <c r="JXN33" s="7"/>
      <c r="JXO33" s="7"/>
      <c r="JXP33" s="7"/>
      <c r="JXQ33" s="7"/>
      <c r="JXR33" s="7"/>
      <c r="JXS33" s="7"/>
      <c r="JXT33" s="7"/>
      <c r="JXU33" s="7"/>
      <c r="JXV33" s="7"/>
      <c r="JXW33" s="7"/>
      <c r="JXX33" s="7"/>
      <c r="JXY33" s="7"/>
      <c r="JXZ33" s="7"/>
      <c r="JYA33" s="7"/>
      <c r="JYB33" s="7"/>
      <c r="JYC33" s="7"/>
      <c r="JYD33" s="7"/>
      <c r="JYE33" s="7"/>
      <c r="JYF33" s="7"/>
      <c r="JYG33" s="7"/>
      <c r="JYH33" s="7"/>
      <c r="JYI33" s="7"/>
      <c r="JYJ33" s="7"/>
      <c r="JYK33" s="7"/>
      <c r="JYL33" s="7"/>
      <c r="JYM33" s="7"/>
      <c r="JYN33" s="7"/>
      <c r="JYO33" s="7"/>
      <c r="JYP33" s="7"/>
      <c r="JYQ33" s="7"/>
      <c r="JYR33" s="7"/>
      <c r="JYS33" s="7"/>
      <c r="JYT33" s="7"/>
      <c r="JYU33" s="7"/>
      <c r="JYV33" s="7"/>
      <c r="JYW33" s="7"/>
      <c r="JYX33" s="7"/>
      <c r="JYY33" s="7"/>
      <c r="JYZ33" s="7"/>
      <c r="JZA33" s="7"/>
      <c r="JZB33" s="7"/>
      <c r="JZC33" s="7"/>
      <c r="JZD33" s="7"/>
      <c r="JZE33" s="7"/>
      <c r="JZF33" s="7"/>
      <c r="JZG33" s="7"/>
      <c r="JZH33" s="7"/>
      <c r="JZJ33" s="7"/>
      <c r="JZK33" s="7"/>
      <c r="JZL33" s="7"/>
      <c r="JZM33" s="7"/>
      <c r="JZN33" s="7"/>
      <c r="JZO33" s="7"/>
      <c r="JZP33" s="7"/>
      <c r="JZQ33" s="7"/>
      <c r="JZR33" s="7"/>
      <c r="JZS33" s="7"/>
      <c r="JZT33" s="7"/>
      <c r="JZU33" s="7"/>
      <c r="JZV33" s="7"/>
      <c r="JZW33" s="7"/>
      <c r="JZX33" s="7"/>
      <c r="JZY33" s="7"/>
      <c r="JZZ33" s="7"/>
      <c r="KAA33" s="7"/>
      <c r="KAB33" s="7"/>
      <c r="KAC33" s="7"/>
      <c r="KAD33" s="7"/>
      <c r="KAE33" s="7"/>
      <c r="KAF33" s="7"/>
      <c r="KAG33" s="7"/>
      <c r="KAH33" s="7"/>
      <c r="KAI33" s="7"/>
      <c r="KAJ33" s="7"/>
      <c r="KAK33" s="7"/>
      <c r="KAL33" s="7"/>
      <c r="KAM33" s="7"/>
      <c r="KAN33" s="7"/>
      <c r="KAO33" s="7"/>
      <c r="KAP33" s="7"/>
      <c r="KAQ33" s="7"/>
      <c r="KAR33" s="7"/>
      <c r="KAS33" s="7"/>
      <c r="KAT33" s="7"/>
      <c r="KAU33" s="7"/>
      <c r="KAV33" s="7"/>
      <c r="KAW33" s="7"/>
      <c r="KAX33" s="7"/>
      <c r="KAY33" s="7"/>
      <c r="KAZ33" s="7"/>
      <c r="KBA33" s="7"/>
      <c r="KBB33" s="7"/>
      <c r="KBC33" s="7"/>
      <c r="KBD33" s="7"/>
      <c r="KBE33" s="7"/>
      <c r="KBF33" s="7"/>
      <c r="KBG33" s="7"/>
      <c r="KBH33" s="7"/>
      <c r="KBI33" s="7"/>
      <c r="KBJ33" s="7"/>
      <c r="KBK33" s="7"/>
      <c r="KBL33" s="7"/>
      <c r="KBM33" s="7"/>
      <c r="KBN33" s="7"/>
      <c r="KBO33" s="7"/>
      <c r="KBP33" s="7"/>
      <c r="KBQ33" s="7"/>
      <c r="KBR33" s="7"/>
      <c r="KBS33" s="7"/>
      <c r="KBT33" s="7"/>
      <c r="KBU33" s="7"/>
      <c r="KBV33" s="7"/>
      <c r="KBW33" s="7"/>
      <c r="KBX33" s="7"/>
      <c r="KBY33" s="7"/>
      <c r="KBZ33" s="7"/>
      <c r="KCA33" s="7"/>
      <c r="KCB33" s="7"/>
      <c r="KCC33" s="7"/>
      <c r="KCD33" s="7"/>
      <c r="KCE33" s="7"/>
      <c r="KCF33" s="7"/>
      <c r="KCG33" s="7"/>
      <c r="KCH33" s="7"/>
      <c r="KCI33" s="7"/>
      <c r="KCJ33" s="7"/>
      <c r="KCK33" s="7"/>
      <c r="KCL33" s="7"/>
      <c r="KCM33" s="7"/>
      <c r="KCN33" s="7"/>
      <c r="KCO33" s="7"/>
      <c r="KCP33" s="7"/>
      <c r="KCQ33" s="7"/>
      <c r="KCR33" s="7"/>
      <c r="KCS33" s="7"/>
      <c r="KCT33" s="7"/>
      <c r="KCU33" s="7"/>
      <c r="KCV33" s="7"/>
      <c r="KCW33" s="7"/>
      <c r="KCX33" s="7"/>
      <c r="KCY33" s="7"/>
      <c r="KCZ33" s="7"/>
      <c r="KDA33" s="7"/>
      <c r="KDB33" s="7"/>
      <c r="KDC33" s="7"/>
      <c r="KDD33" s="7"/>
      <c r="KDE33" s="7"/>
      <c r="KDF33" s="7"/>
      <c r="KDG33" s="7"/>
      <c r="KDH33" s="7"/>
      <c r="KDI33" s="7"/>
      <c r="KDJ33" s="7"/>
      <c r="KDK33" s="7"/>
      <c r="KDL33" s="7"/>
      <c r="KDM33" s="7"/>
      <c r="KDN33" s="7"/>
      <c r="KDO33" s="7"/>
      <c r="KDP33" s="7"/>
      <c r="KDQ33" s="7"/>
      <c r="KDR33" s="7"/>
      <c r="KDS33" s="7"/>
      <c r="KDT33" s="7"/>
      <c r="KDU33" s="7"/>
      <c r="KDV33" s="7"/>
      <c r="KDW33" s="7"/>
      <c r="KDX33" s="7"/>
      <c r="KDY33" s="7"/>
      <c r="KDZ33" s="7"/>
      <c r="KEA33" s="7"/>
      <c r="KEB33" s="7"/>
      <c r="KEC33" s="7"/>
      <c r="KED33" s="7"/>
      <c r="KEE33" s="7"/>
      <c r="KEF33" s="7"/>
      <c r="KEG33" s="7"/>
      <c r="KEH33" s="7"/>
      <c r="KEI33" s="7"/>
      <c r="KEJ33" s="7"/>
      <c r="KEK33" s="7"/>
      <c r="KEL33" s="7"/>
      <c r="KEM33" s="7"/>
      <c r="KEN33" s="7"/>
      <c r="KEO33" s="7"/>
      <c r="KEP33" s="7"/>
      <c r="KEQ33" s="7"/>
      <c r="KER33" s="7"/>
      <c r="KES33" s="7"/>
      <c r="KET33" s="7"/>
      <c r="KEU33" s="7"/>
      <c r="KEV33" s="7"/>
      <c r="KEW33" s="7"/>
      <c r="KEX33" s="7"/>
      <c r="KEY33" s="7"/>
      <c r="KEZ33" s="7"/>
      <c r="KFA33" s="7"/>
      <c r="KFB33" s="7"/>
      <c r="KFC33" s="7"/>
      <c r="KFD33" s="7"/>
      <c r="KFE33" s="7"/>
      <c r="KFF33" s="7"/>
      <c r="KFG33" s="7"/>
      <c r="KFH33" s="7"/>
      <c r="KFI33" s="7"/>
      <c r="KFJ33" s="7"/>
      <c r="KFK33" s="7"/>
      <c r="KFL33" s="7"/>
      <c r="KFM33" s="7"/>
      <c r="KFN33" s="7"/>
      <c r="KFO33" s="7"/>
      <c r="KFP33" s="7"/>
      <c r="KFQ33" s="7"/>
      <c r="KFR33" s="7"/>
      <c r="KFS33" s="7"/>
      <c r="KFT33" s="7"/>
      <c r="KFU33" s="7"/>
      <c r="KFV33" s="7"/>
      <c r="KFW33" s="7"/>
      <c r="KFX33" s="7"/>
      <c r="KFY33" s="7"/>
      <c r="KFZ33" s="7"/>
      <c r="KGA33" s="7"/>
      <c r="KGB33" s="7"/>
      <c r="KGC33" s="7"/>
      <c r="KGD33" s="7"/>
      <c r="KGE33" s="7"/>
      <c r="KGF33" s="7"/>
      <c r="KGG33" s="7"/>
      <c r="KGH33" s="7"/>
      <c r="KGI33" s="7"/>
      <c r="KGJ33" s="7"/>
      <c r="KGK33" s="7"/>
      <c r="KGL33" s="7"/>
      <c r="KGM33" s="7"/>
      <c r="KGN33" s="7"/>
      <c r="KGO33" s="7"/>
      <c r="KGP33" s="7"/>
      <c r="KGQ33" s="7"/>
      <c r="KGR33" s="7"/>
      <c r="KGS33" s="7"/>
      <c r="KGT33" s="7"/>
      <c r="KGU33" s="7"/>
      <c r="KGV33" s="7"/>
      <c r="KGW33" s="7"/>
      <c r="KGX33" s="7"/>
      <c r="KGY33" s="7"/>
      <c r="KGZ33" s="7"/>
      <c r="KHA33" s="7"/>
      <c r="KHB33" s="7"/>
      <c r="KHC33" s="7"/>
      <c r="KHD33" s="7"/>
      <c r="KHE33" s="7"/>
      <c r="KHF33" s="7"/>
      <c r="KHG33" s="7"/>
      <c r="KHH33" s="7"/>
      <c r="KHI33" s="7"/>
      <c r="KHJ33" s="7"/>
      <c r="KHK33" s="7"/>
      <c r="KHL33" s="7"/>
      <c r="KHM33" s="7"/>
      <c r="KHN33" s="7"/>
      <c r="KHO33" s="7"/>
      <c r="KHP33" s="7"/>
      <c r="KHQ33" s="7"/>
      <c r="KHR33" s="7"/>
      <c r="KHS33" s="7"/>
      <c r="KHT33" s="7"/>
      <c r="KHU33" s="7"/>
      <c r="KHV33" s="7"/>
      <c r="KHW33" s="7"/>
      <c r="KHX33" s="7"/>
      <c r="KHY33" s="7"/>
      <c r="KHZ33" s="7"/>
      <c r="KIA33" s="7"/>
      <c r="KIB33" s="7"/>
      <c r="KIC33" s="7"/>
      <c r="KID33" s="7"/>
      <c r="KIE33" s="7"/>
      <c r="KIF33" s="7"/>
      <c r="KIG33" s="7"/>
      <c r="KIH33" s="7"/>
      <c r="KII33" s="7"/>
      <c r="KIJ33" s="7"/>
      <c r="KIK33" s="7"/>
      <c r="KIL33" s="7"/>
      <c r="KIM33" s="7"/>
      <c r="KIN33" s="7"/>
      <c r="KIO33" s="7"/>
      <c r="KIP33" s="7"/>
      <c r="KIQ33" s="7"/>
      <c r="KIR33" s="7"/>
      <c r="KIS33" s="7"/>
      <c r="KIT33" s="7"/>
      <c r="KIU33" s="7"/>
      <c r="KIV33" s="7"/>
      <c r="KIW33" s="7"/>
      <c r="KIX33" s="7"/>
      <c r="KIY33" s="7"/>
      <c r="KIZ33" s="7"/>
      <c r="KJA33" s="7"/>
      <c r="KJB33" s="7"/>
      <c r="KJC33" s="7"/>
      <c r="KJD33" s="7"/>
      <c r="KJF33" s="7"/>
      <c r="KJG33" s="7"/>
      <c r="KJH33" s="7"/>
      <c r="KJI33" s="7"/>
      <c r="KJJ33" s="7"/>
      <c r="KJK33" s="7"/>
      <c r="KJL33" s="7"/>
      <c r="KJM33" s="7"/>
      <c r="KJN33" s="7"/>
      <c r="KJO33" s="7"/>
      <c r="KJP33" s="7"/>
      <c r="KJQ33" s="7"/>
      <c r="KJR33" s="7"/>
      <c r="KJS33" s="7"/>
      <c r="KJT33" s="7"/>
      <c r="KJU33" s="7"/>
      <c r="KJV33" s="7"/>
      <c r="KJW33" s="7"/>
      <c r="KJX33" s="7"/>
      <c r="KJY33" s="7"/>
      <c r="KJZ33" s="7"/>
      <c r="KKA33" s="7"/>
      <c r="KKB33" s="7"/>
      <c r="KKC33" s="7"/>
      <c r="KKD33" s="7"/>
      <c r="KKE33" s="7"/>
      <c r="KKF33" s="7"/>
      <c r="KKG33" s="7"/>
      <c r="KKH33" s="7"/>
      <c r="KKI33" s="7"/>
      <c r="KKJ33" s="7"/>
      <c r="KKK33" s="7"/>
      <c r="KKL33" s="7"/>
      <c r="KKM33" s="7"/>
      <c r="KKN33" s="7"/>
      <c r="KKO33" s="7"/>
      <c r="KKP33" s="7"/>
      <c r="KKQ33" s="7"/>
      <c r="KKR33" s="7"/>
      <c r="KKS33" s="7"/>
      <c r="KKT33" s="7"/>
      <c r="KKU33" s="7"/>
      <c r="KKV33" s="7"/>
      <c r="KKW33" s="7"/>
      <c r="KKX33" s="7"/>
      <c r="KKY33" s="7"/>
      <c r="KKZ33" s="7"/>
      <c r="KLA33" s="7"/>
      <c r="KLB33" s="7"/>
      <c r="KLC33" s="7"/>
      <c r="KLD33" s="7"/>
      <c r="KLE33" s="7"/>
      <c r="KLF33" s="7"/>
      <c r="KLG33" s="7"/>
      <c r="KLH33" s="7"/>
      <c r="KLI33" s="7"/>
      <c r="KLJ33" s="7"/>
      <c r="KLK33" s="7"/>
      <c r="KLL33" s="7"/>
      <c r="KLM33" s="7"/>
      <c r="KLN33" s="7"/>
      <c r="KLO33" s="7"/>
      <c r="KLP33" s="7"/>
      <c r="KLQ33" s="7"/>
      <c r="KLR33" s="7"/>
      <c r="KLS33" s="7"/>
      <c r="KLT33" s="7"/>
      <c r="KLU33" s="7"/>
      <c r="KLV33" s="7"/>
      <c r="KLW33" s="7"/>
      <c r="KLX33" s="7"/>
      <c r="KLY33" s="7"/>
      <c r="KLZ33" s="7"/>
      <c r="KMA33" s="7"/>
      <c r="KMB33" s="7"/>
      <c r="KMC33" s="7"/>
      <c r="KMD33" s="7"/>
      <c r="KME33" s="7"/>
      <c r="KMF33" s="7"/>
      <c r="KMG33" s="7"/>
      <c r="KMH33" s="7"/>
      <c r="KMI33" s="7"/>
      <c r="KMJ33" s="7"/>
      <c r="KMK33" s="7"/>
      <c r="KML33" s="7"/>
      <c r="KMM33" s="7"/>
      <c r="KMN33" s="7"/>
      <c r="KMO33" s="7"/>
      <c r="KMP33" s="7"/>
      <c r="KMQ33" s="7"/>
      <c r="KMR33" s="7"/>
      <c r="KMS33" s="7"/>
      <c r="KMT33" s="7"/>
      <c r="KMU33" s="7"/>
      <c r="KMV33" s="7"/>
      <c r="KMW33" s="7"/>
      <c r="KMX33" s="7"/>
      <c r="KMY33" s="7"/>
      <c r="KMZ33" s="7"/>
      <c r="KNA33" s="7"/>
      <c r="KNB33" s="7"/>
      <c r="KNC33" s="7"/>
      <c r="KND33" s="7"/>
      <c r="KNE33" s="7"/>
      <c r="KNF33" s="7"/>
      <c r="KNG33" s="7"/>
      <c r="KNH33" s="7"/>
      <c r="KNI33" s="7"/>
      <c r="KNJ33" s="7"/>
      <c r="KNK33" s="7"/>
      <c r="KNL33" s="7"/>
      <c r="KNM33" s="7"/>
      <c r="KNN33" s="7"/>
      <c r="KNO33" s="7"/>
      <c r="KNP33" s="7"/>
      <c r="KNQ33" s="7"/>
      <c r="KNR33" s="7"/>
      <c r="KNS33" s="7"/>
      <c r="KNT33" s="7"/>
      <c r="KNU33" s="7"/>
      <c r="KNV33" s="7"/>
      <c r="KNW33" s="7"/>
      <c r="KNX33" s="7"/>
      <c r="KNY33" s="7"/>
      <c r="KNZ33" s="7"/>
      <c r="KOA33" s="7"/>
      <c r="KOB33" s="7"/>
      <c r="KOC33" s="7"/>
      <c r="KOD33" s="7"/>
      <c r="KOE33" s="7"/>
      <c r="KOF33" s="7"/>
      <c r="KOG33" s="7"/>
      <c r="KOH33" s="7"/>
      <c r="KOI33" s="7"/>
      <c r="KOJ33" s="7"/>
      <c r="KOK33" s="7"/>
      <c r="KOL33" s="7"/>
      <c r="KOM33" s="7"/>
      <c r="KON33" s="7"/>
      <c r="KOO33" s="7"/>
      <c r="KOP33" s="7"/>
      <c r="KOQ33" s="7"/>
      <c r="KOR33" s="7"/>
      <c r="KOS33" s="7"/>
      <c r="KOT33" s="7"/>
      <c r="KOU33" s="7"/>
      <c r="KOV33" s="7"/>
      <c r="KOW33" s="7"/>
      <c r="KOX33" s="7"/>
      <c r="KOY33" s="7"/>
      <c r="KOZ33" s="7"/>
      <c r="KPA33" s="7"/>
      <c r="KPB33" s="7"/>
      <c r="KPC33" s="7"/>
      <c r="KPD33" s="7"/>
      <c r="KPE33" s="7"/>
      <c r="KPF33" s="7"/>
      <c r="KPG33" s="7"/>
      <c r="KPH33" s="7"/>
      <c r="KPI33" s="7"/>
      <c r="KPJ33" s="7"/>
      <c r="KPK33" s="7"/>
      <c r="KPL33" s="7"/>
      <c r="KPM33" s="7"/>
      <c r="KPN33" s="7"/>
      <c r="KPO33" s="7"/>
      <c r="KPP33" s="7"/>
      <c r="KPQ33" s="7"/>
      <c r="KPR33" s="7"/>
      <c r="KPS33" s="7"/>
      <c r="KPT33" s="7"/>
      <c r="KPU33" s="7"/>
      <c r="KPV33" s="7"/>
      <c r="KPW33" s="7"/>
      <c r="KPX33" s="7"/>
      <c r="KPY33" s="7"/>
      <c r="KPZ33" s="7"/>
      <c r="KQA33" s="7"/>
      <c r="KQB33" s="7"/>
      <c r="KQC33" s="7"/>
      <c r="KQD33" s="7"/>
      <c r="KQE33" s="7"/>
      <c r="KQF33" s="7"/>
      <c r="KQG33" s="7"/>
      <c r="KQH33" s="7"/>
      <c r="KQI33" s="7"/>
      <c r="KQJ33" s="7"/>
      <c r="KQK33" s="7"/>
      <c r="KQL33" s="7"/>
      <c r="KQM33" s="7"/>
      <c r="KQN33" s="7"/>
      <c r="KQO33" s="7"/>
      <c r="KQP33" s="7"/>
      <c r="KQQ33" s="7"/>
      <c r="KQR33" s="7"/>
      <c r="KQS33" s="7"/>
      <c r="KQT33" s="7"/>
      <c r="KQU33" s="7"/>
      <c r="KQV33" s="7"/>
      <c r="KQW33" s="7"/>
      <c r="KQX33" s="7"/>
      <c r="KQY33" s="7"/>
      <c r="KQZ33" s="7"/>
      <c r="KRA33" s="7"/>
      <c r="KRB33" s="7"/>
      <c r="KRC33" s="7"/>
      <c r="KRD33" s="7"/>
      <c r="KRE33" s="7"/>
      <c r="KRF33" s="7"/>
      <c r="KRG33" s="7"/>
      <c r="KRH33" s="7"/>
      <c r="KRI33" s="7"/>
      <c r="KRJ33" s="7"/>
      <c r="KRK33" s="7"/>
      <c r="KRL33" s="7"/>
      <c r="KRM33" s="7"/>
      <c r="KRN33" s="7"/>
      <c r="KRO33" s="7"/>
      <c r="KRP33" s="7"/>
      <c r="KRQ33" s="7"/>
      <c r="KRR33" s="7"/>
      <c r="KRS33" s="7"/>
      <c r="KRT33" s="7"/>
      <c r="KRU33" s="7"/>
      <c r="KRV33" s="7"/>
      <c r="KRW33" s="7"/>
      <c r="KRX33" s="7"/>
      <c r="KRY33" s="7"/>
      <c r="KRZ33" s="7"/>
      <c r="KSA33" s="7"/>
      <c r="KSB33" s="7"/>
      <c r="KSC33" s="7"/>
      <c r="KSD33" s="7"/>
      <c r="KSE33" s="7"/>
      <c r="KSF33" s="7"/>
      <c r="KSG33" s="7"/>
      <c r="KSH33" s="7"/>
      <c r="KSI33" s="7"/>
      <c r="KSJ33" s="7"/>
      <c r="KSK33" s="7"/>
      <c r="KSL33" s="7"/>
      <c r="KSM33" s="7"/>
      <c r="KSN33" s="7"/>
      <c r="KSO33" s="7"/>
      <c r="KSP33" s="7"/>
      <c r="KSQ33" s="7"/>
      <c r="KSR33" s="7"/>
      <c r="KSS33" s="7"/>
      <c r="KST33" s="7"/>
      <c r="KSU33" s="7"/>
      <c r="KSV33" s="7"/>
      <c r="KSW33" s="7"/>
      <c r="KSX33" s="7"/>
      <c r="KSY33" s="7"/>
      <c r="KSZ33" s="7"/>
      <c r="KTB33" s="7"/>
      <c r="KTC33" s="7"/>
      <c r="KTD33" s="7"/>
      <c r="KTE33" s="7"/>
      <c r="KTF33" s="7"/>
      <c r="KTG33" s="7"/>
      <c r="KTH33" s="7"/>
      <c r="KTI33" s="7"/>
      <c r="KTJ33" s="7"/>
      <c r="KTK33" s="7"/>
      <c r="KTL33" s="7"/>
      <c r="KTM33" s="7"/>
      <c r="KTN33" s="7"/>
      <c r="KTO33" s="7"/>
      <c r="KTP33" s="7"/>
      <c r="KTQ33" s="7"/>
      <c r="KTR33" s="7"/>
      <c r="KTS33" s="7"/>
      <c r="KTT33" s="7"/>
      <c r="KTU33" s="7"/>
      <c r="KTV33" s="7"/>
      <c r="KTW33" s="7"/>
      <c r="KTX33" s="7"/>
      <c r="KTY33" s="7"/>
      <c r="KTZ33" s="7"/>
      <c r="KUA33" s="7"/>
      <c r="KUB33" s="7"/>
      <c r="KUC33" s="7"/>
      <c r="KUD33" s="7"/>
      <c r="KUE33" s="7"/>
      <c r="KUF33" s="7"/>
      <c r="KUG33" s="7"/>
      <c r="KUH33" s="7"/>
      <c r="KUI33" s="7"/>
      <c r="KUJ33" s="7"/>
      <c r="KUK33" s="7"/>
      <c r="KUL33" s="7"/>
      <c r="KUM33" s="7"/>
      <c r="KUN33" s="7"/>
      <c r="KUO33" s="7"/>
      <c r="KUP33" s="7"/>
      <c r="KUQ33" s="7"/>
      <c r="KUR33" s="7"/>
      <c r="KUS33" s="7"/>
      <c r="KUT33" s="7"/>
      <c r="KUU33" s="7"/>
      <c r="KUV33" s="7"/>
      <c r="KUW33" s="7"/>
      <c r="KUX33" s="7"/>
      <c r="KUY33" s="7"/>
      <c r="KUZ33" s="7"/>
      <c r="KVA33" s="7"/>
      <c r="KVB33" s="7"/>
      <c r="KVC33" s="7"/>
      <c r="KVD33" s="7"/>
      <c r="KVE33" s="7"/>
      <c r="KVF33" s="7"/>
      <c r="KVG33" s="7"/>
      <c r="KVH33" s="7"/>
      <c r="KVI33" s="7"/>
      <c r="KVJ33" s="7"/>
      <c r="KVK33" s="7"/>
      <c r="KVL33" s="7"/>
      <c r="KVM33" s="7"/>
      <c r="KVN33" s="7"/>
      <c r="KVO33" s="7"/>
      <c r="KVP33" s="7"/>
      <c r="KVQ33" s="7"/>
      <c r="KVR33" s="7"/>
      <c r="KVS33" s="7"/>
      <c r="KVT33" s="7"/>
      <c r="KVU33" s="7"/>
      <c r="KVV33" s="7"/>
      <c r="KVW33" s="7"/>
      <c r="KVX33" s="7"/>
      <c r="KVY33" s="7"/>
      <c r="KVZ33" s="7"/>
      <c r="KWA33" s="7"/>
      <c r="KWB33" s="7"/>
      <c r="KWC33" s="7"/>
      <c r="KWD33" s="7"/>
      <c r="KWE33" s="7"/>
      <c r="KWF33" s="7"/>
      <c r="KWG33" s="7"/>
      <c r="KWH33" s="7"/>
      <c r="KWI33" s="7"/>
      <c r="KWJ33" s="7"/>
      <c r="KWK33" s="7"/>
      <c r="KWL33" s="7"/>
      <c r="KWM33" s="7"/>
      <c r="KWN33" s="7"/>
      <c r="KWO33" s="7"/>
      <c r="KWP33" s="7"/>
      <c r="KWQ33" s="7"/>
      <c r="KWR33" s="7"/>
      <c r="KWS33" s="7"/>
      <c r="KWT33" s="7"/>
      <c r="KWU33" s="7"/>
      <c r="KWV33" s="7"/>
      <c r="KWW33" s="7"/>
      <c r="KWX33" s="7"/>
      <c r="KWY33" s="7"/>
      <c r="KWZ33" s="7"/>
      <c r="KXA33" s="7"/>
      <c r="KXB33" s="7"/>
      <c r="KXC33" s="7"/>
      <c r="KXD33" s="7"/>
      <c r="KXE33" s="7"/>
      <c r="KXF33" s="7"/>
      <c r="KXG33" s="7"/>
      <c r="KXH33" s="7"/>
      <c r="KXI33" s="7"/>
      <c r="KXJ33" s="7"/>
      <c r="KXK33" s="7"/>
      <c r="KXL33" s="7"/>
      <c r="KXM33" s="7"/>
      <c r="KXN33" s="7"/>
      <c r="KXO33" s="7"/>
      <c r="KXP33" s="7"/>
      <c r="KXQ33" s="7"/>
      <c r="KXR33" s="7"/>
      <c r="KXS33" s="7"/>
      <c r="KXT33" s="7"/>
      <c r="KXU33" s="7"/>
      <c r="KXV33" s="7"/>
      <c r="KXW33" s="7"/>
      <c r="KXX33" s="7"/>
      <c r="KXY33" s="7"/>
      <c r="KXZ33" s="7"/>
      <c r="KYA33" s="7"/>
      <c r="KYB33" s="7"/>
      <c r="KYC33" s="7"/>
      <c r="KYD33" s="7"/>
      <c r="KYE33" s="7"/>
      <c r="KYF33" s="7"/>
      <c r="KYG33" s="7"/>
      <c r="KYH33" s="7"/>
      <c r="KYI33" s="7"/>
      <c r="KYJ33" s="7"/>
      <c r="KYK33" s="7"/>
      <c r="KYL33" s="7"/>
      <c r="KYM33" s="7"/>
      <c r="KYN33" s="7"/>
      <c r="KYO33" s="7"/>
      <c r="KYP33" s="7"/>
      <c r="KYQ33" s="7"/>
      <c r="KYR33" s="7"/>
      <c r="KYS33" s="7"/>
      <c r="KYT33" s="7"/>
      <c r="KYU33" s="7"/>
      <c r="KYV33" s="7"/>
      <c r="KYW33" s="7"/>
      <c r="KYX33" s="7"/>
      <c r="KYY33" s="7"/>
      <c r="KYZ33" s="7"/>
      <c r="KZA33" s="7"/>
      <c r="KZB33" s="7"/>
      <c r="KZC33" s="7"/>
      <c r="KZD33" s="7"/>
      <c r="KZE33" s="7"/>
      <c r="KZF33" s="7"/>
      <c r="KZG33" s="7"/>
      <c r="KZH33" s="7"/>
      <c r="KZI33" s="7"/>
      <c r="KZJ33" s="7"/>
      <c r="KZK33" s="7"/>
      <c r="KZL33" s="7"/>
      <c r="KZM33" s="7"/>
      <c r="KZN33" s="7"/>
      <c r="KZO33" s="7"/>
      <c r="KZP33" s="7"/>
      <c r="KZQ33" s="7"/>
      <c r="KZR33" s="7"/>
      <c r="KZS33" s="7"/>
      <c r="KZT33" s="7"/>
      <c r="KZU33" s="7"/>
      <c r="KZV33" s="7"/>
      <c r="KZW33" s="7"/>
      <c r="KZX33" s="7"/>
      <c r="KZY33" s="7"/>
      <c r="KZZ33" s="7"/>
      <c r="LAA33" s="7"/>
      <c r="LAB33" s="7"/>
      <c r="LAC33" s="7"/>
      <c r="LAD33" s="7"/>
      <c r="LAE33" s="7"/>
      <c r="LAF33" s="7"/>
      <c r="LAG33" s="7"/>
      <c r="LAH33" s="7"/>
      <c r="LAI33" s="7"/>
      <c r="LAJ33" s="7"/>
      <c r="LAK33" s="7"/>
      <c r="LAL33" s="7"/>
      <c r="LAM33" s="7"/>
      <c r="LAN33" s="7"/>
      <c r="LAO33" s="7"/>
      <c r="LAP33" s="7"/>
      <c r="LAQ33" s="7"/>
      <c r="LAR33" s="7"/>
      <c r="LAS33" s="7"/>
      <c r="LAT33" s="7"/>
      <c r="LAU33" s="7"/>
      <c r="LAV33" s="7"/>
      <c r="LAW33" s="7"/>
      <c r="LAX33" s="7"/>
      <c r="LAY33" s="7"/>
      <c r="LAZ33" s="7"/>
      <c r="LBA33" s="7"/>
      <c r="LBB33" s="7"/>
      <c r="LBC33" s="7"/>
      <c r="LBD33" s="7"/>
      <c r="LBE33" s="7"/>
      <c r="LBF33" s="7"/>
      <c r="LBG33" s="7"/>
      <c r="LBH33" s="7"/>
      <c r="LBI33" s="7"/>
      <c r="LBJ33" s="7"/>
      <c r="LBK33" s="7"/>
      <c r="LBL33" s="7"/>
      <c r="LBM33" s="7"/>
      <c r="LBN33" s="7"/>
      <c r="LBO33" s="7"/>
      <c r="LBP33" s="7"/>
      <c r="LBQ33" s="7"/>
      <c r="LBR33" s="7"/>
      <c r="LBS33" s="7"/>
      <c r="LBT33" s="7"/>
      <c r="LBU33" s="7"/>
      <c r="LBV33" s="7"/>
      <c r="LBW33" s="7"/>
      <c r="LBX33" s="7"/>
      <c r="LBY33" s="7"/>
      <c r="LBZ33" s="7"/>
      <c r="LCA33" s="7"/>
      <c r="LCB33" s="7"/>
      <c r="LCC33" s="7"/>
      <c r="LCD33" s="7"/>
      <c r="LCE33" s="7"/>
      <c r="LCF33" s="7"/>
      <c r="LCG33" s="7"/>
      <c r="LCH33" s="7"/>
      <c r="LCI33" s="7"/>
      <c r="LCJ33" s="7"/>
      <c r="LCK33" s="7"/>
      <c r="LCL33" s="7"/>
      <c r="LCM33" s="7"/>
      <c r="LCN33" s="7"/>
      <c r="LCO33" s="7"/>
      <c r="LCP33" s="7"/>
      <c r="LCQ33" s="7"/>
      <c r="LCR33" s="7"/>
      <c r="LCS33" s="7"/>
      <c r="LCT33" s="7"/>
      <c r="LCU33" s="7"/>
      <c r="LCV33" s="7"/>
      <c r="LCX33" s="7"/>
      <c r="LCY33" s="7"/>
      <c r="LCZ33" s="7"/>
      <c r="LDA33" s="7"/>
      <c r="LDB33" s="7"/>
      <c r="LDC33" s="7"/>
      <c r="LDD33" s="7"/>
      <c r="LDE33" s="7"/>
      <c r="LDF33" s="7"/>
      <c r="LDG33" s="7"/>
      <c r="LDH33" s="7"/>
      <c r="LDI33" s="7"/>
      <c r="LDJ33" s="7"/>
      <c r="LDK33" s="7"/>
      <c r="LDL33" s="7"/>
      <c r="LDM33" s="7"/>
      <c r="LDN33" s="7"/>
      <c r="LDO33" s="7"/>
      <c r="LDP33" s="7"/>
      <c r="LDQ33" s="7"/>
      <c r="LDR33" s="7"/>
      <c r="LDS33" s="7"/>
      <c r="LDT33" s="7"/>
      <c r="LDU33" s="7"/>
      <c r="LDV33" s="7"/>
      <c r="LDW33" s="7"/>
      <c r="LDX33" s="7"/>
      <c r="LDY33" s="7"/>
      <c r="LDZ33" s="7"/>
      <c r="LEA33" s="7"/>
      <c r="LEB33" s="7"/>
      <c r="LEC33" s="7"/>
      <c r="LED33" s="7"/>
      <c r="LEE33" s="7"/>
      <c r="LEF33" s="7"/>
      <c r="LEG33" s="7"/>
      <c r="LEH33" s="7"/>
      <c r="LEI33" s="7"/>
      <c r="LEJ33" s="7"/>
      <c r="LEK33" s="7"/>
      <c r="LEL33" s="7"/>
      <c r="LEM33" s="7"/>
      <c r="LEN33" s="7"/>
      <c r="LEO33" s="7"/>
      <c r="LEP33" s="7"/>
      <c r="LEQ33" s="7"/>
      <c r="LER33" s="7"/>
      <c r="LES33" s="7"/>
      <c r="LET33" s="7"/>
      <c r="LEU33" s="7"/>
      <c r="LEV33" s="7"/>
      <c r="LEW33" s="7"/>
      <c r="LEX33" s="7"/>
      <c r="LEY33" s="7"/>
      <c r="LEZ33" s="7"/>
      <c r="LFA33" s="7"/>
      <c r="LFB33" s="7"/>
      <c r="LFC33" s="7"/>
      <c r="LFD33" s="7"/>
      <c r="LFE33" s="7"/>
      <c r="LFF33" s="7"/>
      <c r="LFG33" s="7"/>
      <c r="LFH33" s="7"/>
      <c r="LFI33" s="7"/>
      <c r="LFJ33" s="7"/>
      <c r="LFK33" s="7"/>
      <c r="LFL33" s="7"/>
      <c r="LFM33" s="7"/>
      <c r="LFN33" s="7"/>
      <c r="LFO33" s="7"/>
      <c r="LFP33" s="7"/>
      <c r="LFQ33" s="7"/>
      <c r="LFR33" s="7"/>
      <c r="LFS33" s="7"/>
      <c r="LFT33" s="7"/>
      <c r="LFU33" s="7"/>
      <c r="LFV33" s="7"/>
      <c r="LFW33" s="7"/>
      <c r="LFX33" s="7"/>
      <c r="LFY33" s="7"/>
      <c r="LFZ33" s="7"/>
      <c r="LGA33" s="7"/>
      <c r="LGB33" s="7"/>
      <c r="LGC33" s="7"/>
      <c r="LGD33" s="7"/>
      <c r="LGE33" s="7"/>
      <c r="LGF33" s="7"/>
      <c r="LGG33" s="7"/>
      <c r="LGH33" s="7"/>
      <c r="LGI33" s="7"/>
      <c r="LGJ33" s="7"/>
      <c r="LGK33" s="7"/>
      <c r="LGL33" s="7"/>
      <c r="LGM33" s="7"/>
      <c r="LGN33" s="7"/>
      <c r="LGO33" s="7"/>
      <c r="LGP33" s="7"/>
      <c r="LGQ33" s="7"/>
      <c r="LGR33" s="7"/>
      <c r="LGS33" s="7"/>
      <c r="LGT33" s="7"/>
      <c r="LGU33" s="7"/>
      <c r="LGV33" s="7"/>
      <c r="LGW33" s="7"/>
      <c r="LGX33" s="7"/>
      <c r="LGY33" s="7"/>
      <c r="LGZ33" s="7"/>
      <c r="LHA33" s="7"/>
      <c r="LHB33" s="7"/>
      <c r="LHC33" s="7"/>
      <c r="LHD33" s="7"/>
      <c r="LHE33" s="7"/>
      <c r="LHF33" s="7"/>
      <c r="LHG33" s="7"/>
      <c r="LHH33" s="7"/>
      <c r="LHI33" s="7"/>
      <c r="LHJ33" s="7"/>
      <c r="LHK33" s="7"/>
      <c r="LHL33" s="7"/>
      <c r="LHM33" s="7"/>
      <c r="LHN33" s="7"/>
      <c r="LHO33" s="7"/>
      <c r="LHP33" s="7"/>
      <c r="LHQ33" s="7"/>
      <c r="LHR33" s="7"/>
      <c r="LHS33" s="7"/>
      <c r="LHT33" s="7"/>
      <c r="LHU33" s="7"/>
      <c r="LHV33" s="7"/>
      <c r="LHW33" s="7"/>
      <c r="LHX33" s="7"/>
      <c r="LHY33" s="7"/>
      <c r="LHZ33" s="7"/>
      <c r="LIA33" s="7"/>
      <c r="LIB33" s="7"/>
      <c r="LIC33" s="7"/>
      <c r="LID33" s="7"/>
      <c r="LIE33" s="7"/>
      <c r="LIF33" s="7"/>
      <c r="LIG33" s="7"/>
      <c r="LIH33" s="7"/>
      <c r="LII33" s="7"/>
      <c r="LIJ33" s="7"/>
      <c r="LIK33" s="7"/>
      <c r="LIL33" s="7"/>
      <c r="LIM33" s="7"/>
      <c r="LIN33" s="7"/>
      <c r="LIO33" s="7"/>
      <c r="LIP33" s="7"/>
      <c r="LIQ33" s="7"/>
      <c r="LIR33" s="7"/>
      <c r="LIS33" s="7"/>
      <c r="LIT33" s="7"/>
      <c r="LIU33" s="7"/>
      <c r="LIV33" s="7"/>
      <c r="LIW33" s="7"/>
      <c r="LIX33" s="7"/>
      <c r="LIY33" s="7"/>
      <c r="LIZ33" s="7"/>
      <c r="LJA33" s="7"/>
      <c r="LJB33" s="7"/>
      <c r="LJC33" s="7"/>
      <c r="LJD33" s="7"/>
      <c r="LJE33" s="7"/>
      <c r="LJF33" s="7"/>
      <c r="LJG33" s="7"/>
      <c r="LJH33" s="7"/>
      <c r="LJI33" s="7"/>
      <c r="LJJ33" s="7"/>
      <c r="LJK33" s="7"/>
      <c r="LJL33" s="7"/>
      <c r="LJM33" s="7"/>
      <c r="LJN33" s="7"/>
      <c r="LJO33" s="7"/>
      <c r="LJP33" s="7"/>
      <c r="LJQ33" s="7"/>
      <c r="LJR33" s="7"/>
      <c r="LJS33" s="7"/>
      <c r="LJT33" s="7"/>
      <c r="LJU33" s="7"/>
      <c r="LJV33" s="7"/>
      <c r="LJW33" s="7"/>
      <c r="LJX33" s="7"/>
      <c r="LJY33" s="7"/>
      <c r="LJZ33" s="7"/>
      <c r="LKA33" s="7"/>
      <c r="LKB33" s="7"/>
      <c r="LKC33" s="7"/>
      <c r="LKD33" s="7"/>
      <c r="LKE33" s="7"/>
      <c r="LKF33" s="7"/>
      <c r="LKG33" s="7"/>
      <c r="LKH33" s="7"/>
      <c r="LKI33" s="7"/>
      <c r="LKJ33" s="7"/>
      <c r="LKK33" s="7"/>
      <c r="LKL33" s="7"/>
      <c r="LKM33" s="7"/>
      <c r="LKN33" s="7"/>
      <c r="LKO33" s="7"/>
      <c r="LKP33" s="7"/>
      <c r="LKQ33" s="7"/>
      <c r="LKR33" s="7"/>
      <c r="LKS33" s="7"/>
      <c r="LKT33" s="7"/>
      <c r="LKU33" s="7"/>
      <c r="LKV33" s="7"/>
      <c r="LKW33" s="7"/>
      <c r="LKX33" s="7"/>
      <c r="LKY33" s="7"/>
      <c r="LKZ33" s="7"/>
      <c r="LLA33" s="7"/>
      <c r="LLB33" s="7"/>
      <c r="LLC33" s="7"/>
      <c r="LLD33" s="7"/>
      <c r="LLE33" s="7"/>
      <c r="LLF33" s="7"/>
      <c r="LLG33" s="7"/>
      <c r="LLH33" s="7"/>
      <c r="LLI33" s="7"/>
      <c r="LLJ33" s="7"/>
      <c r="LLK33" s="7"/>
      <c r="LLL33" s="7"/>
      <c r="LLM33" s="7"/>
      <c r="LLN33" s="7"/>
      <c r="LLO33" s="7"/>
      <c r="LLP33" s="7"/>
      <c r="LLQ33" s="7"/>
      <c r="LLR33" s="7"/>
      <c r="LLS33" s="7"/>
      <c r="LLT33" s="7"/>
      <c r="LLU33" s="7"/>
      <c r="LLV33" s="7"/>
      <c r="LLW33" s="7"/>
      <c r="LLX33" s="7"/>
      <c r="LLY33" s="7"/>
      <c r="LLZ33" s="7"/>
      <c r="LMA33" s="7"/>
      <c r="LMB33" s="7"/>
      <c r="LMC33" s="7"/>
      <c r="LMD33" s="7"/>
      <c r="LME33" s="7"/>
      <c r="LMF33" s="7"/>
      <c r="LMG33" s="7"/>
      <c r="LMH33" s="7"/>
      <c r="LMI33" s="7"/>
      <c r="LMJ33" s="7"/>
      <c r="LMK33" s="7"/>
      <c r="LML33" s="7"/>
      <c r="LMM33" s="7"/>
      <c r="LMN33" s="7"/>
      <c r="LMO33" s="7"/>
      <c r="LMP33" s="7"/>
      <c r="LMQ33" s="7"/>
      <c r="LMR33" s="7"/>
      <c r="LMT33" s="7"/>
      <c r="LMU33" s="7"/>
      <c r="LMV33" s="7"/>
      <c r="LMW33" s="7"/>
      <c r="LMX33" s="7"/>
      <c r="LMY33" s="7"/>
      <c r="LMZ33" s="7"/>
      <c r="LNA33" s="7"/>
      <c r="LNB33" s="7"/>
      <c r="LNC33" s="7"/>
      <c r="LND33" s="7"/>
      <c r="LNE33" s="7"/>
      <c r="LNF33" s="7"/>
      <c r="LNG33" s="7"/>
      <c r="LNH33" s="7"/>
      <c r="LNI33" s="7"/>
      <c r="LNJ33" s="7"/>
      <c r="LNK33" s="7"/>
      <c r="LNL33" s="7"/>
      <c r="LNM33" s="7"/>
      <c r="LNN33" s="7"/>
      <c r="LNO33" s="7"/>
      <c r="LNP33" s="7"/>
      <c r="LNQ33" s="7"/>
      <c r="LNR33" s="7"/>
      <c r="LNS33" s="7"/>
      <c r="LNT33" s="7"/>
      <c r="LNU33" s="7"/>
      <c r="LNV33" s="7"/>
      <c r="LNW33" s="7"/>
      <c r="LNX33" s="7"/>
      <c r="LNY33" s="7"/>
      <c r="LNZ33" s="7"/>
      <c r="LOA33" s="7"/>
      <c r="LOB33" s="7"/>
      <c r="LOC33" s="7"/>
      <c r="LOD33" s="7"/>
      <c r="LOE33" s="7"/>
      <c r="LOF33" s="7"/>
      <c r="LOG33" s="7"/>
      <c r="LOH33" s="7"/>
      <c r="LOI33" s="7"/>
      <c r="LOJ33" s="7"/>
      <c r="LOK33" s="7"/>
      <c r="LOL33" s="7"/>
      <c r="LOM33" s="7"/>
      <c r="LON33" s="7"/>
      <c r="LOO33" s="7"/>
      <c r="LOP33" s="7"/>
      <c r="LOQ33" s="7"/>
      <c r="LOR33" s="7"/>
      <c r="LOS33" s="7"/>
      <c r="LOT33" s="7"/>
      <c r="LOU33" s="7"/>
      <c r="LOV33" s="7"/>
      <c r="LOW33" s="7"/>
      <c r="LOX33" s="7"/>
      <c r="LOY33" s="7"/>
      <c r="LOZ33" s="7"/>
      <c r="LPA33" s="7"/>
      <c r="LPB33" s="7"/>
      <c r="LPC33" s="7"/>
      <c r="LPD33" s="7"/>
      <c r="LPE33" s="7"/>
      <c r="LPF33" s="7"/>
      <c r="LPG33" s="7"/>
      <c r="LPH33" s="7"/>
      <c r="LPI33" s="7"/>
      <c r="LPJ33" s="7"/>
      <c r="LPK33" s="7"/>
      <c r="LPL33" s="7"/>
      <c r="LPM33" s="7"/>
      <c r="LPN33" s="7"/>
      <c r="LPO33" s="7"/>
      <c r="LPP33" s="7"/>
      <c r="LPQ33" s="7"/>
      <c r="LPR33" s="7"/>
      <c r="LPS33" s="7"/>
      <c r="LPT33" s="7"/>
      <c r="LPU33" s="7"/>
      <c r="LPV33" s="7"/>
      <c r="LPW33" s="7"/>
      <c r="LPX33" s="7"/>
      <c r="LPY33" s="7"/>
      <c r="LPZ33" s="7"/>
      <c r="LQA33" s="7"/>
      <c r="LQB33" s="7"/>
      <c r="LQC33" s="7"/>
      <c r="LQD33" s="7"/>
      <c r="LQE33" s="7"/>
      <c r="LQF33" s="7"/>
      <c r="LQG33" s="7"/>
      <c r="LQH33" s="7"/>
      <c r="LQI33" s="7"/>
      <c r="LQJ33" s="7"/>
      <c r="LQK33" s="7"/>
      <c r="LQL33" s="7"/>
      <c r="LQM33" s="7"/>
      <c r="LQN33" s="7"/>
      <c r="LQO33" s="7"/>
      <c r="LQP33" s="7"/>
      <c r="LQQ33" s="7"/>
      <c r="LQR33" s="7"/>
      <c r="LQS33" s="7"/>
      <c r="LQT33" s="7"/>
      <c r="LQU33" s="7"/>
      <c r="LQV33" s="7"/>
      <c r="LQW33" s="7"/>
      <c r="LQX33" s="7"/>
      <c r="LQY33" s="7"/>
      <c r="LQZ33" s="7"/>
      <c r="LRA33" s="7"/>
      <c r="LRB33" s="7"/>
      <c r="LRC33" s="7"/>
      <c r="LRD33" s="7"/>
      <c r="LRE33" s="7"/>
      <c r="LRF33" s="7"/>
      <c r="LRG33" s="7"/>
      <c r="LRH33" s="7"/>
      <c r="LRI33" s="7"/>
      <c r="LRJ33" s="7"/>
      <c r="LRK33" s="7"/>
      <c r="LRL33" s="7"/>
      <c r="LRM33" s="7"/>
      <c r="LRN33" s="7"/>
      <c r="LRO33" s="7"/>
      <c r="LRP33" s="7"/>
      <c r="LRQ33" s="7"/>
      <c r="LRR33" s="7"/>
      <c r="LRS33" s="7"/>
      <c r="LRT33" s="7"/>
      <c r="LRU33" s="7"/>
      <c r="LRV33" s="7"/>
      <c r="LRW33" s="7"/>
      <c r="LRX33" s="7"/>
      <c r="LRY33" s="7"/>
      <c r="LRZ33" s="7"/>
      <c r="LSA33" s="7"/>
      <c r="LSB33" s="7"/>
      <c r="LSC33" s="7"/>
      <c r="LSD33" s="7"/>
      <c r="LSE33" s="7"/>
      <c r="LSF33" s="7"/>
      <c r="LSG33" s="7"/>
      <c r="LSH33" s="7"/>
      <c r="LSI33" s="7"/>
      <c r="LSJ33" s="7"/>
      <c r="LSK33" s="7"/>
      <c r="LSL33" s="7"/>
      <c r="LSM33" s="7"/>
      <c r="LSN33" s="7"/>
      <c r="LSO33" s="7"/>
      <c r="LSP33" s="7"/>
      <c r="LSQ33" s="7"/>
      <c r="LSR33" s="7"/>
      <c r="LSS33" s="7"/>
      <c r="LST33" s="7"/>
      <c r="LSU33" s="7"/>
      <c r="LSV33" s="7"/>
      <c r="LSW33" s="7"/>
      <c r="LSX33" s="7"/>
      <c r="LSY33" s="7"/>
      <c r="LSZ33" s="7"/>
      <c r="LTA33" s="7"/>
      <c r="LTB33" s="7"/>
      <c r="LTC33" s="7"/>
      <c r="LTD33" s="7"/>
      <c r="LTE33" s="7"/>
      <c r="LTF33" s="7"/>
      <c r="LTG33" s="7"/>
      <c r="LTH33" s="7"/>
      <c r="LTI33" s="7"/>
      <c r="LTJ33" s="7"/>
      <c r="LTK33" s="7"/>
      <c r="LTL33" s="7"/>
      <c r="LTM33" s="7"/>
      <c r="LTN33" s="7"/>
      <c r="LTO33" s="7"/>
      <c r="LTP33" s="7"/>
      <c r="LTQ33" s="7"/>
      <c r="LTR33" s="7"/>
      <c r="LTS33" s="7"/>
      <c r="LTT33" s="7"/>
      <c r="LTU33" s="7"/>
      <c r="LTV33" s="7"/>
      <c r="LTW33" s="7"/>
      <c r="LTX33" s="7"/>
      <c r="LTY33" s="7"/>
      <c r="LTZ33" s="7"/>
      <c r="LUA33" s="7"/>
      <c r="LUB33" s="7"/>
      <c r="LUC33" s="7"/>
      <c r="LUD33" s="7"/>
      <c r="LUE33" s="7"/>
      <c r="LUF33" s="7"/>
      <c r="LUG33" s="7"/>
      <c r="LUH33" s="7"/>
      <c r="LUI33" s="7"/>
      <c r="LUJ33" s="7"/>
      <c r="LUK33" s="7"/>
      <c r="LUL33" s="7"/>
      <c r="LUM33" s="7"/>
      <c r="LUN33" s="7"/>
      <c r="LUO33" s="7"/>
      <c r="LUP33" s="7"/>
      <c r="LUQ33" s="7"/>
      <c r="LUR33" s="7"/>
      <c r="LUS33" s="7"/>
      <c r="LUT33" s="7"/>
      <c r="LUU33" s="7"/>
      <c r="LUV33" s="7"/>
      <c r="LUW33" s="7"/>
      <c r="LUX33" s="7"/>
      <c r="LUY33" s="7"/>
      <c r="LUZ33" s="7"/>
      <c r="LVA33" s="7"/>
      <c r="LVB33" s="7"/>
      <c r="LVC33" s="7"/>
      <c r="LVD33" s="7"/>
      <c r="LVE33" s="7"/>
      <c r="LVF33" s="7"/>
      <c r="LVG33" s="7"/>
      <c r="LVH33" s="7"/>
      <c r="LVI33" s="7"/>
      <c r="LVJ33" s="7"/>
      <c r="LVK33" s="7"/>
      <c r="LVL33" s="7"/>
      <c r="LVM33" s="7"/>
      <c r="LVN33" s="7"/>
      <c r="LVO33" s="7"/>
      <c r="LVP33" s="7"/>
      <c r="LVQ33" s="7"/>
      <c r="LVR33" s="7"/>
      <c r="LVS33" s="7"/>
      <c r="LVT33" s="7"/>
      <c r="LVU33" s="7"/>
      <c r="LVV33" s="7"/>
      <c r="LVW33" s="7"/>
      <c r="LVX33" s="7"/>
      <c r="LVY33" s="7"/>
      <c r="LVZ33" s="7"/>
      <c r="LWA33" s="7"/>
      <c r="LWB33" s="7"/>
      <c r="LWC33" s="7"/>
      <c r="LWD33" s="7"/>
      <c r="LWE33" s="7"/>
      <c r="LWF33" s="7"/>
      <c r="LWG33" s="7"/>
      <c r="LWH33" s="7"/>
      <c r="LWI33" s="7"/>
      <c r="LWJ33" s="7"/>
      <c r="LWK33" s="7"/>
      <c r="LWL33" s="7"/>
      <c r="LWM33" s="7"/>
      <c r="LWN33" s="7"/>
      <c r="LWP33" s="7"/>
      <c r="LWQ33" s="7"/>
      <c r="LWR33" s="7"/>
      <c r="LWS33" s="7"/>
      <c r="LWT33" s="7"/>
      <c r="LWU33" s="7"/>
      <c r="LWV33" s="7"/>
      <c r="LWW33" s="7"/>
      <c r="LWX33" s="7"/>
      <c r="LWY33" s="7"/>
      <c r="LWZ33" s="7"/>
      <c r="LXA33" s="7"/>
      <c r="LXB33" s="7"/>
      <c r="LXC33" s="7"/>
      <c r="LXD33" s="7"/>
      <c r="LXE33" s="7"/>
      <c r="LXF33" s="7"/>
      <c r="LXG33" s="7"/>
      <c r="LXH33" s="7"/>
      <c r="LXI33" s="7"/>
      <c r="LXJ33" s="7"/>
      <c r="LXK33" s="7"/>
      <c r="LXL33" s="7"/>
      <c r="LXM33" s="7"/>
      <c r="LXN33" s="7"/>
      <c r="LXO33" s="7"/>
      <c r="LXP33" s="7"/>
      <c r="LXQ33" s="7"/>
      <c r="LXR33" s="7"/>
      <c r="LXS33" s="7"/>
      <c r="LXT33" s="7"/>
      <c r="LXU33" s="7"/>
      <c r="LXV33" s="7"/>
      <c r="LXW33" s="7"/>
      <c r="LXX33" s="7"/>
      <c r="LXY33" s="7"/>
      <c r="LXZ33" s="7"/>
      <c r="LYA33" s="7"/>
      <c r="LYB33" s="7"/>
      <c r="LYC33" s="7"/>
      <c r="LYD33" s="7"/>
      <c r="LYE33" s="7"/>
      <c r="LYF33" s="7"/>
      <c r="LYG33" s="7"/>
      <c r="LYH33" s="7"/>
      <c r="LYI33" s="7"/>
      <c r="LYJ33" s="7"/>
      <c r="LYK33" s="7"/>
      <c r="LYL33" s="7"/>
      <c r="LYM33" s="7"/>
      <c r="LYN33" s="7"/>
      <c r="LYO33" s="7"/>
      <c r="LYP33" s="7"/>
      <c r="LYQ33" s="7"/>
      <c r="LYR33" s="7"/>
      <c r="LYS33" s="7"/>
      <c r="LYT33" s="7"/>
      <c r="LYU33" s="7"/>
      <c r="LYV33" s="7"/>
      <c r="LYW33" s="7"/>
      <c r="LYX33" s="7"/>
      <c r="LYY33" s="7"/>
      <c r="LYZ33" s="7"/>
      <c r="LZA33" s="7"/>
      <c r="LZB33" s="7"/>
      <c r="LZC33" s="7"/>
      <c r="LZD33" s="7"/>
      <c r="LZE33" s="7"/>
      <c r="LZF33" s="7"/>
      <c r="LZG33" s="7"/>
      <c r="LZH33" s="7"/>
      <c r="LZI33" s="7"/>
      <c r="LZJ33" s="7"/>
      <c r="LZK33" s="7"/>
      <c r="LZL33" s="7"/>
      <c r="LZM33" s="7"/>
      <c r="LZN33" s="7"/>
      <c r="LZO33" s="7"/>
      <c r="LZP33" s="7"/>
      <c r="LZQ33" s="7"/>
      <c r="LZR33" s="7"/>
      <c r="LZS33" s="7"/>
      <c r="LZT33" s="7"/>
      <c r="LZU33" s="7"/>
      <c r="LZV33" s="7"/>
      <c r="LZW33" s="7"/>
      <c r="LZX33" s="7"/>
      <c r="LZY33" s="7"/>
      <c r="LZZ33" s="7"/>
      <c r="MAA33" s="7"/>
      <c r="MAB33" s="7"/>
      <c r="MAC33" s="7"/>
      <c r="MAD33" s="7"/>
      <c r="MAE33" s="7"/>
      <c r="MAF33" s="7"/>
      <c r="MAG33" s="7"/>
      <c r="MAH33" s="7"/>
      <c r="MAI33" s="7"/>
      <c r="MAJ33" s="7"/>
      <c r="MAK33" s="7"/>
      <c r="MAL33" s="7"/>
      <c r="MAM33" s="7"/>
      <c r="MAN33" s="7"/>
      <c r="MAO33" s="7"/>
      <c r="MAP33" s="7"/>
      <c r="MAQ33" s="7"/>
      <c r="MAR33" s="7"/>
      <c r="MAS33" s="7"/>
      <c r="MAT33" s="7"/>
      <c r="MAU33" s="7"/>
      <c r="MAV33" s="7"/>
      <c r="MAW33" s="7"/>
      <c r="MAX33" s="7"/>
      <c r="MAY33" s="7"/>
      <c r="MAZ33" s="7"/>
      <c r="MBA33" s="7"/>
      <c r="MBB33" s="7"/>
      <c r="MBC33" s="7"/>
      <c r="MBD33" s="7"/>
      <c r="MBE33" s="7"/>
      <c r="MBF33" s="7"/>
      <c r="MBG33" s="7"/>
      <c r="MBH33" s="7"/>
      <c r="MBI33" s="7"/>
      <c r="MBJ33" s="7"/>
      <c r="MBK33" s="7"/>
      <c r="MBL33" s="7"/>
      <c r="MBM33" s="7"/>
      <c r="MBN33" s="7"/>
      <c r="MBO33" s="7"/>
      <c r="MBP33" s="7"/>
      <c r="MBQ33" s="7"/>
      <c r="MBR33" s="7"/>
      <c r="MBS33" s="7"/>
      <c r="MBT33" s="7"/>
      <c r="MBU33" s="7"/>
      <c r="MBV33" s="7"/>
      <c r="MBW33" s="7"/>
      <c r="MBX33" s="7"/>
      <c r="MBY33" s="7"/>
      <c r="MBZ33" s="7"/>
      <c r="MCA33" s="7"/>
      <c r="MCB33" s="7"/>
      <c r="MCC33" s="7"/>
      <c r="MCD33" s="7"/>
      <c r="MCE33" s="7"/>
      <c r="MCF33" s="7"/>
      <c r="MCG33" s="7"/>
      <c r="MCH33" s="7"/>
      <c r="MCI33" s="7"/>
      <c r="MCJ33" s="7"/>
      <c r="MCK33" s="7"/>
      <c r="MCL33" s="7"/>
      <c r="MCM33" s="7"/>
      <c r="MCN33" s="7"/>
      <c r="MCO33" s="7"/>
      <c r="MCP33" s="7"/>
      <c r="MCQ33" s="7"/>
      <c r="MCR33" s="7"/>
      <c r="MCS33" s="7"/>
      <c r="MCT33" s="7"/>
      <c r="MCU33" s="7"/>
      <c r="MCV33" s="7"/>
      <c r="MCW33" s="7"/>
      <c r="MCX33" s="7"/>
      <c r="MCY33" s="7"/>
      <c r="MCZ33" s="7"/>
      <c r="MDA33" s="7"/>
      <c r="MDB33" s="7"/>
      <c r="MDC33" s="7"/>
      <c r="MDD33" s="7"/>
      <c r="MDE33" s="7"/>
      <c r="MDF33" s="7"/>
      <c r="MDG33" s="7"/>
      <c r="MDH33" s="7"/>
      <c r="MDI33" s="7"/>
      <c r="MDJ33" s="7"/>
      <c r="MDK33" s="7"/>
      <c r="MDL33" s="7"/>
      <c r="MDM33" s="7"/>
      <c r="MDN33" s="7"/>
      <c r="MDO33" s="7"/>
      <c r="MDP33" s="7"/>
      <c r="MDQ33" s="7"/>
      <c r="MDR33" s="7"/>
      <c r="MDS33" s="7"/>
      <c r="MDT33" s="7"/>
      <c r="MDU33" s="7"/>
      <c r="MDV33" s="7"/>
      <c r="MDW33" s="7"/>
      <c r="MDX33" s="7"/>
      <c r="MDY33" s="7"/>
      <c r="MDZ33" s="7"/>
      <c r="MEA33" s="7"/>
      <c r="MEB33" s="7"/>
      <c r="MEC33" s="7"/>
      <c r="MED33" s="7"/>
      <c r="MEE33" s="7"/>
      <c r="MEF33" s="7"/>
      <c r="MEG33" s="7"/>
      <c r="MEH33" s="7"/>
      <c r="MEI33" s="7"/>
      <c r="MEJ33" s="7"/>
      <c r="MEK33" s="7"/>
      <c r="MEL33" s="7"/>
      <c r="MEM33" s="7"/>
      <c r="MEN33" s="7"/>
      <c r="MEO33" s="7"/>
      <c r="MEP33" s="7"/>
      <c r="MEQ33" s="7"/>
      <c r="MER33" s="7"/>
      <c r="MES33" s="7"/>
      <c r="MET33" s="7"/>
      <c r="MEU33" s="7"/>
      <c r="MEV33" s="7"/>
      <c r="MEW33" s="7"/>
      <c r="MEX33" s="7"/>
      <c r="MEY33" s="7"/>
      <c r="MEZ33" s="7"/>
      <c r="MFA33" s="7"/>
      <c r="MFB33" s="7"/>
      <c r="MFC33" s="7"/>
      <c r="MFD33" s="7"/>
      <c r="MFE33" s="7"/>
      <c r="MFF33" s="7"/>
      <c r="MFG33" s="7"/>
      <c r="MFH33" s="7"/>
      <c r="MFI33" s="7"/>
      <c r="MFJ33" s="7"/>
      <c r="MFK33" s="7"/>
      <c r="MFL33" s="7"/>
      <c r="MFM33" s="7"/>
      <c r="MFN33" s="7"/>
      <c r="MFO33" s="7"/>
      <c r="MFP33" s="7"/>
      <c r="MFQ33" s="7"/>
      <c r="MFR33" s="7"/>
      <c r="MFS33" s="7"/>
      <c r="MFT33" s="7"/>
      <c r="MFU33" s="7"/>
      <c r="MFV33" s="7"/>
      <c r="MFW33" s="7"/>
      <c r="MFX33" s="7"/>
      <c r="MFY33" s="7"/>
      <c r="MFZ33" s="7"/>
      <c r="MGA33" s="7"/>
      <c r="MGB33" s="7"/>
      <c r="MGC33" s="7"/>
      <c r="MGD33" s="7"/>
      <c r="MGE33" s="7"/>
      <c r="MGF33" s="7"/>
      <c r="MGG33" s="7"/>
      <c r="MGH33" s="7"/>
      <c r="MGI33" s="7"/>
      <c r="MGJ33" s="7"/>
      <c r="MGL33" s="7"/>
      <c r="MGM33" s="7"/>
      <c r="MGN33" s="7"/>
      <c r="MGO33" s="7"/>
      <c r="MGP33" s="7"/>
      <c r="MGQ33" s="7"/>
      <c r="MGR33" s="7"/>
      <c r="MGS33" s="7"/>
      <c r="MGT33" s="7"/>
      <c r="MGU33" s="7"/>
      <c r="MGV33" s="7"/>
      <c r="MGW33" s="7"/>
      <c r="MGX33" s="7"/>
      <c r="MGY33" s="7"/>
      <c r="MGZ33" s="7"/>
      <c r="MHA33" s="7"/>
      <c r="MHB33" s="7"/>
      <c r="MHC33" s="7"/>
      <c r="MHD33" s="7"/>
      <c r="MHE33" s="7"/>
      <c r="MHF33" s="7"/>
      <c r="MHG33" s="7"/>
      <c r="MHH33" s="7"/>
      <c r="MHI33" s="7"/>
      <c r="MHJ33" s="7"/>
      <c r="MHK33" s="7"/>
      <c r="MHL33" s="7"/>
      <c r="MHM33" s="7"/>
      <c r="MHN33" s="7"/>
      <c r="MHO33" s="7"/>
      <c r="MHP33" s="7"/>
      <c r="MHQ33" s="7"/>
      <c r="MHR33" s="7"/>
      <c r="MHS33" s="7"/>
      <c r="MHT33" s="7"/>
      <c r="MHU33" s="7"/>
      <c r="MHV33" s="7"/>
      <c r="MHW33" s="7"/>
      <c r="MHX33" s="7"/>
      <c r="MHY33" s="7"/>
      <c r="MHZ33" s="7"/>
      <c r="MIA33" s="7"/>
      <c r="MIB33" s="7"/>
      <c r="MIC33" s="7"/>
      <c r="MID33" s="7"/>
      <c r="MIE33" s="7"/>
      <c r="MIF33" s="7"/>
      <c r="MIG33" s="7"/>
      <c r="MIH33" s="7"/>
      <c r="MII33" s="7"/>
      <c r="MIJ33" s="7"/>
      <c r="MIK33" s="7"/>
      <c r="MIL33" s="7"/>
      <c r="MIM33" s="7"/>
      <c r="MIN33" s="7"/>
      <c r="MIO33" s="7"/>
      <c r="MIP33" s="7"/>
      <c r="MIQ33" s="7"/>
      <c r="MIR33" s="7"/>
      <c r="MIS33" s="7"/>
      <c r="MIT33" s="7"/>
      <c r="MIU33" s="7"/>
      <c r="MIV33" s="7"/>
      <c r="MIW33" s="7"/>
      <c r="MIX33" s="7"/>
      <c r="MIY33" s="7"/>
      <c r="MIZ33" s="7"/>
      <c r="MJA33" s="7"/>
      <c r="MJB33" s="7"/>
      <c r="MJC33" s="7"/>
      <c r="MJD33" s="7"/>
      <c r="MJE33" s="7"/>
      <c r="MJF33" s="7"/>
      <c r="MJG33" s="7"/>
      <c r="MJH33" s="7"/>
      <c r="MJI33" s="7"/>
      <c r="MJJ33" s="7"/>
      <c r="MJK33" s="7"/>
      <c r="MJL33" s="7"/>
      <c r="MJM33" s="7"/>
      <c r="MJN33" s="7"/>
      <c r="MJO33" s="7"/>
      <c r="MJP33" s="7"/>
      <c r="MJQ33" s="7"/>
      <c r="MJR33" s="7"/>
      <c r="MJS33" s="7"/>
      <c r="MJT33" s="7"/>
      <c r="MJU33" s="7"/>
      <c r="MJV33" s="7"/>
      <c r="MJW33" s="7"/>
      <c r="MJX33" s="7"/>
      <c r="MJY33" s="7"/>
      <c r="MJZ33" s="7"/>
      <c r="MKA33" s="7"/>
      <c r="MKB33" s="7"/>
      <c r="MKC33" s="7"/>
      <c r="MKD33" s="7"/>
      <c r="MKE33" s="7"/>
      <c r="MKF33" s="7"/>
      <c r="MKG33" s="7"/>
      <c r="MKH33" s="7"/>
      <c r="MKI33" s="7"/>
      <c r="MKJ33" s="7"/>
      <c r="MKK33" s="7"/>
      <c r="MKL33" s="7"/>
      <c r="MKM33" s="7"/>
      <c r="MKN33" s="7"/>
      <c r="MKO33" s="7"/>
      <c r="MKP33" s="7"/>
      <c r="MKQ33" s="7"/>
      <c r="MKR33" s="7"/>
      <c r="MKS33" s="7"/>
      <c r="MKT33" s="7"/>
      <c r="MKU33" s="7"/>
      <c r="MKV33" s="7"/>
      <c r="MKW33" s="7"/>
      <c r="MKX33" s="7"/>
      <c r="MKY33" s="7"/>
      <c r="MKZ33" s="7"/>
      <c r="MLA33" s="7"/>
      <c r="MLB33" s="7"/>
      <c r="MLC33" s="7"/>
      <c r="MLD33" s="7"/>
      <c r="MLE33" s="7"/>
      <c r="MLF33" s="7"/>
      <c r="MLG33" s="7"/>
      <c r="MLH33" s="7"/>
      <c r="MLI33" s="7"/>
      <c r="MLJ33" s="7"/>
      <c r="MLK33" s="7"/>
      <c r="MLL33" s="7"/>
      <c r="MLM33" s="7"/>
      <c r="MLN33" s="7"/>
      <c r="MLO33" s="7"/>
      <c r="MLP33" s="7"/>
      <c r="MLQ33" s="7"/>
      <c r="MLR33" s="7"/>
      <c r="MLS33" s="7"/>
      <c r="MLT33" s="7"/>
      <c r="MLU33" s="7"/>
      <c r="MLV33" s="7"/>
      <c r="MLW33" s="7"/>
      <c r="MLX33" s="7"/>
      <c r="MLY33" s="7"/>
      <c r="MLZ33" s="7"/>
      <c r="MMA33" s="7"/>
      <c r="MMB33" s="7"/>
      <c r="MMC33" s="7"/>
      <c r="MMD33" s="7"/>
      <c r="MME33" s="7"/>
      <c r="MMF33" s="7"/>
      <c r="MMG33" s="7"/>
      <c r="MMH33" s="7"/>
      <c r="MMI33" s="7"/>
      <c r="MMJ33" s="7"/>
      <c r="MMK33" s="7"/>
      <c r="MML33" s="7"/>
      <c r="MMM33" s="7"/>
      <c r="MMN33" s="7"/>
      <c r="MMO33" s="7"/>
      <c r="MMP33" s="7"/>
      <c r="MMQ33" s="7"/>
      <c r="MMR33" s="7"/>
      <c r="MMS33" s="7"/>
      <c r="MMT33" s="7"/>
      <c r="MMU33" s="7"/>
      <c r="MMV33" s="7"/>
      <c r="MMW33" s="7"/>
      <c r="MMX33" s="7"/>
      <c r="MMY33" s="7"/>
      <c r="MMZ33" s="7"/>
      <c r="MNA33" s="7"/>
      <c r="MNB33" s="7"/>
      <c r="MNC33" s="7"/>
      <c r="MND33" s="7"/>
      <c r="MNE33" s="7"/>
      <c r="MNF33" s="7"/>
      <c r="MNG33" s="7"/>
      <c r="MNH33" s="7"/>
      <c r="MNI33" s="7"/>
      <c r="MNJ33" s="7"/>
      <c r="MNK33" s="7"/>
      <c r="MNL33" s="7"/>
      <c r="MNM33" s="7"/>
      <c r="MNN33" s="7"/>
      <c r="MNO33" s="7"/>
      <c r="MNP33" s="7"/>
      <c r="MNQ33" s="7"/>
      <c r="MNR33" s="7"/>
      <c r="MNS33" s="7"/>
      <c r="MNT33" s="7"/>
      <c r="MNU33" s="7"/>
      <c r="MNV33" s="7"/>
      <c r="MNW33" s="7"/>
      <c r="MNX33" s="7"/>
      <c r="MNY33" s="7"/>
      <c r="MNZ33" s="7"/>
      <c r="MOA33" s="7"/>
      <c r="MOB33" s="7"/>
      <c r="MOC33" s="7"/>
      <c r="MOD33" s="7"/>
      <c r="MOE33" s="7"/>
      <c r="MOF33" s="7"/>
      <c r="MOG33" s="7"/>
      <c r="MOH33" s="7"/>
      <c r="MOI33" s="7"/>
      <c r="MOJ33" s="7"/>
      <c r="MOK33" s="7"/>
      <c r="MOL33" s="7"/>
      <c r="MOM33" s="7"/>
      <c r="MON33" s="7"/>
      <c r="MOO33" s="7"/>
      <c r="MOP33" s="7"/>
      <c r="MOQ33" s="7"/>
      <c r="MOR33" s="7"/>
      <c r="MOS33" s="7"/>
      <c r="MOT33" s="7"/>
      <c r="MOU33" s="7"/>
      <c r="MOV33" s="7"/>
      <c r="MOW33" s="7"/>
      <c r="MOX33" s="7"/>
      <c r="MOY33" s="7"/>
      <c r="MOZ33" s="7"/>
      <c r="MPA33" s="7"/>
      <c r="MPB33" s="7"/>
      <c r="MPC33" s="7"/>
      <c r="MPD33" s="7"/>
      <c r="MPE33" s="7"/>
      <c r="MPF33" s="7"/>
      <c r="MPG33" s="7"/>
      <c r="MPH33" s="7"/>
      <c r="MPI33" s="7"/>
      <c r="MPJ33" s="7"/>
      <c r="MPK33" s="7"/>
      <c r="MPL33" s="7"/>
      <c r="MPM33" s="7"/>
      <c r="MPN33" s="7"/>
      <c r="MPO33" s="7"/>
      <c r="MPP33" s="7"/>
      <c r="MPQ33" s="7"/>
      <c r="MPR33" s="7"/>
      <c r="MPS33" s="7"/>
      <c r="MPT33" s="7"/>
      <c r="MPU33" s="7"/>
      <c r="MPV33" s="7"/>
      <c r="MPW33" s="7"/>
      <c r="MPX33" s="7"/>
      <c r="MPY33" s="7"/>
      <c r="MPZ33" s="7"/>
      <c r="MQA33" s="7"/>
      <c r="MQB33" s="7"/>
      <c r="MQC33" s="7"/>
      <c r="MQD33" s="7"/>
      <c r="MQE33" s="7"/>
      <c r="MQF33" s="7"/>
      <c r="MQH33" s="7"/>
      <c r="MQI33" s="7"/>
      <c r="MQJ33" s="7"/>
      <c r="MQK33" s="7"/>
      <c r="MQL33" s="7"/>
      <c r="MQM33" s="7"/>
      <c r="MQN33" s="7"/>
      <c r="MQO33" s="7"/>
      <c r="MQP33" s="7"/>
      <c r="MQQ33" s="7"/>
      <c r="MQR33" s="7"/>
      <c r="MQS33" s="7"/>
      <c r="MQT33" s="7"/>
      <c r="MQU33" s="7"/>
      <c r="MQV33" s="7"/>
      <c r="MQW33" s="7"/>
      <c r="MQX33" s="7"/>
      <c r="MQY33" s="7"/>
      <c r="MQZ33" s="7"/>
      <c r="MRA33" s="7"/>
      <c r="MRB33" s="7"/>
      <c r="MRC33" s="7"/>
      <c r="MRD33" s="7"/>
      <c r="MRE33" s="7"/>
      <c r="MRF33" s="7"/>
      <c r="MRG33" s="7"/>
      <c r="MRH33" s="7"/>
      <c r="MRI33" s="7"/>
      <c r="MRJ33" s="7"/>
      <c r="MRK33" s="7"/>
      <c r="MRL33" s="7"/>
      <c r="MRM33" s="7"/>
      <c r="MRN33" s="7"/>
      <c r="MRO33" s="7"/>
      <c r="MRP33" s="7"/>
      <c r="MRQ33" s="7"/>
      <c r="MRR33" s="7"/>
      <c r="MRS33" s="7"/>
      <c r="MRT33" s="7"/>
      <c r="MRU33" s="7"/>
      <c r="MRV33" s="7"/>
      <c r="MRW33" s="7"/>
      <c r="MRX33" s="7"/>
      <c r="MRY33" s="7"/>
      <c r="MRZ33" s="7"/>
      <c r="MSA33" s="7"/>
      <c r="MSB33" s="7"/>
      <c r="MSC33" s="7"/>
      <c r="MSD33" s="7"/>
      <c r="MSE33" s="7"/>
      <c r="MSF33" s="7"/>
      <c r="MSG33" s="7"/>
      <c r="MSH33" s="7"/>
      <c r="MSI33" s="7"/>
      <c r="MSJ33" s="7"/>
      <c r="MSK33" s="7"/>
      <c r="MSL33" s="7"/>
      <c r="MSM33" s="7"/>
      <c r="MSN33" s="7"/>
      <c r="MSO33" s="7"/>
      <c r="MSP33" s="7"/>
      <c r="MSQ33" s="7"/>
      <c r="MSR33" s="7"/>
      <c r="MSS33" s="7"/>
      <c r="MST33" s="7"/>
      <c r="MSU33" s="7"/>
      <c r="MSV33" s="7"/>
      <c r="MSW33" s="7"/>
      <c r="MSX33" s="7"/>
      <c r="MSY33" s="7"/>
      <c r="MSZ33" s="7"/>
      <c r="MTA33" s="7"/>
      <c r="MTB33" s="7"/>
      <c r="MTC33" s="7"/>
      <c r="MTD33" s="7"/>
      <c r="MTE33" s="7"/>
      <c r="MTF33" s="7"/>
      <c r="MTG33" s="7"/>
      <c r="MTH33" s="7"/>
      <c r="MTI33" s="7"/>
      <c r="MTJ33" s="7"/>
      <c r="MTK33" s="7"/>
      <c r="MTL33" s="7"/>
      <c r="MTM33" s="7"/>
      <c r="MTN33" s="7"/>
      <c r="MTO33" s="7"/>
      <c r="MTP33" s="7"/>
      <c r="MTQ33" s="7"/>
      <c r="MTR33" s="7"/>
      <c r="MTS33" s="7"/>
      <c r="MTT33" s="7"/>
      <c r="MTU33" s="7"/>
      <c r="MTV33" s="7"/>
      <c r="MTW33" s="7"/>
      <c r="MTX33" s="7"/>
      <c r="MTY33" s="7"/>
      <c r="MTZ33" s="7"/>
      <c r="MUA33" s="7"/>
      <c r="MUB33" s="7"/>
      <c r="MUC33" s="7"/>
      <c r="MUD33" s="7"/>
      <c r="MUE33" s="7"/>
      <c r="MUF33" s="7"/>
      <c r="MUG33" s="7"/>
      <c r="MUH33" s="7"/>
      <c r="MUI33" s="7"/>
      <c r="MUJ33" s="7"/>
      <c r="MUK33" s="7"/>
      <c r="MUL33" s="7"/>
      <c r="MUM33" s="7"/>
      <c r="MUN33" s="7"/>
      <c r="MUO33" s="7"/>
      <c r="MUP33" s="7"/>
      <c r="MUQ33" s="7"/>
      <c r="MUR33" s="7"/>
      <c r="MUS33" s="7"/>
      <c r="MUT33" s="7"/>
      <c r="MUU33" s="7"/>
      <c r="MUV33" s="7"/>
      <c r="MUW33" s="7"/>
      <c r="MUX33" s="7"/>
      <c r="MUY33" s="7"/>
      <c r="MUZ33" s="7"/>
      <c r="MVA33" s="7"/>
      <c r="MVB33" s="7"/>
      <c r="MVC33" s="7"/>
      <c r="MVD33" s="7"/>
      <c r="MVE33" s="7"/>
      <c r="MVF33" s="7"/>
      <c r="MVG33" s="7"/>
      <c r="MVH33" s="7"/>
      <c r="MVI33" s="7"/>
      <c r="MVJ33" s="7"/>
      <c r="MVK33" s="7"/>
      <c r="MVL33" s="7"/>
      <c r="MVM33" s="7"/>
      <c r="MVN33" s="7"/>
      <c r="MVO33" s="7"/>
      <c r="MVP33" s="7"/>
      <c r="MVQ33" s="7"/>
      <c r="MVR33" s="7"/>
      <c r="MVS33" s="7"/>
      <c r="MVT33" s="7"/>
      <c r="MVU33" s="7"/>
      <c r="MVV33" s="7"/>
      <c r="MVW33" s="7"/>
      <c r="MVX33" s="7"/>
      <c r="MVY33" s="7"/>
      <c r="MVZ33" s="7"/>
      <c r="MWA33" s="7"/>
      <c r="MWB33" s="7"/>
      <c r="MWC33" s="7"/>
      <c r="MWD33" s="7"/>
      <c r="MWE33" s="7"/>
      <c r="MWF33" s="7"/>
      <c r="MWG33" s="7"/>
      <c r="MWH33" s="7"/>
      <c r="MWI33" s="7"/>
      <c r="MWJ33" s="7"/>
      <c r="MWK33" s="7"/>
      <c r="MWL33" s="7"/>
      <c r="MWM33" s="7"/>
      <c r="MWN33" s="7"/>
      <c r="MWO33" s="7"/>
      <c r="MWP33" s="7"/>
      <c r="MWQ33" s="7"/>
      <c r="MWR33" s="7"/>
      <c r="MWS33" s="7"/>
      <c r="MWT33" s="7"/>
      <c r="MWU33" s="7"/>
      <c r="MWV33" s="7"/>
      <c r="MWW33" s="7"/>
      <c r="MWX33" s="7"/>
      <c r="MWY33" s="7"/>
      <c r="MWZ33" s="7"/>
      <c r="MXA33" s="7"/>
      <c r="MXB33" s="7"/>
      <c r="MXC33" s="7"/>
      <c r="MXD33" s="7"/>
      <c r="MXE33" s="7"/>
      <c r="MXF33" s="7"/>
      <c r="MXG33" s="7"/>
      <c r="MXH33" s="7"/>
      <c r="MXI33" s="7"/>
      <c r="MXJ33" s="7"/>
      <c r="MXK33" s="7"/>
      <c r="MXL33" s="7"/>
      <c r="MXM33" s="7"/>
      <c r="MXN33" s="7"/>
      <c r="MXO33" s="7"/>
      <c r="MXP33" s="7"/>
      <c r="MXQ33" s="7"/>
      <c r="MXR33" s="7"/>
      <c r="MXS33" s="7"/>
      <c r="MXT33" s="7"/>
      <c r="MXU33" s="7"/>
      <c r="MXV33" s="7"/>
      <c r="MXW33" s="7"/>
      <c r="MXX33" s="7"/>
      <c r="MXY33" s="7"/>
      <c r="MXZ33" s="7"/>
      <c r="MYA33" s="7"/>
      <c r="MYB33" s="7"/>
      <c r="MYC33" s="7"/>
      <c r="MYD33" s="7"/>
      <c r="MYE33" s="7"/>
      <c r="MYF33" s="7"/>
      <c r="MYG33" s="7"/>
      <c r="MYH33" s="7"/>
      <c r="MYI33" s="7"/>
      <c r="MYJ33" s="7"/>
      <c r="MYK33" s="7"/>
      <c r="MYL33" s="7"/>
      <c r="MYM33" s="7"/>
      <c r="MYN33" s="7"/>
      <c r="MYO33" s="7"/>
      <c r="MYP33" s="7"/>
      <c r="MYQ33" s="7"/>
      <c r="MYR33" s="7"/>
      <c r="MYS33" s="7"/>
      <c r="MYT33" s="7"/>
      <c r="MYU33" s="7"/>
      <c r="MYV33" s="7"/>
      <c r="MYW33" s="7"/>
      <c r="MYX33" s="7"/>
      <c r="MYY33" s="7"/>
      <c r="MYZ33" s="7"/>
      <c r="MZA33" s="7"/>
      <c r="MZB33" s="7"/>
      <c r="MZC33" s="7"/>
      <c r="MZD33" s="7"/>
      <c r="MZE33" s="7"/>
      <c r="MZF33" s="7"/>
      <c r="MZG33" s="7"/>
      <c r="MZH33" s="7"/>
      <c r="MZI33" s="7"/>
      <c r="MZJ33" s="7"/>
      <c r="MZK33" s="7"/>
      <c r="MZL33" s="7"/>
      <c r="MZM33" s="7"/>
      <c r="MZN33" s="7"/>
      <c r="MZO33" s="7"/>
      <c r="MZP33" s="7"/>
      <c r="MZQ33" s="7"/>
      <c r="MZR33" s="7"/>
      <c r="MZS33" s="7"/>
      <c r="MZT33" s="7"/>
      <c r="MZU33" s="7"/>
      <c r="MZV33" s="7"/>
      <c r="MZW33" s="7"/>
      <c r="MZX33" s="7"/>
      <c r="MZY33" s="7"/>
      <c r="MZZ33" s="7"/>
      <c r="NAA33" s="7"/>
      <c r="NAB33" s="7"/>
      <c r="NAD33" s="7"/>
      <c r="NAE33" s="7"/>
      <c r="NAF33" s="7"/>
      <c r="NAG33" s="7"/>
      <c r="NAH33" s="7"/>
      <c r="NAI33" s="7"/>
      <c r="NAJ33" s="7"/>
      <c r="NAK33" s="7"/>
      <c r="NAL33" s="7"/>
      <c r="NAM33" s="7"/>
      <c r="NAN33" s="7"/>
      <c r="NAO33" s="7"/>
      <c r="NAP33" s="7"/>
      <c r="NAQ33" s="7"/>
      <c r="NAR33" s="7"/>
      <c r="NAS33" s="7"/>
      <c r="NAT33" s="7"/>
      <c r="NAU33" s="7"/>
      <c r="NAV33" s="7"/>
      <c r="NAW33" s="7"/>
      <c r="NAX33" s="7"/>
      <c r="NAY33" s="7"/>
      <c r="NAZ33" s="7"/>
      <c r="NBA33" s="7"/>
      <c r="NBB33" s="7"/>
      <c r="NBC33" s="7"/>
      <c r="NBD33" s="7"/>
      <c r="NBE33" s="7"/>
      <c r="NBF33" s="7"/>
      <c r="NBG33" s="7"/>
      <c r="NBH33" s="7"/>
      <c r="NBI33" s="7"/>
      <c r="NBJ33" s="7"/>
      <c r="NBK33" s="7"/>
      <c r="NBL33" s="7"/>
      <c r="NBM33" s="7"/>
      <c r="NBN33" s="7"/>
      <c r="NBO33" s="7"/>
      <c r="NBP33" s="7"/>
      <c r="NBQ33" s="7"/>
      <c r="NBR33" s="7"/>
      <c r="NBS33" s="7"/>
      <c r="NBT33" s="7"/>
      <c r="NBU33" s="7"/>
      <c r="NBV33" s="7"/>
      <c r="NBW33" s="7"/>
      <c r="NBX33" s="7"/>
      <c r="NBY33" s="7"/>
      <c r="NBZ33" s="7"/>
      <c r="NCA33" s="7"/>
      <c r="NCB33" s="7"/>
      <c r="NCC33" s="7"/>
      <c r="NCD33" s="7"/>
      <c r="NCE33" s="7"/>
      <c r="NCF33" s="7"/>
      <c r="NCG33" s="7"/>
      <c r="NCH33" s="7"/>
      <c r="NCI33" s="7"/>
      <c r="NCJ33" s="7"/>
      <c r="NCK33" s="7"/>
      <c r="NCL33" s="7"/>
      <c r="NCM33" s="7"/>
      <c r="NCN33" s="7"/>
      <c r="NCO33" s="7"/>
      <c r="NCP33" s="7"/>
      <c r="NCQ33" s="7"/>
      <c r="NCR33" s="7"/>
      <c r="NCS33" s="7"/>
      <c r="NCT33" s="7"/>
      <c r="NCU33" s="7"/>
      <c r="NCV33" s="7"/>
      <c r="NCW33" s="7"/>
      <c r="NCX33" s="7"/>
      <c r="NCY33" s="7"/>
      <c r="NCZ33" s="7"/>
      <c r="NDA33" s="7"/>
      <c r="NDB33" s="7"/>
      <c r="NDC33" s="7"/>
      <c r="NDD33" s="7"/>
      <c r="NDE33" s="7"/>
      <c r="NDF33" s="7"/>
      <c r="NDG33" s="7"/>
      <c r="NDH33" s="7"/>
      <c r="NDI33" s="7"/>
      <c r="NDJ33" s="7"/>
      <c r="NDK33" s="7"/>
      <c r="NDL33" s="7"/>
      <c r="NDM33" s="7"/>
      <c r="NDN33" s="7"/>
      <c r="NDO33" s="7"/>
      <c r="NDP33" s="7"/>
      <c r="NDQ33" s="7"/>
      <c r="NDR33" s="7"/>
      <c r="NDS33" s="7"/>
      <c r="NDT33" s="7"/>
      <c r="NDU33" s="7"/>
      <c r="NDV33" s="7"/>
      <c r="NDW33" s="7"/>
      <c r="NDX33" s="7"/>
      <c r="NDY33" s="7"/>
      <c r="NDZ33" s="7"/>
      <c r="NEA33" s="7"/>
      <c r="NEB33" s="7"/>
      <c r="NEC33" s="7"/>
      <c r="NED33" s="7"/>
      <c r="NEE33" s="7"/>
      <c r="NEF33" s="7"/>
      <c r="NEG33" s="7"/>
      <c r="NEH33" s="7"/>
      <c r="NEI33" s="7"/>
      <c r="NEJ33" s="7"/>
      <c r="NEK33" s="7"/>
      <c r="NEL33" s="7"/>
      <c r="NEM33" s="7"/>
      <c r="NEN33" s="7"/>
      <c r="NEO33" s="7"/>
      <c r="NEP33" s="7"/>
      <c r="NEQ33" s="7"/>
      <c r="NER33" s="7"/>
      <c r="NES33" s="7"/>
      <c r="NET33" s="7"/>
      <c r="NEU33" s="7"/>
      <c r="NEV33" s="7"/>
      <c r="NEW33" s="7"/>
      <c r="NEX33" s="7"/>
      <c r="NEY33" s="7"/>
      <c r="NEZ33" s="7"/>
      <c r="NFA33" s="7"/>
      <c r="NFB33" s="7"/>
      <c r="NFC33" s="7"/>
      <c r="NFD33" s="7"/>
      <c r="NFE33" s="7"/>
      <c r="NFF33" s="7"/>
      <c r="NFG33" s="7"/>
      <c r="NFH33" s="7"/>
      <c r="NFI33" s="7"/>
      <c r="NFJ33" s="7"/>
      <c r="NFK33" s="7"/>
      <c r="NFL33" s="7"/>
      <c r="NFM33" s="7"/>
      <c r="NFN33" s="7"/>
      <c r="NFO33" s="7"/>
      <c r="NFP33" s="7"/>
      <c r="NFQ33" s="7"/>
      <c r="NFR33" s="7"/>
      <c r="NFS33" s="7"/>
      <c r="NFT33" s="7"/>
      <c r="NFU33" s="7"/>
      <c r="NFV33" s="7"/>
      <c r="NFW33" s="7"/>
      <c r="NFX33" s="7"/>
      <c r="NFY33" s="7"/>
      <c r="NFZ33" s="7"/>
      <c r="NGA33" s="7"/>
      <c r="NGB33" s="7"/>
      <c r="NGC33" s="7"/>
      <c r="NGD33" s="7"/>
      <c r="NGE33" s="7"/>
      <c r="NGF33" s="7"/>
      <c r="NGG33" s="7"/>
      <c r="NGH33" s="7"/>
      <c r="NGI33" s="7"/>
      <c r="NGJ33" s="7"/>
      <c r="NGK33" s="7"/>
      <c r="NGL33" s="7"/>
      <c r="NGM33" s="7"/>
      <c r="NGN33" s="7"/>
      <c r="NGO33" s="7"/>
      <c r="NGP33" s="7"/>
      <c r="NGQ33" s="7"/>
      <c r="NGR33" s="7"/>
      <c r="NGS33" s="7"/>
      <c r="NGT33" s="7"/>
      <c r="NGU33" s="7"/>
      <c r="NGV33" s="7"/>
      <c r="NGW33" s="7"/>
      <c r="NGX33" s="7"/>
      <c r="NGY33" s="7"/>
      <c r="NGZ33" s="7"/>
      <c r="NHA33" s="7"/>
      <c r="NHB33" s="7"/>
      <c r="NHC33" s="7"/>
      <c r="NHD33" s="7"/>
      <c r="NHE33" s="7"/>
      <c r="NHF33" s="7"/>
      <c r="NHG33" s="7"/>
      <c r="NHH33" s="7"/>
      <c r="NHI33" s="7"/>
      <c r="NHJ33" s="7"/>
      <c r="NHK33" s="7"/>
      <c r="NHL33" s="7"/>
      <c r="NHM33" s="7"/>
      <c r="NHN33" s="7"/>
      <c r="NHO33" s="7"/>
      <c r="NHP33" s="7"/>
      <c r="NHQ33" s="7"/>
      <c r="NHR33" s="7"/>
      <c r="NHS33" s="7"/>
      <c r="NHT33" s="7"/>
      <c r="NHU33" s="7"/>
      <c r="NHV33" s="7"/>
      <c r="NHW33" s="7"/>
      <c r="NHX33" s="7"/>
      <c r="NHY33" s="7"/>
      <c r="NHZ33" s="7"/>
      <c r="NIA33" s="7"/>
      <c r="NIB33" s="7"/>
      <c r="NIC33" s="7"/>
      <c r="NID33" s="7"/>
      <c r="NIE33" s="7"/>
      <c r="NIF33" s="7"/>
      <c r="NIG33" s="7"/>
      <c r="NIH33" s="7"/>
      <c r="NII33" s="7"/>
      <c r="NIJ33" s="7"/>
      <c r="NIK33" s="7"/>
      <c r="NIL33" s="7"/>
      <c r="NIM33" s="7"/>
      <c r="NIN33" s="7"/>
      <c r="NIO33" s="7"/>
      <c r="NIP33" s="7"/>
      <c r="NIQ33" s="7"/>
      <c r="NIR33" s="7"/>
      <c r="NIS33" s="7"/>
      <c r="NIT33" s="7"/>
      <c r="NIU33" s="7"/>
      <c r="NIV33" s="7"/>
      <c r="NIW33" s="7"/>
      <c r="NIX33" s="7"/>
      <c r="NIY33" s="7"/>
      <c r="NIZ33" s="7"/>
      <c r="NJA33" s="7"/>
      <c r="NJB33" s="7"/>
      <c r="NJC33" s="7"/>
      <c r="NJD33" s="7"/>
      <c r="NJE33" s="7"/>
      <c r="NJF33" s="7"/>
      <c r="NJG33" s="7"/>
      <c r="NJH33" s="7"/>
      <c r="NJI33" s="7"/>
      <c r="NJJ33" s="7"/>
      <c r="NJK33" s="7"/>
      <c r="NJL33" s="7"/>
      <c r="NJM33" s="7"/>
      <c r="NJN33" s="7"/>
      <c r="NJO33" s="7"/>
      <c r="NJP33" s="7"/>
      <c r="NJQ33" s="7"/>
      <c r="NJR33" s="7"/>
      <c r="NJS33" s="7"/>
      <c r="NJT33" s="7"/>
      <c r="NJU33" s="7"/>
      <c r="NJV33" s="7"/>
      <c r="NJW33" s="7"/>
      <c r="NJX33" s="7"/>
      <c r="NJZ33" s="7"/>
      <c r="NKA33" s="7"/>
      <c r="NKB33" s="7"/>
      <c r="NKC33" s="7"/>
      <c r="NKD33" s="7"/>
      <c r="NKE33" s="7"/>
      <c r="NKF33" s="7"/>
      <c r="NKG33" s="7"/>
      <c r="NKH33" s="7"/>
      <c r="NKI33" s="7"/>
      <c r="NKJ33" s="7"/>
      <c r="NKK33" s="7"/>
      <c r="NKL33" s="7"/>
      <c r="NKM33" s="7"/>
      <c r="NKN33" s="7"/>
      <c r="NKO33" s="7"/>
      <c r="NKP33" s="7"/>
      <c r="NKQ33" s="7"/>
      <c r="NKR33" s="7"/>
      <c r="NKS33" s="7"/>
      <c r="NKT33" s="7"/>
      <c r="NKU33" s="7"/>
      <c r="NKV33" s="7"/>
      <c r="NKW33" s="7"/>
      <c r="NKX33" s="7"/>
      <c r="NKY33" s="7"/>
      <c r="NKZ33" s="7"/>
      <c r="NLA33" s="7"/>
      <c r="NLB33" s="7"/>
      <c r="NLC33" s="7"/>
      <c r="NLD33" s="7"/>
      <c r="NLE33" s="7"/>
      <c r="NLF33" s="7"/>
      <c r="NLG33" s="7"/>
      <c r="NLH33" s="7"/>
      <c r="NLI33" s="7"/>
      <c r="NLJ33" s="7"/>
      <c r="NLK33" s="7"/>
      <c r="NLL33" s="7"/>
      <c r="NLM33" s="7"/>
      <c r="NLN33" s="7"/>
      <c r="NLO33" s="7"/>
      <c r="NLP33" s="7"/>
      <c r="NLQ33" s="7"/>
      <c r="NLR33" s="7"/>
      <c r="NLS33" s="7"/>
      <c r="NLT33" s="7"/>
      <c r="NLU33" s="7"/>
      <c r="NLV33" s="7"/>
      <c r="NLW33" s="7"/>
      <c r="NLX33" s="7"/>
      <c r="NLY33" s="7"/>
      <c r="NLZ33" s="7"/>
      <c r="NMA33" s="7"/>
      <c r="NMB33" s="7"/>
      <c r="NMC33" s="7"/>
      <c r="NMD33" s="7"/>
      <c r="NME33" s="7"/>
      <c r="NMF33" s="7"/>
      <c r="NMG33" s="7"/>
      <c r="NMH33" s="7"/>
      <c r="NMI33" s="7"/>
      <c r="NMJ33" s="7"/>
      <c r="NMK33" s="7"/>
      <c r="NML33" s="7"/>
      <c r="NMM33" s="7"/>
      <c r="NMN33" s="7"/>
      <c r="NMO33" s="7"/>
      <c r="NMP33" s="7"/>
      <c r="NMQ33" s="7"/>
      <c r="NMR33" s="7"/>
      <c r="NMS33" s="7"/>
      <c r="NMT33" s="7"/>
      <c r="NMU33" s="7"/>
      <c r="NMV33" s="7"/>
      <c r="NMW33" s="7"/>
      <c r="NMX33" s="7"/>
      <c r="NMY33" s="7"/>
      <c r="NMZ33" s="7"/>
      <c r="NNA33" s="7"/>
      <c r="NNB33" s="7"/>
      <c r="NNC33" s="7"/>
      <c r="NND33" s="7"/>
      <c r="NNE33" s="7"/>
      <c r="NNF33" s="7"/>
      <c r="NNG33" s="7"/>
      <c r="NNH33" s="7"/>
      <c r="NNI33" s="7"/>
      <c r="NNJ33" s="7"/>
      <c r="NNK33" s="7"/>
      <c r="NNL33" s="7"/>
      <c r="NNM33" s="7"/>
      <c r="NNN33" s="7"/>
      <c r="NNO33" s="7"/>
      <c r="NNP33" s="7"/>
      <c r="NNQ33" s="7"/>
      <c r="NNR33" s="7"/>
      <c r="NNS33" s="7"/>
      <c r="NNT33" s="7"/>
      <c r="NNU33" s="7"/>
      <c r="NNV33" s="7"/>
      <c r="NNW33" s="7"/>
      <c r="NNX33" s="7"/>
      <c r="NNY33" s="7"/>
      <c r="NNZ33" s="7"/>
      <c r="NOA33" s="7"/>
      <c r="NOB33" s="7"/>
      <c r="NOC33" s="7"/>
      <c r="NOD33" s="7"/>
      <c r="NOE33" s="7"/>
      <c r="NOF33" s="7"/>
      <c r="NOG33" s="7"/>
      <c r="NOH33" s="7"/>
      <c r="NOI33" s="7"/>
      <c r="NOJ33" s="7"/>
      <c r="NOK33" s="7"/>
      <c r="NOL33" s="7"/>
      <c r="NOM33" s="7"/>
      <c r="NON33" s="7"/>
      <c r="NOO33" s="7"/>
      <c r="NOP33" s="7"/>
      <c r="NOQ33" s="7"/>
      <c r="NOR33" s="7"/>
      <c r="NOS33" s="7"/>
      <c r="NOT33" s="7"/>
      <c r="NOU33" s="7"/>
      <c r="NOV33" s="7"/>
      <c r="NOW33" s="7"/>
      <c r="NOX33" s="7"/>
      <c r="NOY33" s="7"/>
      <c r="NOZ33" s="7"/>
      <c r="NPA33" s="7"/>
      <c r="NPB33" s="7"/>
      <c r="NPC33" s="7"/>
      <c r="NPD33" s="7"/>
      <c r="NPE33" s="7"/>
      <c r="NPF33" s="7"/>
      <c r="NPG33" s="7"/>
      <c r="NPH33" s="7"/>
      <c r="NPI33" s="7"/>
      <c r="NPJ33" s="7"/>
      <c r="NPK33" s="7"/>
      <c r="NPL33" s="7"/>
      <c r="NPM33" s="7"/>
      <c r="NPN33" s="7"/>
      <c r="NPO33" s="7"/>
      <c r="NPP33" s="7"/>
      <c r="NPQ33" s="7"/>
      <c r="NPR33" s="7"/>
      <c r="NPS33" s="7"/>
      <c r="NPT33" s="7"/>
      <c r="NPU33" s="7"/>
      <c r="NPV33" s="7"/>
      <c r="NPW33" s="7"/>
      <c r="NPX33" s="7"/>
      <c r="NPY33" s="7"/>
      <c r="NPZ33" s="7"/>
      <c r="NQA33" s="7"/>
      <c r="NQB33" s="7"/>
      <c r="NQC33" s="7"/>
      <c r="NQD33" s="7"/>
      <c r="NQE33" s="7"/>
      <c r="NQF33" s="7"/>
      <c r="NQG33" s="7"/>
      <c r="NQH33" s="7"/>
      <c r="NQI33" s="7"/>
      <c r="NQJ33" s="7"/>
      <c r="NQK33" s="7"/>
      <c r="NQL33" s="7"/>
      <c r="NQM33" s="7"/>
      <c r="NQN33" s="7"/>
      <c r="NQO33" s="7"/>
      <c r="NQP33" s="7"/>
      <c r="NQQ33" s="7"/>
      <c r="NQR33" s="7"/>
      <c r="NQS33" s="7"/>
      <c r="NQT33" s="7"/>
      <c r="NQU33" s="7"/>
      <c r="NQV33" s="7"/>
      <c r="NQW33" s="7"/>
      <c r="NQX33" s="7"/>
      <c r="NQY33" s="7"/>
      <c r="NQZ33" s="7"/>
      <c r="NRA33" s="7"/>
      <c r="NRB33" s="7"/>
      <c r="NRC33" s="7"/>
      <c r="NRD33" s="7"/>
      <c r="NRE33" s="7"/>
      <c r="NRF33" s="7"/>
      <c r="NRG33" s="7"/>
      <c r="NRH33" s="7"/>
      <c r="NRI33" s="7"/>
      <c r="NRJ33" s="7"/>
      <c r="NRK33" s="7"/>
      <c r="NRL33" s="7"/>
      <c r="NRM33" s="7"/>
      <c r="NRN33" s="7"/>
      <c r="NRO33" s="7"/>
      <c r="NRP33" s="7"/>
      <c r="NRQ33" s="7"/>
      <c r="NRR33" s="7"/>
      <c r="NRS33" s="7"/>
      <c r="NRT33" s="7"/>
      <c r="NRU33" s="7"/>
      <c r="NRV33" s="7"/>
      <c r="NRW33" s="7"/>
      <c r="NRX33" s="7"/>
      <c r="NRY33" s="7"/>
      <c r="NRZ33" s="7"/>
      <c r="NSA33" s="7"/>
      <c r="NSB33" s="7"/>
      <c r="NSC33" s="7"/>
      <c r="NSD33" s="7"/>
      <c r="NSE33" s="7"/>
      <c r="NSF33" s="7"/>
      <c r="NSG33" s="7"/>
      <c r="NSH33" s="7"/>
      <c r="NSI33" s="7"/>
      <c r="NSJ33" s="7"/>
      <c r="NSK33" s="7"/>
      <c r="NSL33" s="7"/>
      <c r="NSM33" s="7"/>
      <c r="NSN33" s="7"/>
      <c r="NSO33" s="7"/>
      <c r="NSP33" s="7"/>
      <c r="NSQ33" s="7"/>
      <c r="NSR33" s="7"/>
      <c r="NSS33" s="7"/>
      <c r="NST33" s="7"/>
      <c r="NSU33" s="7"/>
      <c r="NSV33" s="7"/>
      <c r="NSW33" s="7"/>
      <c r="NSX33" s="7"/>
      <c r="NSY33" s="7"/>
      <c r="NSZ33" s="7"/>
      <c r="NTA33" s="7"/>
      <c r="NTB33" s="7"/>
      <c r="NTC33" s="7"/>
      <c r="NTD33" s="7"/>
      <c r="NTE33" s="7"/>
      <c r="NTF33" s="7"/>
      <c r="NTG33" s="7"/>
      <c r="NTH33" s="7"/>
      <c r="NTI33" s="7"/>
      <c r="NTJ33" s="7"/>
      <c r="NTK33" s="7"/>
      <c r="NTL33" s="7"/>
      <c r="NTM33" s="7"/>
      <c r="NTN33" s="7"/>
      <c r="NTO33" s="7"/>
      <c r="NTP33" s="7"/>
      <c r="NTQ33" s="7"/>
      <c r="NTR33" s="7"/>
      <c r="NTS33" s="7"/>
      <c r="NTT33" s="7"/>
      <c r="NTV33" s="7"/>
      <c r="NTW33" s="7"/>
      <c r="NTX33" s="7"/>
      <c r="NTY33" s="7"/>
      <c r="NTZ33" s="7"/>
      <c r="NUA33" s="7"/>
      <c r="NUB33" s="7"/>
      <c r="NUC33" s="7"/>
      <c r="NUD33" s="7"/>
      <c r="NUE33" s="7"/>
      <c r="NUF33" s="7"/>
      <c r="NUG33" s="7"/>
      <c r="NUH33" s="7"/>
      <c r="NUI33" s="7"/>
      <c r="NUJ33" s="7"/>
      <c r="NUK33" s="7"/>
      <c r="NUL33" s="7"/>
      <c r="NUM33" s="7"/>
      <c r="NUN33" s="7"/>
      <c r="NUO33" s="7"/>
      <c r="NUP33" s="7"/>
      <c r="NUQ33" s="7"/>
      <c r="NUR33" s="7"/>
      <c r="NUS33" s="7"/>
      <c r="NUT33" s="7"/>
      <c r="NUU33" s="7"/>
      <c r="NUV33" s="7"/>
      <c r="NUW33" s="7"/>
      <c r="NUX33" s="7"/>
      <c r="NUY33" s="7"/>
      <c r="NUZ33" s="7"/>
      <c r="NVA33" s="7"/>
      <c r="NVB33" s="7"/>
      <c r="NVC33" s="7"/>
      <c r="NVD33" s="7"/>
      <c r="NVE33" s="7"/>
      <c r="NVF33" s="7"/>
      <c r="NVG33" s="7"/>
      <c r="NVH33" s="7"/>
      <c r="NVI33" s="7"/>
      <c r="NVJ33" s="7"/>
      <c r="NVK33" s="7"/>
      <c r="NVL33" s="7"/>
      <c r="NVM33" s="7"/>
      <c r="NVN33" s="7"/>
      <c r="NVO33" s="7"/>
      <c r="NVP33" s="7"/>
      <c r="NVQ33" s="7"/>
      <c r="NVR33" s="7"/>
      <c r="NVS33" s="7"/>
      <c r="NVT33" s="7"/>
      <c r="NVU33" s="7"/>
      <c r="NVV33" s="7"/>
      <c r="NVW33" s="7"/>
      <c r="NVX33" s="7"/>
      <c r="NVY33" s="7"/>
      <c r="NVZ33" s="7"/>
      <c r="NWA33" s="7"/>
      <c r="NWB33" s="7"/>
      <c r="NWC33" s="7"/>
      <c r="NWD33" s="7"/>
      <c r="NWE33" s="7"/>
      <c r="NWF33" s="7"/>
      <c r="NWG33" s="7"/>
      <c r="NWH33" s="7"/>
      <c r="NWI33" s="7"/>
      <c r="NWJ33" s="7"/>
      <c r="NWK33" s="7"/>
      <c r="NWL33" s="7"/>
      <c r="NWM33" s="7"/>
      <c r="NWN33" s="7"/>
      <c r="NWO33" s="7"/>
      <c r="NWP33" s="7"/>
      <c r="NWQ33" s="7"/>
      <c r="NWR33" s="7"/>
      <c r="NWS33" s="7"/>
      <c r="NWT33" s="7"/>
      <c r="NWU33" s="7"/>
      <c r="NWV33" s="7"/>
      <c r="NWW33" s="7"/>
      <c r="NWX33" s="7"/>
      <c r="NWY33" s="7"/>
      <c r="NWZ33" s="7"/>
      <c r="NXA33" s="7"/>
      <c r="NXB33" s="7"/>
      <c r="NXC33" s="7"/>
      <c r="NXD33" s="7"/>
      <c r="NXE33" s="7"/>
      <c r="NXF33" s="7"/>
      <c r="NXG33" s="7"/>
      <c r="NXH33" s="7"/>
      <c r="NXI33" s="7"/>
      <c r="NXJ33" s="7"/>
      <c r="NXK33" s="7"/>
      <c r="NXL33" s="7"/>
      <c r="NXM33" s="7"/>
      <c r="NXN33" s="7"/>
      <c r="NXO33" s="7"/>
      <c r="NXP33" s="7"/>
      <c r="NXQ33" s="7"/>
      <c r="NXR33" s="7"/>
      <c r="NXS33" s="7"/>
      <c r="NXT33" s="7"/>
      <c r="NXU33" s="7"/>
      <c r="NXV33" s="7"/>
      <c r="NXW33" s="7"/>
      <c r="NXX33" s="7"/>
      <c r="NXY33" s="7"/>
      <c r="NXZ33" s="7"/>
      <c r="NYA33" s="7"/>
      <c r="NYB33" s="7"/>
      <c r="NYC33" s="7"/>
      <c r="NYD33" s="7"/>
      <c r="NYE33" s="7"/>
      <c r="NYF33" s="7"/>
      <c r="NYG33" s="7"/>
      <c r="NYH33" s="7"/>
      <c r="NYI33" s="7"/>
      <c r="NYJ33" s="7"/>
      <c r="NYK33" s="7"/>
      <c r="NYL33" s="7"/>
      <c r="NYM33" s="7"/>
      <c r="NYN33" s="7"/>
      <c r="NYO33" s="7"/>
      <c r="NYP33" s="7"/>
      <c r="NYQ33" s="7"/>
      <c r="NYR33" s="7"/>
      <c r="NYS33" s="7"/>
      <c r="NYT33" s="7"/>
      <c r="NYU33" s="7"/>
      <c r="NYV33" s="7"/>
      <c r="NYW33" s="7"/>
      <c r="NYX33" s="7"/>
      <c r="NYY33" s="7"/>
      <c r="NYZ33" s="7"/>
      <c r="NZA33" s="7"/>
      <c r="NZB33" s="7"/>
      <c r="NZC33" s="7"/>
      <c r="NZD33" s="7"/>
      <c r="NZE33" s="7"/>
      <c r="NZF33" s="7"/>
      <c r="NZG33" s="7"/>
      <c r="NZH33" s="7"/>
      <c r="NZI33" s="7"/>
      <c r="NZJ33" s="7"/>
      <c r="NZK33" s="7"/>
      <c r="NZL33" s="7"/>
      <c r="NZM33" s="7"/>
      <c r="NZN33" s="7"/>
      <c r="NZO33" s="7"/>
      <c r="NZP33" s="7"/>
      <c r="NZQ33" s="7"/>
      <c r="NZR33" s="7"/>
      <c r="NZS33" s="7"/>
      <c r="NZT33" s="7"/>
      <c r="NZU33" s="7"/>
      <c r="NZV33" s="7"/>
      <c r="NZW33" s="7"/>
      <c r="NZX33" s="7"/>
      <c r="NZY33" s="7"/>
      <c r="NZZ33" s="7"/>
      <c r="OAA33" s="7"/>
      <c r="OAB33" s="7"/>
      <c r="OAC33" s="7"/>
      <c r="OAD33" s="7"/>
      <c r="OAE33" s="7"/>
      <c r="OAF33" s="7"/>
      <c r="OAG33" s="7"/>
      <c r="OAH33" s="7"/>
      <c r="OAI33" s="7"/>
      <c r="OAJ33" s="7"/>
      <c r="OAK33" s="7"/>
      <c r="OAL33" s="7"/>
      <c r="OAM33" s="7"/>
      <c r="OAN33" s="7"/>
      <c r="OAO33" s="7"/>
      <c r="OAP33" s="7"/>
      <c r="OAQ33" s="7"/>
      <c r="OAR33" s="7"/>
      <c r="OAS33" s="7"/>
      <c r="OAT33" s="7"/>
      <c r="OAU33" s="7"/>
      <c r="OAV33" s="7"/>
      <c r="OAW33" s="7"/>
      <c r="OAX33" s="7"/>
      <c r="OAY33" s="7"/>
      <c r="OAZ33" s="7"/>
      <c r="OBA33" s="7"/>
      <c r="OBB33" s="7"/>
      <c r="OBC33" s="7"/>
      <c r="OBD33" s="7"/>
      <c r="OBE33" s="7"/>
      <c r="OBF33" s="7"/>
      <c r="OBG33" s="7"/>
      <c r="OBH33" s="7"/>
      <c r="OBI33" s="7"/>
      <c r="OBJ33" s="7"/>
      <c r="OBK33" s="7"/>
      <c r="OBL33" s="7"/>
      <c r="OBM33" s="7"/>
      <c r="OBN33" s="7"/>
      <c r="OBO33" s="7"/>
      <c r="OBP33" s="7"/>
      <c r="OBQ33" s="7"/>
      <c r="OBR33" s="7"/>
      <c r="OBS33" s="7"/>
      <c r="OBT33" s="7"/>
      <c r="OBU33" s="7"/>
      <c r="OBV33" s="7"/>
      <c r="OBW33" s="7"/>
      <c r="OBX33" s="7"/>
      <c r="OBY33" s="7"/>
      <c r="OBZ33" s="7"/>
      <c r="OCA33" s="7"/>
      <c r="OCB33" s="7"/>
      <c r="OCC33" s="7"/>
      <c r="OCD33" s="7"/>
      <c r="OCE33" s="7"/>
      <c r="OCF33" s="7"/>
      <c r="OCG33" s="7"/>
      <c r="OCH33" s="7"/>
      <c r="OCI33" s="7"/>
      <c r="OCJ33" s="7"/>
      <c r="OCK33" s="7"/>
      <c r="OCL33" s="7"/>
      <c r="OCM33" s="7"/>
      <c r="OCN33" s="7"/>
      <c r="OCO33" s="7"/>
      <c r="OCP33" s="7"/>
      <c r="OCQ33" s="7"/>
      <c r="OCR33" s="7"/>
      <c r="OCS33" s="7"/>
      <c r="OCT33" s="7"/>
      <c r="OCU33" s="7"/>
      <c r="OCV33" s="7"/>
      <c r="OCW33" s="7"/>
      <c r="OCX33" s="7"/>
      <c r="OCY33" s="7"/>
      <c r="OCZ33" s="7"/>
      <c r="ODA33" s="7"/>
      <c r="ODB33" s="7"/>
      <c r="ODC33" s="7"/>
      <c r="ODD33" s="7"/>
      <c r="ODE33" s="7"/>
      <c r="ODF33" s="7"/>
      <c r="ODG33" s="7"/>
      <c r="ODH33" s="7"/>
      <c r="ODI33" s="7"/>
      <c r="ODJ33" s="7"/>
      <c r="ODK33" s="7"/>
      <c r="ODL33" s="7"/>
      <c r="ODM33" s="7"/>
      <c r="ODN33" s="7"/>
      <c r="ODO33" s="7"/>
      <c r="ODP33" s="7"/>
      <c r="ODR33" s="7"/>
      <c r="ODS33" s="7"/>
      <c r="ODT33" s="7"/>
      <c r="ODU33" s="7"/>
      <c r="ODV33" s="7"/>
      <c r="ODW33" s="7"/>
      <c r="ODX33" s="7"/>
      <c r="ODY33" s="7"/>
      <c r="ODZ33" s="7"/>
      <c r="OEA33" s="7"/>
      <c r="OEB33" s="7"/>
      <c r="OEC33" s="7"/>
      <c r="OED33" s="7"/>
      <c r="OEE33" s="7"/>
      <c r="OEF33" s="7"/>
      <c r="OEG33" s="7"/>
      <c r="OEH33" s="7"/>
      <c r="OEI33" s="7"/>
      <c r="OEJ33" s="7"/>
      <c r="OEK33" s="7"/>
      <c r="OEL33" s="7"/>
      <c r="OEM33" s="7"/>
      <c r="OEN33" s="7"/>
      <c r="OEO33" s="7"/>
      <c r="OEP33" s="7"/>
      <c r="OEQ33" s="7"/>
      <c r="OER33" s="7"/>
      <c r="OES33" s="7"/>
      <c r="OET33" s="7"/>
      <c r="OEU33" s="7"/>
      <c r="OEV33" s="7"/>
      <c r="OEW33" s="7"/>
      <c r="OEX33" s="7"/>
      <c r="OEY33" s="7"/>
      <c r="OEZ33" s="7"/>
      <c r="OFA33" s="7"/>
      <c r="OFB33" s="7"/>
      <c r="OFC33" s="7"/>
      <c r="OFD33" s="7"/>
      <c r="OFE33" s="7"/>
      <c r="OFF33" s="7"/>
      <c r="OFG33" s="7"/>
      <c r="OFH33" s="7"/>
      <c r="OFI33" s="7"/>
      <c r="OFJ33" s="7"/>
      <c r="OFK33" s="7"/>
      <c r="OFL33" s="7"/>
      <c r="OFM33" s="7"/>
      <c r="OFN33" s="7"/>
      <c r="OFO33" s="7"/>
      <c r="OFP33" s="7"/>
      <c r="OFQ33" s="7"/>
      <c r="OFR33" s="7"/>
      <c r="OFS33" s="7"/>
      <c r="OFT33" s="7"/>
      <c r="OFU33" s="7"/>
      <c r="OFV33" s="7"/>
      <c r="OFW33" s="7"/>
      <c r="OFX33" s="7"/>
      <c r="OFY33" s="7"/>
      <c r="OFZ33" s="7"/>
      <c r="OGA33" s="7"/>
      <c r="OGB33" s="7"/>
      <c r="OGC33" s="7"/>
      <c r="OGD33" s="7"/>
      <c r="OGE33" s="7"/>
      <c r="OGF33" s="7"/>
      <c r="OGG33" s="7"/>
      <c r="OGH33" s="7"/>
      <c r="OGI33" s="7"/>
      <c r="OGJ33" s="7"/>
      <c r="OGK33" s="7"/>
      <c r="OGL33" s="7"/>
      <c r="OGM33" s="7"/>
      <c r="OGN33" s="7"/>
      <c r="OGO33" s="7"/>
      <c r="OGP33" s="7"/>
      <c r="OGQ33" s="7"/>
      <c r="OGR33" s="7"/>
      <c r="OGS33" s="7"/>
      <c r="OGT33" s="7"/>
      <c r="OGU33" s="7"/>
      <c r="OGV33" s="7"/>
      <c r="OGW33" s="7"/>
      <c r="OGX33" s="7"/>
      <c r="OGY33" s="7"/>
      <c r="OGZ33" s="7"/>
      <c r="OHA33" s="7"/>
      <c r="OHB33" s="7"/>
      <c r="OHC33" s="7"/>
      <c r="OHD33" s="7"/>
      <c r="OHE33" s="7"/>
      <c r="OHF33" s="7"/>
      <c r="OHG33" s="7"/>
      <c r="OHH33" s="7"/>
      <c r="OHI33" s="7"/>
      <c r="OHJ33" s="7"/>
      <c r="OHK33" s="7"/>
      <c r="OHL33" s="7"/>
      <c r="OHM33" s="7"/>
      <c r="OHN33" s="7"/>
      <c r="OHO33" s="7"/>
      <c r="OHP33" s="7"/>
      <c r="OHQ33" s="7"/>
      <c r="OHR33" s="7"/>
      <c r="OHS33" s="7"/>
      <c r="OHT33" s="7"/>
      <c r="OHU33" s="7"/>
      <c r="OHV33" s="7"/>
      <c r="OHW33" s="7"/>
      <c r="OHX33" s="7"/>
      <c r="OHY33" s="7"/>
      <c r="OHZ33" s="7"/>
      <c r="OIA33" s="7"/>
      <c r="OIB33" s="7"/>
      <c r="OIC33" s="7"/>
      <c r="OID33" s="7"/>
      <c r="OIE33" s="7"/>
      <c r="OIF33" s="7"/>
      <c r="OIG33" s="7"/>
      <c r="OIH33" s="7"/>
      <c r="OII33" s="7"/>
      <c r="OIJ33" s="7"/>
      <c r="OIK33" s="7"/>
      <c r="OIL33" s="7"/>
      <c r="OIM33" s="7"/>
      <c r="OIN33" s="7"/>
      <c r="OIO33" s="7"/>
      <c r="OIP33" s="7"/>
      <c r="OIQ33" s="7"/>
      <c r="OIR33" s="7"/>
      <c r="OIS33" s="7"/>
      <c r="OIT33" s="7"/>
      <c r="OIU33" s="7"/>
      <c r="OIV33" s="7"/>
      <c r="OIW33" s="7"/>
      <c r="OIX33" s="7"/>
      <c r="OIY33" s="7"/>
      <c r="OIZ33" s="7"/>
      <c r="OJA33" s="7"/>
      <c r="OJB33" s="7"/>
      <c r="OJC33" s="7"/>
      <c r="OJD33" s="7"/>
      <c r="OJE33" s="7"/>
      <c r="OJF33" s="7"/>
      <c r="OJG33" s="7"/>
      <c r="OJH33" s="7"/>
      <c r="OJI33" s="7"/>
      <c r="OJJ33" s="7"/>
      <c r="OJK33" s="7"/>
      <c r="OJL33" s="7"/>
      <c r="OJM33" s="7"/>
      <c r="OJN33" s="7"/>
      <c r="OJO33" s="7"/>
      <c r="OJP33" s="7"/>
      <c r="OJQ33" s="7"/>
      <c r="OJR33" s="7"/>
      <c r="OJS33" s="7"/>
      <c r="OJT33" s="7"/>
      <c r="OJU33" s="7"/>
      <c r="OJV33" s="7"/>
      <c r="OJW33" s="7"/>
      <c r="OJX33" s="7"/>
      <c r="OJY33" s="7"/>
      <c r="OJZ33" s="7"/>
      <c r="OKA33" s="7"/>
      <c r="OKB33" s="7"/>
      <c r="OKC33" s="7"/>
      <c r="OKD33" s="7"/>
      <c r="OKE33" s="7"/>
      <c r="OKF33" s="7"/>
      <c r="OKG33" s="7"/>
      <c r="OKH33" s="7"/>
      <c r="OKI33" s="7"/>
      <c r="OKJ33" s="7"/>
      <c r="OKK33" s="7"/>
      <c r="OKL33" s="7"/>
      <c r="OKM33" s="7"/>
      <c r="OKN33" s="7"/>
      <c r="OKO33" s="7"/>
      <c r="OKP33" s="7"/>
      <c r="OKQ33" s="7"/>
      <c r="OKR33" s="7"/>
      <c r="OKS33" s="7"/>
      <c r="OKT33" s="7"/>
      <c r="OKU33" s="7"/>
      <c r="OKV33" s="7"/>
      <c r="OKW33" s="7"/>
      <c r="OKX33" s="7"/>
      <c r="OKY33" s="7"/>
      <c r="OKZ33" s="7"/>
      <c r="OLA33" s="7"/>
      <c r="OLB33" s="7"/>
      <c r="OLC33" s="7"/>
      <c r="OLD33" s="7"/>
      <c r="OLE33" s="7"/>
      <c r="OLF33" s="7"/>
      <c r="OLG33" s="7"/>
      <c r="OLH33" s="7"/>
      <c r="OLI33" s="7"/>
      <c r="OLJ33" s="7"/>
      <c r="OLK33" s="7"/>
      <c r="OLL33" s="7"/>
      <c r="OLM33" s="7"/>
      <c r="OLN33" s="7"/>
      <c r="OLO33" s="7"/>
      <c r="OLP33" s="7"/>
      <c r="OLQ33" s="7"/>
      <c r="OLR33" s="7"/>
      <c r="OLS33" s="7"/>
      <c r="OLT33" s="7"/>
      <c r="OLU33" s="7"/>
      <c r="OLV33" s="7"/>
      <c r="OLW33" s="7"/>
      <c r="OLX33" s="7"/>
      <c r="OLY33" s="7"/>
      <c r="OLZ33" s="7"/>
      <c r="OMA33" s="7"/>
      <c r="OMB33" s="7"/>
      <c r="OMC33" s="7"/>
      <c r="OMD33" s="7"/>
      <c r="OME33" s="7"/>
      <c r="OMF33" s="7"/>
      <c r="OMG33" s="7"/>
      <c r="OMH33" s="7"/>
      <c r="OMI33" s="7"/>
      <c r="OMJ33" s="7"/>
      <c r="OMK33" s="7"/>
      <c r="OML33" s="7"/>
      <c r="OMM33" s="7"/>
      <c r="OMN33" s="7"/>
      <c r="OMO33" s="7"/>
      <c r="OMP33" s="7"/>
      <c r="OMQ33" s="7"/>
      <c r="OMR33" s="7"/>
      <c r="OMS33" s="7"/>
      <c r="OMT33" s="7"/>
      <c r="OMU33" s="7"/>
      <c r="OMV33" s="7"/>
      <c r="OMW33" s="7"/>
      <c r="OMX33" s="7"/>
      <c r="OMY33" s="7"/>
      <c r="OMZ33" s="7"/>
      <c r="ONA33" s="7"/>
      <c r="ONB33" s="7"/>
      <c r="ONC33" s="7"/>
      <c r="OND33" s="7"/>
      <c r="ONE33" s="7"/>
      <c r="ONF33" s="7"/>
      <c r="ONG33" s="7"/>
      <c r="ONH33" s="7"/>
      <c r="ONI33" s="7"/>
      <c r="ONJ33" s="7"/>
      <c r="ONK33" s="7"/>
      <c r="ONL33" s="7"/>
      <c r="ONN33" s="7"/>
      <c r="ONO33" s="7"/>
      <c r="ONP33" s="7"/>
      <c r="ONQ33" s="7"/>
      <c r="ONR33" s="7"/>
      <c r="ONS33" s="7"/>
      <c r="ONT33" s="7"/>
      <c r="ONU33" s="7"/>
      <c r="ONV33" s="7"/>
      <c r="ONW33" s="7"/>
      <c r="ONX33" s="7"/>
      <c r="ONY33" s="7"/>
      <c r="ONZ33" s="7"/>
      <c r="OOA33" s="7"/>
      <c r="OOB33" s="7"/>
      <c r="OOC33" s="7"/>
      <c r="OOD33" s="7"/>
      <c r="OOE33" s="7"/>
      <c r="OOF33" s="7"/>
      <c r="OOG33" s="7"/>
      <c r="OOH33" s="7"/>
      <c r="OOI33" s="7"/>
      <c r="OOJ33" s="7"/>
      <c r="OOK33" s="7"/>
      <c r="OOL33" s="7"/>
      <c r="OOM33" s="7"/>
      <c r="OON33" s="7"/>
      <c r="OOO33" s="7"/>
      <c r="OOP33" s="7"/>
      <c r="OOQ33" s="7"/>
      <c r="OOR33" s="7"/>
      <c r="OOS33" s="7"/>
      <c r="OOT33" s="7"/>
      <c r="OOU33" s="7"/>
      <c r="OOV33" s="7"/>
      <c r="OOW33" s="7"/>
      <c r="OOX33" s="7"/>
      <c r="OOY33" s="7"/>
      <c r="OOZ33" s="7"/>
      <c r="OPA33" s="7"/>
      <c r="OPB33" s="7"/>
      <c r="OPC33" s="7"/>
      <c r="OPD33" s="7"/>
      <c r="OPE33" s="7"/>
      <c r="OPF33" s="7"/>
      <c r="OPG33" s="7"/>
      <c r="OPH33" s="7"/>
      <c r="OPI33" s="7"/>
      <c r="OPJ33" s="7"/>
      <c r="OPK33" s="7"/>
      <c r="OPL33" s="7"/>
      <c r="OPM33" s="7"/>
      <c r="OPN33" s="7"/>
      <c r="OPO33" s="7"/>
      <c r="OPP33" s="7"/>
      <c r="OPQ33" s="7"/>
      <c r="OPR33" s="7"/>
      <c r="OPS33" s="7"/>
      <c r="OPT33" s="7"/>
      <c r="OPU33" s="7"/>
      <c r="OPV33" s="7"/>
      <c r="OPW33" s="7"/>
      <c r="OPX33" s="7"/>
      <c r="OPY33" s="7"/>
      <c r="OPZ33" s="7"/>
      <c r="OQA33" s="7"/>
      <c r="OQB33" s="7"/>
      <c r="OQC33" s="7"/>
      <c r="OQD33" s="7"/>
      <c r="OQE33" s="7"/>
      <c r="OQF33" s="7"/>
      <c r="OQG33" s="7"/>
      <c r="OQH33" s="7"/>
      <c r="OQI33" s="7"/>
      <c r="OQJ33" s="7"/>
      <c r="OQK33" s="7"/>
      <c r="OQL33" s="7"/>
      <c r="OQM33" s="7"/>
      <c r="OQN33" s="7"/>
      <c r="OQO33" s="7"/>
      <c r="OQP33" s="7"/>
      <c r="OQQ33" s="7"/>
      <c r="OQR33" s="7"/>
      <c r="OQS33" s="7"/>
      <c r="OQT33" s="7"/>
      <c r="OQU33" s="7"/>
      <c r="OQV33" s="7"/>
      <c r="OQW33" s="7"/>
      <c r="OQX33" s="7"/>
      <c r="OQY33" s="7"/>
      <c r="OQZ33" s="7"/>
      <c r="ORA33" s="7"/>
      <c r="ORB33" s="7"/>
      <c r="ORC33" s="7"/>
      <c r="ORD33" s="7"/>
      <c r="ORE33" s="7"/>
      <c r="ORF33" s="7"/>
      <c r="ORG33" s="7"/>
      <c r="ORH33" s="7"/>
      <c r="ORI33" s="7"/>
      <c r="ORJ33" s="7"/>
      <c r="ORK33" s="7"/>
      <c r="ORL33" s="7"/>
      <c r="ORM33" s="7"/>
      <c r="ORN33" s="7"/>
      <c r="ORO33" s="7"/>
      <c r="ORP33" s="7"/>
      <c r="ORQ33" s="7"/>
      <c r="ORR33" s="7"/>
      <c r="ORS33" s="7"/>
      <c r="ORT33" s="7"/>
      <c r="ORU33" s="7"/>
      <c r="ORV33" s="7"/>
      <c r="ORW33" s="7"/>
      <c r="ORX33" s="7"/>
      <c r="ORY33" s="7"/>
      <c r="ORZ33" s="7"/>
      <c r="OSA33" s="7"/>
      <c r="OSB33" s="7"/>
      <c r="OSC33" s="7"/>
      <c r="OSD33" s="7"/>
      <c r="OSE33" s="7"/>
      <c r="OSF33" s="7"/>
      <c r="OSG33" s="7"/>
      <c r="OSH33" s="7"/>
      <c r="OSI33" s="7"/>
      <c r="OSJ33" s="7"/>
      <c r="OSK33" s="7"/>
      <c r="OSL33" s="7"/>
      <c r="OSM33" s="7"/>
      <c r="OSN33" s="7"/>
      <c r="OSO33" s="7"/>
      <c r="OSP33" s="7"/>
      <c r="OSQ33" s="7"/>
      <c r="OSR33" s="7"/>
      <c r="OSS33" s="7"/>
      <c r="OST33" s="7"/>
      <c r="OSU33" s="7"/>
      <c r="OSV33" s="7"/>
      <c r="OSW33" s="7"/>
      <c r="OSX33" s="7"/>
      <c r="OSY33" s="7"/>
      <c r="OSZ33" s="7"/>
      <c r="OTA33" s="7"/>
      <c r="OTB33" s="7"/>
      <c r="OTC33" s="7"/>
      <c r="OTD33" s="7"/>
      <c r="OTE33" s="7"/>
      <c r="OTF33" s="7"/>
      <c r="OTG33" s="7"/>
      <c r="OTH33" s="7"/>
      <c r="OTI33" s="7"/>
      <c r="OTJ33" s="7"/>
      <c r="OTK33" s="7"/>
      <c r="OTL33" s="7"/>
      <c r="OTM33" s="7"/>
      <c r="OTN33" s="7"/>
      <c r="OTO33" s="7"/>
      <c r="OTP33" s="7"/>
      <c r="OTQ33" s="7"/>
      <c r="OTR33" s="7"/>
      <c r="OTS33" s="7"/>
      <c r="OTT33" s="7"/>
      <c r="OTU33" s="7"/>
      <c r="OTV33" s="7"/>
      <c r="OTW33" s="7"/>
      <c r="OTX33" s="7"/>
      <c r="OTY33" s="7"/>
      <c r="OTZ33" s="7"/>
      <c r="OUA33" s="7"/>
      <c r="OUB33" s="7"/>
      <c r="OUC33" s="7"/>
      <c r="OUD33" s="7"/>
      <c r="OUE33" s="7"/>
      <c r="OUF33" s="7"/>
      <c r="OUG33" s="7"/>
      <c r="OUH33" s="7"/>
      <c r="OUI33" s="7"/>
      <c r="OUJ33" s="7"/>
      <c r="OUK33" s="7"/>
      <c r="OUL33" s="7"/>
      <c r="OUM33" s="7"/>
      <c r="OUN33" s="7"/>
      <c r="OUO33" s="7"/>
      <c r="OUP33" s="7"/>
      <c r="OUQ33" s="7"/>
      <c r="OUR33" s="7"/>
      <c r="OUS33" s="7"/>
      <c r="OUT33" s="7"/>
      <c r="OUU33" s="7"/>
      <c r="OUV33" s="7"/>
      <c r="OUW33" s="7"/>
      <c r="OUX33" s="7"/>
      <c r="OUY33" s="7"/>
      <c r="OUZ33" s="7"/>
      <c r="OVA33" s="7"/>
      <c r="OVB33" s="7"/>
      <c r="OVC33" s="7"/>
      <c r="OVD33" s="7"/>
      <c r="OVE33" s="7"/>
      <c r="OVF33" s="7"/>
      <c r="OVG33" s="7"/>
      <c r="OVH33" s="7"/>
      <c r="OVI33" s="7"/>
      <c r="OVJ33" s="7"/>
      <c r="OVK33" s="7"/>
      <c r="OVL33" s="7"/>
      <c r="OVM33" s="7"/>
      <c r="OVN33" s="7"/>
      <c r="OVO33" s="7"/>
      <c r="OVP33" s="7"/>
      <c r="OVQ33" s="7"/>
      <c r="OVR33" s="7"/>
      <c r="OVS33" s="7"/>
      <c r="OVT33" s="7"/>
      <c r="OVU33" s="7"/>
      <c r="OVV33" s="7"/>
      <c r="OVW33" s="7"/>
      <c r="OVX33" s="7"/>
      <c r="OVY33" s="7"/>
      <c r="OVZ33" s="7"/>
      <c r="OWA33" s="7"/>
      <c r="OWB33" s="7"/>
      <c r="OWC33" s="7"/>
      <c r="OWD33" s="7"/>
      <c r="OWE33" s="7"/>
      <c r="OWF33" s="7"/>
      <c r="OWG33" s="7"/>
      <c r="OWH33" s="7"/>
      <c r="OWI33" s="7"/>
      <c r="OWJ33" s="7"/>
      <c r="OWK33" s="7"/>
      <c r="OWL33" s="7"/>
      <c r="OWM33" s="7"/>
      <c r="OWN33" s="7"/>
      <c r="OWO33" s="7"/>
      <c r="OWP33" s="7"/>
      <c r="OWQ33" s="7"/>
      <c r="OWR33" s="7"/>
      <c r="OWS33" s="7"/>
      <c r="OWT33" s="7"/>
      <c r="OWU33" s="7"/>
      <c r="OWV33" s="7"/>
      <c r="OWW33" s="7"/>
      <c r="OWX33" s="7"/>
      <c r="OWY33" s="7"/>
      <c r="OWZ33" s="7"/>
      <c r="OXA33" s="7"/>
      <c r="OXB33" s="7"/>
      <c r="OXC33" s="7"/>
      <c r="OXD33" s="7"/>
      <c r="OXE33" s="7"/>
      <c r="OXF33" s="7"/>
      <c r="OXG33" s="7"/>
      <c r="OXH33" s="7"/>
      <c r="OXJ33" s="7"/>
      <c r="OXK33" s="7"/>
      <c r="OXL33" s="7"/>
      <c r="OXM33" s="7"/>
      <c r="OXN33" s="7"/>
      <c r="OXO33" s="7"/>
      <c r="OXP33" s="7"/>
      <c r="OXQ33" s="7"/>
      <c r="OXR33" s="7"/>
      <c r="OXS33" s="7"/>
      <c r="OXT33" s="7"/>
      <c r="OXU33" s="7"/>
      <c r="OXV33" s="7"/>
      <c r="OXW33" s="7"/>
      <c r="OXX33" s="7"/>
      <c r="OXY33" s="7"/>
      <c r="OXZ33" s="7"/>
      <c r="OYA33" s="7"/>
      <c r="OYB33" s="7"/>
      <c r="OYC33" s="7"/>
      <c r="OYD33" s="7"/>
      <c r="OYE33" s="7"/>
      <c r="OYF33" s="7"/>
      <c r="OYG33" s="7"/>
      <c r="OYH33" s="7"/>
      <c r="OYI33" s="7"/>
      <c r="OYJ33" s="7"/>
      <c r="OYK33" s="7"/>
      <c r="OYL33" s="7"/>
      <c r="OYM33" s="7"/>
      <c r="OYN33" s="7"/>
      <c r="OYO33" s="7"/>
      <c r="OYP33" s="7"/>
      <c r="OYQ33" s="7"/>
      <c r="OYR33" s="7"/>
      <c r="OYS33" s="7"/>
      <c r="OYT33" s="7"/>
      <c r="OYU33" s="7"/>
      <c r="OYV33" s="7"/>
      <c r="OYW33" s="7"/>
      <c r="OYX33" s="7"/>
      <c r="OYY33" s="7"/>
      <c r="OYZ33" s="7"/>
      <c r="OZA33" s="7"/>
      <c r="OZB33" s="7"/>
      <c r="OZC33" s="7"/>
      <c r="OZD33" s="7"/>
      <c r="OZE33" s="7"/>
      <c r="OZF33" s="7"/>
      <c r="OZG33" s="7"/>
      <c r="OZH33" s="7"/>
      <c r="OZI33" s="7"/>
      <c r="OZJ33" s="7"/>
      <c r="OZK33" s="7"/>
      <c r="OZL33" s="7"/>
      <c r="OZM33" s="7"/>
      <c r="OZN33" s="7"/>
      <c r="OZO33" s="7"/>
      <c r="OZP33" s="7"/>
      <c r="OZQ33" s="7"/>
      <c r="OZR33" s="7"/>
      <c r="OZS33" s="7"/>
      <c r="OZT33" s="7"/>
      <c r="OZU33" s="7"/>
      <c r="OZV33" s="7"/>
      <c r="OZW33" s="7"/>
      <c r="OZX33" s="7"/>
      <c r="OZY33" s="7"/>
      <c r="OZZ33" s="7"/>
      <c r="PAA33" s="7"/>
      <c r="PAB33" s="7"/>
      <c r="PAC33" s="7"/>
      <c r="PAD33" s="7"/>
      <c r="PAE33" s="7"/>
      <c r="PAF33" s="7"/>
      <c r="PAG33" s="7"/>
      <c r="PAH33" s="7"/>
      <c r="PAI33" s="7"/>
      <c r="PAJ33" s="7"/>
      <c r="PAK33" s="7"/>
      <c r="PAL33" s="7"/>
      <c r="PAM33" s="7"/>
      <c r="PAN33" s="7"/>
      <c r="PAO33" s="7"/>
      <c r="PAP33" s="7"/>
      <c r="PAQ33" s="7"/>
      <c r="PAR33" s="7"/>
      <c r="PAS33" s="7"/>
      <c r="PAT33" s="7"/>
      <c r="PAU33" s="7"/>
      <c r="PAV33" s="7"/>
      <c r="PAW33" s="7"/>
      <c r="PAX33" s="7"/>
      <c r="PAY33" s="7"/>
      <c r="PAZ33" s="7"/>
      <c r="PBA33" s="7"/>
      <c r="PBB33" s="7"/>
      <c r="PBC33" s="7"/>
      <c r="PBD33" s="7"/>
      <c r="PBE33" s="7"/>
      <c r="PBF33" s="7"/>
      <c r="PBG33" s="7"/>
      <c r="PBH33" s="7"/>
      <c r="PBI33" s="7"/>
      <c r="PBJ33" s="7"/>
      <c r="PBK33" s="7"/>
      <c r="PBL33" s="7"/>
      <c r="PBM33" s="7"/>
      <c r="PBN33" s="7"/>
      <c r="PBO33" s="7"/>
      <c r="PBP33" s="7"/>
      <c r="PBQ33" s="7"/>
      <c r="PBR33" s="7"/>
      <c r="PBS33" s="7"/>
      <c r="PBT33" s="7"/>
      <c r="PBU33" s="7"/>
      <c r="PBV33" s="7"/>
      <c r="PBW33" s="7"/>
      <c r="PBX33" s="7"/>
      <c r="PBY33" s="7"/>
      <c r="PBZ33" s="7"/>
      <c r="PCA33" s="7"/>
      <c r="PCB33" s="7"/>
      <c r="PCC33" s="7"/>
      <c r="PCD33" s="7"/>
      <c r="PCE33" s="7"/>
      <c r="PCF33" s="7"/>
      <c r="PCG33" s="7"/>
      <c r="PCH33" s="7"/>
      <c r="PCI33" s="7"/>
      <c r="PCJ33" s="7"/>
      <c r="PCK33" s="7"/>
      <c r="PCL33" s="7"/>
      <c r="PCM33" s="7"/>
      <c r="PCN33" s="7"/>
      <c r="PCO33" s="7"/>
      <c r="PCP33" s="7"/>
      <c r="PCQ33" s="7"/>
      <c r="PCR33" s="7"/>
      <c r="PCS33" s="7"/>
      <c r="PCT33" s="7"/>
      <c r="PCU33" s="7"/>
      <c r="PCV33" s="7"/>
      <c r="PCW33" s="7"/>
      <c r="PCX33" s="7"/>
      <c r="PCY33" s="7"/>
      <c r="PCZ33" s="7"/>
      <c r="PDA33" s="7"/>
      <c r="PDB33" s="7"/>
      <c r="PDC33" s="7"/>
      <c r="PDD33" s="7"/>
      <c r="PDE33" s="7"/>
      <c r="PDF33" s="7"/>
      <c r="PDG33" s="7"/>
      <c r="PDH33" s="7"/>
      <c r="PDI33" s="7"/>
      <c r="PDJ33" s="7"/>
      <c r="PDK33" s="7"/>
      <c r="PDL33" s="7"/>
      <c r="PDM33" s="7"/>
      <c r="PDN33" s="7"/>
      <c r="PDO33" s="7"/>
      <c r="PDP33" s="7"/>
      <c r="PDQ33" s="7"/>
      <c r="PDR33" s="7"/>
      <c r="PDS33" s="7"/>
      <c r="PDT33" s="7"/>
      <c r="PDU33" s="7"/>
      <c r="PDV33" s="7"/>
      <c r="PDW33" s="7"/>
      <c r="PDX33" s="7"/>
      <c r="PDY33" s="7"/>
      <c r="PDZ33" s="7"/>
      <c r="PEA33" s="7"/>
      <c r="PEB33" s="7"/>
      <c r="PEC33" s="7"/>
      <c r="PED33" s="7"/>
      <c r="PEE33" s="7"/>
      <c r="PEF33" s="7"/>
      <c r="PEG33" s="7"/>
      <c r="PEH33" s="7"/>
      <c r="PEI33" s="7"/>
      <c r="PEJ33" s="7"/>
      <c r="PEK33" s="7"/>
      <c r="PEL33" s="7"/>
      <c r="PEM33" s="7"/>
      <c r="PEN33" s="7"/>
      <c r="PEO33" s="7"/>
      <c r="PEP33" s="7"/>
      <c r="PEQ33" s="7"/>
      <c r="PER33" s="7"/>
      <c r="PES33" s="7"/>
      <c r="PET33" s="7"/>
      <c r="PEU33" s="7"/>
      <c r="PEV33" s="7"/>
      <c r="PEW33" s="7"/>
      <c r="PEX33" s="7"/>
      <c r="PEY33" s="7"/>
      <c r="PEZ33" s="7"/>
      <c r="PFA33" s="7"/>
      <c r="PFB33" s="7"/>
      <c r="PFC33" s="7"/>
      <c r="PFD33" s="7"/>
      <c r="PFE33" s="7"/>
      <c r="PFF33" s="7"/>
      <c r="PFG33" s="7"/>
      <c r="PFH33" s="7"/>
      <c r="PFI33" s="7"/>
      <c r="PFJ33" s="7"/>
      <c r="PFK33" s="7"/>
      <c r="PFL33" s="7"/>
      <c r="PFM33" s="7"/>
      <c r="PFN33" s="7"/>
      <c r="PFO33" s="7"/>
      <c r="PFP33" s="7"/>
      <c r="PFQ33" s="7"/>
      <c r="PFR33" s="7"/>
      <c r="PFS33" s="7"/>
      <c r="PFT33" s="7"/>
      <c r="PFU33" s="7"/>
      <c r="PFV33" s="7"/>
      <c r="PFW33" s="7"/>
      <c r="PFX33" s="7"/>
      <c r="PFY33" s="7"/>
      <c r="PFZ33" s="7"/>
      <c r="PGA33" s="7"/>
      <c r="PGB33" s="7"/>
      <c r="PGC33" s="7"/>
      <c r="PGD33" s="7"/>
      <c r="PGE33" s="7"/>
      <c r="PGF33" s="7"/>
      <c r="PGG33" s="7"/>
      <c r="PGH33" s="7"/>
      <c r="PGI33" s="7"/>
      <c r="PGJ33" s="7"/>
      <c r="PGK33" s="7"/>
      <c r="PGL33" s="7"/>
      <c r="PGM33" s="7"/>
      <c r="PGN33" s="7"/>
      <c r="PGO33" s="7"/>
      <c r="PGP33" s="7"/>
      <c r="PGQ33" s="7"/>
      <c r="PGR33" s="7"/>
      <c r="PGS33" s="7"/>
      <c r="PGT33" s="7"/>
      <c r="PGU33" s="7"/>
      <c r="PGV33" s="7"/>
      <c r="PGW33" s="7"/>
      <c r="PGX33" s="7"/>
      <c r="PGY33" s="7"/>
      <c r="PGZ33" s="7"/>
      <c r="PHA33" s="7"/>
      <c r="PHB33" s="7"/>
      <c r="PHC33" s="7"/>
      <c r="PHD33" s="7"/>
      <c r="PHF33" s="7"/>
      <c r="PHG33" s="7"/>
      <c r="PHH33" s="7"/>
      <c r="PHI33" s="7"/>
      <c r="PHJ33" s="7"/>
      <c r="PHK33" s="7"/>
      <c r="PHL33" s="7"/>
      <c r="PHM33" s="7"/>
      <c r="PHN33" s="7"/>
      <c r="PHO33" s="7"/>
      <c r="PHP33" s="7"/>
      <c r="PHQ33" s="7"/>
      <c r="PHR33" s="7"/>
      <c r="PHS33" s="7"/>
      <c r="PHT33" s="7"/>
      <c r="PHU33" s="7"/>
      <c r="PHV33" s="7"/>
      <c r="PHW33" s="7"/>
      <c r="PHX33" s="7"/>
      <c r="PHY33" s="7"/>
      <c r="PHZ33" s="7"/>
      <c r="PIA33" s="7"/>
      <c r="PIB33" s="7"/>
      <c r="PIC33" s="7"/>
      <c r="PID33" s="7"/>
      <c r="PIE33" s="7"/>
      <c r="PIF33" s="7"/>
      <c r="PIG33" s="7"/>
      <c r="PIH33" s="7"/>
      <c r="PII33" s="7"/>
      <c r="PIJ33" s="7"/>
      <c r="PIK33" s="7"/>
      <c r="PIL33" s="7"/>
      <c r="PIM33" s="7"/>
      <c r="PIN33" s="7"/>
      <c r="PIO33" s="7"/>
      <c r="PIP33" s="7"/>
      <c r="PIQ33" s="7"/>
      <c r="PIR33" s="7"/>
      <c r="PIS33" s="7"/>
      <c r="PIT33" s="7"/>
      <c r="PIU33" s="7"/>
      <c r="PIV33" s="7"/>
      <c r="PIW33" s="7"/>
      <c r="PIX33" s="7"/>
      <c r="PIY33" s="7"/>
      <c r="PIZ33" s="7"/>
      <c r="PJA33" s="7"/>
      <c r="PJB33" s="7"/>
      <c r="PJC33" s="7"/>
      <c r="PJD33" s="7"/>
      <c r="PJE33" s="7"/>
      <c r="PJF33" s="7"/>
      <c r="PJG33" s="7"/>
      <c r="PJH33" s="7"/>
      <c r="PJI33" s="7"/>
      <c r="PJJ33" s="7"/>
      <c r="PJK33" s="7"/>
      <c r="PJL33" s="7"/>
      <c r="PJM33" s="7"/>
      <c r="PJN33" s="7"/>
      <c r="PJO33" s="7"/>
      <c r="PJP33" s="7"/>
      <c r="PJQ33" s="7"/>
      <c r="PJR33" s="7"/>
      <c r="PJS33" s="7"/>
      <c r="PJT33" s="7"/>
      <c r="PJU33" s="7"/>
      <c r="PJV33" s="7"/>
      <c r="PJW33" s="7"/>
      <c r="PJX33" s="7"/>
      <c r="PJY33" s="7"/>
      <c r="PJZ33" s="7"/>
      <c r="PKA33" s="7"/>
      <c r="PKB33" s="7"/>
      <c r="PKC33" s="7"/>
      <c r="PKD33" s="7"/>
      <c r="PKE33" s="7"/>
      <c r="PKF33" s="7"/>
      <c r="PKG33" s="7"/>
      <c r="PKH33" s="7"/>
      <c r="PKI33" s="7"/>
      <c r="PKJ33" s="7"/>
      <c r="PKK33" s="7"/>
      <c r="PKL33" s="7"/>
      <c r="PKM33" s="7"/>
      <c r="PKN33" s="7"/>
      <c r="PKO33" s="7"/>
      <c r="PKP33" s="7"/>
      <c r="PKQ33" s="7"/>
      <c r="PKR33" s="7"/>
      <c r="PKS33" s="7"/>
      <c r="PKT33" s="7"/>
      <c r="PKU33" s="7"/>
      <c r="PKV33" s="7"/>
      <c r="PKW33" s="7"/>
      <c r="PKX33" s="7"/>
      <c r="PKY33" s="7"/>
      <c r="PKZ33" s="7"/>
      <c r="PLA33" s="7"/>
      <c r="PLB33" s="7"/>
      <c r="PLC33" s="7"/>
      <c r="PLD33" s="7"/>
      <c r="PLE33" s="7"/>
      <c r="PLF33" s="7"/>
      <c r="PLG33" s="7"/>
      <c r="PLH33" s="7"/>
      <c r="PLI33" s="7"/>
      <c r="PLJ33" s="7"/>
      <c r="PLK33" s="7"/>
      <c r="PLL33" s="7"/>
      <c r="PLM33" s="7"/>
      <c r="PLN33" s="7"/>
      <c r="PLO33" s="7"/>
      <c r="PLP33" s="7"/>
      <c r="PLQ33" s="7"/>
      <c r="PLR33" s="7"/>
      <c r="PLS33" s="7"/>
      <c r="PLT33" s="7"/>
      <c r="PLU33" s="7"/>
      <c r="PLV33" s="7"/>
      <c r="PLW33" s="7"/>
      <c r="PLX33" s="7"/>
      <c r="PLY33" s="7"/>
      <c r="PLZ33" s="7"/>
      <c r="PMA33" s="7"/>
      <c r="PMB33" s="7"/>
      <c r="PMC33" s="7"/>
      <c r="PMD33" s="7"/>
      <c r="PME33" s="7"/>
      <c r="PMF33" s="7"/>
      <c r="PMG33" s="7"/>
      <c r="PMH33" s="7"/>
      <c r="PMI33" s="7"/>
      <c r="PMJ33" s="7"/>
      <c r="PMK33" s="7"/>
      <c r="PML33" s="7"/>
      <c r="PMM33" s="7"/>
      <c r="PMN33" s="7"/>
      <c r="PMO33" s="7"/>
      <c r="PMP33" s="7"/>
      <c r="PMQ33" s="7"/>
      <c r="PMR33" s="7"/>
      <c r="PMS33" s="7"/>
      <c r="PMT33" s="7"/>
      <c r="PMU33" s="7"/>
      <c r="PMV33" s="7"/>
      <c r="PMW33" s="7"/>
      <c r="PMX33" s="7"/>
      <c r="PMY33" s="7"/>
      <c r="PMZ33" s="7"/>
      <c r="PNA33" s="7"/>
      <c r="PNB33" s="7"/>
      <c r="PNC33" s="7"/>
      <c r="PND33" s="7"/>
      <c r="PNE33" s="7"/>
      <c r="PNF33" s="7"/>
      <c r="PNG33" s="7"/>
      <c r="PNH33" s="7"/>
      <c r="PNI33" s="7"/>
      <c r="PNJ33" s="7"/>
      <c r="PNK33" s="7"/>
      <c r="PNL33" s="7"/>
      <c r="PNM33" s="7"/>
      <c r="PNN33" s="7"/>
      <c r="PNO33" s="7"/>
      <c r="PNP33" s="7"/>
      <c r="PNQ33" s="7"/>
      <c r="PNR33" s="7"/>
      <c r="PNS33" s="7"/>
      <c r="PNT33" s="7"/>
      <c r="PNU33" s="7"/>
      <c r="PNV33" s="7"/>
      <c r="PNW33" s="7"/>
      <c r="PNX33" s="7"/>
      <c r="PNY33" s="7"/>
      <c r="PNZ33" s="7"/>
      <c r="POA33" s="7"/>
      <c r="POB33" s="7"/>
      <c r="POC33" s="7"/>
      <c r="POD33" s="7"/>
      <c r="POE33" s="7"/>
      <c r="POF33" s="7"/>
      <c r="POG33" s="7"/>
      <c r="POH33" s="7"/>
      <c r="POI33" s="7"/>
      <c r="POJ33" s="7"/>
      <c r="POK33" s="7"/>
      <c r="POL33" s="7"/>
      <c r="POM33" s="7"/>
      <c r="PON33" s="7"/>
      <c r="POO33" s="7"/>
      <c r="POP33" s="7"/>
      <c r="POQ33" s="7"/>
      <c r="POR33" s="7"/>
      <c r="POS33" s="7"/>
      <c r="POT33" s="7"/>
      <c r="POU33" s="7"/>
      <c r="POV33" s="7"/>
      <c r="POW33" s="7"/>
      <c r="POX33" s="7"/>
      <c r="POY33" s="7"/>
      <c r="POZ33" s="7"/>
      <c r="PPA33" s="7"/>
      <c r="PPB33" s="7"/>
      <c r="PPC33" s="7"/>
      <c r="PPD33" s="7"/>
      <c r="PPE33" s="7"/>
      <c r="PPF33" s="7"/>
      <c r="PPG33" s="7"/>
      <c r="PPH33" s="7"/>
      <c r="PPI33" s="7"/>
      <c r="PPJ33" s="7"/>
      <c r="PPK33" s="7"/>
      <c r="PPL33" s="7"/>
      <c r="PPM33" s="7"/>
      <c r="PPN33" s="7"/>
      <c r="PPO33" s="7"/>
      <c r="PPP33" s="7"/>
      <c r="PPQ33" s="7"/>
      <c r="PPR33" s="7"/>
      <c r="PPS33" s="7"/>
      <c r="PPT33" s="7"/>
      <c r="PPU33" s="7"/>
      <c r="PPV33" s="7"/>
      <c r="PPW33" s="7"/>
      <c r="PPX33" s="7"/>
      <c r="PPY33" s="7"/>
      <c r="PPZ33" s="7"/>
      <c r="PQA33" s="7"/>
      <c r="PQB33" s="7"/>
      <c r="PQC33" s="7"/>
      <c r="PQD33" s="7"/>
      <c r="PQE33" s="7"/>
      <c r="PQF33" s="7"/>
      <c r="PQG33" s="7"/>
      <c r="PQH33" s="7"/>
      <c r="PQI33" s="7"/>
      <c r="PQJ33" s="7"/>
      <c r="PQK33" s="7"/>
      <c r="PQL33" s="7"/>
      <c r="PQM33" s="7"/>
      <c r="PQN33" s="7"/>
      <c r="PQO33" s="7"/>
      <c r="PQP33" s="7"/>
      <c r="PQQ33" s="7"/>
      <c r="PQR33" s="7"/>
      <c r="PQS33" s="7"/>
      <c r="PQT33" s="7"/>
      <c r="PQU33" s="7"/>
      <c r="PQV33" s="7"/>
      <c r="PQW33" s="7"/>
      <c r="PQX33" s="7"/>
      <c r="PQY33" s="7"/>
      <c r="PQZ33" s="7"/>
      <c r="PRB33" s="7"/>
      <c r="PRC33" s="7"/>
      <c r="PRD33" s="7"/>
      <c r="PRE33" s="7"/>
      <c r="PRF33" s="7"/>
      <c r="PRG33" s="7"/>
      <c r="PRH33" s="7"/>
      <c r="PRI33" s="7"/>
      <c r="PRJ33" s="7"/>
      <c r="PRK33" s="7"/>
      <c r="PRL33" s="7"/>
      <c r="PRM33" s="7"/>
      <c r="PRN33" s="7"/>
      <c r="PRO33" s="7"/>
      <c r="PRP33" s="7"/>
      <c r="PRQ33" s="7"/>
      <c r="PRR33" s="7"/>
      <c r="PRS33" s="7"/>
      <c r="PRT33" s="7"/>
      <c r="PRU33" s="7"/>
      <c r="PRV33" s="7"/>
      <c r="PRW33" s="7"/>
      <c r="PRX33" s="7"/>
      <c r="PRY33" s="7"/>
      <c r="PRZ33" s="7"/>
      <c r="PSA33" s="7"/>
      <c r="PSB33" s="7"/>
      <c r="PSC33" s="7"/>
      <c r="PSD33" s="7"/>
      <c r="PSE33" s="7"/>
      <c r="PSF33" s="7"/>
      <c r="PSG33" s="7"/>
      <c r="PSH33" s="7"/>
      <c r="PSI33" s="7"/>
      <c r="PSJ33" s="7"/>
      <c r="PSK33" s="7"/>
      <c r="PSL33" s="7"/>
      <c r="PSM33" s="7"/>
      <c r="PSN33" s="7"/>
      <c r="PSO33" s="7"/>
      <c r="PSP33" s="7"/>
      <c r="PSQ33" s="7"/>
      <c r="PSR33" s="7"/>
      <c r="PSS33" s="7"/>
      <c r="PST33" s="7"/>
      <c r="PSU33" s="7"/>
      <c r="PSV33" s="7"/>
      <c r="PSW33" s="7"/>
      <c r="PSX33" s="7"/>
      <c r="PSY33" s="7"/>
      <c r="PSZ33" s="7"/>
      <c r="PTA33" s="7"/>
      <c r="PTB33" s="7"/>
      <c r="PTC33" s="7"/>
      <c r="PTD33" s="7"/>
      <c r="PTE33" s="7"/>
      <c r="PTF33" s="7"/>
      <c r="PTG33" s="7"/>
      <c r="PTH33" s="7"/>
      <c r="PTI33" s="7"/>
      <c r="PTJ33" s="7"/>
      <c r="PTK33" s="7"/>
      <c r="PTL33" s="7"/>
      <c r="PTM33" s="7"/>
      <c r="PTN33" s="7"/>
      <c r="PTO33" s="7"/>
      <c r="PTP33" s="7"/>
      <c r="PTQ33" s="7"/>
      <c r="PTR33" s="7"/>
      <c r="PTS33" s="7"/>
      <c r="PTT33" s="7"/>
      <c r="PTU33" s="7"/>
      <c r="PTV33" s="7"/>
      <c r="PTW33" s="7"/>
      <c r="PTX33" s="7"/>
      <c r="PTY33" s="7"/>
      <c r="PTZ33" s="7"/>
      <c r="PUA33" s="7"/>
      <c r="PUB33" s="7"/>
      <c r="PUC33" s="7"/>
      <c r="PUD33" s="7"/>
      <c r="PUE33" s="7"/>
      <c r="PUF33" s="7"/>
      <c r="PUG33" s="7"/>
      <c r="PUH33" s="7"/>
      <c r="PUI33" s="7"/>
      <c r="PUJ33" s="7"/>
      <c r="PUK33" s="7"/>
      <c r="PUL33" s="7"/>
      <c r="PUM33" s="7"/>
      <c r="PUN33" s="7"/>
      <c r="PUO33" s="7"/>
      <c r="PUP33" s="7"/>
      <c r="PUQ33" s="7"/>
      <c r="PUR33" s="7"/>
      <c r="PUS33" s="7"/>
      <c r="PUT33" s="7"/>
      <c r="PUU33" s="7"/>
      <c r="PUV33" s="7"/>
      <c r="PUW33" s="7"/>
      <c r="PUX33" s="7"/>
      <c r="PUY33" s="7"/>
      <c r="PUZ33" s="7"/>
      <c r="PVA33" s="7"/>
      <c r="PVB33" s="7"/>
      <c r="PVC33" s="7"/>
      <c r="PVD33" s="7"/>
      <c r="PVE33" s="7"/>
      <c r="PVF33" s="7"/>
      <c r="PVG33" s="7"/>
      <c r="PVH33" s="7"/>
      <c r="PVI33" s="7"/>
      <c r="PVJ33" s="7"/>
      <c r="PVK33" s="7"/>
      <c r="PVL33" s="7"/>
      <c r="PVM33" s="7"/>
      <c r="PVN33" s="7"/>
      <c r="PVO33" s="7"/>
      <c r="PVP33" s="7"/>
      <c r="PVQ33" s="7"/>
      <c r="PVR33" s="7"/>
      <c r="PVS33" s="7"/>
      <c r="PVT33" s="7"/>
      <c r="PVU33" s="7"/>
      <c r="PVV33" s="7"/>
      <c r="PVW33" s="7"/>
      <c r="PVX33" s="7"/>
      <c r="PVY33" s="7"/>
      <c r="PVZ33" s="7"/>
      <c r="PWA33" s="7"/>
      <c r="PWB33" s="7"/>
      <c r="PWC33" s="7"/>
      <c r="PWD33" s="7"/>
      <c r="PWE33" s="7"/>
      <c r="PWF33" s="7"/>
      <c r="PWG33" s="7"/>
      <c r="PWH33" s="7"/>
      <c r="PWI33" s="7"/>
      <c r="PWJ33" s="7"/>
      <c r="PWK33" s="7"/>
      <c r="PWL33" s="7"/>
      <c r="PWM33" s="7"/>
      <c r="PWN33" s="7"/>
      <c r="PWO33" s="7"/>
      <c r="PWP33" s="7"/>
      <c r="PWQ33" s="7"/>
      <c r="PWR33" s="7"/>
      <c r="PWS33" s="7"/>
      <c r="PWT33" s="7"/>
      <c r="PWU33" s="7"/>
      <c r="PWV33" s="7"/>
      <c r="PWW33" s="7"/>
      <c r="PWX33" s="7"/>
      <c r="PWY33" s="7"/>
      <c r="PWZ33" s="7"/>
      <c r="PXA33" s="7"/>
      <c r="PXB33" s="7"/>
      <c r="PXC33" s="7"/>
      <c r="PXD33" s="7"/>
      <c r="PXE33" s="7"/>
      <c r="PXF33" s="7"/>
      <c r="PXG33" s="7"/>
      <c r="PXH33" s="7"/>
      <c r="PXI33" s="7"/>
      <c r="PXJ33" s="7"/>
      <c r="PXK33" s="7"/>
      <c r="PXL33" s="7"/>
      <c r="PXM33" s="7"/>
      <c r="PXN33" s="7"/>
      <c r="PXO33" s="7"/>
      <c r="PXP33" s="7"/>
      <c r="PXQ33" s="7"/>
      <c r="PXR33" s="7"/>
      <c r="PXS33" s="7"/>
      <c r="PXT33" s="7"/>
      <c r="PXU33" s="7"/>
      <c r="PXV33" s="7"/>
      <c r="PXW33" s="7"/>
      <c r="PXX33" s="7"/>
      <c r="PXY33" s="7"/>
      <c r="PXZ33" s="7"/>
      <c r="PYA33" s="7"/>
      <c r="PYB33" s="7"/>
      <c r="PYC33" s="7"/>
      <c r="PYD33" s="7"/>
      <c r="PYE33" s="7"/>
      <c r="PYF33" s="7"/>
      <c r="PYG33" s="7"/>
      <c r="PYH33" s="7"/>
      <c r="PYI33" s="7"/>
      <c r="PYJ33" s="7"/>
      <c r="PYK33" s="7"/>
      <c r="PYL33" s="7"/>
      <c r="PYM33" s="7"/>
      <c r="PYN33" s="7"/>
      <c r="PYO33" s="7"/>
      <c r="PYP33" s="7"/>
      <c r="PYQ33" s="7"/>
      <c r="PYR33" s="7"/>
      <c r="PYS33" s="7"/>
      <c r="PYT33" s="7"/>
      <c r="PYU33" s="7"/>
      <c r="PYV33" s="7"/>
      <c r="PYW33" s="7"/>
      <c r="PYX33" s="7"/>
      <c r="PYY33" s="7"/>
      <c r="PYZ33" s="7"/>
      <c r="PZA33" s="7"/>
      <c r="PZB33" s="7"/>
      <c r="PZC33" s="7"/>
      <c r="PZD33" s="7"/>
      <c r="PZE33" s="7"/>
      <c r="PZF33" s="7"/>
      <c r="PZG33" s="7"/>
      <c r="PZH33" s="7"/>
      <c r="PZI33" s="7"/>
      <c r="PZJ33" s="7"/>
      <c r="PZK33" s="7"/>
      <c r="PZL33" s="7"/>
      <c r="PZM33" s="7"/>
      <c r="PZN33" s="7"/>
      <c r="PZO33" s="7"/>
      <c r="PZP33" s="7"/>
      <c r="PZQ33" s="7"/>
      <c r="PZR33" s="7"/>
      <c r="PZS33" s="7"/>
      <c r="PZT33" s="7"/>
      <c r="PZU33" s="7"/>
      <c r="PZV33" s="7"/>
      <c r="PZW33" s="7"/>
      <c r="PZX33" s="7"/>
      <c r="PZY33" s="7"/>
      <c r="PZZ33" s="7"/>
      <c r="QAA33" s="7"/>
      <c r="QAB33" s="7"/>
      <c r="QAC33" s="7"/>
      <c r="QAD33" s="7"/>
      <c r="QAE33" s="7"/>
      <c r="QAF33" s="7"/>
      <c r="QAG33" s="7"/>
      <c r="QAH33" s="7"/>
      <c r="QAI33" s="7"/>
      <c r="QAJ33" s="7"/>
      <c r="QAK33" s="7"/>
      <c r="QAL33" s="7"/>
      <c r="QAM33" s="7"/>
      <c r="QAN33" s="7"/>
      <c r="QAO33" s="7"/>
      <c r="QAP33" s="7"/>
      <c r="QAQ33" s="7"/>
      <c r="QAR33" s="7"/>
      <c r="QAS33" s="7"/>
      <c r="QAT33" s="7"/>
      <c r="QAU33" s="7"/>
      <c r="QAV33" s="7"/>
      <c r="QAX33" s="7"/>
      <c r="QAY33" s="7"/>
      <c r="QAZ33" s="7"/>
      <c r="QBA33" s="7"/>
      <c r="QBB33" s="7"/>
      <c r="QBC33" s="7"/>
      <c r="QBD33" s="7"/>
      <c r="QBE33" s="7"/>
      <c r="QBF33" s="7"/>
      <c r="QBG33" s="7"/>
      <c r="QBH33" s="7"/>
      <c r="QBI33" s="7"/>
      <c r="QBJ33" s="7"/>
      <c r="QBK33" s="7"/>
      <c r="QBL33" s="7"/>
      <c r="QBM33" s="7"/>
      <c r="QBN33" s="7"/>
      <c r="QBO33" s="7"/>
      <c r="QBP33" s="7"/>
      <c r="QBQ33" s="7"/>
      <c r="QBR33" s="7"/>
      <c r="QBS33" s="7"/>
      <c r="QBT33" s="7"/>
      <c r="QBU33" s="7"/>
      <c r="QBV33" s="7"/>
      <c r="QBW33" s="7"/>
      <c r="QBX33" s="7"/>
      <c r="QBY33" s="7"/>
      <c r="QBZ33" s="7"/>
      <c r="QCA33" s="7"/>
      <c r="QCB33" s="7"/>
      <c r="QCC33" s="7"/>
      <c r="QCD33" s="7"/>
      <c r="QCE33" s="7"/>
      <c r="QCF33" s="7"/>
      <c r="QCG33" s="7"/>
      <c r="QCH33" s="7"/>
      <c r="QCI33" s="7"/>
      <c r="QCJ33" s="7"/>
      <c r="QCK33" s="7"/>
      <c r="QCL33" s="7"/>
      <c r="QCM33" s="7"/>
      <c r="QCN33" s="7"/>
      <c r="QCO33" s="7"/>
      <c r="QCP33" s="7"/>
      <c r="QCQ33" s="7"/>
      <c r="QCR33" s="7"/>
      <c r="QCS33" s="7"/>
      <c r="QCT33" s="7"/>
      <c r="QCU33" s="7"/>
      <c r="QCV33" s="7"/>
      <c r="QCW33" s="7"/>
      <c r="QCX33" s="7"/>
      <c r="QCY33" s="7"/>
      <c r="QCZ33" s="7"/>
      <c r="QDA33" s="7"/>
      <c r="QDB33" s="7"/>
      <c r="QDC33" s="7"/>
      <c r="QDD33" s="7"/>
      <c r="QDE33" s="7"/>
      <c r="QDF33" s="7"/>
      <c r="QDG33" s="7"/>
      <c r="QDH33" s="7"/>
      <c r="QDI33" s="7"/>
      <c r="QDJ33" s="7"/>
      <c r="QDK33" s="7"/>
      <c r="QDL33" s="7"/>
      <c r="QDM33" s="7"/>
      <c r="QDN33" s="7"/>
      <c r="QDO33" s="7"/>
      <c r="QDP33" s="7"/>
      <c r="QDQ33" s="7"/>
      <c r="QDR33" s="7"/>
      <c r="QDS33" s="7"/>
      <c r="QDT33" s="7"/>
      <c r="QDU33" s="7"/>
      <c r="QDV33" s="7"/>
      <c r="QDW33" s="7"/>
      <c r="QDX33" s="7"/>
      <c r="QDY33" s="7"/>
      <c r="QDZ33" s="7"/>
      <c r="QEA33" s="7"/>
      <c r="QEB33" s="7"/>
      <c r="QEC33" s="7"/>
      <c r="QED33" s="7"/>
      <c r="QEE33" s="7"/>
      <c r="QEF33" s="7"/>
      <c r="QEG33" s="7"/>
      <c r="QEH33" s="7"/>
      <c r="QEI33" s="7"/>
      <c r="QEJ33" s="7"/>
      <c r="QEK33" s="7"/>
      <c r="QEL33" s="7"/>
      <c r="QEM33" s="7"/>
      <c r="QEN33" s="7"/>
      <c r="QEO33" s="7"/>
      <c r="QEP33" s="7"/>
      <c r="QEQ33" s="7"/>
      <c r="QER33" s="7"/>
      <c r="QES33" s="7"/>
      <c r="QET33" s="7"/>
      <c r="QEU33" s="7"/>
      <c r="QEV33" s="7"/>
      <c r="QEW33" s="7"/>
      <c r="QEX33" s="7"/>
      <c r="QEY33" s="7"/>
      <c r="QEZ33" s="7"/>
      <c r="QFA33" s="7"/>
      <c r="QFB33" s="7"/>
      <c r="QFC33" s="7"/>
      <c r="QFD33" s="7"/>
      <c r="QFE33" s="7"/>
      <c r="QFF33" s="7"/>
      <c r="QFG33" s="7"/>
      <c r="QFH33" s="7"/>
      <c r="QFI33" s="7"/>
      <c r="QFJ33" s="7"/>
      <c r="QFK33" s="7"/>
      <c r="QFL33" s="7"/>
      <c r="QFM33" s="7"/>
      <c r="QFN33" s="7"/>
      <c r="QFO33" s="7"/>
      <c r="QFP33" s="7"/>
      <c r="QFQ33" s="7"/>
      <c r="QFR33" s="7"/>
      <c r="QFS33" s="7"/>
      <c r="QFT33" s="7"/>
      <c r="QFU33" s="7"/>
      <c r="QFV33" s="7"/>
      <c r="QFW33" s="7"/>
      <c r="QFX33" s="7"/>
      <c r="QFY33" s="7"/>
      <c r="QFZ33" s="7"/>
      <c r="QGA33" s="7"/>
      <c r="QGB33" s="7"/>
      <c r="QGC33" s="7"/>
      <c r="QGD33" s="7"/>
      <c r="QGE33" s="7"/>
      <c r="QGF33" s="7"/>
      <c r="QGG33" s="7"/>
      <c r="QGH33" s="7"/>
      <c r="QGI33" s="7"/>
      <c r="QGJ33" s="7"/>
      <c r="QGK33" s="7"/>
      <c r="QGL33" s="7"/>
      <c r="QGM33" s="7"/>
      <c r="QGN33" s="7"/>
      <c r="QGO33" s="7"/>
      <c r="QGP33" s="7"/>
      <c r="QGQ33" s="7"/>
      <c r="QGR33" s="7"/>
      <c r="QGS33" s="7"/>
      <c r="QGT33" s="7"/>
      <c r="QGU33" s="7"/>
      <c r="QGV33" s="7"/>
      <c r="QGW33" s="7"/>
      <c r="QGX33" s="7"/>
      <c r="QGY33" s="7"/>
      <c r="QGZ33" s="7"/>
      <c r="QHA33" s="7"/>
      <c r="QHB33" s="7"/>
      <c r="QHC33" s="7"/>
      <c r="QHD33" s="7"/>
      <c r="QHE33" s="7"/>
      <c r="QHF33" s="7"/>
      <c r="QHG33" s="7"/>
      <c r="QHH33" s="7"/>
      <c r="QHI33" s="7"/>
      <c r="QHJ33" s="7"/>
      <c r="QHK33" s="7"/>
      <c r="QHL33" s="7"/>
      <c r="QHM33" s="7"/>
      <c r="QHN33" s="7"/>
      <c r="QHO33" s="7"/>
      <c r="QHP33" s="7"/>
      <c r="QHQ33" s="7"/>
      <c r="QHR33" s="7"/>
      <c r="QHS33" s="7"/>
      <c r="QHT33" s="7"/>
      <c r="QHU33" s="7"/>
      <c r="QHV33" s="7"/>
      <c r="QHW33" s="7"/>
      <c r="QHX33" s="7"/>
      <c r="QHY33" s="7"/>
      <c r="QHZ33" s="7"/>
      <c r="QIA33" s="7"/>
      <c r="QIB33" s="7"/>
      <c r="QIC33" s="7"/>
      <c r="QID33" s="7"/>
      <c r="QIE33" s="7"/>
      <c r="QIF33" s="7"/>
      <c r="QIG33" s="7"/>
      <c r="QIH33" s="7"/>
      <c r="QII33" s="7"/>
      <c r="QIJ33" s="7"/>
      <c r="QIK33" s="7"/>
      <c r="QIL33" s="7"/>
      <c r="QIM33" s="7"/>
      <c r="QIN33" s="7"/>
      <c r="QIO33" s="7"/>
      <c r="QIP33" s="7"/>
      <c r="QIQ33" s="7"/>
      <c r="QIR33" s="7"/>
      <c r="QIS33" s="7"/>
      <c r="QIT33" s="7"/>
      <c r="QIU33" s="7"/>
      <c r="QIV33" s="7"/>
      <c r="QIW33" s="7"/>
      <c r="QIX33" s="7"/>
      <c r="QIY33" s="7"/>
      <c r="QIZ33" s="7"/>
      <c r="QJA33" s="7"/>
      <c r="QJB33" s="7"/>
      <c r="QJC33" s="7"/>
      <c r="QJD33" s="7"/>
      <c r="QJE33" s="7"/>
      <c r="QJF33" s="7"/>
      <c r="QJG33" s="7"/>
      <c r="QJH33" s="7"/>
      <c r="QJI33" s="7"/>
      <c r="QJJ33" s="7"/>
      <c r="QJK33" s="7"/>
      <c r="QJL33" s="7"/>
      <c r="QJM33" s="7"/>
      <c r="QJN33" s="7"/>
      <c r="QJO33" s="7"/>
      <c r="QJP33" s="7"/>
      <c r="QJQ33" s="7"/>
      <c r="QJR33" s="7"/>
      <c r="QJS33" s="7"/>
      <c r="QJT33" s="7"/>
      <c r="QJU33" s="7"/>
      <c r="QJV33" s="7"/>
      <c r="QJW33" s="7"/>
      <c r="QJX33" s="7"/>
      <c r="QJY33" s="7"/>
      <c r="QJZ33" s="7"/>
      <c r="QKA33" s="7"/>
      <c r="QKB33" s="7"/>
      <c r="QKC33" s="7"/>
      <c r="QKD33" s="7"/>
      <c r="QKE33" s="7"/>
      <c r="QKF33" s="7"/>
      <c r="QKG33" s="7"/>
      <c r="QKH33" s="7"/>
      <c r="QKI33" s="7"/>
      <c r="QKJ33" s="7"/>
      <c r="QKK33" s="7"/>
      <c r="QKL33" s="7"/>
      <c r="QKM33" s="7"/>
      <c r="QKN33" s="7"/>
      <c r="QKO33" s="7"/>
      <c r="QKP33" s="7"/>
      <c r="QKQ33" s="7"/>
      <c r="QKR33" s="7"/>
      <c r="QKT33" s="7"/>
      <c r="QKU33" s="7"/>
      <c r="QKV33" s="7"/>
      <c r="QKW33" s="7"/>
      <c r="QKX33" s="7"/>
      <c r="QKY33" s="7"/>
      <c r="QKZ33" s="7"/>
      <c r="QLA33" s="7"/>
      <c r="QLB33" s="7"/>
      <c r="QLC33" s="7"/>
      <c r="QLD33" s="7"/>
      <c r="QLE33" s="7"/>
      <c r="QLF33" s="7"/>
      <c r="QLG33" s="7"/>
      <c r="QLH33" s="7"/>
      <c r="QLI33" s="7"/>
      <c r="QLJ33" s="7"/>
      <c r="QLK33" s="7"/>
      <c r="QLL33" s="7"/>
      <c r="QLM33" s="7"/>
      <c r="QLN33" s="7"/>
      <c r="QLO33" s="7"/>
      <c r="QLP33" s="7"/>
      <c r="QLQ33" s="7"/>
      <c r="QLR33" s="7"/>
      <c r="QLS33" s="7"/>
      <c r="QLT33" s="7"/>
      <c r="QLU33" s="7"/>
      <c r="QLV33" s="7"/>
      <c r="QLW33" s="7"/>
      <c r="QLX33" s="7"/>
      <c r="QLY33" s="7"/>
      <c r="QLZ33" s="7"/>
      <c r="QMA33" s="7"/>
      <c r="QMB33" s="7"/>
      <c r="QMC33" s="7"/>
      <c r="QMD33" s="7"/>
      <c r="QME33" s="7"/>
      <c r="QMF33" s="7"/>
      <c r="QMG33" s="7"/>
      <c r="QMH33" s="7"/>
      <c r="QMI33" s="7"/>
      <c r="QMJ33" s="7"/>
      <c r="QMK33" s="7"/>
      <c r="QML33" s="7"/>
      <c r="QMM33" s="7"/>
      <c r="QMN33" s="7"/>
      <c r="QMO33" s="7"/>
      <c r="QMP33" s="7"/>
      <c r="QMQ33" s="7"/>
      <c r="QMR33" s="7"/>
      <c r="QMS33" s="7"/>
      <c r="QMT33" s="7"/>
      <c r="QMU33" s="7"/>
      <c r="QMV33" s="7"/>
      <c r="QMW33" s="7"/>
      <c r="QMX33" s="7"/>
      <c r="QMY33" s="7"/>
      <c r="QMZ33" s="7"/>
      <c r="QNA33" s="7"/>
      <c r="QNB33" s="7"/>
      <c r="QNC33" s="7"/>
      <c r="QND33" s="7"/>
      <c r="QNE33" s="7"/>
      <c r="QNF33" s="7"/>
      <c r="QNG33" s="7"/>
      <c r="QNH33" s="7"/>
      <c r="QNI33" s="7"/>
      <c r="QNJ33" s="7"/>
      <c r="QNK33" s="7"/>
      <c r="QNL33" s="7"/>
      <c r="QNM33" s="7"/>
      <c r="QNN33" s="7"/>
      <c r="QNO33" s="7"/>
      <c r="QNP33" s="7"/>
      <c r="QNQ33" s="7"/>
      <c r="QNR33" s="7"/>
      <c r="QNS33" s="7"/>
      <c r="QNT33" s="7"/>
      <c r="QNU33" s="7"/>
      <c r="QNV33" s="7"/>
      <c r="QNW33" s="7"/>
      <c r="QNX33" s="7"/>
      <c r="QNY33" s="7"/>
      <c r="QNZ33" s="7"/>
      <c r="QOA33" s="7"/>
      <c r="QOB33" s="7"/>
      <c r="QOC33" s="7"/>
      <c r="QOD33" s="7"/>
      <c r="QOE33" s="7"/>
      <c r="QOF33" s="7"/>
      <c r="QOG33" s="7"/>
      <c r="QOH33" s="7"/>
      <c r="QOI33" s="7"/>
      <c r="QOJ33" s="7"/>
      <c r="QOK33" s="7"/>
      <c r="QOL33" s="7"/>
      <c r="QOM33" s="7"/>
      <c r="QON33" s="7"/>
      <c r="QOO33" s="7"/>
      <c r="QOP33" s="7"/>
      <c r="QOQ33" s="7"/>
      <c r="QOR33" s="7"/>
      <c r="QOS33" s="7"/>
      <c r="QOT33" s="7"/>
      <c r="QOU33" s="7"/>
      <c r="QOV33" s="7"/>
      <c r="QOW33" s="7"/>
      <c r="QOX33" s="7"/>
      <c r="QOY33" s="7"/>
      <c r="QOZ33" s="7"/>
      <c r="QPA33" s="7"/>
      <c r="QPB33" s="7"/>
      <c r="QPC33" s="7"/>
      <c r="QPD33" s="7"/>
      <c r="QPE33" s="7"/>
      <c r="QPF33" s="7"/>
      <c r="QPG33" s="7"/>
      <c r="QPH33" s="7"/>
      <c r="QPI33" s="7"/>
      <c r="QPJ33" s="7"/>
      <c r="QPK33" s="7"/>
      <c r="QPL33" s="7"/>
      <c r="QPM33" s="7"/>
      <c r="QPN33" s="7"/>
      <c r="QPO33" s="7"/>
      <c r="QPP33" s="7"/>
      <c r="QPQ33" s="7"/>
      <c r="QPR33" s="7"/>
      <c r="QPS33" s="7"/>
      <c r="QPT33" s="7"/>
      <c r="QPU33" s="7"/>
      <c r="QPV33" s="7"/>
      <c r="QPW33" s="7"/>
      <c r="QPX33" s="7"/>
      <c r="QPY33" s="7"/>
      <c r="QPZ33" s="7"/>
      <c r="QQA33" s="7"/>
      <c r="QQB33" s="7"/>
      <c r="QQC33" s="7"/>
      <c r="QQD33" s="7"/>
      <c r="QQE33" s="7"/>
      <c r="QQF33" s="7"/>
      <c r="QQG33" s="7"/>
      <c r="QQH33" s="7"/>
      <c r="QQI33" s="7"/>
      <c r="QQJ33" s="7"/>
      <c r="QQK33" s="7"/>
      <c r="QQL33" s="7"/>
      <c r="QQM33" s="7"/>
      <c r="QQN33" s="7"/>
      <c r="QQO33" s="7"/>
      <c r="QQP33" s="7"/>
      <c r="QQQ33" s="7"/>
      <c r="QQR33" s="7"/>
      <c r="QQS33" s="7"/>
      <c r="QQT33" s="7"/>
      <c r="QQU33" s="7"/>
      <c r="QQV33" s="7"/>
      <c r="QQW33" s="7"/>
      <c r="QQX33" s="7"/>
      <c r="QQY33" s="7"/>
      <c r="QQZ33" s="7"/>
      <c r="QRA33" s="7"/>
      <c r="QRB33" s="7"/>
      <c r="QRC33" s="7"/>
      <c r="QRD33" s="7"/>
      <c r="QRE33" s="7"/>
      <c r="QRF33" s="7"/>
      <c r="QRG33" s="7"/>
      <c r="QRH33" s="7"/>
      <c r="QRI33" s="7"/>
      <c r="QRJ33" s="7"/>
      <c r="QRK33" s="7"/>
      <c r="QRL33" s="7"/>
      <c r="QRM33" s="7"/>
      <c r="QRN33" s="7"/>
      <c r="QRO33" s="7"/>
      <c r="QRP33" s="7"/>
      <c r="QRQ33" s="7"/>
      <c r="QRR33" s="7"/>
      <c r="QRS33" s="7"/>
      <c r="QRT33" s="7"/>
      <c r="QRU33" s="7"/>
      <c r="QRV33" s="7"/>
      <c r="QRW33" s="7"/>
      <c r="QRX33" s="7"/>
      <c r="QRY33" s="7"/>
      <c r="QRZ33" s="7"/>
      <c r="QSA33" s="7"/>
      <c r="QSB33" s="7"/>
      <c r="QSC33" s="7"/>
      <c r="QSD33" s="7"/>
      <c r="QSE33" s="7"/>
      <c r="QSF33" s="7"/>
      <c r="QSG33" s="7"/>
      <c r="QSH33" s="7"/>
      <c r="QSI33" s="7"/>
      <c r="QSJ33" s="7"/>
      <c r="QSK33" s="7"/>
      <c r="QSL33" s="7"/>
      <c r="QSM33" s="7"/>
      <c r="QSN33" s="7"/>
      <c r="QSO33" s="7"/>
      <c r="QSP33" s="7"/>
      <c r="QSQ33" s="7"/>
      <c r="QSR33" s="7"/>
      <c r="QSS33" s="7"/>
      <c r="QST33" s="7"/>
      <c r="QSU33" s="7"/>
      <c r="QSV33" s="7"/>
      <c r="QSW33" s="7"/>
      <c r="QSX33" s="7"/>
      <c r="QSY33" s="7"/>
      <c r="QSZ33" s="7"/>
      <c r="QTA33" s="7"/>
      <c r="QTB33" s="7"/>
      <c r="QTC33" s="7"/>
      <c r="QTD33" s="7"/>
      <c r="QTE33" s="7"/>
      <c r="QTF33" s="7"/>
      <c r="QTG33" s="7"/>
      <c r="QTH33" s="7"/>
      <c r="QTI33" s="7"/>
      <c r="QTJ33" s="7"/>
      <c r="QTK33" s="7"/>
      <c r="QTL33" s="7"/>
      <c r="QTM33" s="7"/>
      <c r="QTN33" s="7"/>
      <c r="QTO33" s="7"/>
      <c r="QTP33" s="7"/>
      <c r="QTQ33" s="7"/>
      <c r="QTR33" s="7"/>
      <c r="QTS33" s="7"/>
      <c r="QTT33" s="7"/>
      <c r="QTU33" s="7"/>
      <c r="QTV33" s="7"/>
      <c r="QTW33" s="7"/>
      <c r="QTX33" s="7"/>
      <c r="QTY33" s="7"/>
      <c r="QTZ33" s="7"/>
      <c r="QUA33" s="7"/>
      <c r="QUB33" s="7"/>
      <c r="QUC33" s="7"/>
      <c r="QUD33" s="7"/>
      <c r="QUE33" s="7"/>
      <c r="QUF33" s="7"/>
      <c r="QUG33" s="7"/>
      <c r="QUH33" s="7"/>
      <c r="QUI33" s="7"/>
      <c r="QUJ33" s="7"/>
      <c r="QUK33" s="7"/>
      <c r="QUL33" s="7"/>
      <c r="QUM33" s="7"/>
      <c r="QUN33" s="7"/>
      <c r="QUP33" s="7"/>
      <c r="QUQ33" s="7"/>
      <c r="QUR33" s="7"/>
      <c r="QUS33" s="7"/>
      <c r="QUT33" s="7"/>
      <c r="QUU33" s="7"/>
      <c r="QUV33" s="7"/>
      <c r="QUW33" s="7"/>
      <c r="QUX33" s="7"/>
      <c r="QUY33" s="7"/>
      <c r="QUZ33" s="7"/>
      <c r="QVA33" s="7"/>
      <c r="QVB33" s="7"/>
      <c r="QVC33" s="7"/>
      <c r="QVD33" s="7"/>
      <c r="QVE33" s="7"/>
      <c r="QVF33" s="7"/>
      <c r="QVG33" s="7"/>
      <c r="QVH33" s="7"/>
      <c r="QVI33" s="7"/>
      <c r="QVJ33" s="7"/>
      <c r="QVK33" s="7"/>
      <c r="QVL33" s="7"/>
      <c r="QVM33" s="7"/>
      <c r="QVN33" s="7"/>
      <c r="QVO33" s="7"/>
      <c r="QVP33" s="7"/>
      <c r="QVQ33" s="7"/>
      <c r="QVR33" s="7"/>
      <c r="QVS33" s="7"/>
      <c r="QVT33" s="7"/>
      <c r="QVU33" s="7"/>
      <c r="QVV33" s="7"/>
      <c r="QVW33" s="7"/>
      <c r="QVX33" s="7"/>
      <c r="QVY33" s="7"/>
      <c r="QVZ33" s="7"/>
      <c r="QWA33" s="7"/>
      <c r="QWB33" s="7"/>
      <c r="QWC33" s="7"/>
      <c r="QWD33" s="7"/>
      <c r="QWE33" s="7"/>
      <c r="QWF33" s="7"/>
      <c r="QWG33" s="7"/>
      <c r="QWH33" s="7"/>
      <c r="QWI33" s="7"/>
      <c r="QWJ33" s="7"/>
      <c r="QWK33" s="7"/>
      <c r="QWL33" s="7"/>
      <c r="QWM33" s="7"/>
      <c r="QWN33" s="7"/>
      <c r="QWO33" s="7"/>
      <c r="QWP33" s="7"/>
      <c r="QWQ33" s="7"/>
      <c r="QWR33" s="7"/>
      <c r="QWS33" s="7"/>
      <c r="QWT33" s="7"/>
      <c r="QWU33" s="7"/>
      <c r="QWV33" s="7"/>
      <c r="QWW33" s="7"/>
      <c r="QWX33" s="7"/>
      <c r="QWY33" s="7"/>
      <c r="QWZ33" s="7"/>
      <c r="QXA33" s="7"/>
      <c r="QXB33" s="7"/>
      <c r="QXC33" s="7"/>
      <c r="QXD33" s="7"/>
      <c r="QXE33" s="7"/>
      <c r="QXF33" s="7"/>
      <c r="QXG33" s="7"/>
      <c r="QXH33" s="7"/>
      <c r="QXI33" s="7"/>
      <c r="QXJ33" s="7"/>
      <c r="QXK33" s="7"/>
      <c r="QXL33" s="7"/>
      <c r="QXM33" s="7"/>
      <c r="QXN33" s="7"/>
      <c r="QXO33" s="7"/>
      <c r="QXP33" s="7"/>
      <c r="QXQ33" s="7"/>
      <c r="QXR33" s="7"/>
      <c r="QXS33" s="7"/>
      <c r="QXT33" s="7"/>
      <c r="QXU33" s="7"/>
      <c r="QXV33" s="7"/>
      <c r="QXW33" s="7"/>
      <c r="QXX33" s="7"/>
      <c r="QXY33" s="7"/>
      <c r="QXZ33" s="7"/>
      <c r="QYA33" s="7"/>
      <c r="QYB33" s="7"/>
      <c r="QYC33" s="7"/>
      <c r="QYD33" s="7"/>
      <c r="QYE33" s="7"/>
      <c r="QYF33" s="7"/>
      <c r="QYG33" s="7"/>
      <c r="QYH33" s="7"/>
      <c r="QYI33" s="7"/>
      <c r="QYJ33" s="7"/>
      <c r="QYK33" s="7"/>
      <c r="QYL33" s="7"/>
      <c r="QYM33" s="7"/>
      <c r="QYN33" s="7"/>
      <c r="QYO33" s="7"/>
      <c r="QYP33" s="7"/>
      <c r="QYQ33" s="7"/>
      <c r="QYR33" s="7"/>
      <c r="QYS33" s="7"/>
      <c r="QYT33" s="7"/>
      <c r="QYU33" s="7"/>
      <c r="QYV33" s="7"/>
      <c r="QYW33" s="7"/>
      <c r="QYX33" s="7"/>
      <c r="QYY33" s="7"/>
      <c r="QYZ33" s="7"/>
      <c r="QZA33" s="7"/>
      <c r="QZB33" s="7"/>
      <c r="QZC33" s="7"/>
      <c r="QZD33" s="7"/>
      <c r="QZE33" s="7"/>
      <c r="QZF33" s="7"/>
      <c r="QZG33" s="7"/>
      <c r="QZH33" s="7"/>
      <c r="QZI33" s="7"/>
      <c r="QZJ33" s="7"/>
      <c r="QZK33" s="7"/>
      <c r="QZL33" s="7"/>
      <c r="QZM33" s="7"/>
      <c r="QZN33" s="7"/>
      <c r="QZO33" s="7"/>
      <c r="QZP33" s="7"/>
      <c r="QZQ33" s="7"/>
      <c r="QZR33" s="7"/>
      <c r="QZS33" s="7"/>
      <c r="QZT33" s="7"/>
      <c r="QZU33" s="7"/>
      <c r="QZV33" s="7"/>
      <c r="QZW33" s="7"/>
      <c r="QZX33" s="7"/>
      <c r="QZY33" s="7"/>
      <c r="QZZ33" s="7"/>
      <c r="RAA33" s="7"/>
      <c r="RAB33" s="7"/>
      <c r="RAC33" s="7"/>
      <c r="RAD33" s="7"/>
      <c r="RAE33" s="7"/>
      <c r="RAF33" s="7"/>
      <c r="RAG33" s="7"/>
      <c r="RAH33" s="7"/>
      <c r="RAI33" s="7"/>
      <c r="RAJ33" s="7"/>
      <c r="RAK33" s="7"/>
      <c r="RAL33" s="7"/>
      <c r="RAM33" s="7"/>
      <c r="RAN33" s="7"/>
      <c r="RAO33" s="7"/>
      <c r="RAP33" s="7"/>
      <c r="RAQ33" s="7"/>
      <c r="RAR33" s="7"/>
      <c r="RAS33" s="7"/>
      <c r="RAT33" s="7"/>
      <c r="RAU33" s="7"/>
      <c r="RAV33" s="7"/>
      <c r="RAW33" s="7"/>
      <c r="RAX33" s="7"/>
      <c r="RAY33" s="7"/>
      <c r="RAZ33" s="7"/>
      <c r="RBA33" s="7"/>
      <c r="RBB33" s="7"/>
      <c r="RBC33" s="7"/>
      <c r="RBD33" s="7"/>
      <c r="RBE33" s="7"/>
      <c r="RBF33" s="7"/>
      <c r="RBG33" s="7"/>
      <c r="RBH33" s="7"/>
      <c r="RBI33" s="7"/>
      <c r="RBJ33" s="7"/>
      <c r="RBK33" s="7"/>
      <c r="RBL33" s="7"/>
      <c r="RBM33" s="7"/>
      <c r="RBN33" s="7"/>
      <c r="RBO33" s="7"/>
      <c r="RBP33" s="7"/>
      <c r="RBQ33" s="7"/>
      <c r="RBR33" s="7"/>
      <c r="RBS33" s="7"/>
      <c r="RBT33" s="7"/>
      <c r="RBU33" s="7"/>
      <c r="RBV33" s="7"/>
      <c r="RBW33" s="7"/>
      <c r="RBX33" s="7"/>
      <c r="RBY33" s="7"/>
      <c r="RBZ33" s="7"/>
      <c r="RCA33" s="7"/>
      <c r="RCB33" s="7"/>
      <c r="RCC33" s="7"/>
      <c r="RCD33" s="7"/>
      <c r="RCE33" s="7"/>
      <c r="RCF33" s="7"/>
      <c r="RCG33" s="7"/>
      <c r="RCH33" s="7"/>
      <c r="RCI33" s="7"/>
      <c r="RCJ33" s="7"/>
      <c r="RCK33" s="7"/>
      <c r="RCL33" s="7"/>
      <c r="RCM33" s="7"/>
      <c r="RCN33" s="7"/>
      <c r="RCO33" s="7"/>
      <c r="RCP33" s="7"/>
      <c r="RCQ33" s="7"/>
      <c r="RCR33" s="7"/>
      <c r="RCS33" s="7"/>
      <c r="RCT33" s="7"/>
      <c r="RCU33" s="7"/>
      <c r="RCV33" s="7"/>
      <c r="RCW33" s="7"/>
      <c r="RCX33" s="7"/>
      <c r="RCY33" s="7"/>
      <c r="RCZ33" s="7"/>
      <c r="RDA33" s="7"/>
      <c r="RDB33" s="7"/>
      <c r="RDC33" s="7"/>
      <c r="RDD33" s="7"/>
      <c r="RDE33" s="7"/>
      <c r="RDF33" s="7"/>
      <c r="RDG33" s="7"/>
      <c r="RDH33" s="7"/>
      <c r="RDI33" s="7"/>
      <c r="RDJ33" s="7"/>
      <c r="RDK33" s="7"/>
      <c r="RDL33" s="7"/>
      <c r="RDM33" s="7"/>
      <c r="RDN33" s="7"/>
      <c r="RDO33" s="7"/>
      <c r="RDP33" s="7"/>
      <c r="RDQ33" s="7"/>
      <c r="RDR33" s="7"/>
      <c r="RDS33" s="7"/>
      <c r="RDT33" s="7"/>
      <c r="RDU33" s="7"/>
      <c r="RDV33" s="7"/>
      <c r="RDW33" s="7"/>
      <c r="RDX33" s="7"/>
      <c r="RDY33" s="7"/>
      <c r="RDZ33" s="7"/>
      <c r="REA33" s="7"/>
      <c r="REB33" s="7"/>
      <c r="REC33" s="7"/>
      <c r="RED33" s="7"/>
      <c r="REE33" s="7"/>
      <c r="REF33" s="7"/>
      <c r="REG33" s="7"/>
      <c r="REH33" s="7"/>
      <c r="REI33" s="7"/>
      <c r="REJ33" s="7"/>
      <c r="REL33" s="7"/>
      <c r="REM33" s="7"/>
      <c r="REN33" s="7"/>
      <c r="REO33" s="7"/>
      <c r="REP33" s="7"/>
      <c r="REQ33" s="7"/>
      <c r="RER33" s="7"/>
      <c r="RES33" s="7"/>
      <c r="RET33" s="7"/>
      <c r="REU33" s="7"/>
      <c r="REV33" s="7"/>
      <c r="REW33" s="7"/>
      <c r="REX33" s="7"/>
      <c r="REY33" s="7"/>
      <c r="REZ33" s="7"/>
      <c r="RFA33" s="7"/>
      <c r="RFB33" s="7"/>
      <c r="RFC33" s="7"/>
      <c r="RFD33" s="7"/>
      <c r="RFE33" s="7"/>
      <c r="RFF33" s="7"/>
      <c r="RFG33" s="7"/>
      <c r="RFH33" s="7"/>
      <c r="RFI33" s="7"/>
      <c r="RFJ33" s="7"/>
      <c r="RFK33" s="7"/>
      <c r="RFL33" s="7"/>
      <c r="RFM33" s="7"/>
      <c r="RFN33" s="7"/>
      <c r="RFO33" s="7"/>
      <c r="RFP33" s="7"/>
      <c r="RFQ33" s="7"/>
      <c r="RFR33" s="7"/>
      <c r="RFS33" s="7"/>
      <c r="RFT33" s="7"/>
      <c r="RFU33" s="7"/>
      <c r="RFV33" s="7"/>
      <c r="RFW33" s="7"/>
      <c r="RFX33" s="7"/>
      <c r="RFY33" s="7"/>
      <c r="RFZ33" s="7"/>
      <c r="RGA33" s="7"/>
      <c r="RGB33" s="7"/>
      <c r="RGC33" s="7"/>
      <c r="RGD33" s="7"/>
      <c r="RGE33" s="7"/>
      <c r="RGF33" s="7"/>
      <c r="RGG33" s="7"/>
      <c r="RGH33" s="7"/>
      <c r="RGI33" s="7"/>
      <c r="RGJ33" s="7"/>
      <c r="RGK33" s="7"/>
      <c r="RGL33" s="7"/>
      <c r="RGM33" s="7"/>
      <c r="RGN33" s="7"/>
      <c r="RGO33" s="7"/>
      <c r="RGP33" s="7"/>
      <c r="RGQ33" s="7"/>
      <c r="RGR33" s="7"/>
      <c r="RGS33" s="7"/>
      <c r="RGT33" s="7"/>
      <c r="RGU33" s="7"/>
      <c r="RGV33" s="7"/>
      <c r="RGW33" s="7"/>
      <c r="RGX33" s="7"/>
      <c r="RGY33" s="7"/>
      <c r="RGZ33" s="7"/>
      <c r="RHA33" s="7"/>
      <c r="RHB33" s="7"/>
      <c r="RHC33" s="7"/>
      <c r="RHD33" s="7"/>
      <c r="RHE33" s="7"/>
      <c r="RHF33" s="7"/>
      <c r="RHG33" s="7"/>
      <c r="RHH33" s="7"/>
      <c r="RHI33" s="7"/>
      <c r="RHJ33" s="7"/>
      <c r="RHK33" s="7"/>
      <c r="RHL33" s="7"/>
      <c r="RHM33" s="7"/>
      <c r="RHN33" s="7"/>
      <c r="RHO33" s="7"/>
      <c r="RHP33" s="7"/>
      <c r="RHQ33" s="7"/>
      <c r="RHR33" s="7"/>
      <c r="RHS33" s="7"/>
      <c r="RHT33" s="7"/>
      <c r="RHU33" s="7"/>
      <c r="RHV33" s="7"/>
      <c r="RHW33" s="7"/>
      <c r="RHX33" s="7"/>
      <c r="RHY33" s="7"/>
      <c r="RHZ33" s="7"/>
      <c r="RIA33" s="7"/>
      <c r="RIB33" s="7"/>
      <c r="RIC33" s="7"/>
      <c r="RID33" s="7"/>
      <c r="RIE33" s="7"/>
      <c r="RIF33" s="7"/>
      <c r="RIG33" s="7"/>
      <c r="RIH33" s="7"/>
      <c r="RII33" s="7"/>
      <c r="RIJ33" s="7"/>
      <c r="RIK33" s="7"/>
      <c r="RIL33" s="7"/>
      <c r="RIM33" s="7"/>
      <c r="RIN33" s="7"/>
      <c r="RIO33" s="7"/>
      <c r="RIP33" s="7"/>
      <c r="RIQ33" s="7"/>
      <c r="RIR33" s="7"/>
      <c r="RIS33" s="7"/>
      <c r="RIT33" s="7"/>
      <c r="RIU33" s="7"/>
      <c r="RIV33" s="7"/>
      <c r="RIW33" s="7"/>
      <c r="RIX33" s="7"/>
      <c r="RIY33" s="7"/>
      <c r="RIZ33" s="7"/>
      <c r="RJA33" s="7"/>
      <c r="RJB33" s="7"/>
      <c r="RJC33" s="7"/>
      <c r="RJD33" s="7"/>
      <c r="RJE33" s="7"/>
      <c r="RJF33" s="7"/>
      <c r="RJG33" s="7"/>
      <c r="RJH33" s="7"/>
      <c r="RJI33" s="7"/>
      <c r="RJJ33" s="7"/>
      <c r="RJK33" s="7"/>
      <c r="RJL33" s="7"/>
      <c r="RJM33" s="7"/>
      <c r="RJN33" s="7"/>
      <c r="RJO33" s="7"/>
      <c r="RJP33" s="7"/>
      <c r="RJQ33" s="7"/>
      <c r="RJR33" s="7"/>
      <c r="RJS33" s="7"/>
      <c r="RJT33" s="7"/>
      <c r="RJU33" s="7"/>
      <c r="RJV33" s="7"/>
      <c r="RJW33" s="7"/>
      <c r="RJX33" s="7"/>
      <c r="RJY33" s="7"/>
      <c r="RJZ33" s="7"/>
      <c r="RKA33" s="7"/>
      <c r="RKB33" s="7"/>
      <c r="RKC33" s="7"/>
      <c r="RKD33" s="7"/>
      <c r="RKE33" s="7"/>
      <c r="RKF33" s="7"/>
      <c r="RKG33" s="7"/>
      <c r="RKH33" s="7"/>
      <c r="RKI33" s="7"/>
      <c r="RKJ33" s="7"/>
      <c r="RKK33" s="7"/>
      <c r="RKL33" s="7"/>
      <c r="RKM33" s="7"/>
      <c r="RKN33" s="7"/>
      <c r="RKO33" s="7"/>
      <c r="RKP33" s="7"/>
      <c r="RKQ33" s="7"/>
      <c r="RKR33" s="7"/>
      <c r="RKS33" s="7"/>
      <c r="RKT33" s="7"/>
      <c r="RKU33" s="7"/>
      <c r="RKV33" s="7"/>
      <c r="RKW33" s="7"/>
      <c r="RKX33" s="7"/>
      <c r="RKY33" s="7"/>
      <c r="RKZ33" s="7"/>
      <c r="RLA33" s="7"/>
      <c r="RLB33" s="7"/>
      <c r="RLC33" s="7"/>
      <c r="RLD33" s="7"/>
      <c r="RLE33" s="7"/>
      <c r="RLF33" s="7"/>
      <c r="RLG33" s="7"/>
      <c r="RLH33" s="7"/>
      <c r="RLI33" s="7"/>
      <c r="RLJ33" s="7"/>
      <c r="RLK33" s="7"/>
      <c r="RLL33" s="7"/>
      <c r="RLM33" s="7"/>
      <c r="RLN33" s="7"/>
      <c r="RLO33" s="7"/>
      <c r="RLP33" s="7"/>
      <c r="RLQ33" s="7"/>
      <c r="RLR33" s="7"/>
      <c r="RLS33" s="7"/>
      <c r="RLT33" s="7"/>
      <c r="RLU33" s="7"/>
      <c r="RLV33" s="7"/>
      <c r="RLW33" s="7"/>
      <c r="RLX33" s="7"/>
      <c r="RLY33" s="7"/>
      <c r="RLZ33" s="7"/>
      <c r="RMA33" s="7"/>
      <c r="RMB33" s="7"/>
      <c r="RMC33" s="7"/>
      <c r="RMD33" s="7"/>
      <c r="RME33" s="7"/>
      <c r="RMF33" s="7"/>
      <c r="RMG33" s="7"/>
      <c r="RMH33" s="7"/>
      <c r="RMI33" s="7"/>
      <c r="RMJ33" s="7"/>
      <c r="RMK33" s="7"/>
      <c r="RML33" s="7"/>
      <c r="RMM33" s="7"/>
      <c r="RMN33" s="7"/>
      <c r="RMO33" s="7"/>
      <c r="RMP33" s="7"/>
      <c r="RMQ33" s="7"/>
      <c r="RMR33" s="7"/>
      <c r="RMS33" s="7"/>
      <c r="RMT33" s="7"/>
      <c r="RMU33" s="7"/>
      <c r="RMV33" s="7"/>
      <c r="RMW33" s="7"/>
      <c r="RMX33" s="7"/>
      <c r="RMY33" s="7"/>
      <c r="RMZ33" s="7"/>
      <c r="RNA33" s="7"/>
      <c r="RNB33" s="7"/>
      <c r="RNC33" s="7"/>
      <c r="RND33" s="7"/>
      <c r="RNE33" s="7"/>
      <c r="RNF33" s="7"/>
      <c r="RNG33" s="7"/>
      <c r="RNH33" s="7"/>
      <c r="RNI33" s="7"/>
      <c r="RNJ33" s="7"/>
      <c r="RNK33" s="7"/>
      <c r="RNL33" s="7"/>
      <c r="RNM33" s="7"/>
      <c r="RNN33" s="7"/>
      <c r="RNO33" s="7"/>
      <c r="RNP33" s="7"/>
      <c r="RNQ33" s="7"/>
      <c r="RNR33" s="7"/>
      <c r="RNS33" s="7"/>
      <c r="RNT33" s="7"/>
      <c r="RNU33" s="7"/>
      <c r="RNV33" s="7"/>
      <c r="RNW33" s="7"/>
      <c r="RNX33" s="7"/>
      <c r="RNY33" s="7"/>
      <c r="RNZ33" s="7"/>
      <c r="ROA33" s="7"/>
      <c r="ROB33" s="7"/>
      <c r="ROC33" s="7"/>
      <c r="ROD33" s="7"/>
      <c r="ROE33" s="7"/>
      <c r="ROF33" s="7"/>
      <c r="ROH33" s="7"/>
      <c r="ROI33" s="7"/>
      <c r="ROJ33" s="7"/>
      <c r="ROK33" s="7"/>
      <c r="ROL33" s="7"/>
      <c r="ROM33" s="7"/>
      <c r="RON33" s="7"/>
      <c r="ROO33" s="7"/>
      <c r="ROP33" s="7"/>
      <c r="ROQ33" s="7"/>
      <c r="ROR33" s="7"/>
      <c r="ROS33" s="7"/>
      <c r="ROT33" s="7"/>
      <c r="ROU33" s="7"/>
      <c r="ROV33" s="7"/>
      <c r="ROW33" s="7"/>
      <c r="ROX33" s="7"/>
      <c r="ROY33" s="7"/>
      <c r="ROZ33" s="7"/>
      <c r="RPA33" s="7"/>
      <c r="RPB33" s="7"/>
      <c r="RPC33" s="7"/>
      <c r="RPD33" s="7"/>
      <c r="RPE33" s="7"/>
      <c r="RPF33" s="7"/>
      <c r="RPG33" s="7"/>
      <c r="RPH33" s="7"/>
      <c r="RPI33" s="7"/>
      <c r="RPJ33" s="7"/>
      <c r="RPK33" s="7"/>
      <c r="RPL33" s="7"/>
      <c r="RPM33" s="7"/>
      <c r="RPN33" s="7"/>
      <c r="RPO33" s="7"/>
      <c r="RPP33" s="7"/>
      <c r="RPQ33" s="7"/>
      <c r="RPR33" s="7"/>
      <c r="RPS33" s="7"/>
      <c r="RPT33" s="7"/>
      <c r="RPU33" s="7"/>
      <c r="RPV33" s="7"/>
      <c r="RPW33" s="7"/>
      <c r="RPX33" s="7"/>
      <c r="RPY33" s="7"/>
      <c r="RPZ33" s="7"/>
      <c r="RQA33" s="7"/>
      <c r="RQB33" s="7"/>
      <c r="RQC33" s="7"/>
      <c r="RQD33" s="7"/>
      <c r="RQE33" s="7"/>
      <c r="RQF33" s="7"/>
      <c r="RQG33" s="7"/>
      <c r="RQH33" s="7"/>
      <c r="RQI33" s="7"/>
      <c r="RQJ33" s="7"/>
      <c r="RQK33" s="7"/>
      <c r="RQL33" s="7"/>
      <c r="RQM33" s="7"/>
      <c r="RQN33" s="7"/>
      <c r="RQO33" s="7"/>
      <c r="RQP33" s="7"/>
      <c r="RQQ33" s="7"/>
      <c r="RQR33" s="7"/>
      <c r="RQS33" s="7"/>
      <c r="RQT33" s="7"/>
      <c r="RQU33" s="7"/>
      <c r="RQV33" s="7"/>
      <c r="RQW33" s="7"/>
      <c r="RQX33" s="7"/>
      <c r="RQY33" s="7"/>
      <c r="RQZ33" s="7"/>
      <c r="RRA33" s="7"/>
      <c r="RRB33" s="7"/>
      <c r="RRC33" s="7"/>
      <c r="RRD33" s="7"/>
      <c r="RRE33" s="7"/>
      <c r="RRF33" s="7"/>
      <c r="RRG33" s="7"/>
      <c r="RRH33" s="7"/>
      <c r="RRI33" s="7"/>
      <c r="RRJ33" s="7"/>
      <c r="RRK33" s="7"/>
      <c r="RRL33" s="7"/>
      <c r="RRM33" s="7"/>
      <c r="RRN33" s="7"/>
      <c r="RRO33" s="7"/>
      <c r="RRP33" s="7"/>
      <c r="RRQ33" s="7"/>
      <c r="RRR33" s="7"/>
      <c r="RRS33" s="7"/>
      <c r="RRT33" s="7"/>
      <c r="RRU33" s="7"/>
      <c r="RRV33" s="7"/>
      <c r="RRW33" s="7"/>
      <c r="RRX33" s="7"/>
      <c r="RRY33" s="7"/>
      <c r="RRZ33" s="7"/>
      <c r="RSA33" s="7"/>
      <c r="RSB33" s="7"/>
      <c r="RSC33" s="7"/>
      <c r="RSD33" s="7"/>
      <c r="RSE33" s="7"/>
      <c r="RSF33" s="7"/>
      <c r="RSG33" s="7"/>
      <c r="RSH33" s="7"/>
      <c r="RSI33" s="7"/>
      <c r="RSJ33" s="7"/>
      <c r="RSK33" s="7"/>
      <c r="RSL33" s="7"/>
      <c r="RSM33" s="7"/>
      <c r="RSN33" s="7"/>
      <c r="RSO33" s="7"/>
      <c r="RSP33" s="7"/>
      <c r="RSQ33" s="7"/>
      <c r="RSR33" s="7"/>
      <c r="RSS33" s="7"/>
      <c r="RST33" s="7"/>
      <c r="RSU33" s="7"/>
      <c r="RSV33" s="7"/>
      <c r="RSW33" s="7"/>
      <c r="RSX33" s="7"/>
      <c r="RSY33" s="7"/>
      <c r="RSZ33" s="7"/>
      <c r="RTA33" s="7"/>
      <c r="RTB33" s="7"/>
      <c r="RTC33" s="7"/>
      <c r="RTD33" s="7"/>
      <c r="RTE33" s="7"/>
      <c r="RTF33" s="7"/>
      <c r="RTG33" s="7"/>
      <c r="RTH33" s="7"/>
      <c r="RTI33" s="7"/>
      <c r="RTJ33" s="7"/>
      <c r="RTK33" s="7"/>
      <c r="RTL33" s="7"/>
      <c r="RTM33" s="7"/>
      <c r="RTN33" s="7"/>
      <c r="RTO33" s="7"/>
      <c r="RTP33" s="7"/>
      <c r="RTQ33" s="7"/>
      <c r="RTR33" s="7"/>
      <c r="RTS33" s="7"/>
      <c r="RTT33" s="7"/>
      <c r="RTU33" s="7"/>
      <c r="RTV33" s="7"/>
      <c r="RTW33" s="7"/>
      <c r="RTX33" s="7"/>
      <c r="RTY33" s="7"/>
      <c r="RTZ33" s="7"/>
      <c r="RUA33" s="7"/>
      <c r="RUB33" s="7"/>
      <c r="RUC33" s="7"/>
      <c r="RUD33" s="7"/>
      <c r="RUE33" s="7"/>
      <c r="RUF33" s="7"/>
      <c r="RUG33" s="7"/>
      <c r="RUH33" s="7"/>
      <c r="RUI33" s="7"/>
      <c r="RUJ33" s="7"/>
      <c r="RUK33" s="7"/>
      <c r="RUL33" s="7"/>
      <c r="RUM33" s="7"/>
      <c r="RUN33" s="7"/>
      <c r="RUO33" s="7"/>
      <c r="RUP33" s="7"/>
      <c r="RUQ33" s="7"/>
      <c r="RUR33" s="7"/>
      <c r="RUS33" s="7"/>
      <c r="RUT33" s="7"/>
      <c r="RUU33" s="7"/>
      <c r="RUV33" s="7"/>
      <c r="RUW33" s="7"/>
      <c r="RUX33" s="7"/>
      <c r="RUY33" s="7"/>
      <c r="RUZ33" s="7"/>
      <c r="RVA33" s="7"/>
      <c r="RVB33" s="7"/>
      <c r="RVC33" s="7"/>
      <c r="RVD33" s="7"/>
      <c r="RVE33" s="7"/>
      <c r="RVF33" s="7"/>
      <c r="RVG33" s="7"/>
      <c r="RVH33" s="7"/>
      <c r="RVI33" s="7"/>
      <c r="RVJ33" s="7"/>
      <c r="RVK33" s="7"/>
      <c r="RVL33" s="7"/>
      <c r="RVM33" s="7"/>
      <c r="RVN33" s="7"/>
      <c r="RVO33" s="7"/>
      <c r="RVP33" s="7"/>
      <c r="RVQ33" s="7"/>
      <c r="RVR33" s="7"/>
      <c r="RVS33" s="7"/>
      <c r="RVT33" s="7"/>
      <c r="RVU33" s="7"/>
      <c r="RVV33" s="7"/>
      <c r="RVW33" s="7"/>
      <c r="RVX33" s="7"/>
      <c r="RVY33" s="7"/>
      <c r="RVZ33" s="7"/>
      <c r="RWA33" s="7"/>
      <c r="RWB33" s="7"/>
      <c r="RWC33" s="7"/>
      <c r="RWD33" s="7"/>
      <c r="RWE33" s="7"/>
      <c r="RWF33" s="7"/>
      <c r="RWG33" s="7"/>
      <c r="RWH33" s="7"/>
      <c r="RWI33" s="7"/>
      <c r="RWJ33" s="7"/>
      <c r="RWK33" s="7"/>
      <c r="RWL33" s="7"/>
      <c r="RWM33" s="7"/>
      <c r="RWN33" s="7"/>
      <c r="RWO33" s="7"/>
      <c r="RWP33" s="7"/>
      <c r="RWQ33" s="7"/>
      <c r="RWR33" s="7"/>
      <c r="RWS33" s="7"/>
      <c r="RWT33" s="7"/>
      <c r="RWU33" s="7"/>
      <c r="RWV33" s="7"/>
      <c r="RWW33" s="7"/>
      <c r="RWX33" s="7"/>
      <c r="RWY33" s="7"/>
      <c r="RWZ33" s="7"/>
      <c r="RXA33" s="7"/>
      <c r="RXB33" s="7"/>
      <c r="RXC33" s="7"/>
      <c r="RXD33" s="7"/>
      <c r="RXE33" s="7"/>
      <c r="RXF33" s="7"/>
      <c r="RXG33" s="7"/>
      <c r="RXH33" s="7"/>
      <c r="RXI33" s="7"/>
      <c r="RXJ33" s="7"/>
      <c r="RXK33" s="7"/>
      <c r="RXL33" s="7"/>
      <c r="RXM33" s="7"/>
      <c r="RXN33" s="7"/>
      <c r="RXO33" s="7"/>
      <c r="RXP33" s="7"/>
      <c r="RXQ33" s="7"/>
      <c r="RXR33" s="7"/>
      <c r="RXS33" s="7"/>
      <c r="RXT33" s="7"/>
      <c r="RXU33" s="7"/>
      <c r="RXV33" s="7"/>
      <c r="RXW33" s="7"/>
      <c r="RXX33" s="7"/>
      <c r="RXY33" s="7"/>
      <c r="RXZ33" s="7"/>
      <c r="RYA33" s="7"/>
      <c r="RYB33" s="7"/>
      <c r="RYD33" s="7"/>
      <c r="RYE33" s="7"/>
      <c r="RYF33" s="7"/>
      <c r="RYG33" s="7"/>
      <c r="RYH33" s="7"/>
      <c r="RYI33" s="7"/>
      <c r="RYJ33" s="7"/>
      <c r="RYK33" s="7"/>
      <c r="RYL33" s="7"/>
      <c r="RYM33" s="7"/>
      <c r="RYN33" s="7"/>
      <c r="RYO33" s="7"/>
      <c r="RYP33" s="7"/>
      <c r="RYQ33" s="7"/>
      <c r="RYR33" s="7"/>
      <c r="RYS33" s="7"/>
      <c r="RYT33" s="7"/>
      <c r="RYU33" s="7"/>
      <c r="RYV33" s="7"/>
      <c r="RYW33" s="7"/>
      <c r="RYX33" s="7"/>
      <c r="RYY33" s="7"/>
      <c r="RYZ33" s="7"/>
      <c r="RZA33" s="7"/>
      <c r="RZB33" s="7"/>
      <c r="RZC33" s="7"/>
      <c r="RZD33" s="7"/>
      <c r="RZE33" s="7"/>
      <c r="RZF33" s="7"/>
      <c r="RZG33" s="7"/>
      <c r="RZH33" s="7"/>
      <c r="RZI33" s="7"/>
      <c r="RZJ33" s="7"/>
      <c r="RZK33" s="7"/>
      <c r="RZL33" s="7"/>
      <c r="RZM33" s="7"/>
      <c r="RZN33" s="7"/>
      <c r="RZO33" s="7"/>
      <c r="RZP33" s="7"/>
      <c r="RZQ33" s="7"/>
      <c r="RZR33" s="7"/>
      <c r="RZS33" s="7"/>
      <c r="RZT33" s="7"/>
      <c r="RZU33" s="7"/>
      <c r="RZV33" s="7"/>
      <c r="RZW33" s="7"/>
      <c r="RZX33" s="7"/>
      <c r="RZY33" s="7"/>
      <c r="RZZ33" s="7"/>
      <c r="SAA33" s="7"/>
      <c r="SAB33" s="7"/>
      <c r="SAC33" s="7"/>
      <c r="SAD33" s="7"/>
      <c r="SAE33" s="7"/>
      <c r="SAF33" s="7"/>
      <c r="SAG33" s="7"/>
      <c r="SAH33" s="7"/>
      <c r="SAI33" s="7"/>
      <c r="SAJ33" s="7"/>
      <c r="SAK33" s="7"/>
      <c r="SAL33" s="7"/>
      <c r="SAM33" s="7"/>
      <c r="SAN33" s="7"/>
      <c r="SAO33" s="7"/>
      <c r="SAP33" s="7"/>
      <c r="SAQ33" s="7"/>
      <c r="SAR33" s="7"/>
      <c r="SAS33" s="7"/>
      <c r="SAT33" s="7"/>
      <c r="SAU33" s="7"/>
      <c r="SAV33" s="7"/>
      <c r="SAW33" s="7"/>
      <c r="SAX33" s="7"/>
      <c r="SAY33" s="7"/>
      <c r="SAZ33" s="7"/>
      <c r="SBA33" s="7"/>
      <c r="SBB33" s="7"/>
      <c r="SBC33" s="7"/>
      <c r="SBD33" s="7"/>
      <c r="SBE33" s="7"/>
      <c r="SBF33" s="7"/>
      <c r="SBG33" s="7"/>
      <c r="SBH33" s="7"/>
      <c r="SBI33" s="7"/>
      <c r="SBJ33" s="7"/>
      <c r="SBK33" s="7"/>
      <c r="SBL33" s="7"/>
      <c r="SBM33" s="7"/>
      <c r="SBN33" s="7"/>
      <c r="SBO33" s="7"/>
      <c r="SBP33" s="7"/>
      <c r="SBQ33" s="7"/>
      <c r="SBR33" s="7"/>
      <c r="SBS33" s="7"/>
      <c r="SBT33" s="7"/>
      <c r="SBU33" s="7"/>
      <c r="SBV33" s="7"/>
      <c r="SBW33" s="7"/>
      <c r="SBX33" s="7"/>
      <c r="SBY33" s="7"/>
      <c r="SBZ33" s="7"/>
      <c r="SCA33" s="7"/>
      <c r="SCB33" s="7"/>
      <c r="SCC33" s="7"/>
      <c r="SCD33" s="7"/>
      <c r="SCE33" s="7"/>
      <c r="SCF33" s="7"/>
      <c r="SCG33" s="7"/>
      <c r="SCH33" s="7"/>
      <c r="SCI33" s="7"/>
      <c r="SCJ33" s="7"/>
      <c r="SCK33" s="7"/>
      <c r="SCL33" s="7"/>
      <c r="SCM33" s="7"/>
      <c r="SCN33" s="7"/>
      <c r="SCO33" s="7"/>
      <c r="SCP33" s="7"/>
      <c r="SCQ33" s="7"/>
      <c r="SCR33" s="7"/>
      <c r="SCS33" s="7"/>
      <c r="SCT33" s="7"/>
      <c r="SCU33" s="7"/>
      <c r="SCV33" s="7"/>
      <c r="SCW33" s="7"/>
      <c r="SCX33" s="7"/>
      <c r="SCY33" s="7"/>
      <c r="SCZ33" s="7"/>
      <c r="SDA33" s="7"/>
      <c r="SDB33" s="7"/>
      <c r="SDC33" s="7"/>
      <c r="SDD33" s="7"/>
      <c r="SDE33" s="7"/>
      <c r="SDF33" s="7"/>
      <c r="SDG33" s="7"/>
      <c r="SDH33" s="7"/>
      <c r="SDI33" s="7"/>
      <c r="SDJ33" s="7"/>
      <c r="SDK33" s="7"/>
      <c r="SDL33" s="7"/>
      <c r="SDM33" s="7"/>
      <c r="SDN33" s="7"/>
      <c r="SDO33" s="7"/>
      <c r="SDP33" s="7"/>
      <c r="SDQ33" s="7"/>
      <c r="SDR33" s="7"/>
      <c r="SDS33" s="7"/>
      <c r="SDT33" s="7"/>
      <c r="SDU33" s="7"/>
      <c r="SDV33" s="7"/>
      <c r="SDW33" s="7"/>
      <c r="SDX33" s="7"/>
      <c r="SDY33" s="7"/>
      <c r="SDZ33" s="7"/>
      <c r="SEA33" s="7"/>
      <c r="SEB33" s="7"/>
      <c r="SEC33" s="7"/>
      <c r="SED33" s="7"/>
      <c r="SEE33" s="7"/>
      <c r="SEF33" s="7"/>
      <c r="SEG33" s="7"/>
      <c r="SEH33" s="7"/>
      <c r="SEI33" s="7"/>
      <c r="SEJ33" s="7"/>
      <c r="SEK33" s="7"/>
      <c r="SEL33" s="7"/>
      <c r="SEM33" s="7"/>
      <c r="SEN33" s="7"/>
      <c r="SEO33" s="7"/>
      <c r="SEP33" s="7"/>
      <c r="SEQ33" s="7"/>
      <c r="SER33" s="7"/>
      <c r="SES33" s="7"/>
      <c r="SET33" s="7"/>
      <c r="SEU33" s="7"/>
      <c r="SEV33" s="7"/>
      <c r="SEW33" s="7"/>
      <c r="SEX33" s="7"/>
      <c r="SEY33" s="7"/>
      <c r="SEZ33" s="7"/>
      <c r="SFA33" s="7"/>
      <c r="SFB33" s="7"/>
      <c r="SFC33" s="7"/>
      <c r="SFD33" s="7"/>
      <c r="SFE33" s="7"/>
      <c r="SFF33" s="7"/>
      <c r="SFG33" s="7"/>
      <c r="SFH33" s="7"/>
      <c r="SFI33" s="7"/>
      <c r="SFJ33" s="7"/>
      <c r="SFK33" s="7"/>
      <c r="SFL33" s="7"/>
      <c r="SFM33" s="7"/>
      <c r="SFN33" s="7"/>
      <c r="SFO33" s="7"/>
      <c r="SFP33" s="7"/>
      <c r="SFQ33" s="7"/>
      <c r="SFR33" s="7"/>
      <c r="SFS33" s="7"/>
      <c r="SFT33" s="7"/>
      <c r="SFU33" s="7"/>
      <c r="SFV33" s="7"/>
      <c r="SFW33" s="7"/>
      <c r="SFX33" s="7"/>
      <c r="SFY33" s="7"/>
      <c r="SFZ33" s="7"/>
      <c r="SGA33" s="7"/>
      <c r="SGB33" s="7"/>
      <c r="SGC33" s="7"/>
      <c r="SGD33" s="7"/>
      <c r="SGE33" s="7"/>
      <c r="SGF33" s="7"/>
      <c r="SGG33" s="7"/>
      <c r="SGH33" s="7"/>
      <c r="SGI33" s="7"/>
      <c r="SGJ33" s="7"/>
      <c r="SGK33" s="7"/>
      <c r="SGL33" s="7"/>
      <c r="SGM33" s="7"/>
      <c r="SGN33" s="7"/>
      <c r="SGO33" s="7"/>
      <c r="SGP33" s="7"/>
      <c r="SGQ33" s="7"/>
      <c r="SGR33" s="7"/>
      <c r="SGS33" s="7"/>
      <c r="SGT33" s="7"/>
      <c r="SGU33" s="7"/>
      <c r="SGV33" s="7"/>
      <c r="SGW33" s="7"/>
      <c r="SGX33" s="7"/>
      <c r="SGY33" s="7"/>
      <c r="SGZ33" s="7"/>
      <c r="SHA33" s="7"/>
      <c r="SHB33" s="7"/>
      <c r="SHC33" s="7"/>
      <c r="SHD33" s="7"/>
      <c r="SHE33" s="7"/>
      <c r="SHF33" s="7"/>
      <c r="SHG33" s="7"/>
      <c r="SHH33" s="7"/>
      <c r="SHI33" s="7"/>
      <c r="SHJ33" s="7"/>
      <c r="SHK33" s="7"/>
      <c r="SHL33" s="7"/>
      <c r="SHM33" s="7"/>
      <c r="SHN33" s="7"/>
      <c r="SHO33" s="7"/>
      <c r="SHP33" s="7"/>
      <c r="SHQ33" s="7"/>
      <c r="SHR33" s="7"/>
      <c r="SHS33" s="7"/>
      <c r="SHT33" s="7"/>
      <c r="SHU33" s="7"/>
      <c r="SHV33" s="7"/>
      <c r="SHW33" s="7"/>
      <c r="SHX33" s="7"/>
      <c r="SHZ33" s="7"/>
      <c r="SIA33" s="7"/>
      <c r="SIB33" s="7"/>
      <c r="SIC33" s="7"/>
      <c r="SID33" s="7"/>
      <c r="SIE33" s="7"/>
      <c r="SIF33" s="7"/>
      <c r="SIG33" s="7"/>
      <c r="SIH33" s="7"/>
      <c r="SII33" s="7"/>
      <c r="SIJ33" s="7"/>
      <c r="SIK33" s="7"/>
      <c r="SIL33" s="7"/>
      <c r="SIM33" s="7"/>
      <c r="SIN33" s="7"/>
      <c r="SIO33" s="7"/>
      <c r="SIP33" s="7"/>
      <c r="SIQ33" s="7"/>
      <c r="SIR33" s="7"/>
      <c r="SIS33" s="7"/>
      <c r="SIT33" s="7"/>
      <c r="SIU33" s="7"/>
      <c r="SIV33" s="7"/>
      <c r="SIW33" s="7"/>
      <c r="SIX33" s="7"/>
      <c r="SIY33" s="7"/>
      <c r="SIZ33" s="7"/>
      <c r="SJA33" s="7"/>
      <c r="SJB33" s="7"/>
      <c r="SJC33" s="7"/>
      <c r="SJD33" s="7"/>
      <c r="SJE33" s="7"/>
      <c r="SJF33" s="7"/>
      <c r="SJG33" s="7"/>
      <c r="SJH33" s="7"/>
      <c r="SJI33" s="7"/>
      <c r="SJJ33" s="7"/>
      <c r="SJK33" s="7"/>
      <c r="SJL33" s="7"/>
      <c r="SJM33" s="7"/>
      <c r="SJN33" s="7"/>
      <c r="SJO33" s="7"/>
      <c r="SJP33" s="7"/>
      <c r="SJQ33" s="7"/>
      <c r="SJR33" s="7"/>
      <c r="SJS33" s="7"/>
      <c r="SJT33" s="7"/>
      <c r="SJU33" s="7"/>
      <c r="SJV33" s="7"/>
      <c r="SJW33" s="7"/>
      <c r="SJX33" s="7"/>
      <c r="SJY33" s="7"/>
      <c r="SJZ33" s="7"/>
      <c r="SKA33" s="7"/>
      <c r="SKB33" s="7"/>
      <c r="SKC33" s="7"/>
      <c r="SKD33" s="7"/>
      <c r="SKE33" s="7"/>
      <c r="SKF33" s="7"/>
      <c r="SKG33" s="7"/>
      <c r="SKH33" s="7"/>
      <c r="SKI33" s="7"/>
      <c r="SKJ33" s="7"/>
      <c r="SKK33" s="7"/>
      <c r="SKL33" s="7"/>
      <c r="SKM33" s="7"/>
      <c r="SKN33" s="7"/>
      <c r="SKO33" s="7"/>
      <c r="SKP33" s="7"/>
      <c r="SKQ33" s="7"/>
      <c r="SKR33" s="7"/>
      <c r="SKS33" s="7"/>
      <c r="SKT33" s="7"/>
      <c r="SKU33" s="7"/>
      <c r="SKV33" s="7"/>
      <c r="SKW33" s="7"/>
      <c r="SKX33" s="7"/>
      <c r="SKY33" s="7"/>
      <c r="SKZ33" s="7"/>
      <c r="SLA33" s="7"/>
      <c r="SLB33" s="7"/>
      <c r="SLC33" s="7"/>
      <c r="SLD33" s="7"/>
      <c r="SLE33" s="7"/>
      <c r="SLF33" s="7"/>
      <c r="SLG33" s="7"/>
      <c r="SLH33" s="7"/>
      <c r="SLI33" s="7"/>
      <c r="SLJ33" s="7"/>
      <c r="SLK33" s="7"/>
      <c r="SLL33" s="7"/>
      <c r="SLM33" s="7"/>
      <c r="SLN33" s="7"/>
      <c r="SLO33" s="7"/>
      <c r="SLP33" s="7"/>
      <c r="SLQ33" s="7"/>
      <c r="SLR33" s="7"/>
      <c r="SLS33" s="7"/>
      <c r="SLT33" s="7"/>
      <c r="SLU33" s="7"/>
      <c r="SLV33" s="7"/>
      <c r="SLW33" s="7"/>
      <c r="SLX33" s="7"/>
      <c r="SLY33" s="7"/>
      <c r="SLZ33" s="7"/>
      <c r="SMA33" s="7"/>
      <c r="SMB33" s="7"/>
      <c r="SMC33" s="7"/>
      <c r="SMD33" s="7"/>
      <c r="SME33" s="7"/>
      <c r="SMF33" s="7"/>
      <c r="SMG33" s="7"/>
      <c r="SMH33" s="7"/>
      <c r="SMI33" s="7"/>
      <c r="SMJ33" s="7"/>
      <c r="SMK33" s="7"/>
      <c r="SML33" s="7"/>
      <c r="SMM33" s="7"/>
      <c r="SMN33" s="7"/>
      <c r="SMO33" s="7"/>
      <c r="SMP33" s="7"/>
      <c r="SMQ33" s="7"/>
      <c r="SMR33" s="7"/>
      <c r="SMS33" s="7"/>
      <c r="SMT33" s="7"/>
      <c r="SMU33" s="7"/>
      <c r="SMV33" s="7"/>
      <c r="SMW33" s="7"/>
      <c r="SMX33" s="7"/>
      <c r="SMY33" s="7"/>
      <c r="SMZ33" s="7"/>
      <c r="SNA33" s="7"/>
      <c r="SNB33" s="7"/>
      <c r="SNC33" s="7"/>
      <c r="SND33" s="7"/>
      <c r="SNE33" s="7"/>
      <c r="SNF33" s="7"/>
      <c r="SNG33" s="7"/>
      <c r="SNH33" s="7"/>
      <c r="SNI33" s="7"/>
      <c r="SNJ33" s="7"/>
      <c r="SNK33" s="7"/>
      <c r="SNL33" s="7"/>
      <c r="SNM33" s="7"/>
      <c r="SNN33" s="7"/>
      <c r="SNO33" s="7"/>
      <c r="SNP33" s="7"/>
      <c r="SNQ33" s="7"/>
      <c r="SNR33" s="7"/>
      <c r="SNS33" s="7"/>
      <c r="SNT33" s="7"/>
      <c r="SNU33" s="7"/>
      <c r="SNV33" s="7"/>
      <c r="SNW33" s="7"/>
      <c r="SNX33" s="7"/>
      <c r="SNY33" s="7"/>
      <c r="SNZ33" s="7"/>
      <c r="SOA33" s="7"/>
      <c r="SOB33" s="7"/>
      <c r="SOC33" s="7"/>
      <c r="SOD33" s="7"/>
      <c r="SOE33" s="7"/>
      <c r="SOF33" s="7"/>
      <c r="SOG33" s="7"/>
      <c r="SOH33" s="7"/>
      <c r="SOI33" s="7"/>
      <c r="SOJ33" s="7"/>
      <c r="SOK33" s="7"/>
      <c r="SOL33" s="7"/>
      <c r="SOM33" s="7"/>
      <c r="SON33" s="7"/>
      <c r="SOO33" s="7"/>
      <c r="SOP33" s="7"/>
      <c r="SOQ33" s="7"/>
      <c r="SOR33" s="7"/>
      <c r="SOS33" s="7"/>
      <c r="SOT33" s="7"/>
      <c r="SOU33" s="7"/>
      <c r="SOV33" s="7"/>
      <c r="SOW33" s="7"/>
      <c r="SOX33" s="7"/>
      <c r="SOY33" s="7"/>
      <c r="SOZ33" s="7"/>
      <c r="SPA33" s="7"/>
      <c r="SPB33" s="7"/>
      <c r="SPC33" s="7"/>
      <c r="SPD33" s="7"/>
      <c r="SPE33" s="7"/>
      <c r="SPF33" s="7"/>
      <c r="SPG33" s="7"/>
      <c r="SPH33" s="7"/>
      <c r="SPI33" s="7"/>
      <c r="SPJ33" s="7"/>
      <c r="SPK33" s="7"/>
      <c r="SPL33" s="7"/>
      <c r="SPM33" s="7"/>
      <c r="SPN33" s="7"/>
      <c r="SPO33" s="7"/>
      <c r="SPP33" s="7"/>
      <c r="SPQ33" s="7"/>
      <c r="SPR33" s="7"/>
      <c r="SPS33" s="7"/>
      <c r="SPT33" s="7"/>
      <c r="SPU33" s="7"/>
      <c r="SPV33" s="7"/>
      <c r="SPW33" s="7"/>
      <c r="SPX33" s="7"/>
      <c r="SPY33" s="7"/>
      <c r="SPZ33" s="7"/>
      <c r="SQA33" s="7"/>
      <c r="SQB33" s="7"/>
      <c r="SQC33" s="7"/>
      <c r="SQD33" s="7"/>
      <c r="SQE33" s="7"/>
      <c r="SQF33" s="7"/>
      <c r="SQG33" s="7"/>
      <c r="SQH33" s="7"/>
      <c r="SQI33" s="7"/>
      <c r="SQJ33" s="7"/>
      <c r="SQK33" s="7"/>
      <c r="SQL33" s="7"/>
      <c r="SQM33" s="7"/>
      <c r="SQN33" s="7"/>
      <c r="SQO33" s="7"/>
      <c r="SQP33" s="7"/>
      <c r="SQQ33" s="7"/>
      <c r="SQR33" s="7"/>
      <c r="SQS33" s="7"/>
      <c r="SQT33" s="7"/>
      <c r="SQU33" s="7"/>
      <c r="SQV33" s="7"/>
      <c r="SQW33" s="7"/>
      <c r="SQX33" s="7"/>
      <c r="SQY33" s="7"/>
      <c r="SQZ33" s="7"/>
      <c r="SRA33" s="7"/>
      <c r="SRB33" s="7"/>
      <c r="SRC33" s="7"/>
      <c r="SRD33" s="7"/>
      <c r="SRE33" s="7"/>
      <c r="SRF33" s="7"/>
      <c r="SRG33" s="7"/>
      <c r="SRH33" s="7"/>
      <c r="SRI33" s="7"/>
      <c r="SRJ33" s="7"/>
      <c r="SRK33" s="7"/>
      <c r="SRL33" s="7"/>
      <c r="SRM33" s="7"/>
      <c r="SRN33" s="7"/>
      <c r="SRO33" s="7"/>
      <c r="SRP33" s="7"/>
      <c r="SRQ33" s="7"/>
      <c r="SRR33" s="7"/>
      <c r="SRS33" s="7"/>
      <c r="SRT33" s="7"/>
      <c r="SRV33" s="7"/>
      <c r="SRW33" s="7"/>
      <c r="SRX33" s="7"/>
      <c r="SRY33" s="7"/>
      <c r="SRZ33" s="7"/>
      <c r="SSA33" s="7"/>
      <c r="SSB33" s="7"/>
      <c r="SSC33" s="7"/>
      <c r="SSD33" s="7"/>
      <c r="SSE33" s="7"/>
      <c r="SSF33" s="7"/>
      <c r="SSG33" s="7"/>
      <c r="SSH33" s="7"/>
      <c r="SSI33" s="7"/>
      <c r="SSJ33" s="7"/>
      <c r="SSK33" s="7"/>
      <c r="SSL33" s="7"/>
      <c r="SSM33" s="7"/>
      <c r="SSN33" s="7"/>
      <c r="SSO33" s="7"/>
      <c r="SSP33" s="7"/>
      <c r="SSQ33" s="7"/>
      <c r="SSR33" s="7"/>
      <c r="SSS33" s="7"/>
      <c r="SST33" s="7"/>
      <c r="SSU33" s="7"/>
      <c r="SSV33" s="7"/>
      <c r="SSW33" s="7"/>
      <c r="SSX33" s="7"/>
      <c r="SSY33" s="7"/>
      <c r="SSZ33" s="7"/>
      <c r="STA33" s="7"/>
      <c r="STB33" s="7"/>
      <c r="STC33" s="7"/>
      <c r="STD33" s="7"/>
      <c r="STE33" s="7"/>
      <c r="STF33" s="7"/>
      <c r="STG33" s="7"/>
      <c r="STH33" s="7"/>
      <c r="STI33" s="7"/>
      <c r="STJ33" s="7"/>
      <c r="STK33" s="7"/>
      <c r="STL33" s="7"/>
      <c r="STM33" s="7"/>
      <c r="STN33" s="7"/>
      <c r="STO33" s="7"/>
      <c r="STP33" s="7"/>
      <c r="STQ33" s="7"/>
      <c r="STR33" s="7"/>
      <c r="STS33" s="7"/>
      <c r="STT33" s="7"/>
      <c r="STU33" s="7"/>
      <c r="STV33" s="7"/>
      <c r="STW33" s="7"/>
      <c r="STX33" s="7"/>
      <c r="STY33" s="7"/>
      <c r="STZ33" s="7"/>
      <c r="SUA33" s="7"/>
      <c r="SUB33" s="7"/>
      <c r="SUC33" s="7"/>
      <c r="SUD33" s="7"/>
      <c r="SUE33" s="7"/>
      <c r="SUF33" s="7"/>
      <c r="SUG33" s="7"/>
      <c r="SUH33" s="7"/>
      <c r="SUI33" s="7"/>
      <c r="SUJ33" s="7"/>
      <c r="SUK33" s="7"/>
      <c r="SUL33" s="7"/>
      <c r="SUM33" s="7"/>
      <c r="SUN33" s="7"/>
      <c r="SUO33" s="7"/>
      <c r="SUP33" s="7"/>
      <c r="SUQ33" s="7"/>
      <c r="SUR33" s="7"/>
      <c r="SUS33" s="7"/>
      <c r="SUT33" s="7"/>
      <c r="SUU33" s="7"/>
      <c r="SUV33" s="7"/>
      <c r="SUW33" s="7"/>
      <c r="SUX33" s="7"/>
      <c r="SUY33" s="7"/>
      <c r="SUZ33" s="7"/>
      <c r="SVA33" s="7"/>
      <c r="SVB33" s="7"/>
      <c r="SVC33" s="7"/>
      <c r="SVD33" s="7"/>
      <c r="SVE33" s="7"/>
      <c r="SVF33" s="7"/>
      <c r="SVG33" s="7"/>
      <c r="SVH33" s="7"/>
      <c r="SVI33" s="7"/>
      <c r="SVJ33" s="7"/>
      <c r="SVK33" s="7"/>
      <c r="SVL33" s="7"/>
      <c r="SVM33" s="7"/>
      <c r="SVN33" s="7"/>
      <c r="SVO33" s="7"/>
      <c r="SVP33" s="7"/>
      <c r="SVQ33" s="7"/>
      <c r="SVR33" s="7"/>
      <c r="SVS33" s="7"/>
      <c r="SVT33" s="7"/>
      <c r="SVU33" s="7"/>
      <c r="SVV33" s="7"/>
      <c r="SVW33" s="7"/>
      <c r="SVX33" s="7"/>
      <c r="SVY33" s="7"/>
      <c r="SVZ33" s="7"/>
      <c r="SWA33" s="7"/>
      <c r="SWB33" s="7"/>
      <c r="SWC33" s="7"/>
      <c r="SWD33" s="7"/>
      <c r="SWE33" s="7"/>
      <c r="SWF33" s="7"/>
      <c r="SWG33" s="7"/>
      <c r="SWH33" s="7"/>
      <c r="SWI33" s="7"/>
      <c r="SWJ33" s="7"/>
      <c r="SWK33" s="7"/>
      <c r="SWL33" s="7"/>
      <c r="SWM33" s="7"/>
      <c r="SWN33" s="7"/>
      <c r="SWO33" s="7"/>
      <c r="SWP33" s="7"/>
      <c r="SWQ33" s="7"/>
      <c r="SWR33" s="7"/>
      <c r="SWS33" s="7"/>
      <c r="SWT33" s="7"/>
      <c r="SWU33" s="7"/>
      <c r="SWV33" s="7"/>
      <c r="SWW33" s="7"/>
      <c r="SWX33" s="7"/>
      <c r="SWY33" s="7"/>
      <c r="SWZ33" s="7"/>
      <c r="SXA33" s="7"/>
      <c r="SXB33" s="7"/>
      <c r="SXC33" s="7"/>
      <c r="SXD33" s="7"/>
      <c r="SXE33" s="7"/>
      <c r="SXF33" s="7"/>
      <c r="SXG33" s="7"/>
      <c r="SXH33" s="7"/>
      <c r="SXI33" s="7"/>
      <c r="SXJ33" s="7"/>
      <c r="SXK33" s="7"/>
      <c r="SXL33" s="7"/>
      <c r="SXM33" s="7"/>
      <c r="SXN33" s="7"/>
      <c r="SXO33" s="7"/>
      <c r="SXP33" s="7"/>
      <c r="SXQ33" s="7"/>
      <c r="SXR33" s="7"/>
      <c r="SXS33" s="7"/>
      <c r="SXT33" s="7"/>
      <c r="SXU33" s="7"/>
      <c r="SXV33" s="7"/>
      <c r="SXW33" s="7"/>
      <c r="SXX33" s="7"/>
      <c r="SXY33" s="7"/>
      <c r="SXZ33" s="7"/>
      <c r="SYA33" s="7"/>
      <c r="SYB33" s="7"/>
      <c r="SYC33" s="7"/>
      <c r="SYD33" s="7"/>
      <c r="SYE33" s="7"/>
      <c r="SYF33" s="7"/>
      <c r="SYG33" s="7"/>
      <c r="SYH33" s="7"/>
      <c r="SYI33" s="7"/>
      <c r="SYJ33" s="7"/>
      <c r="SYK33" s="7"/>
      <c r="SYL33" s="7"/>
      <c r="SYM33" s="7"/>
      <c r="SYN33" s="7"/>
      <c r="SYO33" s="7"/>
      <c r="SYP33" s="7"/>
      <c r="SYQ33" s="7"/>
      <c r="SYR33" s="7"/>
      <c r="SYS33" s="7"/>
      <c r="SYT33" s="7"/>
      <c r="SYU33" s="7"/>
      <c r="SYV33" s="7"/>
      <c r="SYW33" s="7"/>
      <c r="SYX33" s="7"/>
      <c r="SYY33" s="7"/>
      <c r="SYZ33" s="7"/>
      <c r="SZA33" s="7"/>
      <c r="SZB33" s="7"/>
      <c r="SZC33" s="7"/>
      <c r="SZD33" s="7"/>
      <c r="SZE33" s="7"/>
      <c r="SZF33" s="7"/>
      <c r="SZG33" s="7"/>
      <c r="SZH33" s="7"/>
      <c r="SZI33" s="7"/>
      <c r="SZJ33" s="7"/>
      <c r="SZK33" s="7"/>
      <c r="SZL33" s="7"/>
      <c r="SZM33" s="7"/>
      <c r="SZN33" s="7"/>
      <c r="SZO33" s="7"/>
      <c r="SZP33" s="7"/>
      <c r="SZQ33" s="7"/>
      <c r="SZR33" s="7"/>
      <c r="SZS33" s="7"/>
      <c r="SZT33" s="7"/>
      <c r="SZU33" s="7"/>
      <c r="SZV33" s="7"/>
      <c r="SZW33" s="7"/>
      <c r="SZX33" s="7"/>
      <c r="SZY33" s="7"/>
      <c r="SZZ33" s="7"/>
      <c r="TAA33" s="7"/>
      <c r="TAB33" s="7"/>
      <c r="TAC33" s="7"/>
      <c r="TAD33" s="7"/>
      <c r="TAE33" s="7"/>
      <c r="TAF33" s="7"/>
      <c r="TAG33" s="7"/>
      <c r="TAH33" s="7"/>
      <c r="TAI33" s="7"/>
      <c r="TAJ33" s="7"/>
      <c r="TAK33" s="7"/>
      <c r="TAL33" s="7"/>
      <c r="TAM33" s="7"/>
      <c r="TAN33" s="7"/>
      <c r="TAO33" s="7"/>
      <c r="TAP33" s="7"/>
      <c r="TAQ33" s="7"/>
      <c r="TAR33" s="7"/>
      <c r="TAS33" s="7"/>
      <c r="TAT33" s="7"/>
      <c r="TAU33" s="7"/>
      <c r="TAV33" s="7"/>
      <c r="TAW33" s="7"/>
      <c r="TAX33" s="7"/>
      <c r="TAY33" s="7"/>
      <c r="TAZ33" s="7"/>
      <c r="TBA33" s="7"/>
      <c r="TBB33" s="7"/>
      <c r="TBC33" s="7"/>
      <c r="TBD33" s="7"/>
      <c r="TBE33" s="7"/>
      <c r="TBF33" s="7"/>
      <c r="TBG33" s="7"/>
      <c r="TBH33" s="7"/>
      <c r="TBI33" s="7"/>
      <c r="TBJ33" s="7"/>
      <c r="TBK33" s="7"/>
      <c r="TBL33" s="7"/>
      <c r="TBM33" s="7"/>
      <c r="TBN33" s="7"/>
      <c r="TBO33" s="7"/>
      <c r="TBP33" s="7"/>
      <c r="TBR33" s="7"/>
      <c r="TBS33" s="7"/>
      <c r="TBT33" s="7"/>
      <c r="TBU33" s="7"/>
      <c r="TBV33" s="7"/>
      <c r="TBW33" s="7"/>
      <c r="TBX33" s="7"/>
      <c r="TBY33" s="7"/>
      <c r="TBZ33" s="7"/>
      <c r="TCA33" s="7"/>
      <c r="TCB33" s="7"/>
      <c r="TCC33" s="7"/>
      <c r="TCD33" s="7"/>
      <c r="TCE33" s="7"/>
      <c r="TCF33" s="7"/>
      <c r="TCG33" s="7"/>
      <c r="TCH33" s="7"/>
      <c r="TCI33" s="7"/>
      <c r="TCJ33" s="7"/>
      <c r="TCK33" s="7"/>
      <c r="TCL33" s="7"/>
      <c r="TCM33" s="7"/>
      <c r="TCN33" s="7"/>
      <c r="TCO33" s="7"/>
      <c r="TCP33" s="7"/>
      <c r="TCQ33" s="7"/>
      <c r="TCR33" s="7"/>
      <c r="TCS33" s="7"/>
      <c r="TCT33" s="7"/>
      <c r="TCU33" s="7"/>
      <c r="TCV33" s="7"/>
      <c r="TCW33" s="7"/>
      <c r="TCX33" s="7"/>
      <c r="TCY33" s="7"/>
      <c r="TCZ33" s="7"/>
      <c r="TDA33" s="7"/>
      <c r="TDB33" s="7"/>
      <c r="TDC33" s="7"/>
      <c r="TDD33" s="7"/>
      <c r="TDE33" s="7"/>
      <c r="TDF33" s="7"/>
      <c r="TDG33" s="7"/>
      <c r="TDH33" s="7"/>
      <c r="TDI33" s="7"/>
      <c r="TDJ33" s="7"/>
      <c r="TDK33" s="7"/>
      <c r="TDL33" s="7"/>
      <c r="TDM33" s="7"/>
      <c r="TDN33" s="7"/>
      <c r="TDO33" s="7"/>
      <c r="TDP33" s="7"/>
      <c r="TDQ33" s="7"/>
      <c r="TDR33" s="7"/>
      <c r="TDS33" s="7"/>
      <c r="TDT33" s="7"/>
      <c r="TDU33" s="7"/>
      <c r="TDV33" s="7"/>
      <c r="TDW33" s="7"/>
      <c r="TDX33" s="7"/>
      <c r="TDY33" s="7"/>
      <c r="TDZ33" s="7"/>
      <c r="TEA33" s="7"/>
      <c r="TEB33" s="7"/>
      <c r="TEC33" s="7"/>
      <c r="TED33" s="7"/>
      <c r="TEE33" s="7"/>
      <c r="TEF33" s="7"/>
      <c r="TEG33" s="7"/>
      <c r="TEH33" s="7"/>
      <c r="TEI33" s="7"/>
      <c r="TEJ33" s="7"/>
      <c r="TEK33" s="7"/>
      <c r="TEL33" s="7"/>
      <c r="TEM33" s="7"/>
      <c r="TEN33" s="7"/>
      <c r="TEO33" s="7"/>
      <c r="TEP33" s="7"/>
      <c r="TEQ33" s="7"/>
      <c r="TER33" s="7"/>
      <c r="TES33" s="7"/>
      <c r="TET33" s="7"/>
      <c r="TEU33" s="7"/>
      <c r="TEV33" s="7"/>
      <c r="TEW33" s="7"/>
      <c r="TEX33" s="7"/>
      <c r="TEY33" s="7"/>
      <c r="TEZ33" s="7"/>
      <c r="TFA33" s="7"/>
      <c r="TFB33" s="7"/>
      <c r="TFC33" s="7"/>
      <c r="TFD33" s="7"/>
      <c r="TFE33" s="7"/>
      <c r="TFF33" s="7"/>
      <c r="TFG33" s="7"/>
      <c r="TFH33" s="7"/>
      <c r="TFI33" s="7"/>
      <c r="TFJ33" s="7"/>
      <c r="TFK33" s="7"/>
      <c r="TFL33" s="7"/>
      <c r="TFM33" s="7"/>
      <c r="TFN33" s="7"/>
      <c r="TFO33" s="7"/>
      <c r="TFP33" s="7"/>
      <c r="TFQ33" s="7"/>
      <c r="TFR33" s="7"/>
      <c r="TFS33" s="7"/>
      <c r="TFT33" s="7"/>
      <c r="TFU33" s="7"/>
      <c r="TFV33" s="7"/>
      <c r="TFW33" s="7"/>
      <c r="TFX33" s="7"/>
      <c r="TFY33" s="7"/>
      <c r="TFZ33" s="7"/>
      <c r="TGA33" s="7"/>
      <c r="TGB33" s="7"/>
      <c r="TGC33" s="7"/>
      <c r="TGD33" s="7"/>
      <c r="TGE33" s="7"/>
      <c r="TGF33" s="7"/>
      <c r="TGG33" s="7"/>
      <c r="TGH33" s="7"/>
      <c r="TGI33" s="7"/>
      <c r="TGJ33" s="7"/>
      <c r="TGK33" s="7"/>
      <c r="TGL33" s="7"/>
      <c r="TGM33" s="7"/>
      <c r="TGN33" s="7"/>
      <c r="TGO33" s="7"/>
      <c r="TGP33" s="7"/>
      <c r="TGQ33" s="7"/>
      <c r="TGR33" s="7"/>
      <c r="TGS33" s="7"/>
      <c r="TGT33" s="7"/>
      <c r="TGU33" s="7"/>
      <c r="TGV33" s="7"/>
      <c r="TGW33" s="7"/>
      <c r="TGX33" s="7"/>
      <c r="TGY33" s="7"/>
      <c r="TGZ33" s="7"/>
      <c r="THA33" s="7"/>
      <c r="THB33" s="7"/>
      <c r="THC33" s="7"/>
      <c r="THD33" s="7"/>
      <c r="THE33" s="7"/>
      <c r="THF33" s="7"/>
      <c r="THG33" s="7"/>
      <c r="THH33" s="7"/>
      <c r="THI33" s="7"/>
      <c r="THJ33" s="7"/>
      <c r="THK33" s="7"/>
      <c r="THL33" s="7"/>
      <c r="THM33" s="7"/>
      <c r="THN33" s="7"/>
      <c r="THO33" s="7"/>
      <c r="THP33" s="7"/>
      <c r="THQ33" s="7"/>
      <c r="THR33" s="7"/>
      <c r="THS33" s="7"/>
      <c r="THT33" s="7"/>
      <c r="THU33" s="7"/>
      <c r="THV33" s="7"/>
      <c r="THW33" s="7"/>
      <c r="THX33" s="7"/>
      <c r="THY33" s="7"/>
      <c r="THZ33" s="7"/>
      <c r="TIA33" s="7"/>
      <c r="TIB33" s="7"/>
      <c r="TIC33" s="7"/>
      <c r="TID33" s="7"/>
      <c r="TIE33" s="7"/>
      <c r="TIF33" s="7"/>
      <c r="TIG33" s="7"/>
      <c r="TIH33" s="7"/>
      <c r="TII33" s="7"/>
      <c r="TIJ33" s="7"/>
      <c r="TIK33" s="7"/>
      <c r="TIL33" s="7"/>
      <c r="TIM33" s="7"/>
      <c r="TIN33" s="7"/>
      <c r="TIO33" s="7"/>
      <c r="TIP33" s="7"/>
      <c r="TIQ33" s="7"/>
      <c r="TIR33" s="7"/>
      <c r="TIS33" s="7"/>
      <c r="TIT33" s="7"/>
      <c r="TIU33" s="7"/>
      <c r="TIV33" s="7"/>
      <c r="TIW33" s="7"/>
      <c r="TIX33" s="7"/>
      <c r="TIY33" s="7"/>
      <c r="TIZ33" s="7"/>
      <c r="TJA33" s="7"/>
      <c r="TJB33" s="7"/>
      <c r="TJC33" s="7"/>
      <c r="TJD33" s="7"/>
      <c r="TJE33" s="7"/>
      <c r="TJF33" s="7"/>
      <c r="TJG33" s="7"/>
      <c r="TJH33" s="7"/>
      <c r="TJI33" s="7"/>
      <c r="TJJ33" s="7"/>
      <c r="TJK33" s="7"/>
      <c r="TJL33" s="7"/>
      <c r="TJM33" s="7"/>
      <c r="TJN33" s="7"/>
      <c r="TJO33" s="7"/>
      <c r="TJP33" s="7"/>
      <c r="TJQ33" s="7"/>
      <c r="TJR33" s="7"/>
      <c r="TJS33" s="7"/>
      <c r="TJT33" s="7"/>
      <c r="TJU33" s="7"/>
      <c r="TJV33" s="7"/>
      <c r="TJW33" s="7"/>
      <c r="TJX33" s="7"/>
      <c r="TJY33" s="7"/>
      <c r="TJZ33" s="7"/>
      <c r="TKA33" s="7"/>
      <c r="TKB33" s="7"/>
      <c r="TKC33" s="7"/>
      <c r="TKD33" s="7"/>
      <c r="TKE33" s="7"/>
      <c r="TKF33" s="7"/>
      <c r="TKG33" s="7"/>
      <c r="TKH33" s="7"/>
      <c r="TKI33" s="7"/>
      <c r="TKJ33" s="7"/>
      <c r="TKK33" s="7"/>
      <c r="TKL33" s="7"/>
      <c r="TKM33" s="7"/>
      <c r="TKN33" s="7"/>
      <c r="TKO33" s="7"/>
      <c r="TKP33" s="7"/>
      <c r="TKQ33" s="7"/>
      <c r="TKR33" s="7"/>
      <c r="TKS33" s="7"/>
      <c r="TKT33" s="7"/>
      <c r="TKU33" s="7"/>
      <c r="TKV33" s="7"/>
      <c r="TKW33" s="7"/>
      <c r="TKX33" s="7"/>
      <c r="TKY33" s="7"/>
      <c r="TKZ33" s="7"/>
      <c r="TLA33" s="7"/>
      <c r="TLB33" s="7"/>
      <c r="TLC33" s="7"/>
      <c r="TLD33" s="7"/>
      <c r="TLE33" s="7"/>
      <c r="TLF33" s="7"/>
      <c r="TLG33" s="7"/>
      <c r="TLH33" s="7"/>
      <c r="TLI33" s="7"/>
      <c r="TLJ33" s="7"/>
      <c r="TLK33" s="7"/>
      <c r="TLL33" s="7"/>
      <c r="TLN33" s="7"/>
      <c r="TLO33" s="7"/>
      <c r="TLP33" s="7"/>
      <c r="TLQ33" s="7"/>
      <c r="TLR33" s="7"/>
      <c r="TLS33" s="7"/>
      <c r="TLT33" s="7"/>
      <c r="TLU33" s="7"/>
      <c r="TLV33" s="7"/>
      <c r="TLW33" s="7"/>
      <c r="TLX33" s="7"/>
      <c r="TLY33" s="7"/>
      <c r="TLZ33" s="7"/>
      <c r="TMA33" s="7"/>
      <c r="TMB33" s="7"/>
      <c r="TMC33" s="7"/>
      <c r="TMD33" s="7"/>
      <c r="TME33" s="7"/>
      <c r="TMF33" s="7"/>
      <c r="TMG33" s="7"/>
      <c r="TMH33" s="7"/>
      <c r="TMI33" s="7"/>
      <c r="TMJ33" s="7"/>
      <c r="TMK33" s="7"/>
      <c r="TML33" s="7"/>
      <c r="TMM33" s="7"/>
      <c r="TMN33" s="7"/>
      <c r="TMO33" s="7"/>
      <c r="TMP33" s="7"/>
      <c r="TMQ33" s="7"/>
      <c r="TMR33" s="7"/>
      <c r="TMS33" s="7"/>
      <c r="TMT33" s="7"/>
      <c r="TMU33" s="7"/>
      <c r="TMV33" s="7"/>
      <c r="TMW33" s="7"/>
      <c r="TMX33" s="7"/>
      <c r="TMY33" s="7"/>
      <c r="TMZ33" s="7"/>
      <c r="TNA33" s="7"/>
      <c r="TNB33" s="7"/>
      <c r="TNC33" s="7"/>
      <c r="TND33" s="7"/>
      <c r="TNE33" s="7"/>
      <c r="TNF33" s="7"/>
      <c r="TNG33" s="7"/>
      <c r="TNH33" s="7"/>
      <c r="TNI33" s="7"/>
      <c r="TNJ33" s="7"/>
      <c r="TNK33" s="7"/>
      <c r="TNL33" s="7"/>
      <c r="TNM33" s="7"/>
      <c r="TNN33" s="7"/>
      <c r="TNO33" s="7"/>
      <c r="TNP33" s="7"/>
      <c r="TNQ33" s="7"/>
      <c r="TNR33" s="7"/>
      <c r="TNS33" s="7"/>
      <c r="TNT33" s="7"/>
      <c r="TNU33" s="7"/>
      <c r="TNV33" s="7"/>
      <c r="TNW33" s="7"/>
      <c r="TNX33" s="7"/>
      <c r="TNY33" s="7"/>
      <c r="TNZ33" s="7"/>
      <c r="TOA33" s="7"/>
      <c r="TOB33" s="7"/>
      <c r="TOC33" s="7"/>
      <c r="TOD33" s="7"/>
      <c r="TOE33" s="7"/>
      <c r="TOF33" s="7"/>
      <c r="TOG33" s="7"/>
      <c r="TOH33" s="7"/>
      <c r="TOI33" s="7"/>
      <c r="TOJ33" s="7"/>
      <c r="TOK33" s="7"/>
      <c r="TOL33" s="7"/>
      <c r="TOM33" s="7"/>
      <c r="TON33" s="7"/>
      <c r="TOO33" s="7"/>
      <c r="TOP33" s="7"/>
      <c r="TOQ33" s="7"/>
      <c r="TOR33" s="7"/>
      <c r="TOS33" s="7"/>
      <c r="TOT33" s="7"/>
      <c r="TOU33" s="7"/>
      <c r="TOV33" s="7"/>
      <c r="TOW33" s="7"/>
      <c r="TOX33" s="7"/>
      <c r="TOY33" s="7"/>
      <c r="TOZ33" s="7"/>
      <c r="TPA33" s="7"/>
      <c r="TPB33" s="7"/>
      <c r="TPC33" s="7"/>
      <c r="TPD33" s="7"/>
      <c r="TPE33" s="7"/>
      <c r="TPF33" s="7"/>
      <c r="TPG33" s="7"/>
      <c r="TPH33" s="7"/>
      <c r="TPI33" s="7"/>
      <c r="TPJ33" s="7"/>
      <c r="TPK33" s="7"/>
      <c r="TPL33" s="7"/>
      <c r="TPM33" s="7"/>
      <c r="TPN33" s="7"/>
      <c r="TPO33" s="7"/>
      <c r="TPP33" s="7"/>
      <c r="TPQ33" s="7"/>
      <c r="TPR33" s="7"/>
      <c r="TPS33" s="7"/>
      <c r="TPT33" s="7"/>
      <c r="TPU33" s="7"/>
      <c r="TPV33" s="7"/>
      <c r="TPW33" s="7"/>
      <c r="TPX33" s="7"/>
      <c r="TPY33" s="7"/>
      <c r="TPZ33" s="7"/>
      <c r="TQA33" s="7"/>
      <c r="TQB33" s="7"/>
      <c r="TQC33" s="7"/>
      <c r="TQD33" s="7"/>
      <c r="TQE33" s="7"/>
      <c r="TQF33" s="7"/>
      <c r="TQG33" s="7"/>
      <c r="TQH33" s="7"/>
      <c r="TQI33" s="7"/>
      <c r="TQJ33" s="7"/>
      <c r="TQK33" s="7"/>
      <c r="TQL33" s="7"/>
      <c r="TQM33" s="7"/>
      <c r="TQN33" s="7"/>
      <c r="TQO33" s="7"/>
      <c r="TQP33" s="7"/>
      <c r="TQQ33" s="7"/>
      <c r="TQR33" s="7"/>
      <c r="TQS33" s="7"/>
      <c r="TQT33" s="7"/>
      <c r="TQU33" s="7"/>
      <c r="TQV33" s="7"/>
      <c r="TQW33" s="7"/>
      <c r="TQX33" s="7"/>
      <c r="TQY33" s="7"/>
      <c r="TQZ33" s="7"/>
      <c r="TRA33" s="7"/>
      <c r="TRB33" s="7"/>
      <c r="TRC33" s="7"/>
      <c r="TRD33" s="7"/>
      <c r="TRE33" s="7"/>
      <c r="TRF33" s="7"/>
      <c r="TRG33" s="7"/>
      <c r="TRH33" s="7"/>
      <c r="TRI33" s="7"/>
      <c r="TRJ33" s="7"/>
      <c r="TRK33" s="7"/>
      <c r="TRL33" s="7"/>
      <c r="TRM33" s="7"/>
      <c r="TRN33" s="7"/>
      <c r="TRO33" s="7"/>
      <c r="TRP33" s="7"/>
      <c r="TRQ33" s="7"/>
      <c r="TRR33" s="7"/>
      <c r="TRS33" s="7"/>
      <c r="TRT33" s="7"/>
      <c r="TRU33" s="7"/>
      <c r="TRV33" s="7"/>
      <c r="TRW33" s="7"/>
      <c r="TRX33" s="7"/>
      <c r="TRY33" s="7"/>
      <c r="TRZ33" s="7"/>
      <c r="TSA33" s="7"/>
      <c r="TSB33" s="7"/>
      <c r="TSC33" s="7"/>
      <c r="TSD33" s="7"/>
      <c r="TSE33" s="7"/>
      <c r="TSF33" s="7"/>
      <c r="TSG33" s="7"/>
      <c r="TSH33" s="7"/>
      <c r="TSI33" s="7"/>
      <c r="TSJ33" s="7"/>
      <c r="TSK33" s="7"/>
      <c r="TSL33" s="7"/>
      <c r="TSM33" s="7"/>
      <c r="TSN33" s="7"/>
      <c r="TSO33" s="7"/>
      <c r="TSP33" s="7"/>
      <c r="TSQ33" s="7"/>
      <c r="TSR33" s="7"/>
      <c r="TSS33" s="7"/>
      <c r="TST33" s="7"/>
      <c r="TSU33" s="7"/>
      <c r="TSV33" s="7"/>
      <c r="TSW33" s="7"/>
      <c r="TSX33" s="7"/>
      <c r="TSY33" s="7"/>
      <c r="TSZ33" s="7"/>
      <c r="TTA33" s="7"/>
      <c r="TTB33" s="7"/>
      <c r="TTC33" s="7"/>
      <c r="TTD33" s="7"/>
      <c r="TTE33" s="7"/>
      <c r="TTF33" s="7"/>
      <c r="TTG33" s="7"/>
      <c r="TTH33" s="7"/>
      <c r="TTI33" s="7"/>
      <c r="TTJ33" s="7"/>
      <c r="TTK33" s="7"/>
      <c r="TTL33" s="7"/>
      <c r="TTM33" s="7"/>
      <c r="TTN33" s="7"/>
      <c r="TTO33" s="7"/>
      <c r="TTP33" s="7"/>
      <c r="TTQ33" s="7"/>
      <c r="TTR33" s="7"/>
      <c r="TTS33" s="7"/>
      <c r="TTT33" s="7"/>
      <c r="TTU33" s="7"/>
      <c r="TTV33" s="7"/>
      <c r="TTW33" s="7"/>
      <c r="TTX33" s="7"/>
      <c r="TTY33" s="7"/>
      <c r="TTZ33" s="7"/>
      <c r="TUA33" s="7"/>
      <c r="TUB33" s="7"/>
      <c r="TUC33" s="7"/>
      <c r="TUD33" s="7"/>
      <c r="TUE33" s="7"/>
      <c r="TUF33" s="7"/>
      <c r="TUG33" s="7"/>
      <c r="TUH33" s="7"/>
      <c r="TUI33" s="7"/>
      <c r="TUJ33" s="7"/>
      <c r="TUK33" s="7"/>
      <c r="TUL33" s="7"/>
      <c r="TUM33" s="7"/>
      <c r="TUN33" s="7"/>
      <c r="TUO33" s="7"/>
      <c r="TUP33" s="7"/>
      <c r="TUQ33" s="7"/>
      <c r="TUR33" s="7"/>
      <c r="TUS33" s="7"/>
      <c r="TUT33" s="7"/>
      <c r="TUU33" s="7"/>
      <c r="TUV33" s="7"/>
      <c r="TUW33" s="7"/>
      <c r="TUX33" s="7"/>
      <c r="TUY33" s="7"/>
      <c r="TUZ33" s="7"/>
      <c r="TVA33" s="7"/>
      <c r="TVB33" s="7"/>
      <c r="TVC33" s="7"/>
      <c r="TVD33" s="7"/>
      <c r="TVE33" s="7"/>
      <c r="TVF33" s="7"/>
      <c r="TVG33" s="7"/>
      <c r="TVH33" s="7"/>
      <c r="TVJ33" s="7"/>
      <c r="TVK33" s="7"/>
      <c r="TVL33" s="7"/>
      <c r="TVM33" s="7"/>
      <c r="TVN33" s="7"/>
      <c r="TVO33" s="7"/>
      <c r="TVP33" s="7"/>
      <c r="TVQ33" s="7"/>
      <c r="TVR33" s="7"/>
      <c r="TVS33" s="7"/>
      <c r="TVT33" s="7"/>
      <c r="TVU33" s="7"/>
      <c r="TVV33" s="7"/>
      <c r="TVW33" s="7"/>
      <c r="TVX33" s="7"/>
      <c r="TVY33" s="7"/>
      <c r="TVZ33" s="7"/>
      <c r="TWA33" s="7"/>
      <c r="TWB33" s="7"/>
      <c r="TWC33" s="7"/>
      <c r="TWD33" s="7"/>
      <c r="TWE33" s="7"/>
      <c r="TWF33" s="7"/>
      <c r="TWG33" s="7"/>
      <c r="TWH33" s="7"/>
      <c r="TWI33" s="7"/>
      <c r="TWJ33" s="7"/>
      <c r="TWK33" s="7"/>
      <c r="TWL33" s="7"/>
      <c r="TWM33" s="7"/>
      <c r="TWN33" s="7"/>
      <c r="TWO33" s="7"/>
      <c r="TWP33" s="7"/>
      <c r="TWQ33" s="7"/>
      <c r="TWR33" s="7"/>
      <c r="TWS33" s="7"/>
      <c r="TWT33" s="7"/>
      <c r="TWU33" s="7"/>
      <c r="TWV33" s="7"/>
      <c r="TWW33" s="7"/>
      <c r="TWX33" s="7"/>
      <c r="TWY33" s="7"/>
      <c r="TWZ33" s="7"/>
      <c r="TXA33" s="7"/>
      <c r="TXB33" s="7"/>
      <c r="TXC33" s="7"/>
      <c r="TXD33" s="7"/>
      <c r="TXE33" s="7"/>
      <c r="TXF33" s="7"/>
      <c r="TXG33" s="7"/>
      <c r="TXH33" s="7"/>
      <c r="TXI33" s="7"/>
      <c r="TXJ33" s="7"/>
      <c r="TXK33" s="7"/>
      <c r="TXL33" s="7"/>
      <c r="TXM33" s="7"/>
      <c r="TXN33" s="7"/>
      <c r="TXO33" s="7"/>
      <c r="TXP33" s="7"/>
      <c r="TXQ33" s="7"/>
      <c r="TXR33" s="7"/>
      <c r="TXS33" s="7"/>
      <c r="TXT33" s="7"/>
      <c r="TXU33" s="7"/>
      <c r="TXV33" s="7"/>
      <c r="TXW33" s="7"/>
      <c r="TXX33" s="7"/>
      <c r="TXY33" s="7"/>
      <c r="TXZ33" s="7"/>
      <c r="TYA33" s="7"/>
      <c r="TYB33" s="7"/>
      <c r="TYC33" s="7"/>
      <c r="TYD33" s="7"/>
      <c r="TYE33" s="7"/>
      <c r="TYF33" s="7"/>
      <c r="TYG33" s="7"/>
      <c r="TYH33" s="7"/>
      <c r="TYI33" s="7"/>
      <c r="TYJ33" s="7"/>
      <c r="TYK33" s="7"/>
      <c r="TYL33" s="7"/>
      <c r="TYM33" s="7"/>
      <c r="TYN33" s="7"/>
      <c r="TYO33" s="7"/>
      <c r="TYP33" s="7"/>
      <c r="TYQ33" s="7"/>
      <c r="TYR33" s="7"/>
      <c r="TYS33" s="7"/>
      <c r="TYT33" s="7"/>
      <c r="TYU33" s="7"/>
      <c r="TYV33" s="7"/>
      <c r="TYW33" s="7"/>
      <c r="TYX33" s="7"/>
      <c r="TYY33" s="7"/>
      <c r="TYZ33" s="7"/>
      <c r="TZA33" s="7"/>
      <c r="TZB33" s="7"/>
      <c r="TZC33" s="7"/>
      <c r="TZD33" s="7"/>
      <c r="TZE33" s="7"/>
      <c r="TZF33" s="7"/>
      <c r="TZG33" s="7"/>
      <c r="TZH33" s="7"/>
      <c r="TZI33" s="7"/>
      <c r="TZJ33" s="7"/>
      <c r="TZK33" s="7"/>
      <c r="TZL33" s="7"/>
      <c r="TZM33" s="7"/>
      <c r="TZN33" s="7"/>
      <c r="TZO33" s="7"/>
      <c r="TZP33" s="7"/>
      <c r="TZQ33" s="7"/>
      <c r="TZR33" s="7"/>
      <c r="TZS33" s="7"/>
      <c r="TZT33" s="7"/>
      <c r="TZU33" s="7"/>
      <c r="TZV33" s="7"/>
      <c r="TZW33" s="7"/>
      <c r="TZX33" s="7"/>
      <c r="TZY33" s="7"/>
      <c r="TZZ33" s="7"/>
      <c r="UAA33" s="7"/>
      <c r="UAB33" s="7"/>
      <c r="UAC33" s="7"/>
      <c r="UAD33" s="7"/>
      <c r="UAE33" s="7"/>
      <c r="UAF33" s="7"/>
      <c r="UAG33" s="7"/>
      <c r="UAH33" s="7"/>
      <c r="UAI33" s="7"/>
      <c r="UAJ33" s="7"/>
      <c r="UAK33" s="7"/>
      <c r="UAL33" s="7"/>
      <c r="UAM33" s="7"/>
      <c r="UAN33" s="7"/>
      <c r="UAO33" s="7"/>
      <c r="UAP33" s="7"/>
      <c r="UAQ33" s="7"/>
      <c r="UAR33" s="7"/>
      <c r="UAS33" s="7"/>
      <c r="UAT33" s="7"/>
      <c r="UAU33" s="7"/>
      <c r="UAV33" s="7"/>
      <c r="UAW33" s="7"/>
      <c r="UAX33" s="7"/>
      <c r="UAY33" s="7"/>
      <c r="UAZ33" s="7"/>
      <c r="UBA33" s="7"/>
      <c r="UBB33" s="7"/>
      <c r="UBC33" s="7"/>
      <c r="UBD33" s="7"/>
      <c r="UBE33" s="7"/>
      <c r="UBF33" s="7"/>
      <c r="UBG33" s="7"/>
      <c r="UBH33" s="7"/>
      <c r="UBI33" s="7"/>
      <c r="UBJ33" s="7"/>
      <c r="UBK33" s="7"/>
      <c r="UBL33" s="7"/>
      <c r="UBM33" s="7"/>
      <c r="UBN33" s="7"/>
      <c r="UBO33" s="7"/>
      <c r="UBP33" s="7"/>
      <c r="UBQ33" s="7"/>
      <c r="UBR33" s="7"/>
      <c r="UBS33" s="7"/>
      <c r="UBT33" s="7"/>
      <c r="UBU33" s="7"/>
      <c r="UBV33" s="7"/>
      <c r="UBW33" s="7"/>
      <c r="UBX33" s="7"/>
      <c r="UBY33" s="7"/>
      <c r="UBZ33" s="7"/>
      <c r="UCA33" s="7"/>
      <c r="UCB33" s="7"/>
      <c r="UCC33" s="7"/>
      <c r="UCD33" s="7"/>
      <c r="UCE33" s="7"/>
      <c r="UCF33" s="7"/>
      <c r="UCG33" s="7"/>
      <c r="UCH33" s="7"/>
      <c r="UCI33" s="7"/>
      <c r="UCJ33" s="7"/>
      <c r="UCK33" s="7"/>
      <c r="UCL33" s="7"/>
      <c r="UCM33" s="7"/>
      <c r="UCN33" s="7"/>
      <c r="UCO33" s="7"/>
      <c r="UCP33" s="7"/>
      <c r="UCQ33" s="7"/>
      <c r="UCR33" s="7"/>
      <c r="UCS33" s="7"/>
      <c r="UCT33" s="7"/>
      <c r="UCU33" s="7"/>
      <c r="UCV33" s="7"/>
      <c r="UCW33" s="7"/>
      <c r="UCX33" s="7"/>
      <c r="UCY33" s="7"/>
      <c r="UCZ33" s="7"/>
      <c r="UDA33" s="7"/>
      <c r="UDB33" s="7"/>
      <c r="UDC33" s="7"/>
      <c r="UDD33" s="7"/>
      <c r="UDE33" s="7"/>
      <c r="UDF33" s="7"/>
      <c r="UDG33" s="7"/>
      <c r="UDH33" s="7"/>
      <c r="UDI33" s="7"/>
      <c r="UDJ33" s="7"/>
      <c r="UDK33" s="7"/>
      <c r="UDL33" s="7"/>
      <c r="UDM33" s="7"/>
      <c r="UDN33" s="7"/>
      <c r="UDO33" s="7"/>
      <c r="UDP33" s="7"/>
      <c r="UDQ33" s="7"/>
      <c r="UDR33" s="7"/>
      <c r="UDS33" s="7"/>
      <c r="UDT33" s="7"/>
      <c r="UDU33" s="7"/>
      <c r="UDV33" s="7"/>
      <c r="UDW33" s="7"/>
      <c r="UDX33" s="7"/>
      <c r="UDY33" s="7"/>
      <c r="UDZ33" s="7"/>
      <c r="UEA33" s="7"/>
      <c r="UEB33" s="7"/>
      <c r="UEC33" s="7"/>
      <c r="UED33" s="7"/>
      <c r="UEE33" s="7"/>
      <c r="UEF33" s="7"/>
      <c r="UEG33" s="7"/>
      <c r="UEH33" s="7"/>
      <c r="UEI33" s="7"/>
      <c r="UEJ33" s="7"/>
      <c r="UEK33" s="7"/>
      <c r="UEL33" s="7"/>
      <c r="UEM33" s="7"/>
      <c r="UEN33" s="7"/>
      <c r="UEO33" s="7"/>
      <c r="UEP33" s="7"/>
      <c r="UEQ33" s="7"/>
      <c r="UER33" s="7"/>
      <c r="UES33" s="7"/>
      <c r="UET33" s="7"/>
      <c r="UEU33" s="7"/>
      <c r="UEV33" s="7"/>
      <c r="UEW33" s="7"/>
      <c r="UEX33" s="7"/>
      <c r="UEY33" s="7"/>
      <c r="UEZ33" s="7"/>
      <c r="UFA33" s="7"/>
      <c r="UFB33" s="7"/>
      <c r="UFC33" s="7"/>
      <c r="UFD33" s="7"/>
      <c r="UFF33" s="7"/>
      <c r="UFG33" s="7"/>
      <c r="UFH33" s="7"/>
      <c r="UFI33" s="7"/>
      <c r="UFJ33" s="7"/>
      <c r="UFK33" s="7"/>
      <c r="UFL33" s="7"/>
      <c r="UFM33" s="7"/>
      <c r="UFN33" s="7"/>
      <c r="UFO33" s="7"/>
      <c r="UFP33" s="7"/>
      <c r="UFQ33" s="7"/>
      <c r="UFR33" s="7"/>
      <c r="UFS33" s="7"/>
      <c r="UFT33" s="7"/>
      <c r="UFU33" s="7"/>
      <c r="UFV33" s="7"/>
      <c r="UFW33" s="7"/>
      <c r="UFX33" s="7"/>
      <c r="UFY33" s="7"/>
      <c r="UFZ33" s="7"/>
      <c r="UGA33" s="7"/>
      <c r="UGB33" s="7"/>
      <c r="UGC33" s="7"/>
      <c r="UGD33" s="7"/>
      <c r="UGE33" s="7"/>
      <c r="UGF33" s="7"/>
      <c r="UGG33" s="7"/>
      <c r="UGH33" s="7"/>
      <c r="UGI33" s="7"/>
      <c r="UGJ33" s="7"/>
      <c r="UGK33" s="7"/>
      <c r="UGL33" s="7"/>
      <c r="UGM33" s="7"/>
      <c r="UGN33" s="7"/>
      <c r="UGO33" s="7"/>
      <c r="UGP33" s="7"/>
      <c r="UGQ33" s="7"/>
      <c r="UGR33" s="7"/>
      <c r="UGS33" s="7"/>
      <c r="UGT33" s="7"/>
      <c r="UGU33" s="7"/>
      <c r="UGV33" s="7"/>
      <c r="UGW33" s="7"/>
      <c r="UGX33" s="7"/>
      <c r="UGY33" s="7"/>
      <c r="UGZ33" s="7"/>
      <c r="UHA33" s="7"/>
      <c r="UHB33" s="7"/>
      <c r="UHC33" s="7"/>
      <c r="UHD33" s="7"/>
      <c r="UHE33" s="7"/>
      <c r="UHF33" s="7"/>
      <c r="UHG33" s="7"/>
      <c r="UHH33" s="7"/>
      <c r="UHI33" s="7"/>
      <c r="UHJ33" s="7"/>
      <c r="UHK33" s="7"/>
      <c r="UHL33" s="7"/>
      <c r="UHM33" s="7"/>
      <c r="UHN33" s="7"/>
      <c r="UHO33" s="7"/>
      <c r="UHP33" s="7"/>
      <c r="UHQ33" s="7"/>
      <c r="UHR33" s="7"/>
      <c r="UHS33" s="7"/>
      <c r="UHT33" s="7"/>
      <c r="UHU33" s="7"/>
      <c r="UHV33" s="7"/>
      <c r="UHW33" s="7"/>
      <c r="UHX33" s="7"/>
      <c r="UHY33" s="7"/>
      <c r="UHZ33" s="7"/>
      <c r="UIA33" s="7"/>
      <c r="UIB33" s="7"/>
      <c r="UIC33" s="7"/>
      <c r="UID33" s="7"/>
      <c r="UIE33" s="7"/>
      <c r="UIF33" s="7"/>
      <c r="UIG33" s="7"/>
      <c r="UIH33" s="7"/>
      <c r="UII33" s="7"/>
      <c r="UIJ33" s="7"/>
      <c r="UIK33" s="7"/>
      <c r="UIL33" s="7"/>
      <c r="UIM33" s="7"/>
      <c r="UIN33" s="7"/>
      <c r="UIO33" s="7"/>
      <c r="UIP33" s="7"/>
      <c r="UIQ33" s="7"/>
      <c r="UIR33" s="7"/>
      <c r="UIS33" s="7"/>
      <c r="UIT33" s="7"/>
      <c r="UIU33" s="7"/>
      <c r="UIV33" s="7"/>
      <c r="UIW33" s="7"/>
      <c r="UIX33" s="7"/>
      <c r="UIY33" s="7"/>
      <c r="UIZ33" s="7"/>
      <c r="UJA33" s="7"/>
      <c r="UJB33" s="7"/>
      <c r="UJC33" s="7"/>
      <c r="UJD33" s="7"/>
      <c r="UJE33" s="7"/>
      <c r="UJF33" s="7"/>
      <c r="UJG33" s="7"/>
      <c r="UJH33" s="7"/>
      <c r="UJI33" s="7"/>
      <c r="UJJ33" s="7"/>
      <c r="UJK33" s="7"/>
      <c r="UJL33" s="7"/>
      <c r="UJM33" s="7"/>
      <c r="UJN33" s="7"/>
      <c r="UJO33" s="7"/>
      <c r="UJP33" s="7"/>
      <c r="UJQ33" s="7"/>
      <c r="UJR33" s="7"/>
      <c r="UJS33" s="7"/>
      <c r="UJT33" s="7"/>
      <c r="UJU33" s="7"/>
      <c r="UJV33" s="7"/>
      <c r="UJW33" s="7"/>
      <c r="UJX33" s="7"/>
      <c r="UJY33" s="7"/>
      <c r="UJZ33" s="7"/>
      <c r="UKA33" s="7"/>
      <c r="UKB33" s="7"/>
      <c r="UKC33" s="7"/>
      <c r="UKD33" s="7"/>
      <c r="UKE33" s="7"/>
      <c r="UKF33" s="7"/>
      <c r="UKG33" s="7"/>
      <c r="UKH33" s="7"/>
      <c r="UKI33" s="7"/>
      <c r="UKJ33" s="7"/>
      <c r="UKK33" s="7"/>
      <c r="UKL33" s="7"/>
      <c r="UKM33" s="7"/>
      <c r="UKN33" s="7"/>
      <c r="UKO33" s="7"/>
      <c r="UKP33" s="7"/>
      <c r="UKQ33" s="7"/>
      <c r="UKR33" s="7"/>
      <c r="UKS33" s="7"/>
      <c r="UKT33" s="7"/>
      <c r="UKU33" s="7"/>
      <c r="UKV33" s="7"/>
      <c r="UKW33" s="7"/>
      <c r="UKX33" s="7"/>
      <c r="UKY33" s="7"/>
      <c r="UKZ33" s="7"/>
      <c r="ULA33" s="7"/>
      <c r="ULB33" s="7"/>
      <c r="ULC33" s="7"/>
      <c r="ULD33" s="7"/>
      <c r="ULE33" s="7"/>
      <c r="ULF33" s="7"/>
      <c r="ULG33" s="7"/>
      <c r="ULH33" s="7"/>
      <c r="ULI33" s="7"/>
      <c r="ULJ33" s="7"/>
      <c r="ULK33" s="7"/>
      <c r="ULL33" s="7"/>
      <c r="ULM33" s="7"/>
      <c r="ULN33" s="7"/>
      <c r="ULO33" s="7"/>
      <c r="ULP33" s="7"/>
      <c r="ULQ33" s="7"/>
      <c r="ULR33" s="7"/>
      <c r="ULS33" s="7"/>
      <c r="ULT33" s="7"/>
      <c r="ULU33" s="7"/>
      <c r="ULV33" s="7"/>
      <c r="ULW33" s="7"/>
      <c r="ULX33" s="7"/>
      <c r="ULY33" s="7"/>
      <c r="ULZ33" s="7"/>
      <c r="UMA33" s="7"/>
      <c r="UMB33" s="7"/>
      <c r="UMC33" s="7"/>
      <c r="UMD33" s="7"/>
      <c r="UME33" s="7"/>
      <c r="UMF33" s="7"/>
      <c r="UMG33" s="7"/>
      <c r="UMH33" s="7"/>
      <c r="UMI33" s="7"/>
      <c r="UMJ33" s="7"/>
      <c r="UMK33" s="7"/>
      <c r="UML33" s="7"/>
      <c r="UMM33" s="7"/>
      <c r="UMN33" s="7"/>
      <c r="UMO33" s="7"/>
      <c r="UMP33" s="7"/>
      <c r="UMQ33" s="7"/>
      <c r="UMR33" s="7"/>
      <c r="UMS33" s="7"/>
      <c r="UMT33" s="7"/>
      <c r="UMU33" s="7"/>
      <c r="UMV33" s="7"/>
      <c r="UMW33" s="7"/>
      <c r="UMX33" s="7"/>
      <c r="UMY33" s="7"/>
      <c r="UMZ33" s="7"/>
      <c r="UNA33" s="7"/>
      <c r="UNB33" s="7"/>
      <c r="UNC33" s="7"/>
      <c r="UND33" s="7"/>
      <c r="UNE33" s="7"/>
      <c r="UNF33" s="7"/>
      <c r="UNG33" s="7"/>
      <c r="UNH33" s="7"/>
      <c r="UNI33" s="7"/>
      <c r="UNJ33" s="7"/>
      <c r="UNK33" s="7"/>
      <c r="UNL33" s="7"/>
      <c r="UNM33" s="7"/>
      <c r="UNN33" s="7"/>
      <c r="UNO33" s="7"/>
      <c r="UNP33" s="7"/>
      <c r="UNQ33" s="7"/>
      <c r="UNR33" s="7"/>
      <c r="UNS33" s="7"/>
      <c r="UNT33" s="7"/>
      <c r="UNU33" s="7"/>
      <c r="UNV33" s="7"/>
      <c r="UNW33" s="7"/>
      <c r="UNX33" s="7"/>
      <c r="UNY33" s="7"/>
      <c r="UNZ33" s="7"/>
      <c r="UOA33" s="7"/>
      <c r="UOB33" s="7"/>
      <c r="UOC33" s="7"/>
      <c r="UOD33" s="7"/>
      <c r="UOE33" s="7"/>
      <c r="UOF33" s="7"/>
      <c r="UOG33" s="7"/>
      <c r="UOH33" s="7"/>
      <c r="UOI33" s="7"/>
      <c r="UOJ33" s="7"/>
      <c r="UOK33" s="7"/>
      <c r="UOL33" s="7"/>
      <c r="UOM33" s="7"/>
      <c r="UON33" s="7"/>
      <c r="UOO33" s="7"/>
      <c r="UOP33" s="7"/>
      <c r="UOQ33" s="7"/>
      <c r="UOR33" s="7"/>
      <c r="UOS33" s="7"/>
      <c r="UOT33" s="7"/>
      <c r="UOU33" s="7"/>
      <c r="UOV33" s="7"/>
      <c r="UOW33" s="7"/>
      <c r="UOX33" s="7"/>
      <c r="UOY33" s="7"/>
      <c r="UOZ33" s="7"/>
      <c r="UPB33" s="7"/>
      <c r="UPC33" s="7"/>
      <c r="UPD33" s="7"/>
      <c r="UPE33" s="7"/>
      <c r="UPF33" s="7"/>
      <c r="UPG33" s="7"/>
      <c r="UPH33" s="7"/>
      <c r="UPI33" s="7"/>
      <c r="UPJ33" s="7"/>
      <c r="UPK33" s="7"/>
      <c r="UPL33" s="7"/>
      <c r="UPM33" s="7"/>
      <c r="UPN33" s="7"/>
      <c r="UPO33" s="7"/>
      <c r="UPP33" s="7"/>
      <c r="UPQ33" s="7"/>
      <c r="UPR33" s="7"/>
      <c r="UPS33" s="7"/>
      <c r="UPT33" s="7"/>
      <c r="UPU33" s="7"/>
      <c r="UPV33" s="7"/>
      <c r="UPW33" s="7"/>
      <c r="UPX33" s="7"/>
      <c r="UPY33" s="7"/>
      <c r="UPZ33" s="7"/>
      <c r="UQA33" s="7"/>
      <c r="UQB33" s="7"/>
      <c r="UQC33" s="7"/>
      <c r="UQD33" s="7"/>
      <c r="UQE33" s="7"/>
      <c r="UQF33" s="7"/>
      <c r="UQG33" s="7"/>
      <c r="UQH33" s="7"/>
      <c r="UQI33" s="7"/>
      <c r="UQJ33" s="7"/>
      <c r="UQK33" s="7"/>
      <c r="UQL33" s="7"/>
      <c r="UQM33" s="7"/>
      <c r="UQN33" s="7"/>
      <c r="UQO33" s="7"/>
      <c r="UQP33" s="7"/>
      <c r="UQQ33" s="7"/>
      <c r="UQR33" s="7"/>
      <c r="UQS33" s="7"/>
      <c r="UQT33" s="7"/>
      <c r="UQU33" s="7"/>
      <c r="UQV33" s="7"/>
      <c r="UQW33" s="7"/>
      <c r="UQX33" s="7"/>
      <c r="UQY33" s="7"/>
      <c r="UQZ33" s="7"/>
      <c r="URA33" s="7"/>
      <c r="URB33" s="7"/>
      <c r="URC33" s="7"/>
      <c r="URD33" s="7"/>
      <c r="URE33" s="7"/>
      <c r="URF33" s="7"/>
      <c r="URG33" s="7"/>
      <c r="URH33" s="7"/>
      <c r="URI33" s="7"/>
      <c r="URJ33" s="7"/>
      <c r="URK33" s="7"/>
      <c r="URL33" s="7"/>
      <c r="URM33" s="7"/>
      <c r="URN33" s="7"/>
      <c r="URO33" s="7"/>
      <c r="URP33" s="7"/>
      <c r="URQ33" s="7"/>
      <c r="URR33" s="7"/>
      <c r="URS33" s="7"/>
      <c r="URT33" s="7"/>
      <c r="URU33" s="7"/>
      <c r="URV33" s="7"/>
      <c r="URW33" s="7"/>
      <c r="URX33" s="7"/>
      <c r="URY33" s="7"/>
      <c r="URZ33" s="7"/>
      <c r="USA33" s="7"/>
      <c r="USB33" s="7"/>
      <c r="USC33" s="7"/>
      <c r="USD33" s="7"/>
      <c r="USE33" s="7"/>
      <c r="USF33" s="7"/>
      <c r="USG33" s="7"/>
      <c r="USH33" s="7"/>
      <c r="USI33" s="7"/>
      <c r="USJ33" s="7"/>
      <c r="USK33" s="7"/>
      <c r="USL33" s="7"/>
      <c r="USM33" s="7"/>
      <c r="USN33" s="7"/>
      <c r="USO33" s="7"/>
      <c r="USP33" s="7"/>
      <c r="USQ33" s="7"/>
      <c r="USR33" s="7"/>
      <c r="USS33" s="7"/>
      <c r="UST33" s="7"/>
      <c r="USU33" s="7"/>
      <c r="USV33" s="7"/>
      <c r="USW33" s="7"/>
      <c r="USX33" s="7"/>
      <c r="USY33" s="7"/>
      <c r="USZ33" s="7"/>
      <c r="UTA33" s="7"/>
      <c r="UTB33" s="7"/>
      <c r="UTC33" s="7"/>
      <c r="UTD33" s="7"/>
      <c r="UTE33" s="7"/>
      <c r="UTF33" s="7"/>
      <c r="UTG33" s="7"/>
      <c r="UTH33" s="7"/>
      <c r="UTI33" s="7"/>
      <c r="UTJ33" s="7"/>
      <c r="UTK33" s="7"/>
      <c r="UTL33" s="7"/>
      <c r="UTM33" s="7"/>
      <c r="UTN33" s="7"/>
      <c r="UTO33" s="7"/>
      <c r="UTP33" s="7"/>
      <c r="UTQ33" s="7"/>
      <c r="UTR33" s="7"/>
      <c r="UTS33" s="7"/>
      <c r="UTT33" s="7"/>
      <c r="UTU33" s="7"/>
      <c r="UTV33" s="7"/>
      <c r="UTW33" s="7"/>
      <c r="UTX33" s="7"/>
      <c r="UTY33" s="7"/>
      <c r="UTZ33" s="7"/>
      <c r="UUA33" s="7"/>
      <c r="UUB33" s="7"/>
      <c r="UUC33" s="7"/>
      <c r="UUD33" s="7"/>
      <c r="UUE33" s="7"/>
      <c r="UUF33" s="7"/>
      <c r="UUG33" s="7"/>
      <c r="UUH33" s="7"/>
      <c r="UUI33" s="7"/>
      <c r="UUJ33" s="7"/>
      <c r="UUK33" s="7"/>
      <c r="UUL33" s="7"/>
      <c r="UUM33" s="7"/>
      <c r="UUN33" s="7"/>
      <c r="UUO33" s="7"/>
      <c r="UUP33" s="7"/>
      <c r="UUQ33" s="7"/>
      <c r="UUR33" s="7"/>
      <c r="UUS33" s="7"/>
      <c r="UUT33" s="7"/>
      <c r="UUU33" s="7"/>
      <c r="UUV33" s="7"/>
      <c r="UUW33" s="7"/>
      <c r="UUX33" s="7"/>
      <c r="UUY33" s="7"/>
      <c r="UUZ33" s="7"/>
      <c r="UVA33" s="7"/>
      <c r="UVB33" s="7"/>
      <c r="UVC33" s="7"/>
      <c r="UVD33" s="7"/>
      <c r="UVE33" s="7"/>
      <c r="UVF33" s="7"/>
      <c r="UVG33" s="7"/>
      <c r="UVH33" s="7"/>
      <c r="UVI33" s="7"/>
      <c r="UVJ33" s="7"/>
      <c r="UVK33" s="7"/>
      <c r="UVL33" s="7"/>
      <c r="UVM33" s="7"/>
      <c r="UVN33" s="7"/>
      <c r="UVO33" s="7"/>
      <c r="UVP33" s="7"/>
      <c r="UVQ33" s="7"/>
      <c r="UVR33" s="7"/>
      <c r="UVS33" s="7"/>
      <c r="UVT33" s="7"/>
      <c r="UVU33" s="7"/>
      <c r="UVV33" s="7"/>
      <c r="UVW33" s="7"/>
      <c r="UVX33" s="7"/>
      <c r="UVY33" s="7"/>
      <c r="UVZ33" s="7"/>
      <c r="UWA33" s="7"/>
      <c r="UWB33" s="7"/>
      <c r="UWC33" s="7"/>
      <c r="UWD33" s="7"/>
      <c r="UWE33" s="7"/>
      <c r="UWF33" s="7"/>
      <c r="UWG33" s="7"/>
      <c r="UWH33" s="7"/>
      <c r="UWI33" s="7"/>
      <c r="UWJ33" s="7"/>
      <c r="UWK33" s="7"/>
      <c r="UWL33" s="7"/>
      <c r="UWM33" s="7"/>
      <c r="UWN33" s="7"/>
      <c r="UWO33" s="7"/>
      <c r="UWP33" s="7"/>
      <c r="UWQ33" s="7"/>
      <c r="UWR33" s="7"/>
      <c r="UWS33" s="7"/>
      <c r="UWT33" s="7"/>
      <c r="UWU33" s="7"/>
      <c r="UWV33" s="7"/>
      <c r="UWW33" s="7"/>
      <c r="UWX33" s="7"/>
      <c r="UWY33" s="7"/>
      <c r="UWZ33" s="7"/>
      <c r="UXA33" s="7"/>
      <c r="UXB33" s="7"/>
      <c r="UXC33" s="7"/>
      <c r="UXD33" s="7"/>
      <c r="UXE33" s="7"/>
      <c r="UXF33" s="7"/>
      <c r="UXG33" s="7"/>
      <c r="UXH33" s="7"/>
      <c r="UXI33" s="7"/>
      <c r="UXJ33" s="7"/>
      <c r="UXK33" s="7"/>
      <c r="UXL33" s="7"/>
      <c r="UXM33" s="7"/>
      <c r="UXN33" s="7"/>
      <c r="UXO33" s="7"/>
      <c r="UXP33" s="7"/>
      <c r="UXQ33" s="7"/>
      <c r="UXR33" s="7"/>
      <c r="UXS33" s="7"/>
      <c r="UXT33" s="7"/>
      <c r="UXU33" s="7"/>
      <c r="UXV33" s="7"/>
      <c r="UXW33" s="7"/>
      <c r="UXX33" s="7"/>
      <c r="UXY33" s="7"/>
      <c r="UXZ33" s="7"/>
      <c r="UYA33" s="7"/>
      <c r="UYB33" s="7"/>
      <c r="UYC33" s="7"/>
      <c r="UYD33" s="7"/>
      <c r="UYE33" s="7"/>
      <c r="UYF33" s="7"/>
      <c r="UYG33" s="7"/>
      <c r="UYH33" s="7"/>
      <c r="UYI33" s="7"/>
      <c r="UYJ33" s="7"/>
      <c r="UYK33" s="7"/>
      <c r="UYL33" s="7"/>
      <c r="UYM33" s="7"/>
      <c r="UYN33" s="7"/>
      <c r="UYO33" s="7"/>
      <c r="UYP33" s="7"/>
      <c r="UYQ33" s="7"/>
      <c r="UYR33" s="7"/>
      <c r="UYS33" s="7"/>
      <c r="UYT33" s="7"/>
      <c r="UYU33" s="7"/>
      <c r="UYV33" s="7"/>
      <c r="UYX33" s="7"/>
      <c r="UYY33" s="7"/>
      <c r="UYZ33" s="7"/>
      <c r="UZA33" s="7"/>
      <c r="UZB33" s="7"/>
      <c r="UZC33" s="7"/>
      <c r="UZD33" s="7"/>
      <c r="UZE33" s="7"/>
      <c r="UZF33" s="7"/>
      <c r="UZG33" s="7"/>
      <c r="UZH33" s="7"/>
      <c r="UZI33" s="7"/>
      <c r="UZJ33" s="7"/>
      <c r="UZK33" s="7"/>
      <c r="UZL33" s="7"/>
      <c r="UZM33" s="7"/>
      <c r="UZN33" s="7"/>
      <c r="UZO33" s="7"/>
      <c r="UZP33" s="7"/>
      <c r="UZQ33" s="7"/>
      <c r="UZR33" s="7"/>
      <c r="UZS33" s="7"/>
      <c r="UZT33" s="7"/>
      <c r="UZU33" s="7"/>
      <c r="UZV33" s="7"/>
      <c r="UZW33" s="7"/>
      <c r="UZX33" s="7"/>
      <c r="UZY33" s="7"/>
      <c r="UZZ33" s="7"/>
      <c r="VAA33" s="7"/>
      <c r="VAB33" s="7"/>
      <c r="VAC33" s="7"/>
      <c r="VAD33" s="7"/>
      <c r="VAE33" s="7"/>
      <c r="VAF33" s="7"/>
      <c r="VAG33" s="7"/>
      <c r="VAH33" s="7"/>
      <c r="VAI33" s="7"/>
      <c r="VAJ33" s="7"/>
      <c r="VAK33" s="7"/>
      <c r="VAL33" s="7"/>
      <c r="VAM33" s="7"/>
      <c r="VAN33" s="7"/>
      <c r="VAO33" s="7"/>
      <c r="VAP33" s="7"/>
      <c r="VAQ33" s="7"/>
      <c r="VAR33" s="7"/>
      <c r="VAS33" s="7"/>
      <c r="VAT33" s="7"/>
      <c r="VAU33" s="7"/>
      <c r="VAV33" s="7"/>
      <c r="VAW33" s="7"/>
      <c r="VAX33" s="7"/>
      <c r="VAY33" s="7"/>
      <c r="VAZ33" s="7"/>
      <c r="VBA33" s="7"/>
      <c r="VBB33" s="7"/>
      <c r="VBC33" s="7"/>
      <c r="VBD33" s="7"/>
      <c r="VBE33" s="7"/>
      <c r="VBF33" s="7"/>
      <c r="VBG33" s="7"/>
      <c r="VBH33" s="7"/>
      <c r="VBI33" s="7"/>
      <c r="VBJ33" s="7"/>
      <c r="VBK33" s="7"/>
      <c r="VBL33" s="7"/>
      <c r="VBM33" s="7"/>
      <c r="VBN33" s="7"/>
      <c r="VBO33" s="7"/>
      <c r="VBP33" s="7"/>
      <c r="VBQ33" s="7"/>
      <c r="VBR33" s="7"/>
      <c r="VBS33" s="7"/>
      <c r="VBT33" s="7"/>
      <c r="VBU33" s="7"/>
      <c r="VBV33" s="7"/>
      <c r="VBW33" s="7"/>
      <c r="VBX33" s="7"/>
      <c r="VBY33" s="7"/>
      <c r="VBZ33" s="7"/>
      <c r="VCA33" s="7"/>
      <c r="VCB33" s="7"/>
      <c r="VCC33" s="7"/>
      <c r="VCD33" s="7"/>
      <c r="VCE33" s="7"/>
      <c r="VCF33" s="7"/>
      <c r="VCG33" s="7"/>
      <c r="VCH33" s="7"/>
      <c r="VCI33" s="7"/>
      <c r="VCJ33" s="7"/>
      <c r="VCK33" s="7"/>
      <c r="VCL33" s="7"/>
      <c r="VCM33" s="7"/>
      <c r="VCN33" s="7"/>
      <c r="VCO33" s="7"/>
      <c r="VCP33" s="7"/>
      <c r="VCQ33" s="7"/>
      <c r="VCR33" s="7"/>
      <c r="VCS33" s="7"/>
      <c r="VCT33" s="7"/>
      <c r="VCU33" s="7"/>
      <c r="VCV33" s="7"/>
      <c r="VCW33" s="7"/>
      <c r="VCX33" s="7"/>
      <c r="VCY33" s="7"/>
      <c r="VCZ33" s="7"/>
      <c r="VDA33" s="7"/>
      <c r="VDB33" s="7"/>
      <c r="VDC33" s="7"/>
      <c r="VDD33" s="7"/>
      <c r="VDE33" s="7"/>
      <c r="VDF33" s="7"/>
      <c r="VDG33" s="7"/>
      <c r="VDH33" s="7"/>
      <c r="VDI33" s="7"/>
      <c r="VDJ33" s="7"/>
      <c r="VDK33" s="7"/>
      <c r="VDL33" s="7"/>
      <c r="VDM33" s="7"/>
      <c r="VDN33" s="7"/>
      <c r="VDO33" s="7"/>
      <c r="VDP33" s="7"/>
      <c r="VDQ33" s="7"/>
      <c r="VDR33" s="7"/>
      <c r="VDS33" s="7"/>
      <c r="VDT33" s="7"/>
      <c r="VDU33" s="7"/>
      <c r="VDV33" s="7"/>
      <c r="VDW33" s="7"/>
      <c r="VDX33" s="7"/>
      <c r="VDY33" s="7"/>
      <c r="VDZ33" s="7"/>
      <c r="VEA33" s="7"/>
      <c r="VEB33" s="7"/>
      <c r="VEC33" s="7"/>
      <c r="VED33" s="7"/>
      <c r="VEE33" s="7"/>
      <c r="VEF33" s="7"/>
      <c r="VEG33" s="7"/>
      <c r="VEH33" s="7"/>
      <c r="VEI33" s="7"/>
      <c r="VEJ33" s="7"/>
      <c r="VEK33" s="7"/>
      <c r="VEL33" s="7"/>
      <c r="VEM33" s="7"/>
      <c r="VEN33" s="7"/>
      <c r="VEO33" s="7"/>
      <c r="VEP33" s="7"/>
      <c r="VEQ33" s="7"/>
      <c r="VER33" s="7"/>
      <c r="VES33" s="7"/>
      <c r="VET33" s="7"/>
      <c r="VEU33" s="7"/>
      <c r="VEV33" s="7"/>
      <c r="VEW33" s="7"/>
      <c r="VEX33" s="7"/>
      <c r="VEY33" s="7"/>
      <c r="VEZ33" s="7"/>
      <c r="VFA33" s="7"/>
      <c r="VFB33" s="7"/>
      <c r="VFC33" s="7"/>
      <c r="VFD33" s="7"/>
      <c r="VFE33" s="7"/>
      <c r="VFF33" s="7"/>
      <c r="VFG33" s="7"/>
      <c r="VFH33" s="7"/>
      <c r="VFI33" s="7"/>
      <c r="VFJ33" s="7"/>
      <c r="VFK33" s="7"/>
      <c r="VFL33" s="7"/>
      <c r="VFM33" s="7"/>
      <c r="VFN33" s="7"/>
      <c r="VFO33" s="7"/>
      <c r="VFP33" s="7"/>
      <c r="VFQ33" s="7"/>
      <c r="VFR33" s="7"/>
      <c r="VFS33" s="7"/>
      <c r="VFT33" s="7"/>
      <c r="VFU33" s="7"/>
      <c r="VFV33" s="7"/>
      <c r="VFW33" s="7"/>
      <c r="VFX33" s="7"/>
      <c r="VFY33" s="7"/>
      <c r="VFZ33" s="7"/>
      <c r="VGA33" s="7"/>
      <c r="VGB33" s="7"/>
      <c r="VGC33" s="7"/>
      <c r="VGD33" s="7"/>
      <c r="VGE33" s="7"/>
      <c r="VGF33" s="7"/>
      <c r="VGG33" s="7"/>
      <c r="VGH33" s="7"/>
      <c r="VGI33" s="7"/>
      <c r="VGJ33" s="7"/>
      <c r="VGK33" s="7"/>
      <c r="VGL33" s="7"/>
      <c r="VGM33" s="7"/>
      <c r="VGN33" s="7"/>
      <c r="VGO33" s="7"/>
      <c r="VGP33" s="7"/>
      <c r="VGQ33" s="7"/>
      <c r="VGR33" s="7"/>
      <c r="VGS33" s="7"/>
      <c r="VGT33" s="7"/>
      <c r="VGU33" s="7"/>
      <c r="VGV33" s="7"/>
      <c r="VGW33" s="7"/>
      <c r="VGX33" s="7"/>
      <c r="VGY33" s="7"/>
      <c r="VGZ33" s="7"/>
      <c r="VHA33" s="7"/>
      <c r="VHB33" s="7"/>
      <c r="VHC33" s="7"/>
      <c r="VHD33" s="7"/>
      <c r="VHE33" s="7"/>
      <c r="VHF33" s="7"/>
      <c r="VHG33" s="7"/>
      <c r="VHH33" s="7"/>
      <c r="VHI33" s="7"/>
      <c r="VHJ33" s="7"/>
      <c r="VHK33" s="7"/>
      <c r="VHL33" s="7"/>
      <c r="VHM33" s="7"/>
      <c r="VHN33" s="7"/>
      <c r="VHO33" s="7"/>
      <c r="VHP33" s="7"/>
      <c r="VHQ33" s="7"/>
      <c r="VHR33" s="7"/>
      <c r="VHS33" s="7"/>
      <c r="VHT33" s="7"/>
      <c r="VHU33" s="7"/>
      <c r="VHV33" s="7"/>
      <c r="VHW33" s="7"/>
      <c r="VHX33" s="7"/>
      <c r="VHY33" s="7"/>
      <c r="VHZ33" s="7"/>
      <c r="VIA33" s="7"/>
      <c r="VIB33" s="7"/>
      <c r="VIC33" s="7"/>
      <c r="VID33" s="7"/>
      <c r="VIE33" s="7"/>
      <c r="VIF33" s="7"/>
      <c r="VIG33" s="7"/>
      <c r="VIH33" s="7"/>
      <c r="VII33" s="7"/>
      <c r="VIJ33" s="7"/>
      <c r="VIK33" s="7"/>
      <c r="VIL33" s="7"/>
      <c r="VIM33" s="7"/>
      <c r="VIN33" s="7"/>
      <c r="VIO33" s="7"/>
      <c r="VIP33" s="7"/>
      <c r="VIQ33" s="7"/>
      <c r="VIR33" s="7"/>
      <c r="VIT33" s="7"/>
      <c r="VIU33" s="7"/>
      <c r="VIV33" s="7"/>
      <c r="VIW33" s="7"/>
      <c r="VIX33" s="7"/>
      <c r="VIY33" s="7"/>
      <c r="VIZ33" s="7"/>
      <c r="VJA33" s="7"/>
      <c r="VJB33" s="7"/>
      <c r="VJC33" s="7"/>
      <c r="VJD33" s="7"/>
      <c r="VJE33" s="7"/>
      <c r="VJF33" s="7"/>
      <c r="VJG33" s="7"/>
      <c r="VJH33" s="7"/>
      <c r="VJI33" s="7"/>
      <c r="VJJ33" s="7"/>
      <c r="VJK33" s="7"/>
      <c r="VJL33" s="7"/>
      <c r="VJM33" s="7"/>
      <c r="VJN33" s="7"/>
      <c r="VJO33" s="7"/>
      <c r="VJP33" s="7"/>
      <c r="VJQ33" s="7"/>
      <c r="VJR33" s="7"/>
      <c r="VJS33" s="7"/>
      <c r="VJT33" s="7"/>
      <c r="VJU33" s="7"/>
      <c r="VJV33" s="7"/>
      <c r="VJW33" s="7"/>
      <c r="VJX33" s="7"/>
      <c r="VJY33" s="7"/>
      <c r="VJZ33" s="7"/>
      <c r="VKA33" s="7"/>
      <c r="VKB33" s="7"/>
      <c r="VKC33" s="7"/>
      <c r="VKD33" s="7"/>
      <c r="VKE33" s="7"/>
      <c r="VKF33" s="7"/>
      <c r="VKG33" s="7"/>
      <c r="VKH33" s="7"/>
      <c r="VKI33" s="7"/>
      <c r="VKJ33" s="7"/>
      <c r="VKK33" s="7"/>
      <c r="VKL33" s="7"/>
      <c r="VKM33" s="7"/>
      <c r="VKN33" s="7"/>
      <c r="VKO33" s="7"/>
      <c r="VKP33" s="7"/>
      <c r="VKQ33" s="7"/>
      <c r="VKR33" s="7"/>
      <c r="VKS33" s="7"/>
      <c r="VKT33" s="7"/>
      <c r="VKU33" s="7"/>
      <c r="VKV33" s="7"/>
      <c r="VKW33" s="7"/>
      <c r="VKX33" s="7"/>
      <c r="VKY33" s="7"/>
      <c r="VKZ33" s="7"/>
      <c r="VLA33" s="7"/>
      <c r="VLB33" s="7"/>
      <c r="VLC33" s="7"/>
      <c r="VLD33" s="7"/>
      <c r="VLE33" s="7"/>
      <c r="VLF33" s="7"/>
      <c r="VLG33" s="7"/>
      <c r="VLH33" s="7"/>
      <c r="VLI33" s="7"/>
      <c r="VLJ33" s="7"/>
      <c r="VLK33" s="7"/>
      <c r="VLL33" s="7"/>
      <c r="VLM33" s="7"/>
      <c r="VLN33" s="7"/>
      <c r="VLO33" s="7"/>
      <c r="VLP33" s="7"/>
      <c r="VLQ33" s="7"/>
      <c r="VLR33" s="7"/>
      <c r="VLS33" s="7"/>
      <c r="VLT33" s="7"/>
      <c r="VLU33" s="7"/>
      <c r="VLV33" s="7"/>
      <c r="VLW33" s="7"/>
      <c r="VLX33" s="7"/>
      <c r="VLY33" s="7"/>
      <c r="VLZ33" s="7"/>
      <c r="VMA33" s="7"/>
      <c r="VMB33" s="7"/>
      <c r="VMC33" s="7"/>
      <c r="VMD33" s="7"/>
      <c r="VME33" s="7"/>
      <c r="VMF33" s="7"/>
      <c r="VMG33" s="7"/>
      <c r="VMH33" s="7"/>
      <c r="VMI33" s="7"/>
      <c r="VMJ33" s="7"/>
      <c r="VMK33" s="7"/>
      <c r="VML33" s="7"/>
      <c r="VMM33" s="7"/>
      <c r="VMN33" s="7"/>
      <c r="VMO33" s="7"/>
      <c r="VMP33" s="7"/>
      <c r="VMQ33" s="7"/>
      <c r="VMR33" s="7"/>
      <c r="VMS33" s="7"/>
      <c r="VMT33" s="7"/>
      <c r="VMU33" s="7"/>
      <c r="VMV33" s="7"/>
      <c r="VMW33" s="7"/>
      <c r="VMX33" s="7"/>
      <c r="VMY33" s="7"/>
      <c r="VMZ33" s="7"/>
      <c r="VNA33" s="7"/>
      <c r="VNB33" s="7"/>
      <c r="VNC33" s="7"/>
      <c r="VND33" s="7"/>
      <c r="VNE33" s="7"/>
      <c r="VNF33" s="7"/>
      <c r="VNG33" s="7"/>
      <c r="VNH33" s="7"/>
      <c r="VNI33" s="7"/>
      <c r="VNJ33" s="7"/>
      <c r="VNK33" s="7"/>
      <c r="VNL33" s="7"/>
      <c r="VNM33" s="7"/>
      <c r="VNN33" s="7"/>
      <c r="VNO33" s="7"/>
      <c r="VNP33" s="7"/>
      <c r="VNQ33" s="7"/>
      <c r="VNR33" s="7"/>
      <c r="VNS33" s="7"/>
      <c r="VNT33" s="7"/>
      <c r="VNU33" s="7"/>
      <c r="VNV33" s="7"/>
      <c r="VNW33" s="7"/>
      <c r="VNX33" s="7"/>
      <c r="VNY33" s="7"/>
      <c r="VNZ33" s="7"/>
      <c r="VOA33" s="7"/>
      <c r="VOB33" s="7"/>
      <c r="VOC33" s="7"/>
      <c r="VOD33" s="7"/>
      <c r="VOE33" s="7"/>
      <c r="VOF33" s="7"/>
      <c r="VOG33" s="7"/>
      <c r="VOH33" s="7"/>
      <c r="VOI33" s="7"/>
      <c r="VOJ33" s="7"/>
      <c r="VOK33" s="7"/>
      <c r="VOL33" s="7"/>
      <c r="VOM33" s="7"/>
      <c r="VON33" s="7"/>
      <c r="VOO33" s="7"/>
      <c r="VOP33" s="7"/>
      <c r="VOQ33" s="7"/>
      <c r="VOR33" s="7"/>
      <c r="VOS33" s="7"/>
      <c r="VOT33" s="7"/>
      <c r="VOU33" s="7"/>
      <c r="VOV33" s="7"/>
      <c r="VOW33" s="7"/>
      <c r="VOX33" s="7"/>
      <c r="VOY33" s="7"/>
      <c r="VOZ33" s="7"/>
      <c r="VPA33" s="7"/>
      <c r="VPB33" s="7"/>
      <c r="VPC33" s="7"/>
      <c r="VPD33" s="7"/>
      <c r="VPE33" s="7"/>
      <c r="VPF33" s="7"/>
      <c r="VPG33" s="7"/>
      <c r="VPH33" s="7"/>
      <c r="VPI33" s="7"/>
      <c r="VPJ33" s="7"/>
      <c r="VPK33" s="7"/>
      <c r="VPL33" s="7"/>
      <c r="VPM33" s="7"/>
      <c r="VPN33" s="7"/>
      <c r="VPO33" s="7"/>
      <c r="VPP33" s="7"/>
      <c r="VPQ33" s="7"/>
      <c r="VPR33" s="7"/>
      <c r="VPS33" s="7"/>
      <c r="VPT33" s="7"/>
      <c r="VPU33" s="7"/>
      <c r="VPV33" s="7"/>
      <c r="VPW33" s="7"/>
      <c r="VPX33" s="7"/>
      <c r="VPY33" s="7"/>
      <c r="VPZ33" s="7"/>
      <c r="VQA33" s="7"/>
      <c r="VQB33" s="7"/>
      <c r="VQC33" s="7"/>
      <c r="VQD33" s="7"/>
      <c r="VQE33" s="7"/>
      <c r="VQF33" s="7"/>
      <c r="VQG33" s="7"/>
      <c r="VQH33" s="7"/>
      <c r="VQI33" s="7"/>
      <c r="VQJ33" s="7"/>
      <c r="VQK33" s="7"/>
      <c r="VQL33" s="7"/>
      <c r="VQM33" s="7"/>
      <c r="VQN33" s="7"/>
      <c r="VQO33" s="7"/>
      <c r="VQP33" s="7"/>
      <c r="VQQ33" s="7"/>
      <c r="VQR33" s="7"/>
      <c r="VQS33" s="7"/>
      <c r="VQT33" s="7"/>
      <c r="VQU33" s="7"/>
      <c r="VQV33" s="7"/>
      <c r="VQW33" s="7"/>
      <c r="VQX33" s="7"/>
      <c r="VQY33" s="7"/>
      <c r="VQZ33" s="7"/>
      <c r="VRA33" s="7"/>
      <c r="VRB33" s="7"/>
      <c r="VRC33" s="7"/>
      <c r="VRD33" s="7"/>
      <c r="VRE33" s="7"/>
      <c r="VRF33" s="7"/>
      <c r="VRG33" s="7"/>
      <c r="VRH33" s="7"/>
      <c r="VRI33" s="7"/>
      <c r="VRJ33" s="7"/>
      <c r="VRK33" s="7"/>
      <c r="VRL33" s="7"/>
      <c r="VRM33" s="7"/>
      <c r="VRN33" s="7"/>
      <c r="VRO33" s="7"/>
      <c r="VRP33" s="7"/>
      <c r="VRQ33" s="7"/>
      <c r="VRR33" s="7"/>
      <c r="VRS33" s="7"/>
      <c r="VRT33" s="7"/>
      <c r="VRU33" s="7"/>
      <c r="VRV33" s="7"/>
      <c r="VRW33" s="7"/>
      <c r="VRX33" s="7"/>
      <c r="VRY33" s="7"/>
      <c r="VRZ33" s="7"/>
      <c r="VSA33" s="7"/>
      <c r="VSB33" s="7"/>
      <c r="VSC33" s="7"/>
      <c r="VSD33" s="7"/>
      <c r="VSE33" s="7"/>
      <c r="VSF33" s="7"/>
      <c r="VSG33" s="7"/>
      <c r="VSH33" s="7"/>
      <c r="VSI33" s="7"/>
      <c r="VSJ33" s="7"/>
      <c r="VSK33" s="7"/>
      <c r="VSL33" s="7"/>
      <c r="VSM33" s="7"/>
      <c r="VSN33" s="7"/>
      <c r="VSP33" s="7"/>
      <c r="VSQ33" s="7"/>
      <c r="VSR33" s="7"/>
      <c r="VSS33" s="7"/>
      <c r="VST33" s="7"/>
      <c r="VSU33" s="7"/>
      <c r="VSV33" s="7"/>
      <c r="VSW33" s="7"/>
      <c r="VSX33" s="7"/>
      <c r="VSY33" s="7"/>
      <c r="VSZ33" s="7"/>
      <c r="VTA33" s="7"/>
      <c r="VTB33" s="7"/>
      <c r="VTC33" s="7"/>
      <c r="VTD33" s="7"/>
      <c r="VTE33" s="7"/>
      <c r="VTF33" s="7"/>
      <c r="VTG33" s="7"/>
      <c r="VTH33" s="7"/>
      <c r="VTI33" s="7"/>
      <c r="VTJ33" s="7"/>
      <c r="VTK33" s="7"/>
      <c r="VTL33" s="7"/>
      <c r="VTM33" s="7"/>
      <c r="VTN33" s="7"/>
      <c r="VTO33" s="7"/>
      <c r="VTP33" s="7"/>
      <c r="VTQ33" s="7"/>
      <c r="VTR33" s="7"/>
      <c r="VTS33" s="7"/>
      <c r="VTT33" s="7"/>
      <c r="VTU33" s="7"/>
      <c r="VTV33" s="7"/>
      <c r="VTW33" s="7"/>
      <c r="VTX33" s="7"/>
      <c r="VTY33" s="7"/>
      <c r="VTZ33" s="7"/>
      <c r="VUA33" s="7"/>
      <c r="VUB33" s="7"/>
      <c r="VUC33" s="7"/>
      <c r="VUD33" s="7"/>
      <c r="VUE33" s="7"/>
      <c r="VUF33" s="7"/>
      <c r="VUG33" s="7"/>
      <c r="VUH33" s="7"/>
      <c r="VUI33" s="7"/>
      <c r="VUJ33" s="7"/>
      <c r="VUK33" s="7"/>
      <c r="VUL33" s="7"/>
      <c r="VUM33" s="7"/>
      <c r="VUN33" s="7"/>
      <c r="VUO33" s="7"/>
      <c r="VUP33" s="7"/>
      <c r="VUQ33" s="7"/>
      <c r="VUR33" s="7"/>
      <c r="VUS33" s="7"/>
      <c r="VUT33" s="7"/>
      <c r="VUU33" s="7"/>
      <c r="VUV33" s="7"/>
      <c r="VUW33" s="7"/>
      <c r="VUX33" s="7"/>
      <c r="VUY33" s="7"/>
      <c r="VUZ33" s="7"/>
      <c r="VVA33" s="7"/>
      <c r="VVB33" s="7"/>
      <c r="VVC33" s="7"/>
      <c r="VVD33" s="7"/>
      <c r="VVE33" s="7"/>
      <c r="VVF33" s="7"/>
      <c r="VVG33" s="7"/>
      <c r="VVH33" s="7"/>
      <c r="VVI33" s="7"/>
      <c r="VVJ33" s="7"/>
      <c r="VVK33" s="7"/>
      <c r="VVL33" s="7"/>
      <c r="VVM33" s="7"/>
      <c r="VVN33" s="7"/>
      <c r="VVO33" s="7"/>
      <c r="VVP33" s="7"/>
      <c r="VVQ33" s="7"/>
      <c r="VVR33" s="7"/>
      <c r="VVS33" s="7"/>
      <c r="VVT33" s="7"/>
      <c r="VVU33" s="7"/>
      <c r="VVV33" s="7"/>
      <c r="VVW33" s="7"/>
      <c r="VVX33" s="7"/>
      <c r="VVY33" s="7"/>
      <c r="VVZ33" s="7"/>
      <c r="VWA33" s="7"/>
      <c r="VWB33" s="7"/>
      <c r="VWC33" s="7"/>
      <c r="VWD33" s="7"/>
      <c r="VWE33" s="7"/>
      <c r="VWF33" s="7"/>
      <c r="VWG33" s="7"/>
      <c r="VWH33" s="7"/>
      <c r="VWI33" s="7"/>
      <c r="VWJ33" s="7"/>
      <c r="VWK33" s="7"/>
      <c r="VWL33" s="7"/>
      <c r="VWM33" s="7"/>
      <c r="VWN33" s="7"/>
      <c r="VWO33" s="7"/>
      <c r="VWP33" s="7"/>
      <c r="VWQ33" s="7"/>
      <c r="VWR33" s="7"/>
      <c r="VWS33" s="7"/>
      <c r="VWT33" s="7"/>
      <c r="VWU33" s="7"/>
      <c r="VWV33" s="7"/>
      <c r="VWW33" s="7"/>
      <c r="VWX33" s="7"/>
      <c r="VWY33" s="7"/>
      <c r="VWZ33" s="7"/>
      <c r="VXA33" s="7"/>
      <c r="VXB33" s="7"/>
      <c r="VXC33" s="7"/>
      <c r="VXD33" s="7"/>
      <c r="VXE33" s="7"/>
      <c r="VXF33" s="7"/>
      <c r="VXG33" s="7"/>
      <c r="VXH33" s="7"/>
      <c r="VXI33" s="7"/>
      <c r="VXJ33" s="7"/>
      <c r="VXK33" s="7"/>
      <c r="VXL33" s="7"/>
      <c r="VXM33" s="7"/>
      <c r="VXN33" s="7"/>
      <c r="VXO33" s="7"/>
      <c r="VXP33" s="7"/>
      <c r="VXQ33" s="7"/>
      <c r="VXR33" s="7"/>
      <c r="VXS33" s="7"/>
      <c r="VXT33" s="7"/>
      <c r="VXU33" s="7"/>
      <c r="VXV33" s="7"/>
      <c r="VXW33" s="7"/>
      <c r="VXX33" s="7"/>
      <c r="VXY33" s="7"/>
      <c r="VXZ33" s="7"/>
      <c r="VYA33" s="7"/>
      <c r="VYB33" s="7"/>
      <c r="VYC33" s="7"/>
      <c r="VYD33" s="7"/>
      <c r="VYE33" s="7"/>
      <c r="VYF33" s="7"/>
      <c r="VYG33" s="7"/>
      <c r="VYH33" s="7"/>
      <c r="VYI33" s="7"/>
      <c r="VYJ33" s="7"/>
      <c r="VYK33" s="7"/>
      <c r="VYL33" s="7"/>
      <c r="VYM33" s="7"/>
      <c r="VYN33" s="7"/>
      <c r="VYO33" s="7"/>
      <c r="VYP33" s="7"/>
      <c r="VYQ33" s="7"/>
      <c r="VYR33" s="7"/>
      <c r="VYS33" s="7"/>
      <c r="VYT33" s="7"/>
      <c r="VYU33" s="7"/>
      <c r="VYV33" s="7"/>
      <c r="VYW33" s="7"/>
      <c r="VYX33" s="7"/>
      <c r="VYY33" s="7"/>
      <c r="VYZ33" s="7"/>
      <c r="VZA33" s="7"/>
      <c r="VZB33" s="7"/>
      <c r="VZC33" s="7"/>
      <c r="VZD33" s="7"/>
      <c r="VZE33" s="7"/>
      <c r="VZF33" s="7"/>
      <c r="VZG33" s="7"/>
      <c r="VZH33" s="7"/>
      <c r="VZI33" s="7"/>
      <c r="VZJ33" s="7"/>
      <c r="VZK33" s="7"/>
      <c r="VZL33" s="7"/>
      <c r="VZM33" s="7"/>
      <c r="VZN33" s="7"/>
      <c r="VZO33" s="7"/>
      <c r="VZP33" s="7"/>
      <c r="VZQ33" s="7"/>
      <c r="VZR33" s="7"/>
      <c r="VZS33" s="7"/>
      <c r="VZT33" s="7"/>
      <c r="VZU33" s="7"/>
      <c r="VZV33" s="7"/>
      <c r="VZW33" s="7"/>
      <c r="VZX33" s="7"/>
      <c r="VZY33" s="7"/>
      <c r="VZZ33" s="7"/>
      <c r="WAA33" s="7"/>
      <c r="WAB33" s="7"/>
      <c r="WAC33" s="7"/>
      <c r="WAD33" s="7"/>
      <c r="WAE33" s="7"/>
      <c r="WAF33" s="7"/>
      <c r="WAG33" s="7"/>
      <c r="WAH33" s="7"/>
      <c r="WAI33" s="7"/>
      <c r="WAJ33" s="7"/>
      <c r="WAK33" s="7"/>
      <c r="WAL33" s="7"/>
      <c r="WAM33" s="7"/>
      <c r="WAN33" s="7"/>
      <c r="WAO33" s="7"/>
      <c r="WAP33" s="7"/>
      <c r="WAQ33" s="7"/>
      <c r="WAR33" s="7"/>
      <c r="WAS33" s="7"/>
      <c r="WAT33" s="7"/>
      <c r="WAU33" s="7"/>
      <c r="WAV33" s="7"/>
      <c r="WAW33" s="7"/>
      <c r="WAX33" s="7"/>
      <c r="WAY33" s="7"/>
      <c r="WAZ33" s="7"/>
      <c r="WBA33" s="7"/>
      <c r="WBB33" s="7"/>
      <c r="WBC33" s="7"/>
      <c r="WBD33" s="7"/>
      <c r="WBE33" s="7"/>
      <c r="WBF33" s="7"/>
      <c r="WBG33" s="7"/>
      <c r="WBH33" s="7"/>
      <c r="WBI33" s="7"/>
      <c r="WBJ33" s="7"/>
      <c r="WBK33" s="7"/>
      <c r="WBL33" s="7"/>
      <c r="WBM33" s="7"/>
      <c r="WBN33" s="7"/>
      <c r="WBO33" s="7"/>
      <c r="WBP33" s="7"/>
      <c r="WBQ33" s="7"/>
      <c r="WBR33" s="7"/>
      <c r="WBS33" s="7"/>
      <c r="WBT33" s="7"/>
      <c r="WBU33" s="7"/>
      <c r="WBV33" s="7"/>
      <c r="WBW33" s="7"/>
      <c r="WBX33" s="7"/>
      <c r="WBY33" s="7"/>
      <c r="WBZ33" s="7"/>
      <c r="WCA33" s="7"/>
      <c r="WCB33" s="7"/>
      <c r="WCC33" s="7"/>
      <c r="WCD33" s="7"/>
      <c r="WCE33" s="7"/>
      <c r="WCF33" s="7"/>
      <c r="WCG33" s="7"/>
      <c r="WCH33" s="7"/>
      <c r="WCI33" s="7"/>
      <c r="WCJ33" s="7"/>
      <c r="WCL33" s="7"/>
      <c r="WCM33" s="7"/>
      <c r="WCN33" s="7"/>
      <c r="WCO33" s="7"/>
      <c r="WCP33" s="7"/>
      <c r="WCQ33" s="7"/>
      <c r="WCR33" s="7"/>
      <c r="WCS33" s="7"/>
      <c r="WCT33" s="7"/>
      <c r="WCU33" s="7"/>
      <c r="WCV33" s="7"/>
      <c r="WCW33" s="7"/>
      <c r="WCX33" s="7"/>
      <c r="WCY33" s="7"/>
      <c r="WCZ33" s="7"/>
      <c r="WDA33" s="7"/>
      <c r="WDB33" s="7"/>
      <c r="WDC33" s="7"/>
      <c r="WDD33" s="7"/>
      <c r="WDE33" s="7"/>
      <c r="WDF33" s="7"/>
      <c r="WDG33" s="7"/>
      <c r="WDH33" s="7"/>
      <c r="WDI33" s="7"/>
      <c r="WDJ33" s="7"/>
      <c r="WDK33" s="7"/>
      <c r="WDL33" s="7"/>
      <c r="WDM33" s="7"/>
      <c r="WDN33" s="7"/>
      <c r="WDO33" s="7"/>
      <c r="WDP33" s="7"/>
      <c r="WDQ33" s="7"/>
      <c r="WDR33" s="7"/>
      <c r="WDS33" s="7"/>
      <c r="WDT33" s="7"/>
      <c r="WDU33" s="7"/>
      <c r="WDV33" s="7"/>
      <c r="WDW33" s="7"/>
      <c r="WDX33" s="7"/>
      <c r="WDY33" s="7"/>
      <c r="WDZ33" s="7"/>
      <c r="WEA33" s="7"/>
      <c r="WEB33" s="7"/>
      <c r="WEC33" s="7"/>
      <c r="WED33" s="7"/>
      <c r="WEE33" s="7"/>
      <c r="WEF33" s="7"/>
      <c r="WEG33" s="7"/>
      <c r="WEH33" s="7"/>
      <c r="WEI33" s="7"/>
      <c r="WEJ33" s="7"/>
      <c r="WEK33" s="7"/>
      <c r="WEL33" s="7"/>
      <c r="WEM33" s="7"/>
      <c r="WEN33" s="7"/>
      <c r="WEO33" s="7"/>
      <c r="WEP33" s="7"/>
      <c r="WEQ33" s="7"/>
      <c r="WER33" s="7"/>
      <c r="WES33" s="7"/>
      <c r="WET33" s="7"/>
      <c r="WEU33" s="7"/>
      <c r="WEV33" s="7"/>
      <c r="WEW33" s="7"/>
      <c r="WEX33" s="7"/>
      <c r="WEY33" s="7"/>
      <c r="WEZ33" s="7"/>
      <c r="WFA33" s="7"/>
      <c r="WFB33" s="7"/>
      <c r="WFC33" s="7"/>
      <c r="WFD33" s="7"/>
      <c r="WFE33" s="7"/>
      <c r="WFF33" s="7"/>
      <c r="WFG33" s="7"/>
      <c r="WFH33" s="7"/>
      <c r="WFI33" s="7"/>
      <c r="WFJ33" s="7"/>
      <c r="WFK33" s="7"/>
      <c r="WFL33" s="7"/>
      <c r="WFM33" s="7"/>
      <c r="WFN33" s="7"/>
      <c r="WFO33" s="7"/>
      <c r="WFP33" s="7"/>
      <c r="WFQ33" s="7"/>
      <c r="WFR33" s="7"/>
      <c r="WFS33" s="7"/>
      <c r="WFT33" s="7"/>
      <c r="WFU33" s="7"/>
      <c r="WFV33" s="7"/>
      <c r="WFW33" s="7"/>
      <c r="WFX33" s="7"/>
      <c r="WFY33" s="7"/>
      <c r="WFZ33" s="7"/>
      <c r="WGA33" s="7"/>
      <c r="WGB33" s="7"/>
      <c r="WGC33" s="7"/>
      <c r="WGD33" s="7"/>
      <c r="WGE33" s="7"/>
      <c r="WGF33" s="7"/>
      <c r="WGG33" s="7"/>
      <c r="WGH33" s="7"/>
      <c r="WGI33" s="7"/>
      <c r="WGJ33" s="7"/>
      <c r="WGK33" s="7"/>
      <c r="WGL33" s="7"/>
      <c r="WGM33" s="7"/>
      <c r="WGN33" s="7"/>
      <c r="WGO33" s="7"/>
      <c r="WGP33" s="7"/>
      <c r="WGQ33" s="7"/>
      <c r="WGR33" s="7"/>
      <c r="WGS33" s="7"/>
      <c r="WGT33" s="7"/>
      <c r="WGU33" s="7"/>
      <c r="WGV33" s="7"/>
      <c r="WGW33" s="7"/>
      <c r="WGX33" s="7"/>
      <c r="WGY33" s="7"/>
      <c r="WGZ33" s="7"/>
      <c r="WHA33" s="7"/>
      <c r="WHB33" s="7"/>
      <c r="WHC33" s="7"/>
      <c r="WHD33" s="7"/>
      <c r="WHE33" s="7"/>
      <c r="WHF33" s="7"/>
      <c r="WHG33" s="7"/>
      <c r="WHH33" s="7"/>
      <c r="WHI33" s="7"/>
      <c r="WHJ33" s="7"/>
      <c r="WHK33" s="7"/>
      <c r="WHL33" s="7"/>
      <c r="WHM33" s="7"/>
      <c r="WHN33" s="7"/>
      <c r="WHO33" s="7"/>
      <c r="WHP33" s="7"/>
      <c r="WHQ33" s="7"/>
      <c r="WHR33" s="7"/>
      <c r="WHS33" s="7"/>
      <c r="WHT33" s="7"/>
      <c r="WHU33" s="7"/>
      <c r="WHV33" s="7"/>
      <c r="WHW33" s="7"/>
      <c r="WHX33" s="7"/>
      <c r="WHY33" s="7"/>
      <c r="WHZ33" s="7"/>
      <c r="WIA33" s="7"/>
      <c r="WIB33" s="7"/>
      <c r="WIC33" s="7"/>
      <c r="WID33" s="7"/>
      <c r="WIE33" s="7"/>
      <c r="WIF33" s="7"/>
      <c r="WIG33" s="7"/>
      <c r="WIH33" s="7"/>
      <c r="WII33" s="7"/>
      <c r="WIJ33" s="7"/>
      <c r="WIK33" s="7"/>
      <c r="WIL33" s="7"/>
      <c r="WIM33" s="7"/>
      <c r="WIN33" s="7"/>
      <c r="WIO33" s="7"/>
      <c r="WIP33" s="7"/>
      <c r="WIQ33" s="7"/>
      <c r="WIR33" s="7"/>
      <c r="WIS33" s="7"/>
      <c r="WIT33" s="7"/>
      <c r="WIU33" s="7"/>
      <c r="WIV33" s="7"/>
      <c r="WIW33" s="7"/>
      <c r="WIX33" s="7"/>
      <c r="WIY33" s="7"/>
      <c r="WIZ33" s="7"/>
      <c r="WJA33" s="7"/>
      <c r="WJB33" s="7"/>
      <c r="WJC33" s="7"/>
      <c r="WJD33" s="7"/>
      <c r="WJE33" s="7"/>
      <c r="WJF33" s="7"/>
      <c r="WJG33" s="7"/>
      <c r="WJH33" s="7"/>
      <c r="WJI33" s="7"/>
      <c r="WJJ33" s="7"/>
      <c r="WJK33" s="7"/>
      <c r="WJL33" s="7"/>
      <c r="WJM33" s="7"/>
      <c r="WJN33" s="7"/>
      <c r="WJO33" s="7"/>
      <c r="WJP33" s="7"/>
      <c r="WJQ33" s="7"/>
      <c r="WJR33" s="7"/>
      <c r="WJS33" s="7"/>
      <c r="WJT33" s="7"/>
      <c r="WJU33" s="7"/>
      <c r="WJV33" s="7"/>
      <c r="WJW33" s="7"/>
      <c r="WJX33" s="7"/>
      <c r="WJY33" s="7"/>
      <c r="WJZ33" s="7"/>
      <c r="WKA33" s="7"/>
      <c r="WKB33" s="7"/>
      <c r="WKC33" s="7"/>
      <c r="WKD33" s="7"/>
      <c r="WKE33" s="7"/>
      <c r="WKF33" s="7"/>
      <c r="WKG33" s="7"/>
      <c r="WKH33" s="7"/>
      <c r="WKI33" s="7"/>
      <c r="WKJ33" s="7"/>
      <c r="WKK33" s="7"/>
      <c r="WKL33" s="7"/>
      <c r="WKM33" s="7"/>
      <c r="WKN33" s="7"/>
      <c r="WKO33" s="7"/>
      <c r="WKP33" s="7"/>
      <c r="WKQ33" s="7"/>
      <c r="WKR33" s="7"/>
      <c r="WKS33" s="7"/>
      <c r="WKT33" s="7"/>
      <c r="WKU33" s="7"/>
      <c r="WKV33" s="7"/>
      <c r="WKW33" s="7"/>
      <c r="WKX33" s="7"/>
      <c r="WKY33" s="7"/>
      <c r="WKZ33" s="7"/>
      <c r="WLA33" s="7"/>
      <c r="WLB33" s="7"/>
      <c r="WLC33" s="7"/>
      <c r="WLD33" s="7"/>
      <c r="WLE33" s="7"/>
      <c r="WLF33" s="7"/>
      <c r="WLG33" s="7"/>
      <c r="WLH33" s="7"/>
      <c r="WLI33" s="7"/>
      <c r="WLJ33" s="7"/>
      <c r="WLK33" s="7"/>
      <c r="WLL33" s="7"/>
      <c r="WLM33" s="7"/>
      <c r="WLN33" s="7"/>
      <c r="WLO33" s="7"/>
      <c r="WLP33" s="7"/>
      <c r="WLQ33" s="7"/>
      <c r="WLR33" s="7"/>
      <c r="WLS33" s="7"/>
      <c r="WLT33" s="7"/>
      <c r="WLU33" s="7"/>
      <c r="WLV33" s="7"/>
      <c r="WLW33" s="7"/>
      <c r="WLX33" s="7"/>
      <c r="WLY33" s="7"/>
      <c r="WLZ33" s="7"/>
      <c r="WMA33" s="7"/>
      <c r="WMB33" s="7"/>
      <c r="WMC33" s="7"/>
      <c r="WMD33" s="7"/>
      <c r="WME33" s="7"/>
      <c r="WMF33" s="7"/>
      <c r="WMH33" s="7"/>
      <c r="WMI33" s="7"/>
      <c r="WMJ33" s="7"/>
      <c r="WMK33" s="7"/>
      <c r="WML33" s="7"/>
      <c r="WMM33" s="7"/>
      <c r="WMN33" s="7"/>
      <c r="WMO33" s="7"/>
      <c r="WMP33" s="7"/>
      <c r="WMQ33" s="7"/>
      <c r="WMR33" s="7"/>
      <c r="WMS33" s="7"/>
      <c r="WMT33" s="7"/>
      <c r="WMU33" s="7"/>
      <c r="WMV33" s="7"/>
      <c r="WMW33" s="7"/>
      <c r="WMX33" s="7"/>
      <c r="WMY33" s="7"/>
      <c r="WMZ33" s="7"/>
      <c r="WNA33" s="7"/>
      <c r="WNB33" s="7"/>
      <c r="WNC33" s="7"/>
      <c r="WND33" s="7"/>
      <c r="WNE33" s="7"/>
      <c r="WNF33" s="7"/>
      <c r="WNG33" s="7"/>
      <c r="WNH33" s="7"/>
      <c r="WNI33" s="7"/>
      <c r="WNJ33" s="7"/>
      <c r="WNK33" s="7"/>
      <c r="WNL33" s="7"/>
      <c r="WNM33" s="7"/>
      <c r="WNN33" s="7"/>
      <c r="WNO33" s="7"/>
      <c r="WNP33" s="7"/>
      <c r="WNQ33" s="7"/>
      <c r="WNR33" s="7"/>
      <c r="WNS33" s="7"/>
      <c r="WNT33" s="7"/>
      <c r="WNU33" s="7"/>
      <c r="WNV33" s="7"/>
      <c r="WNW33" s="7"/>
      <c r="WNX33" s="7"/>
      <c r="WNY33" s="7"/>
      <c r="WNZ33" s="7"/>
      <c r="WOA33" s="7"/>
      <c r="WOB33" s="7"/>
      <c r="WOC33" s="7"/>
      <c r="WOD33" s="7"/>
      <c r="WOE33" s="7"/>
      <c r="WOF33" s="7"/>
      <c r="WOG33" s="7"/>
      <c r="WOH33" s="7"/>
      <c r="WOI33" s="7"/>
      <c r="WOJ33" s="7"/>
      <c r="WOK33" s="7"/>
      <c r="WOL33" s="7"/>
      <c r="WOM33" s="7"/>
      <c r="WON33" s="7"/>
      <c r="WOO33" s="7"/>
      <c r="WOP33" s="7"/>
      <c r="WOQ33" s="7"/>
      <c r="WOR33" s="7"/>
      <c r="WOS33" s="7"/>
      <c r="WOT33" s="7"/>
      <c r="WOU33" s="7"/>
      <c r="WOV33" s="7"/>
      <c r="WOW33" s="7"/>
      <c r="WOX33" s="7"/>
      <c r="WOY33" s="7"/>
      <c r="WOZ33" s="7"/>
      <c r="WPA33" s="7"/>
      <c r="WPB33" s="7"/>
      <c r="WPC33" s="7"/>
      <c r="WPD33" s="7"/>
      <c r="WPE33" s="7"/>
      <c r="WPF33" s="7"/>
      <c r="WPG33" s="7"/>
      <c r="WPH33" s="7"/>
      <c r="WPI33" s="7"/>
      <c r="WPJ33" s="7"/>
      <c r="WPK33" s="7"/>
      <c r="WPL33" s="7"/>
      <c r="WPM33" s="7"/>
      <c r="WPN33" s="7"/>
      <c r="WPO33" s="7"/>
      <c r="WPP33" s="7"/>
      <c r="WPQ33" s="7"/>
      <c r="WPR33" s="7"/>
      <c r="WPS33" s="7"/>
      <c r="WPT33" s="7"/>
      <c r="WPU33" s="7"/>
      <c r="WPV33" s="7"/>
      <c r="WPW33" s="7"/>
      <c r="WPX33" s="7"/>
      <c r="WPY33" s="7"/>
      <c r="WPZ33" s="7"/>
      <c r="WQA33" s="7"/>
      <c r="WQB33" s="7"/>
      <c r="WQC33" s="7"/>
      <c r="WQD33" s="7"/>
      <c r="WQE33" s="7"/>
      <c r="WQF33" s="7"/>
      <c r="WQG33" s="7"/>
      <c r="WQH33" s="7"/>
      <c r="WQI33" s="7"/>
      <c r="WQJ33" s="7"/>
      <c r="WQK33" s="7"/>
      <c r="WQL33" s="7"/>
      <c r="WQM33" s="7"/>
      <c r="WQN33" s="7"/>
      <c r="WQO33" s="7"/>
      <c r="WQP33" s="7"/>
      <c r="WQQ33" s="7"/>
      <c r="WQR33" s="7"/>
      <c r="WQS33" s="7"/>
      <c r="WQT33" s="7"/>
      <c r="WQU33" s="7"/>
      <c r="WQV33" s="7"/>
      <c r="WQW33" s="7"/>
      <c r="WQX33" s="7"/>
      <c r="WQY33" s="7"/>
      <c r="WQZ33" s="7"/>
      <c r="WRA33" s="7"/>
      <c r="WRB33" s="7"/>
      <c r="WRC33" s="7"/>
      <c r="WRD33" s="7"/>
      <c r="WRE33" s="7"/>
      <c r="WRF33" s="7"/>
      <c r="WRG33" s="7"/>
      <c r="WRH33" s="7"/>
      <c r="WRI33" s="7"/>
      <c r="WRJ33" s="7"/>
      <c r="WRK33" s="7"/>
      <c r="WRL33" s="7"/>
      <c r="WRM33" s="7"/>
      <c r="WRN33" s="7"/>
      <c r="WRO33" s="7"/>
      <c r="WRP33" s="7"/>
      <c r="WRQ33" s="7"/>
      <c r="WRR33" s="7"/>
      <c r="WRS33" s="7"/>
      <c r="WRT33" s="7"/>
      <c r="WRU33" s="7"/>
      <c r="WRV33" s="7"/>
      <c r="WRW33" s="7"/>
      <c r="WRX33" s="7"/>
      <c r="WRY33" s="7"/>
      <c r="WRZ33" s="7"/>
      <c r="WSA33" s="7"/>
      <c r="WSB33" s="7"/>
      <c r="WSC33" s="7"/>
      <c r="WSD33" s="7"/>
      <c r="WSE33" s="7"/>
      <c r="WSF33" s="7"/>
      <c r="WSG33" s="7"/>
      <c r="WSH33" s="7"/>
      <c r="WSI33" s="7"/>
      <c r="WSJ33" s="7"/>
      <c r="WSK33" s="7"/>
      <c r="WSL33" s="7"/>
      <c r="WSM33" s="7"/>
      <c r="WSN33" s="7"/>
      <c r="WSO33" s="7"/>
      <c r="WSP33" s="7"/>
      <c r="WSQ33" s="7"/>
      <c r="WSR33" s="7"/>
      <c r="WSS33" s="7"/>
      <c r="WST33" s="7"/>
      <c r="WSU33" s="7"/>
      <c r="WSV33" s="7"/>
      <c r="WSW33" s="7"/>
      <c r="WSX33" s="7"/>
      <c r="WSY33" s="7"/>
      <c r="WSZ33" s="7"/>
      <c r="WTA33" s="7"/>
      <c r="WTB33" s="7"/>
      <c r="WTC33" s="7"/>
      <c r="WTD33" s="7"/>
      <c r="WTE33" s="7"/>
      <c r="WTF33" s="7"/>
      <c r="WTG33" s="7"/>
      <c r="WTH33" s="7"/>
      <c r="WTI33" s="7"/>
      <c r="WTJ33" s="7"/>
      <c r="WTK33" s="7"/>
      <c r="WTL33" s="7"/>
      <c r="WTM33" s="7"/>
      <c r="WTN33" s="7"/>
      <c r="WTO33" s="7"/>
      <c r="WTP33" s="7"/>
      <c r="WTQ33" s="7"/>
      <c r="WTR33" s="7"/>
      <c r="WTS33" s="7"/>
      <c r="WTT33" s="7"/>
      <c r="WTU33" s="7"/>
      <c r="WTV33" s="7"/>
      <c r="WTW33" s="7"/>
      <c r="WTX33" s="7"/>
      <c r="WTY33" s="7"/>
      <c r="WTZ33" s="7"/>
      <c r="WUA33" s="7"/>
      <c r="WUB33" s="7"/>
      <c r="WUC33" s="7"/>
      <c r="WUD33" s="7"/>
      <c r="WUE33" s="7"/>
      <c r="WUF33" s="7"/>
      <c r="WUG33" s="7"/>
      <c r="WUH33" s="7"/>
      <c r="WUI33" s="7"/>
      <c r="WUJ33" s="7"/>
      <c r="WUK33" s="7"/>
      <c r="WUL33" s="7"/>
      <c r="WUM33" s="7"/>
      <c r="WUN33" s="7"/>
      <c r="WUO33" s="7"/>
      <c r="WUP33" s="7"/>
      <c r="WUQ33" s="7"/>
      <c r="WUR33" s="7"/>
      <c r="WUS33" s="7"/>
      <c r="WUT33" s="7"/>
      <c r="WUU33" s="7"/>
      <c r="WUV33" s="7"/>
      <c r="WUW33" s="7"/>
      <c r="WUX33" s="7"/>
      <c r="WUY33" s="7"/>
      <c r="WUZ33" s="7"/>
      <c r="WVA33" s="7"/>
      <c r="WVB33" s="7"/>
      <c r="WVC33" s="7"/>
      <c r="WVD33" s="7"/>
      <c r="WVE33" s="7"/>
      <c r="WVF33" s="7"/>
      <c r="WVG33" s="7"/>
      <c r="WVH33" s="7"/>
      <c r="WVI33" s="7"/>
      <c r="WVJ33" s="7"/>
      <c r="WVK33" s="7"/>
      <c r="WVL33" s="7"/>
      <c r="WVM33" s="7"/>
      <c r="WVN33" s="7"/>
      <c r="WVO33" s="7"/>
      <c r="WVP33" s="7"/>
      <c r="WVQ33" s="7"/>
      <c r="WVR33" s="7"/>
      <c r="WVS33" s="7"/>
      <c r="WVT33" s="7"/>
      <c r="WVU33" s="7"/>
      <c r="WVV33" s="7"/>
      <c r="WVW33" s="7"/>
      <c r="WVX33" s="7"/>
      <c r="WVY33" s="7"/>
      <c r="WVZ33" s="7"/>
      <c r="WWA33" s="7"/>
      <c r="WWB33" s="7"/>
      <c r="WWD33" s="7"/>
      <c r="WWE33" s="7"/>
      <c r="WWF33" s="7"/>
      <c r="WWG33" s="7"/>
      <c r="WWH33" s="7"/>
      <c r="WWI33" s="7"/>
      <c r="WWJ33" s="7"/>
      <c r="WWK33" s="7"/>
      <c r="WWL33" s="7"/>
      <c r="WWM33" s="7"/>
      <c r="WWN33" s="7"/>
      <c r="WWO33" s="7"/>
      <c r="WWP33" s="7"/>
      <c r="WWQ33" s="7"/>
      <c r="WWR33" s="7"/>
      <c r="WWS33" s="7"/>
      <c r="WWT33" s="7"/>
      <c r="WWU33" s="7"/>
      <c r="WWV33" s="7"/>
      <c r="WWW33" s="7"/>
      <c r="WWX33" s="7"/>
      <c r="WWY33" s="7"/>
      <c r="WWZ33" s="7"/>
      <c r="WXA33" s="7"/>
      <c r="WXB33" s="7"/>
      <c r="WXC33" s="7"/>
      <c r="WXD33" s="7"/>
      <c r="WXE33" s="7"/>
      <c r="WXF33" s="7"/>
      <c r="WXG33" s="7"/>
      <c r="WXH33" s="7"/>
      <c r="WXI33" s="7"/>
      <c r="WXJ33" s="7"/>
      <c r="WXK33" s="7"/>
      <c r="WXL33" s="7"/>
      <c r="WXM33" s="7"/>
      <c r="WXN33" s="7"/>
      <c r="WXO33" s="7"/>
      <c r="WXP33" s="7"/>
      <c r="WXQ33" s="7"/>
      <c r="WXR33" s="7"/>
      <c r="WXS33" s="7"/>
      <c r="WXT33" s="7"/>
      <c r="WXU33" s="7"/>
      <c r="WXV33" s="7"/>
      <c r="WXW33" s="7"/>
      <c r="WXX33" s="7"/>
      <c r="WXY33" s="7"/>
      <c r="WXZ33" s="7"/>
      <c r="WYA33" s="7"/>
      <c r="WYB33" s="7"/>
      <c r="WYC33" s="7"/>
      <c r="WYD33" s="7"/>
      <c r="WYE33" s="7"/>
      <c r="WYF33" s="7"/>
      <c r="WYG33" s="7"/>
      <c r="WYH33" s="7"/>
      <c r="WYI33" s="7"/>
      <c r="WYJ33" s="7"/>
      <c r="WYK33" s="7"/>
      <c r="WYL33" s="7"/>
      <c r="WYM33" s="7"/>
      <c r="WYN33" s="7"/>
      <c r="WYO33" s="7"/>
      <c r="WYP33" s="7"/>
      <c r="WYQ33" s="7"/>
      <c r="WYR33" s="7"/>
      <c r="WYS33" s="7"/>
      <c r="WYT33" s="7"/>
      <c r="WYU33" s="7"/>
      <c r="WYV33" s="7"/>
      <c r="WYW33" s="7"/>
      <c r="WYX33" s="7"/>
      <c r="WYY33" s="7"/>
      <c r="WYZ33" s="7"/>
      <c r="WZA33" s="7"/>
      <c r="WZB33" s="7"/>
      <c r="WZC33" s="7"/>
      <c r="WZD33" s="7"/>
      <c r="WZE33" s="7"/>
      <c r="WZF33" s="7"/>
      <c r="WZG33" s="7"/>
      <c r="WZH33" s="7"/>
      <c r="WZI33" s="7"/>
      <c r="WZJ33" s="7"/>
      <c r="WZK33" s="7"/>
      <c r="WZL33" s="7"/>
      <c r="WZM33" s="7"/>
      <c r="WZN33" s="7"/>
      <c r="WZO33" s="7"/>
      <c r="WZP33" s="7"/>
      <c r="WZQ33" s="7"/>
      <c r="WZR33" s="7"/>
      <c r="WZS33" s="7"/>
      <c r="WZT33" s="7"/>
      <c r="WZU33" s="7"/>
      <c r="WZV33" s="7"/>
      <c r="WZW33" s="7"/>
      <c r="WZX33" s="7"/>
      <c r="WZY33" s="7"/>
      <c r="WZZ33" s="7"/>
      <c r="XAA33" s="7"/>
      <c r="XAB33" s="7"/>
      <c r="XAC33" s="7"/>
      <c r="XAD33" s="7"/>
      <c r="XAE33" s="7"/>
      <c r="XAF33" s="7"/>
      <c r="XAG33" s="7"/>
      <c r="XAH33" s="7"/>
      <c r="XAI33" s="7"/>
      <c r="XAJ33" s="7"/>
      <c r="XAK33" s="7"/>
      <c r="XAL33" s="7"/>
      <c r="XAM33" s="7"/>
      <c r="XAN33" s="7"/>
      <c r="XAO33" s="7"/>
      <c r="XAP33" s="7"/>
      <c r="XAQ33" s="7"/>
      <c r="XAR33" s="7"/>
      <c r="XAS33" s="7"/>
      <c r="XAT33" s="7"/>
      <c r="XAU33" s="7"/>
      <c r="XAV33" s="7"/>
      <c r="XAW33" s="7"/>
      <c r="XAX33" s="7"/>
      <c r="XAY33" s="7"/>
      <c r="XAZ33" s="7"/>
      <c r="XBA33" s="7"/>
      <c r="XBB33" s="7"/>
      <c r="XBC33" s="7"/>
      <c r="XBD33" s="7"/>
      <c r="XBE33" s="7"/>
      <c r="XBF33" s="7"/>
      <c r="XBG33" s="7"/>
      <c r="XBH33" s="7"/>
      <c r="XBI33" s="7"/>
      <c r="XBJ33" s="7"/>
      <c r="XBK33" s="7"/>
      <c r="XBL33" s="7"/>
      <c r="XBM33" s="7"/>
      <c r="XBN33" s="7"/>
      <c r="XBO33" s="7"/>
      <c r="XBP33" s="7"/>
      <c r="XBQ33" s="7"/>
      <c r="XBR33" s="7"/>
      <c r="XBS33" s="7"/>
      <c r="XBT33" s="7"/>
      <c r="XBU33" s="7"/>
      <c r="XBV33" s="7"/>
      <c r="XBW33" s="7"/>
      <c r="XBX33" s="7"/>
      <c r="XBY33" s="7"/>
      <c r="XBZ33" s="7"/>
      <c r="XCA33" s="7"/>
      <c r="XCB33" s="7"/>
      <c r="XCC33" s="7"/>
      <c r="XCD33" s="7"/>
      <c r="XCE33" s="7"/>
      <c r="XCF33" s="7"/>
      <c r="XCG33" s="7"/>
      <c r="XCH33" s="7"/>
      <c r="XCI33" s="7"/>
      <c r="XCJ33" s="7"/>
      <c r="XCK33" s="7"/>
      <c r="XCL33" s="7"/>
      <c r="XCM33" s="7"/>
      <c r="XCN33" s="7"/>
      <c r="XCO33" s="7"/>
      <c r="XCP33" s="7"/>
      <c r="XCQ33" s="7"/>
      <c r="XCR33" s="7"/>
      <c r="XCS33" s="7"/>
      <c r="XCT33" s="7"/>
      <c r="XCU33" s="7"/>
      <c r="XCV33" s="7"/>
      <c r="XCW33" s="7"/>
      <c r="XCX33" s="7"/>
      <c r="XCY33" s="7"/>
      <c r="XCZ33" s="7"/>
      <c r="XDA33" s="7"/>
      <c r="XDB33" s="7"/>
      <c r="XDC33" s="7"/>
      <c r="XDD33" s="7"/>
      <c r="XDE33" s="7"/>
      <c r="XDF33" s="7"/>
      <c r="XDG33" s="7"/>
      <c r="XDH33" s="7"/>
      <c r="XDI33" s="7"/>
      <c r="XDJ33" s="7"/>
      <c r="XDK33" s="7"/>
      <c r="XDL33" s="7"/>
      <c r="XDM33" s="7"/>
      <c r="XDN33" s="7"/>
      <c r="XDO33" s="7"/>
      <c r="XDP33" s="7"/>
      <c r="XDQ33" s="7"/>
      <c r="XDR33" s="7"/>
      <c r="XDS33" s="7"/>
      <c r="XDT33" s="7"/>
      <c r="XDU33" s="7"/>
      <c r="XDV33" s="7"/>
      <c r="XDW33" s="7"/>
      <c r="XDX33" s="7"/>
      <c r="XDY33" s="7"/>
      <c r="XDZ33" s="7"/>
      <c r="XEA33" s="7"/>
      <c r="XEB33" s="7"/>
      <c r="XEC33" s="7"/>
      <c r="XED33" s="7"/>
      <c r="XEE33" s="7"/>
      <c r="XEF33" s="7"/>
      <c r="XEG33" s="7"/>
      <c r="XEH33" s="7"/>
      <c r="XEI33" s="7"/>
      <c r="XEJ33" s="7"/>
      <c r="XEK33" s="7"/>
      <c r="XEL33" s="7"/>
      <c r="XEM33" s="7"/>
      <c r="XEN33" s="7"/>
      <c r="XEO33" s="7"/>
      <c r="XEP33" s="7"/>
      <c r="XEQ33" s="7"/>
      <c r="XER33" s="7"/>
      <c r="XES33" s="7"/>
      <c r="XET33" s="7"/>
      <c r="XEU33" s="7"/>
      <c r="XEV33" s="7"/>
      <c r="XEW33" s="7"/>
      <c r="XEX33" s="7"/>
    </row>
    <row r="34" spans="1:16378" x14ac:dyDescent="0.25">
      <c r="A34" s="138">
        <v>30</v>
      </c>
      <c r="B34" s="376">
        <f t="shared" si="60"/>
        <v>148</v>
      </c>
      <c r="C34" s="377" t="str">
        <f t="shared" si="56"/>
        <v>MAY</v>
      </c>
      <c r="D34" s="138"/>
      <c r="E34" s="167"/>
      <c r="F34" s="377" t="str">
        <f>IF(ISNA(VLOOKUP($J34,ADDRESS!$B$3:$N1353,12,0)),"",VLOOKUP($J34,ADDRESS!$B$3:$N1353,12,0))</f>
        <v>AAAAA0000AST001</v>
      </c>
      <c r="G34" s="377">
        <f>IF(ISNA(VLOOKUP($J34,ADDRESS!$B$3:$N1353,13,0)),"",VLOOKUP($J34,ADDRESS!$B$3:$N1353,13,0))</f>
        <v>0</v>
      </c>
      <c r="H34" s="377">
        <f>IF(ISNA(VLOOKUP($J34,ADDRESS!$B$3:$N1353,10,0)),"",VLOOKUP($J34,ADDRESS!$B$3:$N1353,10,0))</f>
        <v>0</v>
      </c>
      <c r="I34" s="377" t="str">
        <f>IF(ISNA(VLOOKUP($J34,ADDRESS!$B$3:$N1353,11,0)),"",VLOOKUP($J34,ADDRESS!$B$3:$N1353,11,0))</f>
        <v>AAAAA0000A</v>
      </c>
      <c r="J34" s="110" t="s">
        <v>346</v>
      </c>
      <c r="K34" s="168">
        <v>19284</v>
      </c>
      <c r="L34" s="110" t="s">
        <v>302</v>
      </c>
      <c r="M34" s="169"/>
      <c r="N34" s="378">
        <f t="shared" si="31"/>
        <v>0</v>
      </c>
      <c r="O34" s="378">
        <f t="shared" si="32"/>
        <v>0</v>
      </c>
      <c r="P34" s="378">
        <f t="shared" si="33"/>
        <v>0</v>
      </c>
      <c r="Q34" s="378">
        <f t="shared" si="34"/>
        <v>0</v>
      </c>
      <c r="R34" s="378">
        <f t="shared" si="35"/>
        <v>0</v>
      </c>
      <c r="S34" s="378">
        <f t="shared" si="36"/>
        <v>0</v>
      </c>
      <c r="T34" s="378">
        <f t="shared" si="37"/>
        <v>0</v>
      </c>
      <c r="U34" s="378">
        <f t="shared" si="57"/>
        <v>0</v>
      </c>
      <c r="V34" s="378">
        <f t="shared" si="39"/>
        <v>2384</v>
      </c>
      <c r="W34" s="378">
        <f t="shared" si="40"/>
        <v>0</v>
      </c>
      <c r="X34" s="378">
        <f t="shared" si="41"/>
        <v>0</v>
      </c>
      <c r="Y34" s="378">
        <f t="shared" si="42"/>
        <v>0</v>
      </c>
      <c r="Z34" s="378">
        <f t="shared" si="43"/>
        <v>0</v>
      </c>
      <c r="AA34" s="176"/>
      <c r="AB34" s="151">
        <f t="shared" si="44"/>
        <v>21668</v>
      </c>
      <c r="AC34" s="110"/>
      <c r="AD34" s="177"/>
      <c r="AE34" s="378">
        <f t="shared" si="45"/>
        <v>0</v>
      </c>
      <c r="AF34" s="378">
        <f t="shared" si="46"/>
        <v>0</v>
      </c>
      <c r="AG34" s="378">
        <f t="shared" si="59"/>
        <v>0</v>
      </c>
      <c r="AH34" s="378">
        <f t="shared" si="48"/>
        <v>0</v>
      </c>
      <c r="AI34" s="378">
        <f t="shared" si="61"/>
        <v>0</v>
      </c>
      <c r="AJ34" s="378">
        <f t="shared" si="50"/>
        <v>0</v>
      </c>
      <c r="AK34" s="378">
        <f t="shared" si="51"/>
        <v>0</v>
      </c>
      <c r="AL34" s="378">
        <f t="shared" si="52"/>
        <v>0</v>
      </c>
      <c r="AM34" s="378">
        <f t="shared" si="53"/>
        <v>0</v>
      </c>
      <c r="AN34" s="378">
        <f t="shared" si="54"/>
        <v>0</v>
      </c>
      <c r="AO34" s="151">
        <f t="shared" si="55"/>
        <v>21668</v>
      </c>
      <c r="AP34" s="172">
        <v>41423</v>
      </c>
      <c r="AQ34" s="151"/>
      <c r="AR34" s="110"/>
      <c r="AS34" s="172"/>
      <c r="AT34" s="165"/>
    </row>
    <row r="35" spans="1:16378" x14ac:dyDescent="0.25">
      <c r="A35" s="138">
        <v>31</v>
      </c>
      <c r="B35" s="376">
        <f t="shared" si="60"/>
        <v>148</v>
      </c>
      <c r="C35" s="377" t="str">
        <f t="shared" si="56"/>
        <v>MAY</v>
      </c>
      <c r="D35" s="138"/>
      <c r="E35" s="167"/>
      <c r="F35" s="377" t="str">
        <f>IF(ISNA(VLOOKUP($J35,ADDRESS!$B$3:$N1354,12,0)),"",VLOOKUP($J35,ADDRESS!$B$3:$N1354,12,0))</f>
        <v>AAAAA0000AST001</v>
      </c>
      <c r="G35" s="377">
        <f>IF(ISNA(VLOOKUP($J35,ADDRESS!$B$3:$N1354,13,0)),"",VLOOKUP($J35,ADDRESS!$B$3:$N1354,13,0))</f>
        <v>0</v>
      </c>
      <c r="H35" s="377">
        <f>IF(ISNA(VLOOKUP($J35,ADDRESS!$B$3:$N1354,10,0)),"",VLOOKUP($J35,ADDRESS!$B$3:$N1354,10,0))</f>
        <v>0</v>
      </c>
      <c r="I35" s="377" t="str">
        <f>IF(ISNA(VLOOKUP($J35,ADDRESS!$B$3:$N1354,11,0)),"",VLOOKUP($J35,ADDRESS!$B$3:$N1354,11,0))</f>
        <v>AAAAA0000A</v>
      </c>
      <c r="J35" s="165" t="s">
        <v>347</v>
      </c>
      <c r="K35" s="168">
        <v>352</v>
      </c>
      <c r="L35" s="110" t="s">
        <v>302</v>
      </c>
      <c r="M35" s="169"/>
      <c r="N35" s="378">
        <f t="shared" si="31"/>
        <v>0</v>
      </c>
      <c r="O35" s="378">
        <f t="shared" si="32"/>
        <v>0</v>
      </c>
      <c r="P35" s="378">
        <f t="shared" si="33"/>
        <v>0</v>
      </c>
      <c r="Q35" s="378">
        <f t="shared" si="34"/>
        <v>0</v>
      </c>
      <c r="R35" s="378">
        <f t="shared" si="35"/>
        <v>0</v>
      </c>
      <c r="S35" s="378">
        <f t="shared" si="36"/>
        <v>0</v>
      </c>
      <c r="T35" s="378">
        <f t="shared" si="37"/>
        <v>0</v>
      </c>
      <c r="U35" s="378">
        <f t="shared" si="57"/>
        <v>0</v>
      </c>
      <c r="V35" s="378">
        <f t="shared" si="39"/>
        <v>44</v>
      </c>
      <c r="W35" s="378">
        <f t="shared" si="40"/>
        <v>0</v>
      </c>
      <c r="X35" s="378">
        <f t="shared" si="41"/>
        <v>0</v>
      </c>
      <c r="Y35" s="378">
        <f t="shared" si="42"/>
        <v>0</v>
      </c>
      <c r="Z35" s="378">
        <f t="shared" si="43"/>
        <v>0</v>
      </c>
      <c r="AA35" s="176"/>
      <c r="AB35" s="151">
        <f t="shared" si="44"/>
        <v>396</v>
      </c>
      <c r="AC35" s="110"/>
      <c r="AD35" s="177"/>
      <c r="AE35" s="378">
        <f t="shared" si="45"/>
        <v>0</v>
      </c>
      <c r="AF35" s="378">
        <f t="shared" si="46"/>
        <v>0</v>
      </c>
      <c r="AG35" s="378">
        <f t="shared" si="59"/>
        <v>0</v>
      </c>
      <c r="AH35" s="378">
        <f t="shared" si="48"/>
        <v>0</v>
      </c>
      <c r="AI35" s="378">
        <f t="shared" si="61"/>
        <v>0</v>
      </c>
      <c r="AJ35" s="378">
        <f t="shared" si="50"/>
        <v>0</v>
      </c>
      <c r="AK35" s="378">
        <f t="shared" si="51"/>
        <v>0</v>
      </c>
      <c r="AL35" s="378">
        <f t="shared" si="52"/>
        <v>0</v>
      </c>
      <c r="AM35" s="378">
        <f t="shared" si="53"/>
        <v>0</v>
      </c>
      <c r="AN35" s="378">
        <f t="shared" si="54"/>
        <v>0</v>
      </c>
      <c r="AO35" s="151">
        <f t="shared" si="55"/>
        <v>396</v>
      </c>
      <c r="AP35" s="172">
        <v>41423</v>
      </c>
      <c r="AQ35" s="151"/>
      <c r="AR35" s="110"/>
      <c r="AS35" s="172"/>
      <c r="AT35" s="165"/>
    </row>
    <row r="36" spans="1:16378" x14ac:dyDescent="0.25">
      <c r="A36" s="138">
        <v>32</v>
      </c>
      <c r="B36" s="376">
        <f t="shared" si="60"/>
        <v>148</v>
      </c>
      <c r="C36" s="377" t="str">
        <f t="shared" si="56"/>
        <v>MAY</v>
      </c>
      <c r="D36" s="138"/>
      <c r="E36" s="167"/>
      <c r="F36" s="377" t="str">
        <f>IF(ISNA(VLOOKUP($J36,ADDRESS!$B$3:$N1355,12,0)),"",VLOOKUP($J36,ADDRESS!$B$3:$N1355,12,0))</f>
        <v>AAAAA0000AST001</v>
      </c>
      <c r="G36" s="377">
        <f>IF(ISNA(VLOOKUP($J36,ADDRESS!$B$3:$N1355,13,0)),"",VLOOKUP($J36,ADDRESS!$B$3:$N1355,13,0))</f>
        <v>0</v>
      </c>
      <c r="H36" s="377">
        <f>IF(ISNA(VLOOKUP($J36,ADDRESS!$B$3:$N1355,10,0)),"",VLOOKUP($J36,ADDRESS!$B$3:$N1355,10,0))</f>
        <v>0</v>
      </c>
      <c r="I36" s="377" t="str">
        <f>IF(ISNA(VLOOKUP($J36,ADDRESS!$B$3:$N1355,11,0)),"",VLOOKUP($J36,ADDRESS!$B$3:$N1355,11,0))</f>
        <v>AAAAA0000A</v>
      </c>
      <c r="J36" s="165" t="s">
        <v>348</v>
      </c>
      <c r="K36" s="168">
        <v>299</v>
      </c>
      <c r="L36" s="110" t="s">
        <v>302</v>
      </c>
      <c r="M36" s="169"/>
      <c r="N36" s="378">
        <f t="shared" si="31"/>
        <v>0</v>
      </c>
      <c r="O36" s="378">
        <f t="shared" si="32"/>
        <v>0</v>
      </c>
      <c r="P36" s="378">
        <f t="shared" si="33"/>
        <v>0</v>
      </c>
      <c r="Q36" s="378">
        <f t="shared" si="34"/>
        <v>0</v>
      </c>
      <c r="R36" s="378">
        <f t="shared" si="35"/>
        <v>0</v>
      </c>
      <c r="S36" s="378">
        <f t="shared" si="36"/>
        <v>0</v>
      </c>
      <c r="T36" s="378">
        <f t="shared" si="37"/>
        <v>0</v>
      </c>
      <c r="U36" s="378">
        <f t="shared" si="57"/>
        <v>0</v>
      </c>
      <c r="V36" s="378">
        <f t="shared" si="39"/>
        <v>37</v>
      </c>
      <c r="W36" s="378">
        <f t="shared" si="40"/>
        <v>0</v>
      </c>
      <c r="X36" s="378">
        <f t="shared" si="41"/>
        <v>0</v>
      </c>
      <c r="Y36" s="378">
        <f t="shared" si="42"/>
        <v>0</v>
      </c>
      <c r="Z36" s="378">
        <f t="shared" si="43"/>
        <v>0</v>
      </c>
      <c r="AA36" s="176"/>
      <c r="AB36" s="151">
        <f t="shared" si="44"/>
        <v>336</v>
      </c>
      <c r="AC36" s="110"/>
      <c r="AD36" s="177"/>
      <c r="AE36" s="378">
        <f t="shared" si="45"/>
        <v>0</v>
      </c>
      <c r="AF36" s="378">
        <f t="shared" si="46"/>
        <v>0</v>
      </c>
      <c r="AG36" s="378">
        <f t="shared" si="59"/>
        <v>0</v>
      </c>
      <c r="AH36" s="378">
        <f t="shared" si="48"/>
        <v>0</v>
      </c>
      <c r="AI36" s="378">
        <f t="shared" si="61"/>
        <v>0</v>
      </c>
      <c r="AJ36" s="378">
        <f t="shared" si="50"/>
        <v>0</v>
      </c>
      <c r="AK36" s="378">
        <f t="shared" si="51"/>
        <v>0</v>
      </c>
      <c r="AL36" s="378">
        <f t="shared" si="52"/>
        <v>0</v>
      </c>
      <c r="AM36" s="378">
        <f t="shared" si="53"/>
        <v>0</v>
      </c>
      <c r="AN36" s="378">
        <f t="shared" si="54"/>
        <v>0</v>
      </c>
      <c r="AO36" s="151">
        <f t="shared" si="55"/>
        <v>336</v>
      </c>
      <c r="AP36" s="172">
        <v>41423</v>
      </c>
      <c r="AQ36" s="151"/>
      <c r="AR36" s="110"/>
      <c r="AS36" s="172"/>
      <c r="AT36" s="165"/>
    </row>
    <row r="37" spans="1:16378" x14ac:dyDescent="0.25">
      <c r="A37" s="138">
        <v>33</v>
      </c>
      <c r="B37" s="376">
        <f t="shared" si="60"/>
        <v>148</v>
      </c>
      <c r="C37" s="377" t="str">
        <f t="shared" si="56"/>
        <v>MAY</v>
      </c>
      <c r="D37" s="138"/>
      <c r="E37" s="167"/>
      <c r="F37" s="377" t="str">
        <f>IF(ISNA(VLOOKUP($J37,ADDRESS!$B$3:$N1356,12,0)),"",VLOOKUP($J37,ADDRESS!$B$3:$N1356,12,0))</f>
        <v>AAAAA0000AST001</v>
      </c>
      <c r="G37" s="377">
        <f>IF(ISNA(VLOOKUP($J37,ADDRESS!$B$3:$N1356,13,0)),"",VLOOKUP($J37,ADDRESS!$B$3:$N1356,13,0))</f>
        <v>0</v>
      </c>
      <c r="H37" s="377">
        <f>IF(ISNA(VLOOKUP($J37,ADDRESS!$B$3:$N1356,10,0)),"",VLOOKUP($J37,ADDRESS!$B$3:$N1356,10,0))</f>
        <v>0</v>
      </c>
      <c r="I37" s="377" t="str">
        <f>IF(ISNA(VLOOKUP($J37,ADDRESS!$B$3:$N1356,11,0)),"",VLOOKUP($J37,ADDRESS!$B$3:$N1356,11,0))</f>
        <v>AAAAA0000A</v>
      </c>
      <c r="J37" s="165" t="s">
        <v>349</v>
      </c>
      <c r="K37" s="168">
        <v>225</v>
      </c>
      <c r="L37" s="110" t="s">
        <v>302</v>
      </c>
      <c r="M37" s="169"/>
      <c r="N37" s="378">
        <f t="shared" si="31"/>
        <v>0</v>
      </c>
      <c r="O37" s="378">
        <f t="shared" si="32"/>
        <v>0</v>
      </c>
      <c r="P37" s="378">
        <f t="shared" si="33"/>
        <v>0</v>
      </c>
      <c r="Q37" s="378">
        <f t="shared" si="34"/>
        <v>0</v>
      </c>
      <c r="R37" s="378">
        <f t="shared" si="35"/>
        <v>0</v>
      </c>
      <c r="S37" s="378">
        <f t="shared" si="36"/>
        <v>0</v>
      </c>
      <c r="T37" s="378">
        <f t="shared" si="37"/>
        <v>0</v>
      </c>
      <c r="U37" s="378">
        <f t="shared" si="57"/>
        <v>0</v>
      </c>
      <c r="V37" s="378">
        <f t="shared" si="39"/>
        <v>28</v>
      </c>
      <c r="W37" s="378">
        <f t="shared" si="40"/>
        <v>0</v>
      </c>
      <c r="X37" s="378">
        <f t="shared" si="41"/>
        <v>0</v>
      </c>
      <c r="Y37" s="378">
        <f t="shared" si="42"/>
        <v>0</v>
      </c>
      <c r="Z37" s="378">
        <f t="shared" si="43"/>
        <v>0</v>
      </c>
      <c r="AA37" s="176"/>
      <c r="AB37" s="151">
        <f t="shared" si="44"/>
        <v>253</v>
      </c>
      <c r="AC37" s="110"/>
      <c r="AD37" s="177"/>
      <c r="AE37" s="378">
        <f t="shared" si="45"/>
        <v>0</v>
      </c>
      <c r="AF37" s="378">
        <f t="shared" si="46"/>
        <v>0</v>
      </c>
      <c r="AG37" s="378">
        <f t="shared" si="59"/>
        <v>0</v>
      </c>
      <c r="AH37" s="378">
        <f t="shared" si="48"/>
        <v>0</v>
      </c>
      <c r="AI37" s="378">
        <f t="shared" si="61"/>
        <v>0</v>
      </c>
      <c r="AJ37" s="378">
        <f t="shared" si="50"/>
        <v>0</v>
      </c>
      <c r="AK37" s="378">
        <f t="shared" si="51"/>
        <v>0</v>
      </c>
      <c r="AL37" s="378">
        <f t="shared" si="52"/>
        <v>0</v>
      </c>
      <c r="AM37" s="378">
        <f t="shared" si="53"/>
        <v>0</v>
      </c>
      <c r="AN37" s="378">
        <f t="shared" si="54"/>
        <v>0</v>
      </c>
      <c r="AO37" s="151">
        <f t="shared" si="55"/>
        <v>253</v>
      </c>
      <c r="AP37" s="172">
        <v>41423</v>
      </c>
      <c r="AQ37" s="151"/>
      <c r="AR37" s="110"/>
      <c r="AS37" s="172"/>
      <c r="AT37" s="165"/>
    </row>
    <row r="38" spans="1:16378" x14ac:dyDescent="0.25">
      <c r="A38" s="138">
        <v>34</v>
      </c>
      <c r="B38" s="376">
        <f t="shared" si="60"/>
        <v>148</v>
      </c>
      <c r="C38" s="377" t="str">
        <f t="shared" si="56"/>
        <v>MAY</v>
      </c>
      <c r="D38" s="138"/>
      <c r="E38" s="167"/>
      <c r="F38" s="377" t="str">
        <f>IF(ISNA(VLOOKUP($J38,ADDRESS!$B$3:$N1357,12,0)),"",VLOOKUP($J38,ADDRESS!$B$3:$N1357,12,0))</f>
        <v>AAAAA0000AST001</v>
      </c>
      <c r="G38" s="377">
        <f>IF(ISNA(VLOOKUP($J38,ADDRESS!$B$3:$N1357,13,0)),"",VLOOKUP($J38,ADDRESS!$B$3:$N1357,13,0))</f>
        <v>0</v>
      </c>
      <c r="H38" s="377">
        <f>IF(ISNA(VLOOKUP($J38,ADDRESS!$B$3:$N1357,10,0)),"",VLOOKUP($J38,ADDRESS!$B$3:$N1357,10,0))</f>
        <v>0</v>
      </c>
      <c r="I38" s="377" t="str">
        <f>IF(ISNA(VLOOKUP($J38,ADDRESS!$B$3:$N1357,11,0)),"",VLOOKUP($J38,ADDRESS!$B$3:$N1357,11,0))</f>
        <v>AAAAA0000A</v>
      </c>
      <c r="J38" s="165" t="s">
        <v>350</v>
      </c>
      <c r="K38" s="168">
        <v>331</v>
      </c>
      <c r="L38" s="110" t="s">
        <v>302</v>
      </c>
      <c r="M38" s="169"/>
      <c r="N38" s="378">
        <f t="shared" si="31"/>
        <v>0</v>
      </c>
      <c r="O38" s="378">
        <f t="shared" si="32"/>
        <v>0</v>
      </c>
      <c r="P38" s="378">
        <f t="shared" si="33"/>
        <v>0</v>
      </c>
      <c r="Q38" s="378">
        <f t="shared" si="34"/>
        <v>0</v>
      </c>
      <c r="R38" s="378">
        <f t="shared" si="35"/>
        <v>0</v>
      </c>
      <c r="S38" s="378">
        <f t="shared" si="36"/>
        <v>0</v>
      </c>
      <c r="T38" s="378">
        <f t="shared" si="37"/>
        <v>0</v>
      </c>
      <c r="U38" s="378">
        <f t="shared" si="57"/>
        <v>0</v>
      </c>
      <c r="V38" s="378">
        <f>ROUND(IF($L38="STAX @100%",ROUND($K38*$V$4,0),0),0)-1</f>
        <v>40</v>
      </c>
      <c r="W38" s="378">
        <f t="shared" si="40"/>
        <v>0</v>
      </c>
      <c r="X38" s="378">
        <f t="shared" si="41"/>
        <v>0</v>
      </c>
      <c r="Y38" s="378">
        <f t="shared" si="42"/>
        <v>0</v>
      </c>
      <c r="Z38" s="378">
        <f t="shared" si="43"/>
        <v>0</v>
      </c>
      <c r="AA38" s="176"/>
      <c r="AB38" s="151">
        <f t="shared" si="44"/>
        <v>371</v>
      </c>
      <c r="AC38" s="110"/>
      <c r="AD38" s="177"/>
      <c r="AE38" s="378">
        <f t="shared" si="45"/>
        <v>0</v>
      </c>
      <c r="AF38" s="378">
        <f t="shared" si="46"/>
        <v>0</v>
      </c>
      <c r="AG38" s="378">
        <f t="shared" si="59"/>
        <v>0</v>
      </c>
      <c r="AH38" s="378">
        <f t="shared" si="48"/>
        <v>0</v>
      </c>
      <c r="AI38" s="378">
        <f t="shared" si="61"/>
        <v>0</v>
      </c>
      <c r="AJ38" s="378">
        <f t="shared" si="50"/>
        <v>0</v>
      </c>
      <c r="AK38" s="378">
        <f t="shared" si="51"/>
        <v>0</v>
      </c>
      <c r="AL38" s="378">
        <f t="shared" si="52"/>
        <v>0</v>
      </c>
      <c r="AM38" s="378">
        <f t="shared" si="53"/>
        <v>0</v>
      </c>
      <c r="AN38" s="378">
        <f t="shared" si="54"/>
        <v>0</v>
      </c>
      <c r="AO38" s="151">
        <f t="shared" si="55"/>
        <v>371</v>
      </c>
      <c r="AP38" s="172">
        <v>41423</v>
      </c>
      <c r="AQ38" s="151"/>
      <c r="AR38" s="110"/>
      <c r="AS38" s="178"/>
      <c r="AT38" s="165"/>
    </row>
    <row r="39" spans="1:16378" x14ac:dyDescent="0.25">
      <c r="A39" s="138">
        <v>35</v>
      </c>
      <c r="B39" s="376">
        <f t="shared" si="60"/>
        <v>155</v>
      </c>
      <c r="C39" s="377" t="str">
        <f t="shared" si="56"/>
        <v>JUNE</v>
      </c>
      <c r="D39" s="175"/>
      <c r="E39" s="167"/>
      <c r="F39" s="356" t="str">
        <f>IF(ISNA(VLOOKUP($J39,ADDRESS!$B$3:$N1358,12,0)),"",VLOOKUP($J39,ADDRESS!$B$3:$N1358,12,0))</f>
        <v>AAAAA0000AST001</v>
      </c>
      <c r="G39" s="356">
        <f>IF(ISNA(VLOOKUP($J39,ADDRESS!$B$3:$N1358,13,0)),"",VLOOKUP($J39,ADDRESS!$B$3:$N1358,13,0))</f>
        <v>0</v>
      </c>
      <c r="H39" s="356">
        <f>IF(ISNA(VLOOKUP($J39,ADDRESS!$B$3:$N1358,10,0)),"",VLOOKUP($J39,ADDRESS!$B$3:$N1358,10,0))</f>
        <v>0</v>
      </c>
      <c r="I39" s="356" t="str">
        <f>IF(ISNA(VLOOKUP($J39,ADDRESS!$B$3:$N1358,11,0)),"",VLOOKUP($J39,ADDRESS!$B$3:$N1358,11,0))</f>
        <v>AAAAA0000A</v>
      </c>
      <c r="J39" s="165" t="s">
        <v>351</v>
      </c>
      <c r="K39" s="168">
        <v>45101</v>
      </c>
      <c r="L39" s="110"/>
      <c r="M39" s="169"/>
      <c r="N39" s="379">
        <f t="shared" si="31"/>
        <v>0</v>
      </c>
      <c r="O39" s="379">
        <f t="shared" si="32"/>
        <v>0</v>
      </c>
      <c r="P39" s="379">
        <f t="shared" si="33"/>
        <v>0</v>
      </c>
      <c r="Q39" s="379">
        <f t="shared" si="34"/>
        <v>0</v>
      </c>
      <c r="R39" s="379">
        <f t="shared" si="35"/>
        <v>0</v>
      </c>
      <c r="S39" s="379">
        <f t="shared" si="36"/>
        <v>0</v>
      </c>
      <c r="T39" s="379">
        <f t="shared" si="37"/>
        <v>0</v>
      </c>
      <c r="U39" s="379">
        <f t="shared" si="57"/>
        <v>0</v>
      </c>
      <c r="V39" s="379">
        <f t="shared" si="39"/>
        <v>0</v>
      </c>
      <c r="W39" s="379">
        <f t="shared" si="40"/>
        <v>0</v>
      </c>
      <c r="X39" s="379">
        <f t="shared" si="41"/>
        <v>0</v>
      </c>
      <c r="Y39" s="379">
        <f t="shared" si="42"/>
        <v>0</v>
      </c>
      <c r="Z39" s="379">
        <f t="shared" si="43"/>
        <v>0</v>
      </c>
      <c r="AA39" s="170"/>
      <c r="AB39" s="151">
        <f t="shared" si="44"/>
        <v>45101</v>
      </c>
      <c r="AC39" s="110" t="s">
        <v>321</v>
      </c>
      <c r="AD39" s="171">
        <v>6.0000000000000001E-3</v>
      </c>
      <c r="AE39" s="379">
        <f t="shared" si="45"/>
        <v>0</v>
      </c>
      <c r="AF39" s="379">
        <f t="shared" si="46"/>
        <v>0</v>
      </c>
      <c r="AG39" s="379">
        <f t="shared" si="59"/>
        <v>0</v>
      </c>
      <c r="AH39" s="379">
        <f t="shared" si="48"/>
        <v>0</v>
      </c>
      <c r="AI39" s="379">
        <f t="shared" si="61"/>
        <v>0</v>
      </c>
      <c r="AJ39" s="379">
        <f t="shared" si="50"/>
        <v>0</v>
      </c>
      <c r="AK39" s="379">
        <f t="shared" si="51"/>
        <v>271</v>
      </c>
      <c r="AL39" s="379">
        <f t="shared" si="52"/>
        <v>0</v>
      </c>
      <c r="AM39" s="379">
        <f t="shared" si="53"/>
        <v>0</v>
      </c>
      <c r="AN39" s="379">
        <f t="shared" si="54"/>
        <v>0</v>
      </c>
      <c r="AO39" s="151">
        <f t="shared" si="55"/>
        <v>45101</v>
      </c>
      <c r="AP39" s="172">
        <v>41430</v>
      </c>
      <c r="AQ39" s="151"/>
      <c r="AR39" s="110"/>
      <c r="AS39" s="174"/>
      <c r="AT39" s="21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7"/>
      <c r="OB39" s="7"/>
      <c r="OC39" s="7"/>
      <c r="OD39" s="7"/>
      <c r="OE39" s="7"/>
      <c r="OF39" s="7"/>
      <c r="OG39" s="7"/>
      <c r="OH39" s="7"/>
      <c r="OI39" s="7"/>
      <c r="OJ39" s="7"/>
      <c r="OK39" s="7"/>
      <c r="OL39" s="7"/>
      <c r="OM39" s="7"/>
      <c r="ON39" s="7"/>
      <c r="OO39" s="7"/>
      <c r="OP39" s="7"/>
      <c r="OQ39" s="7"/>
      <c r="OR39" s="7"/>
      <c r="OS39" s="7"/>
      <c r="OT39" s="7"/>
      <c r="OU39" s="7"/>
      <c r="OV39" s="7"/>
      <c r="OW39" s="7"/>
      <c r="OX39" s="7"/>
      <c r="OY39" s="7"/>
      <c r="OZ39" s="7"/>
      <c r="PA39" s="7"/>
      <c r="PB39" s="7"/>
      <c r="PC39" s="7"/>
      <c r="PD39" s="7"/>
      <c r="PE39" s="7"/>
      <c r="PF39" s="7"/>
      <c r="PG39" s="7"/>
      <c r="PH39" s="7"/>
      <c r="PI39" s="7"/>
      <c r="PJ39" s="7"/>
      <c r="PK39" s="7"/>
      <c r="PL39" s="7"/>
      <c r="PM39" s="7"/>
      <c r="PN39" s="7"/>
      <c r="PO39" s="7"/>
      <c r="PP39" s="7"/>
      <c r="PQ39" s="7"/>
      <c r="PR39" s="7"/>
      <c r="PS39" s="7"/>
      <c r="PT39" s="7"/>
      <c r="PU39" s="7"/>
      <c r="PV39" s="7"/>
      <c r="PW39" s="7"/>
      <c r="PX39" s="7"/>
      <c r="PY39" s="7"/>
      <c r="PZ39" s="7"/>
      <c r="QA39" s="7"/>
      <c r="QB39" s="7"/>
      <c r="QC39" s="7"/>
      <c r="QD39" s="7"/>
      <c r="QE39" s="7"/>
      <c r="QF39" s="7"/>
      <c r="QG39" s="7"/>
      <c r="QH39" s="7"/>
      <c r="QI39" s="7"/>
      <c r="QJ39" s="7"/>
      <c r="QK39" s="7"/>
      <c r="QL39" s="7"/>
      <c r="QM39" s="7"/>
      <c r="QN39" s="7"/>
      <c r="QO39" s="7"/>
      <c r="QP39" s="7"/>
      <c r="QQ39" s="7"/>
      <c r="QR39" s="7"/>
      <c r="QS39" s="7"/>
      <c r="QT39" s="7"/>
      <c r="QU39" s="7"/>
      <c r="QV39" s="7"/>
      <c r="QW39" s="7"/>
      <c r="QX39" s="7"/>
      <c r="QY39" s="7"/>
      <c r="QZ39" s="7"/>
      <c r="RA39" s="7"/>
      <c r="RB39" s="7"/>
      <c r="RC39" s="7"/>
      <c r="RD39" s="7"/>
      <c r="RE39" s="7"/>
      <c r="RF39" s="7"/>
      <c r="RG39" s="7"/>
      <c r="RH39" s="7"/>
      <c r="RI39" s="7"/>
      <c r="RJ39" s="7"/>
      <c r="RK39" s="7"/>
      <c r="RL39" s="7"/>
      <c r="RM39" s="7"/>
      <c r="RN39" s="7"/>
      <c r="RO39" s="7"/>
      <c r="RP39" s="7"/>
      <c r="RQ39" s="7"/>
      <c r="RR39" s="7"/>
      <c r="RS39" s="7"/>
      <c r="RT39" s="7"/>
      <c r="RU39" s="7"/>
      <c r="RV39" s="7"/>
      <c r="RW39" s="7"/>
      <c r="RX39" s="7"/>
      <c r="RY39" s="7"/>
      <c r="RZ39" s="7"/>
      <c r="SA39" s="7"/>
      <c r="SB39" s="7"/>
      <c r="SC39" s="7"/>
      <c r="SD39" s="7"/>
      <c r="SE39" s="7"/>
      <c r="SF39" s="7"/>
      <c r="SG39" s="7"/>
      <c r="SH39" s="7"/>
      <c r="SI39" s="7"/>
      <c r="SJ39" s="7"/>
      <c r="SK39" s="7"/>
      <c r="SL39" s="7"/>
      <c r="SM39" s="7"/>
      <c r="SN39" s="7"/>
      <c r="SO39" s="7"/>
      <c r="SP39" s="7"/>
      <c r="SQ39" s="7"/>
      <c r="SR39" s="7"/>
      <c r="SS39" s="7"/>
      <c r="ST39" s="7"/>
      <c r="SU39" s="7"/>
      <c r="SV39" s="7"/>
      <c r="SW39" s="7"/>
      <c r="SX39" s="7"/>
      <c r="SY39" s="7"/>
      <c r="SZ39" s="7"/>
      <c r="TA39" s="7"/>
      <c r="TB39" s="7"/>
      <c r="TC39" s="7"/>
      <c r="TD39" s="7"/>
      <c r="TE39" s="7"/>
      <c r="TF39" s="7"/>
      <c r="TG39" s="7"/>
      <c r="TH39" s="7"/>
      <c r="TI39" s="7"/>
      <c r="TJ39" s="7"/>
      <c r="TK39" s="7"/>
      <c r="TL39" s="7"/>
      <c r="TN39" s="7"/>
      <c r="TO39" s="7"/>
      <c r="TP39" s="7"/>
      <c r="TQ39" s="7"/>
      <c r="TR39" s="7"/>
      <c r="TS39" s="7"/>
      <c r="TT39" s="7"/>
      <c r="TU39" s="7"/>
      <c r="TV39" s="7"/>
      <c r="TW39" s="7"/>
      <c r="TX39" s="7"/>
      <c r="TY39" s="7"/>
      <c r="TZ39" s="7"/>
      <c r="UA39" s="7"/>
      <c r="UB39" s="7"/>
      <c r="UC39" s="7"/>
      <c r="UD39" s="7"/>
      <c r="UE39" s="7"/>
      <c r="UF39" s="7"/>
      <c r="UG39" s="7"/>
      <c r="UH39" s="7"/>
      <c r="UI39" s="7"/>
      <c r="UJ39" s="7"/>
      <c r="UK39" s="7"/>
      <c r="UL39" s="7"/>
      <c r="UM39" s="7"/>
      <c r="UN39" s="7"/>
      <c r="UO39" s="7"/>
      <c r="UP39" s="7"/>
      <c r="UQ39" s="7"/>
      <c r="UR39" s="7"/>
      <c r="US39" s="7"/>
      <c r="UT39" s="7"/>
      <c r="UU39" s="7"/>
      <c r="UV39" s="7"/>
      <c r="UW39" s="7"/>
      <c r="UX39" s="7"/>
      <c r="UY39" s="7"/>
      <c r="UZ39" s="7"/>
      <c r="VA39" s="7"/>
      <c r="VB39" s="7"/>
      <c r="VC39" s="7"/>
      <c r="VD39" s="7"/>
      <c r="VE39" s="7"/>
      <c r="VF39" s="7"/>
      <c r="VG39" s="7"/>
      <c r="VH39" s="7"/>
      <c r="VI39" s="7"/>
      <c r="VJ39" s="7"/>
      <c r="VK39" s="7"/>
      <c r="VL39" s="7"/>
      <c r="VM39" s="7"/>
      <c r="VN39" s="7"/>
      <c r="VO39" s="7"/>
      <c r="VP39" s="7"/>
      <c r="VQ39" s="7"/>
      <c r="VR39" s="7"/>
      <c r="VS39" s="7"/>
      <c r="VT39" s="7"/>
      <c r="VU39" s="7"/>
      <c r="VV39" s="7"/>
      <c r="VW39" s="7"/>
      <c r="VX39" s="7"/>
      <c r="VY39" s="7"/>
      <c r="VZ39" s="7"/>
      <c r="WA39" s="7"/>
      <c r="WB39" s="7"/>
      <c r="WC39" s="7"/>
      <c r="WD39" s="7"/>
      <c r="WE39" s="7"/>
      <c r="WF39" s="7"/>
      <c r="WG39" s="7"/>
      <c r="WH39" s="7"/>
      <c r="WI39" s="7"/>
      <c r="WJ39" s="7"/>
      <c r="WK39" s="7"/>
      <c r="WL39" s="7"/>
      <c r="WM39" s="7"/>
      <c r="WN39" s="7"/>
      <c r="WO39" s="7"/>
      <c r="WP39" s="7"/>
      <c r="WQ39" s="7"/>
      <c r="WR39" s="7"/>
      <c r="WS39" s="7"/>
      <c r="WT39" s="7"/>
      <c r="WU39" s="7"/>
      <c r="WV39" s="7"/>
      <c r="WW39" s="7"/>
      <c r="WX39" s="7"/>
      <c r="WY39" s="7"/>
      <c r="WZ39" s="7"/>
      <c r="XA39" s="7"/>
      <c r="XB39" s="7"/>
      <c r="XC39" s="7"/>
      <c r="XD39" s="7"/>
      <c r="XE39" s="7"/>
      <c r="XF39" s="7"/>
      <c r="XG39" s="7"/>
      <c r="XH39" s="7"/>
      <c r="XI39" s="7"/>
      <c r="XJ39" s="7"/>
      <c r="XK39" s="7"/>
      <c r="XL39" s="7"/>
      <c r="XM39" s="7"/>
      <c r="XN39" s="7"/>
      <c r="XO39" s="7"/>
      <c r="XP39" s="7"/>
      <c r="XQ39" s="7"/>
      <c r="XR39" s="7"/>
      <c r="XS39" s="7"/>
      <c r="XT39" s="7"/>
      <c r="XU39" s="7"/>
      <c r="XV39" s="7"/>
      <c r="XW39" s="7"/>
      <c r="XX39" s="7"/>
      <c r="XY39" s="7"/>
      <c r="XZ39" s="7"/>
      <c r="YA39" s="7"/>
      <c r="YB39" s="7"/>
      <c r="YC39" s="7"/>
      <c r="YD39" s="7"/>
      <c r="YE39" s="7"/>
      <c r="YF39" s="7"/>
      <c r="YG39" s="7"/>
      <c r="YH39" s="7"/>
      <c r="YI39" s="7"/>
      <c r="YJ39" s="7"/>
      <c r="YK39" s="7"/>
      <c r="YL39" s="7"/>
      <c r="YM39" s="7"/>
      <c r="YN39" s="7"/>
      <c r="YO39" s="7"/>
      <c r="YP39" s="7"/>
      <c r="YQ39" s="7"/>
      <c r="YR39" s="7"/>
      <c r="YS39" s="7"/>
      <c r="YT39" s="7"/>
      <c r="YU39" s="7"/>
      <c r="YV39" s="7"/>
      <c r="YW39" s="7"/>
      <c r="YX39" s="7"/>
      <c r="YY39" s="7"/>
      <c r="YZ39" s="7"/>
      <c r="ZA39" s="7"/>
      <c r="ZB39" s="7"/>
      <c r="ZC39" s="7"/>
      <c r="ZD39" s="7"/>
      <c r="ZE39" s="7"/>
      <c r="ZF39" s="7"/>
      <c r="ZG39" s="7"/>
      <c r="ZH39" s="7"/>
      <c r="ZI39" s="7"/>
      <c r="ZJ39" s="7"/>
      <c r="ZK39" s="7"/>
      <c r="ZL39" s="7"/>
      <c r="ZM39" s="7"/>
      <c r="ZN39" s="7"/>
      <c r="ZO39" s="7"/>
      <c r="ZP39" s="7"/>
      <c r="ZQ39" s="7"/>
      <c r="ZR39" s="7"/>
      <c r="ZS39" s="7"/>
      <c r="ZT39" s="7"/>
      <c r="ZU39" s="7"/>
      <c r="ZV39" s="7"/>
      <c r="ZW39" s="7"/>
      <c r="ZX39" s="7"/>
      <c r="ZY39" s="7"/>
      <c r="ZZ39" s="7"/>
      <c r="AAA39" s="7"/>
      <c r="AAB39" s="7"/>
      <c r="AAC39" s="7"/>
      <c r="AAD39" s="7"/>
      <c r="AAE39" s="7"/>
      <c r="AAF39" s="7"/>
      <c r="AAG39" s="7"/>
      <c r="AAH39" s="7"/>
      <c r="AAI39" s="7"/>
      <c r="AAJ39" s="7"/>
      <c r="AAK39" s="7"/>
      <c r="AAL39" s="7"/>
      <c r="AAM39" s="7"/>
      <c r="AAN39" s="7"/>
      <c r="AAO39" s="7"/>
      <c r="AAP39" s="7"/>
      <c r="AAQ39" s="7"/>
      <c r="AAR39" s="7"/>
      <c r="AAS39" s="7"/>
      <c r="AAT39" s="7"/>
      <c r="AAU39" s="7"/>
      <c r="AAV39" s="7"/>
      <c r="AAW39" s="7"/>
      <c r="AAX39" s="7"/>
      <c r="AAY39" s="7"/>
      <c r="AAZ39" s="7"/>
      <c r="ABA39" s="7"/>
      <c r="ABB39" s="7"/>
      <c r="ABC39" s="7"/>
      <c r="ABD39" s="7"/>
      <c r="ABE39" s="7"/>
      <c r="ABF39" s="7"/>
      <c r="ABG39" s="7"/>
      <c r="ABH39" s="7"/>
      <c r="ABI39" s="7"/>
      <c r="ABJ39" s="7"/>
      <c r="ABK39" s="7"/>
      <c r="ABL39" s="7"/>
      <c r="ABM39" s="7"/>
      <c r="ABN39" s="7"/>
      <c r="ABO39" s="7"/>
      <c r="ABP39" s="7"/>
      <c r="ABQ39" s="7"/>
      <c r="ABR39" s="7"/>
      <c r="ABS39" s="7"/>
      <c r="ABT39" s="7"/>
      <c r="ABU39" s="7"/>
      <c r="ABV39" s="7"/>
      <c r="ABW39" s="7"/>
      <c r="ABX39" s="7"/>
      <c r="ABY39" s="7"/>
      <c r="ABZ39" s="7"/>
      <c r="ACA39" s="7"/>
      <c r="ACB39" s="7"/>
      <c r="ACC39" s="7"/>
      <c r="ACD39" s="7"/>
      <c r="ACE39" s="7"/>
      <c r="ACF39" s="7"/>
      <c r="ACG39" s="7"/>
      <c r="ACH39" s="7"/>
      <c r="ACI39" s="7"/>
      <c r="ACJ39" s="7"/>
      <c r="ACK39" s="7"/>
      <c r="ACL39" s="7"/>
      <c r="ACM39" s="7"/>
      <c r="ACN39" s="7"/>
      <c r="ACO39" s="7"/>
      <c r="ACP39" s="7"/>
      <c r="ACQ39" s="7"/>
      <c r="ACR39" s="7"/>
      <c r="ACS39" s="7"/>
      <c r="ACT39" s="7"/>
      <c r="ACU39" s="7"/>
      <c r="ACV39" s="7"/>
      <c r="ACW39" s="7"/>
      <c r="ACX39" s="7"/>
      <c r="ACY39" s="7"/>
      <c r="ACZ39" s="7"/>
      <c r="ADA39" s="7"/>
      <c r="ADB39" s="7"/>
      <c r="ADC39" s="7"/>
      <c r="ADD39" s="7"/>
      <c r="ADE39" s="7"/>
      <c r="ADF39" s="7"/>
      <c r="ADG39" s="7"/>
      <c r="ADH39" s="7"/>
      <c r="ADJ39" s="7"/>
      <c r="ADK39" s="7"/>
      <c r="ADL39" s="7"/>
      <c r="ADM39" s="7"/>
      <c r="ADN39" s="7"/>
      <c r="ADO39" s="7"/>
      <c r="ADP39" s="7"/>
      <c r="ADQ39" s="7"/>
      <c r="ADR39" s="7"/>
      <c r="ADS39" s="7"/>
      <c r="ADT39" s="7"/>
      <c r="ADU39" s="7"/>
      <c r="ADV39" s="7"/>
      <c r="ADW39" s="7"/>
      <c r="ADX39" s="7"/>
      <c r="ADY39" s="7"/>
      <c r="ADZ39" s="7"/>
      <c r="AEA39" s="7"/>
      <c r="AEB39" s="7"/>
      <c r="AEC39" s="7"/>
      <c r="AED39" s="7"/>
      <c r="AEE39" s="7"/>
      <c r="AEF39" s="7"/>
      <c r="AEG39" s="7"/>
      <c r="AEH39" s="7"/>
      <c r="AEI39" s="7"/>
      <c r="AEJ39" s="7"/>
      <c r="AEK39" s="7"/>
      <c r="AEL39" s="7"/>
      <c r="AEM39" s="7"/>
      <c r="AEN39" s="7"/>
      <c r="AEO39" s="7"/>
      <c r="AEP39" s="7"/>
      <c r="AEQ39" s="7"/>
      <c r="AER39" s="7"/>
      <c r="AES39" s="7"/>
      <c r="AET39" s="7"/>
      <c r="AEU39" s="7"/>
      <c r="AEV39" s="7"/>
      <c r="AEW39" s="7"/>
      <c r="AEX39" s="7"/>
      <c r="AEY39" s="7"/>
      <c r="AEZ39" s="7"/>
      <c r="AFA39" s="7"/>
      <c r="AFB39" s="7"/>
      <c r="AFC39" s="7"/>
      <c r="AFD39" s="7"/>
      <c r="AFE39" s="7"/>
      <c r="AFF39" s="7"/>
      <c r="AFG39" s="7"/>
      <c r="AFH39" s="7"/>
      <c r="AFI39" s="7"/>
      <c r="AFJ39" s="7"/>
      <c r="AFK39" s="7"/>
      <c r="AFL39" s="7"/>
      <c r="AFM39" s="7"/>
      <c r="AFN39" s="7"/>
      <c r="AFO39" s="7"/>
      <c r="AFP39" s="7"/>
      <c r="AFQ39" s="7"/>
      <c r="AFR39" s="7"/>
      <c r="AFS39" s="7"/>
      <c r="AFT39" s="7"/>
      <c r="AFU39" s="7"/>
      <c r="AFV39" s="7"/>
      <c r="AFW39" s="7"/>
      <c r="AFX39" s="7"/>
      <c r="AFY39" s="7"/>
      <c r="AFZ39" s="7"/>
      <c r="AGA39" s="7"/>
      <c r="AGB39" s="7"/>
      <c r="AGC39" s="7"/>
      <c r="AGD39" s="7"/>
      <c r="AGE39" s="7"/>
      <c r="AGF39" s="7"/>
      <c r="AGG39" s="7"/>
      <c r="AGH39" s="7"/>
      <c r="AGI39" s="7"/>
      <c r="AGJ39" s="7"/>
      <c r="AGK39" s="7"/>
      <c r="AGL39" s="7"/>
      <c r="AGM39" s="7"/>
      <c r="AGN39" s="7"/>
      <c r="AGO39" s="7"/>
      <c r="AGP39" s="7"/>
      <c r="AGQ39" s="7"/>
      <c r="AGR39" s="7"/>
      <c r="AGS39" s="7"/>
      <c r="AGT39" s="7"/>
      <c r="AGU39" s="7"/>
      <c r="AGV39" s="7"/>
      <c r="AGW39" s="7"/>
      <c r="AGX39" s="7"/>
      <c r="AGY39" s="7"/>
      <c r="AGZ39" s="7"/>
      <c r="AHA39" s="7"/>
      <c r="AHB39" s="7"/>
      <c r="AHC39" s="7"/>
      <c r="AHD39" s="7"/>
      <c r="AHE39" s="7"/>
      <c r="AHF39" s="7"/>
      <c r="AHG39" s="7"/>
      <c r="AHH39" s="7"/>
      <c r="AHI39" s="7"/>
      <c r="AHJ39" s="7"/>
      <c r="AHK39" s="7"/>
      <c r="AHL39" s="7"/>
      <c r="AHM39" s="7"/>
      <c r="AHN39" s="7"/>
      <c r="AHO39" s="7"/>
      <c r="AHP39" s="7"/>
      <c r="AHQ39" s="7"/>
      <c r="AHR39" s="7"/>
      <c r="AHS39" s="7"/>
      <c r="AHT39" s="7"/>
      <c r="AHU39" s="7"/>
      <c r="AHV39" s="7"/>
      <c r="AHW39" s="7"/>
      <c r="AHX39" s="7"/>
      <c r="AHY39" s="7"/>
      <c r="AHZ39" s="7"/>
      <c r="AIA39" s="7"/>
      <c r="AIB39" s="7"/>
      <c r="AIC39" s="7"/>
      <c r="AID39" s="7"/>
      <c r="AIE39" s="7"/>
      <c r="AIF39" s="7"/>
      <c r="AIG39" s="7"/>
      <c r="AIH39" s="7"/>
      <c r="AII39" s="7"/>
      <c r="AIJ39" s="7"/>
      <c r="AIK39" s="7"/>
      <c r="AIL39" s="7"/>
      <c r="AIM39" s="7"/>
      <c r="AIN39" s="7"/>
      <c r="AIO39" s="7"/>
      <c r="AIP39" s="7"/>
      <c r="AIQ39" s="7"/>
      <c r="AIR39" s="7"/>
      <c r="AIS39" s="7"/>
      <c r="AIT39" s="7"/>
      <c r="AIU39" s="7"/>
      <c r="AIV39" s="7"/>
      <c r="AIW39" s="7"/>
      <c r="AIX39" s="7"/>
      <c r="AIY39" s="7"/>
      <c r="AIZ39" s="7"/>
      <c r="AJA39" s="7"/>
      <c r="AJB39" s="7"/>
      <c r="AJC39" s="7"/>
      <c r="AJD39" s="7"/>
      <c r="AJE39" s="7"/>
      <c r="AJF39" s="7"/>
      <c r="AJG39" s="7"/>
      <c r="AJH39" s="7"/>
      <c r="AJI39" s="7"/>
      <c r="AJJ39" s="7"/>
      <c r="AJK39" s="7"/>
      <c r="AJL39" s="7"/>
      <c r="AJM39" s="7"/>
      <c r="AJN39" s="7"/>
      <c r="AJO39" s="7"/>
      <c r="AJP39" s="7"/>
      <c r="AJQ39" s="7"/>
      <c r="AJR39" s="7"/>
      <c r="AJS39" s="7"/>
      <c r="AJT39" s="7"/>
      <c r="AJU39" s="7"/>
      <c r="AJV39" s="7"/>
      <c r="AJW39" s="7"/>
      <c r="AJX39" s="7"/>
      <c r="AJY39" s="7"/>
      <c r="AJZ39" s="7"/>
      <c r="AKA39" s="7"/>
      <c r="AKB39" s="7"/>
      <c r="AKC39" s="7"/>
      <c r="AKD39" s="7"/>
      <c r="AKE39" s="7"/>
      <c r="AKF39" s="7"/>
      <c r="AKG39" s="7"/>
      <c r="AKH39" s="7"/>
      <c r="AKI39" s="7"/>
      <c r="AKJ39" s="7"/>
      <c r="AKK39" s="7"/>
      <c r="AKL39" s="7"/>
      <c r="AKM39" s="7"/>
      <c r="AKN39" s="7"/>
      <c r="AKO39" s="7"/>
      <c r="AKP39" s="7"/>
      <c r="AKQ39" s="7"/>
      <c r="AKR39" s="7"/>
      <c r="AKS39" s="7"/>
      <c r="AKT39" s="7"/>
      <c r="AKU39" s="7"/>
      <c r="AKV39" s="7"/>
      <c r="AKW39" s="7"/>
      <c r="AKX39" s="7"/>
      <c r="AKY39" s="7"/>
      <c r="AKZ39" s="7"/>
      <c r="ALA39" s="7"/>
      <c r="ALB39" s="7"/>
      <c r="ALC39" s="7"/>
      <c r="ALD39" s="7"/>
      <c r="ALE39" s="7"/>
      <c r="ALF39" s="7"/>
      <c r="ALG39" s="7"/>
      <c r="ALH39" s="7"/>
      <c r="ALI39" s="7"/>
      <c r="ALJ39" s="7"/>
      <c r="ALK39" s="7"/>
      <c r="ALL39" s="7"/>
      <c r="ALM39" s="7"/>
      <c r="ALN39" s="7"/>
      <c r="ALO39" s="7"/>
      <c r="ALP39" s="7"/>
      <c r="ALQ39" s="7"/>
      <c r="ALR39" s="7"/>
      <c r="ALS39" s="7"/>
      <c r="ALT39" s="7"/>
      <c r="ALU39" s="7"/>
      <c r="ALV39" s="7"/>
      <c r="ALW39" s="7"/>
      <c r="ALX39" s="7"/>
      <c r="ALY39" s="7"/>
      <c r="ALZ39" s="7"/>
      <c r="AMA39" s="7"/>
      <c r="AMB39" s="7"/>
      <c r="AMC39" s="7"/>
      <c r="AMD39" s="7"/>
      <c r="AME39" s="7"/>
      <c r="AMF39" s="7"/>
      <c r="AMG39" s="7"/>
      <c r="AMH39" s="7"/>
      <c r="AMI39" s="7"/>
      <c r="AMJ39" s="7"/>
      <c r="AMK39" s="7"/>
      <c r="AML39" s="7"/>
      <c r="AMM39" s="7"/>
      <c r="AMN39" s="7"/>
      <c r="AMO39" s="7"/>
      <c r="AMP39" s="7"/>
      <c r="AMQ39" s="7"/>
      <c r="AMR39" s="7"/>
      <c r="AMS39" s="7"/>
      <c r="AMT39" s="7"/>
      <c r="AMU39" s="7"/>
      <c r="AMV39" s="7"/>
      <c r="AMW39" s="7"/>
      <c r="AMX39" s="7"/>
      <c r="AMY39" s="7"/>
      <c r="AMZ39" s="7"/>
      <c r="ANA39" s="7"/>
      <c r="ANB39" s="7"/>
      <c r="ANC39" s="7"/>
      <c r="AND39" s="7"/>
      <c r="ANF39" s="7"/>
      <c r="ANG39" s="7"/>
      <c r="ANH39" s="7"/>
      <c r="ANI39" s="7"/>
      <c r="ANJ39" s="7"/>
      <c r="ANK39" s="7"/>
      <c r="ANL39" s="7"/>
      <c r="ANM39" s="7"/>
      <c r="ANN39" s="7"/>
      <c r="ANO39" s="7"/>
      <c r="ANP39" s="7"/>
      <c r="ANQ39" s="7"/>
      <c r="ANR39" s="7"/>
      <c r="ANS39" s="7"/>
      <c r="ANT39" s="7"/>
      <c r="ANU39" s="7"/>
      <c r="ANV39" s="7"/>
      <c r="ANW39" s="7"/>
      <c r="ANX39" s="7"/>
      <c r="ANY39" s="7"/>
      <c r="ANZ39" s="7"/>
      <c r="AOA39" s="7"/>
      <c r="AOB39" s="7"/>
      <c r="AOC39" s="7"/>
      <c r="AOD39" s="7"/>
      <c r="AOE39" s="7"/>
      <c r="AOF39" s="7"/>
      <c r="AOG39" s="7"/>
      <c r="AOH39" s="7"/>
      <c r="AOI39" s="7"/>
      <c r="AOJ39" s="7"/>
      <c r="AOK39" s="7"/>
      <c r="AOL39" s="7"/>
      <c r="AOM39" s="7"/>
      <c r="AON39" s="7"/>
      <c r="AOO39" s="7"/>
      <c r="AOP39" s="7"/>
      <c r="AOQ39" s="7"/>
      <c r="AOR39" s="7"/>
      <c r="AOS39" s="7"/>
      <c r="AOT39" s="7"/>
      <c r="AOU39" s="7"/>
      <c r="AOV39" s="7"/>
      <c r="AOW39" s="7"/>
      <c r="AOX39" s="7"/>
      <c r="AOY39" s="7"/>
      <c r="AOZ39" s="7"/>
      <c r="APA39" s="7"/>
      <c r="APB39" s="7"/>
      <c r="APC39" s="7"/>
      <c r="APD39" s="7"/>
      <c r="APE39" s="7"/>
      <c r="APF39" s="7"/>
      <c r="APG39" s="7"/>
      <c r="APH39" s="7"/>
      <c r="API39" s="7"/>
      <c r="APJ39" s="7"/>
      <c r="APK39" s="7"/>
      <c r="APL39" s="7"/>
      <c r="APM39" s="7"/>
      <c r="APN39" s="7"/>
      <c r="APO39" s="7"/>
      <c r="APP39" s="7"/>
      <c r="APQ39" s="7"/>
      <c r="APR39" s="7"/>
      <c r="APS39" s="7"/>
      <c r="APT39" s="7"/>
      <c r="APU39" s="7"/>
      <c r="APV39" s="7"/>
      <c r="APW39" s="7"/>
      <c r="APX39" s="7"/>
      <c r="APY39" s="7"/>
      <c r="APZ39" s="7"/>
      <c r="AQA39" s="7"/>
      <c r="AQB39" s="7"/>
      <c r="AQC39" s="7"/>
      <c r="AQD39" s="7"/>
      <c r="AQE39" s="7"/>
      <c r="AQF39" s="7"/>
      <c r="AQG39" s="7"/>
      <c r="AQH39" s="7"/>
      <c r="AQI39" s="7"/>
      <c r="AQJ39" s="7"/>
      <c r="AQK39" s="7"/>
      <c r="AQL39" s="7"/>
      <c r="AQM39" s="7"/>
      <c r="AQN39" s="7"/>
      <c r="AQO39" s="7"/>
      <c r="AQP39" s="7"/>
      <c r="AQQ39" s="7"/>
      <c r="AQR39" s="7"/>
      <c r="AQS39" s="7"/>
      <c r="AQT39" s="7"/>
      <c r="AQU39" s="7"/>
      <c r="AQV39" s="7"/>
      <c r="AQW39" s="7"/>
      <c r="AQX39" s="7"/>
      <c r="AQY39" s="7"/>
      <c r="AQZ39" s="7"/>
      <c r="ARA39" s="7"/>
      <c r="ARB39" s="7"/>
      <c r="ARC39" s="7"/>
      <c r="ARD39" s="7"/>
      <c r="ARE39" s="7"/>
      <c r="ARF39" s="7"/>
      <c r="ARG39" s="7"/>
      <c r="ARH39" s="7"/>
      <c r="ARI39" s="7"/>
      <c r="ARJ39" s="7"/>
      <c r="ARK39" s="7"/>
      <c r="ARL39" s="7"/>
      <c r="ARM39" s="7"/>
      <c r="ARN39" s="7"/>
      <c r="ARO39" s="7"/>
      <c r="ARP39" s="7"/>
      <c r="ARQ39" s="7"/>
      <c r="ARR39" s="7"/>
      <c r="ARS39" s="7"/>
      <c r="ART39" s="7"/>
      <c r="ARU39" s="7"/>
      <c r="ARV39" s="7"/>
      <c r="ARW39" s="7"/>
      <c r="ARX39" s="7"/>
      <c r="ARY39" s="7"/>
      <c r="ARZ39" s="7"/>
      <c r="ASA39" s="7"/>
      <c r="ASB39" s="7"/>
      <c r="ASC39" s="7"/>
      <c r="ASD39" s="7"/>
      <c r="ASE39" s="7"/>
      <c r="ASF39" s="7"/>
      <c r="ASG39" s="7"/>
      <c r="ASH39" s="7"/>
      <c r="ASI39" s="7"/>
      <c r="ASJ39" s="7"/>
      <c r="ASK39" s="7"/>
      <c r="ASL39" s="7"/>
      <c r="ASM39" s="7"/>
      <c r="ASN39" s="7"/>
      <c r="ASO39" s="7"/>
      <c r="ASP39" s="7"/>
      <c r="ASQ39" s="7"/>
      <c r="ASR39" s="7"/>
      <c r="ASS39" s="7"/>
      <c r="AST39" s="7"/>
      <c r="ASU39" s="7"/>
      <c r="ASV39" s="7"/>
      <c r="ASW39" s="7"/>
      <c r="ASX39" s="7"/>
      <c r="ASY39" s="7"/>
      <c r="ASZ39" s="7"/>
      <c r="ATA39" s="7"/>
      <c r="ATB39" s="7"/>
      <c r="ATC39" s="7"/>
      <c r="ATD39" s="7"/>
      <c r="ATE39" s="7"/>
      <c r="ATF39" s="7"/>
      <c r="ATG39" s="7"/>
      <c r="ATH39" s="7"/>
      <c r="ATI39" s="7"/>
      <c r="ATJ39" s="7"/>
      <c r="ATK39" s="7"/>
      <c r="ATL39" s="7"/>
      <c r="ATM39" s="7"/>
      <c r="ATN39" s="7"/>
      <c r="ATO39" s="7"/>
      <c r="ATP39" s="7"/>
      <c r="ATQ39" s="7"/>
      <c r="ATR39" s="7"/>
      <c r="ATS39" s="7"/>
      <c r="ATT39" s="7"/>
      <c r="ATU39" s="7"/>
      <c r="ATV39" s="7"/>
      <c r="ATW39" s="7"/>
      <c r="ATX39" s="7"/>
      <c r="ATY39" s="7"/>
      <c r="ATZ39" s="7"/>
      <c r="AUA39" s="7"/>
      <c r="AUB39" s="7"/>
      <c r="AUC39" s="7"/>
      <c r="AUD39" s="7"/>
      <c r="AUE39" s="7"/>
      <c r="AUF39" s="7"/>
      <c r="AUG39" s="7"/>
      <c r="AUH39" s="7"/>
      <c r="AUI39" s="7"/>
      <c r="AUJ39" s="7"/>
      <c r="AUK39" s="7"/>
      <c r="AUL39" s="7"/>
      <c r="AUM39" s="7"/>
      <c r="AUN39" s="7"/>
      <c r="AUO39" s="7"/>
      <c r="AUP39" s="7"/>
      <c r="AUQ39" s="7"/>
      <c r="AUR39" s="7"/>
      <c r="AUS39" s="7"/>
      <c r="AUT39" s="7"/>
      <c r="AUU39" s="7"/>
      <c r="AUV39" s="7"/>
      <c r="AUW39" s="7"/>
      <c r="AUX39" s="7"/>
      <c r="AUY39" s="7"/>
      <c r="AUZ39" s="7"/>
      <c r="AVA39" s="7"/>
      <c r="AVB39" s="7"/>
      <c r="AVC39" s="7"/>
      <c r="AVD39" s="7"/>
      <c r="AVE39" s="7"/>
      <c r="AVF39" s="7"/>
      <c r="AVG39" s="7"/>
      <c r="AVH39" s="7"/>
      <c r="AVI39" s="7"/>
      <c r="AVJ39" s="7"/>
      <c r="AVK39" s="7"/>
      <c r="AVL39" s="7"/>
      <c r="AVM39" s="7"/>
      <c r="AVN39" s="7"/>
      <c r="AVO39" s="7"/>
      <c r="AVP39" s="7"/>
      <c r="AVQ39" s="7"/>
      <c r="AVR39" s="7"/>
      <c r="AVS39" s="7"/>
      <c r="AVT39" s="7"/>
      <c r="AVU39" s="7"/>
      <c r="AVV39" s="7"/>
      <c r="AVW39" s="7"/>
      <c r="AVX39" s="7"/>
      <c r="AVY39" s="7"/>
      <c r="AVZ39" s="7"/>
      <c r="AWA39" s="7"/>
      <c r="AWB39" s="7"/>
      <c r="AWC39" s="7"/>
      <c r="AWD39" s="7"/>
      <c r="AWE39" s="7"/>
      <c r="AWF39" s="7"/>
      <c r="AWG39" s="7"/>
      <c r="AWH39" s="7"/>
      <c r="AWI39" s="7"/>
      <c r="AWJ39" s="7"/>
      <c r="AWK39" s="7"/>
      <c r="AWL39" s="7"/>
      <c r="AWM39" s="7"/>
      <c r="AWN39" s="7"/>
      <c r="AWO39" s="7"/>
      <c r="AWP39" s="7"/>
      <c r="AWQ39" s="7"/>
      <c r="AWR39" s="7"/>
      <c r="AWS39" s="7"/>
      <c r="AWT39" s="7"/>
      <c r="AWU39" s="7"/>
      <c r="AWV39" s="7"/>
      <c r="AWW39" s="7"/>
      <c r="AWX39" s="7"/>
      <c r="AWY39" s="7"/>
      <c r="AWZ39" s="7"/>
      <c r="AXB39" s="7"/>
      <c r="AXC39" s="7"/>
      <c r="AXD39" s="7"/>
      <c r="AXE39" s="7"/>
      <c r="AXF39" s="7"/>
      <c r="AXG39" s="7"/>
      <c r="AXH39" s="7"/>
      <c r="AXI39" s="7"/>
      <c r="AXJ39" s="7"/>
      <c r="AXK39" s="7"/>
      <c r="AXL39" s="7"/>
      <c r="AXM39" s="7"/>
      <c r="AXN39" s="7"/>
      <c r="AXO39" s="7"/>
      <c r="AXP39" s="7"/>
      <c r="AXQ39" s="7"/>
      <c r="AXR39" s="7"/>
      <c r="AXS39" s="7"/>
      <c r="AXT39" s="7"/>
      <c r="AXU39" s="7"/>
      <c r="AXV39" s="7"/>
      <c r="AXW39" s="7"/>
      <c r="AXX39" s="7"/>
      <c r="AXY39" s="7"/>
      <c r="AXZ39" s="7"/>
      <c r="AYA39" s="7"/>
      <c r="AYB39" s="7"/>
      <c r="AYC39" s="7"/>
      <c r="AYD39" s="7"/>
      <c r="AYE39" s="7"/>
      <c r="AYF39" s="7"/>
      <c r="AYG39" s="7"/>
      <c r="AYH39" s="7"/>
      <c r="AYI39" s="7"/>
      <c r="AYJ39" s="7"/>
      <c r="AYK39" s="7"/>
      <c r="AYL39" s="7"/>
      <c r="AYM39" s="7"/>
      <c r="AYN39" s="7"/>
      <c r="AYO39" s="7"/>
      <c r="AYP39" s="7"/>
      <c r="AYQ39" s="7"/>
      <c r="AYR39" s="7"/>
      <c r="AYS39" s="7"/>
      <c r="AYT39" s="7"/>
      <c r="AYU39" s="7"/>
      <c r="AYV39" s="7"/>
      <c r="AYW39" s="7"/>
      <c r="AYX39" s="7"/>
      <c r="AYY39" s="7"/>
      <c r="AYZ39" s="7"/>
      <c r="AZA39" s="7"/>
      <c r="AZB39" s="7"/>
      <c r="AZC39" s="7"/>
      <c r="AZD39" s="7"/>
      <c r="AZE39" s="7"/>
      <c r="AZF39" s="7"/>
      <c r="AZG39" s="7"/>
      <c r="AZH39" s="7"/>
      <c r="AZI39" s="7"/>
      <c r="AZJ39" s="7"/>
      <c r="AZK39" s="7"/>
      <c r="AZL39" s="7"/>
      <c r="AZM39" s="7"/>
      <c r="AZN39" s="7"/>
      <c r="AZO39" s="7"/>
      <c r="AZP39" s="7"/>
      <c r="AZQ39" s="7"/>
      <c r="AZR39" s="7"/>
      <c r="AZS39" s="7"/>
      <c r="AZT39" s="7"/>
      <c r="AZU39" s="7"/>
      <c r="AZV39" s="7"/>
      <c r="AZW39" s="7"/>
      <c r="AZX39" s="7"/>
      <c r="AZY39" s="7"/>
      <c r="AZZ39" s="7"/>
      <c r="BAA39" s="7"/>
      <c r="BAB39" s="7"/>
      <c r="BAC39" s="7"/>
      <c r="BAD39" s="7"/>
      <c r="BAE39" s="7"/>
      <c r="BAF39" s="7"/>
      <c r="BAG39" s="7"/>
      <c r="BAH39" s="7"/>
      <c r="BAI39" s="7"/>
      <c r="BAJ39" s="7"/>
      <c r="BAK39" s="7"/>
      <c r="BAL39" s="7"/>
      <c r="BAM39" s="7"/>
      <c r="BAN39" s="7"/>
      <c r="BAO39" s="7"/>
      <c r="BAP39" s="7"/>
      <c r="BAQ39" s="7"/>
      <c r="BAR39" s="7"/>
      <c r="BAS39" s="7"/>
      <c r="BAT39" s="7"/>
      <c r="BAU39" s="7"/>
      <c r="BAV39" s="7"/>
      <c r="BAW39" s="7"/>
      <c r="BAX39" s="7"/>
      <c r="BAY39" s="7"/>
      <c r="BAZ39" s="7"/>
      <c r="BBA39" s="7"/>
      <c r="BBB39" s="7"/>
      <c r="BBC39" s="7"/>
      <c r="BBD39" s="7"/>
      <c r="BBE39" s="7"/>
      <c r="BBF39" s="7"/>
      <c r="BBG39" s="7"/>
      <c r="BBH39" s="7"/>
      <c r="BBI39" s="7"/>
      <c r="BBJ39" s="7"/>
      <c r="BBK39" s="7"/>
      <c r="BBL39" s="7"/>
      <c r="BBM39" s="7"/>
      <c r="BBN39" s="7"/>
      <c r="BBO39" s="7"/>
      <c r="BBP39" s="7"/>
      <c r="BBQ39" s="7"/>
      <c r="BBR39" s="7"/>
      <c r="BBS39" s="7"/>
      <c r="BBT39" s="7"/>
      <c r="BBU39" s="7"/>
      <c r="BBV39" s="7"/>
      <c r="BBW39" s="7"/>
      <c r="BBX39" s="7"/>
      <c r="BBY39" s="7"/>
      <c r="BBZ39" s="7"/>
      <c r="BCA39" s="7"/>
      <c r="BCB39" s="7"/>
      <c r="BCC39" s="7"/>
      <c r="BCD39" s="7"/>
      <c r="BCE39" s="7"/>
      <c r="BCF39" s="7"/>
      <c r="BCG39" s="7"/>
      <c r="BCH39" s="7"/>
      <c r="BCI39" s="7"/>
      <c r="BCJ39" s="7"/>
      <c r="BCK39" s="7"/>
      <c r="BCL39" s="7"/>
      <c r="BCM39" s="7"/>
      <c r="BCN39" s="7"/>
      <c r="BCO39" s="7"/>
      <c r="BCP39" s="7"/>
      <c r="BCQ39" s="7"/>
      <c r="BCR39" s="7"/>
      <c r="BCS39" s="7"/>
      <c r="BCT39" s="7"/>
      <c r="BCU39" s="7"/>
      <c r="BCV39" s="7"/>
      <c r="BCW39" s="7"/>
      <c r="BCX39" s="7"/>
      <c r="BCY39" s="7"/>
      <c r="BCZ39" s="7"/>
      <c r="BDA39" s="7"/>
      <c r="BDB39" s="7"/>
      <c r="BDC39" s="7"/>
      <c r="BDD39" s="7"/>
      <c r="BDE39" s="7"/>
      <c r="BDF39" s="7"/>
      <c r="BDG39" s="7"/>
      <c r="BDH39" s="7"/>
      <c r="BDI39" s="7"/>
      <c r="BDJ39" s="7"/>
      <c r="BDK39" s="7"/>
      <c r="BDL39" s="7"/>
      <c r="BDM39" s="7"/>
      <c r="BDN39" s="7"/>
      <c r="BDO39" s="7"/>
      <c r="BDP39" s="7"/>
      <c r="BDQ39" s="7"/>
      <c r="BDR39" s="7"/>
      <c r="BDS39" s="7"/>
      <c r="BDT39" s="7"/>
      <c r="BDU39" s="7"/>
      <c r="BDV39" s="7"/>
      <c r="BDW39" s="7"/>
      <c r="BDX39" s="7"/>
      <c r="BDY39" s="7"/>
      <c r="BDZ39" s="7"/>
      <c r="BEA39" s="7"/>
      <c r="BEB39" s="7"/>
      <c r="BEC39" s="7"/>
      <c r="BED39" s="7"/>
      <c r="BEE39" s="7"/>
      <c r="BEF39" s="7"/>
      <c r="BEG39" s="7"/>
      <c r="BEH39" s="7"/>
      <c r="BEI39" s="7"/>
      <c r="BEJ39" s="7"/>
      <c r="BEK39" s="7"/>
      <c r="BEL39" s="7"/>
      <c r="BEM39" s="7"/>
      <c r="BEN39" s="7"/>
      <c r="BEO39" s="7"/>
      <c r="BEP39" s="7"/>
      <c r="BEQ39" s="7"/>
      <c r="BER39" s="7"/>
      <c r="BES39" s="7"/>
      <c r="BET39" s="7"/>
      <c r="BEU39" s="7"/>
      <c r="BEV39" s="7"/>
      <c r="BEW39" s="7"/>
      <c r="BEX39" s="7"/>
      <c r="BEY39" s="7"/>
      <c r="BEZ39" s="7"/>
      <c r="BFA39" s="7"/>
      <c r="BFB39" s="7"/>
      <c r="BFC39" s="7"/>
      <c r="BFD39" s="7"/>
      <c r="BFE39" s="7"/>
      <c r="BFF39" s="7"/>
      <c r="BFG39" s="7"/>
      <c r="BFH39" s="7"/>
      <c r="BFI39" s="7"/>
      <c r="BFJ39" s="7"/>
      <c r="BFK39" s="7"/>
      <c r="BFL39" s="7"/>
      <c r="BFM39" s="7"/>
      <c r="BFN39" s="7"/>
      <c r="BFO39" s="7"/>
      <c r="BFP39" s="7"/>
      <c r="BFQ39" s="7"/>
      <c r="BFR39" s="7"/>
      <c r="BFS39" s="7"/>
      <c r="BFT39" s="7"/>
      <c r="BFU39" s="7"/>
      <c r="BFV39" s="7"/>
      <c r="BFW39" s="7"/>
      <c r="BFX39" s="7"/>
      <c r="BFY39" s="7"/>
      <c r="BFZ39" s="7"/>
      <c r="BGA39" s="7"/>
      <c r="BGB39" s="7"/>
      <c r="BGC39" s="7"/>
      <c r="BGD39" s="7"/>
      <c r="BGE39" s="7"/>
      <c r="BGF39" s="7"/>
      <c r="BGG39" s="7"/>
      <c r="BGH39" s="7"/>
      <c r="BGI39" s="7"/>
      <c r="BGJ39" s="7"/>
      <c r="BGK39" s="7"/>
      <c r="BGL39" s="7"/>
      <c r="BGM39" s="7"/>
      <c r="BGN39" s="7"/>
      <c r="BGO39" s="7"/>
      <c r="BGP39" s="7"/>
      <c r="BGQ39" s="7"/>
      <c r="BGR39" s="7"/>
      <c r="BGS39" s="7"/>
      <c r="BGT39" s="7"/>
      <c r="BGU39" s="7"/>
      <c r="BGV39" s="7"/>
      <c r="BGX39" s="7"/>
      <c r="BGY39" s="7"/>
      <c r="BGZ39" s="7"/>
      <c r="BHA39" s="7"/>
      <c r="BHB39" s="7"/>
      <c r="BHC39" s="7"/>
      <c r="BHD39" s="7"/>
      <c r="BHE39" s="7"/>
      <c r="BHF39" s="7"/>
      <c r="BHG39" s="7"/>
      <c r="BHH39" s="7"/>
      <c r="BHI39" s="7"/>
      <c r="BHJ39" s="7"/>
      <c r="BHK39" s="7"/>
      <c r="BHL39" s="7"/>
      <c r="BHM39" s="7"/>
      <c r="BHN39" s="7"/>
      <c r="BHO39" s="7"/>
      <c r="BHP39" s="7"/>
      <c r="BHQ39" s="7"/>
      <c r="BHR39" s="7"/>
      <c r="BHS39" s="7"/>
      <c r="BHT39" s="7"/>
      <c r="BHU39" s="7"/>
      <c r="BHV39" s="7"/>
      <c r="BHW39" s="7"/>
      <c r="BHX39" s="7"/>
      <c r="BHY39" s="7"/>
      <c r="BHZ39" s="7"/>
      <c r="BIA39" s="7"/>
      <c r="BIB39" s="7"/>
      <c r="BIC39" s="7"/>
      <c r="BID39" s="7"/>
      <c r="BIE39" s="7"/>
      <c r="BIF39" s="7"/>
      <c r="BIG39" s="7"/>
      <c r="BIH39" s="7"/>
      <c r="BII39" s="7"/>
      <c r="BIJ39" s="7"/>
      <c r="BIK39" s="7"/>
      <c r="BIL39" s="7"/>
      <c r="BIM39" s="7"/>
      <c r="BIN39" s="7"/>
      <c r="BIO39" s="7"/>
      <c r="BIP39" s="7"/>
      <c r="BIQ39" s="7"/>
      <c r="BIR39" s="7"/>
      <c r="BIS39" s="7"/>
      <c r="BIT39" s="7"/>
      <c r="BIU39" s="7"/>
      <c r="BIV39" s="7"/>
      <c r="BIW39" s="7"/>
      <c r="BIX39" s="7"/>
      <c r="BIY39" s="7"/>
      <c r="BIZ39" s="7"/>
      <c r="BJA39" s="7"/>
      <c r="BJB39" s="7"/>
      <c r="BJC39" s="7"/>
      <c r="BJD39" s="7"/>
      <c r="BJE39" s="7"/>
      <c r="BJF39" s="7"/>
      <c r="BJG39" s="7"/>
      <c r="BJH39" s="7"/>
      <c r="BJI39" s="7"/>
      <c r="BJJ39" s="7"/>
      <c r="BJK39" s="7"/>
      <c r="BJL39" s="7"/>
      <c r="BJM39" s="7"/>
      <c r="BJN39" s="7"/>
      <c r="BJO39" s="7"/>
      <c r="BJP39" s="7"/>
      <c r="BJQ39" s="7"/>
      <c r="BJR39" s="7"/>
      <c r="BJS39" s="7"/>
      <c r="BJT39" s="7"/>
      <c r="BJU39" s="7"/>
      <c r="BJV39" s="7"/>
      <c r="BJW39" s="7"/>
      <c r="BJX39" s="7"/>
      <c r="BJY39" s="7"/>
      <c r="BJZ39" s="7"/>
      <c r="BKA39" s="7"/>
      <c r="BKB39" s="7"/>
      <c r="BKC39" s="7"/>
      <c r="BKD39" s="7"/>
      <c r="BKE39" s="7"/>
      <c r="BKF39" s="7"/>
      <c r="BKG39" s="7"/>
      <c r="BKH39" s="7"/>
      <c r="BKI39" s="7"/>
      <c r="BKJ39" s="7"/>
      <c r="BKK39" s="7"/>
      <c r="BKL39" s="7"/>
      <c r="BKM39" s="7"/>
      <c r="BKN39" s="7"/>
      <c r="BKO39" s="7"/>
      <c r="BKP39" s="7"/>
      <c r="BKQ39" s="7"/>
      <c r="BKR39" s="7"/>
      <c r="BKS39" s="7"/>
      <c r="BKT39" s="7"/>
      <c r="BKU39" s="7"/>
      <c r="BKV39" s="7"/>
      <c r="BKW39" s="7"/>
      <c r="BKX39" s="7"/>
      <c r="BKY39" s="7"/>
      <c r="BKZ39" s="7"/>
      <c r="BLA39" s="7"/>
      <c r="BLB39" s="7"/>
      <c r="BLC39" s="7"/>
      <c r="BLD39" s="7"/>
      <c r="BLE39" s="7"/>
      <c r="BLF39" s="7"/>
      <c r="BLG39" s="7"/>
      <c r="BLH39" s="7"/>
      <c r="BLI39" s="7"/>
      <c r="BLJ39" s="7"/>
      <c r="BLK39" s="7"/>
      <c r="BLL39" s="7"/>
      <c r="BLM39" s="7"/>
      <c r="BLN39" s="7"/>
      <c r="BLO39" s="7"/>
      <c r="BLP39" s="7"/>
      <c r="BLQ39" s="7"/>
      <c r="BLR39" s="7"/>
      <c r="BLS39" s="7"/>
      <c r="BLT39" s="7"/>
      <c r="BLU39" s="7"/>
      <c r="BLV39" s="7"/>
      <c r="BLW39" s="7"/>
      <c r="BLX39" s="7"/>
      <c r="BLY39" s="7"/>
      <c r="BLZ39" s="7"/>
      <c r="BMA39" s="7"/>
      <c r="BMB39" s="7"/>
      <c r="BMC39" s="7"/>
      <c r="BMD39" s="7"/>
      <c r="BME39" s="7"/>
      <c r="BMF39" s="7"/>
      <c r="BMG39" s="7"/>
      <c r="BMH39" s="7"/>
      <c r="BMI39" s="7"/>
      <c r="BMJ39" s="7"/>
      <c r="BMK39" s="7"/>
      <c r="BML39" s="7"/>
      <c r="BMM39" s="7"/>
      <c r="BMN39" s="7"/>
      <c r="BMO39" s="7"/>
      <c r="BMP39" s="7"/>
      <c r="BMQ39" s="7"/>
      <c r="BMR39" s="7"/>
      <c r="BMS39" s="7"/>
      <c r="BMT39" s="7"/>
      <c r="BMU39" s="7"/>
      <c r="BMV39" s="7"/>
      <c r="BMW39" s="7"/>
      <c r="BMX39" s="7"/>
      <c r="BMY39" s="7"/>
      <c r="BMZ39" s="7"/>
      <c r="BNA39" s="7"/>
      <c r="BNB39" s="7"/>
      <c r="BNC39" s="7"/>
      <c r="BND39" s="7"/>
      <c r="BNE39" s="7"/>
      <c r="BNF39" s="7"/>
      <c r="BNG39" s="7"/>
      <c r="BNH39" s="7"/>
      <c r="BNI39" s="7"/>
      <c r="BNJ39" s="7"/>
      <c r="BNK39" s="7"/>
      <c r="BNL39" s="7"/>
      <c r="BNM39" s="7"/>
      <c r="BNN39" s="7"/>
      <c r="BNO39" s="7"/>
      <c r="BNP39" s="7"/>
      <c r="BNQ39" s="7"/>
      <c r="BNR39" s="7"/>
      <c r="BNS39" s="7"/>
      <c r="BNT39" s="7"/>
      <c r="BNU39" s="7"/>
      <c r="BNV39" s="7"/>
      <c r="BNW39" s="7"/>
      <c r="BNX39" s="7"/>
      <c r="BNY39" s="7"/>
      <c r="BNZ39" s="7"/>
      <c r="BOA39" s="7"/>
      <c r="BOB39" s="7"/>
      <c r="BOC39" s="7"/>
      <c r="BOD39" s="7"/>
      <c r="BOE39" s="7"/>
      <c r="BOF39" s="7"/>
      <c r="BOG39" s="7"/>
      <c r="BOH39" s="7"/>
      <c r="BOI39" s="7"/>
      <c r="BOJ39" s="7"/>
      <c r="BOK39" s="7"/>
      <c r="BOL39" s="7"/>
      <c r="BOM39" s="7"/>
      <c r="BON39" s="7"/>
      <c r="BOO39" s="7"/>
      <c r="BOP39" s="7"/>
      <c r="BOQ39" s="7"/>
      <c r="BOR39" s="7"/>
      <c r="BOS39" s="7"/>
      <c r="BOT39" s="7"/>
      <c r="BOU39" s="7"/>
      <c r="BOV39" s="7"/>
      <c r="BOW39" s="7"/>
      <c r="BOX39" s="7"/>
      <c r="BOY39" s="7"/>
      <c r="BOZ39" s="7"/>
      <c r="BPA39" s="7"/>
      <c r="BPB39" s="7"/>
      <c r="BPC39" s="7"/>
      <c r="BPD39" s="7"/>
      <c r="BPE39" s="7"/>
      <c r="BPF39" s="7"/>
      <c r="BPG39" s="7"/>
      <c r="BPH39" s="7"/>
      <c r="BPI39" s="7"/>
      <c r="BPJ39" s="7"/>
      <c r="BPK39" s="7"/>
      <c r="BPL39" s="7"/>
      <c r="BPM39" s="7"/>
      <c r="BPN39" s="7"/>
      <c r="BPO39" s="7"/>
      <c r="BPP39" s="7"/>
      <c r="BPQ39" s="7"/>
      <c r="BPR39" s="7"/>
      <c r="BPS39" s="7"/>
      <c r="BPT39" s="7"/>
      <c r="BPU39" s="7"/>
      <c r="BPV39" s="7"/>
      <c r="BPW39" s="7"/>
      <c r="BPX39" s="7"/>
      <c r="BPY39" s="7"/>
      <c r="BPZ39" s="7"/>
      <c r="BQA39" s="7"/>
      <c r="BQB39" s="7"/>
      <c r="BQC39" s="7"/>
      <c r="BQD39" s="7"/>
      <c r="BQE39" s="7"/>
      <c r="BQF39" s="7"/>
      <c r="BQG39" s="7"/>
      <c r="BQH39" s="7"/>
      <c r="BQI39" s="7"/>
      <c r="BQJ39" s="7"/>
      <c r="BQK39" s="7"/>
      <c r="BQL39" s="7"/>
      <c r="BQM39" s="7"/>
      <c r="BQN39" s="7"/>
      <c r="BQO39" s="7"/>
      <c r="BQP39" s="7"/>
      <c r="BQQ39" s="7"/>
      <c r="BQR39" s="7"/>
      <c r="BQT39" s="7"/>
      <c r="BQU39" s="7"/>
      <c r="BQV39" s="7"/>
      <c r="BQW39" s="7"/>
      <c r="BQX39" s="7"/>
      <c r="BQY39" s="7"/>
      <c r="BQZ39" s="7"/>
      <c r="BRA39" s="7"/>
      <c r="BRB39" s="7"/>
      <c r="BRC39" s="7"/>
      <c r="BRD39" s="7"/>
      <c r="BRE39" s="7"/>
      <c r="BRF39" s="7"/>
      <c r="BRG39" s="7"/>
      <c r="BRH39" s="7"/>
      <c r="BRI39" s="7"/>
      <c r="BRJ39" s="7"/>
      <c r="BRK39" s="7"/>
      <c r="BRL39" s="7"/>
      <c r="BRM39" s="7"/>
      <c r="BRN39" s="7"/>
      <c r="BRO39" s="7"/>
      <c r="BRP39" s="7"/>
      <c r="BRQ39" s="7"/>
      <c r="BRR39" s="7"/>
      <c r="BRS39" s="7"/>
      <c r="BRT39" s="7"/>
      <c r="BRU39" s="7"/>
      <c r="BRV39" s="7"/>
      <c r="BRW39" s="7"/>
      <c r="BRX39" s="7"/>
      <c r="BRY39" s="7"/>
      <c r="BRZ39" s="7"/>
      <c r="BSA39" s="7"/>
      <c r="BSB39" s="7"/>
      <c r="BSC39" s="7"/>
      <c r="BSD39" s="7"/>
      <c r="BSE39" s="7"/>
      <c r="BSF39" s="7"/>
      <c r="BSG39" s="7"/>
      <c r="BSH39" s="7"/>
      <c r="BSI39" s="7"/>
      <c r="BSJ39" s="7"/>
      <c r="BSK39" s="7"/>
      <c r="BSL39" s="7"/>
      <c r="BSM39" s="7"/>
      <c r="BSN39" s="7"/>
      <c r="BSO39" s="7"/>
      <c r="BSP39" s="7"/>
      <c r="BSQ39" s="7"/>
      <c r="BSR39" s="7"/>
      <c r="BSS39" s="7"/>
      <c r="BST39" s="7"/>
      <c r="BSU39" s="7"/>
      <c r="BSV39" s="7"/>
      <c r="BSW39" s="7"/>
      <c r="BSX39" s="7"/>
      <c r="BSY39" s="7"/>
      <c r="BSZ39" s="7"/>
      <c r="BTA39" s="7"/>
      <c r="BTB39" s="7"/>
      <c r="BTC39" s="7"/>
      <c r="BTD39" s="7"/>
      <c r="BTE39" s="7"/>
      <c r="BTF39" s="7"/>
      <c r="BTG39" s="7"/>
      <c r="BTH39" s="7"/>
      <c r="BTI39" s="7"/>
      <c r="BTJ39" s="7"/>
      <c r="BTK39" s="7"/>
      <c r="BTL39" s="7"/>
      <c r="BTM39" s="7"/>
      <c r="BTN39" s="7"/>
      <c r="BTO39" s="7"/>
      <c r="BTP39" s="7"/>
      <c r="BTQ39" s="7"/>
      <c r="BTR39" s="7"/>
      <c r="BTS39" s="7"/>
      <c r="BTT39" s="7"/>
      <c r="BTU39" s="7"/>
      <c r="BTV39" s="7"/>
      <c r="BTW39" s="7"/>
      <c r="BTX39" s="7"/>
      <c r="BTY39" s="7"/>
      <c r="BTZ39" s="7"/>
      <c r="BUA39" s="7"/>
      <c r="BUB39" s="7"/>
      <c r="BUC39" s="7"/>
      <c r="BUD39" s="7"/>
      <c r="BUE39" s="7"/>
      <c r="BUF39" s="7"/>
      <c r="BUG39" s="7"/>
      <c r="BUH39" s="7"/>
      <c r="BUI39" s="7"/>
      <c r="BUJ39" s="7"/>
      <c r="BUK39" s="7"/>
      <c r="BUL39" s="7"/>
      <c r="BUM39" s="7"/>
      <c r="BUN39" s="7"/>
      <c r="BUO39" s="7"/>
      <c r="BUP39" s="7"/>
      <c r="BUQ39" s="7"/>
      <c r="BUR39" s="7"/>
      <c r="BUS39" s="7"/>
      <c r="BUT39" s="7"/>
      <c r="BUU39" s="7"/>
      <c r="BUV39" s="7"/>
      <c r="BUW39" s="7"/>
      <c r="BUX39" s="7"/>
      <c r="BUY39" s="7"/>
      <c r="BUZ39" s="7"/>
      <c r="BVA39" s="7"/>
      <c r="BVB39" s="7"/>
      <c r="BVC39" s="7"/>
      <c r="BVD39" s="7"/>
      <c r="BVE39" s="7"/>
      <c r="BVF39" s="7"/>
      <c r="BVG39" s="7"/>
      <c r="BVH39" s="7"/>
      <c r="BVI39" s="7"/>
      <c r="BVJ39" s="7"/>
      <c r="BVK39" s="7"/>
      <c r="BVL39" s="7"/>
      <c r="BVM39" s="7"/>
      <c r="BVN39" s="7"/>
      <c r="BVO39" s="7"/>
      <c r="BVP39" s="7"/>
      <c r="BVQ39" s="7"/>
      <c r="BVR39" s="7"/>
      <c r="BVS39" s="7"/>
      <c r="BVT39" s="7"/>
      <c r="BVU39" s="7"/>
      <c r="BVV39" s="7"/>
      <c r="BVW39" s="7"/>
      <c r="BVX39" s="7"/>
      <c r="BVY39" s="7"/>
      <c r="BVZ39" s="7"/>
      <c r="BWA39" s="7"/>
      <c r="BWB39" s="7"/>
      <c r="BWC39" s="7"/>
      <c r="BWD39" s="7"/>
      <c r="BWE39" s="7"/>
      <c r="BWF39" s="7"/>
      <c r="BWG39" s="7"/>
      <c r="BWH39" s="7"/>
      <c r="BWI39" s="7"/>
      <c r="BWJ39" s="7"/>
      <c r="BWK39" s="7"/>
      <c r="BWL39" s="7"/>
      <c r="BWM39" s="7"/>
      <c r="BWN39" s="7"/>
      <c r="BWO39" s="7"/>
      <c r="BWP39" s="7"/>
      <c r="BWQ39" s="7"/>
      <c r="BWR39" s="7"/>
      <c r="BWS39" s="7"/>
      <c r="BWT39" s="7"/>
      <c r="BWU39" s="7"/>
      <c r="BWV39" s="7"/>
      <c r="BWW39" s="7"/>
      <c r="BWX39" s="7"/>
      <c r="BWY39" s="7"/>
      <c r="BWZ39" s="7"/>
      <c r="BXA39" s="7"/>
      <c r="BXB39" s="7"/>
      <c r="BXC39" s="7"/>
      <c r="BXD39" s="7"/>
      <c r="BXE39" s="7"/>
      <c r="BXF39" s="7"/>
      <c r="BXG39" s="7"/>
      <c r="BXH39" s="7"/>
      <c r="BXI39" s="7"/>
      <c r="BXJ39" s="7"/>
      <c r="BXK39" s="7"/>
      <c r="BXL39" s="7"/>
      <c r="BXM39" s="7"/>
      <c r="BXN39" s="7"/>
      <c r="BXO39" s="7"/>
      <c r="BXP39" s="7"/>
      <c r="BXQ39" s="7"/>
      <c r="BXR39" s="7"/>
      <c r="BXS39" s="7"/>
      <c r="BXT39" s="7"/>
      <c r="BXU39" s="7"/>
      <c r="BXV39" s="7"/>
      <c r="BXW39" s="7"/>
      <c r="BXX39" s="7"/>
      <c r="BXY39" s="7"/>
      <c r="BXZ39" s="7"/>
      <c r="BYA39" s="7"/>
      <c r="BYB39" s="7"/>
      <c r="BYC39" s="7"/>
      <c r="BYD39" s="7"/>
      <c r="BYE39" s="7"/>
      <c r="BYF39" s="7"/>
      <c r="BYG39" s="7"/>
      <c r="BYH39" s="7"/>
      <c r="BYI39" s="7"/>
      <c r="BYJ39" s="7"/>
      <c r="BYK39" s="7"/>
      <c r="BYL39" s="7"/>
      <c r="BYM39" s="7"/>
      <c r="BYN39" s="7"/>
      <c r="BYO39" s="7"/>
      <c r="BYP39" s="7"/>
      <c r="BYQ39" s="7"/>
      <c r="BYR39" s="7"/>
      <c r="BYS39" s="7"/>
      <c r="BYT39" s="7"/>
      <c r="BYU39" s="7"/>
      <c r="BYV39" s="7"/>
      <c r="BYW39" s="7"/>
      <c r="BYX39" s="7"/>
      <c r="BYY39" s="7"/>
      <c r="BYZ39" s="7"/>
      <c r="BZA39" s="7"/>
      <c r="BZB39" s="7"/>
      <c r="BZC39" s="7"/>
      <c r="BZD39" s="7"/>
      <c r="BZE39" s="7"/>
      <c r="BZF39" s="7"/>
      <c r="BZG39" s="7"/>
      <c r="BZH39" s="7"/>
      <c r="BZI39" s="7"/>
      <c r="BZJ39" s="7"/>
      <c r="BZK39" s="7"/>
      <c r="BZL39" s="7"/>
      <c r="BZM39" s="7"/>
      <c r="BZN39" s="7"/>
      <c r="BZO39" s="7"/>
      <c r="BZP39" s="7"/>
      <c r="BZQ39" s="7"/>
      <c r="BZR39" s="7"/>
      <c r="BZS39" s="7"/>
      <c r="BZT39" s="7"/>
      <c r="BZU39" s="7"/>
      <c r="BZV39" s="7"/>
      <c r="BZW39" s="7"/>
      <c r="BZX39" s="7"/>
      <c r="BZY39" s="7"/>
      <c r="BZZ39" s="7"/>
      <c r="CAA39" s="7"/>
      <c r="CAB39" s="7"/>
      <c r="CAC39" s="7"/>
      <c r="CAD39" s="7"/>
      <c r="CAE39" s="7"/>
      <c r="CAF39" s="7"/>
      <c r="CAG39" s="7"/>
      <c r="CAH39" s="7"/>
      <c r="CAI39" s="7"/>
      <c r="CAJ39" s="7"/>
      <c r="CAK39" s="7"/>
      <c r="CAL39" s="7"/>
      <c r="CAM39" s="7"/>
      <c r="CAN39" s="7"/>
      <c r="CAP39" s="7"/>
      <c r="CAQ39" s="7"/>
      <c r="CAR39" s="7"/>
      <c r="CAS39" s="7"/>
      <c r="CAT39" s="7"/>
      <c r="CAU39" s="7"/>
      <c r="CAV39" s="7"/>
      <c r="CAW39" s="7"/>
      <c r="CAX39" s="7"/>
      <c r="CAY39" s="7"/>
      <c r="CAZ39" s="7"/>
      <c r="CBA39" s="7"/>
      <c r="CBB39" s="7"/>
      <c r="CBC39" s="7"/>
      <c r="CBD39" s="7"/>
      <c r="CBE39" s="7"/>
      <c r="CBF39" s="7"/>
      <c r="CBG39" s="7"/>
      <c r="CBH39" s="7"/>
      <c r="CBI39" s="7"/>
      <c r="CBJ39" s="7"/>
      <c r="CBK39" s="7"/>
      <c r="CBL39" s="7"/>
      <c r="CBM39" s="7"/>
      <c r="CBN39" s="7"/>
      <c r="CBO39" s="7"/>
      <c r="CBP39" s="7"/>
      <c r="CBQ39" s="7"/>
      <c r="CBR39" s="7"/>
      <c r="CBS39" s="7"/>
      <c r="CBT39" s="7"/>
      <c r="CBU39" s="7"/>
      <c r="CBV39" s="7"/>
      <c r="CBW39" s="7"/>
      <c r="CBX39" s="7"/>
      <c r="CBY39" s="7"/>
      <c r="CBZ39" s="7"/>
      <c r="CCA39" s="7"/>
      <c r="CCB39" s="7"/>
      <c r="CCC39" s="7"/>
      <c r="CCD39" s="7"/>
      <c r="CCE39" s="7"/>
      <c r="CCF39" s="7"/>
      <c r="CCG39" s="7"/>
      <c r="CCH39" s="7"/>
      <c r="CCI39" s="7"/>
      <c r="CCJ39" s="7"/>
      <c r="CCK39" s="7"/>
      <c r="CCL39" s="7"/>
      <c r="CCM39" s="7"/>
      <c r="CCN39" s="7"/>
      <c r="CCO39" s="7"/>
      <c r="CCP39" s="7"/>
      <c r="CCQ39" s="7"/>
      <c r="CCR39" s="7"/>
      <c r="CCS39" s="7"/>
      <c r="CCT39" s="7"/>
      <c r="CCU39" s="7"/>
      <c r="CCV39" s="7"/>
      <c r="CCW39" s="7"/>
      <c r="CCX39" s="7"/>
      <c r="CCY39" s="7"/>
      <c r="CCZ39" s="7"/>
      <c r="CDA39" s="7"/>
      <c r="CDB39" s="7"/>
      <c r="CDC39" s="7"/>
      <c r="CDD39" s="7"/>
      <c r="CDE39" s="7"/>
      <c r="CDF39" s="7"/>
      <c r="CDG39" s="7"/>
      <c r="CDH39" s="7"/>
      <c r="CDI39" s="7"/>
      <c r="CDJ39" s="7"/>
      <c r="CDK39" s="7"/>
      <c r="CDL39" s="7"/>
      <c r="CDM39" s="7"/>
      <c r="CDN39" s="7"/>
      <c r="CDO39" s="7"/>
      <c r="CDP39" s="7"/>
      <c r="CDQ39" s="7"/>
      <c r="CDR39" s="7"/>
      <c r="CDS39" s="7"/>
      <c r="CDT39" s="7"/>
      <c r="CDU39" s="7"/>
      <c r="CDV39" s="7"/>
      <c r="CDW39" s="7"/>
      <c r="CDX39" s="7"/>
      <c r="CDY39" s="7"/>
      <c r="CDZ39" s="7"/>
      <c r="CEA39" s="7"/>
      <c r="CEB39" s="7"/>
      <c r="CEC39" s="7"/>
      <c r="CED39" s="7"/>
      <c r="CEE39" s="7"/>
      <c r="CEF39" s="7"/>
      <c r="CEG39" s="7"/>
      <c r="CEH39" s="7"/>
      <c r="CEI39" s="7"/>
      <c r="CEJ39" s="7"/>
      <c r="CEK39" s="7"/>
      <c r="CEL39" s="7"/>
      <c r="CEM39" s="7"/>
      <c r="CEN39" s="7"/>
      <c r="CEO39" s="7"/>
      <c r="CEP39" s="7"/>
      <c r="CEQ39" s="7"/>
      <c r="CER39" s="7"/>
      <c r="CES39" s="7"/>
      <c r="CET39" s="7"/>
      <c r="CEU39" s="7"/>
      <c r="CEV39" s="7"/>
      <c r="CEW39" s="7"/>
      <c r="CEX39" s="7"/>
      <c r="CEY39" s="7"/>
      <c r="CEZ39" s="7"/>
      <c r="CFA39" s="7"/>
      <c r="CFB39" s="7"/>
      <c r="CFC39" s="7"/>
      <c r="CFD39" s="7"/>
      <c r="CFE39" s="7"/>
      <c r="CFF39" s="7"/>
      <c r="CFG39" s="7"/>
      <c r="CFH39" s="7"/>
      <c r="CFI39" s="7"/>
      <c r="CFJ39" s="7"/>
      <c r="CFK39" s="7"/>
      <c r="CFL39" s="7"/>
      <c r="CFM39" s="7"/>
      <c r="CFN39" s="7"/>
      <c r="CFO39" s="7"/>
      <c r="CFP39" s="7"/>
      <c r="CFQ39" s="7"/>
      <c r="CFR39" s="7"/>
      <c r="CFS39" s="7"/>
      <c r="CFT39" s="7"/>
      <c r="CFU39" s="7"/>
      <c r="CFV39" s="7"/>
      <c r="CFW39" s="7"/>
      <c r="CFX39" s="7"/>
      <c r="CFY39" s="7"/>
      <c r="CFZ39" s="7"/>
      <c r="CGA39" s="7"/>
      <c r="CGB39" s="7"/>
      <c r="CGC39" s="7"/>
      <c r="CGD39" s="7"/>
      <c r="CGE39" s="7"/>
      <c r="CGF39" s="7"/>
      <c r="CGG39" s="7"/>
      <c r="CGH39" s="7"/>
      <c r="CGI39" s="7"/>
      <c r="CGJ39" s="7"/>
      <c r="CGK39" s="7"/>
      <c r="CGL39" s="7"/>
      <c r="CGM39" s="7"/>
      <c r="CGN39" s="7"/>
      <c r="CGO39" s="7"/>
      <c r="CGP39" s="7"/>
      <c r="CGQ39" s="7"/>
      <c r="CGR39" s="7"/>
      <c r="CGS39" s="7"/>
      <c r="CGT39" s="7"/>
      <c r="CGU39" s="7"/>
      <c r="CGV39" s="7"/>
      <c r="CGW39" s="7"/>
      <c r="CGX39" s="7"/>
      <c r="CGY39" s="7"/>
      <c r="CGZ39" s="7"/>
      <c r="CHA39" s="7"/>
      <c r="CHB39" s="7"/>
      <c r="CHC39" s="7"/>
      <c r="CHD39" s="7"/>
      <c r="CHE39" s="7"/>
      <c r="CHF39" s="7"/>
      <c r="CHG39" s="7"/>
      <c r="CHH39" s="7"/>
      <c r="CHI39" s="7"/>
      <c r="CHJ39" s="7"/>
      <c r="CHK39" s="7"/>
      <c r="CHL39" s="7"/>
      <c r="CHM39" s="7"/>
      <c r="CHN39" s="7"/>
      <c r="CHO39" s="7"/>
      <c r="CHP39" s="7"/>
      <c r="CHQ39" s="7"/>
      <c r="CHR39" s="7"/>
      <c r="CHS39" s="7"/>
      <c r="CHT39" s="7"/>
      <c r="CHU39" s="7"/>
      <c r="CHV39" s="7"/>
      <c r="CHW39" s="7"/>
      <c r="CHX39" s="7"/>
      <c r="CHY39" s="7"/>
      <c r="CHZ39" s="7"/>
      <c r="CIA39" s="7"/>
      <c r="CIB39" s="7"/>
      <c r="CIC39" s="7"/>
      <c r="CID39" s="7"/>
      <c r="CIE39" s="7"/>
      <c r="CIF39" s="7"/>
      <c r="CIG39" s="7"/>
      <c r="CIH39" s="7"/>
      <c r="CII39" s="7"/>
      <c r="CIJ39" s="7"/>
      <c r="CIK39" s="7"/>
      <c r="CIL39" s="7"/>
      <c r="CIM39" s="7"/>
      <c r="CIN39" s="7"/>
      <c r="CIO39" s="7"/>
      <c r="CIP39" s="7"/>
      <c r="CIQ39" s="7"/>
      <c r="CIR39" s="7"/>
      <c r="CIS39" s="7"/>
      <c r="CIT39" s="7"/>
      <c r="CIU39" s="7"/>
      <c r="CIV39" s="7"/>
      <c r="CIW39" s="7"/>
      <c r="CIX39" s="7"/>
      <c r="CIY39" s="7"/>
      <c r="CIZ39" s="7"/>
      <c r="CJA39" s="7"/>
      <c r="CJB39" s="7"/>
      <c r="CJC39" s="7"/>
      <c r="CJD39" s="7"/>
      <c r="CJE39" s="7"/>
      <c r="CJF39" s="7"/>
      <c r="CJG39" s="7"/>
      <c r="CJH39" s="7"/>
      <c r="CJI39" s="7"/>
      <c r="CJJ39" s="7"/>
      <c r="CJK39" s="7"/>
      <c r="CJL39" s="7"/>
      <c r="CJM39" s="7"/>
      <c r="CJN39" s="7"/>
      <c r="CJO39" s="7"/>
      <c r="CJP39" s="7"/>
      <c r="CJQ39" s="7"/>
      <c r="CJR39" s="7"/>
      <c r="CJS39" s="7"/>
      <c r="CJT39" s="7"/>
      <c r="CJU39" s="7"/>
      <c r="CJV39" s="7"/>
      <c r="CJW39" s="7"/>
      <c r="CJX39" s="7"/>
      <c r="CJY39" s="7"/>
      <c r="CJZ39" s="7"/>
      <c r="CKA39" s="7"/>
      <c r="CKB39" s="7"/>
      <c r="CKC39" s="7"/>
      <c r="CKD39" s="7"/>
      <c r="CKE39" s="7"/>
      <c r="CKF39" s="7"/>
      <c r="CKG39" s="7"/>
      <c r="CKH39" s="7"/>
      <c r="CKI39" s="7"/>
      <c r="CKJ39" s="7"/>
      <c r="CKL39" s="7"/>
      <c r="CKM39" s="7"/>
      <c r="CKN39" s="7"/>
      <c r="CKO39" s="7"/>
      <c r="CKP39" s="7"/>
      <c r="CKQ39" s="7"/>
      <c r="CKR39" s="7"/>
      <c r="CKS39" s="7"/>
      <c r="CKT39" s="7"/>
      <c r="CKU39" s="7"/>
      <c r="CKV39" s="7"/>
      <c r="CKW39" s="7"/>
      <c r="CKX39" s="7"/>
      <c r="CKY39" s="7"/>
      <c r="CKZ39" s="7"/>
      <c r="CLA39" s="7"/>
      <c r="CLB39" s="7"/>
      <c r="CLC39" s="7"/>
      <c r="CLD39" s="7"/>
      <c r="CLE39" s="7"/>
      <c r="CLF39" s="7"/>
      <c r="CLG39" s="7"/>
      <c r="CLH39" s="7"/>
      <c r="CLI39" s="7"/>
      <c r="CLJ39" s="7"/>
      <c r="CLK39" s="7"/>
      <c r="CLL39" s="7"/>
      <c r="CLM39" s="7"/>
      <c r="CLN39" s="7"/>
      <c r="CLO39" s="7"/>
      <c r="CLP39" s="7"/>
      <c r="CLQ39" s="7"/>
      <c r="CLR39" s="7"/>
      <c r="CLS39" s="7"/>
      <c r="CLT39" s="7"/>
      <c r="CLU39" s="7"/>
      <c r="CLV39" s="7"/>
      <c r="CLW39" s="7"/>
      <c r="CLX39" s="7"/>
      <c r="CLY39" s="7"/>
      <c r="CLZ39" s="7"/>
      <c r="CMA39" s="7"/>
      <c r="CMB39" s="7"/>
      <c r="CMC39" s="7"/>
      <c r="CMD39" s="7"/>
      <c r="CME39" s="7"/>
      <c r="CMF39" s="7"/>
      <c r="CMG39" s="7"/>
      <c r="CMH39" s="7"/>
      <c r="CMI39" s="7"/>
      <c r="CMJ39" s="7"/>
      <c r="CMK39" s="7"/>
      <c r="CML39" s="7"/>
      <c r="CMM39" s="7"/>
      <c r="CMN39" s="7"/>
      <c r="CMO39" s="7"/>
      <c r="CMP39" s="7"/>
      <c r="CMQ39" s="7"/>
      <c r="CMR39" s="7"/>
      <c r="CMS39" s="7"/>
      <c r="CMT39" s="7"/>
      <c r="CMU39" s="7"/>
      <c r="CMV39" s="7"/>
      <c r="CMW39" s="7"/>
      <c r="CMX39" s="7"/>
      <c r="CMY39" s="7"/>
      <c r="CMZ39" s="7"/>
      <c r="CNA39" s="7"/>
      <c r="CNB39" s="7"/>
      <c r="CNC39" s="7"/>
      <c r="CND39" s="7"/>
      <c r="CNE39" s="7"/>
      <c r="CNF39" s="7"/>
      <c r="CNG39" s="7"/>
      <c r="CNH39" s="7"/>
      <c r="CNI39" s="7"/>
      <c r="CNJ39" s="7"/>
      <c r="CNK39" s="7"/>
      <c r="CNL39" s="7"/>
      <c r="CNM39" s="7"/>
      <c r="CNN39" s="7"/>
      <c r="CNO39" s="7"/>
      <c r="CNP39" s="7"/>
      <c r="CNQ39" s="7"/>
      <c r="CNR39" s="7"/>
      <c r="CNS39" s="7"/>
      <c r="CNT39" s="7"/>
      <c r="CNU39" s="7"/>
      <c r="CNV39" s="7"/>
      <c r="CNW39" s="7"/>
      <c r="CNX39" s="7"/>
      <c r="CNY39" s="7"/>
      <c r="CNZ39" s="7"/>
      <c r="COA39" s="7"/>
      <c r="COB39" s="7"/>
      <c r="COC39" s="7"/>
      <c r="COD39" s="7"/>
      <c r="COE39" s="7"/>
      <c r="COF39" s="7"/>
      <c r="COG39" s="7"/>
      <c r="COH39" s="7"/>
      <c r="COI39" s="7"/>
      <c r="COJ39" s="7"/>
      <c r="COK39" s="7"/>
      <c r="COL39" s="7"/>
      <c r="COM39" s="7"/>
      <c r="CON39" s="7"/>
      <c r="COO39" s="7"/>
      <c r="COP39" s="7"/>
      <c r="COQ39" s="7"/>
      <c r="COR39" s="7"/>
      <c r="COS39" s="7"/>
      <c r="COT39" s="7"/>
      <c r="COU39" s="7"/>
      <c r="COV39" s="7"/>
      <c r="COW39" s="7"/>
      <c r="COX39" s="7"/>
      <c r="COY39" s="7"/>
      <c r="COZ39" s="7"/>
      <c r="CPA39" s="7"/>
      <c r="CPB39" s="7"/>
      <c r="CPC39" s="7"/>
      <c r="CPD39" s="7"/>
      <c r="CPE39" s="7"/>
      <c r="CPF39" s="7"/>
      <c r="CPG39" s="7"/>
      <c r="CPH39" s="7"/>
      <c r="CPI39" s="7"/>
      <c r="CPJ39" s="7"/>
      <c r="CPK39" s="7"/>
      <c r="CPL39" s="7"/>
      <c r="CPM39" s="7"/>
      <c r="CPN39" s="7"/>
      <c r="CPO39" s="7"/>
      <c r="CPP39" s="7"/>
      <c r="CPQ39" s="7"/>
      <c r="CPR39" s="7"/>
      <c r="CPS39" s="7"/>
      <c r="CPT39" s="7"/>
      <c r="CPU39" s="7"/>
      <c r="CPV39" s="7"/>
      <c r="CPW39" s="7"/>
      <c r="CPX39" s="7"/>
      <c r="CPY39" s="7"/>
      <c r="CPZ39" s="7"/>
      <c r="CQA39" s="7"/>
      <c r="CQB39" s="7"/>
      <c r="CQC39" s="7"/>
      <c r="CQD39" s="7"/>
      <c r="CQE39" s="7"/>
      <c r="CQF39" s="7"/>
      <c r="CQG39" s="7"/>
      <c r="CQH39" s="7"/>
      <c r="CQI39" s="7"/>
      <c r="CQJ39" s="7"/>
      <c r="CQK39" s="7"/>
      <c r="CQL39" s="7"/>
      <c r="CQM39" s="7"/>
      <c r="CQN39" s="7"/>
      <c r="CQO39" s="7"/>
      <c r="CQP39" s="7"/>
      <c r="CQQ39" s="7"/>
      <c r="CQR39" s="7"/>
      <c r="CQS39" s="7"/>
      <c r="CQT39" s="7"/>
      <c r="CQU39" s="7"/>
      <c r="CQV39" s="7"/>
      <c r="CQW39" s="7"/>
      <c r="CQX39" s="7"/>
      <c r="CQY39" s="7"/>
      <c r="CQZ39" s="7"/>
      <c r="CRA39" s="7"/>
      <c r="CRB39" s="7"/>
      <c r="CRC39" s="7"/>
      <c r="CRD39" s="7"/>
      <c r="CRE39" s="7"/>
      <c r="CRF39" s="7"/>
      <c r="CRG39" s="7"/>
      <c r="CRH39" s="7"/>
      <c r="CRI39" s="7"/>
      <c r="CRJ39" s="7"/>
      <c r="CRK39" s="7"/>
      <c r="CRL39" s="7"/>
      <c r="CRM39" s="7"/>
      <c r="CRN39" s="7"/>
      <c r="CRO39" s="7"/>
      <c r="CRP39" s="7"/>
      <c r="CRQ39" s="7"/>
      <c r="CRR39" s="7"/>
      <c r="CRS39" s="7"/>
      <c r="CRT39" s="7"/>
      <c r="CRU39" s="7"/>
      <c r="CRV39" s="7"/>
      <c r="CRW39" s="7"/>
      <c r="CRX39" s="7"/>
      <c r="CRY39" s="7"/>
      <c r="CRZ39" s="7"/>
      <c r="CSA39" s="7"/>
      <c r="CSB39" s="7"/>
      <c r="CSC39" s="7"/>
      <c r="CSD39" s="7"/>
      <c r="CSE39" s="7"/>
      <c r="CSF39" s="7"/>
      <c r="CSG39" s="7"/>
      <c r="CSH39" s="7"/>
      <c r="CSI39" s="7"/>
      <c r="CSJ39" s="7"/>
      <c r="CSK39" s="7"/>
      <c r="CSL39" s="7"/>
      <c r="CSM39" s="7"/>
      <c r="CSN39" s="7"/>
      <c r="CSO39" s="7"/>
      <c r="CSP39" s="7"/>
      <c r="CSQ39" s="7"/>
      <c r="CSR39" s="7"/>
      <c r="CSS39" s="7"/>
      <c r="CST39" s="7"/>
      <c r="CSU39" s="7"/>
      <c r="CSV39" s="7"/>
      <c r="CSW39" s="7"/>
      <c r="CSX39" s="7"/>
      <c r="CSY39" s="7"/>
      <c r="CSZ39" s="7"/>
      <c r="CTA39" s="7"/>
      <c r="CTB39" s="7"/>
      <c r="CTC39" s="7"/>
      <c r="CTD39" s="7"/>
      <c r="CTE39" s="7"/>
      <c r="CTF39" s="7"/>
      <c r="CTG39" s="7"/>
      <c r="CTH39" s="7"/>
      <c r="CTI39" s="7"/>
      <c r="CTJ39" s="7"/>
      <c r="CTK39" s="7"/>
      <c r="CTL39" s="7"/>
      <c r="CTM39" s="7"/>
      <c r="CTN39" s="7"/>
      <c r="CTO39" s="7"/>
      <c r="CTP39" s="7"/>
      <c r="CTQ39" s="7"/>
      <c r="CTR39" s="7"/>
      <c r="CTS39" s="7"/>
      <c r="CTT39" s="7"/>
      <c r="CTU39" s="7"/>
      <c r="CTV39" s="7"/>
      <c r="CTW39" s="7"/>
      <c r="CTX39" s="7"/>
      <c r="CTY39" s="7"/>
      <c r="CTZ39" s="7"/>
      <c r="CUA39" s="7"/>
      <c r="CUB39" s="7"/>
      <c r="CUC39" s="7"/>
      <c r="CUD39" s="7"/>
      <c r="CUE39" s="7"/>
      <c r="CUF39" s="7"/>
      <c r="CUH39" s="7"/>
      <c r="CUI39" s="7"/>
      <c r="CUJ39" s="7"/>
      <c r="CUK39" s="7"/>
      <c r="CUL39" s="7"/>
      <c r="CUM39" s="7"/>
      <c r="CUN39" s="7"/>
      <c r="CUO39" s="7"/>
      <c r="CUP39" s="7"/>
      <c r="CUQ39" s="7"/>
      <c r="CUR39" s="7"/>
      <c r="CUS39" s="7"/>
      <c r="CUT39" s="7"/>
      <c r="CUU39" s="7"/>
      <c r="CUV39" s="7"/>
      <c r="CUW39" s="7"/>
      <c r="CUX39" s="7"/>
      <c r="CUY39" s="7"/>
      <c r="CUZ39" s="7"/>
      <c r="CVA39" s="7"/>
      <c r="CVB39" s="7"/>
      <c r="CVC39" s="7"/>
      <c r="CVD39" s="7"/>
      <c r="CVE39" s="7"/>
      <c r="CVF39" s="7"/>
      <c r="CVG39" s="7"/>
      <c r="CVH39" s="7"/>
      <c r="CVI39" s="7"/>
      <c r="CVJ39" s="7"/>
      <c r="CVK39" s="7"/>
      <c r="CVL39" s="7"/>
      <c r="CVM39" s="7"/>
      <c r="CVN39" s="7"/>
      <c r="CVO39" s="7"/>
      <c r="CVP39" s="7"/>
      <c r="CVQ39" s="7"/>
      <c r="CVR39" s="7"/>
      <c r="CVS39" s="7"/>
      <c r="CVT39" s="7"/>
      <c r="CVU39" s="7"/>
      <c r="CVV39" s="7"/>
      <c r="CVW39" s="7"/>
      <c r="CVX39" s="7"/>
      <c r="CVY39" s="7"/>
      <c r="CVZ39" s="7"/>
      <c r="CWA39" s="7"/>
      <c r="CWB39" s="7"/>
      <c r="CWC39" s="7"/>
      <c r="CWD39" s="7"/>
      <c r="CWE39" s="7"/>
      <c r="CWF39" s="7"/>
      <c r="CWG39" s="7"/>
      <c r="CWH39" s="7"/>
      <c r="CWI39" s="7"/>
      <c r="CWJ39" s="7"/>
      <c r="CWK39" s="7"/>
      <c r="CWL39" s="7"/>
      <c r="CWM39" s="7"/>
      <c r="CWN39" s="7"/>
      <c r="CWO39" s="7"/>
      <c r="CWP39" s="7"/>
      <c r="CWQ39" s="7"/>
      <c r="CWR39" s="7"/>
      <c r="CWS39" s="7"/>
      <c r="CWT39" s="7"/>
      <c r="CWU39" s="7"/>
      <c r="CWV39" s="7"/>
      <c r="CWW39" s="7"/>
      <c r="CWX39" s="7"/>
      <c r="CWY39" s="7"/>
      <c r="CWZ39" s="7"/>
      <c r="CXA39" s="7"/>
      <c r="CXB39" s="7"/>
      <c r="CXC39" s="7"/>
      <c r="CXD39" s="7"/>
      <c r="CXE39" s="7"/>
      <c r="CXF39" s="7"/>
      <c r="CXG39" s="7"/>
      <c r="CXH39" s="7"/>
      <c r="CXI39" s="7"/>
      <c r="CXJ39" s="7"/>
      <c r="CXK39" s="7"/>
      <c r="CXL39" s="7"/>
      <c r="CXM39" s="7"/>
      <c r="CXN39" s="7"/>
      <c r="CXO39" s="7"/>
      <c r="CXP39" s="7"/>
      <c r="CXQ39" s="7"/>
      <c r="CXR39" s="7"/>
      <c r="CXS39" s="7"/>
      <c r="CXT39" s="7"/>
      <c r="CXU39" s="7"/>
      <c r="CXV39" s="7"/>
      <c r="CXW39" s="7"/>
      <c r="CXX39" s="7"/>
      <c r="CXY39" s="7"/>
      <c r="CXZ39" s="7"/>
      <c r="CYA39" s="7"/>
      <c r="CYB39" s="7"/>
      <c r="CYC39" s="7"/>
      <c r="CYD39" s="7"/>
      <c r="CYE39" s="7"/>
      <c r="CYF39" s="7"/>
      <c r="CYG39" s="7"/>
      <c r="CYH39" s="7"/>
      <c r="CYI39" s="7"/>
      <c r="CYJ39" s="7"/>
      <c r="CYK39" s="7"/>
      <c r="CYL39" s="7"/>
      <c r="CYM39" s="7"/>
      <c r="CYN39" s="7"/>
      <c r="CYO39" s="7"/>
      <c r="CYP39" s="7"/>
      <c r="CYQ39" s="7"/>
      <c r="CYR39" s="7"/>
      <c r="CYS39" s="7"/>
      <c r="CYT39" s="7"/>
      <c r="CYU39" s="7"/>
      <c r="CYV39" s="7"/>
      <c r="CYW39" s="7"/>
      <c r="CYX39" s="7"/>
      <c r="CYY39" s="7"/>
      <c r="CYZ39" s="7"/>
      <c r="CZA39" s="7"/>
      <c r="CZB39" s="7"/>
      <c r="CZC39" s="7"/>
      <c r="CZD39" s="7"/>
      <c r="CZE39" s="7"/>
      <c r="CZF39" s="7"/>
      <c r="CZG39" s="7"/>
      <c r="CZH39" s="7"/>
      <c r="CZI39" s="7"/>
      <c r="CZJ39" s="7"/>
      <c r="CZK39" s="7"/>
      <c r="CZL39" s="7"/>
      <c r="CZM39" s="7"/>
      <c r="CZN39" s="7"/>
      <c r="CZO39" s="7"/>
      <c r="CZP39" s="7"/>
      <c r="CZQ39" s="7"/>
      <c r="CZR39" s="7"/>
      <c r="CZS39" s="7"/>
      <c r="CZT39" s="7"/>
      <c r="CZU39" s="7"/>
      <c r="CZV39" s="7"/>
      <c r="CZW39" s="7"/>
      <c r="CZX39" s="7"/>
      <c r="CZY39" s="7"/>
      <c r="CZZ39" s="7"/>
      <c r="DAA39" s="7"/>
      <c r="DAB39" s="7"/>
      <c r="DAC39" s="7"/>
      <c r="DAD39" s="7"/>
      <c r="DAE39" s="7"/>
      <c r="DAF39" s="7"/>
      <c r="DAG39" s="7"/>
      <c r="DAH39" s="7"/>
      <c r="DAI39" s="7"/>
      <c r="DAJ39" s="7"/>
      <c r="DAK39" s="7"/>
      <c r="DAL39" s="7"/>
      <c r="DAM39" s="7"/>
      <c r="DAN39" s="7"/>
      <c r="DAO39" s="7"/>
      <c r="DAP39" s="7"/>
      <c r="DAQ39" s="7"/>
      <c r="DAR39" s="7"/>
      <c r="DAS39" s="7"/>
      <c r="DAT39" s="7"/>
      <c r="DAU39" s="7"/>
      <c r="DAV39" s="7"/>
      <c r="DAW39" s="7"/>
      <c r="DAX39" s="7"/>
      <c r="DAY39" s="7"/>
      <c r="DAZ39" s="7"/>
      <c r="DBA39" s="7"/>
      <c r="DBB39" s="7"/>
      <c r="DBC39" s="7"/>
      <c r="DBD39" s="7"/>
      <c r="DBE39" s="7"/>
      <c r="DBF39" s="7"/>
      <c r="DBG39" s="7"/>
      <c r="DBH39" s="7"/>
      <c r="DBI39" s="7"/>
      <c r="DBJ39" s="7"/>
      <c r="DBK39" s="7"/>
      <c r="DBL39" s="7"/>
      <c r="DBM39" s="7"/>
      <c r="DBN39" s="7"/>
      <c r="DBO39" s="7"/>
      <c r="DBP39" s="7"/>
      <c r="DBQ39" s="7"/>
      <c r="DBR39" s="7"/>
      <c r="DBS39" s="7"/>
      <c r="DBT39" s="7"/>
      <c r="DBU39" s="7"/>
      <c r="DBV39" s="7"/>
      <c r="DBW39" s="7"/>
      <c r="DBX39" s="7"/>
      <c r="DBY39" s="7"/>
      <c r="DBZ39" s="7"/>
      <c r="DCA39" s="7"/>
      <c r="DCB39" s="7"/>
      <c r="DCC39" s="7"/>
      <c r="DCD39" s="7"/>
      <c r="DCE39" s="7"/>
      <c r="DCF39" s="7"/>
      <c r="DCG39" s="7"/>
      <c r="DCH39" s="7"/>
      <c r="DCI39" s="7"/>
      <c r="DCJ39" s="7"/>
      <c r="DCK39" s="7"/>
      <c r="DCL39" s="7"/>
      <c r="DCM39" s="7"/>
      <c r="DCN39" s="7"/>
      <c r="DCO39" s="7"/>
      <c r="DCP39" s="7"/>
      <c r="DCQ39" s="7"/>
      <c r="DCR39" s="7"/>
      <c r="DCS39" s="7"/>
      <c r="DCT39" s="7"/>
      <c r="DCU39" s="7"/>
      <c r="DCV39" s="7"/>
      <c r="DCW39" s="7"/>
      <c r="DCX39" s="7"/>
      <c r="DCY39" s="7"/>
      <c r="DCZ39" s="7"/>
      <c r="DDA39" s="7"/>
      <c r="DDB39" s="7"/>
      <c r="DDC39" s="7"/>
      <c r="DDD39" s="7"/>
      <c r="DDE39" s="7"/>
      <c r="DDF39" s="7"/>
      <c r="DDG39" s="7"/>
      <c r="DDH39" s="7"/>
      <c r="DDI39" s="7"/>
      <c r="DDJ39" s="7"/>
      <c r="DDK39" s="7"/>
      <c r="DDL39" s="7"/>
      <c r="DDM39" s="7"/>
      <c r="DDN39" s="7"/>
      <c r="DDO39" s="7"/>
      <c r="DDP39" s="7"/>
      <c r="DDQ39" s="7"/>
      <c r="DDR39" s="7"/>
      <c r="DDS39" s="7"/>
      <c r="DDT39" s="7"/>
      <c r="DDU39" s="7"/>
      <c r="DDV39" s="7"/>
      <c r="DDW39" s="7"/>
      <c r="DDX39" s="7"/>
      <c r="DDY39" s="7"/>
      <c r="DDZ39" s="7"/>
      <c r="DEA39" s="7"/>
      <c r="DEB39" s="7"/>
      <c r="DED39" s="7"/>
      <c r="DEE39" s="7"/>
      <c r="DEF39" s="7"/>
      <c r="DEG39" s="7"/>
      <c r="DEH39" s="7"/>
      <c r="DEI39" s="7"/>
      <c r="DEJ39" s="7"/>
      <c r="DEK39" s="7"/>
      <c r="DEL39" s="7"/>
      <c r="DEM39" s="7"/>
      <c r="DEN39" s="7"/>
      <c r="DEO39" s="7"/>
      <c r="DEP39" s="7"/>
      <c r="DEQ39" s="7"/>
      <c r="DER39" s="7"/>
      <c r="DES39" s="7"/>
      <c r="DET39" s="7"/>
      <c r="DEU39" s="7"/>
      <c r="DEV39" s="7"/>
      <c r="DEW39" s="7"/>
      <c r="DEX39" s="7"/>
      <c r="DEY39" s="7"/>
      <c r="DEZ39" s="7"/>
      <c r="DFA39" s="7"/>
      <c r="DFB39" s="7"/>
      <c r="DFC39" s="7"/>
      <c r="DFD39" s="7"/>
      <c r="DFE39" s="7"/>
      <c r="DFF39" s="7"/>
      <c r="DFG39" s="7"/>
      <c r="DFH39" s="7"/>
      <c r="DFI39" s="7"/>
      <c r="DFJ39" s="7"/>
      <c r="DFK39" s="7"/>
      <c r="DFL39" s="7"/>
      <c r="DFM39" s="7"/>
      <c r="DFN39" s="7"/>
      <c r="DFO39" s="7"/>
      <c r="DFP39" s="7"/>
      <c r="DFQ39" s="7"/>
      <c r="DFR39" s="7"/>
      <c r="DFS39" s="7"/>
      <c r="DFT39" s="7"/>
      <c r="DFU39" s="7"/>
      <c r="DFV39" s="7"/>
      <c r="DFW39" s="7"/>
      <c r="DFX39" s="7"/>
      <c r="DFY39" s="7"/>
      <c r="DFZ39" s="7"/>
      <c r="DGA39" s="7"/>
      <c r="DGB39" s="7"/>
      <c r="DGC39" s="7"/>
      <c r="DGD39" s="7"/>
      <c r="DGE39" s="7"/>
      <c r="DGF39" s="7"/>
      <c r="DGG39" s="7"/>
      <c r="DGH39" s="7"/>
      <c r="DGI39" s="7"/>
      <c r="DGJ39" s="7"/>
      <c r="DGK39" s="7"/>
      <c r="DGL39" s="7"/>
      <c r="DGM39" s="7"/>
      <c r="DGN39" s="7"/>
      <c r="DGO39" s="7"/>
      <c r="DGP39" s="7"/>
      <c r="DGQ39" s="7"/>
      <c r="DGR39" s="7"/>
      <c r="DGS39" s="7"/>
      <c r="DGT39" s="7"/>
      <c r="DGU39" s="7"/>
      <c r="DGV39" s="7"/>
      <c r="DGW39" s="7"/>
      <c r="DGX39" s="7"/>
      <c r="DGY39" s="7"/>
      <c r="DGZ39" s="7"/>
      <c r="DHA39" s="7"/>
      <c r="DHB39" s="7"/>
      <c r="DHC39" s="7"/>
      <c r="DHD39" s="7"/>
      <c r="DHE39" s="7"/>
      <c r="DHF39" s="7"/>
      <c r="DHG39" s="7"/>
      <c r="DHH39" s="7"/>
      <c r="DHI39" s="7"/>
      <c r="DHJ39" s="7"/>
      <c r="DHK39" s="7"/>
      <c r="DHL39" s="7"/>
      <c r="DHM39" s="7"/>
      <c r="DHN39" s="7"/>
      <c r="DHO39" s="7"/>
      <c r="DHP39" s="7"/>
      <c r="DHQ39" s="7"/>
      <c r="DHR39" s="7"/>
      <c r="DHS39" s="7"/>
      <c r="DHT39" s="7"/>
      <c r="DHU39" s="7"/>
      <c r="DHV39" s="7"/>
      <c r="DHW39" s="7"/>
      <c r="DHX39" s="7"/>
      <c r="DHY39" s="7"/>
      <c r="DHZ39" s="7"/>
      <c r="DIA39" s="7"/>
      <c r="DIB39" s="7"/>
      <c r="DIC39" s="7"/>
      <c r="DID39" s="7"/>
      <c r="DIE39" s="7"/>
      <c r="DIF39" s="7"/>
      <c r="DIG39" s="7"/>
      <c r="DIH39" s="7"/>
      <c r="DII39" s="7"/>
      <c r="DIJ39" s="7"/>
      <c r="DIK39" s="7"/>
      <c r="DIL39" s="7"/>
      <c r="DIM39" s="7"/>
      <c r="DIN39" s="7"/>
      <c r="DIO39" s="7"/>
      <c r="DIP39" s="7"/>
      <c r="DIQ39" s="7"/>
      <c r="DIR39" s="7"/>
      <c r="DIS39" s="7"/>
      <c r="DIT39" s="7"/>
      <c r="DIU39" s="7"/>
      <c r="DIV39" s="7"/>
      <c r="DIW39" s="7"/>
      <c r="DIX39" s="7"/>
      <c r="DIY39" s="7"/>
      <c r="DIZ39" s="7"/>
      <c r="DJA39" s="7"/>
      <c r="DJB39" s="7"/>
      <c r="DJC39" s="7"/>
      <c r="DJD39" s="7"/>
      <c r="DJE39" s="7"/>
      <c r="DJF39" s="7"/>
      <c r="DJG39" s="7"/>
      <c r="DJH39" s="7"/>
      <c r="DJI39" s="7"/>
      <c r="DJJ39" s="7"/>
      <c r="DJK39" s="7"/>
      <c r="DJL39" s="7"/>
      <c r="DJM39" s="7"/>
      <c r="DJN39" s="7"/>
      <c r="DJO39" s="7"/>
      <c r="DJP39" s="7"/>
      <c r="DJQ39" s="7"/>
      <c r="DJR39" s="7"/>
      <c r="DJS39" s="7"/>
      <c r="DJT39" s="7"/>
      <c r="DJU39" s="7"/>
      <c r="DJV39" s="7"/>
      <c r="DJW39" s="7"/>
      <c r="DJX39" s="7"/>
      <c r="DJY39" s="7"/>
      <c r="DJZ39" s="7"/>
      <c r="DKA39" s="7"/>
      <c r="DKB39" s="7"/>
      <c r="DKC39" s="7"/>
      <c r="DKD39" s="7"/>
      <c r="DKE39" s="7"/>
      <c r="DKF39" s="7"/>
      <c r="DKG39" s="7"/>
      <c r="DKH39" s="7"/>
      <c r="DKI39" s="7"/>
      <c r="DKJ39" s="7"/>
      <c r="DKK39" s="7"/>
      <c r="DKL39" s="7"/>
      <c r="DKM39" s="7"/>
      <c r="DKN39" s="7"/>
      <c r="DKO39" s="7"/>
      <c r="DKP39" s="7"/>
      <c r="DKQ39" s="7"/>
      <c r="DKR39" s="7"/>
      <c r="DKS39" s="7"/>
      <c r="DKT39" s="7"/>
      <c r="DKU39" s="7"/>
      <c r="DKV39" s="7"/>
      <c r="DKW39" s="7"/>
      <c r="DKX39" s="7"/>
      <c r="DKY39" s="7"/>
      <c r="DKZ39" s="7"/>
      <c r="DLA39" s="7"/>
      <c r="DLB39" s="7"/>
      <c r="DLC39" s="7"/>
      <c r="DLD39" s="7"/>
      <c r="DLE39" s="7"/>
      <c r="DLF39" s="7"/>
      <c r="DLG39" s="7"/>
      <c r="DLH39" s="7"/>
      <c r="DLI39" s="7"/>
      <c r="DLJ39" s="7"/>
      <c r="DLK39" s="7"/>
      <c r="DLL39" s="7"/>
      <c r="DLM39" s="7"/>
      <c r="DLN39" s="7"/>
      <c r="DLO39" s="7"/>
      <c r="DLP39" s="7"/>
      <c r="DLQ39" s="7"/>
      <c r="DLR39" s="7"/>
      <c r="DLS39" s="7"/>
      <c r="DLT39" s="7"/>
      <c r="DLU39" s="7"/>
      <c r="DLV39" s="7"/>
      <c r="DLW39" s="7"/>
      <c r="DLX39" s="7"/>
      <c r="DLY39" s="7"/>
      <c r="DLZ39" s="7"/>
      <c r="DMA39" s="7"/>
      <c r="DMB39" s="7"/>
      <c r="DMC39" s="7"/>
      <c r="DMD39" s="7"/>
      <c r="DME39" s="7"/>
      <c r="DMF39" s="7"/>
      <c r="DMG39" s="7"/>
      <c r="DMH39" s="7"/>
      <c r="DMI39" s="7"/>
      <c r="DMJ39" s="7"/>
      <c r="DMK39" s="7"/>
      <c r="DML39" s="7"/>
      <c r="DMM39" s="7"/>
      <c r="DMN39" s="7"/>
      <c r="DMO39" s="7"/>
      <c r="DMP39" s="7"/>
      <c r="DMQ39" s="7"/>
      <c r="DMR39" s="7"/>
      <c r="DMS39" s="7"/>
      <c r="DMT39" s="7"/>
      <c r="DMU39" s="7"/>
      <c r="DMV39" s="7"/>
      <c r="DMW39" s="7"/>
      <c r="DMX39" s="7"/>
      <c r="DMY39" s="7"/>
      <c r="DMZ39" s="7"/>
      <c r="DNA39" s="7"/>
      <c r="DNB39" s="7"/>
      <c r="DNC39" s="7"/>
      <c r="DND39" s="7"/>
      <c r="DNE39" s="7"/>
      <c r="DNF39" s="7"/>
      <c r="DNG39" s="7"/>
      <c r="DNH39" s="7"/>
      <c r="DNI39" s="7"/>
      <c r="DNJ39" s="7"/>
      <c r="DNK39" s="7"/>
      <c r="DNL39" s="7"/>
      <c r="DNM39" s="7"/>
      <c r="DNN39" s="7"/>
      <c r="DNO39" s="7"/>
      <c r="DNP39" s="7"/>
      <c r="DNQ39" s="7"/>
      <c r="DNR39" s="7"/>
      <c r="DNS39" s="7"/>
      <c r="DNT39" s="7"/>
      <c r="DNU39" s="7"/>
      <c r="DNV39" s="7"/>
      <c r="DNW39" s="7"/>
      <c r="DNX39" s="7"/>
      <c r="DNZ39" s="7"/>
      <c r="DOA39" s="7"/>
      <c r="DOB39" s="7"/>
      <c r="DOC39" s="7"/>
      <c r="DOD39" s="7"/>
      <c r="DOE39" s="7"/>
      <c r="DOF39" s="7"/>
      <c r="DOG39" s="7"/>
      <c r="DOH39" s="7"/>
      <c r="DOI39" s="7"/>
      <c r="DOJ39" s="7"/>
      <c r="DOK39" s="7"/>
      <c r="DOL39" s="7"/>
      <c r="DOM39" s="7"/>
      <c r="DON39" s="7"/>
      <c r="DOO39" s="7"/>
      <c r="DOP39" s="7"/>
      <c r="DOQ39" s="7"/>
      <c r="DOR39" s="7"/>
      <c r="DOS39" s="7"/>
      <c r="DOT39" s="7"/>
      <c r="DOU39" s="7"/>
      <c r="DOV39" s="7"/>
      <c r="DOW39" s="7"/>
      <c r="DOX39" s="7"/>
      <c r="DOY39" s="7"/>
      <c r="DOZ39" s="7"/>
      <c r="DPA39" s="7"/>
      <c r="DPB39" s="7"/>
      <c r="DPC39" s="7"/>
      <c r="DPD39" s="7"/>
      <c r="DPE39" s="7"/>
      <c r="DPF39" s="7"/>
      <c r="DPG39" s="7"/>
      <c r="DPH39" s="7"/>
      <c r="DPI39" s="7"/>
      <c r="DPJ39" s="7"/>
      <c r="DPK39" s="7"/>
      <c r="DPL39" s="7"/>
      <c r="DPM39" s="7"/>
      <c r="DPN39" s="7"/>
      <c r="DPO39" s="7"/>
      <c r="DPP39" s="7"/>
      <c r="DPQ39" s="7"/>
      <c r="DPR39" s="7"/>
      <c r="DPS39" s="7"/>
      <c r="DPT39" s="7"/>
      <c r="DPU39" s="7"/>
      <c r="DPV39" s="7"/>
      <c r="DPW39" s="7"/>
      <c r="DPX39" s="7"/>
      <c r="DPY39" s="7"/>
      <c r="DPZ39" s="7"/>
      <c r="DQA39" s="7"/>
      <c r="DQB39" s="7"/>
      <c r="DQC39" s="7"/>
      <c r="DQD39" s="7"/>
      <c r="DQE39" s="7"/>
      <c r="DQF39" s="7"/>
      <c r="DQG39" s="7"/>
      <c r="DQH39" s="7"/>
      <c r="DQI39" s="7"/>
      <c r="DQJ39" s="7"/>
      <c r="DQK39" s="7"/>
      <c r="DQL39" s="7"/>
      <c r="DQM39" s="7"/>
      <c r="DQN39" s="7"/>
      <c r="DQO39" s="7"/>
      <c r="DQP39" s="7"/>
      <c r="DQQ39" s="7"/>
      <c r="DQR39" s="7"/>
      <c r="DQS39" s="7"/>
      <c r="DQT39" s="7"/>
      <c r="DQU39" s="7"/>
      <c r="DQV39" s="7"/>
      <c r="DQW39" s="7"/>
      <c r="DQX39" s="7"/>
      <c r="DQY39" s="7"/>
      <c r="DQZ39" s="7"/>
      <c r="DRA39" s="7"/>
      <c r="DRB39" s="7"/>
      <c r="DRC39" s="7"/>
      <c r="DRD39" s="7"/>
      <c r="DRE39" s="7"/>
      <c r="DRF39" s="7"/>
      <c r="DRG39" s="7"/>
      <c r="DRH39" s="7"/>
      <c r="DRI39" s="7"/>
      <c r="DRJ39" s="7"/>
      <c r="DRK39" s="7"/>
      <c r="DRL39" s="7"/>
      <c r="DRM39" s="7"/>
      <c r="DRN39" s="7"/>
      <c r="DRO39" s="7"/>
      <c r="DRP39" s="7"/>
      <c r="DRQ39" s="7"/>
      <c r="DRR39" s="7"/>
      <c r="DRS39" s="7"/>
      <c r="DRT39" s="7"/>
      <c r="DRU39" s="7"/>
      <c r="DRV39" s="7"/>
      <c r="DRW39" s="7"/>
      <c r="DRX39" s="7"/>
      <c r="DRY39" s="7"/>
      <c r="DRZ39" s="7"/>
      <c r="DSA39" s="7"/>
      <c r="DSB39" s="7"/>
      <c r="DSC39" s="7"/>
      <c r="DSD39" s="7"/>
      <c r="DSE39" s="7"/>
      <c r="DSF39" s="7"/>
      <c r="DSG39" s="7"/>
      <c r="DSH39" s="7"/>
      <c r="DSI39" s="7"/>
      <c r="DSJ39" s="7"/>
      <c r="DSK39" s="7"/>
      <c r="DSL39" s="7"/>
      <c r="DSM39" s="7"/>
      <c r="DSN39" s="7"/>
      <c r="DSO39" s="7"/>
      <c r="DSP39" s="7"/>
      <c r="DSQ39" s="7"/>
      <c r="DSR39" s="7"/>
      <c r="DSS39" s="7"/>
      <c r="DST39" s="7"/>
      <c r="DSU39" s="7"/>
      <c r="DSV39" s="7"/>
      <c r="DSW39" s="7"/>
      <c r="DSX39" s="7"/>
      <c r="DSY39" s="7"/>
      <c r="DSZ39" s="7"/>
      <c r="DTA39" s="7"/>
      <c r="DTB39" s="7"/>
      <c r="DTC39" s="7"/>
      <c r="DTD39" s="7"/>
      <c r="DTE39" s="7"/>
      <c r="DTF39" s="7"/>
      <c r="DTG39" s="7"/>
      <c r="DTH39" s="7"/>
      <c r="DTI39" s="7"/>
      <c r="DTJ39" s="7"/>
      <c r="DTK39" s="7"/>
      <c r="DTL39" s="7"/>
      <c r="DTM39" s="7"/>
      <c r="DTN39" s="7"/>
      <c r="DTO39" s="7"/>
      <c r="DTP39" s="7"/>
      <c r="DTQ39" s="7"/>
      <c r="DTR39" s="7"/>
      <c r="DTS39" s="7"/>
      <c r="DTT39" s="7"/>
      <c r="DTU39" s="7"/>
      <c r="DTV39" s="7"/>
      <c r="DTW39" s="7"/>
      <c r="DTX39" s="7"/>
      <c r="DTY39" s="7"/>
      <c r="DTZ39" s="7"/>
      <c r="DUA39" s="7"/>
      <c r="DUB39" s="7"/>
      <c r="DUC39" s="7"/>
      <c r="DUD39" s="7"/>
      <c r="DUE39" s="7"/>
      <c r="DUF39" s="7"/>
      <c r="DUG39" s="7"/>
      <c r="DUH39" s="7"/>
      <c r="DUI39" s="7"/>
      <c r="DUJ39" s="7"/>
      <c r="DUK39" s="7"/>
      <c r="DUL39" s="7"/>
      <c r="DUM39" s="7"/>
      <c r="DUN39" s="7"/>
      <c r="DUO39" s="7"/>
      <c r="DUP39" s="7"/>
      <c r="DUQ39" s="7"/>
      <c r="DUR39" s="7"/>
      <c r="DUS39" s="7"/>
      <c r="DUT39" s="7"/>
      <c r="DUU39" s="7"/>
      <c r="DUV39" s="7"/>
      <c r="DUW39" s="7"/>
      <c r="DUX39" s="7"/>
      <c r="DUY39" s="7"/>
      <c r="DUZ39" s="7"/>
      <c r="DVA39" s="7"/>
      <c r="DVB39" s="7"/>
      <c r="DVC39" s="7"/>
      <c r="DVD39" s="7"/>
      <c r="DVE39" s="7"/>
      <c r="DVF39" s="7"/>
      <c r="DVG39" s="7"/>
      <c r="DVH39" s="7"/>
      <c r="DVI39" s="7"/>
      <c r="DVJ39" s="7"/>
      <c r="DVK39" s="7"/>
      <c r="DVL39" s="7"/>
      <c r="DVM39" s="7"/>
      <c r="DVN39" s="7"/>
      <c r="DVO39" s="7"/>
      <c r="DVP39" s="7"/>
      <c r="DVQ39" s="7"/>
      <c r="DVR39" s="7"/>
      <c r="DVS39" s="7"/>
      <c r="DVT39" s="7"/>
      <c r="DVU39" s="7"/>
      <c r="DVV39" s="7"/>
      <c r="DVW39" s="7"/>
      <c r="DVX39" s="7"/>
      <c r="DVY39" s="7"/>
      <c r="DVZ39" s="7"/>
      <c r="DWA39" s="7"/>
      <c r="DWB39" s="7"/>
      <c r="DWC39" s="7"/>
      <c r="DWD39" s="7"/>
      <c r="DWE39" s="7"/>
      <c r="DWF39" s="7"/>
      <c r="DWG39" s="7"/>
      <c r="DWH39" s="7"/>
      <c r="DWI39" s="7"/>
      <c r="DWJ39" s="7"/>
      <c r="DWK39" s="7"/>
      <c r="DWL39" s="7"/>
      <c r="DWM39" s="7"/>
      <c r="DWN39" s="7"/>
      <c r="DWO39" s="7"/>
      <c r="DWP39" s="7"/>
      <c r="DWQ39" s="7"/>
      <c r="DWR39" s="7"/>
      <c r="DWS39" s="7"/>
      <c r="DWT39" s="7"/>
      <c r="DWU39" s="7"/>
      <c r="DWV39" s="7"/>
      <c r="DWW39" s="7"/>
      <c r="DWX39" s="7"/>
      <c r="DWY39" s="7"/>
      <c r="DWZ39" s="7"/>
      <c r="DXA39" s="7"/>
      <c r="DXB39" s="7"/>
      <c r="DXC39" s="7"/>
      <c r="DXD39" s="7"/>
      <c r="DXE39" s="7"/>
      <c r="DXF39" s="7"/>
      <c r="DXG39" s="7"/>
      <c r="DXH39" s="7"/>
      <c r="DXI39" s="7"/>
      <c r="DXJ39" s="7"/>
      <c r="DXK39" s="7"/>
      <c r="DXL39" s="7"/>
      <c r="DXM39" s="7"/>
      <c r="DXN39" s="7"/>
      <c r="DXO39" s="7"/>
      <c r="DXP39" s="7"/>
      <c r="DXQ39" s="7"/>
      <c r="DXR39" s="7"/>
      <c r="DXS39" s="7"/>
      <c r="DXT39" s="7"/>
      <c r="DXV39" s="7"/>
      <c r="DXW39" s="7"/>
      <c r="DXX39" s="7"/>
      <c r="DXY39" s="7"/>
      <c r="DXZ39" s="7"/>
      <c r="DYA39" s="7"/>
      <c r="DYB39" s="7"/>
      <c r="DYC39" s="7"/>
      <c r="DYD39" s="7"/>
      <c r="DYE39" s="7"/>
      <c r="DYF39" s="7"/>
      <c r="DYG39" s="7"/>
      <c r="DYH39" s="7"/>
      <c r="DYI39" s="7"/>
      <c r="DYJ39" s="7"/>
      <c r="DYK39" s="7"/>
      <c r="DYL39" s="7"/>
      <c r="DYM39" s="7"/>
      <c r="DYN39" s="7"/>
      <c r="DYO39" s="7"/>
      <c r="DYP39" s="7"/>
      <c r="DYQ39" s="7"/>
      <c r="DYR39" s="7"/>
      <c r="DYS39" s="7"/>
      <c r="DYT39" s="7"/>
      <c r="DYU39" s="7"/>
      <c r="DYV39" s="7"/>
      <c r="DYW39" s="7"/>
      <c r="DYX39" s="7"/>
      <c r="DYY39" s="7"/>
      <c r="DYZ39" s="7"/>
      <c r="DZA39" s="7"/>
      <c r="DZB39" s="7"/>
      <c r="DZC39" s="7"/>
      <c r="DZD39" s="7"/>
      <c r="DZE39" s="7"/>
      <c r="DZF39" s="7"/>
      <c r="DZG39" s="7"/>
      <c r="DZH39" s="7"/>
      <c r="DZI39" s="7"/>
      <c r="DZJ39" s="7"/>
      <c r="DZK39" s="7"/>
      <c r="DZL39" s="7"/>
      <c r="DZM39" s="7"/>
      <c r="DZN39" s="7"/>
      <c r="DZO39" s="7"/>
      <c r="DZP39" s="7"/>
      <c r="DZQ39" s="7"/>
      <c r="DZR39" s="7"/>
      <c r="DZS39" s="7"/>
      <c r="DZT39" s="7"/>
      <c r="DZU39" s="7"/>
      <c r="DZV39" s="7"/>
      <c r="DZW39" s="7"/>
      <c r="DZX39" s="7"/>
      <c r="DZY39" s="7"/>
      <c r="DZZ39" s="7"/>
      <c r="EAA39" s="7"/>
      <c r="EAB39" s="7"/>
      <c r="EAC39" s="7"/>
      <c r="EAD39" s="7"/>
      <c r="EAE39" s="7"/>
      <c r="EAF39" s="7"/>
      <c r="EAG39" s="7"/>
      <c r="EAH39" s="7"/>
      <c r="EAI39" s="7"/>
      <c r="EAJ39" s="7"/>
      <c r="EAK39" s="7"/>
      <c r="EAL39" s="7"/>
      <c r="EAM39" s="7"/>
      <c r="EAN39" s="7"/>
      <c r="EAO39" s="7"/>
      <c r="EAP39" s="7"/>
      <c r="EAQ39" s="7"/>
      <c r="EAR39" s="7"/>
      <c r="EAS39" s="7"/>
      <c r="EAT39" s="7"/>
      <c r="EAU39" s="7"/>
      <c r="EAV39" s="7"/>
      <c r="EAW39" s="7"/>
      <c r="EAX39" s="7"/>
      <c r="EAY39" s="7"/>
      <c r="EAZ39" s="7"/>
      <c r="EBA39" s="7"/>
      <c r="EBB39" s="7"/>
      <c r="EBC39" s="7"/>
      <c r="EBD39" s="7"/>
      <c r="EBE39" s="7"/>
      <c r="EBF39" s="7"/>
      <c r="EBG39" s="7"/>
      <c r="EBH39" s="7"/>
      <c r="EBI39" s="7"/>
      <c r="EBJ39" s="7"/>
      <c r="EBK39" s="7"/>
      <c r="EBL39" s="7"/>
      <c r="EBM39" s="7"/>
      <c r="EBN39" s="7"/>
      <c r="EBO39" s="7"/>
      <c r="EBP39" s="7"/>
      <c r="EBQ39" s="7"/>
      <c r="EBR39" s="7"/>
      <c r="EBS39" s="7"/>
      <c r="EBT39" s="7"/>
      <c r="EBU39" s="7"/>
      <c r="EBV39" s="7"/>
      <c r="EBW39" s="7"/>
      <c r="EBX39" s="7"/>
      <c r="EBY39" s="7"/>
      <c r="EBZ39" s="7"/>
      <c r="ECA39" s="7"/>
      <c r="ECB39" s="7"/>
      <c r="ECC39" s="7"/>
      <c r="ECD39" s="7"/>
      <c r="ECE39" s="7"/>
      <c r="ECF39" s="7"/>
      <c r="ECG39" s="7"/>
      <c r="ECH39" s="7"/>
      <c r="ECI39" s="7"/>
      <c r="ECJ39" s="7"/>
      <c r="ECK39" s="7"/>
      <c r="ECL39" s="7"/>
      <c r="ECM39" s="7"/>
      <c r="ECN39" s="7"/>
      <c r="ECO39" s="7"/>
      <c r="ECP39" s="7"/>
      <c r="ECQ39" s="7"/>
      <c r="ECR39" s="7"/>
      <c r="ECS39" s="7"/>
      <c r="ECT39" s="7"/>
      <c r="ECU39" s="7"/>
      <c r="ECV39" s="7"/>
      <c r="ECW39" s="7"/>
      <c r="ECX39" s="7"/>
      <c r="ECY39" s="7"/>
      <c r="ECZ39" s="7"/>
      <c r="EDA39" s="7"/>
      <c r="EDB39" s="7"/>
      <c r="EDC39" s="7"/>
      <c r="EDD39" s="7"/>
      <c r="EDE39" s="7"/>
      <c r="EDF39" s="7"/>
      <c r="EDG39" s="7"/>
      <c r="EDH39" s="7"/>
      <c r="EDI39" s="7"/>
      <c r="EDJ39" s="7"/>
      <c r="EDK39" s="7"/>
      <c r="EDL39" s="7"/>
      <c r="EDM39" s="7"/>
      <c r="EDN39" s="7"/>
      <c r="EDO39" s="7"/>
      <c r="EDP39" s="7"/>
      <c r="EDQ39" s="7"/>
      <c r="EDR39" s="7"/>
      <c r="EDS39" s="7"/>
      <c r="EDT39" s="7"/>
      <c r="EDU39" s="7"/>
      <c r="EDV39" s="7"/>
      <c r="EDW39" s="7"/>
      <c r="EDX39" s="7"/>
      <c r="EDY39" s="7"/>
      <c r="EDZ39" s="7"/>
      <c r="EEA39" s="7"/>
      <c r="EEB39" s="7"/>
      <c r="EEC39" s="7"/>
      <c r="EED39" s="7"/>
      <c r="EEE39" s="7"/>
      <c r="EEF39" s="7"/>
      <c r="EEG39" s="7"/>
      <c r="EEH39" s="7"/>
      <c r="EEI39" s="7"/>
      <c r="EEJ39" s="7"/>
      <c r="EEK39" s="7"/>
      <c r="EEL39" s="7"/>
      <c r="EEM39" s="7"/>
      <c r="EEN39" s="7"/>
      <c r="EEO39" s="7"/>
      <c r="EEP39" s="7"/>
      <c r="EEQ39" s="7"/>
      <c r="EER39" s="7"/>
      <c r="EES39" s="7"/>
      <c r="EET39" s="7"/>
      <c r="EEU39" s="7"/>
      <c r="EEV39" s="7"/>
      <c r="EEW39" s="7"/>
      <c r="EEX39" s="7"/>
      <c r="EEY39" s="7"/>
      <c r="EEZ39" s="7"/>
      <c r="EFA39" s="7"/>
      <c r="EFB39" s="7"/>
      <c r="EFC39" s="7"/>
      <c r="EFD39" s="7"/>
      <c r="EFE39" s="7"/>
      <c r="EFF39" s="7"/>
      <c r="EFG39" s="7"/>
      <c r="EFH39" s="7"/>
      <c r="EFI39" s="7"/>
      <c r="EFJ39" s="7"/>
      <c r="EFK39" s="7"/>
      <c r="EFL39" s="7"/>
      <c r="EFM39" s="7"/>
      <c r="EFN39" s="7"/>
      <c r="EFO39" s="7"/>
      <c r="EFP39" s="7"/>
      <c r="EFQ39" s="7"/>
      <c r="EFR39" s="7"/>
      <c r="EFS39" s="7"/>
      <c r="EFT39" s="7"/>
      <c r="EFU39" s="7"/>
      <c r="EFV39" s="7"/>
      <c r="EFW39" s="7"/>
      <c r="EFX39" s="7"/>
      <c r="EFY39" s="7"/>
      <c r="EFZ39" s="7"/>
      <c r="EGA39" s="7"/>
      <c r="EGB39" s="7"/>
      <c r="EGC39" s="7"/>
      <c r="EGD39" s="7"/>
      <c r="EGE39" s="7"/>
      <c r="EGF39" s="7"/>
      <c r="EGG39" s="7"/>
      <c r="EGH39" s="7"/>
      <c r="EGI39" s="7"/>
      <c r="EGJ39" s="7"/>
      <c r="EGK39" s="7"/>
      <c r="EGL39" s="7"/>
      <c r="EGM39" s="7"/>
      <c r="EGN39" s="7"/>
      <c r="EGO39" s="7"/>
      <c r="EGP39" s="7"/>
      <c r="EGQ39" s="7"/>
      <c r="EGR39" s="7"/>
      <c r="EGS39" s="7"/>
      <c r="EGT39" s="7"/>
      <c r="EGU39" s="7"/>
      <c r="EGV39" s="7"/>
      <c r="EGW39" s="7"/>
      <c r="EGX39" s="7"/>
      <c r="EGY39" s="7"/>
      <c r="EGZ39" s="7"/>
      <c r="EHA39" s="7"/>
      <c r="EHB39" s="7"/>
      <c r="EHC39" s="7"/>
      <c r="EHD39" s="7"/>
      <c r="EHE39" s="7"/>
      <c r="EHF39" s="7"/>
      <c r="EHG39" s="7"/>
      <c r="EHH39" s="7"/>
      <c r="EHI39" s="7"/>
      <c r="EHJ39" s="7"/>
      <c r="EHK39" s="7"/>
      <c r="EHL39" s="7"/>
      <c r="EHM39" s="7"/>
      <c r="EHN39" s="7"/>
      <c r="EHO39" s="7"/>
      <c r="EHP39" s="7"/>
      <c r="EHR39" s="7"/>
      <c r="EHS39" s="7"/>
      <c r="EHT39" s="7"/>
      <c r="EHU39" s="7"/>
      <c r="EHV39" s="7"/>
      <c r="EHW39" s="7"/>
      <c r="EHX39" s="7"/>
      <c r="EHY39" s="7"/>
      <c r="EHZ39" s="7"/>
      <c r="EIA39" s="7"/>
      <c r="EIB39" s="7"/>
      <c r="EIC39" s="7"/>
      <c r="EID39" s="7"/>
      <c r="EIE39" s="7"/>
      <c r="EIF39" s="7"/>
      <c r="EIG39" s="7"/>
      <c r="EIH39" s="7"/>
      <c r="EII39" s="7"/>
      <c r="EIJ39" s="7"/>
      <c r="EIK39" s="7"/>
      <c r="EIL39" s="7"/>
      <c r="EIM39" s="7"/>
      <c r="EIN39" s="7"/>
      <c r="EIO39" s="7"/>
      <c r="EIP39" s="7"/>
      <c r="EIQ39" s="7"/>
      <c r="EIR39" s="7"/>
      <c r="EIS39" s="7"/>
      <c r="EIT39" s="7"/>
      <c r="EIU39" s="7"/>
      <c r="EIV39" s="7"/>
      <c r="EIW39" s="7"/>
      <c r="EIX39" s="7"/>
      <c r="EIY39" s="7"/>
      <c r="EIZ39" s="7"/>
      <c r="EJA39" s="7"/>
      <c r="EJB39" s="7"/>
      <c r="EJC39" s="7"/>
      <c r="EJD39" s="7"/>
      <c r="EJE39" s="7"/>
      <c r="EJF39" s="7"/>
      <c r="EJG39" s="7"/>
      <c r="EJH39" s="7"/>
      <c r="EJI39" s="7"/>
      <c r="EJJ39" s="7"/>
      <c r="EJK39" s="7"/>
      <c r="EJL39" s="7"/>
      <c r="EJM39" s="7"/>
      <c r="EJN39" s="7"/>
      <c r="EJO39" s="7"/>
      <c r="EJP39" s="7"/>
      <c r="EJQ39" s="7"/>
      <c r="EJR39" s="7"/>
      <c r="EJS39" s="7"/>
      <c r="EJT39" s="7"/>
      <c r="EJU39" s="7"/>
      <c r="EJV39" s="7"/>
      <c r="EJW39" s="7"/>
      <c r="EJX39" s="7"/>
      <c r="EJY39" s="7"/>
      <c r="EJZ39" s="7"/>
      <c r="EKA39" s="7"/>
      <c r="EKB39" s="7"/>
      <c r="EKC39" s="7"/>
      <c r="EKD39" s="7"/>
      <c r="EKE39" s="7"/>
      <c r="EKF39" s="7"/>
      <c r="EKG39" s="7"/>
      <c r="EKH39" s="7"/>
      <c r="EKI39" s="7"/>
      <c r="EKJ39" s="7"/>
      <c r="EKK39" s="7"/>
      <c r="EKL39" s="7"/>
      <c r="EKM39" s="7"/>
      <c r="EKN39" s="7"/>
      <c r="EKO39" s="7"/>
      <c r="EKP39" s="7"/>
      <c r="EKQ39" s="7"/>
      <c r="EKR39" s="7"/>
      <c r="EKS39" s="7"/>
      <c r="EKT39" s="7"/>
      <c r="EKU39" s="7"/>
      <c r="EKV39" s="7"/>
      <c r="EKW39" s="7"/>
      <c r="EKX39" s="7"/>
      <c r="EKY39" s="7"/>
      <c r="EKZ39" s="7"/>
      <c r="ELA39" s="7"/>
      <c r="ELB39" s="7"/>
      <c r="ELC39" s="7"/>
      <c r="ELD39" s="7"/>
      <c r="ELE39" s="7"/>
      <c r="ELF39" s="7"/>
      <c r="ELG39" s="7"/>
      <c r="ELH39" s="7"/>
      <c r="ELI39" s="7"/>
      <c r="ELJ39" s="7"/>
      <c r="ELK39" s="7"/>
      <c r="ELL39" s="7"/>
      <c r="ELM39" s="7"/>
      <c r="ELN39" s="7"/>
      <c r="ELO39" s="7"/>
      <c r="ELP39" s="7"/>
      <c r="ELQ39" s="7"/>
      <c r="ELR39" s="7"/>
      <c r="ELS39" s="7"/>
      <c r="ELT39" s="7"/>
      <c r="ELU39" s="7"/>
      <c r="ELV39" s="7"/>
      <c r="ELW39" s="7"/>
      <c r="ELX39" s="7"/>
      <c r="ELY39" s="7"/>
      <c r="ELZ39" s="7"/>
      <c r="EMA39" s="7"/>
      <c r="EMB39" s="7"/>
      <c r="EMC39" s="7"/>
      <c r="EMD39" s="7"/>
      <c r="EME39" s="7"/>
      <c r="EMF39" s="7"/>
      <c r="EMG39" s="7"/>
      <c r="EMH39" s="7"/>
      <c r="EMI39" s="7"/>
      <c r="EMJ39" s="7"/>
      <c r="EMK39" s="7"/>
      <c r="EML39" s="7"/>
      <c r="EMM39" s="7"/>
      <c r="EMN39" s="7"/>
      <c r="EMO39" s="7"/>
      <c r="EMP39" s="7"/>
      <c r="EMQ39" s="7"/>
      <c r="EMR39" s="7"/>
      <c r="EMS39" s="7"/>
      <c r="EMT39" s="7"/>
      <c r="EMU39" s="7"/>
      <c r="EMV39" s="7"/>
      <c r="EMW39" s="7"/>
      <c r="EMX39" s="7"/>
      <c r="EMY39" s="7"/>
      <c r="EMZ39" s="7"/>
      <c r="ENA39" s="7"/>
      <c r="ENB39" s="7"/>
      <c r="ENC39" s="7"/>
      <c r="END39" s="7"/>
      <c r="ENE39" s="7"/>
      <c r="ENF39" s="7"/>
      <c r="ENG39" s="7"/>
      <c r="ENH39" s="7"/>
      <c r="ENI39" s="7"/>
      <c r="ENJ39" s="7"/>
      <c r="ENK39" s="7"/>
      <c r="ENL39" s="7"/>
      <c r="ENM39" s="7"/>
      <c r="ENN39" s="7"/>
      <c r="ENO39" s="7"/>
      <c r="ENP39" s="7"/>
      <c r="ENQ39" s="7"/>
      <c r="ENR39" s="7"/>
      <c r="ENS39" s="7"/>
      <c r="ENT39" s="7"/>
      <c r="ENU39" s="7"/>
      <c r="ENV39" s="7"/>
      <c r="ENW39" s="7"/>
      <c r="ENX39" s="7"/>
      <c r="ENY39" s="7"/>
      <c r="ENZ39" s="7"/>
      <c r="EOA39" s="7"/>
      <c r="EOB39" s="7"/>
      <c r="EOC39" s="7"/>
      <c r="EOD39" s="7"/>
      <c r="EOE39" s="7"/>
      <c r="EOF39" s="7"/>
      <c r="EOG39" s="7"/>
      <c r="EOH39" s="7"/>
      <c r="EOI39" s="7"/>
      <c r="EOJ39" s="7"/>
      <c r="EOK39" s="7"/>
      <c r="EOL39" s="7"/>
      <c r="EOM39" s="7"/>
      <c r="EON39" s="7"/>
      <c r="EOO39" s="7"/>
      <c r="EOP39" s="7"/>
      <c r="EOQ39" s="7"/>
      <c r="EOR39" s="7"/>
      <c r="EOS39" s="7"/>
      <c r="EOT39" s="7"/>
      <c r="EOU39" s="7"/>
      <c r="EOV39" s="7"/>
      <c r="EOW39" s="7"/>
      <c r="EOX39" s="7"/>
      <c r="EOY39" s="7"/>
      <c r="EOZ39" s="7"/>
      <c r="EPA39" s="7"/>
      <c r="EPB39" s="7"/>
      <c r="EPC39" s="7"/>
      <c r="EPD39" s="7"/>
      <c r="EPE39" s="7"/>
      <c r="EPF39" s="7"/>
      <c r="EPG39" s="7"/>
      <c r="EPH39" s="7"/>
      <c r="EPI39" s="7"/>
      <c r="EPJ39" s="7"/>
      <c r="EPK39" s="7"/>
      <c r="EPL39" s="7"/>
      <c r="EPM39" s="7"/>
      <c r="EPN39" s="7"/>
      <c r="EPO39" s="7"/>
      <c r="EPP39" s="7"/>
      <c r="EPQ39" s="7"/>
      <c r="EPR39" s="7"/>
      <c r="EPS39" s="7"/>
      <c r="EPT39" s="7"/>
      <c r="EPU39" s="7"/>
      <c r="EPV39" s="7"/>
      <c r="EPW39" s="7"/>
      <c r="EPX39" s="7"/>
      <c r="EPY39" s="7"/>
      <c r="EPZ39" s="7"/>
      <c r="EQA39" s="7"/>
      <c r="EQB39" s="7"/>
      <c r="EQC39" s="7"/>
      <c r="EQD39" s="7"/>
      <c r="EQE39" s="7"/>
      <c r="EQF39" s="7"/>
      <c r="EQG39" s="7"/>
      <c r="EQH39" s="7"/>
      <c r="EQI39" s="7"/>
      <c r="EQJ39" s="7"/>
      <c r="EQK39" s="7"/>
      <c r="EQL39" s="7"/>
      <c r="EQM39" s="7"/>
      <c r="EQN39" s="7"/>
      <c r="EQO39" s="7"/>
      <c r="EQP39" s="7"/>
      <c r="EQQ39" s="7"/>
      <c r="EQR39" s="7"/>
      <c r="EQS39" s="7"/>
      <c r="EQT39" s="7"/>
      <c r="EQU39" s="7"/>
      <c r="EQV39" s="7"/>
      <c r="EQW39" s="7"/>
      <c r="EQX39" s="7"/>
      <c r="EQY39" s="7"/>
      <c r="EQZ39" s="7"/>
      <c r="ERA39" s="7"/>
      <c r="ERB39" s="7"/>
      <c r="ERC39" s="7"/>
      <c r="ERD39" s="7"/>
      <c r="ERE39" s="7"/>
      <c r="ERF39" s="7"/>
      <c r="ERG39" s="7"/>
      <c r="ERH39" s="7"/>
      <c r="ERI39" s="7"/>
      <c r="ERJ39" s="7"/>
      <c r="ERK39" s="7"/>
      <c r="ERL39" s="7"/>
      <c r="ERN39" s="7"/>
      <c r="ERO39" s="7"/>
      <c r="ERP39" s="7"/>
      <c r="ERQ39" s="7"/>
      <c r="ERR39" s="7"/>
      <c r="ERS39" s="7"/>
      <c r="ERT39" s="7"/>
      <c r="ERU39" s="7"/>
      <c r="ERV39" s="7"/>
      <c r="ERW39" s="7"/>
      <c r="ERX39" s="7"/>
      <c r="ERY39" s="7"/>
      <c r="ERZ39" s="7"/>
      <c r="ESA39" s="7"/>
      <c r="ESB39" s="7"/>
      <c r="ESC39" s="7"/>
      <c r="ESD39" s="7"/>
      <c r="ESE39" s="7"/>
      <c r="ESF39" s="7"/>
      <c r="ESG39" s="7"/>
      <c r="ESH39" s="7"/>
      <c r="ESI39" s="7"/>
      <c r="ESJ39" s="7"/>
      <c r="ESK39" s="7"/>
      <c r="ESL39" s="7"/>
      <c r="ESM39" s="7"/>
      <c r="ESN39" s="7"/>
      <c r="ESO39" s="7"/>
      <c r="ESP39" s="7"/>
      <c r="ESQ39" s="7"/>
      <c r="ESR39" s="7"/>
      <c r="ESS39" s="7"/>
      <c r="EST39" s="7"/>
      <c r="ESU39" s="7"/>
      <c r="ESV39" s="7"/>
      <c r="ESW39" s="7"/>
      <c r="ESX39" s="7"/>
      <c r="ESY39" s="7"/>
      <c r="ESZ39" s="7"/>
      <c r="ETA39" s="7"/>
      <c r="ETB39" s="7"/>
      <c r="ETC39" s="7"/>
      <c r="ETD39" s="7"/>
      <c r="ETE39" s="7"/>
      <c r="ETF39" s="7"/>
      <c r="ETG39" s="7"/>
      <c r="ETH39" s="7"/>
      <c r="ETI39" s="7"/>
      <c r="ETJ39" s="7"/>
      <c r="ETK39" s="7"/>
      <c r="ETL39" s="7"/>
      <c r="ETM39" s="7"/>
      <c r="ETN39" s="7"/>
      <c r="ETO39" s="7"/>
      <c r="ETP39" s="7"/>
      <c r="ETQ39" s="7"/>
      <c r="ETR39" s="7"/>
      <c r="ETS39" s="7"/>
      <c r="ETT39" s="7"/>
      <c r="ETU39" s="7"/>
      <c r="ETV39" s="7"/>
      <c r="ETW39" s="7"/>
      <c r="ETX39" s="7"/>
      <c r="ETY39" s="7"/>
      <c r="ETZ39" s="7"/>
      <c r="EUA39" s="7"/>
      <c r="EUB39" s="7"/>
      <c r="EUC39" s="7"/>
      <c r="EUD39" s="7"/>
      <c r="EUE39" s="7"/>
      <c r="EUF39" s="7"/>
      <c r="EUG39" s="7"/>
      <c r="EUH39" s="7"/>
      <c r="EUI39" s="7"/>
      <c r="EUJ39" s="7"/>
      <c r="EUK39" s="7"/>
      <c r="EUL39" s="7"/>
      <c r="EUM39" s="7"/>
      <c r="EUN39" s="7"/>
      <c r="EUO39" s="7"/>
      <c r="EUP39" s="7"/>
      <c r="EUQ39" s="7"/>
      <c r="EUR39" s="7"/>
      <c r="EUS39" s="7"/>
      <c r="EUT39" s="7"/>
      <c r="EUU39" s="7"/>
      <c r="EUV39" s="7"/>
      <c r="EUW39" s="7"/>
      <c r="EUX39" s="7"/>
      <c r="EUY39" s="7"/>
      <c r="EUZ39" s="7"/>
      <c r="EVA39" s="7"/>
      <c r="EVB39" s="7"/>
      <c r="EVC39" s="7"/>
      <c r="EVD39" s="7"/>
      <c r="EVE39" s="7"/>
      <c r="EVF39" s="7"/>
      <c r="EVG39" s="7"/>
      <c r="EVH39" s="7"/>
      <c r="EVI39" s="7"/>
      <c r="EVJ39" s="7"/>
      <c r="EVK39" s="7"/>
      <c r="EVL39" s="7"/>
      <c r="EVM39" s="7"/>
      <c r="EVN39" s="7"/>
      <c r="EVO39" s="7"/>
      <c r="EVP39" s="7"/>
      <c r="EVQ39" s="7"/>
      <c r="EVR39" s="7"/>
      <c r="EVS39" s="7"/>
      <c r="EVT39" s="7"/>
      <c r="EVU39" s="7"/>
      <c r="EVV39" s="7"/>
      <c r="EVW39" s="7"/>
      <c r="EVX39" s="7"/>
      <c r="EVY39" s="7"/>
      <c r="EVZ39" s="7"/>
      <c r="EWA39" s="7"/>
      <c r="EWB39" s="7"/>
      <c r="EWC39" s="7"/>
      <c r="EWD39" s="7"/>
      <c r="EWE39" s="7"/>
      <c r="EWF39" s="7"/>
      <c r="EWG39" s="7"/>
      <c r="EWH39" s="7"/>
      <c r="EWI39" s="7"/>
      <c r="EWJ39" s="7"/>
      <c r="EWK39" s="7"/>
      <c r="EWL39" s="7"/>
      <c r="EWM39" s="7"/>
      <c r="EWN39" s="7"/>
      <c r="EWO39" s="7"/>
      <c r="EWP39" s="7"/>
      <c r="EWQ39" s="7"/>
      <c r="EWR39" s="7"/>
      <c r="EWS39" s="7"/>
      <c r="EWT39" s="7"/>
      <c r="EWU39" s="7"/>
      <c r="EWV39" s="7"/>
      <c r="EWW39" s="7"/>
      <c r="EWX39" s="7"/>
      <c r="EWY39" s="7"/>
      <c r="EWZ39" s="7"/>
      <c r="EXA39" s="7"/>
      <c r="EXB39" s="7"/>
      <c r="EXC39" s="7"/>
      <c r="EXD39" s="7"/>
      <c r="EXE39" s="7"/>
      <c r="EXF39" s="7"/>
      <c r="EXG39" s="7"/>
      <c r="EXH39" s="7"/>
      <c r="EXI39" s="7"/>
      <c r="EXJ39" s="7"/>
      <c r="EXK39" s="7"/>
      <c r="EXL39" s="7"/>
      <c r="EXM39" s="7"/>
      <c r="EXN39" s="7"/>
      <c r="EXO39" s="7"/>
      <c r="EXP39" s="7"/>
      <c r="EXQ39" s="7"/>
      <c r="EXR39" s="7"/>
      <c r="EXS39" s="7"/>
      <c r="EXT39" s="7"/>
      <c r="EXU39" s="7"/>
      <c r="EXV39" s="7"/>
      <c r="EXW39" s="7"/>
      <c r="EXX39" s="7"/>
      <c r="EXY39" s="7"/>
      <c r="EXZ39" s="7"/>
      <c r="EYA39" s="7"/>
      <c r="EYB39" s="7"/>
      <c r="EYC39" s="7"/>
      <c r="EYD39" s="7"/>
      <c r="EYE39" s="7"/>
      <c r="EYF39" s="7"/>
      <c r="EYG39" s="7"/>
      <c r="EYH39" s="7"/>
      <c r="EYI39" s="7"/>
      <c r="EYJ39" s="7"/>
      <c r="EYK39" s="7"/>
      <c r="EYL39" s="7"/>
      <c r="EYM39" s="7"/>
      <c r="EYN39" s="7"/>
      <c r="EYO39" s="7"/>
      <c r="EYP39" s="7"/>
      <c r="EYQ39" s="7"/>
      <c r="EYR39" s="7"/>
      <c r="EYS39" s="7"/>
      <c r="EYT39" s="7"/>
      <c r="EYU39" s="7"/>
      <c r="EYV39" s="7"/>
      <c r="EYW39" s="7"/>
      <c r="EYX39" s="7"/>
      <c r="EYY39" s="7"/>
      <c r="EYZ39" s="7"/>
      <c r="EZA39" s="7"/>
      <c r="EZB39" s="7"/>
      <c r="EZC39" s="7"/>
      <c r="EZD39" s="7"/>
      <c r="EZE39" s="7"/>
      <c r="EZF39" s="7"/>
      <c r="EZG39" s="7"/>
      <c r="EZH39" s="7"/>
      <c r="EZI39" s="7"/>
      <c r="EZJ39" s="7"/>
      <c r="EZK39" s="7"/>
      <c r="EZL39" s="7"/>
      <c r="EZM39" s="7"/>
      <c r="EZN39" s="7"/>
      <c r="EZO39" s="7"/>
      <c r="EZP39" s="7"/>
      <c r="EZQ39" s="7"/>
      <c r="EZR39" s="7"/>
      <c r="EZS39" s="7"/>
      <c r="EZT39" s="7"/>
      <c r="EZU39" s="7"/>
      <c r="EZV39" s="7"/>
      <c r="EZW39" s="7"/>
      <c r="EZX39" s="7"/>
      <c r="EZY39" s="7"/>
      <c r="EZZ39" s="7"/>
      <c r="FAA39" s="7"/>
      <c r="FAB39" s="7"/>
      <c r="FAC39" s="7"/>
      <c r="FAD39" s="7"/>
      <c r="FAE39" s="7"/>
      <c r="FAF39" s="7"/>
      <c r="FAG39" s="7"/>
      <c r="FAH39" s="7"/>
      <c r="FAI39" s="7"/>
      <c r="FAJ39" s="7"/>
      <c r="FAK39" s="7"/>
      <c r="FAL39" s="7"/>
      <c r="FAM39" s="7"/>
      <c r="FAN39" s="7"/>
      <c r="FAO39" s="7"/>
      <c r="FAP39" s="7"/>
      <c r="FAQ39" s="7"/>
      <c r="FAR39" s="7"/>
      <c r="FAS39" s="7"/>
      <c r="FAT39" s="7"/>
      <c r="FAU39" s="7"/>
      <c r="FAV39" s="7"/>
      <c r="FAW39" s="7"/>
      <c r="FAX39" s="7"/>
      <c r="FAY39" s="7"/>
      <c r="FAZ39" s="7"/>
      <c r="FBA39" s="7"/>
      <c r="FBB39" s="7"/>
      <c r="FBC39" s="7"/>
      <c r="FBD39" s="7"/>
      <c r="FBE39" s="7"/>
      <c r="FBF39" s="7"/>
      <c r="FBG39" s="7"/>
      <c r="FBH39" s="7"/>
      <c r="FBJ39" s="7"/>
      <c r="FBK39" s="7"/>
      <c r="FBL39" s="7"/>
      <c r="FBM39" s="7"/>
      <c r="FBN39" s="7"/>
      <c r="FBO39" s="7"/>
      <c r="FBP39" s="7"/>
      <c r="FBQ39" s="7"/>
      <c r="FBR39" s="7"/>
      <c r="FBS39" s="7"/>
      <c r="FBT39" s="7"/>
      <c r="FBU39" s="7"/>
      <c r="FBV39" s="7"/>
      <c r="FBW39" s="7"/>
      <c r="FBX39" s="7"/>
      <c r="FBY39" s="7"/>
      <c r="FBZ39" s="7"/>
      <c r="FCA39" s="7"/>
      <c r="FCB39" s="7"/>
      <c r="FCC39" s="7"/>
      <c r="FCD39" s="7"/>
      <c r="FCE39" s="7"/>
      <c r="FCF39" s="7"/>
      <c r="FCG39" s="7"/>
      <c r="FCH39" s="7"/>
      <c r="FCI39" s="7"/>
      <c r="FCJ39" s="7"/>
      <c r="FCK39" s="7"/>
      <c r="FCL39" s="7"/>
      <c r="FCM39" s="7"/>
      <c r="FCN39" s="7"/>
      <c r="FCO39" s="7"/>
      <c r="FCP39" s="7"/>
      <c r="FCQ39" s="7"/>
      <c r="FCR39" s="7"/>
      <c r="FCS39" s="7"/>
      <c r="FCT39" s="7"/>
      <c r="FCU39" s="7"/>
      <c r="FCV39" s="7"/>
      <c r="FCW39" s="7"/>
      <c r="FCX39" s="7"/>
      <c r="FCY39" s="7"/>
      <c r="FCZ39" s="7"/>
      <c r="FDA39" s="7"/>
      <c r="FDB39" s="7"/>
      <c r="FDC39" s="7"/>
      <c r="FDD39" s="7"/>
      <c r="FDE39" s="7"/>
      <c r="FDF39" s="7"/>
      <c r="FDG39" s="7"/>
      <c r="FDH39" s="7"/>
      <c r="FDI39" s="7"/>
      <c r="FDJ39" s="7"/>
      <c r="FDK39" s="7"/>
      <c r="FDL39" s="7"/>
      <c r="FDM39" s="7"/>
      <c r="FDN39" s="7"/>
      <c r="FDO39" s="7"/>
      <c r="FDP39" s="7"/>
      <c r="FDQ39" s="7"/>
      <c r="FDR39" s="7"/>
      <c r="FDS39" s="7"/>
      <c r="FDT39" s="7"/>
      <c r="FDU39" s="7"/>
      <c r="FDV39" s="7"/>
      <c r="FDW39" s="7"/>
      <c r="FDX39" s="7"/>
      <c r="FDY39" s="7"/>
      <c r="FDZ39" s="7"/>
      <c r="FEA39" s="7"/>
      <c r="FEB39" s="7"/>
      <c r="FEC39" s="7"/>
      <c r="FED39" s="7"/>
      <c r="FEE39" s="7"/>
      <c r="FEF39" s="7"/>
      <c r="FEG39" s="7"/>
      <c r="FEH39" s="7"/>
      <c r="FEI39" s="7"/>
      <c r="FEJ39" s="7"/>
      <c r="FEK39" s="7"/>
      <c r="FEL39" s="7"/>
      <c r="FEM39" s="7"/>
      <c r="FEN39" s="7"/>
      <c r="FEO39" s="7"/>
      <c r="FEP39" s="7"/>
      <c r="FEQ39" s="7"/>
      <c r="FER39" s="7"/>
      <c r="FES39" s="7"/>
      <c r="FET39" s="7"/>
      <c r="FEU39" s="7"/>
      <c r="FEV39" s="7"/>
      <c r="FEW39" s="7"/>
      <c r="FEX39" s="7"/>
      <c r="FEY39" s="7"/>
      <c r="FEZ39" s="7"/>
      <c r="FFA39" s="7"/>
      <c r="FFB39" s="7"/>
      <c r="FFC39" s="7"/>
      <c r="FFD39" s="7"/>
      <c r="FFE39" s="7"/>
      <c r="FFF39" s="7"/>
      <c r="FFG39" s="7"/>
      <c r="FFH39" s="7"/>
      <c r="FFI39" s="7"/>
      <c r="FFJ39" s="7"/>
      <c r="FFK39" s="7"/>
      <c r="FFL39" s="7"/>
      <c r="FFM39" s="7"/>
      <c r="FFN39" s="7"/>
      <c r="FFO39" s="7"/>
      <c r="FFP39" s="7"/>
      <c r="FFQ39" s="7"/>
      <c r="FFR39" s="7"/>
      <c r="FFS39" s="7"/>
      <c r="FFT39" s="7"/>
      <c r="FFU39" s="7"/>
      <c r="FFV39" s="7"/>
      <c r="FFW39" s="7"/>
      <c r="FFX39" s="7"/>
      <c r="FFY39" s="7"/>
      <c r="FFZ39" s="7"/>
      <c r="FGA39" s="7"/>
      <c r="FGB39" s="7"/>
      <c r="FGC39" s="7"/>
      <c r="FGD39" s="7"/>
      <c r="FGE39" s="7"/>
      <c r="FGF39" s="7"/>
      <c r="FGG39" s="7"/>
      <c r="FGH39" s="7"/>
      <c r="FGI39" s="7"/>
      <c r="FGJ39" s="7"/>
      <c r="FGK39" s="7"/>
      <c r="FGL39" s="7"/>
      <c r="FGM39" s="7"/>
      <c r="FGN39" s="7"/>
      <c r="FGO39" s="7"/>
      <c r="FGP39" s="7"/>
      <c r="FGQ39" s="7"/>
      <c r="FGR39" s="7"/>
      <c r="FGS39" s="7"/>
      <c r="FGT39" s="7"/>
      <c r="FGU39" s="7"/>
      <c r="FGV39" s="7"/>
      <c r="FGW39" s="7"/>
      <c r="FGX39" s="7"/>
      <c r="FGY39" s="7"/>
      <c r="FGZ39" s="7"/>
      <c r="FHA39" s="7"/>
      <c r="FHB39" s="7"/>
      <c r="FHC39" s="7"/>
      <c r="FHD39" s="7"/>
      <c r="FHE39" s="7"/>
      <c r="FHF39" s="7"/>
      <c r="FHG39" s="7"/>
      <c r="FHH39" s="7"/>
      <c r="FHI39" s="7"/>
      <c r="FHJ39" s="7"/>
      <c r="FHK39" s="7"/>
      <c r="FHL39" s="7"/>
      <c r="FHM39" s="7"/>
      <c r="FHN39" s="7"/>
      <c r="FHO39" s="7"/>
      <c r="FHP39" s="7"/>
      <c r="FHQ39" s="7"/>
      <c r="FHR39" s="7"/>
      <c r="FHS39" s="7"/>
      <c r="FHT39" s="7"/>
      <c r="FHU39" s="7"/>
      <c r="FHV39" s="7"/>
      <c r="FHW39" s="7"/>
      <c r="FHX39" s="7"/>
      <c r="FHY39" s="7"/>
      <c r="FHZ39" s="7"/>
      <c r="FIA39" s="7"/>
      <c r="FIB39" s="7"/>
      <c r="FIC39" s="7"/>
      <c r="FID39" s="7"/>
      <c r="FIE39" s="7"/>
      <c r="FIF39" s="7"/>
      <c r="FIG39" s="7"/>
      <c r="FIH39" s="7"/>
      <c r="FII39" s="7"/>
      <c r="FIJ39" s="7"/>
      <c r="FIK39" s="7"/>
      <c r="FIL39" s="7"/>
      <c r="FIM39" s="7"/>
      <c r="FIN39" s="7"/>
      <c r="FIO39" s="7"/>
      <c r="FIP39" s="7"/>
      <c r="FIQ39" s="7"/>
      <c r="FIR39" s="7"/>
      <c r="FIS39" s="7"/>
      <c r="FIT39" s="7"/>
      <c r="FIU39" s="7"/>
      <c r="FIV39" s="7"/>
      <c r="FIW39" s="7"/>
      <c r="FIX39" s="7"/>
      <c r="FIY39" s="7"/>
      <c r="FIZ39" s="7"/>
      <c r="FJA39" s="7"/>
      <c r="FJB39" s="7"/>
      <c r="FJC39" s="7"/>
      <c r="FJD39" s="7"/>
      <c r="FJE39" s="7"/>
      <c r="FJF39" s="7"/>
      <c r="FJG39" s="7"/>
      <c r="FJH39" s="7"/>
      <c r="FJI39" s="7"/>
      <c r="FJJ39" s="7"/>
      <c r="FJK39" s="7"/>
      <c r="FJL39" s="7"/>
      <c r="FJM39" s="7"/>
      <c r="FJN39" s="7"/>
      <c r="FJO39" s="7"/>
      <c r="FJP39" s="7"/>
      <c r="FJQ39" s="7"/>
      <c r="FJR39" s="7"/>
      <c r="FJS39" s="7"/>
      <c r="FJT39" s="7"/>
      <c r="FJU39" s="7"/>
      <c r="FJV39" s="7"/>
      <c r="FJW39" s="7"/>
      <c r="FJX39" s="7"/>
      <c r="FJY39" s="7"/>
      <c r="FJZ39" s="7"/>
      <c r="FKA39" s="7"/>
      <c r="FKB39" s="7"/>
      <c r="FKC39" s="7"/>
      <c r="FKD39" s="7"/>
      <c r="FKE39" s="7"/>
      <c r="FKF39" s="7"/>
      <c r="FKG39" s="7"/>
      <c r="FKH39" s="7"/>
      <c r="FKI39" s="7"/>
      <c r="FKJ39" s="7"/>
      <c r="FKK39" s="7"/>
      <c r="FKL39" s="7"/>
      <c r="FKM39" s="7"/>
      <c r="FKN39" s="7"/>
      <c r="FKO39" s="7"/>
      <c r="FKP39" s="7"/>
      <c r="FKQ39" s="7"/>
      <c r="FKR39" s="7"/>
      <c r="FKS39" s="7"/>
      <c r="FKT39" s="7"/>
      <c r="FKU39" s="7"/>
      <c r="FKV39" s="7"/>
      <c r="FKW39" s="7"/>
      <c r="FKX39" s="7"/>
      <c r="FKY39" s="7"/>
      <c r="FKZ39" s="7"/>
      <c r="FLA39" s="7"/>
      <c r="FLB39" s="7"/>
      <c r="FLC39" s="7"/>
      <c r="FLD39" s="7"/>
      <c r="FLF39" s="7"/>
      <c r="FLG39" s="7"/>
      <c r="FLH39" s="7"/>
      <c r="FLI39" s="7"/>
      <c r="FLJ39" s="7"/>
      <c r="FLK39" s="7"/>
      <c r="FLL39" s="7"/>
      <c r="FLM39" s="7"/>
      <c r="FLN39" s="7"/>
      <c r="FLO39" s="7"/>
      <c r="FLP39" s="7"/>
      <c r="FLQ39" s="7"/>
      <c r="FLR39" s="7"/>
      <c r="FLS39" s="7"/>
      <c r="FLT39" s="7"/>
      <c r="FLU39" s="7"/>
      <c r="FLV39" s="7"/>
      <c r="FLW39" s="7"/>
      <c r="FLX39" s="7"/>
      <c r="FLY39" s="7"/>
      <c r="FLZ39" s="7"/>
      <c r="FMA39" s="7"/>
      <c r="FMB39" s="7"/>
      <c r="FMC39" s="7"/>
      <c r="FMD39" s="7"/>
      <c r="FME39" s="7"/>
      <c r="FMF39" s="7"/>
      <c r="FMG39" s="7"/>
      <c r="FMH39" s="7"/>
      <c r="FMI39" s="7"/>
      <c r="FMJ39" s="7"/>
      <c r="FMK39" s="7"/>
      <c r="FML39" s="7"/>
      <c r="FMM39" s="7"/>
      <c r="FMN39" s="7"/>
      <c r="FMO39" s="7"/>
      <c r="FMP39" s="7"/>
      <c r="FMQ39" s="7"/>
      <c r="FMR39" s="7"/>
      <c r="FMS39" s="7"/>
      <c r="FMT39" s="7"/>
      <c r="FMU39" s="7"/>
      <c r="FMV39" s="7"/>
      <c r="FMW39" s="7"/>
      <c r="FMX39" s="7"/>
      <c r="FMY39" s="7"/>
      <c r="FMZ39" s="7"/>
      <c r="FNA39" s="7"/>
      <c r="FNB39" s="7"/>
      <c r="FNC39" s="7"/>
      <c r="FND39" s="7"/>
      <c r="FNE39" s="7"/>
      <c r="FNF39" s="7"/>
      <c r="FNG39" s="7"/>
      <c r="FNH39" s="7"/>
      <c r="FNI39" s="7"/>
      <c r="FNJ39" s="7"/>
      <c r="FNK39" s="7"/>
      <c r="FNL39" s="7"/>
      <c r="FNM39" s="7"/>
      <c r="FNN39" s="7"/>
      <c r="FNO39" s="7"/>
      <c r="FNP39" s="7"/>
      <c r="FNQ39" s="7"/>
      <c r="FNR39" s="7"/>
      <c r="FNS39" s="7"/>
      <c r="FNT39" s="7"/>
      <c r="FNU39" s="7"/>
      <c r="FNV39" s="7"/>
      <c r="FNW39" s="7"/>
      <c r="FNX39" s="7"/>
      <c r="FNY39" s="7"/>
      <c r="FNZ39" s="7"/>
      <c r="FOA39" s="7"/>
      <c r="FOB39" s="7"/>
      <c r="FOC39" s="7"/>
      <c r="FOD39" s="7"/>
      <c r="FOE39" s="7"/>
      <c r="FOF39" s="7"/>
      <c r="FOG39" s="7"/>
      <c r="FOH39" s="7"/>
      <c r="FOI39" s="7"/>
      <c r="FOJ39" s="7"/>
      <c r="FOK39" s="7"/>
      <c r="FOL39" s="7"/>
      <c r="FOM39" s="7"/>
      <c r="FON39" s="7"/>
      <c r="FOO39" s="7"/>
      <c r="FOP39" s="7"/>
      <c r="FOQ39" s="7"/>
      <c r="FOR39" s="7"/>
      <c r="FOS39" s="7"/>
      <c r="FOT39" s="7"/>
      <c r="FOU39" s="7"/>
      <c r="FOV39" s="7"/>
      <c r="FOW39" s="7"/>
      <c r="FOX39" s="7"/>
      <c r="FOY39" s="7"/>
      <c r="FOZ39" s="7"/>
      <c r="FPA39" s="7"/>
      <c r="FPB39" s="7"/>
      <c r="FPC39" s="7"/>
      <c r="FPD39" s="7"/>
      <c r="FPE39" s="7"/>
      <c r="FPF39" s="7"/>
      <c r="FPG39" s="7"/>
      <c r="FPH39" s="7"/>
      <c r="FPI39" s="7"/>
      <c r="FPJ39" s="7"/>
      <c r="FPK39" s="7"/>
      <c r="FPL39" s="7"/>
      <c r="FPM39" s="7"/>
      <c r="FPN39" s="7"/>
      <c r="FPO39" s="7"/>
      <c r="FPP39" s="7"/>
      <c r="FPQ39" s="7"/>
      <c r="FPR39" s="7"/>
      <c r="FPS39" s="7"/>
      <c r="FPT39" s="7"/>
      <c r="FPU39" s="7"/>
      <c r="FPV39" s="7"/>
      <c r="FPW39" s="7"/>
      <c r="FPX39" s="7"/>
      <c r="FPY39" s="7"/>
      <c r="FPZ39" s="7"/>
      <c r="FQA39" s="7"/>
      <c r="FQB39" s="7"/>
      <c r="FQC39" s="7"/>
      <c r="FQD39" s="7"/>
      <c r="FQE39" s="7"/>
      <c r="FQF39" s="7"/>
      <c r="FQG39" s="7"/>
      <c r="FQH39" s="7"/>
      <c r="FQI39" s="7"/>
      <c r="FQJ39" s="7"/>
      <c r="FQK39" s="7"/>
      <c r="FQL39" s="7"/>
      <c r="FQM39" s="7"/>
      <c r="FQN39" s="7"/>
      <c r="FQO39" s="7"/>
      <c r="FQP39" s="7"/>
      <c r="FQQ39" s="7"/>
      <c r="FQR39" s="7"/>
      <c r="FQS39" s="7"/>
      <c r="FQT39" s="7"/>
      <c r="FQU39" s="7"/>
      <c r="FQV39" s="7"/>
      <c r="FQW39" s="7"/>
      <c r="FQX39" s="7"/>
      <c r="FQY39" s="7"/>
      <c r="FQZ39" s="7"/>
      <c r="FRA39" s="7"/>
      <c r="FRB39" s="7"/>
      <c r="FRC39" s="7"/>
      <c r="FRD39" s="7"/>
      <c r="FRE39" s="7"/>
      <c r="FRF39" s="7"/>
      <c r="FRG39" s="7"/>
      <c r="FRH39" s="7"/>
      <c r="FRI39" s="7"/>
      <c r="FRJ39" s="7"/>
      <c r="FRK39" s="7"/>
      <c r="FRL39" s="7"/>
      <c r="FRM39" s="7"/>
      <c r="FRN39" s="7"/>
      <c r="FRO39" s="7"/>
      <c r="FRP39" s="7"/>
      <c r="FRQ39" s="7"/>
      <c r="FRR39" s="7"/>
      <c r="FRS39" s="7"/>
      <c r="FRT39" s="7"/>
      <c r="FRU39" s="7"/>
      <c r="FRV39" s="7"/>
      <c r="FRW39" s="7"/>
      <c r="FRX39" s="7"/>
      <c r="FRY39" s="7"/>
      <c r="FRZ39" s="7"/>
      <c r="FSA39" s="7"/>
      <c r="FSB39" s="7"/>
      <c r="FSC39" s="7"/>
      <c r="FSD39" s="7"/>
      <c r="FSE39" s="7"/>
      <c r="FSF39" s="7"/>
      <c r="FSG39" s="7"/>
      <c r="FSH39" s="7"/>
      <c r="FSI39" s="7"/>
      <c r="FSJ39" s="7"/>
      <c r="FSK39" s="7"/>
      <c r="FSL39" s="7"/>
      <c r="FSM39" s="7"/>
      <c r="FSN39" s="7"/>
      <c r="FSO39" s="7"/>
      <c r="FSP39" s="7"/>
      <c r="FSQ39" s="7"/>
      <c r="FSR39" s="7"/>
      <c r="FSS39" s="7"/>
      <c r="FST39" s="7"/>
      <c r="FSU39" s="7"/>
      <c r="FSV39" s="7"/>
      <c r="FSW39" s="7"/>
      <c r="FSX39" s="7"/>
      <c r="FSY39" s="7"/>
      <c r="FSZ39" s="7"/>
      <c r="FTA39" s="7"/>
      <c r="FTB39" s="7"/>
      <c r="FTC39" s="7"/>
      <c r="FTD39" s="7"/>
      <c r="FTE39" s="7"/>
      <c r="FTF39" s="7"/>
      <c r="FTG39" s="7"/>
      <c r="FTH39" s="7"/>
      <c r="FTI39" s="7"/>
      <c r="FTJ39" s="7"/>
      <c r="FTK39" s="7"/>
      <c r="FTL39" s="7"/>
      <c r="FTM39" s="7"/>
      <c r="FTN39" s="7"/>
      <c r="FTO39" s="7"/>
      <c r="FTP39" s="7"/>
      <c r="FTQ39" s="7"/>
      <c r="FTR39" s="7"/>
      <c r="FTS39" s="7"/>
      <c r="FTT39" s="7"/>
      <c r="FTU39" s="7"/>
      <c r="FTV39" s="7"/>
      <c r="FTW39" s="7"/>
      <c r="FTX39" s="7"/>
      <c r="FTY39" s="7"/>
      <c r="FTZ39" s="7"/>
      <c r="FUA39" s="7"/>
      <c r="FUB39" s="7"/>
      <c r="FUC39" s="7"/>
      <c r="FUD39" s="7"/>
      <c r="FUE39" s="7"/>
      <c r="FUF39" s="7"/>
      <c r="FUG39" s="7"/>
      <c r="FUH39" s="7"/>
      <c r="FUI39" s="7"/>
      <c r="FUJ39" s="7"/>
      <c r="FUK39" s="7"/>
      <c r="FUL39" s="7"/>
      <c r="FUM39" s="7"/>
      <c r="FUN39" s="7"/>
      <c r="FUO39" s="7"/>
      <c r="FUP39" s="7"/>
      <c r="FUQ39" s="7"/>
      <c r="FUR39" s="7"/>
      <c r="FUS39" s="7"/>
      <c r="FUT39" s="7"/>
      <c r="FUU39" s="7"/>
      <c r="FUV39" s="7"/>
      <c r="FUW39" s="7"/>
      <c r="FUX39" s="7"/>
      <c r="FUY39" s="7"/>
      <c r="FUZ39" s="7"/>
      <c r="FVB39" s="7"/>
      <c r="FVC39" s="7"/>
      <c r="FVD39" s="7"/>
      <c r="FVE39" s="7"/>
      <c r="FVF39" s="7"/>
      <c r="FVG39" s="7"/>
      <c r="FVH39" s="7"/>
      <c r="FVI39" s="7"/>
      <c r="FVJ39" s="7"/>
      <c r="FVK39" s="7"/>
      <c r="FVL39" s="7"/>
      <c r="FVM39" s="7"/>
      <c r="FVN39" s="7"/>
      <c r="FVO39" s="7"/>
      <c r="FVP39" s="7"/>
      <c r="FVQ39" s="7"/>
      <c r="FVR39" s="7"/>
      <c r="FVS39" s="7"/>
      <c r="FVT39" s="7"/>
      <c r="FVU39" s="7"/>
      <c r="FVV39" s="7"/>
      <c r="FVW39" s="7"/>
      <c r="FVX39" s="7"/>
      <c r="FVY39" s="7"/>
      <c r="FVZ39" s="7"/>
      <c r="FWA39" s="7"/>
      <c r="FWB39" s="7"/>
      <c r="FWC39" s="7"/>
      <c r="FWD39" s="7"/>
      <c r="FWE39" s="7"/>
      <c r="FWF39" s="7"/>
      <c r="FWG39" s="7"/>
      <c r="FWH39" s="7"/>
      <c r="FWI39" s="7"/>
      <c r="FWJ39" s="7"/>
      <c r="FWK39" s="7"/>
      <c r="FWL39" s="7"/>
      <c r="FWM39" s="7"/>
      <c r="FWN39" s="7"/>
      <c r="FWO39" s="7"/>
      <c r="FWP39" s="7"/>
      <c r="FWQ39" s="7"/>
      <c r="FWR39" s="7"/>
      <c r="FWS39" s="7"/>
      <c r="FWT39" s="7"/>
      <c r="FWU39" s="7"/>
      <c r="FWV39" s="7"/>
      <c r="FWW39" s="7"/>
      <c r="FWX39" s="7"/>
      <c r="FWY39" s="7"/>
      <c r="FWZ39" s="7"/>
      <c r="FXA39" s="7"/>
      <c r="FXB39" s="7"/>
      <c r="FXC39" s="7"/>
      <c r="FXD39" s="7"/>
      <c r="FXE39" s="7"/>
      <c r="FXF39" s="7"/>
      <c r="FXG39" s="7"/>
      <c r="FXH39" s="7"/>
      <c r="FXI39" s="7"/>
      <c r="FXJ39" s="7"/>
      <c r="FXK39" s="7"/>
      <c r="FXL39" s="7"/>
      <c r="FXM39" s="7"/>
      <c r="FXN39" s="7"/>
      <c r="FXO39" s="7"/>
      <c r="FXP39" s="7"/>
      <c r="FXQ39" s="7"/>
      <c r="FXR39" s="7"/>
      <c r="FXS39" s="7"/>
      <c r="FXT39" s="7"/>
      <c r="FXU39" s="7"/>
      <c r="FXV39" s="7"/>
      <c r="FXW39" s="7"/>
      <c r="FXX39" s="7"/>
      <c r="FXY39" s="7"/>
      <c r="FXZ39" s="7"/>
      <c r="FYA39" s="7"/>
      <c r="FYB39" s="7"/>
      <c r="FYC39" s="7"/>
      <c r="FYD39" s="7"/>
      <c r="FYE39" s="7"/>
      <c r="FYF39" s="7"/>
      <c r="FYG39" s="7"/>
      <c r="FYH39" s="7"/>
      <c r="FYI39" s="7"/>
      <c r="FYJ39" s="7"/>
      <c r="FYK39" s="7"/>
      <c r="FYL39" s="7"/>
      <c r="FYM39" s="7"/>
      <c r="FYN39" s="7"/>
      <c r="FYO39" s="7"/>
      <c r="FYP39" s="7"/>
      <c r="FYQ39" s="7"/>
      <c r="FYR39" s="7"/>
      <c r="FYS39" s="7"/>
      <c r="FYT39" s="7"/>
      <c r="FYU39" s="7"/>
      <c r="FYV39" s="7"/>
      <c r="FYW39" s="7"/>
      <c r="FYX39" s="7"/>
      <c r="FYY39" s="7"/>
      <c r="FYZ39" s="7"/>
      <c r="FZA39" s="7"/>
      <c r="FZB39" s="7"/>
      <c r="FZC39" s="7"/>
      <c r="FZD39" s="7"/>
      <c r="FZE39" s="7"/>
      <c r="FZF39" s="7"/>
      <c r="FZG39" s="7"/>
      <c r="FZH39" s="7"/>
      <c r="FZI39" s="7"/>
      <c r="FZJ39" s="7"/>
      <c r="FZK39" s="7"/>
      <c r="FZL39" s="7"/>
      <c r="FZM39" s="7"/>
      <c r="FZN39" s="7"/>
      <c r="FZO39" s="7"/>
      <c r="FZP39" s="7"/>
      <c r="FZQ39" s="7"/>
      <c r="FZR39" s="7"/>
      <c r="FZS39" s="7"/>
      <c r="FZT39" s="7"/>
      <c r="FZU39" s="7"/>
      <c r="FZV39" s="7"/>
      <c r="FZW39" s="7"/>
      <c r="FZX39" s="7"/>
      <c r="FZY39" s="7"/>
      <c r="FZZ39" s="7"/>
      <c r="GAA39" s="7"/>
      <c r="GAB39" s="7"/>
      <c r="GAC39" s="7"/>
      <c r="GAD39" s="7"/>
      <c r="GAE39" s="7"/>
      <c r="GAF39" s="7"/>
      <c r="GAG39" s="7"/>
      <c r="GAH39" s="7"/>
      <c r="GAI39" s="7"/>
      <c r="GAJ39" s="7"/>
      <c r="GAK39" s="7"/>
      <c r="GAL39" s="7"/>
      <c r="GAM39" s="7"/>
      <c r="GAN39" s="7"/>
      <c r="GAO39" s="7"/>
      <c r="GAP39" s="7"/>
      <c r="GAQ39" s="7"/>
      <c r="GAR39" s="7"/>
      <c r="GAS39" s="7"/>
      <c r="GAT39" s="7"/>
      <c r="GAU39" s="7"/>
      <c r="GAV39" s="7"/>
      <c r="GAW39" s="7"/>
      <c r="GAX39" s="7"/>
      <c r="GAY39" s="7"/>
      <c r="GAZ39" s="7"/>
      <c r="GBA39" s="7"/>
      <c r="GBB39" s="7"/>
      <c r="GBC39" s="7"/>
      <c r="GBD39" s="7"/>
      <c r="GBE39" s="7"/>
      <c r="GBF39" s="7"/>
      <c r="GBG39" s="7"/>
      <c r="GBH39" s="7"/>
      <c r="GBI39" s="7"/>
      <c r="GBJ39" s="7"/>
      <c r="GBK39" s="7"/>
      <c r="GBL39" s="7"/>
      <c r="GBM39" s="7"/>
      <c r="GBN39" s="7"/>
      <c r="GBO39" s="7"/>
      <c r="GBP39" s="7"/>
      <c r="GBQ39" s="7"/>
      <c r="GBR39" s="7"/>
      <c r="GBS39" s="7"/>
      <c r="GBT39" s="7"/>
      <c r="GBU39" s="7"/>
      <c r="GBV39" s="7"/>
      <c r="GBW39" s="7"/>
      <c r="GBX39" s="7"/>
      <c r="GBY39" s="7"/>
      <c r="GBZ39" s="7"/>
      <c r="GCA39" s="7"/>
      <c r="GCB39" s="7"/>
      <c r="GCC39" s="7"/>
      <c r="GCD39" s="7"/>
      <c r="GCE39" s="7"/>
      <c r="GCF39" s="7"/>
      <c r="GCG39" s="7"/>
      <c r="GCH39" s="7"/>
      <c r="GCI39" s="7"/>
      <c r="GCJ39" s="7"/>
      <c r="GCK39" s="7"/>
      <c r="GCL39" s="7"/>
      <c r="GCM39" s="7"/>
      <c r="GCN39" s="7"/>
      <c r="GCO39" s="7"/>
      <c r="GCP39" s="7"/>
      <c r="GCQ39" s="7"/>
      <c r="GCR39" s="7"/>
      <c r="GCS39" s="7"/>
      <c r="GCT39" s="7"/>
      <c r="GCU39" s="7"/>
      <c r="GCV39" s="7"/>
      <c r="GCW39" s="7"/>
      <c r="GCX39" s="7"/>
      <c r="GCY39" s="7"/>
      <c r="GCZ39" s="7"/>
      <c r="GDA39" s="7"/>
      <c r="GDB39" s="7"/>
      <c r="GDC39" s="7"/>
      <c r="GDD39" s="7"/>
      <c r="GDE39" s="7"/>
      <c r="GDF39" s="7"/>
      <c r="GDG39" s="7"/>
      <c r="GDH39" s="7"/>
      <c r="GDI39" s="7"/>
      <c r="GDJ39" s="7"/>
      <c r="GDK39" s="7"/>
      <c r="GDL39" s="7"/>
      <c r="GDM39" s="7"/>
      <c r="GDN39" s="7"/>
      <c r="GDO39" s="7"/>
      <c r="GDP39" s="7"/>
      <c r="GDQ39" s="7"/>
      <c r="GDR39" s="7"/>
      <c r="GDS39" s="7"/>
      <c r="GDT39" s="7"/>
      <c r="GDU39" s="7"/>
      <c r="GDV39" s="7"/>
      <c r="GDW39" s="7"/>
      <c r="GDX39" s="7"/>
      <c r="GDY39" s="7"/>
      <c r="GDZ39" s="7"/>
      <c r="GEA39" s="7"/>
      <c r="GEB39" s="7"/>
      <c r="GEC39" s="7"/>
      <c r="GED39" s="7"/>
      <c r="GEE39" s="7"/>
      <c r="GEF39" s="7"/>
      <c r="GEG39" s="7"/>
      <c r="GEH39" s="7"/>
      <c r="GEI39" s="7"/>
      <c r="GEJ39" s="7"/>
      <c r="GEK39" s="7"/>
      <c r="GEL39" s="7"/>
      <c r="GEM39" s="7"/>
      <c r="GEN39" s="7"/>
      <c r="GEO39" s="7"/>
      <c r="GEP39" s="7"/>
      <c r="GEQ39" s="7"/>
      <c r="GER39" s="7"/>
      <c r="GES39" s="7"/>
      <c r="GET39" s="7"/>
      <c r="GEU39" s="7"/>
      <c r="GEV39" s="7"/>
      <c r="GEX39" s="7"/>
      <c r="GEY39" s="7"/>
      <c r="GEZ39" s="7"/>
      <c r="GFA39" s="7"/>
      <c r="GFB39" s="7"/>
      <c r="GFC39" s="7"/>
      <c r="GFD39" s="7"/>
      <c r="GFE39" s="7"/>
      <c r="GFF39" s="7"/>
      <c r="GFG39" s="7"/>
      <c r="GFH39" s="7"/>
      <c r="GFI39" s="7"/>
      <c r="GFJ39" s="7"/>
      <c r="GFK39" s="7"/>
      <c r="GFL39" s="7"/>
      <c r="GFM39" s="7"/>
      <c r="GFN39" s="7"/>
      <c r="GFO39" s="7"/>
      <c r="GFP39" s="7"/>
      <c r="GFQ39" s="7"/>
      <c r="GFR39" s="7"/>
      <c r="GFS39" s="7"/>
      <c r="GFT39" s="7"/>
      <c r="GFU39" s="7"/>
      <c r="GFV39" s="7"/>
      <c r="GFW39" s="7"/>
      <c r="GFX39" s="7"/>
      <c r="GFY39" s="7"/>
      <c r="GFZ39" s="7"/>
      <c r="GGA39" s="7"/>
      <c r="GGB39" s="7"/>
      <c r="GGC39" s="7"/>
      <c r="GGD39" s="7"/>
      <c r="GGE39" s="7"/>
      <c r="GGF39" s="7"/>
      <c r="GGG39" s="7"/>
      <c r="GGH39" s="7"/>
      <c r="GGI39" s="7"/>
      <c r="GGJ39" s="7"/>
      <c r="GGK39" s="7"/>
      <c r="GGL39" s="7"/>
      <c r="GGM39" s="7"/>
      <c r="GGN39" s="7"/>
      <c r="GGO39" s="7"/>
      <c r="GGP39" s="7"/>
      <c r="GGQ39" s="7"/>
      <c r="GGR39" s="7"/>
      <c r="GGS39" s="7"/>
      <c r="GGT39" s="7"/>
      <c r="GGU39" s="7"/>
      <c r="GGV39" s="7"/>
      <c r="GGW39" s="7"/>
      <c r="GGX39" s="7"/>
      <c r="GGY39" s="7"/>
      <c r="GGZ39" s="7"/>
      <c r="GHA39" s="7"/>
      <c r="GHB39" s="7"/>
      <c r="GHC39" s="7"/>
      <c r="GHD39" s="7"/>
      <c r="GHE39" s="7"/>
      <c r="GHF39" s="7"/>
      <c r="GHG39" s="7"/>
      <c r="GHH39" s="7"/>
      <c r="GHI39" s="7"/>
      <c r="GHJ39" s="7"/>
      <c r="GHK39" s="7"/>
      <c r="GHL39" s="7"/>
      <c r="GHM39" s="7"/>
      <c r="GHN39" s="7"/>
      <c r="GHO39" s="7"/>
      <c r="GHP39" s="7"/>
      <c r="GHQ39" s="7"/>
      <c r="GHR39" s="7"/>
      <c r="GHS39" s="7"/>
      <c r="GHT39" s="7"/>
      <c r="GHU39" s="7"/>
      <c r="GHV39" s="7"/>
      <c r="GHW39" s="7"/>
      <c r="GHX39" s="7"/>
      <c r="GHY39" s="7"/>
      <c r="GHZ39" s="7"/>
      <c r="GIA39" s="7"/>
      <c r="GIB39" s="7"/>
      <c r="GIC39" s="7"/>
      <c r="GID39" s="7"/>
      <c r="GIE39" s="7"/>
      <c r="GIF39" s="7"/>
      <c r="GIG39" s="7"/>
      <c r="GIH39" s="7"/>
      <c r="GII39" s="7"/>
      <c r="GIJ39" s="7"/>
      <c r="GIK39" s="7"/>
      <c r="GIL39" s="7"/>
      <c r="GIM39" s="7"/>
      <c r="GIN39" s="7"/>
      <c r="GIO39" s="7"/>
      <c r="GIP39" s="7"/>
      <c r="GIQ39" s="7"/>
      <c r="GIR39" s="7"/>
      <c r="GIS39" s="7"/>
      <c r="GIT39" s="7"/>
      <c r="GIU39" s="7"/>
      <c r="GIV39" s="7"/>
      <c r="GIW39" s="7"/>
      <c r="GIX39" s="7"/>
      <c r="GIY39" s="7"/>
      <c r="GIZ39" s="7"/>
      <c r="GJA39" s="7"/>
      <c r="GJB39" s="7"/>
      <c r="GJC39" s="7"/>
      <c r="GJD39" s="7"/>
      <c r="GJE39" s="7"/>
      <c r="GJF39" s="7"/>
      <c r="GJG39" s="7"/>
      <c r="GJH39" s="7"/>
      <c r="GJI39" s="7"/>
      <c r="GJJ39" s="7"/>
      <c r="GJK39" s="7"/>
      <c r="GJL39" s="7"/>
      <c r="GJM39" s="7"/>
      <c r="GJN39" s="7"/>
      <c r="GJO39" s="7"/>
      <c r="GJP39" s="7"/>
      <c r="GJQ39" s="7"/>
      <c r="GJR39" s="7"/>
      <c r="GJS39" s="7"/>
      <c r="GJT39" s="7"/>
      <c r="GJU39" s="7"/>
      <c r="GJV39" s="7"/>
      <c r="GJW39" s="7"/>
      <c r="GJX39" s="7"/>
      <c r="GJY39" s="7"/>
      <c r="GJZ39" s="7"/>
      <c r="GKA39" s="7"/>
      <c r="GKB39" s="7"/>
      <c r="GKC39" s="7"/>
      <c r="GKD39" s="7"/>
      <c r="GKE39" s="7"/>
      <c r="GKF39" s="7"/>
      <c r="GKG39" s="7"/>
      <c r="GKH39" s="7"/>
      <c r="GKI39" s="7"/>
      <c r="GKJ39" s="7"/>
      <c r="GKK39" s="7"/>
      <c r="GKL39" s="7"/>
      <c r="GKM39" s="7"/>
      <c r="GKN39" s="7"/>
      <c r="GKO39" s="7"/>
      <c r="GKP39" s="7"/>
      <c r="GKQ39" s="7"/>
      <c r="GKR39" s="7"/>
      <c r="GKS39" s="7"/>
      <c r="GKT39" s="7"/>
      <c r="GKU39" s="7"/>
      <c r="GKV39" s="7"/>
      <c r="GKW39" s="7"/>
      <c r="GKX39" s="7"/>
      <c r="GKY39" s="7"/>
      <c r="GKZ39" s="7"/>
      <c r="GLA39" s="7"/>
      <c r="GLB39" s="7"/>
      <c r="GLC39" s="7"/>
      <c r="GLD39" s="7"/>
      <c r="GLE39" s="7"/>
      <c r="GLF39" s="7"/>
      <c r="GLG39" s="7"/>
      <c r="GLH39" s="7"/>
      <c r="GLI39" s="7"/>
      <c r="GLJ39" s="7"/>
      <c r="GLK39" s="7"/>
      <c r="GLL39" s="7"/>
      <c r="GLM39" s="7"/>
      <c r="GLN39" s="7"/>
      <c r="GLO39" s="7"/>
      <c r="GLP39" s="7"/>
      <c r="GLQ39" s="7"/>
      <c r="GLR39" s="7"/>
      <c r="GLS39" s="7"/>
      <c r="GLT39" s="7"/>
      <c r="GLU39" s="7"/>
      <c r="GLV39" s="7"/>
      <c r="GLW39" s="7"/>
      <c r="GLX39" s="7"/>
      <c r="GLY39" s="7"/>
      <c r="GLZ39" s="7"/>
      <c r="GMA39" s="7"/>
      <c r="GMB39" s="7"/>
      <c r="GMC39" s="7"/>
      <c r="GMD39" s="7"/>
      <c r="GME39" s="7"/>
      <c r="GMF39" s="7"/>
      <c r="GMG39" s="7"/>
      <c r="GMH39" s="7"/>
      <c r="GMI39" s="7"/>
      <c r="GMJ39" s="7"/>
      <c r="GMK39" s="7"/>
      <c r="GML39" s="7"/>
      <c r="GMM39" s="7"/>
      <c r="GMN39" s="7"/>
      <c r="GMO39" s="7"/>
      <c r="GMP39" s="7"/>
      <c r="GMQ39" s="7"/>
      <c r="GMR39" s="7"/>
      <c r="GMS39" s="7"/>
      <c r="GMT39" s="7"/>
      <c r="GMU39" s="7"/>
      <c r="GMV39" s="7"/>
      <c r="GMW39" s="7"/>
      <c r="GMX39" s="7"/>
      <c r="GMY39" s="7"/>
      <c r="GMZ39" s="7"/>
      <c r="GNA39" s="7"/>
      <c r="GNB39" s="7"/>
      <c r="GNC39" s="7"/>
      <c r="GND39" s="7"/>
      <c r="GNE39" s="7"/>
      <c r="GNF39" s="7"/>
      <c r="GNG39" s="7"/>
      <c r="GNH39" s="7"/>
      <c r="GNI39" s="7"/>
      <c r="GNJ39" s="7"/>
      <c r="GNK39" s="7"/>
      <c r="GNL39" s="7"/>
      <c r="GNM39" s="7"/>
      <c r="GNN39" s="7"/>
      <c r="GNO39" s="7"/>
      <c r="GNP39" s="7"/>
      <c r="GNQ39" s="7"/>
      <c r="GNR39" s="7"/>
      <c r="GNS39" s="7"/>
      <c r="GNT39" s="7"/>
      <c r="GNU39" s="7"/>
      <c r="GNV39" s="7"/>
      <c r="GNW39" s="7"/>
      <c r="GNX39" s="7"/>
      <c r="GNY39" s="7"/>
      <c r="GNZ39" s="7"/>
      <c r="GOA39" s="7"/>
      <c r="GOB39" s="7"/>
      <c r="GOC39" s="7"/>
      <c r="GOD39" s="7"/>
      <c r="GOE39" s="7"/>
      <c r="GOF39" s="7"/>
      <c r="GOG39" s="7"/>
      <c r="GOH39" s="7"/>
      <c r="GOI39" s="7"/>
      <c r="GOJ39" s="7"/>
      <c r="GOK39" s="7"/>
      <c r="GOL39" s="7"/>
      <c r="GOM39" s="7"/>
      <c r="GON39" s="7"/>
      <c r="GOO39" s="7"/>
      <c r="GOP39" s="7"/>
      <c r="GOQ39" s="7"/>
      <c r="GOR39" s="7"/>
      <c r="GOT39" s="7"/>
      <c r="GOU39" s="7"/>
      <c r="GOV39" s="7"/>
      <c r="GOW39" s="7"/>
      <c r="GOX39" s="7"/>
      <c r="GOY39" s="7"/>
      <c r="GOZ39" s="7"/>
      <c r="GPA39" s="7"/>
      <c r="GPB39" s="7"/>
      <c r="GPC39" s="7"/>
      <c r="GPD39" s="7"/>
      <c r="GPE39" s="7"/>
      <c r="GPF39" s="7"/>
      <c r="GPG39" s="7"/>
      <c r="GPH39" s="7"/>
      <c r="GPI39" s="7"/>
      <c r="GPJ39" s="7"/>
      <c r="GPK39" s="7"/>
      <c r="GPL39" s="7"/>
      <c r="GPM39" s="7"/>
      <c r="GPN39" s="7"/>
      <c r="GPO39" s="7"/>
      <c r="GPP39" s="7"/>
      <c r="GPQ39" s="7"/>
      <c r="GPR39" s="7"/>
      <c r="GPS39" s="7"/>
      <c r="GPT39" s="7"/>
      <c r="GPU39" s="7"/>
      <c r="GPV39" s="7"/>
      <c r="GPW39" s="7"/>
      <c r="GPX39" s="7"/>
      <c r="GPY39" s="7"/>
      <c r="GPZ39" s="7"/>
      <c r="GQA39" s="7"/>
      <c r="GQB39" s="7"/>
      <c r="GQC39" s="7"/>
      <c r="GQD39" s="7"/>
      <c r="GQE39" s="7"/>
      <c r="GQF39" s="7"/>
      <c r="GQG39" s="7"/>
      <c r="GQH39" s="7"/>
      <c r="GQI39" s="7"/>
      <c r="GQJ39" s="7"/>
      <c r="GQK39" s="7"/>
      <c r="GQL39" s="7"/>
      <c r="GQM39" s="7"/>
      <c r="GQN39" s="7"/>
      <c r="GQO39" s="7"/>
      <c r="GQP39" s="7"/>
      <c r="GQQ39" s="7"/>
      <c r="GQR39" s="7"/>
      <c r="GQS39" s="7"/>
      <c r="GQT39" s="7"/>
      <c r="GQU39" s="7"/>
      <c r="GQV39" s="7"/>
      <c r="GQW39" s="7"/>
      <c r="GQX39" s="7"/>
      <c r="GQY39" s="7"/>
      <c r="GQZ39" s="7"/>
      <c r="GRA39" s="7"/>
      <c r="GRB39" s="7"/>
      <c r="GRC39" s="7"/>
      <c r="GRD39" s="7"/>
      <c r="GRE39" s="7"/>
      <c r="GRF39" s="7"/>
      <c r="GRG39" s="7"/>
      <c r="GRH39" s="7"/>
      <c r="GRI39" s="7"/>
      <c r="GRJ39" s="7"/>
      <c r="GRK39" s="7"/>
      <c r="GRL39" s="7"/>
      <c r="GRM39" s="7"/>
      <c r="GRN39" s="7"/>
      <c r="GRO39" s="7"/>
      <c r="GRP39" s="7"/>
      <c r="GRQ39" s="7"/>
      <c r="GRR39" s="7"/>
      <c r="GRS39" s="7"/>
      <c r="GRT39" s="7"/>
      <c r="GRU39" s="7"/>
      <c r="GRV39" s="7"/>
      <c r="GRW39" s="7"/>
      <c r="GRX39" s="7"/>
      <c r="GRY39" s="7"/>
      <c r="GRZ39" s="7"/>
      <c r="GSA39" s="7"/>
      <c r="GSB39" s="7"/>
      <c r="GSC39" s="7"/>
      <c r="GSD39" s="7"/>
      <c r="GSE39" s="7"/>
      <c r="GSF39" s="7"/>
      <c r="GSG39" s="7"/>
      <c r="GSH39" s="7"/>
      <c r="GSI39" s="7"/>
      <c r="GSJ39" s="7"/>
      <c r="GSK39" s="7"/>
      <c r="GSL39" s="7"/>
      <c r="GSM39" s="7"/>
      <c r="GSN39" s="7"/>
      <c r="GSO39" s="7"/>
      <c r="GSP39" s="7"/>
      <c r="GSQ39" s="7"/>
      <c r="GSR39" s="7"/>
      <c r="GSS39" s="7"/>
      <c r="GST39" s="7"/>
      <c r="GSU39" s="7"/>
      <c r="GSV39" s="7"/>
      <c r="GSW39" s="7"/>
      <c r="GSX39" s="7"/>
      <c r="GSY39" s="7"/>
      <c r="GSZ39" s="7"/>
      <c r="GTA39" s="7"/>
      <c r="GTB39" s="7"/>
      <c r="GTC39" s="7"/>
      <c r="GTD39" s="7"/>
      <c r="GTE39" s="7"/>
      <c r="GTF39" s="7"/>
      <c r="GTG39" s="7"/>
      <c r="GTH39" s="7"/>
      <c r="GTI39" s="7"/>
      <c r="GTJ39" s="7"/>
      <c r="GTK39" s="7"/>
      <c r="GTL39" s="7"/>
      <c r="GTM39" s="7"/>
      <c r="GTN39" s="7"/>
      <c r="GTO39" s="7"/>
      <c r="GTP39" s="7"/>
      <c r="GTQ39" s="7"/>
      <c r="GTR39" s="7"/>
      <c r="GTS39" s="7"/>
      <c r="GTT39" s="7"/>
      <c r="GTU39" s="7"/>
      <c r="GTV39" s="7"/>
      <c r="GTW39" s="7"/>
      <c r="GTX39" s="7"/>
      <c r="GTY39" s="7"/>
      <c r="GTZ39" s="7"/>
      <c r="GUA39" s="7"/>
      <c r="GUB39" s="7"/>
      <c r="GUC39" s="7"/>
      <c r="GUD39" s="7"/>
      <c r="GUE39" s="7"/>
      <c r="GUF39" s="7"/>
      <c r="GUG39" s="7"/>
      <c r="GUH39" s="7"/>
      <c r="GUI39" s="7"/>
      <c r="GUJ39" s="7"/>
      <c r="GUK39" s="7"/>
      <c r="GUL39" s="7"/>
      <c r="GUM39" s="7"/>
      <c r="GUN39" s="7"/>
      <c r="GUO39" s="7"/>
      <c r="GUP39" s="7"/>
      <c r="GUQ39" s="7"/>
      <c r="GUR39" s="7"/>
      <c r="GUS39" s="7"/>
      <c r="GUT39" s="7"/>
      <c r="GUU39" s="7"/>
      <c r="GUV39" s="7"/>
      <c r="GUW39" s="7"/>
      <c r="GUX39" s="7"/>
      <c r="GUY39" s="7"/>
      <c r="GUZ39" s="7"/>
      <c r="GVA39" s="7"/>
      <c r="GVB39" s="7"/>
      <c r="GVC39" s="7"/>
      <c r="GVD39" s="7"/>
      <c r="GVE39" s="7"/>
      <c r="GVF39" s="7"/>
      <c r="GVG39" s="7"/>
      <c r="GVH39" s="7"/>
      <c r="GVI39" s="7"/>
      <c r="GVJ39" s="7"/>
      <c r="GVK39" s="7"/>
      <c r="GVL39" s="7"/>
      <c r="GVM39" s="7"/>
      <c r="GVN39" s="7"/>
      <c r="GVO39" s="7"/>
      <c r="GVP39" s="7"/>
      <c r="GVQ39" s="7"/>
      <c r="GVR39" s="7"/>
      <c r="GVS39" s="7"/>
      <c r="GVT39" s="7"/>
      <c r="GVU39" s="7"/>
      <c r="GVV39" s="7"/>
      <c r="GVW39" s="7"/>
      <c r="GVX39" s="7"/>
      <c r="GVY39" s="7"/>
      <c r="GVZ39" s="7"/>
      <c r="GWA39" s="7"/>
      <c r="GWB39" s="7"/>
      <c r="GWC39" s="7"/>
      <c r="GWD39" s="7"/>
      <c r="GWE39" s="7"/>
      <c r="GWF39" s="7"/>
      <c r="GWG39" s="7"/>
      <c r="GWH39" s="7"/>
      <c r="GWI39" s="7"/>
      <c r="GWJ39" s="7"/>
      <c r="GWK39" s="7"/>
      <c r="GWL39" s="7"/>
      <c r="GWM39" s="7"/>
      <c r="GWN39" s="7"/>
      <c r="GWO39" s="7"/>
      <c r="GWP39" s="7"/>
      <c r="GWQ39" s="7"/>
      <c r="GWR39" s="7"/>
      <c r="GWS39" s="7"/>
      <c r="GWT39" s="7"/>
      <c r="GWU39" s="7"/>
      <c r="GWV39" s="7"/>
      <c r="GWW39" s="7"/>
      <c r="GWX39" s="7"/>
      <c r="GWY39" s="7"/>
      <c r="GWZ39" s="7"/>
      <c r="GXA39" s="7"/>
      <c r="GXB39" s="7"/>
      <c r="GXC39" s="7"/>
      <c r="GXD39" s="7"/>
      <c r="GXE39" s="7"/>
      <c r="GXF39" s="7"/>
      <c r="GXG39" s="7"/>
      <c r="GXH39" s="7"/>
      <c r="GXI39" s="7"/>
      <c r="GXJ39" s="7"/>
      <c r="GXK39" s="7"/>
      <c r="GXL39" s="7"/>
      <c r="GXM39" s="7"/>
      <c r="GXN39" s="7"/>
      <c r="GXO39" s="7"/>
      <c r="GXP39" s="7"/>
      <c r="GXQ39" s="7"/>
      <c r="GXR39" s="7"/>
      <c r="GXS39" s="7"/>
      <c r="GXT39" s="7"/>
      <c r="GXU39" s="7"/>
      <c r="GXV39" s="7"/>
      <c r="GXW39" s="7"/>
      <c r="GXX39" s="7"/>
      <c r="GXY39" s="7"/>
      <c r="GXZ39" s="7"/>
      <c r="GYA39" s="7"/>
      <c r="GYB39" s="7"/>
      <c r="GYC39" s="7"/>
      <c r="GYD39" s="7"/>
      <c r="GYE39" s="7"/>
      <c r="GYF39" s="7"/>
      <c r="GYG39" s="7"/>
      <c r="GYH39" s="7"/>
      <c r="GYI39" s="7"/>
      <c r="GYJ39" s="7"/>
      <c r="GYK39" s="7"/>
      <c r="GYL39" s="7"/>
      <c r="GYM39" s="7"/>
      <c r="GYN39" s="7"/>
      <c r="GYP39" s="7"/>
      <c r="GYQ39" s="7"/>
      <c r="GYR39" s="7"/>
      <c r="GYS39" s="7"/>
      <c r="GYT39" s="7"/>
      <c r="GYU39" s="7"/>
      <c r="GYV39" s="7"/>
      <c r="GYW39" s="7"/>
      <c r="GYX39" s="7"/>
      <c r="GYY39" s="7"/>
      <c r="GYZ39" s="7"/>
      <c r="GZA39" s="7"/>
      <c r="GZB39" s="7"/>
      <c r="GZC39" s="7"/>
      <c r="GZD39" s="7"/>
      <c r="GZE39" s="7"/>
      <c r="GZF39" s="7"/>
      <c r="GZG39" s="7"/>
      <c r="GZH39" s="7"/>
      <c r="GZI39" s="7"/>
      <c r="GZJ39" s="7"/>
      <c r="GZK39" s="7"/>
      <c r="GZL39" s="7"/>
      <c r="GZM39" s="7"/>
      <c r="GZN39" s="7"/>
      <c r="GZO39" s="7"/>
      <c r="GZP39" s="7"/>
      <c r="GZQ39" s="7"/>
      <c r="GZR39" s="7"/>
      <c r="GZS39" s="7"/>
      <c r="GZT39" s="7"/>
      <c r="GZU39" s="7"/>
      <c r="GZV39" s="7"/>
      <c r="GZW39" s="7"/>
      <c r="GZX39" s="7"/>
      <c r="GZY39" s="7"/>
      <c r="GZZ39" s="7"/>
      <c r="HAA39" s="7"/>
      <c r="HAB39" s="7"/>
      <c r="HAC39" s="7"/>
      <c r="HAD39" s="7"/>
      <c r="HAE39" s="7"/>
      <c r="HAF39" s="7"/>
      <c r="HAG39" s="7"/>
      <c r="HAH39" s="7"/>
      <c r="HAI39" s="7"/>
      <c r="HAJ39" s="7"/>
      <c r="HAK39" s="7"/>
      <c r="HAL39" s="7"/>
      <c r="HAM39" s="7"/>
      <c r="HAN39" s="7"/>
      <c r="HAO39" s="7"/>
      <c r="HAP39" s="7"/>
      <c r="HAQ39" s="7"/>
      <c r="HAR39" s="7"/>
      <c r="HAS39" s="7"/>
      <c r="HAT39" s="7"/>
      <c r="HAU39" s="7"/>
      <c r="HAV39" s="7"/>
      <c r="HAW39" s="7"/>
      <c r="HAX39" s="7"/>
      <c r="HAY39" s="7"/>
      <c r="HAZ39" s="7"/>
      <c r="HBA39" s="7"/>
      <c r="HBB39" s="7"/>
      <c r="HBC39" s="7"/>
      <c r="HBD39" s="7"/>
      <c r="HBE39" s="7"/>
      <c r="HBF39" s="7"/>
      <c r="HBG39" s="7"/>
      <c r="HBH39" s="7"/>
      <c r="HBI39" s="7"/>
      <c r="HBJ39" s="7"/>
      <c r="HBK39" s="7"/>
      <c r="HBL39" s="7"/>
      <c r="HBM39" s="7"/>
      <c r="HBN39" s="7"/>
      <c r="HBO39" s="7"/>
      <c r="HBP39" s="7"/>
      <c r="HBQ39" s="7"/>
      <c r="HBR39" s="7"/>
      <c r="HBS39" s="7"/>
      <c r="HBT39" s="7"/>
      <c r="HBU39" s="7"/>
      <c r="HBV39" s="7"/>
      <c r="HBW39" s="7"/>
      <c r="HBX39" s="7"/>
      <c r="HBY39" s="7"/>
      <c r="HBZ39" s="7"/>
      <c r="HCA39" s="7"/>
      <c r="HCB39" s="7"/>
      <c r="HCC39" s="7"/>
      <c r="HCD39" s="7"/>
      <c r="HCE39" s="7"/>
      <c r="HCF39" s="7"/>
      <c r="HCG39" s="7"/>
      <c r="HCH39" s="7"/>
      <c r="HCI39" s="7"/>
      <c r="HCJ39" s="7"/>
      <c r="HCK39" s="7"/>
      <c r="HCL39" s="7"/>
      <c r="HCM39" s="7"/>
      <c r="HCN39" s="7"/>
      <c r="HCO39" s="7"/>
      <c r="HCP39" s="7"/>
      <c r="HCQ39" s="7"/>
      <c r="HCR39" s="7"/>
      <c r="HCS39" s="7"/>
      <c r="HCT39" s="7"/>
      <c r="HCU39" s="7"/>
      <c r="HCV39" s="7"/>
      <c r="HCW39" s="7"/>
      <c r="HCX39" s="7"/>
      <c r="HCY39" s="7"/>
      <c r="HCZ39" s="7"/>
      <c r="HDA39" s="7"/>
      <c r="HDB39" s="7"/>
      <c r="HDC39" s="7"/>
      <c r="HDD39" s="7"/>
      <c r="HDE39" s="7"/>
      <c r="HDF39" s="7"/>
      <c r="HDG39" s="7"/>
      <c r="HDH39" s="7"/>
      <c r="HDI39" s="7"/>
      <c r="HDJ39" s="7"/>
      <c r="HDK39" s="7"/>
      <c r="HDL39" s="7"/>
      <c r="HDM39" s="7"/>
      <c r="HDN39" s="7"/>
      <c r="HDO39" s="7"/>
      <c r="HDP39" s="7"/>
      <c r="HDQ39" s="7"/>
      <c r="HDR39" s="7"/>
      <c r="HDS39" s="7"/>
      <c r="HDT39" s="7"/>
      <c r="HDU39" s="7"/>
      <c r="HDV39" s="7"/>
      <c r="HDW39" s="7"/>
      <c r="HDX39" s="7"/>
      <c r="HDY39" s="7"/>
      <c r="HDZ39" s="7"/>
      <c r="HEA39" s="7"/>
      <c r="HEB39" s="7"/>
      <c r="HEC39" s="7"/>
      <c r="HED39" s="7"/>
      <c r="HEE39" s="7"/>
      <c r="HEF39" s="7"/>
      <c r="HEG39" s="7"/>
      <c r="HEH39" s="7"/>
      <c r="HEI39" s="7"/>
      <c r="HEJ39" s="7"/>
      <c r="HEK39" s="7"/>
      <c r="HEL39" s="7"/>
      <c r="HEM39" s="7"/>
      <c r="HEN39" s="7"/>
      <c r="HEO39" s="7"/>
      <c r="HEP39" s="7"/>
      <c r="HEQ39" s="7"/>
      <c r="HER39" s="7"/>
      <c r="HES39" s="7"/>
      <c r="HET39" s="7"/>
      <c r="HEU39" s="7"/>
      <c r="HEV39" s="7"/>
      <c r="HEW39" s="7"/>
      <c r="HEX39" s="7"/>
      <c r="HEY39" s="7"/>
      <c r="HEZ39" s="7"/>
      <c r="HFA39" s="7"/>
      <c r="HFB39" s="7"/>
      <c r="HFC39" s="7"/>
      <c r="HFD39" s="7"/>
      <c r="HFE39" s="7"/>
      <c r="HFF39" s="7"/>
      <c r="HFG39" s="7"/>
      <c r="HFH39" s="7"/>
      <c r="HFI39" s="7"/>
      <c r="HFJ39" s="7"/>
      <c r="HFK39" s="7"/>
      <c r="HFL39" s="7"/>
      <c r="HFM39" s="7"/>
      <c r="HFN39" s="7"/>
      <c r="HFO39" s="7"/>
      <c r="HFP39" s="7"/>
      <c r="HFQ39" s="7"/>
      <c r="HFR39" s="7"/>
      <c r="HFS39" s="7"/>
      <c r="HFT39" s="7"/>
      <c r="HFU39" s="7"/>
      <c r="HFV39" s="7"/>
      <c r="HFW39" s="7"/>
      <c r="HFX39" s="7"/>
      <c r="HFY39" s="7"/>
      <c r="HFZ39" s="7"/>
      <c r="HGA39" s="7"/>
      <c r="HGB39" s="7"/>
      <c r="HGC39" s="7"/>
      <c r="HGD39" s="7"/>
      <c r="HGE39" s="7"/>
      <c r="HGF39" s="7"/>
      <c r="HGG39" s="7"/>
      <c r="HGH39" s="7"/>
      <c r="HGI39" s="7"/>
      <c r="HGJ39" s="7"/>
      <c r="HGK39" s="7"/>
      <c r="HGL39" s="7"/>
      <c r="HGM39" s="7"/>
      <c r="HGN39" s="7"/>
      <c r="HGO39" s="7"/>
      <c r="HGP39" s="7"/>
      <c r="HGQ39" s="7"/>
      <c r="HGR39" s="7"/>
      <c r="HGS39" s="7"/>
      <c r="HGT39" s="7"/>
      <c r="HGU39" s="7"/>
      <c r="HGV39" s="7"/>
      <c r="HGW39" s="7"/>
      <c r="HGX39" s="7"/>
      <c r="HGY39" s="7"/>
      <c r="HGZ39" s="7"/>
      <c r="HHA39" s="7"/>
      <c r="HHB39" s="7"/>
      <c r="HHC39" s="7"/>
      <c r="HHD39" s="7"/>
      <c r="HHE39" s="7"/>
      <c r="HHF39" s="7"/>
      <c r="HHG39" s="7"/>
      <c r="HHH39" s="7"/>
      <c r="HHI39" s="7"/>
      <c r="HHJ39" s="7"/>
      <c r="HHK39" s="7"/>
      <c r="HHL39" s="7"/>
      <c r="HHM39" s="7"/>
      <c r="HHN39" s="7"/>
      <c r="HHO39" s="7"/>
      <c r="HHP39" s="7"/>
      <c r="HHQ39" s="7"/>
      <c r="HHR39" s="7"/>
      <c r="HHS39" s="7"/>
      <c r="HHT39" s="7"/>
      <c r="HHU39" s="7"/>
      <c r="HHV39" s="7"/>
      <c r="HHW39" s="7"/>
      <c r="HHX39" s="7"/>
      <c r="HHY39" s="7"/>
      <c r="HHZ39" s="7"/>
      <c r="HIA39" s="7"/>
      <c r="HIB39" s="7"/>
      <c r="HIC39" s="7"/>
      <c r="HID39" s="7"/>
      <c r="HIE39" s="7"/>
      <c r="HIF39" s="7"/>
      <c r="HIG39" s="7"/>
      <c r="HIH39" s="7"/>
      <c r="HII39" s="7"/>
      <c r="HIJ39" s="7"/>
      <c r="HIL39" s="7"/>
      <c r="HIM39" s="7"/>
      <c r="HIN39" s="7"/>
      <c r="HIO39" s="7"/>
      <c r="HIP39" s="7"/>
      <c r="HIQ39" s="7"/>
      <c r="HIR39" s="7"/>
      <c r="HIS39" s="7"/>
      <c r="HIT39" s="7"/>
      <c r="HIU39" s="7"/>
      <c r="HIV39" s="7"/>
      <c r="HIW39" s="7"/>
      <c r="HIX39" s="7"/>
      <c r="HIY39" s="7"/>
      <c r="HIZ39" s="7"/>
      <c r="HJA39" s="7"/>
      <c r="HJB39" s="7"/>
      <c r="HJC39" s="7"/>
      <c r="HJD39" s="7"/>
      <c r="HJE39" s="7"/>
      <c r="HJF39" s="7"/>
      <c r="HJG39" s="7"/>
      <c r="HJH39" s="7"/>
      <c r="HJI39" s="7"/>
      <c r="HJJ39" s="7"/>
      <c r="HJK39" s="7"/>
      <c r="HJL39" s="7"/>
      <c r="HJM39" s="7"/>
      <c r="HJN39" s="7"/>
      <c r="HJO39" s="7"/>
      <c r="HJP39" s="7"/>
      <c r="HJQ39" s="7"/>
      <c r="HJR39" s="7"/>
      <c r="HJS39" s="7"/>
      <c r="HJT39" s="7"/>
      <c r="HJU39" s="7"/>
      <c r="HJV39" s="7"/>
      <c r="HJW39" s="7"/>
      <c r="HJX39" s="7"/>
      <c r="HJY39" s="7"/>
      <c r="HJZ39" s="7"/>
      <c r="HKA39" s="7"/>
      <c r="HKB39" s="7"/>
      <c r="HKC39" s="7"/>
      <c r="HKD39" s="7"/>
      <c r="HKE39" s="7"/>
      <c r="HKF39" s="7"/>
      <c r="HKG39" s="7"/>
      <c r="HKH39" s="7"/>
      <c r="HKI39" s="7"/>
      <c r="HKJ39" s="7"/>
      <c r="HKK39" s="7"/>
      <c r="HKL39" s="7"/>
      <c r="HKM39" s="7"/>
      <c r="HKN39" s="7"/>
      <c r="HKO39" s="7"/>
      <c r="HKP39" s="7"/>
      <c r="HKQ39" s="7"/>
      <c r="HKR39" s="7"/>
      <c r="HKS39" s="7"/>
      <c r="HKT39" s="7"/>
      <c r="HKU39" s="7"/>
      <c r="HKV39" s="7"/>
      <c r="HKW39" s="7"/>
      <c r="HKX39" s="7"/>
      <c r="HKY39" s="7"/>
      <c r="HKZ39" s="7"/>
      <c r="HLA39" s="7"/>
      <c r="HLB39" s="7"/>
      <c r="HLC39" s="7"/>
      <c r="HLD39" s="7"/>
      <c r="HLE39" s="7"/>
      <c r="HLF39" s="7"/>
      <c r="HLG39" s="7"/>
      <c r="HLH39" s="7"/>
      <c r="HLI39" s="7"/>
      <c r="HLJ39" s="7"/>
      <c r="HLK39" s="7"/>
      <c r="HLL39" s="7"/>
      <c r="HLM39" s="7"/>
      <c r="HLN39" s="7"/>
      <c r="HLO39" s="7"/>
      <c r="HLP39" s="7"/>
      <c r="HLQ39" s="7"/>
      <c r="HLR39" s="7"/>
      <c r="HLS39" s="7"/>
      <c r="HLT39" s="7"/>
      <c r="HLU39" s="7"/>
      <c r="HLV39" s="7"/>
      <c r="HLW39" s="7"/>
      <c r="HLX39" s="7"/>
      <c r="HLY39" s="7"/>
      <c r="HLZ39" s="7"/>
      <c r="HMA39" s="7"/>
      <c r="HMB39" s="7"/>
      <c r="HMC39" s="7"/>
      <c r="HMD39" s="7"/>
      <c r="HME39" s="7"/>
      <c r="HMF39" s="7"/>
      <c r="HMG39" s="7"/>
      <c r="HMH39" s="7"/>
      <c r="HMI39" s="7"/>
      <c r="HMJ39" s="7"/>
      <c r="HMK39" s="7"/>
      <c r="HML39" s="7"/>
      <c r="HMM39" s="7"/>
      <c r="HMN39" s="7"/>
      <c r="HMO39" s="7"/>
      <c r="HMP39" s="7"/>
      <c r="HMQ39" s="7"/>
      <c r="HMR39" s="7"/>
      <c r="HMS39" s="7"/>
      <c r="HMT39" s="7"/>
      <c r="HMU39" s="7"/>
      <c r="HMV39" s="7"/>
      <c r="HMW39" s="7"/>
      <c r="HMX39" s="7"/>
      <c r="HMY39" s="7"/>
      <c r="HMZ39" s="7"/>
      <c r="HNA39" s="7"/>
      <c r="HNB39" s="7"/>
      <c r="HNC39" s="7"/>
      <c r="HND39" s="7"/>
      <c r="HNE39" s="7"/>
      <c r="HNF39" s="7"/>
      <c r="HNG39" s="7"/>
      <c r="HNH39" s="7"/>
      <c r="HNI39" s="7"/>
      <c r="HNJ39" s="7"/>
      <c r="HNK39" s="7"/>
      <c r="HNL39" s="7"/>
      <c r="HNM39" s="7"/>
      <c r="HNN39" s="7"/>
      <c r="HNO39" s="7"/>
      <c r="HNP39" s="7"/>
      <c r="HNQ39" s="7"/>
      <c r="HNR39" s="7"/>
      <c r="HNS39" s="7"/>
      <c r="HNT39" s="7"/>
      <c r="HNU39" s="7"/>
      <c r="HNV39" s="7"/>
      <c r="HNW39" s="7"/>
      <c r="HNX39" s="7"/>
      <c r="HNY39" s="7"/>
      <c r="HNZ39" s="7"/>
      <c r="HOA39" s="7"/>
      <c r="HOB39" s="7"/>
      <c r="HOC39" s="7"/>
      <c r="HOD39" s="7"/>
      <c r="HOE39" s="7"/>
      <c r="HOF39" s="7"/>
      <c r="HOG39" s="7"/>
      <c r="HOH39" s="7"/>
      <c r="HOI39" s="7"/>
      <c r="HOJ39" s="7"/>
      <c r="HOK39" s="7"/>
      <c r="HOL39" s="7"/>
      <c r="HOM39" s="7"/>
      <c r="HON39" s="7"/>
      <c r="HOO39" s="7"/>
      <c r="HOP39" s="7"/>
      <c r="HOQ39" s="7"/>
      <c r="HOR39" s="7"/>
      <c r="HOS39" s="7"/>
      <c r="HOT39" s="7"/>
      <c r="HOU39" s="7"/>
      <c r="HOV39" s="7"/>
      <c r="HOW39" s="7"/>
      <c r="HOX39" s="7"/>
      <c r="HOY39" s="7"/>
      <c r="HOZ39" s="7"/>
      <c r="HPA39" s="7"/>
      <c r="HPB39" s="7"/>
      <c r="HPC39" s="7"/>
      <c r="HPD39" s="7"/>
      <c r="HPE39" s="7"/>
      <c r="HPF39" s="7"/>
      <c r="HPG39" s="7"/>
      <c r="HPH39" s="7"/>
      <c r="HPI39" s="7"/>
      <c r="HPJ39" s="7"/>
      <c r="HPK39" s="7"/>
      <c r="HPL39" s="7"/>
      <c r="HPM39" s="7"/>
      <c r="HPN39" s="7"/>
      <c r="HPO39" s="7"/>
      <c r="HPP39" s="7"/>
      <c r="HPQ39" s="7"/>
      <c r="HPR39" s="7"/>
      <c r="HPS39" s="7"/>
      <c r="HPT39" s="7"/>
      <c r="HPU39" s="7"/>
      <c r="HPV39" s="7"/>
      <c r="HPW39" s="7"/>
      <c r="HPX39" s="7"/>
      <c r="HPY39" s="7"/>
      <c r="HPZ39" s="7"/>
      <c r="HQA39" s="7"/>
      <c r="HQB39" s="7"/>
      <c r="HQC39" s="7"/>
      <c r="HQD39" s="7"/>
      <c r="HQE39" s="7"/>
      <c r="HQF39" s="7"/>
      <c r="HQG39" s="7"/>
      <c r="HQH39" s="7"/>
      <c r="HQI39" s="7"/>
      <c r="HQJ39" s="7"/>
      <c r="HQK39" s="7"/>
      <c r="HQL39" s="7"/>
      <c r="HQM39" s="7"/>
      <c r="HQN39" s="7"/>
      <c r="HQO39" s="7"/>
      <c r="HQP39" s="7"/>
      <c r="HQQ39" s="7"/>
      <c r="HQR39" s="7"/>
      <c r="HQS39" s="7"/>
      <c r="HQT39" s="7"/>
      <c r="HQU39" s="7"/>
      <c r="HQV39" s="7"/>
      <c r="HQW39" s="7"/>
      <c r="HQX39" s="7"/>
      <c r="HQY39" s="7"/>
      <c r="HQZ39" s="7"/>
      <c r="HRA39" s="7"/>
      <c r="HRB39" s="7"/>
      <c r="HRC39" s="7"/>
      <c r="HRD39" s="7"/>
      <c r="HRE39" s="7"/>
      <c r="HRF39" s="7"/>
      <c r="HRG39" s="7"/>
      <c r="HRH39" s="7"/>
      <c r="HRI39" s="7"/>
      <c r="HRJ39" s="7"/>
      <c r="HRK39" s="7"/>
      <c r="HRL39" s="7"/>
      <c r="HRM39" s="7"/>
      <c r="HRN39" s="7"/>
      <c r="HRO39" s="7"/>
      <c r="HRP39" s="7"/>
      <c r="HRQ39" s="7"/>
      <c r="HRR39" s="7"/>
      <c r="HRS39" s="7"/>
      <c r="HRT39" s="7"/>
      <c r="HRU39" s="7"/>
      <c r="HRV39" s="7"/>
      <c r="HRW39" s="7"/>
      <c r="HRX39" s="7"/>
      <c r="HRY39" s="7"/>
      <c r="HRZ39" s="7"/>
      <c r="HSA39" s="7"/>
      <c r="HSB39" s="7"/>
      <c r="HSC39" s="7"/>
      <c r="HSD39" s="7"/>
      <c r="HSE39" s="7"/>
      <c r="HSF39" s="7"/>
      <c r="HSH39" s="7"/>
      <c r="HSI39" s="7"/>
      <c r="HSJ39" s="7"/>
      <c r="HSK39" s="7"/>
      <c r="HSL39" s="7"/>
      <c r="HSM39" s="7"/>
      <c r="HSN39" s="7"/>
      <c r="HSO39" s="7"/>
      <c r="HSP39" s="7"/>
      <c r="HSQ39" s="7"/>
      <c r="HSR39" s="7"/>
      <c r="HSS39" s="7"/>
      <c r="HST39" s="7"/>
      <c r="HSU39" s="7"/>
      <c r="HSV39" s="7"/>
      <c r="HSW39" s="7"/>
      <c r="HSX39" s="7"/>
      <c r="HSY39" s="7"/>
      <c r="HSZ39" s="7"/>
      <c r="HTA39" s="7"/>
      <c r="HTB39" s="7"/>
      <c r="HTC39" s="7"/>
      <c r="HTD39" s="7"/>
      <c r="HTE39" s="7"/>
      <c r="HTF39" s="7"/>
      <c r="HTG39" s="7"/>
      <c r="HTH39" s="7"/>
      <c r="HTI39" s="7"/>
      <c r="HTJ39" s="7"/>
      <c r="HTK39" s="7"/>
      <c r="HTL39" s="7"/>
      <c r="HTM39" s="7"/>
      <c r="HTN39" s="7"/>
      <c r="HTO39" s="7"/>
      <c r="HTP39" s="7"/>
      <c r="HTQ39" s="7"/>
      <c r="HTR39" s="7"/>
      <c r="HTS39" s="7"/>
      <c r="HTT39" s="7"/>
      <c r="HTU39" s="7"/>
      <c r="HTV39" s="7"/>
      <c r="HTW39" s="7"/>
      <c r="HTX39" s="7"/>
      <c r="HTY39" s="7"/>
      <c r="HTZ39" s="7"/>
      <c r="HUA39" s="7"/>
      <c r="HUB39" s="7"/>
      <c r="HUC39" s="7"/>
      <c r="HUD39" s="7"/>
      <c r="HUE39" s="7"/>
      <c r="HUF39" s="7"/>
      <c r="HUG39" s="7"/>
      <c r="HUH39" s="7"/>
      <c r="HUI39" s="7"/>
      <c r="HUJ39" s="7"/>
      <c r="HUK39" s="7"/>
      <c r="HUL39" s="7"/>
      <c r="HUM39" s="7"/>
      <c r="HUN39" s="7"/>
      <c r="HUO39" s="7"/>
      <c r="HUP39" s="7"/>
      <c r="HUQ39" s="7"/>
      <c r="HUR39" s="7"/>
      <c r="HUS39" s="7"/>
      <c r="HUT39" s="7"/>
      <c r="HUU39" s="7"/>
      <c r="HUV39" s="7"/>
      <c r="HUW39" s="7"/>
      <c r="HUX39" s="7"/>
      <c r="HUY39" s="7"/>
      <c r="HUZ39" s="7"/>
      <c r="HVA39" s="7"/>
      <c r="HVB39" s="7"/>
      <c r="HVC39" s="7"/>
      <c r="HVD39" s="7"/>
      <c r="HVE39" s="7"/>
      <c r="HVF39" s="7"/>
      <c r="HVG39" s="7"/>
      <c r="HVH39" s="7"/>
      <c r="HVI39" s="7"/>
      <c r="HVJ39" s="7"/>
      <c r="HVK39" s="7"/>
      <c r="HVL39" s="7"/>
      <c r="HVM39" s="7"/>
      <c r="HVN39" s="7"/>
      <c r="HVO39" s="7"/>
      <c r="HVP39" s="7"/>
      <c r="HVQ39" s="7"/>
      <c r="HVR39" s="7"/>
      <c r="HVS39" s="7"/>
      <c r="HVT39" s="7"/>
      <c r="HVU39" s="7"/>
      <c r="HVV39" s="7"/>
      <c r="HVW39" s="7"/>
      <c r="HVX39" s="7"/>
      <c r="HVY39" s="7"/>
      <c r="HVZ39" s="7"/>
      <c r="HWA39" s="7"/>
      <c r="HWB39" s="7"/>
      <c r="HWC39" s="7"/>
      <c r="HWD39" s="7"/>
      <c r="HWE39" s="7"/>
      <c r="HWF39" s="7"/>
      <c r="HWG39" s="7"/>
      <c r="HWH39" s="7"/>
      <c r="HWI39" s="7"/>
      <c r="HWJ39" s="7"/>
      <c r="HWK39" s="7"/>
      <c r="HWL39" s="7"/>
      <c r="HWM39" s="7"/>
      <c r="HWN39" s="7"/>
      <c r="HWO39" s="7"/>
      <c r="HWP39" s="7"/>
      <c r="HWQ39" s="7"/>
      <c r="HWR39" s="7"/>
      <c r="HWS39" s="7"/>
      <c r="HWT39" s="7"/>
      <c r="HWU39" s="7"/>
      <c r="HWV39" s="7"/>
      <c r="HWW39" s="7"/>
      <c r="HWX39" s="7"/>
      <c r="HWY39" s="7"/>
      <c r="HWZ39" s="7"/>
      <c r="HXA39" s="7"/>
      <c r="HXB39" s="7"/>
      <c r="HXC39" s="7"/>
      <c r="HXD39" s="7"/>
      <c r="HXE39" s="7"/>
      <c r="HXF39" s="7"/>
      <c r="HXG39" s="7"/>
      <c r="HXH39" s="7"/>
      <c r="HXI39" s="7"/>
      <c r="HXJ39" s="7"/>
      <c r="HXK39" s="7"/>
      <c r="HXL39" s="7"/>
      <c r="HXM39" s="7"/>
      <c r="HXN39" s="7"/>
      <c r="HXO39" s="7"/>
      <c r="HXP39" s="7"/>
      <c r="HXQ39" s="7"/>
      <c r="HXR39" s="7"/>
      <c r="HXS39" s="7"/>
      <c r="HXT39" s="7"/>
      <c r="HXU39" s="7"/>
      <c r="HXV39" s="7"/>
      <c r="HXW39" s="7"/>
      <c r="HXX39" s="7"/>
      <c r="HXY39" s="7"/>
      <c r="HXZ39" s="7"/>
      <c r="HYA39" s="7"/>
      <c r="HYB39" s="7"/>
      <c r="HYC39" s="7"/>
      <c r="HYD39" s="7"/>
      <c r="HYE39" s="7"/>
      <c r="HYF39" s="7"/>
      <c r="HYG39" s="7"/>
      <c r="HYH39" s="7"/>
      <c r="HYI39" s="7"/>
      <c r="HYJ39" s="7"/>
      <c r="HYK39" s="7"/>
      <c r="HYL39" s="7"/>
      <c r="HYM39" s="7"/>
      <c r="HYN39" s="7"/>
      <c r="HYO39" s="7"/>
      <c r="HYP39" s="7"/>
      <c r="HYQ39" s="7"/>
      <c r="HYR39" s="7"/>
      <c r="HYS39" s="7"/>
      <c r="HYT39" s="7"/>
      <c r="HYU39" s="7"/>
      <c r="HYV39" s="7"/>
      <c r="HYW39" s="7"/>
      <c r="HYX39" s="7"/>
      <c r="HYY39" s="7"/>
      <c r="HYZ39" s="7"/>
      <c r="HZA39" s="7"/>
      <c r="HZB39" s="7"/>
      <c r="HZC39" s="7"/>
      <c r="HZD39" s="7"/>
      <c r="HZE39" s="7"/>
      <c r="HZF39" s="7"/>
      <c r="HZG39" s="7"/>
      <c r="HZH39" s="7"/>
      <c r="HZI39" s="7"/>
      <c r="HZJ39" s="7"/>
      <c r="HZK39" s="7"/>
      <c r="HZL39" s="7"/>
      <c r="HZM39" s="7"/>
      <c r="HZN39" s="7"/>
      <c r="HZO39" s="7"/>
      <c r="HZP39" s="7"/>
      <c r="HZQ39" s="7"/>
      <c r="HZR39" s="7"/>
      <c r="HZS39" s="7"/>
      <c r="HZT39" s="7"/>
      <c r="HZU39" s="7"/>
      <c r="HZV39" s="7"/>
      <c r="HZW39" s="7"/>
      <c r="HZX39" s="7"/>
      <c r="HZY39" s="7"/>
      <c r="HZZ39" s="7"/>
      <c r="IAA39" s="7"/>
      <c r="IAB39" s="7"/>
      <c r="IAC39" s="7"/>
      <c r="IAD39" s="7"/>
      <c r="IAE39" s="7"/>
      <c r="IAF39" s="7"/>
      <c r="IAG39" s="7"/>
      <c r="IAH39" s="7"/>
      <c r="IAI39" s="7"/>
      <c r="IAJ39" s="7"/>
      <c r="IAK39" s="7"/>
      <c r="IAL39" s="7"/>
      <c r="IAM39" s="7"/>
      <c r="IAN39" s="7"/>
      <c r="IAO39" s="7"/>
      <c r="IAP39" s="7"/>
      <c r="IAQ39" s="7"/>
      <c r="IAR39" s="7"/>
      <c r="IAS39" s="7"/>
      <c r="IAT39" s="7"/>
      <c r="IAU39" s="7"/>
      <c r="IAV39" s="7"/>
      <c r="IAW39" s="7"/>
      <c r="IAX39" s="7"/>
      <c r="IAY39" s="7"/>
      <c r="IAZ39" s="7"/>
      <c r="IBA39" s="7"/>
      <c r="IBB39" s="7"/>
      <c r="IBC39" s="7"/>
      <c r="IBD39" s="7"/>
      <c r="IBE39" s="7"/>
      <c r="IBF39" s="7"/>
      <c r="IBG39" s="7"/>
      <c r="IBH39" s="7"/>
      <c r="IBI39" s="7"/>
      <c r="IBJ39" s="7"/>
      <c r="IBK39" s="7"/>
      <c r="IBL39" s="7"/>
      <c r="IBM39" s="7"/>
      <c r="IBN39" s="7"/>
      <c r="IBO39" s="7"/>
      <c r="IBP39" s="7"/>
      <c r="IBQ39" s="7"/>
      <c r="IBR39" s="7"/>
      <c r="IBS39" s="7"/>
      <c r="IBT39" s="7"/>
      <c r="IBU39" s="7"/>
      <c r="IBV39" s="7"/>
      <c r="IBW39" s="7"/>
      <c r="IBX39" s="7"/>
      <c r="IBY39" s="7"/>
      <c r="IBZ39" s="7"/>
      <c r="ICA39" s="7"/>
      <c r="ICB39" s="7"/>
      <c r="ICD39" s="7"/>
      <c r="ICE39" s="7"/>
      <c r="ICF39" s="7"/>
      <c r="ICG39" s="7"/>
      <c r="ICH39" s="7"/>
      <c r="ICI39" s="7"/>
      <c r="ICJ39" s="7"/>
      <c r="ICK39" s="7"/>
      <c r="ICL39" s="7"/>
      <c r="ICM39" s="7"/>
      <c r="ICN39" s="7"/>
      <c r="ICO39" s="7"/>
      <c r="ICP39" s="7"/>
      <c r="ICQ39" s="7"/>
      <c r="ICR39" s="7"/>
      <c r="ICS39" s="7"/>
      <c r="ICT39" s="7"/>
      <c r="ICU39" s="7"/>
      <c r="ICV39" s="7"/>
      <c r="ICW39" s="7"/>
      <c r="ICX39" s="7"/>
      <c r="ICY39" s="7"/>
      <c r="ICZ39" s="7"/>
      <c r="IDA39" s="7"/>
      <c r="IDB39" s="7"/>
      <c r="IDC39" s="7"/>
      <c r="IDD39" s="7"/>
      <c r="IDE39" s="7"/>
      <c r="IDF39" s="7"/>
      <c r="IDG39" s="7"/>
      <c r="IDH39" s="7"/>
      <c r="IDI39" s="7"/>
      <c r="IDJ39" s="7"/>
      <c r="IDK39" s="7"/>
      <c r="IDL39" s="7"/>
      <c r="IDM39" s="7"/>
      <c r="IDN39" s="7"/>
      <c r="IDO39" s="7"/>
      <c r="IDP39" s="7"/>
      <c r="IDQ39" s="7"/>
      <c r="IDR39" s="7"/>
      <c r="IDS39" s="7"/>
      <c r="IDT39" s="7"/>
      <c r="IDU39" s="7"/>
      <c r="IDV39" s="7"/>
      <c r="IDW39" s="7"/>
      <c r="IDX39" s="7"/>
      <c r="IDY39" s="7"/>
      <c r="IDZ39" s="7"/>
      <c r="IEA39" s="7"/>
      <c r="IEB39" s="7"/>
      <c r="IEC39" s="7"/>
      <c r="IED39" s="7"/>
      <c r="IEE39" s="7"/>
      <c r="IEF39" s="7"/>
      <c r="IEG39" s="7"/>
      <c r="IEH39" s="7"/>
      <c r="IEI39" s="7"/>
      <c r="IEJ39" s="7"/>
      <c r="IEK39" s="7"/>
      <c r="IEL39" s="7"/>
      <c r="IEM39" s="7"/>
      <c r="IEN39" s="7"/>
      <c r="IEO39" s="7"/>
      <c r="IEP39" s="7"/>
      <c r="IEQ39" s="7"/>
      <c r="IER39" s="7"/>
      <c r="IES39" s="7"/>
      <c r="IET39" s="7"/>
      <c r="IEU39" s="7"/>
      <c r="IEV39" s="7"/>
      <c r="IEW39" s="7"/>
      <c r="IEX39" s="7"/>
      <c r="IEY39" s="7"/>
      <c r="IEZ39" s="7"/>
      <c r="IFA39" s="7"/>
      <c r="IFB39" s="7"/>
      <c r="IFC39" s="7"/>
      <c r="IFD39" s="7"/>
      <c r="IFE39" s="7"/>
      <c r="IFF39" s="7"/>
      <c r="IFG39" s="7"/>
      <c r="IFH39" s="7"/>
      <c r="IFI39" s="7"/>
      <c r="IFJ39" s="7"/>
      <c r="IFK39" s="7"/>
      <c r="IFL39" s="7"/>
      <c r="IFM39" s="7"/>
      <c r="IFN39" s="7"/>
      <c r="IFO39" s="7"/>
      <c r="IFP39" s="7"/>
      <c r="IFQ39" s="7"/>
      <c r="IFR39" s="7"/>
      <c r="IFS39" s="7"/>
      <c r="IFT39" s="7"/>
      <c r="IFU39" s="7"/>
      <c r="IFV39" s="7"/>
      <c r="IFW39" s="7"/>
      <c r="IFX39" s="7"/>
      <c r="IFY39" s="7"/>
      <c r="IFZ39" s="7"/>
      <c r="IGA39" s="7"/>
      <c r="IGB39" s="7"/>
      <c r="IGC39" s="7"/>
      <c r="IGD39" s="7"/>
      <c r="IGE39" s="7"/>
      <c r="IGF39" s="7"/>
      <c r="IGG39" s="7"/>
      <c r="IGH39" s="7"/>
      <c r="IGI39" s="7"/>
      <c r="IGJ39" s="7"/>
      <c r="IGK39" s="7"/>
      <c r="IGL39" s="7"/>
      <c r="IGM39" s="7"/>
      <c r="IGN39" s="7"/>
      <c r="IGO39" s="7"/>
      <c r="IGP39" s="7"/>
      <c r="IGQ39" s="7"/>
      <c r="IGR39" s="7"/>
      <c r="IGS39" s="7"/>
      <c r="IGT39" s="7"/>
      <c r="IGU39" s="7"/>
      <c r="IGV39" s="7"/>
      <c r="IGW39" s="7"/>
      <c r="IGX39" s="7"/>
      <c r="IGY39" s="7"/>
      <c r="IGZ39" s="7"/>
      <c r="IHA39" s="7"/>
      <c r="IHB39" s="7"/>
      <c r="IHC39" s="7"/>
      <c r="IHD39" s="7"/>
      <c r="IHE39" s="7"/>
      <c r="IHF39" s="7"/>
      <c r="IHG39" s="7"/>
      <c r="IHH39" s="7"/>
      <c r="IHI39" s="7"/>
      <c r="IHJ39" s="7"/>
      <c r="IHK39" s="7"/>
      <c r="IHL39" s="7"/>
      <c r="IHM39" s="7"/>
      <c r="IHN39" s="7"/>
      <c r="IHO39" s="7"/>
      <c r="IHP39" s="7"/>
      <c r="IHQ39" s="7"/>
      <c r="IHR39" s="7"/>
      <c r="IHS39" s="7"/>
      <c r="IHT39" s="7"/>
      <c r="IHU39" s="7"/>
      <c r="IHV39" s="7"/>
      <c r="IHW39" s="7"/>
      <c r="IHX39" s="7"/>
      <c r="IHY39" s="7"/>
      <c r="IHZ39" s="7"/>
      <c r="IIA39" s="7"/>
      <c r="IIB39" s="7"/>
      <c r="IIC39" s="7"/>
      <c r="IID39" s="7"/>
      <c r="IIE39" s="7"/>
      <c r="IIF39" s="7"/>
      <c r="IIG39" s="7"/>
      <c r="IIH39" s="7"/>
      <c r="III39" s="7"/>
      <c r="IIJ39" s="7"/>
      <c r="IIK39" s="7"/>
      <c r="IIL39" s="7"/>
      <c r="IIM39" s="7"/>
      <c r="IIN39" s="7"/>
      <c r="IIO39" s="7"/>
      <c r="IIP39" s="7"/>
      <c r="IIQ39" s="7"/>
      <c r="IIR39" s="7"/>
      <c r="IIS39" s="7"/>
      <c r="IIT39" s="7"/>
      <c r="IIU39" s="7"/>
      <c r="IIV39" s="7"/>
      <c r="IIW39" s="7"/>
      <c r="IIX39" s="7"/>
      <c r="IIY39" s="7"/>
      <c r="IIZ39" s="7"/>
      <c r="IJA39" s="7"/>
      <c r="IJB39" s="7"/>
      <c r="IJC39" s="7"/>
      <c r="IJD39" s="7"/>
      <c r="IJE39" s="7"/>
      <c r="IJF39" s="7"/>
      <c r="IJG39" s="7"/>
      <c r="IJH39" s="7"/>
      <c r="IJI39" s="7"/>
      <c r="IJJ39" s="7"/>
      <c r="IJK39" s="7"/>
      <c r="IJL39" s="7"/>
      <c r="IJM39" s="7"/>
      <c r="IJN39" s="7"/>
      <c r="IJO39" s="7"/>
      <c r="IJP39" s="7"/>
      <c r="IJQ39" s="7"/>
      <c r="IJR39" s="7"/>
      <c r="IJS39" s="7"/>
      <c r="IJT39" s="7"/>
      <c r="IJU39" s="7"/>
      <c r="IJV39" s="7"/>
      <c r="IJW39" s="7"/>
      <c r="IJX39" s="7"/>
      <c r="IJY39" s="7"/>
      <c r="IJZ39" s="7"/>
      <c r="IKA39" s="7"/>
      <c r="IKB39" s="7"/>
      <c r="IKC39" s="7"/>
      <c r="IKD39" s="7"/>
      <c r="IKE39" s="7"/>
      <c r="IKF39" s="7"/>
      <c r="IKG39" s="7"/>
      <c r="IKH39" s="7"/>
      <c r="IKI39" s="7"/>
      <c r="IKJ39" s="7"/>
      <c r="IKK39" s="7"/>
      <c r="IKL39" s="7"/>
      <c r="IKM39" s="7"/>
      <c r="IKN39" s="7"/>
      <c r="IKO39" s="7"/>
      <c r="IKP39" s="7"/>
      <c r="IKQ39" s="7"/>
      <c r="IKR39" s="7"/>
      <c r="IKS39" s="7"/>
      <c r="IKT39" s="7"/>
      <c r="IKU39" s="7"/>
      <c r="IKV39" s="7"/>
      <c r="IKW39" s="7"/>
      <c r="IKX39" s="7"/>
      <c r="IKY39" s="7"/>
      <c r="IKZ39" s="7"/>
      <c r="ILA39" s="7"/>
      <c r="ILB39" s="7"/>
      <c r="ILC39" s="7"/>
      <c r="ILD39" s="7"/>
      <c r="ILE39" s="7"/>
      <c r="ILF39" s="7"/>
      <c r="ILG39" s="7"/>
      <c r="ILH39" s="7"/>
      <c r="ILI39" s="7"/>
      <c r="ILJ39" s="7"/>
      <c r="ILK39" s="7"/>
      <c r="ILL39" s="7"/>
      <c r="ILM39" s="7"/>
      <c r="ILN39" s="7"/>
      <c r="ILO39" s="7"/>
      <c r="ILP39" s="7"/>
      <c r="ILQ39" s="7"/>
      <c r="ILR39" s="7"/>
      <c r="ILS39" s="7"/>
      <c r="ILT39" s="7"/>
      <c r="ILU39" s="7"/>
      <c r="ILV39" s="7"/>
      <c r="ILW39" s="7"/>
      <c r="ILX39" s="7"/>
      <c r="ILZ39" s="7"/>
      <c r="IMA39" s="7"/>
      <c r="IMB39" s="7"/>
      <c r="IMC39" s="7"/>
      <c r="IMD39" s="7"/>
      <c r="IME39" s="7"/>
      <c r="IMF39" s="7"/>
      <c r="IMG39" s="7"/>
      <c r="IMH39" s="7"/>
      <c r="IMI39" s="7"/>
      <c r="IMJ39" s="7"/>
      <c r="IMK39" s="7"/>
      <c r="IML39" s="7"/>
      <c r="IMM39" s="7"/>
      <c r="IMN39" s="7"/>
      <c r="IMO39" s="7"/>
      <c r="IMP39" s="7"/>
      <c r="IMQ39" s="7"/>
      <c r="IMR39" s="7"/>
      <c r="IMS39" s="7"/>
      <c r="IMT39" s="7"/>
      <c r="IMU39" s="7"/>
      <c r="IMV39" s="7"/>
      <c r="IMW39" s="7"/>
      <c r="IMX39" s="7"/>
      <c r="IMY39" s="7"/>
      <c r="IMZ39" s="7"/>
      <c r="INA39" s="7"/>
      <c r="INB39" s="7"/>
      <c r="INC39" s="7"/>
      <c r="IND39" s="7"/>
      <c r="INE39" s="7"/>
      <c r="INF39" s="7"/>
      <c r="ING39" s="7"/>
      <c r="INH39" s="7"/>
      <c r="INI39" s="7"/>
      <c r="INJ39" s="7"/>
      <c r="INK39" s="7"/>
      <c r="INL39" s="7"/>
      <c r="INM39" s="7"/>
      <c r="INN39" s="7"/>
      <c r="INO39" s="7"/>
      <c r="INP39" s="7"/>
      <c r="INQ39" s="7"/>
      <c r="INR39" s="7"/>
      <c r="INS39" s="7"/>
      <c r="INT39" s="7"/>
      <c r="INU39" s="7"/>
      <c r="INV39" s="7"/>
      <c r="INW39" s="7"/>
      <c r="INX39" s="7"/>
      <c r="INY39" s="7"/>
      <c r="INZ39" s="7"/>
      <c r="IOA39" s="7"/>
      <c r="IOB39" s="7"/>
      <c r="IOC39" s="7"/>
      <c r="IOD39" s="7"/>
      <c r="IOE39" s="7"/>
      <c r="IOF39" s="7"/>
      <c r="IOG39" s="7"/>
      <c r="IOH39" s="7"/>
      <c r="IOI39" s="7"/>
      <c r="IOJ39" s="7"/>
      <c r="IOK39" s="7"/>
      <c r="IOL39" s="7"/>
      <c r="IOM39" s="7"/>
      <c r="ION39" s="7"/>
      <c r="IOO39" s="7"/>
      <c r="IOP39" s="7"/>
      <c r="IOQ39" s="7"/>
      <c r="IOR39" s="7"/>
      <c r="IOS39" s="7"/>
      <c r="IOT39" s="7"/>
      <c r="IOU39" s="7"/>
      <c r="IOV39" s="7"/>
      <c r="IOW39" s="7"/>
      <c r="IOX39" s="7"/>
      <c r="IOY39" s="7"/>
      <c r="IOZ39" s="7"/>
      <c r="IPA39" s="7"/>
      <c r="IPB39" s="7"/>
      <c r="IPC39" s="7"/>
      <c r="IPD39" s="7"/>
      <c r="IPE39" s="7"/>
      <c r="IPF39" s="7"/>
      <c r="IPG39" s="7"/>
      <c r="IPH39" s="7"/>
      <c r="IPI39" s="7"/>
      <c r="IPJ39" s="7"/>
      <c r="IPK39" s="7"/>
      <c r="IPL39" s="7"/>
      <c r="IPM39" s="7"/>
      <c r="IPN39" s="7"/>
      <c r="IPO39" s="7"/>
      <c r="IPP39" s="7"/>
      <c r="IPQ39" s="7"/>
      <c r="IPR39" s="7"/>
      <c r="IPS39" s="7"/>
      <c r="IPT39" s="7"/>
      <c r="IPU39" s="7"/>
      <c r="IPV39" s="7"/>
      <c r="IPW39" s="7"/>
      <c r="IPX39" s="7"/>
      <c r="IPY39" s="7"/>
      <c r="IPZ39" s="7"/>
      <c r="IQA39" s="7"/>
      <c r="IQB39" s="7"/>
      <c r="IQC39" s="7"/>
      <c r="IQD39" s="7"/>
      <c r="IQE39" s="7"/>
      <c r="IQF39" s="7"/>
      <c r="IQG39" s="7"/>
      <c r="IQH39" s="7"/>
      <c r="IQI39" s="7"/>
      <c r="IQJ39" s="7"/>
      <c r="IQK39" s="7"/>
      <c r="IQL39" s="7"/>
      <c r="IQM39" s="7"/>
      <c r="IQN39" s="7"/>
      <c r="IQO39" s="7"/>
      <c r="IQP39" s="7"/>
      <c r="IQQ39" s="7"/>
      <c r="IQR39" s="7"/>
      <c r="IQS39" s="7"/>
      <c r="IQT39" s="7"/>
      <c r="IQU39" s="7"/>
      <c r="IQV39" s="7"/>
      <c r="IQW39" s="7"/>
      <c r="IQX39" s="7"/>
      <c r="IQY39" s="7"/>
      <c r="IQZ39" s="7"/>
      <c r="IRA39" s="7"/>
      <c r="IRB39" s="7"/>
      <c r="IRC39" s="7"/>
      <c r="IRD39" s="7"/>
      <c r="IRE39" s="7"/>
      <c r="IRF39" s="7"/>
      <c r="IRG39" s="7"/>
      <c r="IRH39" s="7"/>
      <c r="IRI39" s="7"/>
      <c r="IRJ39" s="7"/>
      <c r="IRK39" s="7"/>
      <c r="IRL39" s="7"/>
      <c r="IRM39" s="7"/>
      <c r="IRN39" s="7"/>
      <c r="IRO39" s="7"/>
      <c r="IRP39" s="7"/>
      <c r="IRQ39" s="7"/>
      <c r="IRR39" s="7"/>
      <c r="IRS39" s="7"/>
      <c r="IRT39" s="7"/>
      <c r="IRU39" s="7"/>
      <c r="IRV39" s="7"/>
      <c r="IRW39" s="7"/>
      <c r="IRX39" s="7"/>
      <c r="IRY39" s="7"/>
      <c r="IRZ39" s="7"/>
      <c r="ISA39" s="7"/>
      <c r="ISB39" s="7"/>
      <c r="ISC39" s="7"/>
      <c r="ISD39" s="7"/>
      <c r="ISE39" s="7"/>
      <c r="ISF39" s="7"/>
      <c r="ISG39" s="7"/>
      <c r="ISH39" s="7"/>
      <c r="ISI39" s="7"/>
      <c r="ISJ39" s="7"/>
      <c r="ISK39" s="7"/>
      <c r="ISL39" s="7"/>
      <c r="ISM39" s="7"/>
      <c r="ISN39" s="7"/>
      <c r="ISO39" s="7"/>
      <c r="ISP39" s="7"/>
      <c r="ISQ39" s="7"/>
      <c r="ISR39" s="7"/>
      <c r="ISS39" s="7"/>
      <c r="IST39" s="7"/>
      <c r="ISU39" s="7"/>
      <c r="ISV39" s="7"/>
      <c r="ISW39" s="7"/>
      <c r="ISX39" s="7"/>
      <c r="ISY39" s="7"/>
      <c r="ISZ39" s="7"/>
      <c r="ITA39" s="7"/>
      <c r="ITB39" s="7"/>
      <c r="ITC39" s="7"/>
      <c r="ITD39" s="7"/>
      <c r="ITE39" s="7"/>
      <c r="ITF39" s="7"/>
      <c r="ITG39" s="7"/>
      <c r="ITH39" s="7"/>
      <c r="ITI39" s="7"/>
      <c r="ITJ39" s="7"/>
      <c r="ITK39" s="7"/>
      <c r="ITL39" s="7"/>
      <c r="ITM39" s="7"/>
      <c r="ITN39" s="7"/>
      <c r="ITO39" s="7"/>
      <c r="ITP39" s="7"/>
      <c r="ITQ39" s="7"/>
      <c r="ITR39" s="7"/>
      <c r="ITS39" s="7"/>
      <c r="ITT39" s="7"/>
      <c r="ITU39" s="7"/>
      <c r="ITV39" s="7"/>
      <c r="ITW39" s="7"/>
      <c r="ITX39" s="7"/>
      <c r="ITY39" s="7"/>
      <c r="ITZ39" s="7"/>
      <c r="IUA39" s="7"/>
      <c r="IUB39" s="7"/>
      <c r="IUC39" s="7"/>
      <c r="IUD39" s="7"/>
      <c r="IUE39" s="7"/>
      <c r="IUF39" s="7"/>
      <c r="IUG39" s="7"/>
      <c r="IUH39" s="7"/>
      <c r="IUI39" s="7"/>
      <c r="IUJ39" s="7"/>
      <c r="IUK39" s="7"/>
      <c r="IUL39" s="7"/>
      <c r="IUM39" s="7"/>
      <c r="IUN39" s="7"/>
      <c r="IUO39" s="7"/>
      <c r="IUP39" s="7"/>
      <c r="IUQ39" s="7"/>
      <c r="IUR39" s="7"/>
      <c r="IUS39" s="7"/>
      <c r="IUT39" s="7"/>
      <c r="IUU39" s="7"/>
      <c r="IUV39" s="7"/>
      <c r="IUW39" s="7"/>
      <c r="IUX39" s="7"/>
      <c r="IUY39" s="7"/>
      <c r="IUZ39" s="7"/>
      <c r="IVA39" s="7"/>
      <c r="IVB39" s="7"/>
      <c r="IVC39" s="7"/>
      <c r="IVD39" s="7"/>
      <c r="IVE39" s="7"/>
      <c r="IVF39" s="7"/>
      <c r="IVG39" s="7"/>
      <c r="IVH39" s="7"/>
      <c r="IVI39" s="7"/>
      <c r="IVJ39" s="7"/>
      <c r="IVK39" s="7"/>
      <c r="IVL39" s="7"/>
      <c r="IVM39" s="7"/>
      <c r="IVN39" s="7"/>
      <c r="IVO39" s="7"/>
      <c r="IVP39" s="7"/>
      <c r="IVQ39" s="7"/>
      <c r="IVR39" s="7"/>
      <c r="IVS39" s="7"/>
      <c r="IVT39" s="7"/>
      <c r="IVV39" s="7"/>
      <c r="IVW39" s="7"/>
      <c r="IVX39" s="7"/>
      <c r="IVY39" s="7"/>
      <c r="IVZ39" s="7"/>
      <c r="IWA39" s="7"/>
      <c r="IWB39" s="7"/>
      <c r="IWC39" s="7"/>
      <c r="IWD39" s="7"/>
      <c r="IWE39" s="7"/>
      <c r="IWF39" s="7"/>
      <c r="IWG39" s="7"/>
      <c r="IWH39" s="7"/>
      <c r="IWI39" s="7"/>
      <c r="IWJ39" s="7"/>
      <c r="IWK39" s="7"/>
      <c r="IWL39" s="7"/>
      <c r="IWM39" s="7"/>
      <c r="IWN39" s="7"/>
      <c r="IWO39" s="7"/>
      <c r="IWP39" s="7"/>
      <c r="IWQ39" s="7"/>
      <c r="IWR39" s="7"/>
      <c r="IWS39" s="7"/>
      <c r="IWT39" s="7"/>
      <c r="IWU39" s="7"/>
      <c r="IWV39" s="7"/>
      <c r="IWW39" s="7"/>
      <c r="IWX39" s="7"/>
      <c r="IWY39" s="7"/>
      <c r="IWZ39" s="7"/>
      <c r="IXA39" s="7"/>
      <c r="IXB39" s="7"/>
      <c r="IXC39" s="7"/>
      <c r="IXD39" s="7"/>
      <c r="IXE39" s="7"/>
      <c r="IXF39" s="7"/>
      <c r="IXG39" s="7"/>
      <c r="IXH39" s="7"/>
      <c r="IXI39" s="7"/>
      <c r="IXJ39" s="7"/>
      <c r="IXK39" s="7"/>
      <c r="IXL39" s="7"/>
      <c r="IXM39" s="7"/>
      <c r="IXN39" s="7"/>
      <c r="IXO39" s="7"/>
      <c r="IXP39" s="7"/>
      <c r="IXQ39" s="7"/>
      <c r="IXR39" s="7"/>
      <c r="IXS39" s="7"/>
      <c r="IXT39" s="7"/>
      <c r="IXU39" s="7"/>
      <c r="IXV39" s="7"/>
      <c r="IXW39" s="7"/>
      <c r="IXX39" s="7"/>
      <c r="IXY39" s="7"/>
      <c r="IXZ39" s="7"/>
      <c r="IYA39" s="7"/>
      <c r="IYB39" s="7"/>
      <c r="IYC39" s="7"/>
      <c r="IYD39" s="7"/>
      <c r="IYE39" s="7"/>
      <c r="IYF39" s="7"/>
      <c r="IYG39" s="7"/>
      <c r="IYH39" s="7"/>
      <c r="IYI39" s="7"/>
      <c r="IYJ39" s="7"/>
      <c r="IYK39" s="7"/>
      <c r="IYL39" s="7"/>
      <c r="IYM39" s="7"/>
      <c r="IYN39" s="7"/>
      <c r="IYO39" s="7"/>
      <c r="IYP39" s="7"/>
      <c r="IYQ39" s="7"/>
      <c r="IYR39" s="7"/>
      <c r="IYS39" s="7"/>
      <c r="IYT39" s="7"/>
      <c r="IYU39" s="7"/>
      <c r="IYV39" s="7"/>
      <c r="IYW39" s="7"/>
      <c r="IYX39" s="7"/>
      <c r="IYY39" s="7"/>
      <c r="IYZ39" s="7"/>
      <c r="IZA39" s="7"/>
      <c r="IZB39" s="7"/>
      <c r="IZC39" s="7"/>
      <c r="IZD39" s="7"/>
      <c r="IZE39" s="7"/>
      <c r="IZF39" s="7"/>
      <c r="IZG39" s="7"/>
      <c r="IZH39" s="7"/>
      <c r="IZI39" s="7"/>
      <c r="IZJ39" s="7"/>
      <c r="IZK39" s="7"/>
      <c r="IZL39" s="7"/>
      <c r="IZM39" s="7"/>
      <c r="IZN39" s="7"/>
      <c r="IZO39" s="7"/>
      <c r="IZP39" s="7"/>
      <c r="IZQ39" s="7"/>
      <c r="IZR39" s="7"/>
      <c r="IZS39" s="7"/>
      <c r="IZT39" s="7"/>
      <c r="IZU39" s="7"/>
      <c r="IZV39" s="7"/>
      <c r="IZW39" s="7"/>
      <c r="IZX39" s="7"/>
      <c r="IZY39" s="7"/>
      <c r="IZZ39" s="7"/>
      <c r="JAA39" s="7"/>
      <c r="JAB39" s="7"/>
      <c r="JAC39" s="7"/>
      <c r="JAD39" s="7"/>
      <c r="JAE39" s="7"/>
      <c r="JAF39" s="7"/>
      <c r="JAG39" s="7"/>
      <c r="JAH39" s="7"/>
      <c r="JAI39" s="7"/>
      <c r="JAJ39" s="7"/>
      <c r="JAK39" s="7"/>
      <c r="JAL39" s="7"/>
      <c r="JAM39" s="7"/>
      <c r="JAN39" s="7"/>
      <c r="JAO39" s="7"/>
      <c r="JAP39" s="7"/>
      <c r="JAQ39" s="7"/>
      <c r="JAR39" s="7"/>
      <c r="JAS39" s="7"/>
      <c r="JAT39" s="7"/>
      <c r="JAU39" s="7"/>
      <c r="JAV39" s="7"/>
      <c r="JAW39" s="7"/>
      <c r="JAX39" s="7"/>
      <c r="JAY39" s="7"/>
      <c r="JAZ39" s="7"/>
      <c r="JBA39" s="7"/>
      <c r="JBB39" s="7"/>
      <c r="JBC39" s="7"/>
      <c r="JBD39" s="7"/>
      <c r="JBE39" s="7"/>
      <c r="JBF39" s="7"/>
      <c r="JBG39" s="7"/>
      <c r="JBH39" s="7"/>
      <c r="JBI39" s="7"/>
      <c r="JBJ39" s="7"/>
      <c r="JBK39" s="7"/>
      <c r="JBL39" s="7"/>
      <c r="JBM39" s="7"/>
      <c r="JBN39" s="7"/>
      <c r="JBO39" s="7"/>
      <c r="JBP39" s="7"/>
      <c r="JBQ39" s="7"/>
      <c r="JBR39" s="7"/>
      <c r="JBS39" s="7"/>
      <c r="JBT39" s="7"/>
      <c r="JBU39" s="7"/>
      <c r="JBV39" s="7"/>
      <c r="JBW39" s="7"/>
      <c r="JBX39" s="7"/>
      <c r="JBY39" s="7"/>
      <c r="JBZ39" s="7"/>
      <c r="JCA39" s="7"/>
      <c r="JCB39" s="7"/>
      <c r="JCC39" s="7"/>
      <c r="JCD39" s="7"/>
      <c r="JCE39" s="7"/>
      <c r="JCF39" s="7"/>
      <c r="JCG39" s="7"/>
      <c r="JCH39" s="7"/>
      <c r="JCI39" s="7"/>
      <c r="JCJ39" s="7"/>
      <c r="JCK39" s="7"/>
      <c r="JCL39" s="7"/>
      <c r="JCM39" s="7"/>
      <c r="JCN39" s="7"/>
      <c r="JCO39" s="7"/>
      <c r="JCP39" s="7"/>
      <c r="JCQ39" s="7"/>
      <c r="JCR39" s="7"/>
      <c r="JCS39" s="7"/>
      <c r="JCT39" s="7"/>
      <c r="JCU39" s="7"/>
      <c r="JCV39" s="7"/>
      <c r="JCW39" s="7"/>
      <c r="JCX39" s="7"/>
      <c r="JCY39" s="7"/>
      <c r="JCZ39" s="7"/>
      <c r="JDA39" s="7"/>
      <c r="JDB39" s="7"/>
      <c r="JDC39" s="7"/>
      <c r="JDD39" s="7"/>
      <c r="JDE39" s="7"/>
      <c r="JDF39" s="7"/>
      <c r="JDG39" s="7"/>
      <c r="JDH39" s="7"/>
      <c r="JDI39" s="7"/>
      <c r="JDJ39" s="7"/>
      <c r="JDK39" s="7"/>
      <c r="JDL39" s="7"/>
      <c r="JDM39" s="7"/>
      <c r="JDN39" s="7"/>
      <c r="JDO39" s="7"/>
      <c r="JDP39" s="7"/>
      <c r="JDQ39" s="7"/>
      <c r="JDR39" s="7"/>
      <c r="JDS39" s="7"/>
      <c r="JDT39" s="7"/>
      <c r="JDU39" s="7"/>
      <c r="JDV39" s="7"/>
      <c r="JDW39" s="7"/>
      <c r="JDX39" s="7"/>
      <c r="JDY39" s="7"/>
      <c r="JDZ39" s="7"/>
      <c r="JEA39" s="7"/>
      <c r="JEB39" s="7"/>
      <c r="JEC39" s="7"/>
      <c r="JED39" s="7"/>
      <c r="JEE39" s="7"/>
      <c r="JEF39" s="7"/>
      <c r="JEG39" s="7"/>
      <c r="JEH39" s="7"/>
      <c r="JEI39" s="7"/>
      <c r="JEJ39" s="7"/>
      <c r="JEK39" s="7"/>
      <c r="JEL39" s="7"/>
      <c r="JEM39" s="7"/>
      <c r="JEN39" s="7"/>
      <c r="JEO39" s="7"/>
      <c r="JEP39" s="7"/>
      <c r="JEQ39" s="7"/>
      <c r="JER39" s="7"/>
      <c r="JES39" s="7"/>
      <c r="JET39" s="7"/>
      <c r="JEU39" s="7"/>
      <c r="JEV39" s="7"/>
      <c r="JEW39" s="7"/>
      <c r="JEX39" s="7"/>
      <c r="JEY39" s="7"/>
      <c r="JEZ39" s="7"/>
      <c r="JFA39" s="7"/>
      <c r="JFB39" s="7"/>
      <c r="JFC39" s="7"/>
      <c r="JFD39" s="7"/>
      <c r="JFE39" s="7"/>
      <c r="JFF39" s="7"/>
      <c r="JFG39" s="7"/>
      <c r="JFH39" s="7"/>
      <c r="JFI39" s="7"/>
      <c r="JFJ39" s="7"/>
      <c r="JFK39" s="7"/>
      <c r="JFL39" s="7"/>
      <c r="JFM39" s="7"/>
      <c r="JFN39" s="7"/>
      <c r="JFO39" s="7"/>
      <c r="JFP39" s="7"/>
      <c r="JFR39" s="7"/>
      <c r="JFS39" s="7"/>
      <c r="JFT39" s="7"/>
      <c r="JFU39" s="7"/>
      <c r="JFV39" s="7"/>
      <c r="JFW39" s="7"/>
      <c r="JFX39" s="7"/>
      <c r="JFY39" s="7"/>
      <c r="JFZ39" s="7"/>
      <c r="JGA39" s="7"/>
      <c r="JGB39" s="7"/>
      <c r="JGC39" s="7"/>
      <c r="JGD39" s="7"/>
      <c r="JGE39" s="7"/>
      <c r="JGF39" s="7"/>
      <c r="JGG39" s="7"/>
      <c r="JGH39" s="7"/>
      <c r="JGI39" s="7"/>
      <c r="JGJ39" s="7"/>
      <c r="JGK39" s="7"/>
      <c r="JGL39" s="7"/>
      <c r="JGM39" s="7"/>
      <c r="JGN39" s="7"/>
      <c r="JGO39" s="7"/>
      <c r="JGP39" s="7"/>
      <c r="JGQ39" s="7"/>
      <c r="JGR39" s="7"/>
      <c r="JGS39" s="7"/>
      <c r="JGT39" s="7"/>
      <c r="JGU39" s="7"/>
      <c r="JGV39" s="7"/>
      <c r="JGW39" s="7"/>
      <c r="JGX39" s="7"/>
      <c r="JGY39" s="7"/>
      <c r="JGZ39" s="7"/>
      <c r="JHA39" s="7"/>
      <c r="JHB39" s="7"/>
      <c r="JHC39" s="7"/>
      <c r="JHD39" s="7"/>
      <c r="JHE39" s="7"/>
      <c r="JHF39" s="7"/>
      <c r="JHG39" s="7"/>
      <c r="JHH39" s="7"/>
      <c r="JHI39" s="7"/>
      <c r="JHJ39" s="7"/>
      <c r="JHK39" s="7"/>
      <c r="JHL39" s="7"/>
      <c r="JHM39" s="7"/>
      <c r="JHN39" s="7"/>
      <c r="JHO39" s="7"/>
      <c r="JHP39" s="7"/>
      <c r="JHQ39" s="7"/>
      <c r="JHR39" s="7"/>
      <c r="JHS39" s="7"/>
      <c r="JHT39" s="7"/>
      <c r="JHU39" s="7"/>
      <c r="JHV39" s="7"/>
      <c r="JHW39" s="7"/>
      <c r="JHX39" s="7"/>
      <c r="JHY39" s="7"/>
      <c r="JHZ39" s="7"/>
      <c r="JIA39" s="7"/>
      <c r="JIB39" s="7"/>
      <c r="JIC39" s="7"/>
      <c r="JID39" s="7"/>
      <c r="JIE39" s="7"/>
      <c r="JIF39" s="7"/>
      <c r="JIG39" s="7"/>
      <c r="JIH39" s="7"/>
      <c r="JII39" s="7"/>
      <c r="JIJ39" s="7"/>
      <c r="JIK39" s="7"/>
      <c r="JIL39" s="7"/>
      <c r="JIM39" s="7"/>
      <c r="JIN39" s="7"/>
      <c r="JIO39" s="7"/>
      <c r="JIP39" s="7"/>
      <c r="JIQ39" s="7"/>
      <c r="JIR39" s="7"/>
      <c r="JIS39" s="7"/>
      <c r="JIT39" s="7"/>
      <c r="JIU39" s="7"/>
      <c r="JIV39" s="7"/>
      <c r="JIW39" s="7"/>
      <c r="JIX39" s="7"/>
      <c r="JIY39" s="7"/>
      <c r="JIZ39" s="7"/>
      <c r="JJA39" s="7"/>
      <c r="JJB39" s="7"/>
      <c r="JJC39" s="7"/>
      <c r="JJD39" s="7"/>
      <c r="JJE39" s="7"/>
      <c r="JJF39" s="7"/>
      <c r="JJG39" s="7"/>
      <c r="JJH39" s="7"/>
      <c r="JJI39" s="7"/>
      <c r="JJJ39" s="7"/>
      <c r="JJK39" s="7"/>
      <c r="JJL39" s="7"/>
      <c r="JJM39" s="7"/>
      <c r="JJN39" s="7"/>
      <c r="JJO39" s="7"/>
      <c r="JJP39" s="7"/>
      <c r="JJQ39" s="7"/>
      <c r="JJR39" s="7"/>
      <c r="JJS39" s="7"/>
      <c r="JJT39" s="7"/>
      <c r="JJU39" s="7"/>
      <c r="JJV39" s="7"/>
      <c r="JJW39" s="7"/>
      <c r="JJX39" s="7"/>
      <c r="JJY39" s="7"/>
      <c r="JJZ39" s="7"/>
      <c r="JKA39" s="7"/>
      <c r="JKB39" s="7"/>
      <c r="JKC39" s="7"/>
      <c r="JKD39" s="7"/>
      <c r="JKE39" s="7"/>
      <c r="JKF39" s="7"/>
      <c r="JKG39" s="7"/>
      <c r="JKH39" s="7"/>
      <c r="JKI39" s="7"/>
      <c r="JKJ39" s="7"/>
      <c r="JKK39" s="7"/>
      <c r="JKL39" s="7"/>
      <c r="JKM39" s="7"/>
      <c r="JKN39" s="7"/>
      <c r="JKO39" s="7"/>
      <c r="JKP39" s="7"/>
      <c r="JKQ39" s="7"/>
      <c r="JKR39" s="7"/>
      <c r="JKS39" s="7"/>
      <c r="JKT39" s="7"/>
      <c r="JKU39" s="7"/>
      <c r="JKV39" s="7"/>
      <c r="JKW39" s="7"/>
      <c r="JKX39" s="7"/>
      <c r="JKY39" s="7"/>
      <c r="JKZ39" s="7"/>
      <c r="JLA39" s="7"/>
      <c r="JLB39" s="7"/>
      <c r="JLC39" s="7"/>
      <c r="JLD39" s="7"/>
      <c r="JLE39" s="7"/>
      <c r="JLF39" s="7"/>
      <c r="JLG39" s="7"/>
      <c r="JLH39" s="7"/>
      <c r="JLI39" s="7"/>
      <c r="JLJ39" s="7"/>
      <c r="JLK39" s="7"/>
      <c r="JLL39" s="7"/>
      <c r="JLM39" s="7"/>
      <c r="JLN39" s="7"/>
      <c r="JLO39" s="7"/>
      <c r="JLP39" s="7"/>
      <c r="JLQ39" s="7"/>
      <c r="JLR39" s="7"/>
      <c r="JLS39" s="7"/>
      <c r="JLT39" s="7"/>
      <c r="JLU39" s="7"/>
      <c r="JLV39" s="7"/>
      <c r="JLW39" s="7"/>
      <c r="JLX39" s="7"/>
      <c r="JLY39" s="7"/>
      <c r="JLZ39" s="7"/>
      <c r="JMA39" s="7"/>
      <c r="JMB39" s="7"/>
      <c r="JMC39" s="7"/>
      <c r="JMD39" s="7"/>
      <c r="JME39" s="7"/>
      <c r="JMF39" s="7"/>
      <c r="JMG39" s="7"/>
      <c r="JMH39" s="7"/>
      <c r="JMI39" s="7"/>
      <c r="JMJ39" s="7"/>
      <c r="JMK39" s="7"/>
      <c r="JML39" s="7"/>
      <c r="JMM39" s="7"/>
      <c r="JMN39" s="7"/>
      <c r="JMO39" s="7"/>
      <c r="JMP39" s="7"/>
      <c r="JMQ39" s="7"/>
      <c r="JMR39" s="7"/>
      <c r="JMS39" s="7"/>
      <c r="JMT39" s="7"/>
      <c r="JMU39" s="7"/>
      <c r="JMV39" s="7"/>
      <c r="JMW39" s="7"/>
      <c r="JMX39" s="7"/>
      <c r="JMY39" s="7"/>
      <c r="JMZ39" s="7"/>
      <c r="JNA39" s="7"/>
      <c r="JNB39" s="7"/>
      <c r="JNC39" s="7"/>
      <c r="JND39" s="7"/>
      <c r="JNE39" s="7"/>
      <c r="JNF39" s="7"/>
      <c r="JNG39" s="7"/>
      <c r="JNH39" s="7"/>
      <c r="JNI39" s="7"/>
      <c r="JNJ39" s="7"/>
      <c r="JNK39" s="7"/>
      <c r="JNL39" s="7"/>
      <c r="JNM39" s="7"/>
      <c r="JNN39" s="7"/>
      <c r="JNO39" s="7"/>
      <c r="JNP39" s="7"/>
      <c r="JNQ39" s="7"/>
      <c r="JNR39" s="7"/>
      <c r="JNS39" s="7"/>
      <c r="JNT39" s="7"/>
      <c r="JNU39" s="7"/>
      <c r="JNV39" s="7"/>
      <c r="JNW39" s="7"/>
      <c r="JNX39" s="7"/>
      <c r="JNY39" s="7"/>
      <c r="JNZ39" s="7"/>
      <c r="JOA39" s="7"/>
      <c r="JOB39" s="7"/>
      <c r="JOC39" s="7"/>
      <c r="JOD39" s="7"/>
      <c r="JOE39" s="7"/>
      <c r="JOF39" s="7"/>
      <c r="JOG39" s="7"/>
      <c r="JOH39" s="7"/>
      <c r="JOI39" s="7"/>
      <c r="JOJ39" s="7"/>
      <c r="JOK39" s="7"/>
      <c r="JOL39" s="7"/>
      <c r="JOM39" s="7"/>
      <c r="JON39" s="7"/>
      <c r="JOO39" s="7"/>
      <c r="JOP39" s="7"/>
      <c r="JOQ39" s="7"/>
      <c r="JOR39" s="7"/>
      <c r="JOS39" s="7"/>
      <c r="JOT39" s="7"/>
      <c r="JOU39" s="7"/>
      <c r="JOV39" s="7"/>
      <c r="JOW39" s="7"/>
      <c r="JOX39" s="7"/>
      <c r="JOY39" s="7"/>
      <c r="JOZ39" s="7"/>
      <c r="JPA39" s="7"/>
      <c r="JPB39" s="7"/>
      <c r="JPC39" s="7"/>
      <c r="JPD39" s="7"/>
      <c r="JPE39" s="7"/>
      <c r="JPF39" s="7"/>
      <c r="JPG39" s="7"/>
      <c r="JPH39" s="7"/>
      <c r="JPI39" s="7"/>
      <c r="JPJ39" s="7"/>
      <c r="JPK39" s="7"/>
      <c r="JPL39" s="7"/>
      <c r="JPN39" s="7"/>
      <c r="JPO39" s="7"/>
      <c r="JPP39" s="7"/>
      <c r="JPQ39" s="7"/>
      <c r="JPR39" s="7"/>
      <c r="JPS39" s="7"/>
      <c r="JPT39" s="7"/>
      <c r="JPU39" s="7"/>
      <c r="JPV39" s="7"/>
      <c r="JPW39" s="7"/>
      <c r="JPX39" s="7"/>
      <c r="JPY39" s="7"/>
      <c r="JPZ39" s="7"/>
      <c r="JQA39" s="7"/>
      <c r="JQB39" s="7"/>
      <c r="JQC39" s="7"/>
      <c r="JQD39" s="7"/>
      <c r="JQE39" s="7"/>
      <c r="JQF39" s="7"/>
      <c r="JQG39" s="7"/>
      <c r="JQH39" s="7"/>
      <c r="JQI39" s="7"/>
      <c r="JQJ39" s="7"/>
      <c r="JQK39" s="7"/>
      <c r="JQL39" s="7"/>
      <c r="JQM39" s="7"/>
      <c r="JQN39" s="7"/>
      <c r="JQO39" s="7"/>
      <c r="JQP39" s="7"/>
      <c r="JQQ39" s="7"/>
      <c r="JQR39" s="7"/>
      <c r="JQS39" s="7"/>
      <c r="JQT39" s="7"/>
      <c r="JQU39" s="7"/>
      <c r="JQV39" s="7"/>
      <c r="JQW39" s="7"/>
      <c r="JQX39" s="7"/>
      <c r="JQY39" s="7"/>
      <c r="JQZ39" s="7"/>
      <c r="JRA39" s="7"/>
      <c r="JRB39" s="7"/>
      <c r="JRC39" s="7"/>
      <c r="JRD39" s="7"/>
      <c r="JRE39" s="7"/>
      <c r="JRF39" s="7"/>
      <c r="JRG39" s="7"/>
      <c r="JRH39" s="7"/>
      <c r="JRI39" s="7"/>
      <c r="JRJ39" s="7"/>
      <c r="JRK39" s="7"/>
      <c r="JRL39" s="7"/>
      <c r="JRM39" s="7"/>
      <c r="JRN39" s="7"/>
      <c r="JRO39" s="7"/>
      <c r="JRP39" s="7"/>
      <c r="JRQ39" s="7"/>
      <c r="JRR39" s="7"/>
      <c r="JRS39" s="7"/>
      <c r="JRT39" s="7"/>
      <c r="JRU39" s="7"/>
      <c r="JRV39" s="7"/>
      <c r="JRW39" s="7"/>
      <c r="JRX39" s="7"/>
      <c r="JRY39" s="7"/>
      <c r="JRZ39" s="7"/>
      <c r="JSA39" s="7"/>
      <c r="JSB39" s="7"/>
      <c r="JSC39" s="7"/>
      <c r="JSD39" s="7"/>
      <c r="JSE39" s="7"/>
      <c r="JSF39" s="7"/>
      <c r="JSG39" s="7"/>
      <c r="JSH39" s="7"/>
      <c r="JSI39" s="7"/>
      <c r="JSJ39" s="7"/>
      <c r="JSK39" s="7"/>
      <c r="JSL39" s="7"/>
      <c r="JSM39" s="7"/>
      <c r="JSN39" s="7"/>
      <c r="JSO39" s="7"/>
      <c r="JSP39" s="7"/>
      <c r="JSQ39" s="7"/>
      <c r="JSR39" s="7"/>
      <c r="JSS39" s="7"/>
      <c r="JST39" s="7"/>
      <c r="JSU39" s="7"/>
      <c r="JSV39" s="7"/>
      <c r="JSW39" s="7"/>
      <c r="JSX39" s="7"/>
      <c r="JSY39" s="7"/>
      <c r="JSZ39" s="7"/>
      <c r="JTA39" s="7"/>
      <c r="JTB39" s="7"/>
      <c r="JTC39" s="7"/>
      <c r="JTD39" s="7"/>
      <c r="JTE39" s="7"/>
      <c r="JTF39" s="7"/>
      <c r="JTG39" s="7"/>
      <c r="JTH39" s="7"/>
      <c r="JTI39" s="7"/>
      <c r="JTJ39" s="7"/>
      <c r="JTK39" s="7"/>
      <c r="JTL39" s="7"/>
      <c r="JTM39" s="7"/>
      <c r="JTN39" s="7"/>
      <c r="JTO39" s="7"/>
      <c r="JTP39" s="7"/>
      <c r="JTQ39" s="7"/>
      <c r="JTR39" s="7"/>
      <c r="JTS39" s="7"/>
      <c r="JTT39" s="7"/>
      <c r="JTU39" s="7"/>
      <c r="JTV39" s="7"/>
      <c r="JTW39" s="7"/>
      <c r="JTX39" s="7"/>
      <c r="JTY39" s="7"/>
      <c r="JTZ39" s="7"/>
      <c r="JUA39" s="7"/>
      <c r="JUB39" s="7"/>
      <c r="JUC39" s="7"/>
      <c r="JUD39" s="7"/>
      <c r="JUE39" s="7"/>
      <c r="JUF39" s="7"/>
      <c r="JUG39" s="7"/>
      <c r="JUH39" s="7"/>
      <c r="JUI39" s="7"/>
      <c r="JUJ39" s="7"/>
      <c r="JUK39" s="7"/>
      <c r="JUL39" s="7"/>
      <c r="JUM39" s="7"/>
      <c r="JUN39" s="7"/>
      <c r="JUO39" s="7"/>
      <c r="JUP39" s="7"/>
      <c r="JUQ39" s="7"/>
      <c r="JUR39" s="7"/>
      <c r="JUS39" s="7"/>
      <c r="JUT39" s="7"/>
      <c r="JUU39" s="7"/>
      <c r="JUV39" s="7"/>
      <c r="JUW39" s="7"/>
      <c r="JUX39" s="7"/>
      <c r="JUY39" s="7"/>
      <c r="JUZ39" s="7"/>
      <c r="JVA39" s="7"/>
      <c r="JVB39" s="7"/>
      <c r="JVC39" s="7"/>
      <c r="JVD39" s="7"/>
      <c r="JVE39" s="7"/>
      <c r="JVF39" s="7"/>
      <c r="JVG39" s="7"/>
      <c r="JVH39" s="7"/>
      <c r="JVI39" s="7"/>
      <c r="JVJ39" s="7"/>
      <c r="JVK39" s="7"/>
      <c r="JVL39" s="7"/>
      <c r="JVM39" s="7"/>
      <c r="JVN39" s="7"/>
      <c r="JVO39" s="7"/>
      <c r="JVP39" s="7"/>
      <c r="JVQ39" s="7"/>
      <c r="JVR39" s="7"/>
      <c r="JVS39" s="7"/>
      <c r="JVT39" s="7"/>
      <c r="JVU39" s="7"/>
      <c r="JVV39" s="7"/>
      <c r="JVW39" s="7"/>
      <c r="JVX39" s="7"/>
      <c r="JVY39" s="7"/>
      <c r="JVZ39" s="7"/>
      <c r="JWA39" s="7"/>
      <c r="JWB39" s="7"/>
      <c r="JWC39" s="7"/>
      <c r="JWD39" s="7"/>
      <c r="JWE39" s="7"/>
      <c r="JWF39" s="7"/>
      <c r="JWG39" s="7"/>
      <c r="JWH39" s="7"/>
      <c r="JWI39" s="7"/>
      <c r="JWJ39" s="7"/>
      <c r="JWK39" s="7"/>
      <c r="JWL39" s="7"/>
      <c r="JWM39" s="7"/>
      <c r="JWN39" s="7"/>
      <c r="JWO39" s="7"/>
      <c r="JWP39" s="7"/>
      <c r="JWQ39" s="7"/>
      <c r="JWR39" s="7"/>
      <c r="JWS39" s="7"/>
      <c r="JWT39" s="7"/>
      <c r="JWU39" s="7"/>
      <c r="JWV39" s="7"/>
      <c r="JWW39" s="7"/>
      <c r="JWX39" s="7"/>
      <c r="JWY39" s="7"/>
      <c r="JWZ39" s="7"/>
      <c r="JXA39" s="7"/>
      <c r="JXB39" s="7"/>
      <c r="JXC39" s="7"/>
      <c r="JXD39" s="7"/>
      <c r="JXE39" s="7"/>
      <c r="JXF39" s="7"/>
      <c r="JXG39" s="7"/>
      <c r="JXH39" s="7"/>
      <c r="JXI39" s="7"/>
      <c r="JXJ39" s="7"/>
      <c r="JXK39" s="7"/>
      <c r="JXL39" s="7"/>
      <c r="JXM39" s="7"/>
      <c r="JXN39" s="7"/>
      <c r="JXO39" s="7"/>
      <c r="JXP39" s="7"/>
      <c r="JXQ39" s="7"/>
      <c r="JXR39" s="7"/>
      <c r="JXS39" s="7"/>
      <c r="JXT39" s="7"/>
      <c r="JXU39" s="7"/>
      <c r="JXV39" s="7"/>
      <c r="JXW39" s="7"/>
      <c r="JXX39" s="7"/>
      <c r="JXY39" s="7"/>
      <c r="JXZ39" s="7"/>
      <c r="JYA39" s="7"/>
      <c r="JYB39" s="7"/>
      <c r="JYC39" s="7"/>
      <c r="JYD39" s="7"/>
      <c r="JYE39" s="7"/>
      <c r="JYF39" s="7"/>
      <c r="JYG39" s="7"/>
      <c r="JYH39" s="7"/>
      <c r="JYI39" s="7"/>
      <c r="JYJ39" s="7"/>
      <c r="JYK39" s="7"/>
      <c r="JYL39" s="7"/>
      <c r="JYM39" s="7"/>
      <c r="JYN39" s="7"/>
      <c r="JYO39" s="7"/>
      <c r="JYP39" s="7"/>
      <c r="JYQ39" s="7"/>
      <c r="JYR39" s="7"/>
      <c r="JYS39" s="7"/>
      <c r="JYT39" s="7"/>
      <c r="JYU39" s="7"/>
      <c r="JYV39" s="7"/>
      <c r="JYW39" s="7"/>
      <c r="JYX39" s="7"/>
      <c r="JYY39" s="7"/>
      <c r="JYZ39" s="7"/>
      <c r="JZA39" s="7"/>
      <c r="JZB39" s="7"/>
      <c r="JZC39" s="7"/>
      <c r="JZD39" s="7"/>
      <c r="JZE39" s="7"/>
      <c r="JZF39" s="7"/>
      <c r="JZG39" s="7"/>
      <c r="JZH39" s="7"/>
      <c r="JZJ39" s="7"/>
      <c r="JZK39" s="7"/>
      <c r="JZL39" s="7"/>
      <c r="JZM39" s="7"/>
      <c r="JZN39" s="7"/>
      <c r="JZO39" s="7"/>
      <c r="JZP39" s="7"/>
      <c r="JZQ39" s="7"/>
      <c r="JZR39" s="7"/>
      <c r="JZS39" s="7"/>
      <c r="JZT39" s="7"/>
      <c r="JZU39" s="7"/>
      <c r="JZV39" s="7"/>
      <c r="JZW39" s="7"/>
      <c r="JZX39" s="7"/>
      <c r="JZY39" s="7"/>
      <c r="JZZ39" s="7"/>
      <c r="KAA39" s="7"/>
      <c r="KAB39" s="7"/>
      <c r="KAC39" s="7"/>
      <c r="KAD39" s="7"/>
      <c r="KAE39" s="7"/>
      <c r="KAF39" s="7"/>
      <c r="KAG39" s="7"/>
      <c r="KAH39" s="7"/>
      <c r="KAI39" s="7"/>
      <c r="KAJ39" s="7"/>
      <c r="KAK39" s="7"/>
      <c r="KAL39" s="7"/>
      <c r="KAM39" s="7"/>
      <c r="KAN39" s="7"/>
      <c r="KAO39" s="7"/>
      <c r="KAP39" s="7"/>
      <c r="KAQ39" s="7"/>
      <c r="KAR39" s="7"/>
      <c r="KAS39" s="7"/>
      <c r="KAT39" s="7"/>
      <c r="KAU39" s="7"/>
      <c r="KAV39" s="7"/>
      <c r="KAW39" s="7"/>
      <c r="KAX39" s="7"/>
      <c r="KAY39" s="7"/>
      <c r="KAZ39" s="7"/>
      <c r="KBA39" s="7"/>
      <c r="KBB39" s="7"/>
      <c r="KBC39" s="7"/>
      <c r="KBD39" s="7"/>
      <c r="KBE39" s="7"/>
      <c r="KBF39" s="7"/>
      <c r="KBG39" s="7"/>
      <c r="KBH39" s="7"/>
      <c r="KBI39" s="7"/>
      <c r="KBJ39" s="7"/>
      <c r="KBK39" s="7"/>
      <c r="KBL39" s="7"/>
      <c r="KBM39" s="7"/>
      <c r="KBN39" s="7"/>
      <c r="KBO39" s="7"/>
      <c r="KBP39" s="7"/>
      <c r="KBQ39" s="7"/>
      <c r="KBR39" s="7"/>
      <c r="KBS39" s="7"/>
      <c r="KBT39" s="7"/>
      <c r="KBU39" s="7"/>
      <c r="KBV39" s="7"/>
      <c r="KBW39" s="7"/>
      <c r="KBX39" s="7"/>
      <c r="KBY39" s="7"/>
      <c r="KBZ39" s="7"/>
      <c r="KCA39" s="7"/>
      <c r="KCB39" s="7"/>
      <c r="KCC39" s="7"/>
      <c r="KCD39" s="7"/>
      <c r="KCE39" s="7"/>
      <c r="KCF39" s="7"/>
      <c r="KCG39" s="7"/>
      <c r="KCH39" s="7"/>
      <c r="KCI39" s="7"/>
      <c r="KCJ39" s="7"/>
      <c r="KCK39" s="7"/>
      <c r="KCL39" s="7"/>
      <c r="KCM39" s="7"/>
      <c r="KCN39" s="7"/>
      <c r="KCO39" s="7"/>
      <c r="KCP39" s="7"/>
      <c r="KCQ39" s="7"/>
      <c r="KCR39" s="7"/>
      <c r="KCS39" s="7"/>
      <c r="KCT39" s="7"/>
      <c r="KCU39" s="7"/>
      <c r="KCV39" s="7"/>
      <c r="KCW39" s="7"/>
      <c r="KCX39" s="7"/>
      <c r="KCY39" s="7"/>
      <c r="KCZ39" s="7"/>
      <c r="KDA39" s="7"/>
      <c r="KDB39" s="7"/>
      <c r="KDC39" s="7"/>
      <c r="KDD39" s="7"/>
      <c r="KDE39" s="7"/>
      <c r="KDF39" s="7"/>
      <c r="KDG39" s="7"/>
      <c r="KDH39" s="7"/>
      <c r="KDI39" s="7"/>
      <c r="KDJ39" s="7"/>
      <c r="KDK39" s="7"/>
      <c r="KDL39" s="7"/>
      <c r="KDM39" s="7"/>
      <c r="KDN39" s="7"/>
      <c r="KDO39" s="7"/>
      <c r="KDP39" s="7"/>
      <c r="KDQ39" s="7"/>
      <c r="KDR39" s="7"/>
      <c r="KDS39" s="7"/>
      <c r="KDT39" s="7"/>
      <c r="KDU39" s="7"/>
      <c r="KDV39" s="7"/>
      <c r="KDW39" s="7"/>
      <c r="KDX39" s="7"/>
      <c r="KDY39" s="7"/>
      <c r="KDZ39" s="7"/>
      <c r="KEA39" s="7"/>
      <c r="KEB39" s="7"/>
      <c r="KEC39" s="7"/>
      <c r="KED39" s="7"/>
      <c r="KEE39" s="7"/>
      <c r="KEF39" s="7"/>
      <c r="KEG39" s="7"/>
      <c r="KEH39" s="7"/>
      <c r="KEI39" s="7"/>
      <c r="KEJ39" s="7"/>
      <c r="KEK39" s="7"/>
      <c r="KEL39" s="7"/>
      <c r="KEM39" s="7"/>
      <c r="KEN39" s="7"/>
      <c r="KEO39" s="7"/>
      <c r="KEP39" s="7"/>
      <c r="KEQ39" s="7"/>
      <c r="KER39" s="7"/>
      <c r="KES39" s="7"/>
      <c r="KET39" s="7"/>
      <c r="KEU39" s="7"/>
      <c r="KEV39" s="7"/>
      <c r="KEW39" s="7"/>
      <c r="KEX39" s="7"/>
      <c r="KEY39" s="7"/>
      <c r="KEZ39" s="7"/>
      <c r="KFA39" s="7"/>
      <c r="KFB39" s="7"/>
      <c r="KFC39" s="7"/>
      <c r="KFD39" s="7"/>
      <c r="KFE39" s="7"/>
      <c r="KFF39" s="7"/>
      <c r="KFG39" s="7"/>
      <c r="KFH39" s="7"/>
      <c r="KFI39" s="7"/>
      <c r="KFJ39" s="7"/>
      <c r="KFK39" s="7"/>
      <c r="KFL39" s="7"/>
      <c r="KFM39" s="7"/>
      <c r="KFN39" s="7"/>
      <c r="KFO39" s="7"/>
      <c r="KFP39" s="7"/>
      <c r="KFQ39" s="7"/>
      <c r="KFR39" s="7"/>
      <c r="KFS39" s="7"/>
      <c r="KFT39" s="7"/>
      <c r="KFU39" s="7"/>
      <c r="KFV39" s="7"/>
      <c r="KFW39" s="7"/>
      <c r="KFX39" s="7"/>
      <c r="KFY39" s="7"/>
      <c r="KFZ39" s="7"/>
      <c r="KGA39" s="7"/>
      <c r="KGB39" s="7"/>
      <c r="KGC39" s="7"/>
      <c r="KGD39" s="7"/>
      <c r="KGE39" s="7"/>
      <c r="KGF39" s="7"/>
      <c r="KGG39" s="7"/>
      <c r="KGH39" s="7"/>
      <c r="KGI39" s="7"/>
      <c r="KGJ39" s="7"/>
      <c r="KGK39" s="7"/>
      <c r="KGL39" s="7"/>
      <c r="KGM39" s="7"/>
      <c r="KGN39" s="7"/>
      <c r="KGO39" s="7"/>
      <c r="KGP39" s="7"/>
      <c r="KGQ39" s="7"/>
      <c r="KGR39" s="7"/>
      <c r="KGS39" s="7"/>
      <c r="KGT39" s="7"/>
      <c r="KGU39" s="7"/>
      <c r="KGV39" s="7"/>
      <c r="KGW39" s="7"/>
      <c r="KGX39" s="7"/>
      <c r="KGY39" s="7"/>
      <c r="KGZ39" s="7"/>
      <c r="KHA39" s="7"/>
      <c r="KHB39" s="7"/>
      <c r="KHC39" s="7"/>
      <c r="KHD39" s="7"/>
      <c r="KHE39" s="7"/>
      <c r="KHF39" s="7"/>
      <c r="KHG39" s="7"/>
      <c r="KHH39" s="7"/>
      <c r="KHI39" s="7"/>
      <c r="KHJ39" s="7"/>
      <c r="KHK39" s="7"/>
      <c r="KHL39" s="7"/>
      <c r="KHM39" s="7"/>
      <c r="KHN39" s="7"/>
      <c r="KHO39" s="7"/>
      <c r="KHP39" s="7"/>
      <c r="KHQ39" s="7"/>
      <c r="KHR39" s="7"/>
      <c r="KHS39" s="7"/>
      <c r="KHT39" s="7"/>
      <c r="KHU39" s="7"/>
      <c r="KHV39" s="7"/>
      <c r="KHW39" s="7"/>
      <c r="KHX39" s="7"/>
      <c r="KHY39" s="7"/>
      <c r="KHZ39" s="7"/>
      <c r="KIA39" s="7"/>
      <c r="KIB39" s="7"/>
      <c r="KIC39" s="7"/>
      <c r="KID39" s="7"/>
      <c r="KIE39" s="7"/>
      <c r="KIF39" s="7"/>
      <c r="KIG39" s="7"/>
      <c r="KIH39" s="7"/>
      <c r="KII39" s="7"/>
      <c r="KIJ39" s="7"/>
      <c r="KIK39" s="7"/>
      <c r="KIL39" s="7"/>
      <c r="KIM39" s="7"/>
      <c r="KIN39" s="7"/>
      <c r="KIO39" s="7"/>
      <c r="KIP39" s="7"/>
      <c r="KIQ39" s="7"/>
      <c r="KIR39" s="7"/>
      <c r="KIS39" s="7"/>
      <c r="KIT39" s="7"/>
      <c r="KIU39" s="7"/>
      <c r="KIV39" s="7"/>
      <c r="KIW39" s="7"/>
      <c r="KIX39" s="7"/>
      <c r="KIY39" s="7"/>
      <c r="KIZ39" s="7"/>
      <c r="KJA39" s="7"/>
      <c r="KJB39" s="7"/>
      <c r="KJC39" s="7"/>
      <c r="KJD39" s="7"/>
      <c r="KJF39" s="7"/>
      <c r="KJG39" s="7"/>
      <c r="KJH39" s="7"/>
      <c r="KJI39" s="7"/>
      <c r="KJJ39" s="7"/>
      <c r="KJK39" s="7"/>
      <c r="KJL39" s="7"/>
      <c r="KJM39" s="7"/>
      <c r="KJN39" s="7"/>
      <c r="KJO39" s="7"/>
      <c r="KJP39" s="7"/>
      <c r="KJQ39" s="7"/>
      <c r="KJR39" s="7"/>
      <c r="KJS39" s="7"/>
      <c r="KJT39" s="7"/>
      <c r="KJU39" s="7"/>
      <c r="KJV39" s="7"/>
      <c r="KJW39" s="7"/>
      <c r="KJX39" s="7"/>
      <c r="KJY39" s="7"/>
      <c r="KJZ39" s="7"/>
      <c r="KKA39" s="7"/>
      <c r="KKB39" s="7"/>
      <c r="KKC39" s="7"/>
      <c r="KKD39" s="7"/>
      <c r="KKE39" s="7"/>
      <c r="KKF39" s="7"/>
      <c r="KKG39" s="7"/>
      <c r="KKH39" s="7"/>
      <c r="KKI39" s="7"/>
      <c r="KKJ39" s="7"/>
      <c r="KKK39" s="7"/>
      <c r="KKL39" s="7"/>
      <c r="KKM39" s="7"/>
      <c r="KKN39" s="7"/>
      <c r="KKO39" s="7"/>
      <c r="KKP39" s="7"/>
      <c r="KKQ39" s="7"/>
      <c r="KKR39" s="7"/>
      <c r="KKS39" s="7"/>
      <c r="KKT39" s="7"/>
      <c r="KKU39" s="7"/>
      <c r="KKV39" s="7"/>
      <c r="KKW39" s="7"/>
      <c r="KKX39" s="7"/>
      <c r="KKY39" s="7"/>
      <c r="KKZ39" s="7"/>
      <c r="KLA39" s="7"/>
      <c r="KLB39" s="7"/>
      <c r="KLC39" s="7"/>
      <c r="KLD39" s="7"/>
      <c r="KLE39" s="7"/>
      <c r="KLF39" s="7"/>
      <c r="KLG39" s="7"/>
      <c r="KLH39" s="7"/>
      <c r="KLI39" s="7"/>
      <c r="KLJ39" s="7"/>
      <c r="KLK39" s="7"/>
      <c r="KLL39" s="7"/>
      <c r="KLM39" s="7"/>
      <c r="KLN39" s="7"/>
      <c r="KLO39" s="7"/>
      <c r="KLP39" s="7"/>
      <c r="KLQ39" s="7"/>
      <c r="KLR39" s="7"/>
      <c r="KLS39" s="7"/>
      <c r="KLT39" s="7"/>
      <c r="KLU39" s="7"/>
      <c r="KLV39" s="7"/>
      <c r="KLW39" s="7"/>
      <c r="KLX39" s="7"/>
      <c r="KLY39" s="7"/>
      <c r="KLZ39" s="7"/>
      <c r="KMA39" s="7"/>
      <c r="KMB39" s="7"/>
      <c r="KMC39" s="7"/>
      <c r="KMD39" s="7"/>
      <c r="KME39" s="7"/>
      <c r="KMF39" s="7"/>
      <c r="KMG39" s="7"/>
      <c r="KMH39" s="7"/>
      <c r="KMI39" s="7"/>
      <c r="KMJ39" s="7"/>
      <c r="KMK39" s="7"/>
      <c r="KML39" s="7"/>
      <c r="KMM39" s="7"/>
      <c r="KMN39" s="7"/>
      <c r="KMO39" s="7"/>
      <c r="KMP39" s="7"/>
      <c r="KMQ39" s="7"/>
      <c r="KMR39" s="7"/>
      <c r="KMS39" s="7"/>
      <c r="KMT39" s="7"/>
      <c r="KMU39" s="7"/>
      <c r="KMV39" s="7"/>
      <c r="KMW39" s="7"/>
      <c r="KMX39" s="7"/>
      <c r="KMY39" s="7"/>
      <c r="KMZ39" s="7"/>
      <c r="KNA39" s="7"/>
      <c r="KNB39" s="7"/>
      <c r="KNC39" s="7"/>
      <c r="KND39" s="7"/>
      <c r="KNE39" s="7"/>
      <c r="KNF39" s="7"/>
      <c r="KNG39" s="7"/>
      <c r="KNH39" s="7"/>
      <c r="KNI39" s="7"/>
      <c r="KNJ39" s="7"/>
      <c r="KNK39" s="7"/>
      <c r="KNL39" s="7"/>
      <c r="KNM39" s="7"/>
      <c r="KNN39" s="7"/>
      <c r="KNO39" s="7"/>
      <c r="KNP39" s="7"/>
      <c r="KNQ39" s="7"/>
      <c r="KNR39" s="7"/>
      <c r="KNS39" s="7"/>
      <c r="KNT39" s="7"/>
      <c r="KNU39" s="7"/>
      <c r="KNV39" s="7"/>
      <c r="KNW39" s="7"/>
      <c r="KNX39" s="7"/>
      <c r="KNY39" s="7"/>
      <c r="KNZ39" s="7"/>
      <c r="KOA39" s="7"/>
      <c r="KOB39" s="7"/>
      <c r="KOC39" s="7"/>
      <c r="KOD39" s="7"/>
      <c r="KOE39" s="7"/>
      <c r="KOF39" s="7"/>
      <c r="KOG39" s="7"/>
      <c r="KOH39" s="7"/>
      <c r="KOI39" s="7"/>
      <c r="KOJ39" s="7"/>
      <c r="KOK39" s="7"/>
      <c r="KOL39" s="7"/>
      <c r="KOM39" s="7"/>
      <c r="KON39" s="7"/>
      <c r="KOO39" s="7"/>
      <c r="KOP39" s="7"/>
      <c r="KOQ39" s="7"/>
      <c r="KOR39" s="7"/>
      <c r="KOS39" s="7"/>
      <c r="KOT39" s="7"/>
      <c r="KOU39" s="7"/>
      <c r="KOV39" s="7"/>
      <c r="KOW39" s="7"/>
      <c r="KOX39" s="7"/>
      <c r="KOY39" s="7"/>
      <c r="KOZ39" s="7"/>
      <c r="KPA39" s="7"/>
      <c r="KPB39" s="7"/>
      <c r="KPC39" s="7"/>
      <c r="KPD39" s="7"/>
      <c r="KPE39" s="7"/>
      <c r="KPF39" s="7"/>
      <c r="KPG39" s="7"/>
      <c r="KPH39" s="7"/>
      <c r="KPI39" s="7"/>
      <c r="KPJ39" s="7"/>
      <c r="KPK39" s="7"/>
      <c r="KPL39" s="7"/>
      <c r="KPM39" s="7"/>
      <c r="KPN39" s="7"/>
      <c r="KPO39" s="7"/>
      <c r="KPP39" s="7"/>
      <c r="KPQ39" s="7"/>
      <c r="KPR39" s="7"/>
      <c r="KPS39" s="7"/>
      <c r="KPT39" s="7"/>
      <c r="KPU39" s="7"/>
      <c r="KPV39" s="7"/>
      <c r="KPW39" s="7"/>
      <c r="KPX39" s="7"/>
      <c r="KPY39" s="7"/>
      <c r="KPZ39" s="7"/>
      <c r="KQA39" s="7"/>
      <c r="KQB39" s="7"/>
      <c r="KQC39" s="7"/>
      <c r="KQD39" s="7"/>
      <c r="KQE39" s="7"/>
      <c r="KQF39" s="7"/>
      <c r="KQG39" s="7"/>
      <c r="KQH39" s="7"/>
      <c r="KQI39" s="7"/>
      <c r="KQJ39" s="7"/>
      <c r="KQK39" s="7"/>
      <c r="KQL39" s="7"/>
      <c r="KQM39" s="7"/>
      <c r="KQN39" s="7"/>
      <c r="KQO39" s="7"/>
      <c r="KQP39" s="7"/>
      <c r="KQQ39" s="7"/>
      <c r="KQR39" s="7"/>
      <c r="KQS39" s="7"/>
      <c r="KQT39" s="7"/>
      <c r="KQU39" s="7"/>
      <c r="KQV39" s="7"/>
      <c r="KQW39" s="7"/>
      <c r="KQX39" s="7"/>
      <c r="KQY39" s="7"/>
      <c r="KQZ39" s="7"/>
      <c r="KRA39" s="7"/>
      <c r="KRB39" s="7"/>
      <c r="KRC39" s="7"/>
      <c r="KRD39" s="7"/>
      <c r="KRE39" s="7"/>
      <c r="KRF39" s="7"/>
      <c r="KRG39" s="7"/>
      <c r="KRH39" s="7"/>
      <c r="KRI39" s="7"/>
      <c r="KRJ39" s="7"/>
      <c r="KRK39" s="7"/>
      <c r="KRL39" s="7"/>
      <c r="KRM39" s="7"/>
      <c r="KRN39" s="7"/>
      <c r="KRO39" s="7"/>
      <c r="KRP39" s="7"/>
      <c r="KRQ39" s="7"/>
      <c r="KRR39" s="7"/>
      <c r="KRS39" s="7"/>
      <c r="KRT39" s="7"/>
      <c r="KRU39" s="7"/>
      <c r="KRV39" s="7"/>
      <c r="KRW39" s="7"/>
      <c r="KRX39" s="7"/>
      <c r="KRY39" s="7"/>
      <c r="KRZ39" s="7"/>
      <c r="KSA39" s="7"/>
      <c r="KSB39" s="7"/>
      <c r="KSC39" s="7"/>
      <c r="KSD39" s="7"/>
      <c r="KSE39" s="7"/>
      <c r="KSF39" s="7"/>
      <c r="KSG39" s="7"/>
      <c r="KSH39" s="7"/>
      <c r="KSI39" s="7"/>
      <c r="KSJ39" s="7"/>
      <c r="KSK39" s="7"/>
      <c r="KSL39" s="7"/>
      <c r="KSM39" s="7"/>
      <c r="KSN39" s="7"/>
      <c r="KSO39" s="7"/>
      <c r="KSP39" s="7"/>
      <c r="KSQ39" s="7"/>
      <c r="KSR39" s="7"/>
      <c r="KSS39" s="7"/>
      <c r="KST39" s="7"/>
      <c r="KSU39" s="7"/>
      <c r="KSV39" s="7"/>
      <c r="KSW39" s="7"/>
      <c r="KSX39" s="7"/>
      <c r="KSY39" s="7"/>
      <c r="KSZ39" s="7"/>
      <c r="KTB39" s="7"/>
      <c r="KTC39" s="7"/>
      <c r="KTD39" s="7"/>
      <c r="KTE39" s="7"/>
      <c r="KTF39" s="7"/>
      <c r="KTG39" s="7"/>
      <c r="KTH39" s="7"/>
      <c r="KTI39" s="7"/>
      <c r="KTJ39" s="7"/>
      <c r="KTK39" s="7"/>
      <c r="KTL39" s="7"/>
      <c r="KTM39" s="7"/>
      <c r="KTN39" s="7"/>
      <c r="KTO39" s="7"/>
      <c r="KTP39" s="7"/>
      <c r="KTQ39" s="7"/>
      <c r="KTR39" s="7"/>
      <c r="KTS39" s="7"/>
      <c r="KTT39" s="7"/>
      <c r="KTU39" s="7"/>
      <c r="KTV39" s="7"/>
      <c r="KTW39" s="7"/>
      <c r="KTX39" s="7"/>
      <c r="KTY39" s="7"/>
      <c r="KTZ39" s="7"/>
      <c r="KUA39" s="7"/>
      <c r="KUB39" s="7"/>
      <c r="KUC39" s="7"/>
      <c r="KUD39" s="7"/>
      <c r="KUE39" s="7"/>
      <c r="KUF39" s="7"/>
      <c r="KUG39" s="7"/>
      <c r="KUH39" s="7"/>
      <c r="KUI39" s="7"/>
      <c r="KUJ39" s="7"/>
      <c r="KUK39" s="7"/>
      <c r="KUL39" s="7"/>
      <c r="KUM39" s="7"/>
      <c r="KUN39" s="7"/>
      <c r="KUO39" s="7"/>
      <c r="KUP39" s="7"/>
      <c r="KUQ39" s="7"/>
      <c r="KUR39" s="7"/>
      <c r="KUS39" s="7"/>
      <c r="KUT39" s="7"/>
      <c r="KUU39" s="7"/>
      <c r="KUV39" s="7"/>
      <c r="KUW39" s="7"/>
      <c r="KUX39" s="7"/>
      <c r="KUY39" s="7"/>
      <c r="KUZ39" s="7"/>
      <c r="KVA39" s="7"/>
      <c r="KVB39" s="7"/>
      <c r="KVC39" s="7"/>
      <c r="KVD39" s="7"/>
      <c r="KVE39" s="7"/>
      <c r="KVF39" s="7"/>
      <c r="KVG39" s="7"/>
      <c r="KVH39" s="7"/>
      <c r="KVI39" s="7"/>
      <c r="KVJ39" s="7"/>
      <c r="KVK39" s="7"/>
      <c r="KVL39" s="7"/>
      <c r="KVM39" s="7"/>
      <c r="KVN39" s="7"/>
      <c r="KVO39" s="7"/>
      <c r="KVP39" s="7"/>
      <c r="KVQ39" s="7"/>
      <c r="KVR39" s="7"/>
      <c r="KVS39" s="7"/>
      <c r="KVT39" s="7"/>
      <c r="KVU39" s="7"/>
      <c r="KVV39" s="7"/>
      <c r="KVW39" s="7"/>
      <c r="KVX39" s="7"/>
      <c r="KVY39" s="7"/>
      <c r="KVZ39" s="7"/>
      <c r="KWA39" s="7"/>
      <c r="KWB39" s="7"/>
      <c r="KWC39" s="7"/>
      <c r="KWD39" s="7"/>
      <c r="KWE39" s="7"/>
      <c r="KWF39" s="7"/>
      <c r="KWG39" s="7"/>
      <c r="KWH39" s="7"/>
      <c r="KWI39" s="7"/>
      <c r="KWJ39" s="7"/>
      <c r="KWK39" s="7"/>
      <c r="KWL39" s="7"/>
      <c r="KWM39" s="7"/>
      <c r="KWN39" s="7"/>
      <c r="KWO39" s="7"/>
      <c r="KWP39" s="7"/>
      <c r="KWQ39" s="7"/>
      <c r="KWR39" s="7"/>
      <c r="KWS39" s="7"/>
      <c r="KWT39" s="7"/>
      <c r="KWU39" s="7"/>
      <c r="KWV39" s="7"/>
      <c r="KWW39" s="7"/>
      <c r="KWX39" s="7"/>
      <c r="KWY39" s="7"/>
      <c r="KWZ39" s="7"/>
      <c r="KXA39" s="7"/>
      <c r="KXB39" s="7"/>
      <c r="KXC39" s="7"/>
      <c r="KXD39" s="7"/>
      <c r="KXE39" s="7"/>
      <c r="KXF39" s="7"/>
      <c r="KXG39" s="7"/>
      <c r="KXH39" s="7"/>
      <c r="KXI39" s="7"/>
      <c r="KXJ39" s="7"/>
      <c r="KXK39" s="7"/>
      <c r="KXL39" s="7"/>
      <c r="KXM39" s="7"/>
      <c r="KXN39" s="7"/>
      <c r="KXO39" s="7"/>
      <c r="KXP39" s="7"/>
      <c r="KXQ39" s="7"/>
      <c r="KXR39" s="7"/>
      <c r="KXS39" s="7"/>
      <c r="KXT39" s="7"/>
      <c r="KXU39" s="7"/>
      <c r="KXV39" s="7"/>
      <c r="KXW39" s="7"/>
      <c r="KXX39" s="7"/>
      <c r="KXY39" s="7"/>
      <c r="KXZ39" s="7"/>
      <c r="KYA39" s="7"/>
      <c r="KYB39" s="7"/>
      <c r="KYC39" s="7"/>
      <c r="KYD39" s="7"/>
      <c r="KYE39" s="7"/>
      <c r="KYF39" s="7"/>
      <c r="KYG39" s="7"/>
      <c r="KYH39" s="7"/>
      <c r="KYI39" s="7"/>
      <c r="KYJ39" s="7"/>
      <c r="KYK39" s="7"/>
      <c r="KYL39" s="7"/>
      <c r="KYM39" s="7"/>
      <c r="KYN39" s="7"/>
      <c r="KYO39" s="7"/>
      <c r="KYP39" s="7"/>
      <c r="KYQ39" s="7"/>
      <c r="KYR39" s="7"/>
      <c r="KYS39" s="7"/>
      <c r="KYT39" s="7"/>
      <c r="KYU39" s="7"/>
      <c r="KYV39" s="7"/>
      <c r="KYW39" s="7"/>
      <c r="KYX39" s="7"/>
      <c r="KYY39" s="7"/>
      <c r="KYZ39" s="7"/>
      <c r="KZA39" s="7"/>
      <c r="KZB39" s="7"/>
      <c r="KZC39" s="7"/>
      <c r="KZD39" s="7"/>
      <c r="KZE39" s="7"/>
      <c r="KZF39" s="7"/>
      <c r="KZG39" s="7"/>
      <c r="KZH39" s="7"/>
      <c r="KZI39" s="7"/>
      <c r="KZJ39" s="7"/>
      <c r="KZK39" s="7"/>
      <c r="KZL39" s="7"/>
      <c r="KZM39" s="7"/>
      <c r="KZN39" s="7"/>
      <c r="KZO39" s="7"/>
      <c r="KZP39" s="7"/>
      <c r="KZQ39" s="7"/>
      <c r="KZR39" s="7"/>
      <c r="KZS39" s="7"/>
      <c r="KZT39" s="7"/>
      <c r="KZU39" s="7"/>
      <c r="KZV39" s="7"/>
      <c r="KZW39" s="7"/>
      <c r="KZX39" s="7"/>
      <c r="KZY39" s="7"/>
      <c r="KZZ39" s="7"/>
      <c r="LAA39" s="7"/>
      <c r="LAB39" s="7"/>
      <c r="LAC39" s="7"/>
      <c r="LAD39" s="7"/>
      <c r="LAE39" s="7"/>
      <c r="LAF39" s="7"/>
      <c r="LAG39" s="7"/>
      <c r="LAH39" s="7"/>
      <c r="LAI39" s="7"/>
      <c r="LAJ39" s="7"/>
      <c r="LAK39" s="7"/>
      <c r="LAL39" s="7"/>
      <c r="LAM39" s="7"/>
      <c r="LAN39" s="7"/>
      <c r="LAO39" s="7"/>
      <c r="LAP39" s="7"/>
      <c r="LAQ39" s="7"/>
      <c r="LAR39" s="7"/>
      <c r="LAS39" s="7"/>
      <c r="LAT39" s="7"/>
      <c r="LAU39" s="7"/>
      <c r="LAV39" s="7"/>
      <c r="LAW39" s="7"/>
      <c r="LAX39" s="7"/>
      <c r="LAY39" s="7"/>
      <c r="LAZ39" s="7"/>
      <c r="LBA39" s="7"/>
      <c r="LBB39" s="7"/>
      <c r="LBC39" s="7"/>
      <c r="LBD39" s="7"/>
      <c r="LBE39" s="7"/>
      <c r="LBF39" s="7"/>
      <c r="LBG39" s="7"/>
      <c r="LBH39" s="7"/>
      <c r="LBI39" s="7"/>
      <c r="LBJ39" s="7"/>
      <c r="LBK39" s="7"/>
      <c r="LBL39" s="7"/>
      <c r="LBM39" s="7"/>
      <c r="LBN39" s="7"/>
      <c r="LBO39" s="7"/>
      <c r="LBP39" s="7"/>
      <c r="LBQ39" s="7"/>
      <c r="LBR39" s="7"/>
      <c r="LBS39" s="7"/>
      <c r="LBT39" s="7"/>
      <c r="LBU39" s="7"/>
      <c r="LBV39" s="7"/>
      <c r="LBW39" s="7"/>
      <c r="LBX39" s="7"/>
      <c r="LBY39" s="7"/>
      <c r="LBZ39" s="7"/>
      <c r="LCA39" s="7"/>
      <c r="LCB39" s="7"/>
      <c r="LCC39" s="7"/>
      <c r="LCD39" s="7"/>
      <c r="LCE39" s="7"/>
      <c r="LCF39" s="7"/>
      <c r="LCG39" s="7"/>
      <c r="LCH39" s="7"/>
      <c r="LCI39" s="7"/>
      <c r="LCJ39" s="7"/>
      <c r="LCK39" s="7"/>
      <c r="LCL39" s="7"/>
      <c r="LCM39" s="7"/>
      <c r="LCN39" s="7"/>
      <c r="LCO39" s="7"/>
      <c r="LCP39" s="7"/>
      <c r="LCQ39" s="7"/>
      <c r="LCR39" s="7"/>
      <c r="LCS39" s="7"/>
      <c r="LCT39" s="7"/>
      <c r="LCU39" s="7"/>
      <c r="LCV39" s="7"/>
      <c r="LCX39" s="7"/>
      <c r="LCY39" s="7"/>
      <c r="LCZ39" s="7"/>
      <c r="LDA39" s="7"/>
      <c r="LDB39" s="7"/>
      <c r="LDC39" s="7"/>
      <c r="LDD39" s="7"/>
      <c r="LDE39" s="7"/>
      <c r="LDF39" s="7"/>
      <c r="LDG39" s="7"/>
      <c r="LDH39" s="7"/>
      <c r="LDI39" s="7"/>
      <c r="LDJ39" s="7"/>
      <c r="LDK39" s="7"/>
      <c r="LDL39" s="7"/>
      <c r="LDM39" s="7"/>
      <c r="LDN39" s="7"/>
      <c r="LDO39" s="7"/>
      <c r="LDP39" s="7"/>
      <c r="LDQ39" s="7"/>
      <c r="LDR39" s="7"/>
      <c r="LDS39" s="7"/>
      <c r="LDT39" s="7"/>
      <c r="LDU39" s="7"/>
      <c r="LDV39" s="7"/>
      <c r="LDW39" s="7"/>
      <c r="LDX39" s="7"/>
      <c r="LDY39" s="7"/>
      <c r="LDZ39" s="7"/>
      <c r="LEA39" s="7"/>
      <c r="LEB39" s="7"/>
      <c r="LEC39" s="7"/>
      <c r="LED39" s="7"/>
      <c r="LEE39" s="7"/>
      <c r="LEF39" s="7"/>
      <c r="LEG39" s="7"/>
      <c r="LEH39" s="7"/>
      <c r="LEI39" s="7"/>
      <c r="LEJ39" s="7"/>
      <c r="LEK39" s="7"/>
      <c r="LEL39" s="7"/>
      <c r="LEM39" s="7"/>
      <c r="LEN39" s="7"/>
      <c r="LEO39" s="7"/>
      <c r="LEP39" s="7"/>
      <c r="LEQ39" s="7"/>
      <c r="LER39" s="7"/>
      <c r="LES39" s="7"/>
      <c r="LET39" s="7"/>
      <c r="LEU39" s="7"/>
      <c r="LEV39" s="7"/>
      <c r="LEW39" s="7"/>
      <c r="LEX39" s="7"/>
      <c r="LEY39" s="7"/>
      <c r="LEZ39" s="7"/>
      <c r="LFA39" s="7"/>
      <c r="LFB39" s="7"/>
      <c r="LFC39" s="7"/>
      <c r="LFD39" s="7"/>
      <c r="LFE39" s="7"/>
      <c r="LFF39" s="7"/>
      <c r="LFG39" s="7"/>
      <c r="LFH39" s="7"/>
      <c r="LFI39" s="7"/>
      <c r="LFJ39" s="7"/>
      <c r="LFK39" s="7"/>
      <c r="LFL39" s="7"/>
      <c r="LFM39" s="7"/>
      <c r="LFN39" s="7"/>
      <c r="LFO39" s="7"/>
      <c r="LFP39" s="7"/>
      <c r="LFQ39" s="7"/>
      <c r="LFR39" s="7"/>
      <c r="LFS39" s="7"/>
      <c r="LFT39" s="7"/>
      <c r="LFU39" s="7"/>
      <c r="LFV39" s="7"/>
      <c r="LFW39" s="7"/>
      <c r="LFX39" s="7"/>
      <c r="LFY39" s="7"/>
      <c r="LFZ39" s="7"/>
      <c r="LGA39" s="7"/>
      <c r="LGB39" s="7"/>
      <c r="LGC39" s="7"/>
      <c r="LGD39" s="7"/>
      <c r="LGE39" s="7"/>
      <c r="LGF39" s="7"/>
      <c r="LGG39" s="7"/>
      <c r="LGH39" s="7"/>
      <c r="LGI39" s="7"/>
      <c r="LGJ39" s="7"/>
      <c r="LGK39" s="7"/>
      <c r="LGL39" s="7"/>
      <c r="LGM39" s="7"/>
      <c r="LGN39" s="7"/>
      <c r="LGO39" s="7"/>
      <c r="LGP39" s="7"/>
      <c r="LGQ39" s="7"/>
      <c r="LGR39" s="7"/>
      <c r="LGS39" s="7"/>
      <c r="LGT39" s="7"/>
      <c r="LGU39" s="7"/>
      <c r="LGV39" s="7"/>
      <c r="LGW39" s="7"/>
      <c r="LGX39" s="7"/>
      <c r="LGY39" s="7"/>
      <c r="LGZ39" s="7"/>
      <c r="LHA39" s="7"/>
      <c r="LHB39" s="7"/>
      <c r="LHC39" s="7"/>
      <c r="LHD39" s="7"/>
      <c r="LHE39" s="7"/>
      <c r="LHF39" s="7"/>
      <c r="LHG39" s="7"/>
      <c r="LHH39" s="7"/>
      <c r="LHI39" s="7"/>
      <c r="LHJ39" s="7"/>
      <c r="LHK39" s="7"/>
      <c r="LHL39" s="7"/>
      <c r="LHM39" s="7"/>
      <c r="LHN39" s="7"/>
      <c r="LHO39" s="7"/>
      <c r="LHP39" s="7"/>
      <c r="LHQ39" s="7"/>
      <c r="LHR39" s="7"/>
      <c r="LHS39" s="7"/>
      <c r="LHT39" s="7"/>
      <c r="LHU39" s="7"/>
      <c r="LHV39" s="7"/>
      <c r="LHW39" s="7"/>
      <c r="LHX39" s="7"/>
      <c r="LHY39" s="7"/>
      <c r="LHZ39" s="7"/>
      <c r="LIA39" s="7"/>
      <c r="LIB39" s="7"/>
      <c r="LIC39" s="7"/>
      <c r="LID39" s="7"/>
      <c r="LIE39" s="7"/>
      <c r="LIF39" s="7"/>
      <c r="LIG39" s="7"/>
      <c r="LIH39" s="7"/>
      <c r="LII39" s="7"/>
      <c r="LIJ39" s="7"/>
      <c r="LIK39" s="7"/>
      <c r="LIL39" s="7"/>
      <c r="LIM39" s="7"/>
      <c r="LIN39" s="7"/>
      <c r="LIO39" s="7"/>
      <c r="LIP39" s="7"/>
      <c r="LIQ39" s="7"/>
      <c r="LIR39" s="7"/>
      <c r="LIS39" s="7"/>
      <c r="LIT39" s="7"/>
      <c r="LIU39" s="7"/>
      <c r="LIV39" s="7"/>
      <c r="LIW39" s="7"/>
      <c r="LIX39" s="7"/>
      <c r="LIY39" s="7"/>
      <c r="LIZ39" s="7"/>
      <c r="LJA39" s="7"/>
      <c r="LJB39" s="7"/>
      <c r="LJC39" s="7"/>
      <c r="LJD39" s="7"/>
      <c r="LJE39" s="7"/>
      <c r="LJF39" s="7"/>
      <c r="LJG39" s="7"/>
      <c r="LJH39" s="7"/>
      <c r="LJI39" s="7"/>
      <c r="LJJ39" s="7"/>
      <c r="LJK39" s="7"/>
      <c r="LJL39" s="7"/>
      <c r="LJM39" s="7"/>
      <c r="LJN39" s="7"/>
      <c r="LJO39" s="7"/>
      <c r="LJP39" s="7"/>
      <c r="LJQ39" s="7"/>
      <c r="LJR39" s="7"/>
      <c r="LJS39" s="7"/>
      <c r="LJT39" s="7"/>
      <c r="LJU39" s="7"/>
      <c r="LJV39" s="7"/>
      <c r="LJW39" s="7"/>
      <c r="LJX39" s="7"/>
      <c r="LJY39" s="7"/>
      <c r="LJZ39" s="7"/>
      <c r="LKA39" s="7"/>
      <c r="LKB39" s="7"/>
      <c r="LKC39" s="7"/>
      <c r="LKD39" s="7"/>
      <c r="LKE39" s="7"/>
      <c r="LKF39" s="7"/>
      <c r="LKG39" s="7"/>
      <c r="LKH39" s="7"/>
      <c r="LKI39" s="7"/>
      <c r="LKJ39" s="7"/>
      <c r="LKK39" s="7"/>
      <c r="LKL39" s="7"/>
      <c r="LKM39" s="7"/>
      <c r="LKN39" s="7"/>
      <c r="LKO39" s="7"/>
      <c r="LKP39" s="7"/>
      <c r="LKQ39" s="7"/>
      <c r="LKR39" s="7"/>
      <c r="LKS39" s="7"/>
      <c r="LKT39" s="7"/>
      <c r="LKU39" s="7"/>
      <c r="LKV39" s="7"/>
      <c r="LKW39" s="7"/>
      <c r="LKX39" s="7"/>
      <c r="LKY39" s="7"/>
      <c r="LKZ39" s="7"/>
      <c r="LLA39" s="7"/>
      <c r="LLB39" s="7"/>
      <c r="LLC39" s="7"/>
      <c r="LLD39" s="7"/>
      <c r="LLE39" s="7"/>
      <c r="LLF39" s="7"/>
      <c r="LLG39" s="7"/>
      <c r="LLH39" s="7"/>
      <c r="LLI39" s="7"/>
      <c r="LLJ39" s="7"/>
      <c r="LLK39" s="7"/>
      <c r="LLL39" s="7"/>
      <c r="LLM39" s="7"/>
      <c r="LLN39" s="7"/>
      <c r="LLO39" s="7"/>
      <c r="LLP39" s="7"/>
      <c r="LLQ39" s="7"/>
      <c r="LLR39" s="7"/>
      <c r="LLS39" s="7"/>
      <c r="LLT39" s="7"/>
      <c r="LLU39" s="7"/>
      <c r="LLV39" s="7"/>
      <c r="LLW39" s="7"/>
      <c r="LLX39" s="7"/>
      <c r="LLY39" s="7"/>
      <c r="LLZ39" s="7"/>
      <c r="LMA39" s="7"/>
      <c r="LMB39" s="7"/>
      <c r="LMC39" s="7"/>
      <c r="LMD39" s="7"/>
      <c r="LME39" s="7"/>
      <c r="LMF39" s="7"/>
      <c r="LMG39" s="7"/>
      <c r="LMH39" s="7"/>
      <c r="LMI39" s="7"/>
      <c r="LMJ39" s="7"/>
      <c r="LMK39" s="7"/>
      <c r="LML39" s="7"/>
      <c r="LMM39" s="7"/>
      <c r="LMN39" s="7"/>
      <c r="LMO39" s="7"/>
      <c r="LMP39" s="7"/>
      <c r="LMQ39" s="7"/>
      <c r="LMR39" s="7"/>
      <c r="LMT39" s="7"/>
      <c r="LMU39" s="7"/>
      <c r="LMV39" s="7"/>
      <c r="LMW39" s="7"/>
      <c r="LMX39" s="7"/>
      <c r="LMY39" s="7"/>
      <c r="LMZ39" s="7"/>
      <c r="LNA39" s="7"/>
      <c r="LNB39" s="7"/>
      <c r="LNC39" s="7"/>
      <c r="LND39" s="7"/>
      <c r="LNE39" s="7"/>
      <c r="LNF39" s="7"/>
      <c r="LNG39" s="7"/>
      <c r="LNH39" s="7"/>
      <c r="LNI39" s="7"/>
      <c r="LNJ39" s="7"/>
      <c r="LNK39" s="7"/>
      <c r="LNL39" s="7"/>
      <c r="LNM39" s="7"/>
      <c r="LNN39" s="7"/>
      <c r="LNO39" s="7"/>
      <c r="LNP39" s="7"/>
      <c r="LNQ39" s="7"/>
      <c r="LNR39" s="7"/>
      <c r="LNS39" s="7"/>
      <c r="LNT39" s="7"/>
      <c r="LNU39" s="7"/>
      <c r="LNV39" s="7"/>
      <c r="LNW39" s="7"/>
      <c r="LNX39" s="7"/>
      <c r="LNY39" s="7"/>
      <c r="LNZ39" s="7"/>
      <c r="LOA39" s="7"/>
      <c r="LOB39" s="7"/>
      <c r="LOC39" s="7"/>
      <c r="LOD39" s="7"/>
      <c r="LOE39" s="7"/>
      <c r="LOF39" s="7"/>
      <c r="LOG39" s="7"/>
      <c r="LOH39" s="7"/>
      <c r="LOI39" s="7"/>
      <c r="LOJ39" s="7"/>
      <c r="LOK39" s="7"/>
      <c r="LOL39" s="7"/>
      <c r="LOM39" s="7"/>
      <c r="LON39" s="7"/>
      <c r="LOO39" s="7"/>
      <c r="LOP39" s="7"/>
      <c r="LOQ39" s="7"/>
      <c r="LOR39" s="7"/>
      <c r="LOS39" s="7"/>
      <c r="LOT39" s="7"/>
      <c r="LOU39" s="7"/>
      <c r="LOV39" s="7"/>
      <c r="LOW39" s="7"/>
      <c r="LOX39" s="7"/>
      <c r="LOY39" s="7"/>
      <c r="LOZ39" s="7"/>
      <c r="LPA39" s="7"/>
      <c r="LPB39" s="7"/>
      <c r="LPC39" s="7"/>
      <c r="LPD39" s="7"/>
      <c r="LPE39" s="7"/>
      <c r="LPF39" s="7"/>
      <c r="LPG39" s="7"/>
      <c r="LPH39" s="7"/>
      <c r="LPI39" s="7"/>
      <c r="LPJ39" s="7"/>
      <c r="LPK39" s="7"/>
      <c r="LPL39" s="7"/>
      <c r="LPM39" s="7"/>
      <c r="LPN39" s="7"/>
      <c r="LPO39" s="7"/>
      <c r="LPP39" s="7"/>
      <c r="LPQ39" s="7"/>
      <c r="LPR39" s="7"/>
      <c r="LPS39" s="7"/>
      <c r="LPT39" s="7"/>
      <c r="LPU39" s="7"/>
      <c r="LPV39" s="7"/>
      <c r="LPW39" s="7"/>
      <c r="LPX39" s="7"/>
      <c r="LPY39" s="7"/>
      <c r="LPZ39" s="7"/>
      <c r="LQA39" s="7"/>
      <c r="LQB39" s="7"/>
      <c r="LQC39" s="7"/>
      <c r="LQD39" s="7"/>
      <c r="LQE39" s="7"/>
      <c r="LQF39" s="7"/>
      <c r="LQG39" s="7"/>
      <c r="LQH39" s="7"/>
      <c r="LQI39" s="7"/>
      <c r="LQJ39" s="7"/>
      <c r="LQK39" s="7"/>
      <c r="LQL39" s="7"/>
      <c r="LQM39" s="7"/>
      <c r="LQN39" s="7"/>
      <c r="LQO39" s="7"/>
      <c r="LQP39" s="7"/>
      <c r="LQQ39" s="7"/>
      <c r="LQR39" s="7"/>
      <c r="LQS39" s="7"/>
      <c r="LQT39" s="7"/>
      <c r="LQU39" s="7"/>
      <c r="LQV39" s="7"/>
      <c r="LQW39" s="7"/>
      <c r="LQX39" s="7"/>
      <c r="LQY39" s="7"/>
      <c r="LQZ39" s="7"/>
      <c r="LRA39" s="7"/>
      <c r="LRB39" s="7"/>
      <c r="LRC39" s="7"/>
      <c r="LRD39" s="7"/>
      <c r="LRE39" s="7"/>
      <c r="LRF39" s="7"/>
      <c r="LRG39" s="7"/>
      <c r="LRH39" s="7"/>
      <c r="LRI39" s="7"/>
      <c r="LRJ39" s="7"/>
      <c r="LRK39" s="7"/>
      <c r="LRL39" s="7"/>
      <c r="LRM39" s="7"/>
      <c r="LRN39" s="7"/>
      <c r="LRO39" s="7"/>
      <c r="LRP39" s="7"/>
      <c r="LRQ39" s="7"/>
      <c r="LRR39" s="7"/>
      <c r="LRS39" s="7"/>
      <c r="LRT39" s="7"/>
      <c r="LRU39" s="7"/>
      <c r="LRV39" s="7"/>
      <c r="LRW39" s="7"/>
      <c r="LRX39" s="7"/>
      <c r="LRY39" s="7"/>
      <c r="LRZ39" s="7"/>
      <c r="LSA39" s="7"/>
      <c r="LSB39" s="7"/>
      <c r="LSC39" s="7"/>
      <c r="LSD39" s="7"/>
      <c r="LSE39" s="7"/>
      <c r="LSF39" s="7"/>
      <c r="LSG39" s="7"/>
      <c r="LSH39" s="7"/>
      <c r="LSI39" s="7"/>
      <c r="LSJ39" s="7"/>
      <c r="LSK39" s="7"/>
      <c r="LSL39" s="7"/>
      <c r="LSM39" s="7"/>
      <c r="LSN39" s="7"/>
      <c r="LSO39" s="7"/>
      <c r="LSP39" s="7"/>
      <c r="LSQ39" s="7"/>
      <c r="LSR39" s="7"/>
      <c r="LSS39" s="7"/>
      <c r="LST39" s="7"/>
      <c r="LSU39" s="7"/>
      <c r="LSV39" s="7"/>
      <c r="LSW39" s="7"/>
      <c r="LSX39" s="7"/>
      <c r="LSY39" s="7"/>
      <c r="LSZ39" s="7"/>
      <c r="LTA39" s="7"/>
      <c r="LTB39" s="7"/>
      <c r="LTC39" s="7"/>
      <c r="LTD39" s="7"/>
      <c r="LTE39" s="7"/>
      <c r="LTF39" s="7"/>
      <c r="LTG39" s="7"/>
      <c r="LTH39" s="7"/>
      <c r="LTI39" s="7"/>
      <c r="LTJ39" s="7"/>
      <c r="LTK39" s="7"/>
      <c r="LTL39" s="7"/>
      <c r="LTM39" s="7"/>
      <c r="LTN39" s="7"/>
      <c r="LTO39" s="7"/>
      <c r="LTP39" s="7"/>
      <c r="LTQ39" s="7"/>
      <c r="LTR39" s="7"/>
      <c r="LTS39" s="7"/>
      <c r="LTT39" s="7"/>
      <c r="LTU39" s="7"/>
      <c r="LTV39" s="7"/>
      <c r="LTW39" s="7"/>
      <c r="LTX39" s="7"/>
      <c r="LTY39" s="7"/>
      <c r="LTZ39" s="7"/>
      <c r="LUA39" s="7"/>
      <c r="LUB39" s="7"/>
      <c r="LUC39" s="7"/>
      <c r="LUD39" s="7"/>
      <c r="LUE39" s="7"/>
      <c r="LUF39" s="7"/>
      <c r="LUG39" s="7"/>
      <c r="LUH39" s="7"/>
      <c r="LUI39" s="7"/>
      <c r="LUJ39" s="7"/>
      <c r="LUK39" s="7"/>
      <c r="LUL39" s="7"/>
      <c r="LUM39" s="7"/>
      <c r="LUN39" s="7"/>
      <c r="LUO39" s="7"/>
      <c r="LUP39" s="7"/>
      <c r="LUQ39" s="7"/>
      <c r="LUR39" s="7"/>
      <c r="LUS39" s="7"/>
      <c r="LUT39" s="7"/>
      <c r="LUU39" s="7"/>
      <c r="LUV39" s="7"/>
      <c r="LUW39" s="7"/>
      <c r="LUX39" s="7"/>
      <c r="LUY39" s="7"/>
      <c r="LUZ39" s="7"/>
      <c r="LVA39" s="7"/>
      <c r="LVB39" s="7"/>
      <c r="LVC39" s="7"/>
      <c r="LVD39" s="7"/>
      <c r="LVE39" s="7"/>
      <c r="LVF39" s="7"/>
      <c r="LVG39" s="7"/>
      <c r="LVH39" s="7"/>
      <c r="LVI39" s="7"/>
      <c r="LVJ39" s="7"/>
      <c r="LVK39" s="7"/>
      <c r="LVL39" s="7"/>
      <c r="LVM39" s="7"/>
      <c r="LVN39" s="7"/>
      <c r="LVO39" s="7"/>
      <c r="LVP39" s="7"/>
      <c r="LVQ39" s="7"/>
      <c r="LVR39" s="7"/>
      <c r="LVS39" s="7"/>
      <c r="LVT39" s="7"/>
      <c r="LVU39" s="7"/>
      <c r="LVV39" s="7"/>
      <c r="LVW39" s="7"/>
      <c r="LVX39" s="7"/>
      <c r="LVY39" s="7"/>
      <c r="LVZ39" s="7"/>
      <c r="LWA39" s="7"/>
      <c r="LWB39" s="7"/>
      <c r="LWC39" s="7"/>
      <c r="LWD39" s="7"/>
      <c r="LWE39" s="7"/>
      <c r="LWF39" s="7"/>
      <c r="LWG39" s="7"/>
      <c r="LWH39" s="7"/>
      <c r="LWI39" s="7"/>
      <c r="LWJ39" s="7"/>
      <c r="LWK39" s="7"/>
      <c r="LWL39" s="7"/>
      <c r="LWM39" s="7"/>
      <c r="LWN39" s="7"/>
      <c r="LWP39" s="7"/>
      <c r="LWQ39" s="7"/>
      <c r="LWR39" s="7"/>
      <c r="LWS39" s="7"/>
      <c r="LWT39" s="7"/>
      <c r="LWU39" s="7"/>
      <c r="LWV39" s="7"/>
      <c r="LWW39" s="7"/>
      <c r="LWX39" s="7"/>
      <c r="LWY39" s="7"/>
      <c r="LWZ39" s="7"/>
      <c r="LXA39" s="7"/>
      <c r="LXB39" s="7"/>
      <c r="LXC39" s="7"/>
      <c r="LXD39" s="7"/>
      <c r="LXE39" s="7"/>
      <c r="LXF39" s="7"/>
      <c r="LXG39" s="7"/>
      <c r="LXH39" s="7"/>
      <c r="LXI39" s="7"/>
      <c r="LXJ39" s="7"/>
      <c r="LXK39" s="7"/>
      <c r="LXL39" s="7"/>
      <c r="LXM39" s="7"/>
      <c r="LXN39" s="7"/>
      <c r="LXO39" s="7"/>
      <c r="LXP39" s="7"/>
      <c r="LXQ39" s="7"/>
      <c r="LXR39" s="7"/>
      <c r="LXS39" s="7"/>
      <c r="LXT39" s="7"/>
      <c r="LXU39" s="7"/>
      <c r="LXV39" s="7"/>
      <c r="LXW39" s="7"/>
      <c r="LXX39" s="7"/>
      <c r="LXY39" s="7"/>
      <c r="LXZ39" s="7"/>
      <c r="LYA39" s="7"/>
      <c r="LYB39" s="7"/>
      <c r="LYC39" s="7"/>
      <c r="LYD39" s="7"/>
      <c r="LYE39" s="7"/>
      <c r="LYF39" s="7"/>
      <c r="LYG39" s="7"/>
      <c r="LYH39" s="7"/>
      <c r="LYI39" s="7"/>
      <c r="LYJ39" s="7"/>
      <c r="LYK39" s="7"/>
      <c r="LYL39" s="7"/>
      <c r="LYM39" s="7"/>
      <c r="LYN39" s="7"/>
      <c r="LYO39" s="7"/>
      <c r="LYP39" s="7"/>
      <c r="LYQ39" s="7"/>
      <c r="LYR39" s="7"/>
      <c r="LYS39" s="7"/>
      <c r="LYT39" s="7"/>
      <c r="LYU39" s="7"/>
      <c r="LYV39" s="7"/>
      <c r="LYW39" s="7"/>
      <c r="LYX39" s="7"/>
      <c r="LYY39" s="7"/>
      <c r="LYZ39" s="7"/>
      <c r="LZA39" s="7"/>
      <c r="LZB39" s="7"/>
      <c r="LZC39" s="7"/>
      <c r="LZD39" s="7"/>
      <c r="LZE39" s="7"/>
      <c r="LZF39" s="7"/>
      <c r="LZG39" s="7"/>
      <c r="LZH39" s="7"/>
      <c r="LZI39" s="7"/>
      <c r="LZJ39" s="7"/>
      <c r="LZK39" s="7"/>
      <c r="LZL39" s="7"/>
      <c r="LZM39" s="7"/>
      <c r="LZN39" s="7"/>
      <c r="LZO39" s="7"/>
      <c r="LZP39" s="7"/>
      <c r="LZQ39" s="7"/>
      <c r="LZR39" s="7"/>
      <c r="LZS39" s="7"/>
      <c r="LZT39" s="7"/>
      <c r="LZU39" s="7"/>
      <c r="LZV39" s="7"/>
      <c r="LZW39" s="7"/>
      <c r="LZX39" s="7"/>
      <c r="LZY39" s="7"/>
      <c r="LZZ39" s="7"/>
      <c r="MAA39" s="7"/>
      <c r="MAB39" s="7"/>
      <c r="MAC39" s="7"/>
      <c r="MAD39" s="7"/>
      <c r="MAE39" s="7"/>
      <c r="MAF39" s="7"/>
      <c r="MAG39" s="7"/>
      <c r="MAH39" s="7"/>
      <c r="MAI39" s="7"/>
      <c r="MAJ39" s="7"/>
      <c r="MAK39" s="7"/>
      <c r="MAL39" s="7"/>
      <c r="MAM39" s="7"/>
      <c r="MAN39" s="7"/>
      <c r="MAO39" s="7"/>
      <c r="MAP39" s="7"/>
      <c r="MAQ39" s="7"/>
      <c r="MAR39" s="7"/>
      <c r="MAS39" s="7"/>
      <c r="MAT39" s="7"/>
      <c r="MAU39" s="7"/>
      <c r="MAV39" s="7"/>
      <c r="MAW39" s="7"/>
      <c r="MAX39" s="7"/>
      <c r="MAY39" s="7"/>
      <c r="MAZ39" s="7"/>
      <c r="MBA39" s="7"/>
      <c r="MBB39" s="7"/>
      <c r="MBC39" s="7"/>
      <c r="MBD39" s="7"/>
      <c r="MBE39" s="7"/>
      <c r="MBF39" s="7"/>
      <c r="MBG39" s="7"/>
      <c r="MBH39" s="7"/>
      <c r="MBI39" s="7"/>
      <c r="MBJ39" s="7"/>
      <c r="MBK39" s="7"/>
      <c r="MBL39" s="7"/>
      <c r="MBM39" s="7"/>
      <c r="MBN39" s="7"/>
      <c r="MBO39" s="7"/>
      <c r="MBP39" s="7"/>
      <c r="MBQ39" s="7"/>
      <c r="MBR39" s="7"/>
      <c r="MBS39" s="7"/>
      <c r="MBT39" s="7"/>
      <c r="MBU39" s="7"/>
      <c r="MBV39" s="7"/>
      <c r="MBW39" s="7"/>
      <c r="MBX39" s="7"/>
      <c r="MBY39" s="7"/>
      <c r="MBZ39" s="7"/>
      <c r="MCA39" s="7"/>
      <c r="MCB39" s="7"/>
      <c r="MCC39" s="7"/>
      <c r="MCD39" s="7"/>
      <c r="MCE39" s="7"/>
      <c r="MCF39" s="7"/>
      <c r="MCG39" s="7"/>
      <c r="MCH39" s="7"/>
      <c r="MCI39" s="7"/>
      <c r="MCJ39" s="7"/>
      <c r="MCK39" s="7"/>
      <c r="MCL39" s="7"/>
      <c r="MCM39" s="7"/>
      <c r="MCN39" s="7"/>
      <c r="MCO39" s="7"/>
      <c r="MCP39" s="7"/>
      <c r="MCQ39" s="7"/>
      <c r="MCR39" s="7"/>
      <c r="MCS39" s="7"/>
      <c r="MCT39" s="7"/>
      <c r="MCU39" s="7"/>
      <c r="MCV39" s="7"/>
      <c r="MCW39" s="7"/>
      <c r="MCX39" s="7"/>
      <c r="MCY39" s="7"/>
      <c r="MCZ39" s="7"/>
      <c r="MDA39" s="7"/>
      <c r="MDB39" s="7"/>
      <c r="MDC39" s="7"/>
      <c r="MDD39" s="7"/>
      <c r="MDE39" s="7"/>
      <c r="MDF39" s="7"/>
      <c r="MDG39" s="7"/>
      <c r="MDH39" s="7"/>
      <c r="MDI39" s="7"/>
      <c r="MDJ39" s="7"/>
      <c r="MDK39" s="7"/>
      <c r="MDL39" s="7"/>
      <c r="MDM39" s="7"/>
      <c r="MDN39" s="7"/>
      <c r="MDO39" s="7"/>
      <c r="MDP39" s="7"/>
      <c r="MDQ39" s="7"/>
      <c r="MDR39" s="7"/>
      <c r="MDS39" s="7"/>
      <c r="MDT39" s="7"/>
      <c r="MDU39" s="7"/>
      <c r="MDV39" s="7"/>
      <c r="MDW39" s="7"/>
      <c r="MDX39" s="7"/>
      <c r="MDY39" s="7"/>
      <c r="MDZ39" s="7"/>
      <c r="MEA39" s="7"/>
      <c r="MEB39" s="7"/>
      <c r="MEC39" s="7"/>
      <c r="MED39" s="7"/>
      <c r="MEE39" s="7"/>
      <c r="MEF39" s="7"/>
      <c r="MEG39" s="7"/>
      <c r="MEH39" s="7"/>
      <c r="MEI39" s="7"/>
      <c r="MEJ39" s="7"/>
      <c r="MEK39" s="7"/>
      <c r="MEL39" s="7"/>
      <c r="MEM39" s="7"/>
      <c r="MEN39" s="7"/>
      <c r="MEO39" s="7"/>
      <c r="MEP39" s="7"/>
      <c r="MEQ39" s="7"/>
      <c r="MER39" s="7"/>
      <c r="MES39" s="7"/>
      <c r="MET39" s="7"/>
      <c r="MEU39" s="7"/>
      <c r="MEV39" s="7"/>
      <c r="MEW39" s="7"/>
      <c r="MEX39" s="7"/>
      <c r="MEY39" s="7"/>
      <c r="MEZ39" s="7"/>
      <c r="MFA39" s="7"/>
      <c r="MFB39" s="7"/>
      <c r="MFC39" s="7"/>
      <c r="MFD39" s="7"/>
      <c r="MFE39" s="7"/>
      <c r="MFF39" s="7"/>
      <c r="MFG39" s="7"/>
      <c r="MFH39" s="7"/>
      <c r="MFI39" s="7"/>
      <c r="MFJ39" s="7"/>
      <c r="MFK39" s="7"/>
      <c r="MFL39" s="7"/>
      <c r="MFM39" s="7"/>
      <c r="MFN39" s="7"/>
      <c r="MFO39" s="7"/>
      <c r="MFP39" s="7"/>
      <c r="MFQ39" s="7"/>
      <c r="MFR39" s="7"/>
      <c r="MFS39" s="7"/>
      <c r="MFT39" s="7"/>
      <c r="MFU39" s="7"/>
      <c r="MFV39" s="7"/>
      <c r="MFW39" s="7"/>
      <c r="MFX39" s="7"/>
      <c r="MFY39" s="7"/>
      <c r="MFZ39" s="7"/>
      <c r="MGA39" s="7"/>
      <c r="MGB39" s="7"/>
      <c r="MGC39" s="7"/>
      <c r="MGD39" s="7"/>
      <c r="MGE39" s="7"/>
      <c r="MGF39" s="7"/>
      <c r="MGG39" s="7"/>
      <c r="MGH39" s="7"/>
      <c r="MGI39" s="7"/>
      <c r="MGJ39" s="7"/>
      <c r="MGL39" s="7"/>
      <c r="MGM39" s="7"/>
      <c r="MGN39" s="7"/>
      <c r="MGO39" s="7"/>
      <c r="MGP39" s="7"/>
      <c r="MGQ39" s="7"/>
      <c r="MGR39" s="7"/>
      <c r="MGS39" s="7"/>
      <c r="MGT39" s="7"/>
      <c r="MGU39" s="7"/>
      <c r="MGV39" s="7"/>
      <c r="MGW39" s="7"/>
      <c r="MGX39" s="7"/>
      <c r="MGY39" s="7"/>
      <c r="MGZ39" s="7"/>
      <c r="MHA39" s="7"/>
      <c r="MHB39" s="7"/>
      <c r="MHC39" s="7"/>
      <c r="MHD39" s="7"/>
      <c r="MHE39" s="7"/>
      <c r="MHF39" s="7"/>
      <c r="MHG39" s="7"/>
      <c r="MHH39" s="7"/>
      <c r="MHI39" s="7"/>
      <c r="MHJ39" s="7"/>
      <c r="MHK39" s="7"/>
      <c r="MHL39" s="7"/>
      <c r="MHM39" s="7"/>
      <c r="MHN39" s="7"/>
      <c r="MHO39" s="7"/>
      <c r="MHP39" s="7"/>
      <c r="MHQ39" s="7"/>
      <c r="MHR39" s="7"/>
      <c r="MHS39" s="7"/>
      <c r="MHT39" s="7"/>
      <c r="MHU39" s="7"/>
      <c r="MHV39" s="7"/>
      <c r="MHW39" s="7"/>
      <c r="MHX39" s="7"/>
      <c r="MHY39" s="7"/>
      <c r="MHZ39" s="7"/>
      <c r="MIA39" s="7"/>
      <c r="MIB39" s="7"/>
      <c r="MIC39" s="7"/>
      <c r="MID39" s="7"/>
      <c r="MIE39" s="7"/>
      <c r="MIF39" s="7"/>
      <c r="MIG39" s="7"/>
      <c r="MIH39" s="7"/>
      <c r="MII39" s="7"/>
      <c r="MIJ39" s="7"/>
      <c r="MIK39" s="7"/>
      <c r="MIL39" s="7"/>
      <c r="MIM39" s="7"/>
      <c r="MIN39" s="7"/>
      <c r="MIO39" s="7"/>
      <c r="MIP39" s="7"/>
      <c r="MIQ39" s="7"/>
      <c r="MIR39" s="7"/>
      <c r="MIS39" s="7"/>
      <c r="MIT39" s="7"/>
      <c r="MIU39" s="7"/>
      <c r="MIV39" s="7"/>
      <c r="MIW39" s="7"/>
      <c r="MIX39" s="7"/>
      <c r="MIY39" s="7"/>
      <c r="MIZ39" s="7"/>
      <c r="MJA39" s="7"/>
      <c r="MJB39" s="7"/>
      <c r="MJC39" s="7"/>
      <c r="MJD39" s="7"/>
      <c r="MJE39" s="7"/>
      <c r="MJF39" s="7"/>
      <c r="MJG39" s="7"/>
      <c r="MJH39" s="7"/>
      <c r="MJI39" s="7"/>
      <c r="MJJ39" s="7"/>
      <c r="MJK39" s="7"/>
      <c r="MJL39" s="7"/>
      <c r="MJM39" s="7"/>
      <c r="MJN39" s="7"/>
      <c r="MJO39" s="7"/>
      <c r="MJP39" s="7"/>
      <c r="MJQ39" s="7"/>
      <c r="MJR39" s="7"/>
      <c r="MJS39" s="7"/>
      <c r="MJT39" s="7"/>
      <c r="MJU39" s="7"/>
      <c r="MJV39" s="7"/>
      <c r="MJW39" s="7"/>
      <c r="MJX39" s="7"/>
      <c r="MJY39" s="7"/>
      <c r="MJZ39" s="7"/>
      <c r="MKA39" s="7"/>
      <c r="MKB39" s="7"/>
      <c r="MKC39" s="7"/>
      <c r="MKD39" s="7"/>
      <c r="MKE39" s="7"/>
      <c r="MKF39" s="7"/>
      <c r="MKG39" s="7"/>
      <c r="MKH39" s="7"/>
      <c r="MKI39" s="7"/>
      <c r="MKJ39" s="7"/>
      <c r="MKK39" s="7"/>
      <c r="MKL39" s="7"/>
      <c r="MKM39" s="7"/>
      <c r="MKN39" s="7"/>
      <c r="MKO39" s="7"/>
      <c r="MKP39" s="7"/>
      <c r="MKQ39" s="7"/>
      <c r="MKR39" s="7"/>
      <c r="MKS39" s="7"/>
      <c r="MKT39" s="7"/>
      <c r="MKU39" s="7"/>
      <c r="MKV39" s="7"/>
      <c r="MKW39" s="7"/>
      <c r="MKX39" s="7"/>
      <c r="MKY39" s="7"/>
      <c r="MKZ39" s="7"/>
      <c r="MLA39" s="7"/>
      <c r="MLB39" s="7"/>
      <c r="MLC39" s="7"/>
      <c r="MLD39" s="7"/>
      <c r="MLE39" s="7"/>
      <c r="MLF39" s="7"/>
      <c r="MLG39" s="7"/>
      <c r="MLH39" s="7"/>
      <c r="MLI39" s="7"/>
      <c r="MLJ39" s="7"/>
      <c r="MLK39" s="7"/>
      <c r="MLL39" s="7"/>
      <c r="MLM39" s="7"/>
      <c r="MLN39" s="7"/>
      <c r="MLO39" s="7"/>
      <c r="MLP39" s="7"/>
      <c r="MLQ39" s="7"/>
      <c r="MLR39" s="7"/>
      <c r="MLS39" s="7"/>
      <c r="MLT39" s="7"/>
      <c r="MLU39" s="7"/>
      <c r="MLV39" s="7"/>
      <c r="MLW39" s="7"/>
      <c r="MLX39" s="7"/>
      <c r="MLY39" s="7"/>
      <c r="MLZ39" s="7"/>
      <c r="MMA39" s="7"/>
      <c r="MMB39" s="7"/>
      <c r="MMC39" s="7"/>
      <c r="MMD39" s="7"/>
      <c r="MME39" s="7"/>
      <c r="MMF39" s="7"/>
      <c r="MMG39" s="7"/>
      <c r="MMH39" s="7"/>
      <c r="MMI39" s="7"/>
      <c r="MMJ39" s="7"/>
      <c r="MMK39" s="7"/>
      <c r="MML39" s="7"/>
      <c r="MMM39" s="7"/>
      <c r="MMN39" s="7"/>
      <c r="MMO39" s="7"/>
      <c r="MMP39" s="7"/>
      <c r="MMQ39" s="7"/>
      <c r="MMR39" s="7"/>
      <c r="MMS39" s="7"/>
      <c r="MMT39" s="7"/>
      <c r="MMU39" s="7"/>
      <c r="MMV39" s="7"/>
      <c r="MMW39" s="7"/>
      <c r="MMX39" s="7"/>
      <c r="MMY39" s="7"/>
      <c r="MMZ39" s="7"/>
      <c r="MNA39" s="7"/>
      <c r="MNB39" s="7"/>
      <c r="MNC39" s="7"/>
      <c r="MND39" s="7"/>
      <c r="MNE39" s="7"/>
      <c r="MNF39" s="7"/>
      <c r="MNG39" s="7"/>
      <c r="MNH39" s="7"/>
      <c r="MNI39" s="7"/>
      <c r="MNJ39" s="7"/>
      <c r="MNK39" s="7"/>
      <c r="MNL39" s="7"/>
      <c r="MNM39" s="7"/>
      <c r="MNN39" s="7"/>
      <c r="MNO39" s="7"/>
      <c r="MNP39" s="7"/>
      <c r="MNQ39" s="7"/>
      <c r="MNR39" s="7"/>
      <c r="MNS39" s="7"/>
      <c r="MNT39" s="7"/>
      <c r="MNU39" s="7"/>
      <c r="MNV39" s="7"/>
      <c r="MNW39" s="7"/>
      <c r="MNX39" s="7"/>
      <c r="MNY39" s="7"/>
      <c r="MNZ39" s="7"/>
      <c r="MOA39" s="7"/>
      <c r="MOB39" s="7"/>
      <c r="MOC39" s="7"/>
      <c r="MOD39" s="7"/>
      <c r="MOE39" s="7"/>
      <c r="MOF39" s="7"/>
      <c r="MOG39" s="7"/>
      <c r="MOH39" s="7"/>
      <c r="MOI39" s="7"/>
      <c r="MOJ39" s="7"/>
      <c r="MOK39" s="7"/>
      <c r="MOL39" s="7"/>
      <c r="MOM39" s="7"/>
      <c r="MON39" s="7"/>
      <c r="MOO39" s="7"/>
      <c r="MOP39" s="7"/>
      <c r="MOQ39" s="7"/>
      <c r="MOR39" s="7"/>
      <c r="MOS39" s="7"/>
      <c r="MOT39" s="7"/>
      <c r="MOU39" s="7"/>
      <c r="MOV39" s="7"/>
      <c r="MOW39" s="7"/>
      <c r="MOX39" s="7"/>
      <c r="MOY39" s="7"/>
      <c r="MOZ39" s="7"/>
      <c r="MPA39" s="7"/>
      <c r="MPB39" s="7"/>
      <c r="MPC39" s="7"/>
      <c r="MPD39" s="7"/>
      <c r="MPE39" s="7"/>
      <c r="MPF39" s="7"/>
      <c r="MPG39" s="7"/>
      <c r="MPH39" s="7"/>
      <c r="MPI39" s="7"/>
      <c r="MPJ39" s="7"/>
      <c r="MPK39" s="7"/>
      <c r="MPL39" s="7"/>
      <c r="MPM39" s="7"/>
      <c r="MPN39" s="7"/>
      <c r="MPO39" s="7"/>
      <c r="MPP39" s="7"/>
      <c r="MPQ39" s="7"/>
      <c r="MPR39" s="7"/>
      <c r="MPS39" s="7"/>
      <c r="MPT39" s="7"/>
      <c r="MPU39" s="7"/>
      <c r="MPV39" s="7"/>
      <c r="MPW39" s="7"/>
      <c r="MPX39" s="7"/>
      <c r="MPY39" s="7"/>
      <c r="MPZ39" s="7"/>
      <c r="MQA39" s="7"/>
      <c r="MQB39" s="7"/>
      <c r="MQC39" s="7"/>
      <c r="MQD39" s="7"/>
      <c r="MQE39" s="7"/>
      <c r="MQF39" s="7"/>
      <c r="MQH39" s="7"/>
      <c r="MQI39" s="7"/>
      <c r="MQJ39" s="7"/>
      <c r="MQK39" s="7"/>
      <c r="MQL39" s="7"/>
      <c r="MQM39" s="7"/>
      <c r="MQN39" s="7"/>
      <c r="MQO39" s="7"/>
      <c r="MQP39" s="7"/>
      <c r="MQQ39" s="7"/>
      <c r="MQR39" s="7"/>
      <c r="MQS39" s="7"/>
      <c r="MQT39" s="7"/>
      <c r="MQU39" s="7"/>
      <c r="MQV39" s="7"/>
      <c r="MQW39" s="7"/>
      <c r="MQX39" s="7"/>
      <c r="MQY39" s="7"/>
      <c r="MQZ39" s="7"/>
      <c r="MRA39" s="7"/>
      <c r="MRB39" s="7"/>
      <c r="MRC39" s="7"/>
      <c r="MRD39" s="7"/>
      <c r="MRE39" s="7"/>
      <c r="MRF39" s="7"/>
      <c r="MRG39" s="7"/>
      <c r="MRH39" s="7"/>
      <c r="MRI39" s="7"/>
      <c r="MRJ39" s="7"/>
      <c r="MRK39" s="7"/>
      <c r="MRL39" s="7"/>
      <c r="MRM39" s="7"/>
      <c r="MRN39" s="7"/>
      <c r="MRO39" s="7"/>
      <c r="MRP39" s="7"/>
      <c r="MRQ39" s="7"/>
      <c r="MRR39" s="7"/>
      <c r="MRS39" s="7"/>
      <c r="MRT39" s="7"/>
      <c r="MRU39" s="7"/>
      <c r="MRV39" s="7"/>
      <c r="MRW39" s="7"/>
      <c r="MRX39" s="7"/>
      <c r="MRY39" s="7"/>
      <c r="MRZ39" s="7"/>
      <c r="MSA39" s="7"/>
      <c r="MSB39" s="7"/>
      <c r="MSC39" s="7"/>
      <c r="MSD39" s="7"/>
      <c r="MSE39" s="7"/>
      <c r="MSF39" s="7"/>
      <c r="MSG39" s="7"/>
      <c r="MSH39" s="7"/>
      <c r="MSI39" s="7"/>
      <c r="MSJ39" s="7"/>
      <c r="MSK39" s="7"/>
      <c r="MSL39" s="7"/>
      <c r="MSM39" s="7"/>
      <c r="MSN39" s="7"/>
      <c r="MSO39" s="7"/>
      <c r="MSP39" s="7"/>
      <c r="MSQ39" s="7"/>
      <c r="MSR39" s="7"/>
      <c r="MSS39" s="7"/>
      <c r="MST39" s="7"/>
      <c r="MSU39" s="7"/>
      <c r="MSV39" s="7"/>
      <c r="MSW39" s="7"/>
      <c r="MSX39" s="7"/>
      <c r="MSY39" s="7"/>
      <c r="MSZ39" s="7"/>
      <c r="MTA39" s="7"/>
      <c r="MTB39" s="7"/>
      <c r="MTC39" s="7"/>
      <c r="MTD39" s="7"/>
      <c r="MTE39" s="7"/>
      <c r="MTF39" s="7"/>
      <c r="MTG39" s="7"/>
      <c r="MTH39" s="7"/>
      <c r="MTI39" s="7"/>
      <c r="MTJ39" s="7"/>
      <c r="MTK39" s="7"/>
      <c r="MTL39" s="7"/>
      <c r="MTM39" s="7"/>
      <c r="MTN39" s="7"/>
      <c r="MTO39" s="7"/>
      <c r="MTP39" s="7"/>
      <c r="MTQ39" s="7"/>
      <c r="MTR39" s="7"/>
      <c r="MTS39" s="7"/>
      <c r="MTT39" s="7"/>
      <c r="MTU39" s="7"/>
      <c r="MTV39" s="7"/>
      <c r="MTW39" s="7"/>
      <c r="MTX39" s="7"/>
      <c r="MTY39" s="7"/>
      <c r="MTZ39" s="7"/>
      <c r="MUA39" s="7"/>
      <c r="MUB39" s="7"/>
      <c r="MUC39" s="7"/>
      <c r="MUD39" s="7"/>
      <c r="MUE39" s="7"/>
      <c r="MUF39" s="7"/>
      <c r="MUG39" s="7"/>
      <c r="MUH39" s="7"/>
      <c r="MUI39" s="7"/>
      <c r="MUJ39" s="7"/>
      <c r="MUK39" s="7"/>
      <c r="MUL39" s="7"/>
      <c r="MUM39" s="7"/>
      <c r="MUN39" s="7"/>
      <c r="MUO39" s="7"/>
      <c r="MUP39" s="7"/>
      <c r="MUQ39" s="7"/>
      <c r="MUR39" s="7"/>
      <c r="MUS39" s="7"/>
      <c r="MUT39" s="7"/>
      <c r="MUU39" s="7"/>
      <c r="MUV39" s="7"/>
      <c r="MUW39" s="7"/>
      <c r="MUX39" s="7"/>
      <c r="MUY39" s="7"/>
      <c r="MUZ39" s="7"/>
      <c r="MVA39" s="7"/>
      <c r="MVB39" s="7"/>
      <c r="MVC39" s="7"/>
      <c r="MVD39" s="7"/>
      <c r="MVE39" s="7"/>
      <c r="MVF39" s="7"/>
      <c r="MVG39" s="7"/>
      <c r="MVH39" s="7"/>
      <c r="MVI39" s="7"/>
      <c r="MVJ39" s="7"/>
      <c r="MVK39" s="7"/>
      <c r="MVL39" s="7"/>
      <c r="MVM39" s="7"/>
      <c r="MVN39" s="7"/>
      <c r="MVO39" s="7"/>
      <c r="MVP39" s="7"/>
      <c r="MVQ39" s="7"/>
      <c r="MVR39" s="7"/>
      <c r="MVS39" s="7"/>
      <c r="MVT39" s="7"/>
      <c r="MVU39" s="7"/>
      <c r="MVV39" s="7"/>
      <c r="MVW39" s="7"/>
      <c r="MVX39" s="7"/>
      <c r="MVY39" s="7"/>
      <c r="MVZ39" s="7"/>
      <c r="MWA39" s="7"/>
      <c r="MWB39" s="7"/>
      <c r="MWC39" s="7"/>
      <c r="MWD39" s="7"/>
      <c r="MWE39" s="7"/>
      <c r="MWF39" s="7"/>
      <c r="MWG39" s="7"/>
      <c r="MWH39" s="7"/>
      <c r="MWI39" s="7"/>
      <c r="MWJ39" s="7"/>
      <c r="MWK39" s="7"/>
      <c r="MWL39" s="7"/>
      <c r="MWM39" s="7"/>
      <c r="MWN39" s="7"/>
      <c r="MWO39" s="7"/>
      <c r="MWP39" s="7"/>
      <c r="MWQ39" s="7"/>
      <c r="MWR39" s="7"/>
      <c r="MWS39" s="7"/>
      <c r="MWT39" s="7"/>
      <c r="MWU39" s="7"/>
      <c r="MWV39" s="7"/>
      <c r="MWW39" s="7"/>
      <c r="MWX39" s="7"/>
      <c r="MWY39" s="7"/>
      <c r="MWZ39" s="7"/>
      <c r="MXA39" s="7"/>
      <c r="MXB39" s="7"/>
      <c r="MXC39" s="7"/>
      <c r="MXD39" s="7"/>
      <c r="MXE39" s="7"/>
      <c r="MXF39" s="7"/>
      <c r="MXG39" s="7"/>
      <c r="MXH39" s="7"/>
      <c r="MXI39" s="7"/>
      <c r="MXJ39" s="7"/>
      <c r="MXK39" s="7"/>
      <c r="MXL39" s="7"/>
      <c r="MXM39" s="7"/>
      <c r="MXN39" s="7"/>
      <c r="MXO39" s="7"/>
      <c r="MXP39" s="7"/>
      <c r="MXQ39" s="7"/>
      <c r="MXR39" s="7"/>
      <c r="MXS39" s="7"/>
      <c r="MXT39" s="7"/>
      <c r="MXU39" s="7"/>
      <c r="MXV39" s="7"/>
      <c r="MXW39" s="7"/>
      <c r="MXX39" s="7"/>
      <c r="MXY39" s="7"/>
      <c r="MXZ39" s="7"/>
      <c r="MYA39" s="7"/>
      <c r="MYB39" s="7"/>
      <c r="MYC39" s="7"/>
      <c r="MYD39" s="7"/>
      <c r="MYE39" s="7"/>
      <c r="MYF39" s="7"/>
      <c r="MYG39" s="7"/>
      <c r="MYH39" s="7"/>
      <c r="MYI39" s="7"/>
      <c r="MYJ39" s="7"/>
      <c r="MYK39" s="7"/>
      <c r="MYL39" s="7"/>
      <c r="MYM39" s="7"/>
      <c r="MYN39" s="7"/>
      <c r="MYO39" s="7"/>
      <c r="MYP39" s="7"/>
      <c r="MYQ39" s="7"/>
      <c r="MYR39" s="7"/>
      <c r="MYS39" s="7"/>
      <c r="MYT39" s="7"/>
      <c r="MYU39" s="7"/>
      <c r="MYV39" s="7"/>
      <c r="MYW39" s="7"/>
      <c r="MYX39" s="7"/>
      <c r="MYY39" s="7"/>
      <c r="MYZ39" s="7"/>
      <c r="MZA39" s="7"/>
      <c r="MZB39" s="7"/>
      <c r="MZC39" s="7"/>
      <c r="MZD39" s="7"/>
      <c r="MZE39" s="7"/>
      <c r="MZF39" s="7"/>
      <c r="MZG39" s="7"/>
      <c r="MZH39" s="7"/>
      <c r="MZI39" s="7"/>
      <c r="MZJ39" s="7"/>
      <c r="MZK39" s="7"/>
      <c r="MZL39" s="7"/>
      <c r="MZM39" s="7"/>
      <c r="MZN39" s="7"/>
      <c r="MZO39" s="7"/>
      <c r="MZP39" s="7"/>
      <c r="MZQ39" s="7"/>
      <c r="MZR39" s="7"/>
      <c r="MZS39" s="7"/>
      <c r="MZT39" s="7"/>
      <c r="MZU39" s="7"/>
      <c r="MZV39" s="7"/>
      <c r="MZW39" s="7"/>
      <c r="MZX39" s="7"/>
      <c r="MZY39" s="7"/>
      <c r="MZZ39" s="7"/>
      <c r="NAA39" s="7"/>
      <c r="NAB39" s="7"/>
      <c r="NAD39" s="7"/>
      <c r="NAE39" s="7"/>
      <c r="NAF39" s="7"/>
      <c r="NAG39" s="7"/>
      <c r="NAH39" s="7"/>
      <c r="NAI39" s="7"/>
      <c r="NAJ39" s="7"/>
      <c r="NAK39" s="7"/>
      <c r="NAL39" s="7"/>
      <c r="NAM39" s="7"/>
      <c r="NAN39" s="7"/>
      <c r="NAO39" s="7"/>
      <c r="NAP39" s="7"/>
      <c r="NAQ39" s="7"/>
      <c r="NAR39" s="7"/>
      <c r="NAS39" s="7"/>
      <c r="NAT39" s="7"/>
      <c r="NAU39" s="7"/>
      <c r="NAV39" s="7"/>
      <c r="NAW39" s="7"/>
      <c r="NAX39" s="7"/>
      <c r="NAY39" s="7"/>
      <c r="NAZ39" s="7"/>
      <c r="NBA39" s="7"/>
      <c r="NBB39" s="7"/>
      <c r="NBC39" s="7"/>
      <c r="NBD39" s="7"/>
      <c r="NBE39" s="7"/>
      <c r="NBF39" s="7"/>
      <c r="NBG39" s="7"/>
      <c r="NBH39" s="7"/>
      <c r="NBI39" s="7"/>
      <c r="NBJ39" s="7"/>
      <c r="NBK39" s="7"/>
      <c r="NBL39" s="7"/>
      <c r="NBM39" s="7"/>
      <c r="NBN39" s="7"/>
      <c r="NBO39" s="7"/>
      <c r="NBP39" s="7"/>
      <c r="NBQ39" s="7"/>
      <c r="NBR39" s="7"/>
      <c r="NBS39" s="7"/>
      <c r="NBT39" s="7"/>
      <c r="NBU39" s="7"/>
      <c r="NBV39" s="7"/>
      <c r="NBW39" s="7"/>
      <c r="NBX39" s="7"/>
      <c r="NBY39" s="7"/>
      <c r="NBZ39" s="7"/>
      <c r="NCA39" s="7"/>
      <c r="NCB39" s="7"/>
      <c r="NCC39" s="7"/>
      <c r="NCD39" s="7"/>
      <c r="NCE39" s="7"/>
      <c r="NCF39" s="7"/>
      <c r="NCG39" s="7"/>
      <c r="NCH39" s="7"/>
      <c r="NCI39" s="7"/>
      <c r="NCJ39" s="7"/>
      <c r="NCK39" s="7"/>
      <c r="NCL39" s="7"/>
      <c r="NCM39" s="7"/>
      <c r="NCN39" s="7"/>
      <c r="NCO39" s="7"/>
      <c r="NCP39" s="7"/>
      <c r="NCQ39" s="7"/>
      <c r="NCR39" s="7"/>
      <c r="NCS39" s="7"/>
      <c r="NCT39" s="7"/>
      <c r="NCU39" s="7"/>
      <c r="NCV39" s="7"/>
      <c r="NCW39" s="7"/>
      <c r="NCX39" s="7"/>
      <c r="NCY39" s="7"/>
      <c r="NCZ39" s="7"/>
      <c r="NDA39" s="7"/>
      <c r="NDB39" s="7"/>
      <c r="NDC39" s="7"/>
      <c r="NDD39" s="7"/>
      <c r="NDE39" s="7"/>
      <c r="NDF39" s="7"/>
      <c r="NDG39" s="7"/>
      <c r="NDH39" s="7"/>
      <c r="NDI39" s="7"/>
      <c r="NDJ39" s="7"/>
      <c r="NDK39" s="7"/>
      <c r="NDL39" s="7"/>
      <c r="NDM39" s="7"/>
      <c r="NDN39" s="7"/>
      <c r="NDO39" s="7"/>
      <c r="NDP39" s="7"/>
      <c r="NDQ39" s="7"/>
      <c r="NDR39" s="7"/>
      <c r="NDS39" s="7"/>
      <c r="NDT39" s="7"/>
      <c r="NDU39" s="7"/>
      <c r="NDV39" s="7"/>
      <c r="NDW39" s="7"/>
      <c r="NDX39" s="7"/>
      <c r="NDY39" s="7"/>
      <c r="NDZ39" s="7"/>
      <c r="NEA39" s="7"/>
      <c r="NEB39" s="7"/>
      <c r="NEC39" s="7"/>
      <c r="NED39" s="7"/>
      <c r="NEE39" s="7"/>
      <c r="NEF39" s="7"/>
      <c r="NEG39" s="7"/>
      <c r="NEH39" s="7"/>
      <c r="NEI39" s="7"/>
      <c r="NEJ39" s="7"/>
      <c r="NEK39" s="7"/>
      <c r="NEL39" s="7"/>
      <c r="NEM39" s="7"/>
      <c r="NEN39" s="7"/>
      <c r="NEO39" s="7"/>
      <c r="NEP39" s="7"/>
      <c r="NEQ39" s="7"/>
      <c r="NER39" s="7"/>
      <c r="NES39" s="7"/>
      <c r="NET39" s="7"/>
      <c r="NEU39" s="7"/>
      <c r="NEV39" s="7"/>
      <c r="NEW39" s="7"/>
      <c r="NEX39" s="7"/>
      <c r="NEY39" s="7"/>
      <c r="NEZ39" s="7"/>
      <c r="NFA39" s="7"/>
      <c r="NFB39" s="7"/>
      <c r="NFC39" s="7"/>
      <c r="NFD39" s="7"/>
      <c r="NFE39" s="7"/>
      <c r="NFF39" s="7"/>
      <c r="NFG39" s="7"/>
      <c r="NFH39" s="7"/>
      <c r="NFI39" s="7"/>
      <c r="NFJ39" s="7"/>
      <c r="NFK39" s="7"/>
      <c r="NFL39" s="7"/>
      <c r="NFM39" s="7"/>
      <c r="NFN39" s="7"/>
      <c r="NFO39" s="7"/>
      <c r="NFP39" s="7"/>
      <c r="NFQ39" s="7"/>
      <c r="NFR39" s="7"/>
      <c r="NFS39" s="7"/>
      <c r="NFT39" s="7"/>
      <c r="NFU39" s="7"/>
      <c r="NFV39" s="7"/>
      <c r="NFW39" s="7"/>
      <c r="NFX39" s="7"/>
      <c r="NFY39" s="7"/>
      <c r="NFZ39" s="7"/>
      <c r="NGA39" s="7"/>
      <c r="NGB39" s="7"/>
      <c r="NGC39" s="7"/>
      <c r="NGD39" s="7"/>
      <c r="NGE39" s="7"/>
      <c r="NGF39" s="7"/>
      <c r="NGG39" s="7"/>
      <c r="NGH39" s="7"/>
      <c r="NGI39" s="7"/>
      <c r="NGJ39" s="7"/>
      <c r="NGK39" s="7"/>
      <c r="NGL39" s="7"/>
      <c r="NGM39" s="7"/>
      <c r="NGN39" s="7"/>
      <c r="NGO39" s="7"/>
      <c r="NGP39" s="7"/>
      <c r="NGQ39" s="7"/>
      <c r="NGR39" s="7"/>
      <c r="NGS39" s="7"/>
      <c r="NGT39" s="7"/>
      <c r="NGU39" s="7"/>
      <c r="NGV39" s="7"/>
      <c r="NGW39" s="7"/>
      <c r="NGX39" s="7"/>
      <c r="NGY39" s="7"/>
      <c r="NGZ39" s="7"/>
      <c r="NHA39" s="7"/>
      <c r="NHB39" s="7"/>
      <c r="NHC39" s="7"/>
      <c r="NHD39" s="7"/>
      <c r="NHE39" s="7"/>
      <c r="NHF39" s="7"/>
      <c r="NHG39" s="7"/>
      <c r="NHH39" s="7"/>
      <c r="NHI39" s="7"/>
      <c r="NHJ39" s="7"/>
      <c r="NHK39" s="7"/>
      <c r="NHL39" s="7"/>
      <c r="NHM39" s="7"/>
      <c r="NHN39" s="7"/>
      <c r="NHO39" s="7"/>
      <c r="NHP39" s="7"/>
      <c r="NHQ39" s="7"/>
      <c r="NHR39" s="7"/>
      <c r="NHS39" s="7"/>
      <c r="NHT39" s="7"/>
      <c r="NHU39" s="7"/>
      <c r="NHV39" s="7"/>
      <c r="NHW39" s="7"/>
      <c r="NHX39" s="7"/>
      <c r="NHY39" s="7"/>
      <c r="NHZ39" s="7"/>
      <c r="NIA39" s="7"/>
      <c r="NIB39" s="7"/>
      <c r="NIC39" s="7"/>
      <c r="NID39" s="7"/>
      <c r="NIE39" s="7"/>
      <c r="NIF39" s="7"/>
      <c r="NIG39" s="7"/>
      <c r="NIH39" s="7"/>
      <c r="NII39" s="7"/>
      <c r="NIJ39" s="7"/>
      <c r="NIK39" s="7"/>
      <c r="NIL39" s="7"/>
      <c r="NIM39" s="7"/>
      <c r="NIN39" s="7"/>
      <c r="NIO39" s="7"/>
      <c r="NIP39" s="7"/>
      <c r="NIQ39" s="7"/>
      <c r="NIR39" s="7"/>
      <c r="NIS39" s="7"/>
      <c r="NIT39" s="7"/>
      <c r="NIU39" s="7"/>
      <c r="NIV39" s="7"/>
      <c r="NIW39" s="7"/>
      <c r="NIX39" s="7"/>
      <c r="NIY39" s="7"/>
      <c r="NIZ39" s="7"/>
      <c r="NJA39" s="7"/>
      <c r="NJB39" s="7"/>
      <c r="NJC39" s="7"/>
      <c r="NJD39" s="7"/>
      <c r="NJE39" s="7"/>
      <c r="NJF39" s="7"/>
      <c r="NJG39" s="7"/>
      <c r="NJH39" s="7"/>
      <c r="NJI39" s="7"/>
      <c r="NJJ39" s="7"/>
      <c r="NJK39" s="7"/>
      <c r="NJL39" s="7"/>
      <c r="NJM39" s="7"/>
      <c r="NJN39" s="7"/>
      <c r="NJO39" s="7"/>
      <c r="NJP39" s="7"/>
      <c r="NJQ39" s="7"/>
      <c r="NJR39" s="7"/>
      <c r="NJS39" s="7"/>
      <c r="NJT39" s="7"/>
      <c r="NJU39" s="7"/>
      <c r="NJV39" s="7"/>
      <c r="NJW39" s="7"/>
      <c r="NJX39" s="7"/>
      <c r="NJZ39" s="7"/>
      <c r="NKA39" s="7"/>
      <c r="NKB39" s="7"/>
      <c r="NKC39" s="7"/>
      <c r="NKD39" s="7"/>
      <c r="NKE39" s="7"/>
      <c r="NKF39" s="7"/>
      <c r="NKG39" s="7"/>
      <c r="NKH39" s="7"/>
      <c r="NKI39" s="7"/>
      <c r="NKJ39" s="7"/>
      <c r="NKK39" s="7"/>
      <c r="NKL39" s="7"/>
      <c r="NKM39" s="7"/>
      <c r="NKN39" s="7"/>
      <c r="NKO39" s="7"/>
      <c r="NKP39" s="7"/>
      <c r="NKQ39" s="7"/>
      <c r="NKR39" s="7"/>
      <c r="NKS39" s="7"/>
      <c r="NKT39" s="7"/>
      <c r="NKU39" s="7"/>
      <c r="NKV39" s="7"/>
      <c r="NKW39" s="7"/>
      <c r="NKX39" s="7"/>
      <c r="NKY39" s="7"/>
      <c r="NKZ39" s="7"/>
      <c r="NLA39" s="7"/>
      <c r="NLB39" s="7"/>
      <c r="NLC39" s="7"/>
      <c r="NLD39" s="7"/>
      <c r="NLE39" s="7"/>
      <c r="NLF39" s="7"/>
      <c r="NLG39" s="7"/>
      <c r="NLH39" s="7"/>
      <c r="NLI39" s="7"/>
      <c r="NLJ39" s="7"/>
      <c r="NLK39" s="7"/>
      <c r="NLL39" s="7"/>
      <c r="NLM39" s="7"/>
      <c r="NLN39" s="7"/>
      <c r="NLO39" s="7"/>
      <c r="NLP39" s="7"/>
      <c r="NLQ39" s="7"/>
      <c r="NLR39" s="7"/>
      <c r="NLS39" s="7"/>
      <c r="NLT39" s="7"/>
      <c r="NLU39" s="7"/>
      <c r="NLV39" s="7"/>
      <c r="NLW39" s="7"/>
      <c r="NLX39" s="7"/>
      <c r="NLY39" s="7"/>
      <c r="NLZ39" s="7"/>
      <c r="NMA39" s="7"/>
      <c r="NMB39" s="7"/>
      <c r="NMC39" s="7"/>
      <c r="NMD39" s="7"/>
      <c r="NME39" s="7"/>
      <c r="NMF39" s="7"/>
      <c r="NMG39" s="7"/>
      <c r="NMH39" s="7"/>
      <c r="NMI39" s="7"/>
      <c r="NMJ39" s="7"/>
      <c r="NMK39" s="7"/>
      <c r="NML39" s="7"/>
      <c r="NMM39" s="7"/>
      <c r="NMN39" s="7"/>
      <c r="NMO39" s="7"/>
      <c r="NMP39" s="7"/>
      <c r="NMQ39" s="7"/>
      <c r="NMR39" s="7"/>
      <c r="NMS39" s="7"/>
      <c r="NMT39" s="7"/>
      <c r="NMU39" s="7"/>
      <c r="NMV39" s="7"/>
      <c r="NMW39" s="7"/>
      <c r="NMX39" s="7"/>
      <c r="NMY39" s="7"/>
      <c r="NMZ39" s="7"/>
      <c r="NNA39" s="7"/>
      <c r="NNB39" s="7"/>
      <c r="NNC39" s="7"/>
      <c r="NND39" s="7"/>
      <c r="NNE39" s="7"/>
      <c r="NNF39" s="7"/>
      <c r="NNG39" s="7"/>
      <c r="NNH39" s="7"/>
      <c r="NNI39" s="7"/>
      <c r="NNJ39" s="7"/>
      <c r="NNK39" s="7"/>
      <c r="NNL39" s="7"/>
      <c r="NNM39" s="7"/>
      <c r="NNN39" s="7"/>
      <c r="NNO39" s="7"/>
      <c r="NNP39" s="7"/>
      <c r="NNQ39" s="7"/>
      <c r="NNR39" s="7"/>
      <c r="NNS39" s="7"/>
      <c r="NNT39" s="7"/>
      <c r="NNU39" s="7"/>
      <c r="NNV39" s="7"/>
      <c r="NNW39" s="7"/>
      <c r="NNX39" s="7"/>
      <c r="NNY39" s="7"/>
      <c r="NNZ39" s="7"/>
      <c r="NOA39" s="7"/>
      <c r="NOB39" s="7"/>
      <c r="NOC39" s="7"/>
      <c r="NOD39" s="7"/>
      <c r="NOE39" s="7"/>
      <c r="NOF39" s="7"/>
      <c r="NOG39" s="7"/>
      <c r="NOH39" s="7"/>
      <c r="NOI39" s="7"/>
      <c r="NOJ39" s="7"/>
      <c r="NOK39" s="7"/>
      <c r="NOL39" s="7"/>
      <c r="NOM39" s="7"/>
      <c r="NON39" s="7"/>
      <c r="NOO39" s="7"/>
      <c r="NOP39" s="7"/>
      <c r="NOQ39" s="7"/>
      <c r="NOR39" s="7"/>
      <c r="NOS39" s="7"/>
      <c r="NOT39" s="7"/>
      <c r="NOU39" s="7"/>
      <c r="NOV39" s="7"/>
      <c r="NOW39" s="7"/>
      <c r="NOX39" s="7"/>
      <c r="NOY39" s="7"/>
      <c r="NOZ39" s="7"/>
      <c r="NPA39" s="7"/>
      <c r="NPB39" s="7"/>
      <c r="NPC39" s="7"/>
      <c r="NPD39" s="7"/>
      <c r="NPE39" s="7"/>
      <c r="NPF39" s="7"/>
      <c r="NPG39" s="7"/>
      <c r="NPH39" s="7"/>
      <c r="NPI39" s="7"/>
      <c r="NPJ39" s="7"/>
      <c r="NPK39" s="7"/>
      <c r="NPL39" s="7"/>
      <c r="NPM39" s="7"/>
      <c r="NPN39" s="7"/>
      <c r="NPO39" s="7"/>
      <c r="NPP39" s="7"/>
      <c r="NPQ39" s="7"/>
      <c r="NPR39" s="7"/>
      <c r="NPS39" s="7"/>
      <c r="NPT39" s="7"/>
      <c r="NPU39" s="7"/>
      <c r="NPV39" s="7"/>
      <c r="NPW39" s="7"/>
      <c r="NPX39" s="7"/>
      <c r="NPY39" s="7"/>
      <c r="NPZ39" s="7"/>
      <c r="NQA39" s="7"/>
      <c r="NQB39" s="7"/>
      <c r="NQC39" s="7"/>
      <c r="NQD39" s="7"/>
      <c r="NQE39" s="7"/>
      <c r="NQF39" s="7"/>
      <c r="NQG39" s="7"/>
      <c r="NQH39" s="7"/>
      <c r="NQI39" s="7"/>
      <c r="NQJ39" s="7"/>
      <c r="NQK39" s="7"/>
      <c r="NQL39" s="7"/>
      <c r="NQM39" s="7"/>
      <c r="NQN39" s="7"/>
      <c r="NQO39" s="7"/>
      <c r="NQP39" s="7"/>
      <c r="NQQ39" s="7"/>
      <c r="NQR39" s="7"/>
      <c r="NQS39" s="7"/>
      <c r="NQT39" s="7"/>
      <c r="NQU39" s="7"/>
      <c r="NQV39" s="7"/>
      <c r="NQW39" s="7"/>
      <c r="NQX39" s="7"/>
      <c r="NQY39" s="7"/>
      <c r="NQZ39" s="7"/>
      <c r="NRA39" s="7"/>
      <c r="NRB39" s="7"/>
      <c r="NRC39" s="7"/>
      <c r="NRD39" s="7"/>
      <c r="NRE39" s="7"/>
      <c r="NRF39" s="7"/>
      <c r="NRG39" s="7"/>
      <c r="NRH39" s="7"/>
      <c r="NRI39" s="7"/>
      <c r="NRJ39" s="7"/>
      <c r="NRK39" s="7"/>
      <c r="NRL39" s="7"/>
      <c r="NRM39" s="7"/>
      <c r="NRN39" s="7"/>
      <c r="NRO39" s="7"/>
      <c r="NRP39" s="7"/>
      <c r="NRQ39" s="7"/>
      <c r="NRR39" s="7"/>
      <c r="NRS39" s="7"/>
      <c r="NRT39" s="7"/>
      <c r="NRU39" s="7"/>
      <c r="NRV39" s="7"/>
      <c r="NRW39" s="7"/>
      <c r="NRX39" s="7"/>
      <c r="NRY39" s="7"/>
      <c r="NRZ39" s="7"/>
      <c r="NSA39" s="7"/>
      <c r="NSB39" s="7"/>
      <c r="NSC39" s="7"/>
      <c r="NSD39" s="7"/>
      <c r="NSE39" s="7"/>
      <c r="NSF39" s="7"/>
      <c r="NSG39" s="7"/>
      <c r="NSH39" s="7"/>
      <c r="NSI39" s="7"/>
      <c r="NSJ39" s="7"/>
      <c r="NSK39" s="7"/>
      <c r="NSL39" s="7"/>
      <c r="NSM39" s="7"/>
      <c r="NSN39" s="7"/>
      <c r="NSO39" s="7"/>
      <c r="NSP39" s="7"/>
      <c r="NSQ39" s="7"/>
      <c r="NSR39" s="7"/>
      <c r="NSS39" s="7"/>
      <c r="NST39" s="7"/>
      <c r="NSU39" s="7"/>
      <c r="NSV39" s="7"/>
      <c r="NSW39" s="7"/>
      <c r="NSX39" s="7"/>
      <c r="NSY39" s="7"/>
      <c r="NSZ39" s="7"/>
      <c r="NTA39" s="7"/>
      <c r="NTB39" s="7"/>
      <c r="NTC39" s="7"/>
      <c r="NTD39" s="7"/>
      <c r="NTE39" s="7"/>
      <c r="NTF39" s="7"/>
      <c r="NTG39" s="7"/>
      <c r="NTH39" s="7"/>
      <c r="NTI39" s="7"/>
      <c r="NTJ39" s="7"/>
      <c r="NTK39" s="7"/>
      <c r="NTL39" s="7"/>
      <c r="NTM39" s="7"/>
      <c r="NTN39" s="7"/>
      <c r="NTO39" s="7"/>
      <c r="NTP39" s="7"/>
      <c r="NTQ39" s="7"/>
      <c r="NTR39" s="7"/>
      <c r="NTS39" s="7"/>
      <c r="NTT39" s="7"/>
      <c r="NTV39" s="7"/>
      <c r="NTW39" s="7"/>
      <c r="NTX39" s="7"/>
      <c r="NTY39" s="7"/>
      <c r="NTZ39" s="7"/>
      <c r="NUA39" s="7"/>
      <c r="NUB39" s="7"/>
      <c r="NUC39" s="7"/>
      <c r="NUD39" s="7"/>
      <c r="NUE39" s="7"/>
      <c r="NUF39" s="7"/>
      <c r="NUG39" s="7"/>
      <c r="NUH39" s="7"/>
      <c r="NUI39" s="7"/>
      <c r="NUJ39" s="7"/>
      <c r="NUK39" s="7"/>
      <c r="NUL39" s="7"/>
      <c r="NUM39" s="7"/>
      <c r="NUN39" s="7"/>
      <c r="NUO39" s="7"/>
      <c r="NUP39" s="7"/>
      <c r="NUQ39" s="7"/>
      <c r="NUR39" s="7"/>
      <c r="NUS39" s="7"/>
      <c r="NUT39" s="7"/>
      <c r="NUU39" s="7"/>
      <c r="NUV39" s="7"/>
      <c r="NUW39" s="7"/>
      <c r="NUX39" s="7"/>
      <c r="NUY39" s="7"/>
      <c r="NUZ39" s="7"/>
      <c r="NVA39" s="7"/>
      <c r="NVB39" s="7"/>
      <c r="NVC39" s="7"/>
      <c r="NVD39" s="7"/>
      <c r="NVE39" s="7"/>
      <c r="NVF39" s="7"/>
      <c r="NVG39" s="7"/>
      <c r="NVH39" s="7"/>
      <c r="NVI39" s="7"/>
      <c r="NVJ39" s="7"/>
      <c r="NVK39" s="7"/>
      <c r="NVL39" s="7"/>
      <c r="NVM39" s="7"/>
      <c r="NVN39" s="7"/>
      <c r="NVO39" s="7"/>
      <c r="NVP39" s="7"/>
      <c r="NVQ39" s="7"/>
      <c r="NVR39" s="7"/>
      <c r="NVS39" s="7"/>
      <c r="NVT39" s="7"/>
      <c r="NVU39" s="7"/>
      <c r="NVV39" s="7"/>
      <c r="NVW39" s="7"/>
      <c r="NVX39" s="7"/>
      <c r="NVY39" s="7"/>
      <c r="NVZ39" s="7"/>
      <c r="NWA39" s="7"/>
      <c r="NWB39" s="7"/>
      <c r="NWC39" s="7"/>
      <c r="NWD39" s="7"/>
      <c r="NWE39" s="7"/>
      <c r="NWF39" s="7"/>
      <c r="NWG39" s="7"/>
      <c r="NWH39" s="7"/>
      <c r="NWI39" s="7"/>
      <c r="NWJ39" s="7"/>
      <c r="NWK39" s="7"/>
      <c r="NWL39" s="7"/>
      <c r="NWM39" s="7"/>
      <c r="NWN39" s="7"/>
      <c r="NWO39" s="7"/>
      <c r="NWP39" s="7"/>
      <c r="NWQ39" s="7"/>
      <c r="NWR39" s="7"/>
      <c r="NWS39" s="7"/>
      <c r="NWT39" s="7"/>
      <c r="NWU39" s="7"/>
      <c r="NWV39" s="7"/>
      <c r="NWW39" s="7"/>
      <c r="NWX39" s="7"/>
      <c r="NWY39" s="7"/>
      <c r="NWZ39" s="7"/>
      <c r="NXA39" s="7"/>
      <c r="NXB39" s="7"/>
      <c r="NXC39" s="7"/>
      <c r="NXD39" s="7"/>
      <c r="NXE39" s="7"/>
      <c r="NXF39" s="7"/>
      <c r="NXG39" s="7"/>
      <c r="NXH39" s="7"/>
      <c r="NXI39" s="7"/>
      <c r="NXJ39" s="7"/>
      <c r="NXK39" s="7"/>
      <c r="NXL39" s="7"/>
      <c r="NXM39" s="7"/>
      <c r="NXN39" s="7"/>
      <c r="NXO39" s="7"/>
      <c r="NXP39" s="7"/>
      <c r="NXQ39" s="7"/>
      <c r="NXR39" s="7"/>
      <c r="NXS39" s="7"/>
      <c r="NXT39" s="7"/>
      <c r="NXU39" s="7"/>
      <c r="NXV39" s="7"/>
      <c r="NXW39" s="7"/>
      <c r="NXX39" s="7"/>
      <c r="NXY39" s="7"/>
      <c r="NXZ39" s="7"/>
      <c r="NYA39" s="7"/>
      <c r="NYB39" s="7"/>
      <c r="NYC39" s="7"/>
      <c r="NYD39" s="7"/>
      <c r="NYE39" s="7"/>
      <c r="NYF39" s="7"/>
      <c r="NYG39" s="7"/>
      <c r="NYH39" s="7"/>
      <c r="NYI39" s="7"/>
      <c r="NYJ39" s="7"/>
      <c r="NYK39" s="7"/>
      <c r="NYL39" s="7"/>
      <c r="NYM39" s="7"/>
      <c r="NYN39" s="7"/>
      <c r="NYO39" s="7"/>
      <c r="NYP39" s="7"/>
      <c r="NYQ39" s="7"/>
      <c r="NYR39" s="7"/>
      <c r="NYS39" s="7"/>
      <c r="NYT39" s="7"/>
      <c r="NYU39" s="7"/>
      <c r="NYV39" s="7"/>
      <c r="NYW39" s="7"/>
      <c r="NYX39" s="7"/>
      <c r="NYY39" s="7"/>
      <c r="NYZ39" s="7"/>
      <c r="NZA39" s="7"/>
      <c r="NZB39" s="7"/>
      <c r="NZC39" s="7"/>
      <c r="NZD39" s="7"/>
      <c r="NZE39" s="7"/>
      <c r="NZF39" s="7"/>
      <c r="NZG39" s="7"/>
      <c r="NZH39" s="7"/>
      <c r="NZI39" s="7"/>
      <c r="NZJ39" s="7"/>
      <c r="NZK39" s="7"/>
      <c r="NZL39" s="7"/>
      <c r="NZM39" s="7"/>
      <c r="NZN39" s="7"/>
      <c r="NZO39" s="7"/>
      <c r="NZP39" s="7"/>
      <c r="NZQ39" s="7"/>
      <c r="NZR39" s="7"/>
      <c r="NZS39" s="7"/>
      <c r="NZT39" s="7"/>
      <c r="NZU39" s="7"/>
      <c r="NZV39" s="7"/>
      <c r="NZW39" s="7"/>
      <c r="NZX39" s="7"/>
      <c r="NZY39" s="7"/>
      <c r="NZZ39" s="7"/>
      <c r="OAA39" s="7"/>
      <c r="OAB39" s="7"/>
      <c r="OAC39" s="7"/>
      <c r="OAD39" s="7"/>
      <c r="OAE39" s="7"/>
      <c r="OAF39" s="7"/>
      <c r="OAG39" s="7"/>
      <c r="OAH39" s="7"/>
      <c r="OAI39" s="7"/>
      <c r="OAJ39" s="7"/>
      <c r="OAK39" s="7"/>
      <c r="OAL39" s="7"/>
      <c r="OAM39" s="7"/>
      <c r="OAN39" s="7"/>
      <c r="OAO39" s="7"/>
      <c r="OAP39" s="7"/>
      <c r="OAQ39" s="7"/>
      <c r="OAR39" s="7"/>
      <c r="OAS39" s="7"/>
      <c r="OAT39" s="7"/>
      <c r="OAU39" s="7"/>
      <c r="OAV39" s="7"/>
      <c r="OAW39" s="7"/>
      <c r="OAX39" s="7"/>
      <c r="OAY39" s="7"/>
      <c r="OAZ39" s="7"/>
      <c r="OBA39" s="7"/>
      <c r="OBB39" s="7"/>
      <c r="OBC39" s="7"/>
      <c r="OBD39" s="7"/>
      <c r="OBE39" s="7"/>
      <c r="OBF39" s="7"/>
      <c r="OBG39" s="7"/>
      <c r="OBH39" s="7"/>
      <c r="OBI39" s="7"/>
      <c r="OBJ39" s="7"/>
      <c r="OBK39" s="7"/>
      <c r="OBL39" s="7"/>
      <c r="OBM39" s="7"/>
      <c r="OBN39" s="7"/>
      <c r="OBO39" s="7"/>
      <c r="OBP39" s="7"/>
      <c r="OBQ39" s="7"/>
      <c r="OBR39" s="7"/>
      <c r="OBS39" s="7"/>
      <c r="OBT39" s="7"/>
      <c r="OBU39" s="7"/>
      <c r="OBV39" s="7"/>
      <c r="OBW39" s="7"/>
      <c r="OBX39" s="7"/>
      <c r="OBY39" s="7"/>
      <c r="OBZ39" s="7"/>
      <c r="OCA39" s="7"/>
      <c r="OCB39" s="7"/>
      <c r="OCC39" s="7"/>
      <c r="OCD39" s="7"/>
      <c r="OCE39" s="7"/>
      <c r="OCF39" s="7"/>
      <c r="OCG39" s="7"/>
      <c r="OCH39" s="7"/>
      <c r="OCI39" s="7"/>
      <c r="OCJ39" s="7"/>
      <c r="OCK39" s="7"/>
      <c r="OCL39" s="7"/>
      <c r="OCM39" s="7"/>
      <c r="OCN39" s="7"/>
      <c r="OCO39" s="7"/>
      <c r="OCP39" s="7"/>
      <c r="OCQ39" s="7"/>
      <c r="OCR39" s="7"/>
      <c r="OCS39" s="7"/>
      <c r="OCT39" s="7"/>
      <c r="OCU39" s="7"/>
      <c r="OCV39" s="7"/>
      <c r="OCW39" s="7"/>
      <c r="OCX39" s="7"/>
      <c r="OCY39" s="7"/>
      <c r="OCZ39" s="7"/>
      <c r="ODA39" s="7"/>
      <c r="ODB39" s="7"/>
      <c r="ODC39" s="7"/>
      <c r="ODD39" s="7"/>
      <c r="ODE39" s="7"/>
      <c r="ODF39" s="7"/>
      <c r="ODG39" s="7"/>
      <c r="ODH39" s="7"/>
      <c r="ODI39" s="7"/>
      <c r="ODJ39" s="7"/>
      <c r="ODK39" s="7"/>
      <c r="ODL39" s="7"/>
      <c r="ODM39" s="7"/>
      <c r="ODN39" s="7"/>
      <c r="ODO39" s="7"/>
      <c r="ODP39" s="7"/>
      <c r="ODR39" s="7"/>
      <c r="ODS39" s="7"/>
      <c r="ODT39" s="7"/>
      <c r="ODU39" s="7"/>
      <c r="ODV39" s="7"/>
      <c r="ODW39" s="7"/>
      <c r="ODX39" s="7"/>
      <c r="ODY39" s="7"/>
      <c r="ODZ39" s="7"/>
      <c r="OEA39" s="7"/>
      <c r="OEB39" s="7"/>
      <c r="OEC39" s="7"/>
      <c r="OED39" s="7"/>
      <c r="OEE39" s="7"/>
      <c r="OEF39" s="7"/>
      <c r="OEG39" s="7"/>
      <c r="OEH39" s="7"/>
      <c r="OEI39" s="7"/>
      <c r="OEJ39" s="7"/>
      <c r="OEK39" s="7"/>
      <c r="OEL39" s="7"/>
      <c r="OEM39" s="7"/>
      <c r="OEN39" s="7"/>
      <c r="OEO39" s="7"/>
      <c r="OEP39" s="7"/>
      <c r="OEQ39" s="7"/>
      <c r="OER39" s="7"/>
      <c r="OES39" s="7"/>
      <c r="OET39" s="7"/>
      <c r="OEU39" s="7"/>
      <c r="OEV39" s="7"/>
      <c r="OEW39" s="7"/>
      <c r="OEX39" s="7"/>
      <c r="OEY39" s="7"/>
      <c r="OEZ39" s="7"/>
      <c r="OFA39" s="7"/>
      <c r="OFB39" s="7"/>
      <c r="OFC39" s="7"/>
      <c r="OFD39" s="7"/>
      <c r="OFE39" s="7"/>
      <c r="OFF39" s="7"/>
      <c r="OFG39" s="7"/>
      <c r="OFH39" s="7"/>
      <c r="OFI39" s="7"/>
      <c r="OFJ39" s="7"/>
      <c r="OFK39" s="7"/>
      <c r="OFL39" s="7"/>
      <c r="OFM39" s="7"/>
      <c r="OFN39" s="7"/>
      <c r="OFO39" s="7"/>
      <c r="OFP39" s="7"/>
      <c r="OFQ39" s="7"/>
      <c r="OFR39" s="7"/>
      <c r="OFS39" s="7"/>
      <c r="OFT39" s="7"/>
      <c r="OFU39" s="7"/>
      <c r="OFV39" s="7"/>
      <c r="OFW39" s="7"/>
      <c r="OFX39" s="7"/>
      <c r="OFY39" s="7"/>
      <c r="OFZ39" s="7"/>
      <c r="OGA39" s="7"/>
      <c r="OGB39" s="7"/>
      <c r="OGC39" s="7"/>
      <c r="OGD39" s="7"/>
      <c r="OGE39" s="7"/>
      <c r="OGF39" s="7"/>
      <c r="OGG39" s="7"/>
      <c r="OGH39" s="7"/>
      <c r="OGI39" s="7"/>
      <c r="OGJ39" s="7"/>
      <c r="OGK39" s="7"/>
      <c r="OGL39" s="7"/>
      <c r="OGM39" s="7"/>
      <c r="OGN39" s="7"/>
      <c r="OGO39" s="7"/>
      <c r="OGP39" s="7"/>
      <c r="OGQ39" s="7"/>
      <c r="OGR39" s="7"/>
      <c r="OGS39" s="7"/>
      <c r="OGT39" s="7"/>
      <c r="OGU39" s="7"/>
      <c r="OGV39" s="7"/>
      <c r="OGW39" s="7"/>
      <c r="OGX39" s="7"/>
      <c r="OGY39" s="7"/>
      <c r="OGZ39" s="7"/>
      <c r="OHA39" s="7"/>
      <c r="OHB39" s="7"/>
      <c r="OHC39" s="7"/>
      <c r="OHD39" s="7"/>
      <c r="OHE39" s="7"/>
      <c r="OHF39" s="7"/>
      <c r="OHG39" s="7"/>
      <c r="OHH39" s="7"/>
      <c r="OHI39" s="7"/>
      <c r="OHJ39" s="7"/>
      <c r="OHK39" s="7"/>
      <c r="OHL39" s="7"/>
      <c r="OHM39" s="7"/>
      <c r="OHN39" s="7"/>
      <c r="OHO39" s="7"/>
      <c r="OHP39" s="7"/>
      <c r="OHQ39" s="7"/>
      <c r="OHR39" s="7"/>
      <c r="OHS39" s="7"/>
      <c r="OHT39" s="7"/>
      <c r="OHU39" s="7"/>
      <c r="OHV39" s="7"/>
      <c r="OHW39" s="7"/>
      <c r="OHX39" s="7"/>
      <c r="OHY39" s="7"/>
      <c r="OHZ39" s="7"/>
      <c r="OIA39" s="7"/>
      <c r="OIB39" s="7"/>
      <c r="OIC39" s="7"/>
      <c r="OID39" s="7"/>
      <c r="OIE39" s="7"/>
      <c r="OIF39" s="7"/>
      <c r="OIG39" s="7"/>
      <c r="OIH39" s="7"/>
      <c r="OII39" s="7"/>
      <c r="OIJ39" s="7"/>
      <c r="OIK39" s="7"/>
      <c r="OIL39" s="7"/>
      <c r="OIM39" s="7"/>
      <c r="OIN39" s="7"/>
      <c r="OIO39" s="7"/>
      <c r="OIP39" s="7"/>
      <c r="OIQ39" s="7"/>
      <c r="OIR39" s="7"/>
      <c r="OIS39" s="7"/>
      <c r="OIT39" s="7"/>
      <c r="OIU39" s="7"/>
      <c r="OIV39" s="7"/>
      <c r="OIW39" s="7"/>
      <c r="OIX39" s="7"/>
      <c r="OIY39" s="7"/>
      <c r="OIZ39" s="7"/>
      <c r="OJA39" s="7"/>
      <c r="OJB39" s="7"/>
      <c r="OJC39" s="7"/>
      <c r="OJD39" s="7"/>
      <c r="OJE39" s="7"/>
      <c r="OJF39" s="7"/>
      <c r="OJG39" s="7"/>
      <c r="OJH39" s="7"/>
      <c r="OJI39" s="7"/>
      <c r="OJJ39" s="7"/>
      <c r="OJK39" s="7"/>
      <c r="OJL39" s="7"/>
      <c r="OJM39" s="7"/>
      <c r="OJN39" s="7"/>
      <c r="OJO39" s="7"/>
      <c r="OJP39" s="7"/>
      <c r="OJQ39" s="7"/>
      <c r="OJR39" s="7"/>
      <c r="OJS39" s="7"/>
      <c r="OJT39" s="7"/>
      <c r="OJU39" s="7"/>
      <c r="OJV39" s="7"/>
      <c r="OJW39" s="7"/>
      <c r="OJX39" s="7"/>
      <c r="OJY39" s="7"/>
      <c r="OJZ39" s="7"/>
      <c r="OKA39" s="7"/>
      <c r="OKB39" s="7"/>
      <c r="OKC39" s="7"/>
      <c r="OKD39" s="7"/>
      <c r="OKE39" s="7"/>
      <c r="OKF39" s="7"/>
      <c r="OKG39" s="7"/>
      <c r="OKH39" s="7"/>
      <c r="OKI39" s="7"/>
      <c r="OKJ39" s="7"/>
      <c r="OKK39" s="7"/>
      <c r="OKL39" s="7"/>
      <c r="OKM39" s="7"/>
      <c r="OKN39" s="7"/>
      <c r="OKO39" s="7"/>
      <c r="OKP39" s="7"/>
      <c r="OKQ39" s="7"/>
      <c r="OKR39" s="7"/>
      <c r="OKS39" s="7"/>
      <c r="OKT39" s="7"/>
      <c r="OKU39" s="7"/>
      <c r="OKV39" s="7"/>
      <c r="OKW39" s="7"/>
      <c r="OKX39" s="7"/>
      <c r="OKY39" s="7"/>
      <c r="OKZ39" s="7"/>
      <c r="OLA39" s="7"/>
      <c r="OLB39" s="7"/>
      <c r="OLC39" s="7"/>
      <c r="OLD39" s="7"/>
      <c r="OLE39" s="7"/>
      <c r="OLF39" s="7"/>
      <c r="OLG39" s="7"/>
      <c r="OLH39" s="7"/>
      <c r="OLI39" s="7"/>
      <c r="OLJ39" s="7"/>
      <c r="OLK39" s="7"/>
      <c r="OLL39" s="7"/>
      <c r="OLM39" s="7"/>
      <c r="OLN39" s="7"/>
      <c r="OLO39" s="7"/>
      <c r="OLP39" s="7"/>
      <c r="OLQ39" s="7"/>
      <c r="OLR39" s="7"/>
      <c r="OLS39" s="7"/>
      <c r="OLT39" s="7"/>
      <c r="OLU39" s="7"/>
      <c r="OLV39" s="7"/>
      <c r="OLW39" s="7"/>
      <c r="OLX39" s="7"/>
      <c r="OLY39" s="7"/>
      <c r="OLZ39" s="7"/>
      <c r="OMA39" s="7"/>
      <c r="OMB39" s="7"/>
      <c r="OMC39" s="7"/>
      <c r="OMD39" s="7"/>
      <c r="OME39" s="7"/>
      <c r="OMF39" s="7"/>
      <c r="OMG39" s="7"/>
      <c r="OMH39" s="7"/>
      <c r="OMI39" s="7"/>
      <c r="OMJ39" s="7"/>
      <c r="OMK39" s="7"/>
      <c r="OML39" s="7"/>
      <c r="OMM39" s="7"/>
      <c r="OMN39" s="7"/>
      <c r="OMO39" s="7"/>
      <c r="OMP39" s="7"/>
      <c r="OMQ39" s="7"/>
      <c r="OMR39" s="7"/>
      <c r="OMS39" s="7"/>
      <c r="OMT39" s="7"/>
      <c r="OMU39" s="7"/>
      <c r="OMV39" s="7"/>
      <c r="OMW39" s="7"/>
      <c r="OMX39" s="7"/>
      <c r="OMY39" s="7"/>
      <c r="OMZ39" s="7"/>
      <c r="ONA39" s="7"/>
      <c r="ONB39" s="7"/>
      <c r="ONC39" s="7"/>
      <c r="OND39" s="7"/>
      <c r="ONE39" s="7"/>
      <c r="ONF39" s="7"/>
      <c r="ONG39" s="7"/>
      <c r="ONH39" s="7"/>
      <c r="ONI39" s="7"/>
      <c r="ONJ39" s="7"/>
      <c r="ONK39" s="7"/>
      <c r="ONL39" s="7"/>
      <c r="ONN39" s="7"/>
      <c r="ONO39" s="7"/>
      <c r="ONP39" s="7"/>
      <c r="ONQ39" s="7"/>
      <c r="ONR39" s="7"/>
      <c r="ONS39" s="7"/>
      <c r="ONT39" s="7"/>
      <c r="ONU39" s="7"/>
      <c r="ONV39" s="7"/>
      <c r="ONW39" s="7"/>
      <c r="ONX39" s="7"/>
      <c r="ONY39" s="7"/>
      <c r="ONZ39" s="7"/>
      <c r="OOA39" s="7"/>
      <c r="OOB39" s="7"/>
      <c r="OOC39" s="7"/>
      <c r="OOD39" s="7"/>
      <c r="OOE39" s="7"/>
      <c r="OOF39" s="7"/>
      <c r="OOG39" s="7"/>
      <c r="OOH39" s="7"/>
      <c r="OOI39" s="7"/>
      <c r="OOJ39" s="7"/>
      <c r="OOK39" s="7"/>
      <c r="OOL39" s="7"/>
      <c r="OOM39" s="7"/>
      <c r="OON39" s="7"/>
      <c r="OOO39" s="7"/>
      <c r="OOP39" s="7"/>
      <c r="OOQ39" s="7"/>
      <c r="OOR39" s="7"/>
      <c r="OOS39" s="7"/>
      <c r="OOT39" s="7"/>
      <c r="OOU39" s="7"/>
      <c r="OOV39" s="7"/>
      <c r="OOW39" s="7"/>
      <c r="OOX39" s="7"/>
      <c r="OOY39" s="7"/>
      <c r="OOZ39" s="7"/>
      <c r="OPA39" s="7"/>
      <c r="OPB39" s="7"/>
      <c r="OPC39" s="7"/>
      <c r="OPD39" s="7"/>
      <c r="OPE39" s="7"/>
      <c r="OPF39" s="7"/>
      <c r="OPG39" s="7"/>
      <c r="OPH39" s="7"/>
      <c r="OPI39" s="7"/>
      <c r="OPJ39" s="7"/>
      <c r="OPK39" s="7"/>
      <c r="OPL39" s="7"/>
      <c r="OPM39" s="7"/>
      <c r="OPN39" s="7"/>
      <c r="OPO39" s="7"/>
      <c r="OPP39" s="7"/>
      <c r="OPQ39" s="7"/>
      <c r="OPR39" s="7"/>
      <c r="OPS39" s="7"/>
      <c r="OPT39" s="7"/>
      <c r="OPU39" s="7"/>
      <c r="OPV39" s="7"/>
      <c r="OPW39" s="7"/>
      <c r="OPX39" s="7"/>
      <c r="OPY39" s="7"/>
      <c r="OPZ39" s="7"/>
      <c r="OQA39" s="7"/>
      <c r="OQB39" s="7"/>
      <c r="OQC39" s="7"/>
      <c r="OQD39" s="7"/>
      <c r="OQE39" s="7"/>
      <c r="OQF39" s="7"/>
      <c r="OQG39" s="7"/>
      <c r="OQH39" s="7"/>
      <c r="OQI39" s="7"/>
      <c r="OQJ39" s="7"/>
      <c r="OQK39" s="7"/>
      <c r="OQL39" s="7"/>
      <c r="OQM39" s="7"/>
      <c r="OQN39" s="7"/>
      <c r="OQO39" s="7"/>
      <c r="OQP39" s="7"/>
      <c r="OQQ39" s="7"/>
      <c r="OQR39" s="7"/>
      <c r="OQS39" s="7"/>
      <c r="OQT39" s="7"/>
      <c r="OQU39" s="7"/>
      <c r="OQV39" s="7"/>
      <c r="OQW39" s="7"/>
      <c r="OQX39" s="7"/>
      <c r="OQY39" s="7"/>
      <c r="OQZ39" s="7"/>
      <c r="ORA39" s="7"/>
      <c r="ORB39" s="7"/>
      <c r="ORC39" s="7"/>
      <c r="ORD39" s="7"/>
      <c r="ORE39" s="7"/>
      <c r="ORF39" s="7"/>
      <c r="ORG39" s="7"/>
      <c r="ORH39" s="7"/>
      <c r="ORI39" s="7"/>
      <c r="ORJ39" s="7"/>
      <c r="ORK39" s="7"/>
      <c r="ORL39" s="7"/>
      <c r="ORM39" s="7"/>
      <c r="ORN39" s="7"/>
      <c r="ORO39" s="7"/>
      <c r="ORP39" s="7"/>
      <c r="ORQ39" s="7"/>
      <c r="ORR39" s="7"/>
      <c r="ORS39" s="7"/>
      <c r="ORT39" s="7"/>
      <c r="ORU39" s="7"/>
      <c r="ORV39" s="7"/>
      <c r="ORW39" s="7"/>
      <c r="ORX39" s="7"/>
      <c r="ORY39" s="7"/>
      <c r="ORZ39" s="7"/>
      <c r="OSA39" s="7"/>
      <c r="OSB39" s="7"/>
      <c r="OSC39" s="7"/>
      <c r="OSD39" s="7"/>
      <c r="OSE39" s="7"/>
      <c r="OSF39" s="7"/>
      <c r="OSG39" s="7"/>
      <c r="OSH39" s="7"/>
      <c r="OSI39" s="7"/>
      <c r="OSJ39" s="7"/>
      <c r="OSK39" s="7"/>
      <c r="OSL39" s="7"/>
      <c r="OSM39" s="7"/>
      <c r="OSN39" s="7"/>
      <c r="OSO39" s="7"/>
      <c r="OSP39" s="7"/>
      <c r="OSQ39" s="7"/>
      <c r="OSR39" s="7"/>
      <c r="OSS39" s="7"/>
      <c r="OST39" s="7"/>
      <c r="OSU39" s="7"/>
      <c r="OSV39" s="7"/>
      <c r="OSW39" s="7"/>
      <c r="OSX39" s="7"/>
      <c r="OSY39" s="7"/>
      <c r="OSZ39" s="7"/>
      <c r="OTA39" s="7"/>
      <c r="OTB39" s="7"/>
      <c r="OTC39" s="7"/>
      <c r="OTD39" s="7"/>
      <c r="OTE39" s="7"/>
      <c r="OTF39" s="7"/>
      <c r="OTG39" s="7"/>
      <c r="OTH39" s="7"/>
      <c r="OTI39" s="7"/>
      <c r="OTJ39" s="7"/>
      <c r="OTK39" s="7"/>
      <c r="OTL39" s="7"/>
      <c r="OTM39" s="7"/>
      <c r="OTN39" s="7"/>
      <c r="OTO39" s="7"/>
      <c r="OTP39" s="7"/>
      <c r="OTQ39" s="7"/>
      <c r="OTR39" s="7"/>
      <c r="OTS39" s="7"/>
      <c r="OTT39" s="7"/>
      <c r="OTU39" s="7"/>
      <c r="OTV39" s="7"/>
      <c r="OTW39" s="7"/>
      <c r="OTX39" s="7"/>
      <c r="OTY39" s="7"/>
      <c r="OTZ39" s="7"/>
      <c r="OUA39" s="7"/>
      <c r="OUB39" s="7"/>
      <c r="OUC39" s="7"/>
      <c r="OUD39" s="7"/>
      <c r="OUE39" s="7"/>
      <c r="OUF39" s="7"/>
      <c r="OUG39" s="7"/>
      <c r="OUH39" s="7"/>
      <c r="OUI39" s="7"/>
      <c r="OUJ39" s="7"/>
      <c r="OUK39" s="7"/>
      <c r="OUL39" s="7"/>
      <c r="OUM39" s="7"/>
      <c r="OUN39" s="7"/>
      <c r="OUO39" s="7"/>
      <c r="OUP39" s="7"/>
      <c r="OUQ39" s="7"/>
      <c r="OUR39" s="7"/>
      <c r="OUS39" s="7"/>
      <c r="OUT39" s="7"/>
      <c r="OUU39" s="7"/>
      <c r="OUV39" s="7"/>
      <c r="OUW39" s="7"/>
      <c r="OUX39" s="7"/>
      <c r="OUY39" s="7"/>
      <c r="OUZ39" s="7"/>
      <c r="OVA39" s="7"/>
      <c r="OVB39" s="7"/>
      <c r="OVC39" s="7"/>
      <c r="OVD39" s="7"/>
      <c r="OVE39" s="7"/>
      <c r="OVF39" s="7"/>
      <c r="OVG39" s="7"/>
      <c r="OVH39" s="7"/>
      <c r="OVI39" s="7"/>
      <c r="OVJ39" s="7"/>
      <c r="OVK39" s="7"/>
      <c r="OVL39" s="7"/>
      <c r="OVM39" s="7"/>
      <c r="OVN39" s="7"/>
      <c r="OVO39" s="7"/>
      <c r="OVP39" s="7"/>
      <c r="OVQ39" s="7"/>
      <c r="OVR39" s="7"/>
      <c r="OVS39" s="7"/>
      <c r="OVT39" s="7"/>
      <c r="OVU39" s="7"/>
      <c r="OVV39" s="7"/>
      <c r="OVW39" s="7"/>
      <c r="OVX39" s="7"/>
      <c r="OVY39" s="7"/>
      <c r="OVZ39" s="7"/>
      <c r="OWA39" s="7"/>
      <c r="OWB39" s="7"/>
      <c r="OWC39" s="7"/>
      <c r="OWD39" s="7"/>
      <c r="OWE39" s="7"/>
      <c r="OWF39" s="7"/>
      <c r="OWG39" s="7"/>
      <c r="OWH39" s="7"/>
      <c r="OWI39" s="7"/>
      <c r="OWJ39" s="7"/>
      <c r="OWK39" s="7"/>
      <c r="OWL39" s="7"/>
      <c r="OWM39" s="7"/>
      <c r="OWN39" s="7"/>
      <c r="OWO39" s="7"/>
      <c r="OWP39" s="7"/>
      <c r="OWQ39" s="7"/>
      <c r="OWR39" s="7"/>
      <c r="OWS39" s="7"/>
      <c r="OWT39" s="7"/>
      <c r="OWU39" s="7"/>
      <c r="OWV39" s="7"/>
      <c r="OWW39" s="7"/>
      <c r="OWX39" s="7"/>
      <c r="OWY39" s="7"/>
      <c r="OWZ39" s="7"/>
      <c r="OXA39" s="7"/>
      <c r="OXB39" s="7"/>
      <c r="OXC39" s="7"/>
      <c r="OXD39" s="7"/>
      <c r="OXE39" s="7"/>
      <c r="OXF39" s="7"/>
      <c r="OXG39" s="7"/>
      <c r="OXH39" s="7"/>
      <c r="OXJ39" s="7"/>
      <c r="OXK39" s="7"/>
      <c r="OXL39" s="7"/>
      <c r="OXM39" s="7"/>
      <c r="OXN39" s="7"/>
      <c r="OXO39" s="7"/>
      <c r="OXP39" s="7"/>
      <c r="OXQ39" s="7"/>
      <c r="OXR39" s="7"/>
      <c r="OXS39" s="7"/>
      <c r="OXT39" s="7"/>
      <c r="OXU39" s="7"/>
      <c r="OXV39" s="7"/>
      <c r="OXW39" s="7"/>
      <c r="OXX39" s="7"/>
      <c r="OXY39" s="7"/>
      <c r="OXZ39" s="7"/>
      <c r="OYA39" s="7"/>
      <c r="OYB39" s="7"/>
      <c r="OYC39" s="7"/>
      <c r="OYD39" s="7"/>
      <c r="OYE39" s="7"/>
      <c r="OYF39" s="7"/>
      <c r="OYG39" s="7"/>
      <c r="OYH39" s="7"/>
      <c r="OYI39" s="7"/>
      <c r="OYJ39" s="7"/>
      <c r="OYK39" s="7"/>
      <c r="OYL39" s="7"/>
      <c r="OYM39" s="7"/>
      <c r="OYN39" s="7"/>
      <c r="OYO39" s="7"/>
      <c r="OYP39" s="7"/>
      <c r="OYQ39" s="7"/>
      <c r="OYR39" s="7"/>
      <c r="OYS39" s="7"/>
      <c r="OYT39" s="7"/>
      <c r="OYU39" s="7"/>
      <c r="OYV39" s="7"/>
      <c r="OYW39" s="7"/>
      <c r="OYX39" s="7"/>
      <c r="OYY39" s="7"/>
      <c r="OYZ39" s="7"/>
      <c r="OZA39" s="7"/>
      <c r="OZB39" s="7"/>
      <c r="OZC39" s="7"/>
      <c r="OZD39" s="7"/>
      <c r="OZE39" s="7"/>
      <c r="OZF39" s="7"/>
      <c r="OZG39" s="7"/>
      <c r="OZH39" s="7"/>
      <c r="OZI39" s="7"/>
      <c r="OZJ39" s="7"/>
      <c r="OZK39" s="7"/>
      <c r="OZL39" s="7"/>
      <c r="OZM39" s="7"/>
      <c r="OZN39" s="7"/>
      <c r="OZO39" s="7"/>
      <c r="OZP39" s="7"/>
      <c r="OZQ39" s="7"/>
      <c r="OZR39" s="7"/>
      <c r="OZS39" s="7"/>
      <c r="OZT39" s="7"/>
      <c r="OZU39" s="7"/>
      <c r="OZV39" s="7"/>
      <c r="OZW39" s="7"/>
      <c r="OZX39" s="7"/>
      <c r="OZY39" s="7"/>
      <c r="OZZ39" s="7"/>
      <c r="PAA39" s="7"/>
      <c r="PAB39" s="7"/>
      <c r="PAC39" s="7"/>
      <c r="PAD39" s="7"/>
      <c r="PAE39" s="7"/>
      <c r="PAF39" s="7"/>
      <c r="PAG39" s="7"/>
      <c r="PAH39" s="7"/>
      <c r="PAI39" s="7"/>
      <c r="PAJ39" s="7"/>
      <c r="PAK39" s="7"/>
      <c r="PAL39" s="7"/>
      <c r="PAM39" s="7"/>
      <c r="PAN39" s="7"/>
      <c r="PAO39" s="7"/>
      <c r="PAP39" s="7"/>
      <c r="PAQ39" s="7"/>
      <c r="PAR39" s="7"/>
      <c r="PAS39" s="7"/>
      <c r="PAT39" s="7"/>
      <c r="PAU39" s="7"/>
      <c r="PAV39" s="7"/>
      <c r="PAW39" s="7"/>
      <c r="PAX39" s="7"/>
      <c r="PAY39" s="7"/>
      <c r="PAZ39" s="7"/>
      <c r="PBA39" s="7"/>
      <c r="PBB39" s="7"/>
      <c r="PBC39" s="7"/>
      <c r="PBD39" s="7"/>
      <c r="PBE39" s="7"/>
      <c r="PBF39" s="7"/>
      <c r="PBG39" s="7"/>
      <c r="PBH39" s="7"/>
      <c r="PBI39" s="7"/>
      <c r="PBJ39" s="7"/>
      <c r="PBK39" s="7"/>
      <c r="PBL39" s="7"/>
      <c r="PBM39" s="7"/>
      <c r="PBN39" s="7"/>
      <c r="PBO39" s="7"/>
      <c r="PBP39" s="7"/>
      <c r="PBQ39" s="7"/>
      <c r="PBR39" s="7"/>
      <c r="PBS39" s="7"/>
      <c r="PBT39" s="7"/>
      <c r="PBU39" s="7"/>
      <c r="PBV39" s="7"/>
      <c r="PBW39" s="7"/>
      <c r="PBX39" s="7"/>
      <c r="PBY39" s="7"/>
      <c r="PBZ39" s="7"/>
      <c r="PCA39" s="7"/>
      <c r="PCB39" s="7"/>
      <c r="PCC39" s="7"/>
      <c r="PCD39" s="7"/>
      <c r="PCE39" s="7"/>
      <c r="PCF39" s="7"/>
      <c r="PCG39" s="7"/>
      <c r="PCH39" s="7"/>
      <c r="PCI39" s="7"/>
      <c r="PCJ39" s="7"/>
      <c r="PCK39" s="7"/>
      <c r="PCL39" s="7"/>
      <c r="PCM39" s="7"/>
      <c r="PCN39" s="7"/>
      <c r="PCO39" s="7"/>
      <c r="PCP39" s="7"/>
      <c r="PCQ39" s="7"/>
      <c r="PCR39" s="7"/>
      <c r="PCS39" s="7"/>
      <c r="PCT39" s="7"/>
      <c r="PCU39" s="7"/>
      <c r="PCV39" s="7"/>
      <c r="PCW39" s="7"/>
      <c r="PCX39" s="7"/>
      <c r="PCY39" s="7"/>
      <c r="PCZ39" s="7"/>
      <c r="PDA39" s="7"/>
      <c r="PDB39" s="7"/>
      <c r="PDC39" s="7"/>
      <c r="PDD39" s="7"/>
      <c r="PDE39" s="7"/>
      <c r="PDF39" s="7"/>
      <c r="PDG39" s="7"/>
      <c r="PDH39" s="7"/>
      <c r="PDI39" s="7"/>
      <c r="PDJ39" s="7"/>
      <c r="PDK39" s="7"/>
      <c r="PDL39" s="7"/>
      <c r="PDM39" s="7"/>
      <c r="PDN39" s="7"/>
      <c r="PDO39" s="7"/>
      <c r="PDP39" s="7"/>
      <c r="PDQ39" s="7"/>
      <c r="PDR39" s="7"/>
      <c r="PDS39" s="7"/>
      <c r="PDT39" s="7"/>
      <c r="PDU39" s="7"/>
      <c r="PDV39" s="7"/>
      <c r="PDW39" s="7"/>
      <c r="PDX39" s="7"/>
      <c r="PDY39" s="7"/>
      <c r="PDZ39" s="7"/>
      <c r="PEA39" s="7"/>
      <c r="PEB39" s="7"/>
      <c r="PEC39" s="7"/>
      <c r="PED39" s="7"/>
      <c r="PEE39" s="7"/>
      <c r="PEF39" s="7"/>
      <c r="PEG39" s="7"/>
      <c r="PEH39" s="7"/>
      <c r="PEI39" s="7"/>
      <c r="PEJ39" s="7"/>
      <c r="PEK39" s="7"/>
      <c r="PEL39" s="7"/>
      <c r="PEM39" s="7"/>
      <c r="PEN39" s="7"/>
      <c r="PEO39" s="7"/>
      <c r="PEP39" s="7"/>
      <c r="PEQ39" s="7"/>
      <c r="PER39" s="7"/>
      <c r="PES39" s="7"/>
      <c r="PET39" s="7"/>
      <c r="PEU39" s="7"/>
      <c r="PEV39" s="7"/>
      <c r="PEW39" s="7"/>
      <c r="PEX39" s="7"/>
      <c r="PEY39" s="7"/>
      <c r="PEZ39" s="7"/>
      <c r="PFA39" s="7"/>
      <c r="PFB39" s="7"/>
      <c r="PFC39" s="7"/>
      <c r="PFD39" s="7"/>
      <c r="PFE39" s="7"/>
      <c r="PFF39" s="7"/>
      <c r="PFG39" s="7"/>
      <c r="PFH39" s="7"/>
      <c r="PFI39" s="7"/>
      <c r="PFJ39" s="7"/>
      <c r="PFK39" s="7"/>
      <c r="PFL39" s="7"/>
      <c r="PFM39" s="7"/>
      <c r="PFN39" s="7"/>
      <c r="PFO39" s="7"/>
      <c r="PFP39" s="7"/>
      <c r="PFQ39" s="7"/>
      <c r="PFR39" s="7"/>
      <c r="PFS39" s="7"/>
      <c r="PFT39" s="7"/>
      <c r="PFU39" s="7"/>
      <c r="PFV39" s="7"/>
      <c r="PFW39" s="7"/>
      <c r="PFX39" s="7"/>
      <c r="PFY39" s="7"/>
      <c r="PFZ39" s="7"/>
      <c r="PGA39" s="7"/>
      <c r="PGB39" s="7"/>
      <c r="PGC39" s="7"/>
      <c r="PGD39" s="7"/>
      <c r="PGE39" s="7"/>
      <c r="PGF39" s="7"/>
      <c r="PGG39" s="7"/>
      <c r="PGH39" s="7"/>
      <c r="PGI39" s="7"/>
      <c r="PGJ39" s="7"/>
      <c r="PGK39" s="7"/>
      <c r="PGL39" s="7"/>
      <c r="PGM39" s="7"/>
      <c r="PGN39" s="7"/>
      <c r="PGO39" s="7"/>
      <c r="PGP39" s="7"/>
      <c r="PGQ39" s="7"/>
      <c r="PGR39" s="7"/>
      <c r="PGS39" s="7"/>
      <c r="PGT39" s="7"/>
      <c r="PGU39" s="7"/>
      <c r="PGV39" s="7"/>
      <c r="PGW39" s="7"/>
      <c r="PGX39" s="7"/>
      <c r="PGY39" s="7"/>
      <c r="PGZ39" s="7"/>
      <c r="PHA39" s="7"/>
      <c r="PHB39" s="7"/>
      <c r="PHC39" s="7"/>
      <c r="PHD39" s="7"/>
      <c r="PHF39" s="7"/>
      <c r="PHG39" s="7"/>
      <c r="PHH39" s="7"/>
      <c r="PHI39" s="7"/>
      <c r="PHJ39" s="7"/>
      <c r="PHK39" s="7"/>
      <c r="PHL39" s="7"/>
      <c r="PHM39" s="7"/>
      <c r="PHN39" s="7"/>
      <c r="PHO39" s="7"/>
      <c r="PHP39" s="7"/>
      <c r="PHQ39" s="7"/>
      <c r="PHR39" s="7"/>
      <c r="PHS39" s="7"/>
      <c r="PHT39" s="7"/>
      <c r="PHU39" s="7"/>
      <c r="PHV39" s="7"/>
      <c r="PHW39" s="7"/>
      <c r="PHX39" s="7"/>
      <c r="PHY39" s="7"/>
      <c r="PHZ39" s="7"/>
      <c r="PIA39" s="7"/>
      <c r="PIB39" s="7"/>
      <c r="PIC39" s="7"/>
      <c r="PID39" s="7"/>
      <c r="PIE39" s="7"/>
      <c r="PIF39" s="7"/>
      <c r="PIG39" s="7"/>
      <c r="PIH39" s="7"/>
      <c r="PII39" s="7"/>
      <c r="PIJ39" s="7"/>
      <c r="PIK39" s="7"/>
      <c r="PIL39" s="7"/>
      <c r="PIM39" s="7"/>
      <c r="PIN39" s="7"/>
      <c r="PIO39" s="7"/>
      <c r="PIP39" s="7"/>
      <c r="PIQ39" s="7"/>
      <c r="PIR39" s="7"/>
      <c r="PIS39" s="7"/>
      <c r="PIT39" s="7"/>
      <c r="PIU39" s="7"/>
      <c r="PIV39" s="7"/>
      <c r="PIW39" s="7"/>
      <c r="PIX39" s="7"/>
      <c r="PIY39" s="7"/>
      <c r="PIZ39" s="7"/>
      <c r="PJA39" s="7"/>
      <c r="PJB39" s="7"/>
      <c r="PJC39" s="7"/>
      <c r="PJD39" s="7"/>
      <c r="PJE39" s="7"/>
      <c r="PJF39" s="7"/>
      <c r="PJG39" s="7"/>
      <c r="PJH39" s="7"/>
      <c r="PJI39" s="7"/>
      <c r="PJJ39" s="7"/>
      <c r="PJK39" s="7"/>
      <c r="PJL39" s="7"/>
      <c r="PJM39" s="7"/>
      <c r="PJN39" s="7"/>
      <c r="PJO39" s="7"/>
      <c r="PJP39" s="7"/>
      <c r="PJQ39" s="7"/>
      <c r="PJR39" s="7"/>
      <c r="PJS39" s="7"/>
      <c r="PJT39" s="7"/>
      <c r="PJU39" s="7"/>
      <c r="PJV39" s="7"/>
      <c r="PJW39" s="7"/>
      <c r="PJX39" s="7"/>
      <c r="PJY39" s="7"/>
      <c r="PJZ39" s="7"/>
      <c r="PKA39" s="7"/>
      <c r="PKB39" s="7"/>
      <c r="PKC39" s="7"/>
      <c r="PKD39" s="7"/>
      <c r="PKE39" s="7"/>
      <c r="PKF39" s="7"/>
      <c r="PKG39" s="7"/>
      <c r="PKH39" s="7"/>
      <c r="PKI39" s="7"/>
      <c r="PKJ39" s="7"/>
      <c r="PKK39" s="7"/>
      <c r="PKL39" s="7"/>
      <c r="PKM39" s="7"/>
      <c r="PKN39" s="7"/>
      <c r="PKO39" s="7"/>
      <c r="PKP39" s="7"/>
      <c r="PKQ39" s="7"/>
      <c r="PKR39" s="7"/>
      <c r="PKS39" s="7"/>
      <c r="PKT39" s="7"/>
      <c r="PKU39" s="7"/>
      <c r="PKV39" s="7"/>
      <c r="PKW39" s="7"/>
      <c r="PKX39" s="7"/>
      <c r="PKY39" s="7"/>
      <c r="PKZ39" s="7"/>
      <c r="PLA39" s="7"/>
      <c r="PLB39" s="7"/>
      <c r="PLC39" s="7"/>
      <c r="PLD39" s="7"/>
      <c r="PLE39" s="7"/>
      <c r="PLF39" s="7"/>
      <c r="PLG39" s="7"/>
      <c r="PLH39" s="7"/>
      <c r="PLI39" s="7"/>
      <c r="PLJ39" s="7"/>
      <c r="PLK39" s="7"/>
      <c r="PLL39" s="7"/>
      <c r="PLM39" s="7"/>
      <c r="PLN39" s="7"/>
      <c r="PLO39" s="7"/>
      <c r="PLP39" s="7"/>
      <c r="PLQ39" s="7"/>
      <c r="PLR39" s="7"/>
      <c r="PLS39" s="7"/>
      <c r="PLT39" s="7"/>
      <c r="PLU39" s="7"/>
      <c r="PLV39" s="7"/>
      <c r="PLW39" s="7"/>
      <c r="PLX39" s="7"/>
      <c r="PLY39" s="7"/>
      <c r="PLZ39" s="7"/>
      <c r="PMA39" s="7"/>
      <c r="PMB39" s="7"/>
      <c r="PMC39" s="7"/>
      <c r="PMD39" s="7"/>
      <c r="PME39" s="7"/>
      <c r="PMF39" s="7"/>
      <c r="PMG39" s="7"/>
      <c r="PMH39" s="7"/>
      <c r="PMI39" s="7"/>
      <c r="PMJ39" s="7"/>
      <c r="PMK39" s="7"/>
      <c r="PML39" s="7"/>
      <c r="PMM39" s="7"/>
      <c r="PMN39" s="7"/>
      <c r="PMO39" s="7"/>
      <c r="PMP39" s="7"/>
      <c r="PMQ39" s="7"/>
      <c r="PMR39" s="7"/>
      <c r="PMS39" s="7"/>
      <c r="PMT39" s="7"/>
      <c r="PMU39" s="7"/>
      <c r="PMV39" s="7"/>
      <c r="PMW39" s="7"/>
      <c r="PMX39" s="7"/>
      <c r="PMY39" s="7"/>
      <c r="PMZ39" s="7"/>
      <c r="PNA39" s="7"/>
      <c r="PNB39" s="7"/>
      <c r="PNC39" s="7"/>
      <c r="PND39" s="7"/>
      <c r="PNE39" s="7"/>
      <c r="PNF39" s="7"/>
      <c r="PNG39" s="7"/>
      <c r="PNH39" s="7"/>
      <c r="PNI39" s="7"/>
      <c r="PNJ39" s="7"/>
      <c r="PNK39" s="7"/>
      <c r="PNL39" s="7"/>
      <c r="PNM39" s="7"/>
      <c r="PNN39" s="7"/>
      <c r="PNO39" s="7"/>
      <c r="PNP39" s="7"/>
      <c r="PNQ39" s="7"/>
      <c r="PNR39" s="7"/>
      <c r="PNS39" s="7"/>
      <c r="PNT39" s="7"/>
      <c r="PNU39" s="7"/>
      <c r="PNV39" s="7"/>
      <c r="PNW39" s="7"/>
      <c r="PNX39" s="7"/>
      <c r="PNY39" s="7"/>
      <c r="PNZ39" s="7"/>
      <c r="POA39" s="7"/>
      <c r="POB39" s="7"/>
      <c r="POC39" s="7"/>
      <c r="POD39" s="7"/>
      <c r="POE39" s="7"/>
      <c r="POF39" s="7"/>
      <c r="POG39" s="7"/>
      <c r="POH39" s="7"/>
      <c r="POI39" s="7"/>
      <c r="POJ39" s="7"/>
      <c r="POK39" s="7"/>
      <c r="POL39" s="7"/>
      <c r="POM39" s="7"/>
      <c r="PON39" s="7"/>
      <c r="POO39" s="7"/>
      <c r="POP39" s="7"/>
      <c r="POQ39" s="7"/>
      <c r="POR39" s="7"/>
      <c r="POS39" s="7"/>
      <c r="POT39" s="7"/>
      <c r="POU39" s="7"/>
      <c r="POV39" s="7"/>
      <c r="POW39" s="7"/>
      <c r="POX39" s="7"/>
      <c r="POY39" s="7"/>
      <c r="POZ39" s="7"/>
      <c r="PPA39" s="7"/>
      <c r="PPB39" s="7"/>
      <c r="PPC39" s="7"/>
      <c r="PPD39" s="7"/>
      <c r="PPE39" s="7"/>
      <c r="PPF39" s="7"/>
      <c r="PPG39" s="7"/>
      <c r="PPH39" s="7"/>
      <c r="PPI39" s="7"/>
      <c r="PPJ39" s="7"/>
      <c r="PPK39" s="7"/>
      <c r="PPL39" s="7"/>
      <c r="PPM39" s="7"/>
      <c r="PPN39" s="7"/>
      <c r="PPO39" s="7"/>
      <c r="PPP39" s="7"/>
      <c r="PPQ39" s="7"/>
      <c r="PPR39" s="7"/>
      <c r="PPS39" s="7"/>
      <c r="PPT39" s="7"/>
      <c r="PPU39" s="7"/>
      <c r="PPV39" s="7"/>
      <c r="PPW39" s="7"/>
      <c r="PPX39" s="7"/>
      <c r="PPY39" s="7"/>
      <c r="PPZ39" s="7"/>
      <c r="PQA39" s="7"/>
      <c r="PQB39" s="7"/>
      <c r="PQC39" s="7"/>
      <c r="PQD39" s="7"/>
      <c r="PQE39" s="7"/>
      <c r="PQF39" s="7"/>
      <c r="PQG39" s="7"/>
      <c r="PQH39" s="7"/>
      <c r="PQI39" s="7"/>
      <c r="PQJ39" s="7"/>
      <c r="PQK39" s="7"/>
      <c r="PQL39" s="7"/>
      <c r="PQM39" s="7"/>
      <c r="PQN39" s="7"/>
      <c r="PQO39" s="7"/>
      <c r="PQP39" s="7"/>
      <c r="PQQ39" s="7"/>
      <c r="PQR39" s="7"/>
      <c r="PQS39" s="7"/>
      <c r="PQT39" s="7"/>
      <c r="PQU39" s="7"/>
      <c r="PQV39" s="7"/>
      <c r="PQW39" s="7"/>
      <c r="PQX39" s="7"/>
      <c r="PQY39" s="7"/>
      <c r="PQZ39" s="7"/>
      <c r="PRB39" s="7"/>
      <c r="PRC39" s="7"/>
      <c r="PRD39" s="7"/>
      <c r="PRE39" s="7"/>
      <c r="PRF39" s="7"/>
      <c r="PRG39" s="7"/>
      <c r="PRH39" s="7"/>
      <c r="PRI39" s="7"/>
      <c r="PRJ39" s="7"/>
      <c r="PRK39" s="7"/>
      <c r="PRL39" s="7"/>
      <c r="PRM39" s="7"/>
      <c r="PRN39" s="7"/>
      <c r="PRO39" s="7"/>
      <c r="PRP39" s="7"/>
      <c r="PRQ39" s="7"/>
      <c r="PRR39" s="7"/>
      <c r="PRS39" s="7"/>
      <c r="PRT39" s="7"/>
      <c r="PRU39" s="7"/>
      <c r="PRV39" s="7"/>
      <c r="PRW39" s="7"/>
      <c r="PRX39" s="7"/>
      <c r="PRY39" s="7"/>
      <c r="PRZ39" s="7"/>
      <c r="PSA39" s="7"/>
      <c r="PSB39" s="7"/>
      <c r="PSC39" s="7"/>
      <c r="PSD39" s="7"/>
      <c r="PSE39" s="7"/>
      <c r="PSF39" s="7"/>
      <c r="PSG39" s="7"/>
      <c r="PSH39" s="7"/>
      <c r="PSI39" s="7"/>
      <c r="PSJ39" s="7"/>
      <c r="PSK39" s="7"/>
      <c r="PSL39" s="7"/>
      <c r="PSM39" s="7"/>
      <c r="PSN39" s="7"/>
      <c r="PSO39" s="7"/>
      <c r="PSP39" s="7"/>
      <c r="PSQ39" s="7"/>
      <c r="PSR39" s="7"/>
      <c r="PSS39" s="7"/>
      <c r="PST39" s="7"/>
      <c r="PSU39" s="7"/>
      <c r="PSV39" s="7"/>
      <c r="PSW39" s="7"/>
      <c r="PSX39" s="7"/>
      <c r="PSY39" s="7"/>
      <c r="PSZ39" s="7"/>
      <c r="PTA39" s="7"/>
      <c r="PTB39" s="7"/>
      <c r="PTC39" s="7"/>
      <c r="PTD39" s="7"/>
      <c r="PTE39" s="7"/>
      <c r="PTF39" s="7"/>
      <c r="PTG39" s="7"/>
      <c r="PTH39" s="7"/>
      <c r="PTI39" s="7"/>
      <c r="PTJ39" s="7"/>
      <c r="PTK39" s="7"/>
      <c r="PTL39" s="7"/>
      <c r="PTM39" s="7"/>
      <c r="PTN39" s="7"/>
      <c r="PTO39" s="7"/>
      <c r="PTP39" s="7"/>
      <c r="PTQ39" s="7"/>
      <c r="PTR39" s="7"/>
      <c r="PTS39" s="7"/>
      <c r="PTT39" s="7"/>
      <c r="PTU39" s="7"/>
      <c r="PTV39" s="7"/>
      <c r="PTW39" s="7"/>
      <c r="PTX39" s="7"/>
      <c r="PTY39" s="7"/>
      <c r="PTZ39" s="7"/>
      <c r="PUA39" s="7"/>
      <c r="PUB39" s="7"/>
      <c r="PUC39" s="7"/>
      <c r="PUD39" s="7"/>
      <c r="PUE39" s="7"/>
      <c r="PUF39" s="7"/>
      <c r="PUG39" s="7"/>
      <c r="PUH39" s="7"/>
      <c r="PUI39" s="7"/>
      <c r="PUJ39" s="7"/>
      <c r="PUK39" s="7"/>
      <c r="PUL39" s="7"/>
      <c r="PUM39" s="7"/>
      <c r="PUN39" s="7"/>
      <c r="PUO39" s="7"/>
      <c r="PUP39" s="7"/>
      <c r="PUQ39" s="7"/>
      <c r="PUR39" s="7"/>
      <c r="PUS39" s="7"/>
      <c r="PUT39" s="7"/>
      <c r="PUU39" s="7"/>
      <c r="PUV39" s="7"/>
      <c r="PUW39" s="7"/>
      <c r="PUX39" s="7"/>
      <c r="PUY39" s="7"/>
      <c r="PUZ39" s="7"/>
      <c r="PVA39" s="7"/>
      <c r="PVB39" s="7"/>
      <c r="PVC39" s="7"/>
      <c r="PVD39" s="7"/>
      <c r="PVE39" s="7"/>
      <c r="PVF39" s="7"/>
      <c r="PVG39" s="7"/>
      <c r="PVH39" s="7"/>
      <c r="PVI39" s="7"/>
      <c r="PVJ39" s="7"/>
      <c r="PVK39" s="7"/>
      <c r="PVL39" s="7"/>
      <c r="PVM39" s="7"/>
      <c r="PVN39" s="7"/>
      <c r="PVO39" s="7"/>
      <c r="PVP39" s="7"/>
      <c r="PVQ39" s="7"/>
      <c r="PVR39" s="7"/>
      <c r="PVS39" s="7"/>
      <c r="PVT39" s="7"/>
      <c r="PVU39" s="7"/>
      <c r="PVV39" s="7"/>
      <c r="PVW39" s="7"/>
      <c r="PVX39" s="7"/>
      <c r="PVY39" s="7"/>
      <c r="PVZ39" s="7"/>
      <c r="PWA39" s="7"/>
      <c r="PWB39" s="7"/>
      <c r="PWC39" s="7"/>
      <c r="PWD39" s="7"/>
      <c r="PWE39" s="7"/>
      <c r="PWF39" s="7"/>
      <c r="PWG39" s="7"/>
      <c r="PWH39" s="7"/>
      <c r="PWI39" s="7"/>
      <c r="PWJ39" s="7"/>
      <c r="PWK39" s="7"/>
      <c r="PWL39" s="7"/>
      <c r="PWM39" s="7"/>
      <c r="PWN39" s="7"/>
      <c r="PWO39" s="7"/>
      <c r="PWP39" s="7"/>
      <c r="PWQ39" s="7"/>
      <c r="PWR39" s="7"/>
      <c r="PWS39" s="7"/>
      <c r="PWT39" s="7"/>
      <c r="PWU39" s="7"/>
      <c r="PWV39" s="7"/>
      <c r="PWW39" s="7"/>
      <c r="PWX39" s="7"/>
      <c r="PWY39" s="7"/>
      <c r="PWZ39" s="7"/>
      <c r="PXA39" s="7"/>
      <c r="PXB39" s="7"/>
      <c r="PXC39" s="7"/>
      <c r="PXD39" s="7"/>
      <c r="PXE39" s="7"/>
      <c r="PXF39" s="7"/>
      <c r="PXG39" s="7"/>
      <c r="PXH39" s="7"/>
      <c r="PXI39" s="7"/>
      <c r="PXJ39" s="7"/>
      <c r="PXK39" s="7"/>
      <c r="PXL39" s="7"/>
      <c r="PXM39" s="7"/>
      <c r="PXN39" s="7"/>
      <c r="PXO39" s="7"/>
      <c r="PXP39" s="7"/>
      <c r="PXQ39" s="7"/>
      <c r="PXR39" s="7"/>
      <c r="PXS39" s="7"/>
      <c r="PXT39" s="7"/>
      <c r="PXU39" s="7"/>
      <c r="PXV39" s="7"/>
      <c r="PXW39" s="7"/>
      <c r="PXX39" s="7"/>
      <c r="PXY39" s="7"/>
      <c r="PXZ39" s="7"/>
      <c r="PYA39" s="7"/>
      <c r="PYB39" s="7"/>
      <c r="PYC39" s="7"/>
      <c r="PYD39" s="7"/>
      <c r="PYE39" s="7"/>
      <c r="PYF39" s="7"/>
      <c r="PYG39" s="7"/>
      <c r="PYH39" s="7"/>
      <c r="PYI39" s="7"/>
      <c r="PYJ39" s="7"/>
      <c r="PYK39" s="7"/>
      <c r="PYL39" s="7"/>
      <c r="PYM39" s="7"/>
      <c r="PYN39" s="7"/>
      <c r="PYO39" s="7"/>
      <c r="PYP39" s="7"/>
      <c r="PYQ39" s="7"/>
      <c r="PYR39" s="7"/>
      <c r="PYS39" s="7"/>
      <c r="PYT39" s="7"/>
      <c r="PYU39" s="7"/>
      <c r="PYV39" s="7"/>
      <c r="PYW39" s="7"/>
      <c r="PYX39" s="7"/>
      <c r="PYY39" s="7"/>
      <c r="PYZ39" s="7"/>
      <c r="PZA39" s="7"/>
      <c r="PZB39" s="7"/>
      <c r="PZC39" s="7"/>
      <c r="PZD39" s="7"/>
      <c r="PZE39" s="7"/>
      <c r="PZF39" s="7"/>
      <c r="PZG39" s="7"/>
      <c r="PZH39" s="7"/>
      <c r="PZI39" s="7"/>
      <c r="PZJ39" s="7"/>
      <c r="PZK39" s="7"/>
      <c r="PZL39" s="7"/>
      <c r="PZM39" s="7"/>
      <c r="PZN39" s="7"/>
      <c r="PZO39" s="7"/>
      <c r="PZP39" s="7"/>
      <c r="PZQ39" s="7"/>
      <c r="PZR39" s="7"/>
      <c r="PZS39" s="7"/>
      <c r="PZT39" s="7"/>
      <c r="PZU39" s="7"/>
      <c r="PZV39" s="7"/>
      <c r="PZW39" s="7"/>
      <c r="PZX39" s="7"/>
      <c r="PZY39" s="7"/>
      <c r="PZZ39" s="7"/>
      <c r="QAA39" s="7"/>
      <c r="QAB39" s="7"/>
      <c r="QAC39" s="7"/>
      <c r="QAD39" s="7"/>
      <c r="QAE39" s="7"/>
      <c r="QAF39" s="7"/>
      <c r="QAG39" s="7"/>
      <c r="QAH39" s="7"/>
      <c r="QAI39" s="7"/>
      <c r="QAJ39" s="7"/>
      <c r="QAK39" s="7"/>
      <c r="QAL39" s="7"/>
      <c r="QAM39" s="7"/>
      <c r="QAN39" s="7"/>
      <c r="QAO39" s="7"/>
      <c r="QAP39" s="7"/>
      <c r="QAQ39" s="7"/>
      <c r="QAR39" s="7"/>
      <c r="QAS39" s="7"/>
      <c r="QAT39" s="7"/>
      <c r="QAU39" s="7"/>
      <c r="QAV39" s="7"/>
      <c r="QAX39" s="7"/>
      <c r="QAY39" s="7"/>
      <c r="QAZ39" s="7"/>
      <c r="QBA39" s="7"/>
      <c r="QBB39" s="7"/>
      <c r="QBC39" s="7"/>
      <c r="QBD39" s="7"/>
      <c r="QBE39" s="7"/>
      <c r="QBF39" s="7"/>
      <c r="QBG39" s="7"/>
      <c r="QBH39" s="7"/>
      <c r="QBI39" s="7"/>
      <c r="QBJ39" s="7"/>
      <c r="QBK39" s="7"/>
      <c r="QBL39" s="7"/>
      <c r="QBM39" s="7"/>
      <c r="QBN39" s="7"/>
      <c r="QBO39" s="7"/>
      <c r="QBP39" s="7"/>
      <c r="QBQ39" s="7"/>
      <c r="QBR39" s="7"/>
      <c r="QBS39" s="7"/>
      <c r="QBT39" s="7"/>
      <c r="QBU39" s="7"/>
      <c r="QBV39" s="7"/>
      <c r="QBW39" s="7"/>
      <c r="QBX39" s="7"/>
      <c r="QBY39" s="7"/>
      <c r="QBZ39" s="7"/>
      <c r="QCA39" s="7"/>
      <c r="QCB39" s="7"/>
      <c r="QCC39" s="7"/>
      <c r="QCD39" s="7"/>
      <c r="QCE39" s="7"/>
      <c r="QCF39" s="7"/>
      <c r="QCG39" s="7"/>
      <c r="QCH39" s="7"/>
      <c r="QCI39" s="7"/>
      <c r="QCJ39" s="7"/>
      <c r="QCK39" s="7"/>
      <c r="QCL39" s="7"/>
      <c r="QCM39" s="7"/>
      <c r="QCN39" s="7"/>
      <c r="QCO39" s="7"/>
      <c r="QCP39" s="7"/>
      <c r="QCQ39" s="7"/>
      <c r="QCR39" s="7"/>
      <c r="QCS39" s="7"/>
      <c r="QCT39" s="7"/>
      <c r="QCU39" s="7"/>
      <c r="QCV39" s="7"/>
      <c r="QCW39" s="7"/>
      <c r="QCX39" s="7"/>
      <c r="QCY39" s="7"/>
      <c r="QCZ39" s="7"/>
      <c r="QDA39" s="7"/>
      <c r="QDB39" s="7"/>
      <c r="QDC39" s="7"/>
      <c r="QDD39" s="7"/>
      <c r="QDE39" s="7"/>
      <c r="QDF39" s="7"/>
      <c r="QDG39" s="7"/>
      <c r="QDH39" s="7"/>
      <c r="QDI39" s="7"/>
      <c r="QDJ39" s="7"/>
      <c r="QDK39" s="7"/>
      <c r="QDL39" s="7"/>
      <c r="QDM39" s="7"/>
      <c r="QDN39" s="7"/>
      <c r="QDO39" s="7"/>
      <c r="QDP39" s="7"/>
      <c r="QDQ39" s="7"/>
      <c r="QDR39" s="7"/>
      <c r="QDS39" s="7"/>
      <c r="QDT39" s="7"/>
      <c r="QDU39" s="7"/>
      <c r="QDV39" s="7"/>
      <c r="QDW39" s="7"/>
      <c r="QDX39" s="7"/>
      <c r="QDY39" s="7"/>
      <c r="QDZ39" s="7"/>
      <c r="QEA39" s="7"/>
      <c r="QEB39" s="7"/>
      <c r="QEC39" s="7"/>
      <c r="QED39" s="7"/>
      <c r="QEE39" s="7"/>
      <c r="QEF39" s="7"/>
      <c r="QEG39" s="7"/>
      <c r="QEH39" s="7"/>
      <c r="QEI39" s="7"/>
      <c r="QEJ39" s="7"/>
      <c r="QEK39" s="7"/>
      <c r="QEL39" s="7"/>
      <c r="QEM39" s="7"/>
      <c r="QEN39" s="7"/>
      <c r="QEO39" s="7"/>
      <c r="QEP39" s="7"/>
      <c r="QEQ39" s="7"/>
      <c r="QER39" s="7"/>
      <c r="QES39" s="7"/>
      <c r="QET39" s="7"/>
      <c r="QEU39" s="7"/>
      <c r="QEV39" s="7"/>
      <c r="QEW39" s="7"/>
      <c r="QEX39" s="7"/>
      <c r="QEY39" s="7"/>
      <c r="QEZ39" s="7"/>
      <c r="QFA39" s="7"/>
      <c r="QFB39" s="7"/>
      <c r="QFC39" s="7"/>
      <c r="QFD39" s="7"/>
      <c r="QFE39" s="7"/>
      <c r="QFF39" s="7"/>
      <c r="QFG39" s="7"/>
      <c r="QFH39" s="7"/>
      <c r="QFI39" s="7"/>
      <c r="QFJ39" s="7"/>
      <c r="QFK39" s="7"/>
      <c r="QFL39" s="7"/>
      <c r="QFM39" s="7"/>
      <c r="QFN39" s="7"/>
      <c r="QFO39" s="7"/>
      <c r="QFP39" s="7"/>
      <c r="QFQ39" s="7"/>
      <c r="QFR39" s="7"/>
      <c r="QFS39" s="7"/>
      <c r="QFT39" s="7"/>
      <c r="QFU39" s="7"/>
      <c r="QFV39" s="7"/>
      <c r="QFW39" s="7"/>
      <c r="QFX39" s="7"/>
      <c r="QFY39" s="7"/>
      <c r="QFZ39" s="7"/>
      <c r="QGA39" s="7"/>
      <c r="QGB39" s="7"/>
      <c r="QGC39" s="7"/>
      <c r="QGD39" s="7"/>
      <c r="QGE39" s="7"/>
      <c r="QGF39" s="7"/>
      <c r="QGG39" s="7"/>
      <c r="QGH39" s="7"/>
      <c r="QGI39" s="7"/>
      <c r="QGJ39" s="7"/>
      <c r="QGK39" s="7"/>
      <c r="QGL39" s="7"/>
      <c r="QGM39" s="7"/>
      <c r="QGN39" s="7"/>
      <c r="QGO39" s="7"/>
      <c r="QGP39" s="7"/>
      <c r="QGQ39" s="7"/>
      <c r="QGR39" s="7"/>
      <c r="QGS39" s="7"/>
      <c r="QGT39" s="7"/>
      <c r="QGU39" s="7"/>
      <c r="QGV39" s="7"/>
      <c r="QGW39" s="7"/>
      <c r="QGX39" s="7"/>
      <c r="QGY39" s="7"/>
      <c r="QGZ39" s="7"/>
      <c r="QHA39" s="7"/>
      <c r="QHB39" s="7"/>
      <c r="QHC39" s="7"/>
      <c r="QHD39" s="7"/>
      <c r="QHE39" s="7"/>
      <c r="QHF39" s="7"/>
      <c r="QHG39" s="7"/>
      <c r="QHH39" s="7"/>
      <c r="QHI39" s="7"/>
      <c r="QHJ39" s="7"/>
      <c r="QHK39" s="7"/>
      <c r="QHL39" s="7"/>
      <c r="QHM39" s="7"/>
      <c r="QHN39" s="7"/>
      <c r="QHO39" s="7"/>
      <c r="QHP39" s="7"/>
      <c r="QHQ39" s="7"/>
      <c r="QHR39" s="7"/>
      <c r="QHS39" s="7"/>
      <c r="QHT39" s="7"/>
      <c r="QHU39" s="7"/>
      <c r="QHV39" s="7"/>
      <c r="QHW39" s="7"/>
      <c r="QHX39" s="7"/>
      <c r="QHY39" s="7"/>
      <c r="QHZ39" s="7"/>
      <c r="QIA39" s="7"/>
      <c r="QIB39" s="7"/>
      <c r="QIC39" s="7"/>
      <c r="QID39" s="7"/>
      <c r="QIE39" s="7"/>
      <c r="QIF39" s="7"/>
      <c r="QIG39" s="7"/>
      <c r="QIH39" s="7"/>
      <c r="QII39" s="7"/>
      <c r="QIJ39" s="7"/>
      <c r="QIK39" s="7"/>
      <c r="QIL39" s="7"/>
      <c r="QIM39" s="7"/>
      <c r="QIN39" s="7"/>
      <c r="QIO39" s="7"/>
      <c r="QIP39" s="7"/>
      <c r="QIQ39" s="7"/>
      <c r="QIR39" s="7"/>
      <c r="QIS39" s="7"/>
      <c r="QIT39" s="7"/>
      <c r="QIU39" s="7"/>
      <c r="QIV39" s="7"/>
      <c r="QIW39" s="7"/>
      <c r="QIX39" s="7"/>
      <c r="QIY39" s="7"/>
      <c r="QIZ39" s="7"/>
      <c r="QJA39" s="7"/>
      <c r="QJB39" s="7"/>
      <c r="QJC39" s="7"/>
      <c r="QJD39" s="7"/>
      <c r="QJE39" s="7"/>
      <c r="QJF39" s="7"/>
      <c r="QJG39" s="7"/>
      <c r="QJH39" s="7"/>
      <c r="QJI39" s="7"/>
      <c r="QJJ39" s="7"/>
      <c r="QJK39" s="7"/>
      <c r="QJL39" s="7"/>
      <c r="QJM39" s="7"/>
      <c r="QJN39" s="7"/>
      <c r="QJO39" s="7"/>
      <c r="QJP39" s="7"/>
      <c r="QJQ39" s="7"/>
      <c r="QJR39" s="7"/>
      <c r="QJS39" s="7"/>
      <c r="QJT39" s="7"/>
      <c r="QJU39" s="7"/>
      <c r="QJV39" s="7"/>
      <c r="QJW39" s="7"/>
      <c r="QJX39" s="7"/>
      <c r="QJY39" s="7"/>
      <c r="QJZ39" s="7"/>
      <c r="QKA39" s="7"/>
      <c r="QKB39" s="7"/>
      <c r="QKC39" s="7"/>
      <c r="QKD39" s="7"/>
      <c r="QKE39" s="7"/>
      <c r="QKF39" s="7"/>
      <c r="QKG39" s="7"/>
      <c r="QKH39" s="7"/>
      <c r="QKI39" s="7"/>
      <c r="QKJ39" s="7"/>
      <c r="QKK39" s="7"/>
      <c r="QKL39" s="7"/>
      <c r="QKM39" s="7"/>
      <c r="QKN39" s="7"/>
      <c r="QKO39" s="7"/>
      <c r="QKP39" s="7"/>
      <c r="QKQ39" s="7"/>
      <c r="QKR39" s="7"/>
      <c r="QKT39" s="7"/>
      <c r="QKU39" s="7"/>
      <c r="QKV39" s="7"/>
      <c r="QKW39" s="7"/>
      <c r="QKX39" s="7"/>
      <c r="QKY39" s="7"/>
      <c r="QKZ39" s="7"/>
      <c r="QLA39" s="7"/>
      <c r="QLB39" s="7"/>
      <c r="QLC39" s="7"/>
      <c r="QLD39" s="7"/>
      <c r="QLE39" s="7"/>
      <c r="QLF39" s="7"/>
      <c r="QLG39" s="7"/>
      <c r="QLH39" s="7"/>
      <c r="QLI39" s="7"/>
      <c r="QLJ39" s="7"/>
      <c r="QLK39" s="7"/>
      <c r="QLL39" s="7"/>
      <c r="QLM39" s="7"/>
      <c r="QLN39" s="7"/>
      <c r="QLO39" s="7"/>
      <c r="QLP39" s="7"/>
      <c r="QLQ39" s="7"/>
      <c r="QLR39" s="7"/>
      <c r="QLS39" s="7"/>
      <c r="QLT39" s="7"/>
      <c r="QLU39" s="7"/>
      <c r="QLV39" s="7"/>
      <c r="QLW39" s="7"/>
      <c r="QLX39" s="7"/>
      <c r="QLY39" s="7"/>
      <c r="QLZ39" s="7"/>
      <c r="QMA39" s="7"/>
      <c r="QMB39" s="7"/>
      <c r="QMC39" s="7"/>
      <c r="QMD39" s="7"/>
      <c r="QME39" s="7"/>
      <c r="QMF39" s="7"/>
      <c r="QMG39" s="7"/>
      <c r="QMH39" s="7"/>
      <c r="QMI39" s="7"/>
      <c r="QMJ39" s="7"/>
      <c r="QMK39" s="7"/>
      <c r="QML39" s="7"/>
      <c r="QMM39" s="7"/>
      <c r="QMN39" s="7"/>
      <c r="QMO39" s="7"/>
      <c r="QMP39" s="7"/>
      <c r="QMQ39" s="7"/>
      <c r="QMR39" s="7"/>
      <c r="QMS39" s="7"/>
      <c r="QMT39" s="7"/>
      <c r="QMU39" s="7"/>
      <c r="QMV39" s="7"/>
      <c r="QMW39" s="7"/>
      <c r="QMX39" s="7"/>
      <c r="QMY39" s="7"/>
      <c r="QMZ39" s="7"/>
      <c r="QNA39" s="7"/>
      <c r="QNB39" s="7"/>
      <c r="QNC39" s="7"/>
      <c r="QND39" s="7"/>
      <c r="QNE39" s="7"/>
      <c r="QNF39" s="7"/>
      <c r="QNG39" s="7"/>
      <c r="QNH39" s="7"/>
      <c r="QNI39" s="7"/>
      <c r="QNJ39" s="7"/>
      <c r="QNK39" s="7"/>
      <c r="QNL39" s="7"/>
      <c r="QNM39" s="7"/>
      <c r="QNN39" s="7"/>
      <c r="QNO39" s="7"/>
      <c r="QNP39" s="7"/>
      <c r="QNQ39" s="7"/>
      <c r="QNR39" s="7"/>
      <c r="QNS39" s="7"/>
      <c r="QNT39" s="7"/>
      <c r="QNU39" s="7"/>
      <c r="QNV39" s="7"/>
      <c r="QNW39" s="7"/>
      <c r="QNX39" s="7"/>
      <c r="QNY39" s="7"/>
      <c r="QNZ39" s="7"/>
      <c r="QOA39" s="7"/>
      <c r="QOB39" s="7"/>
      <c r="QOC39" s="7"/>
      <c r="QOD39" s="7"/>
      <c r="QOE39" s="7"/>
      <c r="QOF39" s="7"/>
      <c r="QOG39" s="7"/>
      <c r="QOH39" s="7"/>
      <c r="QOI39" s="7"/>
      <c r="QOJ39" s="7"/>
      <c r="QOK39" s="7"/>
      <c r="QOL39" s="7"/>
      <c r="QOM39" s="7"/>
      <c r="QON39" s="7"/>
      <c r="QOO39" s="7"/>
      <c r="QOP39" s="7"/>
      <c r="QOQ39" s="7"/>
      <c r="QOR39" s="7"/>
      <c r="QOS39" s="7"/>
      <c r="QOT39" s="7"/>
      <c r="QOU39" s="7"/>
      <c r="QOV39" s="7"/>
      <c r="QOW39" s="7"/>
      <c r="QOX39" s="7"/>
      <c r="QOY39" s="7"/>
      <c r="QOZ39" s="7"/>
      <c r="QPA39" s="7"/>
      <c r="QPB39" s="7"/>
      <c r="QPC39" s="7"/>
      <c r="QPD39" s="7"/>
      <c r="QPE39" s="7"/>
      <c r="QPF39" s="7"/>
      <c r="QPG39" s="7"/>
      <c r="QPH39" s="7"/>
      <c r="QPI39" s="7"/>
      <c r="QPJ39" s="7"/>
      <c r="QPK39" s="7"/>
      <c r="QPL39" s="7"/>
      <c r="QPM39" s="7"/>
      <c r="QPN39" s="7"/>
      <c r="QPO39" s="7"/>
      <c r="QPP39" s="7"/>
      <c r="QPQ39" s="7"/>
      <c r="QPR39" s="7"/>
      <c r="QPS39" s="7"/>
      <c r="QPT39" s="7"/>
      <c r="QPU39" s="7"/>
      <c r="QPV39" s="7"/>
      <c r="QPW39" s="7"/>
      <c r="QPX39" s="7"/>
      <c r="QPY39" s="7"/>
      <c r="QPZ39" s="7"/>
      <c r="QQA39" s="7"/>
      <c r="QQB39" s="7"/>
      <c r="QQC39" s="7"/>
      <c r="QQD39" s="7"/>
      <c r="QQE39" s="7"/>
      <c r="QQF39" s="7"/>
      <c r="QQG39" s="7"/>
      <c r="QQH39" s="7"/>
      <c r="QQI39" s="7"/>
      <c r="QQJ39" s="7"/>
      <c r="QQK39" s="7"/>
      <c r="QQL39" s="7"/>
      <c r="QQM39" s="7"/>
      <c r="QQN39" s="7"/>
      <c r="QQO39" s="7"/>
      <c r="QQP39" s="7"/>
      <c r="QQQ39" s="7"/>
      <c r="QQR39" s="7"/>
      <c r="QQS39" s="7"/>
      <c r="QQT39" s="7"/>
      <c r="QQU39" s="7"/>
      <c r="QQV39" s="7"/>
      <c r="QQW39" s="7"/>
      <c r="QQX39" s="7"/>
      <c r="QQY39" s="7"/>
      <c r="QQZ39" s="7"/>
      <c r="QRA39" s="7"/>
      <c r="QRB39" s="7"/>
      <c r="QRC39" s="7"/>
      <c r="QRD39" s="7"/>
      <c r="QRE39" s="7"/>
      <c r="QRF39" s="7"/>
      <c r="QRG39" s="7"/>
      <c r="QRH39" s="7"/>
      <c r="QRI39" s="7"/>
      <c r="QRJ39" s="7"/>
      <c r="QRK39" s="7"/>
      <c r="QRL39" s="7"/>
      <c r="QRM39" s="7"/>
      <c r="QRN39" s="7"/>
      <c r="QRO39" s="7"/>
      <c r="QRP39" s="7"/>
      <c r="QRQ39" s="7"/>
      <c r="QRR39" s="7"/>
      <c r="QRS39" s="7"/>
      <c r="QRT39" s="7"/>
      <c r="QRU39" s="7"/>
      <c r="QRV39" s="7"/>
      <c r="QRW39" s="7"/>
      <c r="QRX39" s="7"/>
      <c r="QRY39" s="7"/>
      <c r="QRZ39" s="7"/>
      <c r="QSA39" s="7"/>
      <c r="QSB39" s="7"/>
      <c r="QSC39" s="7"/>
      <c r="QSD39" s="7"/>
      <c r="QSE39" s="7"/>
      <c r="QSF39" s="7"/>
      <c r="QSG39" s="7"/>
      <c r="QSH39" s="7"/>
      <c r="QSI39" s="7"/>
      <c r="QSJ39" s="7"/>
      <c r="QSK39" s="7"/>
      <c r="QSL39" s="7"/>
      <c r="QSM39" s="7"/>
      <c r="QSN39" s="7"/>
      <c r="QSO39" s="7"/>
      <c r="QSP39" s="7"/>
      <c r="QSQ39" s="7"/>
      <c r="QSR39" s="7"/>
      <c r="QSS39" s="7"/>
      <c r="QST39" s="7"/>
      <c r="QSU39" s="7"/>
      <c r="QSV39" s="7"/>
      <c r="QSW39" s="7"/>
      <c r="QSX39" s="7"/>
      <c r="QSY39" s="7"/>
      <c r="QSZ39" s="7"/>
      <c r="QTA39" s="7"/>
      <c r="QTB39" s="7"/>
      <c r="QTC39" s="7"/>
      <c r="QTD39" s="7"/>
      <c r="QTE39" s="7"/>
      <c r="QTF39" s="7"/>
      <c r="QTG39" s="7"/>
      <c r="QTH39" s="7"/>
      <c r="QTI39" s="7"/>
      <c r="QTJ39" s="7"/>
      <c r="QTK39" s="7"/>
      <c r="QTL39" s="7"/>
      <c r="QTM39" s="7"/>
      <c r="QTN39" s="7"/>
      <c r="QTO39" s="7"/>
      <c r="QTP39" s="7"/>
      <c r="QTQ39" s="7"/>
      <c r="QTR39" s="7"/>
      <c r="QTS39" s="7"/>
      <c r="QTT39" s="7"/>
      <c r="QTU39" s="7"/>
      <c r="QTV39" s="7"/>
      <c r="QTW39" s="7"/>
      <c r="QTX39" s="7"/>
      <c r="QTY39" s="7"/>
      <c r="QTZ39" s="7"/>
      <c r="QUA39" s="7"/>
      <c r="QUB39" s="7"/>
      <c r="QUC39" s="7"/>
      <c r="QUD39" s="7"/>
      <c r="QUE39" s="7"/>
      <c r="QUF39" s="7"/>
      <c r="QUG39" s="7"/>
      <c r="QUH39" s="7"/>
      <c r="QUI39" s="7"/>
      <c r="QUJ39" s="7"/>
      <c r="QUK39" s="7"/>
      <c r="QUL39" s="7"/>
      <c r="QUM39" s="7"/>
      <c r="QUN39" s="7"/>
      <c r="QUP39" s="7"/>
      <c r="QUQ39" s="7"/>
      <c r="QUR39" s="7"/>
      <c r="QUS39" s="7"/>
      <c r="QUT39" s="7"/>
      <c r="QUU39" s="7"/>
      <c r="QUV39" s="7"/>
      <c r="QUW39" s="7"/>
      <c r="QUX39" s="7"/>
      <c r="QUY39" s="7"/>
      <c r="QUZ39" s="7"/>
      <c r="QVA39" s="7"/>
      <c r="QVB39" s="7"/>
      <c r="QVC39" s="7"/>
      <c r="QVD39" s="7"/>
      <c r="QVE39" s="7"/>
      <c r="QVF39" s="7"/>
      <c r="QVG39" s="7"/>
      <c r="QVH39" s="7"/>
      <c r="QVI39" s="7"/>
      <c r="QVJ39" s="7"/>
      <c r="QVK39" s="7"/>
      <c r="QVL39" s="7"/>
      <c r="QVM39" s="7"/>
      <c r="QVN39" s="7"/>
      <c r="QVO39" s="7"/>
      <c r="QVP39" s="7"/>
      <c r="QVQ39" s="7"/>
      <c r="QVR39" s="7"/>
      <c r="QVS39" s="7"/>
      <c r="QVT39" s="7"/>
      <c r="QVU39" s="7"/>
      <c r="QVV39" s="7"/>
      <c r="QVW39" s="7"/>
      <c r="QVX39" s="7"/>
      <c r="QVY39" s="7"/>
      <c r="QVZ39" s="7"/>
      <c r="QWA39" s="7"/>
      <c r="QWB39" s="7"/>
      <c r="QWC39" s="7"/>
      <c r="QWD39" s="7"/>
      <c r="QWE39" s="7"/>
      <c r="QWF39" s="7"/>
      <c r="QWG39" s="7"/>
      <c r="QWH39" s="7"/>
      <c r="QWI39" s="7"/>
      <c r="QWJ39" s="7"/>
      <c r="QWK39" s="7"/>
      <c r="QWL39" s="7"/>
      <c r="QWM39" s="7"/>
      <c r="QWN39" s="7"/>
      <c r="QWO39" s="7"/>
      <c r="QWP39" s="7"/>
      <c r="QWQ39" s="7"/>
      <c r="QWR39" s="7"/>
      <c r="QWS39" s="7"/>
      <c r="QWT39" s="7"/>
      <c r="QWU39" s="7"/>
      <c r="QWV39" s="7"/>
      <c r="QWW39" s="7"/>
      <c r="QWX39" s="7"/>
      <c r="QWY39" s="7"/>
      <c r="QWZ39" s="7"/>
      <c r="QXA39" s="7"/>
      <c r="QXB39" s="7"/>
      <c r="QXC39" s="7"/>
      <c r="QXD39" s="7"/>
      <c r="QXE39" s="7"/>
      <c r="QXF39" s="7"/>
      <c r="QXG39" s="7"/>
      <c r="QXH39" s="7"/>
      <c r="QXI39" s="7"/>
      <c r="QXJ39" s="7"/>
      <c r="QXK39" s="7"/>
      <c r="QXL39" s="7"/>
      <c r="QXM39" s="7"/>
      <c r="QXN39" s="7"/>
      <c r="QXO39" s="7"/>
      <c r="QXP39" s="7"/>
      <c r="QXQ39" s="7"/>
      <c r="QXR39" s="7"/>
      <c r="QXS39" s="7"/>
      <c r="QXT39" s="7"/>
      <c r="QXU39" s="7"/>
      <c r="QXV39" s="7"/>
      <c r="QXW39" s="7"/>
      <c r="QXX39" s="7"/>
      <c r="QXY39" s="7"/>
      <c r="QXZ39" s="7"/>
      <c r="QYA39" s="7"/>
      <c r="QYB39" s="7"/>
      <c r="QYC39" s="7"/>
      <c r="QYD39" s="7"/>
      <c r="QYE39" s="7"/>
      <c r="QYF39" s="7"/>
      <c r="QYG39" s="7"/>
      <c r="QYH39" s="7"/>
      <c r="QYI39" s="7"/>
      <c r="QYJ39" s="7"/>
      <c r="QYK39" s="7"/>
      <c r="QYL39" s="7"/>
      <c r="QYM39" s="7"/>
      <c r="QYN39" s="7"/>
      <c r="QYO39" s="7"/>
      <c r="QYP39" s="7"/>
      <c r="QYQ39" s="7"/>
      <c r="QYR39" s="7"/>
      <c r="QYS39" s="7"/>
      <c r="QYT39" s="7"/>
      <c r="QYU39" s="7"/>
      <c r="QYV39" s="7"/>
      <c r="QYW39" s="7"/>
      <c r="QYX39" s="7"/>
      <c r="QYY39" s="7"/>
      <c r="QYZ39" s="7"/>
      <c r="QZA39" s="7"/>
      <c r="QZB39" s="7"/>
      <c r="QZC39" s="7"/>
      <c r="QZD39" s="7"/>
      <c r="QZE39" s="7"/>
      <c r="QZF39" s="7"/>
      <c r="QZG39" s="7"/>
      <c r="QZH39" s="7"/>
      <c r="QZI39" s="7"/>
      <c r="QZJ39" s="7"/>
      <c r="QZK39" s="7"/>
      <c r="QZL39" s="7"/>
      <c r="QZM39" s="7"/>
      <c r="QZN39" s="7"/>
      <c r="QZO39" s="7"/>
      <c r="QZP39" s="7"/>
      <c r="QZQ39" s="7"/>
      <c r="QZR39" s="7"/>
      <c r="QZS39" s="7"/>
      <c r="QZT39" s="7"/>
      <c r="QZU39" s="7"/>
      <c r="QZV39" s="7"/>
      <c r="QZW39" s="7"/>
      <c r="QZX39" s="7"/>
      <c r="QZY39" s="7"/>
      <c r="QZZ39" s="7"/>
      <c r="RAA39" s="7"/>
      <c r="RAB39" s="7"/>
      <c r="RAC39" s="7"/>
      <c r="RAD39" s="7"/>
      <c r="RAE39" s="7"/>
      <c r="RAF39" s="7"/>
      <c r="RAG39" s="7"/>
      <c r="RAH39" s="7"/>
      <c r="RAI39" s="7"/>
      <c r="RAJ39" s="7"/>
      <c r="RAK39" s="7"/>
      <c r="RAL39" s="7"/>
      <c r="RAM39" s="7"/>
      <c r="RAN39" s="7"/>
      <c r="RAO39" s="7"/>
      <c r="RAP39" s="7"/>
      <c r="RAQ39" s="7"/>
      <c r="RAR39" s="7"/>
      <c r="RAS39" s="7"/>
      <c r="RAT39" s="7"/>
      <c r="RAU39" s="7"/>
      <c r="RAV39" s="7"/>
      <c r="RAW39" s="7"/>
      <c r="RAX39" s="7"/>
      <c r="RAY39" s="7"/>
      <c r="RAZ39" s="7"/>
      <c r="RBA39" s="7"/>
      <c r="RBB39" s="7"/>
      <c r="RBC39" s="7"/>
      <c r="RBD39" s="7"/>
      <c r="RBE39" s="7"/>
      <c r="RBF39" s="7"/>
      <c r="RBG39" s="7"/>
      <c r="RBH39" s="7"/>
      <c r="RBI39" s="7"/>
      <c r="RBJ39" s="7"/>
      <c r="RBK39" s="7"/>
      <c r="RBL39" s="7"/>
      <c r="RBM39" s="7"/>
      <c r="RBN39" s="7"/>
      <c r="RBO39" s="7"/>
      <c r="RBP39" s="7"/>
      <c r="RBQ39" s="7"/>
      <c r="RBR39" s="7"/>
      <c r="RBS39" s="7"/>
      <c r="RBT39" s="7"/>
      <c r="RBU39" s="7"/>
      <c r="RBV39" s="7"/>
      <c r="RBW39" s="7"/>
      <c r="RBX39" s="7"/>
      <c r="RBY39" s="7"/>
      <c r="RBZ39" s="7"/>
      <c r="RCA39" s="7"/>
      <c r="RCB39" s="7"/>
      <c r="RCC39" s="7"/>
      <c r="RCD39" s="7"/>
      <c r="RCE39" s="7"/>
      <c r="RCF39" s="7"/>
      <c r="RCG39" s="7"/>
      <c r="RCH39" s="7"/>
      <c r="RCI39" s="7"/>
      <c r="RCJ39" s="7"/>
      <c r="RCK39" s="7"/>
      <c r="RCL39" s="7"/>
      <c r="RCM39" s="7"/>
      <c r="RCN39" s="7"/>
      <c r="RCO39" s="7"/>
      <c r="RCP39" s="7"/>
      <c r="RCQ39" s="7"/>
      <c r="RCR39" s="7"/>
      <c r="RCS39" s="7"/>
      <c r="RCT39" s="7"/>
      <c r="RCU39" s="7"/>
      <c r="RCV39" s="7"/>
      <c r="RCW39" s="7"/>
      <c r="RCX39" s="7"/>
      <c r="RCY39" s="7"/>
      <c r="RCZ39" s="7"/>
      <c r="RDA39" s="7"/>
      <c r="RDB39" s="7"/>
      <c r="RDC39" s="7"/>
      <c r="RDD39" s="7"/>
      <c r="RDE39" s="7"/>
      <c r="RDF39" s="7"/>
      <c r="RDG39" s="7"/>
      <c r="RDH39" s="7"/>
      <c r="RDI39" s="7"/>
      <c r="RDJ39" s="7"/>
      <c r="RDK39" s="7"/>
      <c r="RDL39" s="7"/>
      <c r="RDM39" s="7"/>
      <c r="RDN39" s="7"/>
      <c r="RDO39" s="7"/>
      <c r="RDP39" s="7"/>
      <c r="RDQ39" s="7"/>
      <c r="RDR39" s="7"/>
      <c r="RDS39" s="7"/>
      <c r="RDT39" s="7"/>
      <c r="RDU39" s="7"/>
      <c r="RDV39" s="7"/>
      <c r="RDW39" s="7"/>
      <c r="RDX39" s="7"/>
      <c r="RDY39" s="7"/>
      <c r="RDZ39" s="7"/>
      <c r="REA39" s="7"/>
      <c r="REB39" s="7"/>
      <c r="REC39" s="7"/>
      <c r="RED39" s="7"/>
      <c r="REE39" s="7"/>
      <c r="REF39" s="7"/>
      <c r="REG39" s="7"/>
      <c r="REH39" s="7"/>
      <c r="REI39" s="7"/>
      <c r="REJ39" s="7"/>
      <c r="REL39" s="7"/>
      <c r="REM39" s="7"/>
      <c r="REN39" s="7"/>
      <c r="REO39" s="7"/>
      <c r="REP39" s="7"/>
      <c r="REQ39" s="7"/>
      <c r="RER39" s="7"/>
      <c r="RES39" s="7"/>
      <c r="RET39" s="7"/>
      <c r="REU39" s="7"/>
      <c r="REV39" s="7"/>
      <c r="REW39" s="7"/>
      <c r="REX39" s="7"/>
      <c r="REY39" s="7"/>
      <c r="REZ39" s="7"/>
      <c r="RFA39" s="7"/>
      <c r="RFB39" s="7"/>
      <c r="RFC39" s="7"/>
      <c r="RFD39" s="7"/>
      <c r="RFE39" s="7"/>
      <c r="RFF39" s="7"/>
      <c r="RFG39" s="7"/>
      <c r="RFH39" s="7"/>
      <c r="RFI39" s="7"/>
      <c r="RFJ39" s="7"/>
      <c r="RFK39" s="7"/>
      <c r="RFL39" s="7"/>
      <c r="RFM39" s="7"/>
      <c r="RFN39" s="7"/>
      <c r="RFO39" s="7"/>
      <c r="RFP39" s="7"/>
      <c r="RFQ39" s="7"/>
      <c r="RFR39" s="7"/>
      <c r="RFS39" s="7"/>
      <c r="RFT39" s="7"/>
      <c r="RFU39" s="7"/>
      <c r="RFV39" s="7"/>
      <c r="RFW39" s="7"/>
      <c r="RFX39" s="7"/>
      <c r="RFY39" s="7"/>
      <c r="RFZ39" s="7"/>
      <c r="RGA39" s="7"/>
      <c r="RGB39" s="7"/>
      <c r="RGC39" s="7"/>
      <c r="RGD39" s="7"/>
      <c r="RGE39" s="7"/>
      <c r="RGF39" s="7"/>
      <c r="RGG39" s="7"/>
      <c r="RGH39" s="7"/>
      <c r="RGI39" s="7"/>
      <c r="RGJ39" s="7"/>
      <c r="RGK39" s="7"/>
      <c r="RGL39" s="7"/>
      <c r="RGM39" s="7"/>
      <c r="RGN39" s="7"/>
      <c r="RGO39" s="7"/>
      <c r="RGP39" s="7"/>
      <c r="RGQ39" s="7"/>
      <c r="RGR39" s="7"/>
      <c r="RGS39" s="7"/>
      <c r="RGT39" s="7"/>
      <c r="RGU39" s="7"/>
      <c r="RGV39" s="7"/>
      <c r="RGW39" s="7"/>
      <c r="RGX39" s="7"/>
      <c r="RGY39" s="7"/>
      <c r="RGZ39" s="7"/>
      <c r="RHA39" s="7"/>
      <c r="RHB39" s="7"/>
      <c r="RHC39" s="7"/>
      <c r="RHD39" s="7"/>
      <c r="RHE39" s="7"/>
      <c r="RHF39" s="7"/>
      <c r="RHG39" s="7"/>
      <c r="RHH39" s="7"/>
      <c r="RHI39" s="7"/>
      <c r="RHJ39" s="7"/>
      <c r="RHK39" s="7"/>
      <c r="RHL39" s="7"/>
      <c r="RHM39" s="7"/>
      <c r="RHN39" s="7"/>
      <c r="RHO39" s="7"/>
      <c r="RHP39" s="7"/>
      <c r="RHQ39" s="7"/>
      <c r="RHR39" s="7"/>
      <c r="RHS39" s="7"/>
      <c r="RHT39" s="7"/>
      <c r="RHU39" s="7"/>
      <c r="RHV39" s="7"/>
      <c r="RHW39" s="7"/>
      <c r="RHX39" s="7"/>
      <c r="RHY39" s="7"/>
      <c r="RHZ39" s="7"/>
      <c r="RIA39" s="7"/>
      <c r="RIB39" s="7"/>
      <c r="RIC39" s="7"/>
      <c r="RID39" s="7"/>
      <c r="RIE39" s="7"/>
      <c r="RIF39" s="7"/>
      <c r="RIG39" s="7"/>
      <c r="RIH39" s="7"/>
      <c r="RII39" s="7"/>
      <c r="RIJ39" s="7"/>
      <c r="RIK39" s="7"/>
      <c r="RIL39" s="7"/>
      <c r="RIM39" s="7"/>
      <c r="RIN39" s="7"/>
      <c r="RIO39" s="7"/>
      <c r="RIP39" s="7"/>
      <c r="RIQ39" s="7"/>
      <c r="RIR39" s="7"/>
      <c r="RIS39" s="7"/>
      <c r="RIT39" s="7"/>
      <c r="RIU39" s="7"/>
      <c r="RIV39" s="7"/>
      <c r="RIW39" s="7"/>
      <c r="RIX39" s="7"/>
      <c r="RIY39" s="7"/>
      <c r="RIZ39" s="7"/>
      <c r="RJA39" s="7"/>
      <c r="RJB39" s="7"/>
      <c r="RJC39" s="7"/>
      <c r="RJD39" s="7"/>
      <c r="RJE39" s="7"/>
      <c r="RJF39" s="7"/>
      <c r="RJG39" s="7"/>
      <c r="RJH39" s="7"/>
      <c r="RJI39" s="7"/>
      <c r="RJJ39" s="7"/>
      <c r="RJK39" s="7"/>
      <c r="RJL39" s="7"/>
      <c r="RJM39" s="7"/>
      <c r="RJN39" s="7"/>
      <c r="RJO39" s="7"/>
      <c r="RJP39" s="7"/>
      <c r="RJQ39" s="7"/>
      <c r="RJR39" s="7"/>
      <c r="RJS39" s="7"/>
      <c r="RJT39" s="7"/>
      <c r="RJU39" s="7"/>
      <c r="RJV39" s="7"/>
      <c r="RJW39" s="7"/>
      <c r="RJX39" s="7"/>
      <c r="RJY39" s="7"/>
      <c r="RJZ39" s="7"/>
      <c r="RKA39" s="7"/>
      <c r="RKB39" s="7"/>
      <c r="RKC39" s="7"/>
      <c r="RKD39" s="7"/>
      <c r="RKE39" s="7"/>
      <c r="RKF39" s="7"/>
      <c r="RKG39" s="7"/>
      <c r="RKH39" s="7"/>
      <c r="RKI39" s="7"/>
      <c r="RKJ39" s="7"/>
      <c r="RKK39" s="7"/>
      <c r="RKL39" s="7"/>
      <c r="RKM39" s="7"/>
      <c r="RKN39" s="7"/>
      <c r="RKO39" s="7"/>
      <c r="RKP39" s="7"/>
      <c r="RKQ39" s="7"/>
      <c r="RKR39" s="7"/>
      <c r="RKS39" s="7"/>
      <c r="RKT39" s="7"/>
      <c r="RKU39" s="7"/>
      <c r="RKV39" s="7"/>
      <c r="RKW39" s="7"/>
      <c r="RKX39" s="7"/>
      <c r="RKY39" s="7"/>
      <c r="RKZ39" s="7"/>
      <c r="RLA39" s="7"/>
      <c r="RLB39" s="7"/>
      <c r="RLC39" s="7"/>
      <c r="RLD39" s="7"/>
      <c r="RLE39" s="7"/>
      <c r="RLF39" s="7"/>
      <c r="RLG39" s="7"/>
      <c r="RLH39" s="7"/>
      <c r="RLI39" s="7"/>
      <c r="RLJ39" s="7"/>
      <c r="RLK39" s="7"/>
      <c r="RLL39" s="7"/>
      <c r="RLM39" s="7"/>
      <c r="RLN39" s="7"/>
      <c r="RLO39" s="7"/>
      <c r="RLP39" s="7"/>
      <c r="RLQ39" s="7"/>
      <c r="RLR39" s="7"/>
      <c r="RLS39" s="7"/>
      <c r="RLT39" s="7"/>
      <c r="RLU39" s="7"/>
      <c r="RLV39" s="7"/>
      <c r="RLW39" s="7"/>
      <c r="RLX39" s="7"/>
      <c r="RLY39" s="7"/>
      <c r="RLZ39" s="7"/>
      <c r="RMA39" s="7"/>
      <c r="RMB39" s="7"/>
      <c r="RMC39" s="7"/>
      <c r="RMD39" s="7"/>
      <c r="RME39" s="7"/>
      <c r="RMF39" s="7"/>
      <c r="RMG39" s="7"/>
      <c r="RMH39" s="7"/>
      <c r="RMI39" s="7"/>
      <c r="RMJ39" s="7"/>
      <c r="RMK39" s="7"/>
      <c r="RML39" s="7"/>
      <c r="RMM39" s="7"/>
      <c r="RMN39" s="7"/>
      <c r="RMO39" s="7"/>
      <c r="RMP39" s="7"/>
      <c r="RMQ39" s="7"/>
      <c r="RMR39" s="7"/>
      <c r="RMS39" s="7"/>
      <c r="RMT39" s="7"/>
      <c r="RMU39" s="7"/>
      <c r="RMV39" s="7"/>
      <c r="RMW39" s="7"/>
      <c r="RMX39" s="7"/>
      <c r="RMY39" s="7"/>
      <c r="RMZ39" s="7"/>
      <c r="RNA39" s="7"/>
      <c r="RNB39" s="7"/>
      <c r="RNC39" s="7"/>
      <c r="RND39" s="7"/>
      <c r="RNE39" s="7"/>
      <c r="RNF39" s="7"/>
      <c r="RNG39" s="7"/>
      <c r="RNH39" s="7"/>
      <c r="RNI39" s="7"/>
      <c r="RNJ39" s="7"/>
      <c r="RNK39" s="7"/>
      <c r="RNL39" s="7"/>
      <c r="RNM39" s="7"/>
      <c r="RNN39" s="7"/>
      <c r="RNO39" s="7"/>
      <c r="RNP39" s="7"/>
      <c r="RNQ39" s="7"/>
      <c r="RNR39" s="7"/>
      <c r="RNS39" s="7"/>
      <c r="RNT39" s="7"/>
      <c r="RNU39" s="7"/>
      <c r="RNV39" s="7"/>
      <c r="RNW39" s="7"/>
      <c r="RNX39" s="7"/>
      <c r="RNY39" s="7"/>
      <c r="RNZ39" s="7"/>
      <c r="ROA39" s="7"/>
      <c r="ROB39" s="7"/>
      <c r="ROC39" s="7"/>
      <c r="ROD39" s="7"/>
      <c r="ROE39" s="7"/>
      <c r="ROF39" s="7"/>
      <c r="ROH39" s="7"/>
      <c r="ROI39" s="7"/>
      <c r="ROJ39" s="7"/>
      <c r="ROK39" s="7"/>
      <c r="ROL39" s="7"/>
      <c r="ROM39" s="7"/>
      <c r="RON39" s="7"/>
      <c r="ROO39" s="7"/>
      <c r="ROP39" s="7"/>
      <c r="ROQ39" s="7"/>
      <c r="ROR39" s="7"/>
      <c r="ROS39" s="7"/>
      <c r="ROT39" s="7"/>
      <c r="ROU39" s="7"/>
      <c r="ROV39" s="7"/>
      <c r="ROW39" s="7"/>
      <c r="ROX39" s="7"/>
      <c r="ROY39" s="7"/>
      <c r="ROZ39" s="7"/>
      <c r="RPA39" s="7"/>
      <c r="RPB39" s="7"/>
      <c r="RPC39" s="7"/>
      <c r="RPD39" s="7"/>
      <c r="RPE39" s="7"/>
      <c r="RPF39" s="7"/>
      <c r="RPG39" s="7"/>
      <c r="RPH39" s="7"/>
      <c r="RPI39" s="7"/>
      <c r="RPJ39" s="7"/>
      <c r="RPK39" s="7"/>
      <c r="RPL39" s="7"/>
      <c r="RPM39" s="7"/>
      <c r="RPN39" s="7"/>
      <c r="RPO39" s="7"/>
      <c r="RPP39" s="7"/>
      <c r="RPQ39" s="7"/>
      <c r="RPR39" s="7"/>
      <c r="RPS39" s="7"/>
      <c r="RPT39" s="7"/>
      <c r="RPU39" s="7"/>
      <c r="RPV39" s="7"/>
      <c r="RPW39" s="7"/>
      <c r="RPX39" s="7"/>
      <c r="RPY39" s="7"/>
      <c r="RPZ39" s="7"/>
      <c r="RQA39" s="7"/>
      <c r="RQB39" s="7"/>
      <c r="RQC39" s="7"/>
      <c r="RQD39" s="7"/>
      <c r="RQE39" s="7"/>
      <c r="RQF39" s="7"/>
      <c r="RQG39" s="7"/>
      <c r="RQH39" s="7"/>
      <c r="RQI39" s="7"/>
      <c r="RQJ39" s="7"/>
      <c r="RQK39" s="7"/>
      <c r="RQL39" s="7"/>
      <c r="RQM39" s="7"/>
      <c r="RQN39" s="7"/>
      <c r="RQO39" s="7"/>
      <c r="RQP39" s="7"/>
      <c r="RQQ39" s="7"/>
      <c r="RQR39" s="7"/>
      <c r="RQS39" s="7"/>
      <c r="RQT39" s="7"/>
      <c r="RQU39" s="7"/>
      <c r="RQV39" s="7"/>
      <c r="RQW39" s="7"/>
      <c r="RQX39" s="7"/>
      <c r="RQY39" s="7"/>
      <c r="RQZ39" s="7"/>
      <c r="RRA39" s="7"/>
      <c r="RRB39" s="7"/>
      <c r="RRC39" s="7"/>
      <c r="RRD39" s="7"/>
      <c r="RRE39" s="7"/>
      <c r="RRF39" s="7"/>
      <c r="RRG39" s="7"/>
      <c r="RRH39" s="7"/>
      <c r="RRI39" s="7"/>
      <c r="RRJ39" s="7"/>
      <c r="RRK39" s="7"/>
      <c r="RRL39" s="7"/>
      <c r="RRM39" s="7"/>
      <c r="RRN39" s="7"/>
      <c r="RRO39" s="7"/>
      <c r="RRP39" s="7"/>
      <c r="RRQ39" s="7"/>
      <c r="RRR39" s="7"/>
      <c r="RRS39" s="7"/>
      <c r="RRT39" s="7"/>
      <c r="RRU39" s="7"/>
      <c r="RRV39" s="7"/>
      <c r="RRW39" s="7"/>
      <c r="RRX39" s="7"/>
      <c r="RRY39" s="7"/>
      <c r="RRZ39" s="7"/>
      <c r="RSA39" s="7"/>
      <c r="RSB39" s="7"/>
      <c r="RSC39" s="7"/>
      <c r="RSD39" s="7"/>
      <c r="RSE39" s="7"/>
      <c r="RSF39" s="7"/>
      <c r="RSG39" s="7"/>
      <c r="RSH39" s="7"/>
      <c r="RSI39" s="7"/>
      <c r="RSJ39" s="7"/>
      <c r="RSK39" s="7"/>
      <c r="RSL39" s="7"/>
      <c r="RSM39" s="7"/>
      <c r="RSN39" s="7"/>
      <c r="RSO39" s="7"/>
      <c r="RSP39" s="7"/>
      <c r="RSQ39" s="7"/>
      <c r="RSR39" s="7"/>
      <c r="RSS39" s="7"/>
      <c r="RST39" s="7"/>
      <c r="RSU39" s="7"/>
      <c r="RSV39" s="7"/>
      <c r="RSW39" s="7"/>
      <c r="RSX39" s="7"/>
      <c r="RSY39" s="7"/>
      <c r="RSZ39" s="7"/>
      <c r="RTA39" s="7"/>
      <c r="RTB39" s="7"/>
      <c r="RTC39" s="7"/>
      <c r="RTD39" s="7"/>
      <c r="RTE39" s="7"/>
      <c r="RTF39" s="7"/>
      <c r="RTG39" s="7"/>
      <c r="RTH39" s="7"/>
      <c r="RTI39" s="7"/>
      <c r="RTJ39" s="7"/>
      <c r="RTK39" s="7"/>
      <c r="RTL39" s="7"/>
      <c r="RTM39" s="7"/>
      <c r="RTN39" s="7"/>
      <c r="RTO39" s="7"/>
      <c r="RTP39" s="7"/>
      <c r="RTQ39" s="7"/>
      <c r="RTR39" s="7"/>
      <c r="RTS39" s="7"/>
      <c r="RTT39" s="7"/>
      <c r="RTU39" s="7"/>
      <c r="RTV39" s="7"/>
      <c r="RTW39" s="7"/>
      <c r="RTX39" s="7"/>
      <c r="RTY39" s="7"/>
      <c r="RTZ39" s="7"/>
      <c r="RUA39" s="7"/>
      <c r="RUB39" s="7"/>
      <c r="RUC39" s="7"/>
      <c r="RUD39" s="7"/>
      <c r="RUE39" s="7"/>
      <c r="RUF39" s="7"/>
      <c r="RUG39" s="7"/>
      <c r="RUH39" s="7"/>
      <c r="RUI39" s="7"/>
      <c r="RUJ39" s="7"/>
      <c r="RUK39" s="7"/>
      <c r="RUL39" s="7"/>
      <c r="RUM39" s="7"/>
      <c r="RUN39" s="7"/>
      <c r="RUO39" s="7"/>
      <c r="RUP39" s="7"/>
      <c r="RUQ39" s="7"/>
      <c r="RUR39" s="7"/>
      <c r="RUS39" s="7"/>
      <c r="RUT39" s="7"/>
      <c r="RUU39" s="7"/>
      <c r="RUV39" s="7"/>
      <c r="RUW39" s="7"/>
      <c r="RUX39" s="7"/>
      <c r="RUY39" s="7"/>
      <c r="RUZ39" s="7"/>
      <c r="RVA39" s="7"/>
      <c r="RVB39" s="7"/>
      <c r="RVC39" s="7"/>
      <c r="RVD39" s="7"/>
      <c r="RVE39" s="7"/>
      <c r="RVF39" s="7"/>
      <c r="RVG39" s="7"/>
      <c r="RVH39" s="7"/>
      <c r="RVI39" s="7"/>
      <c r="RVJ39" s="7"/>
      <c r="RVK39" s="7"/>
      <c r="RVL39" s="7"/>
      <c r="RVM39" s="7"/>
      <c r="RVN39" s="7"/>
      <c r="RVO39" s="7"/>
      <c r="RVP39" s="7"/>
      <c r="RVQ39" s="7"/>
      <c r="RVR39" s="7"/>
      <c r="RVS39" s="7"/>
      <c r="RVT39" s="7"/>
      <c r="RVU39" s="7"/>
      <c r="RVV39" s="7"/>
      <c r="RVW39" s="7"/>
      <c r="RVX39" s="7"/>
      <c r="RVY39" s="7"/>
      <c r="RVZ39" s="7"/>
      <c r="RWA39" s="7"/>
      <c r="RWB39" s="7"/>
      <c r="RWC39" s="7"/>
      <c r="RWD39" s="7"/>
      <c r="RWE39" s="7"/>
      <c r="RWF39" s="7"/>
      <c r="RWG39" s="7"/>
      <c r="RWH39" s="7"/>
      <c r="RWI39" s="7"/>
      <c r="RWJ39" s="7"/>
      <c r="RWK39" s="7"/>
      <c r="RWL39" s="7"/>
      <c r="RWM39" s="7"/>
      <c r="RWN39" s="7"/>
      <c r="RWO39" s="7"/>
      <c r="RWP39" s="7"/>
      <c r="RWQ39" s="7"/>
      <c r="RWR39" s="7"/>
      <c r="RWS39" s="7"/>
      <c r="RWT39" s="7"/>
      <c r="RWU39" s="7"/>
      <c r="RWV39" s="7"/>
      <c r="RWW39" s="7"/>
      <c r="RWX39" s="7"/>
      <c r="RWY39" s="7"/>
      <c r="RWZ39" s="7"/>
      <c r="RXA39" s="7"/>
      <c r="RXB39" s="7"/>
      <c r="RXC39" s="7"/>
      <c r="RXD39" s="7"/>
      <c r="RXE39" s="7"/>
      <c r="RXF39" s="7"/>
      <c r="RXG39" s="7"/>
      <c r="RXH39" s="7"/>
      <c r="RXI39" s="7"/>
      <c r="RXJ39" s="7"/>
      <c r="RXK39" s="7"/>
      <c r="RXL39" s="7"/>
      <c r="RXM39" s="7"/>
      <c r="RXN39" s="7"/>
      <c r="RXO39" s="7"/>
      <c r="RXP39" s="7"/>
      <c r="RXQ39" s="7"/>
      <c r="RXR39" s="7"/>
      <c r="RXS39" s="7"/>
      <c r="RXT39" s="7"/>
      <c r="RXU39" s="7"/>
      <c r="RXV39" s="7"/>
      <c r="RXW39" s="7"/>
      <c r="RXX39" s="7"/>
      <c r="RXY39" s="7"/>
      <c r="RXZ39" s="7"/>
      <c r="RYA39" s="7"/>
      <c r="RYB39" s="7"/>
      <c r="RYD39" s="7"/>
      <c r="RYE39" s="7"/>
      <c r="RYF39" s="7"/>
      <c r="RYG39" s="7"/>
      <c r="RYH39" s="7"/>
      <c r="RYI39" s="7"/>
      <c r="RYJ39" s="7"/>
      <c r="RYK39" s="7"/>
      <c r="RYL39" s="7"/>
      <c r="RYM39" s="7"/>
      <c r="RYN39" s="7"/>
      <c r="RYO39" s="7"/>
      <c r="RYP39" s="7"/>
      <c r="RYQ39" s="7"/>
      <c r="RYR39" s="7"/>
      <c r="RYS39" s="7"/>
      <c r="RYT39" s="7"/>
      <c r="RYU39" s="7"/>
      <c r="RYV39" s="7"/>
      <c r="RYW39" s="7"/>
      <c r="RYX39" s="7"/>
      <c r="RYY39" s="7"/>
      <c r="RYZ39" s="7"/>
      <c r="RZA39" s="7"/>
      <c r="RZB39" s="7"/>
      <c r="RZC39" s="7"/>
      <c r="RZD39" s="7"/>
      <c r="RZE39" s="7"/>
      <c r="RZF39" s="7"/>
      <c r="RZG39" s="7"/>
      <c r="RZH39" s="7"/>
      <c r="RZI39" s="7"/>
      <c r="RZJ39" s="7"/>
      <c r="RZK39" s="7"/>
      <c r="RZL39" s="7"/>
      <c r="RZM39" s="7"/>
      <c r="RZN39" s="7"/>
      <c r="RZO39" s="7"/>
      <c r="RZP39" s="7"/>
      <c r="RZQ39" s="7"/>
      <c r="RZR39" s="7"/>
      <c r="RZS39" s="7"/>
      <c r="RZT39" s="7"/>
      <c r="RZU39" s="7"/>
      <c r="RZV39" s="7"/>
      <c r="RZW39" s="7"/>
      <c r="RZX39" s="7"/>
      <c r="RZY39" s="7"/>
      <c r="RZZ39" s="7"/>
      <c r="SAA39" s="7"/>
      <c r="SAB39" s="7"/>
      <c r="SAC39" s="7"/>
      <c r="SAD39" s="7"/>
      <c r="SAE39" s="7"/>
      <c r="SAF39" s="7"/>
      <c r="SAG39" s="7"/>
      <c r="SAH39" s="7"/>
      <c r="SAI39" s="7"/>
      <c r="SAJ39" s="7"/>
      <c r="SAK39" s="7"/>
      <c r="SAL39" s="7"/>
      <c r="SAM39" s="7"/>
      <c r="SAN39" s="7"/>
      <c r="SAO39" s="7"/>
      <c r="SAP39" s="7"/>
      <c r="SAQ39" s="7"/>
      <c r="SAR39" s="7"/>
      <c r="SAS39" s="7"/>
      <c r="SAT39" s="7"/>
      <c r="SAU39" s="7"/>
      <c r="SAV39" s="7"/>
      <c r="SAW39" s="7"/>
      <c r="SAX39" s="7"/>
      <c r="SAY39" s="7"/>
      <c r="SAZ39" s="7"/>
      <c r="SBA39" s="7"/>
      <c r="SBB39" s="7"/>
      <c r="SBC39" s="7"/>
      <c r="SBD39" s="7"/>
      <c r="SBE39" s="7"/>
      <c r="SBF39" s="7"/>
      <c r="SBG39" s="7"/>
      <c r="SBH39" s="7"/>
      <c r="SBI39" s="7"/>
      <c r="SBJ39" s="7"/>
      <c r="SBK39" s="7"/>
      <c r="SBL39" s="7"/>
      <c r="SBM39" s="7"/>
      <c r="SBN39" s="7"/>
      <c r="SBO39" s="7"/>
      <c r="SBP39" s="7"/>
      <c r="SBQ39" s="7"/>
      <c r="SBR39" s="7"/>
      <c r="SBS39" s="7"/>
      <c r="SBT39" s="7"/>
      <c r="SBU39" s="7"/>
      <c r="SBV39" s="7"/>
      <c r="SBW39" s="7"/>
      <c r="SBX39" s="7"/>
      <c r="SBY39" s="7"/>
      <c r="SBZ39" s="7"/>
      <c r="SCA39" s="7"/>
      <c r="SCB39" s="7"/>
      <c r="SCC39" s="7"/>
      <c r="SCD39" s="7"/>
      <c r="SCE39" s="7"/>
      <c r="SCF39" s="7"/>
      <c r="SCG39" s="7"/>
      <c r="SCH39" s="7"/>
      <c r="SCI39" s="7"/>
      <c r="SCJ39" s="7"/>
      <c r="SCK39" s="7"/>
      <c r="SCL39" s="7"/>
      <c r="SCM39" s="7"/>
      <c r="SCN39" s="7"/>
      <c r="SCO39" s="7"/>
      <c r="SCP39" s="7"/>
      <c r="SCQ39" s="7"/>
      <c r="SCR39" s="7"/>
      <c r="SCS39" s="7"/>
      <c r="SCT39" s="7"/>
      <c r="SCU39" s="7"/>
      <c r="SCV39" s="7"/>
      <c r="SCW39" s="7"/>
      <c r="SCX39" s="7"/>
      <c r="SCY39" s="7"/>
      <c r="SCZ39" s="7"/>
      <c r="SDA39" s="7"/>
      <c r="SDB39" s="7"/>
      <c r="SDC39" s="7"/>
      <c r="SDD39" s="7"/>
      <c r="SDE39" s="7"/>
      <c r="SDF39" s="7"/>
      <c r="SDG39" s="7"/>
      <c r="SDH39" s="7"/>
      <c r="SDI39" s="7"/>
      <c r="SDJ39" s="7"/>
      <c r="SDK39" s="7"/>
      <c r="SDL39" s="7"/>
      <c r="SDM39" s="7"/>
      <c r="SDN39" s="7"/>
      <c r="SDO39" s="7"/>
      <c r="SDP39" s="7"/>
      <c r="SDQ39" s="7"/>
      <c r="SDR39" s="7"/>
      <c r="SDS39" s="7"/>
      <c r="SDT39" s="7"/>
      <c r="SDU39" s="7"/>
      <c r="SDV39" s="7"/>
      <c r="SDW39" s="7"/>
      <c r="SDX39" s="7"/>
      <c r="SDY39" s="7"/>
      <c r="SDZ39" s="7"/>
      <c r="SEA39" s="7"/>
      <c r="SEB39" s="7"/>
      <c r="SEC39" s="7"/>
      <c r="SED39" s="7"/>
      <c r="SEE39" s="7"/>
      <c r="SEF39" s="7"/>
      <c r="SEG39" s="7"/>
      <c r="SEH39" s="7"/>
      <c r="SEI39" s="7"/>
      <c r="SEJ39" s="7"/>
      <c r="SEK39" s="7"/>
      <c r="SEL39" s="7"/>
      <c r="SEM39" s="7"/>
      <c r="SEN39" s="7"/>
      <c r="SEO39" s="7"/>
      <c r="SEP39" s="7"/>
      <c r="SEQ39" s="7"/>
      <c r="SER39" s="7"/>
      <c r="SES39" s="7"/>
      <c r="SET39" s="7"/>
      <c r="SEU39" s="7"/>
      <c r="SEV39" s="7"/>
      <c r="SEW39" s="7"/>
      <c r="SEX39" s="7"/>
      <c r="SEY39" s="7"/>
      <c r="SEZ39" s="7"/>
      <c r="SFA39" s="7"/>
      <c r="SFB39" s="7"/>
      <c r="SFC39" s="7"/>
      <c r="SFD39" s="7"/>
      <c r="SFE39" s="7"/>
      <c r="SFF39" s="7"/>
      <c r="SFG39" s="7"/>
      <c r="SFH39" s="7"/>
      <c r="SFI39" s="7"/>
      <c r="SFJ39" s="7"/>
      <c r="SFK39" s="7"/>
      <c r="SFL39" s="7"/>
      <c r="SFM39" s="7"/>
      <c r="SFN39" s="7"/>
      <c r="SFO39" s="7"/>
      <c r="SFP39" s="7"/>
      <c r="SFQ39" s="7"/>
      <c r="SFR39" s="7"/>
      <c r="SFS39" s="7"/>
      <c r="SFT39" s="7"/>
      <c r="SFU39" s="7"/>
      <c r="SFV39" s="7"/>
      <c r="SFW39" s="7"/>
      <c r="SFX39" s="7"/>
      <c r="SFY39" s="7"/>
      <c r="SFZ39" s="7"/>
      <c r="SGA39" s="7"/>
      <c r="SGB39" s="7"/>
      <c r="SGC39" s="7"/>
      <c r="SGD39" s="7"/>
      <c r="SGE39" s="7"/>
      <c r="SGF39" s="7"/>
      <c r="SGG39" s="7"/>
      <c r="SGH39" s="7"/>
      <c r="SGI39" s="7"/>
      <c r="SGJ39" s="7"/>
      <c r="SGK39" s="7"/>
      <c r="SGL39" s="7"/>
      <c r="SGM39" s="7"/>
      <c r="SGN39" s="7"/>
      <c r="SGO39" s="7"/>
      <c r="SGP39" s="7"/>
      <c r="SGQ39" s="7"/>
      <c r="SGR39" s="7"/>
      <c r="SGS39" s="7"/>
      <c r="SGT39" s="7"/>
      <c r="SGU39" s="7"/>
      <c r="SGV39" s="7"/>
      <c r="SGW39" s="7"/>
      <c r="SGX39" s="7"/>
      <c r="SGY39" s="7"/>
      <c r="SGZ39" s="7"/>
      <c r="SHA39" s="7"/>
      <c r="SHB39" s="7"/>
      <c r="SHC39" s="7"/>
      <c r="SHD39" s="7"/>
      <c r="SHE39" s="7"/>
      <c r="SHF39" s="7"/>
      <c r="SHG39" s="7"/>
      <c r="SHH39" s="7"/>
      <c r="SHI39" s="7"/>
      <c r="SHJ39" s="7"/>
      <c r="SHK39" s="7"/>
      <c r="SHL39" s="7"/>
      <c r="SHM39" s="7"/>
      <c r="SHN39" s="7"/>
      <c r="SHO39" s="7"/>
      <c r="SHP39" s="7"/>
      <c r="SHQ39" s="7"/>
      <c r="SHR39" s="7"/>
      <c r="SHS39" s="7"/>
      <c r="SHT39" s="7"/>
      <c r="SHU39" s="7"/>
      <c r="SHV39" s="7"/>
      <c r="SHW39" s="7"/>
      <c r="SHX39" s="7"/>
      <c r="SHZ39" s="7"/>
      <c r="SIA39" s="7"/>
      <c r="SIB39" s="7"/>
      <c r="SIC39" s="7"/>
      <c r="SID39" s="7"/>
      <c r="SIE39" s="7"/>
      <c r="SIF39" s="7"/>
      <c r="SIG39" s="7"/>
      <c r="SIH39" s="7"/>
      <c r="SII39" s="7"/>
      <c r="SIJ39" s="7"/>
      <c r="SIK39" s="7"/>
      <c r="SIL39" s="7"/>
      <c r="SIM39" s="7"/>
      <c r="SIN39" s="7"/>
      <c r="SIO39" s="7"/>
      <c r="SIP39" s="7"/>
      <c r="SIQ39" s="7"/>
      <c r="SIR39" s="7"/>
      <c r="SIS39" s="7"/>
      <c r="SIT39" s="7"/>
      <c r="SIU39" s="7"/>
      <c r="SIV39" s="7"/>
      <c r="SIW39" s="7"/>
      <c r="SIX39" s="7"/>
      <c r="SIY39" s="7"/>
      <c r="SIZ39" s="7"/>
      <c r="SJA39" s="7"/>
      <c r="SJB39" s="7"/>
      <c r="SJC39" s="7"/>
      <c r="SJD39" s="7"/>
      <c r="SJE39" s="7"/>
      <c r="SJF39" s="7"/>
      <c r="SJG39" s="7"/>
      <c r="SJH39" s="7"/>
      <c r="SJI39" s="7"/>
      <c r="SJJ39" s="7"/>
      <c r="SJK39" s="7"/>
      <c r="SJL39" s="7"/>
      <c r="SJM39" s="7"/>
      <c r="SJN39" s="7"/>
      <c r="SJO39" s="7"/>
      <c r="SJP39" s="7"/>
      <c r="SJQ39" s="7"/>
      <c r="SJR39" s="7"/>
      <c r="SJS39" s="7"/>
      <c r="SJT39" s="7"/>
      <c r="SJU39" s="7"/>
      <c r="SJV39" s="7"/>
      <c r="SJW39" s="7"/>
      <c r="SJX39" s="7"/>
      <c r="SJY39" s="7"/>
      <c r="SJZ39" s="7"/>
      <c r="SKA39" s="7"/>
      <c r="SKB39" s="7"/>
      <c r="SKC39" s="7"/>
      <c r="SKD39" s="7"/>
      <c r="SKE39" s="7"/>
      <c r="SKF39" s="7"/>
      <c r="SKG39" s="7"/>
      <c r="SKH39" s="7"/>
      <c r="SKI39" s="7"/>
      <c r="SKJ39" s="7"/>
      <c r="SKK39" s="7"/>
      <c r="SKL39" s="7"/>
      <c r="SKM39" s="7"/>
      <c r="SKN39" s="7"/>
      <c r="SKO39" s="7"/>
      <c r="SKP39" s="7"/>
      <c r="SKQ39" s="7"/>
      <c r="SKR39" s="7"/>
      <c r="SKS39" s="7"/>
      <c r="SKT39" s="7"/>
      <c r="SKU39" s="7"/>
      <c r="SKV39" s="7"/>
      <c r="SKW39" s="7"/>
      <c r="SKX39" s="7"/>
      <c r="SKY39" s="7"/>
      <c r="SKZ39" s="7"/>
      <c r="SLA39" s="7"/>
      <c r="SLB39" s="7"/>
      <c r="SLC39" s="7"/>
      <c r="SLD39" s="7"/>
      <c r="SLE39" s="7"/>
      <c r="SLF39" s="7"/>
      <c r="SLG39" s="7"/>
      <c r="SLH39" s="7"/>
      <c r="SLI39" s="7"/>
      <c r="SLJ39" s="7"/>
      <c r="SLK39" s="7"/>
      <c r="SLL39" s="7"/>
      <c r="SLM39" s="7"/>
      <c r="SLN39" s="7"/>
      <c r="SLO39" s="7"/>
      <c r="SLP39" s="7"/>
      <c r="SLQ39" s="7"/>
      <c r="SLR39" s="7"/>
      <c r="SLS39" s="7"/>
      <c r="SLT39" s="7"/>
      <c r="SLU39" s="7"/>
      <c r="SLV39" s="7"/>
      <c r="SLW39" s="7"/>
      <c r="SLX39" s="7"/>
      <c r="SLY39" s="7"/>
      <c r="SLZ39" s="7"/>
      <c r="SMA39" s="7"/>
      <c r="SMB39" s="7"/>
      <c r="SMC39" s="7"/>
      <c r="SMD39" s="7"/>
      <c r="SME39" s="7"/>
      <c r="SMF39" s="7"/>
      <c r="SMG39" s="7"/>
      <c r="SMH39" s="7"/>
      <c r="SMI39" s="7"/>
      <c r="SMJ39" s="7"/>
      <c r="SMK39" s="7"/>
      <c r="SML39" s="7"/>
      <c r="SMM39" s="7"/>
      <c r="SMN39" s="7"/>
      <c r="SMO39" s="7"/>
      <c r="SMP39" s="7"/>
      <c r="SMQ39" s="7"/>
      <c r="SMR39" s="7"/>
      <c r="SMS39" s="7"/>
      <c r="SMT39" s="7"/>
      <c r="SMU39" s="7"/>
      <c r="SMV39" s="7"/>
      <c r="SMW39" s="7"/>
      <c r="SMX39" s="7"/>
      <c r="SMY39" s="7"/>
      <c r="SMZ39" s="7"/>
      <c r="SNA39" s="7"/>
      <c r="SNB39" s="7"/>
      <c r="SNC39" s="7"/>
      <c r="SND39" s="7"/>
      <c r="SNE39" s="7"/>
      <c r="SNF39" s="7"/>
      <c r="SNG39" s="7"/>
      <c r="SNH39" s="7"/>
      <c r="SNI39" s="7"/>
      <c r="SNJ39" s="7"/>
      <c r="SNK39" s="7"/>
      <c r="SNL39" s="7"/>
      <c r="SNM39" s="7"/>
      <c r="SNN39" s="7"/>
      <c r="SNO39" s="7"/>
      <c r="SNP39" s="7"/>
      <c r="SNQ39" s="7"/>
      <c r="SNR39" s="7"/>
      <c r="SNS39" s="7"/>
      <c r="SNT39" s="7"/>
      <c r="SNU39" s="7"/>
      <c r="SNV39" s="7"/>
      <c r="SNW39" s="7"/>
      <c r="SNX39" s="7"/>
      <c r="SNY39" s="7"/>
      <c r="SNZ39" s="7"/>
      <c r="SOA39" s="7"/>
      <c r="SOB39" s="7"/>
      <c r="SOC39" s="7"/>
      <c r="SOD39" s="7"/>
      <c r="SOE39" s="7"/>
      <c r="SOF39" s="7"/>
      <c r="SOG39" s="7"/>
      <c r="SOH39" s="7"/>
      <c r="SOI39" s="7"/>
      <c r="SOJ39" s="7"/>
      <c r="SOK39" s="7"/>
      <c r="SOL39" s="7"/>
      <c r="SOM39" s="7"/>
      <c r="SON39" s="7"/>
      <c r="SOO39" s="7"/>
      <c r="SOP39" s="7"/>
      <c r="SOQ39" s="7"/>
      <c r="SOR39" s="7"/>
      <c r="SOS39" s="7"/>
      <c r="SOT39" s="7"/>
      <c r="SOU39" s="7"/>
      <c r="SOV39" s="7"/>
      <c r="SOW39" s="7"/>
      <c r="SOX39" s="7"/>
      <c r="SOY39" s="7"/>
      <c r="SOZ39" s="7"/>
      <c r="SPA39" s="7"/>
      <c r="SPB39" s="7"/>
      <c r="SPC39" s="7"/>
      <c r="SPD39" s="7"/>
      <c r="SPE39" s="7"/>
      <c r="SPF39" s="7"/>
      <c r="SPG39" s="7"/>
      <c r="SPH39" s="7"/>
      <c r="SPI39" s="7"/>
      <c r="SPJ39" s="7"/>
      <c r="SPK39" s="7"/>
      <c r="SPL39" s="7"/>
      <c r="SPM39" s="7"/>
      <c r="SPN39" s="7"/>
      <c r="SPO39" s="7"/>
      <c r="SPP39" s="7"/>
      <c r="SPQ39" s="7"/>
      <c r="SPR39" s="7"/>
      <c r="SPS39" s="7"/>
      <c r="SPT39" s="7"/>
      <c r="SPU39" s="7"/>
      <c r="SPV39" s="7"/>
      <c r="SPW39" s="7"/>
      <c r="SPX39" s="7"/>
      <c r="SPY39" s="7"/>
      <c r="SPZ39" s="7"/>
      <c r="SQA39" s="7"/>
      <c r="SQB39" s="7"/>
      <c r="SQC39" s="7"/>
      <c r="SQD39" s="7"/>
      <c r="SQE39" s="7"/>
      <c r="SQF39" s="7"/>
      <c r="SQG39" s="7"/>
      <c r="SQH39" s="7"/>
      <c r="SQI39" s="7"/>
      <c r="SQJ39" s="7"/>
      <c r="SQK39" s="7"/>
      <c r="SQL39" s="7"/>
      <c r="SQM39" s="7"/>
      <c r="SQN39" s="7"/>
      <c r="SQO39" s="7"/>
      <c r="SQP39" s="7"/>
      <c r="SQQ39" s="7"/>
      <c r="SQR39" s="7"/>
      <c r="SQS39" s="7"/>
      <c r="SQT39" s="7"/>
      <c r="SQU39" s="7"/>
      <c r="SQV39" s="7"/>
      <c r="SQW39" s="7"/>
      <c r="SQX39" s="7"/>
      <c r="SQY39" s="7"/>
      <c r="SQZ39" s="7"/>
      <c r="SRA39" s="7"/>
      <c r="SRB39" s="7"/>
      <c r="SRC39" s="7"/>
      <c r="SRD39" s="7"/>
      <c r="SRE39" s="7"/>
      <c r="SRF39" s="7"/>
      <c r="SRG39" s="7"/>
      <c r="SRH39" s="7"/>
      <c r="SRI39" s="7"/>
      <c r="SRJ39" s="7"/>
      <c r="SRK39" s="7"/>
      <c r="SRL39" s="7"/>
      <c r="SRM39" s="7"/>
      <c r="SRN39" s="7"/>
      <c r="SRO39" s="7"/>
      <c r="SRP39" s="7"/>
      <c r="SRQ39" s="7"/>
      <c r="SRR39" s="7"/>
      <c r="SRS39" s="7"/>
      <c r="SRT39" s="7"/>
      <c r="SRV39" s="7"/>
      <c r="SRW39" s="7"/>
      <c r="SRX39" s="7"/>
      <c r="SRY39" s="7"/>
      <c r="SRZ39" s="7"/>
      <c r="SSA39" s="7"/>
      <c r="SSB39" s="7"/>
      <c r="SSC39" s="7"/>
      <c r="SSD39" s="7"/>
      <c r="SSE39" s="7"/>
      <c r="SSF39" s="7"/>
      <c r="SSG39" s="7"/>
      <c r="SSH39" s="7"/>
      <c r="SSI39" s="7"/>
      <c r="SSJ39" s="7"/>
      <c r="SSK39" s="7"/>
      <c r="SSL39" s="7"/>
      <c r="SSM39" s="7"/>
      <c r="SSN39" s="7"/>
      <c r="SSO39" s="7"/>
      <c r="SSP39" s="7"/>
      <c r="SSQ39" s="7"/>
      <c r="SSR39" s="7"/>
      <c r="SSS39" s="7"/>
      <c r="SST39" s="7"/>
      <c r="SSU39" s="7"/>
      <c r="SSV39" s="7"/>
      <c r="SSW39" s="7"/>
      <c r="SSX39" s="7"/>
      <c r="SSY39" s="7"/>
      <c r="SSZ39" s="7"/>
      <c r="STA39" s="7"/>
      <c r="STB39" s="7"/>
      <c r="STC39" s="7"/>
      <c r="STD39" s="7"/>
      <c r="STE39" s="7"/>
      <c r="STF39" s="7"/>
      <c r="STG39" s="7"/>
      <c r="STH39" s="7"/>
      <c r="STI39" s="7"/>
      <c r="STJ39" s="7"/>
      <c r="STK39" s="7"/>
      <c r="STL39" s="7"/>
      <c r="STM39" s="7"/>
      <c r="STN39" s="7"/>
      <c r="STO39" s="7"/>
      <c r="STP39" s="7"/>
      <c r="STQ39" s="7"/>
      <c r="STR39" s="7"/>
      <c r="STS39" s="7"/>
      <c r="STT39" s="7"/>
      <c r="STU39" s="7"/>
      <c r="STV39" s="7"/>
      <c r="STW39" s="7"/>
      <c r="STX39" s="7"/>
      <c r="STY39" s="7"/>
      <c r="STZ39" s="7"/>
      <c r="SUA39" s="7"/>
      <c r="SUB39" s="7"/>
      <c r="SUC39" s="7"/>
      <c r="SUD39" s="7"/>
      <c r="SUE39" s="7"/>
      <c r="SUF39" s="7"/>
      <c r="SUG39" s="7"/>
      <c r="SUH39" s="7"/>
      <c r="SUI39" s="7"/>
      <c r="SUJ39" s="7"/>
      <c r="SUK39" s="7"/>
      <c r="SUL39" s="7"/>
      <c r="SUM39" s="7"/>
      <c r="SUN39" s="7"/>
      <c r="SUO39" s="7"/>
      <c r="SUP39" s="7"/>
      <c r="SUQ39" s="7"/>
      <c r="SUR39" s="7"/>
      <c r="SUS39" s="7"/>
      <c r="SUT39" s="7"/>
      <c r="SUU39" s="7"/>
      <c r="SUV39" s="7"/>
      <c r="SUW39" s="7"/>
      <c r="SUX39" s="7"/>
      <c r="SUY39" s="7"/>
      <c r="SUZ39" s="7"/>
      <c r="SVA39" s="7"/>
      <c r="SVB39" s="7"/>
      <c r="SVC39" s="7"/>
      <c r="SVD39" s="7"/>
      <c r="SVE39" s="7"/>
      <c r="SVF39" s="7"/>
      <c r="SVG39" s="7"/>
      <c r="SVH39" s="7"/>
      <c r="SVI39" s="7"/>
      <c r="SVJ39" s="7"/>
      <c r="SVK39" s="7"/>
      <c r="SVL39" s="7"/>
      <c r="SVM39" s="7"/>
      <c r="SVN39" s="7"/>
      <c r="SVO39" s="7"/>
      <c r="SVP39" s="7"/>
      <c r="SVQ39" s="7"/>
      <c r="SVR39" s="7"/>
      <c r="SVS39" s="7"/>
      <c r="SVT39" s="7"/>
      <c r="SVU39" s="7"/>
      <c r="SVV39" s="7"/>
      <c r="SVW39" s="7"/>
      <c r="SVX39" s="7"/>
      <c r="SVY39" s="7"/>
      <c r="SVZ39" s="7"/>
      <c r="SWA39" s="7"/>
      <c r="SWB39" s="7"/>
      <c r="SWC39" s="7"/>
      <c r="SWD39" s="7"/>
      <c r="SWE39" s="7"/>
      <c r="SWF39" s="7"/>
      <c r="SWG39" s="7"/>
      <c r="SWH39" s="7"/>
      <c r="SWI39" s="7"/>
      <c r="SWJ39" s="7"/>
      <c r="SWK39" s="7"/>
      <c r="SWL39" s="7"/>
      <c r="SWM39" s="7"/>
      <c r="SWN39" s="7"/>
      <c r="SWO39" s="7"/>
      <c r="SWP39" s="7"/>
      <c r="SWQ39" s="7"/>
      <c r="SWR39" s="7"/>
      <c r="SWS39" s="7"/>
      <c r="SWT39" s="7"/>
      <c r="SWU39" s="7"/>
      <c r="SWV39" s="7"/>
      <c r="SWW39" s="7"/>
      <c r="SWX39" s="7"/>
      <c r="SWY39" s="7"/>
      <c r="SWZ39" s="7"/>
      <c r="SXA39" s="7"/>
      <c r="SXB39" s="7"/>
      <c r="SXC39" s="7"/>
      <c r="SXD39" s="7"/>
      <c r="SXE39" s="7"/>
      <c r="SXF39" s="7"/>
      <c r="SXG39" s="7"/>
      <c r="SXH39" s="7"/>
      <c r="SXI39" s="7"/>
      <c r="SXJ39" s="7"/>
      <c r="SXK39" s="7"/>
      <c r="SXL39" s="7"/>
      <c r="SXM39" s="7"/>
      <c r="SXN39" s="7"/>
      <c r="SXO39" s="7"/>
      <c r="SXP39" s="7"/>
      <c r="SXQ39" s="7"/>
      <c r="SXR39" s="7"/>
      <c r="SXS39" s="7"/>
      <c r="SXT39" s="7"/>
      <c r="SXU39" s="7"/>
      <c r="SXV39" s="7"/>
      <c r="SXW39" s="7"/>
      <c r="SXX39" s="7"/>
      <c r="SXY39" s="7"/>
      <c r="SXZ39" s="7"/>
      <c r="SYA39" s="7"/>
      <c r="SYB39" s="7"/>
      <c r="SYC39" s="7"/>
      <c r="SYD39" s="7"/>
      <c r="SYE39" s="7"/>
      <c r="SYF39" s="7"/>
      <c r="SYG39" s="7"/>
      <c r="SYH39" s="7"/>
      <c r="SYI39" s="7"/>
      <c r="SYJ39" s="7"/>
      <c r="SYK39" s="7"/>
      <c r="SYL39" s="7"/>
      <c r="SYM39" s="7"/>
      <c r="SYN39" s="7"/>
      <c r="SYO39" s="7"/>
      <c r="SYP39" s="7"/>
      <c r="SYQ39" s="7"/>
      <c r="SYR39" s="7"/>
      <c r="SYS39" s="7"/>
      <c r="SYT39" s="7"/>
      <c r="SYU39" s="7"/>
      <c r="SYV39" s="7"/>
      <c r="SYW39" s="7"/>
      <c r="SYX39" s="7"/>
      <c r="SYY39" s="7"/>
      <c r="SYZ39" s="7"/>
      <c r="SZA39" s="7"/>
      <c r="SZB39" s="7"/>
      <c r="SZC39" s="7"/>
      <c r="SZD39" s="7"/>
      <c r="SZE39" s="7"/>
      <c r="SZF39" s="7"/>
      <c r="SZG39" s="7"/>
      <c r="SZH39" s="7"/>
      <c r="SZI39" s="7"/>
      <c r="SZJ39" s="7"/>
      <c r="SZK39" s="7"/>
      <c r="SZL39" s="7"/>
      <c r="SZM39" s="7"/>
      <c r="SZN39" s="7"/>
      <c r="SZO39" s="7"/>
      <c r="SZP39" s="7"/>
      <c r="SZQ39" s="7"/>
      <c r="SZR39" s="7"/>
      <c r="SZS39" s="7"/>
      <c r="SZT39" s="7"/>
      <c r="SZU39" s="7"/>
      <c r="SZV39" s="7"/>
      <c r="SZW39" s="7"/>
      <c r="SZX39" s="7"/>
      <c r="SZY39" s="7"/>
      <c r="SZZ39" s="7"/>
      <c r="TAA39" s="7"/>
      <c r="TAB39" s="7"/>
      <c r="TAC39" s="7"/>
      <c r="TAD39" s="7"/>
      <c r="TAE39" s="7"/>
      <c r="TAF39" s="7"/>
      <c r="TAG39" s="7"/>
      <c r="TAH39" s="7"/>
      <c r="TAI39" s="7"/>
      <c r="TAJ39" s="7"/>
      <c r="TAK39" s="7"/>
      <c r="TAL39" s="7"/>
      <c r="TAM39" s="7"/>
      <c r="TAN39" s="7"/>
      <c r="TAO39" s="7"/>
      <c r="TAP39" s="7"/>
      <c r="TAQ39" s="7"/>
      <c r="TAR39" s="7"/>
      <c r="TAS39" s="7"/>
      <c r="TAT39" s="7"/>
      <c r="TAU39" s="7"/>
      <c r="TAV39" s="7"/>
      <c r="TAW39" s="7"/>
      <c r="TAX39" s="7"/>
      <c r="TAY39" s="7"/>
      <c r="TAZ39" s="7"/>
      <c r="TBA39" s="7"/>
      <c r="TBB39" s="7"/>
      <c r="TBC39" s="7"/>
      <c r="TBD39" s="7"/>
      <c r="TBE39" s="7"/>
      <c r="TBF39" s="7"/>
      <c r="TBG39" s="7"/>
      <c r="TBH39" s="7"/>
      <c r="TBI39" s="7"/>
      <c r="TBJ39" s="7"/>
      <c r="TBK39" s="7"/>
      <c r="TBL39" s="7"/>
      <c r="TBM39" s="7"/>
      <c r="TBN39" s="7"/>
      <c r="TBO39" s="7"/>
      <c r="TBP39" s="7"/>
      <c r="TBR39" s="7"/>
      <c r="TBS39" s="7"/>
      <c r="TBT39" s="7"/>
      <c r="TBU39" s="7"/>
      <c r="TBV39" s="7"/>
      <c r="TBW39" s="7"/>
      <c r="TBX39" s="7"/>
      <c r="TBY39" s="7"/>
      <c r="TBZ39" s="7"/>
      <c r="TCA39" s="7"/>
      <c r="TCB39" s="7"/>
      <c r="TCC39" s="7"/>
      <c r="TCD39" s="7"/>
      <c r="TCE39" s="7"/>
      <c r="TCF39" s="7"/>
      <c r="TCG39" s="7"/>
      <c r="TCH39" s="7"/>
      <c r="TCI39" s="7"/>
      <c r="TCJ39" s="7"/>
      <c r="TCK39" s="7"/>
      <c r="TCL39" s="7"/>
      <c r="TCM39" s="7"/>
      <c r="TCN39" s="7"/>
      <c r="TCO39" s="7"/>
      <c r="TCP39" s="7"/>
      <c r="TCQ39" s="7"/>
      <c r="TCR39" s="7"/>
      <c r="TCS39" s="7"/>
      <c r="TCT39" s="7"/>
      <c r="TCU39" s="7"/>
      <c r="TCV39" s="7"/>
      <c r="TCW39" s="7"/>
      <c r="TCX39" s="7"/>
      <c r="TCY39" s="7"/>
      <c r="TCZ39" s="7"/>
      <c r="TDA39" s="7"/>
      <c r="TDB39" s="7"/>
      <c r="TDC39" s="7"/>
      <c r="TDD39" s="7"/>
      <c r="TDE39" s="7"/>
      <c r="TDF39" s="7"/>
      <c r="TDG39" s="7"/>
      <c r="TDH39" s="7"/>
      <c r="TDI39" s="7"/>
      <c r="TDJ39" s="7"/>
      <c r="TDK39" s="7"/>
      <c r="TDL39" s="7"/>
      <c r="TDM39" s="7"/>
      <c r="TDN39" s="7"/>
      <c r="TDO39" s="7"/>
      <c r="TDP39" s="7"/>
      <c r="TDQ39" s="7"/>
      <c r="TDR39" s="7"/>
      <c r="TDS39" s="7"/>
      <c r="TDT39" s="7"/>
      <c r="TDU39" s="7"/>
      <c r="TDV39" s="7"/>
      <c r="TDW39" s="7"/>
      <c r="TDX39" s="7"/>
      <c r="TDY39" s="7"/>
      <c r="TDZ39" s="7"/>
      <c r="TEA39" s="7"/>
      <c r="TEB39" s="7"/>
      <c r="TEC39" s="7"/>
      <c r="TED39" s="7"/>
      <c r="TEE39" s="7"/>
      <c r="TEF39" s="7"/>
      <c r="TEG39" s="7"/>
      <c r="TEH39" s="7"/>
      <c r="TEI39" s="7"/>
      <c r="TEJ39" s="7"/>
      <c r="TEK39" s="7"/>
      <c r="TEL39" s="7"/>
      <c r="TEM39" s="7"/>
      <c r="TEN39" s="7"/>
      <c r="TEO39" s="7"/>
      <c r="TEP39" s="7"/>
      <c r="TEQ39" s="7"/>
      <c r="TER39" s="7"/>
      <c r="TES39" s="7"/>
      <c r="TET39" s="7"/>
      <c r="TEU39" s="7"/>
      <c r="TEV39" s="7"/>
      <c r="TEW39" s="7"/>
      <c r="TEX39" s="7"/>
      <c r="TEY39" s="7"/>
      <c r="TEZ39" s="7"/>
      <c r="TFA39" s="7"/>
      <c r="TFB39" s="7"/>
      <c r="TFC39" s="7"/>
      <c r="TFD39" s="7"/>
      <c r="TFE39" s="7"/>
      <c r="TFF39" s="7"/>
      <c r="TFG39" s="7"/>
      <c r="TFH39" s="7"/>
      <c r="TFI39" s="7"/>
      <c r="TFJ39" s="7"/>
      <c r="TFK39" s="7"/>
      <c r="TFL39" s="7"/>
      <c r="TFM39" s="7"/>
      <c r="TFN39" s="7"/>
      <c r="TFO39" s="7"/>
      <c r="TFP39" s="7"/>
      <c r="TFQ39" s="7"/>
      <c r="TFR39" s="7"/>
      <c r="TFS39" s="7"/>
      <c r="TFT39" s="7"/>
      <c r="TFU39" s="7"/>
      <c r="TFV39" s="7"/>
      <c r="TFW39" s="7"/>
      <c r="TFX39" s="7"/>
      <c r="TFY39" s="7"/>
      <c r="TFZ39" s="7"/>
      <c r="TGA39" s="7"/>
      <c r="TGB39" s="7"/>
      <c r="TGC39" s="7"/>
      <c r="TGD39" s="7"/>
      <c r="TGE39" s="7"/>
      <c r="TGF39" s="7"/>
      <c r="TGG39" s="7"/>
      <c r="TGH39" s="7"/>
      <c r="TGI39" s="7"/>
      <c r="TGJ39" s="7"/>
      <c r="TGK39" s="7"/>
      <c r="TGL39" s="7"/>
      <c r="TGM39" s="7"/>
      <c r="TGN39" s="7"/>
      <c r="TGO39" s="7"/>
      <c r="TGP39" s="7"/>
      <c r="TGQ39" s="7"/>
      <c r="TGR39" s="7"/>
      <c r="TGS39" s="7"/>
      <c r="TGT39" s="7"/>
      <c r="TGU39" s="7"/>
      <c r="TGV39" s="7"/>
      <c r="TGW39" s="7"/>
      <c r="TGX39" s="7"/>
      <c r="TGY39" s="7"/>
      <c r="TGZ39" s="7"/>
      <c r="THA39" s="7"/>
      <c r="THB39" s="7"/>
      <c r="THC39" s="7"/>
      <c r="THD39" s="7"/>
      <c r="THE39" s="7"/>
      <c r="THF39" s="7"/>
      <c r="THG39" s="7"/>
      <c r="THH39" s="7"/>
      <c r="THI39" s="7"/>
      <c r="THJ39" s="7"/>
      <c r="THK39" s="7"/>
      <c r="THL39" s="7"/>
      <c r="THM39" s="7"/>
      <c r="THN39" s="7"/>
      <c r="THO39" s="7"/>
      <c r="THP39" s="7"/>
      <c r="THQ39" s="7"/>
      <c r="THR39" s="7"/>
      <c r="THS39" s="7"/>
      <c r="THT39" s="7"/>
      <c r="THU39" s="7"/>
      <c r="THV39" s="7"/>
      <c r="THW39" s="7"/>
      <c r="THX39" s="7"/>
      <c r="THY39" s="7"/>
      <c r="THZ39" s="7"/>
      <c r="TIA39" s="7"/>
      <c r="TIB39" s="7"/>
      <c r="TIC39" s="7"/>
      <c r="TID39" s="7"/>
      <c r="TIE39" s="7"/>
      <c r="TIF39" s="7"/>
      <c r="TIG39" s="7"/>
      <c r="TIH39" s="7"/>
      <c r="TII39" s="7"/>
      <c r="TIJ39" s="7"/>
      <c r="TIK39" s="7"/>
      <c r="TIL39" s="7"/>
      <c r="TIM39" s="7"/>
      <c r="TIN39" s="7"/>
      <c r="TIO39" s="7"/>
      <c r="TIP39" s="7"/>
      <c r="TIQ39" s="7"/>
      <c r="TIR39" s="7"/>
      <c r="TIS39" s="7"/>
      <c r="TIT39" s="7"/>
      <c r="TIU39" s="7"/>
      <c r="TIV39" s="7"/>
      <c r="TIW39" s="7"/>
      <c r="TIX39" s="7"/>
      <c r="TIY39" s="7"/>
      <c r="TIZ39" s="7"/>
      <c r="TJA39" s="7"/>
      <c r="TJB39" s="7"/>
      <c r="TJC39" s="7"/>
      <c r="TJD39" s="7"/>
      <c r="TJE39" s="7"/>
      <c r="TJF39" s="7"/>
      <c r="TJG39" s="7"/>
      <c r="TJH39" s="7"/>
      <c r="TJI39" s="7"/>
      <c r="TJJ39" s="7"/>
      <c r="TJK39" s="7"/>
      <c r="TJL39" s="7"/>
      <c r="TJM39" s="7"/>
      <c r="TJN39" s="7"/>
      <c r="TJO39" s="7"/>
      <c r="TJP39" s="7"/>
      <c r="TJQ39" s="7"/>
      <c r="TJR39" s="7"/>
      <c r="TJS39" s="7"/>
      <c r="TJT39" s="7"/>
      <c r="TJU39" s="7"/>
      <c r="TJV39" s="7"/>
      <c r="TJW39" s="7"/>
      <c r="TJX39" s="7"/>
      <c r="TJY39" s="7"/>
      <c r="TJZ39" s="7"/>
      <c r="TKA39" s="7"/>
      <c r="TKB39" s="7"/>
      <c r="TKC39" s="7"/>
      <c r="TKD39" s="7"/>
      <c r="TKE39" s="7"/>
      <c r="TKF39" s="7"/>
      <c r="TKG39" s="7"/>
      <c r="TKH39" s="7"/>
      <c r="TKI39" s="7"/>
      <c r="TKJ39" s="7"/>
      <c r="TKK39" s="7"/>
      <c r="TKL39" s="7"/>
      <c r="TKM39" s="7"/>
      <c r="TKN39" s="7"/>
      <c r="TKO39" s="7"/>
      <c r="TKP39" s="7"/>
      <c r="TKQ39" s="7"/>
      <c r="TKR39" s="7"/>
      <c r="TKS39" s="7"/>
      <c r="TKT39" s="7"/>
      <c r="TKU39" s="7"/>
      <c r="TKV39" s="7"/>
      <c r="TKW39" s="7"/>
      <c r="TKX39" s="7"/>
      <c r="TKY39" s="7"/>
      <c r="TKZ39" s="7"/>
      <c r="TLA39" s="7"/>
      <c r="TLB39" s="7"/>
      <c r="TLC39" s="7"/>
      <c r="TLD39" s="7"/>
      <c r="TLE39" s="7"/>
      <c r="TLF39" s="7"/>
      <c r="TLG39" s="7"/>
      <c r="TLH39" s="7"/>
      <c r="TLI39" s="7"/>
      <c r="TLJ39" s="7"/>
      <c r="TLK39" s="7"/>
      <c r="TLL39" s="7"/>
      <c r="TLN39" s="7"/>
      <c r="TLO39" s="7"/>
      <c r="TLP39" s="7"/>
      <c r="TLQ39" s="7"/>
      <c r="TLR39" s="7"/>
      <c r="TLS39" s="7"/>
      <c r="TLT39" s="7"/>
      <c r="TLU39" s="7"/>
      <c r="TLV39" s="7"/>
      <c r="TLW39" s="7"/>
      <c r="TLX39" s="7"/>
      <c r="TLY39" s="7"/>
      <c r="TLZ39" s="7"/>
      <c r="TMA39" s="7"/>
      <c r="TMB39" s="7"/>
      <c r="TMC39" s="7"/>
      <c r="TMD39" s="7"/>
      <c r="TME39" s="7"/>
      <c r="TMF39" s="7"/>
      <c r="TMG39" s="7"/>
      <c r="TMH39" s="7"/>
      <c r="TMI39" s="7"/>
      <c r="TMJ39" s="7"/>
      <c r="TMK39" s="7"/>
      <c r="TML39" s="7"/>
      <c r="TMM39" s="7"/>
      <c r="TMN39" s="7"/>
      <c r="TMO39" s="7"/>
      <c r="TMP39" s="7"/>
      <c r="TMQ39" s="7"/>
      <c r="TMR39" s="7"/>
      <c r="TMS39" s="7"/>
      <c r="TMT39" s="7"/>
      <c r="TMU39" s="7"/>
      <c r="TMV39" s="7"/>
      <c r="TMW39" s="7"/>
      <c r="TMX39" s="7"/>
      <c r="TMY39" s="7"/>
      <c r="TMZ39" s="7"/>
      <c r="TNA39" s="7"/>
      <c r="TNB39" s="7"/>
      <c r="TNC39" s="7"/>
      <c r="TND39" s="7"/>
      <c r="TNE39" s="7"/>
      <c r="TNF39" s="7"/>
      <c r="TNG39" s="7"/>
      <c r="TNH39" s="7"/>
      <c r="TNI39" s="7"/>
      <c r="TNJ39" s="7"/>
      <c r="TNK39" s="7"/>
      <c r="TNL39" s="7"/>
      <c r="TNM39" s="7"/>
      <c r="TNN39" s="7"/>
      <c r="TNO39" s="7"/>
      <c r="TNP39" s="7"/>
      <c r="TNQ39" s="7"/>
      <c r="TNR39" s="7"/>
      <c r="TNS39" s="7"/>
      <c r="TNT39" s="7"/>
      <c r="TNU39" s="7"/>
      <c r="TNV39" s="7"/>
      <c r="TNW39" s="7"/>
      <c r="TNX39" s="7"/>
      <c r="TNY39" s="7"/>
      <c r="TNZ39" s="7"/>
      <c r="TOA39" s="7"/>
      <c r="TOB39" s="7"/>
      <c r="TOC39" s="7"/>
      <c r="TOD39" s="7"/>
      <c r="TOE39" s="7"/>
      <c r="TOF39" s="7"/>
      <c r="TOG39" s="7"/>
      <c r="TOH39" s="7"/>
      <c r="TOI39" s="7"/>
      <c r="TOJ39" s="7"/>
      <c r="TOK39" s="7"/>
      <c r="TOL39" s="7"/>
      <c r="TOM39" s="7"/>
      <c r="TON39" s="7"/>
      <c r="TOO39" s="7"/>
      <c r="TOP39" s="7"/>
      <c r="TOQ39" s="7"/>
      <c r="TOR39" s="7"/>
      <c r="TOS39" s="7"/>
      <c r="TOT39" s="7"/>
      <c r="TOU39" s="7"/>
      <c r="TOV39" s="7"/>
      <c r="TOW39" s="7"/>
      <c r="TOX39" s="7"/>
      <c r="TOY39" s="7"/>
      <c r="TOZ39" s="7"/>
      <c r="TPA39" s="7"/>
      <c r="TPB39" s="7"/>
      <c r="TPC39" s="7"/>
      <c r="TPD39" s="7"/>
      <c r="TPE39" s="7"/>
      <c r="TPF39" s="7"/>
      <c r="TPG39" s="7"/>
      <c r="TPH39" s="7"/>
      <c r="TPI39" s="7"/>
      <c r="TPJ39" s="7"/>
      <c r="TPK39" s="7"/>
      <c r="TPL39" s="7"/>
      <c r="TPM39" s="7"/>
      <c r="TPN39" s="7"/>
      <c r="TPO39" s="7"/>
      <c r="TPP39" s="7"/>
      <c r="TPQ39" s="7"/>
      <c r="TPR39" s="7"/>
      <c r="TPS39" s="7"/>
      <c r="TPT39" s="7"/>
      <c r="TPU39" s="7"/>
      <c r="TPV39" s="7"/>
      <c r="TPW39" s="7"/>
      <c r="TPX39" s="7"/>
      <c r="TPY39" s="7"/>
      <c r="TPZ39" s="7"/>
      <c r="TQA39" s="7"/>
      <c r="TQB39" s="7"/>
      <c r="TQC39" s="7"/>
      <c r="TQD39" s="7"/>
      <c r="TQE39" s="7"/>
      <c r="TQF39" s="7"/>
      <c r="TQG39" s="7"/>
      <c r="TQH39" s="7"/>
      <c r="TQI39" s="7"/>
      <c r="TQJ39" s="7"/>
      <c r="TQK39" s="7"/>
      <c r="TQL39" s="7"/>
      <c r="TQM39" s="7"/>
      <c r="TQN39" s="7"/>
      <c r="TQO39" s="7"/>
      <c r="TQP39" s="7"/>
      <c r="TQQ39" s="7"/>
      <c r="TQR39" s="7"/>
      <c r="TQS39" s="7"/>
      <c r="TQT39" s="7"/>
      <c r="TQU39" s="7"/>
      <c r="TQV39" s="7"/>
      <c r="TQW39" s="7"/>
      <c r="TQX39" s="7"/>
      <c r="TQY39" s="7"/>
      <c r="TQZ39" s="7"/>
      <c r="TRA39" s="7"/>
      <c r="TRB39" s="7"/>
      <c r="TRC39" s="7"/>
      <c r="TRD39" s="7"/>
      <c r="TRE39" s="7"/>
      <c r="TRF39" s="7"/>
      <c r="TRG39" s="7"/>
      <c r="TRH39" s="7"/>
      <c r="TRI39" s="7"/>
      <c r="TRJ39" s="7"/>
      <c r="TRK39" s="7"/>
      <c r="TRL39" s="7"/>
      <c r="TRM39" s="7"/>
      <c r="TRN39" s="7"/>
      <c r="TRO39" s="7"/>
      <c r="TRP39" s="7"/>
      <c r="TRQ39" s="7"/>
      <c r="TRR39" s="7"/>
      <c r="TRS39" s="7"/>
      <c r="TRT39" s="7"/>
      <c r="TRU39" s="7"/>
      <c r="TRV39" s="7"/>
      <c r="TRW39" s="7"/>
      <c r="TRX39" s="7"/>
      <c r="TRY39" s="7"/>
      <c r="TRZ39" s="7"/>
      <c r="TSA39" s="7"/>
      <c r="TSB39" s="7"/>
      <c r="TSC39" s="7"/>
      <c r="TSD39" s="7"/>
      <c r="TSE39" s="7"/>
      <c r="TSF39" s="7"/>
      <c r="TSG39" s="7"/>
      <c r="TSH39" s="7"/>
      <c r="TSI39" s="7"/>
      <c r="TSJ39" s="7"/>
      <c r="TSK39" s="7"/>
      <c r="TSL39" s="7"/>
      <c r="TSM39" s="7"/>
      <c r="TSN39" s="7"/>
      <c r="TSO39" s="7"/>
      <c r="TSP39" s="7"/>
      <c r="TSQ39" s="7"/>
      <c r="TSR39" s="7"/>
      <c r="TSS39" s="7"/>
      <c r="TST39" s="7"/>
      <c r="TSU39" s="7"/>
      <c r="TSV39" s="7"/>
      <c r="TSW39" s="7"/>
      <c r="TSX39" s="7"/>
      <c r="TSY39" s="7"/>
      <c r="TSZ39" s="7"/>
      <c r="TTA39" s="7"/>
      <c r="TTB39" s="7"/>
      <c r="TTC39" s="7"/>
      <c r="TTD39" s="7"/>
      <c r="TTE39" s="7"/>
      <c r="TTF39" s="7"/>
      <c r="TTG39" s="7"/>
      <c r="TTH39" s="7"/>
      <c r="TTI39" s="7"/>
      <c r="TTJ39" s="7"/>
      <c r="TTK39" s="7"/>
      <c r="TTL39" s="7"/>
      <c r="TTM39" s="7"/>
      <c r="TTN39" s="7"/>
      <c r="TTO39" s="7"/>
      <c r="TTP39" s="7"/>
      <c r="TTQ39" s="7"/>
      <c r="TTR39" s="7"/>
      <c r="TTS39" s="7"/>
      <c r="TTT39" s="7"/>
      <c r="TTU39" s="7"/>
      <c r="TTV39" s="7"/>
      <c r="TTW39" s="7"/>
      <c r="TTX39" s="7"/>
      <c r="TTY39" s="7"/>
      <c r="TTZ39" s="7"/>
      <c r="TUA39" s="7"/>
      <c r="TUB39" s="7"/>
      <c r="TUC39" s="7"/>
      <c r="TUD39" s="7"/>
      <c r="TUE39" s="7"/>
      <c r="TUF39" s="7"/>
      <c r="TUG39" s="7"/>
      <c r="TUH39" s="7"/>
      <c r="TUI39" s="7"/>
      <c r="TUJ39" s="7"/>
      <c r="TUK39" s="7"/>
      <c r="TUL39" s="7"/>
      <c r="TUM39" s="7"/>
      <c r="TUN39" s="7"/>
      <c r="TUO39" s="7"/>
      <c r="TUP39" s="7"/>
      <c r="TUQ39" s="7"/>
      <c r="TUR39" s="7"/>
      <c r="TUS39" s="7"/>
      <c r="TUT39" s="7"/>
      <c r="TUU39" s="7"/>
      <c r="TUV39" s="7"/>
      <c r="TUW39" s="7"/>
      <c r="TUX39" s="7"/>
      <c r="TUY39" s="7"/>
      <c r="TUZ39" s="7"/>
      <c r="TVA39" s="7"/>
      <c r="TVB39" s="7"/>
      <c r="TVC39" s="7"/>
      <c r="TVD39" s="7"/>
      <c r="TVE39" s="7"/>
      <c r="TVF39" s="7"/>
      <c r="TVG39" s="7"/>
      <c r="TVH39" s="7"/>
      <c r="TVJ39" s="7"/>
      <c r="TVK39" s="7"/>
      <c r="TVL39" s="7"/>
      <c r="TVM39" s="7"/>
      <c r="TVN39" s="7"/>
      <c r="TVO39" s="7"/>
      <c r="TVP39" s="7"/>
      <c r="TVQ39" s="7"/>
      <c r="TVR39" s="7"/>
      <c r="TVS39" s="7"/>
      <c r="TVT39" s="7"/>
      <c r="TVU39" s="7"/>
      <c r="TVV39" s="7"/>
      <c r="TVW39" s="7"/>
      <c r="TVX39" s="7"/>
      <c r="TVY39" s="7"/>
      <c r="TVZ39" s="7"/>
      <c r="TWA39" s="7"/>
      <c r="TWB39" s="7"/>
      <c r="TWC39" s="7"/>
      <c r="TWD39" s="7"/>
      <c r="TWE39" s="7"/>
      <c r="TWF39" s="7"/>
      <c r="TWG39" s="7"/>
      <c r="TWH39" s="7"/>
      <c r="TWI39" s="7"/>
      <c r="TWJ39" s="7"/>
      <c r="TWK39" s="7"/>
      <c r="TWL39" s="7"/>
      <c r="TWM39" s="7"/>
      <c r="TWN39" s="7"/>
      <c r="TWO39" s="7"/>
      <c r="TWP39" s="7"/>
      <c r="TWQ39" s="7"/>
      <c r="TWR39" s="7"/>
      <c r="TWS39" s="7"/>
      <c r="TWT39" s="7"/>
      <c r="TWU39" s="7"/>
      <c r="TWV39" s="7"/>
      <c r="TWW39" s="7"/>
      <c r="TWX39" s="7"/>
      <c r="TWY39" s="7"/>
      <c r="TWZ39" s="7"/>
      <c r="TXA39" s="7"/>
      <c r="TXB39" s="7"/>
      <c r="TXC39" s="7"/>
      <c r="TXD39" s="7"/>
      <c r="TXE39" s="7"/>
      <c r="TXF39" s="7"/>
      <c r="TXG39" s="7"/>
      <c r="TXH39" s="7"/>
      <c r="TXI39" s="7"/>
      <c r="TXJ39" s="7"/>
      <c r="TXK39" s="7"/>
      <c r="TXL39" s="7"/>
      <c r="TXM39" s="7"/>
      <c r="TXN39" s="7"/>
      <c r="TXO39" s="7"/>
      <c r="TXP39" s="7"/>
      <c r="TXQ39" s="7"/>
      <c r="TXR39" s="7"/>
      <c r="TXS39" s="7"/>
      <c r="TXT39" s="7"/>
      <c r="TXU39" s="7"/>
      <c r="TXV39" s="7"/>
      <c r="TXW39" s="7"/>
      <c r="TXX39" s="7"/>
      <c r="TXY39" s="7"/>
      <c r="TXZ39" s="7"/>
      <c r="TYA39" s="7"/>
      <c r="TYB39" s="7"/>
      <c r="TYC39" s="7"/>
      <c r="TYD39" s="7"/>
      <c r="TYE39" s="7"/>
      <c r="TYF39" s="7"/>
      <c r="TYG39" s="7"/>
      <c r="TYH39" s="7"/>
      <c r="TYI39" s="7"/>
      <c r="TYJ39" s="7"/>
      <c r="TYK39" s="7"/>
      <c r="TYL39" s="7"/>
      <c r="TYM39" s="7"/>
      <c r="TYN39" s="7"/>
      <c r="TYO39" s="7"/>
      <c r="TYP39" s="7"/>
      <c r="TYQ39" s="7"/>
      <c r="TYR39" s="7"/>
      <c r="TYS39" s="7"/>
      <c r="TYT39" s="7"/>
      <c r="TYU39" s="7"/>
      <c r="TYV39" s="7"/>
      <c r="TYW39" s="7"/>
      <c r="TYX39" s="7"/>
      <c r="TYY39" s="7"/>
      <c r="TYZ39" s="7"/>
      <c r="TZA39" s="7"/>
      <c r="TZB39" s="7"/>
      <c r="TZC39" s="7"/>
      <c r="TZD39" s="7"/>
      <c r="TZE39" s="7"/>
      <c r="TZF39" s="7"/>
      <c r="TZG39" s="7"/>
      <c r="TZH39" s="7"/>
      <c r="TZI39" s="7"/>
      <c r="TZJ39" s="7"/>
      <c r="TZK39" s="7"/>
      <c r="TZL39" s="7"/>
      <c r="TZM39" s="7"/>
      <c r="TZN39" s="7"/>
      <c r="TZO39" s="7"/>
      <c r="TZP39" s="7"/>
      <c r="TZQ39" s="7"/>
      <c r="TZR39" s="7"/>
      <c r="TZS39" s="7"/>
      <c r="TZT39" s="7"/>
      <c r="TZU39" s="7"/>
      <c r="TZV39" s="7"/>
      <c r="TZW39" s="7"/>
      <c r="TZX39" s="7"/>
      <c r="TZY39" s="7"/>
      <c r="TZZ39" s="7"/>
      <c r="UAA39" s="7"/>
      <c r="UAB39" s="7"/>
      <c r="UAC39" s="7"/>
      <c r="UAD39" s="7"/>
      <c r="UAE39" s="7"/>
      <c r="UAF39" s="7"/>
      <c r="UAG39" s="7"/>
      <c r="UAH39" s="7"/>
      <c r="UAI39" s="7"/>
      <c r="UAJ39" s="7"/>
      <c r="UAK39" s="7"/>
      <c r="UAL39" s="7"/>
      <c r="UAM39" s="7"/>
      <c r="UAN39" s="7"/>
      <c r="UAO39" s="7"/>
      <c r="UAP39" s="7"/>
      <c r="UAQ39" s="7"/>
      <c r="UAR39" s="7"/>
      <c r="UAS39" s="7"/>
      <c r="UAT39" s="7"/>
      <c r="UAU39" s="7"/>
      <c r="UAV39" s="7"/>
      <c r="UAW39" s="7"/>
      <c r="UAX39" s="7"/>
      <c r="UAY39" s="7"/>
      <c r="UAZ39" s="7"/>
      <c r="UBA39" s="7"/>
      <c r="UBB39" s="7"/>
      <c r="UBC39" s="7"/>
      <c r="UBD39" s="7"/>
      <c r="UBE39" s="7"/>
      <c r="UBF39" s="7"/>
      <c r="UBG39" s="7"/>
      <c r="UBH39" s="7"/>
      <c r="UBI39" s="7"/>
      <c r="UBJ39" s="7"/>
      <c r="UBK39" s="7"/>
      <c r="UBL39" s="7"/>
      <c r="UBM39" s="7"/>
      <c r="UBN39" s="7"/>
      <c r="UBO39" s="7"/>
      <c r="UBP39" s="7"/>
      <c r="UBQ39" s="7"/>
      <c r="UBR39" s="7"/>
      <c r="UBS39" s="7"/>
      <c r="UBT39" s="7"/>
      <c r="UBU39" s="7"/>
      <c r="UBV39" s="7"/>
      <c r="UBW39" s="7"/>
      <c r="UBX39" s="7"/>
      <c r="UBY39" s="7"/>
      <c r="UBZ39" s="7"/>
      <c r="UCA39" s="7"/>
      <c r="UCB39" s="7"/>
      <c r="UCC39" s="7"/>
      <c r="UCD39" s="7"/>
      <c r="UCE39" s="7"/>
      <c r="UCF39" s="7"/>
      <c r="UCG39" s="7"/>
      <c r="UCH39" s="7"/>
      <c r="UCI39" s="7"/>
      <c r="UCJ39" s="7"/>
      <c r="UCK39" s="7"/>
      <c r="UCL39" s="7"/>
      <c r="UCM39" s="7"/>
      <c r="UCN39" s="7"/>
      <c r="UCO39" s="7"/>
      <c r="UCP39" s="7"/>
      <c r="UCQ39" s="7"/>
      <c r="UCR39" s="7"/>
      <c r="UCS39" s="7"/>
      <c r="UCT39" s="7"/>
      <c r="UCU39" s="7"/>
      <c r="UCV39" s="7"/>
      <c r="UCW39" s="7"/>
      <c r="UCX39" s="7"/>
      <c r="UCY39" s="7"/>
      <c r="UCZ39" s="7"/>
      <c r="UDA39" s="7"/>
      <c r="UDB39" s="7"/>
      <c r="UDC39" s="7"/>
      <c r="UDD39" s="7"/>
      <c r="UDE39" s="7"/>
      <c r="UDF39" s="7"/>
      <c r="UDG39" s="7"/>
      <c r="UDH39" s="7"/>
      <c r="UDI39" s="7"/>
      <c r="UDJ39" s="7"/>
      <c r="UDK39" s="7"/>
      <c r="UDL39" s="7"/>
      <c r="UDM39" s="7"/>
      <c r="UDN39" s="7"/>
      <c r="UDO39" s="7"/>
      <c r="UDP39" s="7"/>
      <c r="UDQ39" s="7"/>
      <c r="UDR39" s="7"/>
      <c r="UDS39" s="7"/>
      <c r="UDT39" s="7"/>
      <c r="UDU39" s="7"/>
      <c r="UDV39" s="7"/>
      <c r="UDW39" s="7"/>
      <c r="UDX39" s="7"/>
      <c r="UDY39" s="7"/>
      <c r="UDZ39" s="7"/>
      <c r="UEA39" s="7"/>
      <c r="UEB39" s="7"/>
      <c r="UEC39" s="7"/>
      <c r="UED39" s="7"/>
      <c r="UEE39" s="7"/>
      <c r="UEF39" s="7"/>
      <c r="UEG39" s="7"/>
      <c r="UEH39" s="7"/>
      <c r="UEI39" s="7"/>
      <c r="UEJ39" s="7"/>
      <c r="UEK39" s="7"/>
      <c r="UEL39" s="7"/>
      <c r="UEM39" s="7"/>
      <c r="UEN39" s="7"/>
      <c r="UEO39" s="7"/>
      <c r="UEP39" s="7"/>
      <c r="UEQ39" s="7"/>
      <c r="UER39" s="7"/>
      <c r="UES39" s="7"/>
      <c r="UET39" s="7"/>
      <c r="UEU39" s="7"/>
      <c r="UEV39" s="7"/>
      <c r="UEW39" s="7"/>
      <c r="UEX39" s="7"/>
      <c r="UEY39" s="7"/>
      <c r="UEZ39" s="7"/>
      <c r="UFA39" s="7"/>
      <c r="UFB39" s="7"/>
      <c r="UFC39" s="7"/>
      <c r="UFD39" s="7"/>
      <c r="UFF39" s="7"/>
      <c r="UFG39" s="7"/>
      <c r="UFH39" s="7"/>
      <c r="UFI39" s="7"/>
      <c r="UFJ39" s="7"/>
      <c r="UFK39" s="7"/>
      <c r="UFL39" s="7"/>
      <c r="UFM39" s="7"/>
      <c r="UFN39" s="7"/>
      <c r="UFO39" s="7"/>
      <c r="UFP39" s="7"/>
      <c r="UFQ39" s="7"/>
      <c r="UFR39" s="7"/>
      <c r="UFS39" s="7"/>
      <c r="UFT39" s="7"/>
      <c r="UFU39" s="7"/>
      <c r="UFV39" s="7"/>
      <c r="UFW39" s="7"/>
      <c r="UFX39" s="7"/>
      <c r="UFY39" s="7"/>
      <c r="UFZ39" s="7"/>
      <c r="UGA39" s="7"/>
      <c r="UGB39" s="7"/>
      <c r="UGC39" s="7"/>
      <c r="UGD39" s="7"/>
      <c r="UGE39" s="7"/>
      <c r="UGF39" s="7"/>
      <c r="UGG39" s="7"/>
      <c r="UGH39" s="7"/>
      <c r="UGI39" s="7"/>
      <c r="UGJ39" s="7"/>
      <c r="UGK39" s="7"/>
      <c r="UGL39" s="7"/>
      <c r="UGM39" s="7"/>
      <c r="UGN39" s="7"/>
      <c r="UGO39" s="7"/>
      <c r="UGP39" s="7"/>
      <c r="UGQ39" s="7"/>
      <c r="UGR39" s="7"/>
      <c r="UGS39" s="7"/>
      <c r="UGT39" s="7"/>
      <c r="UGU39" s="7"/>
      <c r="UGV39" s="7"/>
      <c r="UGW39" s="7"/>
      <c r="UGX39" s="7"/>
      <c r="UGY39" s="7"/>
      <c r="UGZ39" s="7"/>
      <c r="UHA39" s="7"/>
      <c r="UHB39" s="7"/>
      <c r="UHC39" s="7"/>
      <c r="UHD39" s="7"/>
      <c r="UHE39" s="7"/>
      <c r="UHF39" s="7"/>
      <c r="UHG39" s="7"/>
      <c r="UHH39" s="7"/>
      <c r="UHI39" s="7"/>
      <c r="UHJ39" s="7"/>
      <c r="UHK39" s="7"/>
      <c r="UHL39" s="7"/>
      <c r="UHM39" s="7"/>
      <c r="UHN39" s="7"/>
      <c r="UHO39" s="7"/>
      <c r="UHP39" s="7"/>
      <c r="UHQ39" s="7"/>
      <c r="UHR39" s="7"/>
      <c r="UHS39" s="7"/>
      <c r="UHT39" s="7"/>
      <c r="UHU39" s="7"/>
      <c r="UHV39" s="7"/>
      <c r="UHW39" s="7"/>
      <c r="UHX39" s="7"/>
      <c r="UHY39" s="7"/>
      <c r="UHZ39" s="7"/>
      <c r="UIA39" s="7"/>
      <c r="UIB39" s="7"/>
      <c r="UIC39" s="7"/>
      <c r="UID39" s="7"/>
      <c r="UIE39" s="7"/>
      <c r="UIF39" s="7"/>
      <c r="UIG39" s="7"/>
      <c r="UIH39" s="7"/>
      <c r="UII39" s="7"/>
      <c r="UIJ39" s="7"/>
      <c r="UIK39" s="7"/>
      <c r="UIL39" s="7"/>
      <c r="UIM39" s="7"/>
      <c r="UIN39" s="7"/>
      <c r="UIO39" s="7"/>
      <c r="UIP39" s="7"/>
      <c r="UIQ39" s="7"/>
      <c r="UIR39" s="7"/>
      <c r="UIS39" s="7"/>
      <c r="UIT39" s="7"/>
      <c r="UIU39" s="7"/>
      <c r="UIV39" s="7"/>
      <c r="UIW39" s="7"/>
      <c r="UIX39" s="7"/>
      <c r="UIY39" s="7"/>
      <c r="UIZ39" s="7"/>
      <c r="UJA39" s="7"/>
      <c r="UJB39" s="7"/>
      <c r="UJC39" s="7"/>
      <c r="UJD39" s="7"/>
      <c r="UJE39" s="7"/>
      <c r="UJF39" s="7"/>
      <c r="UJG39" s="7"/>
      <c r="UJH39" s="7"/>
      <c r="UJI39" s="7"/>
      <c r="UJJ39" s="7"/>
      <c r="UJK39" s="7"/>
      <c r="UJL39" s="7"/>
      <c r="UJM39" s="7"/>
      <c r="UJN39" s="7"/>
      <c r="UJO39" s="7"/>
      <c r="UJP39" s="7"/>
      <c r="UJQ39" s="7"/>
      <c r="UJR39" s="7"/>
      <c r="UJS39" s="7"/>
      <c r="UJT39" s="7"/>
      <c r="UJU39" s="7"/>
      <c r="UJV39" s="7"/>
      <c r="UJW39" s="7"/>
      <c r="UJX39" s="7"/>
      <c r="UJY39" s="7"/>
      <c r="UJZ39" s="7"/>
      <c r="UKA39" s="7"/>
      <c r="UKB39" s="7"/>
      <c r="UKC39" s="7"/>
      <c r="UKD39" s="7"/>
      <c r="UKE39" s="7"/>
      <c r="UKF39" s="7"/>
      <c r="UKG39" s="7"/>
      <c r="UKH39" s="7"/>
      <c r="UKI39" s="7"/>
      <c r="UKJ39" s="7"/>
      <c r="UKK39" s="7"/>
      <c r="UKL39" s="7"/>
      <c r="UKM39" s="7"/>
      <c r="UKN39" s="7"/>
      <c r="UKO39" s="7"/>
      <c r="UKP39" s="7"/>
      <c r="UKQ39" s="7"/>
      <c r="UKR39" s="7"/>
      <c r="UKS39" s="7"/>
      <c r="UKT39" s="7"/>
      <c r="UKU39" s="7"/>
      <c r="UKV39" s="7"/>
      <c r="UKW39" s="7"/>
      <c r="UKX39" s="7"/>
      <c r="UKY39" s="7"/>
      <c r="UKZ39" s="7"/>
      <c r="ULA39" s="7"/>
      <c r="ULB39" s="7"/>
      <c r="ULC39" s="7"/>
      <c r="ULD39" s="7"/>
      <c r="ULE39" s="7"/>
      <c r="ULF39" s="7"/>
      <c r="ULG39" s="7"/>
      <c r="ULH39" s="7"/>
      <c r="ULI39" s="7"/>
      <c r="ULJ39" s="7"/>
      <c r="ULK39" s="7"/>
      <c r="ULL39" s="7"/>
      <c r="ULM39" s="7"/>
      <c r="ULN39" s="7"/>
      <c r="ULO39" s="7"/>
      <c r="ULP39" s="7"/>
      <c r="ULQ39" s="7"/>
      <c r="ULR39" s="7"/>
      <c r="ULS39" s="7"/>
      <c r="ULT39" s="7"/>
      <c r="ULU39" s="7"/>
      <c r="ULV39" s="7"/>
      <c r="ULW39" s="7"/>
      <c r="ULX39" s="7"/>
      <c r="ULY39" s="7"/>
      <c r="ULZ39" s="7"/>
      <c r="UMA39" s="7"/>
      <c r="UMB39" s="7"/>
      <c r="UMC39" s="7"/>
      <c r="UMD39" s="7"/>
      <c r="UME39" s="7"/>
      <c r="UMF39" s="7"/>
      <c r="UMG39" s="7"/>
      <c r="UMH39" s="7"/>
      <c r="UMI39" s="7"/>
      <c r="UMJ39" s="7"/>
      <c r="UMK39" s="7"/>
      <c r="UML39" s="7"/>
      <c r="UMM39" s="7"/>
      <c r="UMN39" s="7"/>
      <c r="UMO39" s="7"/>
      <c r="UMP39" s="7"/>
      <c r="UMQ39" s="7"/>
      <c r="UMR39" s="7"/>
      <c r="UMS39" s="7"/>
      <c r="UMT39" s="7"/>
      <c r="UMU39" s="7"/>
      <c r="UMV39" s="7"/>
      <c r="UMW39" s="7"/>
      <c r="UMX39" s="7"/>
      <c r="UMY39" s="7"/>
      <c r="UMZ39" s="7"/>
      <c r="UNA39" s="7"/>
      <c r="UNB39" s="7"/>
      <c r="UNC39" s="7"/>
      <c r="UND39" s="7"/>
      <c r="UNE39" s="7"/>
      <c r="UNF39" s="7"/>
      <c r="UNG39" s="7"/>
      <c r="UNH39" s="7"/>
      <c r="UNI39" s="7"/>
      <c r="UNJ39" s="7"/>
      <c r="UNK39" s="7"/>
      <c r="UNL39" s="7"/>
      <c r="UNM39" s="7"/>
      <c r="UNN39" s="7"/>
      <c r="UNO39" s="7"/>
      <c r="UNP39" s="7"/>
      <c r="UNQ39" s="7"/>
      <c r="UNR39" s="7"/>
      <c r="UNS39" s="7"/>
      <c r="UNT39" s="7"/>
      <c r="UNU39" s="7"/>
      <c r="UNV39" s="7"/>
      <c r="UNW39" s="7"/>
      <c r="UNX39" s="7"/>
      <c r="UNY39" s="7"/>
      <c r="UNZ39" s="7"/>
      <c r="UOA39" s="7"/>
      <c r="UOB39" s="7"/>
      <c r="UOC39" s="7"/>
      <c r="UOD39" s="7"/>
      <c r="UOE39" s="7"/>
      <c r="UOF39" s="7"/>
      <c r="UOG39" s="7"/>
      <c r="UOH39" s="7"/>
      <c r="UOI39" s="7"/>
      <c r="UOJ39" s="7"/>
      <c r="UOK39" s="7"/>
      <c r="UOL39" s="7"/>
      <c r="UOM39" s="7"/>
      <c r="UON39" s="7"/>
      <c r="UOO39" s="7"/>
      <c r="UOP39" s="7"/>
      <c r="UOQ39" s="7"/>
      <c r="UOR39" s="7"/>
      <c r="UOS39" s="7"/>
      <c r="UOT39" s="7"/>
      <c r="UOU39" s="7"/>
      <c r="UOV39" s="7"/>
      <c r="UOW39" s="7"/>
      <c r="UOX39" s="7"/>
      <c r="UOY39" s="7"/>
      <c r="UOZ39" s="7"/>
      <c r="UPB39" s="7"/>
      <c r="UPC39" s="7"/>
      <c r="UPD39" s="7"/>
      <c r="UPE39" s="7"/>
      <c r="UPF39" s="7"/>
      <c r="UPG39" s="7"/>
      <c r="UPH39" s="7"/>
      <c r="UPI39" s="7"/>
      <c r="UPJ39" s="7"/>
      <c r="UPK39" s="7"/>
      <c r="UPL39" s="7"/>
      <c r="UPM39" s="7"/>
      <c r="UPN39" s="7"/>
      <c r="UPO39" s="7"/>
      <c r="UPP39" s="7"/>
      <c r="UPQ39" s="7"/>
      <c r="UPR39" s="7"/>
      <c r="UPS39" s="7"/>
      <c r="UPT39" s="7"/>
      <c r="UPU39" s="7"/>
      <c r="UPV39" s="7"/>
      <c r="UPW39" s="7"/>
      <c r="UPX39" s="7"/>
      <c r="UPY39" s="7"/>
      <c r="UPZ39" s="7"/>
      <c r="UQA39" s="7"/>
      <c r="UQB39" s="7"/>
      <c r="UQC39" s="7"/>
      <c r="UQD39" s="7"/>
      <c r="UQE39" s="7"/>
      <c r="UQF39" s="7"/>
      <c r="UQG39" s="7"/>
      <c r="UQH39" s="7"/>
      <c r="UQI39" s="7"/>
      <c r="UQJ39" s="7"/>
      <c r="UQK39" s="7"/>
      <c r="UQL39" s="7"/>
      <c r="UQM39" s="7"/>
      <c r="UQN39" s="7"/>
      <c r="UQO39" s="7"/>
      <c r="UQP39" s="7"/>
      <c r="UQQ39" s="7"/>
      <c r="UQR39" s="7"/>
      <c r="UQS39" s="7"/>
      <c r="UQT39" s="7"/>
      <c r="UQU39" s="7"/>
      <c r="UQV39" s="7"/>
      <c r="UQW39" s="7"/>
      <c r="UQX39" s="7"/>
      <c r="UQY39" s="7"/>
      <c r="UQZ39" s="7"/>
      <c r="URA39" s="7"/>
      <c r="URB39" s="7"/>
      <c r="URC39" s="7"/>
      <c r="URD39" s="7"/>
      <c r="URE39" s="7"/>
      <c r="URF39" s="7"/>
      <c r="URG39" s="7"/>
      <c r="URH39" s="7"/>
      <c r="URI39" s="7"/>
      <c r="URJ39" s="7"/>
      <c r="URK39" s="7"/>
      <c r="URL39" s="7"/>
      <c r="URM39" s="7"/>
      <c r="URN39" s="7"/>
      <c r="URO39" s="7"/>
      <c r="URP39" s="7"/>
      <c r="URQ39" s="7"/>
      <c r="URR39" s="7"/>
      <c r="URS39" s="7"/>
      <c r="URT39" s="7"/>
      <c r="URU39" s="7"/>
      <c r="URV39" s="7"/>
      <c r="URW39" s="7"/>
      <c r="URX39" s="7"/>
      <c r="URY39" s="7"/>
      <c r="URZ39" s="7"/>
      <c r="USA39" s="7"/>
      <c r="USB39" s="7"/>
      <c r="USC39" s="7"/>
      <c r="USD39" s="7"/>
      <c r="USE39" s="7"/>
      <c r="USF39" s="7"/>
      <c r="USG39" s="7"/>
      <c r="USH39" s="7"/>
      <c r="USI39" s="7"/>
      <c r="USJ39" s="7"/>
      <c r="USK39" s="7"/>
      <c r="USL39" s="7"/>
      <c r="USM39" s="7"/>
      <c r="USN39" s="7"/>
      <c r="USO39" s="7"/>
      <c r="USP39" s="7"/>
      <c r="USQ39" s="7"/>
      <c r="USR39" s="7"/>
      <c r="USS39" s="7"/>
      <c r="UST39" s="7"/>
      <c r="USU39" s="7"/>
      <c r="USV39" s="7"/>
      <c r="USW39" s="7"/>
      <c r="USX39" s="7"/>
      <c r="USY39" s="7"/>
      <c r="USZ39" s="7"/>
      <c r="UTA39" s="7"/>
      <c r="UTB39" s="7"/>
      <c r="UTC39" s="7"/>
      <c r="UTD39" s="7"/>
      <c r="UTE39" s="7"/>
      <c r="UTF39" s="7"/>
      <c r="UTG39" s="7"/>
      <c r="UTH39" s="7"/>
      <c r="UTI39" s="7"/>
      <c r="UTJ39" s="7"/>
      <c r="UTK39" s="7"/>
      <c r="UTL39" s="7"/>
      <c r="UTM39" s="7"/>
      <c r="UTN39" s="7"/>
      <c r="UTO39" s="7"/>
      <c r="UTP39" s="7"/>
      <c r="UTQ39" s="7"/>
      <c r="UTR39" s="7"/>
      <c r="UTS39" s="7"/>
      <c r="UTT39" s="7"/>
      <c r="UTU39" s="7"/>
      <c r="UTV39" s="7"/>
      <c r="UTW39" s="7"/>
      <c r="UTX39" s="7"/>
      <c r="UTY39" s="7"/>
      <c r="UTZ39" s="7"/>
      <c r="UUA39" s="7"/>
      <c r="UUB39" s="7"/>
      <c r="UUC39" s="7"/>
      <c r="UUD39" s="7"/>
      <c r="UUE39" s="7"/>
      <c r="UUF39" s="7"/>
      <c r="UUG39" s="7"/>
      <c r="UUH39" s="7"/>
      <c r="UUI39" s="7"/>
      <c r="UUJ39" s="7"/>
      <c r="UUK39" s="7"/>
      <c r="UUL39" s="7"/>
      <c r="UUM39" s="7"/>
      <c r="UUN39" s="7"/>
      <c r="UUO39" s="7"/>
      <c r="UUP39" s="7"/>
      <c r="UUQ39" s="7"/>
      <c r="UUR39" s="7"/>
      <c r="UUS39" s="7"/>
      <c r="UUT39" s="7"/>
      <c r="UUU39" s="7"/>
      <c r="UUV39" s="7"/>
      <c r="UUW39" s="7"/>
      <c r="UUX39" s="7"/>
      <c r="UUY39" s="7"/>
      <c r="UUZ39" s="7"/>
      <c r="UVA39" s="7"/>
      <c r="UVB39" s="7"/>
      <c r="UVC39" s="7"/>
      <c r="UVD39" s="7"/>
      <c r="UVE39" s="7"/>
      <c r="UVF39" s="7"/>
      <c r="UVG39" s="7"/>
      <c r="UVH39" s="7"/>
      <c r="UVI39" s="7"/>
      <c r="UVJ39" s="7"/>
      <c r="UVK39" s="7"/>
      <c r="UVL39" s="7"/>
      <c r="UVM39" s="7"/>
      <c r="UVN39" s="7"/>
      <c r="UVO39" s="7"/>
      <c r="UVP39" s="7"/>
      <c r="UVQ39" s="7"/>
      <c r="UVR39" s="7"/>
      <c r="UVS39" s="7"/>
      <c r="UVT39" s="7"/>
      <c r="UVU39" s="7"/>
      <c r="UVV39" s="7"/>
      <c r="UVW39" s="7"/>
      <c r="UVX39" s="7"/>
      <c r="UVY39" s="7"/>
      <c r="UVZ39" s="7"/>
      <c r="UWA39" s="7"/>
      <c r="UWB39" s="7"/>
      <c r="UWC39" s="7"/>
      <c r="UWD39" s="7"/>
      <c r="UWE39" s="7"/>
      <c r="UWF39" s="7"/>
      <c r="UWG39" s="7"/>
      <c r="UWH39" s="7"/>
      <c r="UWI39" s="7"/>
      <c r="UWJ39" s="7"/>
      <c r="UWK39" s="7"/>
      <c r="UWL39" s="7"/>
      <c r="UWM39" s="7"/>
      <c r="UWN39" s="7"/>
      <c r="UWO39" s="7"/>
      <c r="UWP39" s="7"/>
      <c r="UWQ39" s="7"/>
      <c r="UWR39" s="7"/>
      <c r="UWS39" s="7"/>
      <c r="UWT39" s="7"/>
      <c r="UWU39" s="7"/>
      <c r="UWV39" s="7"/>
      <c r="UWW39" s="7"/>
      <c r="UWX39" s="7"/>
      <c r="UWY39" s="7"/>
      <c r="UWZ39" s="7"/>
      <c r="UXA39" s="7"/>
      <c r="UXB39" s="7"/>
      <c r="UXC39" s="7"/>
      <c r="UXD39" s="7"/>
      <c r="UXE39" s="7"/>
      <c r="UXF39" s="7"/>
      <c r="UXG39" s="7"/>
      <c r="UXH39" s="7"/>
      <c r="UXI39" s="7"/>
      <c r="UXJ39" s="7"/>
      <c r="UXK39" s="7"/>
      <c r="UXL39" s="7"/>
      <c r="UXM39" s="7"/>
      <c r="UXN39" s="7"/>
      <c r="UXO39" s="7"/>
      <c r="UXP39" s="7"/>
      <c r="UXQ39" s="7"/>
      <c r="UXR39" s="7"/>
      <c r="UXS39" s="7"/>
      <c r="UXT39" s="7"/>
      <c r="UXU39" s="7"/>
      <c r="UXV39" s="7"/>
      <c r="UXW39" s="7"/>
      <c r="UXX39" s="7"/>
      <c r="UXY39" s="7"/>
      <c r="UXZ39" s="7"/>
      <c r="UYA39" s="7"/>
      <c r="UYB39" s="7"/>
      <c r="UYC39" s="7"/>
      <c r="UYD39" s="7"/>
      <c r="UYE39" s="7"/>
      <c r="UYF39" s="7"/>
      <c r="UYG39" s="7"/>
      <c r="UYH39" s="7"/>
      <c r="UYI39" s="7"/>
      <c r="UYJ39" s="7"/>
      <c r="UYK39" s="7"/>
      <c r="UYL39" s="7"/>
      <c r="UYM39" s="7"/>
      <c r="UYN39" s="7"/>
      <c r="UYO39" s="7"/>
      <c r="UYP39" s="7"/>
      <c r="UYQ39" s="7"/>
      <c r="UYR39" s="7"/>
      <c r="UYS39" s="7"/>
      <c r="UYT39" s="7"/>
      <c r="UYU39" s="7"/>
      <c r="UYV39" s="7"/>
      <c r="UYX39" s="7"/>
      <c r="UYY39" s="7"/>
      <c r="UYZ39" s="7"/>
      <c r="UZA39" s="7"/>
      <c r="UZB39" s="7"/>
      <c r="UZC39" s="7"/>
      <c r="UZD39" s="7"/>
      <c r="UZE39" s="7"/>
      <c r="UZF39" s="7"/>
      <c r="UZG39" s="7"/>
      <c r="UZH39" s="7"/>
      <c r="UZI39" s="7"/>
      <c r="UZJ39" s="7"/>
      <c r="UZK39" s="7"/>
      <c r="UZL39" s="7"/>
      <c r="UZM39" s="7"/>
      <c r="UZN39" s="7"/>
      <c r="UZO39" s="7"/>
      <c r="UZP39" s="7"/>
      <c r="UZQ39" s="7"/>
      <c r="UZR39" s="7"/>
      <c r="UZS39" s="7"/>
      <c r="UZT39" s="7"/>
      <c r="UZU39" s="7"/>
      <c r="UZV39" s="7"/>
      <c r="UZW39" s="7"/>
      <c r="UZX39" s="7"/>
      <c r="UZY39" s="7"/>
      <c r="UZZ39" s="7"/>
      <c r="VAA39" s="7"/>
      <c r="VAB39" s="7"/>
      <c r="VAC39" s="7"/>
      <c r="VAD39" s="7"/>
      <c r="VAE39" s="7"/>
      <c r="VAF39" s="7"/>
      <c r="VAG39" s="7"/>
      <c r="VAH39" s="7"/>
      <c r="VAI39" s="7"/>
      <c r="VAJ39" s="7"/>
      <c r="VAK39" s="7"/>
      <c r="VAL39" s="7"/>
      <c r="VAM39" s="7"/>
      <c r="VAN39" s="7"/>
      <c r="VAO39" s="7"/>
      <c r="VAP39" s="7"/>
      <c r="VAQ39" s="7"/>
      <c r="VAR39" s="7"/>
      <c r="VAS39" s="7"/>
      <c r="VAT39" s="7"/>
      <c r="VAU39" s="7"/>
      <c r="VAV39" s="7"/>
      <c r="VAW39" s="7"/>
      <c r="VAX39" s="7"/>
      <c r="VAY39" s="7"/>
      <c r="VAZ39" s="7"/>
      <c r="VBA39" s="7"/>
      <c r="VBB39" s="7"/>
      <c r="VBC39" s="7"/>
      <c r="VBD39" s="7"/>
      <c r="VBE39" s="7"/>
      <c r="VBF39" s="7"/>
      <c r="VBG39" s="7"/>
      <c r="VBH39" s="7"/>
      <c r="VBI39" s="7"/>
      <c r="VBJ39" s="7"/>
      <c r="VBK39" s="7"/>
      <c r="VBL39" s="7"/>
      <c r="VBM39" s="7"/>
      <c r="VBN39" s="7"/>
      <c r="VBO39" s="7"/>
      <c r="VBP39" s="7"/>
      <c r="VBQ39" s="7"/>
      <c r="VBR39" s="7"/>
      <c r="VBS39" s="7"/>
      <c r="VBT39" s="7"/>
      <c r="VBU39" s="7"/>
      <c r="VBV39" s="7"/>
      <c r="VBW39" s="7"/>
      <c r="VBX39" s="7"/>
      <c r="VBY39" s="7"/>
      <c r="VBZ39" s="7"/>
      <c r="VCA39" s="7"/>
      <c r="VCB39" s="7"/>
      <c r="VCC39" s="7"/>
      <c r="VCD39" s="7"/>
      <c r="VCE39" s="7"/>
      <c r="VCF39" s="7"/>
      <c r="VCG39" s="7"/>
      <c r="VCH39" s="7"/>
      <c r="VCI39" s="7"/>
      <c r="VCJ39" s="7"/>
      <c r="VCK39" s="7"/>
      <c r="VCL39" s="7"/>
      <c r="VCM39" s="7"/>
      <c r="VCN39" s="7"/>
      <c r="VCO39" s="7"/>
      <c r="VCP39" s="7"/>
      <c r="VCQ39" s="7"/>
      <c r="VCR39" s="7"/>
      <c r="VCS39" s="7"/>
      <c r="VCT39" s="7"/>
      <c r="VCU39" s="7"/>
      <c r="VCV39" s="7"/>
      <c r="VCW39" s="7"/>
      <c r="VCX39" s="7"/>
      <c r="VCY39" s="7"/>
      <c r="VCZ39" s="7"/>
      <c r="VDA39" s="7"/>
      <c r="VDB39" s="7"/>
      <c r="VDC39" s="7"/>
      <c r="VDD39" s="7"/>
      <c r="VDE39" s="7"/>
      <c r="VDF39" s="7"/>
      <c r="VDG39" s="7"/>
      <c r="VDH39" s="7"/>
      <c r="VDI39" s="7"/>
      <c r="VDJ39" s="7"/>
      <c r="VDK39" s="7"/>
      <c r="VDL39" s="7"/>
      <c r="VDM39" s="7"/>
      <c r="VDN39" s="7"/>
      <c r="VDO39" s="7"/>
      <c r="VDP39" s="7"/>
      <c r="VDQ39" s="7"/>
      <c r="VDR39" s="7"/>
      <c r="VDS39" s="7"/>
      <c r="VDT39" s="7"/>
      <c r="VDU39" s="7"/>
      <c r="VDV39" s="7"/>
      <c r="VDW39" s="7"/>
      <c r="VDX39" s="7"/>
      <c r="VDY39" s="7"/>
      <c r="VDZ39" s="7"/>
      <c r="VEA39" s="7"/>
      <c r="VEB39" s="7"/>
      <c r="VEC39" s="7"/>
      <c r="VED39" s="7"/>
      <c r="VEE39" s="7"/>
      <c r="VEF39" s="7"/>
      <c r="VEG39" s="7"/>
      <c r="VEH39" s="7"/>
      <c r="VEI39" s="7"/>
      <c r="VEJ39" s="7"/>
      <c r="VEK39" s="7"/>
      <c r="VEL39" s="7"/>
      <c r="VEM39" s="7"/>
      <c r="VEN39" s="7"/>
      <c r="VEO39" s="7"/>
      <c r="VEP39" s="7"/>
      <c r="VEQ39" s="7"/>
      <c r="VER39" s="7"/>
      <c r="VES39" s="7"/>
      <c r="VET39" s="7"/>
      <c r="VEU39" s="7"/>
      <c r="VEV39" s="7"/>
      <c r="VEW39" s="7"/>
      <c r="VEX39" s="7"/>
      <c r="VEY39" s="7"/>
      <c r="VEZ39" s="7"/>
      <c r="VFA39" s="7"/>
      <c r="VFB39" s="7"/>
      <c r="VFC39" s="7"/>
      <c r="VFD39" s="7"/>
      <c r="VFE39" s="7"/>
      <c r="VFF39" s="7"/>
      <c r="VFG39" s="7"/>
      <c r="VFH39" s="7"/>
      <c r="VFI39" s="7"/>
      <c r="VFJ39" s="7"/>
      <c r="VFK39" s="7"/>
      <c r="VFL39" s="7"/>
      <c r="VFM39" s="7"/>
      <c r="VFN39" s="7"/>
      <c r="VFO39" s="7"/>
      <c r="VFP39" s="7"/>
      <c r="VFQ39" s="7"/>
      <c r="VFR39" s="7"/>
      <c r="VFS39" s="7"/>
      <c r="VFT39" s="7"/>
      <c r="VFU39" s="7"/>
      <c r="VFV39" s="7"/>
      <c r="VFW39" s="7"/>
      <c r="VFX39" s="7"/>
      <c r="VFY39" s="7"/>
      <c r="VFZ39" s="7"/>
      <c r="VGA39" s="7"/>
      <c r="VGB39" s="7"/>
      <c r="VGC39" s="7"/>
      <c r="VGD39" s="7"/>
      <c r="VGE39" s="7"/>
      <c r="VGF39" s="7"/>
      <c r="VGG39" s="7"/>
      <c r="VGH39" s="7"/>
      <c r="VGI39" s="7"/>
      <c r="VGJ39" s="7"/>
      <c r="VGK39" s="7"/>
      <c r="VGL39" s="7"/>
      <c r="VGM39" s="7"/>
      <c r="VGN39" s="7"/>
      <c r="VGO39" s="7"/>
      <c r="VGP39" s="7"/>
      <c r="VGQ39" s="7"/>
      <c r="VGR39" s="7"/>
      <c r="VGS39" s="7"/>
      <c r="VGT39" s="7"/>
      <c r="VGU39" s="7"/>
      <c r="VGV39" s="7"/>
      <c r="VGW39" s="7"/>
      <c r="VGX39" s="7"/>
      <c r="VGY39" s="7"/>
      <c r="VGZ39" s="7"/>
      <c r="VHA39" s="7"/>
      <c r="VHB39" s="7"/>
      <c r="VHC39" s="7"/>
      <c r="VHD39" s="7"/>
      <c r="VHE39" s="7"/>
      <c r="VHF39" s="7"/>
      <c r="VHG39" s="7"/>
      <c r="VHH39" s="7"/>
      <c r="VHI39" s="7"/>
      <c r="VHJ39" s="7"/>
      <c r="VHK39" s="7"/>
      <c r="VHL39" s="7"/>
      <c r="VHM39" s="7"/>
      <c r="VHN39" s="7"/>
      <c r="VHO39" s="7"/>
      <c r="VHP39" s="7"/>
      <c r="VHQ39" s="7"/>
      <c r="VHR39" s="7"/>
      <c r="VHS39" s="7"/>
      <c r="VHT39" s="7"/>
      <c r="VHU39" s="7"/>
      <c r="VHV39" s="7"/>
      <c r="VHW39" s="7"/>
      <c r="VHX39" s="7"/>
      <c r="VHY39" s="7"/>
      <c r="VHZ39" s="7"/>
      <c r="VIA39" s="7"/>
      <c r="VIB39" s="7"/>
      <c r="VIC39" s="7"/>
      <c r="VID39" s="7"/>
      <c r="VIE39" s="7"/>
      <c r="VIF39" s="7"/>
      <c r="VIG39" s="7"/>
      <c r="VIH39" s="7"/>
      <c r="VII39" s="7"/>
      <c r="VIJ39" s="7"/>
      <c r="VIK39" s="7"/>
      <c r="VIL39" s="7"/>
      <c r="VIM39" s="7"/>
      <c r="VIN39" s="7"/>
      <c r="VIO39" s="7"/>
      <c r="VIP39" s="7"/>
      <c r="VIQ39" s="7"/>
      <c r="VIR39" s="7"/>
      <c r="VIT39" s="7"/>
      <c r="VIU39" s="7"/>
      <c r="VIV39" s="7"/>
      <c r="VIW39" s="7"/>
      <c r="VIX39" s="7"/>
      <c r="VIY39" s="7"/>
      <c r="VIZ39" s="7"/>
      <c r="VJA39" s="7"/>
      <c r="VJB39" s="7"/>
      <c r="VJC39" s="7"/>
      <c r="VJD39" s="7"/>
      <c r="VJE39" s="7"/>
      <c r="VJF39" s="7"/>
      <c r="VJG39" s="7"/>
      <c r="VJH39" s="7"/>
      <c r="VJI39" s="7"/>
      <c r="VJJ39" s="7"/>
      <c r="VJK39" s="7"/>
      <c r="VJL39" s="7"/>
      <c r="VJM39" s="7"/>
      <c r="VJN39" s="7"/>
      <c r="VJO39" s="7"/>
      <c r="VJP39" s="7"/>
      <c r="VJQ39" s="7"/>
      <c r="VJR39" s="7"/>
      <c r="VJS39" s="7"/>
      <c r="VJT39" s="7"/>
      <c r="VJU39" s="7"/>
      <c r="VJV39" s="7"/>
      <c r="VJW39" s="7"/>
      <c r="VJX39" s="7"/>
      <c r="VJY39" s="7"/>
      <c r="VJZ39" s="7"/>
      <c r="VKA39" s="7"/>
      <c r="VKB39" s="7"/>
      <c r="VKC39" s="7"/>
      <c r="VKD39" s="7"/>
      <c r="VKE39" s="7"/>
      <c r="VKF39" s="7"/>
      <c r="VKG39" s="7"/>
      <c r="VKH39" s="7"/>
      <c r="VKI39" s="7"/>
      <c r="VKJ39" s="7"/>
      <c r="VKK39" s="7"/>
      <c r="VKL39" s="7"/>
      <c r="VKM39" s="7"/>
      <c r="VKN39" s="7"/>
      <c r="VKO39" s="7"/>
      <c r="VKP39" s="7"/>
      <c r="VKQ39" s="7"/>
      <c r="VKR39" s="7"/>
      <c r="VKS39" s="7"/>
      <c r="VKT39" s="7"/>
      <c r="VKU39" s="7"/>
      <c r="VKV39" s="7"/>
      <c r="VKW39" s="7"/>
      <c r="VKX39" s="7"/>
      <c r="VKY39" s="7"/>
      <c r="VKZ39" s="7"/>
      <c r="VLA39" s="7"/>
      <c r="VLB39" s="7"/>
      <c r="VLC39" s="7"/>
      <c r="VLD39" s="7"/>
      <c r="VLE39" s="7"/>
      <c r="VLF39" s="7"/>
      <c r="VLG39" s="7"/>
      <c r="VLH39" s="7"/>
      <c r="VLI39" s="7"/>
      <c r="VLJ39" s="7"/>
      <c r="VLK39" s="7"/>
      <c r="VLL39" s="7"/>
      <c r="VLM39" s="7"/>
      <c r="VLN39" s="7"/>
      <c r="VLO39" s="7"/>
      <c r="VLP39" s="7"/>
      <c r="VLQ39" s="7"/>
      <c r="VLR39" s="7"/>
      <c r="VLS39" s="7"/>
      <c r="VLT39" s="7"/>
      <c r="VLU39" s="7"/>
      <c r="VLV39" s="7"/>
      <c r="VLW39" s="7"/>
      <c r="VLX39" s="7"/>
      <c r="VLY39" s="7"/>
      <c r="VLZ39" s="7"/>
      <c r="VMA39" s="7"/>
      <c r="VMB39" s="7"/>
      <c r="VMC39" s="7"/>
      <c r="VMD39" s="7"/>
      <c r="VME39" s="7"/>
      <c r="VMF39" s="7"/>
      <c r="VMG39" s="7"/>
      <c r="VMH39" s="7"/>
      <c r="VMI39" s="7"/>
      <c r="VMJ39" s="7"/>
      <c r="VMK39" s="7"/>
      <c r="VML39" s="7"/>
      <c r="VMM39" s="7"/>
      <c r="VMN39" s="7"/>
      <c r="VMO39" s="7"/>
      <c r="VMP39" s="7"/>
      <c r="VMQ39" s="7"/>
      <c r="VMR39" s="7"/>
      <c r="VMS39" s="7"/>
      <c r="VMT39" s="7"/>
      <c r="VMU39" s="7"/>
      <c r="VMV39" s="7"/>
      <c r="VMW39" s="7"/>
      <c r="VMX39" s="7"/>
      <c r="VMY39" s="7"/>
      <c r="VMZ39" s="7"/>
      <c r="VNA39" s="7"/>
      <c r="VNB39" s="7"/>
      <c r="VNC39" s="7"/>
      <c r="VND39" s="7"/>
      <c r="VNE39" s="7"/>
      <c r="VNF39" s="7"/>
      <c r="VNG39" s="7"/>
      <c r="VNH39" s="7"/>
      <c r="VNI39" s="7"/>
      <c r="VNJ39" s="7"/>
      <c r="VNK39" s="7"/>
      <c r="VNL39" s="7"/>
      <c r="VNM39" s="7"/>
      <c r="VNN39" s="7"/>
      <c r="VNO39" s="7"/>
      <c r="VNP39" s="7"/>
      <c r="VNQ39" s="7"/>
      <c r="VNR39" s="7"/>
      <c r="VNS39" s="7"/>
      <c r="VNT39" s="7"/>
      <c r="VNU39" s="7"/>
      <c r="VNV39" s="7"/>
      <c r="VNW39" s="7"/>
      <c r="VNX39" s="7"/>
      <c r="VNY39" s="7"/>
      <c r="VNZ39" s="7"/>
      <c r="VOA39" s="7"/>
      <c r="VOB39" s="7"/>
      <c r="VOC39" s="7"/>
      <c r="VOD39" s="7"/>
      <c r="VOE39" s="7"/>
      <c r="VOF39" s="7"/>
      <c r="VOG39" s="7"/>
      <c r="VOH39" s="7"/>
      <c r="VOI39" s="7"/>
      <c r="VOJ39" s="7"/>
      <c r="VOK39" s="7"/>
      <c r="VOL39" s="7"/>
      <c r="VOM39" s="7"/>
      <c r="VON39" s="7"/>
      <c r="VOO39" s="7"/>
      <c r="VOP39" s="7"/>
      <c r="VOQ39" s="7"/>
      <c r="VOR39" s="7"/>
      <c r="VOS39" s="7"/>
      <c r="VOT39" s="7"/>
      <c r="VOU39" s="7"/>
      <c r="VOV39" s="7"/>
      <c r="VOW39" s="7"/>
      <c r="VOX39" s="7"/>
      <c r="VOY39" s="7"/>
      <c r="VOZ39" s="7"/>
      <c r="VPA39" s="7"/>
      <c r="VPB39" s="7"/>
      <c r="VPC39" s="7"/>
      <c r="VPD39" s="7"/>
      <c r="VPE39" s="7"/>
      <c r="VPF39" s="7"/>
      <c r="VPG39" s="7"/>
      <c r="VPH39" s="7"/>
      <c r="VPI39" s="7"/>
      <c r="VPJ39" s="7"/>
      <c r="VPK39" s="7"/>
      <c r="VPL39" s="7"/>
      <c r="VPM39" s="7"/>
      <c r="VPN39" s="7"/>
      <c r="VPO39" s="7"/>
      <c r="VPP39" s="7"/>
      <c r="VPQ39" s="7"/>
      <c r="VPR39" s="7"/>
      <c r="VPS39" s="7"/>
      <c r="VPT39" s="7"/>
      <c r="VPU39" s="7"/>
      <c r="VPV39" s="7"/>
      <c r="VPW39" s="7"/>
      <c r="VPX39" s="7"/>
      <c r="VPY39" s="7"/>
      <c r="VPZ39" s="7"/>
      <c r="VQA39" s="7"/>
      <c r="VQB39" s="7"/>
      <c r="VQC39" s="7"/>
      <c r="VQD39" s="7"/>
      <c r="VQE39" s="7"/>
      <c r="VQF39" s="7"/>
      <c r="VQG39" s="7"/>
      <c r="VQH39" s="7"/>
      <c r="VQI39" s="7"/>
      <c r="VQJ39" s="7"/>
      <c r="VQK39" s="7"/>
      <c r="VQL39" s="7"/>
      <c r="VQM39" s="7"/>
      <c r="VQN39" s="7"/>
      <c r="VQO39" s="7"/>
      <c r="VQP39" s="7"/>
      <c r="VQQ39" s="7"/>
      <c r="VQR39" s="7"/>
      <c r="VQS39" s="7"/>
      <c r="VQT39" s="7"/>
      <c r="VQU39" s="7"/>
      <c r="VQV39" s="7"/>
      <c r="VQW39" s="7"/>
      <c r="VQX39" s="7"/>
      <c r="VQY39" s="7"/>
      <c r="VQZ39" s="7"/>
      <c r="VRA39" s="7"/>
      <c r="VRB39" s="7"/>
      <c r="VRC39" s="7"/>
      <c r="VRD39" s="7"/>
      <c r="VRE39" s="7"/>
      <c r="VRF39" s="7"/>
      <c r="VRG39" s="7"/>
      <c r="VRH39" s="7"/>
      <c r="VRI39" s="7"/>
      <c r="VRJ39" s="7"/>
      <c r="VRK39" s="7"/>
      <c r="VRL39" s="7"/>
      <c r="VRM39" s="7"/>
      <c r="VRN39" s="7"/>
      <c r="VRO39" s="7"/>
      <c r="VRP39" s="7"/>
      <c r="VRQ39" s="7"/>
      <c r="VRR39" s="7"/>
      <c r="VRS39" s="7"/>
      <c r="VRT39" s="7"/>
      <c r="VRU39" s="7"/>
      <c r="VRV39" s="7"/>
      <c r="VRW39" s="7"/>
      <c r="VRX39" s="7"/>
      <c r="VRY39" s="7"/>
      <c r="VRZ39" s="7"/>
      <c r="VSA39" s="7"/>
      <c r="VSB39" s="7"/>
      <c r="VSC39" s="7"/>
      <c r="VSD39" s="7"/>
      <c r="VSE39" s="7"/>
      <c r="VSF39" s="7"/>
      <c r="VSG39" s="7"/>
      <c r="VSH39" s="7"/>
      <c r="VSI39" s="7"/>
      <c r="VSJ39" s="7"/>
      <c r="VSK39" s="7"/>
      <c r="VSL39" s="7"/>
      <c r="VSM39" s="7"/>
      <c r="VSN39" s="7"/>
      <c r="VSP39" s="7"/>
      <c r="VSQ39" s="7"/>
      <c r="VSR39" s="7"/>
      <c r="VSS39" s="7"/>
      <c r="VST39" s="7"/>
      <c r="VSU39" s="7"/>
      <c r="VSV39" s="7"/>
      <c r="VSW39" s="7"/>
      <c r="VSX39" s="7"/>
      <c r="VSY39" s="7"/>
      <c r="VSZ39" s="7"/>
      <c r="VTA39" s="7"/>
      <c r="VTB39" s="7"/>
      <c r="VTC39" s="7"/>
      <c r="VTD39" s="7"/>
      <c r="VTE39" s="7"/>
      <c r="VTF39" s="7"/>
      <c r="VTG39" s="7"/>
      <c r="VTH39" s="7"/>
      <c r="VTI39" s="7"/>
      <c r="VTJ39" s="7"/>
      <c r="VTK39" s="7"/>
      <c r="VTL39" s="7"/>
      <c r="VTM39" s="7"/>
      <c r="VTN39" s="7"/>
      <c r="VTO39" s="7"/>
      <c r="VTP39" s="7"/>
      <c r="VTQ39" s="7"/>
      <c r="VTR39" s="7"/>
      <c r="VTS39" s="7"/>
      <c r="VTT39" s="7"/>
      <c r="VTU39" s="7"/>
      <c r="VTV39" s="7"/>
      <c r="VTW39" s="7"/>
      <c r="VTX39" s="7"/>
      <c r="VTY39" s="7"/>
      <c r="VTZ39" s="7"/>
      <c r="VUA39" s="7"/>
      <c r="VUB39" s="7"/>
      <c r="VUC39" s="7"/>
      <c r="VUD39" s="7"/>
      <c r="VUE39" s="7"/>
      <c r="VUF39" s="7"/>
      <c r="VUG39" s="7"/>
      <c r="VUH39" s="7"/>
      <c r="VUI39" s="7"/>
      <c r="VUJ39" s="7"/>
      <c r="VUK39" s="7"/>
      <c r="VUL39" s="7"/>
      <c r="VUM39" s="7"/>
      <c r="VUN39" s="7"/>
      <c r="VUO39" s="7"/>
      <c r="VUP39" s="7"/>
      <c r="VUQ39" s="7"/>
      <c r="VUR39" s="7"/>
      <c r="VUS39" s="7"/>
      <c r="VUT39" s="7"/>
      <c r="VUU39" s="7"/>
      <c r="VUV39" s="7"/>
      <c r="VUW39" s="7"/>
      <c r="VUX39" s="7"/>
      <c r="VUY39" s="7"/>
      <c r="VUZ39" s="7"/>
      <c r="VVA39" s="7"/>
      <c r="VVB39" s="7"/>
      <c r="VVC39" s="7"/>
      <c r="VVD39" s="7"/>
      <c r="VVE39" s="7"/>
      <c r="VVF39" s="7"/>
      <c r="VVG39" s="7"/>
      <c r="VVH39" s="7"/>
      <c r="VVI39" s="7"/>
      <c r="VVJ39" s="7"/>
      <c r="VVK39" s="7"/>
      <c r="VVL39" s="7"/>
      <c r="VVM39" s="7"/>
      <c r="VVN39" s="7"/>
      <c r="VVO39" s="7"/>
      <c r="VVP39" s="7"/>
      <c r="VVQ39" s="7"/>
      <c r="VVR39" s="7"/>
      <c r="VVS39" s="7"/>
      <c r="VVT39" s="7"/>
      <c r="VVU39" s="7"/>
      <c r="VVV39" s="7"/>
      <c r="VVW39" s="7"/>
      <c r="VVX39" s="7"/>
      <c r="VVY39" s="7"/>
      <c r="VVZ39" s="7"/>
      <c r="VWA39" s="7"/>
      <c r="VWB39" s="7"/>
      <c r="VWC39" s="7"/>
      <c r="VWD39" s="7"/>
      <c r="VWE39" s="7"/>
      <c r="VWF39" s="7"/>
      <c r="VWG39" s="7"/>
      <c r="VWH39" s="7"/>
      <c r="VWI39" s="7"/>
      <c r="VWJ39" s="7"/>
      <c r="VWK39" s="7"/>
      <c r="VWL39" s="7"/>
      <c r="VWM39" s="7"/>
      <c r="VWN39" s="7"/>
      <c r="VWO39" s="7"/>
      <c r="VWP39" s="7"/>
      <c r="VWQ39" s="7"/>
      <c r="VWR39" s="7"/>
      <c r="VWS39" s="7"/>
      <c r="VWT39" s="7"/>
      <c r="VWU39" s="7"/>
      <c r="VWV39" s="7"/>
      <c r="VWW39" s="7"/>
      <c r="VWX39" s="7"/>
      <c r="VWY39" s="7"/>
      <c r="VWZ39" s="7"/>
      <c r="VXA39" s="7"/>
      <c r="VXB39" s="7"/>
      <c r="VXC39" s="7"/>
      <c r="VXD39" s="7"/>
      <c r="VXE39" s="7"/>
      <c r="VXF39" s="7"/>
      <c r="VXG39" s="7"/>
      <c r="VXH39" s="7"/>
      <c r="VXI39" s="7"/>
      <c r="VXJ39" s="7"/>
      <c r="VXK39" s="7"/>
      <c r="VXL39" s="7"/>
      <c r="VXM39" s="7"/>
      <c r="VXN39" s="7"/>
      <c r="VXO39" s="7"/>
      <c r="VXP39" s="7"/>
      <c r="VXQ39" s="7"/>
      <c r="VXR39" s="7"/>
      <c r="VXS39" s="7"/>
      <c r="VXT39" s="7"/>
      <c r="VXU39" s="7"/>
      <c r="VXV39" s="7"/>
      <c r="VXW39" s="7"/>
      <c r="VXX39" s="7"/>
      <c r="VXY39" s="7"/>
      <c r="VXZ39" s="7"/>
      <c r="VYA39" s="7"/>
      <c r="VYB39" s="7"/>
      <c r="VYC39" s="7"/>
      <c r="VYD39" s="7"/>
      <c r="VYE39" s="7"/>
      <c r="VYF39" s="7"/>
      <c r="VYG39" s="7"/>
      <c r="VYH39" s="7"/>
      <c r="VYI39" s="7"/>
      <c r="VYJ39" s="7"/>
      <c r="VYK39" s="7"/>
      <c r="VYL39" s="7"/>
      <c r="VYM39" s="7"/>
      <c r="VYN39" s="7"/>
      <c r="VYO39" s="7"/>
      <c r="VYP39" s="7"/>
      <c r="VYQ39" s="7"/>
      <c r="VYR39" s="7"/>
      <c r="VYS39" s="7"/>
      <c r="VYT39" s="7"/>
      <c r="VYU39" s="7"/>
      <c r="VYV39" s="7"/>
      <c r="VYW39" s="7"/>
      <c r="VYX39" s="7"/>
      <c r="VYY39" s="7"/>
      <c r="VYZ39" s="7"/>
      <c r="VZA39" s="7"/>
      <c r="VZB39" s="7"/>
      <c r="VZC39" s="7"/>
      <c r="VZD39" s="7"/>
      <c r="VZE39" s="7"/>
      <c r="VZF39" s="7"/>
      <c r="VZG39" s="7"/>
      <c r="VZH39" s="7"/>
      <c r="VZI39" s="7"/>
      <c r="VZJ39" s="7"/>
      <c r="VZK39" s="7"/>
      <c r="VZL39" s="7"/>
      <c r="VZM39" s="7"/>
      <c r="VZN39" s="7"/>
      <c r="VZO39" s="7"/>
      <c r="VZP39" s="7"/>
      <c r="VZQ39" s="7"/>
      <c r="VZR39" s="7"/>
      <c r="VZS39" s="7"/>
      <c r="VZT39" s="7"/>
      <c r="VZU39" s="7"/>
      <c r="VZV39" s="7"/>
      <c r="VZW39" s="7"/>
      <c r="VZX39" s="7"/>
      <c r="VZY39" s="7"/>
      <c r="VZZ39" s="7"/>
      <c r="WAA39" s="7"/>
      <c r="WAB39" s="7"/>
      <c r="WAC39" s="7"/>
      <c r="WAD39" s="7"/>
      <c r="WAE39" s="7"/>
      <c r="WAF39" s="7"/>
      <c r="WAG39" s="7"/>
      <c r="WAH39" s="7"/>
      <c r="WAI39" s="7"/>
      <c r="WAJ39" s="7"/>
      <c r="WAK39" s="7"/>
      <c r="WAL39" s="7"/>
      <c r="WAM39" s="7"/>
      <c r="WAN39" s="7"/>
      <c r="WAO39" s="7"/>
      <c r="WAP39" s="7"/>
      <c r="WAQ39" s="7"/>
      <c r="WAR39" s="7"/>
      <c r="WAS39" s="7"/>
      <c r="WAT39" s="7"/>
      <c r="WAU39" s="7"/>
      <c r="WAV39" s="7"/>
      <c r="WAW39" s="7"/>
      <c r="WAX39" s="7"/>
      <c r="WAY39" s="7"/>
      <c r="WAZ39" s="7"/>
      <c r="WBA39" s="7"/>
      <c r="WBB39" s="7"/>
      <c r="WBC39" s="7"/>
      <c r="WBD39" s="7"/>
      <c r="WBE39" s="7"/>
      <c r="WBF39" s="7"/>
      <c r="WBG39" s="7"/>
      <c r="WBH39" s="7"/>
      <c r="WBI39" s="7"/>
      <c r="WBJ39" s="7"/>
      <c r="WBK39" s="7"/>
      <c r="WBL39" s="7"/>
      <c r="WBM39" s="7"/>
      <c r="WBN39" s="7"/>
      <c r="WBO39" s="7"/>
      <c r="WBP39" s="7"/>
      <c r="WBQ39" s="7"/>
      <c r="WBR39" s="7"/>
      <c r="WBS39" s="7"/>
      <c r="WBT39" s="7"/>
      <c r="WBU39" s="7"/>
      <c r="WBV39" s="7"/>
      <c r="WBW39" s="7"/>
      <c r="WBX39" s="7"/>
      <c r="WBY39" s="7"/>
      <c r="WBZ39" s="7"/>
      <c r="WCA39" s="7"/>
      <c r="WCB39" s="7"/>
      <c r="WCC39" s="7"/>
      <c r="WCD39" s="7"/>
      <c r="WCE39" s="7"/>
      <c r="WCF39" s="7"/>
      <c r="WCG39" s="7"/>
      <c r="WCH39" s="7"/>
      <c r="WCI39" s="7"/>
      <c r="WCJ39" s="7"/>
      <c r="WCL39" s="7"/>
      <c r="WCM39" s="7"/>
      <c r="WCN39" s="7"/>
      <c r="WCO39" s="7"/>
      <c r="WCP39" s="7"/>
      <c r="WCQ39" s="7"/>
      <c r="WCR39" s="7"/>
      <c r="WCS39" s="7"/>
      <c r="WCT39" s="7"/>
      <c r="WCU39" s="7"/>
      <c r="WCV39" s="7"/>
      <c r="WCW39" s="7"/>
      <c r="WCX39" s="7"/>
      <c r="WCY39" s="7"/>
      <c r="WCZ39" s="7"/>
      <c r="WDA39" s="7"/>
      <c r="WDB39" s="7"/>
      <c r="WDC39" s="7"/>
      <c r="WDD39" s="7"/>
      <c r="WDE39" s="7"/>
      <c r="WDF39" s="7"/>
      <c r="WDG39" s="7"/>
      <c r="WDH39" s="7"/>
      <c r="WDI39" s="7"/>
      <c r="WDJ39" s="7"/>
      <c r="WDK39" s="7"/>
      <c r="WDL39" s="7"/>
      <c r="WDM39" s="7"/>
      <c r="WDN39" s="7"/>
      <c r="WDO39" s="7"/>
      <c r="WDP39" s="7"/>
      <c r="WDQ39" s="7"/>
      <c r="WDR39" s="7"/>
      <c r="WDS39" s="7"/>
      <c r="WDT39" s="7"/>
      <c r="WDU39" s="7"/>
      <c r="WDV39" s="7"/>
      <c r="WDW39" s="7"/>
      <c r="WDX39" s="7"/>
      <c r="WDY39" s="7"/>
      <c r="WDZ39" s="7"/>
      <c r="WEA39" s="7"/>
      <c r="WEB39" s="7"/>
      <c r="WEC39" s="7"/>
      <c r="WED39" s="7"/>
      <c r="WEE39" s="7"/>
      <c r="WEF39" s="7"/>
      <c r="WEG39" s="7"/>
      <c r="WEH39" s="7"/>
      <c r="WEI39" s="7"/>
      <c r="WEJ39" s="7"/>
      <c r="WEK39" s="7"/>
      <c r="WEL39" s="7"/>
      <c r="WEM39" s="7"/>
      <c r="WEN39" s="7"/>
      <c r="WEO39" s="7"/>
      <c r="WEP39" s="7"/>
      <c r="WEQ39" s="7"/>
      <c r="WER39" s="7"/>
      <c r="WES39" s="7"/>
      <c r="WET39" s="7"/>
      <c r="WEU39" s="7"/>
      <c r="WEV39" s="7"/>
      <c r="WEW39" s="7"/>
      <c r="WEX39" s="7"/>
      <c r="WEY39" s="7"/>
      <c r="WEZ39" s="7"/>
      <c r="WFA39" s="7"/>
      <c r="WFB39" s="7"/>
      <c r="WFC39" s="7"/>
      <c r="WFD39" s="7"/>
      <c r="WFE39" s="7"/>
      <c r="WFF39" s="7"/>
      <c r="WFG39" s="7"/>
      <c r="WFH39" s="7"/>
      <c r="WFI39" s="7"/>
      <c r="WFJ39" s="7"/>
      <c r="WFK39" s="7"/>
      <c r="WFL39" s="7"/>
      <c r="WFM39" s="7"/>
      <c r="WFN39" s="7"/>
      <c r="WFO39" s="7"/>
      <c r="WFP39" s="7"/>
      <c r="WFQ39" s="7"/>
      <c r="WFR39" s="7"/>
      <c r="WFS39" s="7"/>
      <c r="WFT39" s="7"/>
      <c r="WFU39" s="7"/>
      <c r="WFV39" s="7"/>
      <c r="WFW39" s="7"/>
      <c r="WFX39" s="7"/>
      <c r="WFY39" s="7"/>
      <c r="WFZ39" s="7"/>
      <c r="WGA39" s="7"/>
      <c r="WGB39" s="7"/>
      <c r="WGC39" s="7"/>
      <c r="WGD39" s="7"/>
      <c r="WGE39" s="7"/>
      <c r="WGF39" s="7"/>
      <c r="WGG39" s="7"/>
      <c r="WGH39" s="7"/>
      <c r="WGI39" s="7"/>
      <c r="WGJ39" s="7"/>
      <c r="WGK39" s="7"/>
      <c r="WGL39" s="7"/>
      <c r="WGM39" s="7"/>
      <c r="WGN39" s="7"/>
      <c r="WGO39" s="7"/>
      <c r="WGP39" s="7"/>
      <c r="WGQ39" s="7"/>
      <c r="WGR39" s="7"/>
      <c r="WGS39" s="7"/>
      <c r="WGT39" s="7"/>
      <c r="WGU39" s="7"/>
      <c r="WGV39" s="7"/>
      <c r="WGW39" s="7"/>
      <c r="WGX39" s="7"/>
      <c r="WGY39" s="7"/>
      <c r="WGZ39" s="7"/>
      <c r="WHA39" s="7"/>
      <c r="WHB39" s="7"/>
      <c r="WHC39" s="7"/>
      <c r="WHD39" s="7"/>
      <c r="WHE39" s="7"/>
      <c r="WHF39" s="7"/>
      <c r="WHG39" s="7"/>
      <c r="WHH39" s="7"/>
      <c r="WHI39" s="7"/>
      <c r="WHJ39" s="7"/>
      <c r="WHK39" s="7"/>
      <c r="WHL39" s="7"/>
      <c r="WHM39" s="7"/>
      <c r="WHN39" s="7"/>
      <c r="WHO39" s="7"/>
      <c r="WHP39" s="7"/>
      <c r="WHQ39" s="7"/>
      <c r="WHR39" s="7"/>
      <c r="WHS39" s="7"/>
      <c r="WHT39" s="7"/>
      <c r="WHU39" s="7"/>
      <c r="WHV39" s="7"/>
      <c r="WHW39" s="7"/>
      <c r="WHX39" s="7"/>
      <c r="WHY39" s="7"/>
      <c r="WHZ39" s="7"/>
      <c r="WIA39" s="7"/>
      <c r="WIB39" s="7"/>
      <c r="WIC39" s="7"/>
      <c r="WID39" s="7"/>
      <c r="WIE39" s="7"/>
      <c r="WIF39" s="7"/>
      <c r="WIG39" s="7"/>
      <c r="WIH39" s="7"/>
      <c r="WII39" s="7"/>
      <c r="WIJ39" s="7"/>
      <c r="WIK39" s="7"/>
      <c r="WIL39" s="7"/>
      <c r="WIM39" s="7"/>
      <c r="WIN39" s="7"/>
      <c r="WIO39" s="7"/>
      <c r="WIP39" s="7"/>
      <c r="WIQ39" s="7"/>
      <c r="WIR39" s="7"/>
      <c r="WIS39" s="7"/>
      <c r="WIT39" s="7"/>
      <c r="WIU39" s="7"/>
      <c r="WIV39" s="7"/>
      <c r="WIW39" s="7"/>
      <c r="WIX39" s="7"/>
      <c r="WIY39" s="7"/>
      <c r="WIZ39" s="7"/>
      <c r="WJA39" s="7"/>
      <c r="WJB39" s="7"/>
      <c r="WJC39" s="7"/>
      <c r="WJD39" s="7"/>
      <c r="WJE39" s="7"/>
      <c r="WJF39" s="7"/>
      <c r="WJG39" s="7"/>
      <c r="WJH39" s="7"/>
      <c r="WJI39" s="7"/>
      <c r="WJJ39" s="7"/>
      <c r="WJK39" s="7"/>
      <c r="WJL39" s="7"/>
      <c r="WJM39" s="7"/>
      <c r="WJN39" s="7"/>
      <c r="WJO39" s="7"/>
      <c r="WJP39" s="7"/>
      <c r="WJQ39" s="7"/>
      <c r="WJR39" s="7"/>
      <c r="WJS39" s="7"/>
      <c r="WJT39" s="7"/>
      <c r="WJU39" s="7"/>
      <c r="WJV39" s="7"/>
      <c r="WJW39" s="7"/>
      <c r="WJX39" s="7"/>
      <c r="WJY39" s="7"/>
      <c r="WJZ39" s="7"/>
      <c r="WKA39" s="7"/>
      <c r="WKB39" s="7"/>
      <c r="WKC39" s="7"/>
      <c r="WKD39" s="7"/>
      <c r="WKE39" s="7"/>
      <c r="WKF39" s="7"/>
      <c r="WKG39" s="7"/>
      <c r="WKH39" s="7"/>
      <c r="WKI39" s="7"/>
      <c r="WKJ39" s="7"/>
      <c r="WKK39" s="7"/>
      <c r="WKL39" s="7"/>
      <c r="WKM39" s="7"/>
      <c r="WKN39" s="7"/>
      <c r="WKO39" s="7"/>
      <c r="WKP39" s="7"/>
      <c r="WKQ39" s="7"/>
      <c r="WKR39" s="7"/>
      <c r="WKS39" s="7"/>
      <c r="WKT39" s="7"/>
      <c r="WKU39" s="7"/>
      <c r="WKV39" s="7"/>
      <c r="WKW39" s="7"/>
      <c r="WKX39" s="7"/>
      <c r="WKY39" s="7"/>
      <c r="WKZ39" s="7"/>
      <c r="WLA39" s="7"/>
      <c r="WLB39" s="7"/>
      <c r="WLC39" s="7"/>
      <c r="WLD39" s="7"/>
      <c r="WLE39" s="7"/>
      <c r="WLF39" s="7"/>
      <c r="WLG39" s="7"/>
      <c r="WLH39" s="7"/>
      <c r="WLI39" s="7"/>
      <c r="WLJ39" s="7"/>
      <c r="WLK39" s="7"/>
      <c r="WLL39" s="7"/>
      <c r="WLM39" s="7"/>
      <c r="WLN39" s="7"/>
      <c r="WLO39" s="7"/>
      <c r="WLP39" s="7"/>
      <c r="WLQ39" s="7"/>
      <c r="WLR39" s="7"/>
      <c r="WLS39" s="7"/>
      <c r="WLT39" s="7"/>
      <c r="WLU39" s="7"/>
      <c r="WLV39" s="7"/>
      <c r="WLW39" s="7"/>
      <c r="WLX39" s="7"/>
      <c r="WLY39" s="7"/>
      <c r="WLZ39" s="7"/>
      <c r="WMA39" s="7"/>
      <c r="WMB39" s="7"/>
      <c r="WMC39" s="7"/>
      <c r="WMD39" s="7"/>
      <c r="WME39" s="7"/>
      <c r="WMF39" s="7"/>
      <c r="WMH39" s="7"/>
      <c r="WMI39" s="7"/>
      <c r="WMJ39" s="7"/>
      <c r="WMK39" s="7"/>
      <c r="WML39" s="7"/>
      <c r="WMM39" s="7"/>
      <c r="WMN39" s="7"/>
      <c r="WMO39" s="7"/>
      <c r="WMP39" s="7"/>
      <c r="WMQ39" s="7"/>
      <c r="WMR39" s="7"/>
      <c r="WMS39" s="7"/>
      <c r="WMT39" s="7"/>
      <c r="WMU39" s="7"/>
      <c r="WMV39" s="7"/>
      <c r="WMW39" s="7"/>
      <c r="WMX39" s="7"/>
      <c r="WMY39" s="7"/>
      <c r="WMZ39" s="7"/>
      <c r="WNA39" s="7"/>
      <c r="WNB39" s="7"/>
      <c r="WNC39" s="7"/>
      <c r="WND39" s="7"/>
      <c r="WNE39" s="7"/>
      <c r="WNF39" s="7"/>
      <c r="WNG39" s="7"/>
      <c r="WNH39" s="7"/>
      <c r="WNI39" s="7"/>
      <c r="WNJ39" s="7"/>
      <c r="WNK39" s="7"/>
      <c r="WNL39" s="7"/>
      <c r="WNM39" s="7"/>
      <c r="WNN39" s="7"/>
      <c r="WNO39" s="7"/>
      <c r="WNP39" s="7"/>
      <c r="WNQ39" s="7"/>
      <c r="WNR39" s="7"/>
      <c r="WNS39" s="7"/>
      <c r="WNT39" s="7"/>
      <c r="WNU39" s="7"/>
      <c r="WNV39" s="7"/>
      <c r="WNW39" s="7"/>
      <c r="WNX39" s="7"/>
      <c r="WNY39" s="7"/>
      <c r="WNZ39" s="7"/>
      <c r="WOA39" s="7"/>
      <c r="WOB39" s="7"/>
      <c r="WOC39" s="7"/>
      <c r="WOD39" s="7"/>
      <c r="WOE39" s="7"/>
      <c r="WOF39" s="7"/>
      <c r="WOG39" s="7"/>
      <c r="WOH39" s="7"/>
      <c r="WOI39" s="7"/>
      <c r="WOJ39" s="7"/>
      <c r="WOK39" s="7"/>
      <c r="WOL39" s="7"/>
      <c r="WOM39" s="7"/>
      <c r="WON39" s="7"/>
      <c r="WOO39" s="7"/>
      <c r="WOP39" s="7"/>
      <c r="WOQ39" s="7"/>
      <c r="WOR39" s="7"/>
      <c r="WOS39" s="7"/>
      <c r="WOT39" s="7"/>
      <c r="WOU39" s="7"/>
      <c r="WOV39" s="7"/>
      <c r="WOW39" s="7"/>
      <c r="WOX39" s="7"/>
      <c r="WOY39" s="7"/>
      <c r="WOZ39" s="7"/>
      <c r="WPA39" s="7"/>
      <c r="WPB39" s="7"/>
      <c r="WPC39" s="7"/>
      <c r="WPD39" s="7"/>
      <c r="WPE39" s="7"/>
      <c r="WPF39" s="7"/>
      <c r="WPG39" s="7"/>
      <c r="WPH39" s="7"/>
      <c r="WPI39" s="7"/>
      <c r="WPJ39" s="7"/>
      <c r="WPK39" s="7"/>
      <c r="WPL39" s="7"/>
      <c r="WPM39" s="7"/>
      <c r="WPN39" s="7"/>
      <c r="WPO39" s="7"/>
      <c r="WPP39" s="7"/>
      <c r="WPQ39" s="7"/>
      <c r="WPR39" s="7"/>
      <c r="WPS39" s="7"/>
      <c r="WPT39" s="7"/>
      <c r="WPU39" s="7"/>
      <c r="WPV39" s="7"/>
      <c r="WPW39" s="7"/>
      <c r="WPX39" s="7"/>
      <c r="WPY39" s="7"/>
      <c r="WPZ39" s="7"/>
      <c r="WQA39" s="7"/>
      <c r="WQB39" s="7"/>
      <c r="WQC39" s="7"/>
      <c r="WQD39" s="7"/>
      <c r="WQE39" s="7"/>
      <c r="WQF39" s="7"/>
      <c r="WQG39" s="7"/>
      <c r="WQH39" s="7"/>
      <c r="WQI39" s="7"/>
      <c r="WQJ39" s="7"/>
      <c r="WQK39" s="7"/>
      <c r="WQL39" s="7"/>
      <c r="WQM39" s="7"/>
      <c r="WQN39" s="7"/>
      <c r="WQO39" s="7"/>
      <c r="WQP39" s="7"/>
      <c r="WQQ39" s="7"/>
      <c r="WQR39" s="7"/>
      <c r="WQS39" s="7"/>
      <c r="WQT39" s="7"/>
      <c r="WQU39" s="7"/>
      <c r="WQV39" s="7"/>
      <c r="WQW39" s="7"/>
      <c r="WQX39" s="7"/>
      <c r="WQY39" s="7"/>
      <c r="WQZ39" s="7"/>
      <c r="WRA39" s="7"/>
      <c r="WRB39" s="7"/>
      <c r="WRC39" s="7"/>
      <c r="WRD39" s="7"/>
      <c r="WRE39" s="7"/>
      <c r="WRF39" s="7"/>
      <c r="WRG39" s="7"/>
      <c r="WRH39" s="7"/>
      <c r="WRI39" s="7"/>
      <c r="WRJ39" s="7"/>
      <c r="WRK39" s="7"/>
      <c r="WRL39" s="7"/>
      <c r="WRM39" s="7"/>
      <c r="WRN39" s="7"/>
      <c r="WRO39" s="7"/>
      <c r="WRP39" s="7"/>
      <c r="WRQ39" s="7"/>
      <c r="WRR39" s="7"/>
      <c r="WRS39" s="7"/>
      <c r="WRT39" s="7"/>
      <c r="WRU39" s="7"/>
      <c r="WRV39" s="7"/>
      <c r="WRW39" s="7"/>
      <c r="WRX39" s="7"/>
      <c r="WRY39" s="7"/>
      <c r="WRZ39" s="7"/>
      <c r="WSA39" s="7"/>
      <c r="WSB39" s="7"/>
      <c r="WSC39" s="7"/>
      <c r="WSD39" s="7"/>
      <c r="WSE39" s="7"/>
      <c r="WSF39" s="7"/>
      <c r="WSG39" s="7"/>
      <c r="WSH39" s="7"/>
      <c r="WSI39" s="7"/>
      <c r="WSJ39" s="7"/>
      <c r="WSK39" s="7"/>
      <c r="WSL39" s="7"/>
      <c r="WSM39" s="7"/>
      <c r="WSN39" s="7"/>
      <c r="WSO39" s="7"/>
      <c r="WSP39" s="7"/>
      <c r="WSQ39" s="7"/>
      <c r="WSR39" s="7"/>
      <c r="WSS39" s="7"/>
      <c r="WST39" s="7"/>
      <c r="WSU39" s="7"/>
      <c r="WSV39" s="7"/>
      <c r="WSW39" s="7"/>
      <c r="WSX39" s="7"/>
      <c r="WSY39" s="7"/>
      <c r="WSZ39" s="7"/>
      <c r="WTA39" s="7"/>
      <c r="WTB39" s="7"/>
      <c r="WTC39" s="7"/>
      <c r="WTD39" s="7"/>
      <c r="WTE39" s="7"/>
      <c r="WTF39" s="7"/>
      <c r="WTG39" s="7"/>
      <c r="WTH39" s="7"/>
      <c r="WTI39" s="7"/>
      <c r="WTJ39" s="7"/>
      <c r="WTK39" s="7"/>
      <c r="WTL39" s="7"/>
      <c r="WTM39" s="7"/>
      <c r="WTN39" s="7"/>
      <c r="WTO39" s="7"/>
      <c r="WTP39" s="7"/>
      <c r="WTQ39" s="7"/>
      <c r="WTR39" s="7"/>
      <c r="WTS39" s="7"/>
      <c r="WTT39" s="7"/>
      <c r="WTU39" s="7"/>
      <c r="WTV39" s="7"/>
      <c r="WTW39" s="7"/>
      <c r="WTX39" s="7"/>
      <c r="WTY39" s="7"/>
      <c r="WTZ39" s="7"/>
      <c r="WUA39" s="7"/>
      <c r="WUB39" s="7"/>
      <c r="WUC39" s="7"/>
      <c r="WUD39" s="7"/>
      <c r="WUE39" s="7"/>
      <c r="WUF39" s="7"/>
      <c r="WUG39" s="7"/>
      <c r="WUH39" s="7"/>
      <c r="WUI39" s="7"/>
      <c r="WUJ39" s="7"/>
      <c r="WUK39" s="7"/>
      <c r="WUL39" s="7"/>
      <c r="WUM39" s="7"/>
      <c r="WUN39" s="7"/>
      <c r="WUO39" s="7"/>
      <c r="WUP39" s="7"/>
      <c r="WUQ39" s="7"/>
      <c r="WUR39" s="7"/>
      <c r="WUS39" s="7"/>
      <c r="WUT39" s="7"/>
      <c r="WUU39" s="7"/>
      <c r="WUV39" s="7"/>
      <c r="WUW39" s="7"/>
      <c r="WUX39" s="7"/>
      <c r="WUY39" s="7"/>
      <c r="WUZ39" s="7"/>
      <c r="WVA39" s="7"/>
      <c r="WVB39" s="7"/>
      <c r="WVC39" s="7"/>
      <c r="WVD39" s="7"/>
      <c r="WVE39" s="7"/>
      <c r="WVF39" s="7"/>
      <c r="WVG39" s="7"/>
      <c r="WVH39" s="7"/>
      <c r="WVI39" s="7"/>
      <c r="WVJ39" s="7"/>
      <c r="WVK39" s="7"/>
      <c r="WVL39" s="7"/>
      <c r="WVM39" s="7"/>
      <c r="WVN39" s="7"/>
      <c r="WVO39" s="7"/>
      <c r="WVP39" s="7"/>
      <c r="WVQ39" s="7"/>
      <c r="WVR39" s="7"/>
      <c r="WVS39" s="7"/>
      <c r="WVT39" s="7"/>
      <c r="WVU39" s="7"/>
      <c r="WVV39" s="7"/>
      <c r="WVW39" s="7"/>
      <c r="WVX39" s="7"/>
      <c r="WVY39" s="7"/>
      <c r="WVZ39" s="7"/>
      <c r="WWA39" s="7"/>
      <c r="WWB39" s="7"/>
      <c r="WWD39" s="7"/>
      <c r="WWE39" s="7"/>
      <c r="WWF39" s="7"/>
      <c r="WWG39" s="7"/>
      <c r="WWH39" s="7"/>
      <c r="WWI39" s="7"/>
      <c r="WWJ39" s="7"/>
      <c r="WWK39" s="7"/>
      <c r="WWL39" s="7"/>
      <c r="WWM39" s="7"/>
      <c r="WWN39" s="7"/>
      <c r="WWO39" s="7"/>
      <c r="WWP39" s="7"/>
      <c r="WWQ39" s="7"/>
      <c r="WWR39" s="7"/>
      <c r="WWS39" s="7"/>
      <c r="WWT39" s="7"/>
      <c r="WWU39" s="7"/>
      <c r="WWV39" s="7"/>
      <c r="WWW39" s="7"/>
      <c r="WWX39" s="7"/>
      <c r="WWY39" s="7"/>
      <c r="WWZ39" s="7"/>
      <c r="WXA39" s="7"/>
      <c r="WXB39" s="7"/>
      <c r="WXC39" s="7"/>
      <c r="WXD39" s="7"/>
      <c r="WXE39" s="7"/>
      <c r="WXF39" s="7"/>
      <c r="WXG39" s="7"/>
      <c r="WXH39" s="7"/>
      <c r="WXI39" s="7"/>
      <c r="WXJ39" s="7"/>
      <c r="WXK39" s="7"/>
      <c r="WXL39" s="7"/>
      <c r="WXM39" s="7"/>
      <c r="WXN39" s="7"/>
      <c r="WXO39" s="7"/>
      <c r="WXP39" s="7"/>
      <c r="WXQ39" s="7"/>
      <c r="WXR39" s="7"/>
      <c r="WXS39" s="7"/>
      <c r="WXT39" s="7"/>
      <c r="WXU39" s="7"/>
      <c r="WXV39" s="7"/>
      <c r="WXW39" s="7"/>
      <c r="WXX39" s="7"/>
      <c r="WXY39" s="7"/>
      <c r="WXZ39" s="7"/>
      <c r="WYA39" s="7"/>
      <c r="WYB39" s="7"/>
      <c r="WYC39" s="7"/>
      <c r="WYD39" s="7"/>
      <c r="WYE39" s="7"/>
      <c r="WYF39" s="7"/>
      <c r="WYG39" s="7"/>
      <c r="WYH39" s="7"/>
      <c r="WYI39" s="7"/>
      <c r="WYJ39" s="7"/>
      <c r="WYK39" s="7"/>
      <c r="WYL39" s="7"/>
      <c r="WYM39" s="7"/>
      <c r="WYN39" s="7"/>
      <c r="WYO39" s="7"/>
      <c r="WYP39" s="7"/>
      <c r="WYQ39" s="7"/>
      <c r="WYR39" s="7"/>
      <c r="WYS39" s="7"/>
      <c r="WYT39" s="7"/>
      <c r="WYU39" s="7"/>
      <c r="WYV39" s="7"/>
      <c r="WYW39" s="7"/>
      <c r="WYX39" s="7"/>
      <c r="WYY39" s="7"/>
      <c r="WYZ39" s="7"/>
      <c r="WZA39" s="7"/>
      <c r="WZB39" s="7"/>
      <c r="WZC39" s="7"/>
      <c r="WZD39" s="7"/>
      <c r="WZE39" s="7"/>
      <c r="WZF39" s="7"/>
      <c r="WZG39" s="7"/>
      <c r="WZH39" s="7"/>
      <c r="WZI39" s="7"/>
      <c r="WZJ39" s="7"/>
      <c r="WZK39" s="7"/>
      <c r="WZL39" s="7"/>
      <c r="WZM39" s="7"/>
      <c r="WZN39" s="7"/>
      <c r="WZO39" s="7"/>
      <c r="WZP39" s="7"/>
      <c r="WZQ39" s="7"/>
      <c r="WZR39" s="7"/>
      <c r="WZS39" s="7"/>
      <c r="WZT39" s="7"/>
      <c r="WZU39" s="7"/>
      <c r="WZV39" s="7"/>
      <c r="WZW39" s="7"/>
      <c r="WZX39" s="7"/>
      <c r="WZY39" s="7"/>
      <c r="WZZ39" s="7"/>
      <c r="XAA39" s="7"/>
      <c r="XAB39" s="7"/>
      <c r="XAC39" s="7"/>
      <c r="XAD39" s="7"/>
      <c r="XAE39" s="7"/>
      <c r="XAF39" s="7"/>
      <c r="XAG39" s="7"/>
      <c r="XAH39" s="7"/>
      <c r="XAI39" s="7"/>
      <c r="XAJ39" s="7"/>
      <c r="XAK39" s="7"/>
      <c r="XAL39" s="7"/>
      <c r="XAM39" s="7"/>
      <c r="XAN39" s="7"/>
      <c r="XAO39" s="7"/>
      <c r="XAP39" s="7"/>
      <c r="XAQ39" s="7"/>
      <c r="XAR39" s="7"/>
      <c r="XAS39" s="7"/>
      <c r="XAT39" s="7"/>
      <c r="XAU39" s="7"/>
      <c r="XAV39" s="7"/>
      <c r="XAW39" s="7"/>
      <c r="XAX39" s="7"/>
      <c r="XAY39" s="7"/>
      <c r="XAZ39" s="7"/>
      <c r="XBA39" s="7"/>
      <c r="XBB39" s="7"/>
      <c r="XBC39" s="7"/>
      <c r="XBD39" s="7"/>
      <c r="XBE39" s="7"/>
      <c r="XBF39" s="7"/>
      <c r="XBG39" s="7"/>
      <c r="XBH39" s="7"/>
      <c r="XBI39" s="7"/>
      <c r="XBJ39" s="7"/>
      <c r="XBK39" s="7"/>
      <c r="XBL39" s="7"/>
      <c r="XBM39" s="7"/>
      <c r="XBN39" s="7"/>
      <c r="XBO39" s="7"/>
      <c r="XBP39" s="7"/>
      <c r="XBQ39" s="7"/>
      <c r="XBR39" s="7"/>
      <c r="XBS39" s="7"/>
      <c r="XBT39" s="7"/>
      <c r="XBU39" s="7"/>
      <c r="XBV39" s="7"/>
      <c r="XBW39" s="7"/>
      <c r="XBX39" s="7"/>
      <c r="XBY39" s="7"/>
      <c r="XBZ39" s="7"/>
      <c r="XCA39" s="7"/>
      <c r="XCB39" s="7"/>
      <c r="XCC39" s="7"/>
      <c r="XCD39" s="7"/>
      <c r="XCE39" s="7"/>
      <c r="XCF39" s="7"/>
      <c r="XCG39" s="7"/>
      <c r="XCH39" s="7"/>
      <c r="XCI39" s="7"/>
      <c r="XCJ39" s="7"/>
      <c r="XCK39" s="7"/>
      <c r="XCL39" s="7"/>
      <c r="XCM39" s="7"/>
      <c r="XCN39" s="7"/>
      <c r="XCO39" s="7"/>
      <c r="XCP39" s="7"/>
      <c r="XCQ39" s="7"/>
      <c r="XCR39" s="7"/>
      <c r="XCS39" s="7"/>
      <c r="XCT39" s="7"/>
      <c r="XCU39" s="7"/>
      <c r="XCV39" s="7"/>
      <c r="XCW39" s="7"/>
      <c r="XCX39" s="7"/>
      <c r="XCY39" s="7"/>
      <c r="XCZ39" s="7"/>
      <c r="XDA39" s="7"/>
      <c r="XDB39" s="7"/>
      <c r="XDC39" s="7"/>
      <c r="XDD39" s="7"/>
      <c r="XDE39" s="7"/>
      <c r="XDF39" s="7"/>
      <c r="XDG39" s="7"/>
      <c r="XDH39" s="7"/>
      <c r="XDI39" s="7"/>
      <c r="XDJ39" s="7"/>
      <c r="XDK39" s="7"/>
      <c r="XDL39" s="7"/>
      <c r="XDM39" s="7"/>
      <c r="XDN39" s="7"/>
      <c r="XDO39" s="7"/>
      <c r="XDP39" s="7"/>
      <c r="XDQ39" s="7"/>
      <c r="XDR39" s="7"/>
      <c r="XDS39" s="7"/>
      <c r="XDT39" s="7"/>
      <c r="XDU39" s="7"/>
      <c r="XDV39" s="7"/>
      <c r="XDW39" s="7"/>
      <c r="XDX39" s="7"/>
      <c r="XDY39" s="7"/>
      <c r="XDZ39" s="7"/>
      <c r="XEA39" s="7"/>
      <c r="XEB39" s="7"/>
      <c r="XEC39" s="7"/>
      <c r="XED39" s="7"/>
      <c r="XEE39" s="7"/>
      <c r="XEF39" s="7"/>
      <c r="XEG39" s="7"/>
      <c r="XEH39" s="7"/>
      <c r="XEI39" s="7"/>
      <c r="XEJ39" s="7"/>
      <c r="XEK39" s="7"/>
      <c r="XEL39" s="7"/>
      <c r="XEM39" s="7"/>
      <c r="XEN39" s="7"/>
      <c r="XEO39" s="7"/>
      <c r="XEP39" s="7"/>
      <c r="XEQ39" s="7"/>
      <c r="XER39" s="7"/>
      <c r="XES39" s="7"/>
      <c r="XET39" s="7"/>
      <c r="XEU39" s="7"/>
      <c r="XEV39" s="7"/>
      <c r="XEW39" s="7"/>
      <c r="XEX39" s="7"/>
    </row>
    <row r="40" spans="1:16378" x14ac:dyDescent="0.25">
      <c r="A40" s="138">
        <v>36</v>
      </c>
      <c r="B40" s="376">
        <f t="shared" si="60"/>
        <v>156</v>
      </c>
      <c r="C40" s="377" t="str">
        <f t="shared" si="56"/>
        <v>JUNE</v>
      </c>
      <c r="D40" s="138"/>
      <c r="E40" s="167"/>
      <c r="F40" s="377" t="str">
        <f>IF(ISNA(VLOOKUP($J40,ADDRESS!$B$3:$N1359,12,0)),"",VLOOKUP($J40,ADDRESS!$B$3:$N1359,12,0))</f>
        <v>AAAAA0000AST001</v>
      </c>
      <c r="G40" s="377">
        <f>IF(ISNA(VLOOKUP($J40,ADDRESS!$B$3:$N1359,13,0)),"",VLOOKUP($J40,ADDRESS!$B$3:$N1359,13,0))</f>
        <v>0</v>
      </c>
      <c r="H40" s="377">
        <f>IF(ISNA(VLOOKUP($J40,ADDRESS!$B$3:$N1359,10,0)),"",VLOOKUP($J40,ADDRESS!$B$3:$N1359,10,0))</f>
        <v>0</v>
      </c>
      <c r="I40" s="377" t="str">
        <f>IF(ISNA(VLOOKUP($J40,ADDRESS!$B$3:$N1359,11,0)),"",VLOOKUP($J40,ADDRESS!$B$3:$N1359,11,0))</f>
        <v>AAAAA0000A</v>
      </c>
      <c r="J40" s="165" t="s">
        <v>352</v>
      </c>
      <c r="K40" s="168">
        <v>2680</v>
      </c>
      <c r="L40" s="110" t="s">
        <v>302</v>
      </c>
      <c r="M40" s="169"/>
      <c r="N40" s="378">
        <f t="shared" si="31"/>
        <v>0</v>
      </c>
      <c r="O40" s="378">
        <f t="shared" si="32"/>
        <v>0</v>
      </c>
      <c r="P40" s="378">
        <f t="shared" si="33"/>
        <v>0</v>
      </c>
      <c r="Q40" s="378">
        <f t="shared" si="34"/>
        <v>0</v>
      </c>
      <c r="R40" s="378">
        <f t="shared" si="35"/>
        <v>0</v>
      </c>
      <c r="S40" s="378">
        <f t="shared" si="36"/>
        <v>0</v>
      </c>
      <c r="T40" s="378">
        <f t="shared" si="37"/>
        <v>0</v>
      </c>
      <c r="U40" s="378">
        <f t="shared" si="57"/>
        <v>0</v>
      </c>
      <c r="V40" s="378">
        <f>ROUND(IF($L40="STAX @100%",ROUND($K40*$V$4,0),0),0)-1</f>
        <v>330</v>
      </c>
      <c r="W40" s="378">
        <f t="shared" si="40"/>
        <v>0</v>
      </c>
      <c r="X40" s="378">
        <f t="shared" si="41"/>
        <v>0</v>
      </c>
      <c r="Y40" s="378">
        <f t="shared" si="42"/>
        <v>0</v>
      </c>
      <c r="Z40" s="378">
        <f t="shared" si="43"/>
        <v>0</v>
      </c>
      <c r="AA40" s="176">
        <v>13870</v>
      </c>
      <c r="AB40" s="151">
        <f>K40+SUM(N40:AA40)</f>
        <v>16880</v>
      </c>
      <c r="AC40" s="110" t="s">
        <v>313</v>
      </c>
      <c r="AD40" s="177"/>
      <c r="AE40" s="378">
        <f t="shared" si="45"/>
        <v>0</v>
      </c>
      <c r="AF40" s="378">
        <f t="shared" si="46"/>
        <v>338</v>
      </c>
      <c r="AG40" s="378">
        <f t="shared" si="59"/>
        <v>0</v>
      </c>
      <c r="AH40" s="378">
        <f t="shared" si="48"/>
        <v>0</v>
      </c>
      <c r="AI40" s="378">
        <f t="shared" si="61"/>
        <v>0</v>
      </c>
      <c r="AJ40" s="378">
        <f t="shared" si="50"/>
        <v>0</v>
      </c>
      <c r="AK40" s="378">
        <f t="shared" si="51"/>
        <v>0</v>
      </c>
      <c r="AL40" s="378">
        <f t="shared" si="52"/>
        <v>0</v>
      </c>
      <c r="AM40" s="378">
        <f t="shared" si="53"/>
        <v>0</v>
      </c>
      <c r="AN40" s="378">
        <f t="shared" si="54"/>
        <v>0</v>
      </c>
      <c r="AO40" s="151">
        <f t="shared" si="55"/>
        <v>16542</v>
      </c>
      <c r="AP40" s="172">
        <v>41431</v>
      </c>
      <c r="AQ40" s="151"/>
      <c r="AR40" s="110"/>
      <c r="AS40" s="172"/>
      <c r="AT40" s="165"/>
    </row>
    <row r="41" spans="1:16378" x14ac:dyDescent="0.25">
      <c r="A41" s="138">
        <v>37</v>
      </c>
      <c r="B41" s="376">
        <f t="shared" si="60"/>
        <v>156</v>
      </c>
      <c r="C41" s="377" t="str">
        <f t="shared" si="56"/>
        <v>JUNE</v>
      </c>
      <c r="D41" s="138"/>
      <c r="E41" s="167"/>
      <c r="F41" s="377" t="str">
        <f>IF(ISNA(VLOOKUP($J41,ADDRESS!$B$3:$N1360,12,0)),"",VLOOKUP($J41,ADDRESS!$B$3:$N1360,12,0))</f>
        <v>AAAAA0000AST001</v>
      </c>
      <c r="G41" s="377">
        <f>IF(ISNA(VLOOKUP($J41,ADDRESS!$B$3:$N1360,13,0)),"",VLOOKUP($J41,ADDRESS!$B$3:$N1360,13,0))</f>
        <v>0</v>
      </c>
      <c r="H41" s="377">
        <f>IF(ISNA(VLOOKUP($J41,ADDRESS!$B$3:$N1360,10,0)),"",VLOOKUP($J41,ADDRESS!$B$3:$N1360,10,0))</f>
        <v>0</v>
      </c>
      <c r="I41" s="377" t="str">
        <f>IF(ISNA(VLOOKUP($J41,ADDRESS!$B$3:$N1360,11,0)),"",VLOOKUP($J41,ADDRESS!$B$3:$N1360,11,0))</f>
        <v>AAAAA0000A</v>
      </c>
      <c r="J41" s="165" t="s">
        <v>353</v>
      </c>
      <c r="K41" s="168">
        <v>16422</v>
      </c>
      <c r="L41" s="110" t="s">
        <v>310</v>
      </c>
      <c r="M41" s="169"/>
      <c r="N41" s="378">
        <f t="shared" si="31"/>
        <v>0</v>
      </c>
      <c r="O41" s="378">
        <f t="shared" si="32"/>
        <v>0</v>
      </c>
      <c r="P41" s="378">
        <f t="shared" si="33"/>
        <v>0</v>
      </c>
      <c r="Q41" s="378">
        <f t="shared" si="34"/>
        <v>0</v>
      </c>
      <c r="R41" s="378">
        <f t="shared" si="35"/>
        <v>0</v>
      </c>
      <c r="S41" s="378">
        <f t="shared" si="36"/>
        <v>0</v>
      </c>
      <c r="T41" s="378">
        <f t="shared" si="37"/>
        <v>0</v>
      </c>
      <c r="U41" s="378">
        <f t="shared" si="57"/>
        <v>0</v>
      </c>
      <c r="V41" s="378">
        <f t="shared" si="39"/>
        <v>0</v>
      </c>
      <c r="W41" s="378">
        <f>ROUND(IF($L41="STAX @25%",ROUND($K41*$W$4,0),0)*25%,0)-1</f>
        <v>507</v>
      </c>
      <c r="X41" s="378">
        <f>ROUND(W41*3,0)+1</f>
        <v>1522</v>
      </c>
      <c r="Y41" s="378">
        <f t="shared" si="42"/>
        <v>0</v>
      </c>
      <c r="Z41" s="378">
        <f t="shared" si="43"/>
        <v>0</v>
      </c>
      <c r="AA41" s="176">
        <v>-1522</v>
      </c>
      <c r="AB41" s="151">
        <f t="shared" si="44"/>
        <v>16929</v>
      </c>
      <c r="AC41" s="110" t="s">
        <v>311</v>
      </c>
      <c r="AD41" s="177"/>
      <c r="AE41" s="378">
        <f>IF($AC41="TDS194C-N",ROUND($AB41*$AE$4,0),0)+1</f>
        <v>170</v>
      </c>
      <c r="AF41" s="378">
        <f t="shared" si="46"/>
        <v>0</v>
      </c>
      <c r="AG41" s="378">
        <f t="shared" si="59"/>
        <v>0</v>
      </c>
      <c r="AH41" s="378">
        <f t="shared" si="48"/>
        <v>0</v>
      </c>
      <c r="AI41" s="378">
        <f t="shared" si="61"/>
        <v>0</v>
      </c>
      <c r="AJ41" s="378">
        <f t="shared" si="50"/>
        <v>0</v>
      </c>
      <c r="AK41" s="378">
        <f t="shared" si="51"/>
        <v>0</v>
      </c>
      <c r="AL41" s="378">
        <f t="shared" si="52"/>
        <v>0</v>
      </c>
      <c r="AM41" s="378">
        <f t="shared" si="53"/>
        <v>0</v>
      </c>
      <c r="AN41" s="378">
        <f t="shared" si="54"/>
        <v>0</v>
      </c>
      <c r="AO41" s="151">
        <f t="shared" si="55"/>
        <v>16759</v>
      </c>
      <c r="AP41" s="172">
        <v>41431</v>
      </c>
      <c r="AQ41" s="151"/>
      <c r="AR41" s="110"/>
      <c r="AS41" s="172"/>
      <c r="AT41" s="165"/>
    </row>
    <row r="42" spans="1:16378" x14ac:dyDescent="0.25">
      <c r="A42" s="138">
        <v>38</v>
      </c>
      <c r="B42" s="376">
        <f t="shared" si="60"/>
        <v>156</v>
      </c>
      <c r="C42" s="377" t="str">
        <f t="shared" si="56"/>
        <v>JUNE</v>
      </c>
      <c r="D42" s="138"/>
      <c r="E42" s="167"/>
      <c r="F42" s="377" t="str">
        <f>IF(ISNA(VLOOKUP($J42,ADDRESS!$B$3:$N1361,12,0)),"",VLOOKUP($J42,ADDRESS!$B$3:$N1361,12,0))</f>
        <v>AAAAA0000AST001</v>
      </c>
      <c r="G42" s="377">
        <f>IF(ISNA(VLOOKUP($J42,ADDRESS!$B$3:$N1361,13,0)),"",VLOOKUP($J42,ADDRESS!$B$3:$N1361,13,0))</f>
        <v>0</v>
      </c>
      <c r="H42" s="377">
        <f>IF(ISNA(VLOOKUP($J42,ADDRESS!$B$3:$N1361,10,0)),"",VLOOKUP($J42,ADDRESS!$B$3:$N1361,10,0))</f>
        <v>0</v>
      </c>
      <c r="I42" s="377" t="str">
        <f>IF(ISNA(VLOOKUP($J42,ADDRESS!$B$3:$N1361,11,0)),"",VLOOKUP($J42,ADDRESS!$B$3:$N1361,11,0))</f>
        <v>AAAAA0000A</v>
      </c>
      <c r="J42" s="165" t="s">
        <v>354</v>
      </c>
      <c r="K42" s="168">
        <v>60000</v>
      </c>
      <c r="L42" s="110" t="s">
        <v>302</v>
      </c>
      <c r="M42" s="169"/>
      <c r="N42" s="378">
        <f t="shared" si="31"/>
        <v>0</v>
      </c>
      <c r="O42" s="378">
        <f t="shared" si="32"/>
        <v>0</v>
      </c>
      <c r="P42" s="378">
        <f t="shared" si="33"/>
        <v>0</v>
      </c>
      <c r="Q42" s="378">
        <f t="shared" si="34"/>
        <v>0</v>
      </c>
      <c r="R42" s="378">
        <f t="shared" si="35"/>
        <v>0</v>
      </c>
      <c r="S42" s="378">
        <f t="shared" si="36"/>
        <v>0</v>
      </c>
      <c r="T42" s="378">
        <f t="shared" si="37"/>
        <v>0</v>
      </c>
      <c r="U42" s="378">
        <f t="shared" si="57"/>
        <v>0</v>
      </c>
      <c r="V42" s="378">
        <f t="shared" si="39"/>
        <v>7416</v>
      </c>
      <c r="W42" s="378">
        <f t="shared" si="40"/>
        <v>0</v>
      </c>
      <c r="X42" s="378">
        <f t="shared" si="41"/>
        <v>0</v>
      </c>
      <c r="Y42" s="378">
        <f t="shared" si="42"/>
        <v>0</v>
      </c>
      <c r="Z42" s="378">
        <f t="shared" si="43"/>
        <v>0</v>
      </c>
      <c r="AA42" s="176"/>
      <c r="AB42" s="151">
        <f t="shared" si="44"/>
        <v>67416</v>
      </c>
      <c r="AC42" s="110" t="s">
        <v>309</v>
      </c>
      <c r="AD42" s="177"/>
      <c r="AE42" s="378">
        <f t="shared" si="45"/>
        <v>0</v>
      </c>
      <c r="AF42" s="378">
        <f t="shared" si="46"/>
        <v>0</v>
      </c>
      <c r="AG42" s="378">
        <f t="shared" si="59"/>
        <v>0</v>
      </c>
      <c r="AH42" s="378">
        <f t="shared" si="48"/>
        <v>6742</v>
      </c>
      <c r="AI42" s="378">
        <f t="shared" si="61"/>
        <v>0</v>
      </c>
      <c r="AJ42" s="378">
        <f t="shared" si="50"/>
        <v>0</v>
      </c>
      <c r="AK42" s="378">
        <f t="shared" si="51"/>
        <v>0</v>
      </c>
      <c r="AL42" s="378">
        <f t="shared" si="52"/>
        <v>0</v>
      </c>
      <c r="AM42" s="378">
        <f t="shared" si="53"/>
        <v>0</v>
      </c>
      <c r="AN42" s="378">
        <f t="shared" si="54"/>
        <v>0</v>
      </c>
      <c r="AO42" s="151">
        <f t="shared" si="55"/>
        <v>60674</v>
      </c>
      <c r="AP42" s="172">
        <v>41431</v>
      </c>
      <c r="AQ42" s="151"/>
      <c r="AR42" s="110"/>
      <c r="AS42" s="172"/>
      <c r="AT42" s="165"/>
    </row>
    <row r="43" spans="1:16378" x14ac:dyDescent="0.25">
      <c r="A43" s="138">
        <v>39</v>
      </c>
      <c r="B43" s="376">
        <f t="shared" si="60"/>
        <v>157</v>
      </c>
      <c r="C43" s="377" t="str">
        <f t="shared" si="56"/>
        <v>JUNE</v>
      </c>
      <c r="D43" s="138"/>
      <c r="E43" s="167"/>
      <c r="F43" s="377" t="str">
        <f>IF(ISNA(VLOOKUP($J43,ADDRESS!$B$3:$N1362,12,0)),"",VLOOKUP($J43,ADDRESS!$B$3:$N1362,12,0))</f>
        <v>AAAAA0000AST001</v>
      </c>
      <c r="G43" s="377">
        <f>IF(ISNA(VLOOKUP($J43,ADDRESS!$B$3:$N1362,13,0)),"",VLOOKUP($J43,ADDRESS!$B$3:$N1362,13,0))</f>
        <v>0</v>
      </c>
      <c r="H43" s="377">
        <f>IF(ISNA(VLOOKUP($J43,ADDRESS!$B$3:$N1362,10,0)),"",VLOOKUP($J43,ADDRESS!$B$3:$N1362,10,0))</f>
        <v>0</v>
      </c>
      <c r="I43" s="377" t="str">
        <f>IF(ISNA(VLOOKUP($J43,ADDRESS!$B$3:$N1362,11,0)),"",VLOOKUP($J43,ADDRESS!$B$3:$N1362,11,0))</f>
        <v>AAAAA0000A</v>
      </c>
      <c r="J43" s="165" t="s">
        <v>355</v>
      </c>
      <c r="K43" s="168">
        <v>500000</v>
      </c>
      <c r="L43" s="110" t="s">
        <v>302</v>
      </c>
      <c r="M43" s="169"/>
      <c r="N43" s="378">
        <f t="shared" si="31"/>
        <v>0</v>
      </c>
      <c r="O43" s="378">
        <f t="shared" si="32"/>
        <v>0</v>
      </c>
      <c r="P43" s="378">
        <f t="shared" si="33"/>
        <v>0</v>
      </c>
      <c r="Q43" s="378">
        <f t="shared" si="34"/>
        <v>0</v>
      </c>
      <c r="R43" s="378">
        <f t="shared" si="35"/>
        <v>0</v>
      </c>
      <c r="S43" s="378">
        <f t="shared" si="36"/>
        <v>0</v>
      </c>
      <c r="T43" s="378">
        <f t="shared" si="37"/>
        <v>0</v>
      </c>
      <c r="U43" s="378">
        <f t="shared" si="57"/>
        <v>0</v>
      </c>
      <c r="V43" s="378">
        <f t="shared" si="39"/>
        <v>61800</v>
      </c>
      <c r="W43" s="378">
        <f t="shared" si="40"/>
        <v>0</v>
      </c>
      <c r="X43" s="378">
        <f t="shared" si="41"/>
        <v>0</v>
      </c>
      <c r="Y43" s="378">
        <f t="shared" si="42"/>
        <v>0</v>
      </c>
      <c r="Z43" s="378">
        <f t="shared" si="43"/>
        <v>0</v>
      </c>
      <c r="AA43" s="176">
        <v>-20109</v>
      </c>
      <c r="AB43" s="151">
        <f t="shared" si="44"/>
        <v>541691</v>
      </c>
      <c r="AC43" s="110" t="s">
        <v>314</v>
      </c>
      <c r="AD43" s="177"/>
      <c r="AE43" s="378">
        <f t="shared" si="45"/>
        <v>0</v>
      </c>
      <c r="AF43" s="378">
        <f t="shared" si="46"/>
        <v>0</v>
      </c>
      <c r="AG43" s="378">
        <f t="shared" si="59"/>
        <v>0</v>
      </c>
      <c r="AH43" s="378">
        <f t="shared" si="48"/>
        <v>0</v>
      </c>
      <c r="AI43" s="378">
        <f t="shared" si="61"/>
        <v>50000</v>
      </c>
      <c r="AJ43" s="378">
        <f t="shared" si="50"/>
        <v>0</v>
      </c>
      <c r="AK43" s="378">
        <f t="shared" si="51"/>
        <v>0</v>
      </c>
      <c r="AL43" s="378">
        <f t="shared" si="52"/>
        <v>0</v>
      </c>
      <c r="AM43" s="378">
        <f t="shared" si="53"/>
        <v>0</v>
      </c>
      <c r="AN43" s="378">
        <f t="shared" si="54"/>
        <v>0</v>
      </c>
      <c r="AO43" s="151">
        <f t="shared" si="55"/>
        <v>491691</v>
      </c>
      <c r="AP43" s="172">
        <v>41432</v>
      </c>
      <c r="AQ43" s="151"/>
      <c r="AR43" s="110"/>
      <c r="AS43" s="172"/>
      <c r="AT43" s="165"/>
    </row>
    <row r="44" spans="1:16378" x14ac:dyDescent="0.25">
      <c r="A44" s="138">
        <v>40</v>
      </c>
      <c r="B44" s="376">
        <f t="shared" si="60"/>
        <v>157</v>
      </c>
      <c r="C44" s="377" t="str">
        <f t="shared" si="56"/>
        <v>JUNE</v>
      </c>
      <c r="D44" s="138"/>
      <c r="E44" s="167"/>
      <c r="F44" s="377" t="str">
        <f>IF(ISNA(VLOOKUP($J44,ADDRESS!$B$3:$N1363,12,0)),"",VLOOKUP($J44,ADDRESS!$B$3:$N1363,12,0))</f>
        <v>AAAAA0000AST001</v>
      </c>
      <c r="G44" s="377">
        <f>IF(ISNA(VLOOKUP($J44,ADDRESS!$B$3:$N1363,13,0)),"",VLOOKUP($J44,ADDRESS!$B$3:$N1363,13,0))</f>
        <v>0</v>
      </c>
      <c r="H44" s="377">
        <f>IF(ISNA(VLOOKUP($J44,ADDRESS!$B$3:$N1363,10,0)),"",VLOOKUP($J44,ADDRESS!$B$3:$N1363,10,0))</f>
        <v>0</v>
      </c>
      <c r="I44" s="377" t="str">
        <f>IF(ISNA(VLOOKUP($J44,ADDRESS!$B$3:$N1363,11,0)),"",VLOOKUP($J44,ADDRESS!$B$3:$N1363,11,0))</f>
        <v>AAAAA0000A</v>
      </c>
      <c r="J44" s="165" t="s">
        <v>356</v>
      </c>
      <c r="K44" s="168">
        <v>500000</v>
      </c>
      <c r="L44" s="110" t="s">
        <v>302</v>
      </c>
      <c r="M44" s="169"/>
      <c r="N44" s="378">
        <f t="shared" si="31"/>
        <v>0</v>
      </c>
      <c r="O44" s="378">
        <f t="shared" si="32"/>
        <v>0</v>
      </c>
      <c r="P44" s="378">
        <f t="shared" si="33"/>
        <v>0</v>
      </c>
      <c r="Q44" s="378">
        <f t="shared" si="34"/>
        <v>0</v>
      </c>
      <c r="R44" s="378">
        <f t="shared" si="35"/>
        <v>0</v>
      </c>
      <c r="S44" s="378">
        <f t="shared" si="36"/>
        <v>0</v>
      </c>
      <c r="T44" s="378">
        <f t="shared" si="37"/>
        <v>0</v>
      </c>
      <c r="U44" s="378">
        <f t="shared" si="57"/>
        <v>0</v>
      </c>
      <c r="V44" s="378">
        <f t="shared" si="39"/>
        <v>61800</v>
      </c>
      <c r="W44" s="378">
        <f t="shared" si="40"/>
        <v>0</v>
      </c>
      <c r="X44" s="378">
        <f t="shared" si="41"/>
        <v>0</v>
      </c>
      <c r="Y44" s="378">
        <f t="shared" si="42"/>
        <v>0</v>
      </c>
      <c r="Z44" s="378">
        <f t="shared" si="43"/>
        <v>0</v>
      </c>
      <c r="AA44" s="176">
        <v>-20109</v>
      </c>
      <c r="AB44" s="151">
        <f t="shared" si="44"/>
        <v>541691</v>
      </c>
      <c r="AC44" s="110" t="s">
        <v>314</v>
      </c>
      <c r="AD44" s="177"/>
      <c r="AE44" s="378">
        <f t="shared" si="45"/>
        <v>0</v>
      </c>
      <c r="AF44" s="378">
        <f t="shared" si="46"/>
        <v>0</v>
      </c>
      <c r="AG44" s="378">
        <f t="shared" si="59"/>
        <v>0</v>
      </c>
      <c r="AH44" s="378">
        <f t="shared" si="48"/>
        <v>0</v>
      </c>
      <c r="AI44" s="378">
        <f t="shared" si="61"/>
        <v>50000</v>
      </c>
      <c r="AJ44" s="378">
        <f t="shared" si="50"/>
        <v>0</v>
      </c>
      <c r="AK44" s="378">
        <f t="shared" si="51"/>
        <v>0</v>
      </c>
      <c r="AL44" s="378">
        <f t="shared" si="52"/>
        <v>0</v>
      </c>
      <c r="AM44" s="378">
        <f t="shared" si="53"/>
        <v>0</v>
      </c>
      <c r="AN44" s="378">
        <f t="shared" si="54"/>
        <v>0</v>
      </c>
      <c r="AO44" s="151">
        <f t="shared" si="55"/>
        <v>491691</v>
      </c>
      <c r="AP44" s="172">
        <v>41432</v>
      </c>
      <c r="AQ44" s="151"/>
      <c r="AR44" s="110"/>
      <c r="AS44" s="172"/>
      <c r="AT44" s="165"/>
    </row>
    <row r="45" spans="1:16378" x14ac:dyDescent="0.25">
      <c r="A45" s="138">
        <v>41</v>
      </c>
      <c r="B45" s="376">
        <f t="shared" si="60"/>
        <v>157</v>
      </c>
      <c r="C45" s="377" t="str">
        <f t="shared" si="56"/>
        <v>JUNE</v>
      </c>
      <c r="D45" s="138"/>
      <c r="E45" s="167"/>
      <c r="F45" s="377" t="str">
        <f>IF(ISNA(VLOOKUP($J45,ADDRESS!$B$3:$N1364,12,0)),"",VLOOKUP($J45,ADDRESS!$B$3:$N1364,12,0))</f>
        <v>AAAAA0000AST001</v>
      </c>
      <c r="G45" s="377">
        <f>IF(ISNA(VLOOKUP($J45,ADDRESS!$B$3:$N1364,13,0)),"",VLOOKUP($J45,ADDRESS!$B$3:$N1364,13,0))</f>
        <v>0</v>
      </c>
      <c r="H45" s="377">
        <f>IF(ISNA(VLOOKUP($J45,ADDRESS!$B$3:$N1364,10,0)),"",VLOOKUP($J45,ADDRESS!$B$3:$N1364,10,0))</f>
        <v>0</v>
      </c>
      <c r="I45" s="377" t="str">
        <f>IF(ISNA(VLOOKUP($J45,ADDRESS!$B$3:$N1364,11,0)),"",VLOOKUP($J45,ADDRESS!$B$3:$N1364,11,0))</f>
        <v>AAAAA0000A</v>
      </c>
      <c r="J45" s="165" t="s">
        <v>357</v>
      </c>
      <c r="K45" s="168">
        <v>500000</v>
      </c>
      <c r="L45" s="110" t="s">
        <v>302</v>
      </c>
      <c r="M45" s="169"/>
      <c r="N45" s="378">
        <f t="shared" si="31"/>
        <v>0</v>
      </c>
      <c r="O45" s="378">
        <f t="shared" si="32"/>
        <v>0</v>
      </c>
      <c r="P45" s="378">
        <f t="shared" si="33"/>
        <v>0</v>
      </c>
      <c r="Q45" s="378">
        <f t="shared" si="34"/>
        <v>0</v>
      </c>
      <c r="R45" s="378">
        <f t="shared" si="35"/>
        <v>0</v>
      </c>
      <c r="S45" s="378">
        <f t="shared" si="36"/>
        <v>0</v>
      </c>
      <c r="T45" s="378">
        <f t="shared" si="37"/>
        <v>0</v>
      </c>
      <c r="U45" s="378">
        <f t="shared" si="57"/>
        <v>0</v>
      </c>
      <c r="V45" s="378">
        <f t="shared" si="39"/>
        <v>61800</v>
      </c>
      <c r="W45" s="378">
        <f t="shared" si="40"/>
        <v>0</v>
      </c>
      <c r="X45" s="378">
        <f t="shared" si="41"/>
        <v>0</v>
      </c>
      <c r="Y45" s="378">
        <f t="shared" si="42"/>
        <v>0</v>
      </c>
      <c r="Z45" s="378">
        <f t="shared" si="43"/>
        <v>0</v>
      </c>
      <c r="AA45" s="176">
        <v>-20109</v>
      </c>
      <c r="AB45" s="151">
        <f t="shared" si="44"/>
        <v>541691</v>
      </c>
      <c r="AC45" s="110" t="s">
        <v>314</v>
      </c>
      <c r="AD45" s="177"/>
      <c r="AE45" s="378">
        <f t="shared" si="45"/>
        <v>0</v>
      </c>
      <c r="AF45" s="378">
        <f t="shared" si="46"/>
        <v>0</v>
      </c>
      <c r="AG45" s="378">
        <f t="shared" si="59"/>
        <v>0</v>
      </c>
      <c r="AH45" s="378">
        <f t="shared" si="48"/>
        <v>0</v>
      </c>
      <c r="AI45" s="378">
        <f t="shared" si="61"/>
        <v>50000</v>
      </c>
      <c r="AJ45" s="378">
        <f t="shared" si="50"/>
        <v>0</v>
      </c>
      <c r="AK45" s="378">
        <f t="shared" si="51"/>
        <v>0</v>
      </c>
      <c r="AL45" s="378">
        <f t="shared" si="52"/>
        <v>0</v>
      </c>
      <c r="AM45" s="378">
        <f t="shared" si="53"/>
        <v>0</v>
      </c>
      <c r="AN45" s="378">
        <f t="shared" si="54"/>
        <v>0</v>
      </c>
      <c r="AO45" s="151">
        <f t="shared" si="55"/>
        <v>491691</v>
      </c>
      <c r="AP45" s="172">
        <v>41432</v>
      </c>
      <c r="AQ45" s="151"/>
      <c r="AR45" s="110"/>
      <c r="AS45" s="172"/>
      <c r="AT45" s="165"/>
    </row>
    <row r="46" spans="1:16378" x14ac:dyDescent="0.25">
      <c r="A46" s="138">
        <v>42</v>
      </c>
      <c r="B46" s="376">
        <f t="shared" si="60"/>
        <v>157</v>
      </c>
      <c r="C46" s="377" t="str">
        <f t="shared" si="56"/>
        <v>JUNE</v>
      </c>
      <c r="D46" s="138"/>
      <c r="E46" s="167"/>
      <c r="F46" s="356" t="str">
        <f>IF(ISNA(VLOOKUP($J46,ADDRESS!$B$3:$N1365,12,0)),"",VLOOKUP($J46,ADDRESS!$B$3:$N1365,12,0))</f>
        <v>AAAAA0000AST001</v>
      </c>
      <c r="G46" s="356">
        <f>IF(ISNA(VLOOKUP($J46,ADDRESS!$B$3:$N1365,13,0)),"",VLOOKUP($J46,ADDRESS!$B$3:$N1365,13,0))</f>
        <v>0</v>
      </c>
      <c r="H46" s="356">
        <f>IF(ISNA(VLOOKUP($J46,ADDRESS!$B$3:$N1365,10,0)),"",VLOOKUP($J46,ADDRESS!$B$3:$N1365,10,0))</f>
        <v>0</v>
      </c>
      <c r="I46" s="356" t="str">
        <f>IF(ISNA(VLOOKUP($J46,ADDRESS!$B$3:$N1365,11,0)),"",VLOOKUP($J46,ADDRESS!$B$3:$N1365,11,0))</f>
        <v>AAAAA0000A</v>
      </c>
      <c r="J46" s="165" t="s">
        <v>358</v>
      </c>
      <c r="K46" s="168">
        <v>40000</v>
      </c>
      <c r="L46" s="110"/>
      <c r="M46" s="169"/>
      <c r="N46" s="379">
        <f t="shared" si="31"/>
        <v>0</v>
      </c>
      <c r="O46" s="379">
        <f t="shared" si="32"/>
        <v>0</v>
      </c>
      <c r="P46" s="379">
        <f t="shared" si="33"/>
        <v>0</v>
      </c>
      <c r="Q46" s="379">
        <f t="shared" si="34"/>
        <v>0</v>
      </c>
      <c r="R46" s="379">
        <f t="shared" si="35"/>
        <v>0</v>
      </c>
      <c r="S46" s="379">
        <f t="shared" si="36"/>
        <v>0</v>
      </c>
      <c r="T46" s="379">
        <f t="shared" si="37"/>
        <v>0</v>
      </c>
      <c r="U46" s="379">
        <f t="shared" si="57"/>
        <v>0</v>
      </c>
      <c r="V46" s="379">
        <f t="shared" si="39"/>
        <v>0</v>
      </c>
      <c r="W46" s="379">
        <f t="shared" si="40"/>
        <v>0</v>
      </c>
      <c r="X46" s="379">
        <f t="shared" si="41"/>
        <v>0</v>
      </c>
      <c r="Y46" s="379">
        <f t="shared" si="42"/>
        <v>0</v>
      </c>
      <c r="Z46" s="379">
        <f t="shared" si="43"/>
        <v>0</v>
      </c>
      <c r="AA46" s="170"/>
      <c r="AB46" s="151">
        <f t="shared" si="44"/>
        <v>40000</v>
      </c>
      <c r="AC46" s="110" t="s">
        <v>314</v>
      </c>
      <c r="AD46" s="171"/>
      <c r="AE46" s="379">
        <f t="shared" si="45"/>
        <v>0</v>
      </c>
      <c r="AF46" s="379">
        <f t="shared" si="46"/>
        <v>0</v>
      </c>
      <c r="AG46" s="379">
        <f t="shared" si="59"/>
        <v>0</v>
      </c>
      <c r="AH46" s="379">
        <f t="shared" si="48"/>
        <v>0</v>
      </c>
      <c r="AI46" s="379">
        <f t="shared" si="61"/>
        <v>4000</v>
      </c>
      <c r="AJ46" s="379">
        <f t="shared" si="50"/>
        <v>0</v>
      </c>
      <c r="AK46" s="379">
        <f t="shared" si="51"/>
        <v>0</v>
      </c>
      <c r="AL46" s="379">
        <f t="shared" si="52"/>
        <v>0</v>
      </c>
      <c r="AM46" s="379">
        <f t="shared" si="53"/>
        <v>0</v>
      </c>
      <c r="AN46" s="379">
        <f t="shared" si="54"/>
        <v>0</v>
      </c>
      <c r="AO46" s="151">
        <f t="shared" si="55"/>
        <v>36000</v>
      </c>
      <c r="AP46" s="172">
        <v>41432</v>
      </c>
      <c r="AQ46" s="151"/>
      <c r="AR46" s="110"/>
      <c r="AS46" s="172"/>
      <c r="AT46" s="21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  <c r="AMI46" s="7"/>
      <c r="AMJ46" s="7"/>
      <c r="AMK46" s="7"/>
      <c r="AML46" s="7"/>
      <c r="AMM46" s="7"/>
      <c r="AMN46" s="7"/>
      <c r="AMO46" s="7"/>
      <c r="AMP46" s="7"/>
      <c r="AMQ46" s="7"/>
      <c r="AMR46" s="7"/>
      <c r="AMS46" s="7"/>
      <c r="AMT46" s="7"/>
      <c r="AMU46" s="7"/>
      <c r="AMV46" s="7"/>
      <c r="AMW46" s="7"/>
      <c r="AMX46" s="7"/>
      <c r="AMY46" s="7"/>
      <c r="AMZ46" s="7"/>
      <c r="ANA46" s="7"/>
      <c r="ANB46" s="7"/>
      <c r="ANC46" s="7"/>
      <c r="AND46" s="7"/>
      <c r="ANF46" s="7"/>
      <c r="ANG46" s="7"/>
      <c r="ANH46" s="7"/>
      <c r="ANI46" s="7"/>
      <c r="ANJ46" s="7"/>
      <c r="ANK46" s="7"/>
      <c r="ANL46" s="7"/>
      <c r="ANM46" s="7"/>
      <c r="ANN46" s="7"/>
      <c r="ANO46" s="7"/>
      <c r="ANP46" s="7"/>
      <c r="ANQ46" s="7"/>
      <c r="ANR46" s="7"/>
      <c r="ANS46" s="7"/>
      <c r="ANT46" s="7"/>
      <c r="ANU46" s="7"/>
      <c r="ANV46" s="7"/>
      <c r="ANW46" s="7"/>
      <c r="ANX46" s="7"/>
      <c r="ANY46" s="7"/>
      <c r="ANZ46" s="7"/>
      <c r="AOA46" s="7"/>
      <c r="AOB46" s="7"/>
      <c r="AOC46" s="7"/>
      <c r="AOD46" s="7"/>
      <c r="AOE46" s="7"/>
      <c r="AOF46" s="7"/>
      <c r="AOG46" s="7"/>
      <c r="AOH46" s="7"/>
      <c r="AOI46" s="7"/>
      <c r="AOJ46" s="7"/>
      <c r="AOK46" s="7"/>
      <c r="AOL46" s="7"/>
      <c r="AOM46" s="7"/>
      <c r="AON46" s="7"/>
      <c r="AOO46" s="7"/>
      <c r="AOP46" s="7"/>
      <c r="AOQ46" s="7"/>
      <c r="AOR46" s="7"/>
      <c r="AOS46" s="7"/>
      <c r="AOT46" s="7"/>
      <c r="AOU46" s="7"/>
      <c r="AOV46" s="7"/>
      <c r="AOW46" s="7"/>
      <c r="AOX46" s="7"/>
      <c r="AOY46" s="7"/>
      <c r="AOZ46" s="7"/>
      <c r="APA46" s="7"/>
      <c r="APB46" s="7"/>
      <c r="APC46" s="7"/>
      <c r="APD46" s="7"/>
      <c r="APE46" s="7"/>
      <c r="APF46" s="7"/>
      <c r="APG46" s="7"/>
      <c r="APH46" s="7"/>
      <c r="API46" s="7"/>
      <c r="APJ46" s="7"/>
      <c r="APK46" s="7"/>
      <c r="APL46" s="7"/>
      <c r="APM46" s="7"/>
      <c r="APN46" s="7"/>
      <c r="APO46" s="7"/>
      <c r="APP46" s="7"/>
      <c r="APQ46" s="7"/>
      <c r="APR46" s="7"/>
      <c r="APS46" s="7"/>
      <c r="APT46" s="7"/>
      <c r="APU46" s="7"/>
      <c r="APV46" s="7"/>
      <c r="APW46" s="7"/>
      <c r="APX46" s="7"/>
      <c r="APY46" s="7"/>
      <c r="APZ46" s="7"/>
      <c r="AQA46" s="7"/>
      <c r="AQB46" s="7"/>
      <c r="AQC46" s="7"/>
      <c r="AQD46" s="7"/>
      <c r="AQE46" s="7"/>
      <c r="AQF46" s="7"/>
      <c r="AQG46" s="7"/>
      <c r="AQH46" s="7"/>
      <c r="AQI46" s="7"/>
      <c r="AQJ46" s="7"/>
      <c r="AQK46" s="7"/>
      <c r="AQL46" s="7"/>
      <c r="AQM46" s="7"/>
      <c r="AQN46" s="7"/>
      <c r="AQO46" s="7"/>
      <c r="AQP46" s="7"/>
      <c r="AQQ46" s="7"/>
      <c r="AQR46" s="7"/>
      <c r="AQS46" s="7"/>
      <c r="AQT46" s="7"/>
      <c r="AQU46" s="7"/>
      <c r="AQV46" s="7"/>
      <c r="AQW46" s="7"/>
      <c r="AQX46" s="7"/>
      <c r="AQY46" s="7"/>
      <c r="AQZ46" s="7"/>
      <c r="ARA46" s="7"/>
      <c r="ARB46" s="7"/>
      <c r="ARC46" s="7"/>
      <c r="ARD46" s="7"/>
      <c r="ARE46" s="7"/>
      <c r="ARF46" s="7"/>
      <c r="ARG46" s="7"/>
      <c r="ARH46" s="7"/>
      <c r="ARI46" s="7"/>
      <c r="ARJ46" s="7"/>
      <c r="ARK46" s="7"/>
      <c r="ARL46" s="7"/>
      <c r="ARM46" s="7"/>
      <c r="ARN46" s="7"/>
      <c r="ARO46" s="7"/>
      <c r="ARP46" s="7"/>
      <c r="ARQ46" s="7"/>
      <c r="ARR46" s="7"/>
      <c r="ARS46" s="7"/>
      <c r="ART46" s="7"/>
      <c r="ARU46" s="7"/>
      <c r="ARV46" s="7"/>
      <c r="ARW46" s="7"/>
      <c r="ARX46" s="7"/>
      <c r="ARY46" s="7"/>
      <c r="ARZ46" s="7"/>
      <c r="ASA46" s="7"/>
      <c r="ASB46" s="7"/>
      <c r="ASC46" s="7"/>
      <c r="ASD46" s="7"/>
      <c r="ASE46" s="7"/>
      <c r="ASF46" s="7"/>
      <c r="ASG46" s="7"/>
      <c r="ASH46" s="7"/>
      <c r="ASI46" s="7"/>
      <c r="ASJ46" s="7"/>
      <c r="ASK46" s="7"/>
      <c r="ASL46" s="7"/>
      <c r="ASM46" s="7"/>
      <c r="ASN46" s="7"/>
      <c r="ASO46" s="7"/>
      <c r="ASP46" s="7"/>
      <c r="ASQ46" s="7"/>
      <c r="ASR46" s="7"/>
      <c r="ASS46" s="7"/>
      <c r="AST46" s="7"/>
      <c r="ASU46" s="7"/>
      <c r="ASV46" s="7"/>
      <c r="ASW46" s="7"/>
      <c r="ASX46" s="7"/>
      <c r="ASY46" s="7"/>
      <c r="ASZ46" s="7"/>
      <c r="ATA46" s="7"/>
      <c r="ATB46" s="7"/>
      <c r="ATC46" s="7"/>
      <c r="ATD46" s="7"/>
      <c r="ATE46" s="7"/>
      <c r="ATF46" s="7"/>
      <c r="ATG46" s="7"/>
      <c r="ATH46" s="7"/>
      <c r="ATI46" s="7"/>
      <c r="ATJ46" s="7"/>
      <c r="ATK46" s="7"/>
      <c r="ATL46" s="7"/>
      <c r="ATM46" s="7"/>
      <c r="ATN46" s="7"/>
      <c r="ATO46" s="7"/>
      <c r="ATP46" s="7"/>
      <c r="ATQ46" s="7"/>
      <c r="ATR46" s="7"/>
      <c r="ATS46" s="7"/>
      <c r="ATT46" s="7"/>
      <c r="ATU46" s="7"/>
      <c r="ATV46" s="7"/>
      <c r="ATW46" s="7"/>
      <c r="ATX46" s="7"/>
      <c r="ATY46" s="7"/>
      <c r="ATZ46" s="7"/>
      <c r="AUA46" s="7"/>
      <c r="AUB46" s="7"/>
      <c r="AUC46" s="7"/>
      <c r="AUD46" s="7"/>
      <c r="AUE46" s="7"/>
      <c r="AUF46" s="7"/>
      <c r="AUG46" s="7"/>
      <c r="AUH46" s="7"/>
      <c r="AUI46" s="7"/>
      <c r="AUJ46" s="7"/>
      <c r="AUK46" s="7"/>
      <c r="AUL46" s="7"/>
      <c r="AUM46" s="7"/>
      <c r="AUN46" s="7"/>
      <c r="AUO46" s="7"/>
      <c r="AUP46" s="7"/>
      <c r="AUQ46" s="7"/>
      <c r="AUR46" s="7"/>
      <c r="AUS46" s="7"/>
      <c r="AUT46" s="7"/>
      <c r="AUU46" s="7"/>
      <c r="AUV46" s="7"/>
      <c r="AUW46" s="7"/>
      <c r="AUX46" s="7"/>
      <c r="AUY46" s="7"/>
      <c r="AUZ46" s="7"/>
      <c r="AVA46" s="7"/>
      <c r="AVB46" s="7"/>
      <c r="AVC46" s="7"/>
      <c r="AVD46" s="7"/>
      <c r="AVE46" s="7"/>
      <c r="AVF46" s="7"/>
      <c r="AVG46" s="7"/>
      <c r="AVH46" s="7"/>
      <c r="AVI46" s="7"/>
      <c r="AVJ46" s="7"/>
      <c r="AVK46" s="7"/>
      <c r="AVL46" s="7"/>
      <c r="AVM46" s="7"/>
      <c r="AVN46" s="7"/>
      <c r="AVO46" s="7"/>
      <c r="AVP46" s="7"/>
      <c r="AVQ46" s="7"/>
      <c r="AVR46" s="7"/>
      <c r="AVS46" s="7"/>
      <c r="AVT46" s="7"/>
      <c r="AVU46" s="7"/>
      <c r="AVV46" s="7"/>
      <c r="AVW46" s="7"/>
      <c r="AVX46" s="7"/>
      <c r="AVY46" s="7"/>
      <c r="AVZ46" s="7"/>
      <c r="AWA46" s="7"/>
      <c r="AWB46" s="7"/>
      <c r="AWC46" s="7"/>
      <c r="AWD46" s="7"/>
      <c r="AWE46" s="7"/>
      <c r="AWF46" s="7"/>
      <c r="AWG46" s="7"/>
      <c r="AWH46" s="7"/>
      <c r="AWI46" s="7"/>
      <c r="AWJ46" s="7"/>
      <c r="AWK46" s="7"/>
      <c r="AWL46" s="7"/>
      <c r="AWM46" s="7"/>
      <c r="AWN46" s="7"/>
      <c r="AWO46" s="7"/>
      <c r="AWP46" s="7"/>
      <c r="AWQ46" s="7"/>
      <c r="AWR46" s="7"/>
      <c r="AWS46" s="7"/>
      <c r="AWT46" s="7"/>
      <c r="AWU46" s="7"/>
      <c r="AWV46" s="7"/>
      <c r="AWW46" s="7"/>
      <c r="AWX46" s="7"/>
      <c r="AWY46" s="7"/>
      <c r="AWZ46" s="7"/>
      <c r="AXB46" s="7"/>
      <c r="AXC46" s="7"/>
      <c r="AXD46" s="7"/>
      <c r="AXE46" s="7"/>
      <c r="AXF46" s="7"/>
      <c r="AXG46" s="7"/>
      <c r="AXH46" s="7"/>
      <c r="AXI46" s="7"/>
      <c r="AXJ46" s="7"/>
      <c r="AXK46" s="7"/>
      <c r="AXL46" s="7"/>
      <c r="AXM46" s="7"/>
      <c r="AXN46" s="7"/>
      <c r="AXO46" s="7"/>
      <c r="AXP46" s="7"/>
      <c r="AXQ46" s="7"/>
      <c r="AXR46" s="7"/>
      <c r="AXS46" s="7"/>
      <c r="AXT46" s="7"/>
      <c r="AXU46" s="7"/>
      <c r="AXV46" s="7"/>
      <c r="AXW46" s="7"/>
      <c r="AXX46" s="7"/>
      <c r="AXY46" s="7"/>
      <c r="AXZ46" s="7"/>
      <c r="AYA46" s="7"/>
      <c r="AYB46" s="7"/>
      <c r="AYC46" s="7"/>
      <c r="AYD46" s="7"/>
      <c r="AYE46" s="7"/>
      <c r="AYF46" s="7"/>
      <c r="AYG46" s="7"/>
      <c r="AYH46" s="7"/>
      <c r="AYI46" s="7"/>
      <c r="AYJ46" s="7"/>
      <c r="AYK46" s="7"/>
      <c r="AYL46" s="7"/>
      <c r="AYM46" s="7"/>
      <c r="AYN46" s="7"/>
      <c r="AYO46" s="7"/>
      <c r="AYP46" s="7"/>
      <c r="AYQ46" s="7"/>
      <c r="AYR46" s="7"/>
      <c r="AYS46" s="7"/>
      <c r="AYT46" s="7"/>
      <c r="AYU46" s="7"/>
      <c r="AYV46" s="7"/>
      <c r="AYW46" s="7"/>
      <c r="AYX46" s="7"/>
      <c r="AYY46" s="7"/>
      <c r="AYZ46" s="7"/>
      <c r="AZA46" s="7"/>
      <c r="AZB46" s="7"/>
      <c r="AZC46" s="7"/>
      <c r="AZD46" s="7"/>
      <c r="AZE46" s="7"/>
      <c r="AZF46" s="7"/>
      <c r="AZG46" s="7"/>
      <c r="AZH46" s="7"/>
      <c r="AZI46" s="7"/>
      <c r="AZJ46" s="7"/>
      <c r="AZK46" s="7"/>
      <c r="AZL46" s="7"/>
      <c r="AZM46" s="7"/>
      <c r="AZN46" s="7"/>
      <c r="AZO46" s="7"/>
      <c r="AZP46" s="7"/>
      <c r="AZQ46" s="7"/>
      <c r="AZR46" s="7"/>
      <c r="AZS46" s="7"/>
      <c r="AZT46" s="7"/>
      <c r="AZU46" s="7"/>
      <c r="AZV46" s="7"/>
      <c r="AZW46" s="7"/>
      <c r="AZX46" s="7"/>
      <c r="AZY46" s="7"/>
      <c r="AZZ46" s="7"/>
      <c r="BAA46" s="7"/>
      <c r="BAB46" s="7"/>
      <c r="BAC46" s="7"/>
      <c r="BAD46" s="7"/>
      <c r="BAE46" s="7"/>
      <c r="BAF46" s="7"/>
      <c r="BAG46" s="7"/>
      <c r="BAH46" s="7"/>
      <c r="BAI46" s="7"/>
      <c r="BAJ46" s="7"/>
      <c r="BAK46" s="7"/>
      <c r="BAL46" s="7"/>
      <c r="BAM46" s="7"/>
      <c r="BAN46" s="7"/>
      <c r="BAO46" s="7"/>
      <c r="BAP46" s="7"/>
      <c r="BAQ46" s="7"/>
      <c r="BAR46" s="7"/>
      <c r="BAS46" s="7"/>
      <c r="BAT46" s="7"/>
      <c r="BAU46" s="7"/>
      <c r="BAV46" s="7"/>
      <c r="BAW46" s="7"/>
      <c r="BAX46" s="7"/>
      <c r="BAY46" s="7"/>
      <c r="BAZ46" s="7"/>
      <c r="BBA46" s="7"/>
      <c r="BBB46" s="7"/>
      <c r="BBC46" s="7"/>
      <c r="BBD46" s="7"/>
      <c r="BBE46" s="7"/>
      <c r="BBF46" s="7"/>
      <c r="BBG46" s="7"/>
      <c r="BBH46" s="7"/>
      <c r="BBI46" s="7"/>
      <c r="BBJ46" s="7"/>
      <c r="BBK46" s="7"/>
      <c r="BBL46" s="7"/>
      <c r="BBM46" s="7"/>
      <c r="BBN46" s="7"/>
      <c r="BBO46" s="7"/>
      <c r="BBP46" s="7"/>
      <c r="BBQ46" s="7"/>
      <c r="BBR46" s="7"/>
      <c r="BBS46" s="7"/>
      <c r="BBT46" s="7"/>
      <c r="BBU46" s="7"/>
      <c r="BBV46" s="7"/>
      <c r="BBW46" s="7"/>
      <c r="BBX46" s="7"/>
      <c r="BBY46" s="7"/>
      <c r="BBZ46" s="7"/>
      <c r="BCA46" s="7"/>
      <c r="BCB46" s="7"/>
      <c r="BCC46" s="7"/>
      <c r="BCD46" s="7"/>
      <c r="BCE46" s="7"/>
      <c r="BCF46" s="7"/>
      <c r="BCG46" s="7"/>
      <c r="BCH46" s="7"/>
      <c r="BCI46" s="7"/>
      <c r="BCJ46" s="7"/>
      <c r="BCK46" s="7"/>
      <c r="BCL46" s="7"/>
      <c r="BCM46" s="7"/>
      <c r="BCN46" s="7"/>
      <c r="BCO46" s="7"/>
      <c r="BCP46" s="7"/>
      <c r="BCQ46" s="7"/>
      <c r="BCR46" s="7"/>
      <c r="BCS46" s="7"/>
      <c r="BCT46" s="7"/>
      <c r="BCU46" s="7"/>
      <c r="BCV46" s="7"/>
      <c r="BCW46" s="7"/>
      <c r="BCX46" s="7"/>
      <c r="BCY46" s="7"/>
      <c r="BCZ46" s="7"/>
      <c r="BDA46" s="7"/>
      <c r="BDB46" s="7"/>
      <c r="BDC46" s="7"/>
      <c r="BDD46" s="7"/>
      <c r="BDE46" s="7"/>
      <c r="BDF46" s="7"/>
      <c r="BDG46" s="7"/>
      <c r="BDH46" s="7"/>
      <c r="BDI46" s="7"/>
      <c r="BDJ46" s="7"/>
      <c r="BDK46" s="7"/>
      <c r="BDL46" s="7"/>
      <c r="BDM46" s="7"/>
      <c r="BDN46" s="7"/>
      <c r="BDO46" s="7"/>
      <c r="BDP46" s="7"/>
      <c r="BDQ46" s="7"/>
      <c r="BDR46" s="7"/>
      <c r="BDS46" s="7"/>
      <c r="BDT46" s="7"/>
      <c r="BDU46" s="7"/>
      <c r="BDV46" s="7"/>
      <c r="BDW46" s="7"/>
      <c r="BDX46" s="7"/>
      <c r="BDY46" s="7"/>
      <c r="BDZ46" s="7"/>
      <c r="BEA46" s="7"/>
      <c r="BEB46" s="7"/>
      <c r="BEC46" s="7"/>
      <c r="BED46" s="7"/>
      <c r="BEE46" s="7"/>
      <c r="BEF46" s="7"/>
      <c r="BEG46" s="7"/>
      <c r="BEH46" s="7"/>
      <c r="BEI46" s="7"/>
      <c r="BEJ46" s="7"/>
      <c r="BEK46" s="7"/>
      <c r="BEL46" s="7"/>
      <c r="BEM46" s="7"/>
      <c r="BEN46" s="7"/>
      <c r="BEO46" s="7"/>
      <c r="BEP46" s="7"/>
      <c r="BEQ46" s="7"/>
      <c r="BER46" s="7"/>
      <c r="BES46" s="7"/>
      <c r="BET46" s="7"/>
      <c r="BEU46" s="7"/>
      <c r="BEV46" s="7"/>
      <c r="BEW46" s="7"/>
      <c r="BEX46" s="7"/>
      <c r="BEY46" s="7"/>
      <c r="BEZ46" s="7"/>
      <c r="BFA46" s="7"/>
      <c r="BFB46" s="7"/>
      <c r="BFC46" s="7"/>
      <c r="BFD46" s="7"/>
      <c r="BFE46" s="7"/>
      <c r="BFF46" s="7"/>
      <c r="BFG46" s="7"/>
      <c r="BFH46" s="7"/>
      <c r="BFI46" s="7"/>
      <c r="BFJ46" s="7"/>
      <c r="BFK46" s="7"/>
      <c r="BFL46" s="7"/>
      <c r="BFM46" s="7"/>
      <c r="BFN46" s="7"/>
      <c r="BFO46" s="7"/>
      <c r="BFP46" s="7"/>
      <c r="BFQ46" s="7"/>
      <c r="BFR46" s="7"/>
      <c r="BFS46" s="7"/>
      <c r="BFT46" s="7"/>
      <c r="BFU46" s="7"/>
      <c r="BFV46" s="7"/>
      <c r="BFW46" s="7"/>
      <c r="BFX46" s="7"/>
      <c r="BFY46" s="7"/>
      <c r="BFZ46" s="7"/>
      <c r="BGA46" s="7"/>
      <c r="BGB46" s="7"/>
      <c r="BGC46" s="7"/>
      <c r="BGD46" s="7"/>
      <c r="BGE46" s="7"/>
      <c r="BGF46" s="7"/>
      <c r="BGG46" s="7"/>
      <c r="BGH46" s="7"/>
      <c r="BGI46" s="7"/>
      <c r="BGJ46" s="7"/>
      <c r="BGK46" s="7"/>
      <c r="BGL46" s="7"/>
      <c r="BGM46" s="7"/>
      <c r="BGN46" s="7"/>
      <c r="BGO46" s="7"/>
      <c r="BGP46" s="7"/>
      <c r="BGQ46" s="7"/>
      <c r="BGR46" s="7"/>
      <c r="BGS46" s="7"/>
      <c r="BGT46" s="7"/>
      <c r="BGU46" s="7"/>
      <c r="BGV46" s="7"/>
      <c r="BGX46" s="7"/>
      <c r="BGY46" s="7"/>
      <c r="BGZ46" s="7"/>
      <c r="BHA46" s="7"/>
      <c r="BHB46" s="7"/>
      <c r="BHC46" s="7"/>
      <c r="BHD46" s="7"/>
      <c r="BHE46" s="7"/>
      <c r="BHF46" s="7"/>
      <c r="BHG46" s="7"/>
      <c r="BHH46" s="7"/>
      <c r="BHI46" s="7"/>
      <c r="BHJ46" s="7"/>
      <c r="BHK46" s="7"/>
      <c r="BHL46" s="7"/>
      <c r="BHM46" s="7"/>
      <c r="BHN46" s="7"/>
      <c r="BHO46" s="7"/>
      <c r="BHP46" s="7"/>
      <c r="BHQ46" s="7"/>
      <c r="BHR46" s="7"/>
      <c r="BHS46" s="7"/>
      <c r="BHT46" s="7"/>
      <c r="BHU46" s="7"/>
      <c r="BHV46" s="7"/>
      <c r="BHW46" s="7"/>
      <c r="BHX46" s="7"/>
      <c r="BHY46" s="7"/>
      <c r="BHZ46" s="7"/>
      <c r="BIA46" s="7"/>
      <c r="BIB46" s="7"/>
      <c r="BIC46" s="7"/>
      <c r="BID46" s="7"/>
      <c r="BIE46" s="7"/>
      <c r="BIF46" s="7"/>
      <c r="BIG46" s="7"/>
      <c r="BIH46" s="7"/>
      <c r="BII46" s="7"/>
      <c r="BIJ46" s="7"/>
      <c r="BIK46" s="7"/>
      <c r="BIL46" s="7"/>
      <c r="BIM46" s="7"/>
      <c r="BIN46" s="7"/>
      <c r="BIO46" s="7"/>
      <c r="BIP46" s="7"/>
      <c r="BIQ46" s="7"/>
      <c r="BIR46" s="7"/>
      <c r="BIS46" s="7"/>
      <c r="BIT46" s="7"/>
      <c r="BIU46" s="7"/>
      <c r="BIV46" s="7"/>
      <c r="BIW46" s="7"/>
      <c r="BIX46" s="7"/>
      <c r="BIY46" s="7"/>
      <c r="BIZ46" s="7"/>
      <c r="BJA46" s="7"/>
      <c r="BJB46" s="7"/>
      <c r="BJC46" s="7"/>
      <c r="BJD46" s="7"/>
      <c r="BJE46" s="7"/>
      <c r="BJF46" s="7"/>
      <c r="BJG46" s="7"/>
      <c r="BJH46" s="7"/>
      <c r="BJI46" s="7"/>
      <c r="BJJ46" s="7"/>
      <c r="BJK46" s="7"/>
      <c r="BJL46" s="7"/>
      <c r="BJM46" s="7"/>
      <c r="BJN46" s="7"/>
      <c r="BJO46" s="7"/>
      <c r="BJP46" s="7"/>
      <c r="BJQ46" s="7"/>
      <c r="BJR46" s="7"/>
      <c r="BJS46" s="7"/>
      <c r="BJT46" s="7"/>
      <c r="BJU46" s="7"/>
      <c r="BJV46" s="7"/>
      <c r="BJW46" s="7"/>
      <c r="BJX46" s="7"/>
      <c r="BJY46" s="7"/>
      <c r="BJZ46" s="7"/>
      <c r="BKA46" s="7"/>
      <c r="BKB46" s="7"/>
      <c r="BKC46" s="7"/>
      <c r="BKD46" s="7"/>
      <c r="BKE46" s="7"/>
      <c r="BKF46" s="7"/>
      <c r="BKG46" s="7"/>
      <c r="BKH46" s="7"/>
      <c r="BKI46" s="7"/>
      <c r="BKJ46" s="7"/>
      <c r="BKK46" s="7"/>
      <c r="BKL46" s="7"/>
      <c r="BKM46" s="7"/>
      <c r="BKN46" s="7"/>
      <c r="BKO46" s="7"/>
      <c r="BKP46" s="7"/>
      <c r="BKQ46" s="7"/>
      <c r="BKR46" s="7"/>
      <c r="BKS46" s="7"/>
      <c r="BKT46" s="7"/>
      <c r="BKU46" s="7"/>
      <c r="BKV46" s="7"/>
      <c r="BKW46" s="7"/>
      <c r="BKX46" s="7"/>
      <c r="BKY46" s="7"/>
      <c r="BKZ46" s="7"/>
      <c r="BLA46" s="7"/>
      <c r="BLB46" s="7"/>
      <c r="BLC46" s="7"/>
      <c r="BLD46" s="7"/>
      <c r="BLE46" s="7"/>
      <c r="BLF46" s="7"/>
      <c r="BLG46" s="7"/>
      <c r="BLH46" s="7"/>
      <c r="BLI46" s="7"/>
      <c r="BLJ46" s="7"/>
      <c r="BLK46" s="7"/>
      <c r="BLL46" s="7"/>
      <c r="BLM46" s="7"/>
      <c r="BLN46" s="7"/>
      <c r="BLO46" s="7"/>
      <c r="BLP46" s="7"/>
      <c r="BLQ46" s="7"/>
      <c r="BLR46" s="7"/>
      <c r="BLS46" s="7"/>
      <c r="BLT46" s="7"/>
      <c r="BLU46" s="7"/>
      <c r="BLV46" s="7"/>
      <c r="BLW46" s="7"/>
      <c r="BLX46" s="7"/>
      <c r="BLY46" s="7"/>
      <c r="BLZ46" s="7"/>
      <c r="BMA46" s="7"/>
      <c r="BMB46" s="7"/>
      <c r="BMC46" s="7"/>
      <c r="BMD46" s="7"/>
      <c r="BME46" s="7"/>
      <c r="BMF46" s="7"/>
      <c r="BMG46" s="7"/>
      <c r="BMH46" s="7"/>
      <c r="BMI46" s="7"/>
      <c r="BMJ46" s="7"/>
      <c r="BMK46" s="7"/>
      <c r="BML46" s="7"/>
      <c r="BMM46" s="7"/>
      <c r="BMN46" s="7"/>
      <c r="BMO46" s="7"/>
      <c r="BMP46" s="7"/>
      <c r="BMQ46" s="7"/>
      <c r="BMR46" s="7"/>
      <c r="BMS46" s="7"/>
      <c r="BMT46" s="7"/>
      <c r="BMU46" s="7"/>
      <c r="BMV46" s="7"/>
      <c r="BMW46" s="7"/>
      <c r="BMX46" s="7"/>
      <c r="BMY46" s="7"/>
      <c r="BMZ46" s="7"/>
      <c r="BNA46" s="7"/>
      <c r="BNB46" s="7"/>
      <c r="BNC46" s="7"/>
      <c r="BND46" s="7"/>
      <c r="BNE46" s="7"/>
      <c r="BNF46" s="7"/>
      <c r="BNG46" s="7"/>
      <c r="BNH46" s="7"/>
      <c r="BNI46" s="7"/>
      <c r="BNJ46" s="7"/>
      <c r="BNK46" s="7"/>
      <c r="BNL46" s="7"/>
      <c r="BNM46" s="7"/>
      <c r="BNN46" s="7"/>
      <c r="BNO46" s="7"/>
      <c r="BNP46" s="7"/>
      <c r="BNQ46" s="7"/>
      <c r="BNR46" s="7"/>
      <c r="BNS46" s="7"/>
      <c r="BNT46" s="7"/>
      <c r="BNU46" s="7"/>
      <c r="BNV46" s="7"/>
      <c r="BNW46" s="7"/>
      <c r="BNX46" s="7"/>
      <c r="BNY46" s="7"/>
      <c r="BNZ46" s="7"/>
      <c r="BOA46" s="7"/>
      <c r="BOB46" s="7"/>
      <c r="BOC46" s="7"/>
      <c r="BOD46" s="7"/>
      <c r="BOE46" s="7"/>
      <c r="BOF46" s="7"/>
      <c r="BOG46" s="7"/>
      <c r="BOH46" s="7"/>
      <c r="BOI46" s="7"/>
      <c r="BOJ46" s="7"/>
      <c r="BOK46" s="7"/>
      <c r="BOL46" s="7"/>
      <c r="BOM46" s="7"/>
      <c r="BON46" s="7"/>
      <c r="BOO46" s="7"/>
      <c r="BOP46" s="7"/>
      <c r="BOQ46" s="7"/>
      <c r="BOR46" s="7"/>
      <c r="BOS46" s="7"/>
      <c r="BOT46" s="7"/>
      <c r="BOU46" s="7"/>
      <c r="BOV46" s="7"/>
      <c r="BOW46" s="7"/>
      <c r="BOX46" s="7"/>
      <c r="BOY46" s="7"/>
      <c r="BOZ46" s="7"/>
      <c r="BPA46" s="7"/>
      <c r="BPB46" s="7"/>
      <c r="BPC46" s="7"/>
      <c r="BPD46" s="7"/>
      <c r="BPE46" s="7"/>
      <c r="BPF46" s="7"/>
      <c r="BPG46" s="7"/>
      <c r="BPH46" s="7"/>
      <c r="BPI46" s="7"/>
      <c r="BPJ46" s="7"/>
      <c r="BPK46" s="7"/>
      <c r="BPL46" s="7"/>
      <c r="BPM46" s="7"/>
      <c r="BPN46" s="7"/>
      <c r="BPO46" s="7"/>
      <c r="BPP46" s="7"/>
      <c r="BPQ46" s="7"/>
      <c r="BPR46" s="7"/>
      <c r="BPS46" s="7"/>
      <c r="BPT46" s="7"/>
      <c r="BPU46" s="7"/>
      <c r="BPV46" s="7"/>
      <c r="BPW46" s="7"/>
      <c r="BPX46" s="7"/>
      <c r="BPY46" s="7"/>
      <c r="BPZ46" s="7"/>
      <c r="BQA46" s="7"/>
      <c r="BQB46" s="7"/>
      <c r="BQC46" s="7"/>
      <c r="BQD46" s="7"/>
      <c r="BQE46" s="7"/>
      <c r="BQF46" s="7"/>
      <c r="BQG46" s="7"/>
      <c r="BQH46" s="7"/>
      <c r="BQI46" s="7"/>
      <c r="BQJ46" s="7"/>
      <c r="BQK46" s="7"/>
      <c r="BQL46" s="7"/>
      <c r="BQM46" s="7"/>
      <c r="BQN46" s="7"/>
      <c r="BQO46" s="7"/>
      <c r="BQP46" s="7"/>
      <c r="BQQ46" s="7"/>
      <c r="BQR46" s="7"/>
      <c r="BQT46" s="7"/>
      <c r="BQU46" s="7"/>
      <c r="BQV46" s="7"/>
      <c r="BQW46" s="7"/>
      <c r="BQX46" s="7"/>
      <c r="BQY46" s="7"/>
      <c r="BQZ46" s="7"/>
      <c r="BRA46" s="7"/>
      <c r="BRB46" s="7"/>
      <c r="BRC46" s="7"/>
      <c r="BRD46" s="7"/>
      <c r="BRE46" s="7"/>
      <c r="BRF46" s="7"/>
      <c r="BRG46" s="7"/>
      <c r="BRH46" s="7"/>
      <c r="BRI46" s="7"/>
      <c r="BRJ46" s="7"/>
      <c r="BRK46" s="7"/>
      <c r="BRL46" s="7"/>
      <c r="BRM46" s="7"/>
      <c r="BRN46" s="7"/>
      <c r="BRO46" s="7"/>
      <c r="BRP46" s="7"/>
      <c r="BRQ46" s="7"/>
      <c r="BRR46" s="7"/>
      <c r="BRS46" s="7"/>
      <c r="BRT46" s="7"/>
      <c r="BRU46" s="7"/>
      <c r="BRV46" s="7"/>
      <c r="BRW46" s="7"/>
      <c r="BRX46" s="7"/>
      <c r="BRY46" s="7"/>
      <c r="BRZ46" s="7"/>
      <c r="BSA46" s="7"/>
      <c r="BSB46" s="7"/>
      <c r="BSC46" s="7"/>
      <c r="BSD46" s="7"/>
      <c r="BSE46" s="7"/>
      <c r="BSF46" s="7"/>
      <c r="BSG46" s="7"/>
      <c r="BSH46" s="7"/>
      <c r="BSI46" s="7"/>
      <c r="BSJ46" s="7"/>
      <c r="BSK46" s="7"/>
      <c r="BSL46" s="7"/>
      <c r="BSM46" s="7"/>
      <c r="BSN46" s="7"/>
      <c r="BSO46" s="7"/>
      <c r="BSP46" s="7"/>
      <c r="BSQ46" s="7"/>
      <c r="BSR46" s="7"/>
      <c r="BSS46" s="7"/>
      <c r="BST46" s="7"/>
      <c r="BSU46" s="7"/>
      <c r="BSV46" s="7"/>
      <c r="BSW46" s="7"/>
      <c r="BSX46" s="7"/>
      <c r="BSY46" s="7"/>
      <c r="BSZ46" s="7"/>
      <c r="BTA46" s="7"/>
      <c r="BTB46" s="7"/>
      <c r="BTC46" s="7"/>
      <c r="BTD46" s="7"/>
      <c r="BTE46" s="7"/>
      <c r="BTF46" s="7"/>
      <c r="BTG46" s="7"/>
      <c r="BTH46" s="7"/>
      <c r="BTI46" s="7"/>
      <c r="BTJ46" s="7"/>
      <c r="BTK46" s="7"/>
      <c r="BTL46" s="7"/>
      <c r="BTM46" s="7"/>
      <c r="BTN46" s="7"/>
      <c r="BTO46" s="7"/>
      <c r="BTP46" s="7"/>
      <c r="BTQ46" s="7"/>
      <c r="BTR46" s="7"/>
      <c r="BTS46" s="7"/>
      <c r="BTT46" s="7"/>
      <c r="BTU46" s="7"/>
      <c r="BTV46" s="7"/>
      <c r="BTW46" s="7"/>
      <c r="BTX46" s="7"/>
      <c r="BTY46" s="7"/>
      <c r="BTZ46" s="7"/>
      <c r="BUA46" s="7"/>
      <c r="BUB46" s="7"/>
      <c r="BUC46" s="7"/>
      <c r="BUD46" s="7"/>
      <c r="BUE46" s="7"/>
      <c r="BUF46" s="7"/>
      <c r="BUG46" s="7"/>
      <c r="BUH46" s="7"/>
      <c r="BUI46" s="7"/>
      <c r="BUJ46" s="7"/>
      <c r="BUK46" s="7"/>
      <c r="BUL46" s="7"/>
      <c r="BUM46" s="7"/>
      <c r="BUN46" s="7"/>
      <c r="BUO46" s="7"/>
      <c r="BUP46" s="7"/>
      <c r="BUQ46" s="7"/>
      <c r="BUR46" s="7"/>
      <c r="BUS46" s="7"/>
      <c r="BUT46" s="7"/>
      <c r="BUU46" s="7"/>
      <c r="BUV46" s="7"/>
      <c r="BUW46" s="7"/>
      <c r="BUX46" s="7"/>
      <c r="BUY46" s="7"/>
      <c r="BUZ46" s="7"/>
      <c r="BVA46" s="7"/>
      <c r="BVB46" s="7"/>
      <c r="BVC46" s="7"/>
      <c r="BVD46" s="7"/>
      <c r="BVE46" s="7"/>
      <c r="BVF46" s="7"/>
      <c r="BVG46" s="7"/>
      <c r="BVH46" s="7"/>
      <c r="BVI46" s="7"/>
      <c r="BVJ46" s="7"/>
      <c r="BVK46" s="7"/>
      <c r="BVL46" s="7"/>
      <c r="BVM46" s="7"/>
      <c r="BVN46" s="7"/>
      <c r="BVO46" s="7"/>
      <c r="BVP46" s="7"/>
      <c r="BVQ46" s="7"/>
      <c r="BVR46" s="7"/>
      <c r="BVS46" s="7"/>
      <c r="BVT46" s="7"/>
      <c r="BVU46" s="7"/>
      <c r="BVV46" s="7"/>
      <c r="BVW46" s="7"/>
      <c r="BVX46" s="7"/>
      <c r="BVY46" s="7"/>
      <c r="BVZ46" s="7"/>
      <c r="BWA46" s="7"/>
      <c r="BWB46" s="7"/>
      <c r="BWC46" s="7"/>
      <c r="BWD46" s="7"/>
      <c r="BWE46" s="7"/>
      <c r="BWF46" s="7"/>
      <c r="BWG46" s="7"/>
      <c r="BWH46" s="7"/>
      <c r="BWI46" s="7"/>
      <c r="BWJ46" s="7"/>
      <c r="BWK46" s="7"/>
      <c r="BWL46" s="7"/>
      <c r="BWM46" s="7"/>
      <c r="BWN46" s="7"/>
      <c r="BWO46" s="7"/>
      <c r="BWP46" s="7"/>
      <c r="BWQ46" s="7"/>
      <c r="BWR46" s="7"/>
      <c r="BWS46" s="7"/>
      <c r="BWT46" s="7"/>
      <c r="BWU46" s="7"/>
      <c r="BWV46" s="7"/>
      <c r="BWW46" s="7"/>
      <c r="BWX46" s="7"/>
      <c r="BWY46" s="7"/>
      <c r="BWZ46" s="7"/>
      <c r="BXA46" s="7"/>
      <c r="BXB46" s="7"/>
      <c r="BXC46" s="7"/>
      <c r="BXD46" s="7"/>
      <c r="BXE46" s="7"/>
      <c r="BXF46" s="7"/>
      <c r="BXG46" s="7"/>
      <c r="BXH46" s="7"/>
      <c r="BXI46" s="7"/>
      <c r="BXJ46" s="7"/>
      <c r="BXK46" s="7"/>
      <c r="BXL46" s="7"/>
      <c r="BXM46" s="7"/>
      <c r="BXN46" s="7"/>
      <c r="BXO46" s="7"/>
      <c r="BXP46" s="7"/>
      <c r="BXQ46" s="7"/>
      <c r="BXR46" s="7"/>
      <c r="BXS46" s="7"/>
      <c r="BXT46" s="7"/>
      <c r="BXU46" s="7"/>
      <c r="BXV46" s="7"/>
      <c r="BXW46" s="7"/>
      <c r="BXX46" s="7"/>
      <c r="BXY46" s="7"/>
      <c r="BXZ46" s="7"/>
      <c r="BYA46" s="7"/>
      <c r="BYB46" s="7"/>
      <c r="BYC46" s="7"/>
      <c r="BYD46" s="7"/>
      <c r="BYE46" s="7"/>
      <c r="BYF46" s="7"/>
      <c r="BYG46" s="7"/>
      <c r="BYH46" s="7"/>
      <c r="BYI46" s="7"/>
      <c r="BYJ46" s="7"/>
      <c r="BYK46" s="7"/>
      <c r="BYL46" s="7"/>
      <c r="BYM46" s="7"/>
      <c r="BYN46" s="7"/>
      <c r="BYO46" s="7"/>
      <c r="BYP46" s="7"/>
      <c r="BYQ46" s="7"/>
      <c r="BYR46" s="7"/>
      <c r="BYS46" s="7"/>
      <c r="BYT46" s="7"/>
      <c r="BYU46" s="7"/>
      <c r="BYV46" s="7"/>
      <c r="BYW46" s="7"/>
      <c r="BYX46" s="7"/>
      <c r="BYY46" s="7"/>
      <c r="BYZ46" s="7"/>
      <c r="BZA46" s="7"/>
      <c r="BZB46" s="7"/>
      <c r="BZC46" s="7"/>
      <c r="BZD46" s="7"/>
      <c r="BZE46" s="7"/>
      <c r="BZF46" s="7"/>
      <c r="BZG46" s="7"/>
      <c r="BZH46" s="7"/>
      <c r="BZI46" s="7"/>
      <c r="BZJ46" s="7"/>
      <c r="BZK46" s="7"/>
      <c r="BZL46" s="7"/>
      <c r="BZM46" s="7"/>
      <c r="BZN46" s="7"/>
      <c r="BZO46" s="7"/>
      <c r="BZP46" s="7"/>
      <c r="BZQ46" s="7"/>
      <c r="BZR46" s="7"/>
      <c r="BZS46" s="7"/>
      <c r="BZT46" s="7"/>
      <c r="BZU46" s="7"/>
      <c r="BZV46" s="7"/>
      <c r="BZW46" s="7"/>
      <c r="BZX46" s="7"/>
      <c r="BZY46" s="7"/>
      <c r="BZZ46" s="7"/>
      <c r="CAA46" s="7"/>
      <c r="CAB46" s="7"/>
      <c r="CAC46" s="7"/>
      <c r="CAD46" s="7"/>
      <c r="CAE46" s="7"/>
      <c r="CAF46" s="7"/>
      <c r="CAG46" s="7"/>
      <c r="CAH46" s="7"/>
      <c r="CAI46" s="7"/>
      <c r="CAJ46" s="7"/>
      <c r="CAK46" s="7"/>
      <c r="CAL46" s="7"/>
      <c r="CAM46" s="7"/>
      <c r="CAN46" s="7"/>
      <c r="CAP46" s="7"/>
      <c r="CAQ46" s="7"/>
      <c r="CAR46" s="7"/>
      <c r="CAS46" s="7"/>
      <c r="CAT46" s="7"/>
      <c r="CAU46" s="7"/>
      <c r="CAV46" s="7"/>
      <c r="CAW46" s="7"/>
      <c r="CAX46" s="7"/>
      <c r="CAY46" s="7"/>
      <c r="CAZ46" s="7"/>
      <c r="CBA46" s="7"/>
      <c r="CBB46" s="7"/>
      <c r="CBC46" s="7"/>
      <c r="CBD46" s="7"/>
      <c r="CBE46" s="7"/>
      <c r="CBF46" s="7"/>
      <c r="CBG46" s="7"/>
      <c r="CBH46" s="7"/>
      <c r="CBI46" s="7"/>
      <c r="CBJ46" s="7"/>
      <c r="CBK46" s="7"/>
      <c r="CBL46" s="7"/>
      <c r="CBM46" s="7"/>
      <c r="CBN46" s="7"/>
      <c r="CBO46" s="7"/>
      <c r="CBP46" s="7"/>
      <c r="CBQ46" s="7"/>
      <c r="CBR46" s="7"/>
      <c r="CBS46" s="7"/>
      <c r="CBT46" s="7"/>
      <c r="CBU46" s="7"/>
      <c r="CBV46" s="7"/>
      <c r="CBW46" s="7"/>
      <c r="CBX46" s="7"/>
      <c r="CBY46" s="7"/>
      <c r="CBZ46" s="7"/>
      <c r="CCA46" s="7"/>
      <c r="CCB46" s="7"/>
      <c r="CCC46" s="7"/>
      <c r="CCD46" s="7"/>
      <c r="CCE46" s="7"/>
      <c r="CCF46" s="7"/>
      <c r="CCG46" s="7"/>
      <c r="CCH46" s="7"/>
      <c r="CCI46" s="7"/>
      <c r="CCJ46" s="7"/>
      <c r="CCK46" s="7"/>
      <c r="CCL46" s="7"/>
      <c r="CCM46" s="7"/>
      <c r="CCN46" s="7"/>
      <c r="CCO46" s="7"/>
      <c r="CCP46" s="7"/>
      <c r="CCQ46" s="7"/>
      <c r="CCR46" s="7"/>
      <c r="CCS46" s="7"/>
      <c r="CCT46" s="7"/>
      <c r="CCU46" s="7"/>
      <c r="CCV46" s="7"/>
      <c r="CCW46" s="7"/>
      <c r="CCX46" s="7"/>
      <c r="CCY46" s="7"/>
      <c r="CCZ46" s="7"/>
      <c r="CDA46" s="7"/>
      <c r="CDB46" s="7"/>
      <c r="CDC46" s="7"/>
      <c r="CDD46" s="7"/>
      <c r="CDE46" s="7"/>
      <c r="CDF46" s="7"/>
      <c r="CDG46" s="7"/>
      <c r="CDH46" s="7"/>
      <c r="CDI46" s="7"/>
      <c r="CDJ46" s="7"/>
      <c r="CDK46" s="7"/>
      <c r="CDL46" s="7"/>
      <c r="CDM46" s="7"/>
      <c r="CDN46" s="7"/>
      <c r="CDO46" s="7"/>
      <c r="CDP46" s="7"/>
      <c r="CDQ46" s="7"/>
      <c r="CDR46" s="7"/>
      <c r="CDS46" s="7"/>
      <c r="CDT46" s="7"/>
      <c r="CDU46" s="7"/>
      <c r="CDV46" s="7"/>
      <c r="CDW46" s="7"/>
      <c r="CDX46" s="7"/>
      <c r="CDY46" s="7"/>
      <c r="CDZ46" s="7"/>
      <c r="CEA46" s="7"/>
      <c r="CEB46" s="7"/>
      <c r="CEC46" s="7"/>
      <c r="CED46" s="7"/>
      <c r="CEE46" s="7"/>
      <c r="CEF46" s="7"/>
      <c r="CEG46" s="7"/>
      <c r="CEH46" s="7"/>
      <c r="CEI46" s="7"/>
      <c r="CEJ46" s="7"/>
      <c r="CEK46" s="7"/>
      <c r="CEL46" s="7"/>
      <c r="CEM46" s="7"/>
      <c r="CEN46" s="7"/>
      <c r="CEO46" s="7"/>
      <c r="CEP46" s="7"/>
      <c r="CEQ46" s="7"/>
      <c r="CER46" s="7"/>
      <c r="CES46" s="7"/>
      <c r="CET46" s="7"/>
      <c r="CEU46" s="7"/>
      <c r="CEV46" s="7"/>
      <c r="CEW46" s="7"/>
      <c r="CEX46" s="7"/>
      <c r="CEY46" s="7"/>
      <c r="CEZ46" s="7"/>
      <c r="CFA46" s="7"/>
      <c r="CFB46" s="7"/>
      <c r="CFC46" s="7"/>
      <c r="CFD46" s="7"/>
      <c r="CFE46" s="7"/>
      <c r="CFF46" s="7"/>
      <c r="CFG46" s="7"/>
      <c r="CFH46" s="7"/>
      <c r="CFI46" s="7"/>
      <c r="CFJ46" s="7"/>
      <c r="CFK46" s="7"/>
      <c r="CFL46" s="7"/>
      <c r="CFM46" s="7"/>
      <c r="CFN46" s="7"/>
      <c r="CFO46" s="7"/>
      <c r="CFP46" s="7"/>
      <c r="CFQ46" s="7"/>
      <c r="CFR46" s="7"/>
      <c r="CFS46" s="7"/>
      <c r="CFT46" s="7"/>
      <c r="CFU46" s="7"/>
      <c r="CFV46" s="7"/>
      <c r="CFW46" s="7"/>
      <c r="CFX46" s="7"/>
      <c r="CFY46" s="7"/>
      <c r="CFZ46" s="7"/>
      <c r="CGA46" s="7"/>
      <c r="CGB46" s="7"/>
      <c r="CGC46" s="7"/>
      <c r="CGD46" s="7"/>
      <c r="CGE46" s="7"/>
      <c r="CGF46" s="7"/>
      <c r="CGG46" s="7"/>
      <c r="CGH46" s="7"/>
      <c r="CGI46" s="7"/>
      <c r="CGJ46" s="7"/>
      <c r="CGK46" s="7"/>
      <c r="CGL46" s="7"/>
      <c r="CGM46" s="7"/>
      <c r="CGN46" s="7"/>
      <c r="CGO46" s="7"/>
      <c r="CGP46" s="7"/>
      <c r="CGQ46" s="7"/>
      <c r="CGR46" s="7"/>
      <c r="CGS46" s="7"/>
      <c r="CGT46" s="7"/>
      <c r="CGU46" s="7"/>
      <c r="CGV46" s="7"/>
      <c r="CGW46" s="7"/>
      <c r="CGX46" s="7"/>
      <c r="CGY46" s="7"/>
      <c r="CGZ46" s="7"/>
      <c r="CHA46" s="7"/>
      <c r="CHB46" s="7"/>
      <c r="CHC46" s="7"/>
      <c r="CHD46" s="7"/>
      <c r="CHE46" s="7"/>
      <c r="CHF46" s="7"/>
      <c r="CHG46" s="7"/>
      <c r="CHH46" s="7"/>
      <c r="CHI46" s="7"/>
      <c r="CHJ46" s="7"/>
      <c r="CHK46" s="7"/>
      <c r="CHL46" s="7"/>
      <c r="CHM46" s="7"/>
      <c r="CHN46" s="7"/>
      <c r="CHO46" s="7"/>
      <c r="CHP46" s="7"/>
      <c r="CHQ46" s="7"/>
      <c r="CHR46" s="7"/>
      <c r="CHS46" s="7"/>
      <c r="CHT46" s="7"/>
      <c r="CHU46" s="7"/>
      <c r="CHV46" s="7"/>
      <c r="CHW46" s="7"/>
      <c r="CHX46" s="7"/>
      <c r="CHY46" s="7"/>
      <c r="CHZ46" s="7"/>
      <c r="CIA46" s="7"/>
      <c r="CIB46" s="7"/>
      <c r="CIC46" s="7"/>
      <c r="CID46" s="7"/>
      <c r="CIE46" s="7"/>
      <c r="CIF46" s="7"/>
      <c r="CIG46" s="7"/>
      <c r="CIH46" s="7"/>
      <c r="CII46" s="7"/>
      <c r="CIJ46" s="7"/>
      <c r="CIK46" s="7"/>
      <c r="CIL46" s="7"/>
      <c r="CIM46" s="7"/>
      <c r="CIN46" s="7"/>
      <c r="CIO46" s="7"/>
      <c r="CIP46" s="7"/>
      <c r="CIQ46" s="7"/>
      <c r="CIR46" s="7"/>
      <c r="CIS46" s="7"/>
      <c r="CIT46" s="7"/>
      <c r="CIU46" s="7"/>
      <c r="CIV46" s="7"/>
      <c r="CIW46" s="7"/>
      <c r="CIX46" s="7"/>
      <c r="CIY46" s="7"/>
      <c r="CIZ46" s="7"/>
      <c r="CJA46" s="7"/>
      <c r="CJB46" s="7"/>
      <c r="CJC46" s="7"/>
      <c r="CJD46" s="7"/>
      <c r="CJE46" s="7"/>
      <c r="CJF46" s="7"/>
      <c r="CJG46" s="7"/>
      <c r="CJH46" s="7"/>
      <c r="CJI46" s="7"/>
      <c r="CJJ46" s="7"/>
      <c r="CJK46" s="7"/>
      <c r="CJL46" s="7"/>
      <c r="CJM46" s="7"/>
      <c r="CJN46" s="7"/>
      <c r="CJO46" s="7"/>
      <c r="CJP46" s="7"/>
      <c r="CJQ46" s="7"/>
      <c r="CJR46" s="7"/>
      <c r="CJS46" s="7"/>
      <c r="CJT46" s="7"/>
      <c r="CJU46" s="7"/>
      <c r="CJV46" s="7"/>
      <c r="CJW46" s="7"/>
      <c r="CJX46" s="7"/>
      <c r="CJY46" s="7"/>
      <c r="CJZ46" s="7"/>
      <c r="CKA46" s="7"/>
      <c r="CKB46" s="7"/>
      <c r="CKC46" s="7"/>
      <c r="CKD46" s="7"/>
      <c r="CKE46" s="7"/>
      <c r="CKF46" s="7"/>
      <c r="CKG46" s="7"/>
      <c r="CKH46" s="7"/>
      <c r="CKI46" s="7"/>
      <c r="CKJ46" s="7"/>
      <c r="CKL46" s="7"/>
      <c r="CKM46" s="7"/>
      <c r="CKN46" s="7"/>
      <c r="CKO46" s="7"/>
      <c r="CKP46" s="7"/>
      <c r="CKQ46" s="7"/>
      <c r="CKR46" s="7"/>
      <c r="CKS46" s="7"/>
      <c r="CKT46" s="7"/>
      <c r="CKU46" s="7"/>
      <c r="CKV46" s="7"/>
      <c r="CKW46" s="7"/>
      <c r="CKX46" s="7"/>
      <c r="CKY46" s="7"/>
      <c r="CKZ46" s="7"/>
      <c r="CLA46" s="7"/>
      <c r="CLB46" s="7"/>
      <c r="CLC46" s="7"/>
      <c r="CLD46" s="7"/>
      <c r="CLE46" s="7"/>
      <c r="CLF46" s="7"/>
      <c r="CLG46" s="7"/>
      <c r="CLH46" s="7"/>
      <c r="CLI46" s="7"/>
      <c r="CLJ46" s="7"/>
      <c r="CLK46" s="7"/>
      <c r="CLL46" s="7"/>
      <c r="CLM46" s="7"/>
      <c r="CLN46" s="7"/>
      <c r="CLO46" s="7"/>
      <c r="CLP46" s="7"/>
      <c r="CLQ46" s="7"/>
      <c r="CLR46" s="7"/>
      <c r="CLS46" s="7"/>
      <c r="CLT46" s="7"/>
      <c r="CLU46" s="7"/>
      <c r="CLV46" s="7"/>
      <c r="CLW46" s="7"/>
      <c r="CLX46" s="7"/>
      <c r="CLY46" s="7"/>
      <c r="CLZ46" s="7"/>
      <c r="CMA46" s="7"/>
      <c r="CMB46" s="7"/>
      <c r="CMC46" s="7"/>
      <c r="CMD46" s="7"/>
      <c r="CME46" s="7"/>
      <c r="CMF46" s="7"/>
      <c r="CMG46" s="7"/>
      <c r="CMH46" s="7"/>
      <c r="CMI46" s="7"/>
      <c r="CMJ46" s="7"/>
      <c r="CMK46" s="7"/>
      <c r="CML46" s="7"/>
      <c r="CMM46" s="7"/>
      <c r="CMN46" s="7"/>
      <c r="CMO46" s="7"/>
      <c r="CMP46" s="7"/>
      <c r="CMQ46" s="7"/>
      <c r="CMR46" s="7"/>
      <c r="CMS46" s="7"/>
      <c r="CMT46" s="7"/>
      <c r="CMU46" s="7"/>
      <c r="CMV46" s="7"/>
      <c r="CMW46" s="7"/>
      <c r="CMX46" s="7"/>
      <c r="CMY46" s="7"/>
      <c r="CMZ46" s="7"/>
      <c r="CNA46" s="7"/>
      <c r="CNB46" s="7"/>
      <c r="CNC46" s="7"/>
      <c r="CND46" s="7"/>
      <c r="CNE46" s="7"/>
      <c r="CNF46" s="7"/>
      <c r="CNG46" s="7"/>
      <c r="CNH46" s="7"/>
      <c r="CNI46" s="7"/>
      <c r="CNJ46" s="7"/>
      <c r="CNK46" s="7"/>
      <c r="CNL46" s="7"/>
      <c r="CNM46" s="7"/>
      <c r="CNN46" s="7"/>
      <c r="CNO46" s="7"/>
      <c r="CNP46" s="7"/>
      <c r="CNQ46" s="7"/>
      <c r="CNR46" s="7"/>
      <c r="CNS46" s="7"/>
      <c r="CNT46" s="7"/>
      <c r="CNU46" s="7"/>
      <c r="CNV46" s="7"/>
      <c r="CNW46" s="7"/>
      <c r="CNX46" s="7"/>
      <c r="CNY46" s="7"/>
      <c r="CNZ46" s="7"/>
      <c r="COA46" s="7"/>
      <c r="COB46" s="7"/>
      <c r="COC46" s="7"/>
      <c r="COD46" s="7"/>
      <c r="COE46" s="7"/>
      <c r="COF46" s="7"/>
      <c r="COG46" s="7"/>
      <c r="COH46" s="7"/>
      <c r="COI46" s="7"/>
      <c r="COJ46" s="7"/>
      <c r="COK46" s="7"/>
      <c r="COL46" s="7"/>
      <c r="COM46" s="7"/>
      <c r="CON46" s="7"/>
      <c r="COO46" s="7"/>
      <c r="COP46" s="7"/>
      <c r="COQ46" s="7"/>
      <c r="COR46" s="7"/>
      <c r="COS46" s="7"/>
      <c r="COT46" s="7"/>
      <c r="COU46" s="7"/>
      <c r="COV46" s="7"/>
      <c r="COW46" s="7"/>
      <c r="COX46" s="7"/>
      <c r="COY46" s="7"/>
      <c r="COZ46" s="7"/>
      <c r="CPA46" s="7"/>
      <c r="CPB46" s="7"/>
      <c r="CPC46" s="7"/>
      <c r="CPD46" s="7"/>
      <c r="CPE46" s="7"/>
      <c r="CPF46" s="7"/>
      <c r="CPG46" s="7"/>
      <c r="CPH46" s="7"/>
      <c r="CPI46" s="7"/>
      <c r="CPJ46" s="7"/>
      <c r="CPK46" s="7"/>
      <c r="CPL46" s="7"/>
      <c r="CPM46" s="7"/>
      <c r="CPN46" s="7"/>
      <c r="CPO46" s="7"/>
      <c r="CPP46" s="7"/>
      <c r="CPQ46" s="7"/>
      <c r="CPR46" s="7"/>
      <c r="CPS46" s="7"/>
      <c r="CPT46" s="7"/>
      <c r="CPU46" s="7"/>
      <c r="CPV46" s="7"/>
      <c r="CPW46" s="7"/>
      <c r="CPX46" s="7"/>
      <c r="CPY46" s="7"/>
      <c r="CPZ46" s="7"/>
      <c r="CQA46" s="7"/>
      <c r="CQB46" s="7"/>
      <c r="CQC46" s="7"/>
      <c r="CQD46" s="7"/>
      <c r="CQE46" s="7"/>
      <c r="CQF46" s="7"/>
      <c r="CQG46" s="7"/>
      <c r="CQH46" s="7"/>
      <c r="CQI46" s="7"/>
      <c r="CQJ46" s="7"/>
      <c r="CQK46" s="7"/>
      <c r="CQL46" s="7"/>
      <c r="CQM46" s="7"/>
      <c r="CQN46" s="7"/>
      <c r="CQO46" s="7"/>
      <c r="CQP46" s="7"/>
      <c r="CQQ46" s="7"/>
      <c r="CQR46" s="7"/>
      <c r="CQS46" s="7"/>
      <c r="CQT46" s="7"/>
      <c r="CQU46" s="7"/>
      <c r="CQV46" s="7"/>
      <c r="CQW46" s="7"/>
      <c r="CQX46" s="7"/>
      <c r="CQY46" s="7"/>
      <c r="CQZ46" s="7"/>
      <c r="CRA46" s="7"/>
      <c r="CRB46" s="7"/>
      <c r="CRC46" s="7"/>
      <c r="CRD46" s="7"/>
      <c r="CRE46" s="7"/>
      <c r="CRF46" s="7"/>
      <c r="CRG46" s="7"/>
      <c r="CRH46" s="7"/>
      <c r="CRI46" s="7"/>
      <c r="CRJ46" s="7"/>
      <c r="CRK46" s="7"/>
      <c r="CRL46" s="7"/>
      <c r="CRM46" s="7"/>
      <c r="CRN46" s="7"/>
      <c r="CRO46" s="7"/>
      <c r="CRP46" s="7"/>
      <c r="CRQ46" s="7"/>
      <c r="CRR46" s="7"/>
      <c r="CRS46" s="7"/>
      <c r="CRT46" s="7"/>
      <c r="CRU46" s="7"/>
      <c r="CRV46" s="7"/>
      <c r="CRW46" s="7"/>
      <c r="CRX46" s="7"/>
      <c r="CRY46" s="7"/>
      <c r="CRZ46" s="7"/>
      <c r="CSA46" s="7"/>
      <c r="CSB46" s="7"/>
      <c r="CSC46" s="7"/>
      <c r="CSD46" s="7"/>
      <c r="CSE46" s="7"/>
      <c r="CSF46" s="7"/>
      <c r="CSG46" s="7"/>
      <c r="CSH46" s="7"/>
      <c r="CSI46" s="7"/>
      <c r="CSJ46" s="7"/>
      <c r="CSK46" s="7"/>
      <c r="CSL46" s="7"/>
      <c r="CSM46" s="7"/>
      <c r="CSN46" s="7"/>
      <c r="CSO46" s="7"/>
      <c r="CSP46" s="7"/>
      <c r="CSQ46" s="7"/>
      <c r="CSR46" s="7"/>
      <c r="CSS46" s="7"/>
      <c r="CST46" s="7"/>
      <c r="CSU46" s="7"/>
      <c r="CSV46" s="7"/>
      <c r="CSW46" s="7"/>
      <c r="CSX46" s="7"/>
      <c r="CSY46" s="7"/>
      <c r="CSZ46" s="7"/>
      <c r="CTA46" s="7"/>
      <c r="CTB46" s="7"/>
      <c r="CTC46" s="7"/>
      <c r="CTD46" s="7"/>
      <c r="CTE46" s="7"/>
      <c r="CTF46" s="7"/>
      <c r="CTG46" s="7"/>
      <c r="CTH46" s="7"/>
      <c r="CTI46" s="7"/>
      <c r="CTJ46" s="7"/>
      <c r="CTK46" s="7"/>
      <c r="CTL46" s="7"/>
      <c r="CTM46" s="7"/>
      <c r="CTN46" s="7"/>
      <c r="CTO46" s="7"/>
      <c r="CTP46" s="7"/>
      <c r="CTQ46" s="7"/>
      <c r="CTR46" s="7"/>
      <c r="CTS46" s="7"/>
      <c r="CTT46" s="7"/>
      <c r="CTU46" s="7"/>
      <c r="CTV46" s="7"/>
      <c r="CTW46" s="7"/>
      <c r="CTX46" s="7"/>
      <c r="CTY46" s="7"/>
      <c r="CTZ46" s="7"/>
      <c r="CUA46" s="7"/>
      <c r="CUB46" s="7"/>
      <c r="CUC46" s="7"/>
      <c r="CUD46" s="7"/>
      <c r="CUE46" s="7"/>
      <c r="CUF46" s="7"/>
      <c r="CUH46" s="7"/>
      <c r="CUI46" s="7"/>
      <c r="CUJ46" s="7"/>
      <c r="CUK46" s="7"/>
      <c r="CUL46" s="7"/>
      <c r="CUM46" s="7"/>
      <c r="CUN46" s="7"/>
      <c r="CUO46" s="7"/>
      <c r="CUP46" s="7"/>
      <c r="CUQ46" s="7"/>
      <c r="CUR46" s="7"/>
      <c r="CUS46" s="7"/>
      <c r="CUT46" s="7"/>
      <c r="CUU46" s="7"/>
      <c r="CUV46" s="7"/>
      <c r="CUW46" s="7"/>
      <c r="CUX46" s="7"/>
      <c r="CUY46" s="7"/>
      <c r="CUZ46" s="7"/>
      <c r="CVA46" s="7"/>
      <c r="CVB46" s="7"/>
      <c r="CVC46" s="7"/>
      <c r="CVD46" s="7"/>
      <c r="CVE46" s="7"/>
      <c r="CVF46" s="7"/>
      <c r="CVG46" s="7"/>
      <c r="CVH46" s="7"/>
      <c r="CVI46" s="7"/>
      <c r="CVJ46" s="7"/>
      <c r="CVK46" s="7"/>
      <c r="CVL46" s="7"/>
      <c r="CVM46" s="7"/>
      <c r="CVN46" s="7"/>
      <c r="CVO46" s="7"/>
      <c r="CVP46" s="7"/>
      <c r="CVQ46" s="7"/>
      <c r="CVR46" s="7"/>
      <c r="CVS46" s="7"/>
      <c r="CVT46" s="7"/>
      <c r="CVU46" s="7"/>
      <c r="CVV46" s="7"/>
      <c r="CVW46" s="7"/>
      <c r="CVX46" s="7"/>
      <c r="CVY46" s="7"/>
      <c r="CVZ46" s="7"/>
      <c r="CWA46" s="7"/>
      <c r="CWB46" s="7"/>
      <c r="CWC46" s="7"/>
      <c r="CWD46" s="7"/>
      <c r="CWE46" s="7"/>
      <c r="CWF46" s="7"/>
      <c r="CWG46" s="7"/>
      <c r="CWH46" s="7"/>
      <c r="CWI46" s="7"/>
      <c r="CWJ46" s="7"/>
      <c r="CWK46" s="7"/>
      <c r="CWL46" s="7"/>
      <c r="CWM46" s="7"/>
      <c r="CWN46" s="7"/>
      <c r="CWO46" s="7"/>
      <c r="CWP46" s="7"/>
      <c r="CWQ46" s="7"/>
      <c r="CWR46" s="7"/>
      <c r="CWS46" s="7"/>
      <c r="CWT46" s="7"/>
      <c r="CWU46" s="7"/>
      <c r="CWV46" s="7"/>
      <c r="CWW46" s="7"/>
      <c r="CWX46" s="7"/>
      <c r="CWY46" s="7"/>
      <c r="CWZ46" s="7"/>
      <c r="CXA46" s="7"/>
      <c r="CXB46" s="7"/>
      <c r="CXC46" s="7"/>
      <c r="CXD46" s="7"/>
      <c r="CXE46" s="7"/>
      <c r="CXF46" s="7"/>
      <c r="CXG46" s="7"/>
      <c r="CXH46" s="7"/>
      <c r="CXI46" s="7"/>
      <c r="CXJ46" s="7"/>
      <c r="CXK46" s="7"/>
      <c r="CXL46" s="7"/>
      <c r="CXM46" s="7"/>
      <c r="CXN46" s="7"/>
      <c r="CXO46" s="7"/>
      <c r="CXP46" s="7"/>
      <c r="CXQ46" s="7"/>
      <c r="CXR46" s="7"/>
      <c r="CXS46" s="7"/>
      <c r="CXT46" s="7"/>
      <c r="CXU46" s="7"/>
      <c r="CXV46" s="7"/>
      <c r="CXW46" s="7"/>
      <c r="CXX46" s="7"/>
      <c r="CXY46" s="7"/>
      <c r="CXZ46" s="7"/>
      <c r="CYA46" s="7"/>
      <c r="CYB46" s="7"/>
      <c r="CYC46" s="7"/>
      <c r="CYD46" s="7"/>
      <c r="CYE46" s="7"/>
      <c r="CYF46" s="7"/>
      <c r="CYG46" s="7"/>
      <c r="CYH46" s="7"/>
      <c r="CYI46" s="7"/>
      <c r="CYJ46" s="7"/>
      <c r="CYK46" s="7"/>
      <c r="CYL46" s="7"/>
      <c r="CYM46" s="7"/>
      <c r="CYN46" s="7"/>
      <c r="CYO46" s="7"/>
      <c r="CYP46" s="7"/>
      <c r="CYQ46" s="7"/>
      <c r="CYR46" s="7"/>
      <c r="CYS46" s="7"/>
      <c r="CYT46" s="7"/>
      <c r="CYU46" s="7"/>
      <c r="CYV46" s="7"/>
      <c r="CYW46" s="7"/>
      <c r="CYX46" s="7"/>
      <c r="CYY46" s="7"/>
      <c r="CYZ46" s="7"/>
      <c r="CZA46" s="7"/>
      <c r="CZB46" s="7"/>
      <c r="CZC46" s="7"/>
      <c r="CZD46" s="7"/>
      <c r="CZE46" s="7"/>
      <c r="CZF46" s="7"/>
      <c r="CZG46" s="7"/>
      <c r="CZH46" s="7"/>
      <c r="CZI46" s="7"/>
      <c r="CZJ46" s="7"/>
      <c r="CZK46" s="7"/>
      <c r="CZL46" s="7"/>
      <c r="CZM46" s="7"/>
      <c r="CZN46" s="7"/>
      <c r="CZO46" s="7"/>
      <c r="CZP46" s="7"/>
      <c r="CZQ46" s="7"/>
      <c r="CZR46" s="7"/>
      <c r="CZS46" s="7"/>
      <c r="CZT46" s="7"/>
      <c r="CZU46" s="7"/>
      <c r="CZV46" s="7"/>
      <c r="CZW46" s="7"/>
      <c r="CZX46" s="7"/>
      <c r="CZY46" s="7"/>
      <c r="CZZ46" s="7"/>
      <c r="DAA46" s="7"/>
      <c r="DAB46" s="7"/>
      <c r="DAC46" s="7"/>
      <c r="DAD46" s="7"/>
      <c r="DAE46" s="7"/>
      <c r="DAF46" s="7"/>
      <c r="DAG46" s="7"/>
      <c r="DAH46" s="7"/>
      <c r="DAI46" s="7"/>
      <c r="DAJ46" s="7"/>
      <c r="DAK46" s="7"/>
      <c r="DAL46" s="7"/>
      <c r="DAM46" s="7"/>
      <c r="DAN46" s="7"/>
      <c r="DAO46" s="7"/>
      <c r="DAP46" s="7"/>
      <c r="DAQ46" s="7"/>
      <c r="DAR46" s="7"/>
      <c r="DAS46" s="7"/>
      <c r="DAT46" s="7"/>
      <c r="DAU46" s="7"/>
      <c r="DAV46" s="7"/>
      <c r="DAW46" s="7"/>
      <c r="DAX46" s="7"/>
      <c r="DAY46" s="7"/>
      <c r="DAZ46" s="7"/>
      <c r="DBA46" s="7"/>
      <c r="DBB46" s="7"/>
      <c r="DBC46" s="7"/>
      <c r="DBD46" s="7"/>
      <c r="DBE46" s="7"/>
      <c r="DBF46" s="7"/>
      <c r="DBG46" s="7"/>
      <c r="DBH46" s="7"/>
      <c r="DBI46" s="7"/>
      <c r="DBJ46" s="7"/>
      <c r="DBK46" s="7"/>
      <c r="DBL46" s="7"/>
      <c r="DBM46" s="7"/>
      <c r="DBN46" s="7"/>
      <c r="DBO46" s="7"/>
      <c r="DBP46" s="7"/>
      <c r="DBQ46" s="7"/>
      <c r="DBR46" s="7"/>
      <c r="DBS46" s="7"/>
      <c r="DBT46" s="7"/>
      <c r="DBU46" s="7"/>
      <c r="DBV46" s="7"/>
      <c r="DBW46" s="7"/>
      <c r="DBX46" s="7"/>
      <c r="DBY46" s="7"/>
      <c r="DBZ46" s="7"/>
      <c r="DCA46" s="7"/>
      <c r="DCB46" s="7"/>
      <c r="DCC46" s="7"/>
      <c r="DCD46" s="7"/>
      <c r="DCE46" s="7"/>
      <c r="DCF46" s="7"/>
      <c r="DCG46" s="7"/>
      <c r="DCH46" s="7"/>
      <c r="DCI46" s="7"/>
      <c r="DCJ46" s="7"/>
      <c r="DCK46" s="7"/>
      <c r="DCL46" s="7"/>
      <c r="DCM46" s="7"/>
      <c r="DCN46" s="7"/>
      <c r="DCO46" s="7"/>
      <c r="DCP46" s="7"/>
      <c r="DCQ46" s="7"/>
      <c r="DCR46" s="7"/>
      <c r="DCS46" s="7"/>
      <c r="DCT46" s="7"/>
      <c r="DCU46" s="7"/>
      <c r="DCV46" s="7"/>
      <c r="DCW46" s="7"/>
      <c r="DCX46" s="7"/>
      <c r="DCY46" s="7"/>
      <c r="DCZ46" s="7"/>
      <c r="DDA46" s="7"/>
      <c r="DDB46" s="7"/>
      <c r="DDC46" s="7"/>
      <c r="DDD46" s="7"/>
      <c r="DDE46" s="7"/>
      <c r="DDF46" s="7"/>
      <c r="DDG46" s="7"/>
      <c r="DDH46" s="7"/>
      <c r="DDI46" s="7"/>
      <c r="DDJ46" s="7"/>
      <c r="DDK46" s="7"/>
      <c r="DDL46" s="7"/>
      <c r="DDM46" s="7"/>
      <c r="DDN46" s="7"/>
      <c r="DDO46" s="7"/>
      <c r="DDP46" s="7"/>
      <c r="DDQ46" s="7"/>
      <c r="DDR46" s="7"/>
      <c r="DDS46" s="7"/>
      <c r="DDT46" s="7"/>
      <c r="DDU46" s="7"/>
      <c r="DDV46" s="7"/>
      <c r="DDW46" s="7"/>
      <c r="DDX46" s="7"/>
      <c r="DDY46" s="7"/>
      <c r="DDZ46" s="7"/>
      <c r="DEA46" s="7"/>
      <c r="DEB46" s="7"/>
      <c r="DED46" s="7"/>
      <c r="DEE46" s="7"/>
      <c r="DEF46" s="7"/>
      <c r="DEG46" s="7"/>
      <c r="DEH46" s="7"/>
      <c r="DEI46" s="7"/>
      <c r="DEJ46" s="7"/>
      <c r="DEK46" s="7"/>
      <c r="DEL46" s="7"/>
      <c r="DEM46" s="7"/>
      <c r="DEN46" s="7"/>
      <c r="DEO46" s="7"/>
      <c r="DEP46" s="7"/>
      <c r="DEQ46" s="7"/>
      <c r="DER46" s="7"/>
      <c r="DES46" s="7"/>
      <c r="DET46" s="7"/>
      <c r="DEU46" s="7"/>
      <c r="DEV46" s="7"/>
      <c r="DEW46" s="7"/>
      <c r="DEX46" s="7"/>
      <c r="DEY46" s="7"/>
      <c r="DEZ46" s="7"/>
      <c r="DFA46" s="7"/>
      <c r="DFB46" s="7"/>
      <c r="DFC46" s="7"/>
      <c r="DFD46" s="7"/>
      <c r="DFE46" s="7"/>
      <c r="DFF46" s="7"/>
      <c r="DFG46" s="7"/>
      <c r="DFH46" s="7"/>
      <c r="DFI46" s="7"/>
      <c r="DFJ46" s="7"/>
      <c r="DFK46" s="7"/>
      <c r="DFL46" s="7"/>
      <c r="DFM46" s="7"/>
      <c r="DFN46" s="7"/>
      <c r="DFO46" s="7"/>
      <c r="DFP46" s="7"/>
      <c r="DFQ46" s="7"/>
      <c r="DFR46" s="7"/>
      <c r="DFS46" s="7"/>
      <c r="DFT46" s="7"/>
      <c r="DFU46" s="7"/>
      <c r="DFV46" s="7"/>
      <c r="DFW46" s="7"/>
      <c r="DFX46" s="7"/>
      <c r="DFY46" s="7"/>
      <c r="DFZ46" s="7"/>
      <c r="DGA46" s="7"/>
      <c r="DGB46" s="7"/>
      <c r="DGC46" s="7"/>
      <c r="DGD46" s="7"/>
      <c r="DGE46" s="7"/>
      <c r="DGF46" s="7"/>
      <c r="DGG46" s="7"/>
      <c r="DGH46" s="7"/>
      <c r="DGI46" s="7"/>
      <c r="DGJ46" s="7"/>
      <c r="DGK46" s="7"/>
      <c r="DGL46" s="7"/>
      <c r="DGM46" s="7"/>
      <c r="DGN46" s="7"/>
      <c r="DGO46" s="7"/>
      <c r="DGP46" s="7"/>
      <c r="DGQ46" s="7"/>
      <c r="DGR46" s="7"/>
      <c r="DGS46" s="7"/>
      <c r="DGT46" s="7"/>
      <c r="DGU46" s="7"/>
      <c r="DGV46" s="7"/>
      <c r="DGW46" s="7"/>
      <c r="DGX46" s="7"/>
      <c r="DGY46" s="7"/>
      <c r="DGZ46" s="7"/>
      <c r="DHA46" s="7"/>
      <c r="DHB46" s="7"/>
      <c r="DHC46" s="7"/>
      <c r="DHD46" s="7"/>
      <c r="DHE46" s="7"/>
      <c r="DHF46" s="7"/>
      <c r="DHG46" s="7"/>
      <c r="DHH46" s="7"/>
      <c r="DHI46" s="7"/>
      <c r="DHJ46" s="7"/>
      <c r="DHK46" s="7"/>
      <c r="DHL46" s="7"/>
      <c r="DHM46" s="7"/>
      <c r="DHN46" s="7"/>
      <c r="DHO46" s="7"/>
      <c r="DHP46" s="7"/>
      <c r="DHQ46" s="7"/>
      <c r="DHR46" s="7"/>
      <c r="DHS46" s="7"/>
      <c r="DHT46" s="7"/>
      <c r="DHU46" s="7"/>
      <c r="DHV46" s="7"/>
      <c r="DHW46" s="7"/>
      <c r="DHX46" s="7"/>
      <c r="DHY46" s="7"/>
      <c r="DHZ46" s="7"/>
      <c r="DIA46" s="7"/>
      <c r="DIB46" s="7"/>
      <c r="DIC46" s="7"/>
      <c r="DID46" s="7"/>
      <c r="DIE46" s="7"/>
      <c r="DIF46" s="7"/>
      <c r="DIG46" s="7"/>
      <c r="DIH46" s="7"/>
      <c r="DII46" s="7"/>
      <c r="DIJ46" s="7"/>
      <c r="DIK46" s="7"/>
      <c r="DIL46" s="7"/>
      <c r="DIM46" s="7"/>
      <c r="DIN46" s="7"/>
      <c r="DIO46" s="7"/>
      <c r="DIP46" s="7"/>
      <c r="DIQ46" s="7"/>
      <c r="DIR46" s="7"/>
      <c r="DIS46" s="7"/>
      <c r="DIT46" s="7"/>
      <c r="DIU46" s="7"/>
      <c r="DIV46" s="7"/>
      <c r="DIW46" s="7"/>
      <c r="DIX46" s="7"/>
      <c r="DIY46" s="7"/>
      <c r="DIZ46" s="7"/>
      <c r="DJA46" s="7"/>
      <c r="DJB46" s="7"/>
      <c r="DJC46" s="7"/>
      <c r="DJD46" s="7"/>
      <c r="DJE46" s="7"/>
      <c r="DJF46" s="7"/>
      <c r="DJG46" s="7"/>
      <c r="DJH46" s="7"/>
      <c r="DJI46" s="7"/>
      <c r="DJJ46" s="7"/>
      <c r="DJK46" s="7"/>
      <c r="DJL46" s="7"/>
      <c r="DJM46" s="7"/>
      <c r="DJN46" s="7"/>
      <c r="DJO46" s="7"/>
      <c r="DJP46" s="7"/>
      <c r="DJQ46" s="7"/>
      <c r="DJR46" s="7"/>
      <c r="DJS46" s="7"/>
      <c r="DJT46" s="7"/>
      <c r="DJU46" s="7"/>
      <c r="DJV46" s="7"/>
      <c r="DJW46" s="7"/>
      <c r="DJX46" s="7"/>
      <c r="DJY46" s="7"/>
      <c r="DJZ46" s="7"/>
      <c r="DKA46" s="7"/>
      <c r="DKB46" s="7"/>
      <c r="DKC46" s="7"/>
      <c r="DKD46" s="7"/>
      <c r="DKE46" s="7"/>
      <c r="DKF46" s="7"/>
      <c r="DKG46" s="7"/>
      <c r="DKH46" s="7"/>
      <c r="DKI46" s="7"/>
      <c r="DKJ46" s="7"/>
      <c r="DKK46" s="7"/>
      <c r="DKL46" s="7"/>
      <c r="DKM46" s="7"/>
      <c r="DKN46" s="7"/>
      <c r="DKO46" s="7"/>
      <c r="DKP46" s="7"/>
      <c r="DKQ46" s="7"/>
      <c r="DKR46" s="7"/>
      <c r="DKS46" s="7"/>
      <c r="DKT46" s="7"/>
      <c r="DKU46" s="7"/>
      <c r="DKV46" s="7"/>
      <c r="DKW46" s="7"/>
      <c r="DKX46" s="7"/>
      <c r="DKY46" s="7"/>
      <c r="DKZ46" s="7"/>
      <c r="DLA46" s="7"/>
      <c r="DLB46" s="7"/>
      <c r="DLC46" s="7"/>
      <c r="DLD46" s="7"/>
      <c r="DLE46" s="7"/>
      <c r="DLF46" s="7"/>
      <c r="DLG46" s="7"/>
      <c r="DLH46" s="7"/>
      <c r="DLI46" s="7"/>
      <c r="DLJ46" s="7"/>
      <c r="DLK46" s="7"/>
      <c r="DLL46" s="7"/>
      <c r="DLM46" s="7"/>
      <c r="DLN46" s="7"/>
      <c r="DLO46" s="7"/>
      <c r="DLP46" s="7"/>
      <c r="DLQ46" s="7"/>
      <c r="DLR46" s="7"/>
      <c r="DLS46" s="7"/>
      <c r="DLT46" s="7"/>
      <c r="DLU46" s="7"/>
      <c r="DLV46" s="7"/>
      <c r="DLW46" s="7"/>
      <c r="DLX46" s="7"/>
      <c r="DLY46" s="7"/>
      <c r="DLZ46" s="7"/>
      <c r="DMA46" s="7"/>
      <c r="DMB46" s="7"/>
      <c r="DMC46" s="7"/>
      <c r="DMD46" s="7"/>
      <c r="DME46" s="7"/>
      <c r="DMF46" s="7"/>
      <c r="DMG46" s="7"/>
      <c r="DMH46" s="7"/>
      <c r="DMI46" s="7"/>
      <c r="DMJ46" s="7"/>
      <c r="DMK46" s="7"/>
      <c r="DML46" s="7"/>
      <c r="DMM46" s="7"/>
      <c r="DMN46" s="7"/>
      <c r="DMO46" s="7"/>
      <c r="DMP46" s="7"/>
      <c r="DMQ46" s="7"/>
      <c r="DMR46" s="7"/>
      <c r="DMS46" s="7"/>
      <c r="DMT46" s="7"/>
      <c r="DMU46" s="7"/>
      <c r="DMV46" s="7"/>
      <c r="DMW46" s="7"/>
      <c r="DMX46" s="7"/>
      <c r="DMY46" s="7"/>
      <c r="DMZ46" s="7"/>
      <c r="DNA46" s="7"/>
      <c r="DNB46" s="7"/>
      <c r="DNC46" s="7"/>
      <c r="DND46" s="7"/>
      <c r="DNE46" s="7"/>
      <c r="DNF46" s="7"/>
      <c r="DNG46" s="7"/>
      <c r="DNH46" s="7"/>
      <c r="DNI46" s="7"/>
      <c r="DNJ46" s="7"/>
      <c r="DNK46" s="7"/>
      <c r="DNL46" s="7"/>
      <c r="DNM46" s="7"/>
      <c r="DNN46" s="7"/>
      <c r="DNO46" s="7"/>
      <c r="DNP46" s="7"/>
      <c r="DNQ46" s="7"/>
      <c r="DNR46" s="7"/>
      <c r="DNS46" s="7"/>
      <c r="DNT46" s="7"/>
      <c r="DNU46" s="7"/>
      <c r="DNV46" s="7"/>
      <c r="DNW46" s="7"/>
      <c r="DNX46" s="7"/>
      <c r="DNZ46" s="7"/>
      <c r="DOA46" s="7"/>
      <c r="DOB46" s="7"/>
      <c r="DOC46" s="7"/>
      <c r="DOD46" s="7"/>
      <c r="DOE46" s="7"/>
      <c r="DOF46" s="7"/>
      <c r="DOG46" s="7"/>
      <c r="DOH46" s="7"/>
      <c r="DOI46" s="7"/>
      <c r="DOJ46" s="7"/>
      <c r="DOK46" s="7"/>
      <c r="DOL46" s="7"/>
      <c r="DOM46" s="7"/>
      <c r="DON46" s="7"/>
      <c r="DOO46" s="7"/>
      <c r="DOP46" s="7"/>
      <c r="DOQ46" s="7"/>
      <c r="DOR46" s="7"/>
      <c r="DOS46" s="7"/>
      <c r="DOT46" s="7"/>
      <c r="DOU46" s="7"/>
      <c r="DOV46" s="7"/>
      <c r="DOW46" s="7"/>
      <c r="DOX46" s="7"/>
      <c r="DOY46" s="7"/>
      <c r="DOZ46" s="7"/>
      <c r="DPA46" s="7"/>
      <c r="DPB46" s="7"/>
      <c r="DPC46" s="7"/>
      <c r="DPD46" s="7"/>
      <c r="DPE46" s="7"/>
      <c r="DPF46" s="7"/>
      <c r="DPG46" s="7"/>
      <c r="DPH46" s="7"/>
      <c r="DPI46" s="7"/>
      <c r="DPJ46" s="7"/>
      <c r="DPK46" s="7"/>
      <c r="DPL46" s="7"/>
      <c r="DPM46" s="7"/>
      <c r="DPN46" s="7"/>
      <c r="DPO46" s="7"/>
      <c r="DPP46" s="7"/>
      <c r="DPQ46" s="7"/>
      <c r="DPR46" s="7"/>
      <c r="DPS46" s="7"/>
      <c r="DPT46" s="7"/>
      <c r="DPU46" s="7"/>
      <c r="DPV46" s="7"/>
      <c r="DPW46" s="7"/>
      <c r="DPX46" s="7"/>
      <c r="DPY46" s="7"/>
      <c r="DPZ46" s="7"/>
      <c r="DQA46" s="7"/>
      <c r="DQB46" s="7"/>
      <c r="DQC46" s="7"/>
      <c r="DQD46" s="7"/>
      <c r="DQE46" s="7"/>
      <c r="DQF46" s="7"/>
      <c r="DQG46" s="7"/>
      <c r="DQH46" s="7"/>
      <c r="DQI46" s="7"/>
      <c r="DQJ46" s="7"/>
      <c r="DQK46" s="7"/>
      <c r="DQL46" s="7"/>
      <c r="DQM46" s="7"/>
      <c r="DQN46" s="7"/>
      <c r="DQO46" s="7"/>
      <c r="DQP46" s="7"/>
      <c r="DQQ46" s="7"/>
      <c r="DQR46" s="7"/>
      <c r="DQS46" s="7"/>
      <c r="DQT46" s="7"/>
      <c r="DQU46" s="7"/>
      <c r="DQV46" s="7"/>
      <c r="DQW46" s="7"/>
      <c r="DQX46" s="7"/>
      <c r="DQY46" s="7"/>
      <c r="DQZ46" s="7"/>
      <c r="DRA46" s="7"/>
      <c r="DRB46" s="7"/>
      <c r="DRC46" s="7"/>
      <c r="DRD46" s="7"/>
      <c r="DRE46" s="7"/>
      <c r="DRF46" s="7"/>
      <c r="DRG46" s="7"/>
      <c r="DRH46" s="7"/>
      <c r="DRI46" s="7"/>
      <c r="DRJ46" s="7"/>
      <c r="DRK46" s="7"/>
      <c r="DRL46" s="7"/>
      <c r="DRM46" s="7"/>
      <c r="DRN46" s="7"/>
      <c r="DRO46" s="7"/>
      <c r="DRP46" s="7"/>
      <c r="DRQ46" s="7"/>
      <c r="DRR46" s="7"/>
      <c r="DRS46" s="7"/>
      <c r="DRT46" s="7"/>
      <c r="DRU46" s="7"/>
      <c r="DRV46" s="7"/>
      <c r="DRW46" s="7"/>
      <c r="DRX46" s="7"/>
      <c r="DRY46" s="7"/>
      <c r="DRZ46" s="7"/>
      <c r="DSA46" s="7"/>
      <c r="DSB46" s="7"/>
      <c r="DSC46" s="7"/>
      <c r="DSD46" s="7"/>
      <c r="DSE46" s="7"/>
      <c r="DSF46" s="7"/>
      <c r="DSG46" s="7"/>
      <c r="DSH46" s="7"/>
      <c r="DSI46" s="7"/>
      <c r="DSJ46" s="7"/>
      <c r="DSK46" s="7"/>
      <c r="DSL46" s="7"/>
      <c r="DSM46" s="7"/>
      <c r="DSN46" s="7"/>
      <c r="DSO46" s="7"/>
      <c r="DSP46" s="7"/>
      <c r="DSQ46" s="7"/>
      <c r="DSR46" s="7"/>
      <c r="DSS46" s="7"/>
      <c r="DST46" s="7"/>
      <c r="DSU46" s="7"/>
      <c r="DSV46" s="7"/>
      <c r="DSW46" s="7"/>
      <c r="DSX46" s="7"/>
      <c r="DSY46" s="7"/>
      <c r="DSZ46" s="7"/>
      <c r="DTA46" s="7"/>
      <c r="DTB46" s="7"/>
      <c r="DTC46" s="7"/>
      <c r="DTD46" s="7"/>
      <c r="DTE46" s="7"/>
      <c r="DTF46" s="7"/>
      <c r="DTG46" s="7"/>
      <c r="DTH46" s="7"/>
      <c r="DTI46" s="7"/>
      <c r="DTJ46" s="7"/>
      <c r="DTK46" s="7"/>
      <c r="DTL46" s="7"/>
      <c r="DTM46" s="7"/>
      <c r="DTN46" s="7"/>
      <c r="DTO46" s="7"/>
      <c r="DTP46" s="7"/>
      <c r="DTQ46" s="7"/>
      <c r="DTR46" s="7"/>
      <c r="DTS46" s="7"/>
      <c r="DTT46" s="7"/>
      <c r="DTU46" s="7"/>
      <c r="DTV46" s="7"/>
      <c r="DTW46" s="7"/>
      <c r="DTX46" s="7"/>
      <c r="DTY46" s="7"/>
      <c r="DTZ46" s="7"/>
      <c r="DUA46" s="7"/>
      <c r="DUB46" s="7"/>
      <c r="DUC46" s="7"/>
      <c r="DUD46" s="7"/>
      <c r="DUE46" s="7"/>
      <c r="DUF46" s="7"/>
      <c r="DUG46" s="7"/>
      <c r="DUH46" s="7"/>
      <c r="DUI46" s="7"/>
      <c r="DUJ46" s="7"/>
      <c r="DUK46" s="7"/>
      <c r="DUL46" s="7"/>
      <c r="DUM46" s="7"/>
      <c r="DUN46" s="7"/>
      <c r="DUO46" s="7"/>
      <c r="DUP46" s="7"/>
      <c r="DUQ46" s="7"/>
      <c r="DUR46" s="7"/>
      <c r="DUS46" s="7"/>
      <c r="DUT46" s="7"/>
      <c r="DUU46" s="7"/>
      <c r="DUV46" s="7"/>
      <c r="DUW46" s="7"/>
      <c r="DUX46" s="7"/>
      <c r="DUY46" s="7"/>
      <c r="DUZ46" s="7"/>
      <c r="DVA46" s="7"/>
      <c r="DVB46" s="7"/>
      <c r="DVC46" s="7"/>
      <c r="DVD46" s="7"/>
      <c r="DVE46" s="7"/>
      <c r="DVF46" s="7"/>
      <c r="DVG46" s="7"/>
      <c r="DVH46" s="7"/>
      <c r="DVI46" s="7"/>
      <c r="DVJ46" s="7"/>
      <c r="DVK46" s="7"/>
      <c r="DVL46" s="7"/>
      <c r="DVM46" s="7"/>
      <c r="DVN46" s="7"/>
      <c r="DVO46" s="7"/>
      <c r="DVP46" s="7"/>
      <c r="DVQ46" s="7"/>
      <c r="DVR46" s="7"/>
      <c r="DVS46" s="7"/>
      <c r="DVT46" s="7"/>
      <c r="DVU46" s="7"/>
      <c r="DVV46" s="7"/>
      <c r="DVW46" s="7"/>
      <c r="DVX46" s="7"/>
      <c r="DVY46" s="7"/>
      <c r="DVZ46" s="7"/>
      <c r="DWA46" s="7"/>
      <c r="DWB46" s="7"/>
      <c r="DWC46" s="7"/>
      <c r="DWD46" s="7"/>
      <c r="DWE46" s="7"/>
      <c r="DWF46" s="7"/>
      <c r="DWG46" s="7"/>
      <c r="DWH46" s="7"/>
      <c r="DWI46" s="7"/>
      <c r="DWJ46" s="7"/>
      <c r="DWK46" s="7"/>
      <c r="DWL46" s="7"/>
      <c r="DWM46" s="7"/>
      <c r="DWN46" s="7"/>
      <c r="DWO46" s="7"/>
      <c r="DWP46" s="7"/>
      <c r="DWQ46" s="7"/>
      <c r="DWR46" s="7"/>
      <c r="DWS46" s="7"/>
      <c r="DWT46" s="7"/>
      <c r="DWU46" s="7"/>
      <c r="DWV46" s="7"/>
      <c r="DWW46" s="7"/>
      <c r="DWX46" s="7"/>
      <c r="DWY46" s="7"/>
      <c r="DWZ46" s="7"/>
      <c r="DXA46" s="7"/>
      <c r="DXB46" s="7"/>
      <c r="DXC46" s="7"/>
      <c r="DXD46" s="7"/>
      <c r="DXE46" s="7"/>
      <c r="DXF46" s="7"/>
      <c r="DXG46" s="7"/>
      <c r="DXH46" s="7"/>
      <c r="DXI46" s="7"/>
      <c r="DXJ46" s="7"/>
      <c r="DXK46" s="7"/>
      <c r="DXL46" s="7"/>
      <c r="DXM46" s="7"/>
      <c r="DXN46" s="7"/>
      <c r="DXO46" s="7"/>
      <c r="DXP46" s="7"/>
      <c r="DXQ46" s="7"/>
      <c r="DXR46" s="7"/>
      <c r="DXS46" s="7"/>
      <c r="DXT46" s="7"/>
      <c r="DXV46" s="7"/>
      <c r="DXW46" s="7"/>
      <c r="DXX46" s="7"/>
      <c r="DXY46" s="7"/>
      <c r="DXZ46" s="7"/>
      <c r="DYA46" s="7"/>
      <c r="DYB46" s="7"/>
      <c r="DYC46" s="7"/>
      <c r="DYD46" s="7"/>
      <c r="DYE46" s="7"/>
      <c r="DYF46" s="7"/>
      <c r="DYG46" s="7"/>
      <c r="DYH46" s="7"/>
      <c r="DYI46" s="7"/>
      <c r="DYJ46" s="7"/>
      <c r="DYK46" s="7"/>
      <c r="DYL46" s="7"/>
      <c r="DYM46" s="7"/>
      <c r="DYN46" s="7"/>
      <c r="DYO46" s="7"/>
      <c r="DYP46" s="7"/>
      <c r="DYQ46" s="7"/>
      <c r="DYR46" s="7"/>
      <c r="DYS46" s="7"/>
      <c r="DYT46" s="7"/>
      <c r="DYU46" s="7"/>
      <c r="DYV46" s="7"/>
      <c r="DYW46" s="7"/>
      <c r="DYX46" s="7"/>
      <c r="DYY46" s="7"/>
      <c r="DYZ46" s="7"/>
      <c r="DZA46" s="7"/>
      <c r="DZB46" s="7"/>
      <c r="DZC46" s="7"/>
      <c r="DZD46" s="7"/>
      <c r="DZE46" s="7"/>
      <c r="DZF46" s="7"/>
      <c r="DZG46" s="7"/>
      <c r="DZH46" s="7"/>
      <c r="DZI46" s="7"/>
      <c r="DZJ46" s="7"/>
      <c r="DZK46" s="7"/>
      <c r="DZL46" s="7"/>
      <c r="DZM46" s="7"/>
      <c r="DZN46" s="7"/>
      <c r="DZO46" s="7"/>
      <c r="DZP46" s="7"/>
      <c r="DZQ46" s="7"/>
      <c r="DZR46" s="7"/>
      <c r="DZS46" s="7"/>
      <c r="DZT46" s="7"/>
      <c r="DZU46" s="7"/>
      <c r="DZV46" s="7"/>
      <c r="DZW46" s="7"/>
      <c r="DZX46" s="7"/>
      <c r="DZY46" s="7"/>
      <c r="DZZ46" s="7"/>
      <c r="EAA46" s="7"/>
      <c r="EAB46" s="7"/>
      <c r="EAC46" s="7"/>
      <c r="EAD46" s="7"/>
      <c r="EAE46" s="7"/>
      <c r="EAF46" s="7"/>
      <c r="EAG46" s="7"/>
      <c r="EAH46" s="7"/>
      <c r="EAI46" s="7"/>
      <c r="EAJ46" s="7"/>
      <c r="EAK46" s="7"/>
      <c r="EAL46" s="7"/>
      <c r="EAM46" s="7"/>
      <c r="EAN46" s="7"/>
      <c r="EAO46" s="7"/>
      <c r="EAP46" s="7"/>
      <c r="EAQ46" s="7"/>
      <c r="EAR46" s="7"/>
      <c r="EAS46" s="7"/>
      <c r="EAT46" s="7"/>
      <c r="EAU46" s="7"/>
      <c r="EAV46" s="7"/>
      <c r="EAW46" s="7"/>
      <c r="EAX46" s="7"/>
      <c r="EAY46" s="7"/>
      <c r="EAZ46" s="7"/>
      <c r="EBA46" s="7"/>
      <c r="EBB46" s="7"/>
      <c r="EBC46" s="7"/>
      <c r="EBD46" s="7"/>
      <c r="EBE46" s="7"/>
      <c r="EBF46" s="7"/>
      <c r="EBG46" s="7"/>
      <c r="EBH46" s="7"/>
      <c r="EBI46" s="7"/>
      <c r="EBJ46" s="7"/>
      <c r="EBK46" s="7"/>
      <c r="EBL46" s="7"/>
      <c r="EBM46" s="7"/>
      <c r="EBN46" s="7"/>
      <c r="EBO46" s="7"/>
      <c r="EBP46" s="7"/>
      <c r="EBQ46" s="7"/>
      <c r="EBR46" s="7"/>
      <c r="EBS46" s="7"/>
      <c r="EBT46" s="7"/>
      <c r="EBU46" s="7"/>
      <c r="EBV46" s="7"/>
      <c r="EBW46" s="7"/>
      <c r="EBX46" s="7"/>
      <c r="EBY46" s="7"/>
      <c r="EBZ46" s="7"/>
      <c r="ECA46" s="7"/>
      <c r="ECB46" s="7"/>
      <c r="ECC46" s="7"/>
      <c r="ECD46" s="7"/>
      <c r="ECE46" s="7"/>
      <c r="ECF46" s="7"/>
      <c r="ECG46" s="7"/>
      <c r="ECH46" s="7"/>
      <c r="ECI46" s="7"/>
      <c r="ECJ46" s="7"/>
      <c r="ECK46" s="7"/>
      <c r="ECL46" s="7"/>
      <c r="ECM46" s="7"/>
      <c r="ECN46" s="7"/>
      <c r="ECO46" s="7"/>
      <c r="ECP46" s="7"/>
      <c r="ECQ46" s="7"/>
      <c r="ECR46" s="7"/>
      <c r="ECS46" s="7"/>
      <c r="ECT46" s="7"/>
      <c r="ECU46" s="7"/>
      <c r="ECV46" s="7"/>
      <c r="ECW46" s="7"/>
      <c r="ECX46" s="7"/>
      <c r="ECY46" s="7"/>
      <c r="ECZ46" s="7"/>
      <c r="EDA46" s="7"/>
      <c r="EDB46" s="7"/>
      <c r="EDC46" s="7"/>
      <c r="EDD46" s="7"/>
      <c r="EDE46" s="7"/>
      <c r="EDF46" s="7"/>
      <c r="EDG46" s="7"/>
      <c r="EDH46" s="7"/>
      <c r="EDI46" s="7"/>
      <c r="EDJ46" s="7"/>
      <c r="EDK46" s="7"/>
      <c r="EDL46" s="7"/>
      <c r="EDM46" s="7"/>
      <c r="EDN46" s="7"/>
      <c r="EDO46" s="7"/>
      <c r="EDP46" s="7"/>
      <c r="EDQ46" s="7"/>
      <c r="EDR46" s="7"/>
      <c r="EDS46" s="7"/>
      <c r="EDT46" s="7"/>
      <c r="EDU46" s="7"/>
      <c r="EDV46" s="7"/>
      <c r="EDW46" s="7"/>
      <c r="EDX46" s="7"/>
      <c r="EDY46" s="7"/>
      <c r="EDZ46" s="7"/>
      <c r="EEA46" s="7"/>
      <c r="EEB46" s="7"/>
      <c r="EEC46" s="7"/>
      <c r="EED46" s="7"/>
      <c r="EEE46" s="7"/>
      <c r="EEF46" s="7"/>
      <c r="EEG46" s="7"/>
      <c r="EEH46" s="7"/>
      <c r="EEI46" s="7"/>
      <c r="EEJ46" s="7"/>
      <c r="EEK46" s="7"/>
      <c r="EEL46" s="7"/>
      <c r="EEM46" s="7"/>
      <c r="EEN46" s="7"/>
      <c r="EEO46" s="7"/>
      <c r="EEP46" s="7"/>
      <c r="EEQ46" s="7"/>
      <c r="EER46" s="7"/>
      <c r="EES46" s="7"/>
      <c r="EET46" s="7"/>
      <c r="EEU46" s="7"/>
      <c r="EEV46" s="7"/>
      <c r="EEW46" s="7"/>
      <c r="EEX46" s="7"/>
      <c r="EEY46" s="7"/>
      <c r="EEZ46" s="7"/>
      <c r="EFA46" s="7"/>
      <c r="EFB46" s="7"/>
      <c r="EFC46" s="7"/>
      <c r="EFD46" s="7"/>
      <c r="EFE46" s="7"/>
      <c r="EFF46" s="7"/>
      <c r="EFG46" s="7"/>
      <c r="EFH46" s="7"/>
      <c r="EFI46" s="7"/>
      <c r="EFJ46" s="7"/>
      <c r="EFK46" s="7"/>
      <c r="EFL46" s="7"/>
      <c r="EFM46" s="7"/>
      <c r="EFN46" s="7"/>
      <c r="EFO46" s="7"/>
      <c r="EFP46" s="7"/>
      <c r="EFQ46" s="7"/>
      <c r="EFR46" s="7"/>
      <c r="EFS46" s="7"/>
      <c r="EFT46" s="7"/>
      <c r="EFU46" s="7"/>
      <c r="EFV46" s="7"/>
      <c r="EFW46" s="7"/>
      <c r="EFX46" s="7"/>
      <c r="EFY46" s="7"/>
      <c r="EFZ46" s="7"/>
      <c r="EGA46" s="7"/>
      <c r="EGB46" s="7"/>
      <c r="EGC46" s="7"/>
      <c r="EGD46" s="7"/>
      <c r="EGE46" s="7"/>
      <c r="EGF46" s="7"/>
      <c r="EGG46" s="7"/>
      <c r="EGH46" s="7"/>
      <c r="EGI46" s="7"/>
      <c r="EGJ46" s="7"/>
      <c r="EGK46" s="7"/>
      <c r="EGL46" s="7"/>
      <c r="EGM46" s="7"/>
      <c r="EGN46" s="7"/>
      <c r="EGO46" s="7"/>
      <c r="EGP46" s="7"/>
      <c r="EGQ46" s="7"/>
      <c r="EGR46" s="7"/>
      <c r="EGS46" s="7"/>
      <c r="EGT46" s="7"/>
      <c r="EGU46" s="7"/>
      <c r="EGV46" s="7"/>
      <c r="EGW46" s="7"/>
      <c r="EGX46" s="7"/>
      <c r="EGY46" s="7"/>
      <c r="EGZ46" s="7"/>
      <c r="EHA46" s="7"/>
      <c r="EHB46" s="7"/>
      <c r="EHC46" s="7"/>
      <c r="EHD46" s="7"/>
      <c r="EHE46" s="7"/>
      <c r="EHF46" s="7"/>
      <c r="EHG46" s="7"/>
      <c r="EHH46" s="7"/>
      <c r="EHI46" s="7"/>
      <c r="EHJ46" s="7"/>
      <c r="EHK46" s="7"/>
      <c r="EHL46" s="7"/>
      <c r="EHM46" s="7"/>
      <c r="EHN46" s="7"/>
      <c r="EHO46" s="7"/>
      <c r="EHP46" s="7"/>
      <c r="EHR46" s="7"/>
      <c r="EHS46" s="7"/>
      <c r="EHT46" s="7"/>
      <c r="EHU46" s="7"/>
      <c r="EHV46" s="7"/>
      <c r="EHW46" s="7"/>
      <c r="EHX46" s="7"/>
      <c r="EHY46" s="7"/>
      <c r="EHZ46" s="7"/>
      <c r="EIA46" s="7"/>
      <c r="EIB46" s="7"/>
      <c r="EIC46" s="7"/>
      <c r="EID46" s="7"/>
      <c r="EIE46" s="7"/>
      <c r="EIF46" s="7"/>
      <c r="EIG46" s="7"/>
      <c r="EIH46" s="7"/>
      <c r="EII46" s="7"/>
      <c r="EIJ46" s="7"/>
      <c r="EIK46" s="7"/>
      <c r="EIL46" s="7"/>
      <c r="EIM46" s="7"/>
      <c r="EIN46" s="7"/>
      <c r="EIO46" s="7"/>
      <c r="EIP46" s="7"/>
      <c r="EIQ46" s="7"/>
      <c r="EIR46" s="7"/>
      <c r="EIS46" s="7"/>
      <c r="EIT46" s="7"/>
      <c r="EIU46" s="7"/>
      <c r="EIV46" s="7"/>
      <c r="EIW46" s="7"/>
      <c r="EIX46" s="7"/>
      <c r="EIY46" s="7"/>
      <c r="EIZ46" s="7"/>
      <c r="EJA46" s="7"/>
      <c r="EJB46" s="7"/>
      <c r="EJC46" s="7"/>
      <c r="EJD46" s="7"/>
      <c r="EJE46" s="7"/>
      <c r="EJF46" s="7"/>
      <c r="EJG46" s="7"/>
      <c r="EJH46" s="7"/>
      <c r="EJI46" s="7"/>
      <c r="EJJ46" s="7"/>
      <c r="EJK46" s="7"/>
      <c r="EJL46" s="7"/>
      <c r="EJM46" s="7"/>
      <c r="EJN46" s="7"/>
      <c r="EJO46" s="7"/>
      <c r="EJP46" s="7"/>
      <c r="EJQ46" s="7"/>
      <c r="EJR46" s="7"/>
      <c r="EJS46" s="7"/>
      <c r="EJT46" s="7"/>
      <c r="EJU46" s="7"/>
      <c r="EJV46" s="7"/>
      <c r="EJW46" s="7"/>
      <c r="EJX46" s="7"/>
      <c r="EJY46" s="7"/>
      <c r="EJZ46" s="7"/>
      <c r="EKA46" s="7"/>
      <c r="EKB46" s="7"/>
      <c r="EKC46" s="7"/>
      <c r="EKD46" s="7"/>
      <c r="EKE46" s="7"/>
      <c r="EKF46" s="7"/>
      <c r="EKG46" s="7"/>
      <c r="EKH46" s="7"/>
      <c r="EKI46" s="7"/>
      <c r="EKJ46" s="7"/>
      <c r="EKK46" s="7"/>
      <c r="EKL46" s="7"/>
      <c r="EKM46" s="7"/>
      <c r="EKN46" s="7"/>
      <c r="EKO46" s="7"/>
      <c r="EKP46" s="7"/>
      <c r="EKQ46" s="7"/>
      <c r="EKR46" s="7"/>
      <c r="EKS46" s="7"/>
      <c r="EKT46" s="7"/>
      <c r="EKU46" s="7"/>
      <c r="EKV46" s="7"/>
      <c r="EKW46" s="7"/>
      <c r="EKX46" s="7"/>
      <c r="EKY46" s="7"/>
      <c r="EKZ46" s="7"/>
      <c r="ELA46" s="7"/>
      <c r="ELB46" s="7"/>
      <c r="ELC46" s="7"/>
      <c r="ELD46" s="7"/>
      <c r="ELE46" s="7"/>
      <c r="ELF46" s="7"/>
      <c r="ELG46" s="7"/>
      <c r="ELH46" s="7"/>
      <c r="ELI46" s="7"/>
      <c r="ELJ46" s="7"/>
      <c r="ELK46" s="7"/>
      <c r="ELL46" s="7"/>
      <c r="ELM46" s="7"/>
      <c r="ELN46" s="7"/>
      <c r="ELO46" s="7"/>
      <c r="ELP46" s="7"/>
      <c r="ELQ46" s="7"/>
      <c r="ELR46" s="7"/>
      <c r="ELS46" s="7"/>
      <c r="ELT46" s="7"/>
      <c r="ELU46" s="7"/>
      <c r="ELV46" s="7"/>
      <c r="ELW46" s="7"/>
      <c r="ELX46" s="7"/>
      <c r="ELY46" s="7"/>
      <c r="ELZ46" s="7"/>
      <c r="EMA46" s="7"/>
      <c r="EMB46" s="7"/>
      <c r="EMC46" s="7"/>
      <c r="EMD46" s="7"/>
      <c r="EME46" s="7"/>
      <c r="EMF46" s="7"/>
      <c r="EMG46" s="7"/>
      <c r="EMH46" s="7"/>
      <c r="EMI46" s="7"/>
      <c r="EMJ46" s="7"/>
      <c r="EMK46" s="7"/>
      <c r="EML46" s="7"/>
      <c r="EMM46" s="7"/>
      <c r="EMN46" s="7"/>
      <c r="EMO46" s="7"/>
      <c r="EMP46" s="7"/>
      <c r="EMQ46" s="7"/>
      <c r="EMR46" s="7"/>
      <c r="EMS46" s="7"/>
      <c r="EMT46" s="7"/>
      <c r="EMU46" s="7"/>
      <c r="EMV46" s="7"/>
      <c r="EMW46" s="7"/>
      <c r="EMX46" s="7"/>
      <c r="EMY46" s="7"/>
      <c r="EMZ46" s="7"/>
      <c r="ENA46" s="7"/>
      <c r="ENB46" s="7"/>
      <c r="ENC46" s="7"/>
      <c r="END46" s="7"/>
      <c r="ENE46" s="7"/>
      <c r="ENF46" s="7"/>
      <c r="ENG46" s="7"/>
      <c r="ENH46" s="7"/>
      <c r="ENI46" s="7"/>
      <c r="ENJ46" s="7"/>
      <c r="ENK46" s="7"/>
      <c r="ENL46" s="7"/>
      <c r="ENM46" s="7"/>
      <c r="ENN46" s="7"/>
      <c r="ENO46" s="7"/>
      <c r="ENP46" s="7"/>
      <c r="ENQ46" s="7"/>
      <c r="ENR46" s="7"/>
      <c r="ENS46" s="7"/>
      <c r="ENT46" s="7"/>
      <c r="ENU46" s="7"/>
      <c r="ENV46" s="7"/>
      <c r="ENW46" s="7"/>
      <c r="ENX46" s="7"/>
      <c r="ENY46" s="7"/>
      <c r="ENZ46" s="7"/>
      <c r="EOA46" s="7"/>
      <c r="EOB46" s="7"/>
      <c r="EOC46" s="7"/>
      <c r="EOD46" s="7"/>
      <c r="EOE46" s="7"/>
      <c r="EOF46" s="7"/>
      <c r="EOG46" s="7"/>
      <c r="EOH46" s="7"/>
      <c r="EOI46" s="7"/>
      <c r="EOJ46" s="7"/>
      <c r="EOK46" s="7"/>
      <c r="EOL46" s="7"/>
      <c r="EOM46" s="7"/>
      <c r="EON46" s="7"/>
      <c r="EOO46" s="7"/>
      <c r="EOP46" s="7"/>
      <c r="EOQ46" s="7"/>
      <c r="EOR46" s="7"/>
      <c r="EOS46" s="7"/>
      <c r="EOT46" s="7"/>
      <c r="EOU46" s="7"/>
      <c r="EOV46" s="7"/>
      <c r="EOW46" s="7"/>
      <c r="EOX46" s="7"/>
      <c r="EOY46" s="7"/>
      <c r="EOZ46" s="7"/>
      <c r="EPA46" s="7"/>
      <c r="EPB46" s="7"/>
      <c r="EPC46" s="7"/>
      <c r="EPD46" s="7"/>
      <c r="EPE46" s="7"/>
      <c r="EPF46" s="7"/>
      <c r="EPG46" s="7"/>
      <c r="EPH46" s="7"/>
      <c r="EPI46" s="7"/>
      <c r="EPJ46" s="7"/>
      <c r="EPK46" s="7"/>
      <c r="EPL46" s="7"/>
      <c r="EPM46" s="7"/>
      <c r="EPN46" s="7"/>
      <c r="EPO46" s="7"/>
      <c r="EPP46" s="7"/>
      <c r="EPQ46" s="7"/>
      <c r="EPR46" s="7"/>
      <c r="EPS46" s="7"/>
      <c r="EPT46" s="7"/>
      <c r="EPU46" s="7"/>
      <c r="EPV46" s="7"/>
      <c r="EPW46" s="7"/>
      <c r="EPX46" s="7"/>
      <c r="EPY46" s="7"/>
      <c r="EPZ46" s="7"/>
      <c r="EQA46" s="7"/>
      <c r="EQB46" s="7"/>
      <c r="EQC46" s="7"/>
      <c r="EQD46" s="7"/>
      <c r="EQE46" s="7"/>
      <c r="EQF46" s="7"/>
      <c r="EQG46" s="7"/>
      <c r="EQH46" s="7"/>
      <c r="EQI46" s="7"/>
      <c r="EQJ46" s="7"/>
      <c r="EQK46" s="7"/>
      <c r="EQL46" s="7"/>
      <c r="EQM46" s="7"/>
      <c r="EQN46" s="7"/>
      <c r="EQO46" s="7"/>
      <c r="EQP46" s="7"/>
      <c r="EQQ46" s="7"/>
      <c r="EQR46" s="7"/>
      <c r="EQS46" s="7"/>
      <c r="EQT46" s="7"/>
      <c r="EQU46" s="7"/>
      <c r="EQV46" s="7"/>
      <c r="EQW46" s="7"/>
      <c r="EQX46" s="7"/>
      <c r="EQY46" s="7"/>
      <c r="EQZ46" s="7"/>
      <c r="ERA46" s="7"/>
      <c r="ERB46" s="7"/>
      <c r="ERC46" s="7"/>
      <c r="ERD46" s="7"/>
      <c r="ERE46" s="7"/>
      <c r="ERF46" s="7"/>
      <c r="ERG46" s="7"/>
      <c r="ERH46" s="7"/>
      <c r="ERI46" s="7"/>
      <c r="ERJ46" s="7"/>
      <c r="ERK46" s="7"/>
      <c r="ERL46" s="7"/>
      <c r="ERN46" s="7"/>
      <c r="ERO46" s="7"/>
      <c r="ERP46" s="7"/>
      <c r="ERQ46" s="7"/>
      <c r="ERR46" s="7"/>
      <c r="ERS46" s="7"/>
      <c r="ERT46" s="7"/>
      <c r="ERU46" s="7"/>
      <c r="ERV46" s="7"/>
      <c r="ERW46" s="7"/>
      <c r="ERX46" s="7"/>
      <c r="ERY46" s="7"/>
      <c r="ERZ46" s="7"/>
      <c r="ESA46" s="7"/>
      <c r="ESB46" s="7"/>
      <c r="ESC46" s="7"/>
      <c r="ESD46" s="7"/>
      <c r="ESE46" s="7"/>
      <c r="ESF46" s="7"/>
      <c r="ESG46" s="7"/>
      <c r="ESH46" s="7"/>
      <c r="ESI46" s="7"/>
      <c r="ESJ46" s="7"/>
      <c r="ESK46" s="7"/>
      <c r="ESL46" s="7"/>
      <c r="ESM46" s="7"/>
      <c r="ESN46" s="7"/>
      <c r="ESO46" s="7"/>
      <c r="ESP46" s="7"/>
      <c r="ESQ46" s="7"/>
      <c r="ESR46" s="7"/>
      <c r="ESS46" s="7"/>
      <c r="EST46" s="7"/>
      <c r="ESU46" s="7"/>
      <c r="ESV46" s="7"/>
      <c r="ESW46" s="7"/>
      <c r="ESX46" s="7"/>
      <c r="ESY46" s="7"/>
      <c r="ESZ46" s="7"/>
      <c r="ETA46" s="7"/>
      <c r="ETB46" s="7"/>
      <c r="ETC46" s="7"/>
      <c r="ETD46" s="7"/>
      <c r="ETE46" s="7"/>
      <c r="ETF46" s="7"/>
      <c r="ETG46" s="7"/>
      <c r="ETH46" s="7"/>
      <c r="ETI46" s="7"/>
      <c r="ETJ46" s="7"/>
      <c r="ETK46" s="7"/>
      <c r="ETL46" s="7"/>
      <c r="ETM46" s="7"/>
      <c r="ETN46" s="7"/>
      <c r="ETO46" s="7"/>
      <c r="ETP46" s="7"/>
      <c r="ETQ46" s="7"/>
      <c r="ETR46" s="7"/>
      <c r="ETS46" s="7"/>
      <c r="ETT46" s="7"/>
      <c r="ETU46" s="7"/>
      <c r="ETV46" s="7"/>
      <c r="ETW46" s="7"/>
      <c r="ETX46" s="7"/>
      <c r="ETY46" s="7"/>
      <c r="ETZ46" s="7"/>
      <c r="EUA46" s="7"/>
      <c r="EUB46" s="7"/>
      <c r="EUC46" s="7"/>
      <c r="EUD46" s="7"/>
      <c r="EUE46" s="7"/>
      <c r="EUF46" s="7"/>
      <c r="EUG46" s="7"/>
      <c r="EUH46" s="7"/>
      <c r="EUI46" s="7"/>
      <c r="EUJ46" s="7"/>
      <c r="EUK46" s="7"/>
      <c r="EUL46" s="7"/>
      <c r="EUM46" s="7"/>
      <c r="EUN46" s="7"/>
      <c r="EUO46" s="7"/>
      <c r="EUP46" s="7"/>
      <c r="EUQ46" s="7"/>
      <c r="EUR46" s="7"/>
      <c r="EUS46" s="7"/>
      <c r="EUT46" s="7"/>
      <c r="EUU46" s="7"/>
      <c r="EUV46" s="7"/>
      <c r="EUW46" s="7"/>
      <c r="EUX46" s="7"/>
      <c r="EUY46" s="7"/>
      <c r="EUZ46" s="7"/>
      <c r="EVA46" s="7"/>
      <c r="EVB46" s="7"/>
      <c r="EVC46" s="7"/>
      <c r="EVD46" s="7"/>
      <c r="EVE46" s="7"/>
      <c r="EVF46" s="7"/>
      <c r="EVG46" s="7"/>
      <c r="EVH46" s="7"/>
      <c r="EVI46" s="7"/>
      <c r="EVJ46" s="7"/>
      <c r="EVK46" s="7"/>
      <c r="EVL46" s="7"/>
      <c r="EVM46" s="7"/>
      <c r="EVN46" s="7"/>
      <c r="EVO46" s="7"/>
      <c r="EVP46" s="7"/>
      <c r="EVQ46" s="7"/>
      <c r="EVR46" s="7"/>
      <c r="EVS46" s="7"/>
      <c r="EVT46" s="7"/>
      <c r="EVU46" s="7"/>
      <c r="EVV46" s="7"/>
      <c r="EVW46" s="7"/>
      <c r="EVX46" s="7"/>
      <c r="EVY46" s="7"/>
      <c r="EVZ46" s="7"/>
      <c r="EWA46" s="7"/>
      <c r="EWB46" s="7"/>
      <c r="EWC46" s="7"/>
      <c r="EWD46" s="7"/>
      <c r="EWE46" s="7"/>
      <c r="EWF46" s="7"/>
      <c r="EWG46" s="7"/>
      <c r="EWH46" s="7"/>
      <c r="EWI46" s="7"/>
      <c r="EWJ46" s="7"/>
      <c r="EWK46" s="7"/>
      <c r="EWL46" s="7"/>
      <c r="EWM46" s="7"/>
      <c r="EWN46" s="7"/>
      <c r="EWO46" s="7"/>
      <c r="EWP46" s="7"/>
      <c r="EWQ46" s="7"/>
      <c r="EWR46" s="7"/>
      <c r="EWS46" s="7"/>
      <c r="EWT46" s="7"/>
      <c r="EWU46" s="7"/>
      <c r="EWV46" s="7"/>
      <c r="EWW46" s="7"/>
      <c r="EWX46" s="7"/>
      <c r="EWY46" s="7"/>
      <c r="EWZ46" s="7"/>
      <c r="EXA46" s="7"/>
      <c r="EXB46" s="7"/>
      <c r="EXC46" s="7"/>
      <c r="EXD46" s="7"/>
      <c r="EXE46" s="7"/>
      <c r="EXF46" s="7"/>
      <c r="EXG46" s="7"/>
      <c r="EXH46" s="7"/>
      <c r="EXI46" s="7"/>
      <c r="EXJ46" s="7"/>
      <c r="EXK46" s="7"/>
      <c r="EXL46" s="7"/>
      <c r="EXM46" s="7"/>
      <c r="EXN46" s="7"/>
      <c r="EXO46" s="7"/>
      <c r="EXP46" s="7"/>
      <c r="EXQ46" s="7"/>
      <c r="EXR46" s="7"/>
      <c r="EXS46" s="7"/>
      <c r="EXT46" s="7"/>
      <c r="EXU46" s="7"/>
      <c r="EXV46" s="7"/>
      <c r="EXW46" s="7"/>
      <c r="EXX46" s="7"/>
      <c r="EXY46" s="7"/>
      <c r="EXZ46" s="7"/>
      <c r="EYA46" s="7"/>
      <c r="EYB46" s="7"/>
      <c r="EYC46" s="7"/>
      <c r="EYD46" s="7"/>
      <c r="EYE46" s="7"/>
      <c r="EYF46" s="7"/>
      <c r="EYG46" s="7"/>
      <c r="EYH46" s="7"/>
      <c r="EYI46" s="7"/>
      <c r="EYJ46" s="7"/>
      <c r="EYK46" s="7"/>
      <c r="EYL46" s="7"/>
      <c r="EYM46" s="7"/>
      <c r="EYN46" s="7"/>
      <c r="EYO46" s="7"/>
      <c r="EYP46" s="7"/>
      <c r="EYQ46" s="7"/>
      <c r="EYR46" s="7"/>
      <c r="EYS46" s="7"/>
      <c r="EYT46" s="7"/>
      <c r="EYU46" s="7"/>
      <c r="EYV46" s="7"/>
      <c r="EYW46" s="7"/>
      <c r="EYX46" s="7"/>
      <c r="EYY46" s="7"/>
      <c r="EYZ46" s="7"/>
      <c r="EZA46" s="7"/>
      <c r="EZB46" s="7"/>
      <c r="EZC46" s="7"/>
      <c r="EZD46" s="7"/>
      <c r="EZE46" s="7"/>
      <c r="EZF46" s="7"/>
      <c r="EZG46" s="7"/>
      <c r="EZH46" s="7"/>
      <c r="EZI46" s="7"/>
      <c r="EZJ46" s="7"/>
      <c r="EZK46" s="7"/>
      <c r="EZL46" s="7"/>
      <c r="EZM46" s="7"/>
      <c r="EZN46" s="7"/>
      <c r="EZO46" s="7"/>
      <c r="EZP46" s="7"/>
      <c r="EZQ46" s="7"/>
      <c r="EZR46" s="7"/>
      <c r="EZS46" s="7"/>
      <c r="EZT46" s="7"/>
      <c r="EZU46" s="7"/>
      <c r="EZV46" s="7"/>
      <c r="EZW46" s="7"/>
      <c r="EZX46" s="7"/>
      <c r="EZY46" s="7"/>
      <c r="EZZ46" s="7"/>
      <c r="FAA46" s="7"/>
      <c r="FAB46" s="7"/>
      <c r="FAC46" s="7"/>
      <c r="FAD46" s="7"/>
      <c r="FAE46" s="7"/>
      <c r="FAF46" s="7"/>
      <c r="FAG46" s="7"/>
      <c r="FAH46" s="7"/>
      <c r="FAI46" s="7"/>
      <c r="FAJ46" s="7"/>
      <c r="FAK46" s="7"/>
      <c r="FAL46" s="7"/>
      <c r="FAM46" s="7"/>
      <c r="FAN46" s="7"/>
      <c r="FAO46" s="7"/>
      <c r="FAP46" s="7"/>
      <c r="FAQ46" s="7"/>
      <c r="FAR46" s="7"/>
      <c r="FAS46" s="7"/>
      <c r="FAT46" s="7"/>
      <c r="FAU46" s="7"/>
      <c r="FAV46" s="7"/>
      <c r="FAW46" s="7"/>
      <c r="FAX46" s="7"/>
      <c r="FAY46" s="7"/>
      <c r="FAZ46" s="7"/>
      <c r="FBA46" s="7"/>
      <c r="FBB46" s="7"/>
      <c r="FBC46" s="7"/>
      <c r="FBD46" s="7"/>
      <c r="FBE46" s="7"/>
      <c r="FBF46" s="7"/>
      <c r="FBG46" s="7"/>
      <c r="FBH46" s="7"/>
      <c r="FBJ46" s="7"/>
      <c r="FBK46" s="7"/>
      <c r="FBL46" s="7"/>
      <c r="FBM46" s="7"/>
      <c r="FBN46" s="7"/>
      <c r="FBO46" s="7"/>
      <c r="FBP46" s="7"/>
      <c r="FBQ46" s="7"/>
      <c r="FBR46" s="7"/>
      <c r="FBS46" s="7"/>
      <c r="FBT46" s="7"/>
      <c r="FBU46" s="7"/>
      <c r="FBV46" s="7"/>
      <c r="FBW46" s="7"/>
      <c r="FBX46" s="7"/>
      <c r="FBY46" s="7"/>
      <c r="FBZ46" s="7"/>
      <c r="FCA46" s="7"/>
      <c r="FCB46" s="7"/>
      <c r="FCC46" s="7"/>
      <c r="FCD46" s="7"/>
      <c r="FCE46" s="7"/>
      <c r="FCF46" s="7"/>
      <c r="FCG46" s="7"/>
      <c r="FCH46" s="7"/>
      <c r="FCI46" s="7"/>
      <c r="FCJ46" s="7"/>
      <c r="FCK46" s="7"/>
      <c r="FCL46" s="7"/>
      <c r="FCM46" s="7"/>
      <c r="FCN46" s="7"/>
      <c r="FCO46" s="7"/>
      <c r="FCP46" s="7"/>
      <c r="FCQ46" s="7"/>
      <c r="FCR46" s="7"/>
      <c r="FCS46" s="7"/>
      <c r="FCT46" s="7"/>
      <c r="FCU46" s="7"/>
      <c r="FCV46" s="7"/>
      <c r="FCW46" s="7"/>
      <c r="FCX46" s="7"/>
      <c r="FCY46" s="7"/>
      <c r="FCZ46" s="7"/>
      <c r="FDA46" s="7"/>
      <c r="FDB46" s="7"/>
      <c r="FDC46" s="7"/>
      <c r="FDD46" s="7"/>
      <c r="FDE46" s="7"/>
      <c r="FDF46" s="7"/>
      <c r="FDG46" s="7"/>
      <c r="FDH46" s="7"/>
      <c r="FDI46" s="7"/>
      <c r="FDJ46" s="7"/>
      <c r="FDK46" s="7"/>
      <c r="FDL46" s="7"/>
      <c r="FDM46" s="7"/>
      <c r="FDN46" s="7"/>
      <c r="FDO46" s="7"/>
      <c r="FDP46" s="7"/>
      <c r="FDQ46" s="7"/>
      <c r="FDR46" s="7"/>
      <c r="FDS46" s="7"/>
      <c r="FDT46" s="7"/>
      <c r="FDU46" s="7"/>
      <c r="FDV46" s="7"/>
      <c r="FDW46" s="7"/>
      <c r="FDX46" s="7"/>
      <c r="FDY46" s="7"/>
      <c r="FDZ46" s="7"/>
      <c r="FEA46" s="7"/>
      <c r="FEB46" s="7"/>
      <c r="FEC46" s="7"/>
      <c r="FED46" s="7"/>
      <c r="FEE46" s="7"/>
      <c r="FEF46" s="7"/>
      <c r="FEG46" s="7"/>
      <c r="FEH46" s="7"/>
      <c r="FEI46" s="7"/>
      <c r="FEJ46" s="7"/>
      <c r="FEK46" s="7"/>
      <c r="FEL46" s="7"/>
      <c r="FEM46" s="7"/>
      <c r="FEN46" s="7"/>
      <c r="FEO46" s="7"/>
      <c r="FEP46" s="7"/>
      <c r="FEQ46" s="7"/>
      <c r="FER46" s="7"/>
      <c r="FES46" s="7"/>
      <c r="FET46" s="7"/>
      <c r="FEU46" s="7"/>
      <c r="FEV46" s="7"/>
      <c r="FEW46" s="7"/>
      <c r="FEX46" s="7"/>
      <c r="FEY46" s="7"/>
      <c r="FEZ46" s="7"/>
      <c r="FFA46" s="7"/>
      <c r="FFB46" s="7"/>
      <c r="FFC46" s="7"/>
      <c r="FFD46" s="7"/>
      <c r="FFE46" s="7"/>
      <c r="FFF46" s="7"/>
      <c r="FFG46" s="7"/>
      <c r="FFH46" s="7"/>
      <c r="FFI46" s="7"/>
      <c r="FFJ46" s="7"/>
      <c r="FFK46" s="7"/>
      <c r="FFL46" s="7"/>
      <c r="FFM46" s="7"/>
      <c r="FFN46" s="7"/>
      <c r="FFO46" s="7"/>
      <c r="FFP46" s="7"/>
      <c r="FFQ46" s="7"/>
      <c r="FFR46" s="7"/>
      <c r="FFS46" s="7"/>
      <c r="FFT46" s="7"/>
      <c r="FFU46" s="7"/>
      <c r="FFV46" s="7"/>
      <c r="FFW46" s="7"/>
      <c r="FFX46" s="7"/>
      <c r="FFY46" s="7"/>
      <c r="FFZ46" s="7"/>
      <c r="FGA46" s="7"/>
      <c r="FGB46" s="7"/>
      <c r="FGC46" s="7"/>
      <c r="FGD46" s="7"/>
      <c r="FGE46" s="7"/>
      <c r="FGF46" s="7"/>
      <c r="FGG46" s="7"/>
      <c r="FGH46" s="7"/>
      <c r="FGI46" s="7"/>
      <c r="FGJ46" s="7"/>
      <c r="FGK46" s="7"/>
      <c r="FGL46" s="7"/>
      <c r="FGM46" s="7"/>
      <c r="FGN46" s="7"/>
      <c r="FGO46" s="7"/>
      <c r="FGP46" s="7"/>
      <c r="FGQ46" s="7"/>
      <c r="FGR46" s="7"/>
      <c r="FGS46" s="7"/>
      <c r="FGT46" s="7"/>
      <c r="FGU46" s="7"/>
      <c r="FGV46" s="7"/>
      <c r="FGW46" s="7"/>
      <c r="FGX46" s="7"/>
      <c r="FGY46" s="7"/>
      <c r="FGZ46" s="7"/>
      <c r="FHA46" s="7"/>
      <c r="FHB46" s="7"/>
      <c r="FHC46" s="7"/>
      <c r="FHD46" s="7"/>
      <c r="FHE46" s="7"/>
      <c r="FHF46" s="7"/>
      <c r="FHG46" s="7"/>
      <c r="FHH46" s="7"/>
      <c r="FHI46" s="7"/>
      <c r="FHJ46" s="7"/>
      <c r="FHK46" s="7"/>
      <c r="FHL46" s="7"/>
      <c r="FHM46" s="7"/>
      <c r="FHN46" s="7"/>
      <c r="FHO46" s="7"/>
      <c r="FHP46" s="7"/>
      <c r="FHQ46" s="7"/>
      <c r="FHR46" s="7"/>
      <c r="FHS46" s="7"/>
      <c r="FHT46" s="7"/>
      <c r="FHU46" s="7"/>
      <c r="FHV46" s="7"/>
      <c r="FHW46" s="7"/>
      <c r="FHX46" s="7"/>
      <c r="FHY46" s="7"/>
      <c r="FHZ46" s="7"/>
      <c r="FIA46" s="7"/>
      <c r="FIB46" s="7"/>
      <c r="FIC46" s="7"/>
      <c r="FID46" s="7"/>
      <c r="FIE46" s="7"/>
      <c r="FIF46" s="7"/>
      <c r="FIG46" s="7"/>
      <c r="FIH46" s="7"/>
      <c r="FII46" s="7"/>
      <c r="FIJ46" s="7"/>
      <c r="FIK46" s="7"/>
      <c r="FIL46" s="7"/>
      <c r="FIM46" s="7"/>
      <c r="FIN46" s="7"/>
      <c r="FIO46" s="7"/>
      <c r="FIP46" s="7"/>
      <c r="FIQ46" s="7"/>
      <c r="FIR46" s="7"/>
      <c r="FIS46" s="7"/>
      <c r="FIT46" s="7"/>
      <c r="FIU46" s="7"/>
      <c r="FIV46" s="7"/>
      <c r="FIW46" s="7"/>
      <c r="FIX46" s="7"/>
      <c r="FIY46" s="7"/>
      <c r="FIZ46" s="7"/>
      <c r="FJA46" s="7"/>
      <c r="FJB46" s="7"/>
      <c r="FJC46" s="7"/>
      <c r="FJD46" s="7"/>
      <c r="FJE46" s="7"/>
      <c r="FJF46" s="7"/>
      <c r="FJG46" s="7"/>
      <c r="FJH46" s="7"/>
      <c r="FJI46" s="7"/>
      <c r="FJJ46" s="7"/>
      <c r="FJK46" s="7"/>
      <c r="FJL46" s="7"/>
      <c r="FJM46" s="7"/>
      <c r="FJN46" s="7"/>
      <c r="FJO46" s="7"/>
      <c r="FJP46" s="7"/>
      <c r="FJQ46" s="7"/>
      <c r="FJR46" s="7"/>
      <c r="FJS46" s="7"/>
      <c r="FJT46" s="7"/>
      <c r="FJU46" s="7"/>
      <c r="FJV46" s="7"/>
      <c r="FJW46" s="7"/>
      <c r="FJX46" s="7"/>
      <c r="FJY46" s="7"/>
      <c r="FJZ46" s="7"/>
      <c r="FKA46" s="7"/>
      <c r="FKB46" s="7"/>
      <c r="FKC46" s="7"/>
      <c r="FKD46" s="7"/>
      <c r="FKE46" s="7"/>
      <c r="FKF46" s="7"/>
      <c r="FKG46" s="7"/>
      <c r="FKH46" s="7"/>
      <c r="FKI46" s="7"/>
      <c r="FKJ46" s="7"/>
      <c r="FKK46" s="7"/>
      <c r="FKL46" s="7"/>
      <c r="FKM46" s="7"/>
      <c r="FKN46" s="7"/>
      <c r="FKO46" s="7"/>
      <c r="FKP46" s="7"/>
      <c r="FKQ46" s="7"/>
      <c r="FKR46" s="7"/>
      <c r="FKS46" s="7"/>
      <c r="FKT46" s="7"/>
      <c r="FKU46" s="7"/>
      <c r="FKV46" s="7"/>
      <c r="FKW46" s="7"/>
      <c r="FKX46" s="7"/>
      <c r="FKY46" s="7"/>
      <c r="FKZ46" s="7"/>
      <c r="FLA46" s="7"/>
      <c r="FLB46" s="7"/>
      <c r="FLC46" s="7"/>
      <c r="FLD46" s="7"/>
      <c r="FLF46" s="7"/>
      <c r="FLG46" s="7"/>
      <c r="FLH46" s="7"/>
      <c r="FLI46" s="7"/>
      <c r="FLJ46" s="7"/>
      <c r="FLK46" s="7"/>
      <c r="FLL46" s="7"/>
      <c r="FLM46" s="7"/>
      <c r="FLN46" s="7"/>
      <c r="FLO46" s="7"/>
      <c r="FLP46" s="7"/>
      <c r="FLQ46" s="7"/>
      <c r="FLR46" s="7"/>
      <c r="FLS46" s="7"/>
      <c r="FLT46" s="7"/>
      <c r="FLU46" s="7"/>
      <c r="FLV46" s="7"/>
      <c r="FLW46" s="7"/>
      <c r="FLX46" s="7"/>
      <c r="FLY46" s="7"/>
      <c r="FLZ46" s="7"/>
      <c r="FMA46" s="7"/>
      <c r="FMB46" s="7"/>
      <c r="FMC46" s="7"/>
      <c r="FMD46" s="7"/>
      <c r="FME46" s="7"/>
      <c r="FMF46" s="7"/>
      <c r="FMG46" s="7"/>
      <c r="FMH46" s="7"/>
      <c r="FMI46" s="7"/>
      <c r="FMJ46" s="7"/>
      <c r="FMK46" s="7"/>
      <c r="FML46" s="7"/>
      <c r="FMM46" s="7"/>
      <c r="FMN46" s="7"/>
      <c r="FMO46" s="7"/>
      <c r="FMP46" s="7"/>
      <c r="FMQ46" s="7"/>
      <c r="FMR46" s="7"/>
      <c r="FMS46" s="7"/>
      <c r="FMT46" s="7"/>
      <c r="FMU46" s="7"/>
      <c r="FMV46" s="7"/>
      <c r="FMW46" s="7"/>
      <c r="FMX46" s="7"/>
      <c r="FMY46" s="7"/>
      <c r="FMZ46" s="7"/>
      <c r="FNA46" s="7"/>
      <c r="FNB46" s="7"/>
      <c r="FNC46" s="7"/>
      <c r="FND46" s="7"/>
      <c r="FNE46" s="7"/>
      <c r="FNF46" s="7"/>
      <c r="FNG46" s="7"/>
      <c r="FNH46" s="7"/>
      <c r="FNI46" s="7"/>
      <c r="FNJ46" s="7"/>
      <c r="FNK46" s="7"/>
      <c r="FNL46" s="7"/>
      <c r="FNM46" s="7"/>
      <c r="FNN46" s="7"/>
      <c r="FNO46" s="7"/>
      <c r="FNP46" s="7"/>
      <c r="FNQ46" s="7"/>
      <c r="FNR46" s="7"/>
      <c r="FNS46" s="7"/>
      <c r="FNT46" s="7"/>
      <c r="FNU46" s="7"/>
      <c r="FNV46" s="7"/>
      <c r="FNW46" s="7"/>
      <c r="FNX46" s="7"/>
      <c r="FNY46" s="7"/>
      <c r="FNZ46" s="7"/>
      <c r="FOA46" s="7"/>
      <c r="FOB46" s="7"/>
      <c r="FOC46" s="7"/>
      <c r="FOD46" s="7"/>
      <c r="FOE46" s="7"/>
      <c r="FOF46" s="7"/>
      <c r="FOG46" s="7"/>
      <c r="FOH46" s="7"/>
      <c r="FOI46" s="7"/>
      <c r="FOJ46" s="7"/>
      <c r="FOK46" s="7"/>
      <c r="FOL46" s="7"/>
      <c r="FOM46" s="7"/>
      <c r="FON46" s="7"/>
      <c r="FOO46" s="7"/>
      <c r="FOP46" s="7"/>
      <c r="FOQ46" s="7"/>
      <c r="FOR46" s="7"/>
      <c r="FOS46" s="7"/>
      <c r="FOT46" s="7"/>
      <c r="FOU46" s="7"/>
      <c r="FOV46" s="7"/>
      <c r="FOW46" s="7"/>
      <c r="FOX46" s="7"/>
      <c r="FOY46" s="7"/>
      <c r="FOZ46" s="7"/>
      <c r="FPA46" s="7"/>
      <c r="FPB46" s="7"/>
      <c r="FPC46" s="7"/>
      <c r="FPD46" s="7"/>
      <c r="FPE46" s="7"/>
      <c r="FPF46" s="7"/>
      <c r="FPG46" s="7"/>
      <c r="FPH46" s="7"/>
      <c r="FPI46" s="7"/>
      <c r="FPJ46" s="7"/>
      <c r="FPK46" s="7"/>
      <c r="FPL46" s="7"/>
      <c r="FPM46" s="7"/>
      <c r="FPN46" s="7"/>
      <c r="FPO46" s="7"/>
      <c r="FPP46" s="7"/>
      <c r="FPQ46" s="7"/>
      <c r="FPR46" s="7"/>
      <c r="FPS46" s="7"/>
      <c r="FPT46" s="7"/>
      <c r="FPU46" s="7"/>
      <c r="FPV46" s="7"/>
      <c r="FPW46" s="7"/>
      <c r="FPX46" s="7"/>
      <c r="FPY46" s="7"/>
      <c r="FPZ46" s="7"/>
      <c r="FQA46" s="7"/>
      <c r="FQB46" s="7"/>
      <c r="FQC46" s="7"/>
      <c r="FQD46" s="7"/>
      <c r="FQE46" s="7"/>
      <c r="FQF46" s="7"/>
      <c r="FQG46" s="7"/>
      <c r="FQH46" s="7"/>
      <c r="FQI46" s="7"/>
      <c r="FQJ46" s="7"/>
      <c r="FQK46" s="7"/>
      <c r="FQL46" s="7"/>
      <c r="FQM46" s="7"/>
      <c r="FQN46" s="7"/>
      <c r="FQO46" s="7"/>
      <c r="FQP46" s="7"/>
      <c r="FQQ46" s="7"/>
      <c r="FQR46" s="7"/>
      <c r="FQS46" s="7"/>
      <c r="FQT46" s="7"/>
      <c r="FQU46" s="7"/>
      <c r="FQV46" s="7"/>
      <c r="FQW46" s="7"/>
      <c r="FQX46" s="7"/>
      <c r="FQY46" s="7"/>
      <c r="FQZ46" s="7"/>
      <c r="FRA46" s="7"/>
      <c r="FRB46" s="7"/>
      <c r="FRC46" s="7"/>
      <c r="FRD46" s="7"/>
      <c r="FRE46" s="7"/>
      <c r="FRF46" s="7"/>
      <c r="FRG46" s="7"/>
      <c r="FRH46" s="7"/>
      <c r="FRI46" s="7"/>
      <c r="FRJ46" s="7"/>
      <c r="FRK46" s="7"/>
      <c r="FRL46" s="7"/>
      <c r="FRM46" s="7"/>
      <c r="FRN46" s="7"/>
      <c r="FRO46" s="7"/>
      <c r="FRP46" s="7"/>
      <c r="FRQ46" s="7"/>
      <c r="FRR46" s="7"/>
      <c r="FRS46" s="7"/>
      <c r="FRT46" s="7"/>
      <c r="FRU46" s="7"/>
      <c r="FRV46" s="7"/>
      <c r="FRW46" s="7"/>
      <c r="FRX46" s="7"/>
      <c r="FRY46" s="7"/>
      <c r="FRZ46" s="7"/>
      <c r="FSA46" s="7"/>
      <c r="FSB46" s="7"/>
      <c r="FSC46" s="7"/>
      <c r="FSD46" s="7"/>
      <c r="FSE46" s="7"/>
      <c r="FSF46" s="7"/>
      <c r="FSG46" s="7"/>
      <c r="FSH46" s="7"/>
      <c r="FSI46" s="7"/>
      <c r="FSJ46" s="7"/>
      <c r="FSK46" s="7"/>
      <c r="FSL46" s="7"/>
      <c r="FSM46" s="7"/>
      <c r="FSN46" s="7"/>
      <c r="FSO46" s="7"/>
      <c r="FSP46" s="7"/>
      <c r="FSQ46" s="7"/>
      <c r="FSR46" s="7"/>
      <c r="FSS46" s="7"/>
      <c r="FST46" s="7"/>
      <c r="FSU46" s="7"/>
      <c r="FSV46" s="7"/>
      <c r="FSW46" s="7"/>
      <c r="FSX46" s="7"/>
      <c r="FSY46" s="7"/>
      <c r="FSZ46" s="7"/>
      <c r="FTA46" s="7"/>
      <c r="FTB46" s="7"/>
      <c r="FTC46" s="7"/>
      <c r="FTD46" s="7"/>
      <c r="FTE46" s="7"/>
      <c r="FTF46" s="7"/>
      <c r="FTG46" s="7"/>
      <c r="FTH46" s="7"/>
      <c r="FTI46" s="7"/>
      <c r="FTJ46" s="7"/>
      <c r="FTK46" s="7"/>
      <c r="FTL46" s="7"/>
      <c r="FTM46" s="7"/>
      <c r="FTN46" s="7"/>
      <c r="FTO46" s="7"/>
      <c r="FTP46" s="7"/>
      <c r="FTQ46" s="7"/>
      <c r="FTR46" s="7"/>
      <c r="FTS46" s="7"/>
      <c r="FTT46" s="7"/>
      <c r="FTU46" s="7"/>
      <c r="FTV46" s="7"/>
      <c r="FTW46" s="7"/>
      <c r="FTX46" s="7"/>
      <c r="FTY46" s="7"/>
      <c r="FTZ46" s="7"/>
      <c r="FUA46" s="7"/>
      <c r="FUB46" s="7"/>
      <c r="FUC46" s="7"/>
      <c r="FUD46" s="7"/>
      <c r="FUE46" s="7"/>
      <c r="FUF46" s="7"/>
      <c r="FUG46" s="7"/>
      <c r="FUH46" s="7"/>
      <c r="FUI46" s="7"/>
      <c r="FUJ46" s="7"/>
      <c r="FUK46" s="7"/>
      <c r="FUL46" s="7"/>
      <c r="FUM46" s="7"/>
      <c r="FUN46" s="7"/>
      <c r="FUO46" s="7"/>
      <c r="FUP46" s="7"/>
      <c r="FUQ46" s="7"/>
      <c r="FUR46" s="7"/>
      <c r="FUS46" s="7"/>
      <c r="FUT46" s="7"/>
      <c r="FUU46" s="7"/>
      <c r="FUV46" s="7"/>
      <c r="FUW46" s="7"/>
      <c r="FUX46" s="7"/>
      <c r="FUY46" s="7"/>
      <c r="FUZ46" s="7"/>
      <c r="FVB46" s="7"/>
      <c r="FVC46" s="7"/>
      <c r="FVD46" s="7"/>
      <c r="FVE46" s="7"/>
      <c r="FVF46" s="7"/>
      <c r="FVG46" s="7"/>
      <c r="FVH46" s="7"/>
      <c r="FVI46" s="7"/>
      <c r="FVJ46" s="7"/>
      <c r="FVK46" s="7"/>
      <c r="FVL46" s="7"/>
      <c r="FVM46" s="7"/>
      <c r="FVN46" s="7"/>
      <c r="FVO46" s="7"/>
      <c r="FVP46" s="7"/>
      <c r="FVQ46" s="7"/>
      <c r="FVR46" s="7"/>
      <c r="FVS46" s="7"/>
      <c r="FVT46" s="7"/>
      <c r="FVU46" s="7"/>
      <c r="FVV46" s="7"/>
      <c r="FVW46" s="7"/>
      <c r="FVX46" s="7"/>
      <c r="FVY46" s="7"/>
      <c r="FVZ46" s="7"/>
      <c r="FWA46" s="7"/>
      <c r="FWB46" s="7"/>
      <c r="FWC46" s="7"/>
      <c r="FWD46" s="7"/>
      <c r="FWE46" s="7"/>
      <c r="FWF46" s="7"/>
      <c r="FWG46" s="7"/>
      <c r="FWH46" s="7"/>
      <c r="FWI46" s="7"/>
      <c r="FWJ46" s="7"/>
      <c r="FWK46" s="7"/>
      <c r="FWL46" s="7"/>
      <c r="FWM46" s="7"/>
      <c r="FWN46" s="7"/>
      <c r="FWO46" s="7"/>
      <c r="FWP46" s="7"/>
      <c r="FWQ46" s="7"/>
      <c r="FWR46" s="7"/>
      <c r="FWS46" s="7"/>
      <c r="FWT46" s="7"/>
      <c r="FWU46" s="7"/>
      <c r="FWV46" s="7"/>
      <c r="FWW46" s="7"/>
      <c r="FWX46" s="7"/>
      <c r="FWY46" s="7"/>
      <c r="FWZ46" s="7"/>
      <c r="FXA46" s="7"/>
      <c r="FXB46" s="7"/>
      <c r="FXC46" s="7"/>
      <c r="FXD46" s="7"/>
      <c r="FXE46" s="7"/>
      <c r="FXF46" s="7"/>
      <c r="FXG46" s="7"/>
      <c r="FXH46" s="7"/>
      <c r="FXI46" s="7"/>
      <c r="FXJ46" s="7"/>
      <c r="FXK46" s="7"/>
      <c r="FXL46" s="7"/>
      <c r="FXM46" s="7"/>
      <c r="FXN46" s="7"/>
      <c r="FXO46" s="7"/>
      <c r="FXP46" s="7"/>
      <c r="FXQ46" s="7"/>
      <c r="FXR46" s="7"/>
      <c r="FXS46" s="7"/>
      <c r="FXT46" s="7"/>
      <c r="FXU46" s="7"/>
      <c r="FXV46" s="7"/>
      <c r="FXW46" s="7"/>
      <c r="FXX46" s="7"/>
      <c r="FXY46" s="7"/>
      <c r="FXZ46" s="7"/>
      <c r="FYA46" s="7"/>
      <c r="FYB46" s="7"/>
      <c r="FYC46" s="7"/>
      <c r="FYD46" s="7"/>
      <c r="FYE46" s="7"/>
      <c r="FYF46" s="7"/>
      <c r="FYG46" s="7"/>
      <c r="FYH46" s="7"/>
      <c r="FYI46" s="7"/>
      <c r="FYJ46" s="7"/>
      <c r="FYK46" s="7"/>
      <c r="FYL46" s="7"/>
      <c r="FYM46" s="7"/>
      <c r="FYN46" s="7"/>
      <c r="FYO46" s="7"/>
      <c r="FYP46" s="7"/>
      <c r="FYQ46" s="7"/>
      <c r="FYR46" s="7"/>
      <c r="FYS46" s="7"/>
      <c r="FYT46" s="7"/>
      <c r="FYU46" s="7"/>
      <c r="FYV46" s="7"/>
      <c r="FYW46" s="7"/>
      <c r="FYX46" s="7"/>
      <c r="FYY46" s="7"/>
      <c r="FYZ46" s="7"/>
      <c r="FZA46" s="7"/>
      <c r="FZB46" s="7"/>
      <c r="FZC46" s="7"/>
      <c r="FZD46" s="7"/>
      <c r="FZE46" s="7"/>
      <c r="FZF46" s="7"/>
      <c r="FZG46" s="7"/>
      <c r="FZH46" s="7"/>
      <c r="FZI46" s="7"/>
      <c r="FZJ46" s="7"/>
      <c r="FZK46" s="7"/>
      <c r="FZL46" s="7"/>
      <c r="FZM46" s="7"/>
      <c r="FZN46" s="7"/>
      <c r="FZO46" s="7"/>
      <c r="FZP46" s="7"/>
      <c r="FZQ46" s="7"/>
      <c r="FZR46" s="7"/>
      <c r="FZS46" s="7"/>
      <c r="FZT46" s="7"/>
      <c r="FZU46" s="7"/>
      <c r="FZV46" s="7"/>
      <c r="FZW46" s="7"/>
      <c r="FZX46" s="7"/>
      <c r="FZY46" s="7"/>
      <c r="FZZ46" s="7"/>
      <c r="GAA46" s="7"/>
      <c r="GAB46" s="7"/>
      <c r="GAC46" s="7"/>
      <c r="GAD46" s="7"/>
      <c r="GAE46" s="7"/>
      <c r="GAF46" s="7"/>
      <c r="GAG46" s="7"/>
      <c r="GAH46" s="7"/>
      <c r="GAI46" s="7"/>
      <c r="GAJ46" s="7"/>
      <c r="GAK46" s="7"/>
      <c r="GAL46" s="7"/>
      <c r="GAM46" s="7"/>
      <c r="GAN46" s="7"/>
      <c r="GAO46" s="7"/>
      <c r="GAP46" s="7"/>
      <c r="GAQ46" s="7"/>
      <c r="GAR46" s="7"/>
      <c r="GAS46" s="7"/>
      <c r="GAT46" s="7"/>
      <c r="GAU46" s="7"/>
      <c r="GAV46" s="7"/>
      <c r="GAW46" s="7"/>
      <c r="GAX46" s="7"/>
      <c r="GAY46" s="7"/>
      <c r="GAZ46" s="7"/>
      <c r="GBA46" s="7"/>
      <c r="GBB46" s="7"/>
      <c r="GBC46" s="7"/>
      <c r="GBD46" s="7"/>
      <c r="GBE46" s="7"/>
      <c r="GBF46" s="7"/>
      <c r="GBG46" s="7"/>
      <c r="GBH46" s="7"/>
      <c r="GBI46" s="7"/>
      <c r="GBJ46" s="7"/>
      <c r="GBK46" s="7"/>
      <c r="GBL46" s="7"/>
      <c r="GBM46" s="7"/>
      <c r="GBN46" s="7"/>
      <c r="GBO46" s="7"/>
      <c r="GBP46" s="7"/>
      <c r="GBQ46" s="7"/>
      <c r="GBR46" s="7"/>
      <c r="GBS46" s="7"/>
      <c r="GBT46" s="7"/>
      <c r="GBU46" s="7"/>
      <c r="GBV46" s="7"/>
      <c r="GBW46" s="7"/>
      <c r="GBX46" s="7"/>
      <c r="GBY46" s="7"/>
      <c r="GBZ46" s="7"/>
      <c r="GCA46" s="7"/>
      <c r="GCB46" s="7"/>
      <c r="GCC46" s="7"/>
      <c r="GCD46" s="7"/>
      <c r="GCE46" s="7"/>
      <c r="GCF46" s="7"/>
      <c r="GCG46" s="7"/>
      <c r="GCH46" s="7"/>
      <c r="GCI46" s="7"/>
      <c r="GCJ46" s="7"/>
      <c r="GCK46" s="7"/>
      <c r="GCL46" s="7"/>
      <c r="GCM46" s="7"/>
      <c r="GCN46" s="7"/>
      <c r="GCO46" s="7"/>
      <c r="GCP46" s="7"/>
      <c r="GCQ46" s="7"/>
      <c r="GCR46" s="7"/>
      <c r="GCS46" s="7"/>
      <c r="GCT46" s="7"/>
      <c r="GCU46" s="7"/>
      <c r="GCV46" s="7"/>
      <c r="GCW46" s="7"/>
      <c r="GCX46" s="7"/>
      <c r="GCY46" s="7"/>
      <c r="GCZ46" s="7"/>
      <c r="GDA46" s="7"/>
      <c r="GDB46" s="7"/>
      <c r="GDC46" s="7"/>
      <c r="GDD46" s="7"/>
      <c r="GDE46" s="7"/>
      <c r="GDF46" s="7"/>
      <c r="GDG46" s="7"/>
      <c r="GDH46" s="7"/>
      <c r="GDI46" s="7"/>
      <c r="GDJ46" s="7"/>
      <c r="GDK46" s="7"/>
      <c r="GDL46" s="7"/>
      <c r="GDM46" s="7"/>
      <c r="GDN46" s="7"/>
      <c r="GDO46" s="7"/>
      <c r="GDP46" s="7"/>
      <c r="GDQ46" s="7"/>
      <c r="GDR46" s="7"/>
      <c r="GDS46" s="7"/>
      <c r="GDT46" s="7"/>
      <c r="GDU46" s="7"/>
      <c r="GDV46" s="7"/>
      <c r="GDW46" s="7"/>
      <c r="GDX46" s="7"/>
      <c r="GDY46" s="7"/>
      <c r="GDZ46" s="7"/>
      <c r="GEA46" s="7"/>
      <c r="GEB46" s="7"/>
      <c r="GEC46" s="7"/>
      <c r="GED46" s="7"/>
      <c r="GEE46" s="7"/>
      <c r="GEF46" s="7"/>
      <c r="GEG46" s="7"/>
      <c r="GEH46" s="7"/>
      <c r="GEI46" s="7"/>
      <c r="GEJ46" s="7"/>
      <c r="GEK46" s="7"/>
      <c r="GEL46" s="7"/>
      <c r="GEM46" s="7"/>
      <c r="GEN46" s="7"/>
      <c r="GEO46" s="7"/>
      <c r="GEP46" s="7"/>
      <c r="GEQ46" s="7"/>
      <c r="GER46" s="7"/>
      <c r="GES46" s="7"/>
      <c r="GET46" s="7"/>
      <c r="GEU46" s="7"/>
      <c r="GEV46" s="7"/>
      <c r="GEX46" s="7"/>
      <c r="GEY46" s="7"/>
      <c r="GEZ46" s="7"/>
      <c r="GFA46" s="7"/>
      <c r="GFB46" s="7"/>
      <c r="GFC46" s="7"/>
      <c r="GFD46" s="7"/>
      <c r="GFE46" s="7"/>
      <c r="GFF46" s="7"/>
      <c r="GFG46" s="7"/>
      <c r="GFH46" s="7"/>
      <c r="GFI46" s="7"/>
      <c r="GFJ46" s="7"/>
      <c r="GFK46" s="7"/>
      <c r="GFL46" s="7"/>
      <c r="GFM46" s="7"/>
      <c r="GFN46" s="7"/>
      <c r="GFO46" s="7"/>
      <c r="GFP46" s="7"/>
      <c r="GFQ46" s="7"/>
      <c r="GFR46" s="7"/>
      <c r="GFS46" s="7"/>
      <c r="GFT46" s="7"/>
      <c r="GFU46" s="7"/>
      <c r="GFV46" s="7"/>
      <c r="GFW46" s="7"/>
      <c r="GFX46" s="7"/>
      <c r="GFY46" s="7"/>
      <c r="GFZ46" s="7"/>
      <c r="GGA46" s="7"/>
      <c r="GGB46" s="7"/>
      <c r="GGC46" s="7"/>
      <c r="GGD46" s="7"/>
      <c r="GGE46" s="7"/>
      <c r="GGF46" s="7"/>
      <c r="GGG46" s="7"/>
      <c r="GGH46" s="7"/>
      <c r="GGI46" s="7"/>
      <c r="GGJ46" s="7"/>
      <c r="GGK46" s="7"/>
      <c r="GGL46" s="7"/>
      <c r="GGM46" s="7"/>
      <c r="GGN46" s="7"/>
      <c r="GGO46" s="7"/>
      <c r="GGP46" s="7"/>
      <c r="GGQ46" s="7"/>
      <c r="GGR46" s="7"/>
      <c r="GGS46" s="7"/>
      <c r="GGT46" s="7"/>
      <c r="GGU46" s="7"/>
      <c r="GGV46" s="7"/>
      <c r="GGW46" s="7"/>
      <c r="GGX46" s="7"/>
      <c r="GGY46" s="7"/>
      <c r="GGZ46" s="7"/>
      <c r="GHA46" s="7"/>
      <c r="GHB46" s="7"/>
      <c r="GHC46" s="7"/>
      <c r="GHD46" s="7"/>
      <c r="GHE46" s="7"/>
      <c r="GHF46" s="7"/>
      <c r="GHG46" s="7"/>
      <c r="GHH46" s="7"/>
      <c r="GHI46" s="7"/>
      <c r="GHJ46" s="7"/>
      <c r="GHK46" s="7"/>
      <c r="GHL46" s="7"/>
      <c r="GHM46" s="7"/>
      <c r="GHN46" s="7"/>
      <c r="GHO46" s="7"/>
      <c r="GHP46" s="7"/>
      <c r="GHQ46" s="7"/>
      <c r="GHR46" s="7"/>
      <c r="GHS46" s="7"/>
      <c r="GHT46" s="7"/>
      <c r="GHU46" s="7"/>
      <c r="GHV46" s="7"/>
      <c r="GHW46" s="7"/>
      <c r="GHX46" s="7"/>
      <c r="GHY46" s="7"/>
      <c r="GHZ46" s="7"/>
      <c r="GIA46" s="7"/>
      <c r="GIB46" s="7"/>
      <c r="GIC46" s="7"/>
      <c r="GID46" s="7"/>
      <c r="GIE46" s="7"/>
      <c r="GIF46" s="7"/>
      <c r="GIG46" s="7"/>
      <c r="GIH46" s="7"/>
      <c r="GII46" s="7"/>
      <c r="GIJ46" s="7"/>
      <c r="GIK46" s="7"/>
      <c r="GIL46" s="7"/>
      <c r="GIM46" s="7"/>
      <c r="GIN46" s="7"/>
      <c r="GIO46" s="7"/>
      <c r="GIP46" s="7"/>
      <c r="GIQ46" s="7"/>
      <c r="GIR46" s="7"/>
      <c r="GIS46" s="7"/>
      <c r="GIT46" s="7"/>
      <c r="GIU46" s="7"/>
      <c r="GIV46" s="7"/>
      <c r="GIW46" s="7"/>
      <c r="GIX46" s="7"/>
      <c r="GIY46" s="7"/>
      <c r="GIZ46" s="7"/>
      <c r="GJA46" s="7"/>
      <c r="GJB46" s="7"/>
      <c r="GJC46" s="7"/>
      <c r="GJD46" s="7"/>
      <c r="GJE46" s="7"/>
      <c r="GJF46" s="7"/>
      <c r="GJG46" s="7"/>
      <c r="GJH46" s="7"/>
      <c r="GJI46" s="7"/>
      <c r="GJJ46" s="7"/>
      <c r="GJK46" s="7"/>
      <c r="GJL46" s="7"/>
      <c r="GJM46" s="7"/>
      <c r="GJN46" s="7"/>
      <c r="GJO46" s="7"/>
      <c r="GJP46" s="7"/>
      <c r="GJQ46" s="7"/>
      <c r="GJR46" s="7"/>
      <c r="GJS46" s="7"/>
      <c r="GJT46" s="7"/>
      <c r="GJU46" s="7"/>
      <c r="GJV46" s="7"/>
      <c r="GJW46" s="7"/>
      <c r="GJX46" s="7"/>
      <c r="GJY46" s="7"/>
      <c r="GJZ46" s="7"/>
      <c r="GKA46" s="7"/>
      <c r="GKB46" s="7"/>
      <c r="GKC46" s="7"/>
      <c r="GKD46" s="7"/>
      <c r="GKE46" s="7"/>
      <c r="GKF46" s="7"/>
      <c r="GKG46" s="7"/>
      <c r="GKH46" s="7"/>
      <c r="GKI46" s="7"/>
      <c r="GKJ46" s="7"/>
      <c r="GKK46" s="7"/>
      <c r="GKL46" s="7"/>
      <c r="GKM46" s="7"/>
      <c r="GKN46" s="7"/>
      <c r="GKO46" s="7"/>
      <c r="GKP46" s="7"/>
      <c r="GKQ46" s="7"/>
      <c r="GKR46" s="7"/>
      <c r="GKS46" s="7"/>
      <c r="GKT46" s="7"/>
      <c r="GKU46" s="7"/>
      <c r="GKV46" s="7"/>
      <c r="GKW46" s="7"/>
      <c r="GKX46" s="7"/>
      <c r="GKY46" s="7"/>
      <c r="GKZ46" s="7"/>
      <c r="GLA46" s="7"/>
      <c r="GLB46" s="7"/>
      <c r="GLC46" s="7"/>
      <c r="GLD46" s="7"/>
      <c r="GLE46" s="7"/>
      <c r="GLF46" s="7"/>
      <c r="GLG46" s="7"/>
      <c r="GLH46" s="7"/>
      <c r="GLI46" s="7"/>
      <c r="GLJ46" s="7"/>
      <c r="GLK46" s="7"/>
      <c r="GLL46" s="7"/>
      <c r="GLM46" s="7"/>
      <c r="GLN46" s="7"/>
      <c r="GLO46" s="7"/>
      <c r="GLP46" s="7"/>
      <c r="GLQ46" s="7"/>
      <c r="GLR46" s="7"/>
      <c r="GLS46" s="7"/>
      <c r="GLT46" s="7"/>
      <c r="GLU46" s="7"/>
      <c r="GLV46" s="7"/>
      <c r="GLW46" s="7"/>
      <c r="GLX46" s="7"/>
      <c r="GLY46" s="7"/>
      <c r="GLZ46" s="7"/>
      <c r="GMA46" s="7"/>
      <c r="GMB46" s="7"/>
      <c r="GMC46" s="7"/>
      <c r="GMD46" s="7"/>
      <c r="GME46" s="7"/>
      <c r="GMF46" s="7"/>
      <c r="GMG46" s="7"/>
      <c r="GMH46" s="7"/>
      <c r="GMI46" s="7"/>
      <c r="GMJ46" s="7"/>
      <c r="GMK46" s="7"/>
      <c r="GML46" s="7"/>
      <c r="GMM46" s="7"/>
      <c r="GMN46" s="7"/>
      <c r="GMO46" s="7"/>
      <c r="GMP46" s="7"/>
      <c r="GMQ46" s="7"/>
      <c r="GMR46" s="7"/>
      <c r="GMS46" s="7"/>
      <c r="GMT46" s="7"/>
      <c r="GMU46" s="7"/>
      <c r="GMV46" s="7"/>
      <c r="GMW46" s="7"/>
      <c r="GMX46" s="7"/>
      <c r="GMY46" s="7"/>
      <c r="GMZ46" s="7"/>
      <c r="GNA46" s="7"/>
      <c r="GNB46" s="7"/>
      <c r="GNC46" s="7"/>
      <c r="GND46" s="7"/>
      <c r="GNE46" s="7"/>
      <c r="GNF46" s="7"/>
      <c r="GNG46" s="7"/>
      <c r="GNH46" s="7"/>
      <c r="GNI46" s="7"/>
      <c r="GNJ46" s="7"/>
      <c r="GNK46" s="7"/>
      <c r="GNL46" s="7"/>
      <c r="GNM46" s="7"/>
      <c r="GNN46" s="7"/>
      <c r="GNO46" s="7"/>
      <c r="GNP46" s="7"/>
      <c r="GNQ46" s="7"/>
      <c r="GNR46" s="7"/>
      <c r="GNS46" s="7"/>
      <c r="GNT46" s="7"/>
      <c r="GNU46" s="7"/>
      <c r="GNV46" s="7"/>
      <c r="GNW46" s="7"/>
      <c r="GNX46" s="7"/>
      <c r="GNY46" s="7"/>
      <c r="GNZ46" s="7"/>
      <c r="GOA46" s="7"/>
      <c r="GOB46" s="7"/>
      <c r="GOC46" s="7"/>
      <c r="GOD46" s="7"/>
      <c r="GOE46" s="7"/>
      <c r="GOF46" s="7"/>
      <c r="GOG46" s="7"/>
      <c r="GOH46" s="7"/>
      <c r="GOI46" s="7"/>
      <c r="GOJ46" s="7"/>
      <c r="GOK46" s="7"/>
      <c r="GOL46" s="7"/>
      <c r="GOM46" s="7"/>
      <c r="GON46" s="7"/>
      <c r="GOO46" s="7"/>
      <c r="GOP46" s="7"/>
      <c r="GOQ46" s="7"/>
      <c r="GOR46" s="7"/>
      <c r="GOT46" s="7"/>
      <c r="GOU46" s="7"/>
      <c r="GOV46" s="7"/>
      <c r="GOW46" s="7"/>
      <c r="GOX46" s="7"/>
      <c r="GOY46" s="7"/>
      <c r="GOZ46" s="7"/>
      <c r="GPA46" s="7"/>
      <c r="GPB46" s="7"/>
      <c r="GPC46" s="7"/>
      <c r="GPD46" s="7"/>
      <c r="GPE46" s="7"/>
      <c r="GPF46" s="7"/>
      <c r="GPG46" s="7"/>
      <c r="GPH46" s="7"/>
      <c r="GPI46" s="7"/>
      <c r="GPJ46" s="7"/>
      <c r="GPK46" s="7"/>
      <c r="GPL46" s="7"/>
      <c r="GPM46" s="7"/>
      <c r="GPN46" s="7"/>
      <c r="GPO46" s="7"/>
      <c r="GPP46" s="7"/>
      <c r="GPQ46" s="7"/>
      <c r="GPR46" s="7"/>
      <c r="GPS46" s="7"/>
      <c r="GPT46" s="7"/>
      <c r="GPU46" s="7"/>
      <c r="GPV46" s="7"/>
      <c r="GPW46" s="7"/>
      <c r="GPX46" s="7"/>
      <c r="GPY46" s="7"/>
      <c r="GPZ46" s="7"/>
      <c r="GQA46" s="7"/>
      <c r="GQB46" s="7"/>
      <c r="GQC46" s="7"/>
      <c r="GQD46" s="7"/>
      <c r="GQE46" s="7"/>
      <c r="GQF46" s="7"/>
      <c r="GQG46" s="7"/>
      <c r="GQH46" s="7"/>
      <c r="GQI46" s="7"/>
      <c r="GQJ46" s="7"/>
      <c r="GQK46" s="7"/>
      <c r="GQL46" s="7"/>
      <c r="GQM46" s="7"/>
      <c r="GQN46" s="7"/>
      <c r="GQO46" s="7"/>
      <c r="GQP46" s="7"/>
      <c r="GQQ46" s="7"/>
      <c r="GQR46" s="7"/>
      <c r="GQS46" s="7"/>
      <c r="GQT46" s="7"/>
      <c r="GQU46" s="7"/>
      <c r="GQV46" s="7"/>
      <c r="GQW46" s="7"/>
      <c r="GQX46" s="7"/>
      <c r="GQY46" s="7"/>
      <c r="GQZ46" s="7"/>
      <c r="GRA46" s="7"/>
      <c r="GRB46" s="7"/>
      <c r="GRC46" s="7"/>
      <c r="GRD46" s="7"/>
      <c r="GRE46" s="7"/>
      <c r="GRF46" s="7"/>
      <c r="GRG46" s="7"/>
      <c r="GRH46" s="7"/>
      <c r="GRI46" s="7"/>
      <c r="GRJ46" s="7"/>
      <c r="GRK46" s="7"/>
      <c r="GRL46" s="7"/>
      <c r="GRM46" s="7"/>
      <c r="GRN46" s="7"/>
      <c r="GRO46" s="7"/>
      <c r="GRP46" s="7"/>
      <c r="GRQ46" s="7"/>
      <c r="GRR46" s="7"/>
      <c r="GRS46" s="7"/>
      <c r="GRT46" s="7"/>
      <c r="GRU46" s="7"/>
      <c r="GRV46" s="7"/>
      <c r="GRW46" s="7"/>
      <c r="GRX46" s="7"/>
      <c r="GRY46" s="7"/>
      <c r="GRZ46" s="7"/>
      <c r="GSA46" s="7"/>
      <c r="GSB46" s="7"/>
      <c r="GSC46" s="7"/>
      <c r="GSD46" s="7"/>
      <c r="GSE46" s="7"/>
      <c r="GSF46" s="7"/>
      <c r="GSG46" s="7"/>
      <c r="GSH46" s="7"/>
      <c r="GSI46" s="7"/>
      <c r="GSJ46" s="7"/>
      <c r="GSK46" s="7"/>
      <c r="GSL46" s="7"/>
      <c r="GSM46" s="7"/>
      <c r="GSN46" s="7"/>
      <c r="GSO46" s="7"/>
      <c r="GSP46" s="7"/>
      <c r="GSQ46" s="7"/>
      <c r="GSR46" s="7"/>
      <c r="GSS46" s="7"/>
      <c r="GST46" s="7"/>
      <c r="GSU46" s="7"/>
      <c r="GSV46" s="7"/>
      <c r="GSW46" s="7"/>
      <c r="GSX46" s="7"/>
      <c r="GSY46" s="7"/>
      <c r="GSZ46" s="7"/>
      <c r="GTA46" s="7"/>
      <c r="GTB46" s="7"/>
      <c r="GTC46" s="7"/>
      <c r="GTD46" s="7"/>
      <c r="GTE46" s="7"/>
      <c r="GTF46" s="7"/>
      <c r="GTG46" s="7"/>
      <c r="GTH46" s="7"/>
      <c r="GTI46" s="7"/>
      <c r="GTJ46" s="7"/>
      <c r="GTK46" s="7"/>
      <c r="GTL46" s="7"/>
      <c r="GTM46" s="7"/>
      <c r="GTN46" s="7"/>
      <c r="GTO46" s="7"/>
      <c r="GTP46" s="7"/>
      <c r="GTQ46" s="7"/>
      <c r="GTR46" s="7"/>
      <c r="GTS46" s="7"/>
      <c r="GTT46" s="7"/>
      <c r="GTU46" s="7"/>
      <c r="GTV46" s="7"/>
      <c r="GTW46" s="7"/>
      <c r="GTX46" s="7"/>
      <c r="GTY46" s="7"/>
      <c r="GTZ46" s="7"/>
      <c r="GUA46" s="7"/>
      <c r="GUB46" s="7"/>
      <c r="GUC46" s="7"/>
      <c r="GUD46" s="7"/>
      <c r="GUE46" s="7"/>
      <c r="GUF46" s="7"/>
      <c r="GUG46" s="7"/>
      <c r="GUH46" s="7"/>
      <c r="GUI46" s="7"/>
      <c r="GUJ46" s="7"/>
      <c r="GUK46" s="7"/>
      <c r="GUL46" s="7"/>
      <c r="GUM46" s="7"/>
      <c r="GUN46" s="7"/>
      <c r="GUO46" s="7"/>
      <c r="GUP46" s="7"/>
      <c r="GUQ46" s="7"/>
      <c r="GUR46" s="7"/>
      <c r="GUS46" s="7"/>
      <c r="GUT46" s="7"/>
      <c r="GUU46" s="7"/>
      <c r="GUV46" s="7"/>
      <c r="GUW46" s="7"/>
      <c r="GUX46" s="7"/>
      <c r="GUY46" s="7"/>
      <c r="GUZ46" s="7"/>
      <c r="GVA46" s="7"/>
      <c r="GVB46" s="7"/>
      <c r="GVC46" s="7"/>
      <c r="GVD46" s="7"/>
      <c r="GVE46" s="7"/>
      <c r="GVF46" s="7"/>
      <c r="GVG46" s="7"/>
      <c r="GVH46" s="7"/>
      <c r="GVI46" s="7"/>
      <c r="GVJ46" s="7"/>
      <c r="GVK46" s="7"/>
      <c r="GVL46" s="7"/>
      <c r="GVM46" s="7"/>
      <c r="GVN46" s="7"/>
      <c r="GVO46" s="7"/>
      <c r="GVP46" s="7"/>
      <c r="GVQ46" s="7"/>
      <c r="GVR46" s="7"/>
      <c r="GVS46" s="7"/>
      <c r="GVT46" s="7"/>
      <c r="GVU46" s="7"/>
      <c r="GVV46" s="7"/>
      <c r="GVW46" s="7"/>
      <c r="GVX46" s="7"/>
      <c r="GVY46" s="7"/>
      <c r="GVZ46" s="7"/>
      <c r="GWA46" s="7"/>
      <c r="GWB46" s="7"/>
      <c r="GWC46" s="7"/>
      <c r="GWD46" s="7"/>
      <c r="GWE46" s="7"/>
      <c r="GWF46" s="7"/>
      <c r="GWG46" s="7"/>
      <c r="GWH46" s="7"/>
      <c r="GWI46" s="7"/>
      <c r="GWJ46" s="7"/>
      <c r="GWK46" s="7"/>
      <c r="GWL46" s="7"/>
      <c r="GWM46" s="7"/>
      <c r="GWN46" s="7"/>
      <c r="GWO46" s="7"/>
      <c r="GWP46" s="7"/>
      <c r="GWQ46" s="7"/>
      <c r="GWR46" s="7"/>
      <c r="GWS46" s="7"/>
      <c r="GWT46" s="7"/>
      <c r="GWU46" s="7"/>
      <c r="GWV46" s="7"/>
      <c r="GWW46" s="7"/>
      <c r="GWX46" s="7"/>
      <c r="GWY46" s="7"/>
      <c r="GWZ46" s="7"/>
      <c r="GXA46" s="7"/>
      <c r="GXB46" s="7"/>
      <c r="GXC46" s="7"/>
      <c r="GXD46" s="7"/>
      <c r="GXE46" s="7"/>
      <c r="GXF46" s="7"/>
      <c r="GXG46" s="7"/>
      <c r="GXH46" s="7"/>
      <c r="GXI46" s="7"/>
      <c r="GXJ46" s="7"/>
      <c r="GXK46" s="7"/>
      <c r="GXL46" s="7"/>
      <c r="GXM46" s="7"/>
      <c r="GXN46" s="7"/>
      <c r="GXO46" s="7"/>
      <c r="GXP46" s="7"/>
      <c r="GXQ46" s="7"/>
      <c r="GXR46" s="7"/>
      <c r="GXS46" s="7"/>
      <c r="GXT46" s="7"/>
      <c r="GXU46" s="7"/>
      <c r="GXV46" s="7"/>
      <c r="GXW46" s="7"/>
      <c r="GXX46" s="7"/>
      <c r="GXY46" s="7"/>
      <c r="GXZ46" s="7"/>
      <c r="GYA46" s="7"/>
      <c r="GYB46" s="7"/>
      <c r="GYC46" s="7"/>
      <c r="GYD46" s="7"/>
      <c r="GYE46" s="7"/>
      <c r="GYF46" s="7"/>
      <c r="GYG46" s="7"/>
      <c r="GYH46" s="7"/>
      <c r="GYI46" s="7"/>
      <c r="GYJ46" s="7"/>
      <c r="GYK46" s="7"/>
      <c r="GYL46" s="7"/>
      <c r="GYM46" s="7"/>
      <c r="GYN46" s="7"/>
      <c r="GYP46" s="7"/>
      <c r="GYQ46" s="7"/>
      <c r="GYR46" s="7"/>
      <c r="GYS46" s="7"/>
      <c r="GYT46" s="7"/>
      <c r="GYU46" s="7"/>
      <c r="GYV46" s="7"/>
      <c r="GYW46" s="7"/>
      <c r="GYX46" s="7"/>
      <c r="GYY46" s="7"/>
      <c r="GYZ46" s="7"/>
      <c r="GZA46" s="7"/>
      <c r="GZB46" s="7"/>
      <c r="GZC46" s="7"/>
      <c r="GZD46" s="7"/>
      <c r="GZE46" s="7"/>
      <c r="GZF46" s="7"/>
      <c r="GZG46" s="7"/>
      <c r="GZH46" s="7"/>
      <c r="GZI46" s="7"/>
      <c r="GZJ46" s="7"/>
      <c r="GZK46" s="7"/>
      <c r="GZL46" s="7"/>
      <c r="GZM46" s="7"/>
      <c r="GZN46" s="7"/>
      <c r="GZO46" s="7"/>
      <c r="GZP46" s="7"/>
      <c r="GZQ46" s="7"/>
      <c r="GZR46" s="7"/>
      <c r="GZS46" s="7"/>
      <c r="GZT46" s="7"/>
      <c r="GZU46" s="7"/>
      <c r="GZV46" s="7"/>
      <c r="GZW46" s="7"/>
      <c r="GZX46" s="7"/>
      <c r="GZY46" s="7"/>
      <c r="GZZ46" s="7"/>
      <c r="HAA46" s="7"/>
      <c r="HAB46" s="7"/>
      <c r="HAC46" s="7"/>
      <c r="HAD46" s="7"/>
      <c r="HAE46" s="7"/>
      <c r="HAF46" s="7"/>
      <c r="HAG46" s="7"/>
      <c r="HAH46" s="7"/>
      <c r="HAI46" s="7"/>
      <c r="HAJ46" s="7"/>
      <c r="HAK46" s="7"/>
      <c r="HAL46" s="7"/>
      <c r="HAM46" s="7"/>
      <c r="HAN46" s="7"/>
      <c r="HAO46" s="7"/>
      <c r="HAP46" s="7"/>
      <c r="HAQ46" s="7"/>
      <c r="HAR46" s="7"/>
      <c r="HAS46" s="7"/>
      <c r="HAT46" s="7"/>
      <c r="HAU46" s="7"/>
      <c r="HAV46" s="7"/>
      <c r="HAW46" s="7"/>
      <c r="HAX46" s="7"/>
      <c r="HAY46" s="7"/>
      <c r="HAZ46" s="7"/>
      <c r="HBA46" s="7"/>
      <c r="HBB46" s="7"/>
      <c r="HBC46" s="7"/>
      <c r="HBD46" s="7"/>
      <c r="HBE46" s="7"/>
      <c r="HBF46" s="7"/>
      <c r="HBG46" s="7"/>
      <c r="HBH46" s="7"/>
      <c r="HBI46" s="7"/>
      <c r="HBJ46" s="7"/>
      <c r="HBK46" s="7"/>
      <c r="HBL46" s="7"/>
      <c r="HBM46" s="7"/>
      <c r="HBN46" s="7"/>
      <c r="HBO46" s="7"/>
      <c r="HBP46" s="7"/>
      <c r="HBQ46" s="7"/>
      <c r="HBR46" s="7"/>
      <c r="HBS46" s="7"/>
      <c r="HBT46" s="7"/>
      <c r="HBU46" s="7"/>
      <c r="HBV46" s="7"/>
      <c r="HBW46" s="7"/>
      <c r="HBX46" s="7"/>
      <c r="HBY46" s="7"/>
      <c r="HBZ46" s="7"/>
      <c r="HCA46" s="7"/>
      <c r="HCB46" s="7"/>
      <c r="HCC46" s="7"/>
      <c r="HCD46" s="7"/>
      <c r="HCE46" s="7"/>
      <c r="HCF46" s="7"/>
      <c r="HCG46" s="7"/>
      <c r="HCH46" s="7"/>
      <c r="HCI46" s="7"/>
      <c r="HCJ46" s="7"/>
      <c r="HCK46" s="7"/>
      <c r="HCL46" s="7"/>
      <c r="HCM46" s="7"/>
      <c r="HCN46" s="7"/>
      <c r="HCO46" s="7"/>
      <c r="HCP46" s="7"/>
      <c r="HCQ46" s="7"/>
      <c r="HCR46" s="7"/>
      <c r="HCS46" s="7"/>
      <c r="HCT46" s="7"/>
      <c r="HCU46" s="7"/>
      <c r="HCV46" s="7"/>
      <c r="HCW46" s="7"/>
      <c r="HCX46" s="7"/>
      <c r="HCY46" s="7"/>
      <c r="HCZ46" s="7"/>
      <c r="HDA46" s="7"/>
      <c r="HDB46" s="7"/>
      <c r="HDC46" s="7"/>
      <c r="HDD46" s="7"/>
      <c r="HDE46" s="7"/>
      <c r="HDF46" s="7"/>
      <c r="HDG46" s="7"/>
      <c r="HDH46" s="7"/>
      <c r="HDI46" s="7"/>
      <c r="HDJ46" s="7"/>
      <c r="HDK46" s="7"/>
      <c r="HDL46" s="7"/>
      <c r="HDM46" s="7"/>
      <c r="HDN46" s="7"/>
      <c r="HDO46" s="7"/>
      <c r="HDP46" s="7"/>
      <c r="HDQ46" s="7"/>
      <c r="HDR46" s="7"/>
      <c r="HDS46" s="7"/>
      <c r="HDT46" s="7"/>
      <c r="HDU46" s="7"/>
      <c r="HDV46" s="7"/>
      <c r="HDW46" s="7"/>
      <c r="HDX46" s="7"/>
      <c r="HDY46" s="7"/>
      <c r="HDZ46" s="7"/>
      <c r="HEA46" s="7"/>
      <c r="HEB46" s="7"/>
      <c r="HEC46" s="7"/>
      <c r="HED46" s="7"/>
      <c r="HEE46" s="7"/>
      <c r="HEF46" s="7"/>
      <c r="HEG46" s="7"/>
      <c r="HEH46" s="7"/>
      <c r="HEI46" s="7"/>
      <c r="HEJ46" s="7"/>
      <c r="HEK46" s="7"/>
      <c r="HEL46" s="7"/>
      <c r="HEM46" s="7"/>
      <c r="HEN46" s="7"/>
      <c r="HEO46" s="7"/>
      <c r="HEP46" s="7"/>
      <c r="HEQ46" s="7"/>
      <c r="HER46" s="7"/>
      <c r="HES46" s="7"/>
      <c r="HET46" s="7"/>
      <c r="HEU46" s="7"/>
      <c r="HEV46" s="7"/>
      <c r="HEW46" s="7"/>
      <c r="HEX46" s="7"/>
      <c r="HEY46" s="7"/>
      <c r="HEZ46" s="7"/>
      <c r="HFA46" s="7"/>
      <c r="HFB46" s="7"/>
      <c r="HFC46" s="7"/>
      <c r="HFD46" s="7"/>
      <c r="HFE46" s="7"/>
      <c r="HFF46" s="7"/>
      <c r="HFG46" s="7"/>
      <c r="HFH46" s="7"/>
      <c r="HFI46" s="7"/>
      <c r="HFJ46" s="7"/>
      <c r="HFK46" s="7"/>
      <c r="HFL46" s="7"/>
      <c r="HFM46" s="7"/>
      <c r="HFN46" s="7"/>
      <c r="HFO46" s="7"/>
      <c r="HFP46" s="7"/>
      <c r="HFQ46" s="7"/>
      <c r="HFR46" s="7"/>
      <c r="HFS46" s="7"/>
      <c r="HFT46" s="7"/>
      <c r="HFU46" s="7"/>
      <c r="HFV46" s="7"/>
      <c r="HFW46" s="7"/>
      <c r="HFX46" s="7"/>
      <c r="HFY46" s="7"/>
      <c r="HFZ46" s="7"/>
      <c r="HGA46" s="7"/>
      <c r="HGB46" s="7"/>
      <c r="HGC46" s="7"/>
      <c r="HGD46" s="7"/>
      <c r="HGE46" s="7"/>
      <c r="HGF46" s="7"/>
      <c r="HGG46" s="7"/>
      <c r="HGH46" s="7"/>
      <c r="HGI46" s="7"/>
      <c r="HGJ46" s="7"/>
      <c r="HGK46" s="7"/>
      <c r="HGL46" s="7"/>
      <c r="HGM46" s="7"/>
      <c r="HGN46" s="7"/>
      <c r="HGO46" s="7"/>
      <c r="HGP46" s="7"/>
      <c r="HGQ46" s="7"/>
      <c r="HGR46" s="7"/>
      <c r="HGS46" s="7"/>
      <c r="HGT46" s="7"/>
      <c r="HGU46" s="7"/>
      <c r="HGV46" s="7"/>
      <c r="HGW46" s="7"/>
      <c r="HGX46" s="7"/>
      <c r="HGY46" s="7"/>
      <c r="HGZ46" s="7"/>
      <c r="HHA46" s="7"/>
      <c r="HHB46" s="7"/>
      <c r="HHC46" s="7"/>
      <c r="HHD46" s="7"/>
      <c r="HHE46" s="7"/>
      <c r="HHF46" s="7"/>
      <c r="HHG46" s="7"/>
      <c r="HHH46" s="7"/>
      <c r="HHI46" s="7"/>
      <c r="HHJ46" s="7"/>
      <c r="HHK46" s="7"/>
      <c r="HHL46" s="7"/>
      <c r="HHM46" s="7"/>
      <c r="HHN46" s="7"/>
      <c r="HHO46" s="7"/>
      <c r="HHP46" s="7"/>
      <c r="HHQ46" s="7"/>
      <c r="HHR46" s="7"/>
      <c r="HHS46" s="7"/>
      <c r="HHT46" s="7"/>
      <c r="HHU46" s="7"/>
      <c r="HHV46" s="7"/>
      <c r="HHW46" s="7"/>
      <c r="HHX46" s="7"/>
      <c r="HHY46" s="7"/>
      <c r="HHZ46" s="7"/>
      <c r="HIA46" s="7"/>
      <c r="HIB46" s="7"/>
      <c r="HIC46" s="7"/>
      <c r="HID46" s="7"/>
      <c r="HIE46" s="7"/>
      <c r="HIF46" s="7"/>
      <c r="HIG46" s="7"/>
      <c r="HIH46" s="7"/>
      <c r="HII46" s="7"/>
      <c r="HIJ46" s="7"/>
      <c r="HIL46" s="7"/>
      <c r="HIM46" s="7"/>
      <c r="HIN46" s="7"/>
      <c r="HIO46" s="7"/>
      <c r="HIP46" s="7"/>
      <c r="HIQ46" s="7"/>
      <c r="HIR46" s="7"/>
      <c r="HIS46" s="7"/>
      <c r="HIT46" s="7"/>
      <c r="HIU46" s="7"/>
      <c r="HIV46" s="7"/>
      <c r="HIW46" s="7"/>
      <c r="HIX46" s="7"/>
      <c r="HIY46" s="7"/>
      <c r="HIZ46" s="7"/>
      <c r="HJA46" s="7"/>
      <c r="HJB46" s="7"/>
      <c r="HJC46" s="7"/>
      <c r="HJD46" s="7"/>
      <c r="HJE46" s="7"/>
      <c r="HJF46" s="7"/>
      <c r="HJG46" s="7"/>
      <c r="HJH46" s="7"/>
      <c r="HJI46" s="7"/>
      <c r="HJJ46" s="7"/>
      <c r="HJK46" s="7"/>
      <c r="HJL46" s="7"/>
      <c r="HJM46" s="7"/>
      <c r="HJN46" s="7"/>
      <c r="HJO46" s="7"/>
      <c r="HJP46" s="7"/>
      <c r="HJQ46" s="7"/>
      <c r="HJR46" s="7"/>
      <c r="HJS46" s="7"/>
      <c r="HJT46" s="7"/>
      <c r="HJU46" s="7"/>
      <c r="HJV46" s="7"/>
      <c r="HJW46" s="7"/>
      <c r="HJX46" s="7"/>
      <c r="HJY46" s="7"/>
      <c r="HJZ46" s="7"/>
      <c r="HKA46" s="7"/>
      <c r="HKB46" s="7"/>
      <c r="HKC46" s="7"/>
      <c r="HKD46" s="7"/>
      <c r="HKE46" s="7"/>
      <c r="HKF46" s="7"/>
      <c r="HKG46" s="7"/>
      <c r="HKH46" s="7"/>
      <c r="HKI46" s="7"/>
      <c r="HKJ46" s="7"/>
      <c r="HKK46" s="7"/>
      <c r="HKL46" s="7"/>
      <c r="HKM46" s="7"/>
      <c r="HKN46" s="7"/>
      <c r="HKO46" s="7"/>
      <c r="HKP46" s="7"/>
      <c r="HKQ46" s="7"/>
      <c r="HKR46" s="7"/>
      <c r="HKS46" s="7"/>
      <c r="HKT46" s="7"/>
      <c r="HKU46" s="7"/>
      <c r="HKV46" s="7"/>
      <c r="HKW46" s="7"/>
      <c r="HKX46" s="7"/>
      <c r="HKY46" s="7"/>
      <c r="HKZ46" s="7"/>
      <c r="HLA46" s="7"/>
      <c r="HLB46" s="7"/>
      <c r="HLC46" s="7"/>
      <c r="HLD46" s="7"/>
      <c r="HLE46" s="7"/>
      <c r="HLF46" s="7"/>
      <c r="HLG46" s="7"/>
      <c r="HLH46" s="7"/>
      <c r="HLI46" s="7"/>
      <c r="HLJ46" s="7"/>
      <c r="HLK46" s="7"/>
      <c r="HLL46" s="7"/>
      <c r="HLM46" s="7"/>
      <c r="HLN46" s="7"/>
      <c r="HLO46" s="7"/>
      <c r="HLP46" s="7"/>
      <c r="HLQ46" s="7"/>
      <c r="HLR46" s="7"/>
      <c r="HLS46" s="7"/>
      <c r="HLT46" s="7"/>
      <c r="HLU46" s="7"/>
      <c r="HLV46" s="7"/>
      <c r="HLW46" s="7"/>
      <c r="HLX46" s="7"/>
      <c r="HLY46" s="7"/>
      <c r="HLZ46" s="7"/>
      <c r="HMA46" s="7"/>
      <c r="HMB46" s="7"/>
      <c r="HMC46" s="7"/>
      <c r="HMD46" s="7"/>
      <c r="HME46" s="7"/>
      <c r="HMF46" s="7"/>
      <c r="HMG46" s="7"/>
      <c r="HMH46" s="7"/>
      <c r="HMI46" s="7"/>
      <c r="HMJ46" s="7"/>
      <c r="HMK46" s="7"/>
      <c r="HML46" s="7"/>
      <c r="HMM46" s="7"/>
      <c r="HMN46" s="7"/>
      <c r="HMO46" s="7"/>
      <c r="HMP46" s="7"/>
      <c r="HMQ46" s="7"/>
      <c r="HMR46" s="7"/>
      <c r="HMS46" s="7"/>
      <c r="HMT46" s="7"/>
      <c r="HMU46" s="7"/>
      <c r="HMV46" s="7"/>
      <c r="HMW46" s="7"/>
      <c r="HMX46" s="7"/>
      <c r="HMY46" s="7"/>
      <c r="HMZ46" s="7"/>
      <c r="HNA46" s="7"/>
      <c r="HNB46" s="7"/>
      <c r="HNC46" s="7"/>
      <c r="HND46" s="7"/>
      <c r="HNE46" s="7"/>
      <c r="HNF46" s="7"/>
      <c r="HNG46" s="7"/>
      <c r="HNH46" s="7"/>
      <c r="HNI46" s="7"/>
      <c r="HNJ46" s="7"/>
      <c r="HNK46" s="7"/>
      <c r="HNL46" s="7"/>
      <c r="HNM46" s="7"/>
      <c r="HNN46" s="7"/>
      <c r="HNO46" s="7"/>
      <c r="HNP46" s="7"/>
      <c r="HNQ46" s="7"/>
      <c r="HNR46" s="7"/>
      <c r="HNS46" s="7"/>
      <c r="HNT46" s="7"/>
      <c r="HNU46" s="7"/>
      <c r="HNV46" s="7"/>
      <c r="HNW46" s="7"/>
      <c r="HNX46" s="7"/>
      <c r="HNY46" s="7"/>
      <c r="HNZ46" s="7"/>
      <c r="HOA46" s="7"/>
      <c r="HOB46" s="7"/>
      <c r="HOC46" s="7"/>
      <c r="HOD46" s="7"/>
      <c r="HOE46" s="7"/>
      <c r="HOF46" s="7"/>
      <c r="HOG46" s="7"/>
      <c r="HOH46" s="7"/>
      <c r="HOI46" s="7"/>
      <c r="HOJ46" s="7"/>
      <c r="HOK46" s="7"/>
      <c r="HOL46" s="7"/>
      <c r="HOM46" s="7"/>
      <c r="HON46" s="7"/>
      <c r="HOO46" s="7"/>
      <c r="HOP46" s="7"/>
      <c r="HOQ46" s="7"/>
      <c r="HOR46" s="7"/>
      <c r="HOS46" s="7"/>
      <c r="HOT46" s="7"/>
      <c r="HOU46" s="7"/>
      <c r="HOV46" s="7"/>
      <c r="HOW46" s="7"/>
      <c r="HOX46" s="7"/>
      <c r="HOY46" s="7"/>
      <c r="HOZ46" s="7"/>
      <c r="HPA46" s="7"/>
      <c r="HPB46" s="7"/>
      <c r="HPC46" s="7"/>
      <c r="HPD46" s="7"/>
      <c r="HPE46" s="7"/>
      <c r="HPF46" s="7"/>
      <c r="HPG46" s="7"/>
      <c r="HPH46" s="7"/>
      <c r="HPI46" s="7"/>
      <c r="HPJ46" s="7"/>
      <c r="HPK46" s="7"/>
      <c r="HPL46" s="7"/>
      <c r="HPM46" s="7"/>
      <c r="HPN46" s="7"/>
      <c r="HPO46" s="7"/>
      <c r="HPP46" s="7"/>
      <c r="HPQ46" s="7"/>
      <c r="HPR46" s="7"/>
      <c r="HPS46" s="7"/>
      <c r="HPT46" s="7"/>
      <c r="HPU46" s="7"/>
      <c r="HPV46" s="7"/>
      <c r="HPW46" s="7"/>
      <c r="HPX46" s="7"/>
      <c r="HPY46" s="7"/>
      <c r="HPZ46" s="7"/>
      <c r="HQA46" s="7"/>
      <c r="HQB46" s="7"/>
      <c r="HQC46" s="7"/>
      <c r="HQD46" s="7"/>
      <c r="HQE46" s="7"/>
      <c r="HQF46" s="7"/>
      <c r="HQG46" s="7"/>
      <c r="HQH46" s="7"/>
      <c r="HQI46" s="7"/>
      <c r="HQJ46" s="7"/>
      <c r="HQK46" s="7"/>
      <c r="HQL46" s="7"/>
      <c r="HQM46" s="7"/>
      <c r="HQN46" s="7"/>
      <c r="HQO46" s="7"/>
      <c r="HQP46" s="7"/>
      <c r="HQQ46" s="7"/>
      <c r="HQR46" s="7"/>
      <c r="HQS46" s="7"/>
      <c r="HQT46" s="7"/>
      <c r="HQU46" s="7"/>
      <c r="HQV46" s="7"/>
      <c r="HQW46" s="7"/>
      <c r="HQX46" s="7"/>
      <c r="HQY46" s="7"/>
      <c r="HQZ46" s="7"/>
      <c r="HRA46" s="7"/>
      <c r="HRB46" s="7"/>
      <c r="HRC46" s="7"/>
      <c r="HRD46" s="7"/>
      <c r="HRE46" s="7"/>
      <c r="HRF46" s="7"/>
      <c r="HRG46" s="7"/>
      <c r="HRH46" s="7"/>
      <c r="HRI46" s="7"/>
      <c r="HRJ46" s="7"/>
      <c r="HRK46" s="7"/>
      <c r="HRL46" s="7"/>
      <c r="HRM46" s="7"/>
      <c r="HRN46" s="7"/>
      <c r="HRO46" s="7"/>
      <c r="HRP46" s="7"/>
      <c r="HRQ46" s="7"/>
      <c r="HRR46" s="7"/>
      <c r="HRS46" s="7"/>
      <c r="HRT46" s="7"/>
      <c r="HRU46" s="7"/>
      <c r="HRV46" s="7"/>
      <c r="HRW46" s="7"/>
      <c r="HRX46" s="7"/>
      <c r="HRY46" s="7"/>
      <c r="HRZ46" s="7"/>
      <c r="HSA46" s="7"/>
      <c r="HSB46" s="7"/>
      <c r="HSC46" s="7"/>
      <c r="HSD46" s="7"/>
      <c r="HSE46" s="7"/>
      <c r="HSF46" s="7"/>
      <c r="HSH46" s="7"/>
      <c r="HSI46" s="7"/>
      <c r="HSJ46" s="7"/>
      <c r="HSK46" s="7"/>
      <c r="HSL46" s="7"/>
      <c r="HSM46" s="7"/>
      <c r="HSN46" s="7"/>
      <c r="HSO46" s="7"/>
      <c r="HSP46" s="7"/>
      <c r="HSQ46" s="7"/>
      <c r="HSR46" s="7"/>
      <c r="HSS46" s="7"/>
      <c r="HST46" s="7"/>
      <c r="HSU46" s="7"/>
      <c r="HSV46" s="7"/>
      <c r="HSW46" s="7"/>
      <c r="HSX46" s="7"/>
      <c r="HSY46" s="7"/>
      <c r="HSZ46" s="7"/>
      <c r="HTA46" s="7"/>
      <c r="HTB46" s="7"/>
      <c r="HTC46" s="7"/>
      <c r="HTD46" s="7"/>
      <c r="HTE46" s="7"/>
      <c r="HTF46" s="7"/>
      <c r="HTG46" s="7"/>
      <c r="HTH46" s="7"/>
      <c r="HTI46" s="7"/>
      <c r="HTJ46" s="7"/>
      <c r="HTK46" s="7"/>
      <c r="HTL46" s="7"/>
      <c r="HTM46" s="7"/>
      <c r="HTN46" s="7"/>
      <c r="HTO46" s="7"/>
      <c r="HTP46" s="7"/>
      <c r="HTQ46" s="7"/>
      <c r="HTR46" s="7"/>
      <c r="HTS46" s="7"/>
      <c r="HTT46" s="7"/>
      <c r="HTU46" s="7"/>
      <c r="HTV46" s="7"/>
      <c r="HTW46" s="7"/>
      <c r="HTX46" s="7"/>
      <c r="HTY46" s="7"/>
      <c r="HTZ46" s="7"/>
      <c r="HUA46" s="7"/>
      <c r="HUB46" s="7"/>
      <c r="HUC46" s="7"/>
      <c r="HUD46" s="7"/>
      <c r="HUE46" s="7"/>
      <c r="HUF46" s="7"/>
      <c r="HUG46" s="7"/>
      <c r="HUH46" s="7"/>
      <c r="HUI46" s="7"/>
      <c r="HUJ46" s="7"/>
      <c r="HUK46" s="7"/>
      <c r="HUL46" s="7"/>
      <c r="HUM46" s="7"/>
      <c r="HUN46" s="7"/>
      <c r="HUO46" s="7"/>
      <c r="HUP46" s="7"/>
      <c r="HUQ46" s="7"/>
      <c r="HUR46" s="7"/>
      <c r="HUS46" s="7"/>
      <c r="HUT46" s="7"/>
      <c r="HUU46" s="7"/>
      <c r="HUV46" s="7"/>
      <c r="HUW46" s="7"/>
      <c r="HUX46" s="7"/>
      <c r="HUY46" s="7"/>
      <c r="HUZ46" s="7"/>
      <c r="HVA46" s="7"/>
      <c r="HVB46" s="7"/>
      <c r="HVC46" s="7"/>
      <c r="HVD46" s="7"/>
      <c r="HVE46" s="7"/>
      <c r="HVF46" s="7"/>
      <c r="HVG46" s="7"/>
      <c r="HVH46" s="7"/>
      <c r="HVI46" s="7"/>
      <c r="HVJ46" s="7"/>
      <c r="HVK46" s="7"/>
      <c r="HVL46" s="7"/>
      <c r="HVM46" s="7"/>
      <c r="HVN46" s="7"/>
      <c r="HVO46" s="7"/>
      <c r="HVP46" s="7"/>
      <c r="HVQ46" s="7"/>
      <c r="HVR46" s="7"/>
      <c r="HVS46" s="7"/>
      <c r="HVT46" s="7"/>
      <c r="HVU46" s="7"/>
      <c r="HVV46" s="7"/>
      <c r="HVW46" s="7"/>
      <c r="HVX46" s="7"/>
      <c r="HVY46" s="7"/>
      <c r="HVZ46" s="7"/>
      <c r="HWA46" s="7"/>
      <c r="HWB46" s="7"/>
      <c r="HWC46" s="7"/>
      <c r="HWD46" s="7"/>
      <c r="HWE46" s="7"/>
      <c r="HWF46" s="7"/>
      <c r="HWG46" s="7"/>
      <c r="HWH46" s="7"/>
      <c r="HWI46" s="7"/>
      <c r="HWJ46" s="7"/>
      <c r="HWK46" s="7"/>
      <c r="HWL46" s="7"/>
      <c r="HWM46" s="7"/>
      <c r="HWN46" s="7"/>
      <c r="HWO46" s="7"/>
      <c r="HWP46" s="7"/>
      <c r="HWQ46" s="7"/>
      <c r="HWR46" s="7"/>
      <c r="HWS46" s="7"/>
      <c r="HWT46" s="7"/>
      <c r="HWU46" s="7"/>
      <c r="HWV46" s="7"/>
      <c r="HWW46" s="7"/>
      <c r="HWX46" s="7"/>
      <c r="HWY46" s="7"/>
      <c r="HWZ46" s="7"/>
      <c r="HXA46" s="7"/>
      <c r="HXB46" s="7"/>
      <c r="HXC46" s="7"/>
      <c r="HXD46" s="7"/>
      <c r="HXE46" s="7"/>
      <c r="HXF46" s="7"/>
      <c r="HXG46" s="7"/>
      <c r="HXH46" s="7"/>
      <c r="HXI46" s="7"/>
      <c r="HXJ46" s="7"/>
      <c r="HXK46" s="7"/>
      <c r="HXL46" s="7"/>
      <c r="HXM46" s="7"/>
      <c r="HXN46" s="7"/>
      <c r="HXO46" s="7"/>
      <c r="HXP46" s="7"/>
      <c r="HXQ46" s="7"/>
      <c r="HXR46" s="7"/>
      <c r="HXS46" s="7"/>
      <c r="HXT46" s="7"/>
      <c r="HXU46" s="7"/>
      <c r="HXV46" s="7"/>
      <c r="HXW46" s="7"/>
      <c r="HXX46" s="7"/>
      <c r="HXY46" s="7"/>
      <c r="HXZ46" s="7"/>
      <c r="HYA46" s="7"/>
      <c r="HYB46" s="7"/>
      <c r="HYC46" s="7"/>
      <c r="HYD46" s="7"/>
      <c r="HYE46" s="7"/>
      <c r="HYF46" s="7"/>
      <c r="HYG46" s="7"/>
      <c r="HYH46" s="7"/>
      <c r="HYI46" s="7"/>
      <c r="HYJ46" s="7"/>
      <c r="HYK46" s="7"/>
      <c r="HYL46" s="7"/>
      <c r="HYM46" s="7"/>
      <c r="HYN46" s="7"/>
      <c r="HYO46" s="7"/>
      <c r="HYP46" s="7"/>
      <c r="HYQ46" s="7"/>
      <c r="HYR46" s="7"/>
      <c r="HYS46" s="7"/>
      <c r="HYT46" s="7"/>
      <c r="HYU46" s="7"/>
      <c r="HYV46" s="7"/>
      <c r="HYW46" s="7"/>
      <c r="HYX46" s="7"/>
      <c r="HYY46" s="7"/>
      <c r="HYZ46" s="7"/>
      <c r="HZA46" s="7"/>
      <c r="HZB46" s="7"/>
      <c r="HZC46" s="7"/>
      <c r="HZD46" s="7"/>
      <c r="HZE46" s="7"/>
      <c r="HZF46" s="7"/>
      <c r="HZG46" s="7"/>
      <c r="HZH46" s="7"/>
      <c r="HZI46" s="7"/>
      <c r="HZJ46" s="7"/>
      <c r="HZK46" s="7"/>
      <c r="HZL46" s="7"/>
      <c r="HZM46" s="7"/>
      <c r="HZN46" s="7"/>
      <c r="HZO46" s="7"/>
      <c r="HZP46" s="7"/>
      <c r="HZQ46" s="7"/>
      <c r="HZR46" s="7"/>
      <c r="HZS46" s="7"/>
      <c r="HZT46" s="7"/>
      <c r="HZU46" s="7"/>
      <c r="HZV46" s="7"/>
      <c r="HZW46" s="7"/>
      <c r="HZX46" s="7"/>
      <c r="HZY46" s="7"/>
      <c r="HZZ46" s="7"/>
      <c r="IAA46" s="7"/>
      <c r="IAB46" s="7"/>
      <c r="IAC46" s="7"/>
      <c r="IAD46" s="7"/>
      <c r="IAE46" s="7"/>
      <c r="IAF46" s="7"/>
      <c r="IAG46" s="7"/>
      <c r="IAH46" s="7"/>
      <c r="IAI46" s="7"/>
      <c r="IAJ46" s="7"/>
      <c r="IAK46" s="7"/>
      <c r="IAL46" s="7"/>
      <c r="IAM46" s="7"/>
      <c r="IAN46" s="7"/>
      <c r="IAO46" s="7"/>
      <c r="IAP46" s="7"/>
      <c r="IAQ46" s="7"/>
      <c r="IAR46" s="7"/>
      <c r="IAS46" s="7"/>
      <c r="IAT46" s="7"/>
      <c r="IAU46" s="7"/>
      <c r="IAV46" s="7"/>
      <c r="IAW46" s="7"/>
      <c r="IAX46" s="7"/>
      <c r="IAY46" s="7"/>
      <c r="IAZ46" s="7"/>
      <c r="IBA46" s="7"/>
      <c r="IBB46" s="7"/>
      <c r="IBC46" s="7"/>
      <c r="IBD46" s="7"/>
      <c r="IBE46" s="7"/>
      <c r="IBF46" s="7"/>
      <c r="IBG46" s="7"/>
      <c r="IBH46" s="7"/>
      <c r="IBI46" s="7"/>
      <c r="IBJ46" s="7"/>
      <c r="IBK46" s="7"/>
      <c r="IBL46" s="7"/>
      <c r="IBM46" s="7"/>
      <c r="IBN46" s="7"/>
      <c r="IBO46" s="7"/>
      <c r="IBP46" s="7"/>
      <c r="IBQ46" s="7"/>
      <c r="IBR46" s="7"/>
      <c r="IBS46" s="7"/>
      <c r="IBT46" s="7"/>
      <c r="IBU46" s="7"/>
      <c r="IBV46" s="7"/>
      <c r="IBW46" s="7"/>
      <c r="IBX46" s="7"/>
      <c r="IBY46" s="7"/>
      <c r="IBZ46" s="7"/>
      <c r="ICA46" s="7"/>
      <c r="ICB46" s="7"/>
      <c r="ICD46" s="7"/>
      <c r="ICE46" s="7"/>
      <c r="ICF46" s="7"/>
      <c r="ICG46" s="7"/>
      <c r="ICH46" s="7"/>
      <c r="ICI46" s="7"/>
      <c r="ICJ46" s="7"/>
      <c r="ICK46" s="7"/>
      <c r="ICL46" s="7"/>
      <c r="ICM46" s="7"/>
      <c r="ICN46" s="7"/>
      <c r="ICO46" s="7"/>
      <c r="ICP46" s="7"/>
      <c r="ICQ46" s="7"/>
      <c r="ICR46" s="7"/>
      <c r="ICS46" s="7"/>
      <c r="ICT46" s="7"/>
      <c r="ICU46" s="7"/>
      <c r="ICV46" s="7"/>
      <c r="ICW46" s="7"/>
      <c r="ICX46" s="7"/>
      <c r="ICY46" s="7"/>
      <c r="ICZ46" s="7"/>
      <c r="IDA46" s="7"/>
      <c r="IDB46" s="7"/>
      <c r="IDC46" s="7"/>
      <c r="IDD46" s="7"/>
      <c r="IDE46" s="7"/>
      <c r="IDF46" s="7"/>
      <c r="IDG46" s="7"/>
      <c r="IDH46" s="7"/>
      <c r="IDI46" s="7"/>
      <c r="IDJ46" s="7"/>
      <c r="IDK46" s="7"/>
      <c r="IDL46" s="7"/>
      <c r="IDM46" s="7"/>
      <c r="IDN46" s="7"/>
      <c r="IDO46" s="7"/>
      <c r="IDP46" s="7"/>
      <c r="IDQ46" s="7"/>
      <c r="IDR46" s="7"/>
      <c r="IDS46" s="7"/>
      <c r="IDT46" s="7"/>
      <c r="IDU46" s="7"/>
      <c r="IDV46" s="7"/>
      <c r="IDW46" s="7"/>
      <c r="IDX46" s="7"/>
      <c r="IDY46" s="7"/>
      <c r="IDZ46" s="7"/>
      <c r="IEA46" s="7"/>
      <c r="IEB46" s="7"/>
      <c r="IEC46" s="7"/>
      <c r="IED46" s="7"/>
      <c r="IEE46" s="7"/>
      <c r="IEF46" s="7"/>
      <c r="IEG46" s="7"/>
      <c r="IEH46" s="7"/>
      <c r="IEI46" s="7"/>
      <c r="IEJ46" s="7"/>
      <c r="IEK46" s="7"/>
      <c r="IEL46" s="7"/>
      <c r="IEM46" s="7"/>
      <c r="IEN46" s="7"/>
      <c r="IEO46" s="7"/>
      <c r="IEP46" s="7"/>
      <c r="IEQ46" s="7"/>
      <c r="IER46" s="7"/>
      <c r="IES46" s="7"/>
      <c r="IET46" s="7"/>
      <c r="IEU46" s="7"/>
      <c r="IEV46" s="7"/>
      <c r="IEW46" s="7"/>
      <c r="IEX46" s="7"/>
      <c r="IEY46" s="7"/>
      <c r="IEZ46" s="7"/>
      <c r="IFA46" s="7"/>
      <c r="IFB46" s="7"/>
      <c r="IFC46" s="7"/>
      <c r="IFD46" s="7"/>
      <c r="IFE46" s="7"/>
      <c r="IFF46" s="7"/>
      <c r="IFG46" s="7"/>
      <c r="IFH46" s="7"/>
      <c r="IFI46" s="7"/>
      <c r="IFJ46" s="7"/>
      <c r="IFK46" s="7"/>
      <c r="IFL46" s="7"/>
      <c r="IFM46" s="7"/>
      <c r="IFN46" s="7"/>
      <c r="IFO46" s="7"/>
      <c r="IFP46" s="7"/>
      <c r="IFQ46" s="7"/>
      <c r="IFR46" s="7"/>
      <c r="IFS46" s="7"/>
      <c r="IFT46" s="7"/>
      <c r="IFU46" s="7"/>
      <c r="IFV46" s="7"/>
      <c r="IFW46" s="7"/>
      <c r="IFX46" s="7"/>
      <c r="IFY46" s="7"/>
      <c r="IFZ46" s="7"/>
      <c r="IGA46" s="7"/>
      <c r="IGB46" s="7"/>
      <c r="IGC46" s="7"/>
      <c r="IGD46" s="7"/>
      <c r="IGE46" s="7"/>
      <c r="IGF46" s="7"/>
      <c r="IGG46" s="7"/>
      <c r="IGH46" s="7"/>
      <c r="IGI46" s="7"/>
      <c r="IGJ46" s="7"/>
      <c r="IGK46" s="7"/>
      <c r="IGL46" s="7"/>
      <c r="IGM46" s="7"/>
      <c r="IGN46" s="7"/>
      <c r="IGO46" s="7"/>
      <c r="IGP46" s="7"/>
      <c r="IGQ46" s="7"/>
      <c r="IGR46" s="7"/>
      <c r="IGS46" s="7"/>
      <c r="IGT46" s="7"/>
      <c r="IGU46" s="7"/>
      <c r="IGV46" s="7"/>
      <c r="IGW46" s="7"/>
      <c r="IGX46" s="7"/>
      <c r="IGY46" s="7"/>
      <c r="IGZ46" s="7"/>
      <c r="IHA46" s="7"/>
      <c r="IHB46" s="7"/>
      <c r="IHC46" s="7"/>
      <c r="IHD46" s="7"/>
      <c r="IHE46" s="7"/>
      <c r="IHF46" s="7"/>
      <c r="IHG46" s="7"/>
      <c r="IHH46" s="7"/>
      <c r="IHI46" s="7"/>
      <c r="IHJ46" s="7"/>
      <c r="IHK46" s="7"/>
      <c r="IHL46" s="7"/>
      <c r="IHM46" s="7"/>
      <c r="IHN46" s="7"/>
      <c r="IHO46" s="7"/>
      <c r="IHP46" s="7"/>
      <c r="IHQ46" s="7"/>
      <c r="IHR46" s="7"/>
      <c r="IHS46" s="7"/>
      <c r="IHT46" s="7"/>
      <c r="IHU46" s="7"/>
      <c r="IHV46" s="7"/>
      <c r="IHW46" s="7"/>
      <c r="IHX46" s="7"/>
      <c r="IHY46" s="7"/>
      <c r="IHZ46" s="7"/>
      <c r="IIA46" s="7"/>
      <c r="IIB46" s="7"/>
      <c r="IIC46" s="7"/>
      <c r="IID46" s="7"/>
      <c r="IIE46" s="7"/>
      <c r="IIF46" s="7"/>
      <c r="IIG46" s="7"/>
      <c r="IIH46" s="7"/>
      <c r="III46" s="7"/>
      <c r="IIJ46" s="7"/>
      <c r="IIK46" s="7"/>
      <c r="IIL46" s="7"/>
      <c r="IIM46" s="7"/>
      <c r="IIN46" s="7"/>
      <c r="IIO46" s="7"/>
      <c r="IIP46" s="7"/>
      <c r="IIQ46" s="7"/>
      <c r="IIR46" s="7"/>
      <c r="IIS46" s="7"/>
      <c r="IIT46" s="7"/>
      <c r="IIU46" s="7"/>
      <c r="IIV46" s="7"/>
      <c r="IIW46" s="7"/>
      <c r="IIX46" s="7"/>
      <c r="IIY46" s="7"/>
      <c r="IIZ46" s="7"/>
      <c r="IJA46" s="7"/>
      <c r="IJB46" s="7"/>
      <c r="IJC46" s="7"/>
      <c r="IJD46" s="7"/>
      <c r="IJE46" s="7"/>
      <c r="IJF46" s="7"/>
      <c r="IJG46" s="7"/>
      <c r="IJH46" s="7"/>
      <c r="IJI46" s="7"/>
      <c r="IJJ46" s="7"/>
      <c r="IJK46" s="7"/>
      <c r="IJL46" s="7"/>
      <c r="IJM46" s="7"/>
      <c r="IJN46" s="7"/>
      <c r="IJO46" s="7"/>
      <c r="IJP46" s="7"/>
      <c r="IJQ46" s="7"/>
      <c r="IJR46" s="7"/>
      <c r="IJS46" s="7"/>
      <c r="IJT46" s="7"/>
      <c r="IJU46" s="7"/>
      <c r="IJV46" s="7"/>
      <c r="IJW46" s="7"/>
      <c r="IJX46" s="7"/>
      <c r="IJY46" s="7"/>
      <c r="IJZ46" s="7"/>
      <c r="IKA46" s="7"/>
      <c r="IKB46" s="7"/>
      <c r="IKC46" s="7"/>
      <c r="IKD46" s="7"/>
      <c r="IKE46" s="7"/>
      <c r="IKF46" s="7"/>
      <c r="IKG46" s="7"/>
      <c r="IKH46" s="7"/>
      <c r="IKI46" s="7"/>
      <c r="IKJ46" s="7"/>
      <c r="IKK46" s="7"/>
      <c r="IKL46" s="7"/>
      <c r="IKM46" s="7"/>
      <c r="IKN46" s="7"/>
      <c r="IKO46" s="7"/>
      <c r="IKP46" s="7"/>
      <c r="IKQ46" s="7"/>
      <c r="IKR46" s="7"/>
      <c r="IKS46" s="7"/>
      <c r="IKT46" s="7"/>
      <c r="IKU46" s="7"/>
      <c r="IKV46" s="7"/>
      <c r="IKW46" s="7"/>
      <c r="IKX46" s="7"/>
      <c r="IKY46" s="7"/>
      <c r="IKZ46" s="7"/>
      <c r="ILA46" s="7"/>
      <c r="ILB46" s="7"/>
      <c r="ILC46" s="7"/>
      <c r="ILD46" s="7"/>
      <c r="ILE46" s="7"/>
      <c r="ILF46" s="7"/>
      <c r="ILG46" s="7"/>
      <c r="ILH46" s="7"/>
      <c r="ILI46" s="7"/>
      <c r="ILJ46" s="7"/>
      <c r="ILK46" s="7"/>
      <c r="ILL46" s="7"/>
      <c r="ILM46" s="7"/>
      <c r="ILN46" s="7"/>
      <c r="ILO46" s="7"/>
      <c r="ILP46" s="7"/>
      <c r="ILQ46" s="7"/>
      <c r="ILR46" s="7"/>
      <c r="ILS46" s="7"/>
      <c r="ILT46" s="7"/>
      <c r="ILU46" s="7"/>
      <c r="ILV46" s="7"/>
      <c r="ILW46" s="7"/>
      <c r="ILX46" s="7"/>
      <c r="ILZ46" s="7"/>
      <c r="IMA46" s="7"/>
      <c r="IMB46" s="7"/>
      <c r="IMC46" s="7"/>
      <c r="IMD46" s="7"/>
      <c r="IME46" s="7"/>
      <c r="IMF46" s="7"/>
      <c r="IMG46" s="7"/>
      <c r="IMH46" s="7"/>
      <c r="IMI46" s="7"/>
      <c r="IMJ46" s="7"/>
      <c r="IMK46" s="7"/>
      <c r="IML46" s="7"/>
      <c r="IMM46" s="7"/>
      <c r="IMN46" s="7"/>
      <c r="IMO46" s="7"/>
      <c r="IMP46" s="7"/>
      <c r="IMQ46" s="7"/>
      <c r="IMR46" s="7"/>
      <c r="IMS46" s="7"/>
      <c r="IMT46" s="7"/>
      <c r="IMU46" s="7"/>
      <c r="IMV46" s="7"/>
      <c r="IMW46" s="7"/>
      <c r="IMX46" s="7"/>
      <c r="IMY46" s="7"/>
      <c r="IMZ46" s="7"/>
      <c r="INA46" s="7"/>
      <c r="INB46" s="7"/>
      <c r="INC46" s="7"/>
      <c r="IND46" s="7"/>
      <c r="INE46" s="7"/>
      <c r="INF46" s="7"/>
      <c r="ING46" s="7"/>
      <c r="INH46" s="7"/>
      <c r="INI46" s="7"/>
      <c r="INJ46" s="7"/>
      <c r="INK46" s="7"/>
      <c r="INL46" s="7"/>
      <c r="INM46" s="7"/>
      <c r="INN46" s="7"/>
      <c r="INO46" s="7"/>
      <c r="INP46" s="7"/>
      <c r="INQ46" s="7"/>
      <c r="INR46" s="7"/>
      <c r="INS46" s="7"/>
      <c r="INT46" s="7"/>
      <c r="INU46" s="7"/>
      <c r="INV46" s="7"/>
      <c r="INW46" s="7"/>
      <c r="INX46" s="7"/>
      <c r="INY46" s="7"/>
      <c r="INZ46" s="7"/>
      <c r="IOA46" s="7"/>
      <c r="IOB46" s="7"/>
      <c r="IOC46" s="7"/>
      <c r="IOD46" s="7"/>
      <c r="IOE46" s="7"/>
      <c r="IOF46" s="7"/>
      <c r="IOG46" s="7"/>
      <c r="IOH46" s="7"/>
      <c r="IOI46" s="7"/>
      <c r="IOJ46" s="7"/>
      <c r="IOK46" s="7"/>
      <c r="IOL46" s="7"/>
      <c r="IOM46" s="7"/>
      <c r="ION46" s="7"/>
      <c r="IOO46" s="7"/>
      <c r="IOP46" s="7"/>
      <c r="IOQ46" s="7"/>
      <c r="IOR46" s="7"/>
      <c r="IOS46" s="7"/>
      <c r="IOT46" s="7"/>
      <c r="IOU46" s="7"/>
      <c r="IOV46" s="7"/>
      <c r="IOW46" s="7"/>
      <c r="IOX46" s="7"/>
      <c r="IOY46" s="7"/>
      <c r="IOZ46" s="7"/>
      <c r="IPA46" s="7"/>
      <c r="IPB46" s="7"/>
      <c r="IPC46" s="7"/>
      <c r="IPD46" s="7"/>
      <c r="IPE46" s="7"/>
      <c r="IPF46" s="7"/>
      <c r="IPG46" s="7"/>
      <c r="IPH46" s="7"/>
      <c r="IPI46" s="7"/>
      <c r="IPJ46" s="7"/>
      <c r="IPK46" s="7"/>
      <c r="IPL46" s="7"/>
      <c r="IPM46" s="7"/>
      <c r="IPN46" s="7"/>
      <c r="IPO46" s="7"/>
      <c r="IPP46" s="7"/>
      <c r="IPQ46" s="7"/>
      <c r="IPR46" s="7"/>
      <c r="IPS46" s="7"/>
      <c r="IPT46" s="7"/>
      <c r="IPU46" s="7"/>
      <c r="IPV46" s="7"/>
      <c r="IPW46" s="7"/>
      <c r="IPX46" s="7"/>
      <c r="IPY46" s="7"/>
      <c r="IPZ46" s="7"/>
      <c r="IQA46" s="7"/>
      <c r="IQB46" s="7"/>
      <c r="IQC46" s="7"/>
      <c r="IQD46" s="7"/>
      <c r="IQE46" s="7"/>
      <c r="IQF46" s="7"/>
      <c r="IQG46" s="7"/>
      <c r="IQH46" s="7"/>
      <c r="IQI46" s="7"/>
      <c r="IQJ46" s="7"/>
      <c r="IQK46" s="7"/>
      <c r="IQL46" s="7"/>
      <c r="IQM46" s="7"/>
      <c r="IQN46" s="7"/>
      <c r="IQO46" s="7"/>
      <c r="IQP46" s="7"/>
      <c r="IQQ46" s="7"/>
      <c r="IQR46" s="7"/>
      <c r="IQS46" s="7"/>
      <c r="IQT46" s="7"/>
      <c r="IQU46" s="7"/>
      <c r="IQV46" s="7"/>
      <c r="IQW46" s="7"/>
      <c r="IQX46" s="7"/>
      <c r="IQY46" s="7"/>
      <c r="IQZ46" s="7"/>
      <c r="IRA46" s="7"/>
      <c r="IRB46" s="7"/>
      <c r="IRC46" s="7"/>
      <c r="IRD46" s="7"/>
      <c r="IRE46" s="7"/>
      <c r="IRF46" s="7"/>
      <c r="IRG46" s="7"/>
      <c r="IRH46" s="7"/>
      <c r="IRI46" s="7"/>
      <c r="IRJ46" s="7"/>
      <c r="IRK46" s="7"/>
      <c r="IRL46" s="7"/>
      <c r="IRM46" s="7"/>
      <c r="IRN46" s="7"/>
      <c r="IRO46" s="7"/>
      <c r="IRP46" s="7"/>
      <c r="IRQ46" s="7"/>
      <c r="IRR46" s="7"/>
      <c r="IRS46" s="7"/>
      <c r="IRT46" s="7"/>
      <c r="IRU46" s="7"/>
      <c r="IRV46" s="7"/>
      <c r="IRW46" s="7"/>
      <c r="IRX46" s="7"/>
      <c r="IRY46" s="7"/>
      <c r="IRZ46" s="7"/>
      <c r="ISA46" s="7"/>
      <c r="ISB46" s="7"/>
      <c r="ISC46" s="7"/>
      <c r="ISD46" s="7"/>
      <c r="ISE46" s="7"/>
      <c r="ISF46" s="7"/>
      <c r="ISG46" s="7"/>
      <c r="ISH46" s="7"/>
      <c r="ISI46" s="7"/>
      <c r="ISJ46" s="7"/>
      <c r="ISK46" s="7"/>
      <c r="ISL46" s="7"/>
      <c r="ISM46" s="7"/>
      <c r="ISN46" s="7"/>
      <c r="ISO46" s="7"/>
      <c r="ISP46" s="7"/>
      <c r="ISQ46" s="7"/>
      <c r="ISR46" s="7"/>
      <c r="ISS46" s="7"/>
      <c r="IST46" s="7"/>
      <c r="ISU46" s="7"/>
      <c r="ISV46" s="7"/>
      <c r="ISW46" s="7"/>
      <c r="ISX46" s="7"/>
      <c r="ISY46" s="7"/>
      <c r="ISZ46" s="7"/>
      <c r="ITA46" s="7"/>
      <c r="ITB46" s="7"/>
      <c r="ITC46" s="7"/>
      <c r="ITD46" s="7"/>
      <c r="ITE46" s="7"/>
      <c r="ITF46" s="7"/>
      <c r="ITG46" s="7"/>
      <c r="ITH46" s="7"/>
      <c r="ITI46" s="7"/>
      <c r="ITJ46" s="7"/>
      <c r="ITK46" s="7"/>
      <c r="ITL46" s="7"/>
      <c r="ITM46" s="7"/>
      <c r="ITN46" s="7"/>
      <c r="ITO46" s="7"/>
      <c r="ITP46" s="7"/>
      <c r="ITQ46" s="7"/>
      <c r="ITR46" s="7"/>
      <c r="ITS46" s="7"/>
      <c r="ITT46" s="7"/>
      <c r="ITU46" s="7"/>
      <c r="ITV46" s="7"/>
      <c r="ITW46" s="7"/>
      <c r="ITX46" s="7"/>
      <c r="ITY46" s="7"/>
      <c r="ITZ46" s="7"/>
      <c r="IUA46" s="7"/>
      <c r="IUB46" s="7"/>
      <c r="IUC46" s="7"/>
      <c r="IUD46" s="7"/>
      <c r="IUE46" s="7"/>
      <c r="IUF46" s="7"/>
      <c r="IUG46" s="7"/>
      <c r="IUH46" s="7"/>
      <c r="IUI46" s="7"/>
      <c r="IUJ46" s="7"/>
      <c r="IUK46" s="7"/>
      <c r="IUL46" s="7"/>
      <c r="IUM46" s="7"/>
      <c r="IUN46" s="7"/>
      <c r="IUO46" s="7"/>
      <c r="IUP46" s="7"/>
      <c r="IUQ46" s="7"/>
      <c r="IUR46" s="7"/>
      <c r="IUS46" s="7"/>
      <c r="IUT46" s="7"/>
      <c r="IUU46" s="7"/>
      <c r="IUV46" s="7"/>
      <c r="IUW46" s="7"/>
      <c r="IUX46" s="7"/>
      <c r="IUY46" s="7"/>
      <c r="IUZ46" s="7"/>
      <c r="IVA46" s="7"/>
      <c r="IVB46" s="7"/>
      <c r="IVC46" s="7"/>
      <c r="IVD46" s="7"/>
      <c r="IVE46" s="7"/>
      <c r="IVF46" s="7"/>
      <c r="IVG46" s="7"/>
      <c r="IVH46" s="7"/>
      <c r="IVI46" s="7"/>
      <c r="IVJ46" s="7"/>
      <c r="IVK46" s="7"/>
      <c r="IVL46" s="7"/>
      <c r="IVM46" s="7"/>
      <c r="IVN46" s="7"/>
      <c r="IVO46" s="7"/>
      <c r="IVP46" s="7"/>
      <c r="IVQ46" s="7"/>
      <c r="IVR46" s="7"/>
      <c r="IVS46" s="7"/>
      <c r="IVT46" s="7"/>
      <c r="IVV46" s="7"/>
      <c r="IVW46" s="7"/>
      <c r="IVX46" s="7"/>
      <c r="IVY46" s="7"/>
      <c r="IVZ46" s="7"/>
      <c r="IWA46" s="7"/>
      <c r="IWB46" s="7"/>
      <c r="IWC46" s="7"/>
      <c r="IWD46" s="7"/>
      <c r="IWE46" s="7"/>
      <c r="IWF46" s="7"/>
      <c r="IWG46" s="7"/>
      <c r="IWH46" s="7"/>
      <c r="IWI46" s="7"/>
      <c r="IWJ46" s="7"/>
      <c r="IWK46" s="7"/>
      <c r="IWL46" s="7"/>
      <c r="IWM46" s="7"/>
      <c r="IWN46" s="7"/>
      <c r="IWO46" s="7"/>
      <c r="IWP46" s="7"/>
      <c r="IWQ46" s="7"/>
      <c r="IWR46" s="7"/>
      <c r="IWS46" s="7"/>
      <c r="IWT46" s="7"/>
      <c r="IWU46" s="7"/>
      <c r="IWV46" s="7"/>
      <c r="IWW46" s="7"/>
      <c r="IWX46" s="7"/>
      <c r="IWY46" s="7"/>
      <c r="IWZ46" s="7"/>
      <c r="IXA46" s="7"/>
      <c r="IXB46" s="7"/>
      <c r="IXC46" s="7"/>
      <c r="IXD46" s="7"/>
      <c r="IXE46" s="7"/>
      <c r="IXF46" s="7"/>
      <c r="IXG46" s="7"/>
      <c r="IXH46" s="7"/>
      <c r="IXI46" s="7"/>
      <c r="IXJ46" s="7"/>
      <c r="IXK46" s="7"/>
      <c r="IXL46" s="7"/>
      <c r="IXM46" s="7"/>
      <c r="IXN46" s="7"/>
      <c r="IXO46" s="7"/>
      <c r="IXP46" s="7"/>
      <c r="IXQ46" s="7"/>
      <c r="IXR46" s="7"/>
      <c r="IXS46" s="7"/>
      <c r="IXT46" s="7"/>
      <c r="IXU46" s="7"/>
      <c r="IXV46" s="7"/>
      <c r="IXW46" s="7"/>
      <c r="IXX46" s="7"/>
      <c r="IXY46" s="7"/>
      <c r="IXZ46" s="7"/>
      <c r="IYA46" s="7"/>
      <c r="IYB46" s="7"/>
      <c r="IYC46" s="7"/>
      <c r="IYD46" s="7"/>
      <c r="IYE46" s="7"/>
      <c r="IYF46" s="7"/>
      <c r="IYG46" s="7"/>
      <c r="IYH46" s="7"/>
      <c r="IYI46" s="7"/>
      <c r="IYJ46" s="7"/>
      <c r="IYK46" s="7"/>
      <c r="IYL46" s="7"/>
      <c r="IYM46" s="7"/>
      <c r="IYN46" s="7"/>
      <c r="IYO46" s="7"/>
      <c r="IYP46" s="7"/>
      <c r="IYQ46" s="7"/>
      <c r="IYR46" s="7"/>
      <c r="IYS46" s="7"/>
      <c r="IYT46" s="7"/>
      <c r="IYU46" s="7"/>
      <c r="IYV46" s="7"/>
      <c r="IYW46" s="7"/>
      <c r="IYX46" s="7"/>
      <c r="IYY46" s="7"/>
      <c r="IYZ46" s="7"/>
      <c r="IZA46" s="7"/>
      <c r="IZB46" s="7"/>
      <c r="IZC46" s="7"/>
      <c r="IZD46" s="7"/>
      <c r="IZE46" s="7"/>
      <c r="IZF46" s="7"/>
      <c r="IZG46" s="7"/>
      <c r="IZH46" s="7"/>
      <c r="IZI46" s="7"/>
      <c r="IZJ46" s="7"/>
      <c r="IZK46" s="7"/>
      <c r="IZL46" s="7"/>
      <c r="IZM46" s="7"/>
      <c r="IZN46" s="7"/>
      <c r="IZO46" s="7"/>
      <c r="IZP46" s="7"/>
      <c r="IZQ46" s="7"/>
      <c r="IZR46" s="7"/>
      <c r="IZS46" s="7"/>
      <c r="IZT46" s="7"/>
      <c r="IZU46" s="7"/>
      <c r="IZV46" s="7"/>
      <c r="IZW46" s="7"/>
      <c r="IZX46" s="7"/>
      <c r="IZY46" s="7"/>
      <c r="IZZ46" s="7"/>
      <c r="JAA46" s="7"/>
      <c r="JAB46" s="7"/>
      <c r="JAC46" s="7"/>
      <c r="JAD46" s="7"/>
      <c r="JAE46" s="7"/>
      <c r="JAF46" s="7"/>
      <c r="JAG46" s="7"/>
      <c r="JAH46" s="7"/>
      <c r="JAI46" s="7"/>
      <c r="JAJ46" s="7"/>
      <c r="JAK46" s="7"/>
      <c r="JAL46" s="7"/>
      <c r="JAM46" s="7"/>
      <c r="JAN46" s="7"/>
      <c r="JAO46" s="7"/>
      <c r="JAP46" s="7"/>
      <c r="JAQ46" s="7"/>
      <c r="JAR46" s="7"/>
      <c r="JAS46" s="7"/>
      <c r="JAT46" s="7"/>
      <c r="JAU46" s="7"/>
      <c r="JAV46" s="7"/>
      <c r="JAW46" s="7"/>
      <c r="JAX46" s="7"/>
      <c r="JAY46" s="7"/>
      <c r="JAZ46" s="7"/>
      <c r="JBA46" s="7"/>
      <c r="JBB46" s="7"/>
      <c r="JBC46" s="7"/>
      <c r="JBD46" s="7"/>
      <c r="JBE46" s="7"/>
      <c r="JBF46" s="7"/>
      <c r="JBG46" s="7"/>
      <c r="JBH46" s="7"/>
      <c r="JBI46" s="7"/>
      <c r="JBJ46" s="7"/>
      <c r="JBK46" s="7"/>
      <c r="JBL46" s="7"/>
      <c r="JBM46" s="7"/>
      <c r="JBN46" s="7"/>
      <c r="JBO46" s="7"/>
      <c r="JBP46" s="7"/>
      <c r="JBQ46" s="7"/>
      <c r="JBR46" s="7"/>
      <c r="JBS46" s="7"/>
      <c r="JBT46" s="7"/>
      <c r="JBU46" s="7"/>
      <c r="JBV46" s="7"/>
      <c r="JBW46" s="7"/>
      <c r="JBX46" s="7"/>
      <c r="JBY46" s="7"/>
      <c r="JBZ46" s="7"/>
      <c r="JCA46" s="7"/>
      <c r="JCB46" s="7"/>
      <c r="JCC46" s="7"/>
      <c r="JCD46" s="7"/>
      <c r="JCE46" s="7"/>
      <c r="JCF46" s="7"/>
      <c r="JCG46" s="7"/>
      <c r="JCH46" s="7"/>
      <c r="JCI46" s="7"/>
      <c r="JCJ46" s="7"/>
      <c r="JCK46" s="7"/>
      <c r="JCL46" s="7"/>
      <c r="JCM46" s="7"/>
      <c r="JCN46" s="7"/>
      <c r="JCO46" s="7"/>
      <c r="JCP46" s="7"/>
      <c r="JCQ46" s="7"/>
      <c r="JCR46" s="7"/>
      <c r="JCS46" s="7"/>
      <c r="JCT46" s="7"/>
      <c r="JCU46" s="7"/>
      <c r="JCV46" s="7"/>
      <c r="JCW46" s="7"/>
      <c r="JCX46" s="7"/>
      <c r="JCY46" s="7"/>
      <c r="JCZ46" s="7"/>
      <c r="JDA46" s="7"/>
      <c r="JDB46" s="7"/>
      <c r="JDC46" s="7"/>
      <c r="JDD46" s="7"/>
      <c r="JDE46" s="7"/>
      <c r="JDF46" s="7"/>
      <c r="JDG46" s="7"/>
      <c r="JDH46" s="7"/>
      <c r="JDI46" s="7"/>
      <c r="JDJ46" s="7"/>
      <c r="JDK46" s="7"/>
      <c r="JDL46" s="7"/>
      <c r="JDM46" s="7"/>
      <c r="JDN46" s="7"/>
      <c r="JDO46" s="7"/>
      <c r="JDP46" s="7"/>
      <c r="JDQ46" s="7"/>
      <c r="JDR46" s="7"/>
      <c r="JDS46" s="7"/>
      <c r="JDT46" s="7"/>
      <c r="JDU46" s="7"/>
      <c r="JDV46" s="7"/>
      <c r="JDW46" s="7"/>
      <c r="JDX46" s="7"/>
      <c r="JDY46" s="7"/>
      <c r="JDZ46" s="7"/>
      <c r="JEA46" s="7"/>
      <c r="JEB46" s="7"/>
      <c r="JEC46" s="7"/>
      <c r="JED46" s="7"/>
      <c r="JEE46" s="7"/>
      <c r="JEF46" s="7"/>
      <c r="JEG46" s="7"/>
      <c r="JEH46" s="7"/>
      <c r="JEI46" s="7"/>
      <c r="JEJ46" s="7"/>
      <c r="JEK46" s="7"/>
      <c r="JEL46" s="7"/>
      <c r="JEM46" s="7"/>
      <c r="JEN46" s="7"/>
      <c r="JEO46" s="7"/>
      <c r="JEP46" s="7"/>
      <c r="JEQ46" s="7"/>
      <c r="JER46" s="7"/>
      <c r="JES46" s="7"/>
      <c r="JET46" s="7"/>
      <c r="JEU46" s="7"/>
      <c r="JEV46" s="7"/>
      <c r="JEW46" s="7"/>
      <c r="JEX46" s="7"/>
      <c r="JEY46" s="7"/>
      <c r="JEZ46" s="7"/>
      <c r="JFA46" s="7"/>
      <c r="JFB46" s="7"/>
      <c r="JFC46" s="7"/>
      <c r="JFD46" s="7"/>
      <c r="JFE46" s="7"/>
      <c r="JFF46" s="7"/>
      <c r="JFG46" s="7"/>
      <c r="JFH46" s="7"/>
      <c r="JFI46" s="7"/>
      <c r="JFJ46" s="7"/>
      <c r="JFK46" s="7"/>
      <c r="JFL46" s="7"/>
      <c r="JFM46" s="7"/>
      <c r="JFN46" s="7"/>
      <c r="JFO46" s="7"/>
      <c r="JFP46" s="7"/>
      <c r="JFR46" s="7"/>
      <c r="JFS46" s="7"/>
      <c r="JFT46" s="7"/>
      <c r="JFU46" s="7"/>
      <c r="JFV46" s="7"/>
      <c r="JFW46" s="7"/>
      <c r="JFX46" s="7"/>
      <c r="JFY46" s="7"/>
      <c r="JFZ46" s="7"/>
      <c r="JGA46" s="7"/>
      <c r="JGB46" s="7"/>
      <c r="JGC46" s="7"/>
      <c r="JGD46" s="7"/>
      <c r="JGE46" s="7"/>
      <c r="JGF46" s="7"/>
      <c r="JGG46" s="7"/>
      <c r="JGH46" s="7"/>
      <c r="JGI46" s="7"/>
      <c r="JGJ46" s="7"/>
      <c r="JGK46" s="7"/>
      <c r="JGL46" s="7"/>
      <c r="JGM46" s="7"/>
      <c r="JGN46" s="7"/>
      <c r="JGO46" s="7"/>
      <c r="JGP46" s="7"/>
      <c r="JGQ46" s="7"/>
      <c r="JGR46" s="7"/>
      <c r="JGS46" s="7"/>
      <c r="JGT46" s="7"/>
      <c r="JGU46" s="7"/>
      <c r="JGV46" s="7"/>
      <c r="JGW46" s="7"/>
      <c r="JGX46" s="7"/>
      <c r="JGY46" s="7"/>
      <c r="JGZ46" s="7"/>
      <c r="JHA46" s="7"/>
      <c r="JHB46" s="7"/>
      <c r="JHC46" s="7"/>
      <c r="JHD46" s="7"/>
      <c r="JHE46" s="7"/>
      <c r="JHF46" s="7"/>
      <c r="JHG46" s="7"/>
      <c r="JHH46" s="7"/>
      <c r="JHI46" s="7"/>
      <c r="JHJ46" s="7"/>
      <c r="JHK46" s="7"/>
      <c r="JHL46" s="7"/>
      <c r="JHM46" s="7"/>
      <c r="JHN46" s="7"/>
      <c r="JHO46" s="7"/>
      <c r="JHP46" s="7"/>
      <c r="JHQ46" s="7"/>
      <c r="JHR46" s="7"/>
      <c r="JHS46" s="7"/>
      <c r="JHT46" s="7"/>
      <c r="JHU46" s="7"/>
      <c r="JHV46" s="7"/>
      <c r="JHW46" s="7"/>
      <c r="JHX46" s="7"/>
      <c r="JHY46" s="7"/>
      <c r="JHZ46" s="7"/>
      <c r="JIA46" s="7"/>
      <c r="JIB46" s="7"/>
      <c r="JIC46" s="7"/>
      <c r="JID46" s="7"/>
      <c r="JIE46" s="7"/>
      <c r="JIF46" s="7"/>
      <c r="JIG46" s="7"/>
      <c r="JIH46" s="7"/>
      <c r="JII46" s="7"/>
      <c r="JIJ46" s="7"/>
      <c r="JIK46" s="7"/>
      <c r="JIL46" s="7"/>
      <c r="JIM46" s="7"/>
      <c r="JIN46" s="7"/>
      <c r="JIO46" s="7"/>
      <c r="JIP46" s="7"/>
      <c r="JIQ46" s="7"/>
      <c r="JIR46" s="7"/>
      <c r="JIS46" s="7"/>
      <c r="JIT46" s="7"/>
      <c r="JIU46" s="7"/>
      <c r="JIV46" s="7"/>
      <c r="JIW46" s="7"/>
      <c r="JIX46" s="7"/>
      <c r="JIY46" s="7"/>
      <c r="JIZ46" s="7"/>
      <c r="JJA46" s="7"/>
      <c r="JJB46" s="7"/>
      <c r="JJC46" s="7"/>
      <c r="JJD46" s="7"/>
      <c r="JJE46" s="7"/>
      <c r="JJF46" s="7"/>
      <c r="JJG46" s="7"/>
      <c r="JJH46" s="7"/>
      <c r="JJI46" s="7"/>
      <c r="JJJ46" s="7"/>
      <c r="JJK46" s="7"/>
      <c r="JJL46" s="7"/>
      <c r="JJM46" s="7"/>
      <c r="JJN46" s="7"/>
      <c r="JJO46" s="7"/>
      <c r="JJP46" s="7"/>
      <c r="JJQ46" s="7"/>
      <c r="JJR46" s="7"/>
      <c r="JJS46" s="7"/>
      <c r="JJT46" s="7"/>
      <c r="JJU46" s="7"/>
      <c r="JJV46" s="7"/>
      <c r="JJW46" s="7"/>
      <c r="JJX46" s="7"/>
      <c r="JJY46" s="7"/>
      <c r="JJZ46" s="7"/>
      <c r="JKA46" s="7"/>
      <c r="JKB46" s="7"/>
      <c r="JKC46" s="7"/>
      <c r="JKD46" s="7"/>
      <c r="JKE46" s="7"/>
      <c r="JKF46" s="7"/>
      <c r="JKG46" s="7"/>
      <c r="JKH46" s="7"/>
      <c r="JKI46" s="7"/>
      <c r="JKJ46" s="7"/>
      <c r="JKK46" s="7"/>
      <c r="JKL46" s="7"/>
      <c r="JKM46" s="7"/>
      <c r="JKN46" s="7"/>
      <c r="JKO46" s="7"/>
      <c r="JKP46" s="7"/>
      <c r="JKQ46" s="7"/>
      <c r="JKR46" s="7"/>
      <c r="JKS46" s="7"/>
      <c r="JKT46" s="7"/>
      <c r="JKU46" s="7"/>
      <c r="JKV46" s="7"/>
      <c r="JKW46" s="7"/>
      <c r="JKX46" s="7"/>
      <c r="JKY46" s="7"/>
      <c r="JKZ46" s="7"/>
      <c r="JLA46" s="7"/>
      <c r="JLB46" s="7"/>
      <c r="JLC46" s="7"/>
      <c r="JLD46" s="7"/>
      <c r="JLE46" s="7"/>
      <c r="JLF46" s="7"/>
      <c r="JLG46" s="7"/>
      <c r="JLH46" s="7"/>
      <c r="JLI46" s="7"/>
      <c r="JLJ46" s="7"/>
      <c r="JLK46" s="7"/>
      <c r="JLL46" s="7"/>
      <c r="JLM46" s="7"/>
      <c r="JLN46" s="7"/>
      <c r="JLO46" s="7"/>
      <c r="JLP46" s="7"/>
      <c r="JLQ46" s="7"/>
      <c r="JLR46" s="7"/>
      <c r="JLS46" s="7"/>
      <c r="JLT46" s="7"/>
      <c r="JLU46" s="7"/>
      <c r="JLV46" s="7"/>
      <c r="JLW46" s="7"/>
      <c r="JLX46" s="7"/>
      <c r="JLY46" s="7"/>
      <c r="JLZ46" s="7"/>
      <c r="JMA46" s="7"/>
      <c r="JMB46" s="7"/>
      <c r="JMC46" s="7"/>
      <c r="JMD46" s="7"/>
      <c r="JME46" s="7"/>
      <c r="JMF46" s="7"/>
      <c r="JMG46" s="7"/>
      <c r="JMH46" s="7"/>
      <c r="JMI46" s="7"/>
      <c r="JMJ46" s="7"/>
      <c r="JMK46" s="7"/>
      <c r="JML46" s="7"/>
      <c r="JMM46" s="7"/>
      <c r="JMN46" s="7"/>
      <c r="JMO46" s="7"/>
      <c r="JMP46" s="7"/>
      <c r="JMQ46" s="7"/>
      <c r="JMR46" s="7"/>
      <c r="JMS46" s="7"/>
      <c r="JMT46" s="7"/>
      <c r="JMU46" s="7"/>
      <c r="JMV46" s="7"/>
      <c r="JMW46" s="7"/>
      <c r="JMX46" s="7"/>
      <c r="JMY46" s="7"/>
      <c r="JMZ46" s="7"/>
      <c r="JNA46" s="7"/>
      <c r="JNB46" s="7"/>
      <c r="JNC46" s="7"/>
      <c r="JND46" s="7"/>
      <c r="JNE46" s="7"/>
      <c r="JNF46" s="7"/>
      <c r="JNG46" s="7"/>
      <c r="JNH46" s="7"/>
      <c r="JNI46" s="7"/>
      <c r="JNJ46" s="7"/>
      <c r="JNK46" s="7"/>
      <c r="JNL46" s="7"/>
      <c r="JNM46" s="7"/>
      <c r="JNN46" s="7"/>
      <c r="JNO46" s="7"/>
      <c r="JNP46" s="7"/>
      <c r="JNQ46" s="7"/>
      <c r="JNR46" s="7"/>
      <c r="JNS46" s="7"/>
      <c r="JNT46" s="7"/>
      <c r="JNU46" s="7"/>
      <c r="JNV46" s="7"/>
      <c r="JNW46" s="7"/>
      <c r="JNX46" s="7"/>
      <c r="JNY46" s="7"/>
      <c r="JNZ46" s="7"/>
      <c r="JOA46" s="7"/>
      <c r="JOB46" s="7"/>
      <c r="JOC46" s="7"/>
      <c r="JOD46" s="7"/>
      <c r="JOE46" s="7"/>
      <c r="JOF46" s="7"/>
      <c r="JOG46" s="7"/>
      <c r="JOH46" s="7"/>
      <c r="JOI46" s="7"/>
      <c r="JOJ46" s="7"/>
      <c r="JOK46" s="7"/>
      <c r="JOL46" s="7"/>
      <c r="JOM46" s="7"/>
      <c r="JON46" s="7"/>
      <c r="JOO46" s="7"/>
      <c r="JOP46" s="7"/>
      <c r="JOQ46" s="7"/>
      <c r="JOR46" s="7"/>
      <c r="JOS46" s="7"/>
      <c r="JOT46" s="7"/>
      <c r="JOU46" s="7"/>
      <c r="JOV46" s="7"/>
      <c r="JOW46" s="7"/>
      <c r="JOX46" s="7"/>
      <c r="JOY46" s="7"/>
      <c r="JOZ46" s="7"/>
      <c r="JPA46" s="7"/>
      <c r="JPB46" s="7"/>
      <c r="JPC46" s="7"/>
      <c r="JPD46" s="7"/>
      <c r="JPE46" s="7"/>
      <c r="JPF46" s="7"/>
      <c r="JPG46" s="7"/>
      <c r="JPH46" s="7"/>
      <c r="JPI46" s="7"/>
      <c r="JPJ46" s="7"/>
      <c r="JPK46" s="7"/>
      <c r="JPL46" s="7"/>
      <c r="JPN46" s="7"/>
      <c r="JPO46" s="7"/>
      <c r="JPP46" s="7"/>
      <c r="JPQ46" s="7"/>
      <c r="JPR46" s="7"/>
      <c r="JPS46" s="7"/>
      <c r="JPT46" s="7"/>
      <c r="JPU46" s="7"/>
      <c r="JPV46" s="7"/>
      <c r="JPW46" s="7"/>
      <c r="JPX46" s="7"/>
      <c r="JPY46" s="7"/>
      <c r="JPZ46" s="7"/>
      <c r="JQA46" s="7"/>
      <c r="JQB46" s="7"/>
      <c r="JQC46" s="7"/>
      <c r="JQD46" s="7"/>
      <c r="JQE46" s="7"/>
      <c r="JQF46" s="7"/>
      <c r="JQG46" s="7"/>
      <c r="JQH46" s="7"/>
      <c r="JQI46" s="7"/>
      <c r="JQJ46" s="7"/>
      <c r="JQK46" s="7"/>
      <c r="JQL46" s="7"/>
      <c r="JQM46" s="7"/>
      <c r="JQN46" s="7"/>
      <c r="JQO46" s="7"/>
      <c r="JQP46" s="7"/>
      <c r="JQQ46" s="7"/>
      <c r="JQR46" s="7"/>
      <c r="JQS46" s="7"/>
      <c r="JQT46" s="7"/>
      <c r="JQU46" s="7"/>
      <c r="JQV46" s="7"/>
      <c r="JQW46" s="7"/>
      <c r="JQX46" s="7"/>
      <c r="JQY46" s="7"/>
      <c r="JQZ46" s="7"/>
      <c r="JRA46" s="7"/>
      <c r="JRB46" s="7"/>
      <c r="JRC46" s="7"/>
      <c r="JRD46" s="7"/>
      <c r="JRE46" s="7"/>
      <c r="JRF46" s="7"/>
      <c r="JRG46" s="7"/>
      <c r="JRH46" s="7"/>
      <c r="JRI46" s="7"/>
      <c r="JRJ46" s="7"/>
      <c r="JRK46" s="7"/>
      <c r="JRL46" s="7"/>
      <c r="JRM46" s="7"/>
      <c r="JRN46" s="7"/>
      <c r="JRO46" s="7"/>
      <c r="JRP46" s="7"/>
      <c r="JRQ46" s="7"/>
      <c r="JRR46" s="7"/>
      <c r="JRS46" s="7"/>
      <c r="JRT46" s="7"/>
      <c r="JRU46" s="7"/>
      <c r="JRV46" s="7"/>
      <c r="JRW46" s="7"/>
      <c r="JRX46" s="7"/>
      <c r="JRY46" s="7"/>
      <c r="JRZ46" s="7"/>
      <c r="JSA46" s="7"/>
      <c r="JSB46" s="7"/>
      <c r="JSC46" s="7"/>
      <c r="JSD46" s="7"/>
      <c r="JSE46" s="7"/>
      <c r="JSF46" s="7"/>
      <c r="JSG46" s="7"/>
      <c r="JSH46" s="7"/>
      <c r="JSI46" s="7"/>
      <c r="JSJ46" s="7"/>
      <c r="JSK46" s="7"/>
      <c r="JSL46" s="7"/>
      <c r="JSM46" s="7"/>
      <c r="JSN46" s="7"/>
      <c r="JSO46" s="7"/>
      <c r="JSP46" s="7"/>
      <c r="JSQ46" s="7"/>
      <c r="JSR46" s="7"/>
      <c r="JSS46" s="7"/>
      <c r="JST46" s="7"/>
      <c r="JSU46" s="7"/>
      <c r="JSV46" s="7"/>
      <c r="JSW46" s="7"/>
      <c r="JSX46" s="7"/>
      <c r="JSY46" s="7"/>
      <c r="JSZ46" s="7"/>
      <c r="JTA46" s="7"/>
      <c r="JTB46" s="7"/>
      <c r="JTC46" s="7"/>
      <c r="JTD46" s="7"/>
      <c r="JTE46" s="7"/>
      <c r="JTF46" s="7"/>
      <c r="JTG46" s="7"/>
      <c r="JTH46" s="7"/>
      <c r="JTI46" s="7"/>
      <c r="JTJ46" s="7"/>
      <c r="JTK46" s="7"/>
      <c r="JTL46" s="7"/>
      <c r="JTM46" s="7"/>
      <c r="JTN46" s="7"/>
      <c r="JTO46" s="7"/>
      <c r="JTP46" s="7"/>
      <c r="JTQ46" s="7"/>
      <c r="JTR46" s="7"/>
      <c r="JTS46" s="7"/>
      <c r="JTT46" s="7"/>
      <c r="JTU46" s="7"/>
      <c r="JTV46" s="7"/>
      <c r="JTW46" s="7"/>
      <c r="JTX46" s="7"/>
      <c r="JTY46" s="7"/>
      <c r="JTZ46" s="7"/>
      <c r="JUA46" s="7"/>
      <c r="JUB46" s="7"/>
      <c r="JUC46" s="7"/>
      <c r="JUD46" s="7"/>
      <c r="JUE46" s="7"/>
      <c r="JUF46" s="7"/>
      <c r="JUG46" s="7"/>
      <c r="JUH46" s="7"/>
      <c r="JUI46" s="7"/>
      <c r="JUJ46" s="7"/>
      <c r="JUK46" s="7"/>
      <c r="JUL46" s="7"/>
      <c r="JUM46" s="7"/>
      <c r="JUN46" s="7"/>
      <c r="JUO46" s="7"/>
      <c r="JUP46" s="7"/>
      <c r="JUQ46" s="7"/>
      <c r="JUR46" s="7"/>
      <c r="JUS46" s="7"/>
      <c r="JUT46" s="7"/>
      <c r="JUU46" s="7"/>
      <c r="JUV46" s="7"/>
      <c r="JUW46" s="7"/>
      <c r="JUX46" s="7"/>
      <c r="JUY46" s="7"/>
      <c r="JUZ46" s="7"/>
      <c r="JVA46" s="7"/>
      <c r="JVB46" s="7"/>
      <c r="JVC46" s="7"/>
      <c r="JVD46" s="7"/>
      <c r="JVE46" s="7"/>
      <c r="JVF46" s="7"/>
      <c r="JVG46" s="7"/>
      <c r="JVH46" s="7"/>
      <c r="JVI46" s="7"/>
      <c r="JVJ46" s="7"/>
      <c r="JVK46" s="7"/>
      <c r="JVL46" s="7"/>
      <c r="JVM46" s="7"/>
      <c r="JVN46" s="7"/>
      <c r="JVO46" s="7"/>
      <c r="JVP46" s="7"/>
      <c r="JVQ46" s="7"/>
      <c r="JVR46" s="7"/>
      <c r="JVS46" s="7"/>
      <c r="JVT46" s="7"/>
      <c r="JVU46" s="7"/>
      <c r="JVV46" s="7"/>
      <c r="JVW46" s="7"/>
      <c r="JVX46" s="7"/>
      <c r="JVY46" s="7"/>
      <c r="JVZ46" s="7"/>
      <c r="JWA46" s="7"/>
      <c r="JWB46" s="7"/>
      <c r="JWC46" s="7"/>
      <c r="JWD46" s="7"/>
      <c r="JWE46" s="7"/>
      <c r="JWF46" s="7"/>
      <c r="JWG46" s="7"/>
      <c r="JWH46" s="7"/>
      <c r="JWI46" s="7"/>
      <c r="JWJ46" s="7"/>
      <c r="JWK46" s="7"/>
      <c r="JWL46" s="7"/>
      <c r="JWM46" s="7"/>
      <c r="JWN46" s="7"/>
      <c r="JWO46" s="7"/>
      <c r="JWP46" s="7"/>
      <c r="JWQ46" s="7"/>
      <c r="JWR46" s="7"/>
      <c r="JWS46" s="7"/>
      <c r="JWT46" s="7"/>
      <c r="JWU46" s="7"/>
      <c r="JWV46" s="7"/>
      <c r="JWW46" s="7"/>
      <c r="JWX46" s="7"/>
      <c r="JWY46" s="7"/>
      <c r="JWZ46" s="7"/>
      <c r="JXA46" s="7"/>
      <c r="JXB46" s="7"/>
      <c r="JXC46" s="7"/>
      <c r="JXD46" s="7"/>
      <c r="JXE46" s="7"/>
      <c r="JXF46" s="7"/>
      <c r="JXG46" s="7"/>
      <c r="JXH46" s="7"/>
      <c r="JXI46" s="7"/>
      <c r="JXJ46" s="7"/>
      <c r="JXK46" s="7"/>
      <c r="JXL46" s="7"/>
      <c r="JXM46" s="7"/>
      <c r="JXN46" s="7"/>
      <c r="JXO46" s="7"/>
      <c r="JXP46" s="7"/>
      <c r="JXQ46" s="7"/>
      <c r="JXR46" s="7"/>
      <c r="JXS46" s="7"/>
      <c r="JXT46" s="7"/>
      <c r="JXU46" s="7"/>
      <c r="JXV46" s="7"/>
      <c r="JXW46" s="7"/>
      <c r="JXX46" s="7"/>
      <c r="JXY46" s="7"/>
      <c r="JXZ46" s="7"/>
      <c r="JYA46" s="7"/>
      <c r="JYB46" s="7"/>
      <c r="JYC46" s="7"/>
      <c r="JYD46" s="7"/>
      <c r="JYE46" s="7"/>
      <c r="JYF46" s="7"/>
      <c r="JYG46" s="7"/>
      <c r="JYH46" s="7"/>
      <c r="JYI46" s="7"/>
      <c r="JYJ46" s="7"/>
      <c r="JYK46" s="7"/>
      <c r="JYL46" s="7"/>
      <c r="JYM46" s="7"/>
      <c r="JYN46" s="7"/>
      <c r="JYO46" s="7"/>
      <c r="JYP46" s="7"/>
      <c r="JYQ46" s="7"/>
      <c r="JYR46" s="7"/>
      <c r="JYS46" s="7"/>
      <c r="JYT46" s="7"/>
      <c r="JYU46" s="7"/>
      <c r="JYV46" s="7"/>
      <c r="JYW46" s="7"/>
      <c r="JYX46" s="7"/>
      <c r="JYY46" s="7"/>
      <c r="JYZ46" s="7"/>
      <c r="JZA46" s="7"/>
      <c r="JZB46" s="7"/>
      <c r="JZC46" s="7"/>
      <c r="JZD46" s="7"/>
      <c r="JZE46" s="7"/>
      <c r="JZF46" s="7"/>
      <c r="JZG46" s="7"/>
      <c r="JZH46" s="7"/>
      <c r="JZJ46" s="7"/>
      <c r="JZK46" s="7"/>
      <c r="JZL46" s="7"/>
      <c r="JZM46" s="7"/>
      <c r="JZN46" s="7"/>
      <c r="JZO46" s="7"/>
      <c r="JZP46" s="7"/>
      <c r="JZQ46" s="7"/>
      <c r="JZR46" s="7"/>
      <c r="JZS46" s="7"/>
      <c r="JZT46" s="7"/>
      <c r="JZU46" s="7"/>
      <c r="JZV46" s="7"/>
      <c r="JZW46" s="7"/>
      <c r="JZX46" s="7"/>
      <c r="JZY46" s="7"/>
      <c r="JZZ46" s="7"/>
      <c r="KAA46" s="7"/>
      <c r="KAB46" s="7"/>
      <c r="KAC46" s="7"/>
      <c r="KAD46" s="7"/>
      <c r="KAE46" s="7"/>
      <c r="KAF46" s="7"/>
      <c r="KAG46" s="7"/>
      <c r="KAH46" s="7"/>
      <c r="KAI46" s="7"/>
      <c r="KAJ46" s="7"/>
      <c r="KAK46" s="7"/>
      <c r="KAL46" s="7"/>
      <c r="KAM46" s="7"/>
      <c r="KAN46" s="7"/>
      <c r="KAO46" s="7"/>
      <c r="KAP46" s="7"/>
      <c r="KAQ46" s="7"/>
      <c r="KAR46" s="7"/>
      <c r="KAS46" s="7"/>
      <c r="KAT46" s="7"/>
      <c r="KAU46" s="7"/>
      <c r="KAV46" s="7"/>
      <c r="KAW46" s="7"/>
      <c r="KAX46" s="7"/>
      <c r="KAY46" s="7"/>
      <c r="KAZ46" s="7"/>
      <c r="KBA46" s="7"/>
      <c r="KBB46" s="7"/>
      <c r="KBC46" s="7"/>
      <c r="KBD46" s="7"/>
      <c r="KBE46" s="7"/>
      <c r="KBF46" s="7"/>
      <c r="KBG46" s="7"/>
      <c r="KBH46" s="7"/>
      <c r="KBI46" s="7"/>
      <c r="KBJ46" s="7"/>
      <c r="KBK46" s="7"/>
      <c r="KBL46" s="7"/>
      <c r="KBM46" s="7"/>
      <c r="KBN46" s="7"/>
      <c r="KBO46" s="7"/>
      <c r="KBP46" s="7"/>
      <c r="KBQ46" s="7"/>
      <c r="KBR46" s="7"/>
      <c r="KBS46" s="7"/>
      <c r="KBT46" s="7"/>
      <c r="KBU46" s="7"/>
      <c r="KBV46" s="7"/>
      <c r="KBW46" s="7"/>
      <c r="KBX46" s="7"/>
      <c r="KBY46" s="7"/>
      <c r="KBZ46" s="7"/>
      <c r="KCA46" s="7"/>
      <c r="KCB46" s="7"/>
      <c r="KCC46" s="7"/>
      <c r="KCD46" s="7"/>
      <c r="KCE46" s="7"/>
      <c r="KCF46" s="7"/>
      <c r="KCG46" s="7"/>
      <c r="KCH46" s="7"/>
      <c r="KCI46" s="7"/>
      <c r="KCJ46" s="7"/>
      <c r="KCK46" s="7"/>
      <c r="KCL46" s="7"/>
      <c r="KCM46" s="7"/>
      <c r="KCN46" s="7"/>
      <c r="KCO46" s="7"/>
      <c r="KCP46" s="7"/>
      <c r="KCQ46" s="7"/>
      <c r="KCR46" s="7"/>
      <c r="KCS46" s="7"/>
      <c r="KCT46" s="7"/>
      <c r="KCU46" s="7"/>
      <c r="KCV46" s="7"/>
      <c r="KCW46" s="7"/>
      <c r="KCX46" s="7"/>
      <c r="KCY46" s="7"/>
      <c r="KCZ46" s="7"/>
      <c r="KDA46" s="7"/>
      <c r="KDB46" s="7"/>
      <c r="KDC46" s="7"/>
      <c r="KDD46" s="7"/>
      <c r="KDE46" s="7"/>
      <c r="KDF46" s="7"/>
      <c r="KDG46" s="7"/>
      <c r="KDH46" s="7"/>
      <c r="KDI46" s="7"/>
      <c r="KDJ46" s="7"/>
      <c r="KDK46" s="7"/>
      <c r="KDL46" s="7"/>
      <c r="KDM46" s="7"/>
      <c r="KDN46" s="7"/>
      <c r="KDO46" s="7"/>
      <c r="KDP46" s="7"/>
      <c r="KDQ46" s="7"/>
      <c r="KDR46" s="7"/>
      <c r="KDS46" s="7"/>
      <c r="KDT46" s="7"/>
      <c r="KDU46" s="7"/>
      <c r="KDV46" s="7"/>
      <c r="KDW46" s="7"/>
      <c r="KDX46" s="7"/>
      <c r="KDY46" s="7"/>
      <c r="KDZ46" s="7"/>
      <c r="KEA46" s="7"/>
      <c r="KEB46" s="7"/>
      <c r="KEC46" s="7"/>
      <c r="KED46" s="7"/>
      <c r="KEE46" s="7"/>
      <c r="KEF46" s="7"/>
      <c r="KEG46" s="7"/>
      <c r="KEH46" s="7"/>
      <c r="KEI46" s="7"/>
      <c r="KEJ46" s="7"/>
      <c r="KEK46" s="7"/>
      <c r="KEL46" s="7"/>
      <c r="KEM46" s="7"/>
      <c r="KEN46" s="7"/>
      <c r="KEO46" s="7"/>
      <c r="KEP46" s="7"/>
      <c r="KEQ46" s="7"/>
      <c r="KER46" s="7"/>
      <c r="KES46" s="7"/>
      <c r="KET46" s="7"/>
      <c r="KEU46" s="7"/>
      <c r="KEV46" s="7"/>
      <c r="KEW46" s="7"/>
      <c r="KEX46" s="7"/>
      <c r="KEY46" s="7"/>
      <c r="KEZ46" s="7"/>
      <c r="KFA46" s="7"/>
      <c r="KFB46" s="7"/>
      <c r="KFC46" s="7"/>
      <c r="KFD46" s="7"/>
      <c r="KFE46" s="7"/>
      <c r="KFF46" s="7"/>
      <c r="KFG46" s="7"/>
      <c r="KFH46" s="7"/>
      <c r="KFI46" s="7"/>
      <c r="KFJ46" s="7"/>
      <c r="KFK46" s="7"/>
      <c r="KFL46" s="7"/>
      <c r="KFM46" s="7"/>
      <c r="KFN46" s="7"/>
      <c r="KFO46" s="7"/>
      <c r="KFP46" s="7"/>
      <c r="KFQ46" s="7"/>
      <c r="KFR46" s="7"/>
      <c r="KFS46" s="7"/>
      <c r="KFT46" s="7"/>
      <c r="KFU46" s="7"/>
      <c r="KFV46" s="7"/>
      <c r="KFW46" s="7"/>
      <c r="KFX46" s="7"/>
      <c r="KFY46" s="7"/>
      <c r="KFZ46" s="7"/>
      <c r="KGA46" s="7"/>
      <c r="KGB46" s="7"/>
      <c r="KGC46" s="7"/>
      <c r="KGD46" s="7"/>
      <c r="KGE46" s="7"/>
      <c r="KGF46" s="7"/>
      <c r="KGG46" s="7"/>
      <c r="KGH46" s="7"/>
      <c r="KGI46" s="7"/>
      <c r="KGJ46" s="7"/>
      <c r="KGK46" s="7"/>
      <c r="KGL46" s="7"/>
      <c r="KGM46" s="7"/>
      <c r="KGN46" s="7"/>
      <c r="KGO46" s="7"/>
      <c r="KGP46" s="7"/>
      <c r="KGQ46" s="7"/>
      <c r="KGR46" s="7"/>
      <c r="KGS46" s="7"/>
      <c r="KGT46" s="7"/>
      <c r="KGU46" s="7"/>
      <c r="KGV46" s="7"/>
      <c r="KGW46" s="7"/>
      <c r="KGX46" s="7"/>
      <c r="KGY46" s="7"/>
      <c r="KGZ46" s="7"/>
      <c r="KHA46" s="7"/>
      <c r="KHB46" s="7"/>
      <c r="KHC46" s="7"/>
      <c r="KHD46" s="7"/>
      <c r="KHE46" s="7"/>
      <c r="KHF46" s="7"/>
      <c r="KHG46" s="7"/>
      <c r="KHH46" s="7"/>
      <c r="KHI46" s="7"/>
      <c r="KHJ46" s="7"/>
      <c r="KHK46" s="7"/>
      <c r="KHL46" s="7"/>
      <c r="KHM46" s="7"/>
      <c r="KHN46" s="7"/>
      <c r="KHO46" s="7"/>
      <c r="KHP46" s="7"/>
      <c r="KHQ46" s="7"/>
      <c r="KHR46" s="7"/>
      <c r="KHS46" s="7"/>
      <c r="KHT46" s="7"/>
      <c r="KHU46" s="7"/>
      <c r="KHV46" s="7"/>
      <c r="KHW46" s="7"/>
      <c r="KHX46" s="7"/>
      <c r="KHY46" s="7"/>
      <c r="KHZ46" s="7"/>
      <c r="KIA46" s="7"/>
      <c r="KIB46" s="7"/>
      <c r="KIC46" s="7"/>
      <c r="KID46" s="7"/>
      <c r="KIE46" s="7"/>
      <c r="KIF46" s="7"/>
      <c r="KIG46" s="7"/>
      <c r="KIH46" s="7"/>
      <c r="KII46" s="7"/>
      <c r="KIJ46" s="7"/>
      <c r="KIK46" s="7"/>
      <c r="KIL46" s="7"/>
      <c r="KIM46" s="7"/>
      <c r="KIN46" s="7"/>
      <c r="KIO46" s="7"/>
      <c r="KIP46" s="7"/>
      <c r="KIQ46" s="7"/>
      <c r="KIR46" s="7"/>
      <c r="KIS46" s="7"/>
      <c r="KIT46" s="7"/>
      <c r="KIU46" s="7"/>
      <c r="KIV46" s="7"/>
      <c r="KIW46" s="7"/>
      <c r="KIX46" s="7"/>
      <c r="KIY46" s="7"/>
      <c r="KIZ46" s="7"/>
      <c r="KJA46" s="7"/>
      <c r="KJB46" s="7"/>
      <c r="KJC46" s="7"/>
      <c r="KJD46" s="7"/>
      <c r="KJF46" s="7"/>
      <c r="KJG46" s="7"/>
      <c r="KJH46" s="7"/>
      <c r="KJI46" s="7"/>
      <c r="KJJ46" s="7"/>
      <c r="KJK46" s="7"/>
      <c r="KJL46" s="7"/>
      <c r="KJM46" s="7"/>
      <c r="KJN46" s="7"/>
      <c r="KJO46" s="7"/>
      <c r="KJP46" s="7"/>
      <c r="KJQ46" s="7"/>
      <c r="KJR46" s="7"/>
      <c r="KJS46" s="7"/>
      <c r="KJT46" s="7"/>
      <c r="KJU46" s="7"/>
      <c r="KJV46" s="7"/>
      <c r="KJW46" s="7"/>
      <c r="KJX46" s="7"/>
      <c r="KJY46" s="7"/>
      <c r="KJZ46" s="7"/>
      <c r="KKA46" s="7"/>
      <c r="KKB46" s="7"/>
      <c r="KKC46" s="7"/>
      <c r="KKD46" s="7"/>
      <c r="KKE46" s="7"/>
      <c r="KKF46" s="7"/>
      <c r="KKG46" s="7"/>
      <c r="KKH46" s="7"/>
      <c r="KKI46" s="7"/>
      <c r="KKJ46" s="7"/>
      <c r="KKK46" s="7"/>
      <c r="KKL46" s="7"/>
      <c r="KKM46" s="7"/>
      <c r="KKN46" s="7"/>
      <c r="KKO46" s="7"/>
      <c r="KKP46" s="7"/>
      <c r="KKQ46" s="7"/>
      <c r="KKR46" s="7"/>
      <c r="KKS46" s="7"/>
      <c r="KKT46" s="7"/>
      <c r="KKU46" s="7"/>
      <c r="KKV46" s="7"/>
      <c r="KKW46" s="7"/>
      <c r="KKX46" s="7"/>
      <c r="KKY46" s="7"/>
      <c r="KKZ46" s="7"/>
      <c r="KLA46" s="7"/>
      <c r="KLB46" s="7"/>
      <c r="KLC46" s="7"/>
      <c r="KLD46" s="7"/>
      <c r="KLE46" s="7"/>
      <c r="KLF46" s="7"/>
      <c r="KLG46" s="7"/>
      <c r="KLH46" s="7"/>
      <c r="KLI46" s="7"/>
      <c r="KLJ46" s="7"/>
      <c r="KLK46" s="7"/>
      <c r="KLL46" s="7"/>
      <c r="KLM46" s="7"/>
      <c r="KLN46" s="7"/>
      <c r="KLO46" s="7"/>
      <c r="KLP46" s="7"/>
      <c r="KLQ46" s="7"/>
      <c r="KLR46" s="7"/>
      <c r="KLS46" s="7"/>
      <c r="KLT46" s="7"/>
      <c r="KLU46" s="7"/>
      <c r="KLV46" s="7"/>
      <c r="KLW46" s="7"/>
      <c r="KLX46" s="7"/>
      <c r="KLY46" s="7"/>
      <c r="KLZ46" s="7"/>
      <c r="KMA46" s="7"/>
      <c r="KMB46" s="7"/>
      <c r="KMC46" s="7"/>
      <c r="KMD46" s="7"/>
      <c r="KME46" s="7"/>
      <c r="KMF46" s="7"/>
      <c r="KMG46" s="7"/>
      <c r="KMH46" s="7"/>
      <c r="KMI46" s="7"/>
      <c r="KMJ46" s="7"/>
      <c r="KMK46" s="7"/>
      <c r="KML46" s="7"/>
      <c r="KMM46" s="7"/>
      <c r="KMN46" s="7"/>
      <c r="KMO46" s="7"/>
      <c r="KMP46" s="7"/>
      <c r="KMQ46" s="7"/>
      <c r="KMR46" s="7"/>
      <c r="KMS46" s="7"/>
      <c r="KMT46" s="7"/>
      <c r="KMU46" s="7"/>
      <c r="KMV46" s="7"/>
      <c r="KMW46" s="7"/>
      <c r="KMX46" s="7"/>
      <c r="KMY46" s="7"/>
      <c r="KMZ46" s="7"/>
      <c r="KNA46" s="7"/>
      <c r="KNB46" s="7"/>
      <c r="KNC46" s="7"/>
      <c r="KND46" s="7"/>
      <c r="KNE46" s="7"/>
      <c r="KNF46" s="7"/>
      <c r="KNG46" s="7"/>
      <c r="KNH46" s="7"/>
      <c r="KNI46" s="7"/>
      <c r="KNJ46" s="7"/>
      <c r="KNK46" s="7"/>
      <c r="KNL46" s="7"/>
      <c r="KNM46" s="7"/>
      <c r="KNN46" s="7"/>
      <c r="KNO46" s="7"/>
      <c r="KNP46" s="7"/>
      <c r="KNQ46" s="7"/>
      <c r="KNR46" s="7"/>
      <c r="KNS46" s="7"/>
      <c r="KNT46" s="7"/>
      <c r="KNU46" s="7"/>
      <c r="KNV46" s="7"/>
      <c r="KNW46" s="7"/>
      <c r="KNX46" s="7"/>
      <c r="KNY46" s="7"/>
      <c r="KNZ46" s="7"/>
      <c r="KOA46" s="7"/>
      <c r="KOB46" s="7"/>
      <c r="KOC46" s="7"/>
      <c r="KOD46" s="7"/>
      <c r="KOE46" s="7"/>
      <c r="KOF46" s="7"/>
      <c r="KOG46" s="7"/>
      <c r="KOH46" s="7"/>
      <c r="KOI46" s="7"/>
      <c r="KOJ46" s="7"/>
      <c r="KOK46" s="7"/>
      <c r="KOL46" s="7"/>
      <c r="KOM46" s="7"/>
      <c r="KON46" s="7"/>
      <c r="KOO46" s="7"/>
      <c r="KOP46" s="7"/>
      <c r="KOQ46" s="7"/>
      <c r="KOR46" s="7"/>
      <c r="KOS46" s="7"/>
      <c r="KOT46" s="7"/>
      <c r="KOU46" s="7"/>
      <c r="KOV46" s="7"/>
      <c r="KOW46" s="7"/>
      <c r="KOX46" s="7"/>
      <c r="KOY46" s="7"/>
      <c r="KOZ46" s="7"/>
      <c r="KPA46" s="7"/>
      <c r="KPB46" s="7"/>
      <c r="KPC46" s="7"/>
      <c r="KPD46" s="7"/>
      <c r="KPE46" s="7"/>
      <c r="KPF46" s="7"/>
      <c r="KPG46" s="7"/>
      <c r="KPH46" s="7"/>
      <c r="KPI46" s="7"/>
      <c r="KPJ46" s="7"/>
      <c r="KPK46" s="7"/>
      <c r="KPL46" s="7"/>
      <c r="KPM46" s="7"/>
      <c r="KPN46" s="7"/>
      <c r="KPO46" s="7"/>
      <c r="KPP46" s="7"/>
      <c r="KPQ46" s="7"/>
      <c r="KPR46" s="7"/>
      <c r="KPS46" s="7"/>
      <c r="KPT46" s="7"/>
      <c r="KPU46" s="7"/>
      <c r="KPV46" s="7"/>
      <c r="KPW46" s="7"/>
      <c r="KPX46" s="7"/>
      <c r="KPY46" s="7"/>
      <c r="KPZ46" s="7"/>
      <c r="KQA46" s="7"/>
      <c r="KQB46" s="7"/>
      <c r="KQC46" s="7"/>
      <c r="KQD46" s="7"/>
      <c r="KQE46" s="7"/>
      <c r="KQF46" s="7"/>
      <c r="KQG46" s="7"/>
      <c r="KQH46" s="7"/>
      <c r="KQI46" s="7"/>
      <c r="KQJ46" s="7"/>
      <c r="KQK46" s="7"/>
      <c r="KQL46" s="7"/>
      <c r="KQM46" s="7"/>
      <c r="KQN46" s="7"/>
      <c r="KQO46" s="7"/>
      <c r="KQP46" s="7"/>
      <c r="KQQ46" s="7"/>
      <c r="KQR46" s="7"/>
      <c r="KQS46" s="7"/>
      <c r="KQT46" s="7"/>
      <c r="KQU46" s="7"/>
      <c r="KQV46" s="7"/>
      <c r="KQW46" s="7"/>
      <c r="KQX46" s="7"/>
      <c r="KQY46" s="7"/>
      <c r="KQZ46" s="7"/>
      <c r="KRA46" s="7"/>
      <c r="KRB46" s="7"/>
      <c r="KRC46" s="7"/>
      <c r="KRD46" s="7"/>
      <c r="KRE46" s="7"/>
      <c r="KRF46" s="7"/>
      <c r="KRG46" s="7"/>
      <c r="KRH46" s="7"/>
      <c r="KRI46" s="7"/>
      <c r="KRJ46" s="7"/>
      <c r="KRK46" s="7"/>
      <c r="KRL46" s="7"/>
      <c r="KRM46" s="7"/>
      <c r="KRN46" s="7"/>
      <c r="KRO46" s="7"/>
      <c r="KRP46" s="7"/>
      <c r="KRQ46" s="7"/>
      <c r="KRR46" s="7"/>
      <c r="KRS46" s="7"/>
      <c r="KRT46" s="7"/>
      <c r="KRU46" s="7"/>
      <c r="KRV46" s="7"/>
      <c r="KRW46" s="7"/>
      <c r="KRX46" s="7"/>
      <c r="KRY46" s="7"/>
      <c r="KRZ46" s="7"/>
      <c r="KSA46" s="7"/>
      <c r="KSB46" s="7"/>
      <c r="KSC46" s="7"/>
      <c r="KSD46" s="7"/>
      <c r="KSE46" s="7"/>
      <c r="KSF46" s="7"/>
      <c r="KSG46" s="7"/>
      <c r="KSH46" s="7"/>
      <c r="KSI46" s="7"/>
      <c r="KSJ46" s="7"/>
      <c r="KSK46" s="7"/>
      <c r="KSL46" s="7"/>
      <c r="KSM46" s="7"/>
      <c r="KSN46" s="7"/>
      <c r="KSO46" s="7"/>
      <c r="KSP46" s="7"/>
      <c r="KSQ46" s="7"/>
      <c r="KSR46" s="7"/>
      <c r="KSS46" s="7"/>
      <c r="KST46" s="7"/>
      <c r="KSU46" s="7"/>
      <c r="KSV46" s="7"/>
      <c r="KSW46" s="7"/>
      <c r="KSX46" s="7"/>
      <c r="KSY46" s="7"/>
      <c r="KSZ46" s="7"/>
      <c r="KTB46" s="7"/>
      <c r="KTC46" s="7"/>
      <c r="KTD46" s="7"/>
      <c r="KTE46" s="7"/>
      <c r="KTF46" s="7"/>
      <c r="KTG46" s="7"/>
      <c r="KTH46" s="7"/>
      <c r="KTI46" s="7"/>
      <c r="KTJ46" s="7"/>
      <c r="KTK46" s="7"/>
      <c r="KTL46" s="7"/>
      <c r="KTM46" s="7"/>
      <c r="KTN46" s="7"/>
      <c r="KTO46" s="7"/>
      <c r="KTP46" s="7"/>
      <c r="KTQ46" s="7"/>
      <c r="KTR46" s="7"/>
      <c r="KTS46" s="7"/>
      <c r="KTT46" s="7"/>
      <c r="KTU46" s="7"/>
      <c r="KTV46" s="7"/>
      <c r="KTW46" s="7"/>
      <c r="KTX46" s="7"/>
      <c r="KTY46" s="7"/>
      <c r="KTZ46" s="7"/>
      <c r="KUA46" s="7"/>
      <c r="KUB46" s="7"/>
      <c r="KUC46" s="7"/>
      <c r="KUD46" s="7"/>
      <c r="KUE46" s="7"/>
      <c r="KUF46" s="7"/>
      <c r="KUG46" s="7"/>
      <c r="KUH46" s="7"/>
      <c r="KUI46" s="7"/>
      <c r="KUJ46" s="7"/>
      <c r="KUK46" s="7"/>
      <c r="KUL46" s="7"/>
      <c r="KUM46" s="7"/>
      <c r="KUN46" s="7"/>
      <c r="KUO46" s="7"/>
      <c r="KUP46" s="7"/>
      <c r="KUQ46" s="7"/>
      <c r="KUR46" s="7"/>
      <c r="KUS46" s="7"/>
      <c r="KUT46" s="7"/>
      <c r="KUU46" s="7"/>
      <c r="KUV46" s="7"/>
      <c r="KUW46" s="7"/>
      <c r="KUX46" s="7"/>
      <c r="KUY46" s="7"/>
      <c r="KUZ46" s="7"/>
      <c r="KVA46" s="7"/>
      <c r="KVB46" s="7"/>
      <c r="KVC46" s="7"/>
      <c r="KVD46" s="7"/>
      <c r="KVE46" s="7"/>
      <c r="KVF46" s="7"/>
      <c r="KVG46" s="7"/>
      <c r="KVH46" s="7"/>
      <c r="KVI46" s="7"/>
      <c r="KVJ46" s="7"/>
      <c r="KVK46" s="7"/>
      <c r="KVL46" s="7"/>
      <c r="KVM46" s="7"/>
      <c r="KVN46" s="7"/>
      <c r="KVO46" s="7"/>
      <c r="KVP46" s="7"/>
      <c r="KVQ46" s="7"/>
      <c r="KVR46" s="7"/>
      <c r="KVS46" s="7"/>
      <c r="KVT46" s="7"/>
      <c r="KVU46" s="7"/>
      <c r="KVV46" s="7"/>
      <c r="KVW46" s="7"/>
      <c r="KVX46" s="7"/>
      <c r="KVY46" s="7"/>
      <c r="KVZ46" s="7"/>
      <c r="KWA46" s="7"/>
      <c r="KWB46" s="7"/>
      <c r="KWC46" s="7"/>
      <c r="KWD46" s="7"/>
      <c r="KWE46" s="7"/>
      <c r="KWF46" s="7"/>
      <c r="KWG46" s="7"/>
      <c r="KWH46" s="7"/>
      <c r="KWI46" s="7"/>
      <c r="KWJ46" s="7"/>
      <c r="KWK46" s="7"/>
      <c r="KWL46" s="7"/>
      <c r="KWM46" s="7"/>
      <c r="KWN46" s="7"/>
      <c r="KWO46" s="7"/>
      <c r="KWP46" s="7"/>
      <c r="KWQ46" s="7"/>
      <c r="KWR46" s="7"/>
      <c r="KWS46" s="7"/>
      <c r="KWT46" s="7"/>
      <c r="KWU46" s="7"/>
      <c r="KWV46" s="7"/>
      <c r="KWW46" s="7"/>
      <c r="KWX46" s="7"/>
      <c r="KWY46" s="7"/>
      <c r="KWZ46" s="7"/>
      <c r="KXA46" s="7"/>
      <c r="KXB46" s="7"/>
      <c r="KXC46" s="7"/>
      <c r="KXD46" s="7"/>
      <c r="KXE46" s="7"/>
      <c r="KXF46" s="7"/>
      <c r="KXG46" s="7"/>
      <c r="KXH46" s="7"/>
      <c r="KXI46" s="7"/>
      <c r="KXJ46" s="7"/>
      <c r="KXK46" s="7"/>
      <c r="KXL46" s="7"/>
      <c r="KXM46" s="7"/>
      <c r="KXN46" s="7"/>
      <c r="KXO46" s="7"/>
      <c r="KXP46" s="7"/>
      <c r="KXQ46" s="7"/>
      <c r="KXR46" s="7"/>
      <c r="KXS46" s="7"/>
      <c r="KXT46" s="7"/>
      <c r="KXU46" s="7"/>
      <c r="KXV46" s="7"/>
      <c r="KXW46" s="7"/>
      <c r="KXX46" s="7"/>
      <c r="KXY46" s="7"/>
      <c r="KXZ46" s="7"/>
      <c r="KYA46" s="7"/>
      <c r="KYB46" s="7"/>
      <c r="KYC46" s="7"/>
      <c r="KYD46" s="7"/>
      <c r="KYE46" s="7"/>
      <c r="KYF46" s="7"/>
      <c r="KYG46" s="7"/>
      <c r="KYH46" s="7"/>
      <c r="KYI46" s="7"/>
      <c r="KYJ46" s="7"/>
      <c r="KYK46" s="7"/>
      <c r="KYL46" s="7"/>
      <c r="KYM46" s="7"/>
      <c r="KYN46" s="7"/>
      <c r="KYO46" s="7"/>
      <c r="KYP46" s="7"/>
      <c r="KYQ46" s="7"/>
      <c r="KYR46" s="7"/>
      <c r="KYS46" s="7"/>
      <c r="KYT46" s="7"/>
      <c r="KYU46" s="7"/>
      <c r="KYV46" s="7"/>
      <c r="KYW46" s="7"/>
      <c r="KYX46" s="7"/>
      <c r="KYY46" s="7"/>
      <c r="KYZ46" s="7"/>
      <c r="KZA46" s="7"/>
      <c r="KZB46" s="7"/>
      <c r="KZC46" s="7"/>
      <c r="KZD46" s="7"/>
      <c r="KZE46" s="7"/>
      <c r="KZF46" s="7"/>
      <c r="KZG46" s="7"/>
      <c r="KZH46" s="7"/>
      <c r="KZI46" s="7"/>
      <c r="KZJ46" s="7"/>
      <c r="KZK46" s="7"/>
      <c r="KZL46" s="7"/>
      <c r="KZM46" s="7"/>
      <c r="KZN46" s="7"/>
      <c r="KZO46" s="7"/>
      <c r="KZP46" s="7"/>
      <c r="KZQ46" s="7"/>
      <c r="KZR46" s="7"/>
      <c r="KZS46" s="7"/>
      <c r="KZT46" s="7"/>
      <c r="KZU46" s="7"/>
      <c r="KZV46" s="7"/>
      <c r="KZW46" s="7"/>
      <c r="KZX46" s="7"/>
      <c r="KZY46" s="7"/>
      <c r="KZZ46" s="7"/>
      <c r="LAA46" s="7"/>
      <c r="LAB46" s="7"/>
      <c r="LAC46" s="7"/>
      <c r="LAD46" s="7"/>
      <c r="LAE46" s="7"/>
      <c r="LAF46" s="7"/>
      <c r="LAG46" s="7"/>
      <c r="LAH46" s="7"/>
      <c r="LAI46" s="7"/>
      <c r="LAJ46" s="7"/>
      <c r="LAK46" s="7"/>
      <c r="LAL46" s="7"/>
      <c r="LAM46" s="7"/>
      <c r="LAN46" s="7"/>
      <c r="LAO46" s="7"/>
      <c r="LAP46" s="7"/>
      <c r="LAQ46" s="7"/>
      <c r="LAR46" s="7"/>
      <c r="LAS46" s="7"/>
      <c r="LAT46" s="7"/>
      <c r="LAU46" s="7"/>
      <c r="LAV46" s="7"/>
      <c r="LAW46" s="7"/>
      <c r="LAX46" s="7"/>
      <c r="LAY46" s="7"/>
      <c r="LAZ46" s="7"/>
      <c r="LBA46" s="7"/>
      <c r="LBB46" s="7"/>
      <c r="LBC46" s="7"/>
      <c r="LBD46" s="7"/>
      <c r="LBE46" s="7"/>
      <c r="LBF46" s="7"/>
      <c r="LBG46" s="7"/>
      <c r="LBH46" s="7"/>
      <c r="LBI46" s="7"/>
      <c r="LBJ46" s="7"/>
      <c r="LBK46" s="7"/>
      <c r="LBL46" s="7"/>
      <c r="LBM46" s="7"/>
      <c r="LBN46" s="7"/>
      <c r="LBO46" s="7"/>
      <c r="LBP46" s="7"/>
      <c r="LBQ46" s="7"/>
      <c r="LBR46" s="7"/>
      <c r="LBS46" s="7"/>
      <c r="LBT46" s="7"/>
      <c r="LBU46" s="7"/>
      <c r="LBV46" s="7"/>
      <c r="LBW46" s="7"/>
      <c r="LBX46" s="7"/>
      <c r="LBY46" s="7"/>
      <c r="LBZ46" s="7"/>
      <c r="LCA46" s="7"/>
      <c r="LCB46" s="7"/>
      <c r="LCC46" s="7"/>
      <c r="LCD46" s="7"/>
      <c r="LCE46" s="7"/>
      <c r="LCF46" s="7"/>
      <c r="LCG46" s="7"/>
      <c r="LCH46" s="7"/>
      <c r="LCI46" s="7"/>
      <c r="LCJ46" s="7"/>
      <c r="LCK46" s="7"/>
      <c r="LCL46" s="7"/>
      <c r="LCM46" s="7"/>
      <c r="LCN46" s="7"/>
      <c r="LCO46" s="7"/>
      <c r="LCP46" s="7"/>
      <c r="LCQ46" s="7"/>
      <c r="LCR46" s="7"/>
      <c r="LCS46" s="7"/>
      <c r="LCT46" s="7"/>
      <c r="LCU46" s="7"/>
      <c r="LCV46" s="7"/>
      <c r="LCX46" s="7"/>
      <c r="LCY46" s="7"/>
      <c r="LCZ46" s="7"/>
      <c r="LDA46" s="7"/>
      <c r="LDB46" s="7"/>
      <c r="LDC46" s="7"/>
      <c r="LDD46" s="7"/>
      <c r="LDE46" s="7"/>
      <c r="LDF46" s="7"/>
      <c r="LDG46" s="7"/>
      <c r="LDH46" s="7"/>
      <c r="LDI46" s="7"/>
      <c r="LDJ46" s="7"/>
      <c r="LDK46" s="7"/>
      <c r="LDL46" s="7"/>
      <c r="LDM46" s="7"/>
      <c r="LDN46" s="7"/>
      <c r="LDO46" s="7"/>
      <c r="LDP46" s="7"/>
      <c r="LDQ46" s="7"/>
      <c r="LDR46" s="7"/>
      <c r="LDS46" s="7"/>
      <c r="LDT46" s="7"/>
      <c r="LDU46" s="7"/>
      <c r="LDV46" s="7"/>
      <c r="LDW46" s="7"/>
      <c r="LDX46" s="7"/>
      <c r="LDY46" s="7"/>
      <c r="LDZ46" s="7"/>
      <c r="LEA46" s="7"/>
      <c r="LEB46" s="7"/>
      <c r="LEC46" s="7"/>
      <c r="LED46" s="7"/>
      <c r="LEE46" s="7"/>
      <c r="LEF46" s="7"/>
      <c r="LEG46" s="7"/>
      <c r="LEH46" s="7"/>
      <c r="LEI46" s="7"/>
      <c r="LEJ46" s="7"/>
      <c r="LEK46" s="7"/>
      <c r="LEL46" s="7"/>
      <c r="LEM46" s="7"/>
      <c r="LEN46" s="7"/>
      <c r="LEO46" s="7"/>
      <c r="LEP46" s="7"/>
      <c r="LEQ46" s="7"/>
      <c r="LER46" s="7"/>
      <c r="LES46" s="7"/>
      <c r="LET46" s="7"/>
      <c r="LEU46" s="7"/>
      <c r="LEV46" s="7"/>
      <c r="LEW46" s="7"/>
      <c r="LEX46" s="7"/>
      <c r="LEY46" s="7"/>
      <c r="LEZ46" s="7"/>
      <c r="LFA46" s="7"/>
      <c r="LFB46" s="7"/>
      <c r="LFC46" s="7"/>
      <c r="LFD46" s="7"/>
      <c r="LFE46" s="7"/>
      <c r="LFF46" s="7"/>
      <c r="LFG46" s="7"/>
      <c r="LFH46" s="7"/>
      <c r="LFI46" s="7"/>
      <c r="LFJ46" s="7"/>
      <c r="LFK46" s="7"/>
      <c r="LFL46" s="7"/>
      <c r="LFM46" s="7"/>
      <c r="LFN46" s="7"/>
      <c r="LFO46" s="7"/>
      <c r="LFP46" s="7"/>
      <c r="LFQ46" s="7"/>
      <c r="LFR46" s="7"/>
      <c r="LFS46" s="7"/>
      <c r="LFT46" s="7"/>
      <c r="LFU46" s="7"/>
      <c r="LFV46" s="7"/>
      <c r="LFW46" s="7"/>
      <c r="LFX46" s="7"/>
      <c r="LFY46" s="7"/>
      <c r="LFZ46" s="7"/>
      <c r="LGA46" s="7"/>
      <c r="LGB46" s="7"/>
      <c r="LGC46" s="7"/>
      <c r="LGD46" s="7"/>
      <c r="LGE46" s="7"/>
      <c r="LGF46" s="7"/>
      <c r="LGG46" s="7"/>
      <c r="LGH46" s="7"/>
      <c r="LGI46" s="7"/>
      <c r="LGJ46" s="7"/>
      <c r="LGK46" s="7"/>
      <c r="LGL46" s="7"/>
      <c r="LGM46" s="7"/>
      <c r="LGN46" s="7"/>
      <c r="LGO46" s="7"/>
      <c r="LGP46" s="7"/>
      <c r="LGQ46" s="7"/>
      <c r="LGR46" s="7"/>
      <c r="LGS46" s="7"/>
      <c r="LGT46" s="7"/>
      <c r="LGU46" s="7"/>
      <c r="LGV46" s="7"/>
      <c r="LGW46" s="7"/>
      <c r="LGX46" s="7"/>
      <c r="LGY46" s="7"/>
      <c r="LGZ46" s="7"/>
      <c r="LHA46" s="7"/>
      <c r="LHB46" s="7"/>
      <c r="LHC46" s="7"/>
      <c r="LHD46" s="7"/>
      <c r="LHE46" s="7"/>
      <c r="LHF46" s="7"/>
      <c r="LHG46" s="7"/>
      <c r="LHH46" s="7"/>
      <c r="LHI46" s="7"/>
      <c r="LHJ46" s="7"/>
      <c r="LHK46" s="7"/>
      <c r="LHL46" s="7"/>
      <c r="LHM46" s="7"/>
      <c r="LHN46" s="7"/>
      <c r="LHO46" s="7"/>
      <c r="LHP46" s="7"/>
      <c r="LHQ46" s="7"/>
      <c r="LHR46" s="7"/>
      <c r="LHS46" s="7"/>
      <c r="LHT46" s="7"/>
      <c r="LHU46" s="7"/>
      <c r="LHV46" s="7"/>
      <c r="LHW46" s="7"/>
      <c r="LHX46" s="7"/>
      <c r="LHY46" s="7"/>
      <c r="LHZ46" s="7"/>
      <c r="LIA46" s="7"/>
      <c r="LIB46" s="7"/>
      <c r="LIC46" s="7"/>
      <c r="LID46" s="7"/>
      <c r="LIE46" s="7"/>
      <c r="LIF46" s="7"/>
      <c r="LIG46" s="7"/>
      <c r="LIH46" s="7"/>
      <c r="LII46" s="7"/>
      <c r="LIJ46" s="7"/>
      <c r="LIK46" s="7"/>
      <c r="LIL46" s="7"/>
      <c r="LIM46" s="7"/>
      <c r="LIN46" s="7"/>
      <c r="LIO46" s="7"/>
      <c r="LIP46" s="7"/>
      <c r="LIQ46" s="7"/>
      <c r="LIR46" s="7"/>
      <c r="LIS46" s="7"/>
      <c r="LIT46" s="7"/>
      <c r="LIU46" s="7"/>
      <c r="LIV46" s="7"/>
      <c r="LIW46" s="7"/>
      <c r="LIX46" s="7"/>
      <c r="LIY46" s="7"/>
      <c r="LIZ46" s="7"/>
      <c r="LJA46" s="7"/>
      <c r="LJB46" s="7"/>
      <c r="LJC46" s="7"/>
      <c r="LJD46" s="7"/>
      <c r="LJE46" s="7"/>
      <c r="LJF46" s="7"/>
      <c r="LJG46" s="7"/>
      <c r="LJH46" s="7"/>
      <c r="LJI46" s="7"/>
      <c r="LJJ46" s="7"/>
      <c r="LJK46" s="7"/>
      <c r="LJL46" s="7"/>
      <c r="LJM46" s="7"/>
      <c r="LJN46" s="7"/>
      <c r="LJO46" s="7"/>
      <c r="LJP46" s="7"/>
      <c r="LJQ46" s="7"/>
      <c r="LJR46" s="7"/>
      <c r="LJS46" s="7"/>
      <c r="LJT46" s="7"/>
      <c r="LJU46" s="7"/>
      <c r="LJV46" s="7"/>
      <c r="LJW46" s="7"/>
      <c r="LJX46" s="7"/>
      <c r="LJY46" s="7"/>
      <c r="LJZ46" s="7"/>
      <c r="LKA46" s="7"/>
      <c r="LKB46" s="7"/>
      <c r="LKC46" s="7"/>
      <c r="LKD46" s="7"/>
      <c r="LKE46" s="7"/>
      <c r="LKF46" s="7"/>
      <c r="LKG46" s="7"/>
      <c r="LKH46" s="7"/>
      <c r="LKI46" s="7"/>
      <c r="LKJ46" s="7"/>
      <c r="LKK46" s="7"/>
      <c r="LKL46" s="7"/>
      <c r="LKM46" s="7"/>
      <c r="LKN46" s="7"/>
      <c r="LKO46" s="7"/>
      <c r="LKP46" s="7"/>
      <c r="LKQ46" s="7"/>
      <c r="LKR46" s="7"/>
      <c r="LKS46" s="7"/>
      <c r="LKT46" s="7"/>
      <c r="LKU46" s="7"/>
      <c r="LKV46" s="7"/>
      <c r="LKW46" s="7"/>
      <c r="LKX46" s="7"/>
      <c r="LKY46" s="7"/>
      <c r="LKZ46" s="7"/>
      <c r="LLA46" s="7"/>
      <c r="LLB46" s="7"/>
      <c r="LLC46" s="7"/>
      <c r="LLD46" s="7"/>
      <c r="LLE46" s="7"/>
      <c r="LLF46" s="7"/>
      <c r="LLG46" s="7"/>
      <c r="LLH46" s="7"/>
      <c r="LLI46" s="7"/>
      <c r="LLJ46" s="7"/>
      <c r="LLK46" s="7"/>
      <c r="LLL46" s="7"/>
      <c r="LLM46" s="7"/>
      <c r="LLN46" s="7"/>
      <c r="LLO46" s="7"/>
      <c r="LLP46" s="7"/>
      <c r="LLQ46" s="7"/>
      <c r="LLR46" s="7"/>
      <c r="LLS46" s="7"/>
      <c r="LLT46" s="7"/>
      <c r="LLU46" s="7"/>
      <c r="LLV46" s="7"/>
      <c r="LLW46" s="7"/>
      <c r="LLX46" s="7"/>
      <c r="LLY46" s="7"/>
      <c r="LLZ46" s="7"/>
      <c r="LMA46" s="7"/>
      <c r="LMB46" s="7"/>
      <c r="LMC46" s="7"/>
      <c r="LMD46" s="7"/>
      <c r="LME46" s="7"/>
      <c r="LMF46" s="7"/>
      <c r="LMG46" s="7"/>
      <c r="LMH46" s="7"/>
      <c r="LMI46" s="7"/>
      <c r="LMJ46" s="7"/>
      <c r="LMK46" s="7"/>
      <c r="LML46" s="7"/>
      <c r="LMM46" s="7"/>
      <c r="LMN46" s="7"/>
      <c r="LMO46" s="7"/>
      <c r="LMP46" s="7"/>
      <c r="LMQ46" s="7"/>
      <c r="LMR46" s="7"/>
      <c r="LMT46" s="7"/>
      <c r="LMU46" s="7"/>
      <c r="LMV46" s="7"/>
      <c r="LMW46" s="7"/>
      <c r="LMX46" s="7"/>
      <c r="LMY46" s="7"/>
      <c r="LMZ46" s="7"/>
      <c r="LNA46" s="7"/>
      <c r="LNB46" s="7"/>
      <c r="LNC46" s="7"/>
      <c r="LND46" s="7"/>
      <c r="LNE46" s="7"/>
      <c r="LNF46" s="7"/>
      <c r="LNG46" s="7"/>
      <c r="LNH46" s="7"/>
      <c r="LNI46" s="7"/>
      <c r="LNJ46" s="7"/>
      <c r="LNK46" s="7"/>
      <c r="LNL46" s="7"/>
      <c r="LNM46" s="7"/>
      <c r="LNN46" s="7"/>
      <c r="LNO46" s="7"/>
      <c r="LNP46" s="7"/>
      <c r="LNQ46" s="7"/>
      <c r="LNR46" s="7"/>
      <c r="LNS46" s="7"/>
      <c r="LNT46" s="7"/>
      <c r="LNU46" s="7"/>
      <c r="LNV46" s="7"/>
      <c r="LNW46" s="7"/>
      <c r="LNX46" s="7"/>
      <c r="LNY46" s="7"/>
      <c r="LNZ46" s="7"/>
      <c r="LOA46" s="7"/>
      <c r="LOB46" s="7"/>
      <c r="LOC46" s="7"/>
      <c r="LOD46" s="7"/>
      <c r="LOE46" s="7"/>
      <c r="LOF46" s="7"/>
      <c r="LOG46" s="7"/>
      <c r="LOH46" s="7"/>
      <c r="LOI46" s="7"/>
      <c r="LOJ46" s="7"/>
      <c r="LOK46" s="7"/>
      <c r="LOL46" s="7"/>
      <c r="LOM46" s="7"/>
      <c r="LON46" s="7"/>
      <c r="LOO46" s="7"/>
      <c r="LOP46" s="7"/>
      <c r="LOQ46" s="7"/>
      <c r="LOR46" s="7"/>
      <c r="LOS46" s="7"/>
      <c r="LOT46" s="7"/>
      <c r="LOU46" s="7"/>
      <c r="LOV46" s="7"/>
      <c r="LOW46" s="7"/>
      <c r="LOX46" s="7"/>
      <c r="LOY46" s="7"/>
      <c r="LOZ46" s="7"/>
      <c r="LPA46" s="7"/>
      <c r="LPB46" s="7"/>
      <c r="LPC46" s="7"/>
      <c r="LPD46" s="7"/>
      <c r="LPE46" s="7"/>
      <c r="LPF46" s="7"/>
      <c r="LPG46" s="7"/>
      <c r="LPH46" s="7"/>
      <c r="LPI46" s="7"/>
      <c r="LPJ46" s="7"/>
      <c r="LPK46" s="7"/>
      <c r="LPL46" s="7"/>
      <c r="LPM46" s="7"/>
      <c r="LPN46" s="7"/>
      <c r="LPO46" s="7"/>
      <c r="LPP46" s="7"/>
      <c r="LPQ46" s="7"/>
      <c r="LPR46" s="7"/>
      <c r="LPS46" s="7"/>
      <c r="LPT46" s="7"/>
      <c r="LPU46" s="7"/>
      <c r="LPV46" s="7"/>
      <c r="LPW46" s="7"/>
      <c r="LPX46" s="7"/>
      <c r="LPY46" s="7"/>
      <c r="LPZ46" s="7"/>
      <c r="LQA46" s="7"/>
      <c r="LQB46" s="7"/>
      <c r="LQC46" s="7"/>
      <c r="LQD46" s="7"/>
      <c r="LQE46" s="7"/>
      <c r="LQF46" s="7"/>
      <c r="LQG46" s="7"/>
      <c r="LQH46" s="7"/>
      <c r="LQI46" s="7"/>
      <c r="LQJ46" s="7"/>
      <c r="LQK46" s="7"/>
      <c r="LQL46" s="7"/>
      <c r="LQM46" s="7"/>
      <c r="LQN46" s="7"/>
      <c r="LQO46" s="7"/>
      <c r="LQP46" s="7"/>
      <c r="LQQ46" s="7"/>
      <c r="LQR46" s="7"/>
      <c r="LQS46" s="7"/>
      <c r="LQT46" s="7"/>
      <c r="LQU46" s="7"/>
      <c r="LQV46" s="7"/>
      <c r="LQW46" s="7"/>
      <c r="LQX46" s="7"/>
      <c r="LQY46" s="7"/>
      <c r="LQZ46" s="7"/>
      <c r="LRA46" s="7"/>
      <c r="LRB46" s="7"/>
      <c r="LRC46" s="7"/>
      <c r="LRD46" s="7"/>
      <c r="LRE46" s="7"/>
      <c r="LRF46" s="7"/>
      <c r="LRG46" s="7"/>
      <c r="LRH46" s="7"/>
      <c r="LRI46" s="7"/>
      <c r="LRJ46" s="7"/>
      <c r="LRK46" s="7"/>
      <c r="LRL46" s="7"/>
      <c r="LRM46" s="7"/>
      <c r="LRN46" s="7"/>
      <c r="LRO46" s="7"/>
      <c r="LRP46" s="7"/>
      <c r="LRQ46" s="7"/>
      <c r="LRR46" s="7"/>
      <c r="LRS46" s="7"/>
      <c r="LRT46" s="7"/>
      <c r="LRU46" s="7"/>
      <c r="LRV46" s="7"/>
      <c r="LRW46" s="7"/>
      <c r="LRX46" s="7"/>
      <c r="LRY46" s="7"/>
      <c r="LRZ46" s="7"/>
      <c r="LSA46" s="7"/>
      <c r="LSB46" s="7"/>
      <c r="LSC46" s="7"/>
      <c r="LSD46" s="7"/>
      <c r="LSE46" s="7"/>
      <c r="LSF46" s="7"/>
      <c r="LSG46" s="7"/>
      <c r="LSH46" s="7"/>
      <c r="LSI46" s="7"/>
      <c r="LSJ46" s="7"/>
      <c r="LSK46" s="7"/>
      <c r="LSL46" s="7"/>
      <c r="LSM46" s="7"/>
      <c r="LSN46" s="7"/>
      <c r="LSO46" s="7"/>
      <c r="LSP46" s="7"/>
      <c r="LSQ46" s="7"/>
      <c r="LSR46" s="7"/>
      <c r="LSS46" s="7"/>
      <c r="LST46" s="7"/>
      <c r="LSU46" s="7"/>
      <c r="LSV46" s="7"/>
      <c r="LSW46" s="7"/>
      <c r="LSX46" s="7"/>
      <c r="LSY46" s="7"/>
      <c r="LSZ46" s="7"/>
      <c r="LTA46" s="7"/>
      <c r="LTB46" s="7"/>
      <c r="LTC46" s="7"/>
      <c r="LTD46" s="7"/>
      <c r="LTE46" s="7"/>
      <c r="LTF46" s="7"/>
      <c r="LTG46" s="7"/>
      <c r="LTH46" s="7"/>
      <c r="LTI46" s="7"/>
      <c r="LTJ46" s="7"/>
      <c r="LTK46" s="7"/>
      <c r="LTL46" s="7"/>
      <c r="LTM46" s="7"/>
      <c r="LTN46" s="7"/>
      <c r="LTO46" s="7"/>
      <c r="LTP46" s="7"/>
      <c r="LTQ46" s="7"/>
      <c r="LTR46" s="7"/>
      <c r="LTS46" s="7"/>
      <c r="LTT46" s="7"/>
      <c r="LTU46" s="7"/>
      <c r="LTV46" s="7"/>
      <c r="LTW46" s="7"/>
      <c r="LTX46" s="7"/>
      <c r="LTY46" s="7"/>
      <c r="LTZ46" s="7"/>
      <c r="LUA46" s="7"/>
      <c r="LUB46" s="7"/>
      <c r="LUC46" s="7"/>
      <c r="LUD46" s="7"/>
      <c r="LUE46" s="7"/>
      <c r="LUF46" s="7"/>
      <c r="LUG46" s="7"/>
      <c r="LUH46" s="7"/>
      <c r="LUI46" s="7"/>
      <c r="LUJ46" s="7"/>
      <c r="LUK46" s="7"/>
      <c r="LUL46" s="7"/>
      <c r="LUM46" s="7"/>
      <c r="LUN46" s="7"/>
      <c r="LUO46" s="7"/>
      <c r="LUP46" s="7"/>
      <c r="LUQ46" s="7"/>
      <c r="LUR46" s="7"/>
      <c r="LUS46" s="7"/>
      <c r="LUT46" s="7"/>
      <c r="LUU46" s="7"/>
      <c r="LUV46" s="7"/>
      <c r="LUW46" s="7"/>
      <c r="LUX46" s="7"/>
      <c r="LUY46" s="7"/>
      <c r="LUZ46" s="7"/>
      <c r="LVA46" s="7"/>
      <c r="LVB46" s="7"/>
      <c r="LVC46" s="7"/>
      <c r="LVD46" s="7"/>
      <c r="LVE46" s="7"/>
      <c r="LVF46" s="7"/>
      <c r="LVG46" s="7"/>
      <c r="LVH46" s="7"/>
      <c r="LVI46" s="7"/>
      <c r="LVJ46" s="7"/>
      <c r="LVK46" s="7"/>
      <c r="LVL46" s="7"/>
      <c r="LVM46" s="7"/>
      <c r="LVN46" s="7"/>
      <c r="LVO46" s="7"/>
      <c r="LVP46" s="7"/>
      <c r="LVQ46" s="7"/>
      <c r="LVR46" s="7"/>
      <c r="LVS46" s="7"/>
      <c r="LVT46" s="7"/>
      <c r="LVU46" s="7"/>
      <c r="LVV46" s="7"/>
      <c r="LVW46" s="7"/>
      <c r="LVX46" s="7"/>
      <c r="LVY46" s="7"/>
      <c r="LVZ46" s="7"/>
      <c r="LWA46" s="7"/>
      <c r="LWB46" s="7"/>
      <c r="LWC46" s="7"/>
      <c r="LWD46" s="7"/>
      <c r="LWE46" s="7"/>
      <c r="LWF46" s="7"/>
      <c r="LWG46" s="7"/>
      <c r="LWH46" s="7"/>
      <c r="LWI46" s="7"/>
      <c r="LWJ46" s="7"/>
      <c r="LWK46" s="7"/>
      <c r="LWL46" s="7"/>
      <c r="LWM46" s="7"/>
      <c r="LWN46" s="7"/>
      <c r="LWP46" s="7"/>
      <c r="LWQ46" s="7"/>
      <c r="LWR46" s="7"/>
      <c r="LWS46" s="7"/>
      <c r="LWT46" s="7"/>
      <c r="LWU46" s="7"/>
      <c r="LWV46" s="7"/>
      <c r="LWW46" s="7"/>
      <c r="LWX46" s="7"/>
      <c r="LWY46" s="7"/>
      <c r="LWZ46" s="7"/>
      <c r="LXA46" s="7"/>
      <c r="LXB46" s="7"/>
      <c r="LXC46" s="7"/>
      <c r="LXD46" s="7"/>
      <c r="LXE46" s="7"/>
      <c r="LXF46" s="7"/>
      <c r="LXG46" s="7"/>
      <c r="LXH46" s="7"/>
      <c r="LXI46" s="7"/>
      <c r="LXJ46" s="7"/>
      <c r="LXK46" s="7"/>
      <c r="LXL46" s="7"/>
      <c r="LXM46" s="7"/>
      <c r="LXN46" s="7"/>
      <c r="LXO46" s="7"/>
      <c r="LXP46" s="7"/>
      <c r="LXQ46" s="7"/>
      <c r="LXR46" s="7"/>
      <c r="LXS46" s="7"/>
      <c r="LXT46" s="7"/>
      <c r="LXU46" s="7"/>
      <c r="LXV46" s="7"/>
      <c r="LXW46" s="7"/>
      <c r="LXX46" s="7"/>
      <c r="LXY46" s="7"/>
      <c r="LXZ46" s="7"/>
      <c r="LYA46" s="7"/>
      <c r="LYB46" s="7"/>
      <c r="LYC46" s="7"/>
      <c r="LYD46" s="7"/>
      <c r="LYE46" s="7"/>
      <c r="LYF46" s="7"/>
      <c r="LYG46" s="7"/>
      <c r="LYH46" s="7"/>
      <c r="LYI46" s="7"/>
      <c r="LYJ46" s="7"/>
      <c r="LYK46" s="7"/>
      <c r="LYL46" s="7"/>
      <c r="LYM46" s="7"/>
      <c r="LYN46" s="7"/>
      <c r="LYO46" s="7"/>
      <c r="LYP46" s="7"/>
      <c r="LYQ46" s="7"/>
      <c r="LYR46" s="7"/>
      <c r="LYS46" s="7"/>
      <c r="LYT46" s="7"/>
      <c r="LYU46" s="7"/>
      <c r="LYV46" s="7"/>
      <c r="LYW46" s="7"/>
      <c r="LYX46" s="7"/>
      <c r="LYY46" s="7"/>
      <c r="LYZ46" s="7"/>
      <c r="LZA46" s="7"/>
      <c r="LZB46" s="7"/>
      <c r="LZC46" s="7"/>
      <c r="LZD46" s="7"/>
      <c r="LZE46" s="7"/>
      <c r="LZF46" s="7"/>
      <c r="LZG46" s="7"/>
      <c r="LZH46" s="7"/>
      <c r="LZI46" s="7"/>
      <c r="LZJ46" s="7"/>
      <c r="LZK46" s="7"/>
      <c r="LZL46" s="7"/>
      <c r="LZM46" s="7"/>
      <c r="LZN46" s="7"/>
      <c r="LZO46" s="7"/>
      <c r="LZP46" s="7"/>
      <c r="LZQ46" s="7"/>
      <c r="LZR46" s="7"/>
      <c r="LZS46" s="7"/>
      <c r="LZT46" s="7"/>
      <c r="LZU46" s="7"/>
      <c r="LZV46" s="7"/>
      <c r="LZW46" s="7"/>
      <c r="LZX46" s="7"/>
      <c r="LZY46" s="7"/>
      <c r="LZZ46" s="7"/>
      <c r="MAA46" s="7"/>
      <c r="MAB46" s="7"/>
      <c r="MAC46" s="7"/>
      <c r="MAD46" s="7"/>
      <c r="MAE46" s="7"/>
      <c r="MAF46" s="7"/>
      <c r="MAG46" s="7"/>
      <c r="MAH46" s="7"/>
      <c r="MAI46" s="7"/>
      <c r="MAJ46" s="7"/>
      <c r="MAK46" s="7"/>
      <c r="MAL46" s="7"/>
      <c r="MAM46" s="7"/>
      <c r="MAN46" s="7"/>
      <c r="MAO46" s="7"/>
      <c r="MAP46" s="7"/>
      <c r="MAQ46" s="7"/>
      <c r="MAR46" s="7"/>
      <c r="MAS46" s="7"/>
      <c r="MAT46" s="7"/>
      <c r="MAU46" s="7"/>
      <c r="MAV46" s="7"/>
      <c r="MAW46" s="7"/>
      <c r="MAX46" s="7"/>
      <c r="MAY46" s="7"/>
      <c r="MAZ46" s="7"/>
      <c r="MBA46" s="7"/>
      <c r="MBB46" s="7"/>
      <c r="MBC46" s="7"/>
      <c r="MBD46" s="7"/>
      <c r="MBE46" s="7"/>
      <c r="MBF46" s="7"/>
      <c r="MBG46" s="7"/>
      <c r="MBH46" s="7"/>
      <c r="MBI46" s="7"/>
      <c r="MBJ46" s="7"/>
      <c r="MBK46" s="7"/>
      <c r="MBL46" s="7"/>
      <c r="MBM46" s="7"/>
      <c r="MBN46" s="7"/>
      <c r="MBO46" s="7"/>
      <c r="MBP46" s="7"/>
      <c r="MBQ46" s="7"/>
      <c r="MBR46" s="7"/>
      <c r="MBS46" s="7"/>
      <c r="MBT46" s="7"/>
      <c r="MBU46" s="7"/>
      <c r="MBV46" s="7"/>
      <c r="MBW46" s="7"/>
      <c r="MBX46" s="7"/>
      <c r="MBY46" s="7"/>
      <c r="MBZ46" s="7"/>
      <c r="MCA46" s="7"/>
      <c r="MCB46" s="7"/>
      <c r="MCC46" s="7"/>
      <c r="MCD46" s="7"/>
      <c r="MCE46" s="7"/>
      <c r="MCF46" s="7"/>
      <c r="MCG46" s="7"/>
      <c r="MCH46" s="7"/>
      <c r="MCI46" s="7"/>
      <c r="MCJ46" s="7"/>
      <c r="MCK46" s="7"/>
      <c r="MCL46" s="7"/>
      <c r="MCM46" s="7"/>
      <c r="MCN46" s="7"/>
      <c r="MCO46" s="7"/>
      <c r="MCP46" s="7"/>
      <c r="MCQ46" s="7"/>
      <c r="MCR46" s="7"/>
      <c r="MCS46" s="7"/>
      <c r="MCT46" s="7"/>
      <c r="MCU46" s="7"/>
      <c r="MCV46" s="7"/>
      <c r="MCW46" s="7"/>
      <c r="MCX46" s="7"/>
      <c r="MCY46" s="7"/>
      <c r="MCZ46" s="7"/>
      <c r="MDA46" s="7"/>
      <c r="MDB46" s="7"/>
      <c r="MDC46" s="7"/>
      <c r="MDD46" s="7"/>
      <c r="MDE46" s="7"/>
      <c r="MDF46" s="7"/>
      <c r="MDG46" s="7"/>
      <c r="MDH46" s="7"/>
      <c r="MDI46" s="7"/>
      <c r="MDJ46" s="7"/>
      <c r="MDK46" s="7"/>
      <c r="MDL46" s="7"/>
      <c r="MDM46" s="7"/>
      <c r="MDN46" s="7"/>
      <c r="MDO46" s="7"/>
      <c r="MDP46" s="7"/>
      <c r="MDQ46" s="7"/>
      <c r="MDR46" s="7"/>
      <c r="MDS46" s="7"/>
      <c r="MDT46" s="7"/>
      <c r="MDU46" s="7"/>
      <c r="MDV46" s="7"/>
      <c r="MDW46" s="7"/>
      <c r="MDX46" s="7"/>
      <c r="MDY46" s="7"/>
      <c r="MDZ46" s="7"/>
      <c r="MEA46" s="7"/>
      <c r="MEB46" s="7"/>
      <c r="MEC46" s="7"/>
      <c r="MED46" s="7"/>
      <c r="MEE46" s="7"/>
      <c r="MEF46" s="7"/>
      <c r="MEG46" s="7"/>
      <c r="MEH46" s="7"/>
      <c r="MEI46" s="7"/>
      <c r="MEJ46" s="7"/>
      <c r="MEK46" s="7"/>
      <c r="MEL46" s="7"/>
      <c r="MEM46" s="7"/>
      <c r="MEN46" s="7"/>
      <c r="MEO46" s="7"/>
      <c r="MEP46" s="7"/>
      <c r="MEQ46" s="7"/>
      <c r="MER46" s="7"/>
      <c r="MES46" s="7"/>
      <c r="MET46" s="7"/>
      <c r="MEU46" s="7"/>
      <c r="MEV46" s="7"/>
      <c r="MEW46" s="7"/>
      <c r="MEX46" s="7"/>
      <c r="MEY46" s="7"/>
      <c r="MEZ46" s="7"/>
      <c r="MFA46" s="7"/>
      <c r="MFB46" s="7"/>
      <c r="MFC46" s="7"/>
      <c r="MFD46" s="7"/>
      <c r="MFE46" s="7"/>
      <c r="MFF46" s="7"/>
      <c r="MFG46" s="7"/>
      <c r="MFH46" s="7"/>
      <c r="MFI46" s="7"/>
      <c r="MFJ46" s="7"/>
      <c r="MFK46" s="7"/>
      <c r="MFL46" s="7"/>
      <c r="MFM46" s="7"/>
      <c r="MFN46" s="7"/>
      <c r="MFO46" s="7"/>
      <c r="MFP46" s="7"/>
      <c r="MFQ46" s="7"/>
      <c r="MFR46" s="7"/>
      <c r="MFS46" s="7"/>
      <c r="MFT46" s="7"/>
      <c r="MFU46" s="7"/>
      <c r="MFV46" s="7"/>
      <c r="MFW46" s="7"/>
      <c r="MFX46" s="7"/>
      <c r="MFY46" s="7"/>
      <c r="MFZ46" s="7"/>
      <c r="MGA46" s="7"/>
      <c r="MGB46" s="7"/>
      <c r="MGC46" s="7"/>
      <c r="MGD46" s="7"/>
      <c r="MGE46" s="7"/>
      <c r="MGF46" s="7"/>
      <c r="MGG46" s="7"/>
      <c r="MGH46" s="7"/>
      <c r="MGI46" s="7"/>
      <c r="MGJ46" s="7"/>
      <c r="MGL46" s="7"/>
      <c r="MGM46" s="7"/>
      <c r="MGN46" s="7"/>
      <c r="MGO46" s="7"/>
      <c r="MGP46" s="7"/>
      <c r="MGQ46" s="7"/>
      <c r="MGR46" s="7"/>
      <c r="MGS46" s="7"/>
      <c r="MGT46" s="7"/>
      <c r="MGU46" s="7"/>
      <c r="MGV46" s="7"/>
      <c r="MGW46" s="7"/>
      <c r="MGX46" s="7"/>
      <c r="MGY46" s="7"/>
      <c r="MGZ46" s="7"/>
      <c r="MHA46" s="7"/>
      <c r="MHB46" s="7"/>
      <c r="MHC46" s="7"/>
      <c r="MHD46" s="7"/>
      <c r="MHE46" s="7"/>
      <c r="MHF46" s="7"/>
      <c r="MHG46" s="7"/>
      <c r="MHH46" s="7"/>
      <c r="MHI46" s="7"/>
      <c r="MHJ46" s="7"/>
      <c r="MHK46" s="7"/>
      <c r="MHL46" s="7"/>
      <c r="MHM46" s="7"/>
      <c r="MHN46" s="7"/>
      <c r="MHO46" s="7"/>
      <c r="MHP46" s="7"/>
      <c r="MHQ46" s="7"/>
      <c r="MHR46" s="7"/>
      <c r="MHS46" s="7"/>
      <c r="MHT46" s="7"/>
      <c r="MHU46" s="7"/>
      <c r="MHV46" s="7"/>
      <c r="MHW46" s="7"/>
      <c r="MHX46" s="7"/>
      <c r="MHY46" s="7"/>
      <c r="MHZ46" s="7"/>
      <c r="MIA46" s="7"/>
      <c r="MIB46" s="7"/>
      <c r="MIC46" s="7"/>
      <c r="MID46" s="7"/>
      <c r="MIE46" s="7"/>
      <c r="MIF46" s="7"/>
      <c r="MIG46" s="7"/>
      <c r="MIH46" s="7"/>
      <c r="MII46" s="7"/>
      <c r="MIJ46" s="7"/>
      <c r="MIK46" s="7"/>
      <c r="MIL46" s="7"/>
      <c r="MIM46" s="7"/>
      <c r="MIN46" s="7"/>
      <c r="MIO46" s="7"/>
      <c r="MIP46" s="7"/>
      <c r="MIQ46" s="7"/>
      <c r="MIR46" s="7"/>
      <c r="MIS46" s="7"/>
      <c r="MIT46" s="7"/>
      <c r="MIU46" s="7"/>
      <c r="MIV46" s="7"/>
      <c r="MIW46" s="7"/>
      <c r="MIX46" s="7"/>
      <c r="MIY46" s="7"/>
      <c r="MIZ46" s="7"/>
      <c r="MJA46" s="7"/>
      <c r="MJB46" s="7"/>
      <c r="MJC46" s="7"/>
      <c r="MJD46" s="7"/>
      <c r="MJE46" s="7"/>
      <c r="MJF46" s="7"/>
      <c r="MJG46" s="7"/>
      <c r="MJH46" s="7"/>
      <c r="MJI46" s="7"/>
      <c r="MJJ46" s="7"/>
      <c r="MJK46" s="7"/>
      <c r="MJL46" s="7"/>
      <c r="MJM46" s="7"/>
      <c r="MJN46" s="7"/>
      <c r="MJO46" s="7"/>
      <c r="MJP46" s="7"/>
      <c r="MJQ46" s="7"/>
      <c r="MJR46" s="7"/>
      <c r="MJS46" s="7"/>
      <c r="MJT46" s="7"/>
      <c r="MJU46" s="7"/>
      <c r="MJV46" s="7"/>
      <c r="MJW46" s="7"/>
      <c r="MJX46" s="7"/>
      <c r="MJY46" s="7"/>
      <c r="MJZ46" s="7"/>
      <c r="MKA46" s="7"/>
      <c r="MKB46" s="7"/>
      <c r="MKC46" s="7"/>
      <c r="MKD46" s="7"/>
      <c r="MKE46" s="7"/>
      <c r="MKF46" s="7"/>
      <c r="MKG46" s="7"/>
      <c r="MKH46" s="7"/>
      <c r="MKI46" s="7"/>
      <c r="MKJ46" s="7"/>
      <c r="MKK46" s="7"/>
      <c r="MKL46" s="7"/>
      <c r="MKM46" s="7"/>
      <c r="MKN46" s="7"/>
      <c r="MKO46" s="7"/>
      <c r="MKP46" s="7"/>
      <c r="MKQ46" s="7"/>
      <c r="MKR46" s="7"/>
      <c r="MKS46" s="7"/>
      <c r="MKT46" s="7"/>
      <c r="MKU46" s="7"/>
      <c r="MKV46" s="7"/>
      <c r="MKW46" s="7"/>
      <c r="MKX46" s="7"/>
      <c r="MKY46" s="7"/>
      <c r="MKZ46" s="7"/>
      <c r="MLA46" s="7"/>
      <c r="MLB46" s="7"/>
      <c r="MLC46" s="7"/>
      <c r="MLD46" s="7"/>
      <c r="MLE46" s="7"/>
      <c r="MLF46" s="7"/>
      <c r="MLG46" s="7"/>
      <c r="MLH46" s="7"/>
      <c r="MLI46" s="7"/>
      <c r="MLJ46" s="7"/>
      <c r="MLK46" s="7"/>
      <c r="MLL46" s="7"/>
      <c r="MLM46" s="7"/>
      <c r="MLN46" s="7"/>
      <c r="MLO46" s="7"/>
      <c r="MLP46" s="7"/>
      <c r="MLQ46" s="7"/>
      <c r="MLR46" s="7"/>
      <c r="MLS46" s="7"/>
      <c r="MLT46" s="7"/>
      <c r="MLU46" s="7"/>
      <c r="MLV46" s="7"/>
      <c r="MLW46" s="7"/>
      <c r="MLX46" s="7"/>
      <c r="MLY46" s="7"/>
      <c r="MLZ46" s="7"/>
      <c r="MMA46" s="7"/>
      <c r="MMB46" s="7"/>
      <c r="MMC46" s="7"/>
      <c r="MMD46" s="7"/>
      <c r="MME46" s="7"/>
      <c r="MMF46" s="7"/>
      <c r="MMG46" s="7"/>
      <c r="MMH46" s="7"/>
      <c r="MMI46" s="7"/>
      <c r="MMJ46" s="7"/>
      <c r="MMK46" s="7"/>
      <c r="MML46" s="7"/>
      <c r="MMM46" s="7"/>
      <c r="MMN46" s="7"/>
      <c r="MMO46" s="7"/>
      <c r="MMP46" s="7"/>
      <c r="MMQ46" s="7"/>
      <c r="MMR46" s="7"/>
      <c r="MMS46" s="7"/>
      <c r="MMT46" s="7"/>
      <c r="MMU46" s="7"/>
      <c r="MMV46" s="7"/>
      <c r="MMW46" s="7"/>
      <c r="MMX46" s="7"/>
      <c r="MMY46" s="7"/>
      <c r="MMZ46" s="7"/>
      <c r="MNA46" s="7"/>
      <c r="MNB46" s="7"/>
      <c r="MNC46" s="7"/>
      <c r="MND46" s="7"/>
      <c r="MNE46" s="7"/>
      <c r="MNF46" s="7"/>
      <c r="MNG46" s="7"/>
      <c r="MNH46" s="7"/>
      <c r="MNI46" s="7"/>
      <c r="MNJ46" s="7"/>
      <c r="MNK46" s="7"/>
      <c r="MNL46" s="7"/>
      <c r="MNM46" s="7"/>
      <c r="MNN46" s="7"/>
      <c r="MNO46" s="7"/>
      <c r="MNP46" s="7"/>
      <c r="MNQ46" s="7"/>
      <c r="MNR46" s="7"/>
      <c r="MNS46" s="7"/>
      <c r="MNT46" s="7"/>
      <c r="MNU46" s="7"/>
      <c r="MNV46" s="7"/>
      <c r="MNW46" s="7"/>
      <c r="MNX46" s="7"/>
      <c r="MNY46" s="7"/>
      <c r="MNZ46" s="7"/>
      <c r="MOA46" s="7"/>
      <c r="MOB46" s="7"/>
      <c r="MOC46" s="7"/>
      <c r="MOD46" s="7"/>
      <c r="MOE46" s="7"/>
      <c r="MOF46" s="7"/>
      <c r="MOG46" s="7"/>
      <c r="MOH46" s="7"/>
      <c r="MOI46" s="7"/>
      <c r="MOJ46" s="7"/>
      <c r="MOK46" s="7"/>
      <c r="MOL46" s="7"/>
      <c r="MOM46" s="7"/>
      <c r="MON46" s="7"/>
      <c r="MOO46" s="7"/>
      <c r="MOP46" s="7"/>
      <c r="MOQ46" s="7"/>
      <c r="MOR46" s="7"/>
      <c r="MOS46" s="7"/>
      <c r="MOT46" s="7"/>
      <c r="MOU46" s="7"/>
      <c r="MOV46" s="7"/>
      <c r="MOW46" s="7"/>
      <c r="MOX46" s="7"/>
      <c r="MOY46" s="7"/>
      <c r="MOZ46" s="7"/>
      <c r="MPA46" s="7"/>
      <c r="MPB46" s="7"/>
      <c r="MPC46" s="7"/>
      <c r="MPD46" s="7"/>
      <c r="MPE46" s="7"/>
      <c r="MPF46" s="7"/>
      <c r="MPG46" s="7"/>
      <c r="MPH46" s="7"/>
      <c r="MPI46" s="7"/>
      <c r="MPJ46" s="7"/>
      <c r="MPK46" s="7"/>
      <c r="MPL46" s="7"/>
      <c r="MPM46" s="7"/>
      <c r="MPN46" s="7"/>
      <c r="MPO46" s="7"/>
      <c r="MPP46" s="7"/>
      <c r="MPQ46" s="7"/>
      <c r="MPR46" s="7"/>
      <c r="MPS46" s="7"/>
      <c r="MPT46" s="7"/>
      <c r="MPU46" s="7"/>
      <c r="MPV46" s="7"/>
      <c r="MPW46" s="7"/>
      <c r="MPX46" s="7"/>
      <c r="MPY46" s="7"/>
      <c r="MPZ46" s="7"/>
      <c r="MQA46" s="7"/>
      <c r="MQB46" s="7"/>
      <c r="MQC46" s="7"/>
      <c r="MQD46" s="7"/>
      <c r="MQE46" s="7"/>
      <c r="MQF46" s="7"/>
      <c r="MQH46" s="7"/>
      <c r="MQI46" s="7"/>
      <c r="MQJ46" s="7"/>
      <c r="MQK46" s="7"/>
      <c r="MQL46" s="7"/>
      <c r="MQM46" s="7"/>
      <c r="MQN46" s="7"/>
      <c r="MQO46" s="7"/>
      <c r="MQP46" s="7"/>
      <c r="MQQ46" s="7"/>
      <c r="MQR46" s="7"/>
      <c r="MQS46" s="7"/>
      <c r="MQT46" s="7"/>
      <c r="MQU46" s="7"/>
      <c r="MQV46" s="7"/>
      <c r="MQW46" s="7"/>
      <c r="MQX46" s="7"/>
      <c r="MQY46" s="7"/>
      <c r="MQZ46" s="7"/>
      <c r="MRA46" s="7"/>
      <c r="MRB46" s="7"/>
      <c r="MRC46" s="7"/>
      <c r="MRD46" s="7"/>
      <c r="MRE46" s="7"/>
      <c r="MRF46" s="7"/>
      <c r="MRG46" s="7"/>
      <c r="MRH46" s="7"/>
      <c r="MRI46" s="7"/>
      <c r="MRJ46" s="7"/>
      <c r="MRK46" s="7"/>
      <c r="MRL46" s="7"/>
      <c r="MRM46" s="7"/>
      <c r="MRN46" s="7"/>
      <c r="MRO46" s="7"/>
      <c r="MRP46" s="7"/>
      <c r="MRQ46" s="7"/>
      <c r="MRR46" s="7"/>
      <c r="MRS46" s="7"/>
      <c r="MRT46" s="7"/>
      <c r="MRU46" s="7"/>
      <c r="MRV46" s="7"/>
      <c r="MRW46" s="7"/>
      <c r="MRX46" s="7"/>
      <c r="MRY46" s="7"/>
      <c r="MRZ46" s="7"/>
      <c r="MSA46" s="7"/>
      <c r="MSB46" s="7"/>
      <c r="MSC46" s="7"/>
      <c r="MSD46" s="7"/>
      <c r="MSE46" s="7"/>
      <c r="MSF46" s="7"/>
      <c r="MSG46" s="7"/>
      <c r="MSH46" s="7"/>
      <c r="MSI46" s="7"/>
      <c r="MSJ46" s="7"/>
      <c r="MSK46" s="7"/>
      <c r="MSL46" s="7"/>
      <c r="MSM46" s="7"/>
      <c r="MSN46" s="7"/>
      <c r="MSO46" s="7"/>
      <c r="MSP46" s="7"/>
      <c r="MSQ46" s="7"/>
      <c r="MSR46" s="7"/>
      <c r="MSS46" s="7"/>
      <c r="MST46" s="7"/>
      <c r="MSU46" s="7"/>
      <c r="MSV46" s="7"/>
      <c r="MSW46" s="7"/>
      <c r="MSX46" s="7"/>
      <c r="MSY46" s="7"/>
      <c r="MSZ46" s="7"/>
      <c r="MTA46" s="7"/>
      <c r="MTB46" s="7"/>
      <c r="MTC46" s="7"/>
      <c r="MTD46" s="7"/>
      <c r="MTE46" s="7"/>
      <c r="MTF46" s="7"/>
      <c r="MTG46" s="7"/>
      <c r="MTH46" s="7"/>
      <c r="MTI46" s="7"/>
      <c r="MTJ46" s="7"/>
      <c r="MTK46" s="7"/>
      <c r="MTL46" s="7"/>
      <c r="MTM46" s="7"/>
      <c r="MTN46" s="7"/>
      <c r="MTO46" s="7"/>
      <c r="MTP46" s="7"/>
      <c r="MTQ46" s="7"/>
      <c r="MTR46" s="7"/>
      <c r="MTS46" s="7"/>
      <c r="MTT46" s="7"/>
      <c r="MTU46" s="7"/>
      <c r="MTV46" s="7"/>
      <c r="MTW46" s="7"/>
      <c r="MTX46" s="7"/>
      <c r="MTY46" s="7"/>
      <c r="MTZ46" s="7"/>
      <c r="MUA46" s="7"/>
      <c r="MUB46" s="7"/>
      <c r="MUC46" s="7"/>
      <c r="MUD46" s="7"/>
      <c r="MUE46" s="7"/>
      <c r="MUF46" s="7"/>
      <c r="MUG46" s="7"/>
      <c r="MUH46" s="7"/>
      <c r="MUI46" s="7"/>
      <c r="MUJ46" s="7"/>
      <c r="MUK46" s="7"/>
      <c r="MUL46" s="7"/>
      <c r="MUM46" s="7"/>
      <c r="MUN46" s="7"/>
      <c r="MUO46" s="7"/>
      <c r="MUP46" s="7"/>
      <c r="MUQ46" s="7"/>
      <c r="MUR46" s="7"/>
      <c r="MUS46" s="7"/>
      <c r="MUT46" s="7"/>
      <c r="MUU46" s="7"/>
      <c r="MUV46" s="7"/>
      <c r="MUW46" s="7"/>
      <c r="MUX46" s="7"/>
      <c r="MUY46" s="7"/>
      <c r="MUZ46" s="7"/>
      <c r="MVA46" s="7"/>
      <c r="MVB46" s="7"/>
      <c r="MVC46" s="7"/>
      <c r="MVD46" s="7"/>
      <c r="MVE46" s="7"/>
      <c r="MVF46" s="7"/>
      <c r="MVG46" s="7"/>
      <c r="MVH46" s="7"/>
      <c r="MVI46" s="7"/>
      <c r="MVJ46" s="7"/>
      <c r="MVK46" s="7"/>
      <c r="MVL46" s="7"/>
      <c r="MVM46" s="7"/>
      <c r="MVN46" s="7"/>
      <c r="MVO46" s="7"/>
      <c r="MVP46" s="7"/>
      <c r="MVQ46" s="7"/>
      <c r="MVR46" s="7"/>
      <c r="MVS46" s="7"/>
      <c r="MVT46" s="7"/>
      <c r="MVU46" s="7"/>
      <c r="MVV46" s="7"/>
      <c r="MVW46" s="7"/>
      <c r="MVX46" s="7"/>
      <c r="MVY46" s="7"/>
      <c r="MVZ46" s="7"/>
      <c r="MWA46" s="7"/>
      <c r="MWB46" s="7"/>
      <c r="MWC46" s="7"/>
      <c r="MWD46" s="7"/>
      <c r="MWE46" s="7"/>
      <c r="MWF46" s="7"/>
      <c r="MWG46" s="7"/>
      <c r="MWH46" s="7"/>
      <c r="MWI46" s="7"/>
      <c r="MWJ46" s="7"/>
      <c r="MWK46" s="7"/>
      <c r="MWL46" s="7"/>
      <c r="MWM46" s="7"/>
      <c r="MWN46" s="7"/>
      <c r="MWO46" s="7"/>
      <c r="MWP46" s="7"/>
      <c r="MWQ46" s="7"/>
      <c r="MWR46" s="7"/>
      <c r="MWS46" s="7"/>
      <c r="MWT46" s="7"/>
      <c r="MWU46" s="7"/>
      <c r="MWV46" s="7"/>
      <c r="MWW46" s="7"/>
      <c r="MWX46" s="7"/>
      <c r="MWY46" s="7"/>
      <c r="MWZ46" s="7"/>
      <c r="MXA46" s="7"/>
      <c r="MXB46" s="7"/>
      <c r="MXC46" s="7"/>
      <c r="MXD46" s="7"/>
      <c r="MXE46" s="7"/>
      <c r="MXF46" s="7"/>
      <c r="MXG46" s="7"/>
      <c r="MXH46" s="7"/>
      <c r="MXI46" s="7"/>
      <c r="MXJ46" s="7"/>
      <c r="MXK46" s="7"/>
      <c r="MXL46" s="7"/>
      <c r="MXM46" s="7"/>
      <c r="MXN46" s="7"/>
      <c r="MXO46" s="7"/>
      <c r="MXP46" s="7"/>
      <c r="MXQ46" s="7"/>
      <c r="MXR46" s="7"/>
      <c r="MXS46" s="7"/>
      <c r="MXT46" s="7"/>
      <c r="MXU46" s="7"/>
      <c r="MXV46" s="7"/>
      <c r="MXW46" s="7"/>
      <c r="MXX46" s="7"/>
      <c r="MXY46" s="7"/>
      <c r="MXZ46" s="7"/>
      <c r="MYA46" s="7"/>
      <c r="MYB46" s="7"/>
      <c r="MYC46" s="7"/>
      <c r="MYD46" s="7"/>
      <c r="MYE46" s="7"/>
      <c r="MYF46" s="7"/>
      <c r="MYG46" s="7"/>
      <c r="MYH46" s="7"/>
      <c r="MYI46" s="7"/>
      <c r="MYJ46" s="7"/>
      <c r="MYK46" s="7"/>
      <c r="MYL46" s="7"/>
      <c r="MYM46" s="7"/>
      <c r="MYN46" s="7"/>
      <c r="MYO46" s="7"/>
      <c r="MYP46" s="7"/>
      <c r="MYQ46" s="7"/>
      <c r="MYR46" s="7"/>
      <c r="MYS46" s="7"/>
      <c r="MYT46" s="7"/>
      <c r="MYU46" s="7"/>
      <c r="MYV46" s="7"/>
      <c r="MYW46" s="7"/>
      <c r="MYX46" s="7"/>
      <c r="MYY46" s="7"/>
      <c r="MYZ46" s="7"/>
      <c r="MZA46" s="7"/>
      <c r="MZB46" s="7"/>
      <c r="MZC46" s="7"/>
      <c r="MZD46" s="7"/>
      <c r="MZE46" s="7"/>
      <c r="MZF46" s="7"/>
      <c r="MZG46" s="7"/>
      <c r="MZH46" s="7"/>
      <c r="MZI46" s="7"/>
      <c r="MZJ46" s="7"/>
      <c r="MZK46" s="7"/>
      <c r="MZL46" s="7"/>
      <c r="MZM46" s="7"/>
      <c r="MZN46" s="7"/>
      <c r="MZO46" s="7"/>
      <c r="MZP46" s="7"/>
      <c r="MZQ46" s="7"/>
      <c r="MZR46" s="7"/>
      <c r="MZS46" s="7"/>
      <c r="MZT46" s="7"/>
      <c r="MZU46" s="7"/>
      <c r="MZV46" s="7"/>
      <c r="MZW46" s="7"/>
      <c r="MZX46" s="7"/>
      <c r="MZY46" s="7"/>
      <c r="MZZ46" s="7"/>
      <c r="NAA46" s="7"/>
      <c r="NAB46" s="7"/>
      <c r="NAD46" s="7"/>
      <c r="NAE46" s="7"/>
      <c r="NAF46" s="7"/>
      <c r="NAG46" s="7"/>
      <c r="NAH46" s="7"/>
      <c r="NAI46" s="7"/>
      <c r="NAJ46" s="7"/>
      <c r="NAK46" s="7"/>
      <c r="NAL46" s="7"/>
      <c r="NAM46" s="7"/>
      <c r="NAN46" s="7"/>
      <c r="NAO46" s="7"/>
      <c r="NAP46" s="7"/>
      <c r="NAQ46" s="7"/>
      <c r="NAR46" s="7"/>
      <c r="NAS46" s="7"/>
      <c r="NAT46" s="7"/>
      <c r="NAU46" s="7"/>
      <c r="NAV46" s="7"/>
      <c r="NAW46" s="7"/>
      <c r="NAX46" s="7"/>
      <c r="NAY46" s="7"/>
      <c r="NAZ46" s="7"/>
      <c r="NBA46" s="7"/>
      <c r="NBB46" s="7"/>
      <c r="NBC46" s="7"/>
      <c r="NBD46" s="7"/>
      <c r="NBE46" s="7"/>
      <c r="NBF46" s="7"/>
      <c r="NBG46" s="7"/>
      <c r="NBH46" s="7"/>
      <c r="NBI46" s="7"/>
      <c r="NBJ46" s="7"/>
      <c r="NBK46" s="7"/>
      <c r="NBL46" s="7"/>
      <c r="NBM46" s="7"/>
      <c r="NBN46" s="7"/>
      <c r="NBO46" s="7"/>
      <c r="NBP46" s="7"/>
      <c r="NBQ46" s="7"/>
      <c r="NBR46" s="7"/>
      <c r="NBS46" s="7"/>
      <c r="NBT46" s="7"/>
      <c r="NBU46" s="7"/>
      <c r="NBV46" s="7"/>
      <c r="NBW46" s="7"/>
      <c r="NBX46" s="7"/>
      <c r="NBY46" s="7"/>
      <c r="NBZ46" s="7"/>
      <c r="NCA46" s="7"/>
      <c r="NCB46" s="7"/>
      <c r="NCC46" s="7"/>
      <c r="NCD46" s="7"/>
      <c r="NCE46" s="7"/>
      <c r="NCF46" s="7"/>
      <c r="NCG46" s="7"/>
      <c r="NCH46" s="7"/>
      <c r="NCI46" s="7"/>
      <c r="NCJ46" s="7"/>
      <c r="NCK46" s="7"/>
      <c r="NCL46" s="7"/>
      <c r="NCM46" s="7"/>
      <c r="NCN46" s="7"/>
      <c r="NCO46" s="7"/>
      <c r="NCP46" s="7"/>
      <c r="NCQ46" s="7"/>
      <c r="NCR46" s="7"/>
      <c r="NCS46" s="7"/>
      <c r="NCT46" s="7"/>
      <c r="NCU46" s="7"/>
      <c r="NCV46" s="7"/>
      <c r="NCW46" s="7"/>
      <c r="NCX46" s="7"/>
      <c r="NCY46" s="7"/>
      <c r="NCZ46" s="7"/>
      <c r="NDA46" s="7"/>
      <c r="NDB46" s="7"/>
      <c r="NDC46" s="7"/>
      <c r="NDD46" s="7"/>
      <c r="NDE46" s="7"/>
      <c r="NDF46" s="7"/>
      <c r="NDG46" s="7"/>
      <c r="NDH46" s="7"/>
      <c r="NDI46" s="7"/>
      <c r="NDJ46" s="7"/>
      <c r="NDK46" s="7"/>
      <c r="NDL46" s="7"/>
      <c r="NDM46" s="7"/>
      <c r="NDN46" s="7"/>
      <c r="NDO46" s="7"/>
      <c r="NDP46" s="7"/>
      <c r="NDQ46" s="7"/>
      <c r="NDR46" s="7"/>
      <c r="NDS46" s="7"/>
      <c r="NDT46" s="7"/>
      <c r="NDU46" s="7"/>
      <c r="NDV46" s="7"/>
      <c r="NDW46" s="7"/>
      <c r="NDX46" s="7"/>
      <c r="NDY46" s="7"/>
      <c r="NDZ46" s="7"/>
      <c r="NEA46" s="7"/>
      <c r="NEB46" s="7"/>
      <c r="NEC46" s="7"/>
      <c r="NED46" s="7"/>
      <c r="NEE46" s="7"/>
      <c r="NEF46" s="7"/>
      <c r="NEG46" s="7"/>
      <c r="NEH46" s="7"/>
      <c r="NEI46" s="7"/>
      <c r="NEJ46" s="7"/>
      <c r="NEK46" s="7"/>
      <c r="NEL46" s="7"/>
      <c r="NEM46" s="7"/>
      <c r="NEN46" s="7"/>
      <c r="NEO46" s="7"/>
      <c r="NEP46" s="7"/>
      <c r="NEQ46" s="7"/>
      <c r="NER46" s="7"/>
      <c r="NES46" s="7"/>
      <c r="NET46" s="7"/>
      <c r="NEU46" s="7"/>
      <c r="NEV46" s="7"/>
      <c r="NEW46" s="7"/>
      <c r="NEX46" s="7"/>
      <c r="NEY46" s="7"/>
      <c r="NEZ46" s="7"/>
      <c r="NFA46" s="7"/>
      <c r="NFB46" s="7"/>
      <c r="NFC46" s="7"/>
      <c r="NFD46" s="7"/>
      <c r="NFE46" s="7"/>
      <c r="NFF46" s="7"/>
      <c r="NFG46" s="7"/>
      <c r="NFH46" s="7"/>
      <c r="NFI46" s="7"/>
      <c r="NFJ46" s="7"/>
      <c r="NFK46" s="7"/>
      <c r="NFL46" s="7"/>
      <c r="NFM46" s="7"/>
      <c r="NFN46" s="7"/>
      <c r="NFO46" s="7"/>
      <c r="NFP46" s="7"/>
      <c r="NFQ46" s="7"/>
      <c r="NFR46" s="7"/>
      <c r="NFS46" s="7"/>
      <c r="NFT46" s="7"/>
      <c r="NFU46" s="7"/>
      <c r="NFV46" s="7"/>
      <c r="NFW46" s="7"/>
      <c r="NFX46" s="7"/>
      <c r="NFY46" s="7"/>
      <c r="NFZ46" s="7"/>
      <c r="NGA46" s="7"/>
      <c r="NGB46" s="7"/>
      <c r="NGC46" s="7"/>
      <c r="NGD46" s="7"/>
      <c r="NGE46" s="7"/>
      <c r="NGF46" s="7"/>
      <c r="NGG46" s="7"/>
      <c r="NGH46" s="7"/>
      <c r="NGI46" s="7"/>
      <c r="NGJ46" s="7"/>
      <c r="NGK46" s="7"/>
      <c r="NGL46" s="7"/>
      <c r="NGM46" s="7"/>
      <c r="NGN46" s="7"/>
      <c r="NGO46" s="7"/>
      <c r="NGP46" s="7"/>
      <c r="NGQ46" s="7"/>
      <c r="NGR46" s="7"/>
      <c r="NGS46" s="7"/>
      <c r="NGT46" s="7"/>
      <c r="NGU46" s="7"/>
      <c r="NGV46" s="7"/>
      <c r="NGW46" s="7"/>
      <c r="NGX46" s="7"/>
      <c r="NGY46" s="7"/>
      <c r="NGZ46" s="7"/>
      <c r="NHA46" s="7"/>
      <c r="NHB46" s="7"/>
      <c r="NHC46" s="7"/>
      <c r="NHD46" s="7"/>
      <c r="NHE46" s="7"/>
      <c r="NHF46" s="7"/>
      <c r="NHG46" s="7"/>
      <c r="NHH46" s="7"/>
      <c r="NHI46" s="7"/>
      <c r="NHJ46" s="7"/>
      <c r="NHK46" s="7"/>
      <c r="NHL46" s="7"/>
      <c r="NHM46" s="7"/>
      <c r="NHN46" s="7"/>
      <c r="NHO46" s="7"/>
      <c r="NHP46" s="7"/>
      <c r="NHQ46" s="7"/>
      <c r="NHR46" s="7"/>
      <c r="NHS46" s="7"/>
      <c r="NHT46" s="7"/>
      <c r="NHU46" s="7"/>
      <c r="NHV46" s="7"/>
      <c r="NHW46" s="7"/>
      <c r="NHX46" s="7"/>
      <c r="NHY46" s="7"/>
      <c r="NHZ46" s="7"/>
      <c r="NIA46" s="7"/>
      <c r="NIB46" s="7"/>
      <c r="NIC46" s="7"/>
      <c r="NID46" s="7"/>
      <c r="NIE46" s="7"/>
      <c r="NIF46" s="7"/>
      <c r="NIG46" s="7"/>
      <c r="NIH46" s="7"/>
      <c r="NII46" s="7"/>
      <c r="NIJ46" s="7"/>
      <c r="NIK46" s="7"/>
      <c r="NIL46" s="7"/>
      <c r="NIM46" s="7"/>
      <c r="NIN46" s="7"/>
      <c r="NIO46" s="7"/>
      <c r="NIP46" s="7"/>
      <c r="NIQ46" s="7"/>
      <c r="NIR46" s="7"/>
      <c r="NIS46" s="7"/>
      <c r="NIT46" s="7"/>
      <c r="NIU46" s="7"/>
      <c r="NIV46" s="7"/>
      <c r="NIW46" s="7"/>
      <c r="NIX46" s="7"/>
      <c r="NIY46" s="7"/>
      <c r="NIZ46" s="7"/>
      <c r="NJA46" s="7"/>
      <c r="NJB46" s="7"/>
      <c r="NJC46" s="7"/>
      <c r="NJD46" s="7"/>
      <c r="NJE46" s="7"/>
      <c r="NJF46" s="7"/>
      <c r="NJG46" s="7"/>
      <c r="NJH46" s="7"/>
      <c r="NJI46" s="7"/>
      <c r="NJJ46" s="7"/>
      <c r="NJK46" s="7"/>
      <c r="NJL46" s="7"/>
      <c r="NJM46" s="7"/>
      <c r="NJN46" s="7"/>
      <c r="NJO46" s="7"/>
      <c r="NJP46" s="7"/>
      <c r="NJQ46" s="7"/>
      <c r="NJR46" s="7"/>
      <c r="NJS46" s="7"/>
      <c r="NJT46" s="7"/>
      <c r="NJU46" s="7"/>
      <c r="NJV46" s="7"/>
      <c r="NJW46" s="7"/>
      <c r="NJX46" s="7"/>
      <c r="NJZ46" s="7"/>
      <c r="NKA46" s="7"/>
      <c r="NKB46" s="7"/>
      <c r="NKC46" s="7"/>
      <c r="NKD46" s="7"/>
      <c r="NKE46" s="7"/>
      <c r="NKF46" s="7"/>
      <c r="NKG46" s="7"/>
      <c r="NKH46" s="7"/>
      <c r="NKI46" s="7"/>
      <c r="NKJ46" s="7"/>
      <c r="NKK46" s="7"/>
      <c r="NKL46" s="7"/>
      <c r="NKM46" s="7"/>
      <c r="NKN46" s="7"/>
      <c r="NKO46" s="7"/>
      <c r="NKP46" s="7"/>
      <c r="NKQ46" s="7"/>
      <c r="NKR46" s="7"/>
      <c r="NKS46" s="7"/>
      <c r="NKT46" s="7"/>
      <c r="NKU46" s="7"/>
      <c r="NKV46" s="7"/>
      <c r="NKW46" s="7"/>
      <c r="NKX46" s="7"/>
      <c r="NKY46" s="7"/>
      <c r="NKZ46" s="7"/>
      <c r="NLA46" s="7"/>
      <c r="NLB46" s="7"/>
      <c r="NLC46" s="7"/>
      <c r="NLD46" s="7"/>
      <c r="NLE46" s="7"/>
      <c r="NLF46" s="7"/>
      <c r="NLG46" s="7"/>
      <c r="NLH46" s="7"/>
      <c r="NLI46" s="7"/>
      <c r="NLJ46" s="7"/>
      <c r="NLK46" s="7"/>
      <c r="NLL46" s="7"/>
      <c r="NLM46" s="7"/>
      <c r="NLN46" s="7"/>
      <c r="NLO46" s="7"/>
      <c r="NLP46" s="7"/>
      <c r="NLQ46" s="7"/>
      <c r="NLR46" s="7"/>
      <c r="NLS46" s="7"/>
      <c r="NLT46" s="7"/>
      <c r="NLU46" s="7"/>
      <c r="NLV46" s="7"/>
      <c r="NLW46" s="7"/>
      <c r="NLX46" s="7"/>
      <c r="NLY46" s="7"/>
      <c r="NLZ46" s="7"/>
      <c r="NMA46" s="7"/>
      <c r="NMB46" s="7"/>
      <c r="NMC46" s="7"/>
      <c r="NMD46" s="7"/>
      <c r="NME46" s="7"/>
      <c r="NMF46" s="7"/>
      <c r="NMG46" s="7"/>
      <c r="NMH46" s="7"/>
      <c r="NMI46" s="7"/>
      <c r="NMJ46" s="7"/>
      <c r="NMK46" s="7"/>
      <c r="NML46" s="7"/>
      <c r="NMM46" s="7"/>
      <c r="NMN46" s="7"/>
      <c r="NMO46" s="7"/>
      <c r="NMP46" s="7"/>
      <c r="NMQ46" s="7"/>
      <c r="NMR46" s="7"/>
      <c r="NMS46" s="7"/>
      <c r="NMT46" s="7"/>
      <c r="NMU46" s="7"/>
      <c r="NMV46" s="7"/>
      <c r="NMW46" s="7"/>
      <c r="NMX46" s="7"/>
      <c r="NMY46" s="7"/>
      <c r="NMZ46" s="7"/>
      <c r="NNA46" s="7"/>
      <c r="NNB46" s="7"/>
      <c r="NNC46" s="7"/>
      <c r="NND46" s="7"/>
      <c r="NNE46" s="7"/>
      <c r="NNF46" s="7"/>
      <c r="NNG46" s="7"/>
      <c r="NNH46" s="7"/>
      <c r="NNI46" s="7"/>
      <c r="NNJ46" s="7"/>
      <c r="NNK46" s="7"/>
      <c r="NNL46" s="7"/>
      <c r="NNM46" s="7"/>
      <c r="NNN46" s="7"/>
      <c r="NNO46" s="7"/>
      <c r="NNP46" s="7"/>
      <c r="NNQ46" s="7"/>
      <c r="NNR46" s="7"/>
      <c r="NNS46" s="7"/>
      <c r="NNT46" s="7"/>
      <c r="NNU46" s="7"/>
      <c r="NNV46" s="7"/>
      <c r="NNW46" s="7"/>
      <c r="NNX46" s="7"/>
      <c r="NNY46" s="7"/>
      <c r="NNZ46" s="7"/>
      <c r="NOA46" s="7"/>
      <c r="NOB46" s="7"/>
      <c r="NOC46" s="7"/>
      <c r="NOD46" s="7"/>
      <c r="NOE46" s="7"/>
      <c r="NOF46" s="7"/>
      <c r="NOG46" s="7"/>
      <c r="NOH46" s="7"/>
      <c r="NOI46" s="7"/>
      <c r="NOJ46" s="7"/>
      <c r="NOK46" s="7"/>
      <c r="NOL46" s="7"/>
      <c r="NOM46" s="7"/>
      <c r="NON46" s="7"/>
      <c r="NOO46" s="7"/>
      <c r="NOP46" s="7"/>
      <c r="NOQ46" s="7"/>
      <c r="NOR46" s="7"/>
      <c r="NOS46" s="7"/>
      <c r="NOT46" s="7"/>
      <c r="NOU46" s="7"/>
      <c r="NOV46" s="7"/>
      <c r="NOW46" s="7"/>
      <c r="NOX46" s="7"/>
      <c r="NOY46" s="7"/>
      <c r="NOZ46" s="7"/>
      <c r="NPA46" s="7"/>
      <c r="NPB46" s="7"/>
      <c r="NPC46" s="7"/>
      <c r="NPD46" s="7"/>
      <c r="NPE46" s="7"/>
      <c r="NPF46" s="7"/>
      <c r="NPG46" s="7"/>
      <c r="NPH46" s="7"/>
      <c r="NPI46" s="7"/>
      <c r="NPJ46" s="7"/>
      <c r="NPK46" s="7"/>
      <c r="NPL46" s="7"/>
      <c r="NPM46" s="7"/>
      <c r="NPN46" s="7"/>
      <c r="NPO46" s="7"/>
      <c r="NPP46" s="7"/>
      <c r="NPQ46" s="7"/>
      <c r="NPR46" s="7"/>
      <c r="NPS46" s="7"/>
      <c r="NPT46" s="7"/>
      <c r="NPU46" s="7"/>
      <c r="NPV46" s="7"/>
      <c r="NPW46" s="7"/>
      <c r="NPX46" s="7"/>
      <c r="NPY46" s="7"/>
      <c r="NPZ46" s="7"/>
      <c r="NQA46" s="7"/>
      <c r="NQB46" s="7"/>
      <c r="NQC46" s="7"/>
      <c r="NQD46" s="7"/>
      <c r="NQE46" s="7"/>
      <c r="NQF46" s="7"/>
      <c r="NQG46" s="7"/>
      <c r="NQH46" s="7"/>
      <c r="NQI46" s="7"/>
      <c r="NQJ46" s="7"/>
      <c r="NQK46" s="7"/>
      <c r="NQL46" s="7"/>
      <c r="NQM46" s="7"/>
      <c r="NQN46" s="7"/>
      <c r="NQO46" s="7"/>
      <c r="NQP46" s="7"/>
      <c r="NQQ46" s="7"/>
      <c r="NQR46" s="7"/>
      <c r="NQS46" s="7"/>
      <c r="NQT46" s="7"/>
      <c r="NQU46" s="7"/>
      <c r="NQV46" s="7"/>
      <c r="NQW46" s="7"/>
      <c r="NQX46" s="7"/>
      <c r="NQY46" s="7"/>
      <c r="NQZ46" s="7"/>
      <c r="NRA46" s="7"/>
      <c r="NRB46" s="7"/>
      <c r="NRC46" s="7"/>
      <c r="NRD46" s="7"/>
      <c r="NRE46" s="7"/>
      <c r="NRF46" s="7"/>
      <c r="NRG46" s="7"/>
      <c r="NRH46" s="7"/>
      <c r="NRI46" s="7"/>
      <c r="NRJ46" s="7"/>
      <c r="NRK46" s="7"/>
      <c r="NRL46" s="7"/>
      <c r="NRM46" s="7"/>
      <c r="NRN46" s="7"/>
      <c r="NRO46" s="7"/>
      <c r="NRP46" s="7"/>
      <c r="NRQ46" s="7"/>
      <c r="NRR46" s="7"/>
      <c r="NRS46" s="7"/>
      <c r="NRT46" s="7"/>
      <c r="NRU46" s="7"/>
      <c r="NRV46" s="7"/>
      <c r="NRW46" s="7"/>
      <c r="NRX46" s="7"/>
      <c r="NRY46" s="7"/>
      <c r="NRZ46" s="7"/>
      <c r="NSA46" s="7"/>
      <c r="NSB46" s="7"/>
      <c r="NSC46" s="7"/>
      <c r="NSD46" s="7"/>
      <c r="NSE46" s="7"/>
      <c r="NSF46" s="7"/>
      <c r="NSG46" s="7"/>
      <c r="NSH46" s="7"/>
      <c r="NSI46" s="7"/>
      <c r="NSJ46" s="7"/>
      <c r="NSK46" s="7"/>
      <c r="NSL46" s="7"/>
      <c r="NSM46" s="7"/>
      <c r="NSN46" s="7"/>
      <c r="NSO46" s="7"/>
      <c r="NSP46" s="7"/>
      <c r="NSQ46" s="7"/>
      <c r="NSR46" s="7"/>
      <c r="NSS46" s="7"/>
      <c r="NST46" s="7"/>
      <c r="NSU46" s="7"/>
      <c r="NSV46" s="7"/>
      <c r="NSW46" s="7"/>
      <c r="NSX46" s="7"/>
      <c r="NSY46" s="7"/>
      <c r="NSZ46" s="7"/>
      <c r="NTA46" s="7"/>
      <c r="NTB46" s="7"/>
      <c r="NTC46" s="7"/>
      <c r="NTD46" s="7"/>
      <c r="NTE46" s="7"/>
      <c r="NTF46" s="7"/>
      <c r="NTG46" s="7"/>
      <c r="NTH46" s="7"/>
      <c r="NTI46" s="7"/>
      <c r="NTJ46" s="7"/>
      <c r="NTK46" s="7"/>
      <c r="NTL46" s="7"/>
      <c r="NTM46" s="7"/>
      <c r="NTN46" s="7"/>
      <c r="NTO46" s="7"/>
      <c r="NTP46" s="7"/>
      <c r="NTQ46" s="7"/>
      <c r="NTR46" s="7"/>
      <c r="NTS46" s="7"/>
      <c r="NTT46" s="7"/>
      <c r="NTV46" s="7"/>
      <c r="NTW46" s="7"/>
      <c r="NTX46" s="7"/>
      <c r="NTY46" s="7"/>
      <c r="NTZ46" s="7"/>
      <c r="NUA46" s="7"/>
      <c r="NUB46" s="7"/>
      <c r="NUC46" s="7"/>
      <c r="NUD46" s="7"/>
      <c r="NUE46" s="7"/>
      <c r="NUF46" s="7"/>
      <c r="NUG46" s="7"/>
      <c r="NUH46" s="7"/>
      <c r="NUI46" s="7"/>
      <c r="NUJ46" s="7"/>
      <c r="NUK46" s="7"/>
      <c r="NUL46" s="7"/>
      <c r="NUM46" s="7"/>
      <c r="NUN46" s="7"/>
      <c r="NUO46" s="7"/>
      <c r="NUP46" s="7"/>
      <c r="NUQ46" s="7"/>
      <c r="NUR46" s="7"/>
      <c r="NUS46" s="7"/>
      <c r="NUT46" s="7"/>
      <c r="NUU46" s="7"/>
      <c r="NUV46" s="7"/>
      <c r="NUW46" s="7"/>
      <c r="NUX46" s="7"/>
      <c r="NUY46" s="7"/>
      <c r="NUZ46" s="7"/>
      <c r="NVA46" s="7"/>
      <c r="NVB46" s="7"/>
      <c r="NVC46" s="7"/>
      <c r="NVD46" s="7"/>
      <c r="NVE46" s="7"/>
      <c r="NVF46" s="7"/>
      <c r="NVG46" s="7"/>
      <c r="NVH46" s="7"/>
      <c r="NVI46" s="7"/>
      <c r="NVJ46" s="7"/>
      <c r="NVK46" s="7"/>
      <c r="NVL46" s="7"/>
      <c r="NVM46" s="7"/>
      <c r="NVN46" s="7"/>
      <c r="NVO46" s="7"/>
      <c r="NVP46" s="7"/>
      <c r="NVQ46" s="7"/>
      <c r="NVR46" s="7"/>
      <c r="NVS46" s="7"/>
      <c r="NVT46" s="7"/>
      <c r="NVU46" s="7"/>
      <c r="NVV46" s="7"/>
      <c r="NVW46" s="7"/>
      <c r="NVX46" s="7"/>
      <c r="NVY46" s="7"/>
      <c r="NVZ46" s="7"/>
      <c r="NWA46" s="7"/>
      <c r="NWB46" s="7"/>
      <c r="NWC46" s="7"/>
      <c r="NWD46" s="7"/>
      <c r="NWE46" s="7"/>
      <c r="NWF46" s="7"/>
      <c r="NWG46" s="7"/>
      <c r="NWH46" s="7"/>
      <c r="NWI46" s="7"/>
      <c r="NWJ46" s="7"/>
      <c r="NWK46" s="7"/>
      <c r="NWL46" s="7"/>
      <c r="NWM46" s="7"/>
      <c r="NWN46" s="7"/>
      <c r="NWO46" s="7"/>
      <c r="NWP46" s="7"/>
      <c r="NWQ46" s="7"/>
      <c r="NWR46" s="7"/>
      <c r="NWS46" s="7"/>
      <c r="NWT46" s="7"/>
      <c r="NWU46" s="7"/>
      <c r="NWV46" s="7"/>
      <c r="NWW46" s="7"/>
      <c r="NWX46" s="7"/>
      <c r="NWY46" s="7"/>
      <c r="NWZ46" s="7"/>
      <c r="NXA46" s="7"/>
      <c r="NXB46" s="7"/>
      <c r="NXC46" s="7"/>
      <c r="NXD46" s="7"/>
      <c r="NXE46" s="7"/>
      <c r="NXF46" s="7"/>
      <c r="NXG46" s="7"/>
      <c r="NXH46" s="7"/>
      <c r="NXI46" s="7"/>
      <c r="NXJ46" s="7"/>
      <c r="NXK46" s="7"/>
      <c r="NXL46" s="7"/>
      <c r="NXM46" s="7"/>
      <c r="NXN46" s="7"/>
      <c r="NXO46" s="7"/>
      <c r="NXP46" s="7"/>
      <c r="NXQ46" s="7"/>
      <c r="NXR46" s="7"/>
      <c r="NXS46" s="7"/>
      <c r="NXT46" s="7"/>
      <c r="NXU46" s="7"/>
      <c r="NXV46" s="7"/>
      <c r="NXW46" s="7"/>
      <c r="NXX46" s="7"/>
      <c r="NXY46" s="7"/>
      <c r="NXZ46" s="7"/>
      <c r="NYA46" s="7"/>
      <c r="NYB46" s="7"/>
      <c r="NYC46" s="7"/>
      <c r="NYD46" s="7"/>
      <c r="NYE46" s="7"/>
      <c r="NYF46" s="7"/>
      <c r="NYG46" s="7"/>
      <c r="NYH46" s="7"/>
      <c r="NYI46" s="7"/>
      <c r="NYJ46" s="7"/>
      <c r="NYK46" s="7"/>
      <c r="NYL46" s="7"/>
      <c r="NYM46" s="7"/>
      <c r="NYN46" s="7"/>
      <c r="NYO46" s="7"/>
      <c r="NYP46" s="7"/>
      <c r="NYQ46" s="7"/>
      <c r="NYR46" s="7"/>
      <c r="NYS46" s="7"/>
      <c r="NYT46" s="7"/>
      <c r="NYU46" s="7"/>
      <c r="NYV46" s="7"/>
      <c r="NYW46" s="7"/>
      <c r="NYX46" s="7"/>
      <c r="NYY46" s="7"/>
      <c r="NYZ46" s="7"/>
      <c r="NZA46" s="7"/>
      <c r="NZB46" s="7"/>
      <c r="NZC46" s="7"/>
      <c r="NZD46" s="7"/>
      <c r="NZE46" s="7"/>
      <c r="NZF46" s="7"/>
      <c r="NZG46" s="7"/>
      <c r="NZH46" s="7"/>
      <c r="NZI46" s="7"/>
      <c r="NZJ46" s="7"/>
      <c r="NZK46" s="7"/>
      <c r="NZL46" s="7"/>
      <c r="NZM46" s="7"/>
      <c r="NZN46" s="7"/>
      <c r="NZO46" s="7"/>
      <c r="NZP46" s="7"/>
      <c r="NZQ46" s="7"/>
      <c r="NZR46" s="7"/>
      <c r="NZS46" s="7"/>
      <c r="NZT46" s="7"/>
      <c r="NZU46" s="7"/>
      <c r="NZV46" s="7"/>
      <c r="NZW46" s="7"/>
      <c r="NZX46" s="7"/>
      <c r="NZY46" s="7"/>
      <c r="NZZ46" s="7"/>
      <c r="OAA46" s="7"/>
      <c r="OAB46" s="7"/>
      <c r="OAC46" s="7"/>
      <c r="OAD46" s="7"/>
      <c r="OAE46" s="7"/>
      <c r="OAF46" s="7"/>
      <c r="OAG46" s="7"/>
      <c r="OAH46" s="7"/>
      <c r="OAI46" s="7"/>
      <c r="OAJ46" s="7"/>
      <c r="OAK46" s="7"/>
      <c r="OAL46" s="7"/>
      <c r="OAM46" s="7"/>
      <c r="OAN46" s="7"/>
      <c r="OAO46" s="7"/>
      <c r="OAP46" s="7"/>
      <c r="OAQ46" s="7"/>
      <c r="OAR46" s="7"/>
      <c r="OAS46" s="7"/>
      <c r="OAT46" s="7"/>
      <c r="OAU46" s="7"/>
      <c r="OAV46" s="7"/>
      <c r="OAW46" s="7"/>
      <c r="OAX46" s="7"/>
      <c r="OAY46" s="7"/>
      <c r="OAZ46" s="7"/>
      <c r="OBA46" s="7"/>
      <c r="OBB46" s="7"/>
      <c r="OBC46" s="7"/>
      <c r="OBD46" s="7"/>
      <c r="OBE46" s="7"/>
      <c r="OBF46" s="7"/>
      <c r="OBG46" s="7"/>
      <c r="OBH46" s="7"/>
      <c r="OBI46" s="7"/>
      <c r="OBJ46" s="7"/>
      <c r="OBK46" s="7"/>
      <c r="OBL46" s="7"/>
      <c r="OBM46" s="7"/>
      <c r="OBN46" s="7"/>
      <c r="OBO46" s="7"/>
      <c r="OBP46" s="7"/>
      <c r="OBQ46" s="7"/>
      <c r="OBR46" s="7"/>
      <c r="OBS46" s="7"/>
      <c r="OBT46" s="7"/>
      <c r="OBU46" s="7"/>
      <c r="OBV46" s="7"/>
      <c r="OBW46" s="7"/>
      <c r="OBX46" s="7"/>
      <c r="OBY46" s="7"/>
      <c r="OBZ46" s="7"/>
      <c r="OCA46" s="7"/>
      <c r="OCB46" s="7"/>
      <c r="OCC46" s="7"/>
      <c r="OCD46" s="7"/>
      <c r="OCE46" s="7"/>
      <c r="OCF46" s="7"/>
      <c r="OCG46" s="7"/>
      <c r="OCH46" s="7"/>
      <c r="OCI46" s="7"/>
      <c r="OCJ46" s="7"/>
      <c r="OCK46" s="7"/>
      <c r="OCL46" s="7"/>
      <c r="OCM46" s="7"/>
      <c r="OCN46" s="7"/>
      <c r="OCO46" s="7"/>
      <c r="OCP46" s="7"/>
      <c r="OCQ46" s="7"/>
      <c r="OCR46" s="7"/>
      <c r="OCS46" s="7"/>
      <c r="OCT46" s="7"/>
      <c r="OCU46" s="7"/>
      <c r="OCV46" s="7"/>
      <c r="OCW46" s="7"/>
      <c r="OCX46" s="7"/>
      <c r="OCY46" s="7"/>
      <c r="OCZ46" s="7"/>
      <c r="ODA46" s="7"/>
      <c r="ODB46" s="7"/>
      <c r="ODC46" s="7"/>
      <c r="ODD46" s="7"/>
      <c r="ODE46" s="7"/>
      <c r="ODF46" s="7"/>
      <c r="ODG46" s="7"/>
      <c r="ODH46" s="7"/>
      <c r="ODI46" s="7"/>
      <c r="ODJ46" s="7"/>
      <c r="ODK46" s="7"/>
      <c r="ODL46" s="7"/>
      <c r="ODM46" s="7"/>
      <c r="ODN46" s="7"/>
      <c r="ODO46" s="7"/>
      <c r="ODP46" s="7"/>
      <c r="ODR46" s="7"/>
      <c r="ODS46" s="7"/>
      <c r="ODT46" s="7"/>
      <c r="ODU46" s="7"/>
      <c r="ODV46" s="7"/>
      <c r="ODW46" s="7"/>
      <c r="ODX46" s="7"/>
      <c r="ODY46" s="7"/>
      <c r="ODZ46" s="7"/>
      <c r="OEA46" s="7"/>
      <c r="OEB46" s="7"/>
      <c r="OEC46" s="7"/>
      <c r="OED46" s="7"/>
      <c r="OEE46" s="7"/>
      <c r="OEF46" s="7"/>
      <c r="OEG46" s="7"/>
      <c r="OEH46" s="7"/>
      <c r="OEI46" s="7"/>
      <c r="OEJ46" s="7"/>
      <c r="OEK46" s="7"/>
      <c r="OEL46" s="7"/>
      <c r="OEM46" s="7"/>
      <c r="OEN46" s="7"/>
      <c r="OEO46" s="7"/>
      <c r="OEP46" s="7"/>
      <c r="OEQ46" s="7"/>
      <c r="OER46" s="7"/>
      <c r="OES46" s="7"/>
      <c r="OET46" s="7"/>
      <c r="OEU46" s="7"/>
      <c r="OEV46" s="7"/>
      <c r="OEW46" s="7"/>
      <c r="OEX46" s="7"/>
      <c r="OEY46" s="7"/>
      <c r="OEZ46" s="7"/>
      <c r="OFA46" s="7"/>
      <c r="OFB46" s="7"/>
      <c r="OFC46" s="7"/>
      <c r="OFD46" s="7"/>
      <c r="OFE46" s="7"/>
      <c r="OFF46" s="7"/>
      <c r="OFG46" s="7"/>
      <c r="OFH46" s="7"/>
      <c r="OFI46" s="7"/>
      <c r="OFJ46" s="7"/>
      <c r="OFK46" s="7"/>
      <c r="OFL46" s="7"/>
      <c r="OFM46" s="7"/>
      <c r="OFN46" s="7"/>
      <c r="OFO46" s="7"/>
      <c r="OFP46" s="7"/>
      <c r="OFQ46" s="7"/>
      <c r="OFR46" s="7"/>
      <c r="OFS46" s="7"/>
      <c r="OFT46" s="7"/>
      <c r="OFU46" s="7"/>
      <c r="OFV46" s="7"/>
      <c r="OFW46" s="7"/>
      <c r="OFX46" s="7"/>
      <c r="OFY46" s="7"/>
      <c r="OFZ46" s="7"/>
      <c r="OGA46" s="7"/>
      <c r="OGB46" s="7"/>
      <c r="OGC46" s="7"/>
      <c r="OGD46" s="7"/>
      <c r="OGE46" s="7"/>
      <c r="OGF46" s="7"/>
      <c r="OGG46" s="7"/>
      <c r="OGH46" s="7"/>
      <c r="OGI46" s="7"/>
      <c r="OGJ46" s="7"/>
      <c r="OGK46" s="7"/>
      <c r="OGL46" s="7"/>
      <c r="OGM46" s="7"/>
      <c r="OGN46" s="7"/>
      <c r="OGO46" s="7"/>
      <c r="OGP46" s="7"/>
      <c r="OGQ46" s="7"/>
      <c r="OGR46" s="7"/>
      <c r="OGS46" s="7"/>
      <c r="OGT46" s="7"/>
      <c r="OGU46" s="7"/>
      <c r="OGV46" s="7"/>
      <c r="OGW46" s="7"/>
      <c r="OGX46" s="7"/>
      <c r="OGY46" s="7"/>
      <c r="OGZ46" s="7"/>
      <c r="OHA46" s="7"/>
      <c r="OHB46" s="7"/>
      <c r="OHC46" s="7"/>
      <c r="OHD46" s="7"/>
      <c r="OHE46" s="7"/>
      <c r="OHF46" s="7"/>
      <c r="OHG46" s="7"/>
      <c r="OHH46" s="7"/>
      <c r="OHI46" s="7"/>
      <c r="OHJ46" s="7"/>
      <c r="OHK46" s="7"/>
      <c r="OHL46" s="7"/>
      <c r="OHM46" s="7"/>
      <c r="OHN46" s="7"/>
      <c r="OHO46" s="7"/>
      <c r="OHP46" s="7"/>
      <c r="OHQ46" s="7"/>
      <c r="OHR46" s="7"/>
      <c r="OHS46" s="7"/>
      <c r="OHT46" s="7"/>
      <c r="OHU46" s="7"/>
      <c r="OHV46" s="7"/>
      <c r="OHW46" s="7"/>
      <c r="OHX46" s="7"/>
      <c r="OHY46" s="7"/>
      <c r="OHZ46" s="7"/>
      <c r="OIA46" s="7"/>
      <c r="OIB46" s="7"/>
      <c r="OIC46" s="7"/>
      <c r="OID46" s="7"/>
      <c r="OIE46" s="7"/>
      <c r="OIF46" s="7"/>
      <c r="OIG46" s="7"/>
      <c r="OIH46" s="7"/>
      <c r="OII46" s="7"/>
      <c r="OIJ46" s="7"/>
      <c r="OIK46" s="7"/>
      <c r="OIL46" s="7"/>
      <c r="OIM46" s="7"/>
      <c r="OIN46" s="7"/>
      <c r="OIO46" s="7"/>
      <c r="OIP46" s="7"/>
      <c r="OIQ46" s="7"/>
      <c r="OIR46" s="7"/>
      <c r="OIS46" s="7"/>
      <c r="OIT46" s="7"/>
      <c r="OIU46" s="7"/>
      <c r="OIV46" s="7"/>
      <c r="OIW46" s="7"/>
      <c r="OIX46" s="7"/>
      <c r="OIY46" s="7"/>
      <c r="OIZ46" s="7"/>
      <c r="OJA46" s="7"/>
      <c r="OJB46" s="7"/>
      <c r="OJC46" s="7"/>
      <c r="OJD46" s="7"/>
      <c r="OJE46" s="7"/>
      <c r="OJF46" s="7"/>
      <c r="OJG46" s="7"/>
      <c r="OJH46" s="7"/>
      <c r="OJI46" s="7"/>
      <c r="OJJ46" s="7"/>
      <c r="OJK46" s="7"/>
      <c r="OJL46" s="7"/>
      <c r="OJM46" s="7"/>
      <c r="OJN46" s="7"/>
      <c r="OJO46" s="7"/>
      <c r="OJP46" s="7"/>
      <c r="OJQ46" s="7"/>
      <c r="OJR46" s="7"/>
      <c r="OJS46" s="7"/>
      <c r="OJT46" s="7"/>
      <c r="OJU46" s="7"/>
      <c r="OJV46" s="7"/>
      <c r="OJW46" s="7"/>
      <c r="OJX46" s="7"/>
      <c r="OJY46" s="7"/>
      <c r="OJZ46" s="7"/>
      <c r="OKA46" s="7"/>
      <c r="OKB46" s="7"/>
      <c r="OKC46" s="7"/>
      <c r="OKD46" s="7"/>
      <c r="OKE46" s="7"/>
      <c r="OKF46" s="7"/>
      <c r="OKG46" s="7"/>
      <c r="OKH46" s="7"/>
      <c r="OKI46" s="7"/>
      <c r="OKJ46" s="7"/>
      <c r="OKK46" s="7"/>
      <c r="OKL46" s="7"/>
      <c r="OKM46" s="7"/>
      <c r="OKN46" s="7"/>
      <c r="OKO46" s="7"/>
      <c r="OKP46" s="7"/>
      <c r="OKQ46" s="7"/>
      <c r="OKR46" s="7"/>
      <c r="OKS46" s="7"/>
      <c r="OKT46" s="7"/>
      <c r="OKU46" s="7"/>
      <c r="OKV46" s="7"/>
      <c r="OKW46" s="7"/>
      <c r="OKX46" s="7"/>
      <c r="OKY46" s="7"/>
      <c r="OKZ46" s="7"/>
      <c r="OLA46" s="7"/>
      <c r="OLB46" s="7"/>
      <c r="OLC46" s="7"/>
      <c r="OLD46" s="7"/>
      <c r="OLE46" s="7"/>
      <c r="OLF46" s="7"/>
      <c r="OLG46" s="7"/>
      <c r="OLH46" s="7"/>
      <c r="OLI46" s="7"/>
      <c r="OLJ46" s="7"/>
      <c r="OLK46" s="7"/>
      <c r="OLL46" s="7"/>
      <c r="OLM46" s="7"/>
      <c r="OLN46" s="7"/>
      <c r="OLO46" s="7"/>
      <c r="OLP46" s="7"/>
      <c r="OLQ46" s="7"/>
      <c r="OLR46" s="7"/>
      <c r="OLS46" s="7"/>
      <c r="OLT46" s="7"/>
      <c r="OLU46" s="7"/>
      <c r="OLV46" s="7"/>
      <c r="OLW46" s="7"/>
      <c r="OLX46" s="7"/>
      <c r="OLY46" s="7"/>
      <c r="OLZ46" s="7"/>
      <c r="OMA46" s="7"/>
      <c r="OMB46" s="7"/>
      <c r="OMC46" s="7"/>
      <c r="OMD46" s="7"/>
      <c r="OME46" s="7"/>
      <c r="OMF46" s="7"/>
      <c r="OMG46" s="7"/>
      <c r="OMH46" s="7"/>
      <c r="OMI46" s="7"/>
      <c r="OMJ46" s="7"/>
      <c r="OMK46" s="7"/>
      <c r="OML46" s="7"/>
      <c r="OMM46" s="7"/>
      <c r="OMN46" s="7"/>
      <c r="OMO46" s="7"/>
      <c r="OMP46" s="7"/>
      <c r="OMQ46" s="7"/>
      <c r="OMR46" s="7"/>
      <c r="OMS46" s="7"/>
      <c r="OMT46" s="7"/>
      <c r="OMU46" s="7"/>
      <c r="OMV46" s="7"/>
      <c r="OMW46" s="7"/>
      <c r="OMX46" s="7"/>
      <c r="OMY46" s="7"/>
      <c r="OMZ46" s="7"/>
      <c r="ONA46" s="7"/>
      <c r="ONB46" s="7"/>
      <c r="ONC46" s="7"/>
      <c r="OND46" s="7"/>
      <c r="ONE46" s="7"/>
      <c r="ONF46" s="7"/>
      <c r="ONG46" s="7"/>
      <c r="ONH46" s="7"/>
      <c r="ONI46" s="7"/>
      <c r="ONJ46" s="7"/>
      <c r="ONK46" s="7"/>
      <c r="ONL46" s="7"/>
      <c r="ONN46" s="7"/>
      <c r="ONO46" s="7"/>
      <c r="ONP46" s="7"/>
      <c r="ONQ46" s="7"/>
      <c r="ONR46" s="7"/>
      <c r="ONS46" s="7"/>
      <c r="ONT46" s="7"/>
      <c r="ONU46" s="7"/>
      <c r="ONV46" s="7"/>
      <c r="ONW46" s="7"/>
      <c r="ONX46" s="7"/>
      <c r="ONY46" s="7"/>
      <c r="ONZ46" s="7"/>
      <c r="OOA46" s="7"/>
      <c r="OOB46" s="7"/>
      <c r="OOC46" s="7"/>
      <c r="OOD46" s="7"/>
      <c r="OOE46" s="7"/>
      <c r="OOF46" s="7"/>
      <c r="OOG46" s="7"/>
      <c r="OOH46" s="7"/>
      <c r="OOI46" s="7"/>
      <c r="OOJ46" s="7"/>
      <c r="OOK46" s="7"/>
      <c r="OOL46" s="7"/>
      <c r="OOM46" s="7"/>
      <c r="OON46" s="7"/>
      <c r="OOO46" s="7"/>
      <c r="OOP46" s="7"/>
      <c r="OOQ46" s="7"/>
      <c r="OOR46" s="7"/>
      <c r="OOS46" s="7"/>
      <c r="OOT46" s="7"/>
      <c r="OOU46" s="7"/>
      <c r="OOV46" s="7"/>
      <c r="OOW46" s="7"/>
      <c r="OOX46" s="7"/>
      <c r="OOY46" s="7"/>
      <c r="OOZ46" s="7"/>
      <c r="OPA46" s="7"/>
      <c r="OPB46" s="7"/>
      <c r="OPC46" s="7"/>
      <c r="OPD46" s="7"/>
      <c r="OPE46" s="7"/>
      <c r="OPF46" s="7"/>
      <c r="OPG46" s="7"/>
      <c r="OPH46" s="7"/>
      <c r="OPI46" s="7"/>
      <c r="OPJ46" s="7"/>
      <c r="OPK46" s="7"/>
      <c r="OPL46" s="7"/>
      <c r="OPM46" s="7"/>
      <c r="OPN46" s="7"/>
      <c r="OPO46" s="7"/>
      <c r="OPP46" s="7"/>
      <c r="OPQ46" s="7"/>
      <c r="OPR46" s="7"/>
      <c r="OPS46" s="7"/>
      <c r="OPT46" s="7"/>
      <c r="OPU46" s="7"/>
      <c r="OPV46" s="7"/>
      <c r="OPW46" s="7"/>
      <c r="OPX46" s="7"/>
      <c r="OPY46" s="7"/>
      <c r="OPZ46" s="7"/>
      <c r="OQA46" s="7"/>
      <c r="OQB46" s="7"/>
      <c r="OQC46" s="7"/>
      <c r="OQD46" s="7"/>
      <c r="OQE46" s="7"/>
      <c r="OQF46" s="7"/>
      <c r="OQG46" s="7"/>
      <c r="OQH46" s="7"/>
      <c r="OQI46" s="7"/>
      <c r="OQJ46" s="7"/>
      <c r="OQK46" s="7"/>
      <c r="OQL46" s="7"/>
      <c r="OQM46" s="7"/>
      <c r="OQN46" s="7"/>
      <c r="OQO46" s="7"/>
      <c r="OQP46" s="7"/>
      <c r="OQQ46" s="7"/>
      <c r="OQR46" s="7"/>
      <c r="OQS46" s="7"/>
      <c r="OQT46" s="7"/>
      <c r="OQU46" s="7"/>
      <c r="OQV46" s="7"/>
      <c r="OQW46" s="7"/>
      <c r="OQX46" s="7"/>
      <c r="OQY46" s="7"/>
      <c r="OQZ46" s="7"/>
      <c r="ORA46" s="7"/>
      <c r="ORB46" s="7"/>
      <c r="ORC46" s="7"/>
      <c r="ORD46" s="7"/>
      <c r="ORE46" s="7"/>
      <c r="ORF46" s="7"/>
      <c r="ORG46" s="7"/>
      <c r="ORH46" s="7"/>
      <c r="ORI46" s="7"/>
      <c r="ORJ46" s="7"/>
      <c r="ORK46" s="7"/>
      <c r="ORL46" s="7"/>
      <c r="ORM46" s="7"/>
      <c r="ORN46" s="7"/>
      <c r="ORO46" s="7"/>
      <c r="ORP46" s="7"/>
      <c r="ORQ46" s="7"/>
      <c r="ORR46" s="7"/>
      <c r="ORS46" s="7"/>
      <c r="ORT46" s="7"/>
      <c r="ORU46" s="7"/>
      <c r="ORV46" s="7"/>
      <c r="ORW46" s="7"/>
      <c r="ORX46" s="7"/>
      <c r="ORY46" s="7"/>
      <c r="ORZ46" s="7"/>
      <c r="OSA46" s="7"/>
      <c r="OSB46" s="7"/>
      <c r="OSC46" s="7"/>
      <c r="OSD46" s="7"/>
      <c r="OSE46" s="7"/>
      <c r="OSF46" s="7"/>
      <c r="OSG46" s="7"/>
      <c r="OSH46" s="7"/>
      <c r="OSI46" s="7"/>
      <c r="OSJ46" s="7"/>
      <c r="OSK46" s="7"/>
      <c r="OSL46" s="7"/>
      <c r="OSM46" s="7"/>
      <c r="OSN46" s="7"/>
      <c r="OSO46" s="7"/>
      <c r="OSP46" s="7"/>
      <c r="OSQ46" s="7"/>
      <c r="OSR46" s="7"/>
      <c r="OSS46" s="7"/>
      <c r="OST46" s="7"/>
      <c r="OSU46" s="7"/>
      <c r="OSV46" s="7"/>
      <c r="OSW46" s="7"/>
      <c r="OSX46" s="7"/>
      <c r="OSY46" s="7"/>
      <c r="OSZ46" s="7"/>
      <c r="OTA46" s="7"/>
      <c r="OTB46" s="7"/>
      <c r="OTC46" s="7"/>
      <c r="OTD46" s="7"/>
      <c r="OTE46" s="7"/>
      <c r="OTF46" s="7"/>
      <c r="OTG46" s="7"/>
      <c r="OTH46" s="7"/>
      <c r="OTI46" s="7"/>
      <c r="OTJ46" s="7"/>
      <c r="OTK46" s="7"/>
      <c r="OTL46" s="7"/>
      <c r="OTM46" s="7"/>
      <c r="OTN46" s="7"/>
      <c r="OTO46" s="7"/>
      <c r="OTP46" s="7"/>
      <c r="OTQ46" s="7"/>
      <c r="OTR46" s="7"/>
      <c r="OTS46" s="7"/>
      <c r="OTT46" s="7"/>
      <c r="OTU46" s="7"/>
      <c r="OTV46" s="7"/>
      <c r="OTW46" s="7"/>
      <c r="OTX46" s="7"/>
      <c r="OTY46" s="7"/>
      <c r="OTZ46" s="7"/>
      <c r="OUA46" s="7"/>
      <c r="OUB46" s="7"/>
      <c r="OUC46" s="7"/>
      <c r="OUD46" s="7"/>
      <c r="OUE46" s="7"/>
      <c r="OUF46" s="7"/>
      <c r="OUG46" s="7"/>
      <c r="OUH46" s="7"/>
      <c r="OUI46" s="7"/>
      <c r="OUJ46" s="7"/>
      <c r="OUK46" s="7"/>
      <c r="OUL46" s="7"/>
      <c r="OUM46" s="7"/>
      <c r="OUN46" s="7"/>
      <c r="OUO46" s="7"/>
      <c r="OUP46" s="7"/>
      <c r="OUQ46" s="7"/>
      <c r="OUR46" s="7"/>
      <c r="OUS46" s="7"/>
      <c r="OUT46" s="7"/>
      <c r="OUU46" s="7"/>
      <c r="OUV46" s="7"/>
      <c r="OUW46" s="7"/>
      <c r="OUX46" s="7"/>
      <c r="OUY46" s="7"/>
      <c r="OUZ46" s="7"/>
      <c r="OVA46" s="7"/>
      <c r="OVB46" s="7"/>
      <c r="OVC46" s="7"/>
      <c r="OVD46" s="7"/>
      <c r="OVE46" s="7"/>
      <c r="OVF46" s="7"/>
      <c r="OVG46" s="7"/>
      <c r="OVH46" s="7"/>
      <c r="OVI46" s="7"/>
      <c r="OVJ46" s="7"/>
      <c r="OVK46" s="7"/>
      <c r="OVL46" s="7"/>
      <c r="OVM46" s="7"/>
      <c r="OVN46" s="7"/>
      <c r="OVO46" s="7"/>
      <c r="OVP46" s="7"/>
      <c r="OVQ46" s="7"/>
      <c r="OVR46" s="7"/>
      <c r="OVS46" s="7"/>
      <c r="OVT46" s="7"/>
      <c r="OVU46" s="7"/>
      <c r="OVV46" s="7"/>
      <c r="OVW46" s="7"/>
      <c r="OVX46" s="7"/>
      <c r="OVY46" s="7"/>
      <c r="OVZ46" s="7"/>
      <c r="OWA46" s="7"/>
      <c r="OWB46" s="7"/>
      <c r="OWC46" s="7"/>
      <c r="OWD46" s="7"/>
      <c r="OWE46" s="7"/>
      <c r="OWF46" s="7"/>
      <c r="OWG46" s="7"/>
      <c r="OWH46" s="7"/>
      <c r="OWI46" s="7"/>
      <c r="OWJ46" s="7"/>
      <c r="OWK46" s="7"/>
      <c r="OWL46" s="7"/>
      <c r="OWM46" s="7"/>
      <c r="OWN46" s="7"/>
      <c r="OWO46" s="7"/>
      <c r="OWP46" s="7"/>
      <c r="OWQ46" s="7"/>
      <c r="OWR46" s="7"/>
      <c r="OWS46" s="7"/>
      <c r="OWT46" s="7"/>
      <c r="OWU46" s="7"/>
      <c r="OWV46" s="7"/>
      <c r="OWW46" s="7"/>
      <c r="OWX46" s="7"/>
      <c r="OWY46" s="7"/>
      <c r="OWZ46" s="7"/>
      <c r="OXA46" s="7"/>
      <c r="OXB46" s="7"/>
      <c r="OXC46" s="7"/>
      <c r="OXD46" s="7"/>
      <c r="OXE46" s="7"/>
      <c r="OXF46" s="7"/>
      <c r="OXG46" s="7"/>
      <c r="OXH46" s="7"/>
      <c r="OXJ46" s="7"/>
      <c r="OXK46" s="7"/>
      <c r="OXL46" s="7"/>
      <c r="OXM46" s="7"/>
      <c r="OXN46" s="7"/>
      <c r="OXO46" s="7"/>
      <c r="OXP46" s="7"/>
      <c r="OXQ46" s="7"/>
      <c r="OXR46" s="7"/>
      <c r="OXS46" s="7"/>
      <c r="OXT46" s="7"/>
      <c r="OXU46" s="7"/>
      <c r="OXV46" s="7"/>
      <c r="OXW46" s="7"/>
      <c r="OXX46" s="7"/>
      <c r="OXY46" s="7"/>
      <c r="OXZ46" s="7"/>
      <c r="OYA46" s="7"/>
      <c r="OYB46" s="7"/>
      <c r="OYC46" s="7"/>
      <c r="OYD46" s="7"/>
      <c r="OYE46" s="7"/>
      <c r="OYF46" s="7"/>
      <c r="OYG46" s="7"/>
      <c r="OYH46" s="7"/>
      <c r="OYI46" s="7"/>
      <c r="OYJ46" s="7"/>
      <c r="OYK46" s="7"/>
      <c r="OYL46" s="7"/>
      <c r="OYM46" s="7"/>
      <c r="OYN46" s="7"/>
      <c r="OYO46" s="7"/>
      <c r="OYP46" s="7"/>
      <c r="OYQ46" s="7"/>
      <c r="OYR46" s="7"/>
      <c r="OYS46" s="7"/>
      <c r="OYT46" s="7"/>
      <c r="OYU46" s="7"/>
      <c r="OYV46" s="7"/>
      <c r="OYW46" s="7"/>
      <c r="OYX46" s="7"/>
      <c r="OYY46" s="7"/>
      <c r="OYZ46" s="7"/>
      <c r="OZA46" s="7"/>
      <c r="OZB46" s="7"/>
      <c r="OZC46" s="7"/>
      <c r="OZD46" s="7"/>
      <c r="OZE46" s="7"/>
      <c r="OZF46" s="7"/>
      <c r="OZG46" s="7"/>
      <c r="OZH46" s="7"/>
      <c r="OZI46" s="7"/>
      <c r="OZJ46" s="7"/>
      <c r="OZK46" s="7"/>
      <c r="OZL46" s="7"/>
      <c r="OZM46" s="7"/>
      <c r="OZN46" s="7"/>
      <c r="OZO46" s="7"/>
      <c r="OZP46" s="7"/>
      <c r="OZQ46" s="7"/>
      <c r="OZR46" s="7"/>
      <c r="OZS46" s="7"/>
      <c r="OZT46" s="7"/>
      <c r="OZU46" s="7"/>
      <c r="OZV46" s="7"/>
      <c r="OZW46" s="7"/>
      <c r="OZX46" s="7"/>
      <c r="OZY46" s="7"/>
      <c r="OZZ46" s="7"/>
      <c r="PAA46" s="7"/>
      <c r="PAB46" s="7"/>
      <c r="PAC46" s="7"/>
      <c r="PAD46" s="7"/>
      <c r="PAE46" s="7"/>
      <c r="PAF46" s="7"/>
      <c r="PAG46" s="7"/>
      <c r="PAH46" s="7"/>
      <c r="PAI46" s="7"/>
      <c r="PAJ46" s="7"/>
      <c r="PAK46" s="7"/>
      <c r="PAL46" s="7"/>
      <c r="PAM46" s="7"/>
      <c r="PAN46" s="7"/>
      <c r="PAO46" s="7"/>
      <c r="PAP46" s="7"/>
      <c r="PAQ46" s="7"/>
      <c r="PAR46" s="7"/>
      <c r="PAS46" s="7"/>
      <c r="PAT46" s="7"/>
      <c r="PAU46" s="7"/>
      <c r="PAV46" s="7"/>
      <c r="PAW46" s="7"/>
      <c r="PAX46" s="7"/>
      <c r="PAY46" s="7"/>
      <c r="PAZ46" s="7"/>
      <c r="PBA46" s="7"/>
      <c r="PBB46" s="7"/>
      <c r="PBC46" s="7"/>
      <c r="PBD46" s="7"/>
      <c r="PBE46" s="7"/>
      <c r="PBF46" s="7"/>
      <c r="PBG46" s="7"/>
      <c r="PBH46" s="7"/>
      <c r="PBI46" s="7"/>
      <c r="PBJ46" s="7"/>
      <c r="PBK46" s="7"/>
      <c r="PBL46" s="7"/>
      <c r="PBM46" s="7"/>
      <c r="PBN46" s="7"/>
      <c r="PBO46" s="7"/>
      <c r="PBP46" s="7"/>
      <c r="PBQ46" s="7"/>
      <c r="PBR46" s="7"/>
      <c r="PBS46" s="7"/>
      <c r="PBT46" s="7"/>
      <c r="PBU46" s="7"/>
      <c r="PBV46" s="7"/>
      <c r="PBW46" s="7"/>
      <c r="PBX46" s="7"/>
      <c r="PBY46" s="7"/>
      <c r="PBZ46" s="7"/>
      <c r="PCA46" s="7"/>
      <c r="PCB46" s="7"/>
      <c r="PCC46" s="7"/>
      <c r="PCD46" s="7"/>
      <c r="PCE46" s="7"/>
      <c r="PCF46" s="7"/>
      <c r="PCG46" s="7"/>
      <c r="PCH46" s="7"/>
      <c r="PCI46" s="7"/>
      <c r="PCJ46" s="7"/>
      <c r="PCK46" s="7"/>
      <c r="PCL46" s="7"/>
      <c r="PCM46" s="7"/>
      <c r="PCN46" s="7"/>
      <c r="PCO46" s="7"/>
      <c r="PCP46" s="7"/>
      <c r="PCQ46" s="7"/>
      <c r="PCR46" s="7"/>
      <c r="PCS46" s="7"/>
      <c r="PCT46" s="7"/>
      <c r="PCU46" s="7"/>
      <c r="PCV46" s="7"/>
      <c r="PCW46" s="7"/>
      <c r="PCX46" s="7"/>
      <c r="PCY46" s="7"/>
      <c r="PCZ46" s="7"/>
      <c r="PDA46" s="7"/>
      <c r="PDB46" s="7"/>
      <c r="PDC46" s="7"/>
      <c r="PDD46" s="7"/>
      <c r="PDE46" s="7"/>
      <c r="PDF46" s="7"/>
      <c r="PDG46" s="7"/>
      <c r="PDH46" s="7"/>
      <c r="PDI46" s="7"/>
      <c r="PDJ46" s="7"/>
      <c r="PDK46" s="7"/>
      <c r="PDL46" s="7"/>
      <c r="PDM46" s="7"/>
      <c r="PDN46" s="7"/>
      <c r="PDO46" s="7"/>
      <c r="PDP46" s="7"/>
      <c r="PDQ46" s="7"/>
      <c r="PDR46" s="7"/>
      <c r="PDS46" s="7"/>
      <c r="PDT46" s="7"/>
      <c r="PDU46" s="7"/>
      <c r="PDV46" s="7"/>
      <c r="PDW46" s="7"/>
      <c r="PDX46" s="7"/>
      <c r="PDY46" s="7"/>
      <c r="PDZ46" s="7"/>
      <c r="PEA46" s="7"/>
      <c r="PEB46" s="7"/>
      <c r="PEC46" s="7"/>
      <c r="PED46" s="7"/>
      <c r="PEE46" s="7"/>
      <c r="PEF46" s="7"/>
      <c r="PEG46" s="7"/>
      <c r="PEH46" s="7"/>
      <c r="PEI46" s="7"/>
      <c r="PEJ46" s="7"/>
      <c r="PEK46" s="7"/>
      <c r="PEL46" s="7"/>
      <c r="PEM46" s="7"/>
      <c r="PEN46" s="7"/>
      <c r="PEO46" s="7"/>
      <c r="PEP46" s="7"/>
      <c r="PEQ46" s="7"/>
      <c r="PER46" s="7"/>
      <c r="PES46" s="7"/>
      <c r="PET46" s="7"/>
      <c r="PEU46" s="7"/>
      <c r="PEV46" s="7"/>
      <c r="PEW46" s="7"/>
      <c r="PEX46" s="7"/>
      <c r="PEY46" s="7"/>
      <c r="PEZ46" s="7"/>
      <c r="PFA46" s="7"/>
      <c r="PFB46" s="7"/>
      <c r="PFC46" s="7"/>
      <c r="PFD46" s="7"/>
      <c r="PFE46" s="7"/>
      <c r="PFF46" s="7"/>
      <c r="PFG46" s="7"/>
      <c r="PFH46" s="7"/>
      <c r="PFI46" s="7"/>
      <c r="PFJ46" s="7"/>
      <c r="PFK46" s="7"/>
      <c r="PFL46" s="7"/>
      <c r="PFM46" s="7"/>
      <c r="PFN46" s="7"/>
      <c r="PFO46" s="7"/>
      <c r="PFP46" s="7"/>
      <c r="PFQ46" s="7"/>
      <c r="PFR46" s="7"/>
      <c r="PFS46" s="7"/>
      <c r="PFT46" s="7"/>
      <c r="PFU46" s="7"/>
      <c r="PFV46" s="7"/>
      <c r="PFW46" s="7"/>
      <c r="PFX46" s="7"/>
      <c r="PFY46" s="7"/>
      <c r="PFZ46" s="7"/>
      <c r="PGA46" s="7"/>
      <c r="PGB46" s="7"/>
      <c r="PGC46" s="7"/>
      <c r="PGD46" s="7"/>
      <c r="PGE46" s="7"/>
      <c r="PGF46" s="7"/>
      <c r="PGG46" s="7"/>
      <c r="PGH46" s="7"/>
      <c r="PGI46" s="7"/>
      <c r="PGJ46" s="7"/>
      <c r="PGK46" s="7"/>
      <c r="PGL46" s="7"/>
      <c r="PGM46" s="7"/>
      <c r="PGN46" s="7"/>
      <c r="PGO46" s="7"/>
      <c r="PGP46" s="7"/>
      <c r="PGQ46" s="7"/>
      <c r="PGR46" s="7"/>
      <c r="PGS46" s="7"/>
      <c r="PGT46" s="7"/>
      <c r="PGU46" s="7"/>
      <c r="PGV46" s="7"/>
      <c r="PGW46" s="7"/>
      <c r="PGX46" s="7"/>
      <c r="PGY46" s="7"/>
      <c r="PGZ46" s="7"/>
      <c r="PHA46" s="7"/>
      <c r="PHB46" s="7"/>
      <c r="PHC46" s="7"/>
      <c r="PHD46" s="7"/>
      <c r="PHF46" s="7"/>
      <c r="PHG46" s="7"/>
      <c r="PHH46" s="7"/>
      <c r="PHI46" s="7"/>
      <c r="PHJ46" s="7"/>
      <c r="PHK46" s="7"/>
      <c r="PHL46" s="7"/>
      <c r="PHM46" s="7"/>
      <c r="PHN46" s="7"/>
      <c r="PHO46" s="7"/>
      <c r="PHP46" s="7"/>
      <c r="PHQ46" s="7"/>
      <c r="PHR46" s="7"/>
      <c r="PHS46" s="7"/>
      <c r="PHT46" s="7"/>
      <c r="PHU46" s="7"/>
      <c r="PHV46" s="7"/>
      <c r="PHW46" s="7"/>
      <c r="PHX46" s="7"/>
      <c r="PHY46" s="7"/>
      <c r="PHZ46" s="7"/>
      <c r="PIA46" s="7"/>
      <c r="PIB46" s="7"/>
      <c r="PIC46" s="7"/>
      <c r="PID46" s="7"/>
      <c r="PIE46" s="7"/>
      <c r="PIF46" s="7"/>
      <c r="PIG46" s="7"/>
      <c r="PIH46" s="7"/>
      <c r="PII46" s="7"/>
      <c r="PIJ46" s="7"/>
      <c r="PIK46" s="7"/>
      <c r="PIL46" s="7"/>
      <c r="PIM46" s="7"/>
      <c r="PIN46" s="7"/>
      <c r="PIO46" s="7"/>
      <c r="PIP46" s="7"/>
      <c r="PIQ46" s="7"/>
      <c r="PIR46" s="7"/>
      <c r="PIS46" s="7"/>
      <c r="PIT46" s="7"/>
      <c r="PIU46" s="7"/>
      <c r="PIV46" s="7"/>
      <c r="PIW46" s="7"/>
      <c r="PIX46" s="7"/>
      <c r="PIY46" s="7"/>
      <c r="PIZ46" s="7"/>
      <c r="PJA46" s="7"/>
      <c r="PJB46" s="7"/>
      <c r="PJC46" s="7"/>
      <c r="PJD46" s="7"/>
      <c r="PJE46" s="7"/>
      <c r="PJF46" s="7"/>
      <c r="PJG46" s="7"/>
      <c r="PJH46" s="7"/>
      <c r="PJI46" s="7"/>
      <c r="PJJ46" s="7"/>
      <c r="PJK46" s="7"/>
      <c r="PJL46" s="7"/>
      <c r="PJM46" s="7"/>
      <c r="PJN46" s="7"/>
      <c r="PJO46" s="7"/>
      <c r="PJP46" s="7"/>
      <c r="PJQ46" s="7"/>
      <c r="PJR46" s="7"/>
      <c r="PJS46" s="7"/>
      <c r="PJT46" s="7"/>
      <c r="PJU46" s="7"/>
      <c r="PJV46" s="7"/>
      <c r="PJW46" s="7"/>
      <c r="PJX46" s="7"/>
      <c r="PJY46" s="7"/>
      <c r="PJZ46" s="7"/>
      <c r="PKA46" s="7"/>
      <c r="PKB46" s="7"/>
      <c r="PKC46" s="7"/>
      <c r="PKD46" s="7"/>
      <c r="PKE46" s="7"/>
      <c r="PKF46" s="7"/>
      <c r="PKG46" s="7"/>
      <c r="PKH46" s="7"/>
      <c r="PKI46" s="7"/>
      <c r="PKJ46" s="7"/>
      <c r="PKK46" s="7"/>
      <c r="PKL46" s="7"/>
      <c r="PKM46" s="7"/>
      <c r="PKN46" s="7"/>
      <c r="PKO46" s="7"/>
      <c r="PKP46" s="7"/>
      <c r="PKQ46" s="7"/>
      <c r="PKR46" s="7"/>
      <c r="PKS46" s="7"/>
      <c r="PKT46" s="7"/>
      <c r="PKU46" s="7"/>
      <c r="PKV46" s="7"/>
      <c r="PKW46" s="7"/>
      <c r="PKX46" s="7"/>
      <c r="PKY46" s="7"/>
      <c r="PKZ46" s="7"/>
      <c r="PLA46" s="7"/>
      <c r="PLB46" s="7"/>
      <c r="PLC46" s="7"/>
      <c r="PLD46" s="7"/>
      <c r="PLE46" s="7"/>
      <c r="PLF46" s="7"/>
      <c r="PLG46" s="7"/>
      <c r="PLH46" s="7"/>
      <c r="PLI46" s="7"/>
      <c r="PLJ46" s="7"/>
      <c r="PLK46" s="7"/>
      <c r="PLL46" s="7"/>
      <c r="PLM46" s="7"/>
      <c r="PLN46" s="7"/>
      <c r="PLO46" s="7"/>
      <c r="PLP46" s="7"/>
      <c r="PLQ46" s="7"/>
      <c r="PLR46" s="7"/>
      <c r="PLS46" s="7"/>
      <c r="PLT46" s="7"/>
      <c r="PLU46" s="7"/>
      <c r="PLV46" s="7"/>
      <c r="PLW46" s="7"/>
      <c r="PLX46" s="7"/>
      <c r="PLY46" s="7"/>
      <c r="PLZ46" s="7"/>
      <c r="PMA46" s="7"/>
      <c r="PMB46" s="7"/>
      <c r="PMC46" s="7"/>
      <c r="PMD46" s="7"/>
      <c r="PME46" s="7"/>
      <c r="PMF46" s="7"/>
      <c r="PMG46" s="7"/>
      <c r="PMH46" s="7"/>
      <c r="PMI46" s="7"/>
      <c r="PMJ46" s="7"/>
      <c r="PMK46" s="7"/>
      <c r="PML46" s="7"/>
      <c r="PMM46" s="7"/>
      <c r="PMN46" s="7"/>
      <c r="PMO46" s="7"/>
      <c r="PMP46" s="7"/>
      <c r="PMQ46" s="7"/>
      <c r="PMR46" s="7"/>
      <c r="PMS46" s="7"/>
      <c r="PMT46" s="7"/>
      <c r="PMU46" s="7"/>
      <c r="PMV46" s="7"/>
      <c r="PMW46" s="7"/>
      <c r="PMX46" s="7"/>
      <c r="PMY46" s="7"/>
      <c r="PMZ46" s="7"/>
      <c r="PNA46" s="7"/>
      <c r="PNB46" s="7"/>
      <c r="PNC46" s="7"/>
      <c r="PND46" s="7"/>
      <c r="PNE46" s="7"/>
      <c r="PNF46" s="7"/>
      <c r="PNG46" s="7"/>
      <c r="PNH46" s="7"/>
      <c r="PNI46" s="7"/>
      <c r="PNJ46" s="7"/>
      <c r="PNK46" s="7"/>
      <c r="PNL46" s="7"/>
      <c r="PNM46" s="7"/>
      <c r="PNN46" s="7"/>
      <c r="PNO46" s="7"/>
      <c r="PNP46" s="7"/>
      <c r="PNQ46" s="7"/>
      <c r="PNR46" s="7"/>
      <c r="PNS46" s="7"/>
      <c r="PNT46" s="7"/>
      <c r="PNU46" s="7"/>
      <c r="PNV46" s="7"/>
      <c r="PNW46" s="7"/>
      <c r="PNX46" s="7"/>
      <c r="PNY46" s="7"/>
      <c r="PNZ46" s="7"/>
      <c r="POA46" s="7"/>
      <c r="POB46" s="7"/>
      <c r="POC46" s="7"/>
      <c r="POD46" s="7"/>
      <c r="POE46" s="7"/>
      <c r="POF46" s="7"/>
      <c r="POG46" s="7"/>
      <c r="POH46" s="7"/>
      <c r="POI46" s="7"/>
      <c r="POJ46" s="7"/>
      <c r="POK46" s="7"/>
      <c r="POL46" s="7"/>
      <c r="POM46" s="7"/>
      <c r="PON46" s="7"/>
      <c r="POO46" s="7"/>
      <c r="POP46" s="7"/>
      <c r="POQ46" s="7"/>
      <c r="POR46" s="7"/>
      <c r="POS46" s="7"/>
      <c r="POT46" s="7"/>
      <c r="POU46" s="7"/>
      <c r="POV46" s="7"/>
      <c r="POW46" s="7"/>
      <c r="POX46" s="7"/>
      <c r="POY46" s="7"/>
      <c r="POZ46" s="7"/>
      <c r="PPA46" s="7"/>
      <c r="PPB46" s="7"/>
      <c r="PPC46" s="7"/>
      <c r="PPD46" s="7"/>
      <c r="PPE46" s="7"/>
      <c r="PPF46" s="7"/>
      <c r="PPG46" s="7"/>
      <c r="PPH46" s="7"/>
      <c r="PPI46" s="7"/>
      <c r="PPJ46" s="7"/>
      <c r="PPK46" s="7"/>
      <c r="PPL46" s="7"/>
      <c r="PPM46" s="7"/>
      <c r="PPN46" s="7"/>
      <c r="PPO46" s="7"/>
      <c r="PPP46" s="7"/>
      <c r="PPQ46" s="7"/>
      <c r="PPR46" s="7"/>
      <c r="PPS46" s="7"/>
      <c r="PPT46" s="7"/>
      <c r="PPU46" s="7"/>
      <c r="PPV46" s="7"/>
      <c r="PPW46" s="7"/>
      <c r="PPX46" s="7"/>
      <c r="PPY46" s="7"/>
      <c r="PPZ46" s="7"/>
      <c r="PQA46" s="7"/>
      <c r="PQB46" s="7"/>
      <c r="PQC46" s="7"/>
      <c r="PQD46" s="7"/>
      <c r="PQE46" s="7"/>
      <c r="PQF46" s="7"/>
      <c r="PQG46" s="7"/>
      <c r="PQH46" s="7"/>
      <c r="PQI46" s="7"/>
      <c r="PQJ46" s="7"/>
      <c r="PQK46" s="7"/>
      <c r="PQL46" s="7"/>
      <c r="PQM46" s="7"/>
      <c r="PQN46" s="7"/>
      <c r="PQO46" s="7"/>
      <c r="PQP46" s="7"/>
      <c r="PQQ46" s="7"/>
      <c r="PQR46" s="7"/>
      <c r="PQS46" s="7"/>
      <c r="PQT46" s="7"/>
      <c r="PQU46" s="7"/>
      <c r="PQV46" s="7"/>
      <c r="PQW46" s="7"/>
      <c r="PQX46" s="7"/>
      <c r="PQY46" s="7"/>
      <c r="PQZ46" s="7"/>
      <c r="PRB46" s="7"/>
      <c r="PRC46" s="7"/>
      <c r="PRD46" s="7"/>
      <c r="PRE46" s="7"/>
      <c r="PRF46" s="7"/>
      <c r="PRG46" s="7"/>
      <c r="PRH46" s="7"/>
      <c r="PRI46" s="7"/>
      <c r="PRJ46" s="7"/>
      <c r="PRK46" s="7"/>
      <c r="PRL46" s="7"/>
      <c r="PRM46" s="7"/>
      <c r="PRN46" s="7"/>
      <c r="PRO46" s="7"/>
      <c r="PRP46" s="7"/>
      <c r="PRQ46" s="7"/>
      <c r="PRR46" s="7"/>
      <c r="PRS46" s="7"/>
      <c r="PRT46" s="7"/>
      <c r="PRU46" s="7"/>
      <c r="PRV46" s="7"/>
      <c r="PRW46" s="7"/>
      <c r="PRX46" s="7"/>
      <c r="PRY46" s="7"/>
      <c r="PRZ46" s="7"/>
      <c r="PSA46" s="7"/>
      <c r="PSB46" s="7"/>
      <c r="PSC46" s="7"/>
      <c r="PSD46" s="7"/>
      <c r="PSE46" s="7"/>
      <c r="PSF46" s="7"/>
      <c r="PSG46" s="7"/>
      <c r="PSH46" s="7"/>
      <c r="PSI46" s="7"/>
      <c r="PSJ46" s="7"/>
      <c r="PSK46" s="7"/>
      <c r="PSL46" s="7"/>
      <c r="PSM46" s="7"/>
      <c r="PSN46" s="7"/>
      <c r="PSO46" s="7"/>
      <c r="PSP46" s="7"/>
      <c r="PSQ46" s="7"/>
      <c r="PSR46" s="7"/>
      <c r="PSS46" s="7"/>
      <c r="PST46" s="7"/>
      <c r="PSU46" s="7"/>
      <c r="PSV46" s="7"/>
      <c r="PSW46" s="7"/>
      <c r="PSX46" s="7"/>
      <c r="PSY46" s="7"/>
      <c r="PSZ46" s="7"/>
      <c r="PTA46" s="7"/>
      <c r="PTB46" s="7"/>
      <c r="PTC46" s="7"/>
      <c r="PTD46" s="7"/>
      <c r="PTE46" s="7"/>
      <c r="PTF46" s="7"/>
      <c r="PTG46" s="7"/>
      <c r="PTH46" s="7"/>
      <c r="PTI46" s="7"/>
      <c r="PTJ46" s="7"/>
      <c r="PTK46" s="7"/>
      <c r="PTL46" s="7"/>
      <c r="PTM46" s="7"/>
      <c r="PTN46" s="7"/>
      <c r="PTO46" s="7"/>
      <c r="PTP46" s="7"/>
      <c r="PTQ46" s="7"/>
      <c r="PTR46" s="7"/>
      <c r="PTS46" s="7"/>
      <c r="PTT46" s="7"/>
      <c r="PTU46" s="7"/>
      <c r="PTV46" s="7"/>
      <c r="PTW46" s="7"/>
      <c r="PTX46" s="7"/>
      <c r="PTY46" s="7"/>
      <c r="PTZ46" s="7"/>
      <c r="PUA46" s="7"/>
      <c r="PUB46" s="7"/>
      <c r="PUC46" s="7"/>
      <c r="PUD46" s="7"/>
      <c r="PUE46" s="7"/>
      <c r="PUF46" s="7"/>
      <c r="PUG46" s="7"/>
      <c r="PUH46" s="7"/>
      <c r="PUI46" s="7"/>
      <c r="PUJ46" s="7"/>
      <c r="PUK46" s="7"/>
      <c r="PUL46" s="7"/>
      <c r="PUM46" s="7"/>
      <c r="PUN46" s="7"/>
      <c r="PUO46" s="7"/>
      <c r="PUP46" s="7"/>
      <c r="PUQ46" s="7"/>
      <c r="PUR46" s="7"/>
      <c r="PUS46" s="7"/>
      <c r="PUT46" s="7"/>
      <c r="PUU46" s="7"/>
      <c r="PUV46" s="7"/>
      <c r="PUW46" s="7"/>
      <c r="PUX46" s="7"/>
      <c r="PUY46" s="7"/>
      <c r="PUZ46" s="7"/>
      <c r="PVA46" s="7"/>
      <c r="PVB46" s="7"/>
      <c r="PVC46" s="7"/>
      <c r="PVD46" s="7"/>
      <c r="PVE46" s="7"/>
      <c r="PVF46" s="7"/>
      <c r="PVG46" s="7"/>
      <c r="PVH46" s="7"/>
      <c r="PVI46" s="7"/>
      <c r="PVJ46" s="7"/>
      <c r="PVK46" s="7"/>
      <c r="PVL46" s="7"/>
      <c r="PVM46" s="7"/>
      <c r="PVN46" s="7"/>
      <c r="PVO46" s="7"/>
      <c r="PVP46" s="7"/>
      <c r="PVQ46" s="7"/>
      <c r="PVR46" s="7"/>
      <c r="PVS46" s="7"/>
      <c r="PVT46" s="7"/>
      <c r="PVU46" s="7"/>
      <c r="PVV46" s="7"/>
      <c r="PVW46" s="7"/>
      <c r="PVX46" s="7"/>
      <c r="PVY46" s="7"/>
      <c r="PVZ46" s="7"/>
      <c r="PWA46" s="7"/>
      <c r="PWB46" s="7"/>
      <c r="PWC46" s="7"/>
      <c r="PWD46" s="7"/>
      <c r="PWE46" s="7"/>
      <c r="PWF46" s="7"/>
      <c r="PWG46" s="7"/>
      <c r="PWH46" s="7"/>
      <c r="PWI46" s="7"/>
      <c r="PWJ46" s="7"/>
      <c r="PWK46" s="7"/>
      <c r="PWL46" s="7"/>
      <c r="PWM46" s="7"/>
      <c r="PWN46" s="7"/>
      <c r="PWO46" s="7"/>
      <c r="PWP46" s="7"/>
      <c r="PWQ46" s="7"/>
      <c r="PWR46" s="7"/>
      <c r="PWS46" s="7"/>
      <c r="PWT46" s="7"/>
      <c r="PWU46" s="7"/>
      <c r="PWV46" s="7"/>
      <c r="PWW46" s="7"/>
      <c r="PWX46" s="7"/>
      <c r="PWY46" s="7"/>
      <c r="PWZ46" s="7"/>
      <c r="PXA46" s="7"/>
      <c r="PXB46" s="7"/>
      <c r="PXC46" s="7"/>
      <c r="PXD46" s="7"/>
      <c r="PXE46" s="7"/>
      <c r="PXF46" s="7"/>
      <c r="PXG46" s="7"/>
      <c r="PXH46" s="7"/>
      <c r="PXI46" s="7"/>
      <c r="PXJ46" s="7"/>
      <c r="PXK46" s="7"/>
      <c r="PXL46" s="7"/>
      <c r="PXM46" s="7"/>
      <c r="PXN46" s="7"/>
      <c r="PXO46" s="7"/>
      <c r="PXP46" s="7"/>
      <c r="PXQ46" s="7"/>
      <c r="PXR46" s="7"/>
      <c r="PXS46" s="7"/>
      <c r="PXT46" s="7"/>
      <c r="PXU46" s="7"/>
      <c r="PXV46" s="7"/>
      <c r="PXW46" s="7"/>
      <c r="PXX46" s="7"/>
      <c r="PXY46" s="7"/>
      <c r="PXZ46" s="7"/>
      <c r="PYA46" s="7"/>
      <c r="PYB46" s="7"/>
      <c r="PYC46" s="7"/>
      <c r="PYD46" s="7"/>
      <c r="PYE46" s="7"/>
      <c r="PYF46" s="7"/>
      <c r="PYG46" s="7"/>
      <c r="PYH46" s="7"/>
      <c r="PYI46" s="7"/>
      <c r="PYJ46" s="7"/>
      <c r="PYK46" s="7"/>
      <c r="PYL46" s="7"/>
      <c r="PYM46" s="7"/>
      <c r="PYN46" s="7"/>
      <c r="PYO46" s="7"/>
      <c r="PYP46" s="7"/>
      <c r="PYQ46" s="7"/>
      <c r="PYR46" s="7"/>
      <c r="PYS46" s="7"/>
      <c r="PYT46" s="7"/>
      <c r="PYU46" s="7"/>
      <c r="PYV46" s="7"/>
      <c r="PYW46" s="7"/>
      <c r="PYX46" s="7"/>
      <c r="PYY46" s="7"/>
      <c r="PYZ46" s="7"/>
      <c r="PZA46" s="7"/>
      <c r="PZB46" s="7"/>
      <c r="PZC46" s="7"/>
      <c r="PZD46" s="7"/>
      <c r="PZE46" s="7"/>
      <c r="PZF46" s="7"/>
      <c r="PZG46" s="7"/>
      <c r="PZH46" s="7"/>
      <c r="PZI46" s="7"/>
      <c r="PZJ46" s="7"/>
      <c r="PZK46" s="7"/>
      <c r="PZL46" s="7"/>
      <c r="PZM46" s="7"/>
      <c r="PZN46" s="7"/>
      <c r="PZO46" s="7"/>
      <c r="PZP46" s="7"/>
      <c r="PZQ46" s="7"/>
      <c r="PZR46" s="7"/>
      <c r="PZS46" s="7"/>
      <c r="PZT46" s="7"/>
      <c r="PZU46" s="7"/>
      <c r="PZV46" s="7"/>
      <c r="PZW46" s="7"/>
      <c r="PZX46" s="7"/>
      <c r="PZY46" s="7"/>
      <c r="PZZ46" s="7"/>
      <c r="QAA46" s="7"/>
      <c r="QAB46" s="7"/>
      <c r="QAC46" s="7"/>
      <c r="QAD46" s="7"/>
      <c r="QAE46" s="7"/>
      <c r="QAF46" s="7"/>
      <c r="QAG46" s="7"/>
      <c r="QAH46" s="7"/>
      <c r="QAI46" s="7"/>
      <c r="QAJ46" s="7"/>
      <c r="QAK46" s="7"/>
      <c r="QAL46" s="7"/>
      <c r="QAM46" s="7"/>
      <c r="QAN46" s="7"/>
      <c r="QAO46" s="7"/>
      <c r="QAP46" s="7"/>
      <c r="QAQ46" s="7"/>
      <c r="QAR46" s="7"/>
      <c r="QAS46" s="7"/>
      <c r="QAT46" s="7"/>
      <c r="QAU46" s="7"/>
      <c r="QAV46" s="7"/>
      <c r="QAX46" s="7"/>
      <c r="QAY46" s="7"/>
      <c r="QAZ46" s="7"/>
      <c r="QBA46" s="7"/>
      <c r="QBB46" s="7"/>
      <c r="QBC46" s="7"/>
      <c r="QBD46" s="7"/>
      <c r="QBE46" s="7"/>
      <c r="QBF46" s="7"/>
      <c r="QBG46" s="7"/>
      <c r="QBH46" s="7"/>
      <c r="QBI46" s="7"/>
      <c r="QBJ46" s="7"/>
      <c r="QBK46" s="7"/>
      <c r="QBL46" s="7"/>
      <c r="QBM46" s="7"/>
      <c r="QBN46" s="7"/>
      <c r="QBO46" s="7"/>
      <c r="QBP46" s="7"/>
      <c r="QBQ46" s="7"/>
      <c r="QBR46" s="7"/>
      <c r="QBS46" s="7"/>
      <c r="QBT46" s="7"/>
      <c r="QBU46" s="7"/>
      <c r="QBV46" s="7"/>
      <c r="QBW46" s="7"/>
      <c r="QBX46" s="7"/>
      <c r="QBY46" s="7"/>
      <c r="QBZ46" s="7"/>
      <c r="QCA46" s="7"/>
      <c r="QCB46" s="7"/>
      <c r="QCC46" s="7"/>
      <c r="QCD46" s="7"/>
      <c r="QCE46" s="7"/>
      <c r="QCF46" s="7"/>
      <c r="QCG46" s="7"/>
      <c r="QCH46" s="7"/>
      <c r="QCI46" s="7"/>
      <c r="QCJ46" s="7"/>
      <c r="QCK46" s="7"/>
      <c r="QCL46" s="7"/>
      <c r="QCM46" s="7"/>
      <c r="QCN46" s="7"/>
      <c r="QCO46" s="7"/>
      <c r="QCP46" s="7"/>
      <c r="QCQ46" s="7"/>
      <c r="QCR46" s="7"/>
      <c r="QCS46" s="7"/>
      <c r="QCT46" s="7"/>
      <c r="QCU46" s="7"/>
      <c r="QCV46" s="7"/>
      <c r="QCW46" s="7"/>
      <c r="QCX46" s="7"/>
      <c r="QCY46" s="7"/>
      <c r="QCZ46" s="7"/>
      <c r="QDA46" s="7"/>
      <c r="QDB46" s="7"/>
      <c r="QDC46" s="7"/>
      <c r="QDD46" s="7"/>
      <c r="QDE46" s="7"/>
      <c r="QDF46" s="7"/>
      <c r="QDG46" s="7"/>
      <c r="QDH46" s="7"/>
      <c r="QDI46" s="7"/>
      <c r="QDJ46" s="7"/>
      <c r="QDK46" s="7"/>
      <c r="QDL46" s="7"/>
      <c r="QDM46" s="7"/>
      <c r="QDN46" s="7"/>
      <c r="QDO46" s="7"/>
      <c r="QDP46" s="7"/>
      <c r="QDQ46" s="7"/>
      <c r="QDR46" s="7"/>
      <c r="QDS46" s="7"/>
      <c r="QDT46" s="7"/>
      <c r="QDU46" s="7"/>
      <c r="QDV46" s="7"/>
      <c r="QDW46" s="7"/>
      <c r="QDX46" s="7"/>
      <c r="QDY46" s="7"/>
      <c r="QDZ46" s="7"/>
      <c r="QEA46" s="7"/>
      <c r="QEB46" s="7"/>
      <c r="QEC46" s="7"/>
      <c r="QED46" s="7"/>
      <c r="QEE46" s="7"/>
      <c r="QEF46" s="7"/>
      <c r="QEG46" s="7"/>
      <c r="QEH46" s="7"/>
      <c r="QEI46" s="7"/>
      <c r="QEJ46" s="7"/>
      <c r="QEK46" s="7"/>
      <c r="QEL46" s="7"/>
      <c r="QEM46" s="7"/>
      <c r="QEN46" s="7"/>
      <c r="QEO46" s="7"/>
      <c r="QEP46" s="7"/>
      <c r="QEQ46" s="7"/>
      <c r="QER46" s="7"/>
      <c r="QES46" s="7"/>
      <c r="QET46" s="7"/>
      <c r="QEU46" s="7"/>
      <c r="QEV46" s="7"/>
      <c r="QEW46" s="7"/>
      <c r="QEX46" s="7"/>
      <c r="QEY46" s="7"/>
      <c r="QEZ46" s="7"/>
      <c r="QFA46" s="7"/>
      <c r="QFB46" s="7"/>
      <c r="QFC46" s="7"/>
      <c r="QFD46" s="7"/>
      <c r="QFE46" s="7"/>
      <c r="QFF46" s="7"/>
      <c r="QFG46" s="7"/>
      <c r="QFH46" s="7"/>
      <c r="QFI46" s="7"/>
      <c r="QFJ46" s="7"/>
      <c r="QFK46" s="7"/>
      <c r="QFL46" s="7"/>
      <c r="QFM46" s="7"/>
      <c r="QFN46" s="7"/>
      <c r="QFO46" s="7"/>
      <c r="QFP46" s="7"/>
      <c r="QFQ46" s="7"/>
      <c r="QFR46" s="7"/>
      <c r="QFS46" s="7"/>
      <c r="QFT46" s="7"/>
      <c r="QFU46" s="7"/>
      <c r="QFV46" s="7"/>
      <c r="QFW46" s="7"/>
      <c r="QFX46" s="7"/>
      <c r="QFY46" s="7"/>
      <c r="QFZ46" s="7"/>
      <c r="QGA46" s="7"/>
      <c r="QGB46" s="7"/>
      <c r="QGC46" s="7"/>
      <c r="QGD46" s="7"/>
      <c r="QGE46" s="7"/>
      <c r="QGF46" s="7"/>
      <c r="QGG46" s="7"/>
      <c r="QGH46" s="7"/>
      <c r="QGI46" s="7"/>
      <c r="QGJ46" s="7"/>
      <c r="QGK46" s="7"/>
      <c r="QGL46" s="7"/>
      <c r="QGM46" s="7"/>
      <c r="QGN46" s="7"/>
      <c r="QGO46" s="7"/>
      <c r="QGP46" s="7"/>
      <c r="QGQ46" s="7"/>
      <c r="QGR46" s="7"/>
      <c r="QGS46" s="7"/>
      <c r="QGT46" s="7"/>
      <c r="QGU46" s="7"/>
      <c r="QGV46" s="7"/>
      <c r="QGW46" s="7"/>
      <c r="QGX46" s="7"/>
      <c r="QGY46" s="7"/>
      <c r="QGZ46" s="7"/>
      <c r="QHA46" s="7"/>
      <c r="QHB46" s="7"/>
      <c r="QHC46" s="7"/>
      <c r="QHD46" s="7"/>
      <c r="QHE46" s="7"/>
      <c r="QHF46" s="7"/>
      <c r="QHG46" s="7"/>
      <c r="QHH46" s="7"/>
      <c r="QHI46" s="7"/>
      <c r="QHJ46" s="7"/>
      <c r="QHK46" s="7"/>
      <c r="QHL46" s="7"/>
      <c r="QHM46" s="7"/>
      <c r="QHN46" s="7"/>
      <c r="QHO46" s="7"/>
      <c r="QHP46" s="7"/>
      <c r="QHQ46" s="7"/>
      <c r="QHR46" s="7"/>
      <c r="QHS46" s="7"/>
      <c r="QHT46" s="7"/>
      <c r="QHU46" s="7"/>
      <c r="QHV46" s="7"/>
      <c r="QHW46" s="7"/>
      <c r="QHX46" s="7"/>
      <c r="QHY46" s="7"/>
      <c r="QHZ46" s="7"/>
      <c r="QIA46" s="7"/>
      <c r="QIB46" s="7"/>
      <c r="QIC46" s="7"/>
      <c r="QID46" s="7"/>
      <c r="QIE46" s="7"/>
      <c r="QIF46" s="7"/>
      <c r="QIG46" s="7"/>
      <c r="QIH46" s="7"/>
      <c r="QII46" s="7"/>
      <c r="QIJ46" s="7"/>
      <c r="QIK46" s="7"/>
      <c r="QIL46" s="7"/>
      <c r="QIM46" s="7"/>
      <c r="QIN46" s="7"/>
      <c r="QIO46" s="7"/>
      <c r="QIP46" s="7"/>
      <c r="QIQ46" s="7"/>
      <c r="QIR46" s="7"/>
      <c r="QIS46" s="7"/>
      <c r="QIT46" s="7"/>
      <c r="QIU46" s="7"/>
      <c r="QIV46" s="7"/>
      <c r="QIW46" s="7"/>
      <c r="QIX46" s="7"/>
      <c r="QIY46" s="7"/>
      <c r="QIZ46" s="7"/>
      <c r="QJA46" s="7"/>
      <c r="QJB46" s="7"/>
      <c r="QJC46" s="7"/>
      <c r="QJD46" s="7"/>
      <c r="QJE46" s="7"/>
      <c r="QJF46" s="7"/>
      <c r="QJG46" s="7"/>
      <c r="QJH46" s="7"/>
      <c r="QJI46" s="7"/>
      <c r="QJJ46" s="7"/>
      <c r="QJK46" s="7"/>
      <c r="QJL46" s="7"/>
      <c r="QJM46" s="7"/>
      <c r="QJN46" s="7"/>
      <c r="QJO46" s="7"/>
      <c r="QJP46" s="7"/>
      <c r="QJQ46" s="7"/>
      <c r="QJR46" s="7"/>
      <c r="QJS46" s="7"/>
      <c r="QJT46" s="7"/>
      <c r="QJU46" s="7"/>
      <c r="QJV46" s="7"/>
      <c r="QJW46" s="7"/>
      <c r="QJX46" s="7"/>
      <c r="QJY46" s="7"/>
      <c r="QJZ46" s="7"/>
      <c r="QKA46" s="7"/>
      <c r="QKB46" s="7"/>
      <c r="QKC46" s="7"/>
      <c r="QKD46" s="7"/>
      <c r="QKE46" s="7"/>
      <c r="QKF46" s="7"/>
      <c r="QKG46" s="7"/>
      <c r="QKH46" s="7"/>
      <c r="QKI46" s="7"/>
      <c r="QKJ46" s="7"/>
      <c r="QKK46" s="7"/>
      <c r="QKL46" s="7"/>
      <c r="QKM46" s="7"/>
      <c r="QKN46" s="7"/>
      <c r="QKO46" s="7"/>
      <c r="QKP46" s="7"/>
      <c r="QKQ46" s="7"/>
      <c r="QKR46" s="7"/>
      <c r="QKT46" s="7"/>
      <c r="QKU46" s="7"/>
      <c r="QKV46" s="7"/>
      <c r="QKW46" s="7"/>
      <c r="QKX46" s="7"/>
      <c r="QKY46" s="7"/>
      <c r="QKZ46" s="7"/>
      <c r="QLA46" s="7"/>
      <c r="QLB46" s="7"/>
      <c r="QLC46" s="7"/>
      <c r="QLD46" s="7"/>
      <c r="QLE46" s="7"/>
      <c r="QLF46" s="7"/>
      <c r="QLG46" s="7"/>
      <c r="QLH46" s="7"/>
      <c r="QLI46" s="7"/>
      <c r="QLJ46" s="7"/>
      <c r="QLK46" s="7"/>
      <c r="QLL46" s="7"/>
      <c r="QLM46" s="7"/>
      <c r="QLN46" s="7"/>
      <c r="QLO46" s="7"/>
      <c r="QLP46" s="7"/>
      <c r="QLQ46" s="7"/>
      <c r="QLR46" s="7"/>
      <c r="QLS46" s="7"/>
      <c r="QLT46" s="7"/>
      <c r="QLU46" s="7"/>
      <c r="QLV46" s="7"/>
      <c r="QLW46" s="7"/>
      <c r="QLX46" s="7"/>
      <c r="QLY46" s="7"/>
      <c r="QLZ46" s="7"/>
      <c r="QMA46" s="7"/>
      <c r="QMB46" s="7"/>
      <c r="QMC46" s="7"/>
      <c r="QMD46" s="7"/>
      <c r="QME46" s="7"/>
      <c r="QMF46" s="7"/>
      <c r="QMG46" s="7"/>
      <c r="QMH46" s="7"/>
      <c r="QMI46" s="7"/>
      <c r="QMJ46" s="7"/>
      <c r="QMK46" s="7"/>
      <c r="QML46" s="7"/>
      <c r="QMM46" s="7"/>
      <c r="QMN46" s="7"/>
      <c r="QMO46" s="7"/>
      <c r="QMP46" s="7"/>
      <c r="QMQ46" s="7"/>
      <c r="QMR46" s="7"/>
      <c r="QMS46" s="7"/>
      <c r="QMT46" s="7"/>
      <c r="QMU46" s="7"/>
      <c r="QMV46" s="7"/>
      <c r="QMW46" s="7"/>
      <c r="QMX46" s="7"/>
      <c r="QMY46" s="7"/>
      <c r="QMZ46" s="7"/>
      <c r="QNA46" s="7"/>
      <c r="QNB46" s="7"/>
      <c r="QNC46" s="7"/>
      <c r="QND46" s="7"/>
      <c r="QNE46" s="7"/>
      <c r="QNF46" s="7"/>
      <c r="QNG46" s="7"/>
      <c r="QNH46" s="7"/>
      <c r="QNI46" s="7"/>
      <c r="QNJ46" s="7"/>
      <c r="QNK46" s="7"/>
      <c r="QNL46" s="7"/>
      <c r="QNM46" s="7"/>
      <c r="QNN46" s="7"/>
      <c r="QNO46" s="7"/>
      <c r="QNP46" s="7"/>
      <c r="QNQ46" s="7"/>
      <c r="QNR46" s="7"/>
      <c r="QNS46" s="7"/>
      <c r="QNT46" s="7"/>
      <c r="QNU46" s="7"/>
      <c r="QNV46" s="7"/>
      <c r="QNW46" s="7"/>
      <c r="QNX46" s="7"/>
      <c r="QNY46" s="7"/>
      <c r="QNZ46" s="7"/>
      <c r="QOA46" s="7"/>
      <c r="QOB46" s="7"/>
      <c r="QOC46" s="7"/>
      <c r="QOD46" s="7"/>
      <c r="QOE46" s="7"/>
      <c r="QOF46" s="7"/>
      <c r="QOG46" s="7"/>
      <c r="QOH46" s="7"/>
      <c r="QOI46" s="7"/>
      <c r="QOJ46" s="7"/>
      <c r="QOK46" s="7"/>
      <c r="QOL46" s="7"/>
      <c r="QOM46" s="7"/>
      <c r="QON46" s="7"/>
      <c r="QOO46" s="7"/>
      <c r="QOP46" s="7"/>
      <c r="QOQ46" s="7"/>
      <c r="QOR46" s="7"/>
      <c r="QOS46" s="7"/>
      <c r="QOT46" s="7"/>
      <c r="QOU46" s="7"/>
      <c r="QOV46" s="7"/>
      <c r="QOW46" s="7"/>
      <c r="QOX46" s="7"/>
      <c r="QOY46" s="7"/>
      <c r="QOZ46" s="7"/>
      <c r="QPA46" s="7"/>
      <c r="QPB46" s="7"/>
      <c r="QPC46" s="7"/>
      <c r="QPD46" s="7"/>
      <c r="QPE46" s="7"/>
      <c r="QPF46" s="7"/>
      <c r="QPG46" s="7"/>
      <c r="QPH46" s="7"/>
      <c r="QPI46" s="7"/>
      <c r="QPJ46" s="7"/>
      <c r="QPK46" s="7"/>
      <c r="QPL46" s="7"/>
      <c r="QPM46" s="7"/>
      <c r="QPN46" s="7"/>
      <c r="QPO46" s="7"/>
      <c r="QPP46" s="7"/>
      <c r="QPQ46" s="7"/>
      <c r="QPR46" s="7"/>
      <c r="QPS46" s="7"/>
      <c r="QPT46" s="7"/>
      <c r="QPU46" s="7"/>
      <c r="QPV46" s="7"/>
      <c r="QPW46" s="7"/>
      <c r="QPX46" s="7"/>
      <c r="QPY46" s="7"/>
      <c r="QPZ46" s="7"/>
      <c r="QQA46" s="7"/>
      <c r="QQB46" s="7"/>
      <c r="QQC46" s="7"/>
      <c r="QQD46" s="7"/>
      <c r="QQE46" s="7"/>
      <c r="QQF46" s="7"/>
      <c r="QQG46" s="7"/>
      <c r="QQH46" s="7"/>
      <c r="QQI46" s="7"/>
      <c r="QQJ46" s="7"/>
      <c r="QQK46" s="7"/>
      <c r="QQL46" s="7"/>
      <c r="QQM46" s="7"/>
      <c r="QQN46" s="7"/>
      <c r="QQO46" s="7"/>
      <c r="QQP46" s="7"/>
      <c r="QQQ46" s="7"/>
      <c r="QQR46" s="7"/>
      <c r="QQS46" s="7"/>
      <c r="QQT46" s="7"/>
      <c r="QQU46" s="7"/>
      <c r="QQV46" s="7"/>
      <c r="QQW46" s="7"/>
      <c r="QQX46" s="7"/>
      <c r="QQY46" s="7"/>
      <c r="QQZ46" s="7"/>
      <c r="QRA46" s="7"/>
      <c r="QRB46" s="7"/>
      <c r="QRC46" s="7"/>
      <c r="QRD46" s="7"/>
      <c r="QRE46" s="7"/>
      <c r="QRF46" s="7"/>
      <c r="QRG46" s="7"/>
      <c r="QRH46" s="7"/>
      <c r="QRI46" s="7"/>
      <c r="QRJ46" s="7"/>
      <c r="QRK46" s="7"/>
      <c r="QRL46" s="7"/>
      <c r="QRM46" s="7"/>
      <c r="QRN46" s="7"/>
      <c r="QRO46" s="7"/>
      <c r="QRP46" s="7"/>
      <c r="QRQ46" s="7"/>
      <c r="QRR46" s="7"/>
      <c r="QRS46" s="7"/>
      <c r="QRT46" s="7"/>
      <c r="QRU46" s="7"/>
      <c r="QRV46" s="7"/>
      <c r="QRW46" s="7"/>
      <c r="QRX46" s="7"/>
      <c r="QRY46" s="7"/>
      <c r="QRZ46" s="7"/>
      <c r="QSA46" s="7"/>
      <c r="QSB46" s="7"/>
      <c r="QSC46" s="7"/>
      <c r="QSD46" s="7"/>
      <c r="QSE46" s="7"/>
      <c r="QSF46" s="7"/>
      <c r="QSG46" s="7"/>
      <c r="QSH46" s="7"/>
      <c r="QSI46" s="7"/>
      <c r="QSJ46" s="7"/>
      <c r="QSK46" s="7"/>
      <c r="QSL46" s="7"/>
      <c r="QSM46" s="7"/>
      <c r="QSN46" s="7"/>
      <c r="QSO46" s="7"/>
      <c r="QSP46" s="7"/>
      <c r="QSQ46" s="7"/>
      <c r="QSR46" s="7"/>
      <c r="QSS46" s="7"/>
      <c r="QST46" s="7"/>
      <c r="QSU46" s="7"/>
      <c r="QSV46" s="7"/>
      <c r="QSW46" s="7"/>
      <c r="QSX46" s="7"/>
      <c r="QSY46" s="7"/>
      <c r="QSZ46" s="7"/>
      <c r="QTA46" s="7"/>
      <c r="QTB46" s="7"/>
      <c r="QTC46" s="7"/>
      <c r="QTD46" s="7"/>
      <c r="QTE46" s="7"/>
      <c r="QTF46" s="7"/>
      <c r="QTG46" s="7"/>
      <c r="QTH46" s="7"/>
      <c r="QTI46" s="7"/>
      <c r="QTJ46" s="7"/>
      <c r="QTK46" s="7"/>
      <c r="QTL46" s="7"/>
      <c r="QTM46" s="7"/>
      <c r="QTN46" s="7"/>
      <c r="QTO46" s="7"/>
      <c r="QTP46" s="7"/>
      <c r="QTQ46" s="7"/>
      <c r="QTR46" s="7"/>
      <c r="QTS46" s="7"/>
      <c r="QTT46" s="7"/>
      <c r="QTU46" s="7"/>
      <c r="QTV46" s="7"/>
      <c r="QTW46" s="7"/>
      <c r="QTX46" s="7"/>
      <c r="QTY46" s="7"/>
      <c r="QTZ46" s="7"/>
      <c r="QUA46" s="7"/>
      <c r="QUB46" s="7"/>
      <c r="QUC46" s="7"/>
      <c r="QUD46" s="7"/>
      <c r="QUE46" s="7"/>
      <c r="QUF46" s="7"/>
      <c r="QUG46" s="7"/>
      <c r="QUH46" s="7"/>
      <c r="QUI46" s="7"/>
      <c r="QUJ46" s="7"/>
      <c r="QUK46" s="7"/>
      <c r="QUL46" s="7"/>
      <c r="QUM46" s="7"/>
      <c r="QUN46" s="7"/>
      <c r="QUP46" s="7"/>
      <c r="QUQ46" s="7"/>
      <c r="QUR46" s="7"/>
      <c r="QUS46" s="7"/>
      <c r="QUT46" s="7"/>
      <c r="QUU46" s="7"/>
      <c r="QUV46" s="7"/>
      <c r="QUW46" s="7"/>
      <c r="QUX46" s="7"/>
      <c r="QUY46" s="7"/>
      <c r="QUZ46" s="7"/>
      <c r="QVA46" s="7"/>
      <c r="QVB46" s="7"/>
      <c r="QVC46" s="7"/>
      <c r="QVD46" s="7"/>
      <c r="QVE46" s="7"/>
      <c r="QVF46" s="7"/>
      <c r="QVG46" s="7"/>
      <c r="QVH46" s="7"/>
      <c r="QVI46" s="7"/>
      <c r="QVJ46" s="7"/>
      <c r="QVK46" s="7"/>
      <c r="QVL46" s="7"/>
      <c r="QVM46" s="7"/>
      <c r="QVN46" s="7"/>
      <c r="QVO46" s="7"/>
      <c r="QVP46" s="7"/>
      <c r="QVQ46" s="7"/>
      <c r="QVR46" s="7"/>
      <c r="QVS46" s="7"/>
      <c r="QVT46" s="7"/>
      <c r="QVU46" s="7"/>
      <c r="QVV46" s="7"/>
      <c r="QVW46" s="7"/>
      <c r="QVX46" s="7"/>
      <c r="QVY46" s="7"/>
      <c r="QVZ46" s="7"/>
      <c r="QWA46" s="7"/>
      <c r="QWB46" s="7"/>
      <c r="QWC46" s="7"/>
      <c r="QWD46" s="7"/>
      <c r="QWE46" s="7"/>
      <c r="QWF46" s="7"/>
      <c r="QWG46" s="7"/>
      <c r="QWH46" s="7"/>
      <c r="QWI46" s="7"/>
      <c r="QWJ46" s="7"/>
      <c r="QWK46" s="7"/>
      <c r="QWL46" s="7"/>
      <c r="QWM46" s="7"/>
      <c r="QWN46" s="7"/>
      <c r="QWO46" s="7"/>
      <c r="QWP46" s="7"/>
      <c r="QWQ46" s="7"/>
      <c r="QWR46" s="7"/>
      <c r="QWS46" s="7"/>
      <c r="QWT46" s="7"/>
      <c r="QWU46" s="7"/>
      <c r="QWV46" s="7"/>
      <c r="QWW46" s="7"/>
      <c r="QWX46" s="7"/>
      <c r="QWY46" s="7"/>
      <c r="QWZ46" s="7"/>
      <c r="QXA46" s="7"/>
      <c r="QXB46" s="7"/>
      <c r="QXC46" s="7"/>
      <c r="QXD46" s="7"/>
      <c r="QXE46" s="7"/>
      <c r="QXF46" s="7"/>
      <c r="QXG46" s="7"/>
      <c r="QXH46" s="7"/>
      <c r="QXI46" s="7"/>
      <c r="QXJ46" s="7"/>
      <c r="QXK46" s="7"/>
      <c r="QXL46" s="7"/>
      <c r="QXM46" s="7"/>
      <c r="QXN46" s="7"/>
      <c r="QXO46" s="7"/>
      <c r="QXP46" s="7"/>
      <c r="QXQ46" s="7"/>
      <c r="QXR46" s="7"/>
      <c r="QXS46" s="7"/>
      <c r="QXT46" s="7"/>
      <c r="QXU46" s="7"/>
      <c r="QXV46" s="7"/>
      <c r="QXW46" s="7"/>
      <c r="QXX46" s="7"/>
      <c r="QXY46" s="7"/>
      <c r="QXZ46" s="7"/>
      <c r="QYA46" s="7"/>
      <c r="QYB46" s="7"/>
      <c r="QYC46" s="7"/>
      <c r="QYD46" s="7"/>
      <c r="QYE46" s="7"/>
      <c r="QYF46" s="7"/>
      <c r="QYG46" s="7"/>
      <c r="QYH46" s="7"/>
      <c r="QYI46" s="7"/>
      <c r="QYJ46" s="7"/>
      <c r="QYK46" s="7"/>
      <c r="QYL46" s="7"/>
      <c r="QYM46" s="7"/>
      <c r="QYN46" s="7"/>
      <c r="QYO46" s="7"/>
      <c r="QYP46" s="7"/>
      <c r="QYQ46" s="7"/>
      <c r="QYR46" s="7"/>
      <c r="QYS46" s="7"/>
      <c r="QYT46" s="7"/>
      <c r="QYU46" s="7"/>
      <c r="QYV46" s="7"/>
      <c r="QYW46" s="7"/>
      <c r="QYX46" s="7"/>
      <c r="QYY46" s="7"/>
      <c r="QYZ46" s="7"/>
      <c r="QZA46" s="7"/>
      <c r="QZB46" s="7"/>
      <c r="QZC46" s="7"/>
      <c r="QZD46" s="7"/>
      <c r="QZE46" s="7"/>
      <c r="QZF46" s="7"/>
      <c r="QZG46" s="7"/>
      <c r="QZH46" s="7"/>
      <c r="QZI46" s="7"/>
      <c r="QZJ46" s="7"/>
      <c r="QZK46" s="7"/>
      <c r="QZL46" s="7"/>
      <c r="QZM46" s="7"/>
      <c r="QZN46" s="7"/>
      <c r="QZO46" s="7"/>
      <c r="QZP46" s="7"/>
      <c r="QZQ46" s="7"/>
      <c r="QZR46" s="7"/>
      <c r="QZS46" s="7"/>
      <c r="QZT46" s="7"/>
      <c r="QZU46" s="7"/>
      <c r="QZV46" s="7"/>
      <c r="QZW46" s="7"/>
      <c r="QZX46" s="7"/>
      <c r="QZY46" s="7"/>
      <c r="QZZ46" s="7"/>
      <c r="RAA46" s="7"/>
      <c r="RAB46" s="7"/>
      <c r="RAC46" s="7"/>
      <c r="RAD46" s="7"/>
      <c r="RAE46" s="7"/>
      <c r="RAF46" s="7"/>
      <c r="RAG46" s="7"/>
      <c r="RAH46" s="7"/>
      <c r="RAI46" s="7"/>
      <c r="RAJ46" s="7"/>
      <c r="RAK46" s="7"/>
      <c r="RAL46" s="7"/>
      <c r="RAM46" s="7"/>
      <c r="RAN46" s="7"/>
      <c r="RAO46" s="7"/>
      <c r="RAP46" s="7"/>
      <c r="RAQ46" s="7"/>
      <c r="RAR46" s="7"/>
      <c r="RAS46" s="7"/>
      <c r="RAT46" s="7"/>
      <c r="RAU46" s="7"/>
      <c r="RAV46" s="7"/>
      <c r="RAW46" s="7"/>
      <c r="RAX46" s="7"/>
      <c r="RAY46" s="7"/>
      <c r="RAZ46" s="7"/>
      <c r="RBA46" s="7"/>
      <c r="RBB46" s="7"/>
      <c r="RBC46" s="7"/>
      <c r="RBD46" s="7"/>
      <c r="RBE46" s="7"/>
      <c r="RBF46" s="7"/>
      <c r="RBG46" s="7"/>
      <c r="RBH46" s="7"/>
      <c r="RBI46" s="7"/>
      <c r="RBJ46" s="7"/>
      <c r="RBK46" s="7"/>
      <c r="RBL46" s="7"/>
      <c r="RBM46" s="7"/>
      <c r="RBN46" s="7"/>
      <c r="RBO46" s="7"/>
      <c r="RBP46" s="7"/>
      <c r="RBQ46" s="7"/>
      <c r="RBR46" s="7"/>
      <c r="RBS46" s="7"/>
      <c r="RBT46" s="7"/>
      <c r="RBU46" s="7"/>
      <c r="RBV46" s="7"/>
      <c r="RBW46" s="7"/>
      <c r="RBX46" s="7"/>
      <c r="RBY46" s="7"/>
      <c r="RBZ46" s="7"/>
      <c r="RCA46" s="7"/>
      <c r="RCB46" s="7"/>
      <c r="RCC46" s="7"/>
      <c r="RCD46" s="7"/>
      <c r="RCE46" s="7"/>
      <c r="RCF46" s="7"/>
      <c r="RCG46" s="7"/>
      <c r="RCH46" s="7"/>
      <c r="RCI46" s="7"/>
      <c r="RCJ46" s="7"/>
      <c r="RCK46" s="7"/>
      <c r="RCL46" s="7"/>
      <c r="RCM46" s="7"/>
      <c r="RCN46" s="7"/>
      <c r="RCO46" s="7"/>
      <c r="RCP46" s="7"/>
      <c r="RCQ46" s="7"/>
      <c r="RCR46" s="7"/>
      <c r="RCS46" s="7"/>
      <c r="RCT46" s="7"/>
      <c r="RCU46" s="7"/>
      <c r="RCV46" s="7"/>
      <c r="RCW46" s="7"/>
      <c r="RCX46" s="7"/>
      <c r="RCY46" s="7"/>
      <c r="RCZ46" s="7"/>
      <c r="RDA46" s="7"/>
      <c r="RDB46" s="7"/>
      <c r="RDC46" s="7"/>
      <c r="RDD46" s="7"/>
      <c r="RDE46" s="7"/>
      <c r="RDF46" s="7"/>
      <c r="RDG46" s="7"/>
      <c r="RDH46" s="7"/>
      <c r="RDI46" s="7"/>
      <c r="RDJ46" s="7"/>
      <c r="RDK46" s="7"/>
      <c r="RDL46" s="7"/>
      <c r="RDM46" s="7"/>
      <c r="RDN46" s="7"/>
      <c r="RDO46" s="7"/>
      <c r="RDP46" s="7"/>
      <c r="RDQ46" s="7"/>
      <c r="RDR46" s="7"/>
      <c r="RDS46" s="7"/>
      <c r="RDT46" s="7"/>
      <c r="RDU46" s="7"/>
      <c r="RDV46" s="7"/>
      <c r="RDW46" s="7"/>
      <c r="RDX46" s="7"/>
      <c r="RDY46" s="7"/>
      <c r="RDZ46" s="7"/>
      <c r="REA46" s="7"/>
      <c r="REB46" s="7"/>
      <c r="REC46" s="7"/>
      <c r="RED46" s="7"/>
      <c r="REE46" s="7"/>
      <c r="REF46" s="7"/>
      <c r="REG46" s="7"/>
      <c r="REH46" s="7"/>
      <c r="REI46" s="7"/>
      <c r="REJ46" s="7"/>
      <c r="REL46" s="7"/>
      <c r="REM46" s="7"/>
      <c r="REN46" s="7"/>
      <c r="REO46" s="7"/>
      <c r="REP46" s="7"/>
      <c r="REQ46" s="7"/>
      <c r="RER46" s="7"/>
      <c r="RES46" s="7"/>
      <c r="RET46" s="7"/>
      <c r="REU46" s="7"/>
      <c r="REV46" s="7"/>
      <c r="REW46" s="7"/>
      <c r="REX46" s="7"/>
      <c r="REY46" s="7"/>
      <c r="REZ46" s="7"/>
      <c r="RFA46" s="7"/>
      <c r="RFB46" s="7"/>
      <c r="RFC46" s="7"/>
      <c r="RFD46" s="7"/>
      <c r="RFE46" s="7"/>
      <c r="RFF46" s="7"/>
      <c r="RFG46" s="7"/>
      <c r="RFH46" s="7"/>
      <c r="RFI46" s="7"/>
      <c r="RFJ46" s="7"/>
      <c r="RFK46" s="7"/>
      <c r="RFL46" s="7"/>
      <c r="RFM46" s="7"/>
      <c r="RFN46" s="7"/>
      <c r="RFO46" s="7"/>
      <c r="RFP46" s="7"/>
      <c r="RFQ46" s="7"/>
      <c r="RFR46" s="7"/>
      <c r="RFS46" s="7"/>
      <c r="RFT46" s="7"/>
      <c r="RFU46" s="7"/>
      <c r="RFV46" s="7"/>
      <c r="RFW46" s="7"/>
      <c r="RFX46" s="7"/>
      <c r="RFY46" s="7"/>
      <c r="RFZ46" s="7"/>
      <c r="RGA46" s="7"/>
      <c r="RGB46" s="7"/>
      <c r="RGC46" s="7"/>
      <c r="RGD46" s="7"/>
      <c r="RGE46" s="7"/>
      <c r="RGF46" s="7"/>
      <c r="RGG46" s="7"/>
      <c r="RGH46" s="7"/>
      <c r="RGI46" s="7"/>
      <c r="RGJ46" s="7"/>
      <c r="RGK46" s="7"/>
      <c r="RGL46" s="7"/>
      <c r="RGM46" s="7"/>
      <c r="RGN46" s="7"/>
      <c r="RGO46" s="7"/>
      <c r="RGP46" s="7"/>
      <c r="RGQ46" s="7"/>
      <c r="RGR46" s="7"/>
      <c r="RGS46" s="7"/>
      <c r="RGT46" s="7"/>
      <c r="RGU46" s="7"/>
      <c r="RGV46" s="7"/>
      <c r="RGW46" s="7"/>
      <c r="RGX46" s="7"/>
      <c r="RGY46" s="7"/>
      <c r="RGZ46" s="7"/>
      <c r="RHA46" s="7"/>
      <c r="RHB46" s="7"/>
      <c r="RHC46" s="7"/>
      <c r="RHD46" s="7"/>
      <c r="RHE46" s="7"/>
      <c r="RHF46" s="7"/>
      <c r="RHG46" s="7"/>
      <c r="RHH46" s="7"/>
      <c r="RHI46" s="7"/>
      <c r="RHJ46" s="7"/>
      <c r="RHK46" s="7"/>
      <c r="RHL46" s="7"/>
      <c r="RHM46" s="7"/>
      <c r="RHN46" s="7"/>
      <c r="RHO46" s="7"/>
      <c r="RHP46" s="7"/>
      <c r="RHQ46" s="7"/>
      <c r="RHR46" s="7"/>
      <c r="RHS46" s="7"/>
      <c r="RHT46" s="7"/>
      <c r="RHU46" s="7"/>
      <c r="RHV46" s="7"/>
      <c r="RHW46" s="7"/>
      <c r="RHX46" s="7"/>
      <c r="RHY46" s="7"/>
      <c r="RHZ46" s="7"/>
      <c r="RIA46" s="7"/>
      <c r="RIB46" s="7"/>
      <c r="RIC46" s="7"/>
      <c r="RID46" s="7"/>
      <c r="RIE46" s="7"/>
      <c r="RIF46" s="7"/>
      <c r="RIG46" s="7"/>
      <c r="RIH46" s="7"/>
      <c r="RII46" s="7"/>
      <c r="RIJ46" s="7"/>
      <c r="RIK46" s="7"/>
      <c r="RIL46" s="7"/>
      <c r="RIM46" s="7"/>
      <c r="RIN46" s="7"/>
      <c r="RIO46" s="7"/>
      <c r="RIP46" s="7"/>
      <c r="RIQ46" s="7"/>
      <c r="RIR46" s="7"/>
      <c r="RIS46" s="7"/>
      <c r="RIT46" s="7"/>
      <c r="RIU46" s="7"/>
      <c r="RIV46" s="7"/>
      <c r="RIW46" s="7"/>
      <c r="RIX46" s="7"/>
      <c r="RIY46" s="7"/>
      <c r="RIZ46" s="7"/>
      <c r="RJA46" s="7"/>
      <c r="RJB46" s="7"/>
      <c r="RJC46" s="7"/>
      <c r="RJD46" s="7"/>
      <c r="RJE46" s="7"/>
      <c r="RJF46" s="7"/>
      <c r="RJG46" s="7"/>
      <c r="RJH46" s="7"/>
      <c r="RJI46" s="7"/>
      <c r="RJJ46" s="7"/>
      <c r="RJK46" s="7"/>
      <c r="RJL46" s="7"/>
      <c r="RJM46" s="7"/>
      <c r="RJN46" s="7"/>
      <c r="RJO46" s="7"/>
      <c r="RJP46" s="7"/>
      <c r="RJQ46" s="7"/>
      <c r="RJR46" s="7"/>
      <c r="RJS46" s="7"/>
      <c r="RJT46" s="7"/>
      <c r="RJU46" s="7"/>
      <c r="RJV46" s="7"/>
      <c r="RJW46" s="7"/>
      <c r="RJX46" s="7"/>
      <c r="RJY46" s="7"/>
      <c r="RJZ46" s="7"/>
      <c r="RKA46" s="7"/>
      <c r="RKB46" s="7"/>
      <c r="RKC46" s="7"/>
      <c r="RKD46" s="7"/>
      <c r="RKE46" s="7"/>
      <c r="RKF46" s="7"/>
      <c r="RKG46" s="7"/>
      <c r="RKH46" s="7"/>
      <c r="RKI46" s="7"/>
      <c r="RKJ46" s="7"/>
      <c r="RKK46" s="7"/>
      <c r="RKL46" s="7"/>
      <c r="RKM46" s="7"/>
      <c r="RKN46" s="7"/>
      <c r="RKO46" s="7"/>
      <c r="RKP46" s="7"/>
      <c r="RKQ46" s="7"/>
      <c r="RKR46" s="7"/>
      <c r="RKS46" s="7"/>
      <c r="RKT46" s="7"/>
      <c r="RKU46" s="7"/>
      <c r="RKV46" s="7"/>
      <c r="RKW46" s="7"/>
      <c r="RKX46" s="7"/>
      <c r="RKY46" s="7"/>
      <c r="RKZ46" s="7"/>
      <c r="RLA46" s="7"/>
      <c r="RLB46" s="7"/>
      <c r="RLC46" s="7"/>
      <c r="RLD46" s="7"/>
      <c r="RLE46" s="7"/>
      <c r="RLF46" s="7"/>
      <c r="RLG46" s="7"/>
      <c r="RLH46" s="7"/>
      <c r="RLI46" s="7"/>
      <c r="RLJ46" s="7"/>
      <c r="RLK46" s="7"/>
      <c r="RLL46" s="7"/>
      <c r="RLM46" s="7"/>
      <c r="RLN46" s="7"/>
      <c r="RLO46" s="7"/>
      <c r="RLP46" s="7"/>
      <c r="RLQ46" s="7"/>
      <c r="RLR46" s="7"/>
      <c r="RLS46" s="7"/>
      <c r="RLT46" s="7"/>
      <c r="RLU46" s="7"/>
      <c r="RLV46" s="7"/>
      <c r="RLW46" s="7"/>
      <c r="RLX46" s="7"/>
      <c r="RLY46" s="7"/>
      <c r="RLZ46" s="7"/>
      <c r="RMA46" s="7"/>
      <c r="RMB46" s="7"/>
      <c r="RMC46" s="7"/>
      <c r="RMD46" s="7"/>
      <c r="RME46" s="7"/>
      <c r="RMF46" s="7"/>
      <c r="RMG46" s="7"/>
      <c r="RMH46" s="7"/>
      <c r="RMI46" s="7"/>
      <c r="RMJ46" s="7"/>
      <c r="RMK46" s="7"/>
      <c r="RML46" s="7"/>
      <c r="RMM46" s="7"/>
      <c r="RMN46" s="7"/>
      <c r="RMO46" s="7"/>
      <c r="RMP46" s="7"/>
      <c r="RMQ46" s="7"/>
      <c r="RMR46" s="7"/>
      <c r="RMS46" s="7"/>
      <c r="RMT46" s="7"/>
      <c r="RMU46" s="7"/>
      <c r="RMV46" s="7"/>
      <c r="RMW46" s="7"/>
      <c r="RMX46" s="7"/>
      <c r="RMY46" s="7"/>
      <c r="RMZ46" s="7"/>
      <c r="RNA46" s="7"/>
      <c r="RNB46" s="7"/>
      <c r="RNC46" s="7"/>
      <c r="RND46" s="7"/>
      <c r="RNE46" s="7"/>
      <c r="RNF46" s="7"/>
      <c r="RNG46" s="7"/>
      <c r="RNH46" s="7"/>
      <c r="RNI46" s="7"/>
      <c r="RNJ46" s="7"/>
      <c r="RNK46" s="7"/>
      <c r="RNL46" s="7"/>
      <c r="RNM46" s="7"/>
      <c r="RNN46" s="7"/>
      <c r="RNO46" s="7"/>
      <c r="RNP46" s="7"/>
      <c r="RNQ46" s="7"/>
      <c r="RNR46" s="7"/>
      <c r="RNS46" s="7"/>
      <c r="RNT46" s="7"/>
      <c r="RNU46" s="7"/>
      <c r="RNV46" s="7"/>
      <c r="RNW46" s="7"/>
      <c r="RNX46" s="7"/>
      <c r="RNY46" s="7"/>
      <c r="RNZ46" s="7"/>
      <c r="ROA46" s="7"/>
      <c r="ROB46" s="7"/>
      <c r="ROC46" s="7"/>
      <c r="ROD46" s="7"/>
      <c r="ROE46" s="7"/>
      <c r="ROF46" s="7"/>
      <c r="ROH46" s="7"/>
      <c r="ROI46" s="7"/>
      <c r="ROJ46" s="7"/>
      <c r="ROK46" s="7"/>
      <c r="ROL46" s="7"/>
      <c r="ROM46" s="7"/>
      <c r="RON46" s="7"/>
      <c r="ROO46" s="7"/>
      <c r="ROP46" s="7"/>
      <c r="ROQ46" s="7"/>
      <c r="ROR46" s="7"/>
      <c r="ROS46" s="7"/>
      <c r="ROT46" s="7"/>
      <c r="ROU46" s="7"/>
      <c r="ROV46" s="7"/>
      <c r="ROW46" s="7"/>
      <c r="ROX46" s="7"/>
      <c r="ROY46" s="7"/>
      <c r="ROZ46" s="7"/>
      <c r="RPA46" s="7"/>
      <c r="RPB46" s="7"/>
      <c r="RPC46" s="7"/>
      <c r="RPD46" s="7"/>
      <c r="RPE46" s="7"/>
      <c r="RPF46" s="7"/>
      <c r="RPG46" s="7"/>
      <c r="RPH46" s="7"/>
      <c r="RPI46" s="7"/>
      <c r="RPJ46" s="7"/>
      <c r="RPK46" s="7"/>
      <c r="RPL46" s="7"/>
      <c r="RPM46" s="7"/>
      <c r="RPN46" s="7"/>
      <c r="RPO46" s="7"/>
      <c r="RPP46" s="7"/>
      <c r="RPQ46" s="7"/>
      <c r="RPR46" s="7"/>
      <c r="RPS46" s="7"/>
      <c r="RPT46" s="7"/>
      <c r="RPU46" s="7"/>
      <c r="RPV46" s="7"/>
      <c r="RPW46" s="7"/>
      <c r="RPX46" s="7"/>
      <c r="RPY46" s="7"/>
      <c r="RPZ46" s="7"/>
      <c r="RQA46" s="7"/>
      <c r="RQB46" s="7"/>
      <c r="RQC46" s="7"/>
      <c r="RQD46" s="7"/>
      <c r="RQE46" s="7"/>
      <c r="RQF46" s="7"/>
      <c r="RQG46" s="7"/>
      <c r="RQH46" s="7"/>
      <c r="RQI46" s="7"/>
      <c r="RQJ46" s="7"/>
      <c r="RQK46" s="7"/>
      <c r="RQL46" s="7"/>
      <c r="RQM46" s="7"/>
      <c r="RQN46" s="7"/>
      <c r="RQO46" s="7"/>
      <c r="RQP46" s="7"/>
      <c r="RQQ46" s="7"/>
      <c r="RQR46" s="7"/>
      <c r="RQS46" s="7"/>
      <c r="RQT46" s="7"/>
      <c r="RQU46" s="7"/>
      <c r="RQV46" s="7"/>
      <c r="RQW46" s="7"/>
      <c r="RQX46" s="7"/>
      <c r="RQY46" s="7"/>
      <c r="RQZ46" s="7"/>
      <c r="RRA46" s="7"/>
      <c r="RRB46" s="7"/>
      <c r="RRC46" s="7"/>
      <c r="RRD46" s="7"/>
      <c r="RRE46" s="7"/>
      <c r="RRF46" s="7"/>
      <c r="RRG46" s="7"/>
      <c r="RRH46" s="7"/>
      <c r="RRI46" s="7"/>
      <c r="RRJ46" s="7"/>
      <c r="RRK46" s="7"/>
      <c r="RRL46" s="7"/>
      <c r="RRM46" s="7"/>
      <c r="RRN46" s="7"/>
      <c r="RRO46" s="7"/>
      <c r="RRP46" s="7"/>
      <c r="RRQ46" s="7"/>
      <c r="RRR46" s="7"/>
      <c r="RRS46" s="7"/>
      <c r="RRT46" s="7"/>
      <c r="RRU46" s="7"/>
      <c r="RRV46" s="7"/>
      <c r="RRW46" s="7"/>
      <c r="RRX46" s="7"/>
      <c r="RRY46" s="7"/>
      <c r="RRZ46" s="7"/>
      <c r="RSA46" s="7"/>
      <c r="RSB46" s="7"/>
      <c r="RSC46" s="7"/>
      <c r="RSD46" s="7"/>
      <c r="RSE46" s="7"/>
      <c r="RSF46" s="7"/>
      <c r="RSG46" s="7"/>
      <c r="RSH46" s="7"/>
      <c r="RSI46" s="7"/>
      <c r="RSJ46" s="7"/>
      <c r="RSK46" s="7"/>
      <c r="RSL46" s="7"/>
      <c r="RSM46" s="7"/>
      <c r="RSN46" s="7"/>
      <c r="RSO46" s="7"/>
      <c r="RSP46" s="7"/>
      <c r="RSQ46" s="7"/>
      <c r="RSR46" s="7"/>
      <c r="RSS46" s="7"/>
      <c r="RST46" s="7"/>
      <c r="RSU46" s="7"/>
      <c r="RSV46" s="7"/>
      <c r="RSW46" s="7"/>
      <c r="RSX46" s="7"/>
      <c r="RSY46" s="7"/>
      <c r="RSZ46" s="7"/>
      <c r="RTA46" s="7"/>
      <c r="RTB46" s="7"/>
      <c r="RTC46" s="7"/>
      <c r="RTD46" s="7"/>
      <c r="RTE46" s="7"/>
      <c r="RTF46" s="7"/>
      <c r="RTG46" s="7"/>
      <c r="RTH46" s="7"/>
      <c r="RTI46" s="7"/>
      <c r="RTJ46" s="7"/>
      <c r="RTK46" s="7"/>
      <c r="RTL46" s="7"/>
      <c r="RTM46" s="7"/>
      <c r="RTN46" s="7"/>
      <c r="RTO46" s="7"/>
      <c r="RTP46" s="7"/>
      <c r="RTQ46" s="7"/>
      <c r="RTR46" s="7"/>
      <c r="RTS46" s="7"/>
      <c r="RTT46" s="7"/>
      <c r="RTU46" s="7"/>
      <c r="RTV46" s="7"/>
      <c r="RTW46" s="7"/>
      <c r="RTX46" s="7"/>
      <c r="RTY46" s="7"/>
      <c r="RTZ46" s="7"/>
      <c r="RUA46" s="7"/>
      <c r="RUB46" s="7"/>
      <c r="RUC46" s="7"/>
      <c r="RUD46" s="7"/>
      <c r="RUE46" s="7"/>
      <c r="RUF46" s="7"/>
      <c r="RUG46" s="7"/>
      <c r="RUH46" s="7"/>
      <c r="RUI46" s="7"/>
      <c r="RUJ46" s="7"/>
      <c r="RUK46" s="7"/>
      <c r="RUL46" s="7"/>
      <c r="RUM46" s="7"/>
      <c r="RUN46" s="7"/>
      <c r="RUO46" s="7"/>
      <c r="RUP46" s="7"/>
      <c r="RUQ46" s="7"/>
      <c r="RUR46" s="7"/>
      <c r="RUS46" s="7"/>
      <c r="RUT46" s="7"/>
      <c r="RUU46" s="7"/>
      <c r="RUV46" s="7"/>
      <c r="RUW46" s="7"/>
      <c r="RUX46" s="7"/>
      <c r="RUY46" s="7"/>
      <c r="RUZ46" s="7"/>
      <c r="RVA46" s="7"/>
      <c r="RVB46" s="7"/>
      <c r="RVC46" s="7"/>
      <c r="RVD46" s="7"/>
      <c r="RVE46" s="7"/>
      <c r="RVF46" s="7"/>
      <c r="RVG46" s="7"/>
      <c r="RVH46" s="7"/>
      <c r="RVI46" s="7"/>
      <c r="RVJ46" s="7"/>
      <c r="RVK46" s="7"/>
      <c r="RVL46" s="7"/>
      <c r="RVM46" s="7"/>
      <c r="RVN46" s="7"/>
      <c r="RVO46" s="7"/>
      <c r="RVP46" s="7"/>
      <c r="RVQ46" s="7"/>
      <c r="RVR46" s="7"/>
      <c r="RVS46" s="7"/>
      <c r="RVT46" s="7"/>
      <c r="RVU46" s="7"/>
      <c r="RVV46" s="7"/>
      <c r="RVW46" s="7"/>
      <c r="RVX46" s="7"/>
      <c r="RVY46" s="7"/>
      <c r="RVZ46" s="7"/>
      <c r="RWA46" s="7"/>
      <c r="RWB46" s="7"/>
      <c r="RWC46" s="7"/>
      <c r="RWD46" s="7"/>
      <c r="RWE46" s="7"/>
      <c r="RWF46" s="7"/>
      <c r="RWG46" s="7"/>
      <c r="RWH46" s="7"/>
      <c r="RWI46" s="7"/>
      <c r="RWJ46" s="7"/>
      <c r="RWK46" s="7"/>
      <c r="RWL46" s="7"/>
      <c r="RWM46" s="7"/>
      <c r="RWN46" s="7"/>
      <c r="RWO46" s="7"/>
      <c r="RWP46" s="7"/>
      <c r="RWQ46" s="7"/>
      <c r="RWR46" s="7"/>
      <c r="RWS46" s="7"/>
      <c r="RWT46" s="7"/>
      <c r="RWU46" s="7"/>
      <c r="RWV46" s="7"/>
      <c r="RWW46" s="7"/>
      <c r="RWX46" s="7"/>
      <c r="RWY46" s="7"/>
      <c r="RWZ46" s="7"/>
      <c r="RXA46" s="7"/>
      <c r="RXB46" s="7"/>
      <c r="RXC46" s="7"/>
      <c r="RXD46" s="7"/>
      <c r="RXE46" s="7"/>
      <c r="RXF46" s="7"/>
      <c r="RXG46" s="7"/>
      <c r="RXH46" s="7"/>
      <c r="RXI46" s="7"/>
      <c r="RXJ46" s="7"/>
      <c r="RXK46" s="7"/>
      <c r="RXL46" s="7"/>
      <c r="RXM46" s="7"/>
      <c r="RXN46" s="7"/>
      <c r="RXO46" s="7"/>
      <c r="RXP46" s="7"/>
      <c r="RXQ46" s="7"/>
      <c r="RXR46" s="7"/>
      <c r="RXS46" s="7"/>
      <c r="RXT46" s="7"/>
      <c r="RXU46" s="7"/>
      <c r="RXV46" s="7"/>
      <c r="RXW46" s="7"/>
      <c r="RXX46" s="7"/>
      <c r="RXY46" s="7"/>
      <c r="RXZ46" s="7"/>
      <c r="RYA46" s="7"/>
      <c r="RYB46" s="7"/>
      <c r="RYD46" s="7"/>
      <c r="RYE46" s="7"/>
      <c r="RYF46" s="7"/>
      <c r="RYG46" s="7"/>
      <c r="RYH46" s="7"/>
      <c r="RYI46" s="7"/>
      <c r="RYJ46" s="7"/>
      <c r="RYK46" s="7"/>
      <c r="RYL46" s="7"/>
      <c r="RYM46" s="7"/>
      <c r="RYN46" s="7"/>
      <c r="RYO46" s="7"/>
      <c r="RYP46" s="7"/>
      <c r="RYQ46" s="7"/>
      <c r="RYR46" s="7"/>
      <c r="RYS46" s="7"/>
      <c r="RYT46" s="7"/>
      <c r="RYU46" s="7"/>
      <c r="RYV46" s="7"/>
      <c r="RYW46" s="7"/>
      <c r="RYX46" s="7"/>
      <c r="RYY46" s="7"/>
      <c r="RYZ46" s="7"/>
      <c r="RZA46" s="7"/>
      <c r="RZB46" s="7"/>
      <c r="RZC46" s="7"/>
      <c r="RZD46" s="7"/>
      <c r="RZE46" s="7"/>
      <c r="RZF46" s="7"/>
      <c r="RZG46" s="7"/>
      <c r="RZH46" s="7"/>
      <c r="RZI46" s="7"/>
      <c r="RZJ46" s="7"/>
      <c r="RZK46" s="7"/>
      <c r="RZL46" s="7"/>
      <c r="RZM46" s="7"/>
      <c r="RZN46" s="7"/>
      <c r="RZO46" s="7"/>
      <c r="RZP46" s="7"/>
      <c r="RZQ46" s="7"/>
      <c r="RZR46" s="7"/>
      <c r="RZS46" s="7"/>
      <c r="RZT46" s="7"/>
      <c r="RZU46" s="7"/>
      <c r="RZV46" s="7"/>
      <c r="RZW46" s="7"/>
      <c r="RZX46" s="7"/>
      <c r="RZY46" s="7"/>
      <c r="RZZ46" s="7"/>
      <c r="SAA46" s="7"/>
      <c r="SAB46" s="7"/>
      <c r="SAC46" s="7"/>
      <c r="SAD46" s="7"/>
      <c r="SAE46" s="7"/>
      <c r="SAF46" s="7"/>
      <c r="SAG46" s="7"/>
      <c r="SAH46" s="7"/>
      <c r="SAI46" s="7"/>
      <c r="SAJ46" s="7"/>
      <c r="SAK46" s="7"/>
      <c r="SAL46" s="7"/>
      <c r="SAM46" s="7"/>
      <c r="SAN46" s="7"/>
      <c r="SAO46" s="7"/>
      <c r="SAP46" s="7"/>
      <c r="SAQ46" s="7"/>
      <c r="SAR46" s="7"/>
      <c r="SAS46" s="7"/>
      <c r="SAT46" s="7"/>
      <c r="SAU46" s="7"/>
      <c r="SAV46" s="7"/>
      <c r="SAW46" s="7"/>
      <c r="SAX46" s="7"/>
      <c r="SAY46" s="7"/>
      <c r="SAZ46" s="7"/>
      <c r="SBA46" s="7"/>
      <c r="SBB46" s="7"/>
      <c r="SBC46" s="7"/>
      <c r="SBD46" s="7"/>
      <c r="SBE46" s="7"/>
      <c r="SBF46" s="7"/>
      <c r="SBG46" s="7"/>
      <c r="SBH46" s="7"/>
      <c r="SBI46" s="7"/>
      <c r="SBJ46" s="7"/>
      <c r="SBK46" s="7"/>
      <c r="SBL46" s="7"/>
      <c r="SBM46" s="7"/>
      <c r="SBN46" s="7"/>
      <c r="SBO46" s="7"/>
      <c r="SBP46" s="7"/>
      <c r="SBQ46" s="7"/>
      <c r="SBR46" s="7"/>
      <c r="SBS46" s="7"/>
      <c r="SBT46" s="7"/>
      <c r="SBU46" s="7"/>
      <c r="SBV46" s="7"/>
      <c r="SBW46" s="7"/>
      <c r="SBX46" s="7"/>
      <c r="SBY46" s="7"/>
      <c r="SBZ46" s="7"/>
      <c r="SCA46" s="7"/>
      <c r="SCB46" s="7"/>
      <c r="SCC46" s="7"/>
      <c r="SCD46" s="7"/>
      <c r="SCE46" s="7"/>
      <c r="SCF46" s="7"/>
      <c r="SCG46" s="7"/>
      <c r="SCH46" s="7"/>
      <c r="SCI46" s="7"/>
      <c r="SCJ46" s="7"/>
      <c r="SCK46" s="7"/>
      <c r="SCL46" s="7"/>
      <c r="SCM46" s="7"/>
      <c r="SCN46" s="7"/>
      <c r="SCO46" s="7"/>
      <c r="SCP46" s="7"/>
      <c r="SCQ46" s="7"/>
      <c r="SCR46" s="7"/>
      <c r="SCS46" s="7"/>
      <c r="SCT46" s="7"/>
      <c r="SCU46" s="7"/>
      <c r="SCV46" s="7"/>
      <c r="SCW46" s="7"/>
      <c r="SCX46" s="7"/>
      <c r="SCY46" s="7"/>
      <c r="SCZ46" s="7"/>
      <c r="SDA46" s="7"/>
      <c r="SDB46" s="7"/>
      <c r="SDC46" s="7"/>
      <c r="SDD46" s="7"/>
      <c r="SDE46" s="7"/>
      <c r="SDF46" s="7"/>
      <c r="SDG46" s="7"/>
      <c r="SDH46" s="7"/>
      <c r="SDI46" s="7"/>
      <c r="SDJ46" s="7"/>
      <c r="SDK46" s="7"/>
      <c r="SDL46" s="7"/>
      <c r="SDM46" s="7"/>
      <c r="SDN46" s="7"/>
      <c r="SDO46" s="7"/>
      <c r="SDP46" s="7"/>
      <c r="SDQ46" s="7"/>
      <c r="SDR46" s="7"/>
      <c r="SDS46" s="7"/>
      <c r="SDT46" s="7"/>
      <c r="SDU46" s="7"/>
      <c r="SDV46" s="7"/>
      <c r="SDW46" s="7"/>
      <c r="SDX46" s="7"/>
      <c r="SDY46" s="7"/>
      <c r="SDZ46" s="7"/>
      <c r="SEA46" s="7"/>
      <c r="SEB46" s="7"/>
      <c r="SEC46" s="7"/>
      <c r="SED46" s="7"/>
      <c r="SEE46" s="7"/>
      <c r="SEF46" s="7"/>
      <c r="SEG46" s="7"/>
      <c r="SEH46" s="7"/>
      <c r="SEI46" s="7"/>
      <c r="SEJ46" s="7"/>
      <c r="SEK46" s="7"/>
      <c r="SEL46" s="7"/>
      <c r="SEM46" s="7"/>
      <c r="SEN46" s="7"/>
      <c r="SEO46" s="7"/>
      <c r="SEP46" s="7"/>
      <c r="SEQ46" s="7"/>
      <c r="SER46" s="7"/>
      <c r="SES46" s="7"/>
      <c r="SET46" s="7"/>
      <c r="SEU46" s="7"/>
      <c r="SEV46" s="7"/>
      <c r="SEW46" s="7"/>
      <c r="SEX46" s="7"/>
      <c r="SEY46" s="7"/>
      <c r="SEZ46" s="7"/>
      <c r="SFA46" s="7"/>
      <c r="SFB46" s="7"/>
      <c r="SFC46" s="7"/>
      <c r="SFD46" s="7"/>
      <c r="SFE46" s="7"/>
      <c r="SFF46" s="7"/>
      <c r="SFG46" s="7"/>
      <c r="SFH46" s="7"/>
      <c r="SFI46" s="7"/>
      <c r="SFJ46" s="7"/>
      <c r="SFK46" s="7"/>
      <c r="SFL46" s="7"/>
      <c r="SFM46" s="7"/>
      <c r="SFN46" s="7"/>
      <c r="SFO46" s="7"/>
      <c r="SFP46" s="7"/>
      <c r="SFQ46" s="7"/>
      <c r="SFR46" s="7"/>
      <c r="SFS46" s="7"/>
      <c r="SFT46" s="7"/>
      <c r="SFU46" s="7"/>
      <c r="SFV46" s="7"/>
      <c r="SFW46" s="7"/>
      <c r="SFX46" s="7"/>
      <c r="SFY46" s="7"/>
      <c r="SFZ46" s="7"/>
      <c r="SGA46" s="7"/>
      <c r="SGB46" s="7"/>
      <c r="SGC46" s="7"/>
      <c r="SGD46" s="7"/>
      <c r="SGE46" s="7"/>
      <c r="SGF46" s="7"/>
      <c r="SGG46" s="7"/>
      <c r="SGH46" s="7"/>
      <c r="SGI46" s="7"/>
      <c r="SGJ46" s="7"/>
      <c r="SGK46" s="7"/>
      <c r="SGL46" s="7"/>
      <c r="SGM46" s="7"/>
      <c r="SGN46" s="7"/>
      <c r="SGO46" s="7"/>
      <c r="SGP46" s="7"/>
      <c r="SGQ46" s="7"/>
      <c r="SGR46" s="7"/>
      <c r="SGS46" s="7"/>
      <c r="SGT46" s="7"/>
      <c r="SGU46" s="7"/>
      <c r="SGV46" s="7"/>
      <c r="SGW46" s="7"/>
      <c r="SGX46" s="7"/>
      <c r="SGY46" s="7"/>
      <c r="SGZ46" s="7"/>
      <c r="SHA46" s="7"/>
      <c r="SHB46" s="7"/>
      <c r="SHC46" s="7"/>
      <c r="SHD46" s="7"/>
      <c r="SHE46" s="7"/>
      <c r="SHF46" s="7"/>
      <c r="SHG46" s="7"/>
      <c r="SHH46" s="7"/>
      <c r="SHI46" s="7"/>
      <c r="SHJ46" s="7"/>
      <c r="SHK46" s="7"/>
      <c r="SHL46" s="7"/>
      <c r="SHM46" s="7"/>
      <c r="SHN46" s="7"/>
      <c r="SHO46" s="7"/>
      <c r="SHP46" s="7"/>
      <c r="SHQ46" s="7"/>
      <c r="SHR46" s="7"/>
      <c r="SHS46" s="7"/>
      <c r="SHT46" s="7"/>
      <c r="SHU46" s="7"/>
      <c r="SHV46" s="7"/>
      <c r="SHW46" s="7"/>
      <c r="SHX46" s="7"/>
      <c r="SHZ46" s="7"/>
      <c r="SIA46" s="7"/>
      <c r="SIB46" s="7"/>
      <c r="SIC46" s="7"/>
      <c r="SID46" s="7"/>
      <c r="SIE46" s="7"/>
      <c r="SIF46" s="7"/>
      <c r="SIG46" s="7"/>
      <c r="SIH46" s="7"/>
      <c r="SII46" s="7"/>
      <c r="SIJ46" s="7"/>
      <c r="SIK46" s="7"/>
      <c r="SIL46" s="7"/>
      <c r="SIM46" s="7"/>
      <c r="SIN46" s="7"/>
      <c r="SIO46" s="7"/>
      <c r="SIP46" s="7"/>
      <c r="SIQ46" s="7"/>
      <c r="SIR46" s="7"/>
      <c r="SIS46" s="7"/>
      <c r="SIT46" s="7"/>
      <c r="SIU46" s="7"/>
      <c r="SIV46" s="7"/>
      <c r="SIW46" s="7"/>
      <c r="SIX46" s="7"/>
      <c r="SIY46" s="7"/>
      <c r="SIZ46" s="7"/>
      <c r="SJA46" s="7"/>
      <c r="SJB46" s="7"/>
      <c r="SJC46" s="7"/>
      <c r="SJD46" s="7"/>
      <c r="SJE46" s="7"/>
      <c r="SJF46" s="7"/>
      <c r="SJG46" s="7"/>
      <c r="SJH46" s="7"/>
      <c r="SJI46" s="7"/>
      <c r="SJJ46" s="7"/>
      <c r="SJK46" s="7"/>
      <c r="SJL46" s="7"/>
      <c r="SJM46" s="7"/>
      <c r="SJN46" s="7"/>
      <c r="SJO46" s="7"/>
      <c r="SJP46" s="7"/>
      <c r="SJQ46" s="7"/>
      <c r="SJR46" s="7"/>
      <c r="SJS46" s="7"/>
      <c r="SJT46" s="7"/>
      <c r="SJU46" s="7"/>
      <c r="SJV46" s="7"/>
      <c r="SJW46" s="7"/>
      <c r="SJX46" s="7"/>
      <c r="SJY46" s="7"/>
      <c r="SJZ46" s="7"/>
      <c r="SKA46" s="7"/>
      <c r="SKB46" s="7"/>
      <c r="SKC46" s="7"/>
      <c r="SKD46" s="7"/>
      <c r="SKE46" s="7"/>
      <c r="SKF46" s="7"/>
      <c r="SKG46" s="7"/>
      <c r="SKH46" s="7"/>
      <c r="SKI46" s="7"/>
      <c r="SKJ46" s="7"/>
      <c r="SKK46" s="7"/>
      <c r="SKL46" s="7"/>
      <c r="SKM46" s="7"/>
      <c r="SKN46" s="7"/>
      <c r="SKO46" s="7"/>
      <c r="SKP46" s="7"/>
      <c r="SKQ46" s="7"/>
      <c r="SKR46" s="7"/>
      <c r="SKS46" s="7"/>
      <c r="SKT46" s="7"/>
      <c r="SKU46" s="7"/>
      <c r="SKV46" s="7"/>
      <c r="SKW46" s="7"/>
      <c r="SKX46" s="7"/>
      <c r="SKY46" s="7"/>
      <c r="SKZ46" s="7"/>
      <c r="SLA46" s="7"/>
      <c r="SLB46" s="7"/>
      <c r="SLC46" s="7"/>
      <c r="SLD46" s="7"/>
      <c r="SLE46" s="7"/>
      <c r="SLF46" s="7"/>
      <c r="SLG46" s="7"/>
      <c r="SLH46" s="7"/>
      <c r="SLI46" s="7"/>
      <c r="SLJ46" s="7"/>
      <c r="SLK46" s="7"/>
      <c r="SLL46" s="7"/>
      <c r="SLM46" s="7"/>
      <c r="SLN46" s="7"/>
      <c r="SLO46" s="7"/>
      <c r="SLP46" s="7"/>
      <c r="SLQ46" s="7"/>
      <c r="SLR46" s="7"/>
      <c r="SLS46" s="7"/>
      <c r="SLT46" s="7"/>
      <c r="SLU46" s="7"/>
      <c r="SLV46" s="7"/>
      <c r="SLW46" s="7"/>
      <c r="SLX46" s="7"/>
      <c r="SLY46" s="7"/>
      <c r="SLZ46" s="7"/>
      <c r="SMA46" s="7"/>
      <c r="SMB46" s="7"/>
      <c r="SMC46" s="7"/>
      <c r="SMD46" s="7"/>
      <c r="SME46" s="7"/>
      <c r="SMF46" s="7"/>
      <c r="SMG46" s="7"/>
      <c r="SMH46" s="7"/>
      <c r="SMI46" s="7"/>
      <c r="SMJ46" s="7"/>
      <c r="SMK46" s="7"/>
      <c r="SML46" s="7"/>
      <c r="SMM46" s="7"/>
      <c r="SMN46" s="7"/>
      <c r="SMO46" s="7"/>
      <c r="SMP46" s="7"/>
      <c r="SMQ46" s="7"/>
      <c r="SMR46" s="7"/>
      <c r="SMS46" s="7"/>
      <c r="SMT46" s="7"/>
      <c r="SMU46" s="7"/>
      <c r="SMV46" s="7"/>
      <c r="SMW46" s="7"/>
      <c r="SMX46" s="7"/>
      <c r="SMY46" s="7"/>
      <c r="SMZ46" s="7"/>
      <c r="SNA46" s="7"/>
      <c r="SNB46" s="7"/>
      <c r="SNC46" s="7"/>
      <c r="SND46" s="7"/>
      <c r="SNE46" s="7"/>
      <c r="SNF46" s="7"/>
      <c r="SNG46" s="7"/>
      <c r="SNH46" s="7"/>
      <c r="SNI46" s="7"/>
      <c r="SNJ46" s="7"/>
      <c r="SNK46" s="7"/>
      <c r="SNL46" s="7"/>
      <c r="SNM46" s="7"/>
      <c r="SNN46" s="7"/>
      <c r="SNO46" s="7"/>
      <c r="SNP46" s="7"/>
      <c r="SNQ46" s="7"/>
      <c r="SNR46" s="7"/>
      <c r="SNS46" s="7"/>
      <c r="SNT46" s="7"/>
      <c r="SNU46" s="7"/>
      <c r="SNV46" s="7"/>
      <c r="SNW46" s="7"/>
      <c r="SNX46" s="7"/>
      <c r="SNY46" s="7"/>
      <c r="SNZ46" s="7"/>
      <c r="SOA46" s="7"/>
      <c r="SOB46" s="7"/>
      <c r="SOC46" s="7"/>
      <c r="SOD46" s="7"/>
      <c r="SOE46" s="7"/>
      <c r="SOF46" s="7"/>
      <c r="SOG46" s="7"/>
      <c r="SOH46" s="7"/>
      <c r="SOI46" s="7"/>
      <c r="SOJ46" s="7"/>
      <c r="SOK46" s="7"/>
      <c r="SOL46" s="7"/>
      <c r="SOM46" s="7"/>
      <c r="SON46" s="7"/>
      <c r="SOO46" s="7"/>
      <c r="SOP46" s="7"/>
      <c r="SOQ46" s="7"/>
      <c r="SOR46" s="7"/>
      <c r="SOS46" s="7"/>
      <c r="SOT46" s="7"/>
      <c r="SOU46" s="7"/>
      <c r="SOV46" s="7"/>
      <c r="SOW46" s="7"/>
      <c r="SOX46" s="7"/>
      <c r="SOY46" s="7"/>
      <c r="SOZ46" s="7"/>
      <c r="SPA46" s="7"/>
      <c r="SPB46" s="7"/>
      <c r="SPC46" s="7"/>
      <c r="SPD46" s="7"/>
      <c r="SPE46" s="7"/>
      <c r="SPF46" s="7"/>
      <c r="SPG46" s="7"/>
      <c r="SPH46" s="7"/>
      <c r="SPI46" s="7"/>
      <c r="SPJ46" s="7"/>
      <c r="SPK46" s="7"/>
      <c r="SPL46" s="7"/>
      <c r="SPM46" s="7"/>
      <c r="SPN46" s="7"/>
      <c r="SPO46" s="7"/>
      <c r="SPP46" s="7"/>
      <c r="SPQ46" s="7"/>
      <c r="SPR46" s="7"/>
      <c r="SPS46" s="7"/>
      <c r="SPT46" s="7"/>
      <c r="SPU46" s="7"/>
      <c r="SPV46" s="7"/>
      <c r="SPW46" s="7"/>
      <c r="SPX46" s="7"/>
      <c r="SPY46" s="7"/>
      <c r="SPZ46" s="7"/>
      <c r="SQA46" s="7"/>
      <c r="SQB46" s="7"/>
      <c r="SQC46" s="7"/>
      <c r="SQD46" s="7"/>
      <c r="SQE46" s="7"/>
      <c r="SQF46" s="7"/>
      <c r="SQG46" s="7"/>
      <c r="SQH46" s="7"/>
      <c r="SQI46" s="7"/>
      <c r="SQJ46" s="7"/>
      <c r="SQK46" s="7"/>
      <c r="SQL46" s="7"/>
      <c r="SQM46" s="7"/>
      <c r="SQN46" s="7"/>
      <c r="SQO46" s="7"/>
      <c r="SQP46" s="7"/>
      <c r="SQQ46" s="7"/>
      <c r="SQR46" s="7"/>
      <c r="SQS46" s="7"/>
      <c r="SQT46" s="7"/>
      <c r="SQU46" s="7"/>
      <c r="SQV46" s="7"/>
      <c r="SQW46" s="7"/>
      <c r="SQX46" s="7"/>
      <c r="SQY46" s="7"/>
      <c r="SQZ46" s="7"/>
      <c r="SRA46" s="7"/>
      <c r="SRB46" s="7"/>
      <c r="SRC46" s="7"/>
      <c r="SRD46" s="7"/>
      <c r="SRE46" s="7"/>
      <c r="SRF46" s="7"/>
      <c r="SRG46" s="7"/>
      <c r="SRH46" s="7"/>
      <c r="SRI46" s="7"/>
      <c r="SRJ46" s="7"/>
      <c r="SRK46" s="7"/>
      <c r="SRL46" s="7"/>
      <c r="SRM46" s="7"/>
      <c r="SRN46" s="7"/>
      <c r="SRO46" s="7"/>
      <c r="SRP46" s="7"/>
      <c r="SRQ46" s="7"/>
      <c r="SRR46" s="7"/>
      <c r="SRS46" s="7"/>
      <c r="SRT46" s="7"/>
      <c r="SRV46" s="7"/>
      <c r="SRW46" s="7"/>
      <c r="SRX46" s="7"/>
      <c r="SRY46" s="7"/>
      <c r="SRZ46" s="7"/>
      <c r="SSA46" s="7"/>
      <c r="SSB46" s="7"/>
      <c r="SSC46" s="7"/>
      <c r="SSD46" s="7"/>
      <c r="SSE46" s="7"/>
      <c r="SSF46" s="7"/>
      <c r="SSG46" s="7"/>
      <c r="SSH46" s="7"/>
      <c r="SSI46" s="7"/>
      <c r="SSJ46" s="7"/>
      <c r="SSK46" s="7"/>
      <c r="SSL46" s="7"/>
      <c r="SSM46" s="7"/>
      <c r="SSN46" s="7"/>
      <c r="SSO46" s="7"/>
      <c r="SSP46" s="7"/>
      <c r="SSQ46" s="7"/>
      <c r="SSR46" s="7"/>
      <c r="SSS46" s="7"/>
      <c r="SST46" s="7"/>
      <c r="SSU46" s="7"/>
      <c r="SSV46" s="7"/>
      <c r="SSW46" s="7"/>
      <c r="SSX46" s="7"/>
      <c r="SSY46" s="7"/>
      <c r="SSZ46" s="7"/>
      <c r="STA46" s="7"/>
      <c r="STB46" s="7"/>
      <c r="STC46" s="7"/>
      <c r="STD46" s="7"/>
      <c r="STE46" s="7"/>
      <c r="STF46" s="7"/>
      <c r="STG46" s="7"/>
      <c r="STH46" s="7"/>
      <c r="STI46" s="7"/>
      <c r="STJ46" s="7"/>
      <c r="STK46" s="7"/>
      <c r="STL46" s="7"/>
      <c r="STM46" s="7"/>
      <c r="STN46" s="7"/>
      <c r="STO46" s="7"/>
      <c r="STP46" s="7"/>
      <c r="STQ46" s="7"/>
      <c r="STR46" s="7"/>
      <c r="STS46" s="7"/>
      <c r="STT46" s="7"/>
      <c r="STU46" s="7"/>
      <c r="STV46" s="7"/>
      <c r="STW46" s="7"/>
      <c r="STX46" s="7"/>
      <c r="STY46" s="7"/>
      <c r="STZ46" s="7"/>
      <c r="SUA46" s="7"/>
      <c r="SUB46" s="7"/>
      <c r="SUC46" s="7"/>
      <c r="SUD46" s="7"/>
      <c r="SUE46" s="7"/>
      <c r="SUF46" s="7"/>
      <c r="SUG46" s="7"/>
      <c r="SUH46" s="7"/>
      <c r="SUI46" s="7"/>
      <c r="SUJ46" s="7"/>
      <c r="SUK46" s="7"/>
      <c r="SUL46" s="7"/>
      <c r="SUM46" s="7"/>
      <c r="SUN46" s="7"/>
      <c r="SUO46" s="7"/>
      <c r="SUP46" s="7"/>
      <c r="SUQ46" s="7"/>
      <c r="SUR46" s="7"/>
      <c r="SUS46" s="7"/>
      <c r="SUT46" s="7"/>
      <c r="SUU46" s="7"/>
      <c r="SUV46" s="7"/>
      <c r="SUW46" s="7"/>
      <c r="SUX46" s="7"/>
      <c r="SUY46" s="7"/>
      <c r="SUZ46" s="7"/>
      <c r="SVA46" s="7"/>
      <c r="SVB46" s="7"/>
      <c r="SVC46" s="7"/>
      <c r="SVD46" s="7"/>
      <c r="SVE46" s="7"/>
      <c r="SVF46" s="7"/>
      <c r="SVG46" s="7"/>
      <c r="SVH46" s="7"/>
      <c r="SVI46" s="7"/>
      <c r="SVJ46" s="7"/>
      <c r="SVK46" s="7"/>
      <c r="SVL46" s="7"/>
      <c r="SVM46" s="7"/>
      <c r="SVN46" s="7"/>
      <c r="SVO46" s="7"/>
      <c r="SVP46" s="7"/>
      <c r="SVQ46" s="7"/>
      <c r="SVR46" s="7"/>
      <c r="SVS46" s="7"/>
      <c r="SVT46" s="7"/>
      <c r="SVU46" s="7"/>
      <c r="SVV46" s="7"/>
      <c r="SVW46" s="7"/>
      <c r="SVX46" s="7"/>
      <c r="SVY46" s="7"/>
      <c r="SVZ46" s="7"/>
      <c r="SWA46" s="7"/>
      <c r="SWB46" s="7"/>
      <c r="SWC46" s="7"/>
      <c r="SWD46" s="7"/>
      <c r="SWE46" s="7"/>
      <c r="SWF46" s="7"/>
      <c r="SWG46" s="7"/>
      <c r="SWH46" s="7"/>
      <c r="SWI46" s="7"/>
      <c r="SWJ46" s="7"/>
      <c r="SWK46" s="7"/>
      <c r="SWL46" s="7"/>
      <c r="SWM46" s="7"/>
      <c r="SWN46" s="7"/>
      <c r="SWO46" s="7"/>
      <c r="SWP46" s="7"/>
      <c r="SWQ46" s="7"/>
      <c r="SWR46" s="7"/>
      <c r="SWS46" s="7"/>
      <c r="SWT46" s="7"/>
      <c r="SWU46" s="7"/>
      <c r="SWV46" s="7"/>
      <c r="SWW46" s="7"/>
      <c r="SWX46" s="7"/>
      <c r="SWY46" s="7"/>
      <c r="SWZ46" s="7"/>
      <c r="SXA46" s="7"/>
      <c r="SXB46" s="7"/>
      <c r="SXC46" s="7"/>
      <c r="SXD46" s="7"/>
      <c r="SXE46" s="7"/>
      <c r="SXF46" s="7"/>
      <c r="SXG46" s="7"/>
      <c r="SXH46" s="7"/>
      <c r="SXI46" s="7"/>
      <c r="SXJ46" s="7"/>
      <c r="SXK46" s="7"/>
      <c r="SXL46" s="7"/>
      <c r="SXM46" s="7"/>
      <c r="SXN46" s="7"/>
      <c r="SXO46" s="7"/>
      <c r="SXP46" s="7"/>
      <c r="SXQ46" s="7"/>
      <c r="SXR46" s="7"/>
      <c r="SXS46" s="7"/>
      <c r="SXT46" s="7"/>
      <c r="SXU46" s="7"/>
      <c r="SXV46" s="7"/>
      <c r="SXW46" s="7"/>
      <c r="SXX46" s="7"/>
      <c r="SXY46" s="7"/>
      <c r="SXZ46" s="7"/>
      <c r="SYA46" s="7"/>
      <c r="SYB46" s="7"/>
      <c r="SYC46" s="7"/>
      <c r="SYD46" s="7"/>
      <c r="SYE46" s="7"/>
      <c r="SYF46" s="7"/>
      <c r="SYG46" s="7"/>
      <c r="SYH46" s="7"/>
      <c r="SYI46" s="7"/>
      <c r="SYJ46" s="7"/>
      <c r="SYK46" s="7"/>
      <c r="SYL46" s="7"/>
      <c r="SYM46" s="7"/>
      <c r="SYN46" s="7"/>
      <c r="SYO46" s="7"/>
      <c r="SYP46" s="7"/>
      <c r="SYQ46" s="7"/>
      <c r="SYR46" s="7"/>
      <c r="SYS46" s="7"/>
      <c r="SYT46" s="7"/>
      <c r="SYU46" s="7"/>
      <c r="SYV46" s="7"/>
      <c r="SYW46" s="7"/>
      <c r="SYX46" s="7"/>
      <c r="SYY46" s="7"/>
      <c r="SYZ46" s="7"/>
      <c r="SZA46" s="7"/>
      <c r="SZB46" s="7"/>
      <c r="SZC46" s="7"/>
      <c r="SZD46" s="7"/>
      <c r="SZE46" s="7"/>
      <c r="SZF46" s="7"/>
      <c r="SZG46" s="7"/>
      <c r="SZH46" s="7"/>
      <c r="SZI46" s="7"/>
      <c r="SZJ46" s="7"/>
      <c r="SZK46" s="7"/>
      <c r="SZL46" s="7"/>
      <c r="SZM46" s="7"/>
      <c r="SZN46" s="7"/>
      <c r="SZO46" s="7"/>
      <c r="SZP46" s="7"/>
      <c r="SZQ46" s="7"/>
      <c r="SZR46" s="7"/>
      <c r="SZS46" s="7"/>
      <c r="SZT46" s="7"/>
      <c r="SZU46" s="7"/>
      <c r="SZV46" s="7"/>
      <c r="SZW46" s="7"/>
      <c r="SZX46" s="7"/>
      <c r="SZY46" s="7"/>
      <c r="SZZ46" s="7"/>
      <c r="TAA46" s="7"/>
      <c r="TAB46" s="7"/>
      <c r="TAC46" s="7"/>
      <c r="TAD46" s="7"/>
      <c r="TAE46" s="7"/>
      <c r="TAF46" s="7"/>
      <c r="TAG46" s="7"/>
      <c r="TAH46" s="7"/>
      <c r="TAI46" s="7"/>
      <c r="TAJ46" s="7"/>
      <c r="TAK46" s="7"/>
      <c r="TAL46" s="7"/>
      <c r="TAM46" s="7"/>
      <c r="TAN46" s="7"/>
      <c r="TAO46" s="7"/>
      <c r="TAP46" s="7"/>
      <c r="TAQ46" s="7"/>
      <c r="TAR46" s="7"/>
      <c r="TAS46" s="7"/>
      <c r="TAT46" s="7"/>
      <c r="TAU46" s="7"/>
      <c r="TAV46" s="7"/>
      <c r="TAW46" s="7"/>
      <c r="TAX46" s="7"/>
      <c r="TAY46" s="7"/>
      <c r="TAZ46" s="7"/>
      <c r="TBA46" s="7"/>
      <c r="TBB46" s="7"/>
      <c r="TBC46" s="7"/>
      <c r="TBD46" s="7"/>
      <c r="TBE46" s="7"/>
      <c r="TBF46" s="7"/>
      <c r="TBG46" s="7"/>
      <c r="TBH46" s="7"/>
      <c r="TBI46" s="7"/>
      <c r="TBJ46" s="7"/>
      <c r="TBK46" s="7"/>
      <c r="TBL46" s="7"/>
      <c r="TBM46" s="7"/>
      <c r="TBN46" s="7"/>
      <c r="TBO46" s="7"/>
      <c r="TBP46" s="7"/>
      <c r="TBR46" s="7"/>
      <c r="TBS46" s="7"/>
      <c r="TBT46" s="7"/>
      <c r="TBU46" s="7"/>
      <c r="TBV46" s="7"/>
      <c r="TBW46" s="7"/>
      <c r="TBX46" s="7"/>
      <c r="TBY46" s="7"/>
      <c r="TBZ46" s="7"/>
      <c r="TCA46" s="7"/>
      <c r="TCB46" s="7"/>
      <c r="TCC46" s="7"/>
      <c r="TCD46" s="7"/>
      <c r="TCE46" s="7"/>
      <c r="TCF46" s="7"/>
      <c r="TCG46" s="7"/>
      <c r="TCH46" s="7"/>
      <c r="TCI46" s="7"/>
      <c r="TCJ46" s="7"/>
      <c r="TCK46" s="7"/>
      <c r="TCL46" s="7"/>
      <c r="TCM46" s="7"/>
      <c r="TCN46" s="7"/>
      <c r="TCO46" s="7"/>
      <c r="TCP46" s="7"/>
      <c r="TCQ46" s="7"/>
      <c r="TCR46" s="7"/>
      <c r="TCS46" s="7"/>
      <c r="TCT46" s="7"/>
      <c r="TCU46" s="7"/>
      <c r="TCV46" s="7"/>
      <c r="TCW46" s="7"/>
      <c r="TCX46" s="7"/>
      <c r="TCY46" s="7"/>
      <c r="TCZ46" s="7"/>
      <c r="TDA46" s="7"/>
      <c r="TDB46" s="7"/>
      <c r="TDC46" s="7"/>
      <c r="TDD46" s="7"/>
      <c r="TDE46" s="7"/>
      <c r="TDF46" s="7"/>
      <c r="TDG46" s="7"/>
      <c r="TDH46" s="7"/>
      <c r="TDI46" s="7"/>
      <c r="TDJ46" s="7"/>
      <c r="TDK46" s="7"/>
      <c r="TDL46" s="7"/>
      <c r="TDM46" s="7"/>
      <c r="TDN46" s="7"/>
      <c r="TDO46" s="7"/>
      <c r="TDP46" s="7"/>
      <c r="TDQ46" s="7"/>
      <c r="TDR46" s="7"/>
      <c r="TDS46" s="7"/>
      <c r="TDT46" s="7"/>
      <c r="TDU46" s="7"/>
      <c r="TDV46" s="7"/>
      <c r="TDW46" s="7"/>
      <c r="TDX46" s="7"/>
      <c r="TDY46" s="7"/>
      <c r="TDZ46" s="7"/>
      <c r="TEA46" s="7"/>
      <c r="TEB46" s="7"/>
      <c r="TEC46" s="7"/>
      <c r="TED46" s="7"/>
      <c r="TEE46" s="7"/>
      <c r="TEF46" s="7"/>
      <c r="TEG46" s="7"/>
      <c r="TEH46" s="7"/>
      <c r="TEI46" s="7"/>
      <c r="TEJ46" s="7"/>
      <c r="TEK46" s="7"/>
      <c r="TEL46" s="7"/>
      <c r="TEM46" s="7"/>
      <c r="TEN46" s="7"/>
      <c r="TEO46" s="7"/>
      <c r="TEP46" s="7"/>
      <c r="TEQ46" s="7"/>
      <c r="TER46" s="7"/>
      <c r="TES46" s="7"/>
      <c r="TET46" s="7"/>
      <c r="TEU46" s="7"/>
      <c r="TEV46" s="7"/>
      <c r="TEW46" s="7"/>
      <c r="TEX46" s="7"/>
      <c r="TEY46" s="7"/>
      <c r="TEZ46" s="7"/>
      <c r="TFA46" s="7"/>
      <c r="TFB46" s="7"/>
      <c r="TFC46" s="7"/>
      <c r="TFD46" s="7"/>
      <c r="TFE46" s="7"/>
      <c r="TFF46" s="7"/>
      <c r="TFG46" s="7"/>
      <c r="TFH46" s="7"/>
      <c r="TFI46" s="7"/>
      <c r="TFJ46" s="7"/>
      <c r="TFK46" s="7"/>
      <c r="TFL46" s="7"/>
      <c r="TFM46" s="7"/>
      <c r="TFN46" s="7"/>
      <c r="TFO46" s="7"/>
      <c r="TFP46" s="7"/>
      <c r="TFQ46" s="7"/>
      <c r="TFR46" s="7"/>
      <c r="TFS46" s="7"/>
      <c r="TFT46" s="7"/>
      <c r="TFU46" s="7"/>
      <c r="TFV46" s="7"/>
      <c r="TFW46" s="7"/>
      <c r="TFX46" s="7"/>
      <c r="TFY46" s="7"/>
      <c r="TFZ46" s="7"/>
      <c r="TGA46" s="7"/>
      <c r="TGB46" s="7"/>
      <c r="TGC46" s="7"/>
      <c r="TGD46" s="7"/>
      <c r="TGE46" s="7"/>
      <c r="TGF46" s="7"/>
      <c r="TGG46" s="7"/>
      <c r="TGH46" s="7"/>
      <c r="TGI46" s="7"/>
      <c r="TGJ46" s="7"/>
      <c r="TGK46" s="7"/>
      <c r="TGL46" s="7"/>
      <c r="TGM46" s="7"/>
      <c r="TGN46" s="7"/>
      <c r="TGO46" s="7"/>
      <c r="TGP46" s="7"/>
      <c r="TGQ46" s="7"/>
      <c r="TGR46" s="7"/>
      <c r="TGS46" s="7"/>
      <c r="TGT46" s="7"/>
      <c r="TGU46" s="7"/>
      <c r="TGV46" s="7"/>
      <c r="TGW46" s="7"/>
      <c r="TGX46" s="7"/>
      <c r="TGY46" s="7"/>
      <c r="TGZ46" s="7"/>
      <c r="THA46" s="7"/>
      <c r="THB46" s="7"/>
      <c r="THC46" s="7"/>
      <c r="THD46" s="7"/>
      <c r="THE46" s="7"/>
      <c r="THF46" s="7"/>
      <c r="THG46" s="7"/>
      <c r="THH46" s="7"/>
      <c r="THI46" s="7"/>
      <c r="THJ46" s="7"/>
      <c r="THK46" s="7"/>
      <c r="THL46" s="7"/>
      <c r="THM46" s="7"/>
      <c r="THN46" s="7"/>
      <c r="THO46" s="7"/>
      <c r="THP46" s="7"/>
      <c r="THQ46" s="7"/>
      <c r="THR46" s="7"/>
      <c r="THS46" s="7"/>
      <c r="THT46" s="7"/>
      <c r="THU46" s="7"/>
      <c r="THV46" s="7"/>
      <c r="THW46" s="7"/>
      <c r="THX46" s="7"/>
      <c r="THY46" s="7"/>
      <c r="THZ46" s="7"/>
      <c r="TIA46" s="7"/>
      <c r="TIB46" s="7"/>
      <c r="TIC46" s="7"/>
      <c r="TID46" s="7"/>
      <c r="TIE46" s="7"/>
      <c r="TIF46" s="7"/>
      <c r="TIG46" s="7"/>
      <c r="TIH46" s="7"/>
      <c r="TII46" s="7"/>
      <c r="TIJ46" s="7"/>
      <c r="TIK46" s="7"/>
      <c r="TIL46" s="7"/>
      <c r="TIM46" s="7"/>
      <c r="TIN46" s="7"/>
      <c r="TIO46" s="7"/>
      <c r="TIP46" s="7"/>
      <c r="TIQ46" s="7"/>
      <c r="TIR46" s="7"/>
      <c r="TIS46" s="7"/>
      <c r="TIT46" s="7"/>
      <c r="TIU46" s="7"/>
      <c r="TIV46" s="7"/>
      <c r="TIW46" s="7"/>
      <c r="TIX46" s="7"/>
      <c r="TIY46" s="7"/>
      <c r="TIZ46" s="7"/>
      <c r="TJA46" s="7"/>
      <c r="TJB46" s="7"/>
      <c r="TJC46" s="7"/>
      <c r="TJD46" s="7"/>
      <c r="TJE46" s="7"/>
      <c r="TJF46" s="7"/>
      <c r="TJG46" s="7"/>
      <c r="TJH46" s="7"/>
      <c r="TJI46" s="7"/>
      <c r="TJJ46" s="7"/>
      <c r="TJK46" s="7"/>
      <c r="TJL46" s="7"/>
      <c r="TJM46" s="7"/>
      <c r="TJN46" s="7"/>
      <c r="TJO46" s="7"/>
      <c r="TJP46" s="7"/>
      <c r="TJQ46" s="7"/>
      <c r="TJR46" s="7"/>
      <c r="TJS46" s="7"/>
      <c r="TJT46" s="7"/>
      <c r="TJU46" s="7"/>
      <c r="TJV46" s="7"/>
      <c r="TJW46" s="7"/>
      <c r="TJX46" s="7"/>
      <c r="TJY46" s="7"/>
      <c r="TJZ46" s="7"/>
      <c r="TKA46" s="7"/>
      <c r="TKB46" s="7"/>
      <c r="TKC46" s="7"/>
      <c r="TKD46" s="7"/>
      <c r="TKE46" s="7"/>
      <c r="TKF46" s="7"/>
      <c r="TKG46" s="7"/>
      <c r="TKH46" s="7"/>
      <c r="TKI46" s="7"/>
      <c r="TKJ46" s="7"/>
      <c r="TKK46" s="7"/>
      <c r="TKL46" s="7"/>
      <c r="TKM46" s="7"/>
      <c r="TKN46" s="7"/>
      <c r="TKO46" s="7"/>
      <c r="TKP46" s="7"/>
      <c r="TKQ46" s="7"/>
      <c r="TKR46" s="7"/>
      <c r="TKS46" s="7"/>
      <c r="TKT46" s="7"/>
      <c r="TKU46" s="7"/>
      <c r="TKV46" s="7"/>
      <c r="TKW46" s="7"/>
      <c r="TKX46" s="7"/>
      <c r="TKY46" s="7"/>
      <c r="TKZ46" s="7"/>
      <c r="TLA46" s="7"/>
      <c r="TLB46" s="7"/>
      <c r="TLC46" s="7"/>
      <c r="TLD46" s="7"/>
      <c r="TLE46" s="7"/>
      <c r="TLF46" s="7"/>
      <c r="TLG46" s="7"/>
      <c r="TLH46" s="7"/>
      <c r="TLI46" s="7"/>
      <c r="TLJ46" s="7"/>
      <c r="TLK46" s="7"/>
      <c r="TLL46" s="7"/>
      <c r="TLN46" s="7"/>
      <c r="TLO46" s="7"/>
      <c r="TLP46" s="7"/>
      <c r="TLQ46" s="7"/>
      <c r="TLR46" s="7"/>
      <c r="TLS46" s="7"/>
      <c r="TLT46" s="7"/>
      <c r="TLU46" s="7"/>
      <c r="TLV46" s="7"/>
      <c r="TLW46" s="7"/>
      <c r="TLX46" s="7"/>
      <c r="TLY46" s="7"/>
      <c r="TLZ46" s="7"/>
      <c r="TMA46" s="7"/>
      <c r="TMB46" s="7"/>
      <c r="TMC46" s="7"/>
      <c r="TMD46" s="7"/>
      <c r="TME46" s="7"/>
      <c r="TMF46" s="7"/>
      <c r="TMG46" s="7"/>
      <c r="TMH46" s="7"/>
      <c r="TMI46" s="7"/>
      <c r="TMJ46" s="7"/>
      <c r="TMK46" s="7"/>
      <c r="TML46" s="7"/>
      <c r="TMM46" s="7"/>
      <c r="TMN46" s="7"/>
      <c r="TMO46" s="7"/>
      <c r="TMP46" s="7"/>
      <c r="TMQ46" s="7"/>
      <c r="TMR46" s="7"/>
      <c r="TMS46" s="7"/>
      <c r="TMT46" s="7"/>
      <c r="TMU46" s="7"/>
      <c r="TMV46" s="7"/>
      <c r="TMW46" s="7"/>
      <c r="TMX46" s="7"/>
      <c r="TMY46" s="7"/>
      <c r="TMZ46" s="7"/>
      <c r="TNA46" s="7"/>
      <c r="TNB46" s="7"/>
      <c r="TNC46" s="7"/>
      <c r="TND46" s="7"/>
      <c r="TNE46" s="7"/>
      <c r="TNF46" s="7"/>
      <c r="TNG46" s="7"/>
      <c r="TNH46" s="7"/>
      <c r="TNI46" s="7"/>
      <c r="TNJ46" s="7"/>
      <c r="TNK46" s="7"/>
      <c r="TNL46" s="7"/>
      <c r="TNM46" s="7"/>
      <c r="TNN46" s="7"/>
      <c r="TNO46" s="7"/>
      <c r="TNP46" s="7"/>
      <c r="TNQ46" s="7"/>
      <c r="TNR46" s="7"/>
      <c r="TNS46" s="7"/>
      <c r="TNT46" s="7"/>
      <c r="TNU46" s="7"/>
      <c r="TNV46" s="7"/>
      <c r="TNW46" s="7"/>
      <c r="TNX46" s="7"/>
      <c r="TNY46" s="7"/>
      <c r="TNZ46" s="7"/>
      <c r="TOA46" s="7"/>
      <c r="TOB46" s="7"/>
      <c r="TOC46" s="7"/>
      <c r="TOD46" s="7"/>
      <c r="TOE46" s="7"/>
      <c r="TOF46" s="7"/>
      <c r="TOG46" s="7"/>
      <c r="TOH46" s="7"/>
      <c r="TOI46" s="7"/>
      <c r="TOJ46" s="7"/>
      <c r="TOK46" s="7"/>
      <c r="TOL46" s="7"/>
      <c r="TOM46" s="7"/>
      <c r="TON46" s="7"/>
      <c r="TOO46" s="7"/>
      <c r="TOP46" s="7"/>
      <c r="TOQ46" s="7"/>
      <c r="TOR46" s="7"/>
      <c r="TOS46" s="7"/>
      <c r="TOT46" s="7"/>
      <c r="TOU46" s="7"/>
      <c r="TOV46" s="7"/>
      <c r="TOW46" s="7"/>
      <c r="TOX46" s="7"/>
      <c r="TOY46" s="7"/>
      <c r="TOZ46" s="7"/>
      <c r="TPA46" s="7"/>
      <c r="TPB46" s="7"/>
      <c r="TPC46" s="7"/>
      <c r="TPD46" s="7"/>
      <c r="TPE46" s="7"/>
      <c r="TPF46" s="7"/>
      <c r="TPG46" s="7"/>
      <c r="TPH46" s="7"/>
      <c r="TPI46" s="7"/>
      <c r="TPJ46" s="7"/>
      <c r="TPK46" s="7"/>
      <c r="TPL46" s="7"/>
      <c r="TPM46" s="7"/>
      <c r="TPN46" s="7"/>
      <c r="TPO46" s="7"/>
      <c r="TPP46" s="7"/>
      <c r="TPQ46" s="7"/>
      <c r="TPR46" s="7"/>
      <c r="TPS46" s="7"/>
      <c r="TPT46" s="7"/>
      <c r="TPU46" s="7"/>
      <c r="TPV46" s="7"/>
      <c r="TPW46" s="7"/>
      <c r="TPX46" s="7"/>
      <c r="TPY46" s="7"/>
      <c r="TPZ46" s="7"/>
      <c r="TQA46" s="7"/>
      <c r="TQB46" s="7"/>
      <c r="TQC46" s="7"/>
      <c r="TQD46" s="7"/>
      <c r="TQE46" s="7"/>
      <c r="TQF46" s="7"/>
      <c r="TQG46" s="7"/>
      <c r="TQH46" s="7"/>
      <c r="TQI46" s="7"/>
      <c r="TQJ46" s="7"/>
      <c r="TQK46" s="7"/>
      <c r="TQL46" s="7"/>
      <c r="TQM46" s="7"/>
      <c r="TQN46" s="7"/>
      <c r="TQO46" s="7"/>
      <c r="TQP46" s="7"/>
      <c r="TQQ46" s="7"/>
      <c r="TQR46" s="7"/>
      <c r="TQS46" s="7"/>
      <c r="TQT46" s="7"/>
      <c r="TQU46" s="7"/>
      <c r="TQV46" s="7"/>
      <c r="TQW46" s="7"/>
      <c r="TQX46" s="7"/>
      <c r="TQY46" s="7"/>
      <c r="TQZ46" s="7"/>
      <c r="TRA46" s="7"/>
      <c r="TRB46" s="7"/>
      <c r="TRC46" s="7"/>
      <c r="TRD46" s="7"/>
      <c r="TRE46" s="7"/>
      <c r="TRF46" s="7"/>
      <c r="TRG46" s="7"/>
      <c r="TRH46" s="7"/>
      <c r="TRI46" s="7"/>
      <c r="TRJ46" s="7"/>
      <c r="TRK46" s="7"/>
      <c r="TRL46" s="7"/>
      <c r="TRM46" s="7"/>
      <c r="TRN46" s="7"/>
      <c r="TRO46" s="7"/>
      <c r="TRP46" s="7"/>
      <c r="TRQ46" s="7"/>
      <c r="TRR46" s="7"/>
      <c r="TRS46" s="7"/>
      <c r="TRT46" s="7"/>
      <c r="TRU46" s="7"/>
      <c r="TRV46" s="7"/>
      <c r="TRW46" s="7"/>
      <c r="TRX46" s="7"/>
      <c r="TRY46" s="7"/>
      <c r="TRZ46" s="7"/>
      <c r="TSA46" s="7"/>
      <c r="TSB46" s="7"/>
      <c r="TSC46" s="7"/>
      <c r="TSD46" s="7"/>
      <c r="TSE46" s="7"/>
      <c r="TSF46" s="7"/>
      <c r="TSG46" s="7"/>
      <c r="TSH46" s="7"/>
      <c r="TSI46" s="7"/>
      <c r="TSJ46" s="7"/>
      <c r="TSK46" s="7"/>
      <c r="TSL46" s="7"/>
      <c r="TSM46" s="7"/>
      <c r="TSN46" s="7"/>
      <c r="TSO46" s="7"/>
      <c r="TSP46" s="7"/>
      <c r="TSQ46" s="7"/>
      <c r="TSR46" s="7"/>
      <c r="TSS46" s="7"/>
      <c r="TST46" s="7"/>
      <c r="TSU46" s="7"/>
      <c r="TSV46" s="7"/>
      <c r="TSW46" s="7"/>
      <c r="TSX46" s="7"/>
      <c r="TSY46" s="7"/>
      <c r="TSZ46" s="7"/>
      <c r="TTA46" s="7"/>
      <c r="TTB46" s="7"/>
      <c r="TTC46" s="7"/>
      <c r="TTD46" s="7"/>
      <c r="TTE46" s="7"/>
      <c r="TTF46" s="7"/>
      <c r="TTG46" s="7"/>
      <c r="TTH46" s="7"/>
      <c r="TTI46" s="7"/>
      <c r="TTJ46" s="7"/>
      <c r="TTK46" s="7"/>
      <c r="TTL46" s="7"/>
      <c r="TTM46" s="7"/>
      <c r="TTN46" s="7"/>
      <c r="TTO46" s="7"/>
      <c r="TTP46" s="7"/>
      <c r="TTQ46" s="7"/>
      <c r="TTR46" s="7"/>
      <c r="TTS46" s="7"/>
      <c r="TTT46" s="7"/>
      <c r="TTU46" s="7"/>
      <c r="TTV46" s="7"/>
      <c r="TTW46" s="7"/>
      <c r="TTX46" s="7"/>
      <c r="TTY46" s="7"/>
      <c r="TTZ46" s="7"/>
      <c r="TUA46" s="7"/>
      <c r="TUB46" s="7"/>
      <c r="TUC46" s="7"/>
      <c r="TUD46" s="7"/>
      <c r="TUE46" s="7"/>
      <c r="TUF46" s="7"/>
      <c r="TUG46" s="7"/>
      <c r="TUH46" s="7"/>
      <c r="TUI46" s="7"/>
      <c r="TUJ46" s="7"/>
      <c r="TUK46" s="7"/>
      <c r="TUL46" s="7"/>
      <c r="TUM46" s="7"/>
      <c r="TUN46" s="7"/>
      <c r="TUO46" s="7"/>
      <c r="TUP46" s="7"/>
      <c r="TUQ46" s="7"/>
      <c r="TUR46" s="7"/>
      <c r="TUS46" s="7"/>
      <c r="TUT46" s="7"/>
      <c r="TUU46" s="7"/>
      <c r="TUV46" s="7"/>
      <c r="TUW46" s="7"/>
      <c r="TUX46" s="7"/>
      <c r="TUY46" s="7"/>
      <c r="TUZ46" s="7"/>
      <c r="TVA46" s="7"/>
      <c r="TVB46" s="7"/>
      <c r="TVC46" s="7"/>
      <c r="TVD46" s="7"/>
      <c r="TVE46" s="7"/>
      <c r="TVF46" s="7"/>
      <c r="TVG46" s="7"/>
      <c r="TVH46" s="7"/>
      <c r="TVJ46" s="7"/>
      <c r="TVK46" s="7"/>
      <c r="TVL46" s="7"/>
      <c r="TVM46" s="7"/>
      <c r="TVN46" s="7"/>
      <c r="TVO46" s="7"/>
      <c r="TVP46" s="7"/>
      <c r="TVQ46" s="7"/>
      <c r="TVR46" s="7"/>
      <c r="TVS46" s="7"/>
      <c r="TVT46" s="7"/>
      <c r="TVU46" s="7"/>
      <c r="TVV46" s="7"/>
      <c r="TVW46" s="7"/>
      <c r="TVX46" s="7"/>
      <c r="TVY46" s="7"/>
      <c r="TVZ46" s="7"/>
      <c r="TWA46" s="7"/>
      <c r="TWB46" s="7"/>
      <c r="TWC46" s="7"/>
      <c r="TWD46" s="7"/>
      <c r="TWE46" s="7"/>
      <c r="TWF46" s="7"/>
      <c r="TWG46" s="7"/>
      <c r="TWH46" s="7"/>
      <c r="TWI46" s="7"/>
      <c r="TWJ46" s="7"/>
      <c r="TWK46" s="7"/>
      <c r="TWL46" s="7"/>
      <c r="TWM46" s="7"/>
      <c r="TWN46" s="7"/>
      <c r="TWO46" s="7"/>
      <c r="TWP46" s="7"/>
      <c r="TWQ46" s="7"/>
      <c r="TWR46" s="7"/>
      <c r="TWS46" s="7"/>
      <c r="TWT46" s="7"/>
      <c r="TWU46" s="7"/>
      <c r="TWV46" s="7"/>
      <c r="TWW46" s="7"/>
      <c r="TWX46" s="7"/>
      <c r="TWY46" s="7"/>
      <c r="TWZ46" s="7"/>
      <c r="TXA46" s="7"/>
      <c r="TXB46" s="7"/>
      <c r="TXC46" s="7"/>
      <c r="TXD46" s="7"/>
      <c r="TXE46" s="7"/>
      <c r="TXF46" s="7"/>
      <c r="TXG46" s="7"/>
      <c r="TXH46" s="7"/>
      <c r="TXI46" s="7"/>
      <c r="TXJ46" s="7"/>
      <c r="TXK46" s="7"/>
      <c r="TXL46" s="7"/>
      <c r="TXM46" s="7"/>
      <c r="TXN46" s="7"/>
      <c r="TXO46" s="7"/>
      <c r="TXP46" s="7"/>
      <c r="TXQ46" s="7"/>
      <c r="TXR46" s="7"/>
      <c r="TXS46" s="7"/>
      <c r="TXT46" s="7"/>
      <c r="TXU46" s="7"/>
      <c r="TXV46" s="7"/>
      <c r="TXW46" s="7"/>
      <c r="TXX46" s="7"/>
      <c r="TXY46" s="7"/>
      <c r="TXZ46" s="7"/>
      <c r="TYA46" s="7"/>
      <c r="TYB46" s="7"/>
      <c r="TYC46" s="7"/>
      <c r="TYD46" s="7"/>
      <c r="TYE46" s="7"/>
      <c r="TYF46" s="7"/>
      <c r="TYG46" s="7"/>
      <c r="TYH46" s="7"/>
      <c r="TYI46" s="7"/>
      <c r="TYJ46" s="7"/>
      <c r="TYK46" s="7"/>
      <c r="TYL46" s="7"/>
      <c r="TYM46" s="7"/>
      <c r="TYN46" s="7"/>
      <c r="TYO46" s="7"/>
      <c r="TYP46" s="7"/>
      <c r="TYQ46" s="7"/>
      <c r="TYR46" s="7"/>
      <c r="TYS46" s="7"/>
      <c r="TYT46" s="7"/>
      <c r="TYU46" s="7"/>
      <c r="TYV46" s="7"/>
      <c r="TYW46" s="7"/>
      <c r="TYX46" s="7"/>
      <c r="TYY46" s="7"/>
      <c r="TYZ46" s="7"/>
      <c r="TZA46" s="7"/>
      <c r="TZB46" s="7"/>
      <c r="TZC46" s="7"/>
      <c r="TZD46" s="7"/>
      <c r="TZE46" s="7"/>
      <c r="TZF46" s="7"/>
      <c r="TZG46" s="7"/>
      <c r="TZH46" s="7"/>
      <c r="TZI46" s="7"/>
      <c r="TZJ46" s="7"/>
      <c r="TZK46" s="7"/>
      <c r="TZL46" s="7"/>
      <c r="TZM46" s="7"/>
      <c r="TZN46" s="7"/>
      <c r="TZO46" s="7"/>
      <c r="TZP46" s="7"/>
      <c r="TZQ46" s="7"/>
      <c r="TZR46" s="7"/>
      <c r="TZS46" s="7"/>
      <c r="TZT46" s="7"/>
      <c r="TZU46" s="7"/>
      <c r="TZV46" s="7"/>
      <c r="TZW46" s="7"/>
      <c r="TZX46" s="7"/>
      <c r="TZY46" s="7"/>
      <c r="TZZ46" s="7"/>
      <c r="UAA46" s="7"/>
      <c r="UAB46" s="7"/>
      <c r="UAC46" s="7"/>
      <c r="UAD46" s="7"/>
      <c r="UAE46" s="7"/>
      <c r="UAF46" s="7"/>
      <c r="UAG46" s="7"/>
      <c r="UAH46" s="7"/>
      <c r="UAI46" s="7"/>
      <c r="UAJ46" s="7"/>
      <c r="UAK46" s="7"/>
      <c r="UAL46" s="7"/>
      <c r="UAM46" s="7"/>
      <c r="UAN46" s="7"/>
      <c r="UAO46" s="7"/>
      <c r="UAP46" s="7"/>
      <c r="UAQ46" s="7"/>
      <c r="UAR46" s="7"/>
      <c r="UAS46" s="7"/>
      <c r="UAT46" s="7"/>
      <c r="UAU46" s="7"/>
      <c r="UAV46" s="7"/>
      <c r="UAW46" s="7"/>
      <c r="UAX46" s="7"/>
      <c r="UAY46" s="7"/>
      <c r="UAZ46" s="7"/>
      <c r="UBA46" s="7"/>
      <c r="UBB46" s="7"/>
      <c r="UBC46" s="7"/>
      <c r="UBD46" s="7"/>
      <c r="UBE46" s="7"/>
      <c r="UBF46" s="7"/>
      <c r="UBG46" s="7"/>
      <c r="UBH46" s="7"/>
      <c r="UBI46" s="7"/>
      <c r="UBJ46" s="7"/>
      <c r="UBK46" s="7"/>
      <c r="UBL46" s="7"/>
      <c r="UBM46" s="7"/>
      <c r="UBN46" s="7"/>
      <c r="UBO46" s="7"/>
      <c r="UBP46" s="7"/>
      <c r="UBQ46" s="7"/>
      <c r="UBR46" s="7"/>
      <c r="UBS46" s="7"/>
      <c r="UBT46" s="7"/>
      <c r="UBU46" s="7"/>
      <c r="UBV46" s="7"/>
      <c r="UBW46" s="7"/>
      <c r="UBX46" s="7"/>
      <c r="UBY46" s="7"/>
      <c r="UBZ46" s="7"/>
      <c r="UCA46" s="7"/>
      <c r="UCB46" s="7"/>
      <c r="UCC46" s="7"/>
      <c r="UCD46" s="7"/>
      <c r="UCE46" s="7"/>
      <c r="UCF46" s="7"/>
      <c r="UCG46" s="7"/>
      <c r="UCH46" s="7"/>
      <c r="UCI46" s="7"/>
      <c r="UCJ46" s="7"/>
      <c r="UCK46" s="7"/>
      <c r="UCL46" s="7"/>
      <c r="UCM46" s="7"/>
      <c r="UCN46" s="7"/>
      <c r="UCO46" s="7"/>
      <c r="UCP46" s="7"/>
      <c r="UCQ46" s="7"/>
      <c r="UCR46" s="7"/>
      <c r="UCS46" s="7"/>
      <c r="UCT46" s="7"/>
      <c r="UCU46" s="7"/>
      <c r="UCV46" s="7"/>
      <c r="UCW46" s="7"/>
      <c r="UCX46" s="7"/>
      <c r="UCY46" s="7"/>
      <c r="UCZ46" s="7"/>
      <c r="UDA46" s="7"/>
      <c r="UDB46" s="7"/>
      <c r="UDC46" s="7"/>
      <c r="UDD46" s="7"/>
      <c r="UDE46" s="7"/>
      <c r="UDF46" s="7"/>
      <c r="UDG46" s="7"/>
      <c r="UDH46" s="7"/>
      <c r="UDI46" s="7"/>
      <c r="UDJ46" s="7"/>
      <c r="UDK46" s="7"/>
      <c r="UDL46" s="7"/>
      <c r="UDM46" s="7"/>
      <c r="UDN46" s="7"/>
      <c r="UDO46" s="7"/>
      <c r="UDP46" s="7"/>
      <c r="UDQ46" s="7"/>
      <c r="UDR46" s="7"/>
      <c r="UDS46" s="7"/>
      <c r="UDT46" s="7"/>
      <c r="UDU46" s="7"/>
      <c r="UDV46" s="7"/>
      <c r="UDW46" s="7"/>
      <c r="UDX46" s="7"/>
      <c r="UDY46" s="7"/>
      <c r="UDZ46" s="7"/>
      <c r="UEA46" s="7"/>
      <c r="UEB46" s="7"/>
      <c r="UEC46" s="7"/>
      <c r="UED46" s="7"/>
      <c r="UEE46" s="7"/>
      <c r="UEF46" s="7"/>
      <c r="UEG46" s="7"/>
      <c r="UEH46" s="7"/>
      <c r="UEI46" s="7"/>
      <c r="UEJ46" s="7"/>
      <c r="UEK46" s="7"/>
      <c r="UEL46" s="7"/>
      <c r="UEM46" s="7"/>
      <c r="UEN46" s="7"/>
      <c r="UEO46" s="7"/>
      <c r="UEP46" s="7"/>
      <c r="UEQ46" s="7"/>
      <c r="UER46" s="7"/>
      <c r="UES46" s="7"/>
      <c r="UET46" s="7"/>
      <c r="UEU46" s="7"/>
      <c r="UEV46" s="7"/>
      <c r="UEW46" s="7"/>
      <c r="UEX46" s="7"/>
      <c r="UEY46" s="7"/>
      <c r="UEZ46" s="7"/>
      <c r="UFA46" s="7"/>
      <c r="UFB46" s="7"/>
      <c r="UFC46" s="7"/>
      <c r="UFD46" s="7"/>
      <c r="UFF46" s="7"/>
      <c r="UFG46" s="7"/>
      <c r="UFH46" s="7"/>
      <c r="UFI46" s="7"/>
      <c r="UFJ46" s="7"/>
      <c r="UFK46" s="7"/>
      <c r="UFL46" s="7"/>
      <c r="UFM46" s="7"/>
      <c r="UFN46" s="7"/>
      <c r="UFO46" s="7"/>
      <c r="UFP46" s="7"/>
      <c r="UFQ46" s="7"/>
      <c r="UFR46" s="7"/>
      <c r="UFS46" s="7"/>
      <c r="UFT46" s="7"/>
      <c r="UFU46" s="7"/>
      <c r="UFV46" s="7"/>
      <c r="UFW46" s="7"/>
      <c r="UFX46" s="7"/>
      <c r="UFY46" s="7"/>
      <c r="UFZ46" s="7"/>
      <c r="UGA46" s="7"/>
      <c r="UGB46" s="7"/>
      <c r="UGC46" s="7"/>
      <c r="UGD46" s="7"/>
      <c r="UGE46" s="7"/>
      <c r="UGF46" s="7"/>
      <c r="UGG46" s="7"/>
      <c r="UGH46" s="7"/>
      <c r="UGI46" s="7"/>
      <c r="UGJ46" s="7"/>
      <c r="UGK46" s="7"/>
      <c r="UGL46" s="7"/>
      <c r="UGM46" s="7"/>
      <c r="UGN46" s="7"/>
      <c r="UGO46" s="7"/>
      <c r="UGP46" s="7"/>
      <c r="UGQ46" s="7"/>
      <c r="UGR46" s="7"/>
      <c r="UGS46" s="7"/>
      <c r="UGT46" s="7"/>
      <c r="UGU46" s="7"/>
      <c r="UGV46" s="7"/>
      <c r="UGW46" s="7"/>
      <c r="UGX46" s="7"/>
      <c r="UGY46" s="7"/>
      <c r="UGZ46" s="7"/>
      <c r="UHA46" s="7"/>
      <c r="UHB46" s="7"/>
      <c r="UHC46" s="7"/>
      <c r="UHD46" s="7"/>
      <c r="UHE46" s="7"/>
      <c r="UHF46" s="7"/>
      <c r="UHG46" s="7"/>
      <c r="UHH46" s="7"/>
      <c r="UHI46" s="7"/>
      <c r="UHJ46" s="7"/>
      <c r="UHK46" s="7"/>
      <c r="UHL46" s="7"/>
      <c r="UHM46" s="7"/>
      <c r="UHN46" s="7"/>
      <c r="UHO46" s="7"/>
      <c r="UHP46" s="7"/>
      <c r="UHQ46" s="7"/>
      <c r="UHR46" s="7"/>
      <c r="UHS46" s="7"/>
      <c r="UHT46" s="7"/>
      <c r="UHU46" s="7"/>
      <c r="UHV46" s="7"/>
      <c r="UHW46" s="7"/>
      <c r="UHX46" s="7"/>
      <c r="UHY46" s="7"/>
      <c r="UHZ46" s="7"/>
      <c r="UIA46" s="7"/>
      <c r="UIB46" s="7"/>
      <c r="UIC46" s="7"/>
      <c r="UID46" s="7"/>
      <c r="UIE46" s="7"/>
      <c r="UIF46" s="7"/>
      <c r="UIG46" s="7"/>
      <c r="UIH46" s="7"/>
      <c r="UII46" s="7"/>
      <c r="UIJ46" s="7"/>
      <c r="UIK46" s="7"/>
      <c r="UIL46" s="7"/>
      <c r="UIM46" s="7"/>
      <c r="UIN46" s="7"/>
      <c r="UIO46" s="7"/>
      <c r="UIP46" s="7"/>
      <c r="UIQ46" s="7"/>
      <c r="UIR46" s="7"/>
      <c r="UIS46" s="7"/>
      <c r="UIT46" s="7"/>
      <c r="UIU46" s="7"/>
      <c r="UIV46" s="7"/>
      <c r="UIW46" s="7"/>
      <c r="UIX46" s="7"/>
      <c r="UIY46" s="7"/>
      <c r="UIZ46" s="7"/>
      <c r="UJA46" s="7"/>
      <c r="UJB46" s="7"/>
      <c r="UJC46" s="7"/>
      <c r="UJD46" s="7"/>
      <c r="UJE46" s="7"/>
      <c r="UJF46" s="7"/>
      <c r="UJG46" s="7"/>
      <c r="UJH46" s="7"/>
      <c r="UJI46" s="7"/>
      <c r="UJJ46" s="7"/>
      <c r="UJK46" s="7"/>
      <c r="UJL46" s="7"/>
      <c r="UJM46" s="7"/>
      <c r="UJN46" s="7"/>
      <c r="UJO46" s="7"/>
      <c r="UJP46" s="7"/>
      <c r="UJQ46" s="7"/>
      <c r="UJR46" s="7"/>
      <c r="UJS46" s="7"/>
      <c r="UJT46" s="7"/>
      <c r="UJU46" s="7"/>
      <c r="UJV46" s="7"/>
      <c r="UJW46" s="7"/>
      <c r="UJX46" s="7"/>
      <c r="UJY46" s="7"/>
      <c r="UJZ46" s="7"/>
      <c r="UKA46" s="7"/>
      <c r="UKB46" s="7"/>
      <c r="UKC46" s="7"/>
      <c r="UKD46" s="7"/>
      <c r="UKE46" s="7"/>
      <c r="UKF46" s="7"/>
      <c r="UKG46" s="7"/>
      <c r="UKH46" s="7"/>
      <c r="UKI46" s="7"/>
      <c r="UKJ46" s="7"/>
      <c r="UKK46" s="7"/>
      <c r="UKL46" s="7"/>
      <c r="UKM46" s="7"/>
      <c r="UKN46" s="7"/>
      <c r="UKO46" s="7"/>
      <c r="UKP46" s="7"/>
      <c r="UKQ46" s="7"/>
      <c r="UKR46" s="7"/>
      <c r="UKS46" s="7"/>
      <c r="UKT46" s="7"/>
      <c r="UKU46" s="7"/>
      <c r="UKV46" s="7"/>
      <c r="UKW46" s="7"/>
      <c r="UKX46" s="7"/>
      <c r="UKY46" s="7"/>
      <c r="UKZ46" s="7"/>
      <c r="ULA46" s="7"/>
      <c r="ULB46" s="7"/>
      <c r="ULC46" s="7"/>
      <c r="ULD46" s="7"/>
      <c r="ULE46" s="7"/>
      <c r="ULF46" s="7"/>
      <c r="ULG46" s="7"/>
      <c r="ULH46" s="7"/>
      <c r="ULI46" s="7"/>
      <c r="ULJ46" s="7"/>
      <c r="ULK46" s="7"/>
      <c r="ULL46" s="7"/>
      <c r="ULM46" s="7"/>
      <c r="ULN46" s="7"/>
      <c r="ULO46" s="7"/>
      <c r="ULP46" s="7"/>
      <c r="ULQ46" s="7"/>
      <c r="ULR46" s="7"/>
      <c r="ULS46" s="7"/>
      <c r="ULT46" s="7"/>
      <c r="ULU46" s="7"/>
      <c r="ULV46" s="7"/>
      <c r="ULW46" s="7"/>
      <c r="ULX46" s="7"/>
      <c r="ULY46" s="7"/>
      <c r="ULZ46" s="7"/>
      <c r="UMA46" s="7"/>
      <c r="UMB46" s="7"/>
      <c r="UMC46" s="7"/>
      <c r="UMD46" s="7"/>
      <c r="UME46" s="7"/>
      <c r="UMF46" s="7"/>
      <c r="UMG46" s="7"/>
      <c r="UMH46" s="7"/>
      <c r="UMI46" s="7"/>
      <c r="UMJ46" s="7"/>
      <c r="UMK46" s="7"/>
      <c r="UML46" s="7"/>
      <c r="UMM46" s="7"/>
      <c r="UMN46" s="7"/>
      <c r="UMO46" s="7"/>
      <c r="UMP46" s="7"/>
      <c r="UMQ46" s="7"/>
      <c r="UMR46" s="7"/>
      <c r="UMS46" s="7"/>
      <c r="UMT46" s="7"/>
      <c r="UMU46" s="7"/>
      <c r="UMV46" s="7"/>
      <c r="UMW46" s="7"/>
      <c r="UMX46" s="7"/>
      <c r="UMY46" s="7"/>
      <c r="UMZ46" s="7"/>
      <c r="UNA46" s="7"/>
      <c r="UNB46" s="7"/>
      <c r="UNC46" s="7"/>
      <c r="UND46" s="7"/>
      <c r="UNE46" s="7"/>
      <c r="UNF46" s="7"/>
      <c r="UNG46" s="7"/>
      <c r="UNH46" s="7"/>
      <c r="UNI46" s="7"/>
      <c r="UNJ46" s="7"/>
      <c r="UNK46" s="7"/>
      <c r="UNL46" s="7"/>
      <c r="UNM46" s="7"/>
      <c r="UNN46" s="7"/>
      <c r="UNO46" s="7"/>
      <c r="UNP46" s="7"/>
      <c r="UNQ46" s="7"/>
      <c r="UNR46" s="7"/>
      <c r="UNS46" s="7"/>
      <c r="UNT46" s="7"/>
      <c r="UNU46" s="7"/>
      <c r="UNV46" s="7"/>
      <c r="UNW46" s="7"/>
      <c r="UNX46" s="7"/>
      <c r="UNY46" s="7"/>
      <c r="UNZ46" s="7"/>
      <c r="UOA46" s="7"/>
      <c r="UOB46" s="7"/>
      <c r="UOC46" s="7"/>
      <c r="UOD46" s="7"/>
      <c r="UOE46" s="7"/>
      <c r="UOF46" s="7"/>
      <c r="UOG46" s="7"/>
      <c r="UOH46" s="7"/>
      <c r="UOI46" s="7"/>
      <c r="UOJ46" s="7"/>
      <c r="UOK46" s="7"/>
      <c r="UOL46" s="7"/>
      <c r="UOM46" s="7"/>
      <c r="UON46" s="7"/>
      <c r="UOO46" s="7"/>
      <c r="UOP46" s="7"/>
      <c r="UOQ46" s="7"/>
      <c r="UOR46" s="7"/>
      <c r="UOS46" s="7"/>
      <c r="UOT46" s="7"/>
      <c r="UOU46" s="7"/>
      <c r="UOV46" s="7"/>
      <c r="UOW46" s="7"/>
      <c r="UOX46" s="7"/>
      <c r="UOY46" s="7"/>
      <c r="UOZ46" s="7"/>
      <c r="UPB46" s="7"/>
      <c r="UPC46" s="7"/>
      <c r="UPD46" s="7"/>
      <c r="UPE46" s="7"/>
      <c r="UPF46" s="7"/>
      <c r="UPG46" s="7"/>
      <c r="UPH46" s="7"/>
      <c r="UPI46" s="7"/>
      <c r="UPJ46" s="7"/>
      <c r="UPK46" s="7"/>
      <c r="UPL46" s="7"/>
      <c r="UPM46" s="7"/>
      <c r="UPN46" s="7"/>
      <c r="UPO46" s="7"/>
      <c r="UPP46" s="7"/>
      <c r="UPQ46" s="7"/>
      <c r="UPR46" s="7"/>
      <c r="UPS46" s="7"/>
      <c r="UPT46" s="7"/>
      <c r="UPU46" s="7"/>
      <c r="UPV46" s="7"/>
      <c r="UPW46" s="7"/>
      <c r="UPX46" s="7"/>
      <c r="UPY46" s="7"/>
      <c r="UPZ46" s="7"/>
      <c r="UQA46" s="7"/>
      <c r="UQB46" s="7"/>
      <c r="UQC46" s="7"/>
      <c r="UQD46" s="7"/>
      <c r="UQE46" s="7"/>
      <c r="UQF46" s="7"/>
      <c r="UQG46" s="7"/>
      <c r="UQH46" s="7"/>
      <c r="UQI46" s="7"/>
      <c r="UQJ46" s="7"/>
      <c r="UQK46" s="7"/>
      <c r="UQL46" s="7"/>
      <c r="UQM46" s="7"/>
      <c r="UQN46" s="7"/>
      <c r="UQO46" s="7"/>
      <c r="UQP46" s="7"/>
      <c r="UQQ46" s="7"/>
      <c r="UQR46" s="7"/>
      <c r="UQS46" s="7"/>
      <c r="UQT46" s="7"/>
      <c r="UQU46" s="7"/>
      <c r="UQV46" s="7"/>
      <c r="UQW46" s="7"/>
      <c r="UQX46" s="7"/>
      <c r="UQY46" s="7"/>
      <c r="UQZ46" s="7"/>
      <c r="URA46" s="7"/>
      <c r="URB46" s="7"/>
      <c r="URC46" s="7"/>
      <c r="URD46" s="7"/>
      <c r="URE46" s="7"/>
      <c r="URF46" s="7"/>
      <c r="URG46" s="7"/>
      <c r="URH46" s="7"/>
      <c r="URI46" s="7"/>
      <c r="URJ46" s="7"/>
      <c r="URK46" s="7"/>
      <c r="URL46" s="7"/>
      <c r="URM46" s="7"/>
      <c r="URN46" s="7"/>
      <c r="URO46" s="7"/>
      <c r="URP46" s="7"/>
      <c r="URQ46" s="7"/>
      <c r="URR46" s="7"/>
      <c r="URS46" s="7"/>
      <c r="URT46" s="7"/>
      <c r="URU46" s="7"/>
      <c r="URV46" s="7"/>
      <c r="URW46" s="7"/>
      <c r="URX46" s="7"/>
      <c r="URY46" s="7"/>
      <c r="URZ46" s="7"/>
      <c r="USA46" s="7"/>
      <c r="USB46" s="7"/>
      <c r="USC46" s="7"/>
      <c r="USD46" s="7"/>
      <c r="USE46" s="7"/>
      <c r="USF46" s="7"/>
      <c r="USG46" s="7"/>
      <c r="USH46" s="7"/>
      <c r="USI46" s="7"/>
      <c r="USJ46" s="7"/>
      <c r="USK46" s="7"/>
      <c r="USL46" s="7"/>
      <c r="USM46" s="7"/>
      <c r="USN46" s="7"/>
      <c r="USO46" s="7"/>
      <c r="USP46" s="7"/>
      <c r="USQ46" s="7"/>
      <c r="USR46" s="7"/>
      <c r="USS46" s="7"/>
      <c r="UST46" s="7"/>
      <c r="USU46" s="7"/>
      <c r="USV46" s="7"/>
      <c r="USW46" s="7"/>
      <c r="USX46" s="7"/>
      <c r="USY46" s="7"/>
      <c r="USZ46" s="7"/>
      <c r="UTA46" s="7"/>
      <c r="UTB46" s="7"/>
      <c r="UTC46" s="7"/>
      <c r="UTD46" s="7"/>
      <c r="UTE46" s="7"/>
      <c r="UTF46" s="7"/>
      <c r="UTG46" s="7"/>
      <c r="UTH46" s="7"/>
      <c r="UTI46" s="7"/>
      <c r="UTJ46" s="7"/>
      <c r="UTK46" s="7"/>
      <c r="UTL46" s="7"/>
      <c r="UTM46" s="7"/>
      <c r="UTN46" s="7"/>
      <c r="UTO46" s="7"/>
      <c r="UTP46" s="7"/>
      <c r="UTQ46" s="7"/>
      <c r="UTR46" s="7"/>
      <c r="UTS46" s="7"/>
      <c r="UTT46" s="7"/>
      <c r="UTU46" s="7"/>
      <c r="UTV46" s="7"/>
      <c r="UTW46" s="7"/>
      <c r="UTX46" s="7"/>
      <c r="UTY46" s="7"/>
      <c r="UTZ46" s="7"/>
      <c r="UUA46" s="7"/>
      <c r="UUB46" s="7"/>
      <c r="UUC46" s="7"/>
      <c r="UUD46" s="7"/>
      <c r="UUE46" s="7"/>
      <c r="UUF46" s="7"/>
      <c r="UUG46" s="7"/>
      <c r="UUH46" s="7"/>
      <c r="UUI46" s="7"/>
      <c r="UUJ46" s="7"/>
      <c r="UUK46" s="7"/>
      <c r="UUL46" s="7"/>
      <c r="UUM46" s="7"/>
      <c r="UUN46" s="7"/>
      <c r="UUO46" s="7"/>
      <c r="UUP46" s="7"/>
      <c r="UUQ46" s="7"/>
      <c r="UUR46" s="7"/>
      <c r="UUS46" s="7"/>
      <c r="UUT46" s="7"/>
      <c r="UUU46" s="7"/>
      <c r="UUV46" s="7"/>
      <c r="UUW46" s="7"/>
      <c r="UUX46" s="7"/>
      <c r="UUY46" s="7"/>
      <c r="UUZ46" s="7"/>
      <c r="UVA46" s="7"/>
      <c r="UVB46" s="7"/>
      <c r="UVC46" s="7"/>
      <c r="UVD46" s="7"/>
      <c r="UVE46" s="7"/>
      <c r="UVF46" s="7"/>
      <c r="UVG46" s="7"/>
      <c r="UVH46" s="7"/>
      <c r="UVI46" s="7"/>
      <c r="UVJ46" s="7"/>
      <c r="UVK46" s="7"/>
      <c r="UVL46" s="7"/>
      <c r="UVM46" s="7"/>
      <c r="UVN46" s="7"/>
      <c r="UVO46" s="7"/>
      <c r="UVP46" s="7"/>
      <c r="UVQ46" s="7"/>
      <c r="UVR46" s="7"/>
      <c r="UVS46" s="7"/>
      <c r="UVT46" s="7"/>
      <c r="UVU46" s="7"/>
      <c r="UVV46" s="7"/>
      <c r="UVW46" s="7"/>
      <c r="UVX46" s="7"/>
      <c r="UVY46" s="7"/>
      <c r="UVZ46" s="7"/>
      <c r="UWA46" s="7"/>
      <c r="UWB46" s="7"/>
      <c r="UWC46" s="7"/>
      <c r="UWD46" s="7"/>
      <c r="UWE46" s="7"/>
      <c r="UWF46" s="7"/>
      <c r="UWG46" s="7"/>
      <c r="UWH46" s="7"/>
      <c r="UWI46" s="7"/>
      <c r="UWJ46" s="7"/>
      <c r="UWK46" s="7"/>
      <c r="UWL46" s="7"/>
      <c r="UWM46" s="7"/>
      <c r="UWN46" s="7"/>
      <c r="UWO46" s="7"/>
      <c r="UWP46" s="7"/>
      <c r="UWQ46" s="7"/>
      <c r="UWR46" s="7"/>
      <c r="UWS46" s="7"/>
      <c r="UWT46" s="7"/>
      <c r="UWU46" s="7"/>
      <c r="UWV46" s="7"/>
      <c r="UWW46" s="7"/>
      <c r="UWX46" s="7"/>
      <c r="UWY46" s="7"/>
      <c r="UWZ46" s="7"/>
      <c r="UXA46" s="7"/>
      <c r="UXB46" s="7"/>
      <c r="UXC46" s="7"/>
      <c r="UXD46" s="7"/>
      <c r="UXE46" s="7"/>
      <c r="UXF46" s="7"/>
      <c r="UXG46" s="7"/>
      <c r="UXH46" s="7"/>
      <c r="UXI46" s="7"/>
      <c r="UXJ46" s="7"/>
      <c r="UXK46" s="7"/>
      <c r="UXL46" s="7"/>
      <c r="UXM46" s="7"/>
      <c r="UXN46" s="7"/>
      <c r="UXO46" s="7"/>
      <c r="UXP46" s="7"/>
      <c r="UXQ46" s="7"/>
      <c r="UXR46" s="7"/>
      <c r="UXS46" s="7"/>
      <c r="UXT46" s="7"/>
      <c r="UXU46" s="7"/>
      <c r="UXV46" s="7"/>
      <c r="UXW46" s="7"/>
      <c r="UXX46" s="7"/>
      <c r="UXY46" s="7"/>
      <c r="UXZ46" s="7"/>
      <c r="UYA46" s="7"/>
      <c r="UYB46" s="7"/>
      <c r="UYC46" s="7"/>
      <c r="UYD46" s="7"/>
      <c r="UYE46" s="7"/>
      <c r="UYF46" s="7"/>
      <c r="UYG46" s="7"/>
      <c r="UYH46" s="7"/>
      <c r="UYI46" s="7"/>
      <c r="UYJ46" s="7"/>
      <c r="UYK46" s="7"/>
      <c r="UYL46" s="7"/>
      <c r="UYM46" s="7"/>
      <c r="UYN46" s="7"/>
      <c r="UYO46" s="7"/>
      <c r="UYP46" s="7"/>
      <c r="UYQ46" s="7"/>
      <c r="UYR46" s="7"/>
      <c r="UYS46" s="7"/>
      <c r="UYT46" s="7"/>
      <c r="UYU46" s="7"/>
      <c r="UYV46" s="7"/>
      <c r="UYX46" s="7"/>
      <c r="UYY46" s="7"/>
      <c r="UYZ46" s="7"/>
      <c r="UZA46" s="7"/>
      <c r="UZB46" s="7"/>
      <c r="UZC46" s="7"/>
      <c r="UZD46" s="7"/>
      <c r="UZE46" s="7"/>
      <c r="UZF46" s="7"/>
      <c r="UZG46" s="7"/>
      <c r="UZH46" s="7"/>
      <c r="UZI46" s="7"/>
      <c r="UZJ46" s="7"/>
      <c r="UZK46" s="7"/>
      <c r="UZL46" s="7"/>
      <c r="UZM46" s="7"/>
      <c r="UZN46" s="7"/>
      <c r="UZO46" s="7"/>
      <c r="UZP46" s="7"/>
      <c r="UZQ46" s="7"/>
      <c r="UZR46" s="7"/>
      <c r="UZS46" s="7"/>
      <c r="UZT46" s="7"/>
      <c r="UZU46" s="7"/>
      <c r="UZV46" s="7"/>
      <c r="UZW46" s="7"/>
      <c r="UZX46" s="7"/>
      <c r="UZY46" s="7"/>
      <c r="UZZ46" s="7"/>
      <c r="VAA46" s="7"/>
      <c r="VAB46" s="7"/>
      <c r="VAC46" s="7"/>
      <c r="VAD46" s="7"/>
      <c r="VAE46" s="7"/>
      <c r="VAF46" s="7"/>
      <c r="VAG46" s="7"/>
      <c r="VAH46" s="7"/>
      <c r="VAI46" s="7"/>
      <c r="VAJ46" s="7"/>
      <c r="VAK46" s="7"/>
      <c r="VAL46" s="7"/>
      <c r="VAM46" s="7"/>
      <c r="VAN46" s="7"/>
      <c r="VAO46" s="7"/>
      <c r="VAP46" s="7"/>
      <c r="VAQ46" s="7"/>
      <c r="VAR46" s="7"/>
      <c r="VAS46" s="7"/>
      <c r="VAT46" s="7"/>
      <c r="VAU46" s="7"/>
      <c r="VAV46" s="7"/>
      <c r="VAW46" s="7"/>
      <c r="VAX46" s="7"/>
      <c r="VAY46" s="7"/>
      <c r="VAZ46" s="7"/>
      <c r="VBA46" s="7"/>
      <c r="VBB46" s="7"/>
      <c r="VBC46" s="7"/>
      <c r="VBD46" s="7"/>
      <c r="VBE46" s="7"/>
      <c r="VBF46" s="7"/>
      <c r="VBG46" s="7"/>
      <c r="VBH46" s="7"/>
      <c r="VBI46" s="7"/>
      <c r="VBJ46" s="7"/>
      <c r="VBK46" s="7"/>
      <c r="VBL46" s="7"/>
      <c r="VBM46" s="7"/>
      <c r="VBN46" s="7"/>
      <c r="VBO46" s="7"/>
      <c r="VBP46" s="7"/>
      <c r="VBQ46" s="7"/>
      <c r="VBR46" s="7"/>
      <c r="VBS46" s="7"/>
      <c r="VBT46" s="7"/>
      <c r="VBU46" s="7"/>
      <c r="VBV46" s="7"/>
      <c r="VBW46" s="7"/>
      <c r="VBX46" s="7"/>
      <c r="VBY46" s="7"/>
      <c r="VBZ46" s="7"/>
      <c r="VCA46" s="7"/>
      <c r="VCB46" s="7"/>
      <c r="VCC46" s="7"/>
      <c r="VCD46" s="7"/>
      <c r="VCE46" s="7"/>
      <c r="VCF46" s="7"/>
      <c r="VCG46" s="7"/>
      <c r="VCH46" s="7"/>
      <c r="VCI46" s="7"/>
      <c r="VCJ46" s="7"/>
      <c r="VCK46" s="7"/>
      <c r="VCL46" s="7"/>
      <c r="VCM46" s="7"/>
      <c r="VCN46" s="7"/>
      <c r="VCO46" s="7"/>
      <c r="VCP46" s="7"/>
      <c r="VCQ46" s="7"/>
      <c r="VCR46" s="7"/>
      <c r="VCS46" s="7"/>
      <c r="VCT46" s="7"/>
      <c r="VCU46" s="7"/>
      <c r="VCV46" s="7"/>
      <c r="VCW46" s="7"/>
      <c r="VCX46" s="7"/>
      <c r="VCY46" s="7"/>
      <c r="VCZ46" s="7"/>
      <c r="VDA46" s="7"/>
      <c r="VDB46" s="7"/>
      <c r="VDC46" s="7"/>
      <c r="VDD46" s="7"/>
      <c r="VDE46" s="7"/>
      <c r="VDF46" s="7"/>
      <c r="VDG46" s="7"/>
      <c r="VDH46" s="7"/>
      <c r="VDI46" s="7"/>
      <c r="VDJ46" s="7"/>
      <c r="VDK46" s="7"/>
      <c r="VDL46" s="7"/>
      <c r="VDM46" s="7"/>
      <c r="VDN46" s="7"/>
      <c r="VDO46" s="7"/>
      <c r="VDP46" s="7"/>
      <c r="VDQ46" s="7"/>
      <c r="VDR46" s="7"/>
      <c r="VDS46" s="7"/>
      <c r="VDT46" s="7"/>
      <c r="VDU46" s="7"/>
      <c r="VDV46" s="7"/>
      <c r="VDW46" s="7"/>
      <c r="VDX46" s="7"/>
      <c r="VDY46" s="7"/>
      <c r="VDZ46" s="7"/>
      <c r="VEA46" s="7"/>
      <c r="VEB46" s="7"/>
      <c r="VEC46" s="7"/>
      <c r="VED46" s="7"/>
      <c r="VEE46" s="7"/>
      <c r="VEF46" s="7"/>
      <c r="VEG46" s="7"/>
      <c r="VEH46" s="7"/>
      <c r="VEI46" s="7"/>
      <c r="VEJ46" s="7"/>
      <c r="VEK46" s="7"/>
      <c r="VEL46" s="7"/>
      <c r="VEM46" s="7"/>
      <c r="VEN46" s="7"/>
      <c r="VEO46" s="7"/>
      <c r="VEP46" s="7"/>
      <c r="VEQ46" s="7"/>
      <c r="VER46" s="7"/>
      <c r="VES46" s="7"/>
      <c r="VET46" s="7"/>
      <c r="VEU46" s="7"/>
      <c r="VEV46" s="7"/>
      <c r="VEW46" s="7"/>
      <c r="VEX46" s="7"/>
      <c r="VEY46" s="7"/>
      <c r="VEZ46" s="7"/>
      <c r="VFA46" s="7"/>
      <c r="VFB46" s="7"/>
      <c r="VFC46" s="7"/>
      <c r="VFD46" s="7"/>
      <c r="VFE46" s="7"/>
      <c r="VFF46" s="7"/>
      <c r="VFG46" s="7"/>
      <c r="VFH46" s="7"/>
      <c r="VFI46" s="7"/>
      <c r="VFJ46" s="7"/>
      <c r="VFK46" s="7"/>
      <c r="VFL46" s="7"/>
      <c r="VFM46" s="7"/>
      <c r="VFN46" s="7"/>
      <c r="VFO46" s="7"/>
      <c r="VFP46" s="7"/>
      <c r="VFQ46" s="7"/>
      <c r="VFR46" s="7"/>
      <c r="VFS46" s="7"/>
      <c r="VFT46" s="7"/>
      <c r="VFU46" s="7"/>
      <c r="VFV46" s="7"/>
      <c r="VFW46" s="7"/>
      <c r="VFX46" s="7"/>
      <c r="VFY46" s="7"/>
      <c r="VFZ46" s="7"/>
      <c r="VGA46" s="7"/>
      <c r="VGB46" s="7"/>
      <c r="VGC46" s="7"/>
      <c r="VGD46" s="7"/>
      <c r="VGE46" s="7"/>
      <c r="VGF46" s="7"/>
      <c r="VGG46" s="7"/>
      <c r="VGH46" s="7"/>
      <c r="VGI46" s="7"/>
      <c r="VGJ46" s="7"/>
      <c r="VGK46" s="7"/>
      <c r="VGL46" s="7"/>
      <c r="VGM46" s="7"/>
      <c r="VGN46" s="7"/>
      <c r="VGO46" s="7"/>
      <c r="VGP46" s="7"/>
      <c r="VGQ46" s="7"/>
      <c r="VGR46" s="7"/>
      <c r="VGS46" s="7"/>
      <c r="VGT46" s="7"/>
      <c r="VGU46" s="7"/>
      <c r="VGV46" s="7"/>
      <c r="VGW46" s="7"/>
      <c r="VGX46" s="7"/>
      <c r="VGY46" s="7"/>
      <c r="VGZ46" s="7"/>
      <c r="VHA46" s="7"/>
      <c r="VHB46" s="7"/>
      <c r="VHC46" s="7"/>
      <c r="VHD46" s="7"/>
      <c r="VHE46" s="7"/>
      <c r="VHF46" s="7"/>
      <c r="VHG46" s="7"/>
      <c r="VHH46" s="7"/>
      <c r="VHI46" s="7"/>
      <c r="VHJ46" s="7"/>
      <c r="VHK46" s="7"/>
      <c r="VHL46" s="7"/>
      <c r="VHM46" s="7"/>
      <c r="VHN46" s="7"/>
      <c r="VHO46" s="7"/>
      <c r="VHP46" s="7"/>
      <c r="VHQ46" s="7"/>
      <c r="VHR46" s="7"/>
      <c r="VHS46" s="7"/>
      <c r="VHT46" s="7"/>
      <c r="VHU46" s="7"/>
      <c r="VHV46" s="7"/>
      <c r="VHW46" s="7"/>
      <c r="VHX46" s="7"/>
      <c r="VHY46" s="7"/>
      <c r="VHZ46" s="7"/>
      <c r="VIA46" s="7"/>
      <c r="VIB46" s="7"/>
      <c r="VIC46" s="7"/>
      <c r="VID46" s="7"/>
      <c r="VIE46" s="7"/>
      <c r="VIF46" s="7"/>
      <c r="VIG46" s="7"/>
      <c r="VIH46" s="7"/>
      <c r="VII46" s="7"/>
      <c r="VIJ46" s="7"/>
      <c r="VIK46" s="7"/>
      <c r="VIL46" s="7"/>
      <c r="VIM46" s="7"/>
      <c r="VIN46" s="7"/>
      <c r="VIO46" s="7"/>
      <c r="VIP46" s="7"/>
      <c r="VIQ46" s="7"/>
      <c r="VIR46" s="7"/>
      <c r="VIT46" s="7"/>
      <c r="VIU46" s="7"/>
      <c r="VIV46" s="7"/>
      <c r="VIW46" s="7"/>
      <c r="VIX46" s="7"/>
      <c r="VIY46" s="7"/>
      <c r="VIZ46" s="7"/>
      <c r="VJA46" s="7"/>
      <c r="VJB46" s="7"/>
      <c r="VJC46" s="7"/>
      <c r="VJD46" s="7"/>
      <c r="VJE46" s="7"/>
      <c r="VJF46" s="7"/>
      <c r="VJG46" s="7"/>
      <c r="VJH46" s="7"/>
      <c r="VJI46" s="7"/>
      <c r="VJJ46" s="7"/>
      <c r="VJK46" s="7"/>
      <c r="VJL46" s="7"/>
      <c r="VJM46" s="7"/>
      <c r="VJN46" s="7"/>
      <c r="VJO46" s="7"/>
      <c r="VJP46" s="7"/>
      <c r="VJQ46" s="7"/>
      <c r="VJR46" s="7"/>
      <c r="VJS46" s="7"/>
      <c r="VJT46" s="7"/>
      <c r="VJU46" s="7"/>
      <c r="VJV46" s="7"/>
      <c r="VJW46" s="7"/>
      <c r="VJX46" s="7"/>
      <c r="VJY46" s="7"/>
      <c r="VJZ46" s="7"/>
      <c r="VKA46" s="7"/>
      <c r="VKB46" s="7"/>
      <c r="VKC46" s="7"/>
      <c r="VKD46" s="7"/>
      <c r="VKE46" s="7"/>
      <c r="VKF46" s="7"/>
      <c r="VKG46" s="7"/>
      <c r="VKH46" s="7"/>
      <c r="VKI46" s="7"/>
      <c r="VKJ46" s="7"/>
      <c r="VKK46" s="7"/>
      <c r="VKL46" s="7"/>
      <c r="VKM46" s="7"/>
      <c r="VKN46" s="7"/>
      <c r="VKO46" s="7"/>
      <c r="VKP46" s="7"/>
      <c r="VKQ46" s="7"/>
      <c r="VKR46" s="7"/>
      <c r="VKS46" s="7"/>
      <c r="VKT46" s="7"/>
      <c r="VKU46" s="7"/>
      <c r="VKV46" s="7"/>
      <c r="VKW46" s="7"/>
      <c r="VKX46" s="7"/>
      <c r="VKY46" s="7"/>
      <c r="VKZ46" s="7"/>
      <c r="VLA46" s="7"/>
      <c r="VLB46" s="7"/>
      <c r="VLC46" s="7"/>
      <c r="VLD46" s="7"/>
      <c r="VLE46" s="7"/>
      <c r="VLF46" s="7"/>
      <c r="VLG46" s="7"/>
      <c r="VLH46" s="7"/>
      <c r="VLI46" s="7"/>
      <c r="VLJ46" s="7"/>
      <c r="VLK46" s="7"/>
      <c r="VLL46" s="7"/>
      <c r="VLM46" s="7"/>
      <c r="VLN46" s="7"/>
      <c r="VLO46" s="7"/>
      <c r="VLP46" s="7"/>
      <c r="VLQ46" s="7"/>
      <c r="VLR46" s="7"/>
      <c r="VLS46" s="7"/>
      <c r="VLT46" s="7"/>
      <c r="VLU46" s="7"/>
      <c r="VLV46" s="7"/>
      <c r="VLW46" s="7"/>
      <c r="VLX46" s="7"/>
      <c r="VLY46" s="7"/>
      <c r="VLZ46" s="7"/>
      <c r="VMA46" s="7"/>
      <c r="VMB46" s="7"/>
      <c r="VMC46" s="7"/>
      <c r="VMD46" s="7"/>
      <c r="VME46" s="7"/>
      <c r="VMF46" s="7"/>
      <c r="VMG46" s="7"/>
      <c r="VMH46" s="7"/>
      <c r="VMI46" s="7"/>
      <c r="VMJ46" s="7"/>
      <c r="VMK46" s="7"/>
      <c r="VML46" s="7"/>
      <c r="VMM46" s="7"/>
      <c r="VMN46" s="7"/>
      <c r="VMO46" s="7"/>
      <c r="VMP46" s="7"/>
      <c r="VMQ46" s="7"/>
      <c r="VMR46" s="7"/>
      <c r="VMS46" s="7"/>
      <c r="VMT46" s="7"/>
      <c r="VMU46" s="7"/>
      <c r="VMV46" s="7"/>
      <c r="VMW46" s="7"/>
      <c r="VMX46" s="7"/>
      <c r="VMY46" s="7"/>
      <c r="VMZ46" s="7"/>
      <c r="VNA46" s="7"/>
      <c r="VNB46" s="7"/>
      <c r="VNC46" s="7"/>
      <c r="VND46" s="7"/>
      <c r="VNE46" s="7"/>
      <c r="VNF46" s="7"/>
      <c r="VNG46" s="7"/>
      <c r="VNH46" s="7"/>
      <c r="VNI46" s="7"/>
      <c r="VNJ46" s="7"/>
      <c r="VNK46" s="7"/>
      <c r="VNL46" s="7"/>
      <c r="VNM46" s="7"/>
      <c r="VNN46" s="7"/>
      <c r="VNO46" s="7"/>
      <c r="VNP46" s="7"/>
      <c r="VNQ46" s="7"/>
      <c r="VNR46" s="7"/>
      <c r="VNS46" s="7"/>
      <c r="VNT46" s="7"/>
      <c r="VNU46" s="7"/>
      <c r="VNV46" s="7"/>
      <c r="VNW46" s="7"/>
      <c r="VNX46" s="7"/>
      <c r="VNY46" s="7"/>
      <c r="VNZ46" s="7"/>
      <c r="VOA46" s="7"/>
      <c r="VOB46" s="7"/>
      <c r="VOC46" s="7"/>
      <c r="VOD46" s="7"/>
      <c r="VOE46" s="7"/>
      <c r="VOF46" s="7"/>
      <c r="VOG46" s="7"/>
      <c r="VOH46" s="7"/>
      <c r="VOI46" s="7"/>
      <c r="VOJ46" s="7"/>
      <c r="VOK46" s="7"/>
      <c r="VOL46" s="7"/>
      <c r="VOM46" s="7"/>
      <c r="VON46" s="7"/>
      <c r="VOO46" s="7"/>
      <c r="VOP46" s="7"/>
      <c r="VOQ46" s="7"/>
      <c r="VOR46" s="7"/>
      <c r="VOS46" s="7"/>
      <c r="VOT46" s="7"/>
      <c r="VOU46" s="7"/>
      <c r="VOV46" s="7"/>
      <c r="VOW46" s="7"/>
      <c r="VOX46" s="7"/>
      <c r="VOY46" s="7"/>
      <c r="VOZ46" s="7"/>
      <c r="VPA46" s="7"/>
      <c r="VPB46" s="7"/>
      <c r="VPC46" s="7"/>
      <c r="VPD46" s="7"/>
      <c r="VPE46" s="7"/>
      <c r="VPF46" s="7"/>
      <c r="VPG46" s="7"/>
      <c r="VPH46" s="7"/>
      <c r="VPI46" s="7"/>
      <c r="VPJ46" s="7"/>
      <c r="VPK46" s="7"/>
      <c r="VPL46" s="7"/>
      <c r="VPM46" s="7"/>
      <c r="VPN46" s="7"/>
      <c r="VPO46" s="7"/>
      <c r="VPP46" s="7"/>
      <c r="VPQ46" s="7"/>
      <c r="VPR46" s="7"/>
      <c r="VPS46" s="7"/>
      <c r="VPT46" s="7"/>
      <c r="VPU46" s="7"/>
      <c r="VPV46" s="7"/>
      <c r="VPW46" s="7"/>
      <c r="VPX46" s="7"/>
      <c r="VPY46" s="7"/>
      <c r="VPZ46" s="7"/>
      <c r="VQA46" s="7"/>
      <c r="VQB46" s="7"/>
      <c r="VQC46" s="7"/>
      <c r="VQD46" s="7"/>
      <c r="VQE46" s="7"/>
      <c r="VQF46" s="7"/>
      <c r="VQG46" s="7"/>
      <c r="VQH46" s="7"/>
      <c r="VQI46" s="7"/>
      <c r="VQJ46" s="7"/>
      <c r="VQK46" s="7"/>
      <c r="VQL46" s="7"/>
      <c r="VQM46" s="7"/>
      <c r="VQN46" s="7"/>
      <c r="VQO46" s="7"/>
      <c r="VQP46" s="7"/>
      <c r="VQQ46" s="7"/>
      <c r="VQR46" s="7"/>
      <c r="VQS46" s="7"/>
      <c r="VQT46" s="7"/>
      <c r="VQU46" s="7"/>
      <c r="VQV46" s="7"/>
      <c r="VQW46" s="7"/>
      <c r="VQX46" s="7"/>
      <c r="VQY46" s="7"/>
      <c r="VQZ46" s="7"/>
      <c r="VRA46" s="7"/>
      <c r="VRB46" s="7"/>
      <c r="VRC46" s="7"/>
      <c r="VRD46" s="7"/>
      <c r="VRE46" s="7"/>
      <c r="VRF46" s="7"/>
      <c r="VRG46" s="7"/>
      <c r="VRH46" s="7"/>
      <c r="VRI46" s="7"/>
      <c r="VRJ46" s="7"/>
      <c r="VRK46" s="7"/>
      <c r="VRL46" s="7"/>
      <c r="VRM46" s="7"/>
      <c r="VRN46" s="7"/>
      <c r="VRO46" s="7"/>
      <c r="VRP46" s="7"/>
      <c r="VRQ46" s="7"/>
      <c r="VRR46" s="7"/>
      <c r="VRS46" s="7"/>
      <c r="VRT46" s="7"/>
      <c r="VRU46" s="7"/>
      <c r="VRV46" s="7"/>
      <c r="VRW46" s="7"/>
      <c r="VRX46" s="7"/>
      <c r="VRY46" s="7"/>
      <c r="VRZ46" s="7"/>
      <c r="VSA46" s="7"/>
      <c r="VSB46" s="7"/>
      <c r="VSC46" s="7"/>
      <c r="VSD46" s="7"/>
      <c r="VSE46" s="7"/>
      <c r="VSF46" s="7"/>
      <c r="VSG46" s="7"/>
      <c r="VSH46" s="7"/>
      <c r="VSI46" s="7"/>
      <c r="VSJ46" s="7"/>
      <c r="VSK46" s="7"/>
      <c r="VSL46" s="7"/>
      <c r="VSM46" s="7"/>
      <c r="VSN46" s="7"/>
      <c r="VSP46" s="7"/>
      <c r="VSQ46" s="7"/>
      <c r="VSR46" s="7"/>
      <c r="VSS46" s="7"/>
      <c r="VST46" s="7"/>
      <c r="VSU46" s="7"/>
      <c r="VSV46" s="7"/>
      <c r="VSW46" s="7"/>
      <c r="VSX46" s="7"/>
      <c r="VSY46" s="7"/>
      <c r="VSZ46" s="7"/>
      <c r="VTA46" s="7"/>
      <c r="VTB46" s="7"/>
      <c r="VTC46" s="7"/>
      <c r="VTD46" s="7"/>
      <c r="VTE46" s="7"/>
      <c r="VTF46" s="7"/>
      <c r="VTG46" s="7"/>
      <c r="VTH46" s="7"/>
      <c r="VTI46" s="7"/>
      <c r="VTJ46" s="7"/>
      <c r="VTK46" s="7"/>
      <c r="VTL46" s="7"/>
      <c r="VTM46" s="7"/>
      <c r="VTN46" s="7"/>
      <c r="VTO46" s="7"/>
      <c r="VTP46" s="7"/>
      <c r="VTQ46" s="7"/>
      <c r="VTR46" s="7"/>
      <c r="VTS46" s="7"/>
      <c r="VTT46" s="7"/>
      <c r="VTU46" s="7"/>
      <c r="VTV46" s="7"/>
      <c r="VTW46" s="7"/>
      <c r="VTX46" s="7"/>
      <c r="VTY46" s="7"/>
      <c r="VTZ46" s="7"/>
      <c r="VUA46" s="7"/>
      <c r="VUB46" s="7"/>
      <c r="VUC46" s="7"/>
      <c r="VUD46" s="7"/>
      <c r="VUE46" s="7"/>
      <c r="VUF46" s="7"/>
      <c r="VUG46" s="7"/>
      <c r="VUH46" s="7"/>
      <c r="VUI46" s="7"/>
      <c r="VUJ46" s="7"/>
      <c r="VUK46" s="7"/>
      <c r="VUL46" s="7"/>
      <c r="VUM46" s="7"/>
      <c r="VUN46" s="7"/>
      <c r="VUO46" s="7"/>
      <c r="VUP46" s="7"/>
      <c r="VUQ46" s="7"/>
      <c r="VUR46" s="7"/>
      <c r="VUS46" s="7"/>
      <c r="VUT46" s="7"/>
      <c r="VUU46" s="7"/>
      <c r="VUV46" s="7"/>
      <c r="VUW46" s="7"/>
      <c r="VUX46" s="7"/>
      <c r="VUY46" s="7"/>
      <c r="VUZ46" s="7"/>
      <c r="VVA46" s="7"/>
      <c r="VVB46" s="7"/>
      <c r="VVC46" s="7"/>
      <c r="VVD46" s="7"/>
      <c r="VVE46" s="7"/>
      <c r="VVF46" s="7"/>
      <c r="VVG46" s="7"/>
      <c r="VVH46" s="7"/>
      <c r="VVI46" s="7"/>
      <c r="VVJ46" s="7"/>
      <c r="VVK46" s="7"/>
      <c r="VVL46" s="7"/>
      <c r="VVM46" s="7"/>
      <c r="VVN46" s="7"/>
      <c r="VVO46" s="7"/>
      <c r="VVP46" s="7"/>
      <c r="VVQ46" s="7"/>
      <c r="VVR46" s="7"/>
      <c r="VVS46" s="7"/>
      <c r="VVT46" s="7"/>
      <c r="VVU46" s="7"/>
      <c r="VVV46" s="7"/>
      <c r="VVW46" s="7"/>
      <c r="VVX46" s="7"/>
      <c r="VVY46" s="7"/>
      <c r="VVZ46" s="7"/>
      <c r="VWA46" s="7"/>
      <c r="VWB46" s="7"/>
      <c r="VWC46" s="7"/>
      <c r="VWD46" s="7"/>
      <c r="VWE46" s="7"/>
      <c r="VWF46" s="7"/>
      <c r="VWG46" s="7"/>
      <c r="VWH46" s="7"/>
      <c r="VWI46" s="7"/>
      <c r="VWJ46" s="7"/>
      <c r="VWK46" s="7"/>
      <c r="VWL46" s="7"/>
      <c r="VWM46" s="7"/>
      <c r="VWN46" s="7"/>
      <c r="VWO46" s="7"/>
      <c r="VWP46" s="7"/>
      <c r="VWQ46" s="7"/>
      <c r="VWR46" s="7"/>
      <c r="VWS46" s="7"/>
      <c r="VWT46" s="7"/>
      <c r="VWU46" s="7"/>
      <c r="VWV46" s="7"/>
      <c r="VWW46" s="7"/>
      <c r="VWX46" s="7"/>
      <c r="VWY46" s="7"/>
      <c r="VWZ46" s="7"/>
      <c r="VXA46" s="7"/>
      <c r="VXB46" s="7"/>
      <c r="VXC46" s="7"/>
      <c r="VXD46" s="7"/>
      <c r="VXE46" s="7"/>
      <c r="VXF46" s="7"/>
      <c r="VXG46" s="7"/>
      <c r="VXH46" s="7"/>
      <c r="VXI46" s="7"/>
      <c r="VXJ46" s="7"/>
      <c r="VXK46" s="7"/>
      <c r="VXL46" s="7"/>
      <c r="VXM46" s="7"/>
      <c r="VXN46" s="7"/>
      <c r="VXO46" s="7"/>
      <c r="VXP46" s="7"/>
      <c r="VXQ46" s="7"/>
      <c r="VXR46" s="7"/>
      <c r="VXS46" s="7"/>
      <c r="VXT46" s="7"/>
      <c r="VXU46" s="7"/>
      <c r="VXV46" s="7"/>
      <c r="VXW46" s="7"/>
      <c r="VXX46" s="7"/>
      <c r="VXY46" s="7"/>
      <c r="VXZ46" s="7"/>
      <c r="VYA46" s="7"/>
      <c r="VYB46" s="7"/>
      <c r="VYC46" s="7"/>
      <c r="VYD46" s="7"/>
      <c r="VYE46" s="7"/>
      <c r="VYF46" s="7"/>
      <c r="VYG46" s="7"/>
      <c r="VYH46" s="7"/>
      <c r="VYI46" s="7"/>
      <c r="VYJ46" s="7"/>
      <c r="VYK46" s="7"/>
      <c r="VYL46" s="7"/>
      <c r="VYM46" s="7"/>
      <c r="VYN46" s="7"/>
      <c r="VYO46" s="7"/>
      <c r="VYP46" s="7"/>
      <c r="VYQ46" s="7"/>
      <c r="VYR46" s="7"/>
      <c r="VYS46" s="7"/>
      <c r="VYT46" s="7"/>
      <c r="VYU46" s="7"/>
      <c r="VYV46" s="7"/>
      <c r="VYW46" s="7"/>
      <c r="VYX46" s="7"/>
      <c r="VYY46" s="7"/>
      <c r="VYZ46" s="7"/>
      <c r="VZA46" s="7"/>
      <c r="VZB46" s="7"/>
      <c r="VZC46" s="7"/>
      <c r="VZD46" s="7"/>
      <c r="VZE46" s="7"/>
      <c r="VZF46" s="7"/>
      <c r="VZG46" s="7"/>
      <c r="VZH46" s="7"/>
      <c r="VZI46" s="7"/>
      <c r="VZJ46" s="7"/>
      <c r="VZK46" s="7"/>
      <c r="VZL46" s="7"/>
      <c r="VZM46" s="7"/>
      <c r="VZN46" s="7"/>
      <c r="VZO46" s="7"/>
      <c r="VZP46" s="7"/>
      <c r="VZQ46" s="7"/>
      <c r="VZR46" s="7"/>
      <c r="VZS46" s="7"/>
      <c r="VZT46" s="7"/>
      <c r="VZU46" s="7"/>
      <c r="VZV46" s="7"/>
      <c r="VZW46" s="7"/>
      <c r="VZX46" s="7"/>
      <c r="VZY46" s="7"/>
      <c r="VZZ46" s="7"/>
      <c r="WAA46" s="7"/>
      <c r="WAB46" s="7"/>
      <c r="WAC46" s="7"/>
      <c r="WAD46" s="7"/>
      <c r="WAE46" s="7"/>
      <c r="WAF46" s="7"/>
      <c r="WAG46" s="7"/>
      <c r="WAH46" s="7"/>
      <c r="WAI46" s="7"/>
      <c r="WAJ46" s="7"/>
      <c r="WAK46" s="7"/>
      <c r="WAL46" s="7"/>
      <c r="WAM46" s="7"/>
      <c r="WAN46" s="7"/>
      <c r="WAO46" s="7"/>
      <c r="WAP46" s="7"/>
      <c r="WAQ46" s="7"/>
      <c r="WAR46" s="7"/>
      <c r="WAS46" s="7"/>
      <c r="WAT46" s="7"/>
      <c r="WAU46" s="7"/>
      <c r="WAV46" s="7"/>
      <c r="WAW46" s="7"/>
      <c r="WAX46" s="7"/>
      <c r="WAY46" s="7"/>
      <c r="WAZ46" s="7"/>
      <c r="WBA46" s="7"/>
      <c r="WBB46" s="7"/>
      <c r="WBC46" s="7"/>
      <c r="WBD46" s="7"/>
      <c r="WBE46" s="7"/>
      <c r="WBF46" s="7"/>
      <c r="WBG46" s="7"/>
      <c r="WBH46" s="7"/>
      <c r="WBI46" s="7"/>
      <c r="WBJ46" s="7"/>
      <c r="WBK46" s="7"/>
      <c r="WBL46" s="7"/>
      <c r="WBM46" s="7"/>
      <c r="WBN46" s="7"/>
      <c r="WBO46" s="7"/>
      <c r="WBP46" s="7"/>
      <c r="WBQ46" s="7"/>
      <c r="WBR46" s="7"/>
      <c r="WBS46" s="7"/>
      <c r="WBT46" s="7"/>
      <c r="WBU46" s="7"/>
      <c r="WBV46" s="7"/>
      <c r="WBW46" s="7"/>
      <c r="WBX46" s="7"/>
      <c r="WBY46" s="7"/>
      <c r="WBZ46" s="7"/>
      <c r="WCA46" s="7"/>
      <c r="WCB46" s="7"/>
      <c r="WCC46" s="7"/>
      <c r="WCD46" s="7"/>
      <c r="WCE46" s="7"/>
      <c r="WCF46" s="7"/>
      <c r="WCG46" s="7"/>
      <c r="WCH46" s="7"/>
      <c r="WCI46" s="7"/>
      <c r="WCJ46" s="7"/>
      <c r="WCL46" s="7"/>
      <c r="WCM46" s="7"/>
      <c r="WCN46" s="7"/>
      <c r="WCO46" s="7"/>
      <c r="WCP46" s="7"/>
      <c r="WCQ46" s="7"/>
      <c r="WCR46" s="7"/>
      <c r="WCS46" s="7"/>
      <c r="WCT46" s="7"/>
      <c r="WCU46" s="7"/>
      <c r="WCV46" s="7"/>
      <c r="WCW46" s="7"/>
      <c r="WCX46" s="7"/>
      <c r="WCY46" s="7"/>
      <c r="WCZ46" s="7"/>
      <c r="WDA46" s="7"/>
      <c r="WDB46" s="7"/>
      <c r="WDC46" s="7"/>
      <c r="WDD46" s="7"/>
      <c r="WDE46" s="7"/>
      <c r="WDF46" s="7"/>
      <c r="WDG46" s="7"/>
      <c r="WDH46" s="7"/>
      <c r="WDI46" s="7"/>
      <c r="WDJ46" s="7"/>
      <c r="WDK46" s="7"/>
      <c r="WDL46" s="7"/>
      <c r="WDM46" s="7"/>
      <c r="WDN46" s="7"/>
      <c r="WDO46" s="7"/>
      <c r="WDP46" s="7"/>
      <c r="WDQ46" s="7"/>
      <c r="WDR46" s="7"/>
      <c r="WDS46" s="7"/>
      <c r="WDT46" s="7"/>
      <c r="WDU46" s="7"/>
      <c r="WDV46" s="7"/>
      <c r="WDW46" s="7"/>
      <c r="WDX46" s="7"/>
      <c r="WDY46" s="7"/>
      <c r="WDZ46" s="7"/>
      <c r="WEA46" s="7"/>
      <c r="WEB46" s="7"/>
      <c r="WEC46" s="7"/>
      <c r="WED46" s="7"/>
      <c r="WEE46" s="7"/>
      <c r="WEF46" s="7"/>
      <c r="WEG46" s="7"/>
      <c r="WEH46" s="7"/>
      <c r="WEI46" s="7"/>
      <c r="WEJ46" s="7"/>
      <c r="WEK46" s="7"/>
      <c r="WEL46" s="7"/>
      <c r="WEM46" s="7"/>
      <c r="WEN46" s="7"/>
      <c r="WEO46" s="7"/>
      <c r="WEP46" s="7"/>
      <c r="WEQ46" s="7"/>
      <c r="WER46" s="7"/>
      <c r="WES46" s="7"/>
      <c r="WET46" s="7"/>
      <c r="WEU46" s="7"/>
      <c r="WEV46" s="7"/>
      <c r="WEW46" s="7"/>
      <c r="WEX46" s="7"/>
      <c r="WEY46" s="7"/>
      <c r="WEZ46" s="7"/>
      <c r="WFA46" s="7"/>
      <c r="WFB46" s="7"/>
      <c r="WFC46" s="7"/>
      <c r="WFD46" s="7"/>
      <c r="WFE46" s="7"/>
      <c r="WFF46" s="7"/>
      <c r="WFG46" s="7"/>
      <c r="WFH46" s="7"/>
      <c r="WFI46" s="7"/>
      <c r="WFJ46" s="7"/>
      <c r="WFK46" s="7"/>
      <c r="WFL46" s="7"/>
      <c r="WFM46" s="7"/>
      <c r="WFN46" s="7"/>
      <c r="WFO46" s="7"/>
      <c r="WFP46" s="7"/>
      <c r="WFQ46" s="7"/>
      <c r="WFR46" s="7"/>
      <c r="WFS46" s="7"/>
      <c r="WFT46" s="7"/>
      <c r="WFU46" s="7"/>
      <c r="WFV46" s="7"/>
      <c r="WFW46" s="7"/>
      <c r="WFX46" s="7"/>
      <c r="WFY46" s="7"/>
      <c r="WFZ46" s="7"/>
      <c r="WGA46" s="7"/>
      <c r="WGB46" s="7"/>
      <c r="WGC46" s="7"/>
      <c r="WGD46" s="7"/>
      <c r="WGE46" s="7"/>
      <c r="WGF46" s="7"/>
      <c r="WGG46" s="7"/>
      <c r="WGH46" s="7"/>
      <c r="WGI46" s="7"/>
      <c r="WGJ46" s="7"/>
      <c r="WGK46" s="7"/>
      <c r="WGL46" s="7"/>
      <c r="WGM46" s="7"/>
      <c r="WGN46" s="7"/>
      <c r="WGO46" s="7"/>
      <c r="WGP46" s="7"/>
      <c r="WGQ46" s="7"/>
      <c r="WGR46" s="7"/>
      <c r="WGS46" s="7"/>
      <c r="WGT46" s="7"/>
      <c r="WGU46" s="7"/>
      <c r="WGV46" s="7"/>
      <c r="WGW46" s="7"/>
      <c r="WGX46" s="7"/>
      <c r="WGY46" s="7"/>
      <c r="WGZ46" s="7"/>
      <c r="WHA46" s="7"/>
      <c r="WHB46" s="7"/>
      <c r="WHC46" s="7"/>
      <c r="WHD46" s="7"/>
      <c r="WHE46" s="7"/>
      <c r="WHF46" s="7"/>
      <c r="WHG46" s="7"/>
      <c r="WHH46" s="7"/>
      <c r="WHI46" s="7"/>
      <c r="WHJ46" s="7"/>
      <c r="WHK46" s="7"/>
      <c r="WHL46" s="7"/>
      <c r="WHM46" s="7"/>
      <c r="WHN46" s="7"/>
      <c r="WHO46" s="7"/>
      <c r="WHP46" s="7"/>
      <c r="WHQ46" s="7"/>
      <c r="WHR46" s="7"/>
      <c r="WHS46" s="7"/>
      <c r="WHT46" s="7"/>
      <c r="WHU46" s="7"/>
      <c r="WHV46" s="7"/>
      <c r="WHW46" s="7"/>
      <c r="WHX46" s="7"/>
      <c r="WHY46" s="7"/>
      <c r="WHZ46" s="7"/>
      <c r="WIA46" s="7"/>
      <c r="WIB46" s="7"/>
      <c r="WIC46" s="7"/>
      <c r="WID46" s="7"/>
      <c r="WIE46" s="7"/>
      <c r="WIF46" s="7"/>
      <c r="WIG46" s="7"/>
      <c r="WIH46" s="7"/>
      <c r="WII46" s="7"/>
      <c r="WIJ46" s="7"/>
      <c r="WIK46" s="7"/>
      <c r="WIL46" s="7"/>
      <c r="WIM46" s="7"/>
      <c r="WIN46" s="7"/>
      <c r="WIO46" s="7"/>
      <c r="WIP46" s="7"/>
      <c r="WIQ46" s="7"/>
      <c r="WIR46" s="7"/>
      <c r="WIS46" s="7"/>
      <c r="WIT46" s="7"/>
      <c r="WIU46" s="7"/>
      <c r="WIV46" s="7"/>
      <c r="WIW46" s="7"/>
      <c r="WIX46" s="7"/>
      <c r="WIY46" s="7"/>
      <c r="WIZ46" s="7"/>
      <c r="WJA46" s="7"/>
      <c r="WJB46" s="7"/>
      <c r="WJC46" s="7"/>
      <c r="WJD46" s="7"/>
      <c r="WJE46" s="7"/>
      <c r="WJF46" s="7"/>
      <c r="WJG46" s="7"/>
      <c r="WJH46" s="7"/>
      <c r="WJI46" s="7"/>
      <c r="WJJ46" s="7"/>
      <c r="WJK46" s="7"/>
      <c r="WJL46" s="7"/>
      <c r="WJM46" s="7"/>
      <c r="WJN46" s="7"/>
      <c r="WJO46" s="7"/>
      <c r="WJP46" s="7"/>
      <c r="WJQ46" s="7"/>
      <c r="WJR46" s="7"/>
      <c r="WJS46" s="7"/>
      <c r="WJT46" s="7"/>
      <c r="WJU46" s="7"/>
      <c r="WJV46" s="7"/>
      <c r="WJW46" s="7"/>
      <c r="WJX46" s="7"/>
      <c r="WJY46" s="7"/>
      <c r="WJZ46" s="7"/>
      <c r="WKA46" s="7"/>
      <c r="WKB46" s="7"/>
      <c r="WKC46" s="7"/>
      <c r="WKD46" s="7"/>
      <c r="WKE46" s="7"/>
      <c r="WKF46" s="7"/>
      <c r="WKG46" s="7"/>
      <c r="WKH46" s="7"/>
      <c r="WKI46" s="7"/>
      <c r="WKJ46" s="7"/>
      <c r="WKK46" s="7"/>
      <c r="WKL46" s="7"/>
      <c r="WKM46" s="7"/>
      <c r="WKN46" s="7"/>
      <c r="WKO46" s="7"/>
      <c r="WKP46" s="7"/>
      <c r="WKQ46" s="7"/>
      <c r="WKR46" s="7"/>
      <c r="WKS46" s="7"/>
      <c r="WKT46" s="7"/>
      <c r="WKU46" s="7"/>
      <c r="WKV46" s="7"/>
      <c r="WKW46" s="7"/>
      <c r="WKX46" s="7"/>
      <c r="WKY46" s="7"/>
      <c r="WKZ46" s="7"/>
      <c r="WLA46" s="7"/>
      <c r="WLB46" s="7"/>
      <c r="WLC46" s="7"/>
      <c r="WLD46" s="7"/>
      <c r="WLE46" s="7"/>
      <c r="WLF46" s="7"/>
      <c r="WLG46" s="7"/>
      <c r="WLH46" s="7"/>
      <c r="WLI46" s="7"/>
      <c r="WLJ46" s="7"/>
      <c r="WLK46" s="7"/>
      <c r="WLL46" s="7"/>
      <c r="WLM46" s="7"/>
      <c r="WLN46" s="7"/>
      <c r="WLO46" s="7"/>
      <c r="WLP46" s="7"/>
      <c r="WLQ46" s="7"/>
      <c r="WLR46" s="7"/>
      <c r="WLS46" s="7"/>
      <c r="WLT46" s="7"/>
      <c r="WLU46" s="7"/>
      <c r="WLV46" s="7"/>
      <c r="WLW46" s="7"/>
      <c r="WLX46" s="7"/>
      <c r="WLY46" s="7"/>
      <c r="WLZ46" s="7"/>
      <c r="WMA46" s="7"/>
      <c r="WMB46" s="7"/>
      <c r="WMC46" s="7"/>
      <c r="WMD46" s="7"/>
      <c r="WME46" s="7"/>
      <c r="WMF46" s="7"/>
      <c r="WMH46" s="7"/>
      <c r="WMI46" s="7"/>
      <c r="WMJ46" s="7"/>
      <c r="WMK46" s="7"/>
      <c r="WML46" s="7"/>
      <c r="WMM46" s="7"/>
      <c r="WMN46" s="7"/>
      <c r="WMO46" s="7"/>
      <c r="WMP46" s="7"/>
      <c r="WMQ46" s="7"/>
      <c r="WMR46" s="7"/>
      <c r="WMS46" s="7"/>
      <c r="WMT46" s="7"/>
      <c r="WMU46" s="7"/>
      <c r="WMV46" s="7"/>
      <c r="WMW46" s="7"/>
      <c r="WMX46" s="7"/>
      <c r="WMY46" s="7"/>
      <c r="WMZ46" s="7"/>
      <c r="WNA46" s="7"/>
      <c r="WNB46" s="7"/>
      <c r="WNC46" s="7"/>
      <c r="WND46" s="7"/>
      <c r="WNE46" s="7"/>
      <c r="WNF46" s="7"/>
      <c r="WNG46" s="7"/>
      <c r="WNH46" s="7"/>
      <c r="WNI46" s="7"/>
      <c r="WNJ46" s="7"/>
      <c r="WNK46" s="7"/>
      <c r="WNL46" s="7"/>
      <c r="WNM46" s="7"/>
      <c r="WNN46" s="7"/>
      <c r="WNO46" s="7"/>
      <c r="WNP46" s="7"/>
      <c r="WNQ46" s="7"/>
      <c r="WNR46" s="7"/>
      <c r="WNS46" s="7"/>
      <c r="WNT46" s="7"/>
      <c r="WNU46" s="7"/>
      <c r="WNV46" s="7"/>
      <c r="WNW46" s="7"/>
      <c r="WNX46" s="7"/>
      <c r="WNY46" s="7"/>
      <c r="WNZ46" s="7"/>
      <c r="WOA46" s="7"/>
      <c r="WOB46" s="7"/>
      <c r="WOC46" s="7"/>
      <c r="WOD46" s="7"/>
      <c r="WOE46" s="7"/>
      <c r="WOF46" s="7"/>
      <c r="WOG46" s="7"/>
      <c r="WOH46" s="7"/>
      <c r="WOI46" s="7"/>
      <c r="WOJ46" s="7"/>
      <c r="WOK46" s="7"/>
      <c r="WOL46" s="7"/>
      <c r="WOM46" s="7"/>
      <c r="WON46" s="7"/>
      <c r="WOO46" s="7"/>
      <c r="WOP46" s="7"/>
      <c r="WOQ46" s="7"/>
      <c r="WOR46" s="7"/>
      <c r="WOS46" s="7"/>
      <c r="WOT46" s="7"/>
      <c r="WOU46" s="7"/>
      <c r="WOV46" s="7"/>
      <c r="WOW46" s="7"/>
      <c r="WOX46" s="7"/>
      <c r="WOY46" s="7"/>
      <c r="WOZ46" s="7"/>
      <c r="WPA46" s="7"/>
      <c r="WPB46" s="7"/>
      <c r="WPC46" s="7"/>
      <c r="WPD46" s="7"/>
      <c r="WPE46" s="7"/>
      <c r="WPF46" s="7"/>
      <c r="WPG46" s="7"/>
      <c r="WPH46" s="7"/>
      <c r="WPI46" s="7"/>
      <c r="WPJ46" s="7"/>
      <c r="WPK46" s="7"/>
      <c r="WPL46" s="7"/>
      <c r="WPM46" s="7"/>
      <c r="WPN46" s="7"/>
      <c r="WPO46" s="7"/>
      <c r="WPP46" s="7"/>
      <c r="WPQ46" s="7"/>
      <c r="WPR46" s="7"/>
      <c r="WPS46" s="7"/>
      <c r="WPT46" s="7"/>
      <c r="WPU46" s="7"/>
      <c r="WPV46" s="7"/>
      <c r="WPW46" s="7"/>
      <c r="WPX46" s="7"/>
      <c r="WPY46" s="7"/>
      <c r="WPZ46" s="7"/>
      <c r="WQA46" s="7"/>
      <c r="WQB46" s="7"/>
      <c r="WQC46" s="7"/>
      <c r="WQD46" s="7"/>
      <c r="WQE46" s="7"/>
      <c r="WQF46" s="7"/>
      <c r="WQG46" s="7"/>
      <c r="WQH46" s="7"/>
      <c r="WQI46" s="7"/>
      <c r="WQJ46" s="7"/>
      <c r="WQK46" s="7"/>
      <c r="WQL46" s="7"/>
      <c r="WQM46" s="7"/>
      <c r="WQN46" s="7"/>
      <c r="WQO46" s="7"/>
      <c r="WQP46" s="7"/>
      <c r="WQQ46" s="7"/>
      <c r="WQR46" s="7"/>
      <c r="WQS46" s="7"/>
      <c r="WQT46" s="7"/>
      <c r="WQU46" s="7"/>
      <c r="WQV46" s="7"/>
      <c r="WQW46" s="7"/>
      <c r="WQX46" s="7"/>
      <c r="WQY46" s="7"/>
      <c r="WQZ46" s="7"/>
      <c r="WRA46" s="7"/>
      <c r="WRB46" s="7"/>
      <c r="WRC46" s="7"/>
      <c r="WRD46" s="7"/>
      <c r="WRE46" s="7"/>
      <c r="WRF46" s="7"/>
      <c r="WRG46" s="7"/>
      <c r="WRH46" s="7"/>
      <c r="WRI46" s="7"/>
      <c r="WRJ46" s="7"/>
      <c r="WRK46" s="7"/>
      <c r="WRL46" s="7"/>
      <c r="WRM46" s="7"/>
      <c r="WRN46" s="7"/>
      <c r="WRO46" s="7"/>
      <c r="WRP46" s="7"/>
      <c r="WRQ46" s="7"/>
      <c r="WRR46" s="7"/>
      <c r="WRS46" s="7"/>
      <c r="WRT46" s="7"/>
      <c r="WRU46" s="7"/>
      <c r="WRV46" s="7"/>
      <c r="WRW46" s="7"/>
      <c r="WRX46" s="7"/>
      <c r="WRY46" s="7"/>
      <c r="WRZ46" s="7"/>
      <c r="WSA46" s="7"/>
      <c r="WSB46" s="7"/>
      <c r="WSC46" s="7"/>
      <c r="WSD46" s="7"/>
      <c r="WSE46" s="7"/>
      <c r="WSF46" s="7"/>
      <c r="WSG46" s="7"/>
      <c r="WSH46" s="7"/>
      <c r="WSI46" s="7"/>
      <c r="WSJ46" s="7"/>
      <c r="WSK46" s="7"/>
      <c r="WSL46" s="7"/>
      <c r="WSM46" s="7"/>
      <c r="WSN46" s="7"/>
      <c r="WSO46" s="7"/>
      <c r="WSP46" s="7"/>
      <c r="WSQ46" s="7"/>
      <c r="WSR46" s="7"/>
      <c r="WSS46" s="7"/>
      <c r="WST46" s="7"/>
      <c r="WSU46" s="7"/>
      <c r="WSV46" s="7"/>
      <c r="WSW46" s="7"/>
      <c r="WSX46" s="7"/>
      <c r="WSY46" s="7"/>
      <c r="WSZ46" s="7"/>
      <c r="WTA46" s="7"/>
      <c r="WTB46" s="7"/>
      <c r="WTC46" s="7"/>
      <c r="WTD46" s="7"/>
      <c r="WTE46" s="7"/>
      <c r="WTF46" s="7"/>
      <c r="WTG46" s="7"/>
      <c r="WTH46" s="7"/>
      <c r="WTI46" s="7"/>
      <c r="WTJ46" s="7"/>
      <c r="WTK46" s="7"/>
      <c r="WTL46" s="7"/>
      <c r="WTM46" s="7"/>
      <c r="WTN46" s="7"/>
      <c r="WTO46" s="7"/>
      <c r="WTP46" s="7"/>
      <c r="WTQ46" s="7"/>
      <c r="WTR46" s="7"/>
      <c r="WTS46" s="7"/>
      <c r="WTT46" s="7"/>
      <c r="WTU46" s="7"/>
      <c r="WTV46" s="7"/>
      <c r="WTW46" s="7"/>
      <c r="WTX46" s="7"/>
      <c r="WTY46" s="7"/>
      <c r="WTZ46" s="7"/>
      <c r="WUA46" s="7"/>
      <c r="WUB46" s="7"/>
      <c r="WUC46" s="7"/>
      <c r="WUD46" s="7"/>
      <c r="WUE46" s="7"/>
      <c r="WUF46" s="7"/>
      <c r="WUG46" s="7"/>
      <c r="WUH46" s="7"/>
      <c r="WUI46" s="7"/>
      <c r="WUJ46" s="7"/>
      <c r="WUK46" s="7"/>
      <c r="WUL46" s="7"/>
      <c r="WUM46" s="7"/>
      <c r="WUN46" s="7"/>
      <c r="WUO46" s="7"/>
      <c r="WUP46" s="7"/>
      <c r="WUQ46" s="7"/>
      <c r="WUR46" s="7"/>
      <c r="WUS46" s="7"/>
      <c r="WUT46" s="7"/>
      <c r="WUU46" s="7"/>
      <c r="WUV46" s="7"/>
      <c r="WUW46" s="7"/>
      <c r="WUX46" s="7"/>
      <c r="WUY46" s="7"/>
      <c r="WUZ46" s="7"/>
      <c r="WVA46" s="7"/>
      <c r="WVB46" s="7"/>
      <c r="WVC46" s="7"/>
      <c r="WVD46" s="7"/>
      <c r="WVE46" s="7"/>
      <c r="WVF46" s="7"/>
      <c r="WVG46" s="7"/>
      <c r="WVH46" s="7"/>
      <c r="WVI46" s="7"/>
      <c r="WVJ46" s="7"/>
      <c r="WVK46" s="7"/>
      <c r="WVL46" s="7"/>
      <c r="WVM46" s="7"/>
      <c r="WVN46" s="7"/>
      <c r="WVO46" s="7"/>
      <c r="WVP46" s="7"/>
      <c r="WVQ46" s="7"/>
      <c r="WVR46" s="7"/>
      <c r="WVS46" s="7"/>
      <c r="WVT46" s="7"/>
      <c r="WVU46" s="7"/>
      <c r="WVV46" s="7"/>
      <c r="WVW46" s="7"/>
      <c r="WVX46" s="7"/>
      <c r="WVY46" s="7"/>
      <c r="WVZ46" s="7"/>
      <c r="WWA46" s="7"/>
      <c r="WWB46" s="7"/>
      <c r="WWD46" s="7"/>
      <c r="WWE46" s="7"/>
      <c r="WWF46" s="7"/>
      <c r="WWG46" s="7"/>
      <c r="WWH46" s="7"/>
      <c r="WWI46" s="7"/>
      <c r="WWJ46" s="7"/>
      <c r="WWK46" s="7"/>
      <c r="WWL46" s="7"/>
      <c r="WWM46" s="7"/>
      <c r="WWN46" s="7"/>
      <c r="WWO46" s="7"/>
      <c r="WWP46" s="7"/>
      <c r="WWQ46" s="7"/>
      <c r="WWR46" s="7"/>
      <c r="WWS46" s="7"/>
      <c r="WWT46" s="7"/>
      <c r="WWU46" s="7"/>
      <c r="WWV46" s="7"/>
      <c r="WWW46" s="7"/>
      <c r="WWX46" s="7"/>
      <c r="WWY46" s="7"/>
      <c r="WWZ46" s="7"/>
      <c r="WXA46" s="7"/>
      <c r="WXB46" s="7"/>
      <c r="WXC46" s="7"/>
      <c r="WXD46" s="7"/>
      <c r="WXE46" s="7"/>
      <c r="WXF46" s="7"/>
      <c r="WXG46" s="7"/>
      <c r="WXH46" s="7"/>
      <c r="WXI46" s="7"/>
      <c r="WXJ46" s="7"/>
      <c r="WXK46" s="7"/>
      <c r="WXL46" s="7"/>
      <c r="WXM46" s="7"/>
      <c r="WXN46" s="7"/>
      <c r="WXO46" s="7"/>
      <c r="WXP46" s="7"/>
      <c r="WXQ46" s="7"/>
      <c r="WXR46" s="7"/>
      <c r="WXS46" s="7"/>
      <c r="WXT46" s="7"/>
      <c r="WXU46" s="7"/>
      <c r="WXV46" s="7"/>
      <c r="WXW46" s="7"/>
      <c r="WXX46" s="7"/>
      <c r="WXY46" s="7"/>
      <c r="WXZ46" s="7"/>
      <c r="WYA46" s="7"/>
      <c r="WYB46" s="7"/>
      <c r="WYC46" s="7"/>
      <c r="WYD46" s="7"/>
      <c r="WYE46" s="7"/>
      <c r="WYF46" s="7"/>
      <c r="WYG46" s="7"/>
      <c r="WYH46" s="7"/>
      <c r="WYI46" s="7"/>
      <c r="WYJ46" s="7"/>
      <c r="WYK46" s="7"/>
      <c r="WYL46" s="7"/>
      <c r="WYM46" s="7"/>
      <c r="WYN46" s="7"/>
      <c r="WYO46" s="7"/>
      <c r="WYP46" s="7"/>
      <c r="WYQ46" s="7"/>
      <c r="WYR46" s="7"/>
      <c r="WYS46" s="7"/>
      <c r="WYT46" s="7"/>
      <c r="WYU46" s="7"/>
      <c r="WYV46" s="7"/>
      <c r="WYW46" s="7"/>
      <c r="WYX46" s="7"/>
      <c r="WYY46" s="7"/>
      <c r="WYZ46" s="7"/>
      <c r="WZA46" s="7"/>
      <c r="WZB46" s="7"/>
      <c r="WZC46" s="7"/>
      <c r="WZD46" s="7"/>
      <c r="WZE46" s="7"/>
      <c r="WZF46" s="7"/>
      <c r="WZG46" s="7"/>
      <c r="WZH46" s="7"/>
      <c r="WZI46" s="7"/>
      <c r="WZJ46" s="7"/>
      <c r="WZK46" s="7"/>
      <c r="WZL46" s="7"/>
      <c r="WZM46" s="7"/>
      <c r="WZN46" s="7"/>
      <c r="WZO46" s="7"/>
      <c r="WZP46" s="7"/>
      <c r="WZQ46" s="7"/>
      <c r="WZR46" s="7"/>
      <c r="WZS46" s="7"/>
      <c r="WZT46" s="7"/>
      <c r="WZU46" s="7"/>
      <c r="WZV46" s="7"/>
      <c r="WZW46" s="7"/>
      <c r="WZX46" s="7"/>
      <c r="WZY46" s="7"/>
      <c r="WZZ46" s="7"/>
      <c r="XAA46" s="7"/>
      <c r="XAB46" s="7"/>
      <c r="XAC46" s="7"/>
      <c r="XAD46" s="7"/>
      <c r="XAE46" s="7"/>
      <c r="XAF46" s="7"/>
      <c r="XAG46" s="7"/>
      <c r="XAH46" s="7"/>
      <c r="XAI46" s="7"/>
      <c r="XAJ46" s="7"/>
      <c r="XAK46" s="7"/>
      <c r="XAL46" s="7"/>
      <c r="XAM46" s="7"/>
      <c r="XAN46" s="7"/>
      <c r="XAO46" s="7"/>
      <c r="XAP46" s="7"/>
      <c r="XAQ46" s="7"/>
      <c r="XAR46" s="7"/>
      <c r="XAS46" s="7"/>
      <c r="XAT46" s="7"/>
      <c r="XAU46" s="7"/>
      <c r="XAV46" s="7"/>
      <c r="XAW46" s="7"/>
      <c r="XAX46" s="7"/>
      <c r="XAY46" s="7"/>
      <c r="XAZ46" s="7"/>
      <c r="XBA46" s="7"/>
      <c r="XBB46" s="7"/>
      <c r="XBC46" s="7"/>
      <c r="XBD46" s="7"/>
      <c r="XBE46" s="7"/>
      <c r="XBF46" s="7"/>
      <c r="XBG46" s="7"/>
      <c r="XBH46" s="7"/>
      <c r="XBI46" s="7"/>
      <c r="XBJ46" s="7"/>
      <c r="XBK46" s="7"/>
      <c r="XBL46" s="7"/>
      <c r="XBM46" s="7"/>
      <c r="XBN46" s="7"/>
      <c r="XBO46" s="7"/>
      <c r="XBP46" s="7"/>
      <c r="XBQ46" s="7"/>
      <c r="XBR46" s="7"/>
      <c r="XBS46" s="7"/>
      <c r="XBT46" s="7"/>
      <c r="XBU46" s="7"/>
      <c r="XBV46" s="7"/>
      <c r="XBW46" s="7"/>
      <c r="XBX46" s="7"/>
      <c r="XBY46" s="7"/>
      <c r="XBZ46" s="7"/>
      <c r="XCA46" s="7"/>
      <c r="XCB46" s="7"/>
      <c r="XCC46" s="7"/>
      <c r="XCD46" s="7"/>
      <c r="XCE46" s="7"/>
      <c r="XCF46" s="7"/>
      <c r="XCG46" s="7"/>
      <c r="XCH46" s="7"/>
      <c r="XCI46" s="7"/>
      <c r="XCJ46" s="7"/>
      <c r="XCK46" s="7"/>
      <c r="XCL46" s="7"/>
      <c r="XCM46" s="7"/>
      <c r="XCN46" s="7"/>
      <c r="XCO46" s="7"/>
      <c r="XCP46" s="7"/>
      <c r="XCQ46" s="7"/>
      <c r="XCR46" s="7"/>
      <c r="XCS46" s="7"/>
      <c r="XCT46" s="7"/>
      <c r="XCU46" s="7"/>
      <c r="XCV46" s="7"/>
      <c r="XCW46" s="7"/>
      <c r="XCX46" s="7"/>
      <c r="XCY46" s="7"/>
      <c r="XCZ46" s="7"/>
      <c r="XDA46" s="7"/>
      <c r="XDB46" s="7"/>
      <c r="XDC46" s="7"/>
      <c r="XDD46" s="7"/>
      <c r="XDE46" s="7"/>
      <c r="XDF46" s="7"/>
      <c r="XDG46" s="7"/>
      <c r="XDH46" s="7"/>
      <c r="XDI46" s="7"/>
      <c r="XDJ46" s="7"/>
      <c r="XDK46" s="7"/>
      <c r="XDL46" s="7"/>
      <c r="XDM46" s="7"/>
      <c r="XDN46" s="7"/>
      <c r="XDO46" s="7"/>
      <c r="XDP46" s="7"/>
      <c r="XDQ46" s="7"/>
      <c r="XDR46" s="7"/>
      <c r="XDS46" s="7"/>
      <c r="XDT46" s="7"/>
      <c r="XDU46" s="7"/>
      <c r="XDV46" s="7"/>
      <c r="XDW46" s="7"/>
      <c r="XDX46" s="7"/>
      <c r="XDY46" s="7"/>
      <c r="XDZ46" s="7"/>
      <c r="XEA46" s="7"/>
      <c r="XEB46" s="7"/>
      <c r="XEC46" s="7"/>
      <c r="XED46" s="7"/>
      <c r="XEE46" s="7"/>
      <c r="XEF46" s="7"/>
      <c r="XEG46" s="7"/>
      <c r="XEH46" s="7"/>
      <c r="XEI46" s="7"/>
      <c r="XEJ46" s="7"/>
      <c r="XEK46" s="7"/>
      <c r="XEL46" s="7"/>
      <c r="XEM46" s="7"/>
      <c r="XEN46" s="7"/>
      <c r="XEO46" s="7"/>
      <c r="XEP46" s="7"/>
      <c r="XEQ46" s="7"/>
      <c r="XER46" s="7"/>
      <c r="XES46" s="7"/>
      <c r="XET46" s="7"/>
      <c r="XEU46" s="7"/>
      <c r="XEV46" s="7"/>
      <c r="XEW46" s="7"/>
      <c r="XEX46" s="7"/>
    </row>
    <row r="47" spans="1:16378" x14ac:dyDescent="0.25">
      <c r="A47" s="138">
        <v>43</v>
      </c>
      <c r="B47" s="376">
        <f t="shared" si="60"/>
        <v>161</v>
      </c>
      <c r="C47" s="377" t="str">
        <f t="shared" si="56"/>
        <v>JUNE</v>
      </c>
      <c r="D47" s="138"/>
      <c r="E47" s="167"/>
      <c r="F47" s="356" t="str">
        <f>IF(ISNA(VLOOKUP($J47,ADDRESS!$B$3:$N1366,12,0)),"",VLOOKUP($J47,ADDRESS!$B$3:$N1366,12,0))</f>
        <v>AAAAA0000AST001</v>
      </c>
      <c r="G47" s="356">
        <f>IF(ISNA(VLOOKUP($J47,ADDRESS!$B$3:$N1366,13,0)),"",VLOOKUP($J47,ADDRESS!$B$3:$N1366,13,0))</f>
        <v>0</v>
      </c>
      <c r="H47" s="356">
        <f>IF(ISNA(VLOOKUP($J47,ADDRESS!$B$3:$N1366,10,0)),"",VLOOKUP($J47,ADDRESS!$B$3:$N1366,10,0))</f>
        <v>0</v>
      </c>
      <c r="I47" s="356" t="str">
        <f>IF(ISNA(VLOOKUP($J47,ADDRESS!$B$3:$N1366,11,0)),"",VLOOKUP($J47,ADDRESS!$B$3:$N1366,11,0))</f>
        <v>AAAAA0000A</v>
      </c>
      <c r="J47" s="165" t="s">
        <v>359</v>
      </c>
      <c r="K47" s="168">
        <v>154823</v>
      </c>
      <c r="L47" s="110" t="s">
        <v>312</v>
      </c>
      <c r="M47" s="169"/>
      <c r="N47" s="379">
        <f t="shared" si="31"/>
        <v>0</v>
      </c>
      <c r="O47" s="379">
        <f t="shared" si="32"/>
        <v>0</v>
      </c>
      <c r="P47" s="379">
        <f t="shared" si="33"/>
        <v>0</v>
      </c>
      <c r="Q47" s="379">
        <f t="shared" si="34"/>
        <v>0</v>
      </c>
      <c r="R47" s="379">
        <f t="shared" si="35"/>
        <v>7741</v>
      </c>
      <c r="S47" s="379">
        <f t="shared" si="36"/>
        <v>0</v>
      </c>
      <c r="T47" s="379">
        <f t="shared" si="37"/>
        <v>0</v>
      </c>
      <c r="U47" s="379">
        <f t="shared" si="57"/>
        <v>0</v>
      </c>
      <c r="V47" s="379">
        <f t="shared" si="39"/>
        <v>0</v>
      </c>
      <c r="W47" s="379">
        <f t="shared" si="40"/>
        <v>0</v>
      </c>
      <c r="X47" s="379">
        <f t="shared" si="41"/>
        <v>0</v>
      </c>
      <c r="Y47" s="379">
        <f t="shared" si="42"/>
        <v>0</v>
      </c>
      <c r="Z47" s="379">
        <f t="shared" si="43"/>
        <v>0</v>
      </c>
      <c r="AA47" s="170"/>
      <c r="AB47" s="151">
        <f t="shared" si="44"/>
        <v>162564</v>
      </c>
      <c r="AC47" s="110"/>
      <c r="AD47" s="171"/>
      <c r="AE47" s="379">
        <f t="shared" si="45"/>
        <v>0</v>
      </c>
      <c r="AF47" s="379">
        <f t="shared" si="46"/>
        <v>0</v>
      </c>
      <c r="AG47" s="379">
        <f t="shared" si="59"/>
        <v>0</v>
      </c>
      <c r="AH47" s="379">
        <f t="shared" si="48"/>
        <v>0</v>
      </c>
      <c r="AI47" s="379">
        <f t="shared" si="61"/>
        <v>0</v>
      </c>
      <c r="AJ47" s="379">
        <f t="shared" si="50"/>
        <v>0</v>
      </c>
      <c r="AK47" s="379">
        <f t="shared" si="51"/>
        <v>0</v>
      </c>
      <c r="AL47" s="379">
        <f t="shared" si="52"/>
        <v>0</v>
      </c>
      <c r="AM47" s="379">
        <f t="shared" si="53"/>
        <v>0</v>
      </c>
      <c r="AN47" s="379">
        <f t="shared" si="54"/>
        <v>0</v>
      </c>
      <c r="AO47" s="151">
        <f t="shared" si="55"/>
        <v>162564</v>
      </c>
      <c r="AP47" s="172">
        <v>41436</v>
      </c>
      <c r="AQ47" s="151"/>
      <c r="AR47" s="110"/>
      <c r="AS47" s="172"/>
      <c r="AT47" s="21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  <c r="ALO47" s="7"/>
      <c r="ALP47" s="7"/>
      <c r="ALQ47" s="7"/>
      <c r="ALR47" s="7"/>
      <c r="ALS47" s="7"/>
      <c r="ALT47" s="7"/>
      <c r="ALU47" s="7"/>
      <c r="ALV47" s="7"/>
      <c r="ALW47" s="7"/>
      <c r="ALX47" s="7"/>
      <c r="ALY47" s="7"/>
      <c r="ALZ47" s="7"/>
      <c r="AMA47" s="7"/>
      <c r="AMB47" s="7"/>
      <c r="AMC47" s="7"/>
      <c r="AMD47" s="7"/>
      <c r="AME47" s="7"/>
      <c r="AMF47" s="7"/>
      <c r="AMG47" s="7"/>
      <c r="AMH47" s="7"/>
      <c r="AMI47" s="7"/>
      <c r="AMJ47" s="7"/>
      <c r="AMK47" s="7"/>
      <c r="AML47" s="7"/>
      <c r="AMM47" s="7"/>
      <c r="AMN47" s="7"/>
      <c r="AMO47" s="7"/>
      <c r="AMP47" s="7"/>
      <c r="AMQ47" s="7"/>
      <c r="AMR47" s="7"/>
      <c r="AMS47" s="7"/>
      <c r="AMT47" s="7"/>
      <c r="AMU47" s="7"/>
      <c r="AMV47" s="7"/>
      <c r="AMW47" s="7"/>
      <c r="AMX47" s="7"/>
      <c r="AMY47" s="7"/>
      <c r="AMZ47" s="7"/>
      <c r="ANA47" s="7"/>
      <c r="ANB47" s="7"/>
      <c r="ANC47" s="7"/>
      <c r="AND47" s="7"/>
      <c r="ANF47" s="7"/>
      <c r="ANG47" s="7"/>
      <c r="ANH47" s="7"/>
      <c r="ANI47" s="7"/>
      <c r="ANJ47" s="7"/>
      <c r="ANK47" s="7"/>
      <c r="ANL47" s="7"/>
      <c r="ANM47" s="7"/>
      <c r="ANN47" s="7"/>
      <c r="ANO47" s="7"/>
      <c r="ANP47" s="7"/>
      <c r="ANQ47" s="7"/>
      <c r="ANR47" s="7"/>
      <c r="ANS47" s="7"/>
      <c r="ANT47" s="7"/>
      <c r="ANU47" s="7"/>
      <c r="ANV47" s="7"/>
      <c r="ANW47" s="7"/>
      <c r="ANX47" s="7"/>
      <c r="ANY47" s="7"/>
      <c r="ANZ47" s="7"/>
      <c r="AOA47" s="7"/>
      <c r="AOB47" s="7"/>
      <c r="AOC47" s="7"/>
      <c r="AOD47" s="7"/>
      <c r="AOE47" s="7"/>
      <c r="AOF47" s="7"/>
      <c r="AOG47" s="7"/>
      <c r="AOH47" s="7"/>
      <c r="AOI47" s="7"/>
      <c r="AOJ47" s="7"/>
      <c r="AOK47" s="7"/>
      <c r="AOL47" s="7"/>
      <c r="AOM47" s="7"/>
      <c r="AON47" s="7"/>
      <c r="AOO47" s="7"/>
      <c r="AOP47" s="7"/>
      <c r="AOQ47" s="7"/>
      <c r="AOR47" s="7"/>
      <c r="AOS47" s="7"/>
      <c r="AOT47" s="7"/>
      <c r="AOU47" s="7"/>
      <c r="AOV47" s="7"/>
      <c r="AOW47" s="7"/>
      <c r="AOX47" s="7"/>
      <c r="AOY47" s="7"/>
      <c r="AOZ47" s="7"/>
      <c r="APA47" s="7"/>
      <c r="APB47" s="7"/>
      <c r="APC47" s="7"/>
      <c r="APD47" s="7"/>
      <c r="APE47" s="7"/>
      <c r="APF47" s="7"/>
      <c r="APG47" s="7"/>
      <c r="APH47" s="7"/>
      <c r="API47" s="7"/>
      <c r="APJ47" s="7"/>
      <c r="APK47" s="7"/>
      <c r="APL47" s="7"/>
      <c r="APM47" s="7"/>
      <c r="APN47" s="7"/>
      <c r="APO47" s="7"/>
      <c r="APP47" s="7"/>
      <c r="APQ47" s="7"/>
      <c r="APR47" s="7"/>
      <c r="APS47" s="7"/>
      <c r="APT47" s="7"/>
      <c r="APU47" s="7"/>
      <c r="APV47" s="7"/>
      <c r="APW47" s="7"/>
      <c r="APX47" s="7"/>
      <c r="APY47" s="7"/>
      <c r="APZ47" s="7"/>
      <c r="AQA47" s="7"/>
      <c r="AQB47" s="7"/>
      <c r="AQC47" s="7"/>
      <c r="AQD47" s="7"/>
      <c r="AQE47" s="7"/>
      <c r="AQF47" s="7"/>
      <c r="AQG47" s="7"/>
      <c r="AQH47" s="7"/>
      <c r="AQI47" s="7"/>
      <c r="AQJ47" s="7"/>
      <c r="AQK47" s="7"/>
      <c r="AQL47" s="7"/>
      <c r="AQM47" s="7"/>
      <c r="AQN47" s="7"/>
      <c r="AQO47" s="7"/>
      <c r="AQP47" s="7"/>
      <c r="AQQ47" s="7"/>
      <c r="AQR47" s="7"/>
      <c r="AQS47" s="7"/>
      <c r="AQT47" s="7"/>
      <c r="AQU47" s="7"/>
      <c r="AQV47" s="7"/>
      <c r="AQW47" s="7"/>
      <c r="AQX47" s="7"/>
      <c r="AQY47" s="7"/>
      <c r="AQZ47" s="7"/>
      <c r="ARA47" s="7"/>
      <c r="ARB47" s="7"/>
      <c r="ARC47" s="7"/>
      <c r="ARD47" s="7"/>
      <c r="ARE47" s="7"/>
      <c r="ARF47" s="7"/>
      <c r="ARG47" s="7"/>
      <c r="ARH47" s="7"/>
      <c r="ARI47" s="7"/>
      <c r="ARJ47" s="7"/>
      <c r="ARK47" s="7"/>
      <c r="ARL47" s="7"/>
      <c r="ARM47" s="7"/>
      <c r="ARN47" s="7"/>
      <c r="ARO47" s="7"/>
      <c r="ARP47" s="7"/>
      <c r="ARQ47" s="7"/>
      <c r="ARR47" s="7"/>
      <c r="ARS47" s="7"/>
      <c r="ART47" s="7"/>
      <c r="ARU47" s="7"/>
      <c r="ARV47" s="7"/>
      <c r="ARW47" s="7"/>
      <c r="ARX47" s="7"/>
      <c r="ARY47" s="7"/>
      <c r="ARZ47" s="7"/>
      <c r="ASA47" s="7"/>
      <c r="ASB47" s="7"/>
      <c r="ASC47" s="7"/>
      <c r="ASD47" s="7"/>
      <c r="ASE47" s="7"/>
      <c r="ASF47" s="7"/>
      <c r="ASG47" s="7"/>
      <c r="ASH47" s="7"/>
      <c r="ASI47" s="7"/>
      <c r="ASJ47" s="7"/>
      <c r="ASK47" s="7"/>
      <c r="ASL47" s="7"/>
      <c r="ASM47" s="7"/>
      <c r="ASN47" s="7"/>
      <c r="ASO47" s="7"/>
      <c r="ASP47" s="7"/>
      <c r="ASQ47" s="7"/>
      <c r="ASR47" s="7"/>
      <c r="ASS47" s="7"/>
      <c r="AST47" s="7"/>
      <c r="ASU47" s="7"/>
      <c r="ASV47" s="7"/>
      <c r="ASW47" s="7"/>
      <c r="ASX47" s="7"/>
      <c r="ASY47" s="7"/>
      <c r="ASZ47" s="7"/>
      <c r="ATA47" s="7"/>
      <c r="ATB47" s="7"/>
      <c r="ATC47" s="7"/>
      <c r="ATD47" s="7"/>
      <c r="ATE47" s="7"/>
      <c r="ATF47" s="7"/>
      <c r="ATG47" s="7"/>
      <c r="ATH47" s="7"/>
      <c r="ATI47" s="7"/>
      <c r="ATJ47" s="7"/>
      <c r="ATK47" s="7"/>
      <c r="ATL47" s="7"/>
      <c r="ATM47" s="7"/>
      <c r="ATN47" s="7"/>
      <c r="ATO47" s="7"/>
      <c r="ATP47" s="7"/>
      <c r="ATQ47" s="7"/>
      <c r="ATR47" s="7"/>
      <c r="ATS47" s="7"/>
      <c r="ATT47" s="7"/>
      <c r="ATU47" s="7"/>
      <c r="ATV47" s="7"/>
      <c r="ATW47" s="7"/>
      <c r="ATX47" s="7"/>
      <c r="ATY47" s="7"/>
      <c r="ATZ47" s="7"/>
      <c r="AUA47" s="7"/>
      <c r="AUB47" s="7"/>
      <c r="AUC47" s="7"/>
      <c r="AUD47" s="7"/>
      <c r="AUE47" s="7"/>
      <c r="AUF47" s="7"/>
      <c r="AUG47" s="7"/>
      <c r="AUH47" s="7"/>
      <c r="AUI47" s="7"/>
      <c r="AUJ47" s="7"/>
      <c r="AUK47" s="7"/>
      <c r="AUL47" s="7"/>
      <c r="AUM47" s="7"/>
      <c r="AUN47" s="7"/>
      <c r="AUO47" s="7"/>
      <c r="AUP47" s="7"/>
      <c r="AUQ47" s="7"/>
      <c r="AUR47" s="7"/>
      <c r="AUS47" s="7"/>
      <c r="AUT47" s="7"/>
      <c r="AUU47" s="7"/>
      <c r="AUV47" s="7"/>
      <c r="AUW47" s="7"/>
      <c r="AUX47" s="7"/>
      <c r="AUY47" s="7"/>
      <c r="AUZ47" s="7"/>
      <c r="AVA47" s="7"/>
      <c r="AVB47" s="7"/>
      <c r="AVC47" s="7"/>
      <c r="AVD47" s="7"/>
      <c r="AVE47" s="7"/>
      <c r="AVF47" s="7"/>
      <c r="AVG47" s="7"/>
      <c r="AVH47" s="7"/>
      <c r="AVI47" s="7"/>
      <c r="AVJ47" s="7"/>
      <c r="AVK47" s="7"/>
      <c r="AVL47" s="7"/>
      <c r="AVM47" s="7"/>
      <c r="AVN47" s="7"/>
      <c r="AVO47" s="7"/>
      <c r="AVP47" s="7"/>
      <c r="AVQ47" s="7"/>
      <c r="AVR47" s="7"/>
      <c r="AVS47" s="7"/>
      <c r="AVT47" s="7"/>
      <c r="AVU47" s="7"/>
      <c r="AVV47" s="7"/>
      <c r="AVW47" s="7"/>
      <c r="AVX47" s="7"/>
      <c r="AVY47" s="7"/>
      <c r="AVZ47" s="7"/>
      <c r="AWA47" s="7"/>
      <c r="AWB47" s="7"/>
      <c r="AWC47" s="7"/>
      <c r="AWD47" s="7"/>
      <c r="AWE47" s="7"/>
      <c r="AWF47" s="7"/>
      <c r="AWG47" s="7"/>
      <c r="AWH47" s="7"/>
      <c r="AWI47" s="7"/>
      <c r="AWJ47" s="7"/>
      <c r="AWK47" s="7"/>
      <c r="AWL47" s="7"/>
      <c r="AWM47" s="7"/>
      <c r="AWN47" s="7"/>
      <c r="AWO47" s="7"/>
      <c r="AWP47" s="7"/>
      <c r="AWQ47" s="7"/>
      <c r="AWR47" s="7"/>
      <c r="AWS47" s="7"/>
      <c r="AWT47" s="7"/>
      <c r="AWU47" s="7"/>
      <c r="AWV47" s="7"/>
      <c r="AWW47" s="7"/>
      <c r="AWX47" s="7"/>
      <c r="AWY47" s="7"/>
      <c r="AWZ47" s="7"/>
      <c r="AXB47" s="7"/>
      <c r="AXC47" s="7"/>
      <c r="AXD47" s="7"/>
      <c r="AXE47" s="7"/>
      <c r="AXF47" s="7"/>
      <c r="AXG47" s="7"/>
      <c r="AXH47" s="7"/>
      <c r="AXI47" s="7"/>
      <c r="AXJ47" s="7"/>
      <c r="AXK47" s="7"/>
      <c r="AXL47" s="7"/>
      <c r="AXM47" s="7"/>
      <c r="AXN47" s="7"/>
      <c r="AXO47" s="7"/>
      <c r="AXP47" s="7"/>
      <c r="AXQ47" s="7"/>
      <c r="AXR47" s="7"/>
      <c r="AXS47" s="7"/>
      <c r="AXT47" s="7"/>
      <c r="AXU47" s="7"/>
      <c r="AXV47" s="7"/>
      <c r="AXW47" s="7"/>
      <c r="AXX47" s="7"/>
      <c r="AXY47" s="7"/>
      <c r="AXZ47" s="7"/>
      <c r="AYA47" s="7"/>
      <c r="AYB47" s="7"/>
      <c r="AYC47" s="7"/>
      <c r="AYD47" s="7"/>
      <c r="AYE47" s="7"/>
      <c r="AYF47" s="7"/>
      <c r="AYG47" s="7"/>
      <c r="AYH47" s="7"/>
      <c r="AYI47" s="7"/>
      <c r="AYJ47" s="7"/>
      <c r="AYK47" s="7"/>
      <c r="AYL47" s="7"/>
      <c r="AYM47" s="7"/>
      <c r="AYN47" s="7"/>
      <c r="AYO47" s="7"/>
      <c r="AYP47" s="7"/>
      <c r="AYQ47" s="7"/>
      <c r="AYR47" s="7"/>
      <c r="AYS47" s="7"/>
      <c r="AYT47" s="7"/>
      <c r="AYU47" s="7"/>
      <c r="AYV47" s="7"/>
      <c r="AYW47" s="7"/>
      <c r="AYX47" s="7"/>
      <c r="AYY47" s="7"/>
      <c r="AYZ47" s="7"/>
      <c r="AZA47" s="7"/>
      <c r="AZB47" s="7"/>
      <c r="AZC47" s="7"/>
      <c r="AZD47" s="7"/>
      <c r="AZE47" s="7"/>
      <c r="AZF47" s="7"/>
      <c r="AZG47" s="7"/>
      <c r="AZH47" s="7"/>
      <c r="AZI47" s="7"/>
      <c r="AZJ47" s="7"/>
      <c r="AZK47" s="7"/>
      <c r="AZL47" s="7"/>
      <c r="AZM47" s="7"/>
      <c r="AZN47" s="7"/>
      <c r="AZO47" s="7"/>
      <c r="AZP47" s="7"/>
      <c r="AZQ47" s="7"/>
      <c r="AZR47" s="7"/>
      <c r="AZS47" s="7"/>
      <c r="AZT47" s="7"/>
      <c r="AZU47" s="7"/>
      <c r="AZV47" s="7"/>
      <c r="AZW47" s="7"/>
      <c r="AZX47" s="7"/>
      <c r="AZY47" s="7"/>
      <c r="AZZ47" s="7"/>
      <c r="BAA47" s="7"/>
      <c r="BAB47" s="7"/>
      <c r="BAC47" s="7"/>
      <c r="BAD47" s="7"/>
      <c r="BAE47" s="7"/>
      <c r="BAF47" s="7"/>
      <c r="BAG47" s="7"/>
      <c r="BAH47" s="7"/>
      <c r="BAI47" s="7"/>
      <c r="BAJ47" s="7"/>
      <c r="BAK47" s="7"/>
      <c r="BAL47" s="7"/>
      <c r="BAM47" s="7"/>
      <c r="BAN47" s="7"/>
      <c r="BAO47" s="7"/>
      <c r="BAP47" s="7"/>
      <c r="BAQ47" s="7"/>
      <c r="BAR47" s="7"/>
      <c r="BAS47" s="7"/>
      <c r="BAT47" s="7"/>
      <c r="BAU47" s="7"/>
      <c r="BAV47" s="7"/>
      <c r="BAW47" s="7"/>
      <c r="BAX47" s="7"/>
      <c r="BAY47" s="7"/>
      <c r="BAZ47" s="7"/>
      <c r="BBA47" s="7"/>
      <c r="BBB47" s="7"/>
      <c r="BBC47" s="7"/>
      <c r="BBD47" s="7"/>
      <c r="BBE47" s="7"/>
      <c r="BBF47" s="7"/>
      <c r="BBG47" s="7"/>
      <c r="BBH47" s="7"/>
      <c r="BBI47" s="7"/>
      <c r="BBJ47" s="7"/>
      <c r="BBK47" s="7"/>
      <c r="BBL47" s="7"/>
      <c r="BBM47" s="7"/>
      <c r="BBN47" s="7"/>
      <c r="BBO47" s="7"/>
      <c r="BBP47" s="7"/>
      <c r="BBQ47" s="7"/>
      <c r="BBR47" s="7"/>
      <c r="BBS47" s="7"/>
      <c r="BBT47" s="7"/>
      <c r="BBU47" s="7"/>
      <c r="BBV47" s="7"/>
      <c r="BBW47" s="7"/>
      <c r="BBX47" s="7"/>
      <c r="BBY47" s="7"/>
      <c r="BBZ47" s="7"/>
      <c r="BCA47" s="7"/>
      <c r="BCB47" s="7"/>
      <c r="BCC47" s="7"/>
      <c r="BCD47" s="7"/>
      <c r="BCE47" s="7"/>
      <c r="BCF47" s="7"/>
      <c r="BCG47" s="7"/>
      <c r="BCH47" s="7"/>
      <c r="BCI47" s="7"/>
      <c r="BCJ47" s="7"/>
      <c r="BCK47" s="7"/>
      <c r="BCL47" s="7"/>
      <c r="BCM47" s="7"/>
      <c r="BCN47" s="7"/>
      <c r="BCO47" s="7"/>
      <c r="BCP47" s="7"/>
      <c r="BCQ47" s="7"/>
      <c r="BCR47" s="7"/>
      <c r="BCS47" s="7"/>
      <c r="BCT47" s="7"/>
      <c r="BCU47" s="7"/>
      <c r="BCV47" s="7"/>
      <c r="BCW47" s="7"/>
      <c r="BCX47" s="7"/>
      <c r="BCY47" s="7"/>
      <c r="BCZ47" s="7"/>
      <c r="BDA47" s="7"/>
      <c r="BDB47" s="7"/>
      <c r="BDC47" s="7"/>
      <c r="BDD47" s="7"/>
      <c r="BDE47" s="7"/>
      <c r="BDF47" s="7"/>
      <c r="BDG47" s="7"/>
      <c r="BDH47" s="7"/>
      <c r="BDI47" s="7"/>
      <c r="BDJ47" s="7"/>
      <c r="BDK47" s="7"/>
      <c r="BDL47" s="7"/>
      <c r="BDM47" s="7"/>
      <c r="BDN47" s="7"/>
      <c r="BDO47" s="7"/>
      <c r="BDP47" s="7"/>
      <c r="BDQ47" s="7"/>
      <c r="BDR47" s="7"/>
      <c r="BDS47" s="7"/>
      <c r="BDT47" s="7"/>
      <c r="BDU47" s="7"/>
      <c r="BDV47" s="7"/>
      <c r="BDW47" s="7"/>
      <c r="BDX47" s="7"/>
      <c r="BDY47" s="7"/>
      <c r="BDZ47" s="7"/>
      <c r="BEA47" s="7"/>
      <c r="BEB47" s="7"/>
      <c r="BEC47" s="7"/>
      <c r="BED47" s="7"/>
      <c r="BEE47" s="7"/>
      <c r="BEF47" s="7"/>
      <c r="BEG47" s="7"/>
      <c r="BEH47" s="7"/>
      <c r="BEI47" s="7"/>
      <c r="BEJ47" s="7"/>
      <c r="BEK47" s="7"/>
      <c r="BEL47" s="7"/>
      <c r="BEM47" s="7"/>
      <c r="BEN47" s="7"/>
      <c r="BEO47" s="7"/>
      <c r="BEP47" s="7"/>
      <c r="BEQ47" s="7"/>
      <c r="BER47" s="7"/>
      <c r="BES47" s="7"/>
      <c r="BET47" s="7"/>
      <c r="BEU47" s="7"/>
      <c r="BEV47" s="7"/>
      <c r="BEW47" s="7"/>
      <c r="BEX47" s="7"/>
      <c r="BEY47" s="7"/>
      <c r="BEZ47" s="7"/>
      <c r="BFA47" s="7"/>
      <c r="BFB47" s="7"/>
      <c r="BFC47" s="7"/>
      <c r="BFD47" s="7"/>
      <c r="BFE47" s="7"/>
      <c r="BFF47" s="7"/>
      <c r="BFG47" s="7"/>
      <c r="BFH47" s="7"/>
      <c r="BFI47" s="7"/>
      <c r="BFJ47" s="7"/>
      <c r="BFK47" s="7"/>
      <c r="BFL47" s="7"/>
      <c r="BFM47" s="7"/>
      <c r="BFN47" s="7"/>
      <c r="BFO47" s="7"/>
      <c r="BFP47" s="7"/>
      <c r="BFQ47" s="7"/>
      <c r="BFR47" s="7"/>
      <c r="BFS47" s="7"/>
      <c r="BFT47" s="7"/>
      <c r="BFU47" s="7"/>
      <c r="BFV47" s="7"/>
      <c r="BFW47" s="7"/>
      <c r="BFX47" s="7"/>
      <c r="BFY47" s="7"/>
      <c r="BFZ47" s="7"/>
      <c r="BGA47" s="7"/>
      <c r="BGB47" s="7"/>
      <c r="BGC47" s="7"/>
      <c r="BGD47" s="7"/>
      <c r="BGE47" s="7"/>
      <c r="BGF47" s="7"/>
      <c r="BGG47" s="7"/>
      <c r="BGH47" s="7"/>
      <c r="BGI47" s="7"/>
      <c r="BGJ47" s="7"/>
      <c r="BGK47" s="7"/>
      <c r="BGL47" s="7"/>
      <c r="BGM47" s="7"/>
      <c r="BGN47" s="7"/>
      <c r="BGO47" s="7"/>
      <c r="BGP47" s="7"/>
      <c r="BGQ47" s="7"/>
      <c r="BGR47" s="7"/>
      <c r="BGS47" s="7"/>
      <c r="BGT47" s="7"/>
      <c r="BGU47" s="7"/>
      <c r="BGV47" s="7"/>
      <c r="BGX47" s="7"/>
      <c r="BGY47" s="7"/>
      <c r="BGZ47" s="7"/>
      <c r="BHA47" s="7"/>
      <c r="BHB47" s="7"/>
      <c r="BHC47" s="7"/>
      <c r="BHD47" s="7"/>
      <c r="BHE47" s="7"/>
      <c r="BHF47" s="7"/>
      <c r="BHG47" s="7"/>
      <c r="BHH47" s="7"/>
      <c r="BHI47" s="7"/>
      <c r="BHJ47" s="7"/>
      <c r="BHK47" s="7"/>
      <c r="BHL47" s="7"/>
      <c r="BHM47" s="7"/>
      <c r="BHN47" s="7"/>
      <c r="BHO47" s="7"/>
      <c r="BHP47" s="7"/>
      <c r="BHQ47" s="7"/>
      <c r="BHR47" s="7"/>
      <c r="BHS47" s="7"/>
      <c r="BHT47" s="7"/>
      <c r="BHU47" s="7"/>
      <c r="BHV47" s="7"/>
      <c r="BHW47" s="7"/>
      <c r="BHX47" s="7"/>
      <c r="BHY47" s="7"/>
      <c r="BHZ47" s="7"/>
      <c r="BIA47" s="7"/>
      <c r="BIB47" s="7"/>
      <c r="BIC47" s="7"/>
      <c r="BID47" s="7"/>
      <c r="BIE47" s="7"/>
      <c r="BIF47" s="7"/>
      <c r="BIG47" s="7"/>
      <c r="BIH47" s="7"/>
      <c r="BII47" s="7"/>
      <c r="BIJ47" s="7"/>
      <c r="BIK47" s="7"/>
      <c r="BIL47" s="7"/>
      <c r="BIM47" s="7"/>
      <c r="BIN47" s="7"/>
      <c r="BIO47" s="7"/>
      <c r="BIP47" s="7"/>
      <c r="BIQ47" s="7"/>
      <c r="BIR47" s="7"/>
      <c r="BIS47" s="7"/>
      <c r="BIT47" s="7"/>
      <c r="BIU47" s="7"/>
      <c r="BIV47" s="7"/>
      <c r="BIW47" s="7"/>
      <c r="BIX47" s="7"/>
      <c r="BIY47" s="7"/>
      <c r="BIZ47" s="7"/>
      <c r="BJA47" s="7"/>
      <c r="BJB47" s="7"/>
      <c r="BJC47" s="7"/>
      <c r="BJD47" s="7"/>
      <c r="BJE47" s="7"/>
      <c r="BJF47" s="7"/>
      <c r="BJG47" s="7"/>
      <c r="BJH47" s="7"/>
      <c r="BJI47" s="7"/>
      <c r="BJJ47" s="7"/>
      <c r="BJK47" s="7"/>
      <c r="BJL47" s="7"/>
      <c r="BJM47" s="7"/>
      <c r="BJN47" s="7"/>
      <c r="BJO47" s="7"/>
      <c r="BJP47" s="7"/>
      <c r="BJQ47" s="7"/>
      <c r="BJR47" s="7"/>
      <c r="BJS47" s="7"/>
      <c r="BJT47" s="7"/>
      <c r="BJU47" s="7"/>
      <c r="BJV47" s="7"/>
      <c r="BJW47" s="7"/>
      <c r="BJX47" s="7"/>
      <c r="BJY47" s="7"/>
      <c r="BJZ47" s="7"/>
      <c r="BKA47" s="7"/>
      <c r="BKB47" s="7"/>
      <c r="BKC47" s="7"/>
      <c r="BKD47" s="7"/>
      <c r="BKE47" s="7"/>
      <c r="BKF47" s="7"/>
      <c r="BKG47" s="7"/>
      <c r="BKH47" s="7"/>
      <c r="BKI47" s="7"/>
      <c r="BKJ47" s="7"/>
      <c r="BKK47" s="7"/>
      <c r="BKL47" s="7"/>
      <c r="BKM47" s="7"/>
      <c r="BKN47" s="7"/>
      <c r="BKO47" s="7"/>
      <c r="BKP47" s="7"/>
      <c r="BKQ47" s="7"/>
      <c r="BKR47" s="7"/>
      <c r="BKS47" s="7"/>
      <c r="BKT47" s="7"/>
      <c r="BKU47" s="7"/>
      <c r="BKV47" s="7"/>
      <c r="BKW47" s="7"/>
      <c r="BKX47" s="7"/>
      <c r="BKY47" s="7"/>
      <c r="BKZ47" s="7"/>
      <c r="BLA47" s="7"/>
      <c r="BLB47" s="7"/>
      <c r="BLC47" s="7"/>
      <c r="BLD47" s="7"/>
      <c r="BLE47" s="7"/>
      <c r="BLF47" s="7"/>
      <c r="BLG47" s="7"/>
      <c r="BLH47" s="7"/>
      <c r="BLI47" s="7"/>
      <c r="BLJ47" s="7"/>
      <c r="BLK47" s="7"/>
      <c r="BLL47" s="7"/>
      <c r="BLM47" s="7"/>
      <c r="BLN47" s="7"/>
      <c r="BLO47" s="7"/>
      <c r="BLP47" s="7"/>
      <c r="BLQ47" s="7"/>
      <c r="BLR47" s="7"/>
      <c r="BLS47" s="7"/>
      <c r="BLT47" s="7"/>
      <c r="BLU47" s="7"/>
      <c r="BLV47" s="7"/>
      <c r="BLW47" s="7"/>
      <c r="BLX47" s="7"/>
      <c r="BLY47" s="7"/>
      <c r="BLZ47" s="7"/>
      <c r="BMA47" s="7"/>
      <c r="BMB47" s="7"/>
      <c r="BMC47" s="7"/>
      <c r="BMD47" s="7"/>
      <c r="BME47" s="7"/>
      <c r="BMF47" s="7"/>
      <c r="BMG47" s="7"/>
      <c r="BMH47" s="7"/>
      <c r="BMI47" s="7"/>
      <c r="BMJ47" s="7"/>
      <c r="BMK47" s="7"/>
      <c r="BML47" s="7"/>
      <c r="BMM47" s="7"/>
      <c r="BMN47" s="7"/>
      <c r="BMO47" s="7"/>
      <c r="BMP47" s="7"/>
      <c r="BMQ47" s="7"/>
      <c r="BMR47" s="7"/>
      <c r="BMS47" s="7"/>
      <c r="BMT47" s="7"/>
      <c r="BMU47" s="7"/>
      <c r="BMV47" s="7"/>
      <c r="BMW47" s="7"/>
      <c r="BMX47" s="7"/>
      <c r="BMY47" s="7"/>
      <c r="BMZ47" s="7"/>
      <c r="BNA47" s="7"/>
      <c r="BNB47" s="7"/>
      <c r="BNC47" s="7"/>
      <c r="BND47" s="7"/>
      <c r="BNE47" s="7"/>
      <c r="BNF47" s="7"/>
      <c r="BNG47" s="7"/>
      <c r="BNH47" s="7"/>
      <c r="BNI47" s="7"/>
      <c r="BNJ47" s="7"/>
      <c r="BNK47" s="7"/>
      <c r="BNL47" s="7"/>
      <c r="BNM47" s="7"/>
      <c r="BNN47" s="7"/>
      <c r="BNO47" s="7"/>
      <c r="BNP47" s="7"/>
      <c r="BNQ47" s="7"/>
      <c r="BNR47" s="7"/>
      <c r="BNS47" s="7"/>
      <c r="BNT47" s="7"/>
      <c r="BNU47" s="7"/>
      <c r="BNV47" s="7"/>
      <c r="BNW47" s="7"/>
      <c r="BNX47" s="7"/>
      <c r="BNY47" s="7"/>
      <c r="BNZ47" s="7"/>
      <c r="BOA47" s="7"/>
      <c r="BOB47" s="7"/>
      <c r="BOC47" s="7"/>
      <c r="BOD47" s="7"/>
      <c r="BOE47" s="7"/>
      <c r="BOF47" s="7"/>
      <c r="BOG47" s="7"/>
      <c r="BOH47" s="7"/>
      <c r="BOI47" s="7"/>
      <c r="BOJ47" s="7"/>
      <c r="BOK47" s="7"/>
      <c r="BOL47" s="7"/>
      <c r="BOM47" s="7"/>
      <c r="BON47" s="7"/>
      <c r="BOO47" s="7"/>
      <c r="BOP47" s="7"/>
      <c r="BOQ47" s="7"/>
      <c r="BOR47" s="7"/>
      <c r="BOS47" s="7"/>
      <c r="BOT47" s="7"/>
      <c r="BOU47" s="7"/>
      <c r="BOV47" s="7"/>
      <c r="BOW47" s="7"/>
      <c r="BOX47" s="7"/>
      <c r="BOY47" s="7"/>
      <c r="BOZ47" s="7"/>
      <c r="BPA47" s="7"/>
      <c r="BPB47" s="7"/>
      <c r="BPC47" s="7"/>
      <c r="BPD47" s="7"/>
      <c r="BPE47" s="7"/>
      <c r="BPF47" s="7"/>
      <c r="BPG47" s="7"/>
      <c r="BPH47" s="7"/>
      <c r="BPI47" s="7"/>
      <c r="BPJ47" s="7"/>
      <c r="BPK47" s="7"/>
      <c r="BPL47" s="7"/>
      <c r="BPM47" s="7"/>
      <c r="BPN47" s="7"/>
      <c r="BPO47" s="7"/>
      <c r="BPP47" s="7"/>
      <c r="BPQ47" s="7"/>
      <c r="BPR47" s="7"/>
      <c r="BPS47" s="7"/>
      <c r="BPT47" s="7"/>
      <c r="BPU47" s="7"/>
      <c r="BPV47" s="7"/>
      <c r="BPW47" s="7"/>
      <c r="BPX47" s="7"/>
      <c r="BPY47" s="7"/>
      <c r="BPZ47" s="7"/>
      <c r="BQA47" s="7"/>
      <c r="BQB47" s="7"/>
      <c r="BQC47" s="7"/>
      <c r="BQD47" s="7"/>
      <c r="BQE47" s="7"/>
      <c r="BQF47" s="7"/>
      <c r="BQG47" s="7"/>
      <c r="BQH47" s="7"/>
      <c r="BQI47" s="7"/>
      <c r="BQJ47" s="7"/>
      <c r="BQK47" s="7"/>
      <c r="BQL47" s="7"/>
      <c r="BQM47" s="7"/>
      <c r="BQN47" s="7"/>
      <c r="BQO47" s="7"/>
      <c r="BQP47" s="7"/>
      <c r="BQQ47" s="7"/>
      <c r="BQR47" s="7"/>
      <c r="BQT47" s="7"/>
      <c r="BQU47" s="7"/>
      <c r="BQV47" s="7"/>
      <c r="BQW47" s="7"/>
      <c r="BQX47" s="7"/>
      <c r="BQY47" s="7"/>
      <c r="BQZ47" s="7"/>
      <c r="BRA47" s="7"/>
      <c r="BRB47" s="7"/>
      <c r="BRC47" s="7"/>
      <c r="BRD47" s="7"/>
      <c r="BRE47" s="7"/>
      <c r="BRF47" s="7"/>
      <c r="BRG47" s="7"/>
      <c r="BRH47" s="7"/>
      <c r="BRI47" s="7"/>
      <c r="BRJ47" s="7"/>
      <c r="BRK47" s="7"/>
      <c r="BRL47" s="7"/>
      <c r="BRM47" s="7"/>
      <c r="BRN47" s="7"/>
      <c r="BRO47" s="7"/>
      <c r="BRP47" s="7"/>
      <c r="BRQ47" s="7"/>
      <c r="BRR47" s="7"/>
      <c r="BRS47" s="7"/>
      <c r="BRT47" s="7"/>
      <c r="BRU47" s="7"/>
      <c r="BRV47" s="7"/>
      <c r="BRW47" s="7"/>
      <c r="BRX47" s="7"/>
      <c r="BRY47" s="7"/>
      <c r="BRZ47" s="7"/>
      <c r="BSA47" s="7"/>
      <c r="BSB47" s="7"/>
      <c r="BSC47" s="7"/>
      <c r="BSD47" s="7"/>
      <c r="BSE47" s="7"/>
      <c r="BSF47" s="7"/>
      <c r="BSG47" s="7"/>
      <c r="BSH47" s="7"/>
      <c r="BSI47" s="7"/>
      <c r="BSJ47" s="7"/>
      <c r="BSK47" s="7"/>
      <c r="BSL47" s="7"/>
      <c r="BSM47" s="7"/>
      <c r="BSN47" s="7"/>
      <c r="BSO47" s="7"/>
      <c r="BSP47" s="7"/>
      <c r="BSQ47" s="7"/>
      <c r="BSR47" s="7"/>
      <c r="BSS47" s="7"/>
      <c r="BST47" s="7"/>
      <c r="BSU47" s="7"/>
      <c r="BSV47" s="7"/>
      <c r="BSW47" s="7"/>
      <c r="BSX47" s="7"/>
      <c r="BSY47" s="7"/>
      <c r="BSZ47" s="7"/>
      <c r="BTA47" s="7"/>
      <c r="BTB47" s="7"/>
      <c r="BTC47" s="7"/>
      <c r="BTD47" s="7"/>
      <c r="BTE47" s="7"/>
      <c r="BTF47" s="7"/>
      <c r="BTG47" s="7"/>
      <c r="BTH47" s="7"/>
      <c r="BTI47" s="7"/>
      <c r="BTJ47" s="7"/>
      <c r="BTK47" s="7"/>
      <c r="BTL47" s="7"/>
      <c r="BTM47" s="7"/>
      <c r="BTN47" s="7"/>
      <c r="BTO47" s="7"/>
      <c r="BTP47" s="7"/>
      <c r="BTQ47" s="7"/>
      <c r="BTR47" s="7"/>
      <c r="BTS47" s="7"/>
      <c r="BTT47" s="7"/>
      <c r="BTU47" s="7"/>
      <c r="BTV47" s="7"/>
      <c r="BTW47" s="7"/>
      <c r="BTX47" s="7"/>
      <c r="BTY47" s="7"/>
      <c r="BTZ47" s="7"/>
      <c r="BUA47" s="7"/>
      <c r="BUB47" s="7"/>
      <c r="BUC47" s="7"/>
      <c r="BUD47" s="7"/>
      <c r="BUE47" s="7"/>
      <c r="BUF47" s="7"/>
      <c r="BUG47" s="7"/>
      <c r="BUH47" s="7"/>
      <c r="BUI47" s="7"/>
      <c r="BUJ47" s="7"/>
      <c r="BUK47" s="7"/>
      <c r="BUL47" s="7"/>
      <c r="BUM47" s="7"/>
      <c r="BUN47" s="7"/>
      <c r="BUO47" s="7"/>
      <c r="BUP47" s="7"/>
      <c r="BUQ47" s="7"/>
      <c r="BUR47" s="7"/>
      <c r="BUS47" s="7"/>
      <c r="BUT47" s="7"/>
      <c r="BUU47" s="7"/>
      <c r="BUV47" s="7"/>
      <c r="BUW47" s="7"/>
      <c r="BUX47" s="7"/>
      <c r="BUY47" s="7"/>
      <c r="BUZ47" s="7"/>
      <c r="BVA47" s="7"/>
      <c r="BVB47" s="7"/>
      <c r="BVC47" s="7"/>
      <c r="BVD47" s="7"/>
      <c r="BVE47" s="7"/>
      <c r="BVF47" s="7"/>
      <c r="BVG47" s="7"/>
      <c r="BVH47" s="7"/>
      <c r="BVI47" s="7"/>
      <c r="BVJ47" s="7"/>
      <c r="BVK47" s="7"/>
      <c r="BVL47" s="7"/>
      <c r="BVM47" s="7"/>
      <c r="BVN47" s="7"/>
      <c r="BVO47" s="7"/>
      <c r="BVP47" s="7"/>
      <c r="BVQ47" s="7"/>
      <c r="BVR47" s="7"/>
      <c r="BVS47" s="7"/>
      <c r="BVT47" s="7"/>
      <c r="BVU47" s="7"/>
      <c r="BVV47" s="7"/>
      <c r="BVW47" s="7"/>
      <c r="BVX47" s="7"/>
      <c r="BVY47" s="7"/>
      <c r="BVZ47" s="7"/>
      <c r="BWA47" s="7"/>
      <c r="BWB47" s="7"/>
      <c r="BWC47" s="7"/>
      <c r="BWD47" s="7"/>
      <c r="BWE47" s="7"/>
      <c r="BWF47" s="7"/>
      <c r="BWG47" s="7"/>
      <c r="BWH47" s="7"/>
      <c r="BWI47" s="7"/>
      <c r="BWJ47" s="7"/>
      <c r="BWK47" s="7"/>
      <c r="BWL47" s="7"/>
      <c r="BWM47" s="7"/>
      <c r="BWN47" s="7"/>
      <c r="BWO47" s="7"/>
      <c r="BWP47" s="7"/>
      <c r="BWQ47" s="7"/>
      <c r="BWR47" s="7"/>
      <c r="BWS47" s="7"/>
      <c r="BWT47" s="7"/>
      <c r="BWU47" s="7"/>
      <c r="BWV47" s="7"/>
      <c r="BWW47" s="7"/>
      <c r="BWX47" s="7"/>
      <c r="BWY47" s="7"/>
      <c r="BWZ47" s="7"/>
      <c r="BXA47" s="7"/>
      <c r="BXB47" s="7"/>
      <c r="BXC47" s="7"/>
      <c r="BXD47" s="7"/>
      <c r="BXE47" s="7"/>
      <c r="BXF47" s="7"/>
      <c r="BXG47" s="7"/>
      <c r="BXH47" s="7"/>
      <c r="BXI47" s="7"/>
      <c r="BXJ47" s="7"/>
      <c r="BXK47" s="7"/>
      <c r="BXL47" s="7"/>
      <c r="BXM47" s="7"/>
      <c r="BXN47" s="7"/>
      <c r="BXO47" s="7"/>
      <c r="BXP47" s="7"/>
      <c r="BXQ47" s="7"/>
      <c r="BXR47" s="7"/>
      <c r="BXS47" s="7"/>
      <c r="BXT47" s="7"/>
      <c r="BXU47" s="7"/>
      <c r="BXV47" s="7"/>
      <c r="BXW47" s="7"/>
      <c r="BXX47" s="7"/>
      <c r="BXY47" s="7"/>
      <c r="BXZ47" s="7"/>
      <c r="BYA47" s="7"/>
      <c r="BYB47" s="7"/>
      <c r="BYC47" s="7"/>
      <c r="BYD47" s="7"/>
      <c r="BYE47" s="7"/>
      <c r="BYF47" s="7"/>
      <c r="BYG47" s="7"/>
      <c r="BYH47" s="7"/>
      <c r="BYI47" s="7"/>
      <c r="BYJ47" s="7"/>
      <c r="BYK47" s="7"/>
      <c r="BYL47" s="7"/>
      <c r="BYM47" s="7"/>
      <c r="BYN47" s="7"/>
      <c r="BYO47" s="7"/>
      <c r="BYP47" s="7"/>
      <c r="BYQ47" s="7"/>
      <c r="BYR47" s="7"/>
      <c r="BYS47" s="7"/>
      <c r="BYT47" s="7"/>
      <c r="BYU47" s="7"/>
      <c r="BYV47" s="7"/>
      <c r="BYW47" s="7"/>
      <c r="BYX47" s="7"/>
      <c r="BYY47" s="7"/>
      <c r="BYZ47" s="7"/>
      <c r="BZA47" s="7"/>
      <c r="BZB47" s="7"/>
      <c r="BZC47" s="7"/>
      <c r="BZD47" s="7"/>
      <c r="BZE47" s="7"/>
      <c r="BZF47" s="7"/>
      <c r="BZG47" s="7"/>
      <c r="BZH47" s="7"/>
      <c r="BZI47" s="7"/>
      <c r="BZJ47" s="7"/>
      <c r="BZK47" s="7"/>
      <c r="BZL47" s="7"/>
      <c r="BZM47" s="7"/>
      <c r="BZN47" s="7"/>
      <c r="BZO47" s="7"/>
      <c r="BZP47" s="7"/>
      <c r="BZQ47" s="7"/>
      <c r="BZR47" s="7"/>
      <c r="BZS47" s="7"/>
      <c r="BZT47" s="7"/>
      <c r="BZU47" s="7"/>
      <c r="BZV47" s="7"/>
      <c r="BZW47" s="7"/>
      <c r="BZX47" s="7"/>
      <c r="BZY47" s="7"/>
      <c r="BZZ47" s="7"/>
      <c r="CAA47" s="7"/>
      <c r="CAB47" s="7"/>
      <c r="CAC47" s="7"/>
      <c r="CAD47" s="7"/>
      <c r="CAE47" s="7"/>
      <c r="CAF47" s="7"/>
      <c r="CAG47" s="7"/>
      <c r="CAH47" s="7"/>
      <c r="CAI47" s="7"/>
      <c r="CAJ47" s="7"/>
      <c r="CAK47" s="7"/>
      <c r="CAL47" s="7"/>
      <c r="CAM47" s="7"/>
      <c r="CAN47" s="7"/>
      <c r="CAP47" s="7"/>
      <c r="CAQ47" s="7"/>
      <c r="CAR47" s="7"/>
      <c r="CAS47" s="7"/>
      <c r="CAT47" s="7"/>
      <c r="CAU47" s="7"/>
      <c r="CAV47" s="7"/>
      <c r="CAW47" s="7"/>
      <c r="CAX47" s="7"/>
      <c r="CAY47" s="7"/>
      <c r="CAZ47" s="7"/>
      <c r="CBA47" s="7"/>
      <c r="CBB47" s="7"/>
      <c r="CBC47" s="7"/>
      <c r="CBD47" s="7"/>
      <c r="CBE47" s="7"/>
      <c r="CBF47" s="7"/>
      <c r="CBG47" s="7"/>
      <c r="CBH47" s="7"/>
      <c r="CBI47" s="7"/>
      <c r="CBJ47" s="7"/>
      <c r="CBK47" s="7"/>
      <c r="CBL47" s="7"/>
      <c r="CBM47" s="7"/>
      <c r="CBN47" s="7"/>
      <c r="CBO47" s="7"/>
      <c r="CBP47" s="7"/>
      <c r="CBQ47" s="7"/>
      <c r="CBR47" s="7"/>
      <c r="CBS47" s="7"/>
      <c r="CBT47" s="7"/>
      <c r="CBU47" s="7"/>
      <c r="CBV47" s="7"/>
      <c r="CBW47" s="7"/>
      <c r="CBX47" s="7"/>
      <c r="CBY47" s="7"/>
      <c r="CBZ47" s="7"/>
      <c r="CCA47" s="7"/>
      <c r="CCB47" s="7"/>
      <c r="CCC47" s="7"/>
      <c r="CCD47" s="7"/>
      <c r="CCE47" s="7"/>
      <c r="CCF47" s="7"/>
      <c r="CCG47" s="7"/>
      <c r="CCH47" s="7"/>
      <c r="CCI47" s="7"/>
      <c r="CCJ47" s="7"/>
      <c r="CCK47" s="7"/>
      <c r="CCL47" s="7"/>
      <c r="CCM47" s="7"/>
      <c r="CCN47" s="7"/>
      <c r="CCO47" s="7"/>
      <c r="CCP47" s="7"/>
      <c r="CCQ47" s="7"/>
      <c r="CCR47" s="7"/>
      <c r="CCS47" s="7"/>
      <c r="CCT47" s="7"/>
      <c r="CCU47" s="7"/>
      <c r="CCV47" s="7"/>
      <c r="CCW47" s="7"/>
      <c r="CCX47" s="7"/>
      <c r="CCY47" s="7"/>
      <c r="CCZ47" s="7"/>
      <c r="CDA47" s="7"/>
      <c r="CDB47" s="7"/>
      <c r="CDC47" s="7"/>
      <c r="CDD47" s="7"/>
      <c r="CDE47" s="7"/>
      <c r="CDF47" s="7"/>
      <c r="CDG47" s="7"/>
      <c r="CDH47" s="7"/>
      <c r="CDI47" s="7"/>
      <c r="CDJ47" s="7"/>
      <c r="CDK47" s="7"/>
      <c r="CDL47" s="7"/>
      <c r="CDM47" s="7"/>
      <c r="CDN47" s="7"/>
      <c r="CDO47" s="7"/>
      <c r="CDP47" s="7"/>
      <c r="CDQ47" s="7"/>
      <c r="CDR47" s="7"/>
      <c r="CDS47" s="7"/>
      <c r="CDT47" s="7"/>
      <c r="CDU47" s="7"/>
      <c r="CDV47" s="7"/>
      <c r="CDW47" s="7"/>
      <c r="CDX47" s="7"/>
      <c r="CDY47" s="7"/>
      <c r="CDZ47" s="7"/>
      <c r="CEA47" s="7"/>
      <c r="CEB47" s="7"/>
      <c r="CEC47" s="7"/>
      <c r="CED47" s="7"/>
      <c r="CEE47" s="7"/>
      <c r="CEF47" s="7"/>
      <c r="CEG47" s="7"/>
      <c r="CEH47" s="7"/>
      <c r="CEI47" s="7"/>
      <c r="CEJ47" s="7"/>
      <c r="CEK47" s="7"/>
      <c r="CEL47" s="7"/>
      <c r="CEM47" s="7"/>
      <c r="CEN47" s="7"/>
      <c r="CEO47" s="7"/>
      <c r="CEP47" s="7"/>
      <c r="CEQ47" s="7"/>
      <c r="CER47" s="7"/>
      <c r="CES47" s="7"/>
      <c r="CET47" s="7"/>
      <c r="CEU47" s="7"/>
      <c r="CEV47" s="7"/>
      <c r="CEW47" s="7"/>
      <c r="CEX47" s="7"/>
      <c r="CEY47" s="7"/>
      <c r="CEZ47" s="7"/>
      <c r="CFA47" s="7"/>
      <c r="CFB47" s="7"/>
      <c r="CFC47" s="7"/>
      <c r="CFD47" s="7"/>
      <c r="CFE47" s="7"/>
      <c r="CFF47" s="7"/>
      <c r="CFG47" s="7"/>
      <c r="CFH47" s="7"/>
      <c r="CFI47" s="7"/>
      <c r="CFJ47" s="7"/>
      <c r="CFK47" s="7"/>
      <c r="CFL47" s="7"/>
      <c r="CFM47" s="7"/>
      <c r="CFN47" s="7"/>
      <c r="CFO47" s="7"/>
      <c r="CFP47" s="7"/>
      <c r="CFQ47" s="7"/>
      <c r="CFR47" s="7"/>
      <c r="CFS47" s="7"/>
      <c r="CFT47" s="7"/>
      <c r="CFU47" s="7"/>
      <c r="CFV47" s="7"/>
      <c r="CFW47" s="7"/>
      <c r="CFX47" s="7"/>
      <c r="CFY47" s="7"/>
      <c r="CFZ47" s="7"/>
      <c r="CGA47" s="7"/>
      <c r="CGB47" s="7"/>
      <c r="CGC47" s="7"/>
      <c r="CGD47" s="7"/>
      <c r="CGE47" s="7"/>
      <c r="CGF47" s="7"/>
      <c r="CGG47" s="7"/>
      <c r="CGH47" s="7"/>
      <c r="CGI47" s="7"/>
      <c r="CGJ47" s="7"/>
      <c r="CGK47" s="7"/>
      <c r="CGL47" s="7"/>
      <c r="CGM47" s="7"/>
      <c r="CGN47" s="7"/>
      <c r="CGO47" s="7"/>
      <c r="CGP47" s="7"/>
      <c r="CGQ47" s="7"/>
      <c r="CGR47" s="7"/>
      <c r="CGS47" s="7"/>
      <c r="CGT47" s="7"/>
      <c r="CGU47" s="7"/>
      <c r="CGV47" s="7"/>
      <c r="CGW47" s="7"/>
      <c r="CGX47" s="7"/>
      <c r="CGY47" s="7"/>
      <c r="CGZ47" s="7"/>
      <c r="CHA47" s="7"/>
      <c r="CHB47" s="7"/>
      <c r="CHC47" s="7"/>
      <c r="CHD47" s="7"/>
      <c r="CHE47" s="7"/>
      <c r="CHF47" s="7"/>
      <c r="CHG47" s="7"/>
      <c r="CHH47" s="7"/>
      <c r="CHI47" s="7"/>
      <c r="CHJ47" s="7"/>
      <c r="CHK47" s="7"/>
      <c r="CHL47" s="7"/>
      <c r="CHM47" s="7"/>
      <c r="CHN47" s="7"/>
      <c r="CHO47" s="7"/>
      <c r="CHP47" s="7"/>
      <c r="CHQ47" s="7"/>
      <c r="CHR47" s="7"/>
      <c r="CHS47" s="7"/>
      <c r="CHT47" s="7"/>
      <c r="CHU47" s="7"/>
      <c r="CHV47" s="7"/>
      <c r="CHW47" s="7"/>
      <c r="CHX47" s="7"/>
      <c r="CHY47" s="7"/>
      <c r="CHZ47" s="7"/>
      <c r="CIA47" s="7"/>
      <c r="CIB47" s="7"/>
      <c r="CIC47" s="7"/>
      <c r="CID47" s="7"/>
      <c r="CIE47" s="7"/>
      <c r="CIF47" s="7"/>
      <c r="CIG47" s="7"/>
      <c r="CIH47" s="7"/>
      <c r="CII47" s="7"/>
      <c r="CIJ47" s="7"/>
      <c r="CIK47" s="7"/>
      <c r="CIL47" s="7"/>
      <c r="CIM47" s="7"/>
      <c r="CIN47" s="7"/>
      <c r="CIO47" s="7"/>
      <c r="CIP47" s="7"/>
      <c r="CIQ47" s="7"/>
      <c r="CIR47" s="7"/>
      <c r="CIS47" s="7"/>
      <c r="CIT47" s="7"/>
      <c r="CIU47" s="7"/>
      <c r="CIV47" s="7"/>
      <c r="CIW47" s="7"/>
      <c r="CIX47" s="7"/>
      <c r="CIY47" s="7"/>
      <c r="CIZ47" s="7"/>
      <c r="CJA47" s="7"/>
      <c r="CJB47" s="7"/>
      <c r="CJC47" s="7"/>
      <c r="CJD47" s="7"/>
      <c r="CJE47" s="7"/>
      <c r="CJF47" s="7"/>
      <c r="CJG47" s="7"/>
      <c r="CJH47" s="7"/>
      <c r="CJI47" s="7"/>
      <c r="CJJ47" s="7"/>
      <c r="CJK47" s="7"/>
      <c r="CJL47" s="7"/>
      <c r="CJM47" s="7"/>
      <c r="CJN47" s="7"/>
      <c r="CJO47" s="7"/>
      <c r="CJP47" s="7"/>
      <c r="CJQ47" s="7"/>
      <c r="CJR47" s="7"/>
      <c r="CJS47" s="7"/>
      <c r="CJT47" s="7"/>
      <c r="CJU47" s="7"/>
      <c r="CJV47" s="7"/>
      <c r="CJW47" s="7"/>
      <c r="CJX47" s="7"/>
      <c r="CJY47" s="7"/>
      <c r="CJZ47" s="7"/>
      <c r="CKA47" s="7"/>
      <c r="CKB47" s="7"/>
      <c r="CKC47" s="7"/>
      <c r="CKD47" s="7"/>
      <c r="CKE47" s="7"/>
      <c r="CKF47" s="7"/>
      <c r="CKG47" s="7"/>
      <c r="CKH47" s="7"/>
      <c r="CKI47" s="7"/>
      <c r="CKJ47" s="7"/>
      <c r="CKL47" s="7"/>
      <c r="CKM47" s="7"/>
      <c r="CKN47" s="7"/>
      <c r="CKO47" s="7"/>
      <c r="CKP47" s="7"/>
      <c r="CKQ47" s="7"/>
      <c r="CKR47" s="7"/>
      <c r="CKS47" s="7"/>
      <c r="CKT47" s="7"/>
      <c r="CKU47" s="7"/>
      <c r="CKV47" s="7"/>
      <c r="CKW47" s="7"/>
      <c r="CKX47" s="7"/>
      <c r="CKY47" s="7"/>
      <c r="CKZ47" s="7"/>
      <c r="CLA47" s="7"/>
      <c r="CLB47" s="7"/>
      <c r="CLC47" s="7"/>
      <c r="CLD47" s="7"/>
      <c r="CLE47" s="7"/>
      <c r="CLF47" s="7"/>
      <c r="CLG47" s="7"/>
      <c r="CLH47" s="7"/>
      <c r="CLI47" s="7"/>
      <c r="CLJ47" s="7"/>
      <c r="CLK47" s="7"/>
      <c r="CLL47" s="7"/>
      <c r="CLM47" s="7"/>
      <c r="CLN47" s="7"/>
      <c r="CLO47" s="7"/>
      <c r="CLP47" s="7"/>
      <c r="CLQ47" s="7"/>
      <c r="CLR47" s="7"/>
      <c r="CLS47" s="7"/>
      <c r="CLT47" s="7"/>
      <c r="CLU47" s="7"/>
      <c r="CLV47" s="7"/>
      <c r="CLW47" s="7"/>
      <c r="CLX47" s="7"/>
      <c r="CLY47" s="7"/>
      <c r="CLZ47" s="7"/>
      <c r="CMA47" s="7"/>
      <c r="CMB47" s="7"/>
      <c r="CMC47" s="7"/>
      <c r="CMD47" s="7"/>
      <c r="CME47" s="7"/>
      <c r="CMF47" s="7"/>
      <c r="CMG47" s="7"/>
      <c r="CMH47" s="7"/>
      <c r="CMI47" s="7"/>
      <c r="CMJ47" s="7"/>
      <c r="CMK47" s="7"/>
      <c r="CML47" s="7"/>
      <c r="CMM47" s="7"/>
      <c r="CMN47" s="7"/>
      <c r="CMO47" s="7"/>
      <c r="CMP47" s="7"/>
      <c r="CMQ47" s="7"/>
      <c r="CMR47" s="7"/>
      <c r="CMS47" s="7"/>
      <c r="CMT47" s="7"/>
      <c r="CMU47" s="7"/>
      <c r="CMV47" s="7"/>
      <c r="CMW47" s="7"/>
      <c r="CMX47" s="7"/>
      <c r="CMY47" s="7"/>
      <c r="CMZ47" s="7"/>
      <c r="CNA47" s="7"/>
      <c r="CNB47" s="7"/>
      <c r="CNC47" s="7"/>
      <c r="CND47" s="7"/>
      <c r="CNE47" s="7"/>
      <c r="CNF47" s="7"/>
      <c r="CNG47" s="7"/>
      <c r="CNH47" s="7"/>
      <c r="CNI47" s="7"/>
      <c r="CNJ47" s="7"/>
      <c r="CNK47" s="7"/>
      <c r="CNL47" s="7"/>
      <c r="CNM47" s="7"/>
      <c r="CNN47" s="7"/>
      <c r="CNO47" s="7"/>
      <c r="CNP47" s="7"/>
      <c r="CNQ47" s="7"/>
      <c r="CNR47" s="7"/>
      <c r="CNS47" s="7"/>
      <c r="CNT47" s="7"/>
      <c r="CNU47" s="7"/>
      <c r="CNV47" s="7"/>
      <c r="CNW47" s="7"/>
      <c r="CNX47" s="7"/>
      <c r="CNY47" s="7"/>
      <c r="CNZ47" s="7"/>
      <c r="COA47" s="7"/>
      <c r="COB47" s="7"/>
      <c r="COC47" s="7"/>
      <c r="COD47" s="7"/>
      <c r="COE47" s="7"/>
      <c r="COF47" s="7"/>
      <c r="COG47" s="7"/>
      <c r="COH47" s="7"/>
      <c r="COI47" s="7"/>
      <c r="COJ47" s="7"/>
      <c r="COK47" s="7"/>
      <c r="COL47" s="7"/>
      <c r="COM47" s="7"/>
      <c r="CON47" s="7"/>
      <c r="COO47" s="7"/>
      <c r="COP47" s="7"/>
      <c r="COQ47" s="7"/>
      <c r="COR47" s="7"/>
      <c r="COS47" s="7"/>
      <c r="COT47" s="7"/>
      <c r="COU47" s="7"/>
      <c r="COV47" s="7"/>
      <c r="COW47" s="7"/>
      <c r="COX47" s="7"/>
      <c r="COY47" s="7"/>
      <c r="COZ47" s="7"/>
      <c r="CPA47" s="7"/>
      <c r="CPB47" s="7"/>
      <c r="CPC47" s="7"/>
      <c r="CPD47" s="7"/>
      <c r="CPE47" s="7"/>
      <c r="CPF47" s="7"/>
      <c r="CPG47" s="7"/>
      <c r="CPH47" s="7"/>
      <c r="CPI47" s="7"/>
      <c r="CPJ47" s="7"/>
      <c r="CPK47" s="7"/>
      <c r="CPL47" s="7"/>
      <c r="CPM47" s="7"/>
      <c r="CPN47" s="7"/>
      <c r="CPO47" s="7"/>
      <c r="CPP47" s="7"/>
      <c r="CPQ47" s="7"/>
      <c r="CPR47" s="7"/>
      <c r="CPS47" s="7"/>
      <c r="CPT47" s="7"/>
      <c r="CPU47" s="7"/>
      <c r="CPV47" s="7"/>
      <c r="CPW47" s="7"/>
      <c r="CPX47" s="7"/>
      <c r="CPY47" s="7"/>
      <c r="CPZ47" s="7"/>
      <c r="CQA47" s="7"/>
      <c r="CQB47" s="7"/>
      <c r="CQC47" s="7"/>
      <c r="CQD47" s="7"/>
      <c r="CQE47" s="7"/>
      <c r="CQF47" s="7"/>
      <c r="CQG47" s="7"/>
      <c r="CQH47" s="7"/>
      <c r="CQI47" s="7"/>
      <c r="CQJ47" s="7"/>
      <c r="CQK47" s="7"/>
      <c r="CQL47" s="7"/>
      <c r="CQM47" s="7"/>
      <c r="CQN47" s="7"/>
      <c r="CQO47" s="7"/>
      <c r="CQP47" s="7"/>
      <c r="CQQ47" s="7"/>
      <c r="CQR47" s="7"/>
      <c r="CQS47" s="7"/>
      <c r="CQT47" s="7"/>
      <c r="CQU47" s="7"/>
      <c r="CQV47" s="7"/>
      <c r="CQW47" s="7"/>
      <c r="CQX47" s="7"/>
      <c r="CQY47" s="7"/>
      <c r="CQZ47" s="7"/>
      <c r="CRA47" s="7"/>
      <c r="CRB47" s="7"/>
      <c r="CRC47" s="7"/>
      <c r="CRD47" s="7"/>
      <c r="CRE47" s="7"/>
      <c r="CRF47" s="7"/>
      <c r="CRG47" s="7"/>
      <c r="CRH47" s="7"/>
      <c r="CRI47" s="7"/>
      <c r="CRJ47" s="7"/>
      <c r="CRK47" s="7"/>
      <c r="CRL47" s="7"/>
      <c r="CRM47" s="7"/>
      <c r="CRN47" s="7"/>
      <c r="CRO47" s="7"/>
      <c r="CRP47" s="7"/>
      <c r="CRQ47" s="7"/>
      <c r="CRR47" s="7"/>
      <c r="CRS47" s="7"/>
      <c r="CRT47" s="7"/>
      <c r="CRU47" s="7"/>
      <c r="CRV47" s="7"/>
      <c r="CRW47" s="7"/>
      <c r="CRX47" s="7"/>
      <c r="CRY47" s="7"/>
      <c r="CRZ47" s="7"/>
      <c r="CSA47" s="7"/>
      <c r="CSB47" s="7"/>
      <c r="CSC47" s="7"/>
      <c r="CSD47" s="7"/>
      <c r="CSE47" s="7"/>
      <c r="CSF47" s="7"/>
      <c r="CSG47" s="7"/>
      <c r="CSH47" s="7"/>
      <c r="CSI47" s="7"/>
      <c r="CSJ47" s="7"/>
      <c r="CSK47" s="7"/>
      <c r="CSL47" s="7"/>
      <c r="CSM47" s="7"/>
      <c r="CSN47" s="7"/>
      <c r="CSO47" s="7"/>
      <c r="CSP47" s="7"/>
      <c r="CSQ47" s="7"/>
      <c r="CSR47" s="7"/>
      <c r="CSS47" s="7"/>
      <c r="CST47" s="7"/>
      <c r="CSU47" s="7"/>
      <c r="CSV47" s="7"/>
      <c r="CSW47" s="7"/>
      <c r="CSX47" s="7"/>
      <c r="CSY47" s="7"/>
      <c r="CSZ47" s="7"/>
      <c r="CTA47" s="7"/>
      <c r="CTB47" s="7"/>
      <c r="CTC47" s="7"/>
      <c r="CTD47" s="7"/>
      <c r="CTE47" s="7"/>
      <c r="CTF47" s="7"/>
      <c r="CTG47" s="7"/>
      <c r="CTH47" s="7"/>
      <c r="CTI47" s="7"/>
      <c r="CTJ47" s="7"/>
      <c r="CTK47" s="7"/>
      <c r="CTL47" s="7"/>
      <c r="CTM47" s="7"/>
      <c r="CTN47" s="7"/>
      <c r="CTO47" s="7"/>
      <c r="CTP47" s="7"/>
      <c r="CTQ47" s="7"/>
      <c r="CTR47" s="7"/>
      <c r="CTS47" s="7"/>
      <c r="CTT47" s="7"/>
      <c r="CTU47" s="7"/>
      <c r="CTV47" s="7"/>
      <c r="CTW47" s="7"/>
      <c r="CTX47" s="7"/>
      <c r="CTY47" s="7"/>
      <c r="CTZ47" s="7"/>
      <c r="CUA47" s="7"/>
      <c r="CUB47" s="7"/>
      <c r="CUC47" s="7"/>
      <c r="CUD47" s="7"/>
      <c r="CUE47" s="7"/>
      <c r="CUF47" s="7"/>
      <c r="CUH47" s="7"/>
      <c r="CUI47" s="7"/>
      <c r="CUJ47" s="7"/>
      <c r="CUK47" s="7"/>
      <c r="CUL47" s="7"/>
      <c r="CUM47" s="7"/>
      <c r="CUN47" s="7"/>
      <c r="CUO47" s="7"/>
      <c r="CUP47" s="7"/>
      <c r="CUQ47" s="7"/>
      <c r="CUR47" s="7"/>
      <c r="CUS47" s="7"/>
      <c r="CUT47" s="7"/>
      <c r="CUU47" s="7"/>
      <c r="CUV47" s="7"/>
      <c r="CUW47" s="7"/>
      <c r="CUX47" s="7"/>
      <c r="CUY47" s="7"/>
      <c r="CUZ47" s="7"/>
      <c r="CVA47" s="7"/>
      <c r="CVB47" s="7"/>
      <c r="CVC47" s="7"/>
      <c r="CVD47" s="7"/>
      <c r="CVE47" s="7"/>
      <c r="CVF47" s="7"/>
      <c r="CVG47" s="7"/>
      <c r="CVH47" s="7"/>
      <c r="CVI47" s="7"/>
      <c r="CVJ47" s="7"/>
      <c r="CVK47" s="7"/>
      <c r="CVL47" s="7"/>
      <c r="CVM47" s="7"/>
      <c r="CVN47" s="7"/>
      <c r="CVO47" s="7"/>
      <c r="CVP47" s="7"/>
      <c r="CVQ47" s="7"/>
      <c r="CVR47" s="7"/>
      <c r="CVS47" s="7"/>
      <c r="CVT47" s="7"/>
      <c r="CVU47" s="7"/>
      <c r="CVV47" s="7"/>
      <c r="CVW47" s="7"/>
      <c r="CVX47" s="7"/>
      <c r="CVY47" s="7"/>
      <c r="CVZ47" s="7"/>
      <c r="CWA47" s="7"/>
      <c r="CWB47" s="7"/>
      <c r="CWC47" s="7"/>
      <c r="CWD47" s="7"/>
      <c r="CWE47" s="7"/>
      <c r="CWF47" s="7"/>
      <c r="CWG47" s="7"/>
      <c r="CWH47" s="7"/>
      <c r="CWI47" s="7"/>
      <c r="CWJ47" s="7"/>
      <c r="CWK47" s="7"/>
      <c r="CWL47" s="7"/>
      <c r="CWM47" s="7"/>
      <c r="CWN47" s="7"/>
      <c r="CWO47" s="7"/>
      <c r="CWP47" s="7"/>
      <c r="CWQ47" s="7"/>
      <c r="CWR47" s="7"/>
      <c r="CWS47" s="7"/>
      <c r="CWT47" s="7"/>
      <c r="CWU47" s="7"/>
      <c r="CWV47" s="7"/>
      <c r="CWW47" s="7"/>
      <c r="CWX47" s="7"/>
      <c r="CWY47" s="7"/>
      <c r="CWZ47" s="7"/>
      <c r="CXA47" s="7"/>
      <c r="CXB47" s="7"/>
      <c r="CXC47" s="7"/>
      <c r="CXD47" s="7"/>
      <c r="CXE47" s="7"/>
      <c r="CXF47" s="7"/>
      <c r="CXG47" s="7"/>
      <c r="CXH47" s="7"/>
      <c r="CXI47" s="7"/>
      <c r="CXJ47" s="7"/>
      <c r="CXK47" s="7"/>
      <c r="CXL47" s="7"/>
      <c r="CXM47" s="7"/>
      <c r="CXN47" s="7"/>
      <c r="CXO47" s="7"/>
      <c r="CXP47" s="7"/>
      <c r="CXQ47" s="7"/>
      <c r="CXR47" s="7"/>
      <c r="CXS47" s="7"/>
      <c r="CXT47" s="7"/>
      <c r="CXU47" s="7"/>
      <c r="CXV47" s="7"/>
      <c r="CXW47" s="7"/>
      <c r="CXX47" s="7"/>
      <c r="CXY47" s="7"/>
      <c r="CXZ47" s="7"/>
      <c r="CYA47" s="7"/>
      <c r="CYB47" s="7"/>
      <c r="CYC47" s="7"/>
      <c r="CYD47" s="7"/>
      <c r="CYE47" s="7"/>
      <c r="CYF47" s="7"/>
      <c r="CYG47" s="7"/>
      <c r="CYH47" s="7"/>
      <c r="CYI47" s="7"/>
      <c r="CYJ47" s="7"/>
      <c r="CYK47" s="7"/>
      <c r="CYL47" s="7"/>
      <c r="CYM47" s="7"/>
      <c r="CYN47" s="7"/>
      <c r="CYO47" s="7"/>
      <c r="CYP47" s="7"/>
      <c r="CYQ47" s="7"/>
      <c r="CYR47" s="7"/>
      <c r="CYS47" s="7"/>
      <c r="CYT47" s="7"/>
      <c r="CYU47" s="7"/>
      <c r="CYV47" s="7"/>
      <c r="CYW47" s="7"/>
      <c r="CYX47" s="7"/>
      <c r="CYY47" s="7"/>
      <c r="CYZ47" s="7"/>
      <c r="CZA47" s="7"/>
      <c r="CZB47" s="7"/>
      <c r="CZC47" s="7"/>
      <c r="CZD47" s="7"/>
      <c r="CZE47" s="7"/>
      <c r="CZF47" s="7"/>
      <c r="CZG47" s="7"/>
      <c r="CZH47" s="7"/>
      <c r="CZI47" s="7"/>
      <c r="CZJ47" s="7"/>
      <c r="CZK47" s="7"/>
      <c r="CZL47" s="7"/>
      <c r="CZM47" s="7"/>
      <c r="CZN47" s="7"/>
      <c r="CZO47" s="7"/>
      <c r="CZP47" s="7"/>
      <c r="CZQ47" s="7"/>
      <c r="CZR47" s="7"/>
      <c r="CZS47" s="7"/>
      <c r="CZT47" s="7"/>
      <c r="CZU47" s="7"/>
      <c r="CZV47" s="7"/>
      <c r="CZW47" s="7"/>
      <c r="CZX47" s="7"/>
      <c r="CZY47" s="7"/>
      <c r="CZZ47" s="7"/>
      <c r="DAA47" s="7"/>
      <c r="DAB47" s="7"/>
      <c r="DAC47" s="7"/>
      <c r="DAD47" s="7"/>
      <c r="DAE47" s="7"/>
      <c r="DAF47" s="7"/>
      <c r="DAG47" s="7"/>
      <c r="DAH47" s="7"/>
      <c r="DAI47" s="7"/>
      <c r="DAJ47" s="7"/>
      <c r="DAK47" s="7"/>
      <c r="DAL47" s="7"/>
      <c r="DAM47" s="7"/>
      <c r="DAN47" s="7"/>
      <c r="DAO47" s="7"/>
      <c r="DAP47" s="7"/>
      <c r="DAQ47" s="7"/>
      <c r="DAR47" s="7"/>
      <c r="DAS47" s="7"/>
      <c r="DAT47" s="7"/>
      <c r="DAU47" s="7"/>
      <c r="DAV47" s="7"/>
      <c r="DAW47" s="7"/>
      <c r="DAX47" s="7"/>
      <c r="DAY47" s="7"/>
      <c r="DAZ47" s="7"/>
      <c r="DBA47" s="7"/>
      <c r="DBB47" s="7"/>
      <c r="DBC47" s="7"/>
      <c r="DBD47" s="7"/>
      <c r="DBE47" s="7"/>
      <c r="DBF47" s="7"/>
      <c r="DBG47" s="7"/>
      <c r="DBH47" s="7"/>
      <c r="DBI47" s="7"/>
      <c r="DBJ47" s="7"/>
      <c r="DBK47" s="7"/>
      <c r="DBL47" s="7"/>
      <c r="DBM47" s="7"/>
      <c r="DBN47" s="7"/>
      <c r="DBO47" s="7"/>
      <c r="DBP47" s="7"/>
      <c r="DBQ47" s="7"/>
      <c r="DBR47" s="7"/>
      <c r="DBS47" s="7"/>
      <c r="DBT47" s="7"/>
      <c r="DBU47" s="7"/>
      <c r="DBV47" s="7"/>
      <c r="DBW47" s="7"/>
      <c r="DBX47" s="7"/>
      <c r="DBY47" s="7"/>
      <c r="DBZ47" s="7"/>
      <c r="DCA47" s="7"/>
      <c r="DCB47" s="7"/>
      <c r="DCC47" s="7"/>
      <c r="DCD47" s="7"/>
      <c r="DCE47" s="7"/>
      <c r="DCF47" s="7"/>
      <c r="DCG47" s="7"/>
      <c r="DCH47" s="7"/>
      <c r="DCI47" s="7"/>
      <c r="DCJ47" s="7"/>
      <c r="DCK47" s="7"/>
      <c r="DCL47" s="7"/>
      <c r="DCM47" s="7"/>
      <c r="DCN47" s="7"/>
      <c r="DCO47" s="7"/>
      <c r="DCP47" s="7"/>
      <c r="DCQ47" s="7"/>
      <c r="DCR47" s="7"/>
      <c r="DCS47" s="7"/>
      <c r="DCT47" s="7"/>
      <c r="DCU47" s="7"/>
      <c r="DCV47" s="7"/>
      <c r="DCW47" s="7"/>
      <c r="DCX47" s="7"/>
      <c r="DCY47" s="7"/>
      <c r="DCZ47" s="7"/>
      <c r="DDA47" s="7"/>
      <c r="DDB47" s="7"/>
      <c r="DDC47" s="7"/>
      <c r="DDD47" s="7"/>
      <c r="DDE47" s="7"/>
      <c r="DDF47" s="7"/>
      <c r="DDG47" s="7"/>
      <c r="DDH47" s="7"/>
      <c r="DDI47" s="7"/>
      <c r="DDJ47" s="7"/>
      <c r="DDK47" s="7"/>
      <c r="DDL47" s="7"/>
      <c r="DDM47" s="7"/>
      <c r="DDN47" s="7"/>
      <c r="DDO47" s="7"/>
      <c r="DDP47" s="7"/>
      <c r="DDQ47" s="7"/>
      <c r="DDR47" s="7"/>
      <c r="DDS47" s="7"/>
      <c r="DDT47" s="7"/>
      <c r="DDU47" s="7"/>
      <c r="DDV47" s="7"/>
      <c r="DDW47" s="7"/>
      <c r="DDX47" s="7"/>
      <c r="DDY47" s="7"/>
      <c r="DDZ47" s="7"/>
      <c r="DEA47" s="7"/>
      <c r="DEB47" s="7"/>
      <c r="DED47" s="7"/>
      <c r="DEE47" s="7"/>
      <c r="DEF47" s="7"/>
      <c r="DEG47" s="7"/>
      <c r="DEH47" s="7"/>
      <c r="DEI47" s="7"/>
      <c r="DEJ47" s="7"/>
      <c r="DEK47" s="7"/>
      <c r="DEL47" s="7"/>
      <c r="DEM47" s="7"/>
      <c r="DEN47" s="7"/>
      <c r="DEO47" s="7"/>
      <c r="DEP47" s="7"/>
      <c r="DEQ47" s="7"/>
      <c r="DER47" s="7"/>
      <c r="DES47" s="7"/>
      <c r="DET47" s="7"/>
      <c r="DEU47" s="7"/>
      <c r="DEV47" s="7"/>
      <c r="DEW47" s="7"/>
      <c r="DEX47" s="7"/>
      <c r="DEY47" s="7"/>
      <c r="DEZ47" s="7"/>
      <c r="DFA47" s="7"/>
      <c r="DFB47" s="7"/>
      <c r="DFC47" s="7"/>
      <c r="DFD47" s="7"/>
      <c r="DFE47" s="7"/>
      <c r="DFF47" s="7"/>
      <c r="DFG47" s="7"/>
      <c r="DFH47" s="7"/>
      <c r="DFI47" s="7"/>
      <c r="DFJ47" s="7"/>
      <c r="DFK47" s="7"/>
      <c r="DFL47" s="7"/>
      <c r="DFM47" s="7"/>
      <c r="DFN47" s="7"/>
      <c r="DFO47" s="7"/>
      <c r="DFP47" s="7"/>
      <c r="DFQ47" s="7"/>
      <c r="DFR47" s="7"/>
      <c r="DFS47" s="7"/>
      <c r="DFT47" s="7"/>
      <c r="DFU47" s="7"/>
      <c r="DFV47" s="7"/>
      <c r="DFW47" s="7"/>
      <c r="DFX47" s="7"/>
      <c r="DFY47" s="7"/>
      <c r="DFZ47" s="7"/>
      <c r="DGA47" s="7"/>
      <c r="DGB47" s="7"/>
      <c r="DGC47" s="7"/>
      <c r="DGD47" s="7"/>
      <c r="DGE47" s="7"/>
      <c r="DGF47" s="7"/>
      <c r="DGG47" s="7"/>
      <c r="DGH47" s="7"/>
      <c r="DGI47" s="7"/>
      <c r="DGJ47" s="7"/>
      <c r="DGK47" s="7"/>
      <c r="DGL47" s="7"/>
      <c r="DGM47" s="7"/>
      <c r="DGN47" s="7"/>
      <c r="DGO47" s="7"/>
      <c r="DGP47" s="7"/>
      <c r="DGQ47" s="7"/>
      <c r="DGR47" s="7"/>
      <c r="DGS47" s="7"/>
      <c r="DGT47" s="7"/>
      <c r="DGU47" s="7"/>
      <c r="DGV47" s="7"/>
      <c r="DGW47" s="7"/>
      <c r="DGX47" s="7"/>
      <c r="DGY47" s="7"/>
      <c r="DGZ47" s="7"/>
      <c r="DHA47" s="7"/>
      <c r="DHB47" s="7"/>
      <c r="DHC47" s="7"/>
      <c r="DHD47" s="7"/>
      <c r="DHE47" s="7"/>
      <c r="DHF47" s="7"/>
      <c r="DHG47" s="7"/>
      <c r="DHH47" s="7"/>
      <c r="DHI47" s="7"/>
      <c r="DHJ47" s="7"/>
      <c r="DHK47" s="7"/>
      <c r="DHL47" s="7"/>
      <c r="DHM47" s="7"/>
      <c r="DHN47" s="7"/>
      <c r="DHO47" s="7"/>
      <c r="DHP47" s="7"/>
      <c r="DHQ47" s="7"/>
      <c r="DHR47" s="7"/>
      <c r="DHS47" s="7"/>
      <c r="DHT47" s="7"/>
      <c r="DHU47" s="7"/>
      <c r="DHV47" s="7"/>
      <c r="DHW47" s="7"/>
      <c r="DHX47" s="7"/>
      <c r="DHY47" s="7"/>
      <c r="DHZ47" s="7"/>
      <c r="DIA47" s="7"/>
      <c r="DIB47" s="7"/>
      <c r="DIC47" s="7"/>
      <c r="DID47" s="7"/>
      <c r="DIE47" s="7"/>
      <c r="DIF47" s="7"/>
      <c r="DIG47" s="7"/>
      <c r="DIH47" s="7"/>
      <c r="DII47" s="7"/>
      <c r="DIJ47" s="7"/>
      <c r="DIK47" s="7"/>
      <c r="DIL47" s="7"/>
      <c r="DIM47" s="7"/>
      <c r="DIN47" s="7"/>
      <c r="DIO47" s="7"/>
      <c r="DIP47" s="7"/>
      <c r="DIQ47" s="7"/>
      <c r="DIR47" s="7"/>
      <c r="DIS47" s="7"/>
      <c r="DIT47" s="7"/>
      <c r="DIU47" s="7"/>
      <c r="DIV47" s="7"/>
      <c r="DIW47" s="7"/>
      <c r="DIX47" s="7"/>
      <c r="DIY47" s="7"/>
      <c r="DIZ47" s="7"/>
      <c r="DJA47" s="7"/>
      <c r="DJB47" s="7"/>
      <c r="DJC47" s="7"/>
      <c r="DJD47" s="7"/>
      <c r="DJE47" s="7"/>
      <c r="DJF47" s="7"/>
      <c r="DJG47" s="7"/>
      <c r="DJH47" s="7"/>
      <c r="DJI47" s="7"/>
      <c r="DJJ47" s="7"/>
      <c r="DJK47" s="7"/>
      <c r="DJL47" s="7"/>
      <c r="DJM47" s="7"/>
      <c r="DJN47" s="7"/>
      <c r="DJO47" s="7"/>
      <c r="DJP47" s="7"/>
      <c r="DJQ47" s="7"/>
      <c r="DJR47" s="7"/>
      <c r="DJS47" s="7"/>
      <c r="DJT47" s="7"/>
      <c r="DJU47" s="7"/>
      <c r="DJV47" s="7"/>
      <c r="DJW47" s="7"/>
      <c r="DJX47" s="7"/>
      <c r="DJY47" s="7"/>
      <c r="DJZ47" s="7"/>
      <c r="DKA47" s="7"/>
      <c r="DKB47" s="7"/>
      <c r="DKC47" s="7"/>
      <c r="DKD47" s="7"/>
      <c r="DKE47" s="7"/>
      <c r="DKF47" s="7"/>
      <c r="DKG47" s="7"/>
      <c r="DKH47" s="7"/>
      <c r="DKI47" s="7"/>
      <c r="DKJ47" s="7"/>
      <c r="DKK47" s="7"/>
      <c r="DKL47" s="7"/>
      <c r="DKM47" s="7"/>
      <c r="DKN47" s="7"/>
      <c r="DKO47" s="7"/>
      <c r="DKP47" s="7"/>
      <c r="DKQ47" s="7"/>
      <c r="DKR47" s="7"/>
      <c r="DKS47" s="7"/>
      <c r="DKT47" s="7"/>
      <c r="DKU47" s="7"/>
      <c r="DKV47" s="7"/>
      <c r="DKW47" s="7"/>
      <c r="DKX47" s="7"/>
      <c r="DKY47" s="7"/>
      <c r="DKZ47" s="7"/>
      <c r="DLA47" s="7"/>
      <c r="DLB47" s="7"/>
      <c r="DLC47" s="7"/>
      <c r="DLD47" s="7"/>
      <c r="DLE47" s="7"/>
      <c r="DLF47" s="7"/>
      <c r="DLG47" s="7"/>
      <c r="DLH47" s="7"/>
      <c r="DLI47" s="7"/>
      <c r="DLJ47" s="7"/>
      <c r="DLK47" s="7"/>
      <c r="DLL47" s="7"/>
      <c r="DLM47" s="7"/>
      <c r="DLN47" s="7"/>
      <c r="DLO47" s="7"/>
      <c r="DLP47" s="7"/>
      <c r="DLQ47" s="7"/>
      <c r="DLR47" s="7"/>
      <c r="DLS47" s="7"/>
      <c r="DLT47" s="7"/>
      <c r="DLU47" s="7"/>
      <c r="DLV47" s="7"/>
      <c r="DLW47" s="7"/>
      <c r="DLX47" s="7"/>
      <c r="DLY47" s="7"/>
      <c r="DLZ47" s="7"/>
      <c r="DMA47" s="7"/>
      <c r="DMB47" s="7"/>
      <c r="DMC47" s="7"/>
      <c r="DMD47" s="7"/>
      <c r="DME47" s="7"/>
      <c r="DMF47" s="7"/>
      <c r="DMG47" s="7"/>
      <c r="DMH47" s="7"/>
      <c r="DMI47" s="7"/>
      <c r="DMJ47" s="7"/>
      <c r="DMK47" s="7"/>
      <c r="DML47" s="7"/>
      <c r="DMM47" s="7"/>
      <c r="DMN47" s="7"/>
      <c r="DMO47" s="7"/>
      <c r="DMP47" s="7"/>
      <c r="DMQ47" s="7"/>
      <c r="DMR47" s="7"/>
      <c r="DMS47" s="7"/>
      <c r="DMT47" s="7"/>
      <c r="DMU47" s="7"/>
      <c r="DMV47" s="7"/>
      <c r="DMW47" s="7"/>
      <c r="DMX47" s="7"/>
      <c r="DMY47" s="7"/>
      <c r="DMZ47" s="7"/>
      <c r="DNA47" s="7"/>
      <c r="DNB47" s="7"/>
      <c r="DNC47" s="7"/>
      <c r="DND47" s="7"/>
      <c r="DNE47" s="7"/>
      <c r="DNF47" s="7"/>
      <c r="DNG47" s="7"/>
      <c r="DNH47" s="7"/>
      <c r="DNI47" s="7"/>
      <c r="DNJ47" s="7"/>
      <c r="DNK47" s="7"/>
      <c r="DNL47" s="7"/>
      <c r="DNM47" s="7"/>
      <c r="DNN47" s="7"/>
      <c r="DNO47" s="7"/>
      <c r="DNP47" s="7"/>
      <c r="DNQ47" s="7"/>
      <c r="DNR47" s="7"/>
      <c r="DNS47" s="7"/>
      <c r="DNT47" s="7"/>
      <c r="DNU47" s="7"/>
      <c r="DNV47" s="7"/>
      <c r="DNW47" s="7"/>
      <c r="DNX47" s="7"/>
      <c r="DNZ47" s="7"/>
      <c r="DOA47" s="7"/>
      <c r="DOB47" s="7"/>
      <c r="DOC47" s="7"/>
      <c r="DOD47" s="7"/>
      <c r="DOE47" s="7"/>
      <c r="DOF47" s="7"/>
      <c r="DOG47" s="7"/>
      <c r="DOH47" s="7"/>
      <c r="DOI47" s="7"/>
      <c r="DOJ47" s="7"/>
      <c r="DOK47" s="7"/>
      <c r="DOL47" s="7"/>
      <c r="DOM47" s="7"/>
      <c r="DON47" s="7"/>
      <c r="DOO47" s="7"/>
      <c r="DOP47" s="7"/>
      <c r="DOQ47" s="7"/>
      <c r="DOR47" s="7"/>
      <c r="DOS47" s="7"/>
      <c r="DOT47" s="7"/>
      <c r="DOU47" s="7"/>
      <c r="DOV47" s="7"/>
      <c r="DOW47" s="7"/>
      <c r="DOX47" s="7"/>
      <c r="DOY47" s="7"/>
      <c r="DOZ47" s="7"/>
      <c r="DPA47" s="7"/>
      <c r="DPB47" s="7"/>
      <c r="DPC47" s="7"/>
      <c r="DPD47" s="7"/>
      <c r="DPE47" s="7"/>
      <c r="DPF47" s="7"/>
      <c r="DPG47" s="7"/>
      <c r="DPH47" s="7"/>
      <c r="DPI47" s="7"/>
      <c r="DPJ47" s="7"/>
      <c r="DPK47" s="7"/>
      <c r="DPL47" s="7"/>
      <c r="DPM47" s="7"/>
      <c r="DPN47" s="7"/>
      <c r="DPO47" s="7"/>
      <c r="DPP47" s="7"/>
      <c r="DPQ47" s="7"/>
      <c r="DPR47" s="7"/>
      <c r="DPS47" s="7"/>
      <c r="DPT47" s="7"/>
      <c r="DPU47" s="7"/>
      <c r="DPV47" s="7"/>
      <c r="DPW47" s="7"/>
      <c r="DPX47" s="7"/>
      <c r="DPY47" s="7"/>
      <c r="DPZ47" s="7"/>
      <c r="DQA47" s="7"/>
      <c r="DQB47" s="7"/>
      <c r="DQC47" s="7"/>
      <c r="DQD47" s="7"/>
      <c r="DQE47" s="7"/>
      <c r="DQF47" s="7"/>
      <c r="DQG47" s="7"/>
      <c r="DQH47" s="7"/>
      <c r="DQI47" s="7"/>
      <c r="DQJ47" s="7"/>
      <c r="DQK47" s="7"/>
      <c r="DQL47" s="7"/>
      <c r="DQM47" s="7"/>
      <c r="DQN47" s="7"/>
      <c r="DQO47" s="7"/>
      <c r="DQP47" s="7"/>
      <c r="DQQ47" s="7"/>
      <c r="DQR47" s="7"/>
      <c r="DQS47" s="7"/>
      <c r="DQT47" s="7"/>
      <c r="DQU47" s="7"/>
      <c r="DQV47" s="7"/>
      <c r="DQW47" s="7"/>
      <c r="DQX47" s="7"/>
      <c r="DQY47" s="7"/>
      <c r="DQZ47" s="7"/>
      <c r="DRA47" s="7"/>
      <c r="DRB47" s="7"/>
      <c r="DRC47" s="7"/>
      <c r="DRD47" s="7"/>
      <c r="DRE47" s="7"/>
      <c r="DRF47" s="7"/>
      <c r="DRG47" s="7"/>
      <c r="DRH47" s="7"/>
      <c r="DRI47" s="7"/>
      <c r="DRJ47" s="7"/>
      <c r="DRK47" s="7"/>
      <c r="DRL47" s="7"/>
      <c r="DRM47" s="7"/>
      <c r="DRN47" s="7"/>
      <c r="DRO47" s="7"/>
      <c r="DRP47" s="7"/>
      <c r="DRQ47" s="7"/>
      <c r="DRR47" s="7"/>
      <c r="DRS47" s="7"/>
      <c r="DRT47" s="7"/>
      <c r="DRU47" s="7"/>
      <c r="DRV47" s="7"/>
      <c r="DRW47" s="7"/>
      <c r="DRX47" s="7"/>
      <c r="DRY47" s="7"/>
      <c r="DRZ47" s="7"/>
      <c r="DSA47" s="7"/>
      <c r="DSB47" s="7"/>
      <c r="DSC47" s="7"/>
      <c r="DSD47" s="7"/>
      <c r="DSE47" s="7"/>
      <c r="DSF47" s="7"/>
      <c r="DSG47" s="7"/>
      <c r="DSH47" s="7"/>
      <c r="DSI47" s="7"/>
      <c r="DSJ47" s="7"/>
      <c r="DSK47" s="7"/>
      <c r="DSL47" s="7"/>
      <c r="DSM47" s="7"/>
      <c r="DSN47" s="7"/>
      <c r="DSO47" s="7"/>
      <c r="DSP47" s="7"/>
      <c r="DSQ47" s="7"/>
      <c r="DSR47" s="7"/>
      <c r="DSS47" s="7"/>
      <c r="DST47" s="7"/>
      <c r="DSU47" s="7"/>
      <c r="DSV47" s="7"/>
      <c r="DSW47" s="7"/>
      <c r="DSX47" s="7"/>
      <c r="DSY47" s="7"/>
      <c r="DSZ47" s="7"/>
      <c r="DTA47" s="7"/>
      <c r="DTB47" s="7"/>
      <c r="DTC47" s="7"/>
      <c r="DTD47" s="7"/>
      <c r="DTE47" s="7"/>
      <c r="DTF47" s="7"/>
      <c r="DTG47" s="7"/>
      <c r="DTH47" s="7"/>
      <c r="DTI47" s="7"/>
      <c r="DTJ47" s="7"/>
      <c r="DTK47" s="7"/>
      <c r="DTL47" s="7"/>
      <c r="DTM47" s="7"/>
      <c r="DTN47" s="7"/>
      <c r="DTO47" s="7"/>
      <c r="DTP47" s="7"/>
      <c r="DTQ47" s="7"/>
      <c r="DTR47" s="7"/>
      <c r="DTS47" s="7"/>
      <c r="DTT47" s="7"/>
      <c r="DTU47" s="7"/>
      <c r="DTV47" s="7"/>
      <c r="DTW47" s="7"/>
      <c r="DTX47" s="7"/>
      <c r="DTY47" s="7"/>
      <c r="DTZ47" s="7"/>
      <c r="DUA47" s="7"/>
      <c r="DUB47" s="7"/>
      <c r="DUC47" s="7"/>
      <c r="DUD47" s="7"/>
      <c r="DUE47" s="7"/>
      <c r="DUF47" s="7"/>
      <c r="DUG47" s="7"/>
      <c r="DUH47" s="7"/>
      <c r="DUI47" s="7"/>
      <c r="DUJ47" s="7"/>
      <c r="DUK47" s="7"/>
      <c r="DUL47" s="7"/>
      <c r="DUM47" s="7"/>
      <c r="DUN47" s="7"/>
      <c r="DUO47" s="7"/>
      <c r="DUP47" s="7"/>
      <c r="DUQ47" s="7"/>
      <c r="DUR47" s="7"/>
      <c r="DUS47" s="7"/>
      <c r="DUT47" s="7"/>
      <c r="DUU47" s="7"/>
      <c r="DUV47" s="7"/>
      <c r="DUW47" s="7"/>
      <c r="DUX47" s="7"/>
      <c r="DUY47" s="7"/>
      <c r="DUZ47" s="7"/>
      <c r="DVA47" s="7"/>
      <c r="DVB47" s="7"/>
      <c r="DVC47" s="7"/>
      <c r="DVD47" s="7"/>
      <c r="DVE47" s="7"/>
      <c r="DVF47" s="7"/>
      <c r="DVG47" s="7"/>
      <c r="DVH47" s="7"/>
      <c r="DVI47" s="7"/>
      <c r="DVJ47" s="7"/>
      <c r="DVK47" s="7"/>
      <c r="DVL47" s="7"/>
      <c r="DVM47" s="7"/>
      <c r="DVN47" s="7"/>
      <c r="DVO47" s="7"/>
      <c r="DVP47" s="7"/>
      <c r="DVQ47" s="7"/>
      <c r="DVR47" s="7"/>
      <c r="DVS47" s="7"/>
      <c r="DVT47" s="7"/>
      <c r="DVU47" s="7"/>
      <c r="DVV47" s="7"/>
      <c r="DVW47" s="7"/>
      <c r="DVX47" s="7"/>
      <c r="DVY47" s="7"/>
      <c r="DVZ47" s="7"/>
      <c r="DWA47" s="7"/>
      <c r="DWB47" s="7"/>
      <c r="DWC47" s="7"/>
      <c r="DWD47" s="7"/>
      <c r="DWE47" s="7"/>
      <c r="DWF47" s="7"/>
      <c r="DWG47" s="7"/>
      <c r="DWH47" s="7"/>
      <c r="DWI47" s="7"/>
      <c r="DWJ47" s="7"/>
      <c r="DWK47" s="7"/>
      <c r="DWL47" s="7"/>
      <c r="DWM47" s="7"/>
      <c r="DWN47" s="7"/>
      <c r="DWO47" s="7"/>
      <c r="DWP47" s="7"/>
      <c r="DWQ47" s="7"/>
      <c r="DWR47" s="7"/>
      <c r="DWS47" s="7"/>
      <c r="DWT47" s="7"/>
      <c r="DWU47" s="7"/>
      <c r="DWV47" s="7"/>
      <c r="DWW47" s="7"/>
      <c r="DWX47" s="7"/>
      <c r="DWY47" s="7"/>
      <c r="DWZ47" s="7"/>
      <c r="DXA47" s="7"/>
      <c r="DXB47" s="7"/>
      <c r="DXC47" s="7"/>
      <c r="DXD47" s="7"/>
      <c r="DXE47" s="7"/>
      <c r="DXF47" s="7"/>
      <c r="DXG47" s="7"/>
      <c r="DXH47" s="7"/>
      <c r="DXI47" s="7"/>
      <c r="DXJ47" s="7"/>
      <c r="DXK47" s="7"/>
      <c r="DXL47" s="7"/>
      <c r="DXM47" s="7"/>
      <c r="DXN47" s="7"/>
      <c r="DXO47" s="7"/>
      <c r="DXP47" s="7"/>
      <c r="DXQ47" s="7"/>
      <c r="DXR47" s="7"/>
      <c r="DXS47" s="7"/>
      <c r="DXT47" s="7"/>
      <c r="DXV47" s="7"/>
      <c r="DXW47" s="7"/>
      <c r="DXX47" s="7"/>
      <c r="DXY47" s="7"/>
      <c r="DXZ47" s="7"/>
      <c r="DYA47" s="7"/>
      <c r="DYB47" s="7"/>
      <c r="DYC47" s="7"/>
      <c r="DYD47" s="7"/>
      <c r="DYE47" s="7"/>
      <c r="DYF47" s="7"/>
      <c r="DYG47" s="7"/>
      <c r="DYH47" s="7"/>
      <c r="DYI47" s="7"/>
      <c r="DYJ47" s="7"/>
      <c r="DYK47" s="7"/>
      <c r="DYL47" s="7"/>
      <c r="DYM47" s="7"/>
      <c r="DYN47" s="7"/>
      <c r="DYO47" s="7"/>
      <c r="DYP47" s="7"/>
      <c r="DYQ47" s="7"/>
      <c r="DYR47" s="7"/>
      <c r="DYS47" s="7"/>
      <c r="DYT47" s="7"/>
      <c r="DYU47" s="7"/>
      <c r="DYV47" s="7"/>
      <c r="DYW47" s="7"/>
      <c r="DYX47" s="7"/>
      <c r="DYY47" s="7"/>
      <c r="DYZ47" s="7"/>
      <c r="DZA47" s="7"/>
      <c r="DZB47" s="7"/>
      <c r="DZC47" s="7"/>
      <c r="DZD47" s="7"/>
      <c r="DZE47" s="7"/>
      <c r="DZF47" s="7"/>
      <c r="DZG47" s="7"/>
      <c r="DZH47" s="7"/>
      <c r="DZI47" s="7"/>
      <c r="DZJ47" s="7"/>
      <c r="DZK47" s="7"/>
      <c r="DZL47" s="7"/>
      <c r="DZM47" s="7"/>
      <c r="DZN47" s="7"/>
      <c r="DZO47" s="7"/>
      <c r="DZP47" s="7"/>
      <c r="DZQ47" s="7"/>
      <c r="DZR47" s="7"/>
      <c r="DZS47" s="7"/>
      <c r="DZT47" s="7"/>
      <c r="DZU47" s="7"/>
      <c r="DZV47" s="7"/>
      <c r="DZW47" s="7"/>
      <c r="DZX47" s="7"/>
      <c r="DZY47" s="7"/>
      <c r="DZZ47" s="7"/>
      <c r="EAA47" s="7"/>
      <c r="EAB47" s="7"/>
      <c r="EAC47" s="7"/>
      <c r="EAD47" s="7"/>
      <c r="EAE47" s="7"/>
      <c r="EAF47" s="7"/>
      <c r="EAG47" s="7"/>
      <c r="EAH47" s="7"/>
      <c r="EAI47" s="7"/>
      <c r="EAJ47" s="7"/>
      <c r="EAK47" s="7"/>
      <c r="EAL47" s="7"/>
      <c r="EAM47" s="7"/>
      <c r="EAN47" s="7"/>
      <c r="EAO47" s="7"/>
      <c r="EAP47" s="7"/>
      <c r="EAQ47" s="7"/>
      <c r="EAR47" s="7"/>
      <c r="EAS47" s="7"/>
      <c r="EAT47" s="7"/>
      <c r="EAU47" s="7"/>
      <c r="EAV47" s="7"/>
      <c r="EAW47" s="7"/>
      <c r="EAX47" s="7"/>
      <c r="EAY47" s="7"/>
      <c r="EAZ47" s="7"/>
      <c r="EBA47" s="7"/>
      <c r="EBB47" s="7"/>
      <c r="EBC47" s="7"/>
      <c r="EBD47" s="7"/>
      <c r="EBE47" s="7"/>
      <c r="EBF47" s="7"/>
      <c r="EBG47" s="7"/>
      <c r="EBH47" s="7"/>
      <c r="EBI47" s="7"/>
      <c r="EBJ47" s="7"/>
      <c r="EBK47" s="7"/>
      <c r="EBL47" s="7"/>
      <c r="EBM47" s="7"/>
      <c r="EBN47" s="7"/>
      <c r="EBO47" s="7"/>
      <c r="EBP47" s="7"/>
      <c r="EBQ47" s="7"/>
      <c r="EBR47" s="7"/>
      <c r="EBS47" s="7"/>
      <c r="EBT47" s="7"/>
      <c r="EBU47" s="7"/>
      <c r="EBV47" s="7"/>
      <c r="EBW47" s="7"/>
      <c r="EBX47" s="7"/>
      <c r="EBY47" s="7"/>
      <c r="EBZ47" s="7"/>
      <c r="ECA47" s="7"/>
      <c r="ECB47" s="7"/>
      <c r="ECC47" s="7"/>
      <c r="ECD47" s="7"/>
      <c r="ECE47" s="7"/>
      <c r="ECF47" s="7"/>
      <c r="ECG47" s="7"/>
      <c r="ECH47" s="7"/>
      <c r="ECI47" s="7"/>
      <c r="ECJ47" s="7"/>
      <c r="ECK47" s="7"/>
      <c r="ECL47" s="7"/>
      <c r="ECM47" s="7"/>
      <c r="ECN47" s="7"/>
      <c r="ECO47" s="7"/>
      <c r="ECP47" s="7"/>
      <c r="ECQ47" s="7"/>
      <c r="ECR47" s="7"/>
      <c r="ECS47" s="7"/>
      <c r="ECT47" s="7"/>
      <c r="ECU47" s="7"/>
      <c r="ECV47" s="7"/>
      <c r="ECW47" s="7"/>
      <c r="ECX47" s="7"/>
      <c r="ECY47" s="7"/>
      <c r="ECZ47" s="7"/>
      <c r="EDA47" s="7"/>
      <c r="EDB47" s="7"/>
      <c r="EDC47" s="7"/>
      <c r="EDD47" s="7"/>
      <c r="EDE47" s="7"/>
      <c r="EDF47" s="7"/>
      <c r="EDG47" s="7"/>
      <c r="EDH47" s="7"/>
      <c r="EDI47" s="7"/>
      <c r="EDJ47" s="7"/>
      <c r="EDK47" s="7"/>
      <c r="EDL47" s="7"/>
      <c r="EDM47" s="7"/>
      <c r="EDN47" s="7"/>
      <c r="EDO47" s="7"/>
      <c r="EDP47" s="7"/>
      <c r="EDQ47" s="7"/>
      <c r="EDR47" s="7"/>
      <c r="EDS47" s="7"/>
      <c r="EDT47" s="7"/>
      <c r="EDU47" s="7"/>
      <c r="EDV47" s="7"/>
      <c r="EDW47" s="7"/>
      <c r="EDX47" s="7"/>
      <c r="EDY47" s="7"/>
      <c r="EDZ47" s="7"/>
      <c r="EEA47" s="7"/>
      <c r="EEB47" s="7"/>
      <c r="EEC47" s="7"/>
      <c r="EED47" s="7"/>
      <c r="EEE47" s="7"/>
      <c r="EEF47" s="7"/>
      <c r="EEG47" s="7"/>
      <c r="EEH47" s="7"/>
      <c r="EEI47" s="7"/>
      <c r="EEJ47" s="7"/>
      <c r="EEK47" s="7"/>
      <c r="EEL47" s="7"/>
      <c r="EEM47" s="7"/>
      <c r="EEN47" s="7"/>
      <c r="EEO47" s="7"/>
      <c r="EEP47" s="7"/>
      <c r="EEQ47" s="7"/>
      <c r="EER47" s="7"/>
      <c r="EES47" s="7"/>
      <c r="EET47" s="7"/>
      <c r="EEU47" s="7"/>
      <c r="EEV47" s="7"/>
      <c r="EEW47" s="7"/>
      <c r="EEX47" s="7"/>
      <c r="EEY47" s="7"/>
      <c r="EEZ47" s="7"/>
      <c r="EFA47" s="7"/>
      <c r="EFB47" s="7"/>
      <c r="EFC47" s="7"/>
      <c r="EFD47" s="7"/>
      <c r="EFE47" s="7"/>
      <c r="EFF47" s="7"/>
      <c r="EFG47" s="7"/>
      <c r="EFH47" s="7"/>
      <c r="EFI47" s="7"/>
      <c r="EFJ47" s="7"/>
      <c r="EFK47" s="7"/>
      <c r="EFL47" s="7"/>
      <c r="EFM47" s="7"/>
      <c r="EFN47" s="7"/>
      <c r="EFO47" s="7"/>
      <c r="EFP47" s="7"/>
      <c r="EFQ47" s="7"/>
      <c r="EFR47" s="7"/>
      <c r="EFS47" s="7"/>
      <c r="EFT47" s="7"/>
      <c r="EFU47" s="7"/>
      <c r="EFV47" s="7"/>
      <c r="EFW47" s="7"/>
      <c r="EFX47" s="7"/>
      <c r="EFY47" s="7"/>
      <c r="EFZ47" s="7"/>
      <c r="EGA47" s="7"/>
      <c r="EGB47" s="7"/>
      <c r="EGC47" s="7"/>
      <c r="EGD47" s="7"/>
      <c r="EGE47" s="7"/>
      <c r="EGF47" s="7"/>
      <c r="EGG47" s="7"/>
      <c r="EGH47" s="7"/>
      <c r="EGI47" s="7"/>
      <c r="EGJ47" s="7"/>
      <c r="EGK47" s="7"/>
      <c r="EGL47" s="7"/>
      <c r="EGM47" s="7"/>
      <c r="EGN47" s="7"/>
      <c r="EGO47" s="7"/>
      <c r="EGP47" s="7"/>
      <c r="EGQ47" s="7"/>
      <c r="EGR47" s="7"/>
      <c r="EGS47" s="7"/>
      <c r="EGT47" s="7"/>
      <c r="EGU47" s="7"/>
      <c r="EGV47" s="7"/>
      <c r="EGW47" s="7"/>
      <c r="EGX47" s="7"/>
      <c r="EGY47" s="7"/>
      <c r="EGZ47" s="7"/>
      <c r="EHA47" s="7"/>
      <c r="EHB47" s="7"/>
      <c r="EHC47" s="7"/>
      <c r="EHD47" s="7"/>
      <c r="EHE47" s="7"/>
      <c r="EHF47" s="7"/>
      <c r="EHG47" s="7"/>
      <c r="EHH47" s="7"/>
      <c r="EHI47" s="7"/>
      <c r="EHJ47" s="7"/>
      <c r="EHK47" s="7"/>
      <c r="EHL47" s="7"/>
      <c r="EHM47" s="7"/>
      <c r="EHN47" s="7"/>
      <c r="EHO47" s="7"/>
      <c r="EHP47" s="7"/>
      <c r="EHR47" s="7"/>
      <c r="EHS47" s="7"/>
      <c r="EHT47" s="7"/>
      <c r="EHU47" s="7"/>
      <c r="EHV47" s="7"/>
      <c r="EHW47" s="7"/>
      <c r="EHX47" s="7"/>
      <c r="EHY47" s="7"/>
      <c r="EHZ47" s="7"/>
      <c r="EIA47" s="7"/>
      <c r="EIB47" s="7"/>
      <c r="EIC47" s="7"/>
      <c r="EID47" s="7"/>
      <c r="EIE47" s="7"/>
      <c r="EIF47" s="7"/>
      <c r="EIG47" s="7"/>
      <c r="EIH47" s="7"/>
      <c r="EII47" s="7"/>
      <c r="EIJ47" s="7"/>
      <c r="EIK47" s="7"/>
      <c r="EIL47" s="7"/>
      <c r="EIM47" s="7"/>
      <c r="EIN47" s="7"/>
      <c r="EIO47" s="7"/>
      <c r="EIP47" s="7"/>
      <c r="EIQ47" s="7"/>
      <c r="EIR47" s="7"/>
      <c r="EIS47" s="7"/>
      <c r="EIT47" s="7"/>
      <c r="EIU47" s="7"/>
      <c r="EIV47" s="7"/>
      <c r="EIW47" s="7"/>
      <c r="EIX47" s="7"/>
      <c r="EIY47" s="7"/>
      <c r="EIZ47" s="7"/>
      <c r="EJA47" s="7"/>
      <c r="EJB47" s="7"/>
      <c r="EJC47" s="7"/>
      <c r="EJD47" s="7"/>
      <c r="EJE47" s="7"/>
      <c r="EJF47" s="7"/>
      <c r="EJG47" s="7"/>
      <c r="EJH47" s="7"/>
      <c r="EJI47" s="7"/>
      <c r="EJJ47" s="7"/>
      <c r="EJK47" s="7"/>
      <c r="EJL47" s="7"/>
      <c r="EJM47" s="7"/>
      <c r="EJN47" s="7"/>
      <c r="EJO47" s="7"/>
      <c r="EJP47" s="7"/>
      <c r="EJQ47" s="7"/>
      <c r="EJR47" s="7"/>
      <c r="EJS47" s="7"/>
      <c r="EJT47" s="7"/>
      <c r="EJU47" s="7"/>
      <c r="EJV47" s="7"/>
      <c r="EJW47" s="7"/>
      <c r="EJX47" s="7"/>
      <c r="EJY47" s="7"/>
      <c r="EJZ47" s="7"/>
      <c r="EKA47" s="7"/>
      <c r="EKB47" s="7"/>
      <c r="EKC47" s="7"/>
      <c r="EKD47" s="7"/>
      <c r="EKE47" s="7"/>
      <c r="EKF47" s="7"/>
      <c r="EKG47" s="7"/>
      <c r="EKH47" s="7"/>
      <c r="EKI47" s="7"/>
      <c r="EKJ47" s="7"/>
      <c r="EKK47" s="7"/>
      <c r="EKL47" s="7"/>
      <c r="EKM47" s="7"/>
      <c r="EKN47" s="7"/>
      <c r="EKO47" s="7"/>
      <c r="EKP47" s="7"/>
      <c r="EKQ47" s="7"/>
      <c r="EKR47" s="7"/>
      <c r="EKS47" s="7"/>
      <c r="EKT47" s="7"/>
      <c r="EKU47" s="7"/>
      <c r="EKV47" s="7"/>
      <c r="EKW47" s="7"/>
      <c r="EKX47" s="7"/>
      <c r="EKY47" s="7"/>
      <c r="EKZ47" s="7"/>
      <c r="ELA47" s="7"/>
      <c r="ELB47" s="7"/>
      <c r="ELC47" s="7"/>
      <c r="ELD47" s="7"/>
      <c r="ELE47" s="7"/>
      <c r="ELF47" s="7"/>
      <c r="ELG47" s="7"/>
      <c r="ELH47" s="7"/>
      <c r="ELI47" s="7"/>
      <c r="ELJ47" s="7"/>
      <c r="ELK47" s="7"/>
      <c r="ELL47" s="7"/>
      <c r="ELM47" s="7"/>
      <c r="ELN47" s="7"/>
      <c r="ELO47" s="7"/>
      <c r="ELP47" s="7"/>
      <c r="ELQ47" s="7"/>
      <c r="ELR47" s="7"/>
      <c r="ELS47" s="7"/>
      <c r="ELT47" s="7"/>
      <c r="ELU47" s="7"/>
      <c r="ELV47" s="7"/>
      <c r="ELW47" s="7"/>
      <c r="ELX47" s="7"/>
      <c r="ELY47" s="7"/>
      <c r="ELZ47" s="7"/>
      <c r="EMA47" s="7"/>
      <c r="EMB47" s="7"/>
      <c r="EMC47" s="7"/>
      <c r="EMD47" s="7"/>
      <c r="EME47" s="7"/>
      <c r="EMF47" s="7"/>
      <c r="EMG47" s="7"/>
      <c r="EMH47" s="7"/>
      <c r="EMI47" s="7"/>
      <c r="EMJ47" s="7"/>
      <c r="EMK47" s="7"/>
      <c r="EML47" s="7"/>
      <c r="EMM47" s="7"/>
      <c r="EMN47" s="7"/>
      <c r="EMO47" s="7"/>
      <c r="EMP47" s="7"/>
      <c r="EMQ47" s="7"/>
      <c r="EMR47" s="7"/>
      <c r="EMS47" s="7"/>
      <c r="EMT47" s="7"/>
      <c r="EMU47" s="7"/>
      <c r="EMV47" s="7"/>
      <c r="EMW47" s="7"/>
      <c r="EMX47" s="7"/>
      <c r="EMY47" s="7"/>
      <c r="EMZ47" s="7"/>
      <c r="ENA47" s="7"/>
      <c r="ENB47" s="7"/>
      <c r="ENC47" s="7"/>
      <c r="END47" s="7"/>
      <c r="ENE47" s="7"/>
      <c r="ENF47" s="7"/>
      <c r="ENG47" s="7"/>
      <c r="ENH47" s="7"/>
      <c r="ENI47" s="7"/>
      <c r="ENJ47" s="7"/>
      <c r="ENK47" s="7"/>
      <c r="ENL47" s="7"/>
      <c r="ENM47" s="7"/>
      <c r="ENN47" s="7"/>
      <c r="ENO47" s="7"/>
      <c r="ENP47" s="7"/>
      <c r="ENQ47" s="7"/>
      <c r="ENR47" s="7"/>
      <c r="ENS47" s="7"/>
      <c r="ENT47" s="7"/>
      <c r="ENU47" s="7"/>
      <c r="ENV47" s="7"/>
      <c r="ENW47" s="7"/>
      <c r="ENX47" s="7"/>
      <c r="ENY47" s="7"/>
      <c r="ENZ47" s="7"/>
      <c r="EOA47" s="7"/>
      <c r="EOB47" s="7"/>
      <c r="EOC47" s="7"/>
      <c r="EOD47" s="7"/>
      <c r="EOE47" s="7"/>
      <c r="EOF47" s="7"/>
      <c r="EOG47" s="7"/>
      <c r="EOH47" s="7"/>
      <c r="EOI47" s="7"/>
      <c r="EOJ47" s="7"/>
      <c r="EOK47" s="7"/>
      <c r="EOL47" s="7"/>
      <c r="EOM47" s="7"/>
      <c r="EON47" s="7"/>
      <c r="EOO47" s="7"/>
      <c r="EOP47" s="7"/>
      <c r="EOQ47" s="7"/>
      <c r="EOR47" s="7"/>
      <c r="EOS47" s="7"/>
      <c r="EOT47" s="7"/>
      <c r="EOU47" s="7"/>
      <c r="EOV47" s="7"/>
      <c r="EOW47" s="7"/>
      <c r="EOX47" s="7"/>
      <c r="EOY47" s="7"/>
      <c r="EOZ47" s="7"/>
      <c r="EPA47" s="7"/>
      <c r="EPB47" s="7"/>
      <c r="EPC47" s="7"/>
      <c r="EPD47" s="7"/>
      <c r="EPE47" s="7"/>
      <c r="EPF47" s="7"/>
      <c r="EPG47" s="7"/>
      <c r="EPH47" s="7"/>
      <c r="EPI47" s="7"/>
      <c r="EPJ47" s="7"/>
      <c r="EPK47" s="7"/>
      <c r="EPL47" s="7"/>
      <c r="EPM47" s="7"/>
      <c r="EPN47" s="7"/>
      <c r="EPO47" s="7"/>
      <c r="EPP47" s="7"/>
      <c r="EPQ47" s="7"/>
      <c r="EPR47" s="7"/>
      <c r="EPS47" s="7"/>
      <c r="EPT47" s="7"/>
      <c r="EPU47" s="7"/>
      <c r="EPV47" s="7"/>
      <c r="EPW47" s="7"/>
      <c r="EPX47" s="7"/>
      <c r="EPY47" s="7"/>
      <c r="EPZ47" s="7"/>
      <c r="EQA47" s="7"/>
      <c r="EQB47" s="7"/>
      <c r="EQC47" s="7"/>
      <c r="EQD47" s="7"/>
      <c r="EQE47" s="7"/>
      <c r="EQF47" s="7"/>
      <c r="EQG47" s="7"/>
      <c r="EQH47" s="7"/>
      <c r="EQI47" s="7"/>
      <c r="EQJ47" s="7"/>
      <c r="EQK47" s="7"/>
      <c r="EQL47" s="7"/>
      <c r="EQM47" s="7"/>
      <c r="EQN47" s="7"/>
      <c r="EQO47" s="7"/>
      <c r="EQP47" s="7"/>
      <c r="EQQ47" s="7"/>
      <c r="EQR47" s="7"/>
      <c r="EQS47" s="7"/>
      <c r="EQT47" s="7"/>
      <c r="EQU47" s="7"/>
      <c r="EQV47" s="7"/>
      <c r="EQW47" s="7"/>
      <c r="EQX47" s="7"/>
      <c r="EQY47" s="7"/>
      <c r="EQZ47" s="7"/>
      <c r="ERA47" s="7"/>
      <c r="ERB47" s="7"/>
      <c r="ERC47" s="7"/>
      <c r="ERD47" s="7"/>
      <c r="ERE47" s="7"/>
      <c r="ERF47" s="7"/>
      <c r="ERG47" s="7"/>
      <c r="ERH47" s="7"/>
      <c r="ERI47" s="7"/>
      <c r="ERJ47" s="7"/>
      <c r="ERK47" s="7"/>
      <c r="ERL47" s="7"/>
      <c r="ERN47" s="7"/>
      <c r="ERO47" s="7"/>
      <c r="ERP47" s="7"/>
      <c r="ERQ47" s="7"/>
      <c r="ERR47" s="7"/>
      <c r="ERS47" s="7"/>
      <c r="ERT47" s="7"/>
      <c r="ERU47" s="7"/>
      <c r="ERV47" s="7"/>
      <c r="ERW47" s="7"/>
      <c r="ERX47" s="7"/>
      <c r="ERY47" s="7"/>
      <c r="ERZ47" s="7"/>
      <c r="ESA47" s="7"/>
      <c r="ESB47" s="7"/>
      <c r="ESC47" s="7"/>
      <c r="ESD47" s="7"/>
      <c r="ESE47" s="7"/>
      <c r="ESF47" s="7"/>
      <c r="ESG47" s="7"/>
      <c r="ESH47" s="7"/>
      <c r="ESI47" s="7"/>
      <c r="ESJ47" s="7"/>
      <c r="ESK47" s="7"/>
      <c r="ESL47" s="7"/>
      <c r="ESM47" s="7"/>
      <c r="ESN47" s="7"/>
      <c r="ESO47" s="7"/>
      <c r="ESP47" s="7"/>
      <c r="ESQ47" s="7"/>
      <c r="ESR47" s="7"/>
      <c r="ESS47" s="7"/>
      <c r="EST47" s="7"/>
      <c r="ESU47" s="7"/>
      <c r="ESV47" s="7"/>
      <c r="ESW47" s="7"/>
      <c r="ESX47" s="7"/>
      <c r="ESY47" s="7"/>
      <c r="ESZ47" s="7"/>
      <c r="ETA47" s="7"/>
      <c r="ETB47" s="7"/>
      <c r="ETC47" s="7"/>
      <c r="ETD47" s="7"/>
      <c r="ETE47" s="7"/>
      <c r="ETF47" s="7"/>
      <c r="ETG47" s="7"/>
      <c r="ETH47" s="7"/>
      <c r="ETI47" s="7"/>
      <c r="ETJ47" s="7"/>
      <c r="ETK47" s="7"/>
      <c r="ETL47" s="7"/>
      <c r="ETM47" s="7"/>
      <c r="ETN47" s="7"/>
      <c r="ETO47" s="7"/>
      <c r="ETP47" s="7"/>
      <c r="ETQ47" s="7"/>
      <c r="ETR47" s="7"/>
      <c r="ETS47" s="7"/>
      <c r="ETT47" s="7"/>
      <c r="ETU47" s="7"/>
      <c r="ETV47" s="7"/>
      <c r="ETW47" s="7"/>
      <c r="ETX47" s="7"/>
      <c r="ETY47" s="7"/>
      <c r="ETZ47" s="7"/>
      <c r="EUA47" s="7"/>
      <c r="EUB47" s="7"/>
      <c r="EUC47" s="7"/>
      <c r="EUD47" s="7"/>
      <c r="EUE47" s="7"/>
      <c r="EUF47" s="7"/>
      <c r="EUG47" s="7"/>
      <c r="EUH47" s="7"/>
      <c r="EUI47" s="7"/>
      <c r="EUJ47" s="7"/>
      <c r="EUK47" s="7"/>
      <c r="EUL47" s="7"/>
      <c r="EUM47" s="7"/>
      <c r="EUN47" s="7"/>
      <c r="EUO47" s="7"/>
      <c r="EUP47" s="7"/>
      <c r="EUQ47" s="7"/>
      <c r="EUR47" s="7"/>
      <c r="EUS47" s="7"/>
      <c r="EUT47" s="7"/>
      <c r="EUU47" s="7"/>
      <c r="EUV47" s="7"/>
      <c r="EUW47" s="7"/>
      <c r="EUX47" s="7"/>
      <c r="EUY47" s="7"/>
      <c r="EUZ47" s="7"/>
      <c r="EVA47" s="7"/>
      <c r="EVB47" s="7"/>
      <c r="EVC47" s="7"/>
      <c r="EVD47" s="7"/>
      <c r="EVE47" s="7"/>
      <c r="EVF47" s="7"/>
      <c r="EVG47" s="7"/>
      <c r="EVH47" s="7"/>
      <c r="EVI47" s="7"/>
      <c r="EVJ47" s="7"/>
      <c r="EVK47" s="7"/>
      <c r="EVL47" s="7"/>
      <c r="EVM47" s="7"/>
      <c r="EVN47" s="7"/>
      <c r="EVO47" s="7"/>
      <c r="EVP47" s="7"/>
      <c r="EVQ47" s="7"/>
      <c r="EVR47" s="7"/>
      <c r="EVS47" s="7"/>
      <c r="EVT47" s="7"/>
      <c r="EVU47" s="7"/>
      <c r="EVV47" s="7"/>
      <c r="EVW47" s="7"/>
      <c r="EVX47" s="7"/>
      <c r="EVY47" s="7"/>
      <c r="EVZ47" s="7"/>
      <c r="EWA47" s="7"/>
      <c r="EWB47" s="7"/>
      <c r="EWC47" s="7"/>
      <c r="EWD47" s="7"/>
      <c r="EWE47" s="7"/>
      <c r="EWF47" s="7"/>
      <c r="EWG47" s="7"/>
      <c r="EWH47" s="7"/>
      <c r="EWI47" s="7"/>
      <c r="EWJ47" s="7"/>
      <c r="EWK47" s="7"/>
      <c r="EWL47" s="7"/>
      <c r="EWM47" s="7"/>
      <c r="EWN47" s="7"/>
      <c r="EWO47" s="7"/>
      <c r="EWP47" s="7"/>
      <c r="EWQ47" s="7"/>
      <c r="EWR47" s="7"/>
      <c r="EWS47" s="7"/>
      <c r="EWT47" s="7"/>
      <c r="EWU47" s="7"/>
      <c r="EWV47" s="7"/>
      <c r="EWW47" s="7"/>
      <c r="EWX47" s="7"/>
      <c r="EWY47" s="7"/>
      <c r="EWZ47" s="7"/>
      <c r="EXA47" s="7"/>
      <c r="EXB47" s="7"/>
      <c r="EXC47" s="7"/>
      <c r="EXD47" s="7"/>
      <c r="EXE47" s="7"/>
      <c r="EXF47" s="7"/>
      <c r="EXG47" s="7"/>
      <c r="EXH47" s="7"/>
      <c r="EXI47" s="7"/>
      <c r="EXJ47" s="7"/>
      <c r="EXK47" s="7"/>
      <c r="EXL47" s="7"/>
      <c r="EXM47" s="7"/>
      <c r="EXN47" s="7"/>
      <c r="EXO47" s="7"/>
      <c r="EXP47" s="7"/>
      <c r="EXQ47" s="7"/>
      <c r="EXR47" s="7"/>
      <c r="EXS47" s="7"/>
      <c r="EXT47" s="7"/>
      <c r="EXU47" s="7"/>
      <c r="EXV47" s="7"/>
      <c r="EXW47" s="7"/>
      <c r="EXX47" s="7"/>
      <c r="EXY47" s="7"/>
      <c r="EXZ47" s="7"/>
      <c r="EYA47" s="7"/>
      <c r="EYB47" s="7"/>
      <c r="EYC47" s="7"/>
      <c r="EYD47" s="7"/>
      <c r="EYE47" s="7"/>
      <c r="EYF47" s="7"/>
      <c r="EYG47" s="7"/>
      <c r="EYH47" s="7"/>
      <c r="EYI47" s="7"/>
      <c r="EYJ47" s="7"/>
      <c r="EYK47" s="7"/>
      <c r="EYL47" s="7"/>
      <c r="EYM47" s="7"/>
      <c r="EYN47" s="7"/>
      <c r="EYO47" s="7"/>
      <c r="EYP47" s="7"/>
      <c r="EYQ47" s="7"/>
      <c r="EYR47" s="7"/>
      <c r="EYS47" s="7"/>
      <c r="EYT47" s="7"/>
      <c r="EYU47" s="7"/>
      <c r="EYV47" s="7"/>
      <c r="EYW47" s="7"/>
      <c r="EYX47" s="7"/>
      <c r="EYY47" s="7"/>
      <c r="EYZ47" s="7"/>
      <c r="EZA47" s="7"/>
      <c r="EZB47" s="7"/>
      <c r="EZC47" s="7"/>
      <c r="EZD47" s="7"/>
      <c r="EZE47" s="7"/>
      <c r="EZF47" s="7"/>
      <c r="EZG47" s="7"/>
      <c r="EZH47" s="7"/>
      <c r="EZI47" s="7"/>
      <c r="EZJ47" s="7"/>
      <c r="EZK47" s="7"/>
      <c r="EZL47" s="7"/>
      <c r="EZM47" s="7"/>
      <c r="EZN47" s="7"/>
      <c r="EZO47" s="7"/>
      <c r="EZP47" s="7"/>
      <c r="EZQ47" s="7"/>
      <c r="EZR47" s="7"/>
      <c r="EZS47" s="7"/>
      <c r="EZT47" s="7"/>
      <c r="EZU47" s="7"/>
      <c r="EZV47" s="7"/>
      <c r="EZW47" s="7"/>
      <c r="EZX47" s="7"/>
      <c r="EZY47" s="7"/>
      <c r="EZZ47" s="7"/>
      <c r="FAA47" s="7"/>
      <c r="FAB47" s="7"/>
      <c r="FAC47" s="7"/>
      <c r="FAD47" s="7"/>
      <c r="FAE47" s="7"/>
      <c r="FAF47" s="7"/>
      <c r="FAG47" s="7"/>
      <c r="FAH47" s="7"/>
      <c r="FAI47" s="7"/>
      <c r="FAJ47" s="7"/>
      <c r="FAK47" s="7"/>
      <c r="FAL47" s="7"/>
      <c r="FAM47" s="7"/>
      <c r="FAN47" s="7"/>
      <c r="FAO47" s="7"/>
      <c r="FAP47" s="7"/>
      <c r="FAQ47" s="7"/>
      <c r="FAR47" s="7"/>
      <c r="FAS47" s="7"/>
      <c r="FAT47" s="7"/>
      <c r="FAU47" s="7"/>
      <c r="FAV47" s="7"/>
      <c r="FAW47" s="7"/>
      <c r="FAX47" s="7"/>
      <c r="FAY47" s="7"/>
      <c r="FAZ47" s="7"/>
      <c r="FBA47" s="7"/>
      <c r="FBB47" s="7"/>
      <c r="FBC47" s="7"/>
      <c r="FBD47" s="7"/>
      <c r="FBE47" s="7"/>
      <c r="FBF47" s="7"/>
      <c r="FBG47" s="7"/>
      <c r="FBH47" s="7"/>
      <c r="FBJ47" s="7"/>
      <c r="FBK47" s="7"/>
      <c r="FBL47" s="7"/>
      <c r="FBM47" s="7"/>
      <c r="FBN47" s="7"/>
      <c r="FBO47" s="7"/>
      <c r="FBP47" s="7"/>
      <c r="FBQ47" s="7"/>
      <c r="FBR47" s="7"/>
      <c r="FBS47" s="7"/>
      <c r="FBT47" s="7"/>
      <c r="FBU47" s="7"/>
      <c r="FBV47" s="7"/>
      <c r="FBW47" s="7"/>
      <c r="FBX47" s="7"/>
      <c r="FBY47" s="7"/>
      <c r="FBZ47" s="7"/>
      <c r="FCA47" s="7"/>
      <c r="FCB47" s="7"/>
      <c r="FCC47" s="7"/>
      <c r="FCD47" s="7"/>
      <c r="FCE47" s="7"/>
      <c r="FCF47" s="7"/>
      <c r="FCG47" s="7"/>
      <c r="FCH47" s="7"/>
      <c r="FCI47" s="7"/>
      <c r="FCJ47" s="7"/>
      <c r="FCK47" s="7"/>
      <c r="FCL47" s="7"/>
      <c r="FCM47" s="7"/>
      <c r="FCN47" s="7"/>
      <c r="FCO47" s="7"/>
      <c r="FCP47" s="7"/>
      <c r="FCQ47" s="7"/>
      <c r="FCR47" s="7"/>
      <c r="FCS47" s="7"/>
      <c r="FCT47" s="7"/>
      <c r="FCU47" s="7"/>
      <c r="FCV47" s="7"/>
      <c r="FCW47" s="7"/>
      <c r="FCX47" s="7"/>
      <c r="FCY47" s="7"/>
      <c r="FCZ47" s="7"/>
      <c r="FDA47" s="7"/>
      <c r="FDB47" s="7"/>
      <c r="FDC47" s="7"/>
      <c r="FDD47" s="7"/>
      <c r="FDE47" s="7"/>
      <c r="FDF47" s="7"/>
      <c r="FDG47" s="7"/>
      <c r="FDH47" s="7"/>
      <c r="FDI47" s="7"/>
      <c r="FDJ47" s="7"/>
      <c r="FDK47" s="7"/>
      <c r="FDL47" s="7"/>
      <c r="FDM47" s="7"/>
      <c r="FDN47" s="7"/>
      <c r="FDO47" s="7"/>
      <c r="FDP47" s="7"/>
      <c r="FDQ47" s="7"/>
      <c r="FDR47" s="7"/>
      <c r="FDS47" s="7"/>
      <c r="FDT47" s="7"/>
      <c r="FDU47" s="7"/>
      <c r="FDV47" s="7"/>
      <c r="FDW47" s="7"/>
      <c r="FDX47" s="7"/>
      <c r="FDY47" s="7"/>
      <c r="FDZ47" s="7"/>
      <c r="FEA47" s="7"/>
      <c r="FEB47" s="7"/>
      <c r="FEC47" s="7"/>
      <c r="FED47" s="7"/>
      <c r="FEE47" s="7"/>
      <c r="FEF47" s="7"/>
      <c r="FEG47" s="7"/>
      <c r="FEH47" s="7"/>
      <c r="FEI47" s="7"/>
      <c r="FEJ47" s="7"/>
      <c r="FEK47" s="7"/>
      <c r="FEL47" s="7"/>
      <c r="FEM47" s="7"/>
      <c r="FEN47" s="7"/>
      <c r="FEO47" s="7"/>
      <c r="FEP47" s="7"/>
      <c r="FEQ47" s="7"/>
      <c r="FER47" s="7"/>
      <c r="FES47" s="7"/>
      <c r="FET47" s="7"/>
      <c r="FEU47" s="7"/>
      <c r="FEV47" s="7"/>
      <c r="FEW47" s="7"/>
      <c r="FEX47" s="7"/>
      <c r="FEY47" s="7"/>
      <c r="FEZ47" s="7"/>
      <c r="FFA47" s="7"/>
      <c r="FFB47" s="7"/>
      <c r="FFC47" s="7"/>
      <c r="FFD47" s="7"/>
      <c r="FFE47" s="7"/>
      <c r="FFF47" s="7"/>
      <c r="FFG47" s="7"/>
      <c r="FFH47" s="7"/>
      <c r="FFI47" s="7"/>
      <c r="FFJ47" s="7"/>
      <c r="FFK47" s="7"/>
      <c r="FFL47" s="7"/>
      <c r="FFM47" s="7"/>
      <c r="FFN47" s="7"/>
      <c r="FFO47" s="7"/>
      <c r="FFP47" s="7"/>
      <c r="FFQ47" s="7"/>
      <c r="FFR47" s="7"/>
      <c r="FFS47" s="7"/>
      <c r="FFT47" s="7"/>
      <c r="FFU47" s="7"/>
      <c r="FFV47" s="7"/>
      <c r="FFW47" s="7"/>
      <c r="FFX47" s="7"/>
      <c r="FFY47" s="7"/>
      <c r="FFZ47" s="7"/>
      <c r="FGA47" s="7"/>
      <c r="FGB47" s="7"/>
      <c r="FGC47" s="7"/>
      <c r="FGD47" s="7"/>
      <c r="FGE47" s="7"/>
      <c r="FGF47" s="7"/>
      <c r="FGG47" s="7"/>
      <c r="FGH47" s="7"/>
      <c r="FGI47" s="7"/>
      <c r="FGJ47" s="7"/>
      <c r="FGK47" s="7"/>
      <c r="FGL47" s="7"/>
      <c r="FGM47" s="7"/>
      <c r="FGN47" s="7"/>
      <c r="FGO47" s="7"/>
      <c r="FGP47" s="7"/>
      <c r="FGQ47" s="7"/>
      <c r="FGR47" s="7"/>
      <c r="FGS47" s="7"/>
      <c r="FGT47" s="7"/>
      <c r="FGU47" s="7"/>
      <c r="FGV47" s="7"/>
      <c r="FGW47" s="7"/>
      <c r="FGX47" s="7"/>
      <c r="FGY47" s="7"/>
      <c r="FGZ47" s="7"/>
      <c r="FHA47" s="7"/>
      <c r="FHB47" s="7"/>
      <c r="FHC47" s="7"/>
      <c r="FHD47" s="7"/>
      <c r="FHE47" s="7"/>
      <c r="FHF47" s="7"/>
      <c r="FHG47" s="7"/>
      <c r="FHH47" s="7"/>
      <c r="FHI47" s="7"/>
      <c r="FHJ47" s="7"/>
      <c r="FHK47" s="7"/>
      <c r="FHL47" s="7"/>
      <c r="FHM47" s="7"/>
      <c r="FHN47" s="7"/>
      <c r="FHO47" s="7"/>
      <c r="FHP47" s="7"/>
      <c r="FHQ47" s="7"/>
      <c r="FHR47" s="7"/>
      <c r="FHS47" s="7"/>
      <c r="FHT47" s="7"/>
      <c r="FHU47" s="7"/>
      <c r="FHV47" s="7"/>
      <c r="FHW47" s="7"/>
      <c r="FHX47" s="7"/>
      <c r="FHY47" s="7"/>
      <c r="FHZ47" s="7"/>
      <c r="FIA47" s="7"/>
      <c r="FIB47" s="7"/>
      <c r="FIC47" s="7"/>
      <c r="FID47" s="7"/>
      <c r="FIE47" s="7"/>
      <c r="FIF47" s="7"/>
      <c r="FIG47" s="7"/>
      <c r="FIH47" s="7"/>
      <c r="FII47" s="7"/>
      <c r="FIJ47" s="7"/>
      <c r="FIK47" s="7"/>
      <c r="FIL47" s="7"/>
      <c r="FIM47" s="7"/>
      <c r="FIN47" s="7"/>
      <c r="FIO47" s="7"/>
      <c r="FIP47" s="7"/>
      <c r="FIQ47" s="7"/>
      <c r="FIR47" s="7"/>
      <c r="FIS47" s="7"/>
      <c r="FIT47" s="7"/>
      <c r="FIU47" s="7"/>
      <c r="FIV47" s="7"/>
      <c r="FIW47" s="7"/>
      <c r="FIX47" s="7"/>
      <c r="FIY47" s="7"/>
      <c r="FIZ47" s="7"/>
      <c r="FJA47" s="7"/>
      <c r="FJB47" s="7"/>
      <c r="FJC47" s="7"/>
      <c r="FJD47" s="7"/>
      <c r="FJE47" s="7"/>
      <c r="FJF47" s="7"/>
      <c r="FJG47" s="7"/>
      <c r="FJH47" s="7"/>
      <c r="FJI47" s="7"/>
      <c r="FJJ47" s="7"/>
      <c r="FJK47" s="7"/>
      <c r="FJL47" s="7"/>
      <c r="FJM47" s="7"/>
      <c r="FJN47" s="7"/>
      <c r="FJO47" s="7"/>
      <c r="FJP47" s="7"/>
      <c r="FJQ47" s="7"/>
      <c r="FJR47" s="7"/>
      <c r="FJS47" s="7"/>
      <c r="FJT47" s="7"/>
      <c r="FJU47" s="7"/>
      <c r="FJV47" s="7"/>
      <c r="FJW47" s="7"/>
      <c r="FJX47" s="7"/>
      <c r="FJY47" s="7"/>
      <c r="FJZ47" s="7"/>
      <c r="FKA47" s="7"/>
      <c r="FKB47" s="7"/>
      <c r="FKC47" s="7"/>
      <c r="FKD47" s="7"/>
      <c r="FKE47" s="7"/>
      <c r="FKF47" s="7"/>
      <c r="FKG47" s="7"/>
      <c r="FKH47" s="7"/>
      <c r="FKI47" s="7"/>
      <c r="FKJ47" s="7"/>
      <c r="FKK47" s="7"/>
      <c r="FKL47" s="7"/>
      <c r="FKM47" s="7"/>
      <c r="FKN47" s="7"/>
      <c r="FKO47" s="7"/>
      <c r="FKP47" s="7"/>
      <c r="FKQ47" s="7"/>
      <c r="FKR47" s="7"/>
      <c r="FKS47" s="7"/>
      <c r="FKT47" s="7"/>
      <c r="FKU47" s="7"/>
      <c r="FKV47" s="7"/>
      <c r="FKW47" s="7"/>
      <c r="FKX47" s="7"/>
      <c r="FKY47" s="7"/>
      <c r="FKZ47" s="7"/>
      <c r="FLA47" s="7"/>
      <c r="FLB47" s="7"/>
      <c r="FLC47" s="7"/>
      <c r="FLD47" s="7"/>
      <c r="FLF47" s="7"/>
      <c r="FLG47" s="7"/>
      <c r="FLH47" s="7"/>
      <c r="FLI47" s="7"/>
      <c r="FLJ47" s="7"/>
      <c r="FLK47" s="7"/>
      <c r="FLL47" s="7"/>
      <c r="FLM47" s="7"/>
      <c r="FLN47" s="7"/>
      <c r="FLO47" s="7"/>
      <c r="FLP47" s="7"/>
      <c r="FLQ47" s="7"/>
      <c r="FLR47" s="7"/>
      <c r="FLS47" s="7"/>
      <c r="FLT47" s="7"/>
      <c r="FLU47" s="7"/>
      <c r="FLV47" s="7"/>
      <c r="FLW47" s="7"/>
      <c r="FLX47" s="7"/>
      <c r="FLY47" s="7"/>
      <c r="FLZ47" s="7"/>
      <c r="FMA47" s="7"/>
      <c r="FMB47" s="7"/>
      <c r="FMC47" s="7"/>
      <c r="FMD47" s="7"/>
      <c r="FME47" s="7"/>
      <c r="FMF47" s="7"/>
      <c r="FMG47" s="7"/>
      <c r="FMH47" s="7"/>
      <c r="FMI47" s="7"/>
      <c r="FMJ47" s="7"/>
      <c r="FMK47" s="7"/>
      <c r="FML47" s="7"/>
      <c r="FMM47" s="7"/>
      <c r="FMN47" s="7"/>
      <c r="FMO47" s="7"/>
      <c r="FMP47" s="7"/>
      <c r="FMQ47" s="7"/>
      <c r="FMR47" s="7"/>
      <c r="FMS47" s="7"/>
      <c r="FMT47" s="7"/>
      <c r="FMU47" s="7"/>
      <c r="FMV47" s="7"/>
      <c r="FMW47" s="7"/>
      <c r="FMX47" s="7"/>
      <c r="FMY47" s="7"/>
      <c r="FMZ47" s="7"/>
      <c r="FNA47" s="7"/>
      <c r="FNB47" s="7"/>
      <c r="FNC47" s="7"/>
      <c r="FND47" s="7"/>
      <c r="FNE47" s="7"/>
      <c r="FNF47" s="7"/>
      <c r="FNG47" s="7"/>
      <c r="FNH47" s="7"/>
      <c r="FNI47" s="7"/>
      <c r="FNJ47" s="7"/>
      <c r="FNK47" s="7"/>
      <c r="FNL47" s="7"/>
      <c r="FNM47" s="7"/>
      <c r="FNN47" s="7"/>
      <c r="FNO47" s="7"/>
      <c r="FNP47" s="7"/>
      <c r="FNQ47" s="7"/>
      <c r="FNR47" s="7"/>
      <c r="FNS47" s="7"/>
      <c r="FNT47" s="7"/>
      <c r="FNU47" s="7"/>
      <c r="FNV47" s="7"/>
      <c r="FNW47" s="7"/>
      <c r="FNX47" s="7"/>
      <c r="FNY47" s="7"/>
      <c r="FNZ47" s="7"/>
      <c r="FOA47" s="7"/>
      <c r="FOB47" s="7"/>
      <c r="FOC47" s="7"/>
      <c r="FOD47" s="7"/>
      <c r="FOE47" s="7"/>
      <c r="FOF47" s="7"/>
      <c r="FOG47" s="7"/>
      <c r="FOH47" s="7"/>
      <c r="FOI47" s="7"/>
      <c r="FOJ47" s="7"/>
      <c r="FOK47" s="7"/>
      <c r="FOL47" s="7"/>
      <c r="FOM47" s="7"/>
      <c r="FON47" s="7"/>
      <c r="FOO47" s="7"/>
      <c r="FOP47" s="7"/>
      <c r="FOQ47" s="7"/>
      <c r="FOR47" s="7"/>
      <c r="FOS47" s="7"/>
      <c r="FOT47" s="7"/>
      <c r="FOU47" s="7"/>
      <c r="FOV47" s="7"/>
      <c r="FOW47" s="7"/>
      <c r="FOX47" s="7"/>
      <c r="FOY47" s="7"/>
      <c r="FOZ47" s="7"/>
      <c r="FPA47" s="7"/>
      <c r="FPB47" s="7"/>
      <c r="FPC47" s="7"/>
      <c r="FPD47" s="7"/>
      <c r="FPE47" s="7"/>
      <c r="FPF47" s="7"/>
      <c r="FPG47" s="7"/>
      <c r="FPH47" s="7"/>
      <c r="FPI47" s="7"/>
      <c r="FPJ47" s="7"/>
      <c r="FPK47" s="7"/>
      <c r="FPL47" s="7"/>
      <c r="FPM47" s="7"/>
      <c r="FPN47" s="7"/>
      <c r="FPO47" s="7"/>
      <c r="FPP47" s="7"/>
      <c r="FPQ47" s="7"/>
      <c r="FPR47" s="7"/>
      <c r="FPS47" s="7"/>
      <c r="FPT47" s="7"/>
      <c r="FPU47" s="7"/>
      <c r="FPV47" s="7"/>
      <c r="FPW47" s="7"/>
      <c r="FPX47" s="7"/>
      <c r="FPY47" s="7"/>
      <c r="FPZ47" s="7"/>
      <c r="FQA47" s="7"/>
      <c r="FQB47" s="7"/>
      <c r="FQC47" s="7"/>
      <c r="FQD47" s="7"/>
      <c r="FQE47" s="7"/>
      <c r="FQF47" s="7"/>
      <c r="FQG47" s="7"/>
      <c r="FQH47" s="7"/>
      <c r="FQI47" s="7"/>
      <c r="FQJ47" s="7"/>
      <c r="FQK47" s="7"/>
      <c r="FQL47" s="7"/>
      <c r="FQM47" s="7"/>
      <c r="FQN47" s="7"/>
      <c r="FQO47" s="7"/>
      <c r="FQP47" s="7"/>
      <c r="FQQ47" s="7"/>
      <c r="FQR47" s="7"/>
      <c r="FQS47" s="7"/>
      <c r="FQT47" s="7"/>
      <c r="FQU47" s="7"/>
      <c r="FQV47" s="7"/>
      <c r="FQW47" s="7"/>
      <c r="FQX47" s="7"/>
      <c r="FQY47" s="7"/>
      <c r="FQZ47" s="7"/>
      <c r="FRA47" s="7"/>
      <c r="FRB47" s="7"/>
      <c r="FRC47" s="7"/>
      <c r="FRD47" s="7"/>
      <c r="FRE47" s="7"/>
      <c r="FRF47" s="7"/>
      <c r="FRG47" s="7"/>
      <c r="FRH47" s="7"/>
      <c r="FRI47" s="7"/>
      <c r="FRJ47" s="7"/>
      <c r="FRK47" s="7"/>
      <c r="FRL47" s="7"/>
      <c r="FRM47" s="7"/>
      <c r="FRN47" s="7"/>
      <c r="FRO47" s="7"/>
      <c r="FRP47" s="7"/>
      <c r="FRQ47" s="7"/>
      <c r="FRR47" s="7"/>
      <c r="FRS47" s="7"/>
      <c r="FRT47" s="7"/>
      <c r="FRU47" s="7"/>
      <c r="FRV47" s="7"/>
      <c r="FRW47" s="7"/>
      <c r="FRX47" s="7"/>
      <c r="FRY47" s="7"/>
      <c r="FRZ47" s="7"/>
      <c r="FSA47" s="7"/>
      <c r="FSB47" s="7"/>
      <c r="FSC47" s="7"/>
      <c r="FSD47" s="7"/>
      <c r="FSE47" s="7"/>
      <c r="FSF47" s="7"/>
      <c r="FSG47" s="7"/>
      <c r="FSH47" s="7"/>
      <c r="FSI47" s="7"/>
      <c r="FSJ47" s="7"/>
      <c r="FSK47" s="7"/>
      <c r="FSL47" s="7"/>
      <c r="FSM47" s="7"/>
      <c r="FSN47" s="7"/>
      <c r="FSO47" s="7"/>
      <c r="FSP47" s="7"/>
      <c r="FSQ47" s="7"/>
      <c r="FSR47" s="7"/>
      <c r="FSS47" s="7"/>
      <c r="FST47" s="7"/>
      <c r="FSU47" s="7"/>
      <c r="FSV47" s="7"/>
      <c r="FSW47" s="7"/>
      <c r="FSX47" s="7"/>
      <c r="FSY47" s="7"/>
      <c r="FSZ47" s="7"/>
      <c r="FTA47" s="7"/>
      <c r="FTB47" s="7"/>
      <c r="FTC47" s="7"/>
      <c r="FTD47" s="7"/>
      <c r="FTE47" s="7"/>
      <c r="FTF47" s="7"/>
      <c r="FTG47" s="7"/>
      <c r="FTH47" s="7"/>
      <c r="FTI47" s="7"/>
      <c r="FTJ47" s="7"/>
      <c r="FTK47" s="7"/>
      <c r="FTL47" s="7"/>
      <c r="FTM47" s="7"/>
      <c r="FTN47" s="7"/>
      <c r="FTO47" s="7"/>
      <c r="FTP47" s="7"/>
      <c r="FTQ47" s="7"/>
      <c r="FTR47" s="7"/>
      <c r="FTS47" s="7"/>
      <c r="FTT47" s="7"/>
      <c r="FTU47" s="7"/>
      <c r="FTV47" s="7"/>
      <c r="FTW47" s="7"/>
      <c r="FTX47" s="7"/>
      <c r="FTY47" s="7"/>
      <c r="FTZ47" s="7"/>
      <c r="FUA47" s="7"/>
      <c r="FUB47" s="7"/>
      <c r="FUC47" s="7"/>
      <c r="FUD47" s="7"/>
      <c r="FUE47" s="7"/>
      <c r="FUF47" s="7"/>
      <c r="FUG47" s="7"/>
      <c r="FUH47" s="7"/>
      <c r="FUI47" s="7"/>
      <c r="FUJ47" s="7"/>
      <c r="FUK47" s="7"/>
      <c r="FUL47" s="7"/>
      <c r="FUM47" s="7"/>
      <c r="FUN47" s="7"/>
      <c r="FUO47" s="7"/>
      <c r="FUP47" s="7"/>
      <c r="FUQ47" s="7"/>
      <c r="FUR47" s="7"/>
      <c r="FUS47" s="7"/>
      <c r="FUT47" s="7"/>
      <c r="FUU47" s="7"/>
      <c r="FUV47" s="7"/>
      <c r="FUW47" s="7"/>
      <c r="FUX47" s="7"/>
      <c r="FUY47" s="7"/>
      <c r="FUZ47" s="7"/>
      <c r="FVB47" s="7"/>
      <c r="FVC47" s="7"/>
      <c r="FVD47" s="7"/>
      <c r="FVE47" s="7"/>
      <c r="FVF47" s="7"/>
      <c r="FVG47" s="7"/>
      <c r="FVH47" s="7"/>
      <c r="FVI47" s="7"/>
      <c r="FVJ47" s="7"/>
      <c r="FVK47" s="7"/>
      <c r="FVL47" s="7"/>
      <c r="FVM47" s="7"/>
      <c r="FVN47" s="7"/>
      <c r="FVO47" s="7"/>
      <c r="FVP47" s="7"/>
      <c r="FVQ47" s="7"/>
      <c r="FVR47" s="7"/>
      <c r="FVS47" s="7"/>
      <c r="FVT47" s="7"/>
      <c r="FVU47" s="7"/>
      <c r="FVV47" s="7"/>
      <c r="FVW47" s="7"/>
      <c r="FVX47" s="7"/>
      <c r="FVY47" s="7"/>
      <c r="FVZ47" s="7"/>
      <c r="FWA47" s="7"/>
      <c r="FWB47" s="7"/>
      <c r="FWC47" s="7"/>
      <c r="FWD47" s="7"/>
      <c r="FWE47" s="7"/>
      <c r="FWF47" s="7"/>
      <c r="FWG47" s="7"/>
      <c r="FWH47" s="7"/>
      <c r="FWI47" s="7"/>
      <c r="FWJ47" s="7"/>
      <c r="FWK47" s="7"/>
      <c r="FWL47" s="7"/>
      <c r="FWM47" s="7"/>
      <c r="FWN47" s="7"/>
      <c r="FWO47" s="7"/>
      <c r="FWP47" s="7"/>
      <c r="FWQ47" s="7"/>
      <c r="FWR47" s="7"/>
      <c r="FWS47" s="7"/>
      <c r="FWT47" s="7"/>
      <c r="FWU47" s="7"/>
      <c r="FWV47" s="7"/>
      <c r="FWW47" s="7"/>
      <c r="FWX47" s="7"/>
      <c r="FWY47" s="7"/>
      <c r="FWZ47" s="7"/>
      <c r="FXA47" s="7"/>
      <c r="FXB47" s="7"/>
      <c r="FXC47" s="7"/>
      <c r="FXD47" s="7"/>
      <c r="FXE47" s="7"/>
      <c r="FXF47" s="7"/>
      <c r="FXG47" s="7"/>
      <c r="FXH47" s="7"/>
      <c r="FXI47" s="7"/>
      <c r="FXJ47" s="7"/>
      <c r="FXK47" s="7"/>
      <c r="FXL47" s="7"/>
      <c r="FXM47" s="7"/>
      <c r="FXN47" s="7"/>
      <c r="FXO47" s="7"/>
      <c r="FXP47" s="7"/>
      <c r="FXQ47" s="7"/>
      <c r="FXR47" s="7"/>
      <c r="FXS47" s="7"/>
      <c r="FXT47" s="7"/>
      <c r="FXU47" s="7"/>
      <c r="FXV47" s="7"/>
      <c r="FXW47" s="7"/>
      <c r="FXX47" s="7"/>
      <c r="FXY47" s="7"/>
      <c r="FXZ47" s="7"/>
      <c r="FYA47" s="7"/>
      <c r="FYB47" s="7"/>
      <c r="FYC47" s="7"/>
      <c r="FYD47" s="7"/>
      <c r="FYE47" s="7"/>
      <c r="FYF47" s="7"/>
      <c r="FYG47" s="7"/>
      <c r="FYH47" s="7"/>
      <c r="FYI47" s="7"/>
      <c r="FYJ47" s="7"/>
      <c r="FYK47" s="7"/>
      <c r="FYL47" s="7"/>
      <c r="FYM47" s="7"/>
      <c r="FYN47" s="7"/>
      <c r="FYO47" s="7"/>
      <c r="FYP47" s="7"/>
      <c r="FYQ47" s="7"/>
      <c r="FYR47" s="7"/>
      <c r="FYS47" s="7"/>
      <c r="FYT47" s="7"/>
      <c r="FYU47" s="7"/>
      <c r="FYV47" s="7"/>
      <c r="FYW47" s="7"/>
      <c r="FYX47" s="7"/>
      <c r="FYY47" s="7"/>
      <c r="FYZ47" s="7"/>
      <c r="FZA47" s="7"/>
      <c r="FZB47" s="7"/>
      <c r="FZC47" s="7"/>
      <c r="FZD47" s="7"/>
      <c r="FZE47" s="7"/>
      <c r="FZF47" s="7"/>
      <c r="FZG47" s="7"/>
      <c r="FZH47" s="7"/>
      <c r="FZI47" s="7"/>
      <c r="FZJ47" s="7"/>
      <c r="FZK47" s="7"/>
      <c r="FZL47" s="7"/>
      <c r="FZM47" s="7"/>
      <c r="FZN47" s="7"/>
      <c r="FZO47" s="7"/>
      <c r="FZP47" s="7"/>
      <c r="FZQ47" s="7"/>
      <c r="FZR47" s="7"/>
      <c r="FZS47" s="7"/>
      <c r="FZT47" s="7"/>
      <c r="FZU47" s="7"/>
      <c r="FZV47" s="7"/>
      <c r="FZW47" s="7"/>
      <c r="FZX47" s="7"/>
      <c r="FZY47" s="7"/>
      <c r="FZZ47" s="7"/>
      <c r="GAA47" s="7"/>
      <c r="GAB47" s="7"/>
      <c r="GAC47" s="7"/>
      <c r="GAD47" s="7"/>
      <c r="GAE47" s="7"/>
      <c r="GAF47" s="7"/>
      <c r="GAG47" s="7"/>
      <c r="GAH47" s="7"/>
      <c r="GAI47" s="7"/>
      <c r="GAJ47" s="7"/>
      <c r="GAK47" s="7"/>
      <c r="GAL47" s="7"/>
      <c r="GAM47" s="7"/>
      <c r="GAN47" s="7"/>
      <c r="GAO47" s="7"/>
      <c r="GAP47" s="7"/>
      <c r="GAQ47" s="7"/>
      <c r="GAR47" s="7"/>
      <c r="GAS47" s="7"/>
      <c r="GAT47" s="7"/>
      <c r="GAU47" s="7"/>
      <c r="GAV47" s="7"/>
      <c r="GAW47" s="7"/>
      <c r="GAX47" s="7"/>
      <c r="GAY47" s="7"/>
      <c r="GAZ47" s="7"/>
      <c r="GBA47" s="7"/>
      <c r="GBB47" s="7"/>
      <c r="GBC47" s="7"/>
      <c r="GBD47" s="7"/>
      <c r="GBE47" s="7"/>
      <c r="GBF47" s="7"/>
      <c r="GBG47" s="7"/>
      <c r="GBH47" s="7"/>
      <c r="GBI47" s="7"/>
      <c r="GBJ47" s="7"/>
      <c r="GBK47" s="7"/>
      <c r="GBL47" s="7"/>
      <c r="GBM47" s="7"/>
      <c r="GBN47" s="7"/>
      <c r="GBO47" s="7"/>
      <c r="GBP47" s="7"/>
      <c r="GBQ47" s="7"/>
      <c r="GBR47" s="7"/>
      <c r="GBS47" s="7"/>
      <c r="GBT47" s="7"/>
      <c r="GBU47" s="7"/>
      <c r="GBV47" s="7"/>
      <c r="GBW47" s="7"/>
      <c r="GBX47" s="7"/>
      <c r="GBY47" s="7"/>
      <c r="GBZ47" s="7"/>
      <c r="GCA47" s="7"/>
      <c r="GCB47" s="7"/>
      <c r="GCC47" s="7"/>
      <c r="GCD47" s="7"/>
      <c r="GCE47" s="7"/>
      <c r="GCF47" s="7"/>
      <c r="GCG47" s="7"/>
      <c r="GCH47" s="7"/>
      <c r="GCI47" s="7"/>
      <c r="GCJ47" s="7"/>
      <c r="GCK47" s="7"/>
      <c r="GCL47" s="7"/>
      <c r="GCM47" s="7"/>
      <c r="GCN47" s="7"/>
      <c r="GCO47" s="7"/>
      <c r="GCP47" s="7"/>
      <c r="GCQ47" s="7"/>
      <c r="GCR47" s="7"/>
      <c r="GCS47" s="7"/>
      <c r="GCT47" s="7"/>
      <c r="GCU47" s="7"/>
      <c r="GCV47" s="7"/>
      <c r="GCW47" s="7"/>
      <c r="GCX47" s="7"/>
      <c r="GCY47" s="7"/>
      <c r="GCZ47" s="7"/>
      <c r="GDA47" s="7"/>
      <c r="GDB47" s="7"/>
      <c r="GDC47" s="7"/>
      <c r="GDD47" s="7"/>
      <c r="GDE47" s="7"/>
      <c r="GDF47" s="7"/>
      <c r="GDG47" s="7"/>
      <c r="GDH47" s="7"/>
      <c r="GDI47" s="7"/>
      <c r="GDJ47" s="7"/>
      <c r="GDK47" s="7"/>
      <c r="GDL47" s="7"/>
      <c r="GDM47" s="7"/>
      <c r="GDN47" s="7"/>
      <c r="GDO47" s="7"/>
      <c r="GDP47" s="7"/>
      <c r="GDQ47" s="7"/>
      <c r="GDR47" s="7"/>
      <c r="GDS47" s="7"/>
      <c r="GDT47" s="7"/>
      <c r="GDU47" s="7"/>
      <c r="GDV47" s="7"/>
      <c r="GDW47" s="7"/>
      <c r="GDX47" s="7"/>
      <c r="GDY47" s="7"/>
      <c r="GDZ47" s="7"/>
      <c r="GEA47" s="7"/>
      <c r="GEB47" s="7"/>
      <c r="GEC47" s="7"/>
      <c r="GED47" s="7"/>
      <c r="GEE47" s="7"/>
      <c r="GEF47" s="7"/>
      <c r="GEG47" s="7"/>
      <c r="GEH47" s="7"/>
      <c r="GEI47" s="7"/>
      <c r="GEJ47" s="7"/>
      <c r="GEK47" s="7"/>
      <c r="GEL47" s="7"/>
      <c r="GEM47" s="7"/>
      <c r="GEN47" s="7"/>
      <c r="GEO47" s="7"/>
      <c r="GEP47" s="7"/>
      <c r="GEQ47" s="7"/>
      <c r="GER47" s="7"/>
      <c r="GES47" s="7"/>
      <c r="GET47" s="7"/>
      <c r="GEU47" s="7"/>
      <c r="GEV47" s="7"/>
      <c r="GEX47" s="7"/>
      <c r="GEY47" s="7"/>
      <c r="GEZ47" s="7"/>
      <c r="GFA47" s="7"/>
      <c r="GFB47" s="7"/>
      <c r="GFC47" s="7"/>
      <c r="GFD47" s="7"/>
      <c r="GFE47" s="7"/>
      <c r="GFF47" s="7"/>
      <c r="GFG47" s="7"/>
      <c r="GFH47" s="7"/>
      <c r="GFI47" s="7"/>
      <c r="GFJ47" s="7"/>
      <c r="GFK47" s="7"/>
      <c r="GFL47" s="7"/>
      <c r="GFM47" s="7"/>
      <c r="GFN47" s="7"/>
      <c r="GFO47" s="7"/>
      <c r="GFP47" s="7"/>
      <c r="GFQ47" s="7"/>
      <c r="GFR47" s="7"/>
      <c r="GFS47" s="7"/>
      <c r="GFT47" s="7"/>
      <c r="GFU47" s="7"/>
      <c r="GFV47" s="7"/>
      <c r="GFW47" s="7"/>
      <c r="GFX47" s="7"/>
      <c r="GFY47" s="7"/>
      <c r="GFZ47" s="7"/>
      <c r="GGA47" s="7"/>
      <c r="GGB47" s="7"/>
      <c r="GGC47" s="7"/>
      <c r="GGD47" s="7"/>
      <c r="GGE47" s="7"/>
      <c r="GGF47" s="7"/>
      <c r="GGG47" s="7"/>
      <c r="GGH47" s="7"/>
      <c r="GGI47" s="7"/>
      <c r="GGJ47" s="7"/>
      <c r="GGK47" s="7"/>
      <c r="GGL47" s="7"/>
      <c r="GGM47" s="7"/>
      <c r="GGN47" s="7"/>
      <c r="GGO47" s="7"/>
      <c r="GGP47" s="7"/>
      <c r="GGQ47" s="7"/>
      <c r="GGR47" s="7"/>
      <c r="GGS47" s="7"/>
      <c r="GGT47" s="7"/>
      <c r="GGU47" s="7"/>
      <c r="GGV47" s="7"/>
      <c r="GGW47" s="7"/>
      <c r="GGX47" s="7"/>
      <c r="GGY47" s="7"/>
      <c r="GGZ47" s="7"/>
      <c r="GHA47" s="7"/>
      <c r="GHB47" s="7"/>
      <c r="GHC47" s="7"/>
      <c r="GHD47" s="7"/>
      <c r="GHE47" s="7"/>
      <c r="GHF47" s="7"/>
      <c r="GHG47" s="7"/>
      <c r="GHH47" s="7"/>
      <c r="GHI47" s="7"/>
      <c r="GHJ47" s="7"/>
      <c r="GHK47" s="7"/>
      <c r="GHL47" s="7"/>
      <c r="GHM47" s="7"/>
      <c r="GHN47" s="7"/>
      <c r="GHO47" s="7"/>
      <c r="GHP47" s="7"/>
      <c r="GHQ47" s="7"/>
      <c r="GHR47" s="7"/>
      <c r="GHS47" s="7"/>
      <c r="GHT47" s="7"/>
      <c r="GHU47" s="7"/>
      <c r="GHV47" s="7"/>
      <c r="GHW47" s="7"/>
      <c r="GHX47" s="7"/>
      <c r="GHY47" s="7"/>
      <c r="GHZ47" s="7"/>
      <c r="GIA47" s="7"/>
      <c r="GIB47" s="7"/>
      <c r="GIC47" s="7"/>
      <c r="GID47" s="7"/>
      <c r="GIE47" s="7"/>
      <c r="GIF47" s="7"/>
      <c r="GIG47" s="7"/>
      <c r="GIH47" s="7"/>
      <c r="GII47" s="7"/>
      <c r="GIJ47" s="7"/>
      <c r="GIK47" s="7"/>
      <c r="GIL47" s="7"/>
      <c r="GIM47" s="7"/>
      <c r="GIN47" s="7"/>
      <c r="GIO47" s="7"/>
      <c r="GIP47" s="7"/>
      <c r="GIQ47" s="7"/>
      <c r="GIR47" s="7"/>
      <c r="GIS47" s="7"/>
      <c r="GIT47" s="7"/>
      <c r="GIU47" s="7"/>
      <c r="GIV47" s="7"/>
      <c r="GIW47" s="7"/>
      <c r="GIX47" s="7"/>
      <c r="GIY47" s="7"/>
      <c r="GIZ47" s="7"/>
      <c r="GJA47" s="7"/>
      <c r="GJB47" s="7"/>
      <c r="GJC47" s="7"/>
      <c r="GJD47" s="7"/>
      <c r="GJE47" s="7"/>
      <c r="GJF47" s="7"/>
      <c r="GJG47" s="7"/>
      <c r="GJH47" s="7"/>
      <c r="GJI47" s="7"/>
      <c r="GJJ47" s="7"/>
      <c r="GJK47" s="7"/>
      <c r="GJL47" s="7"/>
      <c r="GJM47" s="7"/>
      <c r="GJN47" s="7"/>
      <c r="GJO47" s="7"/>
      <c r="GJP47" s="7"/>
      <c r="GJQ47" s="7"/>
      <c r="GJR47" s="7"/>
      <c r="GJS47" s="7"/>
      <c r="GJT47" s="7"/>
      <c r="GJU47" s="7"/>
      <c r="GJV47" s="7"/>
      <c r="GJW47" s="7"/>
      <c r="GJX47" s="7"/>
      <c r="GJY47" s="7"/>
      <c r="GJZ47" s="7"/>
      <c r="GKA47" s="7"/>
      <c r="GKB47" s="7"/>
      <c r="GKC47" s="7"/>
      <c r="GKD47" s="7"/>
      <c r="GKE47" s="7"/>
      <c r="GKF47" s="7"/>
      <c r="GKG47" s="7"/>
      <c r="GKH47" s="7"/>
      <c r="GKI47" s="7"/>
      <c r="GKJ47" s="7"/>
      <c r="GKK47" s="7"/>
      <c r="GKL47" s="7"/>
      <c r="GKM47" s="7"/>
      <c r="GKN47" s="7"/>
      <c r="GKO47" s="7"/>
      <c r="GKP47" s="7"/>
      <c r="GKQ47" s="7"/>
      <c r="GKR47" s="7"/>
      <c r="GKS47" s="7"/>
      <c r="GKT47" s="7"/>
      <c r="GKU47" s="7"/>
      <c r="GKV47" s="7"/>
      <c r="GKW47" s="7"/>
      <c r="GKX47" s="7"/>
      <c r="GKY47" s="7"/>
      <c r="GKZ47" s="7"/>
      <c r="GLA47" s="7"/>
      <c r="GLB47" s="7"/>
      <c r="GLC47" s="7"/>
      <c r="GLD47" s="7"/>
      <c r="GLE47" s="7"/>
      <c r="GLF47" s="7"/>
      <c r="GLG47" s="7"/>
      <c r="GLH47" s="7"/>
      <c r="GLI47" s="7"/>
      <c r="GLJ47" s="7"/>
      <c r="GLK47" s="7"/>
      <c r="GLL47" s="7"/>
      <c r="GLM47" s="7"/>
      <c r="GLN47" s="7"/>
      <c r="GLO47" s="7"/>
      <c r="GLP47" s="7"/>
      <c r="GLQ47" s="7"/>
      <c r="GLR47" s="7"/>
      <c r="GLS47" s="7"/>
      <c r="GLT47" s="7"/>
      <c r="GLU47" s="7"/>
      <c r="GLV47" s="7"/>
      <c r="GLW47" s="7"/>
      <c r="GLX47" s="7"/>
      <c r="GLY47" s="7"/>
      <c r="GLZ47" s="7"/>
      <c r="GMA47" s="7"/>
      <c r="GMB47" s="7"/>
      <c r="GMC47" s="7"/>
      <c r="GMD47" s="7"/>
      <c r="GME47" s="7"/>
      <c r="GMF47" s="7"/>
      <c r="GMG47" s="7"/>
      <c r="GMH47" s="7"/>
      <c r="GMI47" s="7"/>
      <c r="GMJ47" s="7"/>
      <c r="GMK47" s="7"/>
      <c r="GML47" s="7"/>
      <c r="GMM47" s="7"/>
      <c r="GMN47" s="7"/>
      <c r="GMO47" s="7"/>
      <c r="GMP47" s="7"/>
      <c r="GMQ47" s="7"/>
      <c r="GMR47" s="7"/>
      <c r="GMS47" s="7"/>
      <c r="GMT47" s="7"/>
      <c r="GMU47" s="7"/>
      <c r="GMV47" s="7"/>
      <c r="GMW47" s="7"/>
      <c r="GMX47" s="7"/>
      <c r="GMY47" s="7"/>
      <c r="GMZ47" s="7"/>
      <c r="GNA47" s="7"/>
      <c r="GNB47" s="7"/>
      <c r="GNC47" s="7"/>
      <c r="GND47" s="7"/>
      <c r="GNE47" s="7"/>
      <c r="GNF47" s="7"/>
      <c r="GNG47" s="7"/>
      <c r="GNH47" s="7"/>
      <c r="GNI47" s="7"/>
      <c r="GNJ47" s="7"/>
      <c r="GNK47" s="7"/>
      <c r="GNL47" s="7"/>
      <c r="GNM47" s="7"/>
      <c r="GNN47" s="7"/>
      <c r="GNO47" s="7"/>
      <c r="GNP47" s="7"/>
      <c r="GNQ47" s="7"/>
      <c r="GNR47" s="7"/>
      <c r="GNS47" s="7"/>
      <c r="GNT47" s="7"/>
      <c r="GNU47" s="7"/>
      <c r="GNV47" s="7"/>
      <c r="GNW47" s="7"/>
      <c r="GNX47" s="7"/>
      <c r="GNY47" s="7"/>
      <c r="GNZ47" s="7"/>
      <c r="GOA47" s="7"/>
      <c r="GOB47" s="7"/>
      <c r="GOC47" s="7"/>
      <c r="GOD47" s="7"/>
      <c r="GOE47" s="7"/>
      <c r="GOF47" s="7"/>
      <c r="GOG47" s="7"/>
      <c r="GOH47" s="7"/>
      <c r="GOI47" s="7"/>
      <c r="GOJ47" s="7"/>
      <c r="GOK47" s="7"/>
      <c r="GOL47" s="7"/>
      <c r="GOM47" s="7"/>
      <c r="GON47" s="7"/>
      <c r="GOO47" s="7"/>
      <c r="GOP47" s="7"/>
      <c r="GOQ47" s="7"/>
      <c r="GOR47" s="7"/>
      <c r="GOT47" s="7"/>
      <c r="GOU47" s="7"/>
      <c r="GOV47" s="7"/>
      <c r="GOW47" s="7"/>
      <c r="GOX47" s="7"/>
      <c r="GOY47" s="7"/>
      <c r="GOZ47" s="7"/>
      <c r="GPA47" s="7"/>
      <c r="GPB47" s="7"/>
      <c r="GPC47" s="7"/>
      <c r="GPD47" s="7"/>
      <c r="GPE47" s="7"/>
      <c r="GPF47" s="7"/>
      <c r="GPG47" s="7"/>
      <c r="GPH47" s="7"/>
      <c r="GPI47" s="7"/>
      <c r="GPJ47" s="7"/>
      <c r="GPK47" s="7"/>
      <c r="GPL47" s="7"/>
      <c r="GPM47" s="7"/>
      <c r="GPN47" s="7"/>
      <c r="GPO47" s="7"/>
      <c r="GPP47" s="7"/>
      <c r="GPQ47" s="7"/>
      <c r="GPR47" s="7"/>
      <c r="GPS47" s="7"/>
      <c r="GPT47" s="7"/>
      <c r="GPU47" s="7"/>
      <c r="GPV47" s="7"/>
      <c r="GPW47" s="7"/>
      <c r="GPX47" s="7"/>
      <c r="GPY47" s="7"/>
      <c r="GPZ47" s="7"/>
      <c r="GQA47" s="7"/>
      <c r="GQB47" s="7"/>
      <c r="GQC47" s="7"/>
      <c r="GQD47" s="7"/>
      <c r="GQE47" s="7"/>
      <c r="GQF47" s="7"/>
      <c r="GQG47" s="7"/>
      <c r="GQH47" s="7"/>
      <c r="GQI47" s="7"/>
      <c r="GQJ47" s="7"/>
      <c r="GQK47" s="7"/>
      <c r="GQL47" s="7"/>
      <c r="GQM47" s="7"/>
      <c r="GQN47" s="7"/>
      <c r="GQO47" s="7"/>
      <c r="GQP47" s="7"/>
      <c r="GQQ47" s="7"/>
      <c r="GQR47" s="7"/>
      <c r="GQS47" s="7"/>
      <c r="GQT47" s="7"/>
      <c r="GQU47" s="7"/>
      <c r="GQV47" s="7"/>
      <c r="GQW47" s="7"/>
      <c r="GQX47" s="7"/>
      <c r="GQY47" s="7"/>
      <c r="GQZ47" s="7"/>
      <c r="GRA47" s="7"/>
      <c r="GRB47" s="7"/>
      <c r="GRC47" s="7"/>
      <c r="GRD47" s="7"/>
      <c r="GRE47" s="7"/>
      <c r="GRF47" s="7"/>
      <c r="GRG47" s="7"/>
      <c r="GRH47" s="7"/>
      <c r="GRI47" s="7"/>
      <c r="GRJ47" s="7"/>
      <c r="GRK47" s="7"/>
      <c r="GRL47" s="7"/>
      <c r="GRM47" s="7"/>
      <c r="GRN47" s="7"/>
      <c r="GRO47" s="7"/>
      <c r="GRP47" s="7"/>
      <c r="GRQ47" s="7"/>
      <c r="GRR47" s="7"/>
      <c r="GRS47" s="7"/>
      <c r="GRT47" s="7"/>
      <c r="GRU47" s="7"/>
      <c r="GRV47" s="7"/>
      <c r="GRW47" s="7"/>
      <c r="GRX47" s="7"/>
      <c r="GRY47" s="7"/>
      <c r="GRZ47" s="7"/>
      <c r="GSA47" s="7"/>
      <c r="GSB47" s="7"/>
      <c r="GSC47" s="7"/>
      <c r="GSD47" s="7"/>
      <c r="GSE47" s="7"/>
      <c r="GSF47" s="7"/>
      <c r="GSG47" s="7"/>
      <c r="GSH47" s="7"/>
      <c r="GSI47" s="7"/>
      <c r="GSJ47" s="7"/>
      <c r="GSK47" s="7"/>
      <c r="GSL47" s="7"/>
      <c r="GSM47" s="7"/>
      <c r="GSN47" s="7"/>
      <c r="GSO47" s="7"/>
      <c r="GSP47" s="7"/>
      <c r="GSQ47" s="7"/>
      <c r="GSR47" s="7"/>
      <c r="GSS47" s="7"/>
      <c r="GST47" s="7"/>
      <c r="GSU47" s="7"/>
      <c r="GSV47" s="7"/>
      <c r="GSW47" s="7"/>
      <c r="GSX47" s="7"/>
      <c r="GSY47" s="7"/>
      <c r="GSZ47" s="7"/>
      <c r="GTA47" s="7"/>
      <c r="GTB47" s="7"/>
      <c r="GTC47" s="7"/>
      <c r="GTD47" s="7"/>
      <c r="GTE47" s="7"/>
      <c r="GTF47" s="7"/>
      <c r="GTG47" s="7"/>
      <c r="GTH47" s="7"/>
      <c r="GTI47" s="7"/>
      <c r="GTJ47" s="7"/>
      <c r="GTK47" s="7"/>
      <c r="GTL47" s="7"/>
      <c r="GTM47" s="7"/>
      <c r="GTN47" s="7"/>
      <c r="GTO47" s="7"/>
      <c r="GTP47" s="7"/>
      <c r="GTQ47" s="7"/>
      <c r="GTR47" s="7"/>
      <c r="GTS47" s="7"/>
      <c r="GTT47" s="7"/>
      <c r="GTU47" s="7"/>
      <c r="GTV47" s="7"/>
      <c r="GTW47" s="7"/>
      <c r="GTX47" s="7"/>
      <c r="GTY47" s="7"/>
      <c r="GTZ47" s="7"/>
      <c r="GUA47" s="7"/>
      <c r="GUB47" s="7"/>
      <c r="GUC47" s="7"/>
      <c r="GUD47" s="7"/>
      <c r="GUE47" s="7"/>
      <c r="GUF47" s="7"/>
      <c r="GUG47" s="7"/>
      <c r="GUH47" s="7"/>
      <c r="GUI47" s="7"/>
      <c r="GUJ47" s="7"/>
      <c r="GUK47" s="7"/>
      <c r="GUL47" s="7"/>
      <c r="GUM47" s="7"/>
      <c r="GUN47" s="7"/>
      <c r="GUO47" s="7"/>
      <c r="GUP47" s="7"/>
      <c r="GUQ47" s="7"/>
      <c r="GUR47" s="7"/>
      <c r="GUS47" s="7"/>
      <c r="GUT47" s="7"/>
      <c r="GUU47" s="7"/>
      <c r="GUV47" s="7"/>
      <c r="GUW47" s="7"/>
      <c r="GUX47" s="7"/>
      <c r="GUY47" s="7"/>
      <c r="GUZ47" s="7"/>
      <c r="GVA47" s="7"/>
      <c r="GVB47" s="7"/>
      <c r="GVC47" s="7"/>
      <c r="GVD47" s="7"/>
      <c r="GVE47" s="7"/>
      <c r="GVF47" s="7"/>
      <c r="GVG47" s="7"/>
      <c r="GVH47" s="7"/>
      <c r="GVI47" s="7"/>
      <c r="GVJ47" s="7"/>
      <c r="GVK47" s="7"/>
      <c r="GVL47" s="7"/>
      <c r="GVM47" s="7"/>
      <c r="GVN47" s="7"/>
      <c r="GVO47" s="7"/>
      <c r="GVP47" s="7"/>
      <c r="GVQ47" s="7"/>
      <c r="GVR47" s="7"/>
      <c r="GVS47" s="7"/>
      <c r="GVT47" s="7"/>
      <c r="GVU47" s="7"/>
      <c r="GVV47" s="7"/>
      <c r="GVW47" s="7"/>
      <c r="GVX47" s="7"/>
      <c r="GVY47" s="7"/>
      <c r="GVZ47" s="7"/>
      <c r="GWA47" s="7"/>
      <c r="GWB47" s="7"/>
      <c r="GWC47" s="7"/>
      <c r="GWD47" s="7"/>
      <c r="GWE47" s="7"/>
      <c r="GWF47" s="7"/>
      <c r="GWG47" s="7"/>
      <c r="GWH47" s="7"/>
      <c r="GWI47" s="7"/>
      <c r="GWJ47" s="7"/>
      <c r="GWK47" s="7"/>
      <c r="GWL47" s="7"/>
      <c r="GWM47" s="7"/>
      <c r="GWN47" s="7"/>
      <c r="GWO47" s="7"/>
      <c r="GWP47" s="7"/>
      <c r="GWQ47" s="7"/>
      <c r="GWR47" s="7"/>
      <c r="GWS47" s="7"/>
      <c r="GWT47" s="7"/>
      <c r="GWU47" s="7"/>
      <c r="GWV47" s="7"/>
      <c r="GWW47" s="7"/>
      <c r="GWX47" s="7"/>
      <c r="GWY47" s="7"/>
      <c r="GWZ47" s="7"/>
      <c r="GXA47" s="7"/>
      <c r="GXB47" s="7"/>
      <c r="GXC47" s="7"/>
      <c r="GXD47" s="7"/>
      <c r="GXE47" s="7"/>
      <c r="GXF47" s="7"/>
      <c r="GXG47" s="7"/>
      <c r="GXH47" s="7"/>
      <c r="GXI47" s="7"/>
      <c r="GXJ47" s="7"/>
      <c r="GXK47" s="7"/>
      <c r="GXL47" s="7"/>
      <c r="GXM47" s="7"/>
      <c r="GXN47" s="7"/>
      <c r="GXO47" s="7"/>
      <c r="GXP47" s="7"/>
      <c r="GXQ47" s="7"/>
      <c r="GXR47" s="7"/>
      <c r="GXS47" s="7"/>
      <c r="GXT47" s="7"/>
      <c r="GXU47" s="7"/>
      <c r="GXV47" s="7"/>
      <c r="GXW47" s="7"/>
      <c r="GXX47" s="7"/>
      <c r="GXY47" s="7"/>
      <c r="GXZ47" s="7"/>
      <c r="GYA47" s="7"/>
      <c r="GYB47" s="7"/>
      <c r="GYC47" s="7"/>
      <c r="GYD47" s="7"/>
      <c r="GYE47" s="7"/>
      <c r="GYF47" s="7"/>
      <c r="GYG47" s="7"/>
      <c r="GYH47" s="7"/>
      <c r="GYI47" s="7"/>
      <c r="GYJ47" s="7"/>
      <c r="GYK47" s="7"/>
      <c r="GYL47" s="7"/>
      <c r="GYM47" s="7"/>
      <c r="GYN47" s="7"/>
      <c r="GYP47" s="7"/>
      <c r="GYQ47" s="7"/>
      <c r="GYR47" s="7"/>
      <c r="GYS47" s="7"/>
      <c r="GYT47" s="7"/>
      <c r="GYU47" s="7"/>
      <c r="GYV47" s="7"/>
      <c r="GYW47" s="7"/>
      <c r="GYX47" s="7"/>
      <c r="GYY47" s="7"/>
      <c r="GYZ47" s="7"/>
      <c r="GZA47" s="7"/>
      <c r="GZB47" s="7"/>
      <c r="GZC47" s="7"/>
      <c r="GZD47" s="7"/>
      <c r="GZE47" s="7"/>
      <c r="GZF47" s="7"/>
      <c r="GZG47" s="7"/>
      <c r="GZH47" s="7"/>
      <c r="GZI47" s="7"/>
      <c r="GZJ47" s="7"/>
      <c r="GZK47" s="7"/>
      <c r="GZL47" s="7"/>
      <c r="GZM47" s="7"/>
      <c r="GZN47" s="7"/>
      <c r="GZO47" s="7"/>
      <c r="GZP47" s="7"/>
      <c r="GZQ47" s="7"/>
      <c r="GZR47" s="7"/>
      <c r="GZS47" s="7"/>
      <c r="GZT47" s="7"/>
      <c r="GZU47" s="7"/>
      <c r="GZV47" s="7"/>
      <c r="GZW47" s="7"/>
      <c r="GZX47" s="7"/>
      <c r="GZY47" s="7"/>
      <c r="GZZ47" s="7"/>
      <c r="HAA47" s="7"/>
      <c r="HAB47" s="7"/>
      <c r="HAC47" s="7"/>
      <c r="HAD47" s="7"/>
      <c r="HAE47" s="7"/>
      <c r="HAF47" s="7"/>
      <c r="HAG47" s="7"/>
      <c r="HAH47" s="7"/>
      <c r="HAI47" s="7"/>
      <c r="HAJ47" s="7"/>
      <c r="HAK47" s="7"/>
      <c r="HAL47" s="7"/>
      <c r="HAM47" s="7"/>
      <c r="HAN47" s="7"/>
      <c r="HAO47" s="7"/>
      <c r="HAP47" s="7"/>
      <c r="HAQ47" s="7"/>
      <c r="HAR47" s="7"/>
      <c r="HAS47" s="7"/>
      <c r="HAT47" s="7"/>
      <c r="HAU47" s="7"/>
      <c r="HAV47" s="7"/>
      <c r="HAW47" s="7"/>
      <c r="HAX47" s="7"/>
      <c r="HAY47" s="7"/>
      <c r="HAZ47" s="7"/>
      <c r="HBA47" s="7"/>
      <c r="HBB47" s="7"/>
      <c r="HBC47" s="7"/>
      <c r="HBD47" s="7"/>
      <c r="HBE47" s="7"/>
      <c r="HBF47" s="7"/>
      <c r="HBG47" s="7"/>
      <c r="HBH47" s="7"/>
      <c r="HBI47" s="7"/>
      <c r="HBJ47" s="7"/>
      <c r="HBK47" s="7"/>
      <c r="HBL47" s="7"/>
      <c r="HBM47" s="7"/>
      <c r="HBN47" s="7"/>
      <c r="HBO47" s="7"/>
      <c r="HBP47" s="7"/>
      <c r="HBQ47" s="7"/>
      <c r="HBR47" s="7"/>
      <c r="HBS47" s="7"/>
      <c r="HBT47" s="7"/>
      <c r="HBU47" s="7"/>
      <c r="HBV47" s="7"/>
      <c r="HBW47" s="7"/>
      <c r="HBX47" s="7"/>
      <c r="HBY47" s="7"/>
      <c r="HBZ47" s="7"/>
      <c r="HCA47" s="7"/>
      <c r="HCB47" s="7"/>
      <c r="HCC47" s="7"/>
      <c r="HCD47" s="7"/>
      <c r="HCE47" s="7"/>
      <c r="HCF47" s="7"/>
      <c r="HCG47" s="7"/>
      <c r="HCH47" s="7"/>
      <c r="HCI47" s="7"/>
      <c r="HCJ47" s="7"/>
      <c r="HCK47" s="7"/>
      <c r="HCL47" s="7"/>
      <c r="HCM47" s="7"/>
      <c r="HCN47" s="7"/>
      <c r="HCO47" s="7"/>
      <c r="HCP47" s="7"/>
      <c r="HCQ47" s="7"/>
      <c r="HCR47" s="7"/>
      <c r="HCS47" s="7"/>
      <c r="HCT47" s="7"/>
      <c r="HCU47" s="7"/>
      <c r="HCV47" s="7"/>
      <c r="HCW47" s="7"/>
      <c r="HCX47" s="7"/>
      <c r="HCY47" s="7"/>
      <c r="HCZ47" s="7"/>
      <c r="HDA47" s="7"/>
      <c r="HDB47" s="7"/>
      <c r="HDC47" s="7"/>
      <c r="HDD47" s="7"/>
      <c r="HDE47" s="7"/>
      <c r="HDF47" s="7"/>
      <c r="HDG47" s="7"/>
      <c r="HDH47" s="7"/>
      <c r="HDI47" s="7"/>
      <c r="HDJ47" s="7"/>
      <c r="HDK47" s="7"/>
      <c r="HDL47" s="7"/>
      <c r="HDM47" s="7"/>
      <c r="HDN47" s="7"/>
      <c r="HDO47" s="7"/>
      <c r="HDP47" s="7"/>
      <c r="HDQ47" s="7"/>
      <c r="HDR47" s="7"/>
      <c r="HDS47" s="7"/>
      <c r="HDT47" s="7"/>
      <c r="HDU47" s="7"/>
      <c r="HDV47" s="7"/>
      <c r="HDW47" s="7"/>
      <c r="HDX47" s="7"/>
      <c r="HDY47" s="7"/>
      <c r="HDZ47" s="7"/>
      <c r="HEA47" s="7"/>
      <c r="HEB47" s="7"/>
      <c r="HEC47" s="7"/>
      <c r="HED47" s="7"/>
      <c r="HEE47" s="7"/>
      <c r="HEF47" s="7"/>
      <c r="HEG47" s="7"/>
      <c r="HEH47" s="7"/>
      <c r="HEI47" s="7"/>
      <c r="HEJ47" s="7"/>
      <c r="HEK47" s="7"/>
      <c r="HEL47" s="7"/>
      <c r="HEM47" s="7"/>
      <c r="HEN47" s="7"/>
      <c r="HEO47" s="7"/>
      <c r="HEP47" s="7"/>
      <c r="HEQ47" s="7"/>
      <c r="HER47" s="7"/>
      <c r="HES47" s="7"/>
      <c r="HET47" s="7"/>
      <c r="HEU47" s="7"/>
      <c r="HEV47" s="7"/>
      <c r="HEW47" s="7"/>
      <c r="HEX47" s="7"/>
      <c r="HEY47" s="7"/>
      <c r="HEZ47" s="7"/>
      <c r="HFA47" s="7"/>
      <c r="HFB47" s="7"/>
      <c r="HFC47" s="7"/>
      <c r="HFD47" s="7"/>
      <c r="HFE47" s="7"/>
      <c r="HFF47" s="7"/>
      <c r="HFG47" s="7"/>
      <c r="HFH47" s="7"/>
      <c r="HFI47" s="7"/>
      <c r="HFJ47" s="7"/>
      <c r="HFK47" s="7"/>
      <c r="HFL47" s="7"/>
      <c r="HFM47" s="7"/>
      <c r="HFN47" s="7"/>
      <c r="HFO47" s="7"/>
      <c r="HFP47" s="7"/>
      <c r="HFQ47" s="7"/>
      <c r="HFR47" s="7"/>
      <c r="HFS47" s="7"/>
      <c r="HFT47" s="7"/>
      <c r="HFU47" s="7"/>
      <c r="HFV47" s="7"/>
      <c r="HFW47" s="7"/>
      <c r="HFX47" s="7"/>
      <c r="HFY47" s="7"/>
      <c r="HFZ47" s="7"/>
      <c r="HGA47" s="7"/>
      <c r="HGB47" s="7"/>
      <c r="HGC47" s="7"/>
      <c r="HGD47" s="7"/>
      <c r="HGE47" s="7"/>
      <c r="HGF47" s="7"/>
      <c r="HGG47" s="7"/>
      <c r="HGH47" s="7"/>
      <c r="HGI47" s="7"/>
      <c r="HGJ47" s="7"/>
      <c r="HGK47" s="7"/>
      <c r="HGL47" s="7"/>
      <c r="HGM47" s="7"/>
      <c r="HGN47" s="7"/>
      <c r="HGO47" s="7"/>
      <c r="HGP47" s="7"/>
      <c r="HGQ47" s="7"/>
      <c r="HGR47" s="7"/>
      <c r="HGS47" s="7"/>
      <c r="HGT47" s="7"/>
      <c r="HGU47" s="7"/>
      <c r="HGV47" s="7"/>
      <c r="HGW47" s="7"/>
      <c r="HGX47" s="7"/>
      <c r="HGY47" s="7"/>
      <c r="HGZ47" s="7"/>
      <c r="HHA47" s="7"/>
      <c r="HHB47" s="7"/>
      <c r="HHC47" s="7"/>
      <c r="HHD47" s="7"/>
      <c r="HHE47" s="7"/>
      <c r="HHF47" s="7"/>
      <c r="HHG47" s="7"/>
      <c r="HHH47" s="7"/>
      <c r="HHI47" s="7"/>
      <c r="HHJ47" s="7"/>
      <c r="HHK47" s="7"/>
      <c r="HHL47" s="7"/>
      <c r="HHM47" s="7"/>
      <c r="HHN47" s="7"/>
      <c r="HHO47" s="7"/>
      <c r="HHP47" s="7"/>
      <c r="HHQ47" s="7"/>
      <c r="HHR47" s="7"/>
      <c r="HHS47" s="7"/>
      <c r="HHT47" s="7"/>
      <c r="HHU47" s="7"/>
      <c r="HHV47" s="7"/>
      <c r="HHW47" s="7"/>
      <c r="HHX47" s="7"/>
      <c r="HHY47" s="7"/>
      <c r="HHZ47" s="7"/>
      <c r="HIA47" s="7"/>
      <c r="HIB47" s="7"/>
      <c r="HIC47" s="7"/>
      <c r="HID47" s="7"/>
      <c r="HIE47" s="7"/>
      <c r="HIF47" s="7"/>
      <c r="HIG47" s="7"/>
      <c r="HIH47" s="7"/>
      <c r="HII47" s="7"/>
      <c r="HIJ47" s="7"/>
      <c r="HIL47" s="7"/>
      <c r="HIM47" s="7"/>
      <c r="HIN47" s="7"/>
      <c r="HIO47" s="7"/>
      <c r="HIP47" s="7"/>
      <c r="HIQ47" s="7"/>
      <c r="HIR47" s="7"/>
      <c r="HIS47" s="7"/>
      <c r="HIT47" s="7"/>
      <c r="HIU47" s="7"/>
      <c r="HIV47" s="7"/>
      <c r="HIW47" s="7"/>
      <c r="HIX47" s="7"/>
      <c r="HIY47" s="7"/>
      <c r="HIZ47" s="7"/>
      <c r="HJA47" s="7"/>
      <c r="HJB47" s="7"/>
      <c r="HJC47" s="7"/>
      <c r="HJD47" s="7"/>
      <c r="HJE47" s="7"/>
      <c r="HJF47" s="7"/>
      <c r="HJG47" s="7"/>
      <c r="HJH47" s="7"/>
      <c r="HJI47" s="7"/>
      <c r="HJJ47" s="7"/>
      <c r="HJK47" s="7"/>
      <c r="HJL47" s="7"/>
      <c r="HJM47" s="7"/>
      <c r="HJN47" s="7"/>
      <c r="HJO47" s="7"/>
      <c r="HJP47" s="7"/>
      <c r="HJQ47" s="7"/>
      <c r="HJR47" s="7"/>
      <c r="HJS47" s="7"/>
      <c r="HJT47" s="7"/>
      <c r="HJU47" s="7"/>
      <c r="HJV47" s="7"/>
      <c r="HJW47" s="7"/>
      <c r="HJX47" s="7"/>
      <c r="HJY47" s="7"/>
      <c r="HJZ47" s="7"/>
      <c r="HKA47" s="7"/>
      <c r="HKB47" s="7"/>
      <c r="HKC47" s="7"/>
      <c r="HKD47" s="7"/>
      <c r="HKE47" s="7"/>
      <c r="HKF47" s="7"/>
      <c r="HKG47" s="7"/>
      <c r="HKH47" s="7"/>
      <c r="HKI47" s="7"/>
      <c r="HKJ47" s="7"/>
      <c r="HKK47" s="7"/>
      <c r="HKL47" s="7"/>
      <c r="HKM47" s="7"/>
      <c r="HKN47" s="7"/>
      <c r="HKO47" s="7"/>
      <c r="HKP47" s="7"/>
      <c r="HKQ47" s="7"/>
      <c r="HKR47" s="7"/>
      <c r="HKS47" s="7"/>
      <c r="HKT47" s="7"/>
      <c r="HKU47" s="7"/>
      <c r="HKV47" s="7"/>
      <c r="HKW47" s="7"/>
      <c r="HKX47" s="7"/>
      <c r="HKY47" s="7"/>
      <c r="HKZ47" s="7"/>
      <c r="HLA47" s="7"/>
      <c r="HLB47" s="7"/>
      <c r="HLC47" s="7"/>
      <c r="HLD47" s="7"/>
      <c r="HLE47" s="7"/>
      <c r="HLF47" s="7"/>
      <c r="HLG47" s="7"/>
      <c r="HLH47" s="7"/>
      <c r="HLI47" s="7"/>
      <c r="HLJ47" s="7"/>
      <c r="HLK47" s="7"/>
      <c r="HLL47" s="7"/>
      <c r="HLM47" s="7"/>
      <c r="HLN47" s="7"/>
      <c r="HLO47" s="7"/>
      <c r="HLP47" s="7"/>
      <c r="HLQ47" s="7"/>
      <c r="HLR47" s="7"/>
      <c r="HLS47" s="7"/>
      <c r="HLT47" s="7"/>
      <c r="HLU47" s="7"/>
      <c r="HLV47" s="7"/>
      <c r="HLW47" s="7"/>
      <c r="HLX47" s="7"/>
      <c r="HLY47" s="7"/>
      <c r="HLZ47" s="7"/>
      <c r="HMA47" s="7"/>
      <c r="HMB47" s="7"/>
      <c r="HMC47" s="7"/>
      <c r="HMD47" s="7"/>
      <c r="HME47" s="7"/>
      <c r="HMF47" s="7"/>
      <c r="HMG47" s="7"/>
      <c r="HMH47" s="7"/>
      <c r="HMI47" s="7"/>
      <c r="HMJ47" s="7"/>
      <c r="HMK47" s="7"/>
      <c r="HML47" s="7"/>
      <c r="HMM47" s="7"/>
      <c r="HMN47" s="7"/>
      <c r="HMO47" s="7"/>
      <c r="HMP47" s="7"/>
      <c r="HMQ47" s="7"/>
      <c r="HMR47" s="7"/>
      <c r="HMS47" s="7"/>
      <c r="HMT47" s="7"/>
      <c r="HMU47" s="7"/>
      <c r="HMV47" s="7"/>
      <c r="HMW47" s="7"/>
      <c r="HMX47" s="7"/>
      <c r="HMY47" s="7"/>
      <c r="HMZ47" s="7"/>
      <c r="HNA47" s="7"/>
      <c r="HNB47" s="7"/>
      <c r="HNC47" s="7"/>
      <c r="HND47" s="7"/>
      <c r="HNE47" s="7"/>
      <c r="HNF47" s="7"/>
      <c r="HNG47" s="7"/>
      <c r="HNH47" s="7"/>
      <c r="HNI47" s="7"/>
      <c r="HNJ47" s="7"/>
      <c r="HNK47" s="7"/>
      <c r="HNL47" s="7"/>
      <c r="HNM47" s="7"/>
      <c r="HNN47" s="7"/>
      <c r="HNO47" s="7"/>
      <c r="HNP47" s="7"/>
      <c r="HNQ47" s="7"/>
      <c r="HNR47" s="7"/>
      <c r="HNS47" s="7"/>
      <c r="HNT47" s="7"/>
      <c r="HNU47" s="7"/>
      <c r="HNV47" s="7"/>
      <c r="HNW47" s="7"/>
      <c r="HNX47" s="7"/>
      <c r="HNY47" s="7"/>
      <c r="HNZ47" s="7"/>
      <c r="HOA47" s="7"/>
      <c r="HOB47" s="7"/>
      <c r="HOC47" s="7"/>
      <c r="HOD47" s="7"/>
      <c r="HOE47" s="7"/>
      <c r="HOF47" s="7"/>
      <c r="HOG47" s="7"/>
      <c r="HOH47" s="7"/>
      <c r="HOI47" s="7"/>
      <c r="HOJ47" s="7"/>
      <c r="HOK47" s="7"/>
      <c r="HOL47" s="7"/>
      <c r="HOM47" s="7"/>
      <c r="HON47" s="7"/>
      <c r="HOO47" s="7"/>
      <c r="HOP47" s="7"/>
      <c r="HOQ47" s="7"/>
      <c r="HOR47" s="7"/>
      <c r="HOS47" s="7"/>
      <c r="HOT47" s="7"/>
      <c r="HOU47" s="7"/>
      <c r="HOV47" s="7"/>
      <c r="HOW47" s="7"/>
      <c r="HOX47" s="7"/>
      <c r="HOY47" s="7"/>
      <c r="HOZ47" s="7"/>
      <c r="HPA47" s="7"/>
      <c r="HPB47" s="7"/>
      <c r="HPC47" s="7"/>
      <c r="HPD47" s="7"/>
      <c r="HPE47" s="7"/>
      <c r="HPF47" s="7"/>
      <c r="HPG47" s="7"/>
      <c r="HPH47" s="7"/>
      <c r="HPI47" s="7"/>
      <c r="HPJ47" s="7"/>
      <c r="HPK47" s="7"/>
      <c r="HPL47" s="7"/>
      <c r="HPM47" s="7"/>
      <c r="HPN47" s="7"/>
      <c r="HPO47" s="7"/>
      <c r="HPP47" s="7"/>
      <c r="HPQ47" s="7"/>
      <c r="HPR47" s="7"/>
      <c r="HPS47" s="7"/>
      <c r="HPT47" s="7"/>
      <c r="HPU47" s="7"/>
      <c r="HPV47" s="7"/>
      <c r="HPW47" s="7"/>
      <c r="HPX47" s="7"/>
      <c r="HPY47" s="7"/>
      <c r="HPZ47" s="7"/>
      <c r="HQA47" s="7"/>
      <c r="HQB47" s="7"/>
      <c r="HQC47" s="7"/>
      <c r="HQD47" s="7"/>
      <c r="HQE47" s="7"/>
      <c r="HQF47" s="7"/>
      <c r="HQG47" s="7"/>
      <c r="HQH47" s="7"/>
      <c r="HQI47" s="7"/>
      <c r="HQJ47" s="7"/>
      <c r="HQK47" s="7"/>
      <c r="HQL47" s="7"/>
      <c r="HQM47" s="7"/>
      <c r="HQN47" s="7"/>
      <c r="HQO47" s="7"/>
      <c r="HQP47" s="7"/>
      <c r="HQQ47" s="7"/>
      <c r="HQR47" s="7"/>
      <c r="HQS47" s="7"/>
      <c r="HQT47" s="7"/>
      <c r="HQU47" s="7"/>
      <c r="HQV47" s="7"/>
      <c r="HQW47" s="7"/>
      <c r="HQX47" s="7"/>
      <c r="HQY47" s="7"/>
      <c r="HQZ47" s="7"/>
      <c r="HRA47" s="7"/>
      <c r="HRB47" s="7"/>
      <c r="HRC47" s="7"/>
      <c r="HRD47" s="7"/>
      <c r="HRE47" s="7"/>
      <c r="HRF47" s="7"/>
      <c r="HRG47" s="7"/>
      <c r="HRH47" s="7"/>
      <c r="HRI47" s="7"/>
      <c r="HRJ47" s="7"/>
      <c r="HRK47" s="7"/>
      <c r="HRL47" s="7"/>
      <c r="HRM47" s="7"/>
      <c r="HRN47" s="7"/>
      <c r="HRO47" s="7"/>
      <c r="HRP47" s="7"/>
      <c r="HRQ47" s="7"/>
      <c r="HRR47" s="7"/>
      <c r="HRS47" s="7"/>
      <c r="HRT47" s="7"/>
      <c r="HRU47" s="7"/>
      <c r="HRV47" s="7"/>
      <c r="HRW47" s="7"/>
      <c r="HRX47" s="7"/>
      <c r="HRY47" s="7"/>
      <c r="HRZ47" s="7"/>
      <c r="HSA47" s="7"/>
      <c r="HSB47" s="7"/>
      <c r="HSC47" s="7"/>
      <c r="HSD47" s="7"/>
      <c r="HSE47" s="7"/>
      <c r="HSF47" s="7"/>
      <c r="HSH47" s="7"/>
      <c r="HSI47" s="7"/>
      <c r="HSJ47" s="7"/>
      <c r="HSK47" s="7"/>
      <c r="HSL47" s="7"/>
      <c r="HSM47" s="7"/>
      <c r="HSN47" s="7"/>
      <c r="HSO47" s="7"/>
      <c r="HSP47" s="7"/>
      <c r="HSQ47" s="7"/>
      <c r="HSR47" s="7"/>
      <c r="HSS47" s="7"/>
      <c r="HST47" s="7"/>
      <c r="HSU47" s="7"/>
      <c r="HSV47" s="7"/>
      <c r="HSW47" s="7"/>
      <c r="HSX47" s="7"/>
      <c r="HSY47" s="7"/>
      <c r="HSZ47" s="7"/>
      <c r="HTA47" s="7"/>
      <c r="HTB47" s="7"/>
      <c r="HTC47" s="7"/>
      <c r="HTD47" s="7"/>
      <c r="HTE47" s="7"/>
      <c r="HTF47" s="7"/>
      <c r="HTG47" s="7"/>
      <c r="HTH47" s="7"/>
      <c r="HTI47" s="7"/>
      <c r="HTJ47" s="7"/>
      <c r="HTK47" s="7"/>
      <c r="HTL47" s="7"/>
      <c r="HTM47" s="7"/>
      <c r="HTN47" s="7"/>
      <c r="HTO47" s="7"/>
      <c r="HTP47" s="7"/>
      <c r="HTQ47" s="7"/>
      <c r="HTR47" s="7"/>
      <c r="HTS47" s="7"/>
      <c r="HTT47" s="7"/>
      <c r="HTU47" s="7"/>
      <c r="HTV47" s="7"/>
      <c r="HTW47" s="7"/>
      <c r="HTX47" s="7"/>
      <c r="HTY47" s="7"/>
      <c r="HTZ47" s="7"/>
      <c r="HUA47" s="7"/>
      <c r="HUB47" s="7"/>
      <c r="HUC47" s="7"/>
      <c r="HUD47" s="7"/>
      <c r="HUE47" s="7"/>
      <c r="HUF47" s="7"/>
      <c r="HUG47" s="7"/>
      <c r="HUH47" s="7"/>
      <c r="HUI47" s="7"/>
      <c r="HUJ47" s="7"/>
      <c r="HUK47" s="7"/>
      <c r="HUL47" s="7"/>
      <c r="HUM47" s="7"/>
      <c r="HUN47" s="7"/>
      <c r="HUO47" s="7"/>
      <c r="HUP47" s="7"/>
      <c r="HUQ47" s="7"/>
      <c r="HUR47" s="7"/>
      <c r="HUS47" s="7"/>
      <c r="HUT47" s="7"/>
      <c r="HUU47" s="7"/>
      <c r="HUV47" s="7"/>
      <c r="HUW47" s="7"/>
      <c r="HUX47" s="7"/>
      <c r="HUY47" s="7"/>
      <c r="HUZ47" s="7"/>
      <c r="HVA47" s="7"/>
      <c r="HVB47" s="7"/>
      <c r="HVC47" s="7"/>
      <c r="HVD47" s="7"/>
      <c r="HVE47" s="7"/>
      <c r="HVF47" s="7"/>
      <c r="HVG47" s="7"/>
      <c r="HVH47" s="7"/>
      <c r="HVI47" s="7"/>
      <c r="HVJ47" s="7"/>
      <c r="HVK47" s="7"/>
      <c r="HVL47" s="7"/>
      <c r="HVM47" s="7"/>
      <c r="HVN47" s="7"/>
      <c r="HVO47" s="7"/>
      <c r="HVP47" s="7"/>
      <c r="HVQ47" s="7"/>
      <c r="HVR47" s="7"/>
      <c r="HVS47" s="7"/>
      <c r="HVT47" s="7"/>
      <c r="HVU47" s="7"/>
      <c r="HVV47" s="7"/>
      <c r="HVW47" s="7"/>
      <c r="HVX47" s="7"/>
      <c r="HVY47" s="7"/>
      <c r="HVZ47" s="7"/>
      <c r="HWA47" s="7"/>
      <c r="HWB47" s="7"/>
      <c r="HWC47" s="7"/>
      <c r="HWD47" s="7"/>
      <c r="HWE47" s="7"/>
      <c r="HWF47" s="7"/>
      <c r="HWG47" s="7"/>
      <c r="HWH47" s="7"/>
      <c r="HWI47" s="7"/>
      <c r="HWJ47" s="7"/>
      <c r="HWK47" s="7"/>
      <c r="HWL47" s="7"/>
      <c r="HWM47" s="7"/>
      <c r="HWN47" s="7"/>
      <c r="HWO47" s="7"/>
      <c r="HWP47" s="7"/>
      <c r="HWQ47" s="7"/>
      <c r="HWR47" s="7"/>
      <c r="HWS47" s="7"/>
      <c r="HWT47" s="7"/>
      <c r="HWU47" s="7"/>
      <c r="HWV47" s="7"/>
      <c r="HWW47" s="7"/>
      <c r="HWX47" s="7"/>
      <c r="HWY47" s="7"/>
      <c r="HWZ47" s="7"/>
      <c r="HXA47" s="7"/>
      <c r="HXB47" s="7"/>
      <c r="HXC47" s="7"/>
      <c r="HXD47" s="7"/>
      <c r="HXE47" s="7"/>
      <c r="HXF47" s="7"/>
      <c r="HXG47" s="7"/>
      <c r="HXH47" s="7"/>
      <c r="HXI47" s="7"/>
      <c r="HXJ47" s="7"/>
      <c r="HXK47" s="7"/>
      <c r="HXL47" s="7"/>
      <c r="HXM47" s="7"/>
      <c r="HXN47" s="7"/>
      <c r="HXO47" s="7"/>
      <c r="HXP47" s="7"/>
      <c r="HXQ47" s="7"/>
      <c r="HXR47" s="7"/>
      <c r="HXS47" s="7"/>
      <c r="HXT47" s="7"/>
      <c r="HXU47" s="7"/>
      <c r="HXV47" s="7"/>
      <c r="HXW47" s="7"/>
      <c r="HXX47" s="7"/>
      <c r="HXY47" s="7"/>
      <c r="HXZ47" s="7"/>
      <c r="HYA47" s="7"/>
      <c r="HYB47" s="7"/>
      <c r="HYC47" s="7"/>
      <c r="HYD47" s="7"/>
      <c r="HYE47" s="7"/>
      <c r="HYF47" s="7"/>
      <c r="HYG47" s="7"/>
      <c r="HYH47" s="7"/>
      <c r="HYI47" s="7"/>
      <c r="HYJ47" s="7"/>
      <c r="HYK47" s="7"/>
      <c r="HYL47" s="7"/>
      <c r="HYM47" s="7"/>
      <c r="HYN47" s="7"/>
      <c r="HYO47" s="7"/>
      <c r="HYP47" s="7"/>
      <c r="HYQ47" s="7"/>
      <c r="HYR47" s="7"/>
      <c r="HYS47" s="7"/>
      <c r="HYT47" s="7"/>
      <c r="HYU47" s="7"/>
      <c r="HYV47" s="7"/>
      <c r="HYW47" s="7"/>
      <c r="HYX47" s="7"/>
      <c r="HYY47" s="7"/>
      <c r="HYZ47" s="7"/>
      <c r="HZA47" s="7"/>
      <c r="HZB47" s="7"/>
      <c r="HZC47" s="7"/>
      <c r="HZD47" s="7"/>
      <c r="HZE47" s="7"/>
      <c r="HZF47" s="7"/>
      <c r="HZG47" s="7"/>
      <c r="HZH47" s="7"/>
      <c r="HZI47" s="7"/>
      <c r="HZJ47" s="7"/>
      <c r="HZK47" s="7"/>
      <c r="HZL47" s="7"/>
      <c r="HZM47" s="7"/>
      <c r="HZN47" s="7"/>
      <c r="HZO47" s="7"/>
      <c r="HZP47" s="7"/>
      <c r="HZQ47" s="7"/>
      <c r="HZR47" s="7"/>
      <c r="HZS47" s="7"/>
      <c r="HZT47" s="7"/>
      <c r="HZU47" s="7"/>
      <c r="HZV47" s="7"/>
      <c r="HZW47" s="7"/>
      <c r="HZX47" s="7"/>
      <c r="HZY47" s="7"/>
      <c r="HZZ47" s="7"/>
      <c r="IAA47" s="7"/>
      <c r="IAB47" s="7"/>
      <c r="IAC47" s="7"/>
      <c r="IAD47" s="7"/>
      <c r="IAE47" s="7"/>
      <c r="IAF47" s="7"/>
      <c r="IAG47" s="7"/>
      <c r="IAH47" s="7"/>
      <c r="IAI47" s="7"/>
      <c r="IAJ47" s="7"/>
      <c r="IAK47" s="7"/>
      <c r="IAL47" s="7"/>
      <c r="IAM47" s="7"/>
      <c r="IAN47" s="7"/>
      <c r="IAO47" s="7"/>
      <c r="IAP47" s="7"/>
      <c r="IAQ47" s="7"/>
      <c r="IAR47" s="7"/>
      <c r="IAS47" s="7"/>
      <c r="IAT47" s="7"/>
      <c r="IAU47" s="7"/>
      <c r="IAV47" s="7"/>
      <c r="IAW47" s="7"/>
      <c r="IAX47" s="7"/>
      <c r="IAY47" s="7"/>
      <c r="IAZ47" s="7"/>
      <c r="IBA47" s="7"/>
      <c r="IBB47" s="7"/>
      <c r="IBC47" s="7"/>
      <c r="IBD47" s="7"/>
      <c r="IBE47" s="7"/>
      <c r="IBF47" s="7"/>
      <c r="IBG47" s="7"/>
      <c r="IBH47" s="7"/>
      <c r="IBI47" s="7"/>
      <c r="IBJ47" s="7"/>
      <c r="IBK47" s="7"/>
      <c r="IBL47" s="7"/>
      <c r="IBM47" s="7"/>
      <c r="IBN47" s="7"/>
      <c r="IBO47" s="7"/>
      <c r="IBP47" s="7"/>
      <c r="IBQ47" s="7"/>
      <c r="IBR47" s="7"/>
      <c r="IBS47" s="7"/>
      <c r="IBT47" s="7"/>
      <c r="IBU47" s="7"/>
      <c r="IBV47" s="7"/>
      <c r="IBW47" s="7"/>
      <c r="IBX47" s="7"/>
      <c r="IBY47" s="7"/>
      <c r="IBZ47" s="7"/>
      <c r="ICA47" s="7"/>
      <c r="ICB47" s="7"/>
      <c r="ICD47" s="7"/>
      <c r="ICE47" s="7"/>
      <c r="ICF47" s="7"/>
      <c r="ICG47" s="7"/>
      <c r="ICH47" s="7"/>
      <c r="ICI47" s="7"/>
      <c r="ICJ47" s="7"/>
      <c r="ICK47" s="7"/>
      <c r="ICL47" s="7"/>
      <c r="ICM47" s="7"/>
      <c r="ICN47" s="7"/>
      <c r="ICO47" s="7"/>
      <c r="ICP47" s="7"/>
      <c r="ICQ47" s="7"/>
      <c r="ICR47" s="7"/>
      <c r="ICS47" s="7"/>
      <c r="ICT47" s="7"/>
      <c r="ICU47" s="7"/>
      <c r="ICV47" s="7"/>
      <c r="ICW47" s="7"/>
      <c r="ICX47" s="7"/>
      <c r="ICY47" s="7"/>
      <c r="ICZ47" s="7"/>
      <c r="IDA47" s="7"/>
      <c r="IDB47" s="7"/>
      <c r="IDC47" s="7"/>
      <c r="IDD47" s="7"/>
      <c r="IDE47" s="7"/>
      <c r="IDF47" s="7"/>
      <c r="IDG47" s="7"/>
      <c r="IDH47" s="7"/>
      <c r="IDI47" s="7"/>
      <c r="IDJ47" s="7"/>
      <c r="IDK47" s="7"/>
      <c r="IDL47" s="7"/>
      <c r="IDM47" s="7"/>
      <c r="IDN47" s="7"/>
      <c r="IDO47" s="7"/>
      <c r="IDP47" s="7"/>
      <c r="IDQ47" s="7"/>
      <c r="IDR47" s="7"/>
      <c r="IDS47" s="7"/>
      <c r="IDT47" s="7"/>
      <c r="IDU47" s="7"/>
      <c r="IDV47" s="7"/>
      <c r="IDW47" s="7"/>
      <c r="IDX47" s="7"/>
      <c r="IDY47" s="7"/>
      <c r="IDZ47" s="7"/>
      <c r="IEA47" s="7"/>
      <c r="IEB47" s="7"/>
      <c r="IEC47" s="7"/>
      <c r="IED47" s="7"/>
      <c r="IEE47" s="7"/>
      <c r="IEF47" s="7"/>
      <c r="IEG47" s="7"/>
      <c r="IEH47" s="7"/>
      <c r="IEI47" s="7"/>
      <c r="IEJ47" s="7"/>
      <c r="IEK47" s="7"/>
      <c r="IEL47" s="7"/>
      <c r="IEM47" s="7"/>
      <c r="IEN47" s="7"/>
      <c r="IEO47" s="7"/>
      <c r="IEP47" s="7"/>
      <c r="IEQ47" s="7"/>
      <c r="IER47" s="7"/>
      <c r="IES47" s="7"/>
      <c r="IET47" s="7"/>
      <c r="IEU47" s="7"/>
      <c r="IEV47" s="7"/>
      <c r="IEW47" s="7"/>
      <c r="IEX47" s="7"/>
      <c r="IEY47" s="7"/>
      <c r="IEZ47" s="7"/>
      <c r="IFA47" s="7"/>
      <c r="IFB47" s="7"/>
      <c r="IFC47" s="7"/>
      <c r="IFD47" s="7"/>
      <c r="IFE47" s="7"/>
      <c r="IFF47" s="7"/>
      <c r="IFG47" s="7"/>
      <c r="IFH47" s="7"/>
      <c r="IFI47" s="7"/>
      <c r="IFJ47" s="7"/>
      <c r="IFK47" s="7"/>
      <c r="IFL47" s="7"/>
      <c r="IFM47" s="7"/>
      <c r="IFN47" s="7"/>
      <c r="IFO47" s="7"/>
      <c r="IFP47" s="7"/>
      <c r="IFQ47" s="7"/>
      <c r="IFR47" s="7"/>
      <c r="IFS47" s="7"/>
      <c r="IFT47" s="7"/>
      <c r="IFU47" s="7"/>
      <c r="IFV47" s="7"/>
      <c r="IFW47" s="7"/>
      <c r="IFX47" s="7"/>
      <c r="IFY47" s="7"/>
      <c r="IFZ47" s="7"/>
      <c r="IGA47" s="7"/>
      <c r="IGB47" s="7"/>
      <c r="IGC47" s="7"/>
      <c r="IGD47" s="7"/>
      <c r="IGE47" s="7"/>
      <c r="IGF47" s="7"/>
      <c r="IGG47" s="7"/>
      <c r="IGH47" s="7"/>
      <c r="IGI47" s="7"/>
      <c r="IGJ47" s="7"/>
      <c r="IGK47" s="7"/>
      <c r="IGL47" s="7"/>
      <c r="IGM47" s="7"/>
      <c r="IGN47" s="7"/>
      <c r="IGO47" s="7"/>
      <c r="IGP47" s="7"/>
      <c r="IGQ47" s="7"/>
      <c r="IGR47" s="7"/>
      <c r="IGS47" s="7"/>
      <c r="IGT47" s="7"/>
      <c r="IGU47" s="7"/>
      <c r="IGV47" s="7"/>
      <c r="IGW47" s="7"/>
      <c r="IGX47" s="7"/>
      <c r="IGY47" s="7"/>
      <c r="IGZ47" s="7"/>
      <c r="IHA47" s="7"/>
      <c r="IHB47" s="7"/>
      <c r="IHC47" s="7"/>
      <c r="IHD47" s="7"/>
      <c r="IHE47" s="7"/>
      <c r="IHF47" s="7"/>
      <c r="IHG47" s="7"/>
      <c r="IHH47" s="7"/>
      <c r="IHI47" s="7"/>
      <c r="IHJ47" s="7"/>
      <c r="IHK47" s="7"/>
      <c r="IHL47" s="7"/>
      <c r="IHM47" s="7"/>
      <c r="IHN47" s="7"/>
      <c r="IHO47" s="7"/>
      <c r="IHP47" s="7"/>
      <c r="IHQ47" s="7"/>
      <c r="IHR47" s="7"/>
      <c r="IHS47" s="7"/>
      <c r="IHT47" s="7"/>
      <c r="IHU47" s="7"/>
      <c r="IHV47" s="7"/>
      <c r="IHW47" s="7"/>
      <c r="IHX47" s="7"/>
      <c r="IHY47" s="7"/>
      <c r="IHZ47" s="7"/>
      <c r="IIA47" s="7"/>
      <c r="IIB47" s="7"/>
      <c r="IIC47" s="7"/>
      <c r="IID47" s="7"/>
      <c r="IIE47" s="7"/>
      <c r="IIF47" s="7"/>
      <c r="IIG47" s="7"/>
      <c r="IIH47" s="7"/>
      <c r="III47" s="7"/>
      <c r="IIJ47" s="7"/>
      <c r="IIK47" s="7"/>
      <c r="IIL47" s="7"/>
      <c r="IIM47" s="7"/>
      <c r="IIN47" s="7"/>
      <c r="IIO47" s="7"/>
      <c r="IIP47" s="7"/>
      <c r="IIQ47" s="7"/>
      <c r="IIR47" s="7"/>
      <c r="IIS47" s="7"/>
      <c r="IIT47" s="7"/>
      <c r="IIU47" s="7"/>
      <c r="IIV47" s="7"/>
      <c r="IIW47" s="7"/>
      <c r="IIX47" s="7"/>
      <c r="IIY47" s="7"/>
      <c r="IIZ47" s="7"/>
      <c r="IJA47" s="7"/>
      <c r="IJB47" s="7"/>
      <c r="IJC47" s="7"/>
      <c r="IJD47" s="7"/>
      <c r="IJE47" s="7"/>
      <c r="IJF47" s="7"/>
      <c r="IJG47" s="7"/>
      <c r="IJH47" s="7"/>
      <c r="IJI47" s="7"/>
      <c r="IJJ47" s="7"/>
      <c r="IJK47" s="7"/>
      <c r="IJL47" s="7"/>
      <c r="IJM47" s="7"/>
      <c r="IJN47" s="7"/>
      <c r="IJO47" s="7"/>
      <c r="IJP47" s="7"/>
      <c r="IJQ47" s="7"/>
      <c r="IJR47" s="7"/>
      <c r="IJS47" s="7"/>
      <c r="IJT47" s="7"/>
      <c r="IJU47" s="7"/>
      <c r="IJV47" s="7"/>
      <c r="IJW47" s="7"/>
      <c r="IJX47" s="7"/>
      <c r="IJY47" s="7"/>
      <c r="IJZ47" s="7"/>
      <c r="IKA47" s="7"/>
      <c r="IKB47" s="7"/>
      <c r="IKC47" s="7"/>
      <c r="IKD47" s="7"/>
      <c r="IKE47" s="7"/>
      <c r="IKF47" s="7"/>
      <c r="IKG47" s="7"/>
      <c r="IKH47" s="7"/>
      <c r="IKI47" s="7"/>
      <c r="IKJ47" s="7"/>
      <c r="IKK47" s="7"/>
      <c r="IKL47" s="7"/>
      <c r="IKM47" s="7"/>
      <c r="IKN47" s="7"/>
      <c r="IKO47" s="7"/>
      <c r="IKP47" s="7"/>
      <c r="IKQ47" s="7"/>
      <c r="IKR47" s="7"/>
      <c r="IKS47" s="7"/>
      <c r="IKT47" s="7"/>
      <c r="IKU47" s="7"/>
      <c r="IKV47" s="7"/>
      <c r="IKW47" s="7"/>
      <c r="IKX47" s="7"/>
      <c r="IKY47" s="7"/>
      <c r="IKZ47" s="7"/>
      <c r="ILA47" s="7"/>
      <c r="ILB47" s="7"/>
      <c r="ILC47" s="7"/>
      <c r="ILD47" s="7"/>
      <c r="ILE47" s="7"/>
      <c r="ILF47" s="7"/>
      <c r="ILG47" s="7"/>
      <c r="ILH47" s="7"/>
      <c r="ILI47" s="7"/>
      <c r="ILJ47" s="7"/>
      <c r="ILK47" s="7"/>
      <c r="ILL47" s="7"/>
      <c r="ILM47" s="7"/>
      <c r="ILN47" s="7"/>
      <c r="ILO47" s="7"/>
      <c r="ILP47" s="7"/>
      <c r="ILQ47" s="7"/>
      <c r="ILR47" s="7"/>
      <c r="ILS47" s="7"/>
      <c r="ILT47" s="7"/>
      <c r="ILU47" s="7"/>
      <c r="ILV47" s="7"/>
      <c r="ILW47" s="7"/>
      <c r="ILX47" s="7"/>
      <c r="ILZ47" s="7"/>
      <c r="IMA47" s="7"/>
      <c r="IMB47" s="7"/>
      <c r="IMC47" s="7"/>
      <c r="IMD47" s="7"/>
      <c r="IME47" s="7"/>
      <c r="IMF47" s="7"/>
      <c r="IMG47" s="7"/>
      <c r="IMH47" s="7"/>
      <c r="IMI47" s="7"/>
      <c r="IMJ47" s="7"/>
      <c r="IMK47" s="7"/>
      <c r="IML47" s="7"/>
      <c r="IMM47" s="7"/>
      <c r="IMN47" s="7"/>
      <c r="IMO47" s="7"/>
      <c r="IMP47" s="7"/>
      <c r="IMQ47" s="7"/>
      <c r="IMR47" s="7"/>
      <c r="IMS47" s="7"/>
      <c r="IMT47" s="7"/>
      <c r="IMU47" s="7"/>
      <c r="IMV47" s="7"/>
      <c r="IMW47" s="7"/>
      <c r="IMX47" s="7"/>
      <c r="IMY47" s="7"/>
      <c r="IMZ47" s="7"/>
      <c r="INA47" s="7"/>
      <c r="INB47" s="7"/>
      <c r="INC47" s="7"/>
      <c r="IND47" s="7"/>
      <c r="INE47" s="7"/>
      <c r="INF47" s="7"/>
      <c r="ING47" s="7"/>
      <c r="INH47" s="7"/>
      <c r="INI47" s="7"/>
      <c r="INJ47" s="7"/>
      <c r="INK47" s="7"/>
      <c r="INL47" s="7"/>
      <c r="INM47" s="7"/>
      <c r="INN47" s="7"/>
      <c r="INO47" s="7"/>
      <c r="INP47" s="7"/>
      <c r="INQ47" s="7"/>
      <c r="INR47" s="7"/>
      <c r="INS47" s="7"/>
      <c r="INT47" s="7"/>
      <c r="INU47" s="7"/>
      <c r="INV47" s="7"/>
      <c r="INW47" s="7"/>
      <c r="INX47" s="7"/>
      <c r="INY47" s="7"/>
      <c r="INZ47" s="7"/>
      <c r="IOA47" s="7"/>
      <c r="IOB47" s="7"/>
      <c r="IOC47" s="7"/>
      <c r="IOD47" s="7"/>
      <c r="IOE47" s="7"/>
      <c r="IOF47" s="7"/>
      <c r="IOG47" s="7"/>
      <c r="IOH47" s="7"/>
      <c r="IOI47" s="7"/>
      <c r="IOJ47" s="7"/>
      <c r="IOK47" s="7"/>
      <c r="IOL47" s="7"/>
      <c r="IOM47" s="7"/>
      <c r="ION47" s="7"/>
      <c r="IOO47" s="7"/>
      <c r="IOP47" s="7"/>
      <c r="IOQ47" s="7"/>
      <c r="IOR47" s="7"/>
      <c r="IOS47" s="7"/>
      <c r="IOT47" s="7"/>
      <c r="IOU47" s="7"/>
      <c r="IOV47" s="7"/>
      <c r="IOW47" s="7"/>
      <c r="IOX47" s="7"/>
      <c r="IOY47" s="7"/>
      <c r="IOZ47" s="7"/>
      <c r="IPA47" s="7"/>
      <c r="IPB47" s="7"/>
      <c r="IPC47" s="7"/>
      <c r="IPD47" s="7"/>
      <c r="IPE47" s="7"/>
      <c r="IPF47" s="7"/>
      <c r="IPG47" s="7"/>
      <c r="IPH47" s="7"/>
      <c r="IPI47" s="7"/>
      <c r="IPJ47" s="7"/>
      <c r="IPK47" s="7"/>
      <c r="IPL47" s="7"/>
      <c r="IPM47" s="7"/>
      <c r="IPN47" s="7"/>
      <c r="IPO47" s="7"/>
      <c r="IPP47" s="7"/>
      <c r="IPQ47" s="7"/>
      <c r="IPR47" s="7"/>
      <c r="IPS47" s="7"/>
      <c r="IPT47" s="7"/>
      <c r="IPU47" s="7"/>
      <c r="IPV47" s="7"/>
      <c r="IPW47" s="7"/>
      <c r="IPX47" s="7"/>
      <c r="IPY47" s="7"/>
      <c r="IPZ47" s="7"/>
      <c r="IQA47" s="7"/>
      <c r="IQB47" s="7"/>
      <c r="IQC47" s="7"/>
      <c r="IQD47" s="7"/>
      <c r="IQE47" s="7"/>
      <c r="IQF47" s="7"/>
      <c r="IQG47" s="7"/>
      <c r="IQH47" s="7"/>
      <c r="IQI47" s="7"/>
      <c r="IQJ47" s="7"/>
      <c r="IQK47" s="7"/>
      <c r="IQL47" s="7"/>
      <c r="IQM47" s="7"/>
      <c r="IQN47" s="7"/>
      <c r="IQO47" s="7"/>
      <c r="IQP47" s="7"/>
      <c r="IQQ47" s="7"/>
      <c r="IQR47" s="7"/>
      <c r="IQS47" s="7"/>
      <c r="IQT47" s="7"/>
      <c r="IQU47" s="7"/>
      <c r="IQV47" s="7"/>
      <c r="IQW47" s="7"/>
      <c r="IQX47" s="7"/>
      <c r="IQY47" s="7"/>
      <c r="IQZ47" s="7"/>
      <c r="IRA47" s="7"/>
      <c r="IRB47" s="7"/>
      <c r="IRC47" s="7"/>
      <c r="IRD47" s="7"/>
      <c r="IRE47" s="7"/>
      <c r="IRF47" s="7"/>
      <c r="IRG47" s="7"/>
      <c r="IRH47" s="7"/>
      <c r="IRI47" s="7"/>
      <c r="IRJ47" s="7"/>
      <c r="IRK47" s="7"/>
      <c r="IRL47" s="7"/>
      <c r="IRM47" s="7"/>
      <c r="IRN47" s="7"/>
      <c r="IRO47" s="7"/>
      <c r="IRP47" s="7"/>
      <c r="IRQ47" s="7"/>
      <c r="IRR47" s="7"/>
      <c r="IRS47" s="7"/>
      <c r="IRT47" s="7"/>
      <c r="IRU47" s="7"/>
      <c r="IRV47" s="7"/>
      <c r="IRW47" s="7"/>
      <c r="IRX47" s="7"/>
      <c r="IRY47" s="7"/>
      <c r="IRZ47" s="7"/>
      <c r="ISA47" s="7"/>
      <c r="ISB47" s="7"/>
      <c r="ISC47" s="7"/>
      <c r="ISD47" s="7"/>
      <c r="ISE47" s="7"/>
      <c r="ISF47" s="7"/>
      <c r="ISG47" s="7"/>
      <c r="ISH47" s="7"/>
      <c r="ISI47" s="7"/>
      <c r="ISJ47" s="7"/>
      <c r="ISK47" s="7"/>
      <c r="ISL47" s="7"/>
      <c r="ISM47" s="7"/>
      <c r="ISN47" s="7"/>
      <c r="ISO47" s="7"/>
      <c r="ISP47" s="7"/>
      <c r="ISQ47" s="7"/>
      <c r="ISR47" s="7"/>
      <c r="ISS47" s="7"/>
      <c r="IST47" s="7"/>
      <c r="ISU47" s="7"/>
      <c r="ISV47" s="7"/>
      <c r="ISW47" s="7"/>
      <c r="ISX47" s="7"/>
      <c r="ISY47" s="7"/>
      <c r="ISZ47" s="7"/>
      <c r="ITA47" s="7"/>
      <c r="ITB47" s="7"/>
      <c r="ITC47" s="7"/>
      <c r="ITD47" s="7"/>
      <c r="ITE47" s="7"/>
      <c r="ITF47" s="7"/>
      <c r="ITG47" s="7"/>
      <c r="ITH47" s="7"/>
      <c r="ITI47" s="7"/>
      <c r="ITJ47" s="7"/>
      <c r="ITK47" s="7"/>
      <c r="ITL47" s="7"/>
      <c r="ITM47" s="7"/>
      <c r="ITN47" s="7"/>
      <c r="ITO47" s="7"/>
      <c r="ITP47" s="7"/>
      <c r="ITQ47" s="7"/>
      <c r="ITR47" s="7"/>
      <c r="ITS47" s="7"/>
      <c r="ITT47" s="7"/>
      <c r="ITU47" s="7"/>
      <c r="ITV47" s="7"/>
      <c r="ITW47" s="7"/>
      <c r="ITX47" s="7"/>
      <c r="ITY47" s="7"/>
      <c r="ITZ47" s="7"/>
      <c r="IUA47" s="7"/>
      <c r="IUB47" s="7"/>
      <c r="IUC47" s="7"/>
      <c r="IUD47" s="7"/>
      <c r="IUE47" s="7"/>
      <c r="IUF47" s="7"/>
      <c r="IUG47" s="7"/>
      <c r="IUH47" s="7"/>
      <c r="IUI47" s="7"/>
      <c r="IUJ47" s="7"/>
      <c r="IUK47" s="7"/>
      <c r="IUL47" s="7"/>
      <c r="IUM47" s="7"/>
      <c r="IUN47" s="7"/>
      <c r="IUO47" s="7"/>
      <c r="IUP47" s="7"/>
      <c r="IUQ47" s="7"/>
      <c r="IUR47" s="7"/>
      <c r="IUS47" s="7"/>
      <c r="IUT47" s="7"/>
      <c r="IUU47" s="7"/>
      <c r="IUV47" s="7"/>
      <c r="IUW47" s="7"/>
      <c r="IUX47" s="7"/>
      <c r="IUY47" s="7"/>
      <c r="IUZ47" s="7"/>
      <c r="IVA47" s="7"/>
      <c r="IVB47" s="7"/>
      <c r="IVC47" s="7"/>
      <c r="IVD47" s="7"/>
      <c r="IVE47" s="7"/>
      <c r="IVF47" s="7"/>
      <c r="IVG47" s="7"/>
      <c r="IVH47" s="7"/>
      <c r="IVI47" s="7"/>
      <c r="IVJ47" s="7"/>
      <c r="IVK47" s="7"/>
      <c r="IVL47" s="7"/>
      <c r="IVM47" s="7"/>
      <c r="IVN47" s="7"/>
      <c r="IVO47" s="7"/>
      <c r="IVP47" s="7"/>
      <c r="IVQ47" s="7"/>
      <c r="IVR47" s="7"/>
      <c r="IVS47" s="7"/>
      <c r="IVT47" s="7"/>
      <c r="IVV47" s="7"/>
      <c r="IVW47" s="7"/>
      <c r="IVX47" s="7"/>
      <c r="IVY47" s="7"/>
      <c r="IVZ47" s="7"/>
      <c r="IWA47" s="7"/>
      <c r="IWB47" s="7"/>
      <c r="IWC47" s="7"/>
      <c r="IWD47" s="7"/>
      <c r="IWE47" s="7"/>
      <c r="IWF47" s="7"/>
      <c r="IWG47" s="7"/>
      <c r="IWH47" s="7"/>
      <c r="IWI47" s="7"/>
      <c r="IWJ47" s="7"/>
      <c r="IWK47" s="7"/>
      <c r="IWL47" s="7"/>
      <c r="IWM47" s="7"/>
      <c r="IWN47" s="7"/>
      <c r="IWO47" s="7"/>
      <c r="IWP47" s="7"/>
      <c r="IWQ47" s="7"/>
      <c r="IWR47" s="7"/>
      <c r="IWS47" s="7"/>
      <c r="IWT47" s="7"/>
      <c r="IWU47" s="7"/>
      <c r="IWV47" s="7"/>
      <c r="IWW47" s="7"/>
      <c r="IWX47" s="7"/>
      <c r="IWY47" s="7"/>
      <c r="IWZ47" s="7"/>
      <c r="IXA47" s="7"/>
      <c r="IXB47" s="7"/>
      <c r="IXC47" s="7"/>
      <c r="IXD47" s="7"/>
      <c r="IXE47" s="7"/>
      <c r="IXF47" s="7"/>
      <c r="IXG47" s="7"/>
      <c r="IXH47" s="7"/>
      <c r="IXI47" s="7"/>
      <c r="IXJ47" s="7"/>
      <c r="IXK47" s="7"/>
      <c r="IXL47" s="7"/>
      <c r="IXM47" s="7"/>
      <c r="IXN47" s="7"/>
      <c r="IXO47" s="7"/>
      <c r="IXP47" s="7"/>
      <c r="IXQ47" s="7"/>
      <c r="IXR47" s="7"/>
      <c r="IXS47" s="7"/>
      <c r="IXT47" s="7"/>
      <c r="IXU47" s="7"/>
      <c r="IXV47" s="7"/>
      <c r="IXW47" s="7"/>
      <c r="IXX47" s="7"/>
      <c r="IXY47" s="7"/>
      <c r="IXZ47" s="7"/>
      <c r="IYA47" s="7"/>
      <c r="IYB47" s="7"/>
      <c r="IYC47" s="7"/>
      <c r="IYD47" s="7"/>
      <c r="IYE47" s="7"/>
      <c r="IYF47" s="7"/>
      <c r="IYG47" s="7"/>
      <c r="IYH47" s="7"/>
      <c r="IYI47" s="7"/>
      <c r="IYJ47" s="7"/>
      <c r="IYK47" s="7"/>
      <c r="IYL47" s="7"/>
      <c r="IYM47" s="7"/>
      <c r="IYN47" s="7"/>
      <c r="IYO47" s="7"/>
      <c r="IYP47" s="7"/>
      <c r="IYQ47" s="7"/>
      <c r="IYR47" s="7"/>
      <c r="IYS47" s="7"/>
      <c r="IYT47" s="7"/>
      <c r="IYU47" s="7"/>
      <c r="IYV47" s="7"/>
      <c r="IYW47" s="7"/>
      <c r="IYX47" s="7"/>
      <c r="IYY47" s="7"/>
      <c r="IYZ47" s="7"/>
      <c r="IZA47" s="7"/>
      <c r="IZB47" s="7"/>
      <c r="IZC47" s="7"/>
      <c r="IZD47" s="7"/>
      <c r="IZE47" s="7"/>
      <c r="IZF47" s="7"/>
      <c r="IZG47" s="7"/>
      <c r="IZH47" s="7"/>
      <c r="IZI47" s="7"/>
      <c r="IZJ47" s="7"/>
      <c r="IZK47" s="7"/>
      <c r="IZL47" s="7"/>
      <c r="IZM47" s="7"/>
      <c r="IZN47" s="7"/>
      <c r="IZO47" s="7"/>
      <c r="IZP47" s="7"/>
      <c r="IZQ47" s="7"/>
      <c r="IZR47" s="7"/>
      <c r="IZS47" s="7"/>
      <c r="IZT47" s="7"/>
      <c r="IZU47" s="7"/>
      <c r="IZV47" s="7"/>
      <c r="IZW47" s="7"/>
      <c r="IZX47" s="7"/>
      <c r="IZY47" s="7"/>
      <c r="IZZ47" s="7"/>
      <c r="JAA47" s="7"/>
      <c r="JAB47" s="7"/>
      <c r="JAC47" s="7"/>
      <c r="JAD47" s="7"/>
      <c r="JAE47" s="7"/>
      <c r="JAF47" s="7"/>
      <c r="JAG47" s="7"/>
      <c r="JAH47" s="7"/>
      <c r="JAI47" s="7"/>
      <c r="JAJ47" s="7"/>
      <c r="JAK47" s="7"/>
      <c r="JAL47" s="7"/>
      <c r="JAM47" s="7"/>
      <c r="JAN47" s="7"/>
      <c r="JAO47" s="7"/>
      <c r="JAP47" s="7"/>
      <c r="JAQ47" s="7"/>
      <c r="JAR47" s="7"/>
      <c r="JAS47" s="7"/>
      <c r="JAT47" s="7"/>
      <c r="JAU47" s="7"/>
      <c r="JAV47" s="7"/>
      <c r="JAW47" s="7"/>
      <c r="JAX47" s="7"/>
      <c r="JAY47" s="7"/>
      <c r="JAZ47" s="7"/>
      <c r="JBA47" s="7"/>
      <c r="JBB47" s="7"/>
      <c r="JBC47" s="7"/>
      <c r="JBD47" s="7"/>
      <c r="JBE47" s="7"/>
      <c r="JBF47" s="7"/>
      <c r="JBG47" s="7"/>
      <c r="JBH47" s="7"/>
      <c r="JBI47" s="7"/>
      <c r="JBJ47" s="7"/>
      <c r="JBK47" s="7"/>
      <c r="JBL47" s="7"/>
      <c r="JBM47" s="7"/>
      <c r="JBN47" s="7"/>
      <c r="JBO47" s="7"/>
      <c r="JBP47" s="7"/>
      <c r="JBQ47" s="7"/>
      <c r="JBR47" s="7"/>
      <c r="JBS47" s="7"/>
      <c r="JBT47" s="7"/>
      <c r="JBU47" s="7"/>
      <c r="JBV47" s="7"/>
      <c r="JBW47" s="7"/>
      <c r="JBX47" s="7"/>
      <c r="JBY47" s="7"/>
      <c r="JBZ47" s="7"/>
      <c r="JCA47" s="7"/>
      <c r="JCB47" s="7"/>
      <c r="JCC47" s="7"/>
      <c r="JCD47" s="7"/>
      <c r="JCE47" s="7"/>
      <c r="JCF47" s="7"/>
      <c r="JCG47" s="7"/>
      <c r="JCH47" s="7"/>
      <c r="JCI47" s="7"/>
      <c r="JCJ47" s="7"/>
      <c r="JCK47" s="7"/>
      <c r="JCL47" s="7"/>
      <c r="JCM47" s="7"/>
      <c r="JCN47" s="7"/>
      <c r="JCO47" s="7"/>
      <c r="JCP47" s="7"/>
      <c r="JCQ47" s="7"/>
      <c r="JCR47" s="7"/>
      <c r="JCS47" s="7"/>
      <c r="JCT47" s="7"/>
      <c r="JCU47" s="7"/>
      <c r="JCV47" s="7"/>
      <c r="JCW47" s="7"/>
      <c r="JCX47" s="7"/>
      <c r="JCY47" s="7"/>
      <c r="JCZ47" s="7"/>
      <c r="JDA47" s="7"/>
      <c r="JDB47" s="7"/>
      <c r="JDC47" s="7"/>
      <c r="JDD47" s="7"/>
      <c r="JDE47" s="7"/>
      <c r="JDF47" s="7"/>
      <c r="JDG47" s="7"/>
      <c r="JDH47" s="7"/>
      <c r="JDI47" s="7"/>
      <c r="JDJ47" s="7"/>
      <c r="JDK47" s="7"/>
      <c r="JDL47" s="7"/>
      <c r="JDM47" s="7"/>
      <c r="JDN47" s="7"/>
      <c r="JDO47" s="7"/>
      <c r="JDP47" s="7"/>
      <c r="JDQ47" s="7"/>
      <c r="JDR47" s="7"/>
      <c r="JDS47" s="7"/>
      <c r="JDT47" s="7"/>
      <c r="JDU47" s="7"/>
      <c r="JDV47" s="7"/>
      <c r="JDW47" s="7"/>
      <c r="JDX47" s="7"/>
      <c r="JDY47" s="7"/>
      <c r="JDZ47" s="7"/>
      <c r="JEA47" s="7"/>
      <c r="JEB47" s="7"/>
      <c r="JEC47" s="7"/>
      <c r="JED47" s="7"/>
      <c r="JEE47" s="7"/>
      <c r="JEF47" s="7"/>
      <c r="JEG47" s="7"/>
      <c r="JEH47" s="7"/>
      <c r="JEI47" s="7"/>
      <c r="JEJ47" s="7"/>
      <c r="JEK47" s="7"/>
      <c r="JEL47" s="7"/>
      <c r="JEM47" s="7"/>
      <c r="JEN47" s="7"/>
      <c r="JEO47" s="7"/>
      <c r="JEP47" s="7"/>
      <c r="JEQ47" s="7"/>
      <c r="JER47" s="7"/>
      <c r="JES47" s="7"/>
      <c r="JET47" s="7"/>
      <c r="JEU47" s="7"/>
      <c r="JEV47" s="7"/>
      <c r="JEW47" s="7"/>
      <c r="JEX47" s="7"/>
      <c r="JEY47" s="7"/>
      <c r="JEZ47" s="7"/>
      <c r="JFA47" s="7"/>
      <c r="JFB47" s="7"/>
      <c r="JFC47" s="7"/>
      <c r="JFD47" s="7"/>
      <c r="JFE47" s="7"/>
      <c r="JFF47" s="7"/>
      <c r="JFG47" s="7"/>
      <c r="JFH47" s="7"/>
      <c r="JFI47" s="7"/>
      <c r="JFJ47" s="7"/>
      <c r="JFK47" s="7"/>
      <c r="JFL47" s="7"/>
      <c r="JFM47" s="7"/>
      <c r="JFN47" s="7"/>
      <c r="JFO47" s="7"/>
      <c r="JFP47" s="7"/>
      <c r="JFR47" s="7"/>
      <c r="JFS47" s="7"/>
      <c r="JFT47" s="7"/>
      <c r="JFU47" s="7"/>
      <c r="JFV47" s="7"/>
      <c r="JFW47" s="7"/>
      <c r="JFX47" s="7"/>
      <c r="JFY47" s="7"/>
      <c r="JFZ47" s="7"/>
      <c r="JGA47" s="7"/>
      <c r="JGB47" s="7"/>
      <c r="JGC47" s="7"/>
      <c r="JGD47" s="7"/>
      <c r="JGE47" s="7"/>
      <c r="JGF47" s="7"/>
      <c r="JGG47" s="7"/>
      <c r="JGH47" s="7"/>
      <c r="JGI47" s="7"/>
      <c r="JGJ47" s="7"/>
      <c r="JGK47" s="7"/>
      <c r="JGL47" s="7"/>
      <c r="JGM47" s="7"/>
      <c r="JGN47" s="7"/>
      <c r="JGO47" s="7"/>
      <c r="JGP47" s="7"/>
      <c r="JGQ47" s="7"/>
      <c r="JGR47" s="7"/>
      <c r="JGS47" s="7"/>
      <c r="JGT47" s="7"/>
      <c r="JGU47" s="7"/>
      <c r="JGV47" s="7"/>
      <c r="JGW47" s="7"/>
      <c r="JGX47" s="7"/>
      <c r="JGY47" s="7"/>
      <c r="JGZ47" s="7"/>
      <c r="JHA47" s="7"/>
      <c r="JHB47" s="7"/>
      <c r="JHC47" s="7"/>
      <c r="JHD47" s="7"/>
      <c r="JHE47" s="7"/>
      <c r="JHF47" s="7"/>
      <c r="JHG47" s="7"/>
      <c r="JHH47" s="7"/>
      <c r="JHI47" s="7"/>
      <c r="JHJ47" s="7"/>
      <c r="JHK47" s="7"/>
      <c r="JHL47" s="7"/>
      <c r="JHM47" s="7"/>
      <c r="JHN47" s="7"/>
      <c r="JHO47" s="7"/>
      <c r="JHP47" s="7"/>
      <c r="JHQ47" s="7"/>
      <c r="JHR47" s="7"/>
      <c r="JHS47" s="7"/>
      <c r="JHT47" s="7"/>
      <c r="JHU47" s="7"/>
      <c r="JHV47" s="7"/>
      <c r="JHW47" s="7"/>
      <c r="JHX47" s="7"/>
      <c r="JHY47" s="7"/>
      <c r="JHZ47" s="7"/>
      <c r="JIA47" s="7"/>
      <c r="JIB47" s="7"/>
      <c r="JIC47" s="7"/>
      <c r="JID47" s="7"/>
      <c r="JIE47" s="7"/>
      <c r="JIF47" s="7"/>
      <c r="JIG47" s="7"/>
      <c r="JIH47" s="7"/>
      <c r="JII47" s="7"/>
      <c r="JIJ47" s="7"/>
      <c r="JIK47" s="7"/>
      <c r="JIL47" s="7"/>
      <c r="JIM47" s="7"/>
      <c r="JIN47" s="7"/>
      <c r="JIO47" s="7"/>
      <c r="JIP47" s="7"/>
      <c r="JIQ47" s="7"/>
      <c r="JIR47" s="7"/>
      <c r="JIS47" s="7"/>
      <c r="JIT47" s="7"/>
      <c r="JIU47" s="7"/>
      <c r="JIV47" s="7"/>
      <c r="JIW47" s="7"/>
      <c r="JIX47" s="7"/>
      <c r="JIY47" s="7"/>
      <c r="JIZ47" s="7"/>
      <c r="JJA47" s="7"/>
      <c r="JJB47" s="7"/>
      <c r="JJC47" s="7"/>
      <c r="JJD47" s="7"/>
      <c r="JJE47" s="7"/>
      <c r="JJF47" s="7"/>
      <c r="JJG47" s="7"/>
      <c r="JJH47" s="7"/>
      <c r="JJI47" s="7"/>
      <c r="JJJ47" s="7"/>
      <c r="JJK47" s="7"/>
      <c r="JJL47" s="7"/>
      <c r="JJM47" s="7"/>
      <c r="JJN47" s="7"/>
      <c r="JJO47" s="7"/>
      <c r="JJP47" s="7"/>
      <c r="JJQ47" s="7"/>
      <c r="JJR47" s="7"/>
      <c r="JJS47" s="7"/>
      <c r="JJT47" s="7"/>
      <c r="JJU47" s="7"/>
      <c r="JJV47" s="7"/>
      <c r="JJW47" s="7"/>
      <c r="JJX47" s="7"/>
      <c r="JJY47" s="7"/>
      <c r="JJZ47" s="7"/>
      <c r="JKA47" s="7"/>
      <c r="JKB47" s="7"/>
      <c r="JKC47" s="7"/>
      <c r="JKD47" s="7"/>
      <c r="JKE47" s="7"/>
      <c r="JKF47" s="7"/>
      <c r="JKG47" s="7"/>
      <c r="JKH47" s="7"/>
      <c r="JKI47" s="7"/>
      <c r="JKJ47" s="7"/>
      <c r="JKK47" s="7"/>
      <c r="JKL47" s="7"/>
      <c r="JKM47" s="7"/>
      <c r="JKN47" s="7"/>
      <c r="JKO47" s="7"/>
      <c r="JKP47" s="7"/>
      <c r="JKQ47" s="7"/>
      <c r="JKR47" s="7"/>
      <c r="JKS47" s="7"/>
      <c r="JKT47" s="7"/>
      <c r="JKU47" s="7"/>
      <c r="JKV47" s="7"/>
      <c r="JKW47" s="7"/>
      <c r="JKX47" s="7"/>
      <c r="JKY47" s="7"/>
      <c r="JKZ47" s="7"/>
      <c r="JLA47" s="7"/>
      <c r="JLB47" s="7"/>
      <c r="JLC47" s="7"/>
      <c r="JLD47" s="7"/>
      <c r="JLE47" s="7"/>
      <c r="JLF47" s="7"/>
      <c r="JLG47" s="7"/>
      <c r="JLH47" s="7"/>
      <c r="JLI47" s="7"/>
      <c r="JLJ47" s="7"/>
      <c r="JLK47" s="7"/>
      <c r="JLL47" s="7"/>
      <c r="JLM47" s="7"/>
      <c r="JLN47" s="7"/>
      <c r="JLO47" s="7"/>
      <c r="JLP47" s="7"/>
      <c r="JLQ47" s="7"/>
      <c r="JLR47" s="7"/>
      <c r="JLS47" s="7"/>
      <c r="JLT47" s="7"/>
      <c r="JLU47" s="7"/>
      <c r="JLV47" s="7"/>
      <c r="JLW47" s="7"/>
      <c r="JLX47" s="7"/>
      <c r="JLY47" s="7"/>
      <c r="JLZ47" s="7"/>
      <c r="JMA47" s="7"/>
      <c r="JMB47" s="7"/>
      <c r="JMC47" s="7"/>
      <c r="JMD47" s="7"/>
      <c r="JME47" s="7"/>
      <c r="JMF47" s="7"/>
      <c r="JMG47" s="7"/>
      <c r="JMH47" s="7"/>
      <c r="JMI47" s="7"/>
      <c r="JMJ47" s="7"/>
      <c r="JMK47" s="7"/>
      <c r="JML47" s="7"/>
      <c r="JMM47" s="7"/>
      <c r="JMN47" s="7"/>
      <c r="JMO47" s="7"/>
      <c r="JMP47" s="7"/>
      <c r="JMQ47" s="7"/>
      <c r="JMR47" s="7"/>
      <c r="JMS47" s="7"/>
      <c r="JMT47" s="7"/>
      <c r="JMU47" s="7"/>
      <c r="JMV47" s="7"/>
      <c r="JMW47" s="7"/>
      <c r="JMX47" s="7"/>
      <c r="JMY47" s="7"/>
      <c r="JMZ47" s="7"/>
      <c r="JNA47" s="7"/>
      <c r="JNB47" s="7"/>
      <c r="JNC47" s="7"/>
      <c r="JND47" s="7"/>
      <c r="JNE47" s="7"/>
      <c r="JNF47" s="7"/>
      <c r="JNG47" s="7"/>
      <c r="JNH47" s="7"/>
      <c r="JNI47" s="7"/>
      <c r="JNJ47" s="7"/>
      <c r="JNK47" s="7"/>
      <c r="JNL47" s="7"/>
      <c r="JNM47" s="7"/>
      <c r="JNN47" s="7"/>
      <c r="JNO47" s="7"/>
      <c r="JNP47" s="7"/>
      <c r="JNQ47" s="7"/>
      <c r="JNR47" s="7"/>
      <c r="JNS47" s="7"/>
      <c r="JNT47" s="7"/>
      <c r="JNU47" s="7"/>
      <c r="JNV47" s="7"/>
      <c r="JNW47" s="7"/>
      <c r="JNX47" s="7"/>
      <c r="JNY47" s="7"/>
      <c r="JNZ47" s="7"/>
      <c r="JOA47" s="7"/>
      <c r="JOB47" s="7"/>
      <c r="JOC47" s="7"/>
      <c r="JOD47" s="7"/>
      <c r="JOE47" s="7"/>
      <c r="JOF47" s="7"/>
      <c r="JOG47" s="7"/>
      <c r="JOH47" s="7"/>
      <c r="JOI47" s="7"/>
      <c r="JOJ47" s="7"/>
      <c r="JOK47" s="7"/>
      <c r="JOL47" s="7"/>
      <c r="JOM47" s="7"/>
      <c r="JON47" s="7"/>
      <c r="JOO47" s="7"/>
      <c r="JOP47" s="7"/>
      <c r="JOQ47" s="7"/>
      <c r="JOR47" s="7"/>
      <c r="JOS47" s="7"/>
      <c r="JOT47" s="7"/>
      <c r="JOU47" s="7"/>
      <c r="JOV47" s="7"/>
      <c r="JOW47" s="7"/>
      <c r="JOX47" s="7"/>
      <c r="JOY47" s="7"/>
      <c r="JOZ47" s="7"/>
      <c r="JPA47" s="7"/>
      <c r="JPB47" s="7"/>
      <c r="JPC47" s="7"/>
      <c r="JPD47" s="7"/>
      <c r="JPE47" s="7"/>
      <c r="JPF47" s="7"/>
      <c r="JPG47" s="7"/>
      <c r="JPH47" s="7"/>
      <c r="JPI47" s="7"/>
      <c r="JPJ47" s="7"/>
      <c r="JPK47" s="7"/>
      <c r="JPL47" s="7"/>
      <c r="JPN47" s="7"/>
      <c r="JPO47" s="7"/>
      <c r="JPP47" s="7"/>
      <c r="JPQ47" s="7"/>
      <c r="JPR47" s="7"/>
      <c r="JPS47" s="7"/>
      <c r="JPT47" s="7"/>
      <c r="JPU47" s="7"/>
      <c r="JPV47" s="7"/>
      <c r="JPW47" s="7"/>
      <c r="JPX47" s="7"/>
      <c r="JPY47" s="7"/>
      <c r="JPZ47" s="7"/>
      <c r="JQA47" s="7"/>
      <c r="JQB47" s="7"/>
      <c r="JQC47" s="7"/>
      <c r="JQD47" s="7"/>
      <c r="JQE47" s="7"/>
      <c r="JQF47" s="7"/>
      <c r="JQG47" s="7"/>
      <c r="JQH47" s="7"/>
      <c r="JQI47" s="7"/>
      <c r="JQJ47" s="7"/>
      <c r="JQK47" s="7"/>
      <c r="JQL47" s="7"/>
      <c r="JQM47" s="7"/>
      <c r="JQN47" s="7"/>
      <c r="JQO47" s="7"/>
      <c r="JQP47" s="7"/>
      <c r="JQQ47" s="7"/>
      <c r="JQR47" s="7"/>
      <c r="JQS47" s="7"/>
      <c r="JQT47" s="7"/>
      <c r="JQU47" s="7"/>
      <c r="JQV47" s="7"/>
      <c r="JQW47" s="7"/>
      <c r="JQX47" s="7"/>
      <c r="JQY47" s="7"/>
      <c r="JQZ47" s="7"/>
      <c r="JRA47" s="7"/>
      <c r="JRB47" s="7"/>
      <c r="JRC47" s="7"/>
      <c r="JRD47" s="7"/>
      <c r="JRE47" s="7"/>
      <c r="JRF47" s="7"/>
      <c r="JRG47" s="7"/>
      <c r="JRH47" s="7"/>
      <c r="JRI47" s="7"/>
      <c r="JRJ47" s="7"/>
      <c r="JRK47" s="7"/>
      <c r="JRL47" s="7"/>
      <c r="JRM47" s="7"/>
      <c r="JRN47" s="7"/>
      <c r="JRO47" s="7"/>
      <c r="JRP47" s="7"/>
      <c r="JRQ47" s="7"/>
      <c r="JRR47" s="7"/>
      <c r="JRS47" s="7"/>
      <c r="JRT47" s="7"/>
      <c r="JRU47" s="7"/>
      <c r="JRV47" s="7"/>
      <c r="JRW47" s="7"/>
      <c r="JRX47" s="7"/>
      <c r="JRY47" s="7"/>
      <c r="JRZ47" s="7"/>
      <c r="JSA47" s="7"/>
      <c r="JSB47" s="7"/>
      <c r="JSC47" s="7"/>
      <c r="JSD47" s="7"/>
      <c r="JSE47" s="7"/>
      <c r="JSF47" s="7"/>
      <c r="JSG47" s="7"/>
      <c r="JSH47" s="7"/>
      <c r="JSI47" s="7"/>
      <c r="JSJ47" s="7"/>
      <c r="JSK47" s="7"/>
      <c r="JSL47" s="7"/>
      <c r="JSM47" s="7"/>
      <c r="JSN47" s="7"/>
      <c r="JSO47" s="7"/>
      <c r="JSP47" s="7"/>
      <c r="JSQ47" s="7"/>
      <c r="JSR47" s="7"/>
      <c r="JSS47" s="7"/>
      <c r="JST47" s="7"/>
      <c r="JSU47" s="7"/>
      <c r="JSV47" s="7"/>
      <c r="JSW47" s="7"/>
      <c r="JSX47" s="7"/>
      <c r="JSY47" s="7"/>
      <c r="JSZ47" s="7"/>
      <c r="JTA47" s="7"/>
      <c r="JTB47" s="7"/>
      <c r="JTC47" s="7"/>
      <c r="JTD47" s="7"/>
      <c r="JTE47" s="7"/>
      <c r="JTF47" s="7"/>
      <c r="JTG47" s="7"/>
      <c r="JTH47" s="7"/>
      <c r="JTI47" s="7"/>
      <c r="JTJ47" s="7"/>
      <c r="JTK47" s="7"/>
      <c r="JTL47" s="7"/>
      <c r="JTM47" s="7"/>
      <c r="JTN47" s="7"/>
      <c r="JTO47" s="7"/>
      <c r="JTP47" s="7"/>
      <c r="JTQ47" s="7"/>
      <c r="JTR47" s="7"/>
      <c r="JTS47" s="7"/>
      <c r="JTT47" s="7"/>
      <c r="JTU47" s="7"/>
      <c r="JTV47" s="7"/>
      <c r="JTW47" s="7"/>
      <c r="JTX47" s="7"/>
      <c r="JTY47" s="7"/>
      <c r="JTZ47" s="7"/>
      <c r="JUA47" s="7"/>
      <c r="JUB47" s="7"/>
      <c r="JUC47" s="7"/>
      <c r="JUD47" s="7"/>
      <c r="JUE47" s="7"/>
      <c r="JUF47" s="7"/>
      <c r="JUG47" s="7"/>
      <c r="JUH47" s="7"/>
      <c r="JUI47" s="7"/>
      <c r="JUJ47" s="7"/>
      <c r="JUK47" s="7"/>
      <c r="JUL47" s="7"/>
      <c r="JUM47" s="7"/>
      <c r="JUN47" s="7"/>
      <c r="JUO47" s="7"/>
      <c r="JUP47" s="7"/>
      <c r="JUQ47" s="7"/>
      <c r="JUR47" s="7"/>
      <c r="JUS47" s="7"/>
      <c r="JUT47" s="7"/>
      <c r="JUU47" s="7"/>
      <c r="JUV47" s="7"/>
      <c r="JUW47" s="7"/>
      <c r="JUX47" s="7"/>
      <c r="JUY47" s="7"/>
      <c r="JUZ47" s="7"/>
      <c r="JVA47" s="7"/>
      <c r="JVB47" s="7"/>
      <c r="JVC47" s="7"/>
      <c r="JVD47" s="7"/>
      <c r="JVE47" s="7"/>
      <c r="JVF47" s="7"/>
      <c r="JVG47" s="7"/>
      <c r="JVH47" s="7"/>
      <c r="JVI47" s="7"/>
      <c r="JVJ47" s="7"/>
      <c r="JVK47" s="7"/>
      <c r="JVL47" s="7"/>
      <c r="JVM47" s="7"/>
      <c r="JVN47" s="7"/>
      <c r="JVO47" s="7"/>
      <c r="JVP47" s="7"/>
      <c r="JVQ47" s="7"/>
      <c r="JVR47" s="7"/>
      <c r="JVS47" s="7"/>
      <c r="JVT47" s="7"/>
      <c r="JVU47" s="7"/>
      <c r="JVV47" s="7"/>
      <c r="JVW47" s="7"/>
      <c r="JVX47" s="7"/>
      <c r="JVY47" s="7"/>
      <c r="JVZ47" s="7"/>
      <c r="JWA47" s="7"/>
      <c r="JWB47" s="7"/>
      <c r="JWC47" s="7"/>
      <c r="JWD47" s="7"/>
      <c r="JWE47" s="7"/>
      <c r="JWF47" s="7"/>
      <c r="JWG47" s="7"/>
      <c r="JWH47" s="7"/>
      <c r="JWI47" s="7"/>
      <c r="JWJ47" s="7"/>
      <c r="JWK47" s="7"/>
      <c r="JWL47" s="7"/>
      <c r="JWM47" s="7"/>
      <c r="JWN47" s="7"/>
      <c r="JWO47" s="7"/>
      <c r="JWP47" s="7"/>
      <c r="JWQ47" s="7"/>
      <c r="JWR47" s="7"/>
      <c r="JWS47" s="7"/>
      <c r="JWT47" s="7"/>
      <c r="JWU47" s="7"/>
      <c r="JWV47" s="7"/>
      <c r="JWW47" s="7"/>
      <c r="JWX47" s="7"/>
      <c r="JWY47" s="7"/>
      <c r="JWZ47" s="7"/>
      <c r="JXA47" s="7"/>
      <c r="JXB47" s="7"/>
      <c r="JXC47" s="7"/>
      <c r="JXD47" s="7"/>
      <c r="JXE47" s="7"/>
      <c r="JXF47" s="7"/>
      <c r="JXG47" s="7"/>
      <c r="JXH47" s="7"/>
      <c r="JXI47" s="7"/>
      <c r="JXJ47" s="7"/>
      <c r="JXK47" s="7"/>
      <c r="JXL47" s="7"/>
      <c r="JXM47" s="7"/>
      <c r="JXN47" s="7"/>
      <c r="JXO47" s="7"/>
      <c r="JXP47" s="7"/>
      <c r="JXQ47" s="7"/>
      <c r="JXR47" s="7"/>
      <c r="JXS47" s="7"/>
      <c r="JXT47" s="7"/>
      <c r="JXU47" s="7"/>
      <c r="JXV47" s="7"/>
      <c r="JXW47" s="7"/>
      <c r="JXX47" s="7"/>
      <c r="JXY47" s="7"/>
      <c r="JXZ47" s="7"/>
      <c r="JYA47" s="7"/>
      <c r="JYB47" s="7"/>
      <c r="JYC47" s="7"/>
      <c r="JYD47" s="7"/>
      <c r="JYE47" s="7"/>
      <c r="JYF47" s="7"/>
      <c r="JYG47" s="7"/>
      <c r="JYH47" s="7"/>
      <c r="JYI47" s="7"/>
      <c r="JYJ47" s="7"/>
      <c r="JYK47" s="7"/>
      <c r="JYL47" s="7"/>
      <c r="JYM47" s="7"/>
      <c r="JYN47" s="7"/>
      <c r="JYO47" s="7"/>
      <c r="JYP47" s="7"/>
      <c r="JYQ47" s="7"/>
      <c r="JYR47" s="7"/>
      <c r="JYS47" s="7"/>
      <c r="JYT47" s="7"/>
      <c r="JYU47" s="7"/>
      <c r="JYV47" s="7"/>
      <c r="JYW47" s="7"/>
      <c r="JYX47" s="7"/>
      <c r="JYY47" s="7"/>
      <c r="JYZ47" s="7"/>
      <c r="JZA47" s="7"/>
      <c r="JZB47" s="7"/>
      <c r="JZC47" s="7"/>
      <c r="JZD47" s="7"/>
      <c r="JZE47" s="7"/>
      <c r="JZF47" s="7"/>
      <c r="JZG47" s="7"/>
      <c r="JZH47" s="7"/>
      <c r="JZJ47" s="7"/>
      <c r="JZK47" s="7"/>
      <c r="JZL47" s="7"/>
      <c r="JZM47" s="7"/>
      <c r="JZN47" s="7"/>
      <c r="JZO47" s="7"/>
      <c r="JZP47" s="7"/>
      <c r="JZQ47" s="7"/>
      <c r="JZR47" s="7"/>
      <c r="JZS47" s="7"/>
      <c r="JZT47" s="7"/>
      <c r="JZU47" s="7"/>
      <c r="JZV47" s="7"/>
      <c r="JZW47" s="7"/>
      <c r="JZX47" s="7"/>
      <c r="JZY47" s="7"/>
      <c r="JZZ47" s="7"/>
      <c r="KAA47" s="7"/>
      <c r="KAB47" s="7"/>
      <c r="KAC47" s="7"/>
      <c r="KAD47" s="7"/>
      <c r="KAE47" s="7"/>
      <c r="KAF47" s="7"/>
      <c r="KAG47" s="7"/>
      <c r="KAH47" s="7"/>
      <c r="KAI47" s="7"/>
      <c r="KAJ47" s="7"/>
      <c r="KAK47" s="7"/>
      <c r="KAL47" s="7"/>
      <c r="KAM47" s="7"/>
      <c r="KAN47" s="7"/>
      <c r="KAO47" s="7"/>
      <c r="KAP47" s="7"/>
      <c r="KAQ47" s="7"/>
      <c r="KAR47" s="7"/>
      <c r="KAS47" s="7"/>
      <c r="KAT47" s="7"/>
      <c r="KAU47" s="7"/>
      <c r="KAV47" s="7"/>
      <c r="KAW47" s="7"/>
      <c r="KAX47" s="7"/>
      <c r="KAY47" s="7"/>
      <c r="KAZ47" s="7"/>
      <c r="KBA47" s="7"/>
      <c r="KBB47" s="7"/>
      <c r="KBC47" s="7"/>
      <c r="KBD47" s="7"/>
      <c r="KBE47" s="7"/>
      <c r="KBF47" s="7"/>
      <c r="KBG47" s="7"/>
      <c r="KBH47" s="7"/>
      <c r="KBI47" s="7"/>
      <c r="KBJ47" s="7"/>
      <c r="KBK47" s="7"/>
      <c r="KBL47" s="7"/>
      <c r="KBM47" s="7"/>
      <c r="KBN47" s="7"/>
      <c r="KBO47" s="7"/>
      <c r="KBP47" s="7"/>
      <c r="KBQ47" s="7"/>
      <c r="KBR47" s="7"/>
      <c r="KBS47" s="7"/>
      <c r="KBT47" s="7"/>
      <c r="KBU47" s="7"/>
      <c r="KBV47" s="7"/>
      <c r="KBW47" s="7"/>
      <c r="KBX47" s="7"/>
      <c r="KBY47" s="7"/>
      <c r="KBZ47" s="7"/>
      <c r="KCA47" s="7"/>
      <c r="KCB47" s="7"/>
      <c r="KCC47" s="7"/>
      <c r="KCD47" s="7"/>
      <c r="KCE47" s="7"/>
      <c r="KCF47" s="7"/>
      <c r="KCG47" s="7"/>
      <c r="KCH47" s="7"/>
      <c r="KCI47" s="7"/>
      <c r="KCJ47" s="7"/>
      <c r="KCK47" s="7"/>
      <c r="KCL47" s="7"/>
      <c r="KCM47" s="7"/>
      <c r="KCN47" s="7"/>
      <c r="KCO47" s="7"/>
      <c r="KCP47" s="7"/>
      <c r="KCQ47" s="7"/>
      <c r="KCR47" s="7"/>
      <c r="KCS47" s="7"/>
      <c r="KCT47" s="7"/>
      <c r="KCU47" s="7"/>
      <c r="KCV47" s="7"/>
      <c r="KCW47" s="7"/>
      <c r="KCX47" s="7"/>
      <c r="KCY47" s="7"/>
      <c r="KCZ47" s="7"/>
      <c r="KDA47" s="7"/>
      <c r="KDB47" s="7"/>
      <c r="KDC47" s="7"/>
      <c r="KDD47" s="7"/>
      <c r="KDE47" s="7"/>
      <c r="KDF47" s="7"/>
      <c r="KDG47" s="7"/>
      <c r="KDH47" s="7"/>
      <c r="KDI47" s="7"/>
      <c r="KDJ47" s="7"/>
      <c r="KDK47" s="7"/>
      <c r="KDL47" s="7"/>
      <c r="KDM47" s="7"/>
      <c r="KDN47" s="7"/>
      <c r="KDO47" s="7"/>
      <c r="KDP47" s="7"/>
      <c r="KDQ47" s="7"/>
      <c r="KDR47" s="7"/>
      <c r="KDS47" s="7"/>
      <c r="KDT47" s="7"/>
      <c r="KDU47" s="7"/>
      <c r="KDV47" s="7"/>
      <c r="KDW47" s="7"/>
      <c r="KDX47" s="7"/>
      <c r="KDY47" s="7"/>
      <c r="KDZ47" s="7"/>
      <c r="KEA47" s="7"/>
      <c r="KEB47" s="7"/>
      <c r="KEC47" s="7"/>
      <c r="KED47" s="7"/>
      <c r="KEE47" s="7"/>
      <c r="KEF47" s="7"/>
      <c r="KEG47" s="7"/>
      <c r="KEH47" s="7"/>
      <c r="KEI47" s="7"/>
      <c r="KEJ47" s="7"/>
      <c r="KEK47" s="7"/>
      <c r="KEL47" s="7"/>
      <c r="KEM47" s="7"/>
      <c r="KEN47" s="7"/>
      <c r="KEO47" s="7"/>
      <c r="KEP47" s="7"/>
      <c r="KEQ47" s="7"/>
      <c r="KER47" s="7"/>
      <c r="KES47" s="7"/>
      <c r="KET47" s="7"/>
      <c r="KEU47" s="7"/>
      <c r="KEV47" s="7"/>
      <c r="KEW47" s="7"/>
      <c r="KEX47" s="7"/>
      <c r="KEY47" s="7"/>
      <c r="KEZ47" s="7"/>
      <c r="KFA47" s="7"/>
      <c r="KFB47" s="7"/>
      <c r="KFC47" s="7"/>
      <c r="KFD47" s="7"/>
      <c r="KFE47" s="7"/>
      <c r="KFF47" s="7"/>
      <c r="KFG47" s="7"/>
      <c r="KFH47" s="7"/>
      <c r="KFI47" s="7"/>
      <c r="KFJ47" s="7"/>
      <c r="KFK47" s="7"/>
      <c r="KFL47" s="7"/>
      <c r="KFM47" s="7"/>
      <c r="KFN47" s="7"/>
      <c r="KFO47" s="7"/>
      <c r="KFP47" s="7"/>
      <c r="KFQ47" s="7"/>
      <c r="KFR47" s="7"/>
      <c r="KFS47" s="7"/>
      <c r="KFT47" s="7"/>
      <c r="KFU47" s="7"/>
      <c r="KFV47" s="7"/>
      <c r="KFW47" s="7"/>
      <c r="KFX47" s="7"/>
      <c r="KFY47" s="7"/>
      <c r="KFZ47" s="7"/>
      <c r="KGA47" s="7"/>
      <c r="KGB47" s="7"/>
      <c r="KGC47" s="7"/>
      <c r="KGD47" s="7"/>
      <c r="KGE47" s="7"/>
      <c r="KGF47" s="7"/>
      <c r="KGG47" s="7"/>
      <c r="KGH47" s="7"/>
      <c r="KGI47" s="7"/>
      <c r="KGJ47" s="7"/>
      <c r="KGK47" s="7"/>
      <c r="KGL47" s="7"/>
      <c r="KGM47" s="7"/>
      <c r="KGN47" s="7"/>
      <c r="KGO47" s="7"/>
      <c r="KGP47" s="7"/>
      <c r="KGQ47" s="7"/>
      <c r="KGR47" s="7"/>
      <c r="KGS47" s="7"/>
      <c r="KGT47" s="7"/>
      <c r="KGU47" s="7"/>
      <c r="KGV47" s="7"/>
      <c r="KGW47" s="7"/>
      <c r="KGX47" s="7"/>
      <c r="KGY47" s="7"/>
      <c r="KGZ47" s="7"/>
      <c r="KHA47" s="7"/>
      <c r="KHB47" s="7"/>
      <c r="KHC47" s="7"/>
      <c r="KHD47" s="7"/>
      <c r="KHE47" s="7"/>
      <c r="KHF47" s="7"/>
      <c r="KHG47" s="7"/>
      <c r="KHH47" s="7"/>
      <c r="KHI47" s="7"/>
      <c r="KHJ47" s="7"/>
      <c r="KHK47" s="7"/>
      <c r="KHL47" s="7"/>
      <c r="KHM47" s="7"/>
      <c r="KHN47" s="7"/>
      <c r="KHO47" s="7"/>
      <c r="KHP47" s="7"/>
      <c r="KHQ47" s="7"/>
      <c r="KHR47" s="7"/>
      <c r="KHS47" s="7"/>
      <c r="KHT47" s="7"/>
      <c r="KHU47" s="7"/>
      <c r="KHV47" s="7"/>
      <c r="KHW47" s="7"/>
      <c r="KHX47" s="7"/>
      <c r="KHY47" s="7"/>
      <c r="KHZ47" s="7"/>
      <c r="KIA47" s="7"/>
      <c r="KIB47" s="7"/>
      <c r="KIC47" s="7"/>
      <c r="KID47" s="7"/>
      <c r="KIE47" s="7"/>
      <c r="KIF47" s="7"/>
      <c r="KIG47" s="7"/>
      <c r="KIH47" s="7"/>
      <c r="KII47" s="7"/>
      <c r="KIJ47" s="7"/>
      <c r="KIK47" s="7"/>
      <c r="KIL47" s="7"/>
      <c r="KIM47" s="7"/>
      <c r="KIN47" s="7"/>
      <c r="KIO47" s="7"/>
      <c r="KIP47" s="7"/>
      <c r="KIQ47" s="7"/>
      <c r="KIR47" s="7"/>
      <c r="KIS47" s="7"/>
      <c r="KIT47" s="7"/>
      <c r="KIU47" s="7"/>
      <c r="KIV47" s="7"/>
      <c r="KIW47" s="7"/>
      <c r="KIX47" s="7"/>
      <c r="KIY47" s="7"/>
      <c r="KIZ47" s="7"/>
      <c r="KJA47" s="7"/>
      <c r="KJB47" s="7"/>
      <c r="KJC47" s="7"/>
      <c r="KJD47" s="7"/>
      <c r="KJF47" s="7"/>
      <c r="KJG47" s="7"/>
      <c r="KJH47" s="7"/>
      <c r="KJI47" s="7"/>
      <c r="KJJ47" s="7"/>
      <c r="KJK47" s="7"/>
      <c r="KJL47" s="7"/>
      <c r="KJM47" s="7"/>
      <c r="KJN47" s="7"/>
      <c r="KJO47" s="7"/>
      <c r="KJP47" s="7"/>
      <c r="KJQ47" s="7"/>
      <c r="KJR47" s="7"/>
      <c r="KJS47" s="7"/>
      <c r="KJT47" s="7"/>
      <c r="KJU47" s="7"/>
      <c r="KJV47" s="7"/>
      <c r="KJW47" s="7"/>
      <c r="KJX47" s="7"/>
      <c r="KJY47" s="7"/>
      <c r="KJZ47" s="7"/>
      <c r="KKA47" s="7"/>
      <c r="KKB47" s="7"/>
      <c r="KKC47" s="7"/>
      <c r="KKD47" s="7"/>
      <c r="KKE47" s="7"/>
      <c r="KKF47" s="7"/>
      <c r="KKG47" s="7"/>
      <c r="KKH47" s="7"/>
      <c r="KKI47" s="7"/>
      <c r="KKJ47" s="7"/>
      <c r="KKK47" s="7"/>
      <c r="KKL47" s="7"/>
      <c r="KKM47" s="7"/>
      <c r="KKN47" s="7"/>
      <c r="KKO47" s="7"/>
      <c r="KKP47" s="7"/>
      <c r="KKQ47" s="7"/>
      <c r="KKR47" s="7"/>
      <c r="KKS47" s="7"/>
      <c r="KKT47" s="7"/>
      <c r="KKU47" s="7"/>
      <c r="KKV47" s="7"/>
      <c r="KKW47" s="7"/>
      <c r="KKX47" s="7"/>
      <c r="KKY47" s="7"/>
      <c r="KKZ47" s="7"/>
      <c r="KLA47" s="7"/>
      <c r="KLB47" s="7"/>
      <c r="KLC47" s="7"/>
      <c r="KLD47" s="7"/>
      <c r="KLE47" s="7"/>
      <c r="KLF47" s="7"/>
      <c r="KLG47" s="7"/>
      <c r="KLH47" s="7"/>
      <c r="KLI47" s="7"/>
      <c r="KLJ47" s="7"/>
      <c r="KLK47" s="7"/>
      <c r="KLL47" s="7"/>
      <c r="KLM47" s="7"/>
      <c r="KLN47" s="7"/>
      <c r="KLO47" s="7"/>
      <c r="KLP47" s="7"/>
      <c r="KLQ47" s="7"/>
      <c r="KLR47" s="7"/>
      <c r="KLS47" s="7"/>
      <c r="KLT47" s="7"/>
      <c r="KLU47" s="7"/>
      <c r="KLV47" s="7"/>
      <c r="KLW47" s="7"/>
      <c r="KLX47" s="7"/>
      <c r="KLY47" s="7"/>
      <c r="KLZ47" s="7"/>
      <c r="KMA47" s="7"/>
      <c r="KMB47" s="7"/>
      <c r="KMC47" s="7"/>
      <c r="KMD47" s="7"/>
      <c r="KME47" s="7"/>
      <c r="KMF47" s="7"/>
      <c r="KMG47" s="7"/>
      <c r="KMH47" s="7"/>
      <c r="KMI47" s="7"/>
      <c r="KMJ47" s="7"/>
      <c r="KMK47" s="7"/>
      <c r="KML47" s="7"/>
      <c r="KMM47" s="7"/>
      <c r="KMN47" s="7"/>
      <c r="KMO47" s="7"/>
      <c r="KMP47" s="7"/>
      <c r="KMQ47" s="7"/>
      <c r="KMR47" s="7"/>
      <c r="KMS47" s="7"/>
      <c r="KMT47" s="7"/>
      <c r="KMU47" s="7"/>
      <c r="KMV47" s="7"/>
      <c r="KMW47" s="7"/>
      <c r="KMX47" s="7"/>
      <c r="KMY47" s="7"/>
      <c r="KMZ47" s="7"/>
      <c r="KNA47" s="7"/>
      <c r="KNB47" s="7"/>
      <c r="KNC47" s="7"/>
      <c r="KND47" s="7"/>
      <c r="KNE47" s="7"/>
      <c r="KNF47" s="7"/>
      <c r="KNG47" s="7"/>
      <c r="KNH47" s="7"/>
      <c r="KNI47" s="7"/>
      <c r="KNJ47" s="7"/>
      <c r="KNK47" s="7"/>
      <c r="KNL47" s="7"/>
      <c r="KNM47" s="7"/>
      <c r="KNN47" s="7"/>
      <c r="KNO47" s="7"/>
      <c r="KNP47" s="7"/>
      <c r="KNQ47" s="7"/>
      <c r="KNR47" s="7"/>
      <c r="KNS47" s="7"/>
      <c r="KNT47" s="7"/>
      <c r="KNU47" s="7"/>
      <c r="KNV47" s="7"/>
      <c r="KNW47" s="7"/>
      <c r="KNX47" s="7"/>
      <c r="KNY47" s="7"/>
      <c r="KNZ47" s="7"/>
      <c r="KOA47" s="7"/>
      <c r="KOB47" s="7"/>
      <c r="KOC47" s="7"/>
      <c r="KOD47" s="7"/>
      <c r="KOE47" s="7"/>
      <c r="KOF47" s="7"/>
      <c r="KOG47" s="7"/>
      <c r="KOH47" s="7"/>
      <c r="KOI47" s="7"/>
      <c r="KOJ47" s="7"/>
      <c r="KOK47" s="7"/>
      <c r="KOL47" s="7"/>
      <c r="KOM47" s="7"/>
      <c r="KON47" s="7"/>
      <c r="KOO47" s="7"/>
      <c r="KOP47" s="7"/>
      <c r="KOQ47" s="7"/>
      <c r="KOR47" s="7"/>
      <c r="KOS47" s="7"/>
      <c r="KOT47" s="7"/>
      <c r="KOU47" s="7"/>
      <c r="KOV47" s="7"/>
      <c r="KOW47" s="7"/>
      <c r="KOX47" s="7"/>
      <c r="KOY47" s="7"/>
      <c r="KOZ47" s="7"/>
      <c r="KPA47" s="7"/>
      <c r="KPB47" s="7"/>
      <c r="KPC47" s="7"/>
      <c r="KPD47" s="7"/>
      <c r="KPE47" s="7"/>
      <c r="KPF47" s="7"/>
      <c r="KPG47" s="7"/>
      <c r="KPH47" s="7"/>
      <c r="KPI47" s="7"/>
      <c r="KPJ47" s="7"/>
      <c r="KPK47" s="7"/>
      <c r="KPL47" s="7"/>
      <c r="KPM47" s="7"/>
      <c r="KPN47" s="7"/>
      <c r="KPO47" s="7"/>
      <c r="KPP47" s="7"/>
      <c r="KPQ47" s="7"/>
      <c r="KPR47" s="7"/>
      <c r="KPS47" s="7"/>
      <c r="KPT47" s="7"/>
      <c r="KPU47" s="7"/>
      <c r="KPV47" s="7"/>
      <c r="KPW47" s="7"/>
      <c r="KPX47" s="7"/>
      <c r="KPY47" s="7"/>
      <c r="KPZ47" s="7"/>
      <c r="KQA47" s="7"/>
      <c r="KQB47" s="7"/>
      <c r="KQC47" s="7"/>
      <c r="KQD47" s="7"/>
      <c r="KQE47" s="7"/>
      <c r="KQF47" s="7"/>
      <c r="KQG47" s="7"/>
      <c r="KQH47" s="7"/>
      <c r="KQI47" s="7"/>
      <c r="KQJ47" s="7"/>
      <c r="KQK47" s="7"/>
      <c r="KQL47" s="7"/>
      <c r="KQM47" s="7"/>
      <c r="KQN47" s="7"/>
      <c r="KQO47" s="7"/>
      <c r="KQP47" s="7"/>
      <c r="KQQ47" s="7"/>
      <c r="KQR47" s="7"/>
      <c r="KQS47" s="7"/>
      <c r="KQT47" s="7"/>
      <c r="KQU47" s="7"/>
      <c r="KQV47" s="7"/>
      <c r="KQW47" s="7"/>
      <c r="KQX47" s="7"/>
      <c r="KQY47" s="7"/>
      <c r="KQZ47" s="7"/>
      <c r="KRA47" s="7"/>
      <c r="KRB47" s="7"/>
      <c r="KRC47" s="7"/>
      <c r="KRD47" s="7"/>
      <c r="KRE47" s="7"/>
      <c r="KRF47" s="7"/>
      <c r="KRG47" s="7"/>
      <c r="KRH47" s="7"/>
      <c r="KRI47" s="7"/>
      <c r="KRJ47" s="7"/>
      <c r="KRK47" s="7"/>
      <c r="KRL47" s="7"/>
      <c r="KRM47" s="7"/>
      <c r="KRN47" s="7"/>
      <c r="KRO47" s="7"/>
      <c r="KRP47" s="7"/>
      <c r="KRQ47" s="7"/>
      <c r="KRR47" s="7"/>
      <c r="KRS47" s="7"/>
      <c r="KRT47" s="7"/>
      <c r="KRU47" s="7"/>
      <c r="KRV47" s="7"/>
      <c r="KRW47" s="7"/>
      <c r="KRX47" s="7"/>
      <c r="KRY47" s="7"/>
      <c r="KRZ47" s="7"/>
      <c r="KSA47" s="7"/>
      <c r="KSB47" s="7"/>
      <c r="KSC47" s="7"/>
      <c r="KSD47" s="7"/>
      <c r="KSE47" s="7"/>
      <c r="KSF47" s="7"/>
      <c r="KSG47" s="7"/>
      <c r="KSH47" s="7"/>
      <c r="KSI47" s="7"/>
      <c r="KSJ47" s="7"/>
      <c r="KSK47" s="7"/>
      <c r="KSL47" s="7"/>
      <c r="KSM47" s="7"/>
      <c r="KSN47" s="7"/>
      <c r="KSO47" s="7"/>
      <c r="KSP47" s="7"/>
      <c r="KSQ47" s="7"/>
      <c r="KSR47" s="7"/>
      <c r="KSS47" s="7"/>
      <c r="KST47" s="7"/>
      <c r="KSU47" s="7"/>
      <c r="KSV47" s="7"/>
      <c r="KSW47" s="7"/>
      <c r="KSX47" s="7"/>
      <c r="KSY47" s="7"/>
      <c r="KSZ47" s="7"/>
      <c r="KTB47" s="7"/>
      <c r="KTC47" s="7"/>
      <c r="KTD47" s="7"/>
      <c r="KTE47" s="7"/>
      <c r="KTF47" s="7"/>
      <c r="KTG47" s="7"/>
      <c r="KTH47" s="7"/>
      <c r="KTI47" s="7"/>
      <c r="KTJ47" s="7"/>
      <c r="KTK47" s="7"/>
      <c r="KTL47" s="7"/>
      <c r="KTM47" s="7"/>
      <c r="KTN47" s="7"/>
      <c r="KTO47" s="7"/>
      <c r="KTP47" s="7"/>
      <c r="KTQ47" s="7"/>
      <c r="KTR47" s="7"/>
      <c r="KTS47" s="7"/>
      <c r="KTT47" s="7"/>
      <c r="KTU47" s="7"/>
      <c r="KTV47" s="7"/>
      <c r="KTW47" s="7"/>
      <c r="KTX47" s="7"/>
      <c r="KTY47" s="7"/>
      <c r="KTZ47" s="7"/>
      <c r="KUA47" s="7"/>
      <c r="KUB47" s="7"/>
      <c r="KUC47" s="7"/>
      <c r="KUD47" s="7"/>
      <c r="KUE47" s="7"/>
      <c r="KUF47" s="7"/>
      <c r="KUG47" s="7"/>
      <c r="KUH47" s="7"/>
      <c r="KUI47" s="7"/>
      <c r="KUJ47" s="7"/>
      <c r="KUK47" s="7"/>
      <c r="KUL47" s="7"/>
      <c r="KUM47" s="7"/>
      <c r="KUN47" s="7"/>
      <c r="KUO47" s="7"/>
      <c r="KUP47" s="7"/>
      <c r="KUQ47" s="7"/>
      <c r="KUR47" s="7"/>
      <c r="KUS47" s="7"/>
      <c r="KUT47" s="7"/>
      <c r="KUU47" s="7"/>
      <c r="KUV47" s="7"/>
      <c r="KUW47" s="7"/>
      <c r="KUX47" s="7"/>
      <c r="KUY47" s="7"/>
      <c r="KUZ47" s="7"/>
      <c r="KVA47" s="7"/>
      <c r="KVB47" s="7"/>
      <c r="KVC47" s="7"/>
      <c r="KVD47" s="7"/>
      <c r="KVE47" s="7"/>
      <c r="KVF47" s="7"/>
      <c r="KVG47" s="7"/>
      <c r="KVH47" s="7"/>
      <c r="KVI47" s="7"/>
      <c r="KVJ47" s="7"/>
      <c r="KVK47" s="7"/>
      <c r="KVL47" s="7"/>
      <c r="KVM47" s="7"/>
      <c r="KVN47" s="7"/>
      <c r="KVO47" s="7"/>
      <c r="KVP47" s="7"/>
      <c r="KVQ47" s="7"/>
      <c r="KVR47" s="7"/>
      <c r="KVS47" s="7"/>
      <c r="KVT47" s="7"/>
      <c r="KVU47" s="7"/>
      <c r="KVV47" s="7"/>
      <c r="KVW47" s="7"/>
      <c r="KVX47" s="7"/>
      <c r="KVY47" s="7"/>
      <c r="KVZ47" s="7"/>
      <c r="KWA47" s="7"/>
      <c r="KWB47" s="7"/>
      <c r="KWC47" s="7"/>
      <c r="KWD47" s="7"/>
      <c r="KWE47" s="7"/>
      <c r="KWF47" s="7"/>
      <c r="KWG47" s="7"/>
      <c r="KWH47" s="7"/>
      <c r="KWI47" s="7"/>
      <c r="KWJ47" s="7"/>
      <c r="KWK47" s="7"/>
      <c r="KWL47" s="7"/>
      <c r="KWM47" s="7"/>
      <c r="KWN47" s="7"/>
      <c r="KWO47" s="7"/>
      <c r="KWP47" s="7"/>
      <c r="KWQ47" s="7"/>
      <c r="KWR47" s="7"/>
      <c r="KWS47" s="7"/>
      <c r="KWT47" s="7"/>
      <c r="KWU47" s="7"/>
      <c r="KWV47" s="7"/>
      <c r="KWW47" s="7"/>
      <c r="KWX47" s="7"/>
      <c r="KWY47" s="7"/>
      <c r="KWZ47" s="7"/>
      <c r="KXA47" s="7"/>
      <c r="KXB47" s="7"/>
      <c r="KXC47" s="7"/>
      <c r="KXD47" s="7"/>
      <c r="KXE47" s="7"/>
      <c r="KXF47" s="7"/>
      <c r="KXG47" s="7"/>
      <c r="KXH47" s="7"/>
      <c r="KXI47" s="7"/>
      <c r="KXJ47" s="7"/>
      <c r="KXK47" s="7"/>
      <c r="KXL47" s="7"/>
      <c r="KXM47" s="7"/>
      <c r="KXN47" s="7"/>
      <c r="KXO47" s="7"/>
      <c r="KXP47" s="7"/>
      <c r="KXQ47" s="7"/>
      <c r="KXR47" s="7"/>
      <c r="KXS47" s="7"/>
      <c r="KXT47" s="7"/>
      <c r="KXU47" s="7"/>
      <c r="KXV47" s="7"/>
      <c r="KXW47" s="7"/>
      <c r="KXX47" s="7"/>
      <c r="KXY47" s="7"/>
      <c r="KXZ47" s="7"/>
      <c r="KYA47" s="7"/>
      <c r="KYB47" s="7"/>
      <c r="KYC47" s="7"/>
      <c r="KYD47" s="7"/>
      <c r="KYE47" s="7"/>
      <c r="KYF47" s="7"/>
      <c r="KYG47" s="7"/>
      <c r="KYH47" s="7"/>
      <c r="KYI47" s="7"/>
      <c r="KYJ47" s="7"/>
      <c r="KYK47" s="7"/>
      <c r="KYL47" s="7"/>
      <c r="KYM47" s="7"/>
      <c r="KYN47" s="7"/>
      <c r="KYO47" s="7"/>
      <c r="KYP47" s="7"/>
      <c r="KYQ47" s="7"/>
      <c r="KYR47" s="7"/>
      <c r="KYS47" s="7"/>
      <c r="KYT47" s="7"/>
      <c r="KYU47" s="7"/>
      <c r="KYV47" s="7"/>
      <c r="KYW47" s="7"/>
      <c r="KYX47" s="7"/>
      <c r="KYY47" s="7"/>
      <c r="KYZ47" s="7"/>
      <c r="KZA47" s="7"/>
      <c r="KZB47" s="7"/>
      <c r="KZC47" s="7"/>
      <c r="KZD47" s="7"/>
      <c r="KZE47" s="7"/>
      <c r="KZF47" s="7"/>
      <c r="KZG47" s="7"/>
      <c r="KZH47" s="7"/>
      <c r="KZI47" s="7"/>
      <c r="KZJ47" s="7"/>
      <c r="KZK47" s="7"/>
      <c r="KZL47" s="7"/>
      <c r="KZM47" s="7"/>
      <c r="KZN47" s="7"/>
      <c r="KZO47" s="7"/>
      <c r="KZP47" s="7"/>
      <c r="KZQ47" s="7"/>
      <c r="KZR47" s="7"/>
      <c r="KZS47" s="7"/>
      <c r="KZT47" s="7"/>
      <c r="KZU47" s="7"/>
      <c r="KZV47" s="7"/>
      <c r="KZW47" s="7"/>
      <c r="KZX47" s="7"/>
      <c r="KZY47" s="7"/>
      <c r="KZZ47" s="7"/>
      <c r="LAA47" s="7"/>
      <c r="LAB47" s="7"/>
      <c r="LAC47" s="7"/>
      <c r="LAD47" s="7"/>
      <c r="LAE47" s="7"/>
      <c r="LAF47" s="7"/>
      <c r="LAG47" s="7"/>
      <c r="LAH47" s="7"/>
      <c r="LAI47" s="7"/>
      <c r="LAJ47" s="7"/>
      <c r="LAK47" s="7"/>
      <c r="LAL47" s="7"/>
      <c r="LAM47" s="7"/>
      <c r="LAN47" s="7"/>
      <c r="LAO47" s="7"/>
      <c r="LAP47" s="7"/>
      <c r="LAQ47" s="7"/>
      <c r="LAR47" s="7"/>
      <c r="LAS47" s="7"/>
      <c r="LAT47" s="7"/>
      <c r="LAU47" s="7"/>
      <c r="LAV47" s="7"/>
      <c r="LAW47" s="7"/>
      <c r="LAX47" s="7"/>
      <c r="LAY47" s="7"/>
      <c r="LAZ47" s="7"/>
      <c r="LBA47" s="7"/>
      <c r="LBB47" s="7"/>
      <c r="LBC47" s="7"/>
      <c r="LBD47" s="7"/>
      <c r="LBE47" s="7"/>
      <c r="LBF47" s="7"/>
      <c r="LBG47" s="7"/>
      <c r="LBH47" s="7"/>
      <c r="LBI47" s="7"/>
      <c r="LBJ47" s="7"/>
      <c r="LBK47" s="7"/>
      <c r="LBL47" s="7"/>
      <c r="LBM47" s="7"/>
      <c r="LBN47" s="7"/>
      <c r="LBO47" s="7"/>
      <c r="LBP47" s="7"/>
      <c r="LBQ47" s="7"/>
      <c r="LBR47" s="7"/>
      <c r="LBS47" s="7"/>
      <c r="LBT47" s="7"/>
      <c r="LBU47" s="7"/>
      <c r="LBV47" s="7"/>
      <c r="LBW47" s="7"/>
      <c r="LBX47" s="7"/>
      <c r="LBY47" s="7"/>
      <c r="LBZ47" s="7"/>
      <c r="LCA47" s="7"/>
      <c r="LCB47" s="7"/>
      <c r="LCC47" s="7"/>
      <c r="LCD47" s="7"/>
      <c r="LCE47" s="7"/>
      <c r="LCF47" s="7"/>
      <c r="LCG47" s="7"/>
      <c r="LCH47" s="7"/>
      <c r="LCI47" s="7"/>
      <c r="LCJ47" s="7"/>
      <c r="LCK47" s="7"/>
      <c r="LCL47" s="7"/>
      <c r="LCM47" s="7"/>
      <c r="LCN47" s="7"/>
      <c r="LCO47" s="7"/>
      <c r="LCP47" s="7"/>
      <c r="LCQ47" s="7"/>
      <c r="LCR47" s="7"/>
      <c r="LCS47" s="7"/>
      <c r="LCT47" s="7"/>
      <c r="LCU47" s="7"/>
      <c r="LCV47" s="7"/>
      <c r="LCX47" s="7"/>
      <c r="LCY47" s="7"/>
      <c r="LCZ47" s="7"/>
      <c r="LDA47" s="7"/>
      <c r="LDB47" s="7"/>
      <c r="LDC47" s="7"/>
      <c r="LDD47" s="7"/>
      <c r="LDE47" s="7"/>
      <c r="LDF47" s="7"/>
      <c r="LDG47" s="7"/>
      <c r="LDH47" s="7"/>
      <c r="LDI47" s="7"/>
      <c r="LDJ47" s="7"/>
      <c r="LDK47" s="7"/>
      <c r="LDL47" s="7"/>
      <c r="LDM47" s="7"/>
      <c r="LDN47" s="7"/>
      <c r="LDO47" s="7"/>
      <c r="LDP47" s="7"/>
      <c r="LDQ47" s="7"/>
      <c r="LDR47" s="7"/>
      <c r="LDS47" s="7"/>
      <c r="LDT47" s="7"/>
      <c r="LDU47" s="7"/>
      <c r="LDV47" s="7"/>
      <c r="LDW47" s="7"/>
      <c r="LDX47" s="7"/>
      <c r="LDY47" s="7"/>
      <c r="LDZ47" s="7"/>
      <c r="LEA47" s="7"/>
      <c r="LEB47" s="7"/>
      <c r="LEC47" s="7"/>
      <c r="LED47" s="7"/>
      <c r="LEE47" s="7"/>
      <c r="LEF47" s="7"/>
      <c r="LEG47" s="7"/>
      <c r="LEH47" s="7"/>
      <c r="LEI47" s="7"/>
      <c r="LEJ47" s="7"/>
      <c r="LEK47" s="7"/>
      <c r="LEL47" s="7"/>
      <c r="LEM47" s="7"/>
      <c r="LEN47" s="7"/>
      <c r="LEO47" s="7"/>
      <c r="LEP47" s="7"/>
      <c r="LEQ47" s="7"/>
      <c r="LER47" s="7"/>
      <c r="LES47" s="7"/>
      <c r="LET47" s="7"/>
      <c r="LEU47" s="7"/>
      <c r="LEV47" s="7"/>
      <c r="LEW47" s="7"/>
      <c r="LEX47" s="7"/>
      <c r="LEY47" s="7"/>
      <c r="LEZ47" s="7"/>
      <c r="LFA47" s="7"/>
      <c r="LFB47" s="7"/>
      <c r="LFC47" s="7"/>
      <c r="LFD47" s="7"/>
      <c r="LFE47" s="7"/>
      <c r="LFF47" s="7"/>
      <c r="LFG47" s="7"/>
      <c r="LFH47" s="7"/>
      <c r="LFI47" s="7"/>
      <c r="LFJ47" s="7"/>
      <c r="LFK47" s="7"/>
      <c r="LFL47" s="7"/>
      <c r="LFM47" s="7"/>
      <c r="LFN47" s="7"/>
      <c r="LFO47" s="7"/>
      <c r="LFP47" s="7"/>
      <c r="LFQ47" s="7"/>
      <c r="LFR47" s="7"/>
      <c r="LFS47" s="7"/>
      <c r="LFT47" s="7"/>
      <c r="LFU47" s="7"/>
      <c r="LFV47" s="7"/>
      <c r="LFW47" s="7"/>
      <c r="LFX47" s="7"/>
      <c r="LFY47" s="7"/>
      <c r="LFZ47" s="7"/>
      <c r="LGA47" s="7"/>
      <c r="LGB47" s="7"/>
      <c r="LGC47" s="7"/>
      <c r="LGD47" s="7"/>
      <c r="LGE47" s="7"/>
      <c r="LGF47" s="7"/>
      <c r="LGG47" s="7"/>
      <c r="LGH47" s="7"/>
      <c r="LGI47" s="7"/>
      <c r="LGJ47" s="7"/>
      <c r="LGK47" s="7"/>
      <c r="LGL47" s="7"/>
      <c r="LGM47" s="7"/>
      <c r="LGN47" s="7"/>
      <c r="LGO47" s="7"/>
      <c r="LGP47" s="7"/>
      <c r="LGQ47" s="7"/>
      <c r="LGR47" s="7"/>
      <c r="LGS47" s="7"/>
      <c r="LGT47" s="7"/>
      <c r="LGU47" s="7"/>
      <c r="LGV47" s="7"/>
      <c r="LGW47" s="7"/>
      <c r="LGX47" s="7"/>
      <c r="LGY47" s="7"/>
      <c r="LGZ47" s="7"/>
      <c r="LHA47" s="7"/>
      <c r="LHB47" s="7"/>
      <c r="LHC47" s="7"/>
      <c r="LHD47" s="7"/>
      <c r="LHE47" s="7"/>
      <c r="LHF47" s="7"/>
      <c r="LHG47" s="7"/>
      <c r="LHH47" s="7"/>
      <c r="LHI47" s="7"/>
      <c r="LHJ47" s="7"/>
      <c r="LHK47" s="7"/>
      <c r="LHL47" s="7"/>
      <c r="LHM47" s="7"/>
      <c r="LHN47" s="7"/>
      <c r="LHO47" s="7"/>
      <c r="LHP47" s="7"/>
      <c r="LHQ47" s="7"/>
      <c r="LHR47" s="7"/>
      <c r="LHS47" s="7"/>
      <c r="LHT47" s="7"/>
      <c r="LHU47" s="7"/>
      <c r="LHV47" s="7"/>
      <c r="LHW47" s="7"/>
      <c r="LHX47" s="7"/>
      <c r="LHY47" s="7"/>
      <c r="LHZ47" s="7"/>
      <c r="LIA47" s="7"/>
      <c r="LIB47" s="7"/>
      <c r="LIC47" s="7"/>
      <c r="LID47" s="7"/>
      <c r="LIE47" s="7"/>
      <c r="LIF47" s="7"/>
      <c r="LIG47" s="7"/>
      <c r="LIH47" s="7"/>
      <c r="LII47" s="7"/>
      <c r="LIJ47" s="7"/>
      <c r="LIK47" s="7"/>
      <c r="LIL47" s="7"/>
      <c r="LIM47" s="7"/>
      <c r="LIN47" s="7"/>
      <c r="LIO47" s="7"/>
      <c r="LIP47" s="7"/>
      <c r="LIQ47" s="7"/>
      <c r="LIR47" s="7"/>
      <c r="LIS47" s="7"/>
      <c r="LIT47" s="7"/>
      <c r="LIU47" s="7"/>
      <c r="LIV47" s="7"/>
      <c r="LIW47" s="7"/>
      <c r="LIX47" s="7"/>
      <c r="LIY47" s="7"/>
      <c r="LIZ47" s="7"/>
      <c r="LJA47" s="7"/>
      <c r="LJB47" s="7"/>
      <c r="LJC47" s="7"/>
      <c r="LJD47" s="7"/>
      <c r="LJE47" s="7"/>
      <c r="LJF47" s="7"/>
      <c r="LJG47" s="7"/>
      <c r="LJH47" s="7"/>
      <c r="LJI47" s="7"/>
      <c r="LJJ47" s="7"/>
      <c r="LJK47" s="7"/>
      <c r="LJL47" s="7"/>
      <c r="LJM47" s="7"/>
      <c r="LJN47" s="7"/>
      <c r="LJO47" s="7"/>
      <c r="LJP47" s="7"/>
      <c r="LJQ47" s="7"/>
      <c r="LJR47" s="7"/>
      <c r="LJS47" s="7"/>
      <c r="LJT47" s="7"/>
      <c r="LJU47" s="7"/>
      <c r="LJV47" s="7"/>
      <c r="LJW47" s="7"/>
      <c r="LJX47" s="7"/>
      <c r="LJY47" s="7"/>
      <c r="LJZ47" s="7"/>
      <c r="LKA47" s="7"/>
      <c r="LKB47" s="7"/>
      <c r="LKC47" s="7"/>
      <c r="LKD47" s="7"/>
      <c r="LKE47" s="7"/>
      <c r="LKF47" s="7"/>
      <c r="LKG47" s="7"/>
      <c r="LKH47" s="7"/>
      <c r="LKI47" s="7"/>
      <c r="LKJ47" s="7"/>
      <c r="LKK47" s="7"/>
      <c r="LKL47" s="7"/>
      <c r="LKM47" s="7"/>
      <c r="LKN47" s="7"/>
      <c r="LKO47" s="7"/>
      <c r="LKP47" s="7"/>
      <c r="LKQ47" s="7"/>
      <c r="LKR47" s="7"/>
      <c r="LKS47" s="7"/>
      <c r="LKT47" s="7"/>
      <c r="LKU47" s="7"/>
      <c r="LKV47" s="7"/>
      <c r="LKW47" s="7"/>
      <c r="LKX47" s="7"/>
      <c r="LKY47" s="7"/>
      <c r="LKZ47" s="7"/>
      <c r="LLA47" s="7"/>
      <c r="LLB47" s="7"/>
      <c r="LLC47" s="7"/>
      <c r="LLD47" s="7"/>
      <c r="LLE47" s="7"/>
      <c r="LLF47" s="7"/>
      <c r="LLG47" s="7"/>
      <c r="LLH47" s="7"/>
      <c r="LLI47" s="7"/>
      <c r="LLJ47" s="7"/>
      <c r="LLK47" s="7"/>
      <c r="LLL47" s="7"/>
      <c r="LLM47" s="7"/>
      <c r="LLN47" s="7"/>
      <c r="LLO47" s="7"/>
      <c r="LLP47" s="7"/>
      <c r="LLQ47" s="7"/>
      <c r="LLR47" s="7"/>
      <c r="LLS47" s="7"/>
      <c r="LLT47" s="7"/>
      <c r="LLU47" s="7"/>
      <c r="LLV47" s="7"/>
      <c r="LLW47" s="7"/>
      <c r="LLX47" s="7"/>
      <c r="LLY47" s="7"/>
      <c r="LLZ47" s="7"/>
      <c r="LMA47" s="7"/>
      <c r="LMB47" s="7"/>
      <c r="LMC47" s="7"/>
      <c r="LMD47" s="7"/>
      <c r="LME47" s="7"/>
      <c r="LMF47" s="7"/>
      <c r="LMG47" s="7"/>
      <c r="LMH47" s="7"/>
      <c r="LMI47" s="7"/>
      <c r="LMJ47" s="7"/>
      <c r="LMK47" s="7"/>
      <c r="LML47" s="7"/>
      <c r="LMM47" s="7"/>
      <c r="LMN47" s="7"/>
      <c r="LMO47" s="7"/>
      <c r="LMP47" s="7"/>
      <c r="LMQ47" s="7"/>
      <c r="LMR47" s="7"/>
      <c r="LMT47" s="7"/>
      <c r="LMU47" s="7"/>
      <c r="LMV47" s="7"/>
      <c r="LMW47" s="7"/>
      <c r="LMX47" s="7"/>
      <c r="LMY47" s="7"/>
      <c r="LMZ47" s="7"/>
      <c r="LNA47" s="7"/>
      <c r="LNB47" s="7"/>
      <c r="LNC47" s="7"/>
      <c r="LND47" s="7"/>
      <c r="LNE47" s="7"/>
      <c r="LNF47" s="7"/>
      <c r="LNG47" s="7"/>
      <c r="LNH47" s="7"/>
      <c r="LNI47" s="7"/>
      <c r="LNJ47" s="7"/>
      <c r="LNK47" s="7"/>
      <c r="LNL47" s="7"/>
      <c r="LNM47" s="7"/>
      <c r="LNN47" s="7"/>
      <c r="LNO47" s="7"/>
      <c r="LNP47" s="7"/>
      <c r="LNQ47" s="7"/>
      <c r="LNR47" s="7"/>
      <c r="LNS47" s="7"/>
      <c r="LNT47" s="7"/>
      <c r="LNU47" s="7"/>
      <c r="LNV47" s="7"/>
      <c r="LNW47" s="7"/>
      <c r="LNX47" s="7"/>
      <c r="LNY47" s="7"/>
      <c r="LNZ47" s="7"/>
      <c r="LOA47" s="7"/>
      <c r="LOB47" s="7"/>
      <c r="LOC47" s="7"/>
      <c r="LOD47" s="7"/>
      <c r="LOE47" s="7"/>
      <c r="LOF47" s="7"/>
      <c r="LOG47" s="7"/>
      <c r="LOH47" s="7"/>
      <c r="LOI47" s="7"/>
      <c r="LOJ47" s="7"/>
      <c r="LOK47" s="7"/>
      <c r="LOL47" s="7"/>
      <c r="LOM47" s="7"/>
      <c r="LON47" s="7"/>
      <c r="LOO47" s="7"/>
      <c r="LOP47" s="7"/>
      <c r="LOQ47" s="7"/>
      <c r="LOR47" s="7"/>
      <c r="LOS47" s="7"/>
      <c r="LOT47" s="7"/>
      <c r="LOU47" s="7"/>
      <c r="LOV47" s="7"/>
      <c r="LOW47" s="7"/>
      <c r="LOX47" s="7"/>
      <c r="LOY47" s="7"/>
      <c r="LOZ47" s="7"/>
      <c r="LPA47" s="7"/>
      <c r="LPB47" s="7"/>
      <c r="LPC47" s="7"/>
      <c r="LPD47" s="7"/>
      <c r="LPE47" s="7"/>
      <c r="LPF47" s="7"/>
      <c r="LPG47" s="7"/>
      <c r="LPH47" s="7"/>
      <c r="LPI47" s="7"/>
      <c r="LPJ47" s="7"/>
      <c r="LPK47" s="7"/>
      <c r="LPL47" s="7"/>
      <c r="LPM47" s="7"/>
      <c r="LPN47" s="7"/>
      <c r="LPO47" s="7"/>
      <c r="LPP47" s="7"/>
      <c r="LPQ47" s="7"/>
      <c r="LPR47" s="7"/>
      <c r="LPS47" s="7"/>
      <c r="LPT47" s="7"/>
      <c r="LPU47" s="7"/>
      <c r="LPV47" s="7"/>
      <c r="LPW47" s="7"/>
      <c r="LPX47" s="7"/>
      <c r="LPY47" s="7"/>
      <c r="LPZ47" s="7"/>
      <c r="LQA47" s="7"/>
      <c r="LQB47" s="7"/>
      <c r="LQC47" s="7"/>
      <c r="LQD47" s="7"/>
      <c r="LQE47" s="7"/>
      <c r="LQF47" s="7"/>
      <c r="LQG47" s="7"/>
      <c r="LQH47" s="7"/>
      <c r="LQI47" s="7"/>
      <c r="LQJ47" s="7"/>
      <c r="LQK47" s="7"/>
      <c r="LQL47" s="7"/>
      <c r="LQM47" s="7"/>
      <c r="LQN47" s="7"/>
      <c r="LQO47" s="7"/>
      <c r="LQP47" s="7"/>
      <c r="LQQ47" s="7"/>
      <c r="LQR47" s="7"/>
      <c r="LQS47" s="7"/>
      <c r="LQT47" s="7"/>
      <c r="LQU47" s="7"/>
      <c r="LQV47" s="7"/>
      <c r="LQW47" s="7"/>
      <c r="LQX47" s="7"/>
      <c r="LQY47" s="7"/>
      <c r="LQZ47" s="7"/>
      <c r="LRA47" s="7"/>
      <c r="LRB47" s="7"/>
      <c r="LRC47" s="7"/>
      <c r="LRD47" s="7"/>
      <c r="LRE47" s="7"/>
      <c r="LRF47" s="7"/>
      <c r="LRG47" s="7"/>
      <c r="LRH47" s="7"/>
      <c r="LRI47" s="7"/>
      <c r="LRJ47" s="7"/>
      <c r="LRK47" s="7"/>
      <c r="LRL47" s="7"/>
      <c r="LRM47" s="7"/>
      <c r="LRN47" s="7"/>
      <c r="LRO47" s="7"/>
      <c r="LRP47" s="7"/>
      <c r="LRQ47" s="7"/>
      <c r="LRR47" s="7"/>
      <c r="LRS47" s="7"/>
      <c r="LRT47" s="7"/>
      <c r="LRU47" s="7"/>
      <c r="LRV47" s="7"/>
      <c r="LRW47" s="7"/>
      <c r="LRX47" s="7"/>
      <c r="LRY47" s="7"/>
      <c r="LRZ47" s="7"/>
      <c r="LSA47" s="7"/>
      <c r="LSB47" s="7"/>
      <c r="LSC47" s="7"/>
      <c r="LSD47" s="7"/>
      <c r="LSE47" s="7"/>
      <c r="LSF47" s="7"/>
      <c r="LSG47" s="7"/>
      <c r="LSH47" s="7"/>
      <c r="LSI47" s="7"/>
      <c r="LSJ47" s="7"/>
      <c r="LSK47" s="7"/>
      <c r="LSL47" s="7"/>
      <c r="LSM47" s="7"/>
      <c r="LSN47" s="7"/>
      <c r="LSO47" s="7"/>
      <c r="LSP47" s="7"/>
      <c r="LSQ47" s="7"/>
      <c r="LSR47" s="7"/>
      <c r="LSS47" s="7"/>
      <c r="LST47" s="7"/>
      <c r="LSU47" s="7"/>
      <c r="LSV47" s="7"/>
      <c r="LSW47" s="7"/>
      <c r="LSX47" s="7"/>
      <c r="LSY47" s="7"/>
      <c r="LSZ47" s="7"/>
      <c r="LTA47" s="7"/>
      <c r="LTB47" s="7"/>
      <c r="LTC47" s="7"/>
      <c r="LTD47" s="7"/>
      <c r="LTE47" s="7"/>
      <c r="LTF47" s="7"/>
      <c r="LTG47" s="7"/>
      <c r="LTH47" s="7"/>
      <c r="LTI47" s="7"/>
      <c r="LTJ47" s="7"/>
      <c r="LTK47" s="7"/>
      <c r="LTL47" s="7"/>
      <c r="LTM47" s="7"/>
      <c r="LTN47" s="7"/>
      <c r="LTO47" s="7"/>
      <c r="LTP47" s="7"/>
      <c r="LTQ47" s="7"/>
      <c r="LTR47" s="7"/>
      <c r="LTS47" s="7"/>
      <c r="LTT47" s="7"/>
      <c r="LTU47" s="7"/>
      <c r="LTV47" s="7"/>
      <c r="LTW47" s="7"/>
      <c r="LTX47" s="7"/>
      <c r="LTY47" s="7"/>
      <c r="LTZ47" s="7"/>
      <c r="LUA47" s="7"/>
      <c r="LUB47" s="7"/>
      <c r="LUC47" s="7"/>
      <c r="LUD47" s="7"/>
      <c r="LUE47" s="7"/>
      <c r="LUF47" s="7"/>
      <c r="LUG47" s="7"/>
      <c r="LUH47" s="7"/>
      <c r="LUI47" s="7"/>
      <c r="LUJ47" s="7"/>
      <c r="LUK47" s="7"/>
      <c r="LUL47" s="7"/>
      <c r="LUM47" s="7"/>
      <c r="LUN47" s="7"/>
      <c r="LUO47" s="7"/>
      <c r="LUP47" s="7"/>
      <c r="LUQ47" s="7"/>
      <c r="LUR47" s="7"/>
      <c r="LUS47" s="7"/>
      <c r="LUT47" s="7"/>
      <c r="LUU47" s="7"/>
      <c r="LUV47" s="7"/>
      <c r="LUW47" s="7"/>
      <c r="LUX47" s="7"/>
      <c r="LUY47" s="7"/>
      <c r="LUZ47" s="7"/>
      <c r="LVA47" s="7"/>
      <c r="LVB47" s="7"/>
      <c r="LVC47" s="7"/>
      <c r="LVD47" s="7"/>
      <c r="LVE47" s="7"/>
      <c r="LVF47" s="7"/>
      <c r="LVG47" s="7"/>
      <c r="LVH47" s="7"/>
      <c r="LVI47" s="7"/>
      <c r="LVJ47" s="7"/>
      <c r="LVK47" s="7"/>
      <c r="LVL47" s="7"/>
      <c r="LVM47" s="7"/>
      <c r="LVN47" s="7"/>
      <c r="LVO47" s="7"/>
      <c r="LVP47" s="7"/>
      <c r="LVQ47" s="7"/>
      <c r="LVR47" s="7"/>
      <c r="LVS47" s="7"/>
      <c r="LVT47" s="7"/>
      <c r="LVU47" s="7"/>
      <c r="LVV47" s="7"/>
      <c r="LVW47" s="7"/>
      <c r="LVX47" s="7"/>
      <c r="LVY47" s="7"/>
      <c r="LVZ47" s="7"/>
      <c r="LWA47" s="7"/>
      <c r="LWB47" s="7"/>
      <c r="LWC47" s="7"/>
      <c r="LWD47" s="7"/>
      <c r="LWE47" s="7"/>
      <c r="LWF47" s="7"/>
      <c r="LWG47" s="7"/>
      <c r="LWH47" s="7"/>
      <c r="LWI47" s="7"/>
      <c r="LWJ47" s="7"/>
      <c r="LWK47" s="7"/>
      <c r="LWL47" s="7"/>
      <c r="LWM47" s="7"/>
      <c r="LWN47" s="7"/>
      <c r="LWP47" s="7"/>
      <c r="LWQ47" s="7"/>
      <c r="LWR47" s="7"/>
      <c r="LWS47" s="7"/>
      <c r="LWT47" s="7"/>
      <c r="LWU47" s="7"/>
      <c r="LWV47" s="7"/>
      <c r="LWW47" s="7"/>
      <c r="LWX47" s="7"/>
      <c r="LWY47" s="7"/>
      <c r="LWZ47" s="7"/>
      <c r="LXA47" s="7"/>
      <c r="LXB47" s="7"/>
      <c r="LXC47" s="7"/>
      <c r="LXD47" s="7"/>
      <c r="LXE47" s="7"/>
      <c r="LXF47" s="7"/>
      <c r="LXG47" s="7"/>
      <c r="LXH47" s="7"/>
      <c r="LXI47" s="7"/>
      <c r="LXJ47" s="7"/>
      <c r="LXK47" s="7"/>
      <c r="LXL47" s="7"/>
      <c r="LXM47" s="7"/>
      <c r="LXN47" s="7"/>
      <c r="LXO47" s="7"/>
      <c r="LXP47" s="7"/>
      <c r="LXQ47" s="7"/>
      <c r="LXR47" s="7"/>
      <c r="LXS47" s="7"/>
      <c r="LXT47" s="7"/>
      <c r="LXU47" s="7"/>
      <c r="LXV47" s="7"/>
      <c r="LXW47" s="7"/>
      <c r="LXX47" s="7"/>
      <c r="LXY47" s="7"/>
      <c r="LXZ47" s="7"/>
      <c r="LYA47" s="7"/>
      <c r="LYB47" s="7"/>
      <c r="LYC47" s="7"/>
      <c r="LYD47" s="7"/>
      <c r="LYE47" s="7"/>
      <c r="LYF47" s="7"/>
      <c r="LYG47" s="7"/>
      <c r="LYH47" s="7"/>
      <c r="LYI47" s="7"/>
      <c r="LYJ47" s="7"/>
      <c r="LYK47" s="7"/>
      <c r="LYL47" s="7"/>
      <c r="LYM47" s="7"/>
      <c r="LYN47" s="7"/>
      <c r="LYO47" s="7"/>
      <c r="LYP47" s="7"/>
      <c r="LYQ47" s="7"/>
      <c r="LYR47" s="7"/>
      <c r="LYS47" s="7"/>
      <c r="LYT47" s="7"/>
      <c r="LYU47" s="7"/>
      <c r="LYV47" s="7"/>
      <c r="LYW47" s="7"/>
      <c r="LYX47" s="7"/>
      <c r="LYY47" s="7"/>
      <c r="LYZ47" s="7"/>
      <c r="LZA47" s="7"/>
      <c r="LZB47" s="7"/>
      <c r="LZC47" s="7"/>
      <c r="LZD47" s="7"/>
      <c r="LZE47" s="7"/>
      <c r="LZF47" s="7"/>
      <c r="LZG47" s="7"/>
      <c r="LZH47" s="7"/>
      <c r="LZI47" s="7"/>
      <c r="LZJ47" s="7"/>
      <c r="LZK47" s="7"/>
      <c r="LZL47" s="7"/>
      <c r="LZM47" s="7"/>
      <c r="LZN47" s="7"/>
      <c r="LZO47" s="7"/>
      <c r="LZP47" s="7"/>
      <c r="LZQ47" s="7"/>
      <c r="LZR47" s="7"/>
      <c r="LZS47" s="7"/>
      <c r="LZT47" s="7"/>
      <c r="LZU47" s="7"/>
      <c r="LZV47" s="7"/>
      <c r="LZW47" s="7"/>
      <c r="LZX47" s="7"/>
      <c r="LZY47" s="7"/>
      <c r="LZZ47" s="7"/>
      <c r="MAA47" s="7"/>
      <c r="MAB47" s="7"/>
      <c r="MAC47" s="7"/>
      <c r="MAD47" s="7"/>
      <c r="MAE47" s="7"/>
      <c r="MAF47" s="7"/>
      <c r="MAG47" s="7"/>
      <c r="MAH47" s="7"/>
      <c r="MAI47" s="7"/>
      <c r="MAJ47" s="7"/>
      <c r="MAK47" s="7"/>
      <c r="MAL47" s="7"/>
      <c r="MAM47" s="7"/>
      <c r="MAN47" s="7"/>
      <c r="MAO47" s="7"/>
      <c r="MAP47" s="7"/>
      <c r="MAQ47" s="7"/>
      <c r="MAR47" s="7"/>
      <c r="MAS47" s="7"/>
      <c r="MAT47" s="7"/>
      <c r="MAU47" s="7"/>
      <c r="MAV47" s="7"/>
      <c r="MAW47" s="7"/>
      <c r="MAX47" s="7"/>
      <c r="MAY47" s="7"/>
      <c r="MAZ47" s="7"/>
      <c r="MBA47" s="7"/>
      <c r="MBB47" s="7"/>
      <c r="MBC47" s="7"/>
      <c r="MBD47" s="7"/>
      <c r="MBE47" s="7"/>
      <c r="MBF47" s="7"/>
      <c r="MBG47" s="7"/>
      <c r="MBH47" s="7"/>
      <c r="MBI47" s="7"/>
      <c r="MBJ47" s="7"/>
      <c r="MBK47" s="7"/>
      <c r="MBL47" s="7"/>
      <c r="MBM47" s="7"/>
      <c r="MBN47" s="7"/>
      <c r="MBO47" s="7"/>
      <c r="MBP47" s="7"/>
      <c r="MBQ47" s="7"/>
      <c r="MBR47" s="7"/>
      <c r="MBS47" s="7"/>
      <c r="MBT47" s="7"/>
      <c r="MBU47" s="7"/>
      <c r="MBV47" s="7"/>
      <c r="MBW47" s="7"/>
      <c r="MBX47" s="7"/>
      <c r="MBY47" s="7"/>
      <c r="MBZ47" s="7"/>
      <c r="MCA47" s="7"/>
      <c r="MCB47" s="7"/>
      <c r="MCC47" s="7"/>
      <c r="MCD47" s="7"/>
      <c r="MCE47" s="7"/>
      <c r="MCF47" s="7"/>
      <c r="MCG47" s="7"/>
      <c r="MCH47" s="7"/>
      <c r="MCI47" s="7"/>
      <c r="MCJ47" s="7"/>
      <c r="MCK47" s="7"/>
      <c r="MCL47" s="7"/>
      <c r="MCM47" s="7"/>
      <c r="MCN47" s="7"/>
      <c r="MCO47" s="7"/>
      <c r="MCP47" s="7"/>
      <c r="MCQ47" s="7"/>
      <c r="MCR47" s="7"/>
      <c r="MCS47" s="7"/>
      <c r="MCT47" s="7"/>
      <c r="MCU47" s="7"/>
      <c r="MCV47" s="7"/>
      <c r="MCW47" s="7"/>
      <c r="MCX47" s="7"/>
      <c r="MCY47" s="7"/>
      <c r="MCZ47" s="7"/>
      <c r="MDA47" s="7"/>
      <c r="MDB47" s="7"/>
      <c r="MDC47" s="7"/>
      <c r="MDD47" s="7"/>
      <c r="MDE47" s="7"/>
      <c r="MDF47" s="7"/>
      <c r="MDG47" s="7"/>
      <c r="MDH47" s="7"/>
      <c r="MDI47" s="7"/>
      <c r="MDJ47" s="7"/>
      <c r="MDK47" s="7"/>
      <c r="MDL47" s="7"/>
      <c r="MDM47" s="7"/>
      <c r="MDN47" s="7"/>
      <c r="MDO47" s="7"/>
      <c r="MDP47" s="7"/>
      <c r="MDQ47" s="7"/>
      <c r="MDR47" s="7"/>
      <c r="MDS47" s="7"/>
      <c r="MDT47" s="7"/>
      <c r="MDU47" s="7"/>
      <c r="MDV47" s="7"/>
      <c r="MDW47" s="7"/>
      <c r="MDX47" s="7"/>
      <c r="MDY47" s="7"/>
      <c r="MDZ47" s="7"/>
      <c r="MEA47" s="7"/>
      <c r="MEB47" s="7"/>
      <c r="MEC47" s="7"/>
      <c r="MED47" s="7"/>
      <c r="MEE47" s="7"/>
      <c r="MEF47" s="7"/>
      <c r="MEG47" s="7"/>
      <c r="MEH47" s="7"/>
      <c r="MEI47" s="7"/>
      <c r="MEJ47" s="7"/>
      <c r="MEK47" s="7"/>
      <c r="MEL47" s="7"/>
      <c r="MEM47" s="7"/>
      <c r="MEN47" s="7"/>
      <c r="MEO47" s="7"/>
      <c r="MEP47" s="7"/>
      <c r="MEQ47" s="7"/>
      <c r="MER47" s="7"/>
      <c r="MES47" s="7"/>
      <c r="MET47" s="7"/>
      <c r="MEU47" s="7"/>
      <c r="MEV47" s="7"/>
      <c r="MEW47" s="7"/>
      <c r="MEX47" s="7"/>
      <c r="MEY47" s="7"/>
      <c r="MEZ47" s="7"/>
      <c r="MFA47" s="7"/>
      <c r="MFB47" s="7"/>
      <c r="MFC47" s="7"/>
      <c r="MFD47" s="7"/>
      <c r="MFE47" s="7"/>
      <c r="MFF47" s="7"/>
      <c r="MFG47" s="7"/>
      <c r="MFH47" s="7"/>
      <c r="MFI47" s="7"/>
      <c r="MFJ47" s="7"/>
      <c r="MFK47" s="7"/>
      <c r="MFL47" s="7"/>
      <c r="MFM47" s="7"/>
      <c r="MFN47" s="7"/>
      <c r="MFO47" s="7"/>
      <c r="MFP47" s="7"/>
      <c r="MFQ47" s="7"/>
      <c r="MFR47" s="7"/>
      <c r="MFS47" s="7"/>
      <c r="MFT47" s="7"/>
      <c r="MFU47" s="7"/>
      <c r="MFV47" s="7"/>
      <c r="MFW47" s="7"/>
      <c r="MFX47" s="7"/>
      <c r="MFY47" s="7"/>
      <c r="MFZ47" s="7"/>
      <c r="MGA47" s="7"/>
      <c r="MGB47" s="7"/>
      <c r="MGC47" s="7"/>
      <c r="MGD47" s="7"/>
      <c r="MGE47" s="7"/>
      <c r="MGF47" s="7"/>
      <c r="MGG47" s="7"/>
      <c r="MGH47" s="7"/>
      <c r="MGI47" s="7"/>
      <c r="MGJ47" s="7"/>
      <c r="MGL47" s="7"/>
      <c r="MGM47" s="7"/>
      <c r="MGN47" s="7"/>
      <c r="MGO47" s="7"/>
      <c r="MGP47" s="7"/>
      <c r="MGQ47" s="7"/>
      <c r="MGR47" s="7"/>
      <c r="MGS47" s="7"/>
      <c r="MGT47" s="7"/>
      <c r="MGU47" s="7"/>
      <c r="MGV47" s="7"/>
      <c r="MGW47" s="7"/>
      <c r="MGX47" s="7"/>
      <c r="MGY47" s="7"/>
      <c r="MGZ47" s="7"/>
      <c r="MHA47" s="7"/>
      <c r="MHB47" s="7"/>
      <c r="MHC47" s="7"/>
      <c r="MHD47" s="7"/>
      <c r="MHE47" s="7"/>
      <c r="MHF47" s="7"/>
      <c r="MHG47" s="7"/>
      <c r="MHH47" s="7"/>
      <c r="MHI47" s="7"/>
      <c r="MHJ47" s="7"/>
      <c r="MHK47" s="7"/>
      <c r="MHL47" s="7"/>
      <c r="MHM47" s="7"/>
      <c r="MHN47" s="7"/>
      <c r="MHO47" s="7"/>
      <c r="MHP47" s="7"/>
      <c r="MHQ47" s="7"/>
      <c r="MHR47" s="7"/>
      <c r="MHS47" s="7"/>
      <c r="MHT47" s="7"/>
      <c r="MHU47" s="7"/>
      <c r="MHV47" s="7"/>
      <c r="MHW47" s="7"/>
      <c r="MHX47" s="7"/>
      <c r="MHY47" s="7"/>
      <c r="MHZ47" s="7"/>
      <c r="MIA47" s="7"/>
      <c r="MIB47" s="7"/>
      <c r="MIC47" s="7"/>
      <c r="MID47" s="7"/>
      <c r="MIE47" s="7"/>
      <c r="MIF47" s="7"/>
      <c r="MIG47" s="7"/>
      <c r="MIH47" s="7"/>
      <c r="MII47" s="7"/>
      <c r="MIJ47" s="7"/>
      <c r="MIK47" s="7"/>
      <c r="MIL47" s="7"/>
      <c r="MIM47" s="7"/>
      <c r="MIN47" s="7"/>
      <c r="MIO47" s="7"/>
      <c r="MIP47" s="7"/>
      <c r="MIQ47" s="7"/>
      <c r="MIR47" s="7"/>
      <c r="MIS47" s="7"/>
      <c r="MIT47" s="7"/>
      <c r="MIU47" s="7"/>
      <c r="MIV47" s="7"/>
      <c r="MIW47" s="7"/>
      <c r="MIX47" s="7"/>
      <c r="MIY47" s="7"/>
      <c r="MIZ47" s="7"/>
      <c r="MJA47" s="7"/>
      <c r="MJB47" s="7"/>
      <c r="MJC47" s="7"/>
      <c r="MJD47" s="7"/>
      <c r="MJE47" s="7"/>
      <c r="MJF47" s="7"/>
      <c r="MJG47" s="7"/>
      <c r="MJH47" s="7"/>
      <c r="MJI47" s="7"/>
      <c r="MJJ47" s="7"/>
      <c r="MJK47" s="7"/>
      <c r="MJL47" s="7"/>
      <c r="MJM47" s="7"/>
      <c r="MJN47" s="7"/>
      <c r="MJO47" s="7"/>
      <c r="MJP47" s="7"/>
      <c r="MJQ47" s="7"/>
      <c r="MJR47" s="7"/>
      <c r="MJS47" s="7"/>
      <c r="MJT47" s="7"/>
      <c r="MJU47" s="7"/>
      <c r="MJV47" s="7"/>
      <c r="MJW47" s="7"/>
      <c r="MJX47" s="7"/>
      <c r="MJY47" s="7"/>
      <c r="MJZ47" s="7"/>
      <c r="MKA47" s="7"/>
      <c r="MKB47" s="7"/>
      <c r="MKC47" s="7"/>
      <c r="MKD47" s="7"/>
      <c r="MKE47" s="7"/>
      <c r="MKF47" s="7"/>
      <c r="MKG47" s="7"/>
      <c r="MKH47" s="7"/>
      <c r="MKI47" s="7"/>
      <c r="MKJ47" s="7"/>
      <c r="MKK47" s="7"/>
      <c r="MKL47" s="7"/>
      <c r="MKM47" s="7"/>
      <c r="MKN47" s="7"/>
      <c r="MKO47" s="7"/>
      <c r="MKP47" s="7"/>
      <c r="MKQ47" s="7"/>
      <c r="MKR47" s="7"/>
      <c r="MKS47" s="7"/>
      <c r="MKT47" s="7"/>
      <c r="MKU47" s="7"/>
      <c r="MKV47" s="7"/>
      <c r="MKW47" s="7"/>
      <c r="MKX47" s="7"/>
      <c r="MKY47" s="7"/>
      <c r="MKZ47" s="7"/>
      <c r="MLA47" s="7"/>
      <c r="MLB47" s="7"/>
      <c r="MLC47" s="7"/>
      <c r="MLD47" s="7"/>
      <c r="MLE47" s="7"/>
      <c r="MLF47" s="7"/>
      <c r="MLG47" s="7"/>
      <c r="MLH47" s="7"/>
      <c r="MLI47" s="7"/>
      <c r="MLJ47" s="7"/>
      <c r="MLK47" s="7"/>
      <c r="MLL47" s="7"/>
      <c r="MLM47" s="7"/>
      <c r="MLN47" s="7"/>
      <c r="MLO47" s="7"/>
      <c r="MLP47" s="7"/>
      <c r="MLQ47" s="7"/>
      <c r="MLR47" s="7"/>
      <c r="MLS47" s="7"/>
      <c r="MLT47" s="7"/>
      <c r="MLU47" s="7"/>
      <c r="MLV47" s="7"/>
      <c r="MLW47" s="7"/>
      <c r="MLX47" s="7"/>
      <c r="MLY47" s="7"/>
      <c r="MLZ47" s="7"/>
      <c r="MMA47" s="7"/>
      <c r="MMB47" s="7"/>
      <c r="MMC47" s="7"/>
      <c r="MMD47" s="7"/>
      <c r="MME47" s="7"/>
      <c r="MMF47" s="7"/>
      <c r="MMG47" s="7"/>
      <c r="MMH47" s="7"/>
      <c r="MMI47" s="7"/>
      <c r="MMJ47" s="7"/>
      <c r="MMK47" s="7"/>
      <c r="MML47" s="7"/>
      <c r="MMM47" s="7"/>
      <c r="MMN47" s="7"/>
      <c r="MMO47" s="7"/>
      <c r="MMP47" s="7"/>
      <c r="MMQ47" s="7"/>
      <c r="MMR47" s="7"/>
      <c r="MMS47" s="7"/>
      <c r="MMT47" s="7"/>
      <c r="MMU47" s="7"/>
      <c r="MMV47" s="7"/>
      <c r="MMW47" s="7"/>
      <c r="MMX47" s="7"/>
      <c r="MMY47" s="7"/>
      <c r="MMZ47" s="7"/>
      <c r="MNA47" s="7"/>
      <c r="MNB47" s="7"/>
      <c r="MNC47" s="7"/>
      <c r="MND47" s="7"/>
      <c r="MNE47" s="7"/>
      <c r="MNF47" s="7"/>
      <c r="MNG47" s="7"/>
      <c r="MNH47" s="7"/>
      <c r="MNI47" s="7"/>
      <c r="MNJ47" s="7"/>
      <c r="MNK47" s="7"/>
      <c r="MNL47" s="7"/>
      <c r="MNM47" s="7"/>
      <c r="MNN47" s="7"/>
      <c r="MNO47" s="7"/>
      <c r="MNP47" s="7"/>
      <c r="MNQ47" s="7"/>
      <c r="MNR47" s="7"/>
      <c r="MNS47" s="7"/>
      <c r="MNT47" s="7"/>
      <c r="MNU47" s="7"/>
      <c r="MNV47" s="7"/>
      <c r="MNW47" s="7"/>
      <c r="MNX47" s="7"/>
      <c r="MNY47" s="7"/>
      <c r="MNZ47" s="7"/>
      <c r="MOA47" s="7"/>
      <c r="MOB47" s="7"/>
      <c r="MOC47" s="7"/>
      <c r="MOD47" s="7"/>
      <c r="MOE47" s="7"/>
      <c r="MOF47" s="7"/>
      <c r="MOG47" s="7"/>
      <c r="MOH47" s="7"/>
      <c r="MOI47" s="7"/>
      <c r="MOJ47" s="7"/>
      <c r="MOK47" s="7"/>
      <c r="MOL47" s="7"/>
      <c r="MOM47" s="7"/>
      <c r="MON47" s="7"/>
      <c r="MOO47" s="7"/>
      <c r="MOP47" s="7"/>
      <c r="MOQ47" s="7"/>
      <c r="MOR47" s="7"/>
      <c r="MOS47" s="7"/>
      <c r="MOT47" s="7"/>
      <c r="MOU47" s="7"/>
      <c r="MOV47" s="7"/>
      <c r="MOW47" s="7"/>
      <c r="MOX47" s="7"/>
      <c r="MOY47" s="7"/>
      <c r="MOZ47" s="7"/>
      <c r="MPA47" s="7"/>
      <c r="MPB47" s="7"/>
      <c r="MPC47" s="7"/>
      <c r="MPD47" s="7"/>
      <c r="MPE47" s="7"/>
      <c r="MPF47" s="7"/>
      <c r="MPG47" s="7"/>
      <c r="MPH47" s="7"/>
      <c r="MPI47" s="7"/>
      <c r="MPJ47" s="7"/>
      <c r="MPK47" s="7"/>
      <c r="MPL47" s="7"/>
      <c r="MPM47" s="7"/>
      <c r="MPN47" s="7"/>
      <c r="MPO47" s="7"/>
      <c r="MPP47" s="7"/>
      <c r="MPQ47" s="7"/>
      <c r="MPR47" s="7"/>
      <c r="MPS47" s="7"/>
      <c r="MPT47" s="7"/>
      <c r="MPU47" s="7"/>
      <c r="MPV47" s="7"/>
      <c r="MPW47" s="7"/>
      <c r="MPX47" s="7"/>
      <c r="MPY47" s="7"/>
      <c r="MPZ47" s="7"/>
      <c r="MQA47" s="7"/>
      <c r="MQB47" s="7"/>
      <c r="MQC47" s="7"/>
      <c r="MQD47" s="7"/>
      <c r="MQE47" s="7"/>
      <c r="MQF47" s="7"/>
      <c r="MQH47" s="7"/>
      <c r="MQI47" s="7"/>
      <c r="MQJ47" s="7"/>
      <c r="MQK47" s="7"/>
      <c r="MQL47" s="7"/>
      <c r="MQM47" s="7"/>
      <c r="MQN47" s="7"/>
      <c r="MQO47" s="7"/>
      <c r="MQP47" s="7"/>
      <c r="MQQ47" s="7"/>
      <c r="MQR47" s="7"/>
      <c r="MQS47" s="7"/>
      <c r="MQT47" s="7"/>
      <c r="MQU47" s="7"/>
      <c r="MQV47" s="7"/>
      <c r="MQW47" s="7"/>
      <c r="MQX47" s="7"/>
      <c r="MQY47" s="7"/>
      <c r="MQZ47" s="7"/>
      <c r="MRA47" s="7"/>
      <c r="MRB47" s="7"/>
      <c r="MRC47" s="7"/>
      <c r="MRD47" s="7"/>
      <c r="MRE47" s="7"/>
      <c r="MRF47" s="7"/>
      <c r="MRG47" s="7"/>
      <c r="MRH47" s="7"/>
      <c r="MRI47" s="7"/>
      <c r="MRJ47" s="7"/>
      <c r="MRK47" s="7"/>
      <c r="MRL47" s="7"/>
      <c r="MRM47" s="7"/>
      <c r="MRN47" s="7"/>
      <c r="MRO47" s="7"/>
      <c r="MRP47" s="7"/>
      <c r="MRQ47" s="7"/>
      <c r="MRR47" s="7"/>
      <c r="MRS47" s="7"/>
      <c r="MRT47" s="7"/>
      <c r="MRU47" s="7"/>
      <c r="MRV47" s="7"/>
      <c r="MRW47" s="7"/>
      <c r="MRX47" s="7"/>
      <c r="MRY47" s="7"/>
      <c r="MRZ47" s="7"/>
      <c r="MSA47" s="7"/>
      <c r="MSB47" s="7"/>
      <c r="MSC47" s="7"/>
      <c r="MSD47" s="7"/>
      <c r="MSE47" s="7"/>
      <c r="MSF47" s="7"/>
      <c r="MSG47" s="7"/>
      <c r="MSH47" s="7"/>
      <c r="MSI47" s="7"/>
      <c r="MSJ47" s="7"/>
      <c r="MSK47" s="7"/>
      <c r="MSL47" s="7"/>
      <c r="MSM47" s="7"/>
      <c r="MSN47" s="7"/>
      <c r="MSO47" s="7"/>
      <c r="MSP47" s="7"/>
      <c r="MSQ47" s="7"/>
      <c r="MSR47" s="7"/>
      <c r="MSS47" s="7"/>
      <c r="MST47" s="7"/>
      <c r="MSU47" s="7"/>
      <c r="MSV47" s="7"/>
      <c r="MSW47" s="7"/>
      <c r="MSX47" s="7"/>
      <c r="MSY47" s="7"/>
      <c r="MSZ47" s="7"/>
      <c r="MTA47" s="7"/>
      <c r="MTB47" s="7"/>
      <c r="MTC47" s="7"/>
      <c r="MTD47" s="7"/>
      <c r="MTE47" s="7"/>
      <c r="MTF47" s="7"/>
      <c r="MTG47" s="7"/>
      <c r="MTH47" s="7"/>
      <c r="MTI47" s="7"/>
      <c r="MTJ47" s="7"/>
      <c r="MTK47" s="7"/>
      <c r="MTL47" s="7"/>
      <c r="MTM47" s="7"/>
      <c r="MTN47" s="7"/>
      <c r="MTO47" s="7"/>
      <c r="MTP47" s="7"/>
      <c r="MTQ47" s="7"/>
      <c r="MTR47" s="7"/>
      <c r="MTS47" s="7"/>
      <c r="MTT47" s="7"/>
      <c r="MTU47" s="7"/>
      <c r="MTV47" s="7"/>
      <c r="MTW47" s="7"/>
      <c r="MTX47" s="7"/>
      <c r="MTY47" s="7"/>
      <c r="MTZ47" s="7"/>
      <c r="MUA47" s="7"/>
      <c r="MUB47" s="7"/>
      <c r="MUC47" s="7"/>
      <c r="MUD47" s="7"/>
      <c r="MUE47" s="7"/>
      <c r="MUF47" s="7"/>
      <c r="MUG47" s="7"/>
      <c r="MUH47" s="7"/>
      <c r="MUI47" s="7"/>
      <c r="MUJ47" s="7"/>
      <c r="MUK47" s="7"/>
      <c r="MUL47" s="7"/>
      <c r="MUM47" s="7"/>
      <c r="MUN47" s="7"/>
      <c r="MUO47" s="7"/>
      <c r="MUP47" s="7"/>
      <c r="MUQ47" s="7"/>
      <c r="MUR47" s="7"/>
      <c r="MUS47" s="7"/>
      <c r="MUT47" s="7"/>
      <c r="MUU47" s="7"/>
      <c r="MUV47" s="7"/>
      <c r="MUW47" s="7"/>
      <c r="MUX47" s="7"/>
      <c r="MUY47" s="7"/>
      <c r="MUZ47" s="7"/>
      <c r="MVA47" s="7"/>
      <c r="MVB47" s="7"/>
      <c r="MVC47" s="7"/>
      <c r="MVD47" s="7"/>
      <c r="MVE47" s="7"/>
      <c r="MVF47" s="7"/>
      <c r="MVG47" s="7"/>
      <c r="MVH47" s="7"/>
      <c r="MVI47" s="7"/>
      <c r="MVJ47" s="7"/>
      <c r="MVK47" s="7"/>
      <c r="MVL47" s="7"/>
      <c r="MVM47" s="7"/>
      <c r="MVN47" s="7"/>
      <c r="MVO47" s="7"/>
      <c r="MVP47" s="7"/>
      <c r="MVQ47" s="7"/>
      <c r="MVR47" s="7"/>
      <c r="MVS47" s="7"/>
      <c r="MVT47" s="7"/>
      <c r="MVU47" s="7"/>
      <c r="MVV47" s="7"/>
      <c r="MVW47" s="7"/>
      <c r="MVX47" s="7"/>
      <c r="MVY47" s="7"/>
      <c r="MVZ47" s="7"/>
      <c r="MWA47" s="7"/>
      <c r="MWB47" s="7"/>
      <c r="MWC47" s="7"/>
      <c r="MWD47" s="7"/>
      <c r="MWE47" s="7"/>
      <c r="MWF47" s="7"/>
      <c r="MWG47" s="7"/>
      <c r="MWH47" s="7"/>
      <c r="MWI47" s="7"/>
      <c r="MWJ47" s="7"/>
      <c r="MWK47" s="7"/>
      <c r="MWL47" s="7"/>
      <c r="MWM47" s="7"/>
      <c r="MWN47" s="7"/>
      <c r="MWO47" s="7"/>
      <c r="MWP47" s="7"/>
      <c r="MWQ47" s="7"/>
      <c r="MWR47" s="7"/>
      <c r="MWS47" s="7"/>
      <c r="MWT47" s="7"/>
      <c r="MWU47" s="7"/>
      <c r="MWV47" s="7"/>
      <c r="MWW47" s="7"/>
      <c r="MWX47" s="7"/>
      <c r="MWY47" s="7"/>
      <c r="MWZ47" s="7"/>
      <c r="MXA47" s="7"/>
      <c r="MXB47" s="7"/>
      <c r="MXC47" s="7"/>
      <c r="MXD47" s="7"/>
      <c r="MXE47" s="7"/>
      <c r="MXF47" s="7"/>
      <c r="MXG47" s="7"/>
      <c r="MXH47" s="7"/>
      <c r="MXI47" s="7"/>
      <c r="MXJ47" s="7"/>
      <c r="MXK47" s="7"/>
      <c r="MXL47" s="7"/>
      <c r="MXM47" s="7"/>
      <c r="MXN47" s="7"/>
      <c r="MXO47" s="7"/>
      <c r="MXP47" s="7"/>
      <c r="MXQ47" s="7"/>
      <c r="MXR47" s="7"/>
      <c r="MXS47" s="7"/>
      <c r="MXT47" s="7"/>
      <c r="MXU47" s="7"/>
      <c r="MXV47" s="7"/>
      <c r="MXW47" s="7"/>
      <c r="MXX47" s="7"/>
      <c r="MXY47" s="7"/>
      <c r="MXZ47" s="7"/>
      <c r="MYA47" s="7"/>
      <c r="MYB47" s="7"/>
      <c r="MYC47" s="7"/>
      <c r="MYD47" s="7"/>
      <c r="MYE47" s="7"/>
      <c r="MYF47" s="7"/>
      <c r="MYG47" s="7"/>
      <c r="MYH47" s="7"/>
      <c r="MYI47" s="7"/>
      <c r="MYJ47" s="7"/>
      <c r="MYK47" s="7"/>
      <c r="MYL47" s="7"/>
      <c r="MYM47" s="7"/>
      <c r="MYN47" s="7"/>
      <c r="MYO47" s="7"/>
      <c r="MYP47" s="7"/>
      <c r="MYQ47" s="7"/>
      <c r="MYR47" s="7"/>
      <c r="MYS47" s="7"/>
      <c r="MYT47" s="7"/>
      <c r="MYU47" s="7"/>
      <c r="MYV47" s="7"/>
      <c r="MYW47" s="7"/>
      <c r="MYX47" s="7"/>
      <c r="MYY47" s="7"/>
      <c r="MYZ47" s="7"/>
      <c r="MZA47" s="7"/>
      <c r="MZB47" s="7"/>
      <c r="MZC47" s="7"/>
      <c r="MZD47" s="7"/>
      <c r="MZE47" s="7"/>
      <c r="MZF47" s="7"/>
      <c r="MZG47" s="7"/>
      <c r="MZH47" s="7"/>
      <c r="MZI47" s="7"/>
      <c r="MZJ47" s="7"/>
      <c r="MZK47" s="7"/>
      <c r="MZL47" s="7"/>
      <c r="MZM47" s="7"/>
      <c r="MZN47" s="7"/>
      <c r="MZO47" s="7"/>
      <c r="MZP47" s="7"/>
      <c r="MZQ47" s="7"/>
      <c r="MZR47" s="7"/>
      <c r="MZS47" s="7"/>
      <c r="MZT47" s="7"/>
      <c r="MZU47" s="7"/>
      <c r="MZV47" s="7"/>
      <c r="MZW47" s="7"/>
      <c r="MZX47" s="7"/>
      <c r="MZY47" s="7"/>
      <c r="MZZ47" s="7"/>
      <c r="NAA47" s="7"/>
      <c r="NAB47" s="7"/>
      <c r="NAD47" s="7"/>
      <c r="NAE47" s="7"/>
      <c r="NAF47" s="7"/>
      <c r="NAG47" s="7"/>
      <c r="NAH47" s="7"/>
      <c r="NAI47" s="7"/>
      <c r="NAJ47" s="7"/>
      <c r="NAK47" s="7"/>
      <c r="NAL47" s="7"/>
      <c r="NAM47" s="7"/>
      <c r="NAN47" s="7"/>
      <c r="NAO47" s="7"/>
      <c r="NAP47" s="7"/>
      <c r="NAQ47" s="7"/>
      <c r="NAR47" s="7"/>
      <c r="NAS47" s="7"/>
      <c r="NAT47" s="7"/>
      <c r="NAU47" s="7"/>
      <c r="NAV47" s="7"/>
      <c r="NAW47" s="7"/>
      <c r="NAX47" s="7"/>
      <c r="NAY47" s="7"/>
      <c r="NAZ47" s="7"/>
      <c r="NBA47" s="7"/>
      <c r="NBB47" s="7"/>
      <c r="NBC47" s="7"/>
      <c r="NBD47" s="7"/>
      <c r="NBE47" s="7"/>
      <c r="NBF47" s="7"/>
      <c r="NBG47" s="7"/>
      <c r="NBH47" s="7"/>
      <c r="NBI47" s="7"/>
      <c r="NBJ47" s="7"/>
      <c r="NBK47" s="7"/>
      <c r="NBL47" s="7"/>
      <c r="NBM47" s="7"/>
      <c r="NBN47" s="7"/>
      <c r="NBO47" s="7"/>
      <c r="NBP47" s="7"/>
      <c r="NBQ47" s="7"/>
      <c r="NBR47" s="7"/>
      <c r="NBS47" s="7"/>
      <c r="NBT47" s="7"/>
      <c r="NBU47" s="7"/>
      <c r="NBV47" s="7"/>
      <c r="NBW47" s="7"/>
      <c r="NBX47" s="7"/>
      <c r="NBY47" s="7"/>
      <c r="NBZ47" s="7"/>
      <c r="NCA47" s="7"/>
      <c r="NCB47" s="7"/>
      <c r="NCC47" s="7"/>
      <c r="NCD47" s="7"/>
      <c r="NCE47" s="7"/>
      <c r="NCF47" s="7"/>
      <c r="NCG47" s="7"/>
      <c r="NCH47" s="7"/>
      <c r="NCI47" s="7"/>
      <c r="NCJ47" s="7"/>
      <c r="NCK47" s="7"/>
      <c r="NCL47" s="7"/>
      <c r="NCM47" s="7"/>
      <c r="NCN47" s="7"/>
      <c r="NCO47" s="7"/>
      <c r="NCP47" s="7"/>
      <c r="NCQ47" s="7"/>
      <c r="NCR47" s="7"/>
      <c r="NCS47" s="7"/>
      <c r="NCT47" s="7"/>
      <c r="NCU47" s="7"/>
      <c r="NCV47" s="7"/>
      <c r="NCW47" s="7"/>
      <c r="NCX47" s="7"/>
      <c r="NCY47" s="7"/>
      <c r="NCZ47" s="7"/>
      <c r="NDA47" s="7"/>
      <c r="NDB47" s="7"/>
      <c r="NDC47" s="7"/>
      <c r="NDD47" s="7"/>
      <c r="NDE47" s="7"/>
      <c r="NDF47" s="7"/>
      <c r="NDG47" s="7"/>
      <c r="NDH47" s="7"/>
      <c r="NDI47" s="7"/>
      <c r="NDJ47" s="7"/>
      <c r="NDK47" s="7"/>
      <c r="NDL47" s="7"/>
      <c r="NDM47" s="7"/>
      <c r="NDN47" s="7"/>
      <c r="NDO47" s="7"/>
      <c r="NDP47" s="7"/>
      <c r="NDQ47" s="7"/>
      <c r="NDR47" s="7"/>
      <c r="NDS47" s="7"/>
      <c r="NDT47" s="7"/>
      <c r="NDU47" s="7"/>
      <c r="NDV47" s="7"/>
      <c r="NDW47" s="7"/>
      <c r="NDX47" s="7"/>
      <c r="NDY47" s="7"/>
      <c r="NDZ47" s="7"/>
      <c r="NEA47" s="7"/>
      <c r="NEB47" s="7"/>
      <c r="NEC47" s="7"/>
      <c r="NED47" s="7"/>
      <c r="NEE47" s="7"/>
      <c r="NEF47" s="7"/>
      <c r="NEG47" s="7"/>
      <c r="NEH47" s="7"/>
      <c r="NEI47" s="7"/>
      <c r="NEJ47" s="7"/>
      <c r="NEK47" s="7"/>
      <c r="NEL47" s="7"/>
      <c r="NEM47" s="7"/>
      <c r="NEN47" s="7"/>
      <c r="NEO47" s="7"/>
      <c r="NEP47" s="7"/>
      <c r="NEQ47" s="7"/>
      <c r="NER47" s="7"/>
      <c r="NES47" s="7"/>
      <c r="NET47" s="7"/>
      <c r="NEU47" s="7"/>
      <c r="NEV47" s="7"/>
      <c r="NEW47" s="7"/>
      <c r="NEX47" s="7"/>
      <c r="NEY47" s="7"/>
      <c r="NEZ47" s="7"/>
      <c r="NFA47" s="7"/>
      <c r="NFB47" s="7"/>
      <c r="NFC47" s="7"/>
      <c r="NFD47" s="7"/>
      <c r="NFE47" s="7"/>
      <c r="NFF47" s="7"/>
      <c r="NFG47" s="7"/>
      <c r="NFH47" s="7"/>
      <c r="NFI47" s="7"/>
      <c r="NFJ47" s="7"/>
      <c r="NFK47" s="7"/>
      <c r="NFL47" s="7"/>
      <c r="NFM47" s="7"/>
      <c r="NFN47" s="7"/>
      <c r="NFO47" s="7"/>
      <c r="NFP47" s="7"/>
      <c r="NFQ47" s="7"/>
      <c r="NFR47" s="7"/>
      <c r="NFS47" s="7"/>
      <c r="NFT47" s="7"/>
      <c r="NFU47" s="7"/>
      <c r="NFV47" s="7"/>
      <c r="NFW47" s="7"/>
      <c r="NFX47" s="7"/>
      <c r="NFY47" s="7"/>
      <c r="NFZ47" s="7"/>
      <c r="NGA47" s="7"/>
      <c r="NGB47" s="7"/>
      <c r="NGC47" s="7"/>
      <c r="NGD47" s="7"/>
      <c r="NGE47" s="7"/>
      <c r="NGF47" s="7"/>
      <c r="NGG47" s="7"/>
      <c r="NGH47" s="7"/>
      <c r="NGI47" s="7"/>
      <c r="NGJ47" s="7"/>
      <c r="NGK47" s="7"/>
      <c r="NGL47" s="7"/>
      <c r="NGM47" s="7"/>
      <c r="NGN47" s="7"/>
      <c r="NGO47" s="7"/>
      <c r="NGP47" s="7"/>
      <c r="NGQ47" s="7"/>
      <c r="NGR47" s="7"/>
      <c r="NGS47" s="7"/>
      <c r="NGT47" s="7"/>
      <c r="NGU47" s="7"/>
      <c r="NGV47" s="7"/>
      <c r="NGW47" s="7"/>
      <c r="NGX47" s="7"/>
      <c r="NGY47" s="7"/>
      <c r="NGZ47" s="7"/>
      <c r="NHA47" s="7"/>
      <c r="NHB47" s="7"/>
      <c r="NHC47" s="7"/>
      <c r="NHD47" s="7"/>
      <c r="NHE47" s="7"/>
      <c r="NHF47" s="7"/>
      <c r="NHG47" s="7"/>
      <c r="NHH47" s="7"/>
      <c r="NHI47" s="7"/>
      <c r="NHJ47" s="7"/>
      <c r="NHK47" s="7"/>
      <c r="NHL47" s="7"/>
      <c r="NHM47" s="7"/>
      <c r="NHN47" s="7"/>
      <c r="NHO47" s="7"/>
      <c r="NHP47" s="7"/>
      <c r="NHQ47" s="7"/>
      <c r="NHR47" s="7"/>
      <c r="NHS47" s="7"/>
      <c r="NHT47" s="7"/>
      <c r="NHU47" s="7"/>
      <c r="NHV47" s="7"/>
      <c r="NHW47" s="7"/>
      <c r="NHX47" s="7"/>
      <c r="NHY47" s="7"/>
      <c r="NHZ47" s="7"/>
      <c r="NIA47" s="7"/>
      <c r="NIB47" s="7"/>
      <c r="NIC47" s="7"/>
      <c r="NID47" s="7"/>
      <c r="NIE47" s="7"/>
      <c r="NIF47" s="7"/>
      <c r="NIG47" s="7"/>
      <c r="NIH47" s="7"/>
      <c r="NII47" s="7"/>
      <c r="NIJ47" s="7"/>
      <c r="NIK47" s="7"/>
      <c r="NIL47" s="7"/>
      <c r="NIM47" s="7"/>
      <c r="NIN47" s="7"/>
      <c r="NIO47" s="7"/>
      <c r="NIP47" s="7"/>
      <c r="NIQ47" s="7"/>
      <c r="NIR47" s="7"/>
      <c r="NIS47" s="7"/>
      <c r="NIT47" s="7"/>
      <c r="NIU47" s="7"/>
      <c r="NIV47" s="7"/>
      <c r="NIW47" s="7"/>
      <c r="NIX47" s="7"/>
      <c r="NIY47" s="7"/>
      <c r="NIZ47" s="7"/>
      <c r="NJA47" s="7"/>
      <c r="NJB47" s="7"/>
      <c r="NJC47" s="7"/>
      <c r="NJD47" s="7"/>
      <c r="NJE47" s="7"/>
      <c r="NJF47" s="7"/>
      <c r="NJG47" s="7"/>
      <c r="NJH47" s="7"/>
      <c r="NJI47" s="7"/>
      <c r="NJJ47" s="7"/>
      <c r="NJK47" s="7"/>
      <c r="NJL47" s="7"/>
      <c r="NJM47" s="7"/>
      <c r="NJN47" s="7"/>
      <c r="NJO47" s="7"/>
      <c r="NJP47" s="7"/>
      <c r="NJQ47" s="7"/>
      <c r="NJR47" s="7"/>
      <c r="NJS47" s="7"/>
      <c r="NJT47" s="7"/>
      <c r="NJU47" s="7"/>
      <c r="NJV47" s="7"/>
      <c r="NJW47" s="7"/>
      <c r="NJX47" s="7"/>
      <c r="NJZ47" s="7"/>
      <c r="NKA47" s="7"/>
      <c r="NKB47" s="7"/>
      <c r="NKC47" s="7"/>
      <c r="NKD47" s="7"/>
      <c r="NKE47" s="7"/>
      <c r="NKF47" s="7"/>
      <c r="NKG47" s="7"/>
      <c r="NKH47" s="7"/>
      <c r="NKI47" s="7"/>
      <c r="NKJ47" s="7"/>
      <c r="NKK47" s="7"/>
      <c r="NKL47" s="7"/>
      <c r="NKM47" s="7"/>
      <c r="NKN47" s="7"/>
      <c r="NKO47" s="7"/>
      <c r="NKP47" s="7"/>
      <c r="NKQ47" s="7"/>
      <c r="NKR47" s="7"/>
      <c r="NKS47" s="7"/>
      <c r="NKT47" s="7"/>
      <c r="NKU47" s="7"/>
      <c r="NKV47" s="7"/>
      <c r="NKW47" s="7"/>
      <c r="NKX47" s="7"/>
      <c r="NKY47" s="7"/>
      <c r="NKZ47" s="7"/>
      <c r="NLA47" s="7"/>
      <c r="NLB47" s="7"/>
      <c r="NLC47" s="7"/>
      <c r="NLD47" s="7"/>
      <c r="NLE47" s="7"/>
      <c r="NLF47" s="7"/>
      <c r="NLG47" s="7"/>
      <c r="NLH47" s="7"/>
      <c r="NLI47" s="7"/>
      <c r="NLJ47" s="7"/>
      <c r="NLK47" s="7"/>
      <c r="NLL47" s="7"/>
      <c r="NLM47" s="7"/>
      <c r="NLN47" s="7"/>
      <c r="NLO47" s="7"/>
      <c r="NLP47" s="7"/>
      <c r="NLQ47" s="7"/>
      <c r="NLR47" s="7"/>
      <c r="NLS47" s="7"/>
      <c r="NLT47" s="7"/>
      <c r="NLU47" s="7"/>
      <c r="NLV47" s="7"/>
      <c r="NLW47" s="7"/>
      <c r="NLX47" s="7"/>
      <c r="NLY47" s="7"/>
      <c r="NLZ47" s="7"/>
      <c r="NMA47" s="7"/>
      <c r="NMB47" s="7"/>
      <c r="NMC47" s="7"/>
      <c r="NMD47" s="7"/>
      <c r="NME47" s="7"/>
      <c r="NMF47" s="7"/>
      <c r="NMG47" s="7"/>
      <c r="NMH47" s="7"/>
      <c r="NMI47" s="7"/>
      <c r="NMJ47" s="7"/>
      <c r="NMK47" s="7"/>
      <c r="NML47" s="7"/>
      <c r="NMM47" s="7"/>
      <c r="NMN47" s="7"/>
      <c r="NMO47" s="7"/>
      <c r="NMP47" s="7"/>
      <c r="NMQ47" s="7"/>
      <c r="NMR47" s="7"/>
      <c r="NMS47" s="7"/>
      <c r="NMT47" s="7"/>
      <c r="NMU47" s="7"/>
      <c r="NMV47" s="7"/>
      <c r="NMW47" s="7"/>
      <c r="NMX47" s="7"/>
      <c r="NMY47" s="7"/>
      <c r="NMZ47" s="7"/>
      <c r="NNA47" s="7"/>
      <c r="NNB47" s="7"/>
      <c r="NNC47" s="7"/>
      <c r="NND47" s="7"/>
      <c r="NNE47" s="7"/>
      <c r="NNF47" s="7"/>
      <c r="NNG47" s="7"/>
      <c r="NNH47" s="7"/>
      <c r="NNI47" s="7"/>
      <c r="NNJ47" s="7"/>
      <c r="NNK47" s="7"/>
      <c r="NNL47" s="7"/>
      <c r="NNM47" s="7"/>
      <c r="NNN47" s="7"/>
      <c r="NNO47" s="7"/>
      <c r="NNP47" s="7"/>
      <c r="NNQ47" s="7"/>
      <c r="NNR47" s="7"/>
      <c r="NNS47" s="7"/>
      <c r="NNT47" s="7"/>
      <c r="NNU47" s="7"/>
      <c r="NNV47" s="7"/>
      <c r="NNW47" s="7"/>
      <c r="NNX47" s="7"/>
      <c r="NNY47" s="7"/>
      <c r="NNZ47" s="7"/>
      <c r="NOA47" s="7"/>
      <c r="NOB47" s="7"/>
      <c r="NOC47" s="7"/>
      <c r="NOD47" s="7"/>
      <c r="NOE47" s="7"/>
      <c r="NOF47" s="7"/>
      <c r="NOG47" s="7"/>
      <c r="NOH47" s="7"/>
      <c r="NOI47" s="7"/>
      <c r="NOJ47" s="7"/>
      <c r="NOK47" s="7"/>
      <c r="NOL47" s="7"/>
      <c r="NOM47" s="7"/>
      <c r="NON47" s="7"/>
      <c r="NOO47" s="7"/>
      <c r="NOP47" s="7"/>
      <c r="NOQ47" s="7"/>
      <c r="NOR47" s="7"/>
      <c r="NOS47" s="7"/>
      <c r="NOT47" s="7"/>
      <c r="NOU47" s="7"/>
      <c r="NOV47" s="7"/>
      <c r="NOW47" s="7"/>
      <c r="NOX47" s="7"/>
      <c r="NOY47" s="7"/>
      <c r="NOZ47" s="7"/>
      <c r="NPA47" s="7"/>
      <c r="NPB47" s="7"/>
      <c r="NPC47" s="7"/>
      <c r="NPD47" s="7"/>
      <c r="NPE47" s="7"/>
      <c r="NPF47" s="7"/>
      <c r="NPG47" s="7"/>
      <c r="NPH47" s="7"/>
      <c r="NPI47" s="7"/>
      <c r="NPJ47" s="7"/>
      <c r="NPK47" s="7"/>
      <c r="NPL47" s="7"/>
      <c r="NPM47" s="7"/>
      <c r="NPN47" s="7"/>
      <c r="NPO47" s="7"/>
      <c r="NPP47" s="7"/>
      <c r="NPQ47" s="7"/>
      <c r="NPR47" s="7"/>
      <c r="NPS47" s="7"/>
      <c r="NPT47" s="7"/>
      <c r="NPU47" s="7"/>
      <c r="NPV47" s="7"/>
      <c r="NPW47" s="7"/>
      <c r="NPX47" s="7"/>
      <c r="NPY47" s="7"/>
      <c r="NPZ47" s="7"/>
      <c r="NQA47" s="7"/>
      <c r="NQB47" s="7"/>
      <c r="NQC47" s="7"/>
      <c r="NQD47" s="7"/>
      <c r="NQE47" s="7"/>
      <c r="NQF47" s="7"/>
      <c r="NQG47" s="7"/>
      <c r="NQH47" s="7"/>
      <c r="NQI47" s="7"/>
      <c r="NQJ47" s="7"/>
      <c r="NQK47" s="7"/>
      <c r="NQL47" s="7"/>
      <c r="NQM47" s="7"/>
      <c r="NQN47" s="7"/>
      <c r="NQO47" s="7"/>
      <c r="NQP47" s="7"/>
      <c r="NQQ47" s="7"/>
      <c r="NQR47" s="7"/>
      <c r="NQS47" s="7"/>
      <c r="NQT47" s="7"/>
      <c r="NQU47" s="7"/>
      <c r="NQV47" s="7"/>
      <c r="NQW47" s="7"/>
      <c r="NQX47" s="7"/>
      <c r="NQY47" s="7"/>
      <c r="NQZ47" s="7"/>
      <c r="NRA47" s="7"/>
      <c r="NRB47" s="7"/>
      <c r="NRC47" s="7"/>
      <c r="NRD47" s="7"/>
      <c r="NRE47" s="7"/>
      <c r="NRF47" s="7"/>
      <c r="NRG47" s="7"/>
      <c r="NRH47" s="7"/>
      <c r="NRI47" s="7"/>
      <c r="NRJ47" s="7"/>
      <c r="NRK47" s="7"/>
      <c r="NRL47" s="7"/>
      <c r="NRM47" s="7"/>
      <c r="NRN47" s="7"/>
      <c r="NRO47" s="7"/>
      <c r="NRP47" s="7"/>
      <c r="NRQ47" s="7"/>
      <c r="NRR47" s="7"/>
      <c r="NRS47" s="7"/>
      <c r="NRT47" s="7"/>
      <c r="NRU47" s="7"/>
      <c r="NRV47" s="7"/>
      <c r="NRW47" s="7"/>
      <c r="NRX47" s="7"/>
      <c r="NRY47" s="7"/>
      <c r="NRZ47" s="7"/>
      <c r="NSA47" s="7"/>
      <c r="NSB47" s="7"/>
      <c r="NSC47" s="7"/>
      <c r="NSD47" s="7"/>
      <c r="NSE47" s="7"/>
      <c r="NSF47" s="7"/>
      <c r="NSG47" s="7"/>
      <c r="NSH47" s="7"/>
      <c r="NSI47" s="7"/>
      <c r="NSJ47" s="7"/>
      <c r="NSK47" s="7"/>
      <c r="NSL47" s="7"/>
      <c r="NSM47" s="7"/>
      <c r="NSN47" s="7"/>
      <c r="NSO47" s="7"/>
      <c r="NSP47" s="7"/>
      <c r="NSQ47" s="7"/>
      <c r="NSR47" s="7"/>
      <c r="NSS47" s="7"/>
      <c r="NST47" s="7"/>
      <c r="NSU47" s="7"/>
      <c r="NSV47" s="7"/>
      <c r="NSW47" s="7"/>
      <c r="NSX47" s="7"/>
      <c r="NSY47" s="7"/>
      <c r="NSZ47" s="7"/>
      <c r="NTA47" s="7"/>
      <c r="NTB47" s="7"/>
      <c r="NTC47" s="7"/>
      <c r="NTD47" s="7"/>
      <c r="NTE47" s="7"/>
      <c r="NTF47" s="7"/>
      <c r="NTG47" s="7"/>
      <c r="NTH47" s="7"/>
      <c r="NTI47" s="7"/>
      <c r="NTJ47" s="7"/>
      <c r="NTK47" s="7"/>
      <c r="NTL47" s="7"/>
      <c r="NTM47" s="7"/>
      <c r="NTN47" s="7"/>
      <c r="NTO47" s="7"/>
      <c r="NTP47" s="7"/>
      <c r="NTQ47" s="7"/>
      <c r="NTR47" s="7"/>
      <c r="NTS47" s="7"/>
      <c r="NTT47" s="7"/>
      <c r="NTV47" s="7"/>
      <c r="NTW47" s="7"/>
      <c r="NTX47" s="7"/>
      <c r="NTY47" s="7"/>
      <c r="NTZ47" s="7"/>
      <c r="NUA47" s="7"/>
      <c r="NUB47" s="7"/>
      <c r="NUC47" s="7"/>
      <c r="NUD47" s="7"/>
      <c r="NUE47" s="7"/>
      <c r="NUF47" s="7"/>
      <c r="NUG47" s="7"/>
      <c r="NUH47" s="7"/>
      <c r="NUI47" s="7"/>
      <c r="NUJ47" s="7"/>
      <c r="NUK47" s="7"/>
      <c r="NUL47" s="7"/>
      <c r="NUM47" s="7"/>
      <c r="NUN47" s="7"/>
      <c r="NUO47" s="7"/>
      <c r="NUP47" s="7"/>
      <c r="NUQ47" s="7"/>
      <c r="NUR47" s="7"/>
      <c r="NUS47" s="7"/>
      <c r="NUT47" s="7"/>
      <c r="NUU47" s="7"/>
      <c r="NUV47" s="7"/>
      <c r="NUW47" s="7"/>
      <c r="NUX47" s="7"/>
      <c r="NUY47" s="7"/>
      <c r="NUZ47" s="7"/>
      <c r="NVA47" s="7"/>
      <c r="NVB47" s="7"/>
      <c r="NVC47" s="7"/>
      <c r="NVD47" s="7"/>
      <c r="NVE47" s="7"/>
      <c r="NVF47" s="7"/>
      <c r="NVG47" s="7"/>
      <c r="NVH47" s="7"/>
      <c r="NVI47" s="7"/>
      <c r="NVJ47" s="7"/>
      <c r="NVK47" s="7"/>
      <c r="NVL47" s="7"/>
      <c r="NVM47" s="7"/>
      <c r="NVN47" s="7"/>
      <c r="NVO47" s="7"/>
      <c r="NVP47" s="7"/>
      <c r="NVQ47" s="7"/>
      <c r="NVR47" s="7"/>
      <c r="NVS47" s="7"/>
      <c r="NVT47" s="7"/>
      <c r="NVU47" s="7"/>
      <c r="NVV47" s="7"/>
      <c r="NVW47" s="7"/>
      <c r="NVX47" s="7"/>
      <c r="NVY47" s="7"/>
      <c r="NVZ47" s="7"/>
      <c r="NWA47" s="7"/>
      <c r="NWB47" s="7"/>
      <c r="NWC47" s="7"/>
      <c r="NWD47" s="7"/>
      <c r="NWE47" s="7"/>
      <c r="NWF47" s="7"/>
      <c r="NWG47" s="7"/>
      <c r="NWH47" s="7"/>
      <c r="NWI47" s="7"/>
      <c r="NWJ47" s="7"/>
      <c r="NWK47" s="7"/>
      <c r="NWL47" s="7"/>
      <c r="NWM47" s="7"/>
      <c r="NWN47" s="7"/>
      <c r="NWO47" s="7"/>
      <c r="NWP47" s="7"/>
      <c r="NWQ47" s="7"/>
      <c r="NWR47" s="7"/>
      <c r="NWS47" s="7"/>
      <c r="NWT47" s="7"/>
      <c r="NWU47" s="7"/>
      <c r="NWV47" s="7"/>
      <c r="NWW47" s="7"/>
      <c r="NWX47" s="7"/>
      <c r="NWY47" s="7"/>
      <c r="NWZ47" s="7"/>
      <c r="NXA47" s="7"/>
      <c r="NXB47" s="7"/>
      <c r="NXC47" s="7"/>
      <c r="NXD47" s="7"/>
      <c r="NXE47" s="7"/>
      <c r="NXF47" s="7"/>
      <c r="NXG47" s="7"/>
      <c r="NXH47" s="7"/>
      <c r="NXI47" s="7"/>
      <c r="NXJ47" s="7"/>
      <c r="NXK47" s="7"/>
      <c r="NXL47" s="7"/>
      <c r="NXM47" s="7"/>
      <c r="NXN47" s="7"/>
      <c r="NXO47" s="7"/>
      <c r="NXP47" s="7"/>
      <c r="NXQ47" s="7"/>
      <c r="NXR47" s="7"/>
      <c r="NXS47" s="7"/>
      <c r="NXT47" s="7"/>
      <c r="NXU47" s="7"/>
      <c r="NXV47" s="7"/>
      <c r="NXW47" s="7"/>
      <c r="NXX47" s="7"/>
      <c r="NXY47" s="7"/>
      <c r="NXZ47" s="7"/>
      <c r="NYA47" s="7"/>
      <c r="NYB47" s="7"/>
      <c r="NYC47" s="7"/>
      <c r="NYD47" s="7"/>
      <c r="NYE47" s="7"/>
      <c r="NYF47" s="7"/>
      <c r="NYG47" s="7"/>
      <c r="NYH47" s="7"/>
      <c r="NYI47" s="7"/>
      <c r="NYJ47" s="7"/>
      <c r="NYK47" s="7"/>
      <c r="NYL47" s="7"/>
      <c r="NYM47" s="7"/>
      <c r="NYN47" s="7"/>
      <c r="NYO47" s="7"/>
      <c r="NYP47" s="7"/>
      <c r="NYQ47" s="7"/>
      <c r="NYR47" s="7"/>
      <c r="NYS47" s="7"/>
      <c r="NYT47" s="7"/>
      <c r="NYU47" s="7"/>
      <c r="NYV47" s="7"/>
      <c r="NYW47" s="7"/>
      <c r="NYX47" s="7"/>
      <c r="NYY47" s="7"/>
      <c r="NYZ47" s="7"/>
      <c r="NZA47" s="7"/>
      <c r="NZB47" s="7"/>
      <c r="NZC47" s="7"/>
      <c r="NZD47" s="7"/>
      <c r="NZE47" s="7"/>
      <c r="NZF47" s="7"/>
      <c r="NZG47" s="7"/>
      <c r="NZH47" s="7"/>
      <c r="NZI47" s="7"/>
      <c r="NZJ47" s="7"/>
      <c r="NZK47" s="7"/>
      <c r="NZL47" s="7"/>
      <c r="NZM47" s="7"/>
      <c r="NZN47" s="7"/>
      <c r="NZO47" s="7"/>
      <c r="NZP47" s="7"/>
      <c r="NZQ47" s="7"/>
      <c r="NZR47" s="7"/>
      <c r="NZS47" s="7"/>
      <c r="NZT47" s="7"/>
      <c r="NZU47" s="7"/>
      <c r="NZV47" s="7"/>
      <c r="NZW47" s="7"/>
      <c r="NZX47" s="7"/>
      <c r="NZY47" s="7"/>
      <c r="NZZ47" s="7"/>
      <c r="OAA47" s="7"/>
      <c r="OAB47" s="7"/>
      <c r="OAC47" s="7"/>
      <c r="OAD47" s="7"/>
      <c r="OAE47" s="7"/>
      <c r="OAF47" s="7"/>
      <c r="OAG47" s="7"/>
      <c r="OAH47" s="7"/>
      <c r="OAI47" s="7"/>
      <c r="OAJ47" s="7"/>
      <c r="OAK47" s="7"/>
      <c r="OAL47" s="7"/>
      <c r="OAM47" s="7"/>
      <c r="OAN47" s="7"/>
      <c r="OAO47" s="7"/>
      <c r="OAP47" s="7"/>
      <c r="OAQ47" s="7"/>
      <c r="OAR47" s="7"/>
      <c r="OAS47" s="7"/>
      <c r="OAT47" s="7"/>
      <c r="OAU47" s="7"/>
      <c r="OAV47" s="7"/>
      <c r="OAW47" s="7"/>
      <c r="OAX47" s="7"/>
      <c r="OAY47" s="7"/>
      <c r="OAZ47" s="7"/>
      <c r="OBA47" s="7"/>
      <c r="OBB47" s="7"/>
      <c r="OBC47" s="7"/>
      <c r="OBD47" s="7"/>
      <c r="OBE47" s="7"/>
      <c r="OBF47" s="7"/>
      <c r="OBG47" s="7"/>
      <c r="OBH47" s="7"/>
      <c r="OBI47" s="7"/>
      <c r="OBJ47" s="7"/>
      <c r="OBK47" s="7"/>
      <c r="OBL47" s="7"/>
      <c r="OBM47" s="7"/>
      <c r="OBN47" s="7"/>
      <c r="OBO47" s="7"/>
      <c r="OBP47" s="7"/>
      <c r="OBQ47" s="7"/>
      <c r="OBR47" s="7"/>
      <c r="OBS47" s="7"/>
      <c r="OBT47" s="7"/>
      <c r="OBU47" s="7"/>
      <c r="OBV47" s="7"/>
      <c r="OBW47" s="7"/>
      <c r="OBX47" s="7"/>
      <c r="OBY47" s="7"/>
      <c r="OBZ47" s="7"/>
      <c r="OCA47" s="7"/>
      <c r="OCB47" s="7"/>
      <c r="OCC47" s="7"/>
      <c r="OCD47" s="7"/>
      <c r="OCE47" s="7"/>
      <c r="OCF47" s="7"/>
      <c r="OCG47" s="7"/>
      <c r="OCH47" s="7"/>
      <c r="OCI47" s="7"/>
      <c r="OCJ47" s="7"/>
      <c r="OCK47" s="7"/>
      <c r="OCL47" s="7"/>
      <c r="OCM47" s="7"/>
      <c r="OCN47" s="7"/>
      <c r="OCO47" s="7"/>
      <c r="OCP47" s="7"/>
      <c r="OCQ47" s="7"/>
      <c r="OCR47" s="7"/>
      <c r="OCS47" s="7"/>
      <c r="OCT47" s="7"/>
      <c r="OCU47" s="7"/>
      <c r="OCV47" s="7"/>
      <c r="OCW47" s="7"/>
      <c r="OCX47" s="7"/>
      <c r="OCY47" s="7"/>
      <c r="OCZ47" s="7"/>
      <c r="ODA47" s="7"/>
      <c r="ODB47" s="7"/>
      <c r="ODC47" s="7"/>
      <c r="ODD47" s="7"/>
      <c r="ODE47" s="7"/>
      <c r="ODF47" s="7"/>
      <c r="ODG47" s="7"/>
      <c r="ODH47" s="7"/>
      <c r="ODI47" s="7"/>
      <c r="ODJ47" s="7"/>
      <c r="ODK47" s="7"/>
      <c r="ODL47" s="7"/>
      <c r="ODM47" s="7"/>
      <c r="ODN47" s="7"/>
      <c r="ODO47" s="7"/>
      <c r="ODP47" s="7"/>
      <c r="ODR47" s="7"/>
      <c r="ODS47" s="7"/>
      <c r="ODT47" s="7"/>
      <c r="ODU47" s="7"/>
      <c r="ODV47" s="7"/>
      <c r="ODW47" s="7"/>
      <c r="ODX47" s="7"/>
      <c r="ODY47" s="7"/>
      <c r="ODZ47" s="7"/>
      <c r="OEA47" s="7"/>
      <c r="OEB47" s="7"/>
      <c r="OEC47" s="7"/>
      <c r="OED47" s="7"/>
      <c r="OEE47" s="7"/>
      <c r="OEF47" s="7"/>
      <c r="OEG47" s="7"/>
      <c r="OEH47" s="7"/>
      <c r="OEI47" s="7"/>
      <c r="OEJ47" s="7"/>
      <c r="OEK47" s="7"/>
      <c r="OEL47" s="7"/>
      <c r="OEM47" s="7"/>
      <c r="OEN47" s="7"/>
      <c r="OEO47" s="7"/>
      <c r="OEP47" s="7"/>
      <c r="OEQ47" s="7"/>
      <c r="OER47" s="7"/>
      <c r="OES47" s="7"/>
      <c r="OET47" s="7"/>
      <c r="OEU47" s="7"/>
      <c r="OEV47" s="7"/>
      <c r="OEW47" s="7"/>
      <c r="OEX47" s="7"/>
      <c r="OEY47" s="7"/>
      <c r="OEZ47" s="7"/>
      <c r="OFA47" s="7"/>
      <c r="OFB47" s="7"/>
      <c r="OFC47" s="7"/>
      <c r="OFD47" s="7"/>
      <c r="OFE47" s="7"/>
      <c r="OFF47" s="7"/>
      <c r="OFG47" s="7"/>
      <c r="OFH47" s="7"/>
      <c r="OFI47" s="7"/>
      <c r="OFJ47" s="7"/>
      <c r="OFK47" s="7"/>
      <c r="OFL47" s="7"/>
      <c r="OFM47" s="7"/>
      <c r="OFN47" s="7"/>
      <c r="OFO47" s="7"/>
      <c r="OFP47" s="7"/>
      <c r="OFQ47" s="7"/>
      <c r="OFR47" s="7"/>
      <c r="OFS47" s="7"/>
      <c r="OFT47" s="7"/>
      <c r="OFU47" s="7"/>
      <c r="OFV47" s="7"/>
      <c r="OFW47" s="7"/>
      <c r="OFX47" s="7"/>
      <c r="OFY47" s="7"/>
      <c r="OFZ47" s="7"/>
      <c r="OGA47" s="7"/>
      <c r="OGB47" s="7"/>
      <c r="OGC47" s="7"/>
      <c r="OGD47" s="7"/>
      <c r="OGE47" s="7"/>
      <c r="OGF47" s="7"/>
      <c r="OGG47" s="7"/>
      <c r="OGH47" s="7"/>
      <c r="OGI47" s="7"/>
      <c r="OGJ47" s="7"/>
      <c r="OGK47" s="7"/>
      <c r="OGL47" s="7"/>
      <c r="OGM47" s="7"/>
      <c r="OGN47" s="7"/>
      <c r="OGO47" s="7"/>
      <c r="OGP47" s="7"/>
      <c r="OGQ47" s="7"/>
      <c r="OGR47" s="7"/>
      <c r="OGS47" s="7"/>
      <c r="OGT47" s="7"/>
      <c r="OGU47" s="7"/>
      <c r="OGV47" s="7"/>
      <c r="OGW47" s="7"/>
      <c r="OGX47" s="7"/>
      <c r="OGY47" s="7"/>
      <c r="OGZ47" s="7"/>
      <c r="OHA47" s="7"/>
      <c r="OHB47" s="7"/>
      <c r="OHC47" s="7"/>
      <c r="OHD47" s="7"/>
      <c r="OHE47" s="7"/>
      <c r="OHF47" s="7"/>
      <c r="OHG47" s="7"/>
      <c r="OHH47" s="7"/>
      <c r="OHI47" s="7"/>
      <c r="OHJ47" s="7"/>
      <c r="OHK47" s="7"/>
      <c r="OHL47" s="7"/>
      <c r="OHM47" s="7"/>
      <c r="OHN47" s="7"/>
      <c r="OHO47" s="7"/>
      <c r="OHP47" s="7"/>
      <c r="OHQ47" s="7"/>
      <c r="OHR47" s="7"/>
      <c r="OHS47" s="7"/>
      <c r="OHT47" s="7"/>
      <c r="OHU47" s="7"/>
      <c r="OHV47" s="7"/>
      <c r="OHW47" s="7"/>
      <c r="OHX47" s="7"/>
      <c r="OHY47" s="7"/>
      <c r="OHZ47" s="7"/>
      <c r="OIA47" s="7"/>
      <c r="OIB47" s="7"/>
      <c r="OIC47" s="7"/>
      <c r="OID47" s="7"/>
      <c r="OIE47" s="7"/>
      <c r="OIF47" s="7"/>
      <c r="OIG47" s="7"/>
      <c r="OIH47" s="7"/>
      <c r="OII47" s="7"/>
      <c r="OIJ47" s="7"/>
      <c r="OIK47" s="7"/>
      <c r="OIL47" s="7"/>
      <c r="OIM47" s="7"/>
      <c r="OIN47" s="7"/>
      <c r="OIO47" s="7"/>
      <c r="OIP47" s="7"/>
      <c r="OIQ47" s="7"/>
      <c r="OIR47" s="7"/>
      <c r="OIS47" s="7"/>
      <c r="OIT47" s="7"/>
      <c r="OIU47" s="7"/>
      <c r="OIV47" s="7"/>
      <c r="OIW47" s="7"/>
      <c r="OIX47" s="7"/>
      <c r="OIY47" s="7"/>
      <c r="OIZ47" s="7"/>
      <c r="OJA47" s="7"/>
      <c r="OJB47" s="7"/>
      <c r="OJC47" s="7"/>
      <c r="OJD47" s="7"/>
      <c r="OJE47" s="7"/>
      <c r="OJF47" s="7"/>
      <c r="OJG47" s="7"/>
      <c r="OJH47" s="7"/>
      <c r="OJI47" s="7"/>
      <c r="OJJ47" s="7"/>
      <c r="OJK47" s="7"/>
      <c r="OJL47" s="7"/>
      <c r="OJM47" s="7"/>
      <c r="OJN47" s="7"/>
      <c r="OJO47" s="7"/>
      <c r="OJP47" s="7"/>
      <c r="OJQ47" s="7"/>
      <c r="OJR47" s="7"/>
      <c r="OJS47" s="7"/>
      <c r="OJT47" s="7"/>
      <c r="OJU47" s="7"/>
      <c r="OJV47" s="7"/>
      <c r="OJW47" s="7"/>
      <c r="OJX47" s="7"/>
      <c r="OJY47" s="7"/>
      <c r="OJZ47" s="7"/>
      <c r="OKA47" s="7"/>
      <c r="OKB47" s="7"/>
      <c r="OKC47" s="7"/>
      <c r="OKD47" s="7"/>
      <c r="OKE47" s="7"/>
      <c r="OKF47" s="7"/>
      <c r="OKG47" s="7"/>
      <c r="OKH47" s="7"/>
      <c r="OKI47" s="7"/>
      <c r="OKJ47" s="7"/>
      <c r="OKK47" s="7"/>
      <c r="OKL47" s="7"/>
      <c r="OKM47" s="7"/>
      <c r="OKN47" s="7"/>
      <c r="OKO47" s="7"/>
      <c r="OKP47" s="7"/>
      <c r="OKQ47" s="7"/>
      <c r="OKR47" s="7"/>
      <c r="OKS47" s="7"/>
      <c r="OKT47" s="7"/>
      <c r="OKU47" s="7"/>
      <c r="OKV47" s="7"/>
      <c r="OKW47" s="7"/>
      <c r="OKX47" s="7"/>
      <c r="OKY47" s="7"/>
      <c r="OKZ47" s="7"/>
      <c r="OLA47" s="7"/>
      <c r="OLB47" s="7"/>
      <c r="OLC47" s="7"/>
      <c r="OLD47" s="7"/>
      <c r="OLE47" s="7"/>
      <c r="OLF47" s="7"/>
      <c r="OLG47" s="7"/>
      <c r="OLH47" s="7"/>
      <c r="OLI47" s="7"/>
      <c r="OLJ47" s="7"/>
      <c r="OLK47" s="7"/>
      <c r="OLL47" s="7"/>
      <c r="OLM47" s="7"/>
      <c r="OLN47" s="7"/>
      <c r="OLO47" s="7"/>
      <c r="OLP47" s="7"/>
      <c r="OLQ47" s="7"/>
      <c r="OLR47" s="7"/>
      <c r="OLS47" s="7"/>
      <c r="OLT47" s="7"/>
      <c r="OLU47" s="7"/>
      <c r="OLV47" s="7"/>
      <c r="OLW47" s="7"/>
      <c r="OLX47" s="7"/>
      <c r="OLY47" s="7"/>
      <c r="OLZ47" s="7"/>
      <c r="OMA47" s="7"/>
      <c r="OMB47" s="7"/>
      <c r="OMC47" s="7"/>
      <c r="OMD47" s="7"/>
      <c r="OME47" s="7"/>
      <c r="OMF47" s="7"/>
      <c r="OMG47" s="7"/>
      <c r="OMH47" s="7"/>
      <c r="OMI47" s="7"/>
      <c r="OMJ47" s="7"/>
      <c r="OMK47" s="7"/>
      <c r="OML47" s="7"/>
      <c r="OMM47" s="7"/>
      <c r="OMN47" s="7"/>
      <c r="OMO47" s="7"/>
      <c r="OMP47" s="7"/>
      <c r="OMQ47" s="7"/>
      <c r="OMR47" s="7"/>
      <c r="OMS47" s="7"/>
      <c r="OMT47" s="7"/>
      <c r="OMU47" s="7"/>
      <c r="OMV47" s="7"/>
      <c r="OMW47" s="7"/>
      <c r="OMX47" s="7"/>
      <c r="OMY47" s="7"/>
      <c r="OMZ47" s="7"/>
      <c r="ONA47" s="7"/>
      <c r="ONB47" s="7"/>
      <c r="ONC47" s="7"/>
      <c r="OND47" s="7"/>
      <c r="ONE47" s="7"/>
      <c r="ONF47" s="7"/>
      <c r="ONG47" s="7"/>
      <c r="ONH47" s="7"/>
      <c r="ONI47" s="7"/>
      <c r="ONJ47" s="7"/>
      <c r="ONK47" s="7"/>
      <c r="ONL47" s="7"/>
      <c r="ONN47" s="7"/>
      <c r="ONO47" s="7"/>
      <c r="ONP47" s="7"/>
      <c r="ONQ47" s="7"/>
      <c r="ONR47" s="7"/>
      <c r="ONS47" s="7"/>
      <c r="ONT47" s="7"/>
      <c r="ONU47" s="7"/>
      <c r="ONV47" s="7"/>
      <c r="ONW47" s="7"/>
      <c r="ONX47" s="7"/>
      <c r="ONY47" s="7"/>
      <c r="ONZ47" s="7"/>
      <c r="OOA47" s="7"/>
      <c r="OOB47" s="7"/>
      <c r="OOC47" s="7"/>
      <c r="OOD47" s="7"/>
      <c r="OOE47" s="7"/>
      <c r="OOF47" s="7"/>
      <c r="OOG47" s="7"/>
      <c r="OOH47" s="7"/>
      <c r="OOI47" s="7"/>
      <c r="OOJ47" s="7"/>
      <c r="OOK47" s="7"/>
      <c r="OOL47" s="7"/>
      <c r="OOM47" s="7"/>
      <c r="OON47" s="7"/>
      <c r="OOO47" s="7"/>
      <c r="OOP47" s="7"/>
      <c r="OOQ47" s="7"/>
      <c r="OOR47" s="7"/>
      <c r="OOS47" s="7"/>
      <c r="OOT47" s="7"/>
      <c r="OOU47" s="7"/>
      <c r="OOV47" s="7"/>
      <c r="OOW47" s="7"/>
      <c r="OOX47" s="7"/>
      <c r="OOY47" s="7"/>
      <c r="OOZ47" s="7"/>
      <c r="OPA47" s="7"/>
      <c r="OPB47" s="7"/>
      <c r="OPC47" s="7"/>
      <c r="OPD47" s="7"/>
      <c r="OPE47" s="7"/>
      <c r="OPF47" s="7"/>
      <c r="OPG47" s="7"/>
      <c r="OPH47" s="7"/>
      <c r="OPI47" s="7"/>
      <c r="OPJ47" s="7"/>
      <c r="OPK47" s="7"/>
      <c r="OPL47" s="7"/>
      <c r="OPM47" s="7"/>
      <c r="OPN47" s="7"/>
      <c r="OPO47" s="7"/>
      <c r="OPP47" s="7"/>
      <c r="OPQ47" s="7"/>
      <c r="OPR47" s="7"/>
      <c r="OPS47" s="7"/>
      <c r="OPT47" s="7"/>
      <c r="OPU47" s="7"/>
      <c r="OPV47" s="7"/>
      <c r="OPW47" s="7"/>
      <c r="OPX47" s="7"/>
      <c r="OPY47" s="7"/>
      <c r="OPZ47" s="7"/>
      <c r="OQA47" s="7"/>
      <c r="OQB47" s="7"/>
      <c r="OQC47" s="7"/>
      <c r="OQD47" s="7"/>
      <c r="OQE47" s="7"/>
      <c r="OQF47" s="7"/>
      <c r="OQG47" s="7"/>
      <c r="OQH47" s="7"/>
      <c r="OQI47" s="7"/>
      <c r="OQJ47" s="7"/>
      <c r="OQK47" s="7"/>
      <c r="OQL47" s="7"/>
      <c r="OQM47" s="7"/>
      <c r="OQN47" s="7"/>
      <c r="OQO47" s="7"/>
      <c r="OQP47" s="7"/>
      <c r="OQQ47" s="7"/>
      <c r="OQR47" s="7"/>
      <c r="OQS47" s="7"/>
      <c r="OQT47" s="7"/>
      <c r="OQU47" s="7"/>
      <c r="OQV47" s="7"/>
      <c r="OQW47" s="7"/>
      <c r="OQX47" s="7"/>
      <c r="OQY47" s="7"/>
      <c r="OQZ47" s="7"/>
      <c r="ORA47" s="7"/>
      <c r="ORB47" s="7"/>
      <c r="ORC47" s="7"/>
      <c r="ORD47" s="7"/>
      <c r="ORE47" s="7"/>
      <c r="ORF47" s="7"/>
      <c r="ORG47" s="7"/>
      <c r="ORH47" s="7"/>
      <c r="ORI47" s="7"/>
      <c r="ORJ47" s="7"/>
      <c r="ORK47" s="7"/>
      <c r="ORL47" s="7"/>
      <c r="ORM47" s="7"/>
      <c r="ORN47" s="7"/>
      <c r="ORO47" s="7"/>
      <c r="ORP47" s="7"/>
      <c r="ORQ47" s="7"/>
      <c r="ORR47" s="7"/>
      <c r="ORS47" s="7"/>
      <c r="ORT47" s="7"/>
      <c r="ORU47" s="7"/>
      <c r="ORV47" s="7"/>
      <c r="ORW47" s="7"/>
      <c r="ORX47" s="7"/>
      <c r="ORY47" s="7"/>
      <c r="ORZ47" s="7"/>
      <c r="OSA47" s="7"/>
      <c r="OSB47" s="7"/>
      <c r="OSC47" s="7"/>
      <c r="OSD47" s="7"/>
      <c r="OSE47" s="7"/>
      <c r="OSF47" s="7"/>
      <c r="OSG47" s="7"/>
      <c r="OSH47" s="7"/>
      <c r="OSI47" s="7"/>
      <c r="OSJ47" s="7"/>
      <c r="OSK47" s="7"/>
      <c r="OSL47" s="7"/>
      <c r="OSM47" s="7"/>
      <c r="OSN47" s="7"/>
      <c r="OSO47" s="7"/>
      <c r="OSP47" s="7"/>
      <c r="OSQ47" s="7"/>
      <c r="OSR47" s="7"/>
      <c r="OSS47" s="7"/>
      <c r="OST47" s="7"/>
      <c r="OSU47" s="7"/>
      <c r="OSV47" s="7"/>
      <c r="OSW47" s="7"/>
      <c r="OSX47" s="7"/>
      <c r="OSY47" s="7"/>
      <c r="OSZ47" s="7"/>
      <c r="OTA47" s="7"/>
      <c r="OTB47" s="7"/>
      <c r="OTC47" s="7"/>
      <c r="OTD47" s="7"/>
      <c r="OTE47" s="7"/>
      <c r="OTF47" s="7"/>
      <c r="OTG47" s="7"/>
      <c r="OTH47" s="7"/>
      <c r="OTI47" s="7"/>
      <c r="OTJ47" s="7"/>
      <c r="OTK47" s="7"/>
      <c r="OTL47" s="7"/>
      <c r="OTM47" s="7"/>
      <c r="OTN47" s="7"/>
      <c r="OTO47" s="7"/>
      <c r="OTP47" s="7"/>
      <c r="OTQ47" s="7"/>
      <c r="OTR47" s="7"/>
      <c r="OTS47" s="7"/>
      <c r="OTT47" s="7"/>
      <c r="OTU47" s="7"/>
      <c r="OTV47" s="7"/>
      <c r="OTW47" s="7"/>
      <c r="OTX47" s="7"/>
      <c r="OTY47" s="7"/>
      <c r="OTZ47" s="7"/>
      <c r="OUA47" s="7"/>
      <c r="OUB47" s="7"/>
      <c r="OUC47" s="7"/>
      <c r="OUD47" s="7"/>
      <c r="OUE47" s="7"/>
      <c r="OUF47" s="7"/>
      <c r="OUG47" s="7"/>
      <c r="OUH47" s="7"/>
      <c r="OUI47" s="7"/>
      <c r="OUJ47" s="7"/>
      <c r="OUK47" s="7"/>
      <c r="OUL47" s="7"/>
      <c r="OUM47" s="7"/>
      <c r="OUN47" s="7"/>
      <c r="OUO47" s="7"/>
      <c r="OUP47" s="7"/>
      <c r="OUQ47" s="7"/>
      <c r="OUR47" s="7"/>
      <c r="OUS47" s="7"/>
      <c r="OUT47" s="7"/>
      <c r="OUU47" s="7"/>
      <c r="OUV47" s="7"/>
      <c r="OUW47" s="7"/>
      <c r="OUX47" s="7"/>
      <c r="OUY47" s="7"/>
      <c r="OUZ47" s="7"/>
      <c r="OVA47" s="7"/>
      <c r="OVB47" s="7"/>
      <c r="OVC47" s="7"/>
      <c r="OVD47" s="7"/>
      <c r="OVE47" s="7"/>
      <c r="OVF47" s="7"/>
      <c r="OVG47" s="7"/>
      <c r="OVH47" s="7"/>
      <c r="OVI47" s="7"/>
      <c r="OVJ47" s="7"/>
      <c r="OVK47" s="7"/>
      <c r="OVL47" s="7"/>
      <c r="OVM47" s="7"/>
      <c r="OVN47" s="7"/>
      <c r="OVO47" s="7"/>
      <c r="OVP47" s="7"/>
      <c r="OVQ47" s="7"/>
      <c r="OVR47" s="7"/>
      <c r="OVS47" s="7"/>
      <c r="OVT47" s="7"/>
      <c r="OVU47" s="7"/>
      <c r="OVV47" s="7"/>
      <c r="OVW47" s="7"/>
      <c r="OVX47" s="7"/>
      <c r="OVY47" s="7"/>
      <c r="OVZ47" s="7"/>
      <c r="OWA47" s="7"/>
      <c r="OWB47" s="7"/>
      <c r="OWC47" s="7"/>
      <c r="OWD47" s="7"/>
      <c r="OWE47" s="7"/>
      <c r="OWF47" s="7"/>
      <c r="OWG47" s="7"/>
      <c r="OWH47" s="7"/>
      <c r="OWI47" s="7"/>
      <c r="OWJ47" s="7"/>
      <c r="OWK47" s="7"/>
      <c r="OWL47" s="7"/>
      <c r="OWM47" s="7"/>
      <c r="OWN47" s="7"/>
      <c r="OWO47" s="7"/>
      <c r="OWP47" s="7"/>
      <c r="OWQ47" s="7"/>
      <c r="OWR47" s="7"/>
      <c r="OWS47" s="7"/>
      <c r="OWT47" s="7"/>
      <c r="OWU47" s="7"/>
      <c r="OWV47" s="7"/>
      <c r="OWW47" s="7"/>
      <c r="OWX47" s="7"/>
      <c r="OWY47" s="7"/>
      <c r="OWZ47" s="7"/>
      <c r="OXA47" s="7"/>
      <c r="OXB47" s="7"/>
      <c r="OXC47" s="7"/>
      <c r="OXD47" s="7"/>
      <c r="OXE47" s="7"/>
      <c r="OXF47" s="7"/>
      <c r="OXG47" s="7"/>
      <c r="OXH47" s="7"/>
      <c r="OXJ47" s="7"/>
      <c r="OXK47" s="7"/>
      <c r="OXL47" s="7"/>
      <c r="OXM47" s="7"/>
      <c r="OXN47" s="7"/>
      <c r="OXO47" s="7"/>
      <c r="OXP47" s="7"/>
      <c r="OXQ47" s="7"/>
      <c r="OXR47" s="7"/>
      <c r="OXS47" s="7"/>
      <c r="OXT47" s="7"/>
      <c r="OXU47" s="7"/>
      <c r="OXV47" s="7"/>
      <c r="OXW47" s="7"/>
      <c r="OXX47" s="7"/>
      <c r="OXY47" s="7"/>
      <c r="OXZ47" s="7"/>
      <c r="OYA47" s="7"/>
      <c r="OYB47" s="7"/>
      <c r="OYC47" s="7"/>
      <c r="OYD47" s="7"/>
      <c r="OYE47" s="7"/>
      <c r="OYF47" s="7"/>
      <c r="OYG47" s="7"/>
      <c r="OYH47" s="7"/>
      <c r="OYI47" s="7"/>
      <c r="OYJ47" s="7"/>
      <c r="OYK47" s="7"/>
      <c r="OYL47" s="7"/>
      <c r="OYM47" s="7"/>
      <c r="OYN47" s="7"/>
      <c r="OYO47" s="7"/>
      <c r="OYP47" s="7"/>
      <c r="OYQ47" s="7"/>
      <c r="OYR47" s="7"/>
      <c r="OYS47" s="7"/>
      <c r="OYT47" s="7"/>
      <c r="OYU47" s="7"/>
      <c r="OYV47" s="7"/>
      <c r="OYW47" s="7"/>
      <c r="OYX47" s="7"/>
      <c r="OYY47" s="7"/>
      <c r="OYZ47" s="7"/>
      <c r="OZA47" s="7"/>
      <c r="OZB47" s="7"/>
      <c r="OZC47" s="7"/>
      <c r="OZD47" s="7"/>
      <c r="OZE47" s="7"/>
      <c r="OZF47" s="7"/>
      <c r="OZG47" s="7"/>
      <c r="OZH47" s="7"/>
      <c r="OZI47" s="7"/>
      <c r="OZJ47" s="7"/>
      <c r="OZK47" s="7"/>
      <c r="OZL47" s="7"/>
      <c r="OZM47" s="7"/>
      <c r="OZN47" s="7"/>
      <c r="OZO47" s="7"/>
      <c r="OZP47" s="7"/>
      <c r="OZQ47" s="7"/>
      <c r="OZR47" s="7"/>
      <c r="OZS47" s="7"/>
      <c r="OZT47" s="7"/>
      <c r="OZU47" s="7"/>
      <c r="OZV47" s="7"/>
      <c r="OZW47" s="7"/>
      <c r="OZX47" s="7"/>
      <c r="OZY47" s="7"/>
      <c r="OZZ47" s="7"/>
      <c r="PAA47" s="7"/>
      <c r="PAB47" s="7"/>
      <c r="PAC47" s="7"/>
      <c r="PAD47" s="7"/>
      <c r="PAE47" s="7"/>
      <c r="PAF47" s="7"/>
      <c r="PAG47" s="7"/>
      <c r="PAH47" s="7"/>
      <c r="PAI47" s="7"/>
      <c r="PAJ47" s="7"/>
      <c r="PAK47" s="7"/>
      <c r="PAL47" s="7"/>
      <c r="PAM47" s="7"/>
      <c r="PAN47" s="7"/>
      <c r="PAO47" s="7"/>
      <c r="PAP47" s="7"/>
      <c r="PAQ47" s="7"/>
      <c r="PAR47" s="7"/>
      <c r="PAS47" s="7"/>
      <c r="PAT47" s="7"/>
      <c r="PAU47" s="7"/>
      <c r="PAV47" s="7"/>
      <c r="PAW47" s="7"/>
      <c r="PAX47" s="7"/>
      <c r="PAY47" s="7"/>
      <c r="PAZ47" s="7"/>
      <c r="PBA47" s="7"/>
      <c r="PBB47" s="7"/>
      <c r="PBC47" s="7"/>
      <c r="PBD47" s="7"/>
      <c r="PBE47" s="7"/>
      <c r="PBF47" s="7"/>
      <c r="PBG47" s="7"/>
      <c r="PBH47" s="7"/>
      <c r="PBI47" s="7"/>
      <c r="PBJ47" s="7"/>
      <c r="PBK47" s="7"/>
      <c r="PBL47" s="7"/>
      <c r="PBM47" s="7"/>
      <c r="PBN47" s="7"/>
      <c r="PBO47" s="7"/>
      <c r="PBP47" s="7"/>
      <c r="PBQ47" s="7"/>
      <c r="PBR47" s="7"/>
      <c r="PBS47" s="7"/>
      <c r="PBT47" s="7"/>
      <c r="PBU47" s="7"/>
      <c r="PBV47" s="7"/>
      <c r="PBW47" s="7"/>
      <c r="PBX47" s="7"/>
      <c r="PBY47" s="7"/>
      <c r="PBZ47" s="7"/>
      <c r="PCA47" s="7"/>
      <c r="PCB47" s="7"/>
      <c r="PCC47" s="7"/>
      <c r="PCD47" s="7"/>
      <c r="PCE47" s="7"/>
      <c r="PCF47" s="7"/>
      <c r="PCG47" s="7"/>
      <c r="PCH47" s="7"/>
      <c r="PCI47" s="7"/>
      <c r="PCJ47" s="7"/>
      <c r="PCK47" s="7"/>
      <c r="PCL47" s="7"/>
      <c r="PCM47" s="7"/>
      <c r="PCN47" s="7"/>
      <c r="PCO47" s="7"/>
      <c r="PCP47" s="7"/>
      <c r="PCQ47" s="7"/>
      <c r="PCR47" s="7"/>
      <c r="PCS47" s="7"/>
      <c r="PCT47" s="7"/>
      <c r="PCU47" s="7"/>
      <c r="PCV47" s="7"/>
      <c r="PCW47" s="7"/>
      <c r="PCX47" s="7"/>
      <c r="PCY47" s="7"/>
      <c r="PCZ47" s="7"/>
      <c r="PDA47" s="7"/>
      <c r="PDB47" s="7"/>
      <c r="PDC47" s="7"/>
      <c r="PDD47" s="7"/>
      <c r="PDE47" s="7"/>
      <c r="PDF47" s="7"/>
      <c r="PDG47" s="7"/>
      <c r="PDH47" s="7"/>
      <c r="PDI47" s="7"/>
      <c r="PDJ47" s="7"/>
      <c r="PDK47" s="7"/>
      <c r="PDL47" s="7"/>
      <c r="PDM47" s="7"/>
      <c r="PDN47" s="7"/>
      <c r="PDO47" s="7"/>
      <c r="PDP47" s="7"/>
      <c r="PDQ47" s="7"/>
      <c r="PDR47" s="7"/>
      <c r="PDS47" s="7"/>
      <c r="PDT47" s="7"/>
      <c r="PDU47" s="7"/>
      <c r="PDV47" s="7"/>
      <c r="PDW47" s="7"/>
      <c r="PDX47" s="7"/>
      <c r="PDY47" s="7"/>
      <c r="PDZ47" s="7"/>
      <c r="PEA47" s="7"/>
      <c r="PEB47" s="7"/>
      <c r="PEC47" s="7"/>
      <c r="PED47" s="7"/>
      <c r="PEE47" s="7"/>
      <c r="PEF47" s="7"/>
      <c r="PEG47" s="7"/>
      <c r="PEH47" s="7"/>
      <c r="PEI47" s="7"/>
      <c r="PEJ47" s="7"/>
      <c r="PEK47" s="7"/>
      <c r="PEL47" s="7"/>
      <c r="PEM47" s="7"/>
      <c r="PEN47" s="7"/>
      <c r="PEO47" s="7"/>
      <c r="PEP47" s="7"/>
      <c r="PEQ47" s="7"/>
      <c r="PER47" s="7"/>
      <c r="PES47" s="7"/>
      <c r="PET47" s="7"/>
      <c r="PEU47" s="7"/>
      <c r="PEV47" s="7"/>
      <c r="PEW47" s="7"/>
      <c r="PEX47" s="7"/>
      <c r="PEY47" s="7"/>
      <c r="PEZ47" s="7"/>
      <c r="PFA47" s="7"/>
      <c r="PFB47" s="7"/>
      <c r="PFC47" s="7"/>
      <c r="PFD47" s="7"/>
      <c r="PFE47" s="7"/>
      <c r="PFF47" s="7"/>
      <c r="PFG47" s="7"/>
      <c r="PFH47" s="7"/>
      <c r="PFI47" s="7"/>
      <c r="PFJ47" s="7"/>
      <c r="PFK47" s="7"/>
      <c r="PFL47" s="7"/>
      <c r="PFM47" s="7"/>
      <c r="PFN47" s="7"/>
      <c r="PFO47" s="7"/>
      <c r="PFP47" s="7"/>
      <c r="PFQ47" s="7"/>
      <c r="PFR47" s="7"/>
      <c r="PFS47" s="7"/>
      <c r="PFT47" s="7"/>
      <c r="PFU47" s="7"/>
      <c r="PFV47" s="7"/>
      <c r="PFW47" s="7"/>
      <c r="PFX47" s="7"/>
      <c r="PFY47" s="7"/>
      <c r="PFZ47" s="7"/>
      <c r="PGA47" s="7"/>
      <c r="PGB47" s="7"/>
      <c r="PGC47" s="7"/>
      <c r="PGD47" s="7"/>
      <c r="PGE47" s="7"/>
      <c r="PGF47" s="7"/>
      <c r="PGG47" s="7"/>
      <c r="PGH47" s="7"/>
      <c r="PGI47" s="7"/>
      <c r="PGJ47" s="7"/>
      <c r="PGK47" s="7"/>
      <c r="PGL47" s="7"/>
      <c r="PGM47" s="7"/>
      <c r="PGN47" s="7"/>
      <c r="PGO47" s="7"/>
      <c r="PGP47" s="7"/>
      <c r="PGQ47" s="7"/>
      <c r="PGR47" s="7"/>
      <c r="PGS47" s="7"/>
      <c r="PGT47" s="7"/>
      <c r="PGU47" s="7"/>
      <c r="PGV47" s="7"/>
      <c r="PGW47" s="7"/>
      <c r="PGX47" s="7"/>
      <c r="PGY47" s="7"/>
      <c r="PGZ47" s="7"/>
      <c r="PHA47" s="7"/>
      <c r="PHB47" s="7"/>
      <c r="PHC47" s="7"/>
      <c r="PHD47" s="7"/>
      <c r="PHF47" s="7"/>
      <c r="PHG47" s="7"/>
      <c r="PHH47" s="7"/>
      <c r="PHI47" s="7"/>
      <c r="PHJ47" s="7"/>
      <c r="PHK47" s="7"/>
      <c r="PHL47" s="7"/>
      <c r="PHM47" s="7"/>
      <c r="PHN47" s="7"/>
      <c r="PHO47" s="7"/>
      <c r="PHP47" s="7"/>
      <c r="PHQ47" s="7"/>
      <c r="PHR47" s="7"/>
      <c r="PHS47" s="7"/>
      <c r="PHT47" s="7"/>
      <c r="PHU47" s="7"/>
      <c r="PHV47" s="7"/>
      <c r="PHW47" s="7"/>
      <c r="PHX47" s="7"/>
      <c r="PHY47" s="7"/>
      <c r="PHZ47" s="7"/>
      <c r="PIA47" s="7"/>
      <c r="PIB47" s="7"/>
      <c r="PIC47" s="7"/>
      <c r="PID47" s="7"/>
      <c r="PIE47" s="7"/>
      <c r="PIF47" s="7"/>
      <c r="PIG47" s="7"/>
      <c r="PIH47" s="7"/>
      <c r="PII47" s="7"/>
      <c r="PIJ47" s="7"/>
      <c r="PIK47" s="7"/>
      <c r="PIL47" s="7"/>
      <c r="PIM47" s="7"/>
      <c r="PIN47" s="7"/>
      <c r="PIO47" s="7"/>
      <c r="PIP47" s="7"/>
      <c r="PIQ47" s="7"/>
      <c r="PIR47" s="7"/>
      <c r="PIS47" s="7"/>
      <c r="PIT47" s="7"/>
      <c r="PIU47" s="7"/>
      <c r="PIV47" s="7"/>
      <c r="PIW47" s="7"/>
      <c r="PIX47" s="7"/>
      <c r="PIY47" s="7"/>
      <c r="PIZ47" s="7"/>
      <c r="PJA47" s="7"/>
      <c r="PJB47" s="7"/>
      <c r="PJC47" s="7"/>
      <c r="PJD47" s="7"/>
      <c r="PJE47" s="7"/>
      <c r="PJF47" s="7"/>
      <c r="PJG47" s="7"/>
      <c r="PJH47" s="7"/>
      <c r="PJI47" s="7"/>
      <c r="PJJ47" s="7"/>
      <c r="PJK47" s="7"/>
      <c r="PJL47" s="7"/>
      <c r="PJM47" s="7"/>
      <c r="PJN47" s="7"/>
      <c r="PJO47" s="7"/>
      <c r="PJP47" s="7"/>
      <c r="PJQ47" s="7"/>
      <c r="PJR47" s="7"/>
      <c r="PJS47" s="7"/>
      <c r="PJT47" s="7"/>
      <c r="PJU47" s="7"/>
      <c r="PJV47" s="7"/>
      <c r="PJW47" s="7"/>
      <c r="PJX47" s="7"/>
      <c r="PJY47" s="7"/>
      <c r="PJZ47" s="7"/>
      <c r="PKA47" s="7"/>
      <c r="PKB47" s="7"/>
      <c r="PKC47" s="7"/>
      <c r="PKD47" s="7"/>
      <c r="PKE47" s="7"/>
      <c r="PKF47" s="7"/>
      <c r="PKG47" s="7"/>
      <c r="PKH47" s="7"/>
      <c r="PKI47" s="7"/>
      <c r="PKJ47" s="7"/>
      <c r="PKK47" s="7"/>
      <c r="PKL47" s="7"/>
      <c r="PKM47" s="7"/>
      <c r="PKN47" s="7"/>
      <c r="PKO47" s="7"/>
      <c r="PKP47" s="7"/>
      <c r="PKQ47" s="7"/>
      <c r="PKR47" s="7"/>
      <c r="PKS47" s="7"/>
      <c r="PKT47" s="7"/>
      <c r="PKU47" s="7"/>
      <c r="PKV47" s="7"/>
      <c r="PKW47" s="7"/>
      <c r="PKX47" s="7"/>
      <c r="PKY47" s="7"/>
      <c r="PKZ47" s="7"/>
      <c r="PLA47" s="7"/>
      <c r="PLB47" s="7"/>
      <c r="PLC47" s="7"/>
      <c r="PLD47" s="7"/>
      <c r="PLE47" s="7"/>
      <c r="PLF47" s="7"/>
      <c r="PLG47" s="7"/>
      <c r="PLH47" s="7"/>
      <c r="PLI47" s="7"/>
      <c r="PLJ47" s="7"/>
      <c r="PLK47" s="7"/>
      <c r="PLL47" s="7"/>
      <c r="PLM47" s="7"/>
      <c r="PLN47" s="7"/>
      <c r="PLO47" s="7"/>
      <c r="PLP47" s="7"/>
      <c r="PLQ47" s="7"/>
      <c r="PLR47" s="7"/>
      <c r="PLS47" s="7"/>
      <c r="PLT47" s="7"/>
      <c r="PLU47" s="7"/>
      <c r="PLV47" s="7"/>
      <c r="PLW47" s="7"/>
      <c r="PLX47" s="7"/>
      <c r="PLY47" s="7"/>
      <c r="PLZ47" s="7"/>
      <c r="PMA47" s="7"/>
      <c r="PMB47" s="7"/>
      <c r="PMC47" s="7"/>
      <c r="PMD47" s="7"/>
      <c r="PME47" s="7"/>
      <c r="PMF47" s="7"/>
      <c r="PMG47" s="7"/>
      <c r="PMH47" s="7"/>
      <c r="PMI47" s="7"/>
      <c r="PMJ47" s="7"/>
      <c r="PMK47" s="7"/>
      <c r="PML47" s="7"/>
      <c r="PMM47" s="7"/>
      <c r="PMN47" s="7"/>
      <c r="PMO47" s="7"/>
      <c r="PMP47" s="7"/>
      <c r="PMQ47" s="7"/>
      <c r="PMR47" s="7"/>
      <c r="PMS47" s="7"/>
      <c r="PMT47" s="7"/>
      <c r="PMU47" s="7"/>
      <c r="PMV47" s="7"/>
      <c r="PMW47" s="7"/>
      <c r="PMX47" s="7"/>
      <c r="PMY47" s="7"/>
      <c r="PMZ47" s="7"/>
      <c r="PNA47" s="7"/>
      <c r="PNB47" s="7"/>
      <c r="PNC47" s="7"/>
      <c r="PND47" s="7"/>
      <c r="PNE47" s="7"/>
      <c r="PNF47" s="7"/>
      <c r="PNG47" s="7"/>
      <c r="PNH47" s="7"/>
      <c r="PNI47" s="7"/>
      <c r="PNJ47" s="7"/>
      <c r="PNK47" s="7"/>
      <c r="PNL47" s="7"/>
      <c r="PNM47" s="7"/>
      <c r="PNN47" s="7"/>
      <c r="PNO47" s="7"/>
      <c r="PNP47" s="7"/>
      <c r="PNQ47" s="7"/>
      <c r="PNR47" s="7"/>
      <c r="PNS47" s="7"/>
      <c r="PNT47" s="7"/>
      <c r="PNU47" s="7"/>
      <c r="PNV47" s="7"/>
      <c r="PNW47" s="7"/>
      <c r="PNX47" s="7"/>
      <c r="PNY47" s="7"/>
      <c r="PNZ47" s="7"/>
      <c r="POA47" s="7"/>
      <c r="POB47" s="7"/>
      <c r="POC47" s="7"/>
      <c r="POD47" s="7"/>
      <c r="POE47" s="7"/>
      <c r="POF47" s="7"/>
      <c r="POG47" s="7"/>
      <c r="POH47" s="7"/>
      <c r="POI47" s="7"/>
      <c r="POJ47" s="7"/>
      <c r="POK47" s="7"/>
      <c r="POL47" s="7"/>
      <c r="POM47" s="7"/>
      <c r="PON47" s="7"/>
      <c r="POO47" s="7"/>
      <c r="POP47" s="7"/>
      <c r="POQ47" s="7"/>
      <c r="POR47" s="7"/>
      <c r="POS47" s="7"/>
      <c r="POT47" s="7"/>
      <c r="POU47" s="7"/>
      <c r="POV47" s="7"/>
      <c r="POW47" s="7"/>
      <c r="POX47" s="7"/>
      <c r="POY47" s="7"/>
      <c r="POZ47" s="7"/>
      <c r="PPA47" s="7"/>
      <c r="PPB47" s="7"/>
      <c r="PPC47" s="7"/>
      <c r="PPD47" s="7"/>
      <c r="PPE47" s="7"/>
      <c r="PPF47" s="7"/>
      <c r="PPG47" s="7"/>
      <c r="PPH47" s="7"/>
      <c r="PPI47" s="7"/>
      <c r="PPJ47" s="7"/>
      <c r="PPK47" s="7"/>
      <c r="PPL47" s="7"/>
      <c r="PPM47" s="7"/>
      <c r="PPN47" s="7"/>
      <c r="PPO47" s="7"/>
      <c r="PPP47" s="7"/>
      <c r="PPQ47" s="7"/>
      <c r="PPR47" s="7"/>
      <c r="PPS47" s="7"/>
      <c r="PPT47" s="7"/>
      <c r="PPU47" s="7"/>
      <c r="PPV47" s="7"/>
      <c r="PPW47" s="7"/>
      <c r="PPX47" s="7"/>
      <c r="PPY47" s="7"/>
      <c r="PPZ47" s="7"/>
      <c r="PQA47" s="7"/>
      <c r="PQB47" s="7"/>
      <c r="PQC47" s="7"/>
      <c r="PQD47" s="7"/>
      <c r="PQE47" s="7"/>
      <c r="PQF47" s="7"/>
      <c r="PQG47" s="7"/>
      <c r="PQH47" s="7"/>
      <c r="PQI47" s="7"/>
      <c r="PQJ47" s="7"/>
      <c r="PQK47" s="7"/>
      <c r="PQL47" s="7"/>
      <c r="PQM47" s="7"/>
      <c r="PQN47" s="7"/>
      <c r="PQO47" s="7"/>
      <c r="PQP47" s="7"/>
      <c r="PQQ47" s="7"/>
      <c r="PQR47" s="7"/>
      <c r="PQS47" s="7"/>
      <c r="PQT47" s="7"/>
      <c r="PQU47" s="7"/>
      <c r="PQV47" s="7"/>
      <c r="PQW47" s="7"/>
      <c r="PQX47" s="7"/>
      <c r="PQY47" s="7"/>
      <c r="PQZ47" s="7"/>
      <c r="PRB47" s="7"/>
      <c r="PRC47" s="7"/>
      <c r="PRD47" s="7"/>
      <c r="PRE47" s="7"/>
      <c r="PRF47" s="7"/>
      <c r="PRG47" s="7"/>
      <c r="PRH47" s="7"/>
      <c r="PRI47" s="7"/>
      <c r="PRJ47" s="7"/>
      <c r="PRK47" s="7"/>
      <c r="PRL47" s="7"/>
      <c r="PRM47" s="7"/>
      <c r="PRN47" s="7"/>
      <c r="PRO47" s="7"/>
      <c r="PRP47" s="7"/>
      <c r="PRQ47" s="7"/>
      <c r="PRR47" s="7"/>
      <c r="PRS47" s="7"/>
      <c r="PRT47" s="7"/>
      <c r="PRU47" s="7"/>
      <c r="PRV47" s="7"/>
      <c r="PRW47" s="7"/>
      <c r="PRX47" s="7"/>
      <c r="PRY47" s="7"/>
      <c r="PRZ47" s="7"/>
      <c r="PSA47" s="7"/>
      <c r="PSB47" s="7"/>
      <c r="PSC47" s="7"/>
      <c r="PSD47" s="7"/>
      <c r="PSE47" s="7"/>
      <c r="PSF47" s="7"/>
      <c r="PSG47" s="7"/>
      <c r="PSH47" s="7"/>
      <c r="PSI47" s="7"/>
      <c r="PSJ47" s="7"/>
      <c r="PSK47" s="7"/>
      <c r="PSL47" s="7"/>
      <c r="PSM47" s="7"/>
      <c r="PSN47" s="7"/>
      <c r="PSO47" s="7"/>
      <c r="PSP47" s="7"/>
      <c r="PSQ47" s="7"/>
      <c r="PSR47" s="7"/>
      <c r="PSS47" s="7"/>
      <c r="PST47" s="7"/>
      <c r="PSU47" s="7"/>
      <c r="PSV47" s="7"/>
      <c r="PSW47" s="7"/>
      <c r="PSX47" s="7"/>
      <c r="PSY47" s="7"/>
      <c r="PSZ47" s="7"/>
      <c r="PTA47" s="7"/>
      <c r="PTB47" s="7"/>
      <c r="PTC47" s="7"/>
      <c r="PTD47" s="7"/>
      <c r="PTE47" s="7"/>
      <c r="PTF47" s="7"/>
      <c r="PTG47" s="7"/>
      <c r="PTH47" s="7"/>
      <c r="PTI47" s="7"/>
      <c r="PTJ47" s="7"/>
      <c r="PTK47" s="7"/>
      <c r="PTL47" s="7"/>
      <c r="PTM47" s="7"/>
      <c r="PTN47" s="7"/>
      <c r="PTO47" s="7"/>
      <c r="PTP47" s="7"/>
      <c r="PTQ47" s="7"/>
      <c r="PTR47" s="7"/>
      <c r="PTS47" s="7"/>
      <c r="PTT47" s="7"/>
      <c r="PTU47" s="7"/>
      <c r="PTV47" s="7"/>
      <c r="PTW47" s="7"/>
      <c r="PTX47" s="7"/>
      <c r="PTY47" s="7"/>
      <c r="PTZ47" s="7"/>
      <c r="PUA47" s="7"/>
      <c r="PUB47" s="7"/>
      <c r="PUC47" s="7"/>
      <c r="PUD47" s="7"/>
      <c r="PUE47" s="7"/>
      <c r="PUF47" s="7"/>
      <c r="PUG47" s="7"/>
      <c r="PUH47" s="7"/>
      <c r="PUI47" s="7"/>
      <c r="PUJ47" s="7"/>
      <c r="PUK47" s="7"/>
      <c r="PUL47" s="7"/>
      <c r="PUM47" s="7"/>
      <c r="PUN47" s="7"/>
      <c r="PUO47" s="7"/>
      <c r="PUP47" s="7"/>
      <c r="PUQ47" s="7"/>
      <c r="PUR47" s="7"/>
      <c r="PUS47" s="7"/>
      <c r="PUT47" s="7"/>
      <c r="PUU47" s="7"/>
      <c r="PUV47" s="7"/>
      <c r="PUW47" s="7"/>
      <c r="PUX47" s="7"/>
      <c r="PUY47" s="7"/>
      <c r="PUZ47" s="7"/>
      <c r="PVA47" s="7"/>
      <c r="PVB47" s="7"/>
      <c r="PVC47" s="7"/>
      <c r="PVD47" s="7"/>
      <c r="PVE47" s="7"/>
      <c r="PVF47" s="7"/>
      <c r="PVG47" s="7"/>
      <c r="PVH47" s="7"/>
      <c r="PVI47" s="7"/>
      <c r="PVJ47" s="7"/>
      <c r="PVK47" s="7"/>
      <c r="PVL47" s="7"/>
      <c r="PVM47" s="7"/>
      <c r="PVN47" s="7"/>
      <c r="PVO47" s="7"/>
      <c r="PVP47" s="7"/>
      <c r="PVQ47" s="7"/>
      <c r="PVR47" s="7"/>
      <c r="PVS47" s="7"/>
      <c r="PVT47" s="7"/>
      <c r="PVU47" s="7"/>
      <c r="PVV47" s="7"/>
      <c r="PVW47" s="7"/>
      <c r="PVX47" s="7"/>
      <c r="PVY47" s="7"/>
      <c r="PVZ47" s="7"/>
      <c r="PWA47" s="7"/>
      <c r="PWB47" s="7"/>
      <c r="PWC47" s="7"/>
      <c r="PWD47" s="7"/>
      <c r="PWE47" s="7"/>
      <c r="PWF47" s="7"/>
      <c r="PWG47" s="7"/>
      <c r="PWH47" s="7"/>
      <c r="PWI47" s="7"/>
      <c r="PWJ47" s="7"/>
      <c r="PWK47" s="7"/>
      <c r="PWL47" s="7"/>
      <c r="PWM47" s="7"/>
      <c r="PWN47" s="7"/>
      <c r="PWO47" s="7"/>
      <c r="PWP47" s="7"/>
      <c r="PWQ47" s="7"/>
      <c r="PWR47" s="7"/>
      <c r="PWS47" s="7"/>
      <c r="PWT47" s="7"/>
      <c r="PWU47" s="7"/>
      <c r="PWV47" s="7"/>
      <c r="PWW47" s="7"/>
      <c r="PWX47" s="7"/>
      <c r="PWY47" s="7"/>
      <c r="PWZ47" s="7"/>
      <c r="PXA47" s="7"/>
      <c r="PXB47" s="7"/>
      <c r="PXC47" s="7"/>
      <c r="PXD47" s="7"/>
      <c r="PXE47" s="7"/>
      <c r="PXF47" s="7"/>
      <c r="PXG47" s="7"/>
      <c r="PXH47" s="7"/>
      <c r="PXI47" s="7"/>
      <c r="PXJ47" s="7"/>
      <c r="PXK47" s="7"/>
      <c r="PXL47" s="7"/>
      <c r="PXM47" s="7"/>
      <c r="PXN47" s="7"/>
      <c r="PXO47" s="7"/>
      <c r="PXP47" s="7"/>
      <c r="PXQ47" s="7"/>
      <c r="PXR47" s="7"/>
      <c r="PXS47" s="7"/>
      <c r="PXT47" s="7"/>
      <c r="PXU47" s="7"/>
      <c r="PXV47" s="7"/>
      <c r="PXW47" s="7"/>
      <c r="PXX47" s="7"/>
      <c r="PXY47" s="7"/>
      <c r="PXZ47" s="7"/>
      <c r="PYA47" s="7"/>
      <c r="PYB47" s="7"/>
      <c r="PYC47" s="7"/>
      <c r="PYD47" s="7"/>
      <c r="PYE47" s="7"/>
      <c r="PYF47" s="7"/>
      <c r="PYG47" s="7"/>
      <c r="PYH47" s="7"/>
      <c r="PYI47" s="7"/>
      <c r="PYJ47" s="7"/>
      <c r="PYK47" s="7"/>
      <c r="PYL47" s="7"/>
      <c r="PYM47" s="7"/>
      <c r="PYN47" s="7"/>
      <c r="PYO47" s="7"/>
      <c r="PYP47" s="7"/>
      <c r="PYQ47" s="7"/>
      <c r="PYR47" s="7"/>
      <c r="PYS47" s="7"/>
      <c r="PYT47" s="7"/>
      <c r="PYU47" s="7"/>
      <c r="PYV47" s="7"/>
      <c r="PYW47" s="7"/>
      <c r="PYX47" s="7"/>
      <c r="PYY47" s="7"/>
      <c r="PYZ47" s="7"/>
      <c r="PZA47" s="7"/>
      <c r="PZB47" s="7"/>
      <c r="PZC47" s="7"/>
      <c r="PZD47" s="7"/>
      <c r="PZE47" s="7"/>
      <c r="PZF47" s="7"/>
      <c r="PZG47" s="7"/>
      <c r="PZH47" s="7"/>
      <c r="PZI47" s="7"/>
      <c r="PZJ47" s="7"/>
      <c r="PZK47" s="7"/>
      <c r="PZL47" s="7"/>
      <c r="PZM47" s="7"/>
      <c r="PZN47" s="7"/>
      <c r="PZO47" s="7"/>
      <c r="PZP47" s="7"/>
      <c r="PZQ47" s="7"/>
      <c r="PZR47" s="7"/>
      <c r="PZS47" s="7"/>
      <c r="PZT47" s="7"/>
      <c r="PZU47" s="7"/>
      <c r="PZV47" s="7"/>
      <c r="PZW47" s="7"/>
      <c r="PZX47" s="7"/>
      <c r="PZY47" s="7"/>
      <c r="PZZ47" s="7"/>
      <c r="QAA47" s="7"/>
      <c r="QAB47" s="7"/>
      <c r="QAC47" s="7"/>
      <c r="QAD47" s="7"/>
      <c r="QAE47" s="7"/>
      <c r="QAF47" s="7"/>
      <c r="QAG47" s="7"/>
      <c r="QAH47" s="7"/>
      <c r="QAI47" s="7"/>
      <c r="QAJ47" s="7"/>
      <c r="QAK47" s="7"/>
      <c r="QAL47" s="7"/>
      <c r="QAM47" s="7"/>
      <c r="QAN47" s="7"/>
      <c r="QAO47" s="7"/>
      <c r="QAP47" s="7"/>
      <c r="QAQ47" s="7"/>
      <c r="QAR47" s="7"/>
      <c r="QAS47" s="7"/>
      <c r="QAT47" s="7"/>
      <c r="QAU47" s="7"/>
      <c r="QAV47" s="7"/>
      <c r="QAX47" s="7"/>
      <c r="QAY47" s="7"/>
      <c r="QAZ47" s="7"/>
      <c r="QBA47" s="7"/>
      <c r="QBB47" s="7"/>
      <c r="QBC47" s="7"/>
      <c r="QBD47" s="7"/>
      <c r="QBE47" s="7"/>
      <c r="QBF47" s="7"/>
      <c r="QBG47" s="7"/>
      <c r="QBH47" s="7"/>
      <c r="QBI47" s="7"/>
      <c r="QBJ47" s="7"/>
      <c r="QBK47" s="7"/>
      <c r="QBL47" s="7"/>
      <c r="QBM47" s="7"/>
      <c r="QBN47" s="7"/>
      <c r="QBO47" s="7"/>
      <c r="QBP47" s="7"/>
      <c r="QBQ47" s="7"/>
      <c r="QBR47" s="7"/>
      <c r="QBS47" s="7"/>
      <c r="QBT47" s="7"/>
      <c r="QBU47" s="7"/>
      <c r="QBV47" s="7"/>
      <c r="QBW47" s="7"/>
      <c r="QBX47" s="7"/>
      <c r="QBY47" s="7"/>
      <c r="QBZ47" s="7"/>
      <c r="QCA47" s="7"/>
      <c r="QCB47" s="7"/>
      <c r="QCC47" s="7"/>
      <c r="QCD47" s="7"/>
      <c r="QCE47" s="7"/>
      <c r="QCF47" s="7"/>
      <c r="QCG47" s="7"/>
      <c r="QCH47" s="7"/>
      <c r="QCI47" s="7"/>
      <c r="QCJ47" s="7"/>
      <c r="QCK47" s="7"/>
      <c r="QCL47" s="7"/>
      <c r="QCM47" s="7"/>
      <c r="QCN47" s="7"/>
      <c r="QCO47" s="7"/>
      <c r="QCP47" s="7"/>
      <c r="QCQ47" s="7"/>
      <c r="QCR47" s="7"/>
      <c r="QCS47" s="7"/>
      <c r="QCT47" s="7"/>
      <c r="QCU47" s="7"/>
      <c r="QCV47" s="7"/>
      <c r="QCW47" s="7"/>
      <c r="QCX47" s="7"/>
      <c r="QCY47" s="7"/>
      <c r="QCZ47" s="7"/>
      <c r="QDA47" s="7"/>
      <c r="QDB47" s="7"/>
      <c r="QDC47" s="7"/>
      <c r="QDD47" s="7"/>
      <c r="QDE47" s="7"/>
      <c r="QDF47" s="7"/>
      <c r="QDG47" s="7"/>
      <c r="QDH47" s="7"/>
      <c r="QDI47" s="7"/>
      <c r="QDJ47" s="7"/>
      <c r="QDK47" s="7"/>
      <c r="QDL47" s="7"/>
      <c r="QDM47" s="7"/>
      <c r="QDN47" s="7"/>
      <c r="QDO47" s="7"/>
      <c r="QDP47" s="7"/>
      <c r="QDQ47" s="7"/>
      <c r="QDR47" s="7"/>
      <c r="QDS47" s="7"/>
      <c r="QDT47" s="7"/>
      <c r="QDU47" s="7"/>
      <c r="QDV47" s="7"/>
      <c r="QDW47" s="7"/>
      <c r="QDX47" s="7"/>
      <c r="QDY47" s="7"/>
      <c r="QDZ47" s="7"/>
      <c r="QEA47" s="7"/>
      <c r="QEB47" s="7"/>
      <c r="QEC47" s="7"/>
      <c r="QED47" s="7"/>
      <c r="QEE47" s="7"/>
      <c r="QEF47" s="7"/>
      <c r="QEG47" s="7"/>
      <c r="QEH47" s="7"/>
      <c r="QEI47" s="7"/>
      <c r="QEJ47" s="7"/>
      <c r="QEK47" s="7"/>
      <c r="QEL47" s="7"/>
      <c r="QEM47" s="7"/>
      <c r="QEN47" s="7"/>
      <c r="QEO47" s="7"/>
      <c r="QEP47" s="7"/>
      <c r="QEQ47" s="7"/>
      <c r="QER47" s="7"/>
      <c r="QES47" s="7"/>
      <c r="QET47" s="7"/>
      <c r="QEU47" s="7"/>
      <c r="QEV47" s="7"/>
      <c r="QEW47" s="7"/>
      <c r="QEX47" s="7"/>
      <c r="QEY47" s="7"/>
      <c r="QEZ47" s="7"/>
      <c r="QFA47" s="7"/>
      <c r="QFB47" s="7"/>
      <c r="QFC47" s="7"/>
      <c r="QFD47" s="7"/>
      <c r="QFE47" s="7"/>
      <c r="QFF47" s="7"/>
      <c r="QFG47" s="7"/>
      <c r="QFH47" s="7"/>
      <c r="QFI47" s="7"/>
      <c r="QFJ47" s="7"/>
      <c r="QFK47" s="7"/>
      <c r="QFL47" s="7"/>
      <c r="QFM47" s="7"/>
      <c r="QFN47" s="7"/>
      <c r="QFO47" s="7"/>
      <c r="QFP47" s="7"/>
      <c r="QFQ47" s="7"/>
      <c r="QFR47" s="7"/>
      <c r="QFS47" s="7"/>
      <c r="QFT47" s="7"/>
      <c r="QFU47" s="7"/>
      <c r="QFV47" s="7"/>
      <c r="QFW47" s="7"/>
      <c r="QFX47" s="7"/>
      <c r="QFY47" s="7"/>
      <c r="QFZ47" s="7"/>
      <c r="QGA47" s="7"/>
      <c r="QGB47" s="7"/>
      <c r="QGC47" s="7"/>
      <c r="QGD47" s="7"/>
      <c r="QGE47" s="7"/>
      <c r="QGF47" s="7"/>
      <c r="QGG47" s="7"/>
      <c r="QGH47" s="7"/>
      <c r="QGI47" s="7"/>
      <c r="QGJ47" s="7"/>
      <c r="QGK47" s="7"/>
      <c r="QGL47" s="7"/>
      <c r="QGM47" s="7"/>
      <c r="QGN47" s="7"/>
      <c r="QGO47" s="7"/>
      <c r="QGP47" s="7"/>
      <c r="QGQ47" s="7"/>
      <c r="QGR47" s="7"/>
      <c r="QGS47" s="7"/>
      <c r="QGT47" s="7"/>
      <c r="QGU47" s="7"/>
      <c r="QGV47" s="7"/>
      <c r="QGW47" s="7"/>
      <c r="QGX47" s="7"/>
      <c r="QGY47" s="7"/>
      <c r="QGZ47" s="7"/>
      <c r="QHA47" s="7"/>
      <c r="QHB47" s="7"/>
      <c r="QHC47" s="7"/>
      <c r="QHD47" s="7"/>
      <c r="QHE47" s="7"/>
      <c r="QHF47" s="7"/>
      <c r="QHG47" s="7"/>
      <c r="QHH47" s="7"/>
      <c r="QHI47" s="7"/>
      <c r="QHJ47" s="7"/>
      <c r="QHK47" s="7"/>
      <c r="QHL47" s="7"/>
      <c r="QHM47" s="7"/>
      <c r="QHN47" s="7"/>
      <c r="QHO47" s="7"/>
      <c r="QHP47" s="7"/>
      <c r="QHQ47" s="7"/>
      <c r="QHR47" s="7"/>
      <c r="QHS47" s="7"/>
      <c r="QHT47" s="7"/>
      <c r="QHU47" s="7"/>
      <c r="QHV47" s="7"/>
      <c r="QHW47" s="7"/>
      <c r="QHX47" s="7"/>
      <c r="QHY47" s="7"/>
      <c r="QHZ47" s="7"/>
      <c r="QIA47" s="7"/>
      <c r="QIB47" s="7"/>
      <c r="QIC47" s="7"/>
      <c r="QID47" s="7"/>
      <c r="QIE47" s="7"/>
      <c r="QIF47" s="7"/>
      <c r="QIG47" s="7"/>
      <c r="QIH47" s="7"/>
      <c r="QII47" s="7"/>
      <c r="QIJ47" s="7"/>
      <c r="QIK47" s="7"/>
      <c r="QIL47" s="7"/>
      <c r="QIM47" s="7"/>
      <c r="QIN47" s="7"/>
      <c r="QIO47" s="7"/>
      <c r="QIP47" s="7"/>
      <c r="QIQ47" s="7"/>
      <c r="QIR47" s="7"/>
      <c r="QIS47" s="7"/>
      <c r="QIT47" s="7"/>
      <c r="QIU47" s="7"/>
      <c r="QIV47" s="7"/>
      <c r="QIW47" s="7"/>
      <c r="QIX47" s="7"/>
      <c r="QIY47" s="7"/>
      <c r="QIZ47" s="7"/>
      <c r="QJA47" s="7"/>
      <c r="QJB47" s="7"/>
      <c r="QJC47" s="7"/>
      <c r="QJD47" s="7"/>
      <c r="QJE47" s="7"/>
      <c r="QJF47" s="7"/>
      <c r="QJG47" s="7"/>
      <c r="QJH47" s="7"/>
      <c r="QJI47" s="7"/>
      <c r="QJJ47" s="7"/>
      <c r="QJK47" s="7"/>
      <c r="QJL47" s="7"/>
      <c r="QJM47" s="7"/>
      <c r="QJN47" s="7"/>
      <c r="QJO47" s="7"/>
      <c r="QJP47" s="7"/>
      <c r="QJQ47" s="7"/>
      <c r="QJR47" s="7"/>
      <c r="QJS47" s="7"/>
      <c r="QJT47" s="7"/>
      <c r="QJU47" s="7"/>
      <c r="QJV47" s="7"/>
      <c r="QJW47" s="7"/>
      <c r="QJX47" s="7"/>
      <c r="QJY47" s="7"/>
      <c r="QJZ47" s="7"/>
      <c r="QKA47" s="7"/>
      <c r="QKB47" s="7"/>
      <c r="QKC47" s="7"/>
      <c r="QKD47" s="7"/>
      <c r="QKE47" s="7"/>
      <c r="QKF47" s="7"/>
      <c r="QKG47" s="7"/>
      <c r="QKH47" s="7"/>
      <c r="QKI47" s="7"/>
      <c r="QKJ47" s="7"/>
      <c r="QKK47" s="7"/>
      <c r="QKL47" s="7"/>
      <c r="QKM47" s="7"/>
      <c r="QKN47" s="7"/>
      <c r="QKO47" s="7"/>
      <c r="QKP47" s="7"/>
      <c r="QKQ47" s="7"/>
      <c r="QKR47" s="7"/>
      <c r="QKT47" s="7"/>
      <c r="QKU47" s="7"/>
      <c r="QKV47" s="7"/>
      <c r="QKW47" s="7"/>
      <c r="QKX47" s="7"/>
      <c r="QKY47" s="7"/>
      <c r="QKZ47" s="7"/>
      <c r="QLA47" s="7"/>
      <c r="QLB47" s="7"/>
      <c r="QLC47" s="7"/>
      <c r="QLD47" s="7"/>
      <c r="QLE47" s="7"/>
      <c r="QLF47" s="7"/>
      <c r="QLG47" s="7"/>
      <c r="QLH47" s="7"/>
      <c r="QLI47" s="7"/>
      <c r="QLJ47" s="7"/>
      <c r="QLK47" s="7"/>
      <c r="QLL47" s="7"/>
      <c r="QLM47" s="7"/>
      <c r="QLN47" s="7"/>
      <c r="QLO47" s="7"/>
      <c r="QLP47" s="7"/>
      <c r="QLQ47" s="7"/>
      <c r="QLR47" s="7"/>
      <c r="QLS47" s="7"/>
      <c r="QLT47" s="7"/>
      <c r="QLU47" s="7"/>
      <c r="QLV47" s="7"/>
      <c r="QLW47" s="7"/>
      <c r="QLX47" s="7"/>
      <c r="QLY47" s="7"/>
      <c r="QLZ47" s="7"/>
      <c r="QMA47" s="7"/>
      <c r="QMB47" s="7"/>
      <c r="QMC47" s="7"/>
      <c r="QMD47" s="7"/>
      <c r="QME47" s="7"/>
      <c r="QMF47" s="7"/>
      <c r="QMG47" s="7"/>
      <c r="QMH47" s="7"/>
      <c r="QMI47" s="7"/>
      <c r="QMJ47" s="7"/>
      <c r="QMK47" s="7"/>
      <c r="QML47" s="7"/>
      <c r="QMM47" s="7"/>
      <c r="QMN47" s="7"/>
      <c r="QMO47" s="7"/>
      <c r="QMP47" s="7"/>
      <c r="QMQ47" s="7"/>
      <c r="QMR47" s="7"/>
      <c r="QMS47" s="7"/>
      <c r="QMT47" s="7"/>
      <c r="QMU47" s="7"/>
      <c r="QMV47" s="7"/>
      <c r="QMW47" s="7"/>
      <c r="QMX47" s="7"/>
      <c r="QMY47" s="7"/>
      <c r="QMZ47" s="7"/>
      <c r="QNA47" s="7"/>
      <c r="QNB47" s="7"/>
      <c r="QNC47" s="7"/>
      <c r="QND47" s="7"/>
      <c r="QNE47" s="7"/>
      <c r="QNF47" s="7"/>
      <c r="QNG47" s="7"/>
      <c r="QNH47" s="7"/>
      <c r="QNI47" s="7"/>
      <c r="QNJ47" s="7"/>
      <c r="QNK47" s="7"/>
      <c r="QNL47" s="7"/>
      <c r="QNM47" s="7"/>
      <c r="QNN47" s="7"/>
      <c r="QNO47" s="7"/>
      <c r="QNP47" s="7"/>
      <c r="QNQ47" s="7"/>
      <c r="QNR47" s="7"/>
      <c r="QNS47" s="7"/>
      <c r="QNT47" s="7"/>
      <c r="QNU47" s="7"/>
      <c r="QNV47" s="7"/>
      <c r="QNW47" s="7"/>
      <c r="QNX47" s="7"/>
      <c r="QNY47" s="7"/>
      <c r="QNZ47" s="7"/>
      <c r="QOA47" s="7"/>
      <c r="QOB47" s="7"/>
      <c r="QOC47" s="7"/>
      <c r="QOD47" s="7"/>
      <c r="QOE47" s="7"/>
      <c r="QOF47" s="7"/>
      <c r="QOG47" s="7"/>
      <c r="QOH47" s="7"/>
      <c r="QOI47" s="7"/>
      <c r="QOJ47" s="7"/>
      <c r="QOK47" s="7"/>
      <c r="QOL47" s="7"/>
      <c r="QOM47" s="7"/>
      <c r="QON47" s="7"/>
      <c r="QOO47" s="7"/>
      <c r="QOP47" s="7"/>
      <c r="QOQ47" s="7"/>
      <c r="QOR47" s="7"/>
      <c r="QOS47" s="7"/>
      <c r="QOT47" s="7"/>
      <c r="QOU47" s="7"/>
      <c r="QOV47" s="7"/>
      <c r="QOW47" s="7"/>
      <c r="QOX47" s="7"/>
      <c r="QOY47" s="7"/>
      <c r="QOZ47" s="7"/>
      <c r="QPA47" s="7"/>
      <c r="QPB47" s="7"/>
      <c r="QPC47" s="7"/>
      <c r="QPD47" s="7"/>
      <c r="QPE47" s="7"/>
      <c r="QPF47" s="7"/>
      <c r="QPG47" s="7"/>
      <c r="QPH47" s="7"/>
      <c r="QPI47" s="7"/>
      <c r="QPJ47" s="7"/>
      <c r="QPK47" s="7"/>
      <c r="QPL47" s="7"/>
      <c r="QPM47" s="7"/>
      <c r="QPN47" s="7"/>
      <c r="QPO47" s="7"/>
      <c r="QPP47" s="7"/>
      <c r="QPQ47" s="7"/>
      <c r="QPR47" s="7"/>
      <c r="QPS47" s="7"/>
      <c r="QPT47" s="7"/>
      <c r="QPU47" s="7"/>
      <c r="QPV47" s="7"/>
      <c r="QPW47" s="7"/>
      <c r="QPX47" s="7"/>
      <c r="QPY47" s="7"/>
      <c r="QPZ47" s="7"/>
      <c r="QQA47" s="7"/>
      <c r="QQB47" s="7"/>
      <c r="QQC47" s="7"/>
      <c r="QQD47" s="7"/>
      <c r="QQE47" s="7"/>
      <c r="QQF47" s="7"/>
      <c r="QQG47" s="7"/>
      <c r="QQH47" s="7"/>
      <c r="QQI47" s="7"/>
      <c r="QQJ47" s="7"/>
      <c r="QQK47" s="7"/>
      <c r="QQL47" s="7"/>
      <c r="QQM47" s="7"/>
      <c r="QQN47" s="7"/>
      <c r="QQO47" s="7"/>
      <c r="QQP47" s="7"/>
      <c r="QQQ47" s="7"/>
      <c r="QQR47" s="7"/>
      <c r="QQS47" s="7"/>
      <c r="QQT47" s="7"/>
      <c r="QQU47" s="7"/>
      <c r="QQV47" s="7"/>
      <c r="QQW47" s="7"/>
      <c r="QQX47" s="7"/>
      <c r="QQY47" s="7"/>
      <c r="QQZ47" s="7"/>
      <c r="QRA47" s="7"/>
      <c r="QRB47" s="7"/>
      <c r="QRC47" s="7"/>
      <c r="QRD47" s="7"/>
      <c r="QRE47" s="7"/>
      <c r="QRF47" s="7"/>
      <c r="QRG47" s="7"/>
      <c r="QRH47" s="7"/>
      <c r="QRI47" s="7"/>
      <c r="QRJ47" s="7"/>
      <c r="QRK47" s="7"/>
      <c r="QRL47" s="7"/>
      <c r="QRM47" s="7"/>
      <c r="QRN47" s="7"/>
      <c r="QRO47" s="7"/>
      <c r="QRP47" s="7"/>
      <c r="QRQ47" s="7"/>
      <c r="QRR47" s="7"/>
      <c r="QRS47" s="7"/>
      <c r="QRT47" s="7"/>
      <c r="QRU47" s="7"/>
      <c r="QRV47" s="7"/>
      <c r="QRW47" s="7"/>
      <c r="QRX47" s="7"/>
      <c r="QRY47" s="7"/>
      <c r="QRZ47" s="7"/>
      <c r="QSA47" s="7"/>
      <c r="QSB47" s="7"/>
      <c r="QSC47" s="7"/>
      <c r="QSD47" s="7"/>
      <c r="QSE47" s="7"/>
      <c r="QSF47" s="7"/>
      <c r="QSG47" s="7"/>
      <c r="QSH47" s="7"/>
      <c r="QSI47" s="7"/>
      <c r="QSJ47" s="7"/>
      <c r="QSK47" s="7"/>
      <c r="QSL47" s="7"/>
      <c r="QSM47" s="7"/>
      <c r="QSN47" s="7"/>
      <c r="QSO47" s="7"/>
      <c r="QSP47" s="7"/>
      <c r="QSQ47" s="7"/>
      <c r="QSR47" s="7"/>
      <c r="QSS47" s="7"/>
      <c r="QST47" s="7"/>
      <c r="QSU47" s="7"/>
      <c r="QSV47" s="7"/>
      <c r="QSW47" s="7"/>
      <c r="QSX47" s="7"/>
      <c r="QSY47" s="7"/>
      <c r="QSZ47" s="7"/>
      <c r="QTA47" s="7"/>
      <c r="QTB47" s="7"/>
      <c r="QTC47" s="7"/>
      <c r="QTD47" s="7"/>
      <c r="QTE47" s="7"/>
      <c r="QTF47" s="7"/>
      <c r="QTG47" s="7"/>
      <c r="QTH47" s="7"/>
      <c r="QTI47" s="7"/>
      <c r="QTJ47" s="7"/>
      <c r="QTK47" s="7"/>
      <c r="QTL47" s="7"/>
      <c r="QTM47" s="7"/>
      <c r="QTN47" s="7"/>
      <c r="QTO47" s="7"/>
      <c r="QTP47" s="7"/>
      <c r="QTQ47" s="7"/>
      <c r="QTR47" s="7"/>
      <c r="QTS47" s="7"/>
      <c r="QTT47" s="7"/>
      <c r="QTU47" s="7"/>
      <c r="QTV47" s="7"/>
      <c r="QTW47" s="7"/>
      <c r="QTX47" s="7"/>
      <c r="QTY47" s="7"/>
      <c r="QTZ47" s="7"/>
      <c r="QUA47" s="7"/>
      <c r="QUB47" s="7"/>
      <c r="QUC47" s="7"/>
      <c r="QUD47" s="7"/>
      <c r="QUE47" s="7"/>
      <c r="QUF47" s="7"/>
      <c r="QUG47" s="7"/>
      <c r="QUH47" s="7"/>
      <c r="QUI47" s="7"/>
      <c r="QUJ47" s="7"/>
      <c r="QUK47" s="7"/>
      <c r="QUL47" s="7"/>
      <c r="QUM47" s="7"/>
      <c r="QUN47" s="7"/>
      <c r="QUP47" s="7"/>
      <c r="QUQ47" s="7"/>
      <c r="QUR47" s="7"/>
      <c r="QUS47" s="7"/>
      <c r="QUT47" s="7"/>
      <c r="QUU47" s="7"/>
      <c r="QUV47" s="7"/>
      <c r="QUW47" s="7"/>
      <c r="QUX47" s="7"/>
      <c r="QUY47" s="7"/>
      <c r="QUZ47" s="7"/>
      <c r="QVA47" s="7"/>
      <c r="QVB47" s="7"/>
      <c r="QVC47" s="7"/>
      <c r="QVD47" s="7"/>
      <c r="QVE47" s="7"/>
      <c r="QVF47" s="7"/>
      <c r="QVG47" s="7"/>
      <c r="QVH47" s="7"/>
      <c r="QVI47" s="7"/>
      <c r="QVJ47" s="7"/>
      <c r="QVK47" s="7"/>
      <c r="QVL47" s="7"/>
      <c r="QVM47" s="7"/>
      <c r="QVN47" s="7"/>
      <c r="QVO47" s="7"/>
      <c r="QVP47" s="7"/>
      <c r="QVQ47" s="7"/>
      <c r="QVR47" s="7"/>
      <c r="QVS47" s="7"/>
      <c r="QVT47" s="7"/>
      <c r="QVU47" s="7"/>
      <c r="QVV47" s="7"/>
      <c r="QVW47" s="7"/>
      <c r="QVX47" s="7"/>
      <c r="QVY47" s="7"/>
      <c r="QVZ47" s="7"/>
      <c r="QWA47" s="7"/>
      <c r="QWB47" s="7"/>
      <c r="QWC47" s="7"/>
      <c r="QWD47" s="7"/>
      <c r="QWE47" s="7"/>
      <c r="QWF47" s="7"/>
      <c r="QWG47" s="7"/>
      <c r="QWH47" s="7"/>
      <c r="QWI47" s="7"/>
      <c r="QWJ47" s="7"/>
      <c r="QWK47" s="7"/>
      <c r="QWL47" s="7"/>
      <c r="QWM47" s="7"/>
      <c r="QWN47" s="7"/>
      <c r="QWO47" s="7"/>
      <c r="QWP47" s="7"/>
      <c r="QWQ47" s="7"/>
      <c r="QWR47" s="7"/>
      <c r="QWS47" s="7"/>
      <c r="QWT47" s="7"/>
      <c r="QWU47" s="7"/>
      <c r="QWV47" s="7"/>
      <c r="QWW47" s="7"/>
      <c r="QWX47" s="7"/>
      <c r="QWY47" s="7"/>
      <c r="QWZ47" s="7"/>
      <c r="QXA47" s="7"/>
      <c r="QXB47" s="7"/>
      <c r="QXC47" s="7"/>
      <c r="QXD47" s="7"/>
      <c r="QXE47" s="7"/>
      <c r="QXF47" s="7"/>
      <c r="QXG47" s="7"/>
      <c r="QXH47" s="7"/>
      <c r="QXI47" s="7"/>
      <c r="QXJ47" s="7"/>
      <c r="QXK47" s="7"/>
      <c r="QXL47" s="7"/>
      <c r="QXM47" s="7"/>
      <c r="QXN47" s="7"/>
      <c r="QXO47" s="7"/>
      <c r="QXP47" s="7"/>
      <c r="QXQ47" s="7"/>
      <c r="QXR47" s="7"/>
      <c r="QXS47" s="7"/>
      <c r="QXT47" s="7"/>
      <c r="QXU47" s="7"/>
      <c r="QXV47" s="7"/>
      <c r="QXW47" s="7"/>
      <c r="QXX47" s="7"/>
      <c r="QXY47" s="7"/>
      <c r="QXZ47" s="7"/>
      <c r="QYA47" s="7"/>
      <c r="QYB47" s="7"/>
      <c r="QYC47" s="7"/>
      <c r="QYD47" s="7"/>
      <c r="QYE47" s="7"/>
      <c r="QYF47" s="7"/>
      <c r="QYG47" s="7"/>
      <c r="QYH47" s="7"/>
      <c r="QYI47" s="7"/>
      <c r="QYJ47" s="7"/>
      <c r="QYK47" s="7"/>
      <c r="QYL47" s="7"/>
      <c r="QYM47" s="7"/>
      <c r="QYN47" s="7"/>
      <c r="QYO47" s="7"/>
      <c r="QYP47" s="7"/>
      <c r="QYQ47" s="7"/>
      <c r="QYR47" s="7"/>
      <c r="QYS47" s="7"/>
      <c r="QYT47" s="7"/>
      <c r="QYU47" s="7"/>
      <c r="QYV47" s="7"/>
      <c r="QYW47" s="7"/>
      <c r="QYX47" s="7"/>
      <c r="QYY47" s="7"/>
      <c r="QYZ47" s="7"/>
      <c r="QZA47" s="7"/>
      <c r="QZB47" s="7"/>
      <c r="QZC47" s="7"/>
      <c r="QZD47" s="7"/>
      <c r="QZE47" s="7"/>
      <c r="QZF47" s="7"/>
      <c r="QZG47" s="7"/>
      <c r="QZH47" s="7"/>
      <c r="QZI47" s="7"/>
      <c r="QZJ47" s="7"/>
      <c r="QZK47" s="7"/>
      <c r="QZL47" s="7"/>
      <c r="QZM47" s="7"/>
      <c r="QZN47" s="7"/>
      <c r="QZO47" s="7"/>
      <c r="QZP47" s="7"/>
      <c r="QZQ47" s="7"/>
      <c r="QZR47" s="7"/>
      <c r="QZS47" s="7"/>
      <c r="QZT47" s="7"/>
      <c r="QZU47" s="7"/>
      <c r="QZV47" s="7"/>
      <c r="QZW47" s="7"/>
      <c r="QZX47" s="7"/>
      <c r="QZY47" s="7"/>
      <c r="QZZ47" s="7"/>
      <c r="RAA47" s="7"/>
      <c r="RAB47" s="7"/>
      <c r="RAC47" s="7"/>
      <c r="RAD47" s="7"/>
      <c r="RAE47" s="7"/>
      <c r="RAF47" s="7"/>
      <c r="RAG47" s="7"/>
      <c r="RAH47" s="7"/>
      <c r="RAI47" s="7"/>
      <c r="RAJ47" s="7"/>
      <c r="RAK47" s="7"/>
      <c r="RAL47" s="7"/>
      <c r="RAM47" s="7"/>
      <c r="RAN47" s="7"/>
      <c r="RAO47" s="7"/>
      <c r="RAP47" s="7"/>
      <c r="RAQ47" s="7"/>
      <c r="RAR47" s="7"/>
      <c r="RAS47" s="7"/>
      <c r="RAT47" s="7"/>
      <c r="RAU47" s="7"/>
      <c r="RAV47" s="7"/>
      <c r="RAW47" s="7"/>
      <c r="RAX47" s="7"/>
      <c r="RAY47" s="7"/>
      <c r="RAZ47" s="7"/>
      <c r="RBA47" s="7"/>
      <c r="RBB47" s="7"/>
      <c r="RBC47" s="7"/>
      <c r="RBD47" s="7"/>
      <c r="RBE47" s="7"/>
      <c r="RBF47" s="7"/>
      <c r="RBG47" s="7"/>
      <c r="RBH47" s="7"/>
      <c r="RBI47" s="7"/>
      <c r="RBJ47" s="7"/>
      <c r="RBK47" s="7"/>
      <c r="RBL47" s="7"/>
      <c r="RBM47" s="7"/>
      <c r="RBN47" s="7"/>
      <c r="RBO47" s="7"/>
      <c r="RBP47" s="7"/>
      <c r="RBQ47" s="7"/>
      <c r="RBR47" s="7"/>
      <c r="RBS47" s="7"/>
      <c r="RBT47" s="7"/>
      <c r="RBU47" s="7"/>
      <c r="RBV47" s="7"/>
      <c r="RBW47" s="7"/>
      <c r="RBX47" s="7"/>
      <c r="RBY47" s="7"/>
      <c r="RBZ47" s="7"/>
      <c r="RCA47" s="7"/>
      <c r="RCB47" s="7"/>
      <c r="RCC47" s="7"/>
      <c r="RCD47" s="7"/>
      <c r="RCE47" s="7"/>
      <c r="RCF47" s="7"/>
      <c r="RCG47" s="7"/>
      <c r="RCH47" s="7"/>
      <c r="RCI47" s="7"/>
      <c r="RCJ47" s="7"/>
      <c r="RCK47" s="7"/>
      <c r="RCL47" s="7"/>
      <c r="RCM47" s="7"/>
      <c r="RCN47" s="7"/>
      <c r="RCO47" s="7"/>
      <c r="RCP47" s="7"/>
      <c r="RCQ47" s="7"/>
      <c r="RCR47" s="7"/>
      <c r="RCS47" s="7"/>
      <c r="RCT47" s="7"/>
      <c r="RCU47" s="7"/>
      <c r="RCV47" s="7"/>
      <c r="RCW47" s="7"/>
      <c r="RCX47" s="7"/>
      <c r="RCY47" s="7"/>
      <c r="RCZ47" s="7"/>
      <c r="RDA47" s="7"/>
      <c r="RDB47" s="7"/>
      <c r="RDC47" s="7"/>
      <c r="RDD47" s="7"/>
      <c r="RDE47" s="7"/>
      <c r="RDF47" s="7"/>
      <c r="RDG47" s="7"/>
      <c r="RDH47" s="7"/>
      <c r="RDI47" s="7"/>
      <c r="RDJ47" s="7"/>
      <c r="RDK47" s="7"/>
      <c r="RDL47" s="7"/>
      <c r="RDM47" s="7"/>
      <c r="RDN47" s="7"/>
      <c r="RDO47" s="7"/>
      <c r="RDP47" s="7"/>
      <c r="RDQ47" s="7"/>
      <c r="RDR47" s="7"/>
      <c r="RDS47" s="7"/>
      <c r="RDT47" s="7"/>
      <c r="RDU47" s="7"/>
      <c r="RDV47" s="7"/>
      <c r="RDW47" s="7"/>
      <c r="RDX47" s="7"/>
      <c r="RDY47" s="7"/>
      <c r="RDZ47" s="7"/>
      <c r="REA47" s="7"/>
      <c r="REB47" s="7"/>
      <c r="REC47" s="7"/>
      <c r="RED47" s="7"/>
      <c r="REE47" s="7"/>
      <c r="REF47" s="7"/>
      <c r="REG47" s="7"/>
      <c r="REH47" s="7"/>
      <c r="REI47" s="7"/>
      <c r="REJ47" s="7"/>
      <c r="REL47" s="7"/>
      <c r="REM47" s="7"/>
      <c r="REN47" s="7"/>
      <c r="REO47" s="7"/>
      <c r="REP47" s="7"/>
      <c r="REQ47" s="7"/>
      <c r="RER47" s="7"/>
      <c r="RES47" s="7"/>
      <c r="RET47" s="7"/>
      <c r="REU47" s="7"/>
      <c r="REV47" s="7"/>
      <c r="REW47" s="7"/>
      <c r="REX47" s="7"/>
      <c r="REY47" s="7"/>
      <c r="REZ47" s="7"/>
      <c r="RFA47" s="7"/>
      <c r="RFB47" s="7"/>
      <c r="RFC47" s="7"/>
      <c r="RFD47" s="7"/>
      <c r="RFE47" s="7"/>
      <c r="RFF47" s="7"/>
      <c r="RFG47" s="7"/>
      <c r="RFH47" s="7"/>
      <c r="RFI47" s="7"/>
      <c r="RFJ47" s="7"/>
      <c r="RFK47" s="7"/>
      <c r="RFL47" s="7"/>
      <c r="RFM47" s="7"/>
      <c r="RFN47" s="7"/>
      <c r="RFO47" s="7"/>
      <c r="RFP47" s="7"/>
      <c r="RFQ47" s="7"/>
      <c r="RFR47" s="7"/>
      <c r="RFS47" s="7"/>
      <c r="RFT47" s="7"/>
      <c r="RFU47" s="7"/>
      <c r="RFV47" s="7"/>
      <c r="RFW47" s="7"/>
      <c r="RFX47" s="7"/>
      <c r="RFY47" s="7"/>
      <c r="RFZ47" s="7"/>
      <c r="RGA47" s="7"/>
      <c r="RGB47" s="7"/>
      <c r="RGC47" s="7"/>
      <c r="RGD47" s="7"/>
      <c r="RGE47" s="7"/>
      <c r="RGF47" s="7"/>
      <c r="RGG47" s="7"/>
      <c r="RGH47" s="7"/>
      <c r="RGI47" s="7"/>
      <c r="RGJ47" s="7"/>
      <c r="RGK47" s="7"/>
      <c r="RGL47" s="7"/>
      <c r="RGM47" s="7"/>
      <c r="RGN47" s="7"/>
      <c r="RGO47" s="7"/>
      <c r="RGP47" s="7"/>
      <c r="RGQ47" s="7"/>
      <c r="RGR47" s="7"/>
      <c r="RGS47" s="7"/>
      <c r="RGT47" s="7"/>
      <c r="RGU47" s="7"/>
      <c r="RGV47" s="7"/>
      <c r="RGW47" s="7"/>
      <c r="RGX47" s="7"/>
      <c r="RGY47" s="7"/>
      <c r="RGZ47" s="7"/>
      <c r="RHA47" s="7"/>
      <c r="RHB47" s="7"/>
      <c r="RHC47" s="7"/>
      <c r="RHD47" s="7"/>
      <c r="RHE47" s="7"/>
      <c r="RHF47" s="7"/>
      <c r="RHG47" s="7"/>
      <c r="RHH47" s="7"/>
      <c r="RHI47" s="7"/>
      <c r="RHJ47" s="7"/>
      <c r="RHK47" s="7"/>
      <c r="RHL47" s="7"/>
      <c r="RHM47" s="7"/>
      <c r="RHN47" s="7"/>
      <c r="RHO47" s="7"/>
      <c r="RHP47" s="7"/>
      <c r="RHQ47" s="7"/>
      <c r="RHR47" s="7"/>
      <c r="RHS47" s="7"/>
      <c r="RHT47" s="7"/>
      <c r="RHU47" s="7"/>
      <c r="RHV47" s="7"/>
      <c r="RHW47" s="7"/>
      <c r="RHX47" s="7"/>
      <c r="RHY47" s="7"/>
      <c r="RHZ47" s="7"/>
      <c r="RIA47" s="7"/>
      <c r="RIB47" s="7"/>
      <c r="RIC47" s="7"/>
      <c r="RID47" s="7"/>
      <c r="RIE47" s="7"/>
      <c r="RIF47" s="7"/>
      <c r="RIG47" s="7"/>
      <c r="RIH47" s="7"/>
      <c r="RII47" s="7"/>
      <c r="RIJ47" s="7"/>
      <c r="RIK47" s="7"/>
      <c r="RIL47" s="7"/>
      <c r="RIM47" s="7"/>
      <c r="RIN47" s="7"/>
      <c r="RIO47" s="7"/>
      <c r="RIP47" s="7"/>
      <c r="RIQ47" s="7"/>
      <c r="RIR47" s="7"/>
      <c r="RIS47" s="7"/>
      <c r="RIT47" s="7"/>
      <c r="RIU47" s="7"/>
      <c r="RIV47" s="7"/>
      <c r="RIW47" s="7"/>
      <c r="RIX47" s="7"/>
      <c r="RIY47" s="7"/>
      <c r="RIZ47" s="7"/>
      <c r="RJA47" s="7"/>
      <c r="RJB47" s="7"/>
      <c r="RJC47" s="7"/>
      <c r="RJD47" s="7"/>
      <c r="RJE47" s="7"/>
      <c r="RJF47" s="7"/>
      <c r="RJG47" s="7"/>
      <c r="RJH47" s="7"/>
      <c r="RJI47" s="7"/>
      <c r="RJJ47" s="7"/>
      <c r="RJK47" s="7"/>
      <c r="RJL47" s="7"/>
      <c r="RJM47" s="7"/>
      <c r="RJN47" s="7"/>
      <c r="RJO47" s="7"/>
      <c r="RJP47" s="7"/>
      <c r="RJQ47" s="7"/>
      <c r="RJR47" s="7"/>
      <c r="RJS47" s="7"/>
      <c r="RJT47" s="7"/>
      <c r="RJU47" s="7"/>
      <c r="RJV47" s="7"/>
      <c r="RJW47" s="7"/>
      <c r="RJX47" s="7"/>
      <c r="RJY47" s="7"/>
      <c r="RJZ47" s="7"/>
      <c r="RKA47" s="7"/>
      <c r="RKB47" s="7"/>
      <c r="RKC47" s="7"/>
      <c r="RKD47" s="7"/>
      <c r="RKE47" s="7"/>
      <c r="RKF47" s="7"/>
      <c r="RKG47" s="7"/>
      <c r="RKH47" s="7"/>
      <c r="RKI47" s="7"/>
      <c r="RKJ47" s="7"/>
      <c r="RKK47" s="7"/>
      <c r="RKL47" s="7"/>
      <c r="RKM47" s="7"/>
      <c r="RKN47" s="7"/>
      <c r="RKO47" s="7"/>
      <c r="RKP47" s="7"/>
      <c r="RKQ47" s="7"/>
      <c r="RKR47" s="7"/>
      <c r="RKS47" s="7"/>
      <c r="RKT47" s="7"/>
      <c r="RKU47" s="7"/>
      <c r="RKV47" s="7"/>
      <c r="RKW47" s="7"/>
      <c r="RKX47" s="7"/>
      <c r="RKY47" s="7"/>
      <c r="RKZ47" s="7"/>
      <c r="RLA47" s="7"/>
      <c r="RLB47" s="7"/>
      <c r="RLC47" s="7"/>
      <c r="RLD47" s="7"/>
      <c r="RLE47" s="7"/>
      <c r="RLF47" s="7"/>
      <c r="RLG47" s="7"/>
      <c r="RLH47" s="7"/>
      <c r="RLI47" s="7"/>
      <c r="RLJ47" s="7"/>
      <c r="RLK47" s="7"/>
      <c r="RLL47" s="7"/>
      <c r="RLM47" s="7"/>
      <c r="RLN47" s="7"/>
      <c r="RLO47" s="7"/>
      <c r="RLP47" s="7"/>
      <c r="RLQ47" s="7"/>
      <c r="RLR47" s="7"/>
      <c r="RLS47" s="7"/>
      <c r="RLT47" s="7"/>
      <c r="RLU47" s="7"/>
      <c r="RLV47" s="7"/>
      <c r="RLW47" s="7"/>
      <c r="RLX47" s="7"/>
      <c r="RLY47" s="7"/>
      <c r="RLZ47" s="7"/>
      <c r="RMA47" s="7"/>
      <c r="RMB47" s="7"/>
      <c r="RMC47" s="7"/>
      <c r="RMD47" s="7"/>
      <c r="RME47" s="7"/>
      <c r="RMF47" s="7"/>
      <c r="RMG47" s="7"/>
      <c r="RMH47" s="7"/>
      <c r="RMI47" s="7"/>
      <c r="RMJ47" s="7"/>
      <c r="RMK47" s="7"/>
      <c r="RML47" s="7"/>
      <c r="RMM47" s="7"/>
      <c r="RMN47" s="7"/>
      <c r="RMO47" s="7"/>
      <c r="RMP47" s="7"/>
      <c r="RMQ47" s="7"/>
      <c r="RMR47" s="7"/>
      <c r="RMS47" s="7"/>
      <c r="RMT47" s="7"/>
      <c r="RMU47" s="7"/>
      <c r="RMV47" s="7"/>
      <c r="RMW47" s="7"/>
      <c r="RMX47" s="7"/>
      <c r="RMY47" s="7"/>
      <c r="RMZ47" s="7"/>
      <c r="RNA47" s="7"/>
      <c r="RNB47" s="7"/>
      <c r="RNC47" s="7"/>
      <c r="RND47" s="7"/>
      <c r="RNE47" s="7"/>
      <c r="RNF47" s="7"/>
      <c r="RNG47" s="7"/>
      <c r="RNH47" s="7"/>
      <c r="RNI47" s="7"/>
      <c r="RNJ47" s="7"/>
      <c r="RNK47" s="7"/>
      <c r="RNL47" s="7"/>
      <c r="RNM47" s="7"/>
      <c r="RNN47" s="7"/>
      <c r="RNO47" s="7"/>
      <c r="RNP47" s="7"/>
      <c r="RNQ47" s="7"/>
      <c r="RNR47" s="7"/>
      <c r="RNS47" s="7"/>
      <c r="RNT47" s="7"/>
      <c r="RNU47" s="7"/>
      <c r="RNV47" s="7"/>
      <c r="RNW47" s="7"/>
      <c r="RNX47" s="7"/>
      <c r="RNY47" s="7"/>
      <c r="RNZ47" s="7"/>
      <c r="ROA47" s="7"/>
      <c r="ROB47" s="7"/>
      <c r="ROC47" s="7"/>
      <c r="ROD47" s="7"/>
      <c r="ROE47" s="7"/>
      <c r="ROF47" s="7"/>
      <c r="ROH47" s="7"/>
      <c r="ROI47" s="7"/>
      <c r="ROJ47" s="7"/>
      <c r="ROK47" s="7"/>
      <c r="ROL47" s="7"/>
      <c r="ROM47" s="7"/>
      <c r="RON47" s="7"/>
      <c r="ROO47" s="7"/>
      <c r="ROP47" s="7"/>
      <c r="ROQ47" s="7"/>
      <c r="ROR47" s="7"/>
      <c r="ROS47" s="7"/>
      <c r="ROT47" s="7"/>
      <c r="ROU47" s="7"/>
      <c r="ROV47" s="7"/>
      <c r="ROW47" s="7"/>
      <c r="ROX47" s="7"/>
      <c r="ROY47" s="7"/>
      <c r="ROZ47" s="7"/>
      <c r="RPA47" s="7"/>
      <c r="RPB47" s="7"/>
      <c r="RPC47" s="7"/>
      <c r="RPD47" s="7"/>
      <c r="RPE47" s="7"/>
      <c r="RPF47" s="7"/>
      <c r="RPG47" s="7"/>
      <c r="RPH47" s="7"/>
      <c r="RPI47" s="7"/>
      <c r="RPJ47" s="7"/>
      <c r="RPK47" s="7"/>
      <c r="RPL47" s="7"/>
      <c r="RPM47" s="7"/>
      <c r="RPN47" s="7"/>
      <c r="RPO47" s="7"/>
      <c r="RPP47" s="7"/>
      <c r="RPQ47" s="7"/>
      <c r="RPR47" s="7"/>
      <c r="RPS47" s="7"/>
      <c r="RPT47" s="7"/>
      <c r="RPU47" s="7"/>
      <c r="RPV47" s="7"/>
      <c r="RPW47" s="7"/>
      <c r="RPX47" s="7"/>
      <c r="RPY47" s="7"/>
      <c r="RPZ47" s="7"/>
      <c r="RQA47" s="7"/>
      <c r="RQB47" s="7"/>
      <c r="RQC47" s="7"/>
      <c r="RQD47" s="7"/>
      <c r="RQE47" s="7"/>
      <c r="RQF47" s="7"/>
      <c r="RQG47" s="7"/>
      <c r="RQH47" s="7"/>
      <c r="RQI47" s="7"/>
      <c r="RQJ47" s="7"/>
      <c r="RQK47" s="7"/>
      <c r="RQL47" s="7"/>
      <c r="RQM47" s="7"/>
      <c r="RQN47" s="7"/>
      <c r="RQO47" s="7"/>
      <c r="RQP47" s="7"/>
      <c r="RQQ47" s="7"/>
      <c r="RQR47" s="7"/>
      <c r="RQS47" s="7"/>
      <c r="RQT47" s="7"/>
      <c r="RQU47" s="7"/>
      <c r="RQV47" s="7"/>
      <c r="RQW47" s="7"/>
      <c r="RQX47" s="7"/>
      <c r="RQY47" s="7"/>
      <c r="RQZ47" s="7"/>
      <c r="RRA47" s="7"/>
      <c r="RRB47" s="7"/>
      <c r="RRC47" s="7"/>
      <c r="RRD47" s="7"/>
      <c r="RRE47" s="7"/>
      <c r="RRF47" s="7"/>
      <c r="RRG47" s="7"/>
      <c r="RRH47" s="7"/>
      <c r="RRI47" s="7"/>
      <c r="RRJ47" s="7"/>
      <c r="RRK47" s="7"/>
      <c r="RRL47" s="7"/>
      <c r="RRM47" s="7"/>
      <c r="RRN47" s="7"/>
      <c r="RRO47" s="7"/>
      <c r="RRP47" s="7"/>
      <c r="RRQ47" s="7"/>
      <c r="RRR47" s="7"/>
      <c r="RRS47" s="7"/>
      <c r="RRT47" s="7"/>
      <c r="RRU47" s="7"/>
      <c r="RRV47" s="7"/>
      <c r="RRW47" s="7"/>
      <c r="RRX47" s="7"/>
      <c r="RRY47" s="7"/>
      <c r="RRZ47" s="7"/>
      <c r="RSA47" s="7"/>
      <c r="RSB47" s="7"/>
      <c r="RSC47" s="7"/>
      <c r="RSD47" s="7"/>
      <c r="RSE47" s="7"/>
      <c r="RSF47" s="7"/>
      <c r="RSG47" s="7"/>
      <c r="RSH47" s="7"/>
      <c r="RSI47" s="7"/>
      <c r="RSJ47" s="7"/>
      <c r="RSK47" s="7"/>
      <c r="RSL47" s="7"/>
      <c r="RSM47" s="7"/>
      <c r="RSN47" s="7"/>
      <c r="RSO47" s="7"/>
      <c r="RSP47" s="7"/>
      <c r="RSQ47" s="7"/>
      <c r="RSR47" s="7"/>
      <c r="RSS47" s="7"/>
      <c r="RST47" s="7"/>
      <c r="RSU47" s="7"/>
      <c r="RSV47" s="7"/>
      <c r="RSW47" s="7"/>
      <c r="RSX47" s="7"/>
      <c r="RSY47" s="7"/>
      <c r="RSZ47" s="7"/>
      <c r="RTA47" s="7"/>
      <c r="RTB47" s="7"/>
      <c r="RTC47" s="7"/>
      <c r="RTD47" s="7"/>
      <c r="RTE47" s="7"/>
      <c r="RTF47" s="7"/>
      <c r="RTG47" s="7"/>
      <c r="RTH47" s="7"/>
      <c r="RTI47" s="7"/>
      <c r="RTJ47" s="7"/>
      <c r="RTK47" s="7"/>
      <c r="RTL47" s="7"/>
      <c r="RTM47" s="7"/>
      <c r="RTN47" s="7"/>
      <c r="RTO47" s="7"/>
      <c r="RTP47" s="7"/>
      <c r="RTQ47" s="7"/>
      <c r="RTR47" s="7"/>
      <c r="RTS47" s="7"/>
      <c r="RTT47" s="7"/>
      <c r="RTU47" s="7"/>
      <c r="RTV47" s="7"/>
      <c r="RTW47" s="7"/>
      <c r="RTX47" s="7"/>
      <c r="RTY47" s="7"/>
      <c r="RTZ47" s="7"/>
      <c r="RUA47" s="7"/>
      <c r="RUB47" s="7"/>
      <c r="RUC47" s="7"/>
      <c r="RUD47" s="7"/>
      <c r="RUE47" s="7"/>
      <c r="RUF47" s="7"/>
      <c r="RUG47" s="7"/>
      <c r="RUH47" s="7"/>
      <c r="RUI47" s="7"/>
      <c r="RUJ47" s="7"/>
      <c r="RUK47" s="7"/>
      <c r="RUL47" s="7"/>
      <c r="RUM47" s="7"/>
      <c r="RUN47" s="7"/>
      <c r="RUO47" s="7"/>
      <c r="RUP47" s="7"/>
      <c r="RUQ47" s="7"/>
      <c r="RUR47" s="7"/>
      <c r="RUS47" s="7"/>
      <c r="RUT47" s="7"/>
      <c r="RUU47" s="7"/>
      <c r="RUV47" s="7"/>
      <c r="RUW47" s="7"/>
      <c r="RUX47" s="7"/>
      <c r="RUY47" s="7"/>
      <c r="RUZ47" s="7"/>
      <c r="RVA47" s="7"/>
      <c r="RVB47" s="7"/>
      <c r="RVC47" s="7"/>
      <c r="RVD47" s="7"/>
      <c r="RVE47" s="7"/>
      <c r="RVF47" s="7"/>
      <c r="RVG47" s="7"/>
      <c r="RVH47" s="7"/>
      <c r="RVI47" s="7"/>
      <c r="RVJ47" s="7"/>
      <c r="RVK47" s="7"/>
      <c r="RVL47" s="7"/>
      <c r="RVM47" s="7"/>
      <c r="RVN47" s="7"/>
      <c r="RVO47" s="7"/>
      <c r="RVP47" s="7"/>
      <c r="RVQ47" s="7"/>
      <c r="RVR47" s="7"/>
      <c r="RVS47" s="7"/>
      <c r="RVT47" s="7"/>
      <c r="RVU47" s="7"/>
      <c r="RVV47" s="7"/>
      <c r="RVW47" s="7"/>
      <c r="RVX47" s="7"/>
      <c r="RVY47" s="7"/>
      <c r="RVZ47" s="7"/>
      <c r="RWA47" s="7"/>
      <c r="RWB47" s="7"/>
      <c r="RWC47" s="7"/>
      <c r="RWD47" s="7"/>
      <c r="RWE47" s="7"/>
      <c r="RWF47" s="7"/>
      <c r="RWG47" s="7"/>
      <c r="RWH47" s="7"/>
      <c r="RWI47" s="7"/>
      <c r="RWJ47" s="7"/>
      <c r="RWK47" s="7"/>
      <c r="RWL47" s="7"/>
      <c r="RWM47" s="7"/>
      <c r="RWN47" s="7"/>
      <c r="RWO47" s="7"/>
      <c r="RWP47" s="7"/>
      <c r="RWQ47" s="7"/>
      <c r="RWR47" s="7"/>
      <c r="RWS47" s="7"/>
      <c r="RWT47" s="7"/>
      <c r="RWU47" s="7"/>
      <c r="RWV47" s="7"/>
      <c r="RWW47" s="7"/>
      <c r="RWX47" s="7"/>
      <c r="RWY47" s="7"/>
      <c r="RWZ47" s="7"/>
      <c r="RXA47" s="7"/>
      <c r="RXB47" s="7"/>
      <c r="RXC47" s="7"/>
      <c r="RXD47" s="7"/>
      <c r="RXE47" s="7"/>
      <c r="RXF47" s="7"/>
      <c r="RXG47" s="7"/>
      <c r="RXH47" s="7"/>
      <c r="RXI47" s="7"/>
      <c r="RXJ47" s="7"/>
      <c r="RXK47" s="7"/>
      <c r="RXL47" s="7"/>
      <c r="RXM47" s="7"/>
      <c r="RXN47" s="7"/>
      <c r="RXO47" s="7"/>
      <c r="RXP47" s="7"/>
      <c r="RXQ47" s="7"/>
      <c r="RXR47" s="7"/>
      <c r="RXS47" s="7"/>
      <c r="RXT47" s="7"/>
      <c r="RXU47" s="7"/>
      <c r="RXV47" s="7"/>
      <c r="RXW47" s="7"/>
      <c r="RXX47" s="7"/>
      <c r="RXY47" s="7"/>
      <c r="RXZ47" s="7"/>
      <c r="RYA47" s="7"/>
      <c r="RYB47" s="7"/>
      <c r="RYD47" s="7"/>
      <c r="RYE47" s="7"/>
      <c r="RYF47" s="7"/>
      <c r="RYG47" s="7"/>
      <c r="RYH47" s="7"/>
      <c r="RYI47" s="7"/>
      <c r="RYJ47" s="7"/>
      <c r="RYK47" s="7"/>
      <c r="RYL47" s="7"/>
      <c r="RYM47" s="7"/>
      <c r="RYN47" s="7"/>
      <c r="RYO47" s="7"/>
      <c r="RYP47" s="7"/>
      <c r="RYQ47" s="7"/>
      <c r="RYR47" s="7"/>
      <c r="RYS47" s="7"/>
      <c r="RYT47" s="7"/>
      <c r="RYU47" s="7"/>
      <c r="RYV47" s="7"/>
      <c r="RYW47" s="7"/>
      <c r="RYX47" s="7"/>
      <c r="RYY47" s="7"/>
      <c r="RYZ47" s="7"/>
      <c r="RZA47" s="7"/>
      <c r="RZB47" s="7"/>
      <c r="RZC47" s="7"/>
      <c r="RZD47" s="7"/>
      <c r="RZE47" s="7"/>
      <c r="RZF47" s="7"/>
      <c r="RZG47" s="7"/>
      <c r="RZH47" s="7"/>
      <c r="RZI47" s="7"/>
      <c r="RZJ47" s="7"/>
      <c r="RZK47" s="7"/>
      <c r="RZL47" s="7"/>
      <c r="RZM47" s="7"/>
      <c r="RZN47" s="7"/>
      <c r="RZO47" s="7"/>
      <c r="RZP47" s="7"/>
      <c r="RZQ47" s="7"/>
      <c r="RZR47" s="7"/>
      <c r="RZS47" s="7"/>
      <c r="RZT47" s="7"/>
      <c r="RZU47" s="7"/>
      <c r="RZV47" s="7"/>
      <c r="RZW47" s="7"/>
      <c r="RZX47" s="7"/>
      <c r="RZY47" s="7"/>
      <c r="RZZ47" s="7"/>
      <c r="SAA47" s="7"/>
      <c r="SAB47" s="7"/>
      <c r="SAC47" s="7"/>
      <c r="SAD47" s="7"/>
      <c r="SAE47" s="7"/>
      <c r="SAF47" s="7"/>
      <c r="SAG47" s="7"/>
      <c r="SAH47" s="7"/>
      <c r="SAI47" s="7"/>
      <c r="SAJ47" s="7"/>
      <c r="SAK47" s="7"/>
      <c r="SAL47" s="7"/>
      <c r="SAM47" s="7"/>
      <c r="SAN47" s="7"/>
      <c r="SAO47" s="7"/>
      <c r="SAP47" s="7"/>
      <c r="SAQ47" s="7"/>
      <c r="SAR47" s="7"/>
      <c r="SAS47" s="7"/>
      <c r="SAT47" s="7"/>
      <c r="SAU47" s="7"/>
      <c r="SAV47" s="7"/>
      <c r="SAW47" s="7"/>
      <c r="SAX47" s="7"/>
      <c r="SAY47" s="7"/>
      <c r="SAZ47" s="7"/>
      <c r="SBA47" s="7"/>
      <c r="SBB47" s="7"/>
      <c r="SBC47" s="7"/>
      <c r="SBD47" s="7"/>
      <c r="SBE47" s="7"/>
      <c r="SBF47" s="7"/>
      <c r="SBG47" s="7"/>
      <c r="SBH47" s="7"/>
      <c r="SBI47" s="7"/>
      <c r="SBJ47" s="7"/>
      <c r="SBK47" s="7"/>
      <c r="SBL47" s="7"/>
      <c r="SBM47" s="7"/>
      <c r="SBN47" s="7"/>
      <c r="SBO47" s="7"/>
      <c r="SBP47" s="7"/>
      <c r="SBQ47" s="7"/>
      <c r="SBR47" s="7"/>
      <c r="SBS47" s="7"/>
      <c r="SBT47" s="7"/>
      <c r="SBU47" s="7"/>
      <c r="SBV47" s="7"/>
      <c r="SBW47" s="7"/>
      <c r="SBX47" s="7"/>
      <c r="SBY47" s="7"/>
      <c r="SBZ47" s="7"/>
      <c r="SCA47" s="7"/>
      <c r="SCB47" s="7"/>
      <c r="SCC47" s="7"/>
      <c r="SCD47" s="7"/>
      <c r="SCE47" s="7"/>
      <c r="SCF47" s="7"/>
      <c r="SCG47" s="7"/>
      <c r="SCH47" s="7"/>
      <c r="SCI47" s="7"/>
      <c r="SCJ47" s="7"/>
      <c r="SCK47" s="7"/>
      <c r="SCL47" s="7"/>
      <c r="SCM47" s="7"/>
      <c r="SCN47" s="7"/>
      <c r="SCO47" s="7"/>
      <c r="SCP47" s="7"/>
      <c r="SCQ47" s="7"/>
      <c r="SCR47" s="7"/>
      <c r="SCS47" s="7"/>
      <c r="SCT47" s="7"/>
      <c r="SCU47" s="7"/>
      <c r="SCV47" s="7"/>
      <c r="SCW47" s="7"/>
      <c r="SCX47" s="7"/>
      <c r="SCY47" s="7"/>
      <c r="SCZ47" s="7"/>
      <c r="SDA47" s="7"/>
      <c r="SDB47" s="7"/>
      <c r="SDC47" s="7"/>
      <c r="SDD47" s="7"/>
      <c r="SDE47" s="7"/>
      <c r="SDF47" s="7"/>
      <c r="SDG47" s="7"/>
      <c r="SDH47" s="7"/>
      <c r="SDI47" s="7"/>
      <c r="SDJ47" s="7"/>
      <c r="SDK47" s="7"/>
      <c r="SDL47" s="7"/>
      <c r="SDM47" s="7"/>
      <c r="SDN47" s="7"/>
      <c r="SDO47" s="7"/>
      <c r="SDP47" s="7"/>
      <c r="SDQ47" s="7"/>
      <c r="SDR47" s="7"/>
      <c r="SDS47" s="7"/>
      <c r="SDT47" s="7"/>
      <c r="SDU47" s="7"/>
      <c r="SDV47" s="7"/>
      <c r="SDW47" s="7"/>
      <c r="SDX47" s="7"/>
      <c r="SDY47" s="7"/>
      <c r="SDZ47" s="7"/>
      <c r="SEA47" s="7"/>
      <c r="SEB47" s="7"/>
      <c r="SEC47" s="7"/>
      <c r="SED47" s="7"/>
      <c r="SEE47" s="7"/>
      <c r="SEF47" s="7"/>
      <c r="SEG47" s="7"/>
      <c r="SEH47" s="7"/>
      <c r="SEI47" s="7"/>
      <c r="SEJ47" s="7"/>
      <c r="SEK47" s="7"/>
      <c r="SEL47" s="7"/>
      <c r="SEM47" s="7"/>
      <c r="SEN47" s="7"/>
      <c r="SEO47" s="7"/>
      <c r="SEP47" s="7"/>
      <c r="SEQ47" s="7"/>
      <c r="SER47" s="7"/>
      <c r="SES47" s="7"/>
      <c r="SET47" s="7"/>
      <c r="SEU47" s="7"/>
      <c r="SEV47" s="7"/>
      <c r="SEW47" s="7"/>
      <c r="SEX47" s="7"/>
      <c r="SEY47" s="7"/>
      <c r="SEZ47" s="7"/>
      <c r="SFA47" s="7"/>
      <c r="SFB47" s="7"/>
      <c r="SFC47" s="7"/>
      <c r="SFD47" s="7"/>
      <c r="SFE47" s="7"/>
      <c r="SFF47" s="7"/>
      <c r="SFG47" s="7"/>
      <c r="SFH47" s="7"/>
      <c r="SFI47" s="7"/>
      <c r="SFJ47" s="7"/>
      <c r="SFK47" s="7"/>
      <c r="SFL47" s="7"/>
      <c r="SFM47" s="7"/>
      <c r="SFN47" s="7"/>
      <c r="SFO47" s="7"/>
      <c r="SFP47" s="7"/>
      <c r="SFQ47" s="7"/>
      <c r="SFR47" s="7"/>
      <c r="SFS47" s="7"/>
      <c r="SFT47" s="7"/>
      <c r="SFU47" s="7"/>
      <c r="SFV47" s="7"/>
      <c r="SFW47" s="7"/>
      <c r="SFX47" s="7"/>
      <c r="SFY47" s="7"/>
      <c r="SFZ47" s="7"/>
      <c r="SGA47" s="7"/>
      <c r="SGB47" s="7"/>
      <c r="SGC47" s="7"/>
      <c r="SGD47" s="7"/>
      <c r="SGE47" s="7"/>
      <c r="SGF47" s="7"/>
      <c r="SGG47" s="7"/>
      <c r="SGH47" s="7"/>
      <c r="SGI47" s="7"/>
      <c r="SGJ47" s="7"/>
      <c r="SGK47" s="7"/>
      <c r="SGL47" s="7"/>
      <c r="SGM47" s="7"/>
      <c r="SGN47" s="7"/>
      <c r="SGO47" s="7"/>
      <c r="SGP47" s="7"/>
      <c r="SGQ47" s="7"/>
      <c r="SGR47" s="7"/>
      <c r="SGS47" s="7"/>
      <c r="SGT47" s="7"/>
      <c r="SGU47" s="7"/>
      <c r="SGV47" s="7"/>
      <c r="SGW47" s="7"/>
      <c r="SGX47" s="7"/>
      <c r="SGY47" s="7"/>
      <c r="SGZ47" s="7"/>
      <c r="SHA47" s="7"/>
      <c r="SHB47" s="7"/>
      <c r="SHC47" s="7"/>
      <c r="SHD47" s="7"/>
      <c r="SHE47" s="7"/>
      <c r="SHF47" s="7"/>
      <c r="SHG47" s="7"/>
      <c r="SHH47" s="7"/>
      <c r="SHI47" s="7"/>
      <c r="SHJ47" s="7"/>
      <c r="SHK47" s="7"/>
      <c r="SHL47" s="7"/>
      <c r="SHM47" s="7"/>
      <c r="SHN47" s="7"/>
      <c r="SHO47" s="7"/>
      <c r="SHP47" s="7"/>
      <c r="SHQ47" s="7"/>
      <c r="SHR47" s="7"/>
      <c r="SHS47" s="7"/>
      <c r="SHT47" s="7"/>
      <c r="SHU47" s="7"/>
      <c r="SHV47" s="7"/>
      <c r="SHW47" s="7"/>
      <c r="SHX47" s="7"/>
      <c r="SHZ47" s="7"/>
      <c r="SIA47" s="7"/>
      <c r="SIB47" s="7"/>
      <c r="SIC47" s="7"/>
      <c r="SID47" s="7"/>
      <c r="SIE47" s="7"/>
      <c r="SIF47" s="7"/>
      <c r="SIG47" s="7"/>
      <c r="SIH47" s="7"/>
      <c r="SII47" s="7"/>
      <c r="SIJ47" s="7"/>
      <c r="SIK47" s="7"/>
      <c r="SIL47" s="7"/>
      <c r="SIM47" s="7"/>
      <c r="SIN47" s="7"/>
      <c r="SIO47" s="7"/>
      <c r="SIP47" s="7"/>
      <c r="SIQ47" s="7"/>
      <c r="SIR47" s="7"/>
      <c r="SIS47" s="7"/>
      <c r="SIT47" s="7"/>
      <c r="SIU47" s="7"/>
      <c r="SIV47" s="7"/>
      <c r="SIW47" s="7"/>
      <c r="SIX47" s="7"/>
      <c r="SIY47" s="7"/>
      <c r="SIZ47" s="7"/>
      <c r="SJA47" s="7"/>
      <c r="SJB47" s="7"/>
      <c r="SJC47" s="7"/>
      <c r="SJD47" s="7"/>
      <c r="SJE47" s="7"/>
      <c r="SJF47" s="7"/>
      <c r="SJG47" s="7"/>
      <c r="SJH47" s="7"/>
      <c r="SJI47" s="7"/>
      <c r="SJJ47" s="7"/>
      <c r="SJK47" s="7"/>
      <c r="SJL47" s="7"/>
      <c r="SJM47" s="7"/>
      <c r="SJN47" s="7"/>
      <c r="SJO47" s="7"/>
      <c r="SJP47" s="7"/>
      <c r="SJQ47" s="7"/>
      <c r="SJR47" s="7"/>
      <c r="SJS47" s="7"/>
      <c r="SJT47" s="7"/>
      <c r="SJU47" s="7"/>
      <c r="SJV47" s="7"/>
      <c r="SJW47" s="7"/>
      <c r="SJX47" s="7"/>
      <c r="SJY47" s="7"/>
      <c r="SJZ47" s="7"/>
      <c r="SKA47" s="7"/>
      <c r="SKB47" s="7"/>
      <c r="SKC47" s="7"/>
      <c r="SKD47" s="7"/>
      <c r="SKE47" s="7"/>
      <c r="SKF47" s="7"/>
      <c r="SKG47" s="7"/>
      <c r="SKH47" s="7"/>
      <c r="SKI47" s="7"/>
      <c r="SKJ47" s="7"/>
      <c r="SKK47" s="7"/>
      <c r="SKL47" s="7"/>
      <c r="SKM47" s="7"/>
      <c r="SKN47" s="7"/>
      <c r="SKO47" s="7"/>
      <c r="SKP47" s="7"/>
      <c r="SKQ47" s="7"/>
      <c r="SKR47" s="7"/>
      <c r="SKS47" s="7"/>
      <c r="SKT47" s="7"/>
      <c r="SKU47" s="7"/>
      <c r="SKV47" s="7"/>
      <c r="SKW47" s="7"/>
      <c r="SKX47" s="7"/>
      <c r="SKY47" s="7"/>
      <c r="SKZ47" s="7"/>
      <c r="SLA47" s="7"/>
      <c r="SLB47" s="7"/>
      <c r="SLC47" s="7"/>
      <c r="SLD47" s="7"/>
      <c r="SLE47" s="7"/>
      <c r="SLF47" s="7"/>
      <c r="SLG47" s="7"/>
      <c r="SLH47" s="7"/>
      <c r="SLI47" s="7"/>
      <c r="SLJ47" s="7"/>
      <c r="SLK47" s="7"/>
      <c r="SLL47" s="7"/>
      <c r="SLM47" s="7"/>
      <c r="SLN47" s="7"/>
      <c r="SLO47" s="7"/>
      <c r="SLP47" s="7"/>
      <c r="SLQ47" s="7"/>
      <c r="SLR47" s="7"/>
      <c r="SLS47" s="7"/>
      <c r="SLT47" s="7"/>
      <c r="SLU47" s="7"/>
      <c r="SLV47" s="7"/>
      <c r="SLW47" s="7"/>
      <c r="SLX47" s="7"/>
      <c r="SLY47" s="7"/>
      <c r="SLZ47" s="7"/>
      <c r="SMA47" s="7"/>
      <c r="SMB47" s="7"/>
      <c r="SMC47" s="7"/>
      <c r="SMD47" s="7"/>
      <c r="SME47" s="7"/>
      <c r="SMF47" s="7"/>
      <c r="SMG47" s="7"/>
      <c r="SMH47" s="7"/>
      <c r="SMI47" s="7"/>
      <c r="SMJ47" s="7"/>
      <c r="SMK47" s="7"/>
      <c r="SML47" s="7"/>
      <c r="SMM47" s="7"/>
      <c r="SMN47" s="7"/>
      <c r="SMO47" s="7"/>
      <c r="SMP47" s="7"/>
      <c r="SMQ47" s="7"/>
      <c r="SMR47" s="7"/>
      <c r="SMS47" s="7"/>
      <c r="SMT47" s="7"/>
      <c r="SMU47" s="7"/>
      <c r="SMV47" s="7"/>
      <c r="SMW47" s="7"/>
      <c r="SMX47" s="7"/>
      <c r="SMY47" s="7"/>
      <c r="SMZ47" s="7"/>
      <c r="SNA47" s="7"/>
      <c r="SNB47" s="7"/>
      <c r="SNC47" s="7"/>
      <c r="SND47" s="7"/>
      <c r="SNE47" s="7"/>
      <c r="SNF47" s="7"/>
      <c r="SNG47" s="7"/>
      <c r="SNH47" s="7"/>
      <c r="SNI47" s="7"/>
      <c r="SNJ47" s="7"/>
      <c r="SNK47" s="7"/>
      <c r="SNL47" s="7"/>
      <c r="SNM47" s="7"/>
      <c r="SNN47" s="7"/>
      <c r="SNO47" s="7"/>
      <c r="SNP47" s="7"/>
      <c r="SNQ47" s="7"/>
      <c r="SNR47" s="7"/>
      <c r="SNS47" s="7"/>
      <c r="SNT47" s="7"/>
      <c r="SNU47" s="7"/>
      <c r="SNV47" s="7"/>
      <c r="SNW47" s="7"/>
      <c r="SNX47" s="7"/>
      <c r="SNY47" s="7"/>
      <c r="SNZ47" s="7"/>
      <c r="SOA47" s="7"/>
      <c r="SOB47" s="7"/>
      <c r="SOC47" s="7"/>
      <c r="SOD47" s="7"/>
      <c r="SOE47" s="7"/>
      <c r="SOF47" s="7"/>
      <c r="SOG47" s="7"/>
      <c r="SOH47" s="7"/>
      <c r="SOI47" s="7"/>
      <c r="SOJ47" s="7"/>
      <c r="SOK47" s="7"/>
      <c r="SOL47" s="7"/>
      <c r="SOM47" s="7"/>
      <c r="SON47" s="7"/>
      <c r="SOO47" s="7"/>
      <c r="SOP47" s="7"/>
      <c r="SOQ47" s="7"/>
      <c r="SOR47" s="7"/>
      <c r="SOS47" s="7"/>
      <c r="SOT47" s="7"/>
      <c r="SOU47" s="7"/>
      <c r="SOV47" s="7"/>
      <c r="SOW47" s="7"/>
      <c r="SOX47" s="7"/>
      <c r="SOY47" s="7"/>
      <c r="SOZ47" s="7"/>
      <c r="SPA47" s="7"/>
      <c r="SPB47" s="7"/>
      <c r="SPC47" s="7"/>
      <c r="SPD47" s="7"/>
      <c r="SPE47" s="7"/>
      <c r="SPF47" s="7"/>
      <c r="SPG47" s="7"/>
      <c r="SPH47" s="7"/>
      <c r="SPI47" s="7"/>
      <c r="SPJ47" s="7"/>
      <c r="SPK47" s="7"/>
      <c r="SPL47" s="7"/>
      <c r="SPM47" s="7"/>
      <c r="SPN47" s="7"/>
      <c r="SPO47" s="7"/>
      <c r="SPP47" s="7"/>
      <c r="SPQ47" s="7"/>
      <c r="SPR47" s="7"/>
      <c r="SPS47" s="7"/>
      <c r="SPT47" s="7"/>
      <c r="SPU47" s="7"/>
      <c r="SPV47" s="7"/>
      <c r="SPW47" s="7"/>
      <c r="SPX47" s="7"/>
      <c r="SPY47" s="7"/>
      <c r="SPZ47" s="7"/>
      <c r="SQA47" s="7"/>
      <c r="SQB47" s="7"/>
      <c r="SQC47" s="7"/>
      <c r="SQD47" s="7"/>
      <c r="SQE47" s="7"/>
      <c r="SQF47" s="7"/>
      <c r="SQG47" s="7"/>
      <c r="SQH47" s="7"/>
      <c r="SQI47" s="7"/>
      <c r="SQJ47" s="7"/>
      <c r="SQK47" s="7"/>
      <c r="SQL47" s="7"/>
      <c r="SQM47" s="7"/>
      <c r="SQN47" s="7"/>
      <c r="SQO47" s="7"/>
      <c r="SQP47" s="7"/>
      <c r="SQQ47" s="7"/>
      <c r="SQR47" s="7"/>
      <c r="SQS47" s="7"/>
      <c r="SQT47" s="7"/>
      <c r="SQU47" s="7"/>
      <c r="SQV47" s="7"/>
      <c r="SQW47" s="7"/>
      <c r="SQX47" s="7"/>
      <c r="SQY47" s="7"/>
      <c r="SQZ47" s="7"/>
      <c r="SRA47" s="7"/>
      <c r="SRB47" s="7"/>
      <c r="SRC47" s="7"/>
      <c r="SRD47" s="7"/>
      <c r="SRE47" s="7"/>
      <c r="SRF47" s="7"/>
      <c r="SRG47" s="7"/>
      <c r="SRH47" s="7"/>
      <c r="SRI47" s="7"/>
      <c r="SRJ47" s="7"/>
      <c r="SRK47" s="7"/>
      <c r="SRL47" s="7"/>
      <c r="SRM47" s="7"/>
      <c r="SRN47" s="7"/>
      <c r="SRO47" s="7"/>
      <c r="SRP47" s="7"/>
      <c r="SRQ47" s="7"/>
      <c r="SRR47" s="7"/>
      <c r="SRS47" s="7"/>
      <c r="SRT47" s="7"/>
      <c r="SRV47" s="7"/>
      <c r="SRW47" s="7"/>
      <c r="SRX47" s="7"/>
      <c r="SRY47" s="7"/>
      <c r="SRZ47" s="7"/>
      <c r="SSA47" s="7"/>
      <c r="SSB47" s="7"/>
      <c r="SSC47" s="7"/>
      <c r="SSD47" s="7"/>
      <c r="SSE47" s="7"/>
      <c r="SSF47" s="7"/>
      <c r="SSG47" s="7"/>
      <c r="SSH47" s="7"/>
      <c r="SSI47" s="7"/>
      <c r="SSJ47" s="7"/>
      <c r="SSK47" s="7"/>
      <c r="SSL47" s="7"/>
      <c r="SSM47" s="7"/>
      <c r="SSN47" s="7"/>
      <c r="SSO47" s="7"/>
      <c r="SSP47" s="7"/>
      <c r="SSQ47" s="7"/>
      <c r="SSR47" s="7"/>
      <c r="SSS47" s="7"/>
      <c r="SST47" s="7"/>
      <c r="SSU47" s="7"/>
      <c r="SSV47" s="7"/>
      <c r="SSW47" s="7"/>
      <c r="SSX47" s="7"/>
      <c r="SSY47" s="7"/>
      <c r="SSZ47" s="7"/>
      <c r="STA47" s="7"/>
      <c r="STB47" s="7"/>
      <c r="STC47" s="7"/>
      <c r="STD47" s="7"/>
      <c r="STE47" s="7"/>
      <c r="STF47" s="7"/>
      <c r="STG47" s="7"/>
      <c r="STH47" s="7"/>
      <c r="STI47" s="7"/>
      <c r="STJ47" s="7"/>
      <c r="STK47" s="7"/>
      <c r="STL47" s="7"/>
      <c r="STM47" s="7"/>
      <c r="STN47" s="7"/>
      <c r="STO47" s="7"/>
      <c r="STP47" s="7"/>
      <c r="STQ47" s="7"/>
      <c r="STR47" s="7"/>
      <c r="STS47" s="7"/>
      <c r="STT47" s="7"/>
      <c r="STU47" s="7"/>
      <c r="STV47" s="7"/>
      <c r="STW47" s="7"/>
      <c r="STX47" s="7"/>
      <c r="STY47" s="7"/>
      <c r="STZ47" s="7"/>
      <c r="SUA47" s="7"/>
      <c r="SUB47" s="7"/>
      <c r="SUC47" s="7"/>
      <c r="SUD47" s="7"/>
      <c r="SUE47" s="7"/>
      <c r="SUF47" s="7"/>
      <c r="SUG47" s="7"/>
      <c r="SUH47" s="7"/>
      <c r="SUI47" s="7"/>
      <c r="SUJ47" s="7"/>
      <c r="SUK47" s="7"/>
      <c r="SUL47" s="7"/>
      <c r="SUM47" s="7"/>
      <c r="SUN47" s="7"/>
      <c r="SUO47" s="7"/>
      <c r="SUP47" s="7"/>
      <c r="SUQ47" s="7"/>
      <c r="SUR47" s="7"/>
      <c r="SUS47" s="7"/>
      <c r="SUT47" s="7"/>
      <c r="SUU47" s="7"/>
      <c r="SUV47" s="7"/>
      <c r="SUW47" s="7"/>
      <c r="SUX47" s="7"/>
      <c r="SUY47" s="7"/>
      <c r="SUZ47" s="7"/>
      <c r="SVA47" s="7"/>
      <c r="SVB47" s="7"/>
      <c r="SVC47" s="7"/>
      <c r="SVD47" s="7"/>
      <c r="SVE47" s="7"/>
      <c r="SVF47" s="7"/>
      <c r="SVG47" s="7"/>
      <c r="SVH47" s="7"/>
      <c r="SVI47" s="7"/>
      <c r="SVJ47" s="7"/>
      <c r="SVK47" s="7"/>
      <c r="SVL47" s="7"/>
      <c r="SVM47" s="7"/>
      <c r="SVN47" s="7"/>
      <c r="SVO47" s="7"/>
      <c r="SVP47" s="7"/>
      <c r="SVQ47" s="7"/>
      <c r="SVR47" s="7"/>
      <c r="SVS47" s="7"/>
      <c r="SVT47" s="7"/>
      <c r="SVU47" s="7"/>
      <c r="SVV47" s="7"/>
      <c r="SVW47" s="7"/>
      <c r="SVX47" s="7"/>
      <c r="SVY47" s="7"/>
      <c r="SVZ47" s="7"/>
      <c r="SWA47" s="7"/>
      <c r="SWB47" s="7"/>
      <c r="SWC47" s="7"/>
      <c r="SWD47" s="7"/>
      <c r="SWE47" s="7"/>
      <c r="SWF47" s="7"/>
      <c r="SWG47" s="7"/>
      <c r="SWH47" s="7"/>
      <c r="SWI47" s="7"/>
      <c r="SWJ47" s="7"/>
      <c r="SWK47" s="7"/>
      <c r="SWL47" s="7"/>
      <c r="SWM47" s="7"/>
      <c r="SWN47" s="7"/>
      <c r="SWO47" s="7"/>
      <c r="SWP47" s="7"/>
      <c r="SWQ47" s="7"/>
      <c r="SWR47" s="7"/>
      <c r="SWS47" s="7"/>
      <c r="SWT47" s="7"/>
      <c r="SWU47" s="7"/>
      <c r="SWV47" s="7"/>
      <c r="SWW47" s="7"/>
      <c r="SWX47" s="7"/>
      <c r="SWY47" s="7"/>
      <c r="SWZ47" s="7"/>
      <c r="SXA47" s="7"/>
      <c r="SXB47" s="7"/>
      <c r="SXC47" s="7"/>
      <c r="SXD47" s="7"/>
      <c r="SXE47" s="7"/>
      <c r="SXF47" s="7"/>
      <c r="SXG47" s="7"/>
      <c r="SXH47" s="7"/>
      <c r="SXI47" s="7"/>
      <c r="SXJ47" s="7"/>
      <c r="SXK47" s="7"/>
      <c r="SXL47" s="7"/>
      <c r="SXM47" s="7"/>
      <c r="SXN47" s="7"/>
      <c r="SXO47" s="7"/>
      <c r="SXP47" s="7"/>
      <c r="SXQ47" s="7"/>
      <c r="SXR47" s="7"/>
      <c r="SXS47" s="7"/>
      <c r="SXT47" s="7"/>
      <c r="SXU47" s="7"/>
      <c r="SXV47" s="7"/>
      <c r="SXW47" s="7"/>
      <c r="SXX47" s="7"/>
      <c r="SXY47" s="7"/>
      <c r="SXZ47" s="7"/>
      <c r="SYA47" s="7"/>
      <c r="SYB47" s="7"/>
      <c r="SYC47" s="7"/>
      <c r="SYD47" s="7"/>
      <c r="SYE47" s="7"/>
      <c r="SYF47" s="7"/>
      <c r="SYG47" s="7"/>
      <c r="SYH47" s="7"/>
      <c r="SYI47" s="7"/>
      <c r="SYJ47" s="7"/>
      <c r="SYK47" s="7"/>
      <c r="SYL47" s="7"/>
      <c r="SYM47" s="7"/>
      <c r="SYN47" s="7"/>
      <c r="SYO47" s="7"/>
      <c r="SYP47" s="7"/>
      <c r="SYQ47" s="7"/>
      <c r="SYR47" s="7"/>
      <c r="SYS47" s="7"/>
      <c r="SYT47" s="7"/>
      <c r="SYU47" s="7"/>
      <c r="SYV47" s="7"/>
      <c r="SYW47" s="7"/>
      <c r="SYX47" s="7"/>
      <c r="SYY47" s="7"/>
      <c r="SYZ47" s="7"/>
      <c r="SZA47" s="7"/>
      <c r="SZB47" s="7"/>
      <c r="SZC47" s="7"/>
      <c r="SZD47" s="7"/>
      <c r="SZE47" s="7"/>
      <c r="SZF47" s="7"/>
      <c r="SZG47" s="7"/>
      <c r="SZH47" s="7"/>
      <c r="SZI47" s="7"/>
      <c r="SZJ47" s="7"/>
      <c r="SZK47" s="7"/>
      <c r="SZL47" s="7"/>
      <c r="SZM47" s="7"/>
      <c r="SZN47" s="7"/>
      <c r="SZO47" s="7"/>
      <c r="SZP47" s="7"/>
      <c r="SZQ47" s="7"/>
      <c r="SZR47" s="7"/>
      <c r="SZS47" s="7"/>
      <c r="SZT47" s="7"/>
      <c r="SZU47" s="7"/>
      <c r="SZV47" s="7"/>
      <c r="SZW47" s="7"/>
      <c r="SZX47" s="7"/>
      <c r="SZY47" s="7"/>
      <c r="SZZ47" s="7"/>
      <c r="TAA47" s="7"/>
      <c r="TAB47" s="7"/>
      <c r="TAC47" s="7"/>
      <c r="TAD47" s="7"/>
      <c r="TAE47" s="7"/>
      <c r="TAF47" s="7"/>
      <c r="TAG47" s="7"/>
      <c r="TAH47" s="7"/>
      <c r="TAI47" s="7"/>
      <c r="TAJ47" s="7"/>
      <c r="TAK47" s="7"/>
      <c r="TAL47" s="7"/>
      <c r="TAM47" s="7"/>
      <c r="TAN47" s="7"/>
      <c r="TAO47" s="7"/>
      <c r="TAP47" s="7"/>
      <c r="TAQ47" s="7"/>
      <c r="TAR47" s="7"/>
      <c r="TAS47" s="7"/>
      <c r="TAT47" s="7"/>
      <c r="TAU47" s="7"/>
      <c r="TAV47" s="7"/>
      <c r="TAW47" s="7"/>
      <c r="TAX47" s="7"/>
      <c r="TAY47" s="7"/>
      <c r="TAZ47" s="7"/>
      <c r="TBA47" s="7"/>
      <c r="TBB47" s="7"/>
      <c r="TBC47" s="7"/>
      <c r="TBD47" s="7"/>
      <c r="TBE47" s="7"/>
      <c r="TBF47" s="7"/>
      <c r="TBG47" s="7"/>
      <c r="TBH47" s="7"/>
      <c r="TBI47" s="7"/>
      <c r="TBJ47" s="7"/>
      <c r="TBK47" s="7"/>
      <c r="TBL47" s="7"/>
      <c r="TBM47" s="7"/>
      <c r="TBN47" s="7"/>
      <c r="TBO47" s="7"/>
      <c r="TBP47" s="7"/>
      <c r="TBR47" s="7"/>
      <c r="TBS47" s="7"/>
      <c r="TBT47" s="7"/>
      <c r="TBU47" s="7"/>
      <c r="TBV47" s="7"/>
      <c r="TBW47" s="7"/>
      <c r="TBX47" s="7"/>
      <c r="TBY47" s="7"/>
      <c r="TBZ47" s="7"/>
      <c r="TCA47" s="7"/>
      <c r="TCB47" s="7"/>
      <c r="TCC47" s="7"/>
      <c r="TCD47" s="7"/>
      <c r="TCE47" s="7"/>
      <c r="TCF47" s="7"/>
      <c r="TCG47" s="7"/>
      <c r="TCH47" s="7"/>
      <c r="TCI47" s="7"/>
      <c r="TCJ47" s="7"/>
      <c r="TCK47" s="7"/>
      <c r="TCL47" s="7"/>
      <c r="TCM47" s="7"/>
      <c r="TCN47" s="7"/>
      <c r="TCO47" s="7"/>
      <c r="TCP47" s="7"/>
      <c r="TCQ47" s="7"/>
      <c r="TCR47" s="7"/>
      <c r="TCS47" s="7"/>
      <c r="TCT47" s="7"/>
      <c r="TCU47" s="7"/>
      <c r="TCV47" s="7"/>
      <c r="TCW47" s="7"/>
      <c r="TCX47" s="7"/>
      <c r="TCY47" s="7"/>
      <c r="TCZ47" s="7"/>
      <c r="TDA47" s="7"/>
      <c r="TDB47" s="7"/>
      <c r="TDC47" s="7"/>
      <c r="TDD47" s="7"/>
      <c r="TDE47" s="7"/>
      <c r="TDF47" s="7"/>
      <c r="TDG47" s="7"/>
      <c r="TDH47" s="7"/>
      <c r="TDI47" s="7"/>
      <c r="TDJ47" s="7"/>
      <c r="TDK47" s="7"/>
      <c r="TDL47" s="7"/>
      <c r="TDM47" s="7"/>
      <c r="TDN47" s="7"/>
      <c r="TDO47" s="7"/>
      <c r="TDP47" s="7"/>
      <c r="TDQ47" s="7"/>
      <c r="TDR47" s="7"/>
      <c r="TDS47" s="7"/>
      <c r="TDT47" s="7"/>
      <c r="TDU47" s="7"/>
      <c r="TDV47" s="7"/>
      <c r="TDW47" s="7"/>
      <c r="TDX47" s="7"/>
      <c r="TDY47" s="7"/>
      <c r="TDZ47" s="7"/>
      <c r="TEA47" s="7"/>
      <c r="TEB47" s="7"/>
      <c r="TEC47" s="7"/>
      <c r="TED47" s="7"/>
      <c r="TEE47" s="7"/>
      <c r="TEF47" s="7"/>
      <c r="TEG47" s="7"/>
      <c r="TEH47" s="7"/>
      <c r="TEI47" s="7"/>
      <c r="TEJ47" s="7"/>
      <c r="TEK47" s="7"/>
      <c r="TEL47" s="7"/>
      <c r="TEM47" s="7"/>
      <c r="TEN47" s="7"/>
      <c r="TEO47" s="7"/>
      <c r="TEP47" s="7"/>
      <c r="TEQ47" s="7"/>
      <c r="TER47" s="7"/>
      <c r="TES47" s="7"/>
      <c r="TET47" s="7"/>
      <c r="TEU47" s="7"/>
      <c r="TEV47" s="7"/>
      <c r="TEW47" s="7"/>
      <c r="TEX47" s="7"/>
      <c r="TEY47" s="7"/>
      <c r="TEZ47" s="7"/>
      <c r="TFA47" s="7"/>
      <c r="TFB47" s="7"/>
      <c r="TFC47" s="7"/>
      <c r="TFD47" s="7"/>
      <c r="TFE47" s="7"/>
      <c r="TFF47" s="7"/>
      <c r="TFG47" s="7"/>
      <c r="TFH47" s="7"/>
      <c r="TFI47" s="7"/>
      <c r="TFJ47" s="7"/>
      <c r="TFK47" s="7"/>
      <c r="TFL47" s="7"/>
      <c r="TFM47" s="7"/>
      <c r="TFN47" s="7"/>
      <c r="TFO47" s="7"/>
      <c r="TFP47" s="7"/>
      <c r="TFQ47" s="7"/>
      <c r="TFR47" s="7"/>
      <c r="TFS47" s="7"/>
      <c r="TFT47" s="7"/>
      <c r="TFU47" s="7"/>
      <c r="TFV47" s="7"/>
      <c r="TFW47" s="7"/>
      <c r="TFX47" s="7"/>
      <c r="TFY47" s="7"/>
      <c r="TFZ47" s="7"/>
      <c r="TGA47" s="7"/>
      <c r="TGB47" s="7"/>
      <c r="TGC47" s="7"/>
      <c r="TGD47" s="7"/>
      <c r="TGE47" s="7"/>
      <c r="TGF47" s="7"/>
      <c r="TGG47" s="7"/>
      <c r="TGH47" s="7"/>
      <c r="TGI47" s="7"/>
      <c r="TGJ47" s="7"/>
      <c r="TGK47" s="7"/>
      <c r="TGL47" s="7"/>
      <c r="TGM47" s="7"/>
      <c r="TGN47" s="7"/>
      <c r="TGO47" s="7"/>
      <c r="TGP47" s="7"/>
      <c r="TGQ47" s="7"/>
      <c r="TGR47" s="7"/>
      <c r="TGS47" s="7"/>
      <c r="TGT47" s="7"/>
      <c r="TGU47" s="7"/>
      <c r="TGV47" s="7"/>
      <c r="TGW47" s="7"/>
      <c r="TGX47" s="7"/>
      <c r="TGY47" s="7"/>
      <c r="TGZ47" s="7"/>
      <c r="THA47" s="7"/>
      <c r="THB47" s="7"/>
      <c r="THC47" s="7"/>
      <c r="THD47" s="7"/>
      <c r="THE47" s="7"/>
      <c r="THF47" s="7"/>
      <c r="THG47" s="7"/>
      <c r="THH47" s="7"/>
      <c r="THI47" s="7"/>
      <c r="THJ47" s="7"/>
      <c r="THK47" s="7"/>
      <c r="THL47" s="7"/>
      <c r="THM47" s="7"/>
      <c r="THN47" s="7"/>
      <c r="THO47" s="7"/>
      <c r="THP47" s="7"/>
      <c r="THQ47" s="7"/>
      <c r="THR47" s="7"/>
      <c r="THS47" s="7"/>
      <c r="THT47" s="7"/>
      <c r="THU47" s="7"/>
      <c r="THV47" s="7"/>
      <c r="THW47" s="7"/>
      <c r="THX47" s="7"/>
      <c r="THY47" s="7"/>
      <c r="THZ47" s="7"/>
      <c r="TIA47" s="7"/>
      <c r="TIB47" s="7"/>
      <c r="TIC47" s="7"/>
      <c r="TID47" s="7"/>
      <c r="TIE47" s="7"/>
      <c r="TIF47" s="7"/>
      <c r="TIG47" s="7"/>
      <c r="TIH47" s="7"/>
      <c r="TII47" s="7"/>
      <c r="TIJ47" s="7"/>
      <c r="TIK47" s="7"/>
      <c r="TIL47" s="7"/>
      <c r="TIM47" s="7"/>
      <c r="TIN47" s="7"/>
      <c r="TIO47" s="7"/>
      <c r="TIP47" s="7"/>
      <c r="TIQ47" s="7"/>
      <c r="TIR47" s="7"/>
      <c r="TIS47" s="7"/>
      <c r="TIT47" s="7"/>
      <c r="TIU47" s="7"/>
      <c r="TIV47" s="7"/>
      <c r="TIW47" s="7"/>
      <c r="TIX47" s="7"/>
      <c r="TIY47" s="7"/>
      <c r="TIZ47" s="7"/>
      <c r="TJA47" s="7"/>
      <c r="TJB47" s="7"/>
      <c r="TJC47" s="7"/>
      <c r="TJD47" s="7"/>
      <c r="TJE47" s="7"/>
      <c r="TJF47" s="7"/>
      <c r="TJG47" s="7"/>
      <c r="TJH47" s="7"/>
      <c r="TJI47" s="7"/>
      <c r="TJJ47" s="7"/>
      <c r="TJK47" s="7"/>
      <c r="TJL47" s="7"/>
      <c r="TJM47" s="7"/>
      <c r="TJN47" s="7"/>
      <c r="TJO47" s="7"/>
      <c r="TJP47" s="7"/>
      <c r="TJQ47" s="7"/>
      <c r="TJR47" s="7"/>
      <c r="TJS47" s="7"/>
      <c r="TJT47" s="7"/>
      <c r="TJU47" s="7"/>
      <c r="TJV47" s="7"/>
      <c r="TJW47" s="7"/>
      <c r="TJX47" s="7"/>
      <c r="TJY47" s="7"/>
      <c r="TJZ47" s="7"/>
      <c r="TKA47" s="7"/>
      <c r="TKB47" s="7"/>
      <c r="TKC47" s="7"/>
      <c r="TKD47" s="7"/>
      <c r="TKE47" s="7"/>
      <c r="TKF47" s="7"/>
      <c r="TKG47" s="7"/>
      <c r="TKH47" s="7"/>
      <c r="TKI47" s="7"/>
      <c r="TKJ47" s="7"/>
      <c r="TKK47" s="7"/>
      <c r="TKL47" s="7"/>
      <c r="TKM47" s="7"/>
      <c r="TKN47" s="7"/>
      <c r="TKO47" s="7"/>
      <c r="TKP47" s="7"/>
      <c r="TKQ47" s="7"/>
      <c r="TKR47" s="7"/>
      <c r="TKS47" s="7"/>
      <c r="TKT47" s="7"/>
      <c r="TKU47" s="7"/>
      <c r="TKV47" s="7"/>
      <c r="TKW47" s="7"/>
      <c r="TKX47" s="7"/>
      <c r="TKY47" s="7"/>
      <c r="TKZ47" s="7"/>
      <c r="TLA47" s="7"/>
      <c r="TLB47" s="7"/>
      <c r="TLC47" s="7"/>
      <c r="TLD47" s="7"/>
      <c r="TLE47" s="7"/>
      <c r="TLF47" s="7"/>
      <c r="TLG47" s="7"/>
      <c r="TLH47" s="7"/>
      <c r="TLI47" s="7"/>
      <c r="TLJ47" s="7"/>
      <c r="TLK47" s="7"/>
      <c r="TLL47" s="7"/>
      <c r="TLN47" s="7"/>
      <c r="TLO47" s="7"/>
      <c r="TLP47" s="7"/>
      <c r="TLQ47" s="7"/>
      <c r="TLR47" s="7"/>
      <c r="TLS47" s="7"/>
      <c r="TLT47" s="7"/>
      <c r="TLU47" s="7"/>
      <c r="TLV47" s="7"/>
      <c r="TLW47" s="7"/>
      <c r="TLX47" s="7"/>
      <c r="TLY47" s="7"/>
      <c r="TLZ47" s="7"/>
      <c r="TMA47" s="7"/>
      <c r="TMB47" s="7"/>
      <c r="TMC47" s="7"/>
      <c r="TMD47" s="7"/>
      <c r="TME47" s="7"/>
      <c r="TMF47" s="7"/>
      <c r="TMG47" s="7"/>
      <c r="TMH47" s="7"/>
      <c r="TMI47" s="7"/>
      <c r="TMJ47" s="7"/>
      <c r="TMK47" s="7"/>
      <c r="TML47" s="7"/>
      <c r="TMM47" s="7"/>
      <c r="TMN47" s="7"/>
      <c r="TMO47" s="7"/>
      <c r="TMP47" s="7"/>
      <c r="TMQ47" s="7"/>
      <c r="TMR47" s="7"/>
      <c r="TMS47" s="7"/>
      <c r="TMT47" s="7"/>
      <c r="TMU47" s="7"/>
      <c r="TMV47" s="7"/>
      <c r="TMW47" s="7"/>
      <c r="TMX47" s="7"/>
      <c r="TMY47" s="7"/>
      <c r="TMZ47" s="7"/>
      <c r="TNA47" s="7"/>
      <c r="TNB47" s="7"/>
      <c r="TNC47" s="7"/>
      <c r="TND47" s="7"/>
      <c r="TNE47" s="7"/>
      <c r="TNF47" s="7"/>
      <c r="TNG47" s="7"/>
      <c r="TNH47" s="7"/>
      <c r="TNI47" s="7"/>
      <c r="TNJ47" s="7"/>
      <c r="TNK47" s="7"/>
      <c r="TNL47" s="7"/>
      <c r="TNM47" s="7"/>
      <c r="TNN47" s="7"/>
      <c r="TNO47" s="7"/>
      <c r="TNP47" s="7"/>
      <c r="TNQ47" s="7"/>
      <c r="TNR47" s="7"/>
      <c r="TNS47" s="7"/>
      <c r="TNT47" s="7"/>
      <c r="TNU47" s="7"/>
      <c r="TNV47" s="7"/>
      <c r="TNW47" s="7"/>
      <c r="TNX47" s="7"/>
      <c r="TNY47" s="7"/>
      <c r="TNZ47" s="7"/>
      <c r="TOA47" s="7"/>
      <c r="TOB47" s="7"/>
      <c r="TOC47" s="7"/>
      <c r="TOD47" s="7"/>
      <c r="TOE47" s="7"/>
      <c r="TOF47" s="7"/>
      <c r="TOG47" s="7"/>
      <c r="TOH47" s="7"/>
      <c r="TOI47" s="7"/>
      <c r="TOJ47" s="7"/>
      <c r="TOK47" s="7"/>
      <c r="TOL47" s="7"/>
      <c r="TOM47" s="7"/>
      <c r="TON47" s="7"/>
      <c r="TOO47" s="7"/>
      <c r="TOP47" s="7"/>
      <c r="TOQ47" s="7"/>
      <c r="TOR47" s="7"/>
      <c r="TOS47" s="7"/>
      <c r="TOT47" s="7"/>
      <c r="TOU47" s="7"/>
      <c r="TOV47" s="7"/>
      <c r="TOW47" s="7"/>
      <c r="TOX47" s="7"/>
      <c r="TOY47" s="7"/>
      <c r="TOZ47" s="7"/>
      <c r="TPA47" s="7"/>
      <c r="TPB47" s="7"/>
      <c r="TPC47" s="7"/>
      <c r="TPD47" s="7"/>
      <c r="TPE47" s="7"/>
      <c r="TPF47" s="7"/>
      <c r="TPG47" s="7"/>
      <c r="TPH47" s="7"/>
      <c r="TPI47" s="7"/>
      <c r="TPJ47" s="7"/>
      <c r="TPK47" s="7"/>
      <c r="TPL47" s="7"/>
      <c r="TPM47" s="7"/>
      <c r="TPN47" s="7"/>
      <c r="TPO47" s="7"/>
      <c r="TPP47" s="7"/>
      <c r="TPQ47" s="7"/>
      <c r="TPR47" s="7"/>
      <c r="TPS47" s="7"/>
      <c r="TPT47" s="7"/>
      <c r="TPU47" s="7"/>
      <c r="TPV47" s="7"/>
      <c r="TPW47" s="7"/>
      <c r="TPX47" s="7"/>
      <c r="TPY47" s="7"/>
      <c r="TPZ47" s="7"/>
      <c r="TQA47" s="7"/>
      <c r="TQB47" s="7"/>
      <c r="TQC47" s="7"/>
      <c r="TQD47" s="7"/>
      <c r="TQE47" s="7"/>
      <c r="TQF47" s="7"/>
      <c r="TQG47" s="7"/>
      <c r="TQH47" s="7"/>
      <c r="TQI47" s="7"/>
      <c r="TQJ47" s="7"/>
      <c r="TQK47" s="7"/>
      <c r="TQL47" s="7"/>
      <c r="TQM47" s="7"/>
      <c r="TQN47" s="7"/>
      <c r="TQO47" s="7"/>
      <c r="TQP47" s="7"/>
      <c r="TQQ47" s="7"/>
      <c r="TQR47" s="7"/>
      <c r="TQS47" s="7"/>
      <c r="TQT47" s="7"/>
      <c r="TQU47" s="7"/>
      <c r="TQV47" s="7"/>
      <c r="TQW47" s="7"/>
      <c r="TQX47" s="7"/>
      <c r="TQY47" s="7"/>
      <c r="TQZ47" s="7"/>
      <c r="TRA47" s="7"/>
      <c r="TRB47" s="7"/>
      <c r="TRC47" s="7"/>
      <c r="TRD47" s="7"/>
      <c r="TRE47" s="7"/>
      <c r="TRF47" s="7"/>
      <c r="TRG47" s="7"/>
      <c r="TRH47" s="7"/>
      <c r="TRI47" s="7"/>
      <c r="TRJ47" s="7"/>
      <c r="TRK47" s="7"/>
      <c r="TRL47" s="7"/>
      <c r="TRM47" s="7"/>
      <c r="TRN47" s="7"/>
      <c r="TRO47" s="7"/>
      <c r="TRP47" s="7"/>
      <c r="TRQ47" s="7"/>
      <c r="TRR47" s="7"/>
      <c r="TRS47" s="7"/>
      <c r="TRT47" s="7"/>
      <c r="TRU47" s="7"/>
      <c r="TRV47" s="7"/>
      <c r="TRW47" s="7"/>
      <c r="TRX47" s="7"/>
      <c r="TRY47" s="7"/>
      <c r="TRZ47" s="7"/>
      <c r="TSA47" s="7"/>
      <c r="TSB47" s="7"/>
      <c r="TSC47" s="7"/>
      <c r="TSD47" s="7"/>
      <c r="TSE47" s="7"/>
      <c r="TSF47" s="7"/>
      <c r="TSG47" s="7"/>
      <c r="TSH47" s="7"/>
      <c r="TSI47" s="7"/>
      <c r="TSJ47" s="7"/>
      <c r="TSK47" s="7"/>
      <c r="TSL47" s="7"/>
      <c r="TSM47" s="7"/>
      <c r="TSN47" s="7"/>
      <c r="TSO47" s="7"/>
      <c r="TSP47" s="7"/>
      <c r="TSQ47" s="7"/>
      <c r="TSR47" s="7"/>
      <c r="TSS47" s="7"/>
      <c r="TST47" s="7"/>
      <c r="TSU47" s="7"/>
      <c r="TSV47" s="7"/>
      <c r="TSW47" s="7"/>
      <c r="TSX47" s="7"/>
      <c r="TSY47" s="7"/>
      <c r="TSZ47" s="7"/>
      <c r="TTA47" s="7"/>
      <c r="TTB47" s="7"/>
      <c r="TTC47" s="7"/>
      <c r="TTD47" s="7"/>
      <c r="TTE47" s="7"/>
      <c r="TTF47" s="7"/>
      <c r="TTG47" s="7"/>
      <c r="TTH47" s="7"/>
      <c r="TTI47" s="7"/>
      <c r="TTJ47" s="7"/>
      <c r="TTK47" s="7"/>
      <c r="TTL47" s="7"/>
      <c r="TTM47" s="7"/>
      <c r="TTN47" s="7"/>
      <c r="TTO47" s="7"/>
      <c r="TTP47" s="7"/>
      <c r="TTQ47" s="7"/>
      <c r="TTR47" s="7"/>
      <c r="TTS47" s="7"/>
      <c r="TTT47" s="7"/>
      <c r="TTU47" s="7"/>
      <c r="TTV47" s="7"/>
      <c r="TTW47" s="7"/>
      <c r="TTX47" s="7"/>
      <c r="TTY47" s="7"/>
      <c r="TTZ47" s="7"/>
      <c r="TUA47" s="7"/>
      <c r="TUB47" s="7"/>
      <c r="TUC47" s="7"/>
      <c r="TUD47" s="7"/>
      <c r="TUE47" s="7"/>
      <c r="TUF47" s="7"/>
      <c r="TUG47" s="7"/>
      <c r="TUH47" s="7"/>
      <c r="TUI47" s="7"/>
      <c r="TUJ47" s="7"/>
      <c r="TUK47" s="7"/>
      <c r="TUL47" s="7"/>
      <c r="TUM47" s="7"/>
      <c r="TUN47" s="7"/>
      <c r="TUO47" s="7"/>
      <c r="TUP47" s="7"/>
      <c r="TUQ47" s="7"/>
      <c r="TUR47" s="7"/>
      <c r="TUS47" s="7"/>
      <c r="TUT47" s="7"/>
      <c r="TUU47" s="7"/>
      <c r="TUV47" s="7"/>
      <c r="TUW47" s="7"/>
      <c r="TUX47" s="7"/>
      <c r="TUY47" s="7"/>
      <c r="TUZ47" s="7"/>
      <c r="TVA47" s="7"/>
      <c r="TVB47" s="7"/>
      <c r="TVC47" s="7"/>
      <c r="TVD47" s="7"/>
      <c r="TVE47" s="7"/>
      <c r="TVF47" s="7"/>
      <c r="TVG47" s="7"/>
      <c r="TVH47" s="7"/>
      <c r="TVJ47" s="7"/>
      <c r="TVK47" s="7"/>
      <c r="TVL47" s="7"/>
      <c r="TVM47" s="7"/>
      <c r="TVN47" s="7"/>
      <c r="TVO47" s="7"/>
      <c r="TVP47" s="7"/>
      <c r="TVQ47" s="7"/>
      <c r="TVR47" s="7"/>
      <c r="TVS47" s="7"/>
      <c r="TVT47" s="7"/>
      <c r="TVU47" s="7"/>
      <c r="TVV47" s="7"/>
      <c r="TVW47" s="7"/>
      <c r="TVX47" s="7"/>
      <c r="TVY47" s="7"/>
      <c r="TVZ47" s="7"/>
      <c r="TWA47" s="7"/>
      <c r="TWB47" s="7"/>
      <c r="TWC47" s="7"/>
      <c r="TWD47" s="7"/>
      <c r="TWE47" s="7"/>
      <c r="TWF47" s="7"/>
      <c r="TWG47" s="7"/>
      <c r="TWH47" s="7"/>
      <c r="TWI47" s="7"/>
      <c r="TWJ47" s="7"/>
      <c r="TWK47" s="7"/>
      <c r="TWL47" s="7"/>
      <c r="TWM47" s="7"/>
      <c r="TWN47" s="7"/>
      <c r="TWO47" s="7"/>
      <c r="TWP47" s="7"/>
      <c r="TWQ47" s="7"/>
      <c r="TWR47" s="7"/>
      <c r="TWS47" s="7"/>
      <c r="TWT47" s="7"/>
      <c r="TWU47" s="7"/>
      <c r="TWV47" s="7"/>
      <c r="TWW47" s="7"/>
      <c r="TWX47" s="7"/>
      <c r="TWY47" s="7"/>
      <c r="TWZ47" s="7"/>
      <c r="TXA47" s="7"/>
      <c r="TXB47" s="7"/>
      <c r="TXC47" s="7"/>
      <c r="TXD47" s="7"/>
      <c r="TXE47" s="7"/>
      <c r="TXF47" s="7"/>
      <c r="TXG47" s="7"/>
      <c r="TXH47" s="7"/>
      <c r="TXI47" s="7"/>
      <c r="TXJ47" s="7"/>
      <c r="TXK47" s="7"/>
      <c r="TXL47" s="7"/>
      <c r="TXM47" s="7"/>
      <c r="TXN47" s="7"/>
      <c r="TXO47" s="7"/>
      <c r="TXP47" s="7"/>
      <c r="TXQ47" s="7"/>
      <c r="TXR47" s="7"/>
      <c r="TXS47" s="7"/>
      <c r="TXT47" s="7"/>
      <c r="TXU47" s="7"/>
      <c r="TXV47" s="7"/>
      <c r="TXW47" s="7"/>
      <c r="TXX47" s="7"/>
      <c r="TXY47" s="7"/>
      <c r="TXZ47" s="7"/>
      <c r="TYA47" s="7"/>
      <c r="TYB47" s="7"/>
      <c r="TYC47" s="7"/>
      <c r="TYD47" s="7"/>
      <c r="TYE47" s="7"/>
      <c r="TYF47" s="7"/>
      <c r="TYG47" s="7"/>
      <c r="TYH47" s="7"/>
      <c r="TYI47" s="7"/>
      <c r="TYJ47" s="7"/>
      <c r="TYK47" s="7"/>
      <c r="TYL47" s="7"/>
      <c r="TYM47" s="7"/>
      <c r="TYN47" s="7"/>
      <c r="TYO47" s="7"/>
      <c r="TYP47" s="7"/>
      <c r="TYQ47" s="7"/>
      <c r="TYR47" s="7"/>
      <c r="TYS47" s="7"/>
      <c r="TYT47" s="7"/>
      <c r="TYU47" s="7"/>
      <c r="TYV47" s="7"/>
      <c r="TYW47" s="7"/>
      <c r="TYX47" s="7"/>
      <c r="TYY47" s="7"/>
      <c r="TYZ47" s="7"/>
      <c r="TZA47" s="7"/>
      <c r="TZB47" s="7"/>
      <c r="TZC47" s="7"/>
      <c r="TZD47" s="7"/>
      <c r="TZE47" s="7"/>
      <c r="TZF47" s="7"/>
      <c r="TZG47" s="7"/>
      <c r="TZH47" s="7"/>
      <c r="TZI47" s="7"/>
      <c r="TZJ47" s="7"/>
      <c r="TZK47" s="7"/>
      <c r="TZL47" s="7"/>
      <c r="TZM47" s="7"/>
      <c r="TZN47" s="7"/>
      <c r="TZO47" s="7"/>
      <c r="TZP47" s="7"/>
      <c r="TZQ47" s="7"/>
      <c r="TZR47" s="7"/>
      <c r="TZS47" s="7"/>
      <c r="TZT47" s="7"/>
      <c r="TZU47" s="7"/>
      <c r="TZV47" s="7"/>
      <c r="TZW47" s="7"/>
      <c r="TZX47" s="7"/>
      <c r="TZY47" s="7"/>
      <c r="TZZ47" s="7"/>
      <c r="UAA47" s="7"/>
      <c r="UAB47" s="7"/>
      <c r="UAC47" s="7"/>
      <c r="UAD47" s="7"/>
      <c r="UAE47" s="7"/>
      <c r="UAF47" s="7"/>
      <c r="UAG47" s="7"/>
      <c r="UAH47" s="7"/>
      <c r="UAI47" s="7"/>
      <c r="UAJ47" s="7"/>
      <c r="UAK47" s="7"/>
      <c r="UAL47" s="7"/>
      <c r="UAM47" s="7"/>
      <c r="UAN47" s="7"/>
      <c r="UAO47" s="7"/>
      <c r="UAP47" s="7"/>
      <c r="UAQ47" s="7"/>
      <c r="UAR47" s="7"/>
      <c r="UAS47" s="7"/>
      <c r="UAT47" s="7"/>
      <c r="UAU47" s="7"/>
      <c r="UAV47" s="7"/>
      <c r="UAW47" s="7"/>
      <c r="UAX47" s="7"/>
      <c r="UAY47" s="7"/>
      <c r="UAZ47" s="7"/>
      <c r="UBA47" s="7"/>
      <c r="UBB47" s="7"/>
      <c r="UBC47" s="7"/>
      <c r="UBD47" s="7"/>
      <c r="UBE47" s="7"/>
      <c r="UBF47" s="7"/>
      <c r="UBG47" s="7"/>
      <c r="UBH47" s="7"/>
      <c r="UBI47" s="7"/>
      <c r="UBJ47" s="7"/>
      <c r="UBK47" s="7"/>
      <c r="UBL47" s="7"/>
      <c r="UBM47" s="7"/>
      <c r="UBN47" s="7"/>
      <c r="UBO47" s="7"/>
      <c r="UBP47" s="7"/>
      <c r="UBQ47" s="7"/>
      <c r="UBR47" s="7"/>
      <c r="UBS47" s="7"/>
      <c r="UBT47" s="7"/>
      <c r="UBU47" s="7"/>
      <c r="UBV47" s="7"/>
      <c r="UBW47" s="7"/>
      <c r="UBX47" s="7"/>
      <c r="UBY47" s="7"/>
      <c r="UBZ47" s="7"/>
      <c r="UCA47" s="7"/>
      <c r="UCB47" s="7"/>
      <c r="UCC47" s="7"/>
      <c r="UCD47" s="7"/>
      <c r="UCE47" s="7"/>
      <c r="UCF47" s="7"/>
      <c r="UCG47" s="7"/>
      <c r="UCH47" s="7"/>
      <c r="UCI47" s="7"/>
      <c r="UCJ47" s="7"/>
      <c r="UCK47" s="7"/>
      <c r="UCL47" s="7"/>
      <c r="UCM47" s="7"/>
      <c r="UCN47" s="7"/>
      <c r="UCO47" s="7"/>
      <c r="UCP47" s="7"/>
      <c r="UCQ47" s="7"/>
      <c r="UCR47" s="7"/>
      <c r="UCS47" s="7"/>
      <c r="UCT47" s="7"/>
      <c r="UCU47" s="7"/>
      <c r="UCV47" s="7"/>
      <c r="UCW47" s="7"/>
      <c r="UCX47" s="7"/>
      <c r="UCY47" s="7"/>
      <c r="UCZ47" s="7"/>
      <c r="UDA47" s="7"/>
      <c r="UDB47" s="7"/>
      <c r="UDC47" s="7"/>
      <c r="UDD47" s="7"/>
      <c r="UDE47" s="7"/>
      <c r="UDF47" s="7"/>
      <c r="UDG47" s="7"/>
      <c r="UDH47" s="7"/>
      <c r="UDI47" s="7"/>
      <c r="UDJ47" s="7"/>
      <c r="UDK47" s="7"/>
      <c r="UDL47" s="7"/>
      <c r="UDM47" s="7"/>
      <c r="UDN47" s="7"/>
      <c r="UDO47" s="7"/>
      <c r="UDP47" s="7"/>
      <c r="UDQ47" s="7"/>
      <c r="UDR47" s="7"/>
      <c r="UDS47" s="7"/>
      <c r="UDT47" s="7"/>
      <c r="UDU47" s="7"/>
      <c r="UDV47" s="7"/>
      <c r="UDW47" s="7"/>
      <c r="UDX47" s="7"/>
      <c r="UDY47" s="7"/>
      <c r="UDZ47" s="7"/>
      <c r="UEA47" s="7"/>
      <c r="UEB47" s="7"/>
      <c r="UEC47" s="7"/>
      <c r="UED47" s="7"/>
      <c r="UEE47" s="7"/>
      <c r="UEF47" s="7"/>
      <c r="UEG47" s="7"/>
      <c r="UEH47" s="7"/>
      <c r="UEI47" s="7"/>
      <c r="UEJ47" s="7"/>
      <c r="UEK47" s="7"/>
      <c r="UEL47" s="7"/>
      <c r="UEM47" s="7"/>
      <c r="UEN47" s="7"/>
      <c r="UEO47" s="7"/>
      <c r="UEP47" s="7"/>
      <c r="UEQ47" s="7"/>
      <c r="UER47" s="7"/>
      <c r="UES47" s="7"/>
      <c r="UET47" s="7"/>
      <c r="UEU47" s="7"/>
      <c r="UEV47" s="7"/>
      <c r="UEW47" s="7"/>
      <c r="UEX47" s="7"/>
      <c r="UEY47" s="7"/>
      <c r="UEZ47" s="7"/>
      <c r="UFA47" s="7"/>
      <c r="UFB47" s="7"/>
      <c r="UFC47" s="7"/>
      <c r="UFD47" s="7"/>
      <c r="UFF47" s="7"/>
      <c r="UFG47" s="7"/>
      <c r="UFH47" s="7"/>
      <c r="UFI47" s="7"/>
      <c r="UFJ47" s="7"/>
      <c r="UFK47" s="7"/>
      <c r="UFL47" s="7"/>
      <c r="UFM47" s="7"/>
      <c r="UFN47" s="7"/>
      <c r="UFO47" s="7"/>
      <c r="UFP47" s="7"/>
      <c r="UFQ47" s="7"/>
      <c r="UFR47" s="7"/>
      <c r="UFS47" s="7"/>
      <c r="UFT47" s="7"/>
      <c r="UFU47" s="7"/>
      <c r="UFV47" s="7"/>
      <c r="UFW47" s="7"/>
      <c r="UFX47" s="7"/>
      <c r="UFY47" s="7"/>
      <c r="UFZ47" s="7"/>
      <c r="UGA47" s="7"/>
      <c r="UGB47" s="7"/>
      <c r="UGC47" s="7"/>
      <c r="UGD47" s="7"/>
      <c r="UGE47" s="7"/>
      <c r="UGF47" s="7"/>
      <c r="UGG47" s="7"/>
      <c r="UGH47" s="7"/>
      <c r="UGI47" s="7"/>
      <c r="UGJ47" s="7"/>
      <c r="UGK47" s="7"/>
      <c r="UGL47" s="7"/>
      <c r="UGM47" s="7"/>
      <c r="UGN47" s="7"/>
      <c r="UGO47" s="7"/>
      <c r="UGP47" s="7"/>
      <c r="UGQ47" s="7"/>
      <c r="UGR47" s="7"/>
      <c r="UGS47" s="7"/>
      <c r="UGT47" s="7"/>
      <c r="UGU47" s="7"/>
      <c r="UGV47" s="7"/>
      <c r="UGW47" s="7"/>
      <c r="UGX47" s="7"/>
      <c r="UGY47" s="7"/>
      <c r="UGZ47" s="7"/>
      <c r="UHA47" s="7"/>
      <c r="UHB47" s="7"/>
      <c r="UHC47" s="7"/>
      <c r="UHD47" s="7"/>
      <c r="UHE47" s="7"/>
      <c r="UHF47" s="7"/>
      <c r="UHG47" s="7"/>
      <c r="UHH47" s="7"/>
      <c r="UHI47" s="7"/>
      <c r="UHJ47" s="7"/>
      <c r="UHK47" s="7"/>
      <c r="UHL47" s="7"/>
      <c r="UHM47" s="7"/>
      <c r="UHN47" s="7"/>
      <c r="UHO47" s="7"/>
      <c r="UHP47" s="7"/>
      <c r="UHQ47" s="7"/>
      <c r="UHR47" s="7"/>
      <c r="UHS47" s="7"/>
      <c r="UHT47" s="7"/>
      <c r="UHU47" s="7"/>
      <c r="UHV47" s="7"/>
      <c r="UHW47" s="7"/>
      <c r="UHX47" s="7"/>
      <c r="UHY47" s="7"/>
      <c r="UHZ47" s="7"/>
      <c r="UIA47" s="7"/>
      <c r="UIB47" s="7"/>
      <c r="UIC47" s="7"/>
      <c r="UID47" s="7"/>
      <c r="UIE47" s="7"/>
      <c r="UIF47" s="7"/>
      <c r="UIG47" s="7"/>
      <c r="UIH47" s="7"/>
      <c r="UII47" s="7"/>
      <c r="UIJ47" s="7"/>
      <c r="UIK47" s="7"/>
      <c r="UIL47" s="7"/>
      <c r="UIM47" s="7"/>
      <c r="UIN47" s="7"/>
      <c r="UIO47" s="7"/>
      <c r="UIP47" s="7"/>
      <c r="UIQ47" s="7"/>
      <c r="UIR47" s="7"/>
      <c r="UIS47" s="7"/>
      <c r="UIT47" s="7"/>
      <c r="UIU47" s="7"/>
      <c r="UIV47" s="7"/>
      <c r="UIW47" s="7"/>
      <c r="UIX47" s="7"/>
      <c r="UIY47" s="7"/>
      <c r="UIZ47" s="7"/>
      <c r="UJA47" s="7"/>
      <c r="UJB47" s="7"/>
      <c r="UJC47" s="7"/>
      <c r="UJD47" s="7"/>
      <c r="UJE47" s="7"/>
      <c r="UJF47" s="7"/>
      <c r="UJG47" s="7"/>
      <c r="UJH47" s="7"/>
      <c r="UJI47" s="7"/>
      <c r="UJJ47" s="7"/>
      <c r="UJK47" s="7"/>
      <c r="UJL47" s="7"/>
      <c r="UJM47" s="7"/>
      <c r="UJN47" s="7"/>
      <c r="UJO47" s="7"/>
      <c r="UJP47" s="7"/>
      <c r="UJQ47" s="7"/>
      <c r="UJR47" s="7"/>
      <c r="UJS47" s="7"/>
      <c r="UJT47" s="7"/>
      <c r="UJU47" s="7"/>
      <c r="UJV47" s="7"/>
      <c r="UJW47" s="7"/>
      <c r="UJX47" s="7"/>
      <c r="UJY47" s="7"/>
      <c r="UJZ47" s="7"/>
      <c r="UKA47" s="7"/>
      <c r="UKB47" s="7"/>
      <c r="UKC47" s="7"/>
      <c r="UKD47" s="7"/>
      <c r="UKE47" s="7"/>
      <c r="UKF47" s="7"/>
      <c r="UKG47" s="7"/>
      <c r="UKH47" s="7"/>
      <c r="UKI47" s="7"/>
      <c r="UKJ47" s="7"/>
      <c r="UKK47" s="7"/>
      <c r="UKL47" s="7"/>
      <c r="UKM47" s="7"/>
      <c r="UKN47" s="7"/>
      <c r="UKO47" s="7"/>
      <c r="UKP47" s="7"/>
      <c r="UKQ47" s="7"/>
      <c r="UKR47" s="7"/>
      <c r="UKS47" s="7"/>
      <c r="UKT47" s="7"/>
      <c r="UKU47" s="7"/>
      <c r="UKV47" s="7"/>
      <c r="UKW47" s="7"/>
      <c r="UKX47" s="7"/>
      <c r="UKY47" s="7"/>
      <c r="UKZ47" s="7"/>
      <c r="ULA47" s="7"/>
      <c r="ULB47" s="7"/>
      <c r="ULC47" s="7"/>
      <c r="ULD47" s="7"/>
      <c r="ULE47" s="7"/>
      <c r="ULF47" s="7"/>
      <c r="ULG47" s="7"/>
      <c r="ULH47" s="7"/>
      <c r="ULI47" s="7"/>
      <c r="ULJ47" s="7"/>
      <c r="ULK47" s="7"/>
      <c r="ULL47" s="7"/>
      <c r="ULM47" s="7"/>
      <c r="ULN47" s="7"/>
      <c r="ULO47" s="7"/>
      <c r="ULP47" s="7"/>
      <c r="ULQ47" s="7"/>
      <c r="ULR47" s="7"/>
      <c r="ULS47" s="7"/>
      <c r="ULT47" s="7"/>
      <c r="ULU47" s="7"/>
      <c r="ULV47" s="7"/>
      <c r="ULW47" s="7"/>
      <c r="ULX47" s="7"/>
      <c r="ULY47" s="7"/>
      <c r="ULZ47" s="7"/>
      <c r="UMA47" s="7"/>
      <c r="UMB47" s="7"/>
      <c r="UMC47" s="7"/>
      <c r="UMD47" s="7"/>
      <c r="UME47" s="7"/>
      <c r="UMF47" s="7"/>
      <c r="UMG47" s="7"/>
      <c r="UMH47" s="7"/>
      <c r="UMI47" s="7"/>
      <c r="UMJ47" s="7"/>
      <c r="UMK47" s="7"/>
      <c r="UML47" s="7"/>
      <c r="UMM47" s="7"/>
      <c r="UMN47" s="7"/>
      <c r="UMO47" s="7"/>
      <c r="UMP47" s="7"/>
      <c r="UMQ47" s="7"/>
      <c r="UMR47" s="7"/>
      <c r="UMS47" s="7"/>
      <c r="UMT47" s="7"/>
      <c r="UMU47" s="7"/>
      <c r="UMV47" s="7"/>
      <c r="UMW47" s="7"/>
      <c r="UMX47" s="7"/>
      <c r="UMY47" s="7"/>
      <c r="UMZ47" s="7"/>
      <c r="UNA47" s="7"/>
      <c r="UNB47" s="7"/>
      <c r="UNC47" s="7"/>
      <c r="UND47" s="7"/>
      <c r="UNE47" s="7"/>
      <c r="UNF47" s="7"/>
      <c r="UNG47" s="7"/>
      <c r="UNH47" s="7"/>
      <c r="UNI47" s="7"/>
      <c r="UNJ47" s="7"/>
      <c r="UNK47" s="7"/>
      <c r="UNL47" s="7"/>
      <c r="UNM47" s="7"/>
      <c r="UNN47" s="7"/>
      <c r="UNO47" s="7"/>
      <c r="UNP47" s="7"/>
      <c r="UNQ47" s="7"/>
      <c r="UNR47" s="7"/>
      <c r="UNS47" s="7"/>
      <c r="UNT47" s="7"/>
      <c r="UNU47" s="7"/>
      <c r="UNV47" s="7"/>
      <c r="UNW47" s="7"/>
      <c r="UNX47" s="7"/>
      <c r="UNY47" s="7"/>
      <c r="UNZ47" s="7"/>
      <c r="UOA47" s="7"/>
      <c r="UOB47" s="7"/>
      <c r="UOC47" s="7"/>
      <c r="UOD47" s="7"/>
      <c r="UOE47" s="7"/>
      <c r="UOF47" s="7"/>
      <c r="UOG47" s="7"/>
      <c r="UOH47" s="7"/>
      <c r="UOI47" s="7"/>
      <c r="UOJ47" s="7"/>
      <c r="UOK47" s="7"/>
      <c r="UOL47" s="7"/>
      <c r="UOM47" s="7"/>
      <c r="UON47" s="7"/>
      <c r="UOO47" s="7"/>
      <c r="UOP47" s="7"/>
      <c r="UOQ47" s="7"/>
      <c r="UOR47" s="7"/>
      <c r="UOS47" s="7"/>
      <c r="UOT47" s="7"/>
      <c r="UOU47" s="7"/>
      <c r="UOV47" s="7"/>
      <c r="UOW47" s="7"/>
      <c r="UOX47" s="7"/>
      <c r="UOY47" s="7"/>
      <c r="UOZ47" s="7"/>
      <c r="UPB47" s="7"/>
      <c r="UPC47" s="7"/>
      <c r="UPD47" s="7"/>
      <c r="UPE47" s="7"/>
      <c r="UPF47" s="7"/>
      <c r="UPG47" s="7"/>
      <c r="UPH47" s="7"/>
      <c r="UPI47" s="7"/>
      <c r="UPJ47" s="7"/>
      <c r="UPK47" s="7"/>
      <c r="UPL47" s="7"/>
      <c r="UPM47" s="7"/>
      <c r="UPN47" s="7"/>
      <c r="UPO47" s="7"/>
      <c r="UPP47" s="7"/>
      <c r="UPQ47" s="7"/>
      <c r="UPR47" s="7"/>
      <c r="UPS47" s="7"/>
      <c r="UPT47" s="7"/>
      <c r="UPU47" s="7"/>
      <c r="UPV47" s="7"/>
      <c r="UPW47" s="7"/>
      <c r="UPX47" s="7"/>
      <c r="UPY47" s="7"/>
      <c r="UPZ47" s="7"/>
      <c r="UQA47" s="7"/>
      <c r="UQB47" s="7"/>
      <c r="UQC47" s="7"/>
      <c r="UQD47" s="7"/>
      <c r="UQE47" s="7"/>
      <c r="UQF47" s="7"/>
      <c r="UQG47" s="7"/>
      <c r="UQH47" s="7"/>
      <c r="UQI47" s="7"/>
      <c r="UQJ47" s="7"/>
      <c r="UQK47" s="7"/>
      <c r="UQL47" s="7"/>
      <c r="UQM47" s="7"/>
      <c r="UQN47" s="7"/>
      <c r="UQO47" s="7"/>
      <c r="UQP47" s="7"/>
      <c r="UQQ47" s="7"/>
      <c r="UQR47" s="7"/>
      <c r="UQS47" s="7"/>
      <c r="UQT47" s="7"/>
      <c r="UQU47" s="7"/>
      <c r="UQV47" s="7"/>
      <c r="UQW47" s="7"/>
      <c r="UQX47" s="7"/>
      <c r="UQY47" s="7"/>
      <c r="UQZ47" s="7"/>
      <c r="URA47" s="7"/>
      <c r="URB47" s="7"/>
      <c r="URC47" s="7"/>
      <c r="URD47" s="7"/>
      <c r="URE47" s="7"/>
      <c r="URF47" s="7"/>
      <c r="URG47" s="7"/>
      <c r="URH47" s="7"/>
      <c r="URI47" s="7"/>
      <c r="URJ47" s="7"/>
      <c r="URK47" s="7"/>
      <c r="URL47" s="7"/>
      <c r="URM47" s="7"/>
      <c r="URN47" s="7"/>
      <c r="URO47" s="7"/>
      <c r="URP47" s="7"/>
      <c r="URQ47" s="7"/>
      <c r="URR47" s="7"/>
      <c r="URS47" s="7"/>
      <c r="URT47" s="7"/>
      <c r="URU47" s="7"/>
      <c r="URV47" s="7"/>
      <c r="URW47" s="7"/>
      <c r="URX47" s="7"/>
      <c r="URY47" s="7"/>
      <c r="URZ47" s="7"/>
      <c r="USA47" s="7"/>
      <c r="USB47" s="7"/>
      <c r="USC47" s="7"/>
      <c r="USD47" s="7"/>
      <c r="USE47" s="7"/>
      <c r="USF47" s="7"/>
      <c r="USG47" s="7"/>
      <c r="USH47" s="7"/>
      <c r="USI47" s="7"/>
      <c r="USJ47" s="7"/>
      <c r="USK47" s="7"/>
      <c r="USL47" s="7"/>
      <c r="USM47" s="7"/>
      <c r="USN47" s="7"/>
      <c r="USO47" s="7"/>
      <c r="USP47" s="7"/>
      <c r="USQ47" s="7"/>
      <c r="USR47" s="7"/>
      <c r="USS47" s="7"/>
      <c r="UST47" s="7"/>
      <c r="USU47" s="7"/>
      <c r="USV47" s="7"/>
      <c r="USW47" s="7"/>
      <c r="USX47" s="7"/>
      <c r="USY47" s="7"/>
      <c r="USZ47" s="7"/>
      <c r="UTA47" s="7"/>
      <c r="UTB47" s="7"/>
      <c r="UTC47" s="7"/>
      <c r="UTD47" s="7"/>
      <c r="UTE47" s="7"/>
      <c r="UTF47" s="7"/>
      <c r="UTG47" s="7"/>
      <c r="UTH47" s="7"/>
      <c r="UTI47" s="7"/>
      <c r="UTJ47" s="7"/>
      <c r="UTK47" s="7"/>
      <c r="UTL47" s="7"/>
      <c r="UTM47" s="7"/>
      <c r="UTN47" s="7"/>
      <c r="UTO47" s="7"/>
      <c r="UTP47" s="7"/>
      <c r="UTQ47" s="7"/>
      <c r="UTR47" s="7"/>
      <c r="UTS47" s="7"/>
      <c r="UTT47" s="7"/>
      <c r="UTU47" s="7"/>
      <c r="UTV47" s="7"/>
      <c r="UTW47" s="7"/>
      <c r="UTX47" s="7"/>
      <c r="UTY47" s="7"/>
      <c r="UTZ47" s="7"/>
      <c r="UUA47" s="7"/>
      <c r="UUB47" s="7"/>
      <c r="UUC47" s="7"/>
      <c r="UUD47" s="7"/>
      <c r="UUE47" s="7"/>
      <c r="UUF47" s="7"/>
      <c r="UUG47" s="7"/>
      <c r="UUH47" s="7"/>
      <c r="UUI47" s="7"/>
      <c r="UUJ47" s="7"/>
      <c r="UUK47" s="7"/>
      <c r="UUL47" s="7"/>
      <c r="UUM47" s="7"/>
      <c r="UUN47" s="7"/>
      <c r="UUO47" s="7"/>
      <c r="UUP47" s="7"/>
      <c r="UUQ47" s="7"/>
      <c r="UUR47" s="7"/>
      <c r="UUS47" s="7"/>
      <c r="UUT47" s="7"/>
      <c r="UUU47" s="7"/>
      <c r="UUV47" s="7"/>
      <c r="UUW47" s="7"/>
      <c r="UUX47" s="7"/>
      <c r="UUY47" s="7"/>
      <c r="UUZ47" s="7"/>
      <c r="UVA47" s="7"/>
      <c r="UVB47" s="7"/>
      <c r="UVC47" s="7"/>
      <c r="UVD47" s="7"/>
      <c r="UVE47" s="7"/>
      <c r="UVF47" s="7"/>
      <c r="UVG47" s="7"/>
      <c r="UVH47" s="7"/>
      <c r="UVI47" s="7"/>
      <c r="UVJ47" s="7"/>
      <c r="UVK47" s="7"/>
      <c r="UVL47" s="7"/>
      <c r="UVM47" s="7"/>
      <c r="UVN47" s="7"/>
      <c r="UVO47" s="7"/>
      <c r="UVP47" s="7"/>
      <c r="UVQ47" s="7"/>
      <c r="UVR47" s="7"/>
      <c r="UVS47" s="7"/>
      <c r="UVT47" s="7"/>
      <c r="UVU47" s="7"/>
      <c r="UVV47" s="7"/>
      <c r="UVW47" s="7"/>
      <c r="UVX47" s="7"/>
      <c r="UVY47" s="7"/>
      <c r="UVZ47" s="7"/>
      <c r="UWA47" s="7"/>
      <c r="UWB47" s="7"/>
      <c r="UWC47" s="7"/>
      <c r="UWD47" s="7"/>
      <c r="UWE47" s="7"/>
      <c r="UWF47" s="7"/>
      <c r="UWG47" s="7"/>
      <c r="UWH47" s="7"/>
      <c r="UWI47" s="7"/>
      <c r="UWJ47" s="7"/>
      <c r="UWK47" s="7"/>
      <c r="UWL47" s="7"/>
      <c r="UWM47" s="7"/>
      <c r="UWN47" s="7"/>
      <c r="UWO47" s="7"/>
      <c r="UWP47" s="7"/>
      <c r="UWQ47" s="7"/>
      <c r="UWR47" s="7"/>
      <c r="UWS47" s="7"/>
      <c r="UWT47" s="7"/>
      <c r="UWU47" s="7"/>
      <c r="UWV47" s="7"/>
      <c r="UWW47" s="7"/>
      <c r="UWX47" s="7"/>
      <c r="UWY47" s="7"/>
      <c r="UWZ47" s="7"/>
      <c r="UXA47" s="7"/>
      <c r="UXB47" s="7"/>
      <c r="UXC47" s="7"/>
      <c r="UXD47" s="7"/>
      <c r="UXE47" s="7"/>
      <c r="UXF47" s="7"/>
      <c r="UXG47" s="7"/>
      <c r="UXH47" s="7"/>
      <c r="UXI47" s="7"/>
      <c r="UXJ47" s="7"/>
      <c r="UXK47" s="7"/>
      <c r="UXL47" s="7"/>
      <c r="UXM47" s="7"/>
      <c r="UXN47" s="7"/>
      <c r="UXO47" s="7"/>
      <c r="UXP47" s="7"/>
      <c r="UXQ47" s="7"/>
      <c r="UXR47" s="7"/>
      <c r="UXS47" s="7"/>
      <c r="UXT47" s="7"/>
      <c r="UXU47" s="7"/>
      <c r="UXV47" s="7"/>
      <c r="UXW47" s="7"/>
      <c r="UXX47" s="7"/>
      <c r="UXY47" s="7"/>
      <c r="UXZ47" s="7"/>
      <c r="UYA47" s="7"/>
      <c r="UYB47" s="7"/>
      <c r="UYC47" s="7"/>
      <c r="UYD47" s="7"/>
      <c r="UYE47" s="7"/>
      <c r="UYF47" s="7"/>
      <c r="UYG47" s="7"/>
      <c r="UYH47" s="7"/>
      <c r="UYI47" s="7"/>
      <c r="UYJ47" s="7"/>
      <c r="UYK47" s="7"/>
      <c r="UYL47" s="7"/>
      <c r="UYM47" s="7"/>
      <c r="UYN47" s="7"/>
      <c r="UYO47" s="7"/>
      <c r="UYP47" s="7"/>
      <c r="UYQ47" s="7"/>
      <c r="UYR47" s="7"/>
      <c r="UYS47" s="7"/>
      <c r="UYT47" s="7"/>
      <c r="UYU47" s="7"/>
      <c r="UYV47" s="7"/>
      <c r="UYX47" s="7"/>
      <c r="UYY47" s="7"/>
      <c r="UYZ47" s="7"/>
      <c r="UZA47" s="7"/>
      <c r="UZB47" s="7"/>
      <c r="UZC47" s="7"/>
      <c r="UZD47" s="7"/>
      <c r="UZE47" s="7"/>
      <c r="UZF47" s="7"/>
      <c r="UZG47" s="7"/>
      <c r="UZH47" s="7"/>
      <c r="UZI47" s="7"/>
      <c r="UZJ47" s="7"/>
      <c r="UZK47" s="7"/>
      <c r="UZL47" s="7"/>
      <c r="UZM47" s="7"/>
      <c r="UZN47" s="7"/>
      <c r="UZO47" s="7"/>
      <c r="UZP47" s="7"/>
      <c r="UZQ47" s="7"/>
      <c r="UZR47" s="7"/>
      <c r="UZS47" s="7"/>
      <c r="UZT47" s="7"/>
      <c r="UZU47" s="7"/>
      <c r="UZV47" s="7"/>
      <c r="UZW47" s="7"/>
      <c r="UZX47" s="7"/>
      <c r="UZY47" s="7"/>
      <c r="UZZ47" s="7"/>
      <c r="VAA47" s="7"/>
      <c r="VAB47" s="7"/>
      <c r="VAC47" s="7"/>
      <c r="VAD47" s="7"/>
      <c r="VAE47" s="7"/>
      <c r="VAF47" s="7"/>
      <c r="VAG47" s="7"/>
      <c r="VAH47" s="7"/>
      <c r="VAI47" s="7"/>
      <c r="VAJ47" s="7"/>
      <c r="VAK47" s="7"/>
      <c r="VAL47" s="7"/>
      <c r="VAM47" s="7"/>
      <c r="VAN47" s="7"/>
      <c r="VAO47" s="7"/>
      <c r="VAP47" s="7"/>
      <c r="VAQ47" s="7"/>
      <c r="VAR47" s="7"/>
      <c r="VAS47" s="7"/>
      <c r="VAT47" s="7"/>
      <c r="VAU47" s="7"/>
      <c r="VAV47" s="7"/>
      <c r="VAW47" s="7"/>
      <c r="VAX47" s="7"/>
      <c r="VAY47" s="7"/>
      <c r="VAZ47" s="7"/>
      <c r="VBA47" s="7"/>
      <c r="VBB47" s="7"/>
      <c r="VBC47" s="7"/>
      <c r="VBD47" s="7"/>
      <c r="VBE47" s="7"/>
      <c r="VBF47" s="7"/>
      <c r="VBG47" s="7"/>
      <c r="VBH47" s="7"/>
      <c r="VBI47" s="7"/>
      <c r="VBJ47" s="7"/>
      <c r="VBK47" s="7"/>
      <c r="VBL47" s="7"/>
      <c r="VBM47" s="7"/>
      <c r="VBN47" s="7"/>
      <c r="VBO47" s="7"/>
      <c r="VBP47" s="7"/>
      <c r="VBQ47" s="7"/>
      <c r="VBR47" s="7"/>
      <c r="VBS47" s="7"/>
      <c r="VBT47" s="7"/>
      <c r="VBU47" s="7"/>
      <c r="VBV47" s="7"/>
      <c r="VBW47" s="7"/>
      <c r="VBX47" s="7"/>
      <c r="VBY47" s="7"/>
      <c r="VBZ47" s="7"/>
      <c r="VCA47" s="7"/>
      <c r="VCB47" s="7"/>
      <c r="VCC47" s="7"/>
      <c r="VCD47" s="7"/>
      <c r="VCE47" s="7"/>
      <c r="VCF47" s="7"/>
      <c r="VCG47" s="7"/>
      <c r="VCH47" s="7"/>
      <c r="VCI47" s="7"/>
      <c r="VCJ47" s="7"/>
      <c r="VCK47" s="7"/>
      <c r="VCL47" s="7"/>
      <c r="VCM47" s="7"/>
      <c r="VCN47" s="7"/>
      <c r="VCO47" s="7"/>
      <c r="VCP47" s="7"/>
      <c r="VCQ47" s="7"/>
      <c r="VCR47" s="7"/>
      <c r="VCS47" s="7"/>
      <c r="VCT47" s="7"/>
      <c r="VCU47" s="7"/>
      <c r="VCV47" s="7"/>
      <c r="VCW47" s="7"/>
      <c r="VCX47" s="7"/>
      <c r="VCY47" s="7"/>
      <c r="VCZ47" s="7"/>
      <c r="VDA47" s="7"/>
      <c r="VDB47" s="7"/>
      <c r="VDC47" s="7"/>
      <c r="VDD47" s="7"/>
      <c r="VDE47" s="7"/>
      <c r="VDF47" s="7"/>
      <c r="VDG47" s="7"/>
      <c r="VDH47" s="7"/>
      <c r="VDI47" s="7"/>
      <c r="VDJ47" s="7"/>
      <c r="VDK47" s="7"/>
      <c r="VDL47" s="7"/>
      <c r="VDM47" s="7"/>
      <c r="VDN47" s="7"/>
      <c r="VDO47" s="7"/>
      <c r="VDP47" s="7"/>
      <c r="VDQ47" s="7"/>
      <c r="VDR47" s="7"/>
      <c r="VDS47" s="7"/>
      <c r="VDT47" s="7"/>
      <c r="VDU47" s="7"/>
      <c r="VDV47" s="7"/>
      <c r="VDW47" s="7"/>
      <c r="VDX47" s="7"/>
      <c r="VDY47" s="7"/>
      <c r="VDZ47" s="7"/>
      <c r="VEA47" s="7"/>
      <c r="VEB47" s="7"/>
      <c r="VEC47" s="7"/>
      <c r="VED47" s="7"/>
      <c r="VEE47" s="7"/>
      <c r="VEF47" s="7"/>
      <c r="VEG47" s="7"/>
      <c r="VEH47" s="7"/>
      <c r="VEI47" s="7"/>
      <c r="VEJ47" s="7"/>
      <c r="VEK47" s="7"/>
      <c r="VEL47" s="7"/>
      <c r="VEM47" s="7"/>
      <c r="VEN47" s="7"/>
      <c r="VEO47" s="7"/>
      <c r="VEP47" s="7"/>
      <c r="VEQ47" s="7"/>
      <c r="VER47" s="7"/>
      <c r="VES47" s="7"/>
      <c r="VET47" s="7"/>
      <c r="VEU47" s="7"/>
      <c r="VEV47" s="7"/>
      <c r="VEW47" s="7"/>
      <c r="VEX47" s="7"/>
      <c r="VEY47" s="7"/>
      <c r="VEZ47" s="7"/>
      <c r="VFA47" s="7"/>
      <c r="VFB47" s="7"/>
      <c r="VFC47" s="7"/>
      <c r="VFD47" s="7"/>
      <c r="VFE47" s="7"/>
      <c r="VFF47" s="7"/>
      <c r="VFG47" s="7"/>
      <c r="VFH47" s="7"/>
      <c r="VFI47" s="7"/>
      <c r="VFJ47" s="7"/>
      <c r="VFK47" s="7"/>
      <c r="VFL47" s="7"/>
      <c r="VFM47" s="7"/>
      <c r="VFN47" s="7"/>
      <c r="VFO47" s="7"/>
      <c r="VFP47" s="7"/>
      <c r="VFQ47" s="7"/>
      <c r="VFR47" s="7"/>
      <c r="VFS47" s="7"/>
      <c r="VFT47" s="7"/>
      <c r="VFU47" s="7"/>
      <c r="VFV47" s="7"/>
      <c r="VFW47" s="7"/>
      <c r="VFX47" s="7"/>
      <c r="VFY47" s="7"/>
      <c r="VFZ47" s="7"/>
      <c r="VGA47" s="7"/>
      <c r="VGB47" s="7"/>
      <c r="VGC47" s="7"/>
      <c r="VGD47" s="7"/>
      <c r="VGE47" s="7"/>
      <c r="VGF47" s="7"/>
      <c r="VGG47" s="7"/>
      <c r="VGH47" s="7"/>
      <c r="VGI47" s="7"/>
      <c r="VGJ47" s="7"/>
      <c r="VGK47" s="7"/>
      <c r="VGL47" s="7"/>
      <c r="VGM47" s="7"/>
      <c r="VGN47" s="7"/>
      <c r="VGO47" s="7"/>
      <c r="VGP47" s="7"/>
      <c r="VGQ47" s="7"/>
      <c r="VGR47" s="7"/>
      <c r="VGS47" s="7"/>
      <c r="VGT47" s="7"/>
      <c r="VGU47" s="7"/>
      <c r="VGV47" s="7"/>
      <c r="VGW47" s="7"/>
      <c r="VGX47" s="7"/>
      <c r="VGY47" s="7"/>
      <c r="VGZ47" s="7"/>
      <c r="VHA47" s="7"/>
      <c r="VHB47" s="7"/>
      <c r="VHC47" s="7"/>
      <c r="VHD47" s="7"/>
      <c r="VHE47" s="7"/>
      <c r="VHF47" s="7"/>
      <c r="VHG47" s="7"/>
      <c r="VHH47" s="7"/>
      <c r="VHI47" s="7"/>
      <c r="VHJ47" s="7"/>
      <c r="VHK47" s="7"/>
      <c r="VHL47" s="7"/>
      <c r="VHM47" s="7"/>
      <c r="VHN47" s="7"/>
      <c r="VHO47" s="7"/>
      <c r="VHP47" s="7"/>
      <c r="VHQ47" s="7"/>
      <c r="VHR47" s="7"/>
      <c r="VHS47" s="7"/>
      <c r="VHT47" s="7"/>
      <c r="VHU47" s="7"/>
      <c r="VHV47" s="7"/>
      <c r="VHW47" s="7"/>
      <c r="VHX47" s="7"/>
      <c r="VHY47" s="7"/>
      <c r="VHZ47" s="7"/>
      <c r="VIA47" s="7"/>
      <c r="VIB47" s="7"/>
      <c r="VIC47" s="7"/>
      <c r="VID47" s="7"/>
      <c r="VIE47" s="7"/>
      <c r="VIF47" s="7"/>
      <c r="VIG47" s="7"/>
      <c r="VIH47" s="7"/>
      <c r="VII47" s="7"/>
      <c r="VIJ47" s="7"/>
      <c r="VIK47" s="7"/>
      <c r="VIL47" s="7"/>
      <c r="VIM47" s="7"/>
      <c r="VIN47" s="7"/>
      <c r="VIO47" s="7"/>
      <c r="VIP47" s="7"/>
      <c r="VIQ47" s="7"/>
      <c r="VIR47" s="7"/>
      <c r="VIT47" s="7"/>
      <c r="VIU47" s="7"/>
      <c r="VIV47" s="7"/>
      <c r="VIW47" s="7"/>
      <c r="VIX47" s="7"/>
      <c r="VIY47" s="7"/>
      <c r="VIZ47" s="7"/>
      <c r="VJA47" s="7"/>
      <c r="VJB47" s="7"/>
      <c r="VJC47" s="7"/>
      <c r="VJD47" s="7"/>
      <c r="VJE47" s="7"/>
      <c r="VJF47" s="7"/>
      <c r="VJG47" s="7"/>
      <c r="VJH47" s="7"/>
      <c r="VJI47" s="7"/>
      <c r="VJJ47" s="7"/>
      <c r="VJK47" s="7"/>
      <c r="VJL47" s="7"/>
      <c r="VJM47" s="7"/>
      <c r="VJN47" s="7"/>
      <c r="VJO47" s="7"/>
      <c r="VJP47" s="7"/>
      <c r="VJQ47" s="7"/>
      <c r="VJR47" s="7"/>
      <c r="VJS47" s="7"/>
      <c r="VJT47" s="7"/>
      <c r="VJU47" s="7"/>
      <c r="VJV47" s="7"/>
      <c r="VJW47" s="7"/>
      <c r="VJX47" s="7"/>
      <c r="VJY47" s="7"/>
      <c r="VJZ47" s="7"/>
      <c r="VKA47" s="7"/>
      <c r="VKB47" s="7"/>
      <c r="VKC47" s="7"/>
      <c r="VKD47" s="7"/>
      <c r="VKE47" s="7"/>
      <c r="VKF47" s="7"/>
      <c r="VKG47" s="7"/>
      <c r="VKH47" s="7"/>
      <c r="VKI47" s="7"/>
      <c r="VKJ47" s="7"/>
      <c r="VKK47" s="7"/>
      <c r="VKL47" s="7"/>
      <c r="VKM47" s="7"/>
      <c r="VKN47" s="7"/>
      <c r="VKO47" s="7"/>
      <c r="VKP47" s="7"/>
      <c r="VKQ47" s="7"/>
      <c r="VKR47" s="7"/>
      <c r="VKS47" s="7"/>
      <c r="VKT47" s="7"/>
      <c r="VKU47" s="7"/>
      <c r="VKV47" s="7"/>
      <c r="VKW47" s="7"/>
      <c r="VKX47" s="7"/>
      <c r="VKY47" s="7"/>
      <c r="VKZ47" s="7"/>
      <c r="VLA47" s="7"/>
      <c r="VLB47" s="7"/>
      <c r="VLC47" s="7"/>
      <c r="VLD47" s="7"/>
      <c r="VLE47" s="7"/>
      <c r="VLF47" s="7"/>
      <c r="VLG47" s="7"/>
      <c r="VLH47" s="7"/>
      <c r="VLI47" s="7"/>
      <c r="VLJ47" s="7"/>
      <c r="VLK47" s="7"/>
      <c r="VLL47" s="7"/>
      <c r="VLM47" s="7"/>
      <c r="VLN47" s="7"/>
      <c r="VLO47" s="7"/>
      <c r="VLP47" s="7"/>
      <c r="VLQ47" s="7"/>
      <c r="VLR47" s="7"/>
      <c r="VLS47" s="7"/>
      <c r="VLT47" s="7"/>
      <c r="VLU47" s="7"/>
      <c r="VLV47" s="7"/>
      <c r="VLW47" s="7"/>
      <c r="VLX47" s="7"/>
      <c r="VLY47" s="7"/>
      <c r="VLZ47" s="7"/>
      <c r="VMA47" s="7"/>
      <c r="VMB47" s="7"/>
      <c r="VMC47" s="7"/>
      <c r="VMD47" s="7"/>
      <c r="VME47" s="7"/>
      <c r="VMF47" s="7"/>
      <c r="VMG47" s="7"/>
      <c r="VMH47" s="7"/>
      <c r="VMI47" s="7"/>
      <c r="VMJ47" s="7"/>
      <c r="VMK47" s="7"/>
      <c r="VML47" s="7"/>
      <c r="VMM47" s="7"/>
      <c r="VMN47" s="7"/>
      <c r="VMO47" s="7"/>
      <c r="VMP47" s="7"/>
      <c r="VMQ47" s="7"/>
      <c r="VMR47" s="7"/>
      <c r="VMS47" s="7"/>
      <c r="VMT47" s="7"/>
      <c r="VMU47" s="7"/>
      <c r="VMV47" s="7"/>
      <c r="VMW47" s="7"/>
      <c r="VMX47" s="7"/>
      <c r="VMY47" s="7"/>
      <c r="VMZ47" s="7"/>
      <c r="VNA47" s="7"/>
      <c r="VNB47" s="7"/>
      <c r="VNC47" s="7"/>
      <c r="VND47" s="7"/>
      <c r="VNE47" s="7"/>
      <c r="VNF47" s="7"/>
      <c r="VNG47" s="7"/>
      <c r="VNH47" s="7"/>
      <c r="VNI47" s="7"/>
      <c r="VNJ47" s="7"/>
      <c r="VNK47" s="7"/>
      <c r="VNL47" s="7"/>
      <c r="VNM47" s="7"/>
      <c r="VNN47" s="7"/>
      <c r="VNO47" s="7"/>
      <c r="VNP47" s="7"/>
      <c r="VNQ47" s="7"/>
      <c r="VNR47" s="7"/>
      <c r="VNS47" s="7"/>
      <c r="VNT47" s="7"/>
      <c r="VNU47" s="7"/>
      <c r="VNV47" s="7"/>
      <c r="VNW47" s="7"/>
      <c r="VNX47" s="7"/>
      <c r="VNY47" s="7"/>
      <c r="VNZ47" s="7"/>
      <c r="VOA47" s="7"/>
      <c r="VOB47" s="7"/>
      <c r="VOC47" s="7"/>
      <c r="VOD47" s="7"/>
      <c r="VOE47" s="7"/>
      <c r="VOF47" s="7"/>
      <c r="VOG47" s="7"/>
      <c r="VOH47" s="7"/>
      <c r="VOI47" s="7"/>
      <c r="VOJ47" s="7"/>
      <c r="VOK47" s="7"/>
      <c r="VOL47" s="7"/>
      <c r="VOM47" s="7"/>
      <c r="VON47" s="7"/>
      <c r="VOO47" s="7"/>
      <c r="VOP47" s="7"/>
      <c r="VOQ47" s="7"/>
      <c r="VOR47" s="7"/>
      <c r="VOS47" s="7"/>
      <c r="VOT47" s="7"/>
      <c r="VOU47" s="7"/>
      <c r="VOV47" s="7"/>
      <c r="VOW47" s="7"/>
      <c r="VOX47" s="7"/>
      <c r="VOY47" s="7"/>
      <c r="VOZ47" s="7"/>
      <c r="VPA47" s="7"/>
      <c r="VPB47" s="7"/>
      <c r="VPC47" s="7"/>
      <c r="VPD47" s="7"/>
      <c r="VPE47" s="7"/>
      <c r="VPF47" s="7"/>
      <c r="VPG47" s="7"/>
      <c r="VPH47" s="7"/>
      <c r="VPI47" s="7"/>
      <c r="VPJ47" s="7"/>
      <c r="VPK47" s="7"/>
      <c r="VPL47" s="7"/>
      <c r="VPM47" s="7"/>
      <c r="VPN47" s="7"/>
      <c r="VPO47" s="7"/>
      <c r="VPP47" s="7"/>
      <c r="VPQ47" s="7"/>
      <c r="VPR47" s="7"/>
      <c r="VPS47" s="7"/>
      <c r="VPT47" s="7"/>
      <c r="VPU47" s="7"/>
      <c r="VPV47" s="7"/>
      <c r="VPW47" s="7"/>
      <c r="VPX47" s="7"/>
      <c r="VPY47" s="7"/>
      <c r="VPZ47" s="7"/>
      <c r="VQA47" s="7"/>
      <c r="VQB47" s="7"/>
      <c r="VQC47" s="7"/>
      <c r="VQD47" s="7"/>
      <c r="VQE47" s="7"/>
      <c r="VQF47" s="7"/>
      <c r="VQG47" s="7"/>
      <c r="VQH47" s="7"/>
      <c r="VQI47" s="7"/>
      <c r="VQJ47" s="7"/>
      <c r="VQK47" s="7"/>
      <c r="VQL47" s="7"/>
      <c r="VQM47" s="7"/>
      <c r="VQN47" s="7"/>
      <c r="VQO47" s="7"/>
      <c r="VQP47" s="7"/>
      <c r="VQQ47" s="7"/>
      <c r="VQR47" s="7"/>
      <c r="VQS47" s="7"/>
      <c r="VQT47" s="7"/>
      <c r="VQU47" s="7"/>
      <c r="VQV47" s="7"/>
      <c r="VQW47" s="7"/>
      <c r="VQX47" s="7"/>
      <c r="VQY47" s="7"/>
      <c r="VQZ47" s="7"/>
      <c r="VRA47" s="7"/>
      <c r="VRB47" s="7"/>
      <c r="VRC47" s="7"/>
      <c r="VRD47" s="7"/>
      <c r="VRE47" s="7"/>
      <c r="VRF47" s="7"/>
      <c r="VRG47" s="7"/>
      <c r="VRH47" s="7"/>
      <c r="VRI47" s="7"/>
      <c r="VRJ47" s="7"/>
      <c r="VRK47" s="7"/>
      <c r="VRL47" s="7"/>
      <c r="VRM47" s="7"/>
      <c r="VRN47" s="7"/>
      <c r="VRO47" s="7"/>
      <c r="VRP47" s="7"/>
      <c r="VRQ47" s="7"/>
      <c r="VRR47" s="7"/>
      <c r="VRS47" s="7"/>
      <c r="VRT47" s="7"/>
      <c r="VRU47" s="7"/>
      <c r="VRV47" s="7"/>
      <c r="VRW47" s="7"/>
      <c r="VRX47" s="7"/>
      <c r="VRY47" s="7"/>
      <c r="VRZ47" s="7"/>
      <c r="VSA47" s="7"/>
      <c r="VSB47" s="7"/>
      <c r="VSC47" s="7"/>
      <c r="VSD47" s="7"/>
      <c r="VSE47" s="7"/>
      <c r="VSF47" s="7"/>
      <c r="VSG47" s="7"/>
      <c r="VSH47" s="7"/>
      <c r="VSI47" s="7"/>
      <c r="VSJ47" s="7"/>
      <c r="VSK47" s="7"/>
      <c r="VSL47" s="7"/>
      <c r="VSM47" s="7"/>
      <c r="VSN47" s="7"/>
      <c r="VSP47" s="7"/>
      <c r="VSQ47" s="7"/>
      <c r="VSR47" s="7"/>
      <c r="VSS47" s="7"/>
      <c r="VST47" s="7"/>
      <c r="VSU47" s="7"/>
      <c r="VSV47" s="7"/>
      <c r="VSW47" s="7"/>
      <c r="VSX47" s="7"/>
      <c r="VSY47" s="7"/>
      <c r="VSZ47" s="7"/>
      <c r="VTA47" s="7"/>
      <c r="VTB47" s="7"/>
      <c r="VTC47" s="7"/>
      <c r="VTD47" s="7"/>
      <c r="VTE47" s="7"/>
      <c r="VTF47" s="7"/>
      <c r="VTG47" s="7"/>
      <c r="VTH47" s="7"/>
      <c r="VTI47" s="7"/>
      <c r="VTJ47" s="7"/>
      <c r="VTK47" s="7"/>
      <c r="VTL47" s="7"/>
      <c r="VTM47" s="7"/>
      <c r="VTN47" s="7"/>
      <c r="VTO47" s="7"/>
      <c r="VTP47" s="7"/>
      <c r="VTQ47" s="7"/>
      <c r="VTR47" s="7"/>
      <c r="VTS47" s="7"/>
      <c r="VTT47" s="7"/>
      <c r="VTU47" s="7"/>
      <c r="VTV47" s="7"/>
      <c r="VTW47" s="7"/>
      <c r="VTX47" s="7"/>
      <c r="VTY47" s="7"/>
      <c r="VTZ47" s="7"/>
      <c r="VUA47" s="7"/>
      <c r="VUB47" s="7"/>
      <c r="VUC47" s="7"/>
      <c r="VUD47" s="7"/>
      <c r="VUE47" s="7"/>
      <c r="VUF47" s="7"/>
      <c r="VUG47" s="7"/>
      <c r="VUH47" s="7"/>
      <c r="VUI47" s="7"/>
      <c r="VUJ47" s="7"/>
      <c r="VUK47" s="7"/>
      <c r="VUL47" s="7"/>
      <c r="VUM47" s="7"/>
      <c r="VUN47" s="7"/>
      <c r="VUO47" s="7"/>
      <c r="VUP47" s="7"/>
      <c r="VUQ47" s="7"/>
      <c r="VUR47" s="7"/>
      <c r="VUS47" s="7"/>
      <c r="VUT47" s="7"/>
      <c r="VUU47" s="7"/>
      <c r="VUV47" s="7"/>
      <c r="VUW47" s="7"/>
      <c r="VUX47" s="7"/>
      <c r="VUY47" s="7"/>
      <c r="VUZ47" s="7"/>
      <c r="VVA47" s="7"/>
      <c r="VVB47" s="7"/>
      <c r="VVC47" s="7"/>
      <c r="VVD47" s="7"/>
      <c r="VVE47" s="7"/>
      <c r="VVF47" s="7"/>
      <c r="VVG47" s="7"/>
      <c r="VVH47" s="7"/>
      <c r="VVI47" s="7"/>
      <c r="VVJ47" s="7"/>
      <c r="VVK47" s="7"/>
      <c r="VVL47" s="7"/>
      <c r="VVM47" s="7"/>
      <c r="VVN47" s="7"/>
      <c r="VVO47" s="7"/>
      <c r="VVP47" s="7"/>
      <c r="VVQ47" s="7"/>
      <c r="VVR47" s="7"/>
      <c r="VVS47" s="7"/>
      <c r="VVT47" s="7"/>
      <c r="VVU47" s="7"/>
      <c r="VVV47" s="7"/>
      <c r="VVW47" s="7"/>
      <c r="VVX47" s="7"/>
      <c r="VVY47" s="7"/>
      <c r="VVZ47" s="7"/>
      <c r="VWA47" s="7"/>
      <c r="VWB47" s="7"/>
      <c r="VWC47" s="7"/>
      <c r="VWD47" s="7"/>
      <c r="VWE47" s="7"/>
      <c r="VWF47" s="7"/>
      <c r="VWG47" s="7"/>
      <c r="VWH47" s="7"/>
      <c r="VWI47" s="7"/>
      <c r="VWJ47" s="7"/>
      <c r="VWK47" s="7"/>
      <c r="VWL47" s="7"/>
      <c r="VWM47" s="7"/>
      <c r="VWN47" s="7"/>
      <c r="VWO47" s="7"/>
      <c r="VWP47" s="7"/>
      <c r="VWQ47" s="7"/>
      <c r="VWR47" s="7"/>
      <c r="VWS47" s="7"/>
      <c r="VWT47" s="7"/>
      <c r="VWU47" s="7"/>
      <c r="VWV47" s="7"/>
      <c r="VWW47" s="7"/>
      <c r="VWX47" s="7"/>
      <c r="VWY47" s="7"/>
      <c r="VWZ47" s="7"/>
      <c r="VXA47" s="7"/>
      <c r="VXB47" s="7"/>
      <c r="VXC47" s="7"/>
      <c r="VXD47" s="7"/>
      <c r="VXE47" s="7"/>
      <c r="VXF47" s="7"/>
      <c r="VXG47" s="7"/>
      <c r="VXH47" s="7"/>
      <c r="VXI47" s="7"/>
      <c r="VXJ47" s="7"/>
      <c r="VXK47" s="7"/>
      <c r="VXL47" s="7"/>
      <c r="VXM47" s="7"/>
      <c r="VXN47" s="7"/>
      <c r="VXO47" s="7"/>
      <c r="VXP47" s="7"/>
      <c r="VXQ47" s="7"/>
      <c r="VXR47" s="7"/>
      <c r="VXS47" s="7"/>
      <c r="VXT47" s="7"/>
      <c r="VXU47" s="7"/>
      <c r="VXV47" s="7"/>
      <c r="VXW47" s="7"/>
      <c r="VXX47" s="7"/>
      <c r="VXY47" s="7"/>
      <c r="VXZ47" s="7"/>
      <c r="VYA47" s="7"/>
      <c r="VYB47" s="7"/>
      <c r="VYC47" s="7"/>
      <c r="VYD47" s="7"/>
      <c r="VYE47" s="7"/>
      <c r="VYF47" s="7"/>
      <c r="VYG47" s="7"/>
      <c r="VYH47" s="7"/>
      <c r="VYI47" s="7"/>
      <c r="VYJ47" s="7"/>
      <c r="VYK47" s="7"/>
      <c r="VYL47" s="7"/>
      <c r="VYM47" s="7"/>
      <c r="VYN47" s="7"/>
      <c r="VYO47" s="7"/>
      <c r="VYP47" s="7"/>
      <c r="VYQ47" s="7"/>
      <c r="VYR47" s="7"/>
      <c r="VYS47" s="7"/>
      <c r="VYT47" s="7"/>
      <c r="VYU47" s="7"/>
      <c r="VYV47" s="7"/>
      <c r="VYW47" s="7"/>
      <c r="VYX47" s="7"/>
      <c r="VYY47" s="7"/>
      <c r="VYZ47" s="7"/>
      <c r="VZA47" s="7"/>
      <c r="VZB47" s="7"/>
      <c r="VZC47" s="7"/>
      <c r="VZD47" s="7"/>
      <c r="VZE47" s="7"/>
      <c r="VZF47" s="7"/>
      <c r="VZG47" s="7"/>
      <c r="VZH47" s="7"/>
      <c r="VZI47" s="7"/>
      <c r="VZJ47" s="7"/>
      <c r="VZK47" s="7"/>
      <c r="VZL47" s="7"/>
      <c r="VZM47" s="7"/>
      <c r="VZN47" s="7"/>
      <c r="VZO47" s="7"/>
      <c r="VZP47" s="7"/>
      <c r="VZQ47" s="7"/>
      <c r="VZR47" s="7"/>
      <c r="VZS47" s="7"/>
      <c r="VZT47" s="7"/>
      <c r="VZU47" s="7"/>
      <c r="VZV47" s="7"/>
      <c r="VZW47" s="7"/>
      <c r="VZX47" s="7"/>
      <c r="VZY47" s="7"/>
      <c r="VZZ47" s="7"/>
      <c r="WAA47" s="7"/>
      <c r="WAB47" s="7"/>
      <c r="WAC47" s="7"/>
      <c r="WAD47" s="7"/>
      <c r="WAE47" s="7"/>
      <c r="WAF47" s="7"/>
      <c r="WAG47" s="7"/>
      <c r="WAH47" s="7"/>
      <c r="WAI47" s="7"/>
      <c r="WAJ47" s="7"/>
      <c r="WAK47" s="7"/>
      <c r="WAL47" s="7"/>
      <c r="WAM47" s="7"/>
      <c r="WAN47" s="7"/>
      <c r="WAO47" s="7"/>
      <c r="WAP47" s="7"/>
      <c r="WAQ47" s="7"/>
      <c r="WAR47" s="7"/>
      <c r="WAS47" s="7"/>
      <c r="WAT47" s="7"/>
      <c r="WAU47" s="7"/>
      <c r="WAV47" s="7"/>
      <c r="WAW47" s="7"/>
      <c r="WAX47" s="7"/>
      <c r="WAY47" s="7"/>
      <c r="WAZ47" s="7"/>
      <c r="WBA47" s="7"/>
      <c r="WBB47" s="7"/>
      <c r="WBC47" s="7"/>
      <c r="WBD47" s="7"/>
      <c r="WBE47" s="7"/>
      <c r="WBF47" s="7"/>
      <c r="WBG47" s="7"/>
      <c r="WBH47" s="7"/>
      <c r="WBI47" s="7"/>
      <c r="WBJ47" s="7"/>
      <c r="WBK47" s="7"/>
      <c r="WBL47" s="7"/>
      <c r="WBM47" s="7"/>
      <c r="WBN47" s="7"/>
      <c r="WBO47" s="7"/>
      <c r="WBP47" s="7"/>
      <c r="WBQ47" s="7"/>
      <c r="WBR47" s="7"/>
      <c r="WBS47" s="7"/>
      <c r="WBT47" s="7"/>
      <c r="WBU47" s="7"/>
      <c r="WBV47" s="7"/>
      <c r="WBW47" s="7"/>
      <c r="WBX47" s="7"/>
      <c r="WBY47" s="7"/>
      <c r="WBZ47" s="7"/>
      <c r="WCA47" s="7"/>
      <c r="WCB47" s="7"/>
      <c r="WCC47" s="7"/>
      <c r="WCD47" s="7"/>
      <c r="WCE47" s="7"/>
      <c r="WCF47" s="7"/>
      <c r="WCG47" s="7"/>
      <c r="WCH47" s="7"/>
      <c r="WCI47" s="7"/>
      <c r="WCJ47" s="7"/>
      <c r="WCL47" s="7"/>
      <c r="WCM47" s="7"/>
      <c r="WCN47" s="7"/>
      <c r="WCO47" s="7"/>
      <c r="WCP47" s="7"/>
      <c r="WCQ47" s="7"/>
      <c r="WCR47" s="7"/>
      <c r="WCS47" s="7"/>
      <c r="WCT47" s="7"/>
      <c r="WCU47" s="7"/>
      <c r="WCV47" s="7"/>
      <c r="WCW47" s="7"/>
      <c r="WCX47" s="7"/>
      <c r="WCY47" s="7"/>
      <c r="WCZ47" s="7"/>
      <c r="WDA47" s="7"/>
      <c r="WDB47" s="7"/>
      <c r="WDC47" s="7"/>
      <c r="WDD47" s="7"/>
      <c r="WDE47" s="7"/>
      <c r="WDF47" s="7"/>
      <c r="WDG47" s="7"/>
      <c r="WDH47" s="7"/>
      <c r="WDI47" s="7"/>
      <c r="WDJ47" s="7"/>
      <c r="WDK47" s="7"/>
      <c r="WDL47" s="7"/>
      <c r="WDM47" s="7"/>
      <c r="WDN47" s="7"/>
      <c r="WDO47" s="7"/>
      <c r="WDP47" s="7"/>
      <c r="WDQ47" s="7"/>
      <c r="WDR47" s="7"/>
      <c r="WDS47" s="7"/>
      <c r="WDT47" s="7"/>
      <c r="WDU47" s="7"/>
      <c r="WDV47" s="7"/>
      <c r="WDW47" s="7"/>
      <c r="WDX47" s="7"/>
      <c r="WDY47" s="7"/>
      <c r="WDZ47" s="7"/>
      <c r="WEA47" s="7"/>
      <c r="WEB47" s="7"/>
      <c r="WEC47" s="7"/>
      <c r="WED47" s="7"/>
      <c r="WEE47" s="7"/>
      <c r="WEF47" s="7"/>
      <c r="WEG47" s="7"/>
      <c r="WEH47" s="7"/>
      <c r="WEI47" s="7"/>
      <c r="WEJ47" s="7"/>
      <c r="WEK47" s="7"/>
      <c r="WEL47" s="7"/>
      <c r="WEM47" s="7"/>
      <c r="WEN47" s="7"/>
      <c r="WEO47" s="7"/>
      <c r="WEP47" s="7"/>
      <c r="WEQ47" s="7"/>
      <c r="WER47" s="7"/>
      <c r="WES47" s="7"/>
      <c r="WET47" s="7"/>
      <c r="WEU47" s="7"/>
      <c r="WEV47" s="7"/>
      <c r="WEW47" s="7"/>
      <c r="WEX47" s="7"/>
      <c r="WEY47" s="7"/>
      <c r="WEZ47" s="7"/>
      <c r="WFA47" s="7"/>
      <c r="WFB47" s="7"/>
      <c r="WFC47" s="7"/>
      <c r="WFD47" s="7"/>
      <c r="WFE47" s="7"/>
      <c r="WFF47" s="7"/>
      <c r="WFG47" s="7"/>
      <c r="WFH47" s="7"/>
      <c r="WFI47" s="7"/>
      <c r="WFJ47" s="7"/>
      <c r="WFK47" s="7"/>
      <c r="WFL47" s="7"/>
      <c r="WFM47" s="7"/>
      <c r="WFN47" s="7"/>
      <c r="WFO47" s="7"/>
      <c r="WFP47" s="7"/>
      <c r="WFQ47" s="7"/>
      <c r="WFR47" s="7"/>
      <c r="WFS47" s="7"/>
      <c r="WFT47" s="7"/>
      <c r="WFU47" s="7"/>
      <c r="WFV47" s="7"/>
      <c r="WFW47" s="7"/>
      <c r="WFX47" s="7"/>
      <c r="WFY47" s="7"/>
      <c r="WFZ47" s="7"/>
      <c r="WGA47" s="7"/>
      <c r="WGB47" s="7"/>
      <c r="WGC47" s="7"/>
      <c r="WGD47" s="7"/>
      <c r="WGE47" s="7"/>
      <c r="WGF47" s="7"/>
      <c r="WGG47" s="7"/>
      <c r="WGH47" s="7"/>
      <c r="WGI47" s="7"/>
      <c r="WGJ47" s="7"/>
      <c r="WGK47" s="7"/>
      <c r="WGL47" s="7"/>
      <c r="WGM47" s="7"/>
      <c r="WGN47" s="7"/>
      <c r="WGO47" s="7"/>
      <c r="WGP47" s="7"/>
      <c r="WGQ47" s="7"/>
      <c r="WGR47" s="7"/>
      <c r="WGS47" s="7"/>
      <c r="WGT47" s="7"/>
      <c r="WGU47" s="7"/>
      <c r="WGV47" s="7"/>
      <c r="WGW47" s="7"/>
      <c r="WGX47" s="7"/>
      <c r="WGY47" s="7"/>
      <c r="WGZ47" s="7"/>
      <c r="WHA47" s="7"/>
      <c r="WHB47" s="7"/>
      <c r="WHC47" s="7"/>
      <c r="WHD47" s="7"/>
      <c r="WHE47" s="7"/>
      <c r="WHF47" s="7"/>
      <c r="WHG47" s="7"/>
      <c r="WHH47" s="7"/>
      <c r="WHI47" s="7"/>
      <c r="WHJ47" s="7"/>
      <c r="WHK47" s="7"/>
      <c r="WHL47" s="7"/>
      <c r="WHM47" s="7"/>
      <c r="WHN47" s="7"/>
      <c r="WHO47" s="7"/>
      <c r="WHP47" s="7"/>
      <c r="WHQ47" s="7"/>
      <c r="WHR47" s="7"/>
      <c r="WHS47" s="7"/>
      <c r="WHT47" s="7"/>
      <c r="WHU47" s="7"/>
      <c r="WHV47" s="7"/>
      <c r="WHW47" s="7"/>
      <c r="WHX47" s="7"/>
      <c r="WHY47" s="7"/>
      <c r="WHZ47" s="7"/>
      <c r="WIA47" s="7"/>
      <c r="WIB47" s="7"/>
      <c r="WIC47" s="7"/>
      <c r="WID47" s="7"/>
      <c r="WIE47" s="7"/>
      <c r="WIF47" s="7"/>
      <c r="WIG47" s="7"/>
      <c r="WIH47" s="7"/>
      <c r="WII47" s="7"/>
      <c r="WIJ47" s="7"/>
      <c r="WIK47" s="7"/>
      <c r="WIL47" s="7"/>
      <c r="WIM47" s="7"/>
      <c r="WIN47" s="7"/>
      <c r="WIO47" s="7"/>
      <c r="WIP47" s="7"/>
      <c r="WIQ47" s="7"/>
      <c r="WIR47" s="7"/>
      <c r="WIS47" s="7"/>
      <c r="WIT47" s="7"/>
      <c r="WIU47" s="7"/>
      <c r="WIV47" s="7"/>
      <c r="WIW47" s="7"/>
      <c r="WIX47" s="7"/>
      <c r="WIY47" s="7"/>
      <c r="WIZ47" s="7"/>
      <c r="WJA47" s="7"/>
      <c r="WJB47" s="7"/>
      <c r="WJC47" s="7"/>
      <c r="WJD47" s="7"/>
      <c r="WJE47" s="7"/>
      <c r="WJF47" s="7"/>
      <c r="WJG47" s="7"/>
      <c r="WJH47" s="7"/>
      <c r="WJI47" s="7"/>
      <c r="WJJ47" s="7"/>
      <c r="WJK47" s="7"/>
      <c r="WJL47" s="7"/>
      <c r="WJM47" s="7"/>
      <c r="WJN47" s="7"/>
      <c r="WJO47" s="7"/>
      <c r="WJP47" s="7"/>
      <c r="WJQ47" s="7"/>
      <c r="WJR47" s="7"/>
      <c r="WJS47" s="7"/>
      <c r="WJT47" s="7"/>
      <c r="WJU47" s="7"/>
      <c r="WJV47" s="7"/>
      <c r="WJW47" s="7"/>
      <c r="WJX47" s="7"/>
      <c r="WJY47" s="7"/>
      <c r="WJZ47" s="7"/>
      <c r="WKA47" s="7"/>
      <c r="WKB47" s="7"/>
      <c r="WKC47" s="7"/>
      <c r="WKD47" s="7"/>
      <c r="WKE47" s="7"/>
      <c r="WKF47" s="7"/>
      <c r="WKG47" s="7"/>
      <c r="WKH47" s="7"/>
      <c r="WKI47" s="7"/>
      <c r="WKJ47" s="7"/>
      <c r="WKK47" s="7"/>
      <c r="WKL47" s="7"/>
      <c r="WKM47" s="7"/>
      <c r="WKN47" s="7"/>
      <c r="WKO47" s="7"/>
      <c r="WKP47" s="7"/>
      <c r="WKQ47" s="7"/>
      <c r="WKR47" s="7"/>
      <c r="WKS47" s="7"/>
      <c r="WKT47" s="7"/>
      <c r="WKU47" s="7"/>
      <c r="WKV47" s="7"/>
      <c r="WKW47" s="7"/>
      <c r="WKX47" s="7"/>
      <c r="WKY47" s="7"/>
      <c r="WKZ47" s="7"/>
      <c r="WLA47" s="7"/>
      <c r="WLB47" s="7"/>
      <c r="WLC47" s="7"/>
      <c r="WLD47" s="7"/>
      <c r="WLE47" s="7"/>
      <c r="WLF47" s="7"/>
      <c r="WLG47" s="7"/>
      <c r="WLH47" s="7"/>
      <c r="WLI47" s="7"/>
      <c r="WLJ47" s="7"/>
      <c r="WLK47" s="7"/>
      <c r="WLL47" s="7"/>
      <c r="WLM47" s="7"/>
      <c r="WLN47" s="7"/>
      <c r="WLO47" s="7"/>
      <c r="WLP47" s="7"/>
      <c r="WLQ47" s="7"/>
      <c r="WLR47" s="7"/>
      <c r="WLS47" s="7"/>
      <c r="WLT47" s="7"/>
      <c r="WLU47" s="7"/>
      <c r="WLV47" s="7"/>
      <c r="WLW47" s="7"/>
      <c r="WLX47" s="7"/>
      <c r="WLY47" s="7"/>
      <c r="WLZ47" s="7"/>
      <c r="WMA47" s="7"/>
      <c r="WMB47" s="7"/>
      <c r="WMC47" s="7"/>
      <c r="WMD47" s="7"/>
      <c r="WME47" s="7"/>
      <c r="WMF47" s="7"/>
      <c r="WMH47" s="7"/>
      <c r="WMI47" s="7"/>
      <c r="WMJ47" s="7"/>
      <c r="WMK47" s="7"/>
      <c r="WML47" s="7"/>
      <c r="WMM47" s="7"/>
      <c r="WMN47" s="7"/>
      <c r="WMO47" s="7"/>
      <c r="WMP47" s="7"/>
      <c r="WMQ47" s="7"/>
      <c r="WMR47" s="7"/>
      <c r="WMS47" s="7"/>
      <c r="WMT47" s="7"/>
      <c r="WMU47" s="7"/>
      <c r="WMV47" s="7"/>
      <c r="WMW47" s="7"/>
      <c r="WMX47" s="7"/>
      <c r="WMY47" s="7"/>
      <c r="WMZ47" s="7"/>
      <c r="WNA47" s="7"/>
      <c r="WNB47" s="7"/>
      <c r="WNC47" s="7"/>
      <c r="WND47" s="7"/>
      <c r="WNE47" s="7"/>
      <c r="WNF47" s="7"/>
      <c r="WNG47" s="7"/>
      <c r="WNH47" s="7"/>
      <c r="WNI47" s="7"/>
      <c r="WNJ47" s="7"/>
      <c r="WNK47" s="7"/>
      <c r="WNL47" s="7"/>
      <c r="WNM47" s="7"/>
      <c r="WNN47" s="7"/>
      <c r="WNO47" s="7"/>
      <c r="WNP47" s="7"/>
      <c r="WNQ47" s="7"/>
      <c r="WNR47" s="7"/>
      <c r="WNS47" s="7"/>
      <c r="WNT47" s="7"/>
      <c r="WNU47" s="7"/>
      <c r="WNV47" s="7"/>
      <c r="WNW47" s="7"/>
      <c r="WNX47" s="7"/>
      <c r="WNY47" s="7"/>
      <c r="WNZ47" s="7"/>
      <c r="WOA47" s="7"/>
      <c r="WOB47" s="7"/>
      <c r="WOC47" s="7"/>
      <c r="WOD47" s="7"/>
      <c r="WOE47" s="7"/>
      <c r="WOF47" s="7"/>
      <c r="WOG47" s="7"/>
      <c r="WOH47" s="7"/>
      <c r="WOI47" s="7"/>
      <c r="WOJ47" s="7"/>
      <c r="WOK47" s="7"/>
      <c r="WOL47" s="7"/>
      <c r="WOM47" s="7"/>
      <c r="WON47" s="7"/>
      <c r="WOO47" s="7"/>
      <c r="WOP47" s="7"/>
      <c r="WOQ47" s="7"/>
      <c r="WOR47" s="7"/>
      <c r="WOS47" s="7"/>
      <c r="WOT47" s="7"/>
      <c r="WOU47" s="7"/>
      <c r="WOV47" s="7"/>
      <c r="WOW47" s="7"/>
      <c r="WOX47" s="7"/>
      <c r="WOY47" s="7"/>
      <c r="WOZ47" s="7"/>
      <c r="WPA47" s="7"/>
      <c r="WPB47" s="7"/>
      <c r="WPC47" s="7"/>
      <c r="WPD47" s="7"/>
      <c r="WPE47" s="7"/>
      <c r="WPF47" s="7"/>
      <c r="WPG47" s="7"/>
      <c r="WPH47" s="7"/>
      <c r="WPI47" s="7"/>
      <c r="WPJ47" s="7"/>
      <c r="WPK47" s="7"/>
      <c r="WPL47" s="7"/>
      <c r="WPM47" s="7"/>
      <c r="WPN47" s="7"/>
      <c r="WPO47" s="7"/>
      <c r="WPP47" s="7"/>
      <c r="WPQ47" s="7"/>
      <c r="WPR47" s="7"/>
      <c r="WPS47" s="7"/>
      <c r="WPT47" s="7"/>
      <c r="WPU47" s="7"/>
      <c r="WPV47" s="7"/>
      <c r="WPW47" s="7"/>
      <c r="WPX47" s="7"/>
      <c r="WPY47" s="7"/>
      <c r="WPZ47" s="7"/>
      <c r="WQA47" s="7"/>
      <c r="WQB47" s="7"/>
      <c r="WQC47" s="7"/>
      <c r="WQD47" s="7"/>
      <c r="WQE47" s="7"/>
      <c r="WQF47" s="7"/>
      <c r="WQG47" s="7"/>
      <c r="WQH47" s="7"/>
      <c r="WQI47" s="7"/>
      <c r="WQJ47" s="7"/>
      <c r="WQK47" s="7"/>
      <c r="WQL47" s="7"/>
      <c r="WQM47" s="7"/>
      <c r="WQN47" s="7"/>
      <c r="WQO47" s="7"/>
      <c r="WQP47" s="7"/>
      <c r="WQQ47" s="7"/>
      <c r="WQR47" s="7"/>
      <c r="WQS47" s="7"/>
      <c r="WQT47" s="7"/>
      <c r="WQU47" s="7"/>
      <c r="WQV47" s="7"/>
      <c r="WQW47" s="7"/>
      <c r="WQX47" s="7"/>
      <c r="WQY47" s="7"/>
      <c r="WQZ47" s="7"/>
      <c r="WRA47" s="7"/>
      <c r="WRB47" s="7"/>
      <c r="WRC47" s="7"/>
      <c r="WRD47" s="7"/>
      <c r="WRE47" s="7"/>
      <c r="WRF47" s="7"/>
      <c r="WRG47" s="7"/>
      <c r="WRH47" s="7"/>
      <c r="WRI47" s="7"/>
      <c r="WRJ47" s="7"/>
      <c r="WRK47" s="7"/>
      <c r="WRL47" s="7"/>
      <c r="WRM47" s="7"/>
      <c r="WRN47" s="7"/>
      <c r="WRO47" s="7"/>
      <c r="WRP47" s="7"/>
      <c r="WRQ47" s="7"/>
      <c r="WRR47" s="7"/>
      <c r="WRS47" s="7"/>
      <c r="WRT47" s="7"/>
      <c r="WRU47" s="7"/>
      <c r="WRV47" s="7"/>
      <c r="WRW47" s="7"/>
      <c r="WRX47" s="7"/>
      <c r="WRY47" s="7"/>
      <c r="WRZ47" s="7"/>
      <c r="WSA47" s="7"/>
      <c r="WSB47" s="7"/>
      <c r="WSC47" s="7"/>
      <c r="WSD47" s="7"/>
      <c r="WSE47" s="7"/>
      <c r="WSF47" s="7"/>
      <c r="WSG47" s="7"/>
      <c r="WSH47" s="7"/>
      <c r="WSI47" s="7"/>
      <c r="WSJ47" s="7"/>
      <c r="WSK47" s="7"/>
      <c r="WSL47" s="7"/>
      <c r="WSM47" s="7"/>
      <c r="WSN47" s="7"/>
      <c r="WSO47" s="7"/>
      <c r="WSP47" s="7"/>
      <c r="WSQ47" s="7"/>
      <c r="WSR47" s="7"/>
      <c r="WSS47" s="7"/>
      <c r="WST47" s="7"/>
      <c r="WSU47" s="7"/>
      <c r="WSV47" s="7"/>
      <c r="WSW47" s="7"/>
      <c r="WSX47" s="7"/>
      <c r="WSY47" s="7"/>
      <c r="WSZ47" s="7"/>
      <c r="WTA47" s="7"/>
      <c r="WTB47" s="7"/>
      <c r="WTC47" s="7"/>
      <c r="WTD47" s="7"/>
      <c r="WTE47" s="7"/>
      <c r="WTF47" s="7"/>
      <c r="WTG47" s="7"/>
      <c r="WTH47" s="7"/>
      <c r="WTI47" s="7"/>
      <c r="WTJ47" s="7"/>
      <c r="WTK47" s="7"/>
      <c r="WTL47" s="7"/>
      <c r="WTM47" s="7"/>
      <c r="WTN47" s="7"/>
      <c r="WTO47" s="7"/>
      <c r="WTP47" s="7"/>
      <c r="WTQ47" s="7"/>
      <c r="WTR47" s="7"/>
      <c r="WTS47" s="7"/>
      <c r="WTT47" s="7"/>
      <c r="WTU47" s="7"/>
      <c r="WTV47" s="7"/>
      <c r="WTW47" s="7"/>
      <c r="WTX47" s="7"/>
      <c r="WTY47" s="7"/>
      <c r="WTZ47" s="7"/>
      <c r="WUA47" s="7"/>
      <c r="WUB47" s="7"/>
      <c r="WUC47" s="7"/>
      <c r="WUD47" s="7"/>
      <c r="WUE47" s="7"/>
      <c r="WUF47" s="7"/>
      <c r="WUG47" s="7"/>
      <c r="WUH47" s="7"/>
      <c r="WUI47" s="7"/>
      <c r="WUJ47" s="7"/>
      <c r="WUK47" s="7"/>
      <c r="WUL47" s="7"/>
      <c r="WUM47" s="7"/>
      <c r="WUN47" s="7"/>
      <c r="WUO47" s="7"/>
      <c r="WUP47" s="7"/>
      <c r="WUQ47" s="7"/>
      <c r="WUR47" s="7"/>
      <c r="WUS47" s="7"/>
      <c r="WUT47" s="7"/>
      <c r="WUU47" s="7"/>
      <c r="WUV47" s="7"/>
      <c r="WUW47" s="7"/>
      <c r="WUX47" s="7"/>
      <c r="WUY47" s="7"/>
      <c r="WUZ47" s="7"/>
      <c r="WVA47" s="7"/>
      <c r="WVB47" s="7"/>
      <c r="WVC47" s="7"/>
      <c r="WVD47" s="7"/>
      <c r="WVE47" s="7"/>
      <c r="WVF47" s="7"/>
      <c r="WVG47" s="7"/>
      <c r="WVH47" s="7"/>
      <c r="WVI47" s="7"/>
      <c r="WVJ47" s="7"/>
      <c r="WVK47" s="7"/>
      <c r="WVL47" s="7"/>
      <c r="WVM47" s="7"/>
      <c r="WVN47" s="7"/>
      <c r="WVO47" s="7"/>
      <c r="WVP47" s="7"/>
      <c r="WVQ47" s="7"/>
      <c r="WVR47" s="7"/>
      <c r="WVS47" s="7"/>
      <c r="WVT47" s="7"/>
      <c r="WVU47" s="7"/>
      <c r="WVV47" s="7"/>
      <c r="WVW47" s="7"/>
      <c r="WVX47" s="7"/>
      <c r="WVY47" s="7"/>
      <c r="WVZ47" s="7"/>
      <c r="WWA47" s="7"/>
      <c r="WWB47" s="7"/>
      <c r="WWD47" s="7"/>
      <c r="WWE47" s="7"/>
      <c r="WWF47" s="7"/>
      <c r="WWG47" s="7"/>
      <c r="WWH47" s="7"/>
      <c r="WWI47" s="7"/>
      <c r="WWJ47" s="7"/>
      <c r="WWK47" s="7"/>
      <c r="WWL47" s="7"/>
      <c r="WWM47" s="7"/>
      <c r="WWN47" s="7"/>
      <c r="WWO47" s="7"/>
      <c r="WWP47" s="7"/>
      <c r="WWQ47" s="7"/>
      <c r="WWR47" s="7"/>
      <c r="WWS47" s="7"/>
      <c r="WWT47" s="7"/>
      <c r="WWU47" s="7"/>
      <c r="WWV47" s="7"/>
      <c r="WWW47" s="7"/>
      <c r="WWX47" s="7"/>
      <c r="WWY47" s="7"/>
      <c r="WWZ47" s="7"/>
      <c r="WXA47" s="7"/>
      <c r="WXB47" s="7"/>
      <c r="WXC47" s="7"/>
      <c r="WXD47" s="7"/>
      <c r="WXE47" s="7"/>
      <c r="WXF47" s="7"/>
      <c r="WXG47" s="7"/>
      <c r="WXH47" s="7"/>
      <c r="WXI47" s="7"/>
      <c r="WXJ47" s="7"/>
      <c r="WXK47" s="7"/>
      <c r="WXL47" s="7"/>
      <c r="WXM47" s="7"/>
      <c r="WXN47" s="7"/>
      <c r="WXO47" s="7"/>
      <c r="WXP47" s="7"/>
      <c r="WXQ47" s="7"/>
      <c r="WXR47" s="7"/>
      <c r="WXS47" s="7"/>
      <c r="WXT47" s="7"/>
      <c r="WXU47" s="7"/>
      <c r="WXV47" s="7"/>
      <c r="WXW47" s="7"/>
      <c r="WXX47" s="7"/>
      <c r="WXY47" s="7"/>
      <c r="WXZ47" s="7"/>
      <c r="WYA47" s="7"/>
      <c r="WYB47" s="7"/>
      <c r="WYC47" s="7"/>
      <c r="WYD47" s="7"/>
      <c r="WYE47" s="7"/>
      <c r="WYF47" s="7"/>
      <c r="WYG47" s="7"/>
      <c r="WYH47" s="7"/>
      <c r="WYI47" s="7"/>
      <c r="WYJ47" s="7"/>
      <c r="WYK47" s="7"/>
      <c r="WYL47" s="7"/>
      <c r="WYM47" s="7"/>
      <c r="WYN47" s="7"/>
      <c r="WYO47" s="7"/>
      <c r="WYP47" s="7"/>
      <c r="WYQ47" s="7"/>
      <c r="WYR47" s="7"/>
      <c r="WYS47" s="7"/>
      <c r="WYT47" s="7"/>
      <c r="WYU47" s="7"/>
      <c r="WYV47" s="7"/>
      <c r="WYW47" s="7"/>
      <c r="WYX47" s="7"/>
      <c r="WYY47" s="7"/>
      <c r="WYZ47" s="7"/>
      <c r="WZA47" s="7"/>
      <c r="WZB47" s="7"/>
      <c r="WZC47" s="7"/>
      <c r="WZD47" s="7"/>
      <c r="WZE47" s="7"/>
      <c r="WZF47" s="7"/>
      <c r="WZG47" s="7"/>
      <c r="WZH47" s="7"/>
      <c r="WZI47" s="7"/>
      <c r="WZJ47" s="7"/>
      <c r="WZK47" s="7"/>
      <c r="WZL47" s="7"/>
      <c r="WZM47" s="7"/>
      <c r="WZN47" s="7"/>
      <c r="WZO47" s="7"/>
      <c r="WZP47" s="7"/>
      <c r="WZQ47" s="7"/>
      <c r="WZR47" s="7"/>
      <c r="WZS47" s="7"/>
      <c r="WZT47" s="7"/>
      <c r="WZU47" s="7"/>
      <c r="WZV47" s="7"/>
      <c r="WZW47" s="7"/>
      <c r="WZX47" s="7"/>
      <c r="WZY47" s="7"/>
      <c r="WZZ47" s="7"/>
      <c r="XAA47" s="7"/>
      <c r="XAB47" s="7"/>
      <c r="XAC47" s="7"/>
      <c r="XAD47" s="7"/>
      <c r="XAE47" s="7"/>
      <c r="XAF47" s="7"/>
      <c r="XAG47" s="7"/>
      <c r="XAH47" s="7"/>
      <c r="XAI47" s="7"/>
      <c r="XAJ47" s="7"/>
      <c r="XAK47" s="7"/>
      <c r="XAL47" s="7"/>
      <c r="XAM47" s="7"/>
      <c r="XAN47" s="7"/>
      <c r="XAO47" s="7"/>
      <c r="XAP47" s="7"/>
      <c r="XAQ47" s="7"/>
      <c r="XAR47" s="7"/>
      <c r="XAS47" s="7"/>
      <c r="XAT47" s="7"/>
      <c r="XAU47" s="7"/>
      <c r="XAV47" s="7"/>
      <c r="XAW47" s="7"/>
      <c r="XAX47" s="7"/>
      <c r="XAY47" s="7"/>
      <c r="XAZ47" s="7"/>
      <c r="XBA47" s="7"/>
      <c r="XBB47" s="7"/>
      <c r="XBC47" s="7"/>
      <c r="XBD47" s="7"/>
      <c r="XBE47" s="7"/>
      <c r="XBF47" s="7"/>
      <c r="XBG47" s="7"/>
      <c r="XBH47" s="7"/>
      <c r="XBI47" s="7"/>
      <c r="XBJ47" s="7"/>
      <c r="XBK47" s="7"/>
      <c r="XBL47" s="7"/>
      <c r="XBM47" s="7"/>
      <c r="XBN47" s="7"/>
      <c r="XBO47" s="7"/>
      <c r="XBP47" s="7"/>
      <c r="XBQ47" s="7"/>
      <c r="XBR47" s="7"/>
      <c r="XBS47" s="7"/>
      <c r="XBT47" s="7"/>
      <c r="XBU47" s="7"/>
      <c r="XBV47" s="7"/>
      <c r="XBW47" s="7"/>
      <c r="XBX47" s="7"/>
      <c r="XBY47" s="7"/>
      <c r="XBZ47" s="7"/>
      <c r="XCA47" s="7"/>
      <c r="XCB47" s="7"/>
      <c r="XCC47" s="7"/>
      <c r="XCD47" s="7"/>
      <c r="XCE47" s="7"/>
      <c r="XCF47" s="7"/>
      <c r="XCG47" s="7"/>
      <c r="XCH47" s="7"/>
      <c r="XCI47" s="7"/>
      <c r="XCJ47" s="7"/>
      <c r="XCK47" s="7"/>
      <c r="XCL47" s="7"/>
      <c r="XCM47" s="7"/>
      <c r="XCN47" s="7"/>
      <c r="XCO47" s="7"/>
      <c r="XCP47" s="7"/>
      <c r="XCQ47" s="7"/>
      <c r="XCR47" s="7"/>
      <c r="XCS47" s="7"/>
      <c r="XCT47" s="7"/>
      <c r="XCU47" s="7"/>
      <c r="XCV47" s="7"/>
      <c r="XCW47" s="7"/>
      <c r="XCX47" s="7"/>
      <c r="XCY47" s="7"/>
      <c r="XCZ47" s="7"/>
      <c r="XDA47" s="7"/>
      <c r="XDB47" s="7"/>
      <c r="XDC47" s="7"/>
      <c r="XDD47" s="7"/>
      <c r="XDE47" s="7"/>
      <c r="XDF47" s="7"/>
      <c r="XDG47" s="7"/>
      <c r="XDH47" s="7"/>
      <c r="XDI47" s="7"/>
      <c r="XDJ47" s="7"/>
      <c r="XDK47" s="7"/>
      <c r="XDL47" s="7"/>
      <c r="XDM47" s="7"/>
      <c r="XDN47" s="7"/>
      <c r="XDO47" s="7"/>
      <c r="XDP47" s="7"/>
      <c r="XDQ47" s="7"/>
      <c r="XDR47" s="7"/>
      <c r="XDS47" s="7"/>
      <c r="XDT47" s="7"/>
      <c r="XDU47" s="7"/>
      <c r="XDV47" s="7"/>
      <c r="XDW47" s="7"/>
      <c r="XDX47" s="7"/>
      <c r="XDY47" s="7"/>
      <c r="XDZ47" s="7"/>
      <c r="XEA47" s="7"/>
      <c r="XEB47" s="7"/>
      <c r="XEC47" s="7"/>
      <c r="XED47" s="7"/>
      <c r="XEE47" s="7"/>
      <c r="XEF47" s="7"/>
      <c r="XEG47" s="7"/>
      <c r="XEH47" s="7"/>
      <c r="XEI47" s="7"/>
      <c r="XEJ47" s="7"/>
      <c r="XEK47" s="7"/>
      <c r="XEL47" s="7"/>
      <c r="XEM47" s="7"/>
      <c r="XEN47" s="7"/>
      <c r="XEO47" s="7"/>
      <c r="XEP47" s="7"/>
      <c r="XEQ47" s="7"/>
      <c r="XER47" s="7"/>
      <c r="XES47" s="7"/>
      <c r="XET47" s="7"/>
      <c r="XEU47" s="7"/>
      <c r="XEV47" s="7"/>
      <c r="XEW47" s="7"/>
      <c r="XEX47" s="7"/>
    </row>
    <row r="48" spans="1:16378" x14ac:dyDescent="0.25">
      <c r="A48" s="138">
        <v>44</v>
      </c>
      <c r="B48" s="376">
        <f t="shared" si="60"/>
        <v>161</v>
      </c>
      <c r="C48" s="377" t="str">
        <f t="shared" si="56"/>
        <v>JUNE</v>
      </c>
      <c r="D48" s="138"/>
      <c r="E48" s="167"/>
      <c r="F48" s="356" t="str">
        <f>IF(ISNA(VLOOKUP($J48,ADDRESS!$B$3:$N1367,12,0)),"",VLOOKUP($J48,ADDRESS!$B$3:$N1367,12,0))</f>
        <v>AAAAA0000AST001</v>
      </c>
      <c r="G48" s="356">
        <f>IF(ISNA(VLOOKUP($J48,ADDRESS!$B$3:$N1367,13,0)),"",VLOOKUP($J48,ADDRESS!$B$3:$N1367,13,0))</f>
        <v>0</v>
      </c>
      <c r="H48" s="356">
        <f>IF(ISNA(VLOOKUP($J48,ADDRESS!$B$3:$N1367,10,0)),"",VLOOKUP($J48,ADDRESS!$B$3:$N1367,10,0))</f>
        <v>0</v>
      </c>
      <c r="I48" s="356" t="str">
        <f>IF(ISNA(VLOOKUP($J48,ADDRESS!$B$3:$N1367,11,0)),"",VLOOKUP($J48,ADDRESS!$B$3:$N1367,11,0))</f>
        <v>AAAAA0000A</v>
      </c>
      <c r="J48" s="165" t="s">
        <v>360</v>
      </c>
      <c r="K48" s="168">
        <f>52192-75</f>
        <v>52117</v>
      </c>
      <c r="L48" s="110" t="s">
        <v>312</v>
      </c>
      <c r="M48" s="169"/>
      <c r="N48" s="379">
        <f t="shared" si="31"/>
        <v>0</v>
      </c>
      <c r="O48" s="379">
        <f t="shared" si="32"/>
        <v>0</v>
      </c>
      <c r="P48" s="379">
        <f t="shared" si="33"/>
        <v>0</v>
      </c>
      <c r="Q48" s="379">
        <f t="shared" si="34"/>
        <v>0</v>
      </c>
      <c r="R48" s="379">
        <f t="shared" si="35"/>
        <v>2606</v>
      </c>
      <c r="S48" s="379">
        <f t="shared" si="36"/>
        <v>0</v>
      </c>
      <c r="T48" s="379">
        <f t="shared" si="37"/>
        <v>0</v>
      </c>
      <c r="U48" s="379">
        <f t="shared" si="57"/>
        <v>0</v>
      </c>
      <c r="V48" s="379">
        <f t="shared" si="39"/>
        <v>0</v>
      </c>
      <c r="W48" s="379">
        <f t="shared" si="40"/>
        <v>0</v>
      </c>
      <c r="X48" s="379">
        <f t="shared" si="41"/>
        <v>0</v>
      </c>
      <c r="Y48" s="379">
        <f t="shared" si="42"/>
        <v>0</v>
      </c>
      <c r="Z48" s="379">
        <f t="shared" si="43"/>
        <v>0</v>
      </c>
      <c r="AA48" s="170">
        <v>75</v>
      </c>
      <c r="AB48" s="151">
        <f t="shared" si="44"/>
        <v>54798</v>
      </c>
      <c r="AC48" s="110"/>
      <c r="AD48" s="171"/>
      <c r="AE48" s="379">
        <f t="shared" si="45"/>
        <v>0</v>
      </c>
      <c r="AF48" s="379">
        <f t="shared" si="46"/>
        <v>0</v>
      </c>
      <c r="AG48" s="379">
        <f t="shared" si="59"/>
        <v>0</v>
      </c>
      <c r="AH48" s="379">
        <f t="shared" si="48"/>
        <v>0</v>
      </c>
      <c r="AI48" s="379">
        <f t="shared" si="61"/>
        <v>0</v>
      </c>
      <c r="AJ48" s="379">
        <f t="shared" si="50"/>
        <v>0</v>
      </c>
      <c r="AK48" s="379">
        <f t="shared" si="51"/>
        <v>0</v>
      </c>
      <c r="AL48" s="379">
        <f t="shared" si="52"/>
        <v>0</v>
      </c>
      <c r="AM48" s="379">
        <f t="shared" si="53"/>
        <v>0</v>
      </c>
      <c r="AN48" s="379">
        <f t="shared" si="54"/>
        <v>0</v>
      </c>
      <c r="AO48" s="151">
        <f t="shared" si="55"/>
        <v>54798</v>
      </c>
      <c r="AP48" s="172">
        <v>41436</v>
      </c>
      <c r="AQ48" s="151"/>
      <c r="AR48" s="110"/>
      <c r="AS48" s="172"/>
      <c r="AT48" s="21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/>
      <c r="KO48" s="7"/>
      <c r="KP48" s="7"/>
      <c r="KQ48" s="7"/>
      <c r="KR48" s="7"/>
      <c r="KS48" s="7"/>
      <c r="KT48" s="7"/>
      <c r="KU48" s="7"/>
      <c r="KV48" s="7"/>
      <c r="KW48" s="7"/>
      <c r="KX48" s="7"/>
      <c r="KY48" s="7"/>
      <c r="KZ48" s="7"/>
      <c r="LA48" s="7"/>
      <c r="LB48" s="7"/>
      <c r="LC48" s="7"/>
      <c r="LD48" s="7"/>
      <c r="LE48" s="7"/>
      <c r="LF48" s="7"/>
      <c r="LG48" s="7"/>
      <c r="LH48" s="7"/>
      <c r="LI48" s="7"/>
      <c r="LJ48" s="7"/>
      <c r="LK48" s="7"/>
      <c r="LL48" s="7"/>
      <c r="LM48" s="7"/>
      <c r="LN48" s="7"/>
      <c r="LO48" s="7"/>
      <c r="LP48" s="7"/>
      <c r="LQ48" s="7"/>
      <c r="LR48" s="7"/>
      <c r="LS48" s="7"/>
      <c r="LT48" s="7"/>
      <c r="LU48" s="7"/>
      <c r="LV48" s="7"/>
      <c r="LW48" s="7"/>
      <c r="LX48" s="7"/>
      <c r="LY48" s="7"/>
      <c r="LZ48" s="7"/>
      <c r="MA48" s="7"/>
      <c r="MB48" s="7"/>
      <c r="MC48" s="7"/>
      <c r="MD48" s="7"/>
      <c r="ME48" s="7"/>
      <c r="MF48" s="7"/>
      <c r="MG48" s="7"/>
      <c r="MH48" s="7"/>
      <c r="MI48" s="7"/>
      <c r="MJ48" s="7"/>
      <c r="MK48" s="7"/>
      <c r="ML48" s="7"/>
      <c r="MM48" s="7"/>
      <c r="MN48" s="7"/>
      <c r="MO48" s="7"/>
      <c r="MP48" s="7"/>
      <c r="MQ48" s="7"/>
      <c r="MR48" s="7"/>
      <c r="MS48" s="7"/>
      <c r="MT48" s="7"/>
      <c r="MU48" s="7"/>
      <c r="MV48" s="7"/>
      <c r="MW48" s="7"/>
      <c r="MX48" s="7"/>
      <c r="MY48" s="7"/>
      <c r="MZ48" s="7"/>
      <c r="NA48" s="7"/>
      <c r="NB48" s="7"/>
      <c r="NC48" s="7"/>
      <c r="ND48" s="7"/>
      <c r="NE48" s="7"/>
      <c r="NF48" s="7"/>
      <c r="NG48" s="7"/>
      <c r="NH48" s="7"/>
      <c r="NI48" s="7"/>
      <c r="NJ48" s="7"/>
      <c r="NK48" s="7"/>
      <c r="NL48" s="7"/>
      <c r="NM48" s="7"/>
      <c r="NN48" s="7"/>
      <c r="NO48" s="7"/>
      <c r="NP48" s="7"/>
      <c r="NQ48" s="7"/>
      <c r="NR48" s="7"/>
      <c r="NS48" s="7"/>
      <c r="NT48" s="7"/>
      <c r="NU48" s="7"/>
      <c r="NV48" s="7"/>
      <c r="NW48" s="7"/>
      <c r="NX48" s="7"/>
      <c r="NY48" s="7"/>
      <c r="NZ48" s="7"/>
      <c r="OA48" s="7"/>
      <c r="OB48" s="7"/>
      <c r="OC48" s="7"/>
      <c r="OD48" s="7"/>
      <c r="OE48" s="7"/>
      <c r="OF48" s="7"/>
      <c r="OG48" s="7"/>
      <c r="OH48" s="7"/>
      <c r="OI48" s="7"/>
      <c r="OJ48" s="7"/>
      <c r="OK48" s="7"/>
      <c r="OL48" s="7"/>
      <c r="OM48" s="7"/>
      <c r="ON48" s="7"/>
      <c r="OO48" s="7"/>
      <c r="OP48" s="7"/>
      <c r="OQ48" s="7"/>
      <c r="OR48" s="7"/>
      <c r="OS48" s="7"/>
      <c r="OT48" s="7"/>
      <c r="OU48" s="7"/>
      <c r="OV48" s="7"/>
      <c r="OW48" s="7"/>
      <c r="OX48" s="7"/>
      <c r="OY48" s="7"/>
      <c r="OZ48" s="7"/>
      <c r="PA48" s="7"/>
      <c r="PB48" s="7"/>
      <c r="PC48" s="7"/>
      <c r="PD48" s="7"/>
      <c r="PE48" s="7"/>
      <c r="PF48" s="7"/>
      <c r="PG48" s="7"/>
      <c r="PH48" s="7"/>
      <c r="PI48" s="7"/>
      <c r="PJ48" s="7"/>
      <c r="PK48" s="7"/>
      <c r="PL48" s="7"/>
      <c r="PM48" s="7"/>
      <c r="PN48" s="7"/>
      <c r="PO48" s="7"/>
      <c r="PP48" s="7"/>
      <c r="PQ48" s="7"/>
      <c r="PR48" s="7"/>
      <c r="PS48" s="7"/>
      <c r="PT48" s="7"/>
      <c r="PU48" s="7"/>
      <c r="PV48" s="7"/>
      <c r="PW48" s="7"/>
      <c r="PX48" s="7"/>
      <c r="PY48" s="7"/>
      <c r="PZ48" s="7"/>
      <c r="QA48" s="7"/>
      <c r="QB48" s="7"/>
      <c r="QC48" s="7"/>
      <c r="QD48" s="7"/>
      <c r="QE48" s="7"/>
      <c r="QF48" s="7"/>
      <c r="QG48" s="7"/>
      <c r="QH48" s="7"/>
      <c r="QI48" s="7"/>
      <c r="QJ48" s="7"/>
      <c r="QK48" s="7"/>
      <c r="QL48" s="7"/>
      <c r="QM48" s="7"/>
      <c r="QN48" s="7"/>
      <c r="QO48" s="7"/>
      <c r="QP48" s="7"/>
      <c r="QQ48" s="7"/>
      <c r="QR48" s="7"/>
      <c r="QS48" s="7"/>
      <c r="QT48" s="7"/>
      <c r="QU48" s="7"/>
      <c r="QV48" s="7"/>
      <c r="QW48" s="7"/>
      <c r="QX48" s="7"/>
      <c r="QY48" s="7"/>
      <c r="QZ48" s="7"/>
      <c r="RA48" s="7"/>
      <c r="RB48" s="7"/>
      <c r="RC48" s="7"/>
      <c r="RD48" s="7"/>
      <c r="RE48" s="7"/>
      <c r="RF48" s="7"/>
      <c r="RG48" s="7"/>
      <c r="RH48" s="7"/>
      <c r="RI48" s="7"/>
      <c r="RJ48" s="7"/>
      <c r="RK48" s="7"/>
      <c r="RL48" s="7"/>
      <c r="RM48" s="7"/>
      <c r="RN48" s="7"/>
      <c r="RO48" s="7"/>
      <c r="RP48" s="7"/>
      <c r="RQ48" s="7"/>
      <c r="RR48" s="7"/>
      <c r="RS48" s="7"/>
      <c r="RT48" s="7"/>
      <c r="RU48" s="7"/>
      <c r="RV48" s="7"/>
      <c r="RW48" s="7"/>
      <c r="RX48" s="7"/>
      <c r="RY48" s="7"/>
      <c r="RZ48" s="7"/>
      <c r="SA48" s="7"/>
      <c r="SB48" s="7"/>
      <c r="SC48" s="7"/>
      <c r="SD48" s="7"/>
      <c r="SE48" s="7"/>
      <c r="SF48" s="7"/>
      <c r="SG48" s="7"/>
      <c r="SH48" s="7"/>
      <c r="SI48" s="7"/>
      <c r="SJ48" s="7"/>
      <c r="SK48" s="7"/>
      <c r="SL48" s="7"/>
      <c r="SM48" s="7"/>
      <c r="SN48" s="7"/>
      <c r="SO48" s="7"/>
      <c r="SP48" s="7"/>
      <c r="SQ48" s="7"/>
      <c r="SR48" s="7"/>
      <c r="SS48" s="7"/>
      <c r="ST48" s="7"/>
      <c r="SU48" s="7"/>
      <c r="SV48" s="7"/>
      <c r="SW48" s="7"/>
      <c r="SX48" s="7"/>
      <c r="SY48" s="7"/>
      <c r="SZ48" s="7"/>
      <c r="TA48" s="7"/>
      <c r="TB48" s="7"/>
      <c r="TC48" s="7"/>
      <c r="TD48" s="7"/>
      <c r="TE48" s="7"/>
      <c r="TF48" s="7"/>
      <c r="TG48" s="7"/>
      <c r="TH48" s="7"/>
      <c r="TI48" s="7"/>
      <c r="TJ48" s="7"/>
      <c r="TK48" s="7"/>
      <c r="TL48" s="7"/>
      <c r="TN48" s="7"/>
      <c r="TO48" s="7"/>
      <c r="TP48" s="7"/>
      <c r="TQ48" s="7"/>
      <c r="TR48" s="7"/>
      <c r="TS48" s="7"/>
      <c r="TT48" s="7"/>
      <c r="TU48" s="7"/>
      <c r="TV48" s="7"/>
      <c r="TW48" s="7"/>
      <c r="TX48" s="7"/>
      <c r="TY48" s="7"/>
      <c r="TZ48" s="7"/>
      <c r="UA48" s="7"/>
      <c r="UB48" s="7"/>
      <c r="UC48" s="7"/>
      <c r="UD48" s="7"/>
      <c r="UE48" s="7"/>
      <c r="UF48" s="7"/>
      <c r="UG48" s="7"/>
      <c r="UH48" s="7"/>
      <c r="UI48" s="7"/>
      <c r="UJ48" s="7"/>
      <c r="UK48" s="7"/>
      <c r="UL48" s="7"/>
      <c r="UM48" s="7"/>
      <c r="UN48" s="7"/>
      <c r="UO48" s="7"/>
      <c r="UP48" s="7"/>
      <c r="UQ48" s="7"/>
      <c r="UR48" s="7"/>
      <c r="US48" s="7"/>
      <c r="UT48" s="7"/>
      <c r="UU48" s="7"/>
      <c r="UV48" s="7"/>
      <c r="UW48" s="7"/>
      <c r="UX48" s="7"/>
      <c r="UY48" s="7"/>
      <c r="UZ48" s="7"/>
      <c r="VA48" s="7"/>
      <c r="VB48" s="7"/>
      <c r="VC48" s="7"/>
      <c r="VD48" s="7"/>
      <c r="VE48" s="7"/>
      <c r="VF48" s="7"/>
      <c r="VG48" s="7"/>
      <c r="VH48" s="7"/>
      <c r="VI48" s="7"/>
      <c r="VJ48" s="7"/>
      <c r="VK48" s="7"/>
      <c r="VL48" s="7"/>
      <c r="VM48" s="7"/>
      <c r="VN48" s="7"/>
      <c r="VO48" s="7"/>
      <c r="VP48" s="7"/>
      <c r="VQ48" s="7"/>
      <c r="VR48" s="7"/>
      <c r="VS48" s="7"/>
      <c r="VT48" s="7"/>
      <c r="VU48" s="7"/>
      <c r="VV48" s="7"/>
      <c r="VW48" s="7"/>
      <c r="VX48" s="7"/>
      <c r="VY48" s="7"/>
      <c r="VZ48" s="7"/>
      <c r="WA48" s="7"/>
      <c r="WB48" s="7"/>
      <c r="WC48" s="7"/>
      <c r="WD48" s="7"/>
      <c r="WE48" s="7"/>
      <c r="WF48" s="7"/>
      <c r="WG48" s="7"/>
      <c r="WH48" s="7"/>
      <c r="WI48" s="7"/>
      <c r="WJ48" s="7"/>
      <c r="WK48" s="7"/>
      <c r="WL48" s="7"/>
      <c r="WM48" s="7"/>
      <c r="WN48" s="7"/>
      <c r="WO48" s="7"/>
      <c r="WP48" s="7"/>
      <c r="WQ48" s="7"/>
      <c r="WR48" s="7"/>
      <c r="WS48" s="7"/>
      <c r="WT48" s="7"/>
      <c r="WU48" s="7"/>
      <c r="WV48" s="7"/>
      <c r="WW48" s="7"/>
      <c r="WX48" s="7"/>
      <c r="WY48" s="7"/>
      <c r="WZ48" s="7"/>
      <c r="XA48" s="7"/>
      <c r="XB48" s="7"/>
      <c r="XC48" s="7"/>
      <c r="XD48" s="7"/>
      <c r="XE48" s="7"/>
      <c r="XF48" s="7"/>
      <c r="XG48" s="7"/>
      <c r="XH48" s="7"/>
      <c r="XI48" s="7"/>
      <c r="XJ48" s="7"/>
      <c r="XK48" s="7"/>
      <c r="XL48" s="7"/>
      <c r="XM48" s="7"/>
      <c r="XN48" s="7"/>
      <c r="XO48" s="7"/>
      <c r="XP48" s="7"/>
      <c r="XQ48" s="7"/>
      <c r="XR48" s="7"/>
      <c r="XS48" s="7"/>
      <c r="XT48" s="7"/>
      <c r="XU48" s="7"/>
      <c r="XV48" s="7"/>
      <c r="XW48" s="7"/>
      <c r="XX48" s="7"/>
      <c r="XY48" s="7"/>
      <c r="XZ48" s="7"/>
      <c r="YA48" s="7"/>
      <c r="YB48" s="7"/>
      <c r="YC48" s="7"/>
      <c r="YD48" s="7"/>
      <c r="YE48" s="7"/>
      <c r="YF48" s="7"/>
      <c r="YG48" s="7"/>
      <c r="YH48" s="7"/>
      <c r="YI48" s="7"/>
      <c r="YJ48" s="7"/>
      <c r="YK48" s="7"/>
      <c r="YL48" s="7"/>
      <c r="YM48" s="7"/>
      <c r="YN48" s="7"/>
      <c r="YO48" s="7"/>
      <c r="YP48" s="7"/>
      <c r="YQ48" s="7"/>
      <c r="YR48" s="7"/>
      <c r="YS48" s="7"/>
      <c r="YT48" s="7"/>
      <c r="YU48" s="7"/>
      <c r="YV48" s="7"/>
      <c r="YW48" s="7"/>
      <c r="YX48" s="7"/>
      <c r="YY48" s="7"/>
      <c r="YZ48" s="7"/>
      <c r="ZA48" s="7"/>
      <c r="ZB48" s="7"/>
      <c r="ZC48" s="7"/>
      <c r="ZD48" s="7"/>
      <c r="ZE48" s="7"/>
      <c r="ZF48" s="7"/>
      <c r="ZG48" s="7"/>
      <c r="ZH48" s="7"/>
      <c r="ZI48" s="7"/>
      <c r="ZJ48" s="7"/>
      <c r="ZK48" s="7"/>
      <c r="ZL48" s="7"/>
      <c r="ZM48" s="7"/>
      <c r="ZN48" s="7"/>
      <c r="ZO48" s="7"/>
      <c r="ZP48" s="7"/>
      <c r="ZQ48" s="7"/>
      <c r="ZR48" s="7"/>
      <c r="ZS48" s="7"/>
      <c r="ZT48" s="7"/>
      <c r="ZU48" s="7"/>
      <c r="ZV48" s="7"/>
      <c r="ZW48" s="7"/>
      <c r="ZX48" s="7"/>
      <c r="ZY48" s="7"/>
      <c r="ZZ48" s="7"/>
      <c r="AAA48" s="7"/>
      <c r="AAB48" s="7"/>
      <c r="AAC48" s="7"/>
      <c r="AAD48" s="7"/>
      <c r="AAE48" s="7"/>
      <c r="AAF48" s="7"/>
      <c r="AAG48" s="7"/>
      <c r="AAH48" s="7"/>
      <c r="AAI48" s="7"/>
      <c r="AAJ48" s="7"/>
      <c r="AAK48" s="7"/>
      <c r="AAL48" s="7"/>
      <c r="AAM48" s="7"/>
      <c r="AAN48" s="7"/>
      <c r="AAO48" s="7"/>
      <c r="AAP48" s="7"/>
      <c r="AAQ48" s="7"/>
      <c r="AAR48" s="7"/>
      <c r="AAS48" s="7"/>
      <c r="AAT48" s="7"/>
      <c r="AAU48" s="7"/>
      <c r="AAV48" s="7"/>
      <c r="AAW48" s="7"/>
      <c r="AAX48" s="7"/>
      <c r="AAY48" s="7"/>
      <c r="AAZ48" s="7"/>
      <c r="ABA48" s="7"/>
      <c r="ABB48" s="7"/>
      <c r="ABC48" s="7"/>
      <c r="ABD48" s="7"/>
      <c r="ABE48" s="7"/>
      <c r="ABF48" s="7"/>
      <c r="ABG48" s="7"/>
      <c r="ABH48" s="7"/>
      <c r="ABI48" s="7"/>
      <c r="ABJ48" s="7"/>
      <c r="ABK48" s="7"/>
      <c r="ABL48" s="7"/>
      <c r="ABM48" s="7"/>
      <c r="ABN48" s="7"/>
      <c r="ABO48" s="7"/>
      <c r="ABP48" s="7"/>
      <c r="ABQ48" s="7"/>
      <c r="ABR48" s="7"/>
      <c r="ABS48" s="7"/>
      <c r="ABT48" s="7"/>
      <c r="ABU48" s="7"/>
      <c r="ABV48" s="7"/>
      <c r="ABW48" s="7"/>
      <c r="ABX48" s="7"/>
      <c r="ABY48" s="7"/>
      <c r="ABZ48" s="7"/>
      <c r="ACA48" s="7"/>
      <c r="ACB48" s="7"/>
      <c r="ACC48" s="7"/>
      <c r="ACD48" s="7"/>
      <c r="ACE48" s="7"/>
      <c r="ACF48" s="7"/>
      <c r="ACG48" s="7"/>
      <c r="ACH48" s="7"/>
      <c r="ACI48" s="7"/>
      <c r="ACJ48" s="7"/>
      <c r="ACK48" s="7"/>
      <c r="ACL48" s="7"/>
      <c r="ACM48" s="7"/>
      <c r="ACN48" s="7"/>
      <c r="ACO48" s="7"/>
      <c r="ACP48" s="7"/>
      <c r="ACQ48" s="7"/>
      <c r="ACR48" s="7"/>
      <c r="ACS48" s="7"/>
      <c r="ACT48" s="7"/>
      <c r="ACU48" s="7"/>
      <c r="ACV48" s="7"/>
      <c r="ACW48" s="7"/>
      <c r="ACX48" s="7"/>
      <c r="ACY48" s="7"/>
      <c r="ACZ48" s="7"/>
      <c r="ADA48" s="7"/>
      <c r="ADB48" s="7"/>
      <c r="ADC48" s="7"/>
      <c r="ADD48" s="7"/>
      <c r="ADE48" s="7"/>
      <c r="ADF48" s="7"/>
      <c r="ADG48" s="7"/>
      <c r="ADH48" s="7"/>
      <c r="ADJ48" s="7"/>
      <c r="ADK48" s="7"/>
      <c r="ADL48" s="7"/>
      <c r="ADM48" s="7"/>
      <c r="ADN48" s="7"/>
      <c r="ADO48" s="7"/>
      <c r="ADP48" s="7"/>
      <c r="ADQ48" s="7"/>
      <c r="ADR48" s="7"/>
      <c r="ADS48" s="7"/>
      <c r="ADT48" s="7"/>
      <c r="ADU48" s="7"/>
      <c r="ADV48" s="7"/>
      <c r="ADW48" s="7"/>
      <c r="ADX48" s="7"/>
      <c r="ADY48" s="7"/>
      <c r="ADZ48" s="7"/>
      <c r="AEA48" s="7"/>
      <c r="AEB48" s="7"/>
      <c r="AEC48" s="7"/>
      <c r="AED48" s="7"/>
      <c r="AEE48" s="7"/>
      <c r="AEF48" s="7"/>
      <c r="AEG48" s="7"/>
      <c r="AEH48" s="7"/>
      <c r="AEI48" s="7"/>
      <c r="AEJ48" s="7"/>
      <c r="AEK48" s="7"/>
      <c r="AEL48" s="7"/>
      <c r="AEM48" s="7"/>
      <c r="AEN48" s="7"/>
      <c r="AEO48" s="7"/>
      <c r="AEP48" s="7"/>
      <c r="AEQ48" s="7"/>
      <c r="AER48" s="7"/>
      <c r="AES48" s="7"/>
      <c r="AET48" s="7"/>
      <c r="AEU48" s="7"/>
      <c r="AEV48" s="7"/>
      <c r="AEW48" s="7"/>
      <c r="AEX48" s="7"/>
      <c r="AEY48" s="7"/>
      <c r="AEZ48" s="7"/>
      <c r="AFA48" s="7"/>
      <c r="AFB48" s="7"/>
      <c r="AFC48" s="7"/>
      <c r="AFD48" s="7"/>
      <c r="AFE48" s="7"/>
      <c r="AFF48" s="7"/>
      <c r="AFG48" s="7"/>
      <c r="AFH48" s="7"/>
      <c r="AFI48" s="7"/>
      <c r="AFJ48" s="7"/>
      <c r="AFK48" s="7"/>
      <c r="AFL48" s="7"/>
      <c r="AFM48" s="7"/>
      <c r="AFN48" s="7"/>
      <c r="AFO48" s="7"/>
      <c r="AFP48" s="7"/>
      <c r="AFQ48" s="7"/>
      <c r="AFR48" s="7"/>
      <c r="AFS48" s="7"/>
      <c r="AFT48" s="7"/>
      <c r="AFU48" s="7"/>
      <c r="AFV48" s="7"/>
      <c r="AFW48" s="7"/>
      <c r="AFX48" s="7"/>
      <c r="AFY48" s="7"/>
      <c r="AFZ48" s="7"/>
      <c r="AGA48" s="7"/>
      <c r="AGB48" s="7"/>
      <c r="AGC48" s="7"/>
      <c r="AGD48" s="7"/>
      <c r="AGE48" s="7"/>
      <c r="AGF48" s="7"/>
      <c r="AGG48" s="7"/>
      <c r="AGH48" s="7"/>
      <c r="AGI48" s="7"/>
      <c r="AGJ48" s="7"/>
      <c r="AGK48" s="7"/>
      <c r="AGL48" s="7"/>
      <c r="AGM48" s="7"/>
      <c r="AGN48" s="7"/>
      <c r="AGO48" s="7"/>
      <c r="AGP48" s="7"/>
      <c r="AGQ48" s="7"/>
      <c r="AGR48" s="7"/>
      <c r="AGS48" s="7"/>
      <c r="AGT48" s="7"/>
      <c r="AGU48" s="7"/>
      <c r="AGV48" s="7"/>
      <c r="AGW48" s="7"/>
      <c r="AGX48" s="7"/>
      <c r="AGY48" s="7"/>
      <c r="AGZ48" s="7"/>
      <c r="AHA48" s="7"/>
      <c r="AHB48" s="7"/>
      <c r="AHC48" s="7"/>
      <c r="AHD48" s="7"/>
      <c r="AHE48" s="7"/>
      <c r="AHF48" s="7"/>
      <c r="AHG48" s="7"/>
      <c r="AHH48" s="7"/>
      <c r="AHI48" s="7"/>
      <c r="AHJ48" s="7"/>
      <c r="AHK48" s="7"/>
      <c r="AHL48" s="7"/>
      <c r="AHM48" s="7"/>
      <c r="AHN48" s="7"/>
      <c r="AHO48" s="7"/>
      <c r="AHP48" s="7"/>
      <c r="AHQ48" s="7"/>
      <c r="AHR48" s="7"/>
      <c r="AHS48" s="7"/>
      <c r="AHT48" s="7"/>
      <c r="AHU48" s="7"/>
      <c r="AHV48" s="7"/>
      <c r="AHW48" s="7"/>
      <c r="AHX48" s="7"/>
      <c r="AHY48" s="7"/>
      <c r="AHZ48" s="7"/>
      <c r="AIA48" s="7"/>
      <c r="AIB48" s="7"/>
      <c r="AIC48" s="7"/>
      <c r="AID48" s="7"/>
      <c r="AIE48" s="7"/>
      <c r="AIF48" s="7"/>
      <c r="AIG48" s="7"/>
      <c r="AIH48" s="7"/>
      <c r="AII48" s="7"/>
      <c r="AIJ48" s="7"/>
      <c r="AIK48" s="7"/>
      <c r="AIL48" s="7"/>
      <c r="AIM48" s="7"/>
      <c r="AIN48" s="7"/>
      <c r="AIO48" s="7"/>
      <c r="AIP48" s="7"/>
      <c r="AIQ48" s="7"/>
      <c r="AIR48" s="7"/>
      <c r="AIS48" s="7"/>
      <c r="AIT48" s="7"/>
      <c r="AIU48" s="7"/>
      <c r="AIV48" s="7"/>
      <c r="AIW48" s="7"/>
      <c r="AIX48" s="7"/>
      <c r="AIY48" s="7"/>
      <c r="AIZ48" s="7"/>
      <c r="AJA48" s="7"/>
      <c r="AJB48" s="7"/>
      <c r="AJC48" s="7"/>
      <c r="AJD48" s="7"/>
      <c r="AJE48" s="7"/>
      <c r="AJF48" s="7"/>
      <c r="AJG48" s="7"/>
      <c r="AJH48" s="7"/>
      <c r="AJI48" s="7"/>
      <c r="AJJ48" s="7"/>
      <c r="AJK48" s="7"/>
      <c r="AJL48" s="7"/>
      <c r="AJM48" s="7"/>
      <c r="AJN48" s="7"/>
      <c r="AJO48" s="7"/>
      <c r="AJP48" s="7"/>
      <c r="AJQ48" s="7"/>
      <c r="AJR48" s="7"/>
      <c r="AJS48" s="7"/>
      <c r="AJT48" s="7"/>
      <c r="AJU48" s="7"/>
      <c r="AJV48" s="7"/>
      <c r="AJW48" s="7"/>
      <c r="AJX48" s="7"/>
      <c r="AJY48" s="7"/>
      <c r="AJZ48" s="7"/>
      <c r="AKA48" s="7"/>
      <c r="AKB48" s="7"/>
      <c r="AKC48" s="7"/>
      <c r="AKD48" s="7"/>
      <c r="AKE48" s="7"/>
      <c r="AKF48" s="7"/>
      <c r="AKG48" s="7"/>
      <c r="AKH48" s="7"/>
      <c r="AKI48" s="7"/>
      <c r="AKJ48" s="7"/>
      <c r="AKK48" s="7"/>
      <c r="AKL48" s="7"/>
      <c r="AKM48" s="7"/>
      <c r="AKN48" s="7"/>
      <c r="AKO48" s="7"/>
      <c r="AKP48" s="7"/>
      <c r="AKQ48" s="7"/>
      <c r="AKR48" s="7"/>
      <c r="AKS48" s="7"/>
      <c r="AKT48" s="7"/>
      <c r="AKU48" s="7"/>
      <c r="AKV48" s="7"/>
      <c r="AKW48" s="7"/>
      <c r="AKX48" s="7"/>
      <c r="AKY48" s="7"/>
      <c r="AKZ48" s="7"/>
      <c r="ALA48" s="7"/>
      <c r="ALB48" s="7"/>
      <c r="ALC48" s="7"/>
      <c r="ALD48" s="7"/>
      <c r="ALE48" s="7"/>
      <c r="ALF48" s="7"/>
      <c r="ALG48" s="7"/>
      <c r="ALH48" s="7"/>
      <c r="ALI48" s="7"/>
      <c r="ALJ48" s="7"/>
      <c r="ALK48" s="7"/>
      <c r="ALL48" s="7"/>
      <c r="ALM48" s="7"/>
      <c r="ALN48" s="7"/>
      <c r="ALO48" s="7"/>
      <c r="ALP48" s="7"/>
      <c r="ALQ48" s="7"/>
      <c r="ALR48" s="7"/>
      <c r="ALS48" s="7"/>
      <c r="ALT48" s="7"/>
      <c r="ALU48" s="7"/>
      <c r="ALV48" s="7"/>
      <c r="ALW48" s="7"/>
      <c r="ALX48" s="7"/>
      <c r="ALY48" s="7"/>
      <c r="ALZ48" s="7"/>
      <c r="AMA48" s="7"/>
      <c r="AMB48" s="7"/>
      <c r="AMC48" s="7"/>
      <c r="AMD48" s="7"/>
      <c r="AME48" s="7"/>
      <c r="AMF48" s="7"/>
      <c r="AMG48" s="7"/>
      <c r="AMH48" s="7"/>
      <c r="AMI48" s="7"/>
      <c r="AMJ48" s="7"/>
      <c r="AMK48" s="7"/>
      <c r="AML48" s="7"/>
      <c r="AMM48" s="7"/>
      <c r="AMN48" s="7"/>
      <c r="AMO48" s="7"/>
      <c r="AMP48" s="7"/>
      <c r="AMQ48" s="7"/>
      <c r="AMR48" s="7"/>
      <c r="AMS48" s="7"/>
      <c r="AMT48" s="7"/>
      <c r="AMU48" s="7"/>
      <c r="AMV48" s="7"/>
      <c r="AMW48" s="7"/>
      <c r="AMX48" s="7"/>
      <c r="AMY48" s="7"/>
      <c r="AMZ48" s="7"/>
      <c r="ANA48" s="7"/>
      <c r="ANB48" s="7"/>
      <c r="ANC48" s="7"/>
      <c r="AND48" s="7"/>
      <c r="ANF48" s="7"/>
      <c r="ANG48" s="7"/>
      <c r="ANH48" s="7"/>
      <c r="ANI48" s="7"/>
      <c r="ANJ48" s="7"/>
      <c r="ANK48" s="7"/>
      <c r="ANL48" s="7"/>
      <c r="ANM48" s="7"/>
      <c r="ANN48" s="7"/>
      <c r="ANO48" s="7"/>
      <c r="ANP48" s="7"/>
      <c r="ANQ48" s="7"/>
      <c r="ANR48" s="7"/>
      <c r="ANS48" s="7"/>
      <c r="ANT48" s="7"/>
      <c r="ANU48" s="7"/>
      <c r="ANV48" s="7"/>
      <c r="ANW48" s="7"/>
      <c r="ANX48" s="7"/>
      <c r="ANY48" s="7"/>
      <c r="ANZ48" s="7"/>
      <c r="AOA48" s="7"/>
      <c r="AOB48" s="7"/>
      <c r="AOC48" s="7"/>
      <c r="AOD48" s="7"/>
      <c r="AOE48" s="7"/>
      <c r="AOF48" s="7"/>
      <c r="AOG48" s="7"/>
      <c r="AOH48" s="7"/>
      <c r="AOI48" s="7"/>
      <c r="AOJ48" s="7"/>
      <c r="AOK48" s="7"/>
      <c r="AOL48" s="7"/>
      <c r="AOM48" s="7"/>
      <c r="AON48" s="7"/>
      <c r="AOO48" s="7"/>
      <c r="AOP48" s="7"/>
      <c r="AOQ48" s="7"/>
      <c r="AOR48" s="7"/>
      <c r="AOS48" s="7"/>
      <c r="AOT48" s="7"/>
      <c r="AOU48" s="7"/>
      <c r="AOV48" s="7"/>
      <c r="AOW48" s="7"/>
      <c r="AOX48" s="7"/>
      <c r="AOY48" s="7"/>
      <c r="AOZ48" s="7"/>
      <c r="APA48" s="7"/>
      <c r="APB48" s="7"/>
      <c r="APC48" s="7"/>
      <c r="APD48" s="7"/>
      <c r="APE48" s="7"/>
      <c r="APF48" s="7"/>
      <c r="APG48" s="7"/>
      <c r="APH48" s="7"/>
      <c r="API48" s="7"/>
      <c r="APJ48" s="7"/>
      <c r="APK48" s="7"/>
      <c r="APL48" s="7"/>
      <c r="APM48" s="7"/>
      <c r="APN48" s="7"/>
      <c r="APO48" s="7"/>
      <c r="APP48" s="7"/>
      <c r="APQ48" s="7"/>
      <c r="APR48" s="7"/>
      <c r="APS48" s="7"/>
      <c r="APT48" s="7"/>
      <c r="APU48" s="7"/>
      <c r="APV48" s="7"/>
      <c r="APW48" s="7"/>
      <c r="APX48" s="7"/>
      <c r="APY48" s="7"/>
      <c r="APZ48" s="7"/>
      <c r="AQA48" s="7"/>
      <c r="AQB48" s="7"/>
      <c r="AQC48" s="7"/>
      <c r="AQD48" s="7"/>
      <c r="AQE48" s="7"/>
      <c r="AQF48" s="7"/>
      <c r="AQG48" s="7"/>
      <c r="AQH48" s="7"/>
      <c r="AQI48" s="7"/>
      <c r="AQJ48" s="7"/>
      <c r="AQK48" s="7"/>
      <c r="AQL48" s="7"/>
      <c r="AQM48" s="7"/>
      <c r="AQN48" s="7"/>
      <c r="AQO48" s="7"/>
      <c r="AQP48" s="7"/>
      <c r="AQQ48" s="7"/>
      <c r="AQR48" s="7"/>
      <c r="AQS48" s="7"/>
      <c r="AQT48" s="7"/>
      <c r="AQU48" s="7"/>
      <c r="AQV48" s="7"/>
      <c r="AQW48" s="7"/>
      <c r="AQX48" s="7"/>
      <c r="AQY48" s="7"/>
      <c r="AQZ48" s="7"/>
      <c r="ARA48" s="7"/>
      <c r="ARB48" s="7"/>
      <c r="ARC48" s="7"/>
      <c r="ARD48" s="7"/>
      <c r="ARE48" s="7"/>
      <c r="ARF48" s="7"/>
      <c r="ARG48" s="7"/>
      <c r="ARH48" s="7"/>
      <c r="ARI48" s="7"/>
      <c r="ARJ48" s="7"/>
      <c r="ARK48" s="7"/>
      <c r="ARL48" s="7"/>
      <c r="ARM48" s="7"/>
      <c r="ARN48" s="7"/>
      <c r="ARO48" s="7"/>
      <c r="ARP48" s="7"/>
      <c r="ARQ48" s="7"/>
      <c r="ARR48" s="7"/>
      <c r="ARS48" s="7"/>
      <c r="ART48" s="7"/>
      <c r="ARU48" s="7"/>
      <c r="ARV48" s="7"/>
      <c r="ARW48" s="7"/>
      <c r="ARX48" s="7"/>
      <c r="ARY48" s="7"/>
      <c r="ARZ48" s="7"/>
      <c r="ASA48" s="7"/>
      <c r="ASB48" s="7"/>
      <c r="ASC48" s="7"/>
      <c r="ASD48" s="7"/>
      <c r="ASE48" s="7"/>
      <c r="ASF48" s="7"/>
      <c r="ASG48" s="7"/>
      <c r="ASH48" s="7"/>
      <c r="ASI48" s="7"/>
      <c r="ASJ48" s="7"/>
      <c r="ASK48" s="7"/>
      <c r="ASL48" s="7"/>
      <c r="ASM48" s="7"/>
      <c r="ASN48" s="7"/>
      <c r="ASO48" s="7"/>
      <c r="ASP48" s="7"/>
      <c r="ASQ48" s="7"/>
      <c r="ASR48" s="7"/>
      <c r="ASS48" s="7"/>
      <c r="AST48" s="7"/>
      <c r="ASU48" s="7"/>
      <c r="ASV48" s="7"/>
      <c r="ASW48" s="7"/>
      <c r="ASX48" s="7"/>
      <c r="ASY48" s="7"/>
      <c r="ASZ48" s="7"/>
      <c r="ATA48" s="7"/>
      <c r="ATB48" s="7"/>
      <c r="ATC48" s="7"/>
      <c r="ATD48" s="7"/>
      <c r="ATE48" s="7"/>
      <c r="ATF48" s="7"/>
      <c r="ATG48" s="7"/>
      <c r="ATH48" s="7"/>
      <c r="ATI48" s="7"/>
      <c r="ATJ48" s="7"/>
      <c r="ATK48" s="7"/>
      <c r="ATL48" s="7"/>
      <c r="ATM48" s="7"/>
      <c r="ATN48" s="7"/>
      <c r="ATO48" s="7"/>
      <c r="ATP48" s="7"/>
      <c r="ATQ48" s="7"/>
      <c r="ATR48" s="7"/>
      <c r="ATS48" s="7"/>
      <c r="ATT48" s="7"/>
      <c r="ATU48" s="7"/>
      <c r="ATV48" s="7"/>
      <c r="ATW48" s="7"/>
      <c r="ATX48" s="7"/>
      <c r="ATY48" s="7"/>
      <c r="ATZ48" s="7"/>
      <c r="AUA48" s="7"/>
      <c r="AUB48" s="7"/>
      <c r="AUC48" s="7"/>
      <c r="AUD48" s="7"/>
      <c r="AUE48" s="7"/>
      <c r="AUF48" s="7"/>
      <c r="AUG48" s="7"/>
      <c r="AUH48" s="7"/>
      <c r="AUI48" s="7"/>
      <c r="AUJ48" s="7"/>
      <c r="AUK48" s="7"/>
      <c r="AUL48" s="7"/>
      <c r="AUM48" s="7"/>
      <c r="AUN48" s="7"/>
      <c r="AUO48" s="7"/>
      <c r="AUP48" s="7"/>
      <c r="AUQ48" s="7"/>
      <c r="AUR48" s="7"/>
      <c r="AUS48" s="7"/>
      <c r="AUT48" s="7"/>
      <c r="AUU48" s="7"/>
      <c r="AUV48" s="7"/>
      <c r="AUW48" s="7"/>
      <c r="AUX48" s="7"/>
      <c r="AUY48" s="7"/>
      <c r="AUZ48" s="7"/>
      <c r="AVA48" s="7"/>
      <c r="AVB48" s="7"/>
      <c r="AVC48" s="7"/>
      <c r="AVD48" s="7"/>
      <c r="AVE48" s="7"/>
      <c r="AVF48" s="7"/>
      <c r="AVG48" s="7"/>
      <c r="AVH48" s="7"/>
      <c r="AVI48" s="7"/>
      <c r="AVJ48" s="7"/>
      <c r="AVK48" s="7"/>
      <c r="AVL48" s="7"/>
      <c r="AVM48" s="7"/>
      <c r="AVN48" s="7"/>
      <c r="AVO48" s="7"/>
      <c r="AVP48" s="7"/>
      <c r="AVQ48" s="7"/>
      <c r="AVR48" s="7"/>
      <c r="AVS48" s="7"/>
      <c r="AVT48" s="7"/>
      <c r="AVU48" s="7"/>
      <c r="AVV48" s="7"/>
      <c r="AVW48" s="7"/>
      <c r="AVX48" s="7"/>
      <c r="AVY48" s="7"/>
      <c r="AVZ48" s="7"/>
      <c r="AWA48" s="7"/>
      <c r="AWB48" s="7"/>
      <c r="AWC48" s="7"/>
      <c r="AWD48" s="7"/>
      <c r="AWE48" s="7"/>
      <c r="AWF48" s="7"/>
      <c r="AWG48" s="7"/>
      <c r="AWH48" s="7"/>
      <c r="AWI48" s="7"/>
      <c r="AWJ48" s="7"/>
      <c r="AWK48" s="7"/>
      <c r="AWL48" s="7"/>
      <c r="AWM48" s="7"/>
      <c r="AWN48" s="7"/>
      <c r="AWO48" s="7"/>
      <c r="AWP48" s="7"/>
      <c r="AWQ48" s="7"/>
      <c r="AWR48" s="7"/>
      <c r="AWS48" s="7"/>
      <c r="AWT48" s="7"/>
      <c r="AWU48" s="7"/>
      <c r="AWV48" s="7"/>
      <c r="AWW48" s="7"/>
      <c r="AWX48" s="7"/>
      <c r="AWY48" s="7"/>
      <c r="AWZ48" s="7"/>
      <c r="AXB48" s="7"/>
      <c r="AXC48" s="7"/>
      <c r="AXD48" s="7"/>
      <c r="AXE48" s="7"/>
      <c r="AXF48" s="7"/>
      <c r="AXG48" s="7"/>
      <c r="AXH48" s="7"/>
      <c r="AXI48" s="7"/>
      <c r="AXJ48" s="7"/>
      <c r="AXK48" s="7"/>
      <c r="AXL48" s="7"/>
      <c r="AXM48" s="7"/>
      <c r="AXN48" s="7"/>
      <c r="AXO48" s="7"/>
      <c r="AXP48" s="7"/>
      <c r="AXQ48" s="7"/>
      <c r="AXR48" s="7"/>
      <c r="AXS48" s="7"/>
      <c r="AXT48" s="7"/>
      <c r="AXU48" s="7"/>
      <c r="AXV48" s="7"/>
      <c r="AXW48" s="7"/>
      <c r="AXX48" s="7"/>
      <c r="AXY48" s="7"/>
      <c r="AXZ48" s="7"/>
      <c r="AYA48" s="7"/>
      <c r="AYB48" s="7"/>
      <c r="AYC48" s="7"/>
      <c r="AYD48" s="7"/>
      <c r="AYE48" s="7"/>
      <c r="AYF48" s="7"/>
      <c r="AYG48" s="7"/>
      <c r="AYH48" s="7"/>
      <c r="AYI48" s="7"/>
      <c r="AYJ48" s="7"/>
      <c r="AYK48" s="7"/>
      <c r="AYL48" s="7"/>
      <c r="AYM48" s="7"/>
      <c r="AYN48" s="7"/>
      <c r="AYO48" s="7"/>
      <c r="AYP48" s="7"/>
      <c r="AYQ48" s="7"/>
      <c r="AYR48" s="7"/>
      <c r="AYS48" s="7"/>
      <c r="AYT48" s="7"/>
      <c r="AYU48" s="7"/>
      <c r="AYV48" s="7"/>
      <c r="AYW48" s="7"/>
      <c r="AYX48" s="7"/>
      <c r="AYY48" s="7"/>
      <c r="AYZ48" s="7"/>
      <c r="AZA48" s="7"/>
      <c r="AZB48" s="7"/>
      <c r="AZC48" s="7"/>
      <c r="AZD48" s="7"/>
      <c r="AZE48" s="7"/>
      <c r="AZF48" s="7"/>
      <c r="AZG48" s="7"/>
      <c r="AZH48" s="7"/>
      <c r="AZI48" s="7"/>
      <c r="AZJ48" s="7"/>
      <c r="AZK48" s="7"/>
      <c r="AZL48" s="7"/>
      <c r="AZM48" s="7"/>
      <c r="AZN48" s="7"/>
      <c r="AZO48" s="7"/>
      <c r="AZP48" s="7"/>
      <c r="AZQ48" s="7"/>
      <c r="AZR48" s="7"/>
      <c r="AZS48" s="7"/>
      <c r="AZT48" s="7"/>
      <c r="AZU48" s="7"/>
      <c r="AZV48" s="7"/>
      <c r="AZW48" s="7"/>
      <c r="AZX48" s="7"/>
      <c r="AZY48" s="7"/>
      <c r="AZZ48" s="7"/>
      <c r="BAA48" s="7"/>
      <c r="BAB48" s="7"/>
      <c r="BAC48" s="7"/>
      <c r="BAD48" s="7"/>
      <c r="BAE48" s="7"/>
      <c r="BAF48" s="7"/>
      <c r="BAG48" s="7"/>
      <c r="BAH48" s="7"/>
      <c r="BAI48" s="7"/>
      <c r="BAJ48" s="7"/>
      <c r="BAK48" s="7"/>
      <c r="BAL48" s="7"/>
      <c r="BAM48" s="7"/>
      <c r="BAN48" s="7"/>
      <c r="BAO48" s="7"/>
      <c r="BAP48" s="7"/>
      <c r="BAQ48" s="7"/>
      <c r="BAR48" s="7"/>
      <c r="BAS48" s="7"/>
      <c r="BAT48" s="7"/>
      <c r="BAU48" s="7"/>
      <c r="BAV48" s="7"/>
      <c r="BAW48" s="7"/>
      <c r="BAX48" s="7"/>
      <c r="BAY48" s="7"/>
      <c r="BAZ48" s="7"/>
      <c r="BBA48" s="7"/>
      <c r="BBB48" s="7"/>
      <c r="BBC48" s="7"/>
      <c r="BBD48" s="7"/>
      <c r="BBE48" s="7"/>
      <c r="BBF48" s="7"/>
      <c r="BBG48" s="7"/>
      <c r="BBH48" s="7"/>
      <c r="BBI48" s="7"/>
      <c r="BBJ48" s="7"/>
      <c r="BBK48" s="7"/>
      <c r="BBL48" s="7"/>
      <c r="BBM48" s="7"/>
      <c r="BBN48" s="7"/>
      <c r="BBO48" s="7"/>
      <c r="BBP48" s="7"/>
      <c r="BBQ48" s="7"/>
      <c r="BBR48" s="7"/>
      <c r="BBS48" s="7"/>
      <c r="BBT48" s="7"/>
      <c r="BBU48" s="7"/>
      <c r="BBV48" s="7"/>
      <c r="BBW48" s="7"/>
      <c r="BBX48" s="7"/>
      <c r="BBY48" s="7"/>
      <c r="BBZ48" s="7"/>
      <c r="BCA48" s="7"/>
      <c r="BCB48" s="7"/>
      <c r="BCC48" s="7"/>
      <c r="BCD48" s="7"/>
      <c r="BCE48" s="7"/>
      <c r="BCF48" s="7"/>
      <c r="BCG48" s="7"/>
      <c r="BCH48" s="7"/>
      <c r="BCI48" s="7"/>
      <c r="BCJ48" s="7"/>
      <c r="BCK48" s="7"/>
      <c r="BCL48" s="7"/>
      <c r="BCM48" s="7"/>
      <c r="BCN48" s="7"/>
      <c r="BCO48" s="7"/>
      <c r="BCP48" s="7"/>
      <c r="BCQ48" s="7"/>
      <c r="BCR48" s="7"/>
      <c r="BCS48" s="7"/>
      <c r="BCT48" s="7"/>
      <c r="BCU48" s="7"/>
      <c r="BCV48" s="7"/>
      <c r="BCW48" s="7"/>
      <c r="BCX48" s="7"/>
      <c r="BCY48" s="7"/>
      <c r="BCZ48" s="7"/>
      <c r="BDA48" s="7"/>
      <c r="BDB48" s="7"/>
      <c r="BDC48" s="7"/>
      <c r="BDD48" s="7"/>
      <c r="BDE48" s="7"/>
      <c r="BDF48" s="7"/>
      <c r="BDG48" s="7"/>
      <c r="BDH48" s="7"/>
      <c r="BDI48" s="7"/>
      <c r="BDJ48" s="7"/>
      <c r="BDK48" s="7"/>
      <c r="BDL48" s="7"/>
      <c r="BDM48" s="7"/>
      <c r="BDN48" s="7"/>
      <c r="BDO48" s="7"/>
      <c r="BDP48" s="7"/>
      <c r="BDQ48" s="7"/>
      <c r="BDR48" s="7"/>
      <c r="BDS48" s="7"/>
      <c r="BDT48" s="7"/>
      <c r="BDU48" s="7"/>
      <c r="BDV48" s="7"/>
      <c r="BDW48" s="7"/>
      <c r="BDX48" s="7"/>
      <c r="BDY48" s="7"/>
      <c r="BDZ48" s="7"/>
      <c r="BEA48" s="7"/>
      <c r="BEB48" s="7"/>
      <c r="BEC48" s="7"/>
      <c r="BED48" s="7"/>
      <c r="BEE48" s="7"/>
      <c r="BEF48" s="7"/>
      <c r="BEG48" s="7"/>
      <c r="BEH48" s="7"/>
      <c r="BEI48" s="7"/>
      <c r="BEJ48" s="7"/>
      <c r="BEK48" s="7"/>
      <c r="BEL48" s="7"/>
      <c r="BEM48" s="7"/>
      <c r="BEN48" s="7"/>
      <c r="BEO48" s="7"/>
      <c r="BEP48" s="7"/>
      <c r="BEQ48" s="7"/>
      <c r="BER48" s="7"/>
      <c r="BES48" s="7"/>
      <c r="BET48" s="7"/>
      <c r="BEU48" s="7"/>
      <c r="BEV48" s="7"/>
      <c r="BEW48" s="7"/>
      <c r="BEX48" s="7"/>
      <c r="BEY48" s="7"/>
      <c r="BEZ48" s="7"/>
      <c r="BFA48" s="7"/>
      <c r="BFB48" s="7"/>
      <c r="BFC48" s="7"/>
      <c r="BFD48" s="7"/>
      <c r="BFE48" s="7"/>
      <c r="BFF48" s="7"/>
      <c r="BFG48" s="7"/>
      <c r="BFH48" s="7"/>
      <c r="BFI48" s="7"/>
      <c r="BFJ48" s="7"/>
      <c r="BFK48" s="7"/>
      <c r="BFL48" s="7"/>
      <c r="BFM48" s="7"/>
      <c r="BFN48" s="7"/>
      <c r="BFO48" s="7"/>
      <c r="BFP48" s="7"/>
      <c r="BFQ48" s="7"/>
      <c r="BFR48" s="7"/>
      <c r="BFS48" s="7"/>
      <c r="BFT48" s="7"/>
      <c r="BFU48" s="7"/>
      <c r="BFV48" s="7"/>
      <c r="BFW48" s="7"/>
      <c r="BFX48" s="7"/>
      <c r="BFY48" s="7"/>
      <c r="BFZ48" s="7"/>
      <c r="BGA48" s="7"/>
      <c r="BGB48" s="7"/>
      <c r="BGC48" s="7"/>
      <c r="BGD48" s="7"/>
      <c r="BGE48" s="7"/>
      <c r="BGF48" s="7"/>
      <c r="BGG48" s="7"/>
      <c r="BGH48" s="7"/>
      <c r="BGI48" s="7"/>
      <c r="BGJ48" s="7"/>
      <c r="BGK48" s="7"/>
      <c r="BGL48" s="7"/>
      <c r="BGM48" s="7"/>
      <c r="BGN48" s="7"/>
      <c r="BGO48" s="7"/>
      <c r="BGP48" s="7"/>
      <c r="BGQ48" s="7"/>
      <c r="BGR48" s="7"/>
      <c r="BGS48" s="7"/>
      <c r="BGT48" s="7"/>
      <c r="BGU48" s="7"/>
      <c r="BGV48" s="7"/>
      <c r="BGX48" s="7"/>
      <c r="BGY48" s="7"/>
      <c r="BGZ48" s="7"/>
      <c r="BHA48" s="7"/>
      <c r="BHB48" s="7"/>
      <c r="BHC48" s="7"/>
      <c r="BHD48" s="7"/>
      <c r="BHE48" s="7"/>
      <c r="BHF48" s="7"/>
      <c r="BHG48" s="7"/>
      <c r="BHH48" s="7"/>
      <c r="BHI48" s="7"/>
      <c r="BHJ48" s="7"/>
      <c r="BHK48" s="7"/>
      <c r="BHL48" s="7"/>
      <c r="BHM48" s="7"/>
      <c r="BHN48" s="7"/>
      <c r="BHO48" s="7"/>
      <c r="BHP48" s="7"/>
      <c r="BHQ48" s="7"/>
      <c r="BHR48" s="7"/>
      <c r="BHS48" s="7"/>
      <c r="BHT48" s="7"/>
      <c r="BHU48" s="7"/>
      <c r="BHV48" s="7"/>
      <c r="BHW48" s="7"/>
      <c r="BHX48" s="7"/>
      <c r="BHY48" s="7"/>
      <c r="BHZ48" s="7"/>
      <c r="BIA48" s="7"/>
      <c r="BIB48" s="7"/>
      <c r="BIC48" s="7"/>
      <c r="BID48" s="7"/>
      <c r="BIE48" s="7"/>
      <c r="BIF48" s="7"/>
      <c r="BIG48" s="7"/>
      <c r="BIH48" s="7"/>
      <c r="BII48" s="7"/>
      <c r="BIJ48" s="7"/>
      <c r="BIK48" s="7"/>
      <c r="BIL48" s="7"/>
      <c r="BIM48" s="7"/>
      <c r="BIN48" s="7"/>
      <c r="BIO48" s="7"/>
      <c r="BIP48" s="7"/>
      <c r="BIQ48" s="7"/>
      <c r="BIR48" s="7"/>
      <c r="BIS48" s="7"/>
      <c r="BIT48" s="7"/>
      <c r="BIU48" s="7"/>
      <c r="BIV48" s="7"/>
      <c r="BIW48" s="7"/>
      <c r="BIX48" s="7"/>
      <c r="BIY48" s="7"/>
      <c r="BIZ48" s="7"/>
      <c r="BJA48" s="7"/>
      <c r="BJB48" s="7"/>
      <c r="BJC48" s="7"/>
      <c r="BJD48" s="7"/>
      <c r="BJE48" s="7"/>
      <c r="BJF48" s="7"/>
      <c r="BJG48" s="7"/>
      <c r="BJH48" s="7"/>
      <c r="BJI48" s="7"/>
      <c r="BJJ48" s="7"/>
      <c r="BJK48" s="7"/>
      <c r="BJL48" s="7"/>
      <c r="BJM48" s="7"/>
      <c r="BJN48" s="7"/>
      <c r="BJO48" s="7"/>
      <c r="BJP48" s="7"/>
      <c r="BJQ48" s="7"/>
      <c r="BJR48" s="7"/>
      <c r="BJS48" s="7"/>
      <c r="BJT48" s="7"/>
      <c r="BJU48" s="7"/>
      <c r="BJV48" s="7"/>
      <c r="BJW48" s="7"/>
      <c r="BJX48" s="7"/>
      <c r="BJY48" s="7"/>
      <c r="BJZ48" s="7"/>
      <c r="BKA48" s="7"/>
      <c r="BKB48" s="7"/>
      <c r="BKC48" s="7"/>
      <c r="BKD48" s="7"/>
      <c r="BKE48" s="7"/>
      <c r="BKF48" s="7"/>
      <c r="BKG48" s="7"/>
      <c r="BKH48" s="7"/>
      <c r="BKI48" s="7"/>
      <c r="BKJ48" s="7"/>
      <c r="BKK48" s="7"/>
      <c r="BKL48" s="7"/>
      <c r="BKM48" s="7"/>
      <c r="BKN48" s="7"/>
      <c r="BKO48" s="7"/>
      <c r="BKP48" s="7"/>
      <c r="BKQ48" s="7"/>
      <c r="BKR48" s="7"/>
      <c r="BKS48" s="7"/>
      <c r="BKT48" s="7"/>
      <c r="BKU48" s="7"/>
      <c r="BKV48" s="7"/>
      <c r="BKW48" s="7"/>
      <c r="BKX48" s="7"/>
      <c r="BKY48" s="7"/>
      <c r="BKZ48" s="7"/>
      <c r="BLA48" s="7"/>
      <c r="BLB48" s="7"/>
      <c r="BLC48" s="7"/>
      <c r="BLD48" s="7"/>
      <c r="BLE48" s="7"/>
      <c r="BLF48" s="7"/>
      <c r="BLG48" s="7"/>
      <c r="BLH48" s="7"/>
      <c r="BLI48" s="7"/>
      <c r="BLJ48" s="7"/>
      <c r="BLK48" s="7"/>
      <c r="BLL48" s="7"/>
      <c r="BLM48" s="7"/>
      <c r="BLN48" s="7"/>
      <c r="BLO48" s="7"/>
      <c r="BLP48" s="7"/>
      <c r="BLQ48" s="7"/>
      <c r="BLR48" s="7"/>
      <c r="BLS48" s="7"/>
      <c r="BLT48" s="7"/>
      <c r="BLU48" s="7"/>
      <c r="BLV48" s="7"/>
      <c r="BLW48" s="7"/>
      <c r="BLX48" s="7"/>
      <c r="BLY48" s="7"/>
      <c r="BLZ48" s="7"/>
      <c r="BMA48" s="7"/>
      <c r="BMB48" s="7"/>
      <c r="BMC48" s="7"/>
      <c r="BMD48" s="7"/>
      <c r="BME48" s="7"/>
      <c r="BMF48" s="7"/>
      <c r="BMG48" s="7"/>
      <c r="BMH48" s="7"/>
      <c r="BMI48" s="7"/>
      <c r="BMJ48" s="7"/>
      <c r="BMK48" s="7"/>
      <c r="BML48" s="7"/>
      <c r="BMM48" s="7"/>
      <c r="BMN48" s="7"/>
      <c r="BMO48" s="7"/>
      <c r="BMP48" s="7"/>
      <c r="BMQ48" s="7"/>
      <c r="BMR48" s="7"/>
      <c r="BMS48" s="7"/>
      <c r="BMT48" s="7"/>
      <c r="BMU48" s="7"/>
      <c r="BMV48" s="7"/>
      <c r="BMW48" s="7"/>
      <c r="BMX48" s="7"/>
      <c r="BMY48" s="7"/>
      <c r="BMZ48" s="7"/>
      <c r="BNA48" s="7"/>
      <c r="BNB48" s="7"/>
      <c r="BNC48" s="7"/>
      <c r="BND48" s="7"/>
      <c r="BNE48" s="7"/>
      <c r="BNF48" s="7"/>
      <c r="BNG48" s="7"/>
      <c r="BNH48" s="7"/>
      <c r="BNI48" s="7"/>
      <c r="BNJ48" s="7"/>
      <c r="BNK48" s="7"/>
      <c r="BNL48" s="7"/>
      <c r="BNM48" s="7"/>
      <c r="BNN48" s="7"/>
      <c r="BNO48" s="7"/>
      <c r="BNP48" s="7"/>
      <c r="BNQ48" s="7"/>
      <c r="BNR48" s="7"/>
      <c r="BNS48" s="7"/>
      <c r="BNT48" s="7"/>
      <c r="BNU48" s="7"/>
      <c r="BNV48" s="7"/>
      <c r="BNW48" s="7"/>
      <c r="BNX48" s="7"/>
      <c r="BNY48" s="7"/>
      <c r="BNZ48" s="7"/>
      <c r="BOA48" s="7"/>
      <c r="BOB48" s="7"/>
      <c r="BOC48" s="7"/>
      <c r="BOD48" s="7"/>
      <c r="BOE48" s="7"/>
      <c r="BOF48" s="7"/>
      <c r="BOG48" s="7"/>
      <c r="BOH48" s="7"/>
      <c r="BOI48" s="7"/>
      <c r="BOJ48" s="7"/>
      <c r="BOK48" s="7"/>
      <c r="BOL48" s="7"/>
      <c r="BOM48" s="7"/>
      <c r="BON48" s="7"/>
      <c r="BOO48" s="7"/>
      <c r="BOP48" s="7"/>
      <c r="BOQ48" s="7"/>
      <c r="BOR48" s="7"/>
      <c r="BOS48" s="7"/>
      <c r="BOT48" s="7"/>
      <c r="BOU48" s="7"/>
      <c r="BOV48" s="7"/>
      <c r="BOW48" s="7"/>
      <c r="BOX48" s="7"/>
      <c r="BOY48" s="7"/>
      <c r="BOZ48" s="7"/>
      <c r="BPA48" s="7"/>
      <c r="BPB48" s="7"/>
      <c r="BPC48" s="7"/>
      <c r="BPD48" s="7"/>
      <c r="BPE48" s="7"/>
      <c r="BPF48" s="7"/>
      <c r="BPG48" s="7"/>
      <c r="BPH48" s="7"/>
      <c r="BPI48" s="7"/>
      <c r="BPJ48" s="7"/>
      <c r="BPK48" s="7"/>
      <c r="BPL48" s="7"/>
      <c r="BPM48" s="7"/>
      <c r="BPN48" s="7"/>
      <c r="BPO48" s="7"/>
      <c r="BPP48" s="7"/>
      <c r="BPQ48" s="7"/>
      <c r="BPR48" s="7"/>
      <c r="BPS48" s="7"/>
      <c r="BPT48" s="7"/>
      <c r="BPU48" s="7"/>
      <c r="BPV48" s="7"/>
      <c r="BPW48" s="7"/>
      <c r="BPX48" s="7"/>
      <c r="BPY48" s="7"/>
      <c r="BPZ48" s="7"/>
      <c r="BQA48" s="7"/>
      <c r="BQB48" s="7"/>
      <c r="BQC48" s="7"/>
      <c r="BQD48" s="7"/>
      <c r="BQE48" s="7"/>
      <c r="BQF48" s="7"/>
      <c r="BQG48" s="7"/>
      <c r="BQH48" s="7"/>
      <c r="BQI48" s="7"/>
      <c r="BQJ48" s="7"/>
      <c r="BQK48" s="7"/>
      <c r="BQL48" s="7"/>
      <c r="BQM48" s="7"/>
      <c r="BQN48" s="7"/>
      <c r="BQO48" s="7"/>
      <c r="BQP48" s="7"/>
      <c r="BQQ48" s="7"/>
      <c r="BQR48" s="7"/>
      <c r="BQT48" s="7"/>
      <c r="BQU48" s="7"/>
      <c r="BQV48" s="7"/>
      <c r="BQW48" s="7"/>
      <c r="BQX48" s="7"/>
      <c r="BQY48" s="7"/>
      <c r="BQZ48" s="7"/>
      <c r="BRA48" s="7"/>
      <c r="BRB48" s="7"/>
      <c r="BRC48" s="7"/>
      <c r="BRD48" s="7"/>
      <c r="BRE48" s="7"/>
      <c r="BRF48" s="7"/>
      <c r="BRG48" s="7"/>
      <c r="BRH48" s="7"/>
      <c r="BRI48" s="7"/>
      <c r="BRJ48" s="7"/>
      <c r="BRK48" s="7"/>
      <c r="BRL48" s="7"/>
      <c r="BRM48" s="7"/>
      <c r="BRN48" s="7"/>
      <c r="BRO48" s="7"/>
      <c r="BRP48" s="7"/>
      <c r="BRQ48" s="7"/>
      <c r="BRR48" s="7"/>
      <c r="BRS48" s="7"/>
      <c r="BRT48" s="7"/>
      <c r="BRU48" s="7"/>
      <c r="BRV48" s="7"/>
      <c r="BRW48" s="7"/>
      <c r="BRX48" s="7"/>
      <c r="BRY48" s="7"/>
      <c r="BRZ48" s="7"/>
      <c r="BSA48" s="7"/>
      <c r="BSB48" s="7"/>
      <c r="BSC48" s="7"/>
      <c r="BSD48" s="7"/>
      <c r="BSE48" s="7"/>
      <c r="BSF48" s="7"/>
      <c r="BSG48" s="7"/>
      <c r="BSH48" s="7"/>
      <c r="BSI48" s="7"/>
      <c r="BSJ48" s="7"/>
      <c r="BSK48" s="7"/>
      <c r="BSL48" s="7"/>
      <c r="BSM48" s="7"/>
      <c r="BSN48" s="7"/>
      <c r="BSO48" s="7"/>
      <c r="BSP48" s="7"/>
      <c r="BSQ48" s="7"/>
      <c r="BSR48" s="7"/>
      <c r="BSS48" s="7"/>
      <c r="BST48" s="7"/>
      <c r="BSU48" s="7"/>
      <c r="BSV48" s="7"/>
      <c r="BSW48" s="7"/>
      <c r="BSX48" s="7"/>
      <c r="BSY48" s="7"/>
      <c r="BSZ48" s="7"/>
      <c r="BTA48" s="7"/>
      <c r="BTB48" s="7"/>
      <c r="BTC48" s="7"/>
      <c r="BTD48" s="7"/>
      <c r="BTE48" s="7"/>
      <c r="BTF48" s="7"/>
      <c r="BTG48" s="7"/>
      <c r="BTH48" s="7"/>
      <c r="BTI48" s="7"/>
      <c r="BTJ48" s="7"/>
      <c r="BTK48" s="7"/>
      <c r="BTL48" s="7"/>
      <c r="BTM48" s="7"/>
      <c r="BTN48" s="7"/>
      <c r="BTO48" s="7"/>
      <c r="BTP48" s="7"/>
      <c r="BTQ48" s="7"/>
      <c r="BTR48" s="7"/>
      <c r="BTS48" s="7"/>
      <c r="BTT48" s="7"/>
      <c r="BTU48" s="7"/>
      <c r="BTV48" s="7"/>
      <c r="BTW48" s="7"/>
      <c r="BTX48" s="7"/>
      <c r="BTY48" s="7"/>
      <c r="BTZ48" s="7"/>
      <c r="BUA48" s="7"/>
      <c r="BUB48" s="7"/>
      <c r="BUC48" s="7"/>
      <c r="BUD48" s="7"/>
      <c r="BUE48" s="7"/>
      <c r="BUF48" s="7"/>
      <c r="BUG48" s="7"/>
      <c r="BUH48" s="7"/>
      <c r="BUI48" s="7"/>
      <c r="BUJ48" s="7"/>
      <c r="BUK48" s="7"/>
      <c r="BUL48" s="7"/>
      <c r="BUM48" s="7"/>
      <c r="BUN48" s="7"/>
      <c r="BUO48" s="7"/>
      <c r="BUP48" s="7"/>
      <c r="BUQ48" s="7"/>
      <c r="BUR48" s="7"/>
      <c r="BUS48" s="7"/>
      <c r="BUT48" s="7"/>
      <c r="BUU48" s="7"/>
      <c r="BUV48" s="7"/>
      <c r="BUW48" s="7"/>
      <c r="BUX48" s="7"/>
      <c r="BUY48" s="7"/>
      <c r="BUZ48" s="7"/>
      <c r="BVA48" s="7"/>
      <c r="BVB48" s="7"/>
      <c r="BVC48" s="7"/>
      <c r="BVD48" s="7"/>
      <c r="BVE48" s="7"/>
      <c r="BVF48" s="7"/>
      <c r="BVG48" s="7"/>
      <c r="BVH48" s="7"/>
      <c r="BVI48" s="7"/>
      <c r="BVJ48" s="7"/>
      <c r="BVK48" s="7"/>
      <c r="BVL48" s="7"/>
      <c r="BVM48" s="7"/>
      <c r="BVN48" s="7"/>
      <c r="BVO48" s="7"/>
      <c r="BVP48" s="7"/>
      <c r="BVQ48" s="7"/>
      <c r="BVR48" s="7"/>
      <c r="BVS48" s="7"/>
      <c r="BVT48" s="7"/>
      <c r="BVU48" s="7"/>
      <c r="BVV48" s="7"/>
      <c r="BVW48" s="7"/>
      <c r="BVX48" s="7"/>
      <c r="BVY48" s="7"/>
      <c r="BVZ48" s="7"/>
      <c r="BWA48" s="7"/>
      <c r="BWB48" s="7"/>
      <c r="BWC48" s="7"/>
      <c r="BWD48" s="7"/>
      <c r="BWE48" s="7"/>
      <c r="BWF48" s="7"/>
      <c r="BWG48" s="7"/>
      <c r="BWH48" s="7"/>
      <c r="BWI48" s="7"/>
      <c r="BWJ48" s="7"/>
      <c r="BWK48" s="7"/>
      <c r="BWL48" s="7"/>
      <c r="BWM48" s="7"/>
      <c r="BWN48" s="7"/>
      <c r="BWO48" s="7"/>
      <c r="BWP48" s="7"/>
      <c r="BWQ48" s="7"/>
      <c r="BWR48" s="7"/>
      <c r="BWS48" s="7"/>
      <c r="BWT48" s="7"/>
      <c r="BWU48" s="7"/>
      <c r="BWV48" s="7"/>
      <c r="BWW48" s="7"/>
      <c r="BWX48" s="7"/>
      <c r="BWY48" s="7"/>
      <c r="BWZ48" s="7"/>
      <c r="BXA48" s="7"/>
      <c r="BXB48" s="7"/>
      <c r="BXC48" s="7"/>
      <c r="BXD48" s="7"/>
      <c r="BXE48" s="7"/>
      <c r="BXF48" s="7"/>
      <c r="BXG48" s="7"/>
      <c r="BXH48" s="7"/>
      <c r="BXI48" s="7"/>
      <c r="BXJ48" s="7"/>
      <c r="BXK48" s="7"/>
      <c r="BXL48" s="7"/>
      <c r="BXM48" s="7"/>
      <c r="BXN48" s="7"/>
      <c r="BXO48" s="7"/>
      <c r="BXP48" s="7"/>
      <c r="BXQ48" s="7"/>
      <c r="BXR48" s="7"/>
      <c r="BXS48" s="7"/>
      <c r="BXT48" s="7"/>
      <c r="BXU48" s="7"/>
      <c r="BXV48" s="7"/>
      <c r="BXW48" s="7"/>
      <c r="BXX48" s="7"/>
      <c r="BXY48" s="7"/>
      <c r="BXZ48" s="7"/>
      <c r="BYA48" s="7"/>
      <c r="BYB48" s="7"/>
      <c r="BYC48" s="7"/>
      <c r="BYD48" s="7"/>
      <c r="BYE48" s="7"/>
      <c r="BYF48" s="7"/>
      <c r="BYG48" s="7"/>
      <c r="BYH48" s="7"/>
      <c r="BYI48" s="7"/>
      <c r="BYJ48" s="7"/>
      <c r="BYK48" s="7"/>
      <c r="BYL48" s="7"/>
      <c r="BYM48" s="7"/>
      <c r="BYN48" s="7"/>
      <c r="BYO48" s="7"/>
      <c r="BYP48" s="7"/>
      <c r="BYQ48" s="7"/>
      <c r="BYR48" s="7"/>
      <c r="BYS48" s="7"/>
      <c r="BYT48" s="7"/>
      <c r="BYU48" s="7"/>
      <c r="BYV48" s="7"/>
      <c r="BYW48" s="7"/>
      <c r="BYX48" s="7"/>
      <c r="BYY48" s="7"/>
      <c r="BYZ48" s="7"/>
      <c r="BZA48" s="7"/>
      <c r="BZB48" s="7"/>
      <c r="BZC48" s="7"/>
      <c r="BZD48" s="7"/>
      <c r="BZE48" s="7"/>
      <c r="BZF48" s="7"/>
      <c r="BZG48" s="7"/>
      <c r="BZH48" s="7"/>
      <c r="BZI48" s="7"/>
      <c r="BZJ48" s="7"/>
      <c r="BZK48" s="7"/>
      <c r="BZL48" s="7"/>
      <c r="BZM48" s="7"/>
      <c r="BZN48" s="7"/>
      <c r="BZO48" s="7"/>
      <c r="BZP48" s="7"/>
      <c r="BZQ48" s="7"/>
      <c r="BZR48" s="7"/>
      <c r="BZS48" s="7"/>
      <c r="BZT48" s="7"/>
      <c r="BZU48" s="7"/>
      <c r="BZV48" s="7"/>
      <c r="BZW48" s="7"/>
      <c r="BZX48" s="7"/>
      <c r="BZY48" s="7"/>
      <c r="BZZ48" s="7"/>
      <c r="CAA48" s="7"/>
      <c r="CAB48" s="7"/>
      <c r="CAC48" s="7"/>
      <c r="CAD48" s="7"/>
      <c r="CAE48" s="7"/>
      <c r="CAF48" s="7"/>
      <c r="CAG48" s="7"/>
      <c r="CAH48" s="7"/>
      <c r="CAI48" s="7"/>
      <c r="CAJ48" s="7"/>
      <c r="CAK48" s="7"/>
      <c r="CAL48" s="7"/>
      <c r="CAM48" s="7"/>
      <c r="CAN48" s="7"/>
      <c r="CAP48" s="7"/>
      <c r="CAQ48" s="7"/>
      <c r="CAR48" s="7"/>
      <c r="CAS48" s="7"/>
      <c r="CAT48" s="7"/>
      <c r="CAU48" s="7"/>
      <c r="CAV48" s="7"/>
      <c r="CAW48" s="7"/>
      <c r="CAX48" s="7"/>
      <c r="CAY48" s="7"/>
      <c r="CAZ48" s="7"/>
      <c r="CBA48" s="7"/>
      <c r="CBB48" s="7"/>
      <c r="CBC48" s="7"/>
      <c r="CBD48" s="7"/>
      <c r="CBE48" s="7"/>
      <c r="CBF48" s="7"/>
      <c r="CBG48" s="7"/>
      <c r="CBH48" s="7"/>
      <c r="CBI48" s="7"/>
      <c r="CBJ48" s="7"/>
      <c r="CBK48" s="7"/>
      <c r="CBL48" s="7"/>
      <c r="CBM48" s="7"/>
      <c r="CBN48" s="7"/>
      <c r="CBO48" s="7"/>
      <c r="CBP48" s="7"/>
      <c r="CBQ48" s="7"/>
      <c r="CBR48" s="7"/>
      <c r="CBS48" s="7"/>
      <c r="CBT48" s="7"/>
      <c r="CBU48" s="7"/>
      <c r="CBV48" s="7"/>
      <c r="CBW48" s="7"/>
      <c r="CBX48" s="7"/>
      <c r="CBY48" s="7"/>
      <c r="CBZ48" s="7"/>
      <c r="CCA48" s="7"/>
      <c r="CCB48" s="7"/>
      <c r="CCC48" s="7"/>
      <c r="CCD48" s="7"/>
      <c r="CCE48" s="7"/>
      <c r="CCF48" s="7"/>
      <c r="CCG48" s="7"/>
      <c r="CCH48" s="7"/>
      <c r="CCI48" s="7"/>
      <c r="CCJ48" s="7"/>
      <c r="CCK48" s="7"/>
      <c r="CCL48" s="7"/>
      <c r="CCM48" s="7"/>
      <c r="CCN48" s="7"/>
      <c r="CCO48" s="7"/>
      <c r="CCP48" s="7"/>
      <c r="CCQ48" s="7"/>
      <c r="CCR48" s="7"/>
      <c r="CCS48" s="7"/>
      <c r="CCT48" s="7"/>
      <c r="CCU48" s="7"/>
      <c r="CCV48" s="7"/>
      <c r="CCW48" s="7"/>
      <c r="CCX48" s="7"/>
      <c r="CCY48" s="7"/>
      <c r="CCZ48" s="7"/>
      <c r="CDA48" s="7"/>
      <c r="CDB48" s="7"/>
      <c r="CDC48" s="7"/>
      <c r="CDD48" s="7"/>
      <c r="CDE48" s="7"/>
      <c r="CDF48" s="7"/>
      <c r="CDG48" s="7"/>
      <c r="CDH48" s="7"/>
      <c r="CDI48" s="7"/>
      <c r="CDJ48" s="7"/>
      <c r="CDK48" s="7"/>
      <c r="CDL48" s="7"/>
      <c r="CDM48" s="7"/>
      <c r="CDN48" s="7"/>
      <c r="CDO48" s="7"/>
      <c r="CDP48" s="7"/>
      <c r="CDQ48" s="7"/>
      <c r="CDR48" s="7"/>
      <c r="CDS48" s="7"/>
      <c r="CDT48" s="7"/>
      <c r="CDU48" s="7"/>
      <c r="CDV48" s="7"/>
      <c r="CDW48" s="7"/>
      <c r="CDX48" s="7"/>
      <c r="CDY48" s="7"/>
      <c r="CDZ48" s="7"/>
      <c r="CEA48" s="7"/>
      <c r="CEB48" s="7"/>
      <c r="CEC48" s="7"/>
      <c r="CED48" s="7"/>
      <c r="CEE48" s="7"/>
      <c r="CEF48" s="7"/>
      <c r="CEG48" s="7"/>
      <c r="CEH48" s="7"/>
      <c r="CEI48" s="7"/>
      <c r="CEJ48" s="7"/>
      <c r="CEK48" s="7"/>
      <c r="CEL48" s="7"/>
      <c r="CEM48" s="7"/>
      <c r="CEN48" s="7"/>
      <c r="CEO48" s="7"/>
      <c r="CEP48" s="7"/>
      <c r="CEQ48" s="7"/>
      <c r="CER48" s="7"/>
      <c r="CES48" s="7"/>
      <c r="CET48" s="7"/>
      <c r="CEU48" s="7"/>
      <c r="CEV48" s="7"/>
      <c r="CEW48" s="7"/>
      <c r="CEX48" s="7"/>
      <c r="CEY48" s="7"/>
      <c r="CEZ48" s="7"/>
      <c r="CFA48" s="7"/>
      <c r="CFB48" s="7"/>
      <c r="CFC48" s="7"/>
      <c r="CFD48" s="7"/>
      <c r="CFE48" s="7"/>
      <c r="CFF48" s="7"/>
      <c r="CFG48" s="7"/>
      <c r="CFH48" s="7"/>
      <c r="CFI48" s="7"/>
      <c r="CFJ48" s="7"/>
      <c r="CFK48" s="7"/>
      <c r="CFL48" s="7"/>
      <c r="CFM48" s="7"/>
      <c r="CFN48" s="7"/>
      <c r="CFO48" s="7"/>
      <c r="CFP48" s="7"/>
      <c r="CFQ48" s="7"/>
      <c r="CFR48" s="7"/>
      <c r="CFS48" s="7"/>
      <c r="CFT48" s="7"/>
      <c r="CFU48" s="7"/>
      <c r="CFV48" s="7"/>
      <c r="CFW48" s="7"/>
      <c r="CFX48" s="7"/>
      <c r="CFY48" s="7"/>
      <c r="CFZ48" s="7"/>
      <c r="CGA48" s="7"/>
      <c r="CGB48" s="7"/>
      <c r="CGC48" s="7"/>
      <c r="CGD48" s="7"/>
      <c r="CGE48" s="7"/>
      <c r="CGF48" s="7"/>
      <c r="CGG48" s="7"/>
      <c r="CGH48" s="7"/>
      <c r="CGI48" s="7"/>
      <c r="CGJ48" s="7"/>
      <c r="CGK48" s="7"/>
      <c r="CGL48" s="7"/>
      <c r="CGM48" s="7"/>
      <c r="CGN48" s="7"/>
      <c r="CGO48" s="7"/>
      <c r="CGP48" s="7"/>
      <c r="CGQ48" s="7"/>
      <c r="CGR48" s="7"/>
      <c r="CGS48" s="7"/>
      <c r="CGT48" s="7"/>
      <c r="CGU48" s="7"/>
      <c r="CGV48" s="7"/>
      <c r="CGW48" s="7"/>
      <c r="CGX48" s="7"/>
      <c r="CGY48" s="7"/>
      <c r="CGZ48" s="7"/>
      <c r="CHA48" s="7"/>
      <c r="CHB48" s="7"/>
      <c r="CHC48" s="7"/>
      <c r="CHD48" s="7"/>
      <c r="CHE48" s="7"/>
      <c r="CHF48" s="7"/>
      <c r="CHG48" s="7"/>
      <c r="CHH48" s="7"/>
      <c r="CHI48" s="7"/>
      <c r="CHJ48" s="7"/>
      <c r="CHK48" s="7"/>
      <c r="CHL48" s="7"/>
      <c r="CHM48" s="7"/>
      <c r="CHN48" s="7"/>
      <c r="CHO48" s="7"/>
      <c r="CHP48" s="7"/>
      <c r="CHQ48" s="7"/>
      <c r="CHR48" s="7"/>
      <c r="CHS48" s="7"/>
      <c r="CHT48" s="7"/>
      <c r="CHU48" s="7"/>
      <c r="CHV48" s="7"/>
      <c r="CHW48" s="7"/>
      <c r="CHX48" s="7"/>
      <c r="CHY48" s="7"/>
      <c r="CHZ48" s="7"/>
      <c r="CIA48" s="7"/>
      <c r="CIB48" s="7"/>
      <c r="CIC48" s="7"/>
      <c r="CID48" s="7"/>
      <c r="CIE48" s="7"/>
      <c r="CIF48" s="7"/>
      <c r="CIG48" s="7"/>
      <c r="CIH48" s="7"/>
      <c r="CII48" s="7"/>
      <c r="CIJ48" s="7"/>
      <c r="CIK48" s="7"/>
      <c r="CIL48" s="7"/>
      <c r="CIM48" s="7"/>
      <c r="CIN48" s="7"/>
      <c r="CIO48" s="7"/>
      <c r="CIP48" s="7"/>
      <c r="CIQ48" s="7"/>
      <c r="CIR48" s="7"/>
      <c r="CIS48" s="7"/>
      <c r="CIT48" s="7"/>
      <c r="CIU48" s="7"/>
      <c r="CIV48" s="7"/>
      <c r="CIW48" s="7"/>
      <c r="CIX48" s="7"/>
      <c r="CIY48" s="7"/>
      <c r="CIZ48" s="7"/>
      <c r="CJA48" s="7"/>
      <c r="CJB48" s="7"/>
      <c r="CJC48" s="7"/>
      <c r="CJD48" s="7"/>
      <c r="CJE48" s="7"/>
      <c r="CJF48" s="7"/>
      <c r="CJG48" s="7"/>
      <c r="CJH48" s="7"/>
      <c r="CJI48" s="7"/>
      <c r="CJJ48" s="7"/>
      <c r="CJK48" s="7"/>
      <c r="CJL48" s="7"/>
      <c r="CJM48" s="7"/>
      <c r="CJN48" s="7"/>
      <c r="CJO48" s="7"/>
      <c r="CJP48" s="7"/>
      <c r="CJQ48" s="7"/>
      <c r="CJR48" s="7"/>
      <c r="CJS48" s="7"/>
      <c r="CJT48" s="7"/>
      <c r="CJU48" s="7"/>
      <c r="CJV48" s="7"/>
      <c r="CJW48" s="7"/>
      <c r="CJX48" s="7"/>
      <c r="CJY48" s="7"/>
      <c r="CJZ48" s="7"/>
      <c r="CKA48" s="7"/>
      <c r="CKB48" s="7"/>
      <c r="CKC48" s="7"/>
      <c r="CKD48" s="7"/>
      <c r="CKE48" s="7"/>
      <c r="CKF48" s="7"/>
      <c r="CKG48" s="7"/>
      <c r="CKH48" s="7"/>
      <c r="CKI48" s="7"/>
      <c r="CKJ48" s="7"/>
      <c r="CKL48" s="7"/>
      <c r="CKM48" s="7"/>
      <c r="CKN48" s="7"/>
      <c r="CKO48" s="7"/>
      <c r="CKP48" s="7"/>
      <c r="CKQ48" s="7"/>
      <c r="CKR48" s="7"/>
      <c r="CKS48" s="7"/>
      <c r="CKT48" s="7"/>
      <c r="CKU48" s="7"/>
      <c r="CKV48" s="7"/>
      <c r="CKW48" s="7"/>
      <c r="CKX48" s="7"/>
      <c r="CKY48" s="7"/>
      <c r="CKZ48" s="7"/>
      <c r="CLA48" s="7"/>
      <c r="CLB48" s="7"/>
      <c r="CLC48" s="7"/>
      <c r="CLD48" s="7"/>
      <c r="CLE48" s="7"/>
      <c r="CLF48" s="7"/>
      <c r="CLG48" s="7"/>
      <c r="CLH48" s="7"/>
      <c r="CLI48" s="7"/>
      <c r="CLJ48" s="7"/>
      <c r="CLK48" s="7"/>
      <c r="CLL48" s="7"/>
      <c r="CLM48" s="7"/>
      <c r="CLN48" s="7"/>
      <c r="CLO48" s="7"/>
      <c r="CLP48" s="7"/>
      <c r="CLQ48" s="7"/>
      <c r="CLR48" s="7"/>
      <c r="CLS48" s="7"/>
      <c r="CLT48" s="7"/>
      <c r="CLU48" s="7"/>
      <c r="CLV48" s="7"/>
      <c r="CLW48" s="7"/>
      <c r="CLX48" s="7"/>
      <c r="CLY48" s="7"/>
      <c r="CLZ48" s="7"/>
      <c r="CMA48" s="7"/>
      <c r="CMB48" s="7"/>
      <c r="CMC48" s="7"/>
      <c r="CMD48" s="7"/>
      <c r="CME48" s="7"/>
      <c r="CMF48" s="7"/>
      <c r="CMG48" s="7"/>
      <c r="CMH48" s="7"/>
      <c r="CMI48" s="7"/>
      <c r="CMJ48" s="7"/>
      <c r="CMK48" s="7"/>
      <c r="CML48" s="7"/>
      <c r="CMM48" s="7"/>
      <c r="CMN48" s="7"/>
      <c r="CMO48" s="7"/>
      <c r="CMP48" s="7"/>
      <c r="CMQ48" s="7"/>
      <c r="CMR48" s="7"/>
      <c r="CMS48" s="7"/>
      <c r="CMT48" s="7"/>
      <c r="CMU48" s="7"/>
      <c r="CMV48" s="7"/>
      <c r="CMW48" s="7"/>
      <c r="CMX48" s="7"/>
      <c r="CMY48" s="7"/>
      <c r="CMZ48" s="7"/>
      <c r="CNA48" s="7"/>
      <c r="CNB48" s="7"/>
      <c r="CNC48" s="7"/>
      <c r="CND48" s="7"/>
      <c r="CNE48" s="7"/>
      <c r="CNF48" s="7"/>
      <c r="CNG48" s="7"/>
      <c r="CNH48" s="7"/>
      <c r="CNI48" s="7"/>
      <c r="CNJ48" s="7"/>
      <c r="CNK48" s="7"/>
      <c r="CNL48" s="7"/>
      <c r="CNM48" s="7"/>
      <c r="CNN48" s="7"/>
      <c r="CNO48" s="7"/>
      <c r="CNP48" s="7"/>
      <c r="CNQ48" s="7"/>
      <c r="CNR48" s="7"/>
      <c r="CNS48" s="7"/>
      <c r="CNT48" s="7"/>
      <c r="CNU48" s="7"/>
      <c r="CNV48" s="7"/>
      <c r="CNW48" s="7"/>
      <c r="CNX48" s="7"/>
      <c r="CNY48" s="7"/>
      <c r="CNZ48" s="7"/>
      <c r="COA48" s="7"/>
      <c r="COB48" s="7"/>
      <c r="COC48" s="7"/>
      <c r="COD48" s="7"/>
      <c r="COE48" s="7"/>
      <c r="COF48" s="7"/>
      <c r="COG48" s="7"/>
      <c r="COH48" s="7"/>
      <c r="COI48" s="7"/>
      <c r="COJ48" s="7"/>
      <c r="COK48" s="7"/>
      <c r="COL48" s="7"/>
      <c r="COM48" s="7"/>
      <c r="CON48" s="7"/>
      <c r="COO48" s="7"/>
      <c r="COP48" s="7"/>
      <c r="COQ48" s="7"/>
      <c r="COR48" s="7"/>
      <c r="COS48" s="7"/>
      <c r="COT48" s="7"/>
      <c r="COU48" s="7"/>
      <c r="COV48" s="7"/>
      <c r="COW48" s="7"/>
      <c r="COX48" s="7"/>
      <c r="COY48" s="7"/>
      <c r="COZ48" s="7"/>
      <c r="CPA48" s="7"/>
      <c r="CPB48" s="7"/>
      <c r="CPC48" s="7"/>
      <c r="CPD48" s="7"/>
      <c r="CPE48" s="7"/>
      <c r="CPF48" s="7"/>
      <c r="CPG48" s="7"/>
      <c r="CPH48" s="7"/>
      <c r="CPI48" s="7"/>
      <c r="CPJ48" s="7"/>
      <c r="CPK48" s="7"/>
      <c r="CPL48" s="7"/>
      <c r="CPM48" s="7"/>
      <c r="CPN48" s="7"/>
      <c r="CPO48" s="7"/>
      <c r="CPP48" s="7"/>
      <c r="CPQ48" s="7"/>
      <c r="CPR48" s="7"/>
      <c r="CPS48" s="7"/>
      <c r="CPT48" s="7"/>
      <c r="CPU48" s="7"/>
      <c r="CPV48" s="7"/>
      <c r="CPW48" s="7"/>
      <c r="CPX48" s="7"/>
      <c r="CPY48" s="7"/>
      <c r="CPZ48" s="7"/>
      <c r="CQA48" s="7"/>
      <c r="CQB48" s="7"/>
      <c r="CQC48" s="7"/>
      <c r="CQD48" s="7"/>
      <c r="CQE48" s="7"/>
      <c r="CQF48" s="7"/>
      <c r="CQG48" s="7"/>
      <c r="CQH48" s="7"/>
      <c r="CQI48" s="7"/>
      <c r="CQJ48" s="7"/>
      <c r="CQK48" s="7"/>
      <c r="CQL48" s="7"/>
      <c r="CQM48" s="7"/>
      <c r="CQN48" s="7"/>
      <c r="CQO48" s="7"/>
      <c r="CQP48" s="7"/>
      <c r="CQQ48" s="7"/>
      <c r="CQR48" s="7"/>
      <c r="CQS48" s="7"/>
      <c r="CQT48" s="7"/>
      <c r="CQU48" s="7"/>
      <c r="CQV48" s="7"/>
      <c r="CQW48" s="7"/>
      <c r="CQX48" s="7"/>
      <c r="CQY48" s="7"/>
      <c r="CQZ48" s="7"/>
      <c r="CRA48" s="7"/>
      <c r="CRB48" s="7"/>
      <c r="CRC48" s="7"/>
      <c r="CRD48" s="7"/>
      <c r="CRE48" s="7"/>
      <c r="CRF48" s="7"/>
      <c r="CRG48" s="7"/>
      <c r="CRH48" s="7"/>
      <c r="CRI48" s="7"/>
      <c r="CRJ48" s="7"/>
      <c r="CRK48" s="7"/>
      <c r="CRL48" s="7"/>
      <c r="CRM48" s="7"/>
      <c r="CRN48" s="7"/>
      <c r="CRO48" s="7"/>
      <c r="CRP48" s="7"/>
      <c r="CRQ48" s="7"/>
      <c r="CRR48" s="7"/>
      <c r="CRS48" s="7"/>
      <c r="CRT48" s="7"/>
      <c r="CRU48" s="7"/>
      <c r="CRV48" s="7"/>
      <c r="CRW48" s="7"/>
      <c r="CRX48" s="7"/>
      <c r="CRY48" s="7"/>
      <c r="CRZ48" s="7"/>
      <c r="CSA48" s="7"/>
      <c r="CSB48" s="7"/>
      <c r="CSC48" s="7"/>
      <c r="CSD48" s="7"/>
      <c r="CSE48" s="7"/>
      <c r="CSF48" s="7"/>
      <c r="CSG48" s="7"/>
      <c r="CSH48" s="7"/>
      <c r="CSI48" s="7"/>
      <c r="CSJ48" s="7"/>
      <c r="CSK48" s="7"/>
      <c r="CSL48" s="7"/>
      <c r="CSM48" s="7"/>
      <c r="CSN48" s="7"/>
      <c r="CSO48" s="7"/>
      <c r="CSP48" s="7"/>
      <c r="CSQ48" s="7"/>
      <c r="CSR48" s="7"/>
      <c r="CSS48" s="7"/>
      <c r="CST48" s="7"/>
      <c r="CSU48" s="7"/>
      <c r="CSV48" s="7"/>
      <c r="CSW48" s="7"/>
      <c r="CSX48" s="7"/>
      <c r="CSY48" s="7"/>
      <c r="CSZ48" s="7"/>
      <c r="CTA48" s="7"/>
      <c r="CTB48" s="7"/>
      <c r="CTC48" s="7"/>
      <c r="CTD48" s="7"/>
      <c r="CTE48" s="7"/>
      <c r="CTF48" s="7"/>
      <c r="CTG48" s="7"/>
      <c r="CTH48" s="7"/>
      <c r="CTI48" s="7"/>
      <c r="CTJ48" s="7"/>
      <c r="CTK48" s="7"/>
      <c r="CTL48" s="7"/>
      <c r="CTM48" s="7"/>
      <c r="CTN48" s="7"/>
      <c r="CTO48" s="7"/>
      <c r="CTP48" s="7"/>
      <c r="CTQ48" s="7"/>
      <c r="CTR48" s="7"/>
      <c r="CTS48" s="7"/>
      <c r="CTT48" s="7"/>
      <c r="CTU48" s="7"/>
      <c r="CTV48" s="7"/>
      <c r="CTW48" s="7"/>
      <c r="CTX48" s="7"/>
      <c r="CTY48" s="7"/>
      <c r="CTZ48" s="7"/>
      <c r="CUA48" s="7"/>
      <c r="CUB48" s="7"/>
      <c r="CUC48" s="7"/>
      <c r="CUD48" s="7"/>
      <c r="CUE48" s="7"/>
      <c r="CUF48" s="7"/>
      <c r="CUH48" s="7"/>
      <c r="CUI48" s="7"/>
      <c r="CUJ48" s="7"/>
      <c r="CUK48" s="7"/>
      <c r="CUL48" s="7"/>
      <c r="CUM48" s="7"/>
      <c r="CUN48" s="7"/>
      <c r="CUO48" s="7"/>
      <c r="CUP48" s="7"/>
      <c r="CUQ48" s="7"/>
      <c r="CUR48" s="7"/>
      <c r="CUS48" s="7"/>
      <c r="CUT48" s="7"/>
      <c r="CUU48" s="7"/>
      <c r="CUV48" s="7"/>
      <c r="CUW48" s="7"/>
      <c r="CUX48" s="7"/>
      <c r="CUY48" s="7"/>
      <c r="CUZ48" s="7"/>
      <c r="CVA48" s="7"/>
      <c r="CVB48" s="7"/>
      <c r="CVC48" s="7"/>
      <c r="CVD48" s="7"/>
      <c r="CVE48" s="7"/>
      <c r="CVF48" s="7"/>
      <c r="CVG48" s="7"/>
      <c r="CVH48" s="7"/>
      <c r="CVI48" s="7"/>
      <c r="CVJ48" s="7"/>
      <c r="CVK48" s="7"/>
      <c r="CVL48" s="7"/>
      <c r="CVM48" s="7"/>
      <c r="CVN48" s="7"/>
      <c r="CVO48" s="7"/>
      <c r="CVP48" s="7"/>
      <c r="CVQ48" s="7"/>
      <c r="CVR48" s="7"/>
      <c r="CVS48" s="7"/>
      <c r="CVT48" s="7"/>
      <c r="CVU48" s="7"/>
      <c r="CVV48" s="7"/>
      <c r="CVW48" s="7"/>
      <c r="CVX48" s="7"/>
      <c r="CVY48" s="7"/>
      <c r="CVZ48" s="7"/>
      <c r="CWA48" s="7"/>
      <c r="CWB48" s="7"/>
      <c r="CWC48" s="7"/>
      <c r="CWD48" s="7"/>
      <c r="CWE48" s="7"/>
      <c r="CWF48" s="7"/>
      <c r="CWG48" s="7"/>
      <c r="CWH48" s="7"/>
      <c r="CWI48" s="7"/>
      <c r="CWJ48" s="7"/>
      <c r="CWK48" s="7"/>
      <c r="CWL48" s="7"/>
      <c r="CWM48" s="7"/>
      <c r="CWN48" s="7"/>
      <c r="CWO48" s="7"/>
      <c r="CWP48" s="7"/>
      <c r="CWQ48" s="7"/>
      <c r="CWR48" s="7"/>
      <c r="CWS48" s="7"/>
      <c r="CWT48" s="7"/>
      <c r="CWU48" s="7"/>
      <c r="CWV48" s="7"/>
      <c r="CWW48" s="7"/>
      <c r="CWX48" s="7"/>
      <c r="CWY48" s="7"/>
      <c r="CWZ48" s="7"/>
      <c r="CXA48" s="7"/>
      <c r="CXB48" s="7"/>
      <c r="CXC48" s="7"/>
      <c r="CXD48" s="7"/>
      <c r="CXE48" s="7"/>
      <c r="CXF48" s="7"/>
      <c r="CXG48" s="7"/>
      <c r="CXH48" s="7"/>
      <c r="CXI48" s="7"/>
      <c r="CXJ48" s="7"/>
      <c r="CXK48" s="7"/>
      <c r="CXL48" s="7"/>
      <c r="CXM48" s="7"/>
      <c r="CXN48" s="7"/>
      <c r="CXO48" s="7"/>
      <c r="CXP48" s="7"/>
      <c r="CXQ48" s="7"/>
      <c r="CXR48" s="7"/>
      <c r="CXS48" s="7"/>
      <c r="CXT48" s="7"/>
      <c r="CXU48" s="7"/>
      <c r="CXV48" s="7"/>
      <c r="CXW48" s="7"/>
      <c r="CXX48" s="7"/>
      <c r="CXY48" s="7"/>
      <c r="CXZ48" s="7"/>
      <c r="CYA48" s="7"/>
      <c r="CYB48" s="7"/>
      <c r="CYC48" s="7"/>
      <c r="CYD48" s="7"/>
      <c r="CYE48" s="7"/>
      <c r="CYF48" s="7"/>
      <c r="CYG48" s="7"/>
      <c r="CYH48" s="7"/>
      <c r="CYI48" s="7"/>
      <c r="CYJ48" s="7"/>
      <c r="CYK48" s="7"/>
      <c r="CYL48" s="7"/>
      <c r="CYM48" s="7"/>
      <c r="CYN48" s="7"/>
      <c r="CYO48" s="7"/>
      <c r="CYP48" s="7"/>
      <c r="CYQ48" s="7"/>
      <c r="CYR48" s="7"/>
      <c r="CYS48" s="7"/>
      <c r="CYT48" s="7"/>
      <c r="CYU48" s="7"/>
      <c r="CYV48" s="7"/>
      <c r="CYW48" s="7"/>
      <c r="CYX48" s="7"/>
      <c r="CYY48" s="7"/>
      <c r="CYZ48" s="7"/>
      <c r="CZA48" s="7"/>
      <c r="CZB48" s="7"/>
      <c r="CZC48" s="7"/>
      <c r="CZD48" s="7"/>
      <c r="CZE48" s="7"/>
      <c r="CZF48" s="7"/>
      <c r="CZG48" s="7"/>
      <c r="CZH48" s="7"/>
      <c r="CZI48" s="7"/>
      <c r="CZJ48" s="7"/>
      <c r="CZK48" s="7"/>
      <c r="CZL48" s="7"/>
      <c r="CZM48" s="7"/>
      <c r="CZN48" s="7"/>
      <c r="CZO48" s="7"/>
      <c r="CZP48" s="7"/>
      <c r="CZQ48" s="7"/>
      <c r="CZR48" s="7"/>
      <c r="CZS48" s="7"/>
      <c r="CZT48" s="7"/>
      <c r="CZU48" s="7"/>
      <c r="CZV48" s="7"/>
      <c r="CZW48" s="7"/>
      <c r="CZX48" s="7"/>
      <c r="CZY48" s="7"/>
      <c r="CZZ48" s="7"/>
      <c r="DAA48" s="7"/>
      <c r="DAB48" s="7"/>
      <c r="DAC48" s="7"/>
      <c r="DAD48" s="7"/>
      <c r="DAE48" s="7"/>
      <c r="DAF48" s="7"/>
      <c r="DAG48" s="7"/>
      <c r="DAH48" s="7"/>
      <c r="DAI48" s="7"/>
      <c r="DAJ48" s="7"/>
      <c r="DAK48" s="7"/>
      <c r="DAL48" s="7"/>
      <c r="DAM48" s="7"/>
      <c r="DAN48" s="7"/>
      <c r="DAO48" s="7"/>
      <c r="DAP48" s="7"/>
      <c r="DAQ48" s="7"/>
      <c r="DAR48" s="7"/>
      <c r="DAS48" s="7"/>
      <c r="DAT48" s="7"/>
      <c r="DAU48" s="7"/>
      <c r="DAV48" s="7"/>
      <c r="DAW48" s="7"/>
      <c r="DAX48" s="7"/>
      <c r="DAY48" s="7"/>
      <c r="DAZ48" s="7"/>
      <c r="DBA48" s="7"/>
      <c r="DBB48" s="7"/>
      <c r="DBC48" s="7"/>
      <c r="DBD48" s="7"/>
      <c r="DBE48" s="7"/>
      <c r="DBF48" s="7"/>
      <c r="DBG48" s="7"/>
      <c r="DBH48" s="7"/>
      <c r="DBI48" s="7"/>
      <c r="DBJ48" s="7"/>
      <c r="DBK48" s="7"/>
      <c r="DBL48" s="7"/>
      <c r="DBM48" s="7"/>
      <c r="DBN48" s="7"/>
      <c r="DBO48" s="7"/>
      <c r="DBP48" s="7"/>
      <c r="DBQ48" s="7"/>
      <c r="DBR48" s="7"/>
      <c r="DBS48" s="7"/>
      <c r="DBT48" s="7"/>
      <c r="DBU48" s="7"/>
      <c r="DBV48" s="7"/>
      <c r="DBW48" s="7"/>
      <c r="DBX48" s="7"/>
      <c r="DBY48" s="7"/>
      <c r="DBZ48" s="7"/>
      <c r="DCA48" s="7"/>
      <c r="DCB48" s="7"/>
      <c r="DCC48" s="7"/>
      <c r="DCD48" s="7"/>
      <c r="DCE48" s="7"/>
      <c r="DCF48" s="7"/>
      <c r="DCG48" s="7"/>
      <c r="DCH48" s="7"/>
      <c r="DCI48" s="7"/>
      <c r="DCJ48" s="7"/>
      <c r="DCK48" s="7"/>
      <c r="DCL48" s="7"/>
      <c r="DCM48" s="7"/>
      <c r="DCN48" s="7"/>
      <c r="DCO48" s="7"/>
      <c r="DCP48" s="7"/>
      <c r="DCQ48" s="7"/>
      <c r="DCR48" s="7"/>
      <c r="DCS48" s="7"/>
      <c r="DCT48" s="7"/>
      <c r="DCU48" s="7"/>
      <c r="DCV48" s="7"/>
      <c r="DCW48" s="7"/>
      <c r="DCX48" s="7"/>
      <c r="DCY48" s="7"/>
      <c r="DCZ48" s="7"/>
      <c r="DDA48" s="7"/>
      <c r="DDB48" s="7"/>
      <c r="DDC48" s="7"/>
      <c r="DDD48" s="7"/>
      <c r="DDE48" s="7"/>
      <c r="DDF48" s="7"/>
      <c r="DDG48" s="7"/>
      <c r="DDH48" s="7"/>
      <c r="DDI48" s="7"/>
      <c r="DDJ48" s="7"/>
      <c r="DDK48" s="7"/>
      <c r="DDL48" s="7"/>
      <c r="DDM48" s="7"/>
      <c r="DDN48" s="7"/>
      <c r="DDO48" s="7"/>
      <c r="DDP48" s="7"/>
      <c r="DDQ48" s="7"/>
      <c r="DDR48" s="7"/>
      <c r="DDS48" s="7"/>
      <c r="DDT48" s="7"/>
      <c r="DDU48" s="7"/>
      <c r="DDV48" s="7"/>
      <c r="DDW48" s="7"/>
      <c r="DDX48" s="7"/>
      <c r="DDY48" s="7"/>
      <c r="DDZ48" s="7"/>
      <c r="DEA48" s="7"/>
      <c r="DEB48" s="7"/>
      <c r="DED48" s="7"/>
      <c r="DEE48" s="7"/>
      <c r="DEF48" s="7"/>
      <c r="DEG48" s="7"/>
      <c r="DEH48" s="7"/>
      <c r="DEI48" s="7"/>
      <c r="DEJ48" s="7"/>
      <c r="DEK48" s="7"/>
      <c r="DEL48" s="7"/>
      <c r="DEM48" s="7"/>
      <c r="DEN48" s="7"/>
      <c r="DEO48" s="7"/>
      <c r="DEP48" s="7"/>
      <c r="DEQ48" s="7"/>
      <c r="DER48" s="7"/>
      <c r="DES48" s="7"/>
      <c r="DET48" s="7"/>
      <c r="DEU48" s="7"/>
      <c r="DEV48" s="7"/>
      <c r="DEW48" s="7"/>
      <c r="DEX48" s="7"/>
      <c r="DEY48" s="7"/>
      <c r="DEZ48" s="7"/>
      <c r="DFA48" s="7"/>
      <c r="DFB48" s="7"/>
      <c r="DFC48" s="7"/>
      <c r="DFD48" s="7"/>
      <c r="DFE48" s="7"/>
      <c r="DFF48" s="7"/>
      <c r="DFG48" s="7"/>
      <c r="DFH48" s="7"/>
      <c r="DFI48" s="7"/>
      <c r="DFJ48" s="7"/>
      <c r="DFK48" s="7"/>
      <c r="DFL48" s="7"/>
      <c r="DFM48" s="7"/>
      <c r="DFN48" s="7"/>
      <c r="DFO48" s="7"/>
      <c r="DFP48" s="7"/>
      <c r="DFQ48" s="7"/>
      <c r="DFR48" s="7"/>
      <c r="DFS48" s="7"/>
      <c r="DFT48" s="7"/>
      <c r="DFU48" s="7"/>
      <c r="DFV48" s="7"/>
      <c r="DFW48" s="7"/>
      <c r="DFX48" s="7"/>
      <c r="DFY48" s="7"/>
      <c r="DFZ48" s="7"/>
      <c r="DGA48" s="7"/>
      <c r="DGB48" s="7"/>
      <c r="DGC48" s="7"/>
      <c r="DGD48" s="7"/>
      <c r="DGE48" s="7"/>
      <c r="DGF48" s="7"/>
      <c r="DGG48" s="7"/>
      <c r="DGH48" s="7"/>
      <c r="DGI48" s="7"/>
      <c r="DGJ48" s="7"/>
      <c r="DGK48" s="7"/>
      <c r="DGL48" s="7"/>
      <c r="DGM48" s="7"/>
      <c r="DGN48" s="7"/>
      <c r="DGO48" s="7"/>
      <c r="DGP48" s="7"/>
      <c r="DGQ48" s="7"/>
      <c r="DGR48" s="7"/>
      <c r="DGS48" s="7"/>
      <c r="DGT48" s="7"/>
      <c r="DGU48" s="7"/>
      <c r="DGV48" s="7"/>
      <c r="DGW48" s="7"/>
      <c r="DGX48" s="7"/>
      <c r="DGY48" s="7"/>
      <c r="DGZ48" s="7"/>
      <c r="DHA48" s="7"/>
      <c r="DHB48" s="7"/>
      <c r="DHC48" s="7"/>
      <c r="DHD48" s="7"/>
      <c r="DHE48" s="7"/>
      <c r="DHF48" s="7"/>
      <c r="DHG48" s="7"/>
      <c r="DHH48" s="7"/>
      <c r="DHI48" s="7"/>
      <c r="DHJ48" s="7"/>
      <c r="DHK48" s="7"/>
      <c r="DHL48" s="7"/>
      <c r="DHM48" s="7"/>
      <c r="DHN48" s="7"/>
      <c r="DHO48" s="7"/>
      <c r="DHP48" s="7"/>
      <c r="DHQ48" s="7"/>
      <c r="DHR48" s="7"/>
      <c r="DHS48" s="7"/>
      <c r="DHT48" s="7"/>
      <c r="DHU48" s="7"/>
      <c r="DHV48" s="7"/>
      <c r="DHW48" s="7"/>
      <c r="DHX48" s="7"/>
      <c r="DHY48" s="7"/>
      <c r="DHZ48" s="7"/>
      <c r="DIA48" s="7"/>
      <c r="DIB48" s="7"/>
      <c r="DIC48" s="7"/>
      <c r="DID48" s="7"/>
      <c r="DIE48" s="7"/>
      <c r="DIF48" s="7"/>
      <c r="DIG48" s="7"/>
      <c r="DIH48" s="7"/>
      <c r="DII48" s="7"/>
      <c r="DIJ48" s="7"/>
      <c r="DIK48" s="7"/>
      <c r="DIL48" s="7"/>
      <c r="DIM48" s="7"/>
      <c r="DIN48" s="7"/>
      <c r="DIO48" s="7"/>
      <c r="DIP48" s="7"/>
      <c r="DIQ48" s="7"/>
      <c r="DIR48" s="7"/>
      <c r="DIS48" s="7"/>
      <c r="DIT48" s="7"/>
      <c r="DIU48" s="7"/>
      <c r="DIV48" s="7"/>
      <c r="DIW48" s="7"/>
      <c r="DIX48" s="7"/>
      <c r="DIY48" s="7"/>
      <c r="DIZ48" s="7"/>
      <c r="DJA48" s="7"/>
      <c r="DJB48" s="7"/>
      <c r="DJC48" s="7"/>
      <c r="DJD48" s="7"/>
      <c r="DJE48" s="7"/>
      <c r="DJF48" s="7"/>
      <c r="DJG48" s="7"/>
      <c r="DJH48" s="7"/>
      <c r="DJI48" s="7"/>
      <c r="DJJ48" s="7"/>
      <c r="DJK48" s="7"/>
      <c r="DJL48" s="7"/>
      <c r="DJM48" s="7"/>
      <c r="DJN48" s="7"/>
      <c r="DJO48" s="7"/>
      <c r="DJP48" s="7"/>
      <c r="DJQ48" s="7"/>
      <c r="DJR48" s="7"/>
      <c r="DJS48" s="7"/>
      <c r="DJT48" s="7"/>
      <c r="DJU48" s="7"/>
      <c r="DJV48" s="7"/>
      <c r="DJW48" s="7"/>
      <c r="DJX48" s="7"/>
      <c r="DJY48" s="7"/>
      <c r="DJZ48" s="7"/>
      <c r="DKA48" s="7"/>
      <c r="DKB48" s="7"/>
      <c r="DKC48" s="7"/>
      <c r="DKD48" s="7"/>
      <c r="DKE48" s="7"/>
      <c r="DKF48" s="7"/>
      <c r="DKG48" s="7"/>
      <c r="DKH48" s="7"/>
      <c r="DKI48" s="7"/>
      <c r="DKJ48" s="7"/>
      <c r="DKK48" s="7"/>
      <c r="DKL48" s="7"/>
      <c r="DKM48" s="7"/>
      <c r="DKN48" s="7"/>
      <c r="DKO48" s="7"/>
      <c r="DKP48" s="7"/>
      <c r="DKQ48" s="7"/>
      <c r="DKR48" s="7"/>
      <c r="DKS48" s="7"/>
      <c r="DKT48" s="7"/>
      <c r="DKU48" s="7"/>
      <c r="DKV48" s="7"/>
      <c r="DKW48" s="7"/>
      <c r="DKX48" s="7"/>
      <c r="DKY48" s="7"/>
      <c r="DKZ48" s="7"/>
      <c r="DLA48" s="7"/>
      <c r="DLB48" s="7"/>
      <c r="DLC48" s="7"/>
      <c r="DLD48" s="7"/>
      <c r="DLE48" s="7"/>
      <c r="DLF48" s="7"/>
      <c r="DLG48" s="7"/>
      <c r="DLH48" s="7"/>
      <c r="DLI48" s="7"/>
      <c r="DLJ48" s="7"/>
      <c r="DLK48" s="7"/>
      <c r="DLL48" s="7"/>
      <c r="DLM48" s="7"/>
      <c r="DLN48" s="7"/>
      <c r="DLO48" s="7"/>
      <c r="DLP48" s="7"/>
      <c r="DLQ48" s="7"/>
      <c r="DLR48" s="7"/>
      <c r="DLS48" s="7"/>
      <c r="DLT48" s="7"/>
      <c r="DLU48" s="7"/>
      <c r="DLV48" s="7"/>
      <c r="DLW48" s="7"/>
      <c r="DLX48" s="7"/>
      <c r="DLY48" s="7"/>
      <c r="DLZ48" s="7"/>
      <c r="DMA48" s="7"/>
      <c r="DMB48" s="7"/>
      <c r="DMC48" s="7"/>
      <c r="DMD48" s="7"/>
      <c r="DME48" s="7"/>
      <c r="DMF48" s="7"/>
      <c r="DMG48" s="7"/>
      <c r="DMH48" s="7"/>
      <c r="DMI48" s="7"/>
      <c r="DMJ48" s="7"/>
      <c r="DMK48" s="7"/>
      <c r="DML48" s="7"/>
      <c r="DMM48" s="7"/>
      <c r="DMN48" s="7"/>
      <c r="DMO48" s="7"/>
      <c r="DMP48" s="7"/>
      <c r="DMQ48" s="7"/>
      <c r="DMR48" s="7"/>
      <c r="DMS48" s="7"/>
      <c r="DMT48" s="7"/>
      <c r="DMU48" s="7"/>
      <c r="DMV48" s="7"/>
      <c r="DMW48" s="7"/>
      <c r="DMX48" s="7"/>
      <c r="DMY48" s="7"/>
      <c r="DMZ48" s="7"/>
      <c r="DNA48" s="7"/>
      <c r="DNB48" s="7"/>
      <c r="DNC48" s="7"/>
      <c r="DND48" s="7"/>
      <c r="DNE48" s="7"/>
      <c r="DNF48" s="7"/>
      <c r="DNG48" s="7"/>
      <c r="DNH48" s="7"/>
      <c r="DNI48" s="7"/>
      <c r="DNJ48" s="7"/>
      <c r="DNK48" s="7"/>
      <c r="DNL48" s="7"/>
      <c r="DNM48" s="7"/>
      <c r="DNN48" s="7"/>
      <c r="DNO48" s="7"/>
      <c r="DNP48" s="7"/>
      <c r="DNQ48" s="7"/>
      <c r="DNR48" s="7"/>
      <c r="DNS48" s="7"/>
      <c r="DNT48" s="7"/>
      <c r="DNU48" s="7"/>
      <c r="DNV48" s="7"/>
      <c r="DNW48" s="7"/>
      <c r="DNX48" s="7"/>
      <c r="DNZ48" s="7"/>
      <c r="DOA48" s="7"/>
      <c r="DOB48" s="7"/>
      <c r="DOC48" s="7"/>
      <c r="DOD48" s="7"/>
      <c r="DOE48" s="7"/>
      <c r="DOF48" s="7"/>
      <c r="DOG48" s="7"/>
      <c r="DOH48" s="7"/>
      <c r="DOI48" s="7"/>
      <c r="DOJ48" s="7"/>
      <c r="DOK48" s="7"/>
      <c r="DOL48" s="7"/>
      <c r="DOM48" s="7"/>
      <c r="DON48" s="7"/>
      <c r="DOO48" s="7"/>
      <c r="DOP48" s="7"/>
      <c r="DOQ48" s="7"/>
      <c r="DOR48" s="7"/>
      <c r="DOS48" s="7"/>
      <c r="DOT48" s="7"/>
      <c r="DOU48" s="7"/>
      <c r="DOV48" s="7"/>
      <c r="DOW48" s="7"/>
      <c r="DOX48" s="7"/>
      <c r="DOY48" s="7"/>
      <c r="DOZ48" s="7"/>
      <c r="DPA48" s="7"/>
      <c r="DPB48" s="7"/>
      <c r="DPC48" s="7"/>
      <c r="DPD48" s="7"/>
      <c r="DPE48" s="7"/>
      <c r="DPF48" s="7"/>
      <c r="DPG48" s="7"/>
      <c r="DPH48" s="7"/>
      <c r="DPI48" s="7"/>
      <c r="DPJ48" s="7"/>
      <c r="DPK48" s="7"/>
      <c r="DPL48" s="7"/>
      <c r="DPM48" s="7"/>
      <c r="DPN48" s="7"/>
      <c r="DPO48" s="7"/>
      <c r="DPP48" s="7"/>
      <c r="DPQ48" s="7"/>
      <c r="DPR48" s="7"/>
      <c r="DPS48" s="7"/>
      <c r="DPT48" s="7"/>
      <c r="DPU48" s="7"/>
      <c r="DPV48" s="7"/>
      <c r="DPW48" s="7"/>
      <c r="DPX48" s="7"/>
      <c r="DPY48" s="7"/>
      <c r="DPZ48" s="7"/>
      <c r="DQA48" s="7"/>
      <c r="DQB48" s="7"/>
      <c r="DQC48" s="7"/>
      <c r="DQD48" s="7"/>
      <c r="DQE48" s="7"/>
      <c r="DQF48" s="7"/>
      <c r="DQG48" s="7"/>
      <c r="DQH48" s="7"/>
      <c r="DQI48" s="7"/>
      <c r="DQJ48" s="7"/>
      <c r="DQK48" s="7"/>
      <c r="DQL48" s="7"/>
      <c r="DQM48" s="7"/>
      <c r="DQN48" s="7"/>
      <c r="DQO48" s="7"/>
      <c r="DQP48" s="7"/>
      <c r="DQQ48" s="7"/>
      <c r="DQR48" s="7"/>
      <c r="DQS48" s="7"/>
      <c r="DQT48" s="7"/>
      <c r="DQU48" s="7"/>
      <c r="DQV48" s="7"/>
      <c r="DQW48" s="7"/>
      <c r="DQX48" s="7"/>
      <c r="DQY48" s="7"/>
      <c r="DQZ48" s="7"/>
      <c r="DRA48" s="7"/>
      <c r="DRB48" s="7"/>
      <c r="DRC48" s="7"/>
      <c r="DRD48" s="7"/>
      <c r="DRE48" s="7"/>
      <c r="DRF48" s="7"/>
      <c r="DRG48" s="7"/>
      <c r="DRH48" s="7"/>
      <c r="DRI48" s="7"/>
      <c r="DRJ48" s="7"/>
      <c r="DRK48" s="7"/>
      <c r="DRL48" s="7"/>
      <c r="DRM48" s="7"/>
      <c r="DRN48" s="7"/>
      <c r="DRO48" s="7"/>
      <c r="DRP48" s="7"/>
      <c r="DRQ48" s="7"/>
      <c r="DRR48" s="7"/>
      <c r="DRS48" s="7"/>
      <c r="DRT48" s="7"/>
      <c r="DRU48" s="7"/>
      <c r="DRV48" s="7"/>
      <c r="DRW48" s="7"/>
      <c r="DRX48" s="7"/>
      <c r="DRY48" s="7"/>
      <c r="DRZ48" s="7"/>
      <c r="DSA48" s="7"/>
      <c r="DSB48" s="7"/>
      <c r="DSC48" s="7"/>
      <c r="DSD48" s="7"/>
      <c r="DSE48" s="7"/>
      <c r="DSF48" s="7"/>
      <c r="DSG48" s="7"/>
      <c r="DSH48" s="7"/>
      <c r="DSI48" s="7"/>
      <c r="DSJ48" s="7"/>
      <c r="DSK48" s="7"/>
      <c r="DSL48" s="7"/>
      <c r="DSM48" s="7"/>
      <c r="DSN48" s="7"/>
      <c r="DSO48" s="7"/>
      <c r="DSP48" s="7"/>
      <c r="DSQ48" s="7"/>
      <c r="DSR48" s="7"/>
      <c r="DSS48" s="7"/>
      <c r="DST48" s="7"/>
      <c r="DSU48" s="7"/>
      <c r="DSV48" s="7"/>
      <c r="DSW48" s="7"/>
      <c r="DSX48" s="7"/>
      <c r="DSY48" s="7"/>
      <c r="DSZ48" s="7"/>
      <c r="DTA48" s="7"/>
      <c r="DTB48" s="7"/>
      <c r="DTC48" s="7"/>
      <c r="DTD48" s="7"/>
      <c r="DTE48" s="7"/>
      <c r="DTF48" s="7"/>
      <c r="DTG48" s="7"/>
      <c r="DTH48" s="7"/>
      <c r="DTI48" s="7"/>
      <c r="DTJ48" s="7"/>
      <c r="DTK48" s="7"/>
      <c r="DTL48" s="7"/>
      <c r="DTM48" s="7"/>
      <c r="DTN48" s="7"/>
      <c r="DTO48" s="7"/>
      <c r="DTP48" s="7"/>
      <c r="DTQ48" s="7"/>
      <c r="DTR48" s="7"/>
      <c r="DTS48" s="7"/>
      <c r="DTT48" s="7"/>
      <c r="DTU48" s="7"/>
      <c r="DTV48" s="7"/>
      <c r="DTW48" s="7"/>
      <c r="DTX48" s="7"/>
      <c r="DTY48" s="7"/>
      <c r="DTZ48" s="7"/>
      <c r="DUA48" s="7"/>
      <c r="DUB48" s="7"/>
      <c r="DUC48" s="7"/>
      <c r="DUD48" s="7"/>
      <c r="DUE48" s="7"/>
      <c r="DUF48" s="7"/>
      <c r="DUG48" s="7"/>
      <c r="DUH48" s="7"/>
      <c r="DUI48" s="7"/>
      <c r="DUJ48" s="7"/>
      <c r="DUK48" s="7"/>
      <c r="DUL48" s="7"/>
      <c r="DUM48" s="7"/>
      <c r="DUN48" s="7"/>
      <c r="DUO48" s="7"/>
      <c r="DUP48" s="7"/>
      <c r="DUQ48" s="7"/>
      <c r="DUR48" s="7"/>
      <c r="DUS48" s="7"/>
      <c r="DUT48" s="7"/>
      <c r="DUU48" s="7"/>
      <c r="DUV48" s="7"/>
      <c r="DUW48" s="7"/>
      <c r="DUX48" s="7"/>
      <c r="DUY48" s="7"/>
      <c r="DUZ48" s="7"/>
      <c r="DVA48" s="7"/>
      <c r="DVB48" s="7"/>
      <c r="DVC48" s="7"/>
      <c r="DVD48" s="7"/>
      <c r="DVE48" s="7"/>
      <c r="DVF48" s="7"/>
      <c r="DVG48" s="7"/>
      <c r="DVH48" s="7"/>
      <c r="DVI48" s="7"/>
      <c r="DVJ48" s="7"/>
      <c r="DVK48" s="7"/>
      <c r="DVL48" s="7"/>
      <c r="DVM48" s="7"/>
      <c r="DVN48" s="7"/>
      <c r="DVO48" s="7"/>
      <c r="DVP48" s="7"/>
      <c r="DVQ48" s="7"/>
      <c r="DVR48" s="7"/>
      <c r="DVS48" s="7"/>
      <c r="DVT48" s="7"/>
      <c r="DVU48" s="7"/>
      <c r="DVV48" s="7"/>
      <c r="DVW48" s="7"/>
      <c r="DVX48" s="7"/>
      <c r="DVY48" s="7"/>
      <c r="DVZ48" s="7"/>
      <c r="DWA48" s="7"/>
      <c r="DWB48" s="7"/>
      <c r="DWC48" s="7"/>
      <c r="DWD48" s="7"/>
      <c r="DWE48" s="7"/>
      <c r="DWF48" s="7"/>
      <c r="DWG48" s="7"/>
      <c r="DWH48" s="7"/>
      <c r="DWI48" s="7"/>
      <c r="DWJ48" s="7"/>
      <c r="DWK48" s="7"/>
      <c r="DWL48" s="7"/>
      <c r="DWM48" s="7"/>
      <c r="DWN48" s="7"/>
      <c r="DWO48" s="7"/>
      <c r="DWP48" s="7"/>
      <c r="DWQ48" s="7"/>
      <c r="DWR48" s="7"/>
      <c r="DWS48" s="7"/>
      <c r="DWT48" s="7"/>
      <c r="DWU48" s="7"/>
      <c r="DWV48" s="7"/>
      <c r="DWW48" s="7"/>
      <c r="DWX48" s="7"/>
      <c r="DWY48" s="7"/>
      <c r="DWZ48" s="7"/>
      <c r="DXA48" s="7"/>
      <c r="DXB48" s="7"/>
      <c r="DXC48" s="7"/>
      <c r="DXD48" s="7"/>
      <c r="DXE48" s="7"/>
      <c r="DXF48" s="7"/>
      <c r="DXG48" s="7"/>
      <c r="DXH48" s="7"/>
      <c r="DXI48" s="7"/>
      <c r="DXJ48" s="7"/>
      <c r="DXK48" s="7"/>
      <c r="DXL48" s="7"/>
      <c r="DXM48" s="7"/>
      <c r="DXN48" s="7"/>
      <c r="DXO48" s="7"/>
      <c r="DXP48" s="7"/>
      <c r="DXQ48" s="7"/>
      <c r="DXR48" s="7"/>
      <c r="DXS48" s="7"/>
      <c r="DXT48" s="7"/>
      <c r="DXV48" s="7"/>
      <c r="DXW48" s="7"/>
      <c r="DXX48" s="7"/>
      <c r="DXY48" s="7"/>
      <c r="DXZ48" s="7"/>
      <c r="DYA48" s="7"/>
      <c r="DYB48" s="7"/>
      <c r="DYC48" s="7"/>
      <c r="DYD48" s="7"/>
      <c r="DYE48" s="7"/>
      <c r="DYF48" s="7"/>
      <c r="DYG48" s="7"/>
      <c r="DYH48" s="7"/>
      <c r="DYI48" s="7"/>
      <c r="DYJ48" s="7"/>
      <c r="DYK48" s="7"/>
      <c r="DYL48" s="7"/>
      <c r="DYM48" s="7"/>
      <c r="DYN48" s="7"/>
      <c r="DYO48" s="7"/>
      <c r="DYP48" s="7"/>
      <c r="DYQ48" s="7"/>
      <c r="DYR48" s="7"/>
      <c r="DYS48" s="7"/>
      <c r="DYT48" s="7"/>
      <c r="DYU48" s="7"/>
      <c r="DYV48" s="7"/>
      <c r="DYW48" s="7"/>
      <c r="DYX48" s="7"/>
      <c r="DYY48" s="7"/>
      <c r="DYZ48" s="7"/>
      <c r="DZA48" s="7"/>
      <c r="DZB48" s="7"/>
      <c r="DZC48" s="7"/>
      <c r="DZD48" s="7"/>
      <c r="DZE48" s="7"/>
      <c r="DZF48" s="7"/>
      <c r="DZG48" s="7"/>
      <c r="DZH48" s="7"/>
      <c r="DZI48" s="7"/>
      <c r="DZJ48" s="7"/>
      <c r="DZK48" s="7"/>
      <c r="DZL48" s="7"/>
      <c r="DZM48" s="7"/>
      <c r="DZN48" s="7"/>
      <c r="DZO48" s="7"/>
      <c r="DZP48" s="7"/>
      <c r="DZQ48" s="7"/>
      <c r="DZR48" s="7"/>
      <c r="DZS48" s="7"/>
      <c r="DZT48" s="7"/>
      <c r="DZU48" s="7"/>
      <c r="DZV48" s="7"/>
      <c r="DZW48" s="7"/>
      <c r="DZX48" s="7"/>
      <c r="DZY48" s="7"/>
      <c r="DZZ48" s="7"/>
      <c r="EAA48" s="7"/>
      <c r="EAB48" s="7"/>
      <c r="EAC48" s="7"/>
      <c r="EAD48" s="7"/>
      <c r="EAE48" s="7"/>
      <c r="EAF48" s="7"/>
      <c r="EAG48" s="7"/>
      <c r="EAH48" s="7"/>
      <c r="EAI48" s="7"/>
      <c r="EAJ48" s="7"/>
      <c r="EAK48" s="7"/>
      <c r="EAL48" s="7"/>
      <c r="EAM48" s="7"/>
      <c r="EAN48" s="7"/>
      <c r="EAO48" s="7"/>
      <c r="EAP48" s="7"/>
      <c r="EAQ48" s="7"/>
      <c r="EAR48" s="7"/>
      <c r="EAS48" s="7"/>
      <c r="EAT48" s="7"/>
      <c r="EAU48" s="7"/>
      <c r="EAV48" s="7"/>
      <c r="EAW48" s="7"/>
      <c r="EAX48" s="7"/>
      <c r="EAY48" s="7"/>
      <c r="EAZ48" s="7"/>
      <c r="EBA48" s="7"/>
      <c r="EBB48" s="7"/>
      <c r="EBC48" s="7"/>
      <c r="EBD48" s="7"/>
      <c r="EBE48" s="7"/>
      <c r="EBF48" s="7"/>
      <c r="EBG48" s="7"/>
      <c r="EBH48" s="7"/>
      <c r="EBI48" s="7"/>
      <c r="EBJ48" s="7"/>
      <c r="EBK48" s="7"/>
      <c r="EBL48" s="7"/>
      <c r="EBM48" s="7"/>
      <c r="EBN48" s="7"/>
      <c r="EBO48" s="7"/>
      <c r="EBP48" s="7"/>
      <c r="EBQ48" s="7"/>
      <c r="EBR48" s="7"/>
      <c r="EBS48" s="7"/>
      <c r="EBT48" s="7"/>
      <c r="EBU48" s="7"/>
      <c r="EBV48" s="7"/>
      <c r="EBW48" s="7"/>
      <c r="EBX48" s="7"/>
      <c r="EBY48" s="7"/>
      <c r="EBZ48" s="7"/>
      <c r="ECA48" s="7"/>
      <c r="ECB48" s="7"/>
      <c r="ECC48" s="7"/>
      <c r="ECD48" s="7"/>
      <c r="ECE48" s="7"/>
      <c r="ECF48" s="7"/>
      <c r="ECG48" s="7"/>
      <c r="ECH48" s="7"/>
      <c r="ECI48" s="7"/>
      <c r="ECJ48" s="7"/>
      <c r="ECK48" s="7"/>
      <c r="ECL48" s="7"/>
      <c r="ECM48" s="7"/>
      <c r="ECN48" s="7"/>
      <c r="ECO48" s="7"/>
      <c r="ECP48" s="7"/>
      <c r="ECQ48" s="7"/>
      <c r="ECR48" s="7"/>
      <c r="ECS48" s="7"/>
      <c r="ECT48" s="7"/>
      <c r="ECU48" s="7"/>
      <c r="ECV48" s="7"/>
      <c r="ECW48" s="7"/>
      <c r="ECX48" s="7"/>
      <c r="ECY48" s="7"/>
      <c r="ECZ48" s="7"/>
      <c r="EDA48" s="7"/>
      <c r="EDB48" s="7"/>
      <c r="EDC48" s="7"/>
      <c r="EDD48" s="7"/>
      <c r="EDE48" s="7"/>
      <c r="EDF48" s="7"/>
      <c r="EDG48" s="7"/>
      <c r="EDH48" s="7"/>
      <c r="EDI48" s="7"/>
      <c r="EDJ48" s="7"/>
      <c r="EDK48" s="7"/>
      <c r="EDL48" s="7"/>
      <c r="EDM48" s="7"/>
      <c r="EDN48" s="7"/>
      <c r="EDO48" s="7"/>
      <c r="EDP48" s="7"/>
      <c r="EDQ48" s="7"/>
      <c r="EDR48" s="7"/>
      <c r="EDS48" s="7"/>
      <c r="EDT48" s="7"/>
      <c r="EDU48" s="7"/>
      <c r="EDV48" s="7"/>
      <c r="EDW48" s="7"/>
      <c r="EDX48" s="7"/>
      <c r="EDY48" s="7"/>
      <c r="EDZ48" s="7"/>
      <c r="EEA48" s="7"/>
      <c r="EEB48" s="7"/>
      <c r="EEC48" s="7"/>
      <c r="EED48" s="7"/>
      <c r="EEE48" s="7"/>
      <c r="EEF48" s="7"/>
      <c r="EEG48" s="7"/>
      <c r="EEH48" s="7"/>
      <c r="EEI48" s="7"/>
      <c r="EEJ48" s="7"/>
      <c r="EEK48" s="7"/>
      <c r="EEL48" s="7"/>
      <c r="EEM48" s="7"/>
      <c r="EEN48" s="7"/>
      <c r="EEO48" s="7"/>
      <c r="EEP48" s="7"/>
      <c r="EEQ48" s="7"/>
      <c r="EER48" s="7"/>
      <c r="EES48" s="7"/>
      <c r="EET48" s="7"/>
      <c r="EEU48" s="7"/>
      <c r="EEV48" s="7"/>
      <c r="EEW48" s="7"/>
      <c r="EEX48" s="7"/>
      <c r="EEY48" s="7"/>
      <c r="EEZ48" s="7"/>
      <c r="EFA48" s="7"/>
      <c r="EFB48" s="7"/>
      <c r="EFC48" s="7"/>
      <c r="EFD48" s="7"/>
      <c r="EFE48" s="7"/>
      <c r="EFF48" s="7"/>
      <c r="EFG48" s="7"/>
      <c r="EFH48" s="7"/>
      <c r="EFI48" s="7"/>
      <c r="EFJ48" s="7"/>
      <c r="EFK48" s="7"/>
      <c r="EFL48" s="7"/>
      <c r="EFM48" s="7"/>
      <c r="EFN48" s="7"/>
      <c r="EFO48" s="7"/>
      <c r="EFP48" s="7"/>
      <c r="EFQ48" s="7"/>
      <c r="EFR48" s="7"/>
      <c r="EFS48" s="7"/>
      <c r="EFT48" s="7"/>
      <c r="EFU48" s="7"/>
      <c r="EFV48" s="7"/>
      <c r="EFW48" s="7"/>
      <c r="EFX48" s="7"/>
      <c r="EFY48" s="7"/>
      <c r="EFZ48" s="7"/>
      <c r="EGA48" s="7"/>
      <c r="EGB48" s="7"/>
      <c r="EGC48" s="7"/>
      <c r="EGD48" s="7"/>
      <c r="EGE48" s="7"/>
      <c r="EGF48" s="7"/>
      <c r="EGG48" s="7"/>
      <c r="EGH48" s="7"/>
      <c r="EGI48" s="7"/>
      <c r="EGJ48" s="7"/>
      <c r="EGK48" s="7"/>
      <c r="EGL48" s="7"/>
      <c r="EGM48" s="7"/>
      <c r="EGN48" s="7"/>
      <c r="EGO48" s="7"/>
      <c r="EGP48" s="7"/>
      <c r="EGQ48" s="7"/>
      <c r="EGR48" s="7"/>
      <c r="EGS48" s="7"/>
      <c r="EGT48" s="7"/>
      <c r="EGU48" s="7"/>
      <c r="EGV48" s="7"/>
      <c r="EGW48" s="7"/>
      <c r="EGX48" s="7"/>
      <c r="EGY48" s="7"/>
      <c r="EGZ48" s="7"/>
      <c r="EHA48" s="7"/>
      <c r="EHB48" s="7"/>
      <c r="EHC48" s="7"/>
      <c r="EHD48" s="7"/>
      <c r="EHE48" s="7"/>
      <c r="EHF48" s="7"/>
      <c r="EHG48" s="7"/>
      <c r="EHH48" s="7"/>
      <c r="EHI48" s="7"/>
      <c r="EHJ48" s="7"/>
      <c r="EHK48" s="7"/>
      <c r="EHL48" s="7"/>
      <c r="EHM48" s="7"/>
      <c r="EHN48" s="7"/>
      <c r="EHO48" s="7"/>
      <c r="EHP48" s="7"/>
      <c r="EHR48" s="7"/>
      <c r="EHS48" s="7"/>
      <c r="EHT48" s="7"/>
      <c r="EHU48" s="7"/>
      <c r="EHV48" s="7"/>
      <c r="EHW48" s="7"/>
      <c r="EHX48" s="7"/>
      <c r="EHY48" s="7"/>
      <c r="EHZ48" s="7"/>
      <c r="EIA48" s="7"/>
      <c r="EIB48" s="7"/>
      <c r="EIC48" s="7"/>
      <c r="EID48" s="7"/>
      <c r="EIE48" s="7"/>
      <c r="EIF48" s="7"/>
      <c r="EIG48" s="7"/>
      <c r="EIH48" s="7"/>
      <c r="EII48" s="7"/>
      <c r="EIJ48" s="7"/>
      <c r="EIK48" s="7"/>
      <c r="EIL48" s="7"/>
      <c r="EIM48" s="7"/>
      <c r="EIN48" s="7"/>
      <c r="EIO48" s="7"/>
      <c r="EIP48" s="7"/>
      <c r="EIQ48" s="7"/>
      <c r="EIR48" s="7"/>
      <c r="EIS48" s="7"/>
      <c r="EIT48" s="7"/>
      <c r="EIU48" s="7"/>
      <c r="EIV48" s="7"/>
      <c r="EIW48" s="7"/>
      <c r="EIX48" s="7"/>
      <c r="EIY48" s="7"/>
      <c r="EIZ48" s="7"/>
      <c r="EJA48" s="7"/>
      <c r="EJB48" s="7"/>
      <c r="EJC48" s="7"/>
      <c r="EJD48" s="7"/>
      <c r="EJE48" s="7"/>
      <c r="EJF48" s="7"/>
      <c r="EJG48" s="7"/>
      <c r="EJH48" s="7"/>
      <c r="EJI48" s="7"/>
      <c r="EJJ48" s="7"/>
      <c r="EJK48" s="7"/>
      <c r="EJL48" s="7"/>
      <c r="EJM48" s="7"/>
      <c r="EJN48" s="7"/>
      <c r="EJO48" s="7"/>
      <c r="EJP48" s="7"/>
      <c r="EJQ48" s="7"/>
      <c r="EJR48" s="7"/>
      <c r="EJS48" s="7"/>
      <c r="EJT48" s="7"/>
      <c r="EJU48" s="7"/>
      <c r="EJV48" s="7"/>
      <c r="EJW48" s="7"/>
      <c r="EJX48" s="7"/>
      <c r="EJY48" s="7"/>
      <c r="EJZ48" s="7"/>
      <c r="EKA48" s="7"/>
      <c r="EKB48" s="7"/>
      <c r="EKC48" s="7"/>
      <c r="EKD48" s="7"/>
      <c r="EKE48" s="7"/>
      <c r="EKF48" s="7"/>
      <c r="EKG48" s="7"/>
      <c r="EKH48" s="7"/>
      <c r="EKI48" s="7"/>
      <c r="EKJ48" s="7"/>
      <c r="EKK48" s="7"/>
      <c r="EKL48" s="7"/>
      <c r="EKM48" s="7"/>
      <c r="EKN48" s="7"/>
      <c r="EKO48" s="7"/>
      <c r="EKP48" s="7"/>
      <c r="EKQ48" s="7"/>
      <c r="EKR48" s="7"/>
      <c r="EKS48" s="7"/>
      <c r="EKT48" s="7"/>
      <c r="EKU48" s="7"/>
      <c r="EKV48" s="7"/>
      <c r="EKW48" s="7"/>
      <c r="EKX48" s="7"/>
      <c r="EKY48" s="7"/>
      <c r="EKZ48" s="7"/>
      <c r="ELA48" s="7"/>
      <c r="ELB48" s="7"/>
      <c r="ELC48" s="7"/>
      <c r="ELD48" s="7"/>
      <c r="ELE48" s="7"/>
      <c r="ELF48" s="7"/>
      <c r="ELG48" s="7"/>
      <c r="ELH48" s="7"/>
      <c r="ELI48" s="7"/>
      <c r="ELJ48" s="7"/>
      <c r="ELK48" s="7"/>
      <c r="ELL48" s="7"/>
      <c r="ELM48" s="7"/>
      <c r="ELN48" s="7"/>
      <c r="ELO48" s="7"/>
      <c r="ELP48" s="7"/>
      <c r="ELQ48" s="7"/>
      <c r="ELR48" s="7"/>
      <c r="ELS48" s="7"/>
      <c r="ELT48" s="7"/>
      <c r="ELU48" s="7"/>
      <c r="ELV48" s="7"/>
      <c r="ELW48" s="7"/>
      <c r="ELX48" s="7"/>
      <c r="ELY48" s="7"/>
      <c r="ELZ48" s="7"/>
      <c r="EMA48" s="7"/>
      <c r="EMB48" s="7"/>
      <c r="EMC48" s="7"/>
      <c r="EMD48" s="7"/>
      <c r="EME48" s="7"/>
      <c r="EMF48" s="7"/>
      <c r="EMG48" s="7"/>
      <c r="EMH48" s="7"/>
      <c r="EMI48" s="7"/>
      <c r="EMJ48" s="7"/>
      <c r="EMK48" s="7"/>
      <c r="EML48" s="7"/>
      <c r="EMM48" s="7"/>
      <c r="EMN48" s="7"/>
      <c r="EMO48" s="7"/>
      <c r="EMP48" s="7"/>
      <c r="EMQ48" s="7"/>
      <c r="EMR48" s="7"/>
      <c r="EMS48" s="7"/>
      <c r="EMT48" s="7"/>
      <c r="EMU48" s="7"/>
      <c r="EMV48" s="7"/>
      <c r="EMW48" s="7"/>
      <c r="EMX48" s="7"/>
      <c r="EMY48" s="7"/>
      <c r="EMZ48" s="7"/>
      <c r="ENA48" s="7"/>
      <c r="ENB48" s="7"/>
      <c r="ENC48" s="7"/>
      <c r="END48" s="7"/>
      <c r="ENE48" s="7"/>
      <c r="ENF48" s="7"/>
      <c r="ENG48" s="7"/>
      <c r="ENH48" s="7"/>
      <c r="ENI48" s="7"/>
      <c r="ENJ48" s="7"/>
      <c r="ENK48" s="7"/>
      <c r="ENL48" s="7"/>
      <c r="ENM48" s="7"/>
      <c r="ENN48" s="7"/>
      <c r="ENO48" s="7"/>
      <c r="ENP48" s="7"/>
      <c r="ENQ48" s="7"/>
      <c r="ENR48" s="7"/>
      <c r="ENS48" s="7"/>
      <c r="ENT48" s="7"/>
      <c r="ENU48" s="7"/>
      <c r="ENV48" s="7"/>
      <c r="ENW48" s="7"/>
      <c r="ENX48" s="7"/>
      <c r="ENY48" s="7"/>
      <c r="ENZ48" s="7"/>
      <c r="EOA48" s="7"/>
      <c r="EOB48" s="7"/>
      <c r="EOC48" s="7"/>
      <c r="EOD48" s="7"/>
      <c r="EOE48" s="7"/>
      <c r="EOF48" s="7"/>
      <c r="EOG48" s="7"/>
      <c r="EOH48" s="7"/>
      <c r="EOI48" s="7"/>
      <c r="EOJ48" s="7"/>
      <c r="EOK48" s="7"/>
      <c r="EOL48" s="7"/>
      <c r="EOM48" s="7"/>
      <c r="EON48" s="7"/>
      <c r="EOO48" s="7"/>
      <c r="EOP48" s="7"/>
      <c r="EOQ48" s="7"/>
      <c r="EOR48" s="7"/>
      <c r="EOS48" s="7"/>
      <c r="EOT48" s="7"/>
      <c r="EOU48" s="7"/>
      <c r="EOV48" s="7"/>
      <c r="EOW48" s="7"/>
      <c r="EOX48" s="7"/>
      <c r="EOY48" s="7"/>
      <c r="EOZ48" s="7"/>
      <c r="EPA48" s="7"/>
      <c r="EPB48" s="7"/>
      <c r="EPC48" s="7"/>
      <c r="EPD48" s="7"/>
      <c r="EPE48" s="7"/>
      <c r="EPF48" s="7"/>
      <c r="EPG48" s="7"/>
      <c r="EPH48" s="7"/>
      <c r="EPI48" s="7"/>
      <c r="EPJ48" s="7"/>
      <c r="EPK48" s="7"/>
      <c r="EPL48" s="7"/>
      <c r="EPM48" s="7"/>
      <c r="EPN48" s="7"/>
      <c r="EPO48" s="7"/>
      <c r="EPP48" s="7"/>
      <c r="EPQ48" s="7"/>
      <c r="EPR48" s="7"/>
      <c r="EPS48" s="7"/>
      <c r="EPT48" s="7"/>
      <c r="EPU48" s="7"/>
      <c r="EPV48" s="7"/>
      <c r="EPW48" s="7"/>
      <c r="EPX48" s="7"/>
      <c r="EPY48" s="7"/>
      <c r="EPZ48" s="7"/>
      <c r="EQA48" s="7"/>
      <c r="EQB48" s="7"/>
      <c r="EQC48" s="7"/>
      <c r="EQD48" s="7"/>
      <c r="EQE48" s="7"/>
      <c r="EQF48" s="7"/>
      <c r="EQG48" s="7"/>
      <c r="EQH48" s="7"/>
      <c r="EQI48" s="7"/>
      <c r="EQJ48" s="7"/>
      <c r="EQK48" s="7"/>
      <c r="EQL48" s="7"/>
      <c r="EQM48" s="7"/>
      <c r="EQN48" s="7"/>
      <c r="EQO48" s="7"/>
      <c r="EQP48" s="7"/>
      <c r="EQQ48" s="7"/>
      <c r="EQR48" s="7"/>
      <c r="EQS48" s="7"/>
      <c r="EQT48" s="7"/>
      <c r="EQU48" s="7"/>
      <c r="EQV48" s="7"/>
      <c r="EQW48" s="7"/>
      <c r="EQX48" s="7"/>
      <c r="EQY48" s="7"/>
      <c r="EQZ48" s="7"/>
      <c r="ERA48" s="7"/>
      <c r="ERB48" s="7"/>
      <c r="ERC48" s="7"/>
      <c r="ERD48" s="7"/>
      <c r="ERE48" s="7"/>
      <c r="ERF48" s="7"/>
      <c r="ERG48" s="7"/>
      <c r="ERH48" s="7"/>
      <c r="ERI48" s="7"/>
      <c r="ERJ48" s="7"/>
      <c r="ERK48" s="7"/>
      <c r="ERL48" s="7"/>
      <c r="ERN48" s="7"/>
      <c r="ERO48" s="7"/>
      <c r="ERP48" s="7"/>
      <c r="ERQ48" s="7"/>
      <c r="ERR48" s="7"/>
      <c r="ERS48" s="7"/>
      <c r="ERT48" s="7"/>
      <c r="ERU48" s="7"/>
      <c r="ERV48" s="7"/>
      <c r="ERW48" s="7"/>
      <c r="ERX48" s="7"/>
      <c r="ERY48" s="7"/>
      <c r="ERZ48" s="7"/>
      <c r="ESA48" s="7"/>
      <c r="ESB48" s="7"/>
      <c r="ESC48" s="7"/>
      <c r="ESD48" s="7"/>
      <c r="ESE48" s="7"/>
      <c r="ESF48" s="7"/>
      <c r="ESG48" s="7"/>
      <c r="ESH48" s="7"/>
      <c r="ESI48" s="7"/>
      <c r="ESJ48" s="7"/>
      <c r="ESK48" s="7"/>
      <c r="ESL48" s="7"/>
      <c r="ESM48" s="7"/>
      <c r="ESN48" s="7"/>
      <c r="ESO48" s="7"/>
      <c r="ESP48" s="7"/>
      <c r="ESQ48" s="7"/>
      <c r="ESR48" s="7"/>
      <c r="ESS48" s="7"/>
      <c r="EST48" s="7"/>
      <c r="ESU48" s="7"/>
      <c r="ESV48" s="7"/>
      <c r="ESW48" s="7"/>
      <c r="ESX48" s="7"/>
      <c r="ESY48" s="7"/>
      <c r="ESZ48" s="7"/>
      <c r="ETA48" s="7"/>
      <c r="ETB48" s="7"/>
      <c r="ETC48" s="7"/>
      <c r="ETD48" s="7"/>
      <c r="ETE48" s="7"/>
      <c r="ETF48" s="7"/>
      <c r="ETG48" s="7"/>
      <c r="ETH48" s="7"/>
      <c r="ETI48" s="7"/>
      <c r="ETJ48" s="7"/>
      <c r="ETK48" s="7"/>
      <c r="ETL48" s="7"/>
      <c r="ETM48" s="7"/>
      <c r="ETN48" s="7"/>
      <c r="ETO48" s="7"/>
      <c r="ETP48" s="7"/>
      <c r="ETQ48" s="7"/>
      <c r="ETR48" s="7"/>
      <c r="ETS48" s="7"/>
      <c r="ETT48" s="7"/>
      <c r="ETU48" s="7"/>
      <c r="ETV48" s="7"/>
      <c r="ETW48" s="7"/>
      <c r="ETX48" s="7"/>
      <c r="ETY48" s="7"/>
      <c r="ETZ48" s="7"/>
      <c r="EUA48" s="7"/>
      <c r="EUB48" s="7"/>
      <c r="EUC48" s="7"/>
      <c r="EUD48" s="7"/>
      <c r="EUE48" s="7"/>
      <c r="EUF48" s="7"/>
      <c r="EUG48" s="7"/>
      <c r="EUH48" s="7"/>
      <c r="EUI48" s="7"/>
      <c r="EUJ48" s="7"/>
      <c r="EUK48" s="7"/>
      <c r="EUL48" s="7"/>
      <c r="EUM48" s="7"/>
      <c r="EUN48" s="7"/>
      <c r="EUO48" s="7"/>
      <c r="EUP48" s="7"/>
      <c r="EUQ48" s="7"/>
      <c r="EUR48" s="7"/>
      <c r="EUS48" s="7"/>
      <c r="EUT48" s="7"/>
      <c r="EUU48" s="7"/>
      <c r="EUV48" s="7"/>
      <c r="EUW48" s="7"/>
      <c r="EUX48" s="7"/>
      <c r="EUY48" s="7"/>
      <c r="EUZ48" s="7"/>
      <c r="EVA48" s="7"/>
      <c r="EVB48" s="7"/>
      <c r="EVC48" s="7"/>
      <c r="EVD48" s="7"/>
      <c r="EVE48" s="7"/>
      <c r="EVF48" s="7"/>
      <c r="EVG48" s="7"/>
      <c r="EVH48" s="7"/>
      <c r="EVI48" s="7"/>
      <c r="EVJ48" s="7"/>
      <c r="EVK48" s="7"/>
      <c r="EVL48" s="7"/>
      <c r="EVM48" s="7"/>
      <c r="EVN48" s="7"/>
      <c r="EVO48" s="7"/>
      <c r="EVP48" s="7"/>
      <c r="EVQ48" s="7"/>
      <c r="EVR48" s="7"/>
      <c r="EVS48" s="7"/>
      <c r="EVT48" s="7"/>
      <c r="EVU48" s="7"/>
      <c r="EVV48" s="7"/>
      <c r="EVW48" s="7"/>
      <c r="EVX48" s="7"/>
      <c r="EVY48" s="7"/>
      <c r="EVZ48" s="7"/>
      <c r="EWA48" s="7"/>
      <c r="EWB48" s="7"/>
      <c r="EWC48" s="7"/>
      <c r="EWD48" s="7"/>
      <c r="EWE48" s="7"/>
      <c r="EWF48" s="7"/>
      <c r="EWG48" s="7"/>
      <c r="EWH48" s="7"/>
      <c r="EWI48" s="7"/>
      <c r="EWJ48" s="7"/>
      <c r="EWK48" s="7"/>
      <c r="EWL48" s="7"/>
      <c r="EWM48" s="7"/>
      <c r="EWN48" s="7"/>
      <c r="EWO48" s="7"/>
      <c r="EWP48" s="7"/>
      <c r="EWQ48" s="7"/>
      <c r="EWR48" s="7"/>
      <c r="EWS48" s="7"/>
      <c r="EWT48" s="7"/>
      <c r="EWU48" s="7"/>
      <c r="EWV48" s="7"/>
      <c r="EWW48" s="7"/>
      <c r="EWX48" s="7"/>
      <c r="EWY48" s="7"/>
      <c r="EWZ48" s="7"/>
      <c r="EXA48" s="7"/>
      <c r="EXB48" s="7"/>
      <c r="EXC48" s="7"/>
      <c r="EXD48" s="7"/>
      <c r="EXE48" s="7"/>
      <c r="EXF48" s="7"/>
      <c r="EXG48" s="7"/>
      <c r="EXH48" s="7"/>
      <c r="EXI48" s="7"/>
      <c r="EXJ48" s="7"/>
      <c r="EXK48" s="7"/>
      <c r="EXL48" s="7"/>
      <c r="EXM48" s="7"/>
      <c r="EXN48" s="7"/>
      <c r="EXO48" s="7"/>
      <c r="EXP48" s="7"/>
      <c r="EXQ48" s="7"/>
      <c r="EXR48" s="7"/>
      <c r="EXS48" s="7"/>
      <c r="EXT48" s="7"/>
      <c r="EXU48" s="7"/>
      <c r="EXV48" s="7"/>
      <c r="EXW48" s="7"/>
      <c r="EXX48" s="7"/>
      <c r="EXY48" s="7"/>
      <c r="EXZ48" s="7"/>
      <c r="EYA48" s="7"/>
      <c r="EYB48" s="7"/>
      <c r="EYC48" s="7"/>
      <c r="EYD48" s="7"/>
      <c r="EYE48" s="7"/>
      <c r="EYF48" s="7"/>
      <c r="EYG48" s="7"/>
      <c r="EYH48" s="7"/>
      <c r="EYI48" s="7"/>
      <c r="EYJ48" s="7"/>
      <c r="EYK48" s="7"/>
      <c r="EYL48" s="7"/>
      <c r="EYM48" s="7"/>
      <c r="EYN48" s="7"/>
      <c r="EYO48" s="7"/>
      <c r="EYP48" s="7"/>
      <c r="EYQ48" s="7"/>
      <c r="EYR48" s="7"/>
      <c r="EYS48" s="7"/>
      <c r="EYT48" s="7"/>
      <c r="EYU48" s="7"/>
      <c r="EYV48" s="7"/>
      <c r="EYW48" s="7"/>
      <c r="EYX48" s="7"/>
      <c r="EYY48" s="7"/>
      <c r="EYZ48" s="7"/>
      <c r="EZA48" s="7"/>
      <c r="EZB48" s="7"/>
      <c r="EZC48" s="7"/>
      <c r="EZD48" s="7"/>
      <c r="EZE48" s="7"/>
      <c r="EZF48" s="7"/>
      <c r="EZG48" s="7"/>
      <c r="EZH48" s="7"/>
      <c r="EZI48" s="7"/>
      <c r="EZJ48" s="7"/>
      <c r="EZK48" s="7"/>
      <c r="EZL48" s="7"/>
      <c r="EZM48" s="7"/>
      <c r="EZN48" s="7"/>
      <c r="EZO48" s="7"/>
      <c r="EZP48" s="7"/>
      <c r="EZQ48" s="7"/>
      <c r="EZR48" s="7"/>
      <c r="EZS48" s="7"/>
      <c r="EZT48" s="7"/>
      <c r="EZU48" s="7"/>
      <c r="EZV48" s="7"/>
      <c r="EZW48" s="7"/>
      <c r="EZX48" s="7"/>
      <c r="EZY48" s="7"/>
      <c r="EZZ48" s="7"/>
      <c r="FAA48" s="7"/>
      <c r="FAB48" s="7"/>
      <c r="FAC48" s="7"/>
      <c r="FAD48" s="7"/>
      <c r="FAE48" s="7"/>
      <c r="FAF48" s="7"/>
      <c r="FAG48" s="7"/>
      <c r="FAH48" s="7"/>
      <c r="FAI48" s="7"/>
      <c r="FAJ48" s="7"/>
      <c r="FAK48" s="7"/>
      <c r="FAL48" s="7"/>
      <c r="FAM48" s="7"/>
      <c r="FAN48" s="7"/>
      <c r="FAO48" s="7"/>
      <c r="FAP48" s="7"/>
      <c r="FAQ48" s="7"/>
      <c r="FAR48" s="7"/>
      <c r="FAS48" s="7"/>
      <c r="FAT48" s="7"/>
      <c r="FAU48" s="7"/>
      <c r="FAV48" s="7"/>
      <c r="FAW48" s="7"/>
      <c r="FAX48" s="7"/>
      <c r="FAY48" s="7"/>
      <c r="FAZ48" s="7"/>
      <c r="FBA48" s="7"/>
      <c r="FBB48" s="7"/>
      <c r="FBC48" s="7"/>
      <c r="FBD48" s="7"/>
      <c r="FBE48" s="7"/>
      <c r="FBF48" s="7"/>
      <c r="FBG48" s="7"/>
      <c r="FBH48" s="7"/>
      <c r="FBJ48" s="7"/>
      <c r="FBK48" s="7"/>
      <c r="FBL48" s="7"/>
      <c r="FBM48" s="7"/>
      <c r="FBN48" s="7"/>
      <c r="FBO48" s="7"/>
      <c r="FBP48" s="7"/>
      <c r="FBQ48" s="7"/>
      <c r="FBR48" s="7"/>
      <c r="FBS48" s="7"/>
      <c r="FBT48" s="7"/>
      <c r="FBU48" s="7"/>
      <c r="FBV48" s="7"/>
      <c r="FBW48" s="7"/>
      <c r="FBX48" s="7"/>
      <c r="FBY48" s="7"/>
      <c r="FBZ48" s="7"/>
      <c r="FCA48" s="7"/>
      <c r="FCB48" s="7"/>
      <c r="FCC48" s="7"/>
      <c r="FCD48" s="7"/>
      <c r="FCE48" s="7"/>
      <c r="FCF48" s="7"/>
      <c r="FCG48" s="7"/>
      <c r="FCH48" s="7"/>
      <c r="FCI48" s="7"/>
      <c r="FCJ48" s="7"/>
      <c r="FCK48" s="7"/>
      <c r="FCL48" s="7"/>
      <c r="FCM48" s="7"/>
      <c r="FCN48" s="7"/>
      <c r="FCO48" s="7"/>
      <c r="FCP48" s="7"/>
      <c r="FCQ48" s="7"/>
      <c r="FCR48" s="7"/>
      <c r="FCS48" s="7"/>
      <c r="FCT48" s="7"/>
      <c r="FCU48" s="7"/>
      <c r="FCV48" s="7"/>
      <c r="FCW48" s="7"/>
      <c r="FCX48" s="7"/>
      <c r="FCY48" s="7"/>
      <c r="FCZ48" s="7"/>
      <c r="FDA48" s="7"/>
      <c r="FDB48" s="7"/>
      <c r="FDC48" s="7"/>
      <c r="FDD48" s="7"/>
      <c r="FDE48" s="7"/>
      <c r="FDF48" s="7"/>
      <c r="FDG48" s="7"/>
      <c r="FDH48" s="7"/>
      <c r="FDI48" s="7"/>
      <c r="FDJ48" s="7"/>
      <c r="FDK48" s="7"/>
      <c r="FDL48" s="7"/>
      <c r="FDM48" s="7"/>
      <c r="FDN48" s="7"/>
      <c r="FDO48" s="7"/>
      <c r="FDP48" s="7"/>
      <c r="FDQ48" s="7"/>
      <c r="FDR48" s="7"/>
      <c r="FDS48" s="7"/>
      <c r="FDT48" s="7"/>
      <c r="FDU48" s="7"/>
      <c r="FDV48" s="7"/>
      <c r="FDW48" s="7"/>
      <c r="FDX48" s="7"/>
      <c r="FDY48" s="7"/>
      <c r="FDZ48" s="7"/>
      <c r="FEA48" s="7"/>
      <c r="FEB48" s="7"/>
      <c r="FEC48" s="7"/>
      <c r="FED48" s="7"/>
      <c r="FEE48" s="7"/>
      <c r="FEF48" s="7"/>
      <c r="FEG48" s="7"/>
      <c r="FEH48" s="7"/>
      <c r="FEI48" s="7"/>
      <c r="FEJ48" s="7"/>
      <c r="FEK48" s="7"/>
      <c r="FEL48" s="7"/>
      <c r="FEM48" s="7"/>
      <c r="FEN48" s="7"/>
      <c r="FEO48" s="7"/>
      <c r="FEP48" s="7"/>
      <c r="FEQ48" s="7"/>
      <c r="FER48" s="7"/>
      <c r="FES48" s="7"/>
      <c r="FET48" s="7"/>
      <c r="FEU48" s="7"/>
      <c r="FEV48" s="7"/>
      <c r="FEW48" s="7"/>
      <c r="FEX48" s="7"/>
      <c r="FEY48" s="7"/>
      <c r="FEZ48" s="7"/>
      <c r="FFA48" s="7"/>
      <c r="FFB48" s="7"/>
      <c r="FFC48" s="7"/>
      <c r="FFD48" s="7"/>
      <c r="FFE48" s="7"/>
      <c r="FFF48" s="7"/>
      <c r="FFG48" s="7"/>
      <c r="FFH48" s="7"/>
      <c r="FFI48" s="7"/>
      <c r="FFJ48" s="7"/>
      <c r="FFK48" s="7"/>
      <c r="FFL48" s="7"/>
      <c r="FFM48" s="7"/>
      <c r="FFN48" s="7"/>
      <c r="FFO48" s="7"/>
      <c r="FFP48" s="7"/>
      <c r="FFQ48" s="7"/>
      <c r="FFR48" s="7"/>
      <c r="FFS48" s="7"/>
      <c r="FFT48" s="7"/>
      <c r="FFU48" s="7"/>
      <c r="FFV48" s="7"/>
      <c r="FFW48" s="7"/>
      <c r="FFX48" s="7"/>
      <c r="FFY48" s="7"/>
      <c r="FFZ48" s="7"/>
      <c r="FGA48" s="7"/>
      <c r="FGB48" s="7"/>
      <c r="FGC48" s="7"/>
      <c r="FGD48" s="7"/>
      <c r="FGE48" s="7"/>
      <c r="FGF48" s="7"/>
      <c r="FGG48" s="7"/>
      <c r="FGH48" s="7"/>
      <c r="FGI48" s="7"/>
      <c r="FGJ48" s="7"/>
      <c r="FGK48" s="7"/>
      <c r="FGL48" s="7"/>
      <c r="FGM48" s="7"/>
      <c r="FGN48" s="7"/>
      <c r="FGO48" s="7"/>
      <c r="FGP48" s="7"/>
      <c r="FGQ48" s="7"/>
      <c r="FGR48" s="7"/>
      <c r="FGS48" s="7"/>
      <c r="FGT48" s="7"/>
      <c r="FGU48" s="7"/>
      <c r="FGV48" s="7"/>
      <c r="FGW48" s="7"/>
      <c r="FGX48" s="7"/>
      <c r="FGY48" s="7"/>
      <c r="FGZ48" s="7"/>
      <c r="FHA48" s="7"/>
      <c r="FHB48" s="7"/>
      <c r="FHC48" s="7"/>
      <c r="FHD48" s="7"/>
      <c r="FHE48" s="7"/>
      <c r="FHF48" s="7"/>
      <c r="FHG48" s="7"/>
      <c r="FHH48" s="7"/>
      <c r="FHI48" s="7"/>
      <c r="FHJ48" s="7"/>
      <c r="FHK48" s="7"/>
      <c r="FHL48" s="7"/>
      <c r="FHM48" s="7"/>
      <c r="FHN48" s="7"/>
      <c r="FHO48" s="7"/>
      <c r="FHP48" s="7"/>
      <c r="FHQ48" s="7"/>
      <c r="FHR48" s="7"/>
      <c r="FHS48" s="7"/>
      <c r="FHT48" s="7"/>
      <c r="FHU48" s="7"/>
      <c r="FHV48" s="7"/>
      <c r="FHW48" s="7"/>
      <c r="FHX48" s="7"/>
      <c r="FHY48" s="7"/>
      <c r="FHZ48" s="7"/>
      <c r="FIA48" s="7"/>
      <c r="FIB48" s="7"/>
      <c r="FIC48" s="7"/>
      <c r="FID48" s="7"/>
      <c r="FIE48" s="7"/>
      <c r="FIF48" s="7"/>
      <c r="FIG48" s="7"/>
      <c r="FIH48" s="7"/>
      <c r="FII48" s="7"/>
      <c r="FIJ48" s="7"/>
      <c r="FIK48" s="7"/>
      <c r="FIL48" s="7"/>
      <c r="FIM48" s="7"/>
      <c r="FIN48" s="7"/>
      <c r="FIO48" s="7"/>
      <c r="FIP48" s="7"/>
      <c r="FIQ48" s="7"/>
      <c r="FIR48" s="7"/>
      <c r="FIS48" s="7"/>
      <c r="FIT48" s="7"/>
      <c r="FIU48" s="7"/>
      <c r="FIV48" s="7"/>
      <c r="FIW48" s="7"/>
      <c r="FIX48" s="7"/>
      <c r="FIY48" s="7"/>
      <c r="FIZ48" s="7"/>
      <c r="FJA48" s="7"/>
      <c r="FJB48" s="7"/>
      <c r="FJC48" s="7"/>
      <c r="FJD48" s="7"/>
      <c r="FJE48" s="7"/>
      <c r="FJF48" s="7"/>
      <c r="FJG48" s="7"/>
      <c r="FJH48" s="7"/>
      <c r="FJI48" s="7"/>
      <c r="FJJ48" s="7"/>
      <c r="FJK48" s="7"/>
      <c r="FJL48" s="7"/>
      <c r="FJM48" s="7"/>
      <c r="FJN48" s="7"/>
      <c r="FJO48" s="7"/>
      <c r="FJP48" s="7"/>
      <c r="FJQ48" s="7"/>
      <c r="FJR48" s="7"/>
      <c r="FJS48" s="7"/>
      <c r="FJT48" s="7"/>
      <c r="FJU48" s="7"/>
      <c r="FJV48" s="7"/>
      <c r="FJW48" s="7"/>
      <c r="FJX48" s="7"/>
      <c r="FJY48" s="7"/>
      <c r="FJZ48" s="7"/>
      <c r="FKA48" s="7"/>
      <c r="FKB48" s="7"/>
      <c r="FKC48" s="7"/>
      <c r="FKD48" s="7"/>
      <c r="FKE48" s="7"/>
      <c r="FKF48" s="7"/>
      <c r="FKG48" s="7"/>
      <c r="FKH48" s="7"/>
      <c r="FKI48" s="7"/>
      <c r="FKJ48" s="7"/>
      <c r="FKK48" s="7"/>
      <c r="FKL48" s="7"/>
      <c r="FKM48" s="7"/>
      <c r="FKN48" s="7"/>
      <c r="FKO48" s="7"/>
      <c r="FKP48" s="7"/>
      <c r="FKQ48" s="7"/>
      <c r="FKR48" s="7"/>
      <c r="FKS48" s="7"/>
      <c r="FKT48" s="7"/>
      <c r="FKU48" s="7"/>
      <c r="FKV48" s="7"/>
      <c r="FKW48" s="7"/>
      <c r="FKX48" s="7"/>
      <c r="FKY48" s="7"/>
      <c r="FKZ48" s="7"/>
      <c r="FLA48" s="7"/>
      <c r="FLB48" s="7"/>
      <c r="FLC48" s="7"/>
      <c r="FLD48" s="7"/>
      <c r="FLF48" s="7"/>
      <c r="FLG48" s="7"/>
      <c r="FLH48" s="7"/>
      <c r="FLI48" s="7"/>
      <c r="FLJ48" s="7"/>
      <c r="FLK48" s="7"/>
      <c r="FLL48" s="7"/>
      <c r="FLM48" s="7"/>
      <c r="FLN48" s="7"/>
      <c r="FLO48" s="7"/>
      <c r="FLP48" s="7"/>
      <c r="FLQ48" s="7"/>
      <c r="FLR48" s="7"/>
      <c r="FLS48" s="7"/>
      <c r="FLT48" s="7"/>
      <c r="FLU48" s="7"/>
      <c r="FLV48" s="7"/>
      <c r="FLW48" s="7"/>
      <c r="FLX48" s="7"/>
      <c r="FLY48" s="7"/>
      <c r="FLZ48" s="7"/>
      <c r="FMA48" s="7"/>
      <c r="FMB48" s="7"/>
      <c r="FMC48" s="7"/>
      <c r="FMD48" s="7"/>
      <c r="FME48" s="7"/>
      <c r="FMF48" s="7"/>
      <c r="FMG48" s="7"/>
      <c r="FMH48" s="7"/>
      <c r="FMI48" s="7"/>
      <c r="FMJ48" s="7"/>
      <c r="FMK48" s="7"/>
      <c r="FML48" s="7"/>
      <c r="FMM48" s="7"/>
      <c r="FMN48" s="7"/>
      <c r="FMO48" s="7"/>
      <c r="FMP48" s="7"/>
      <c r="FMQ48" s="7"/>
      <c r="FMR48" s="7"/>
      <c r="FMS48" s="7"/>
      <c r="FMT48" s="7"/>
      <c r="FMU48" s="7"/>
      <c r="FMV48" s="7"/>
      <c r="FMW48" s="7"/>
      <c r="FMX48" s="7"/>
      <c r="FMY48" s="7"/>
      <c r="FMZ48" s="7"/>
      <c r="FNA48" s="7"/>
      <c r="FNB48" s="7"/>
      <c r="FNC48" s="7"/>
      <c r="FND48" s="7"/>
      <c r="FNE48" s="7"/>
      <c r="FNF48" s="7"/>
      <c r="FNG48" s="7"/>
      <c r="FNH48" s="7"/>
      <c r="FNI48" s="7"/>
      <c r="FNJ48" s="7"/>
      <c r="FNK48" s="7"/>
      <c r="FNL48" s="7"/>
      <c r="FNM48" s="7"/>
      <c r="FNN48" s="7"/>
      <c r="FNO48" s="7"/>
      <c r="FNP48" s="7"/>
      <c r="FNQ48" s="7"/>
      <c r="FNR48" s="7"/>
      <c r="FNS48" s="7"/>
      <c r="FNT48" s="7"/>
      <c r="FNU48" s="7"/>
      <c r="FNV48" s="7"/>
      <c r="FNW48" s="7"/>
      <c r="FNX48" s="7"/>
      <c r="FNY48" s="7"/>
      <c r="FNZ48" s="7"/>
      <c r="FOA48" s="7"/>
      <c r="FOB48" s="7"/>
      <c r="FOC48" s="7"/>
      <c r="FOD48" s="7"/>
      <c r="FOE48" s="7"/>
      <c r="FOF48" s="7"/>
      <c r="FOG48" s="7"/>
      <c r="FOH48" s="7"/>
      <c r="FOI48" s="7"/>
      <c r="FOJ48" s="7"/>
      <c r="FOK48" s="7"/>
      <c r="FOL48" s="7"/>
      <c r="FOM48" s="7"/>
      <c r="FON48" s="7"/>
      <c r="FOO48" s="7"/>
      <c r="FOP48" s="7"/>
      <c r="FOQ48" s="7"/>
      <c r="FOR48" s="7"/>
      <c r="FOS48" s="7"/>
      <c r="FOT48" s="7"/>
      <c r="FOU48" s="7"/>
      <c r="FOV48" s="7"/>
      <c r="FOW48" s="7"/>
      <c r="FOX48" s="7"/>
      <c r="FOY48" s="7"/>
      <c r="FOZ48" s="7"/>
      <c r="FPA48" s="7"/>
      <c r="FPB48" s="7"/>
      <c r="FPC48" s="7"/>
      <c r="FPD48" s="7"/>
      <c r="FPE48" s="7"/>
      <c r="FPF48" s="7"/>
      <c r="FPG48" s="7"/>
      <c r="FPH48" s="7"/>
      <c r="FPI48" s="7"/>
      <c r="FPJ48" s="7"/>
      <c r="FPK48" s="7"/>
      <c r="FPL48" s="7"/>
      <c r="FPM48" s="7"/>
      <c r="FPN48" s="7"/>
      <c r="FPO48" s="7"/>
      <c r="FPP48" s="7"/>
      <c r="FPQ48" s="7"/>
      <c r="FPR48" s="7"/>
      <c r="FPS48" s="7"/>
      <c r="FPT48" s="7"/>
      <c r="FPU48" s="7"/>
      <c r="FPV48" s="7"/>
      <c r="FPW48" s="7"/>
      <c r="FPX48" s="7"/>
      <c r="FPY48" s="7"/>
      <c r="FPZ48" s="7"/>
      <c r="FQA48" s="7"/>
      <c r="FQB48" s="7"/>
      <c r="FQC48" s="7"/>
      <c r="FQD48" s="7"/>
      <c r="FQE48" s="7"/>
      <c r="FQF48" s="7"/>
      <c r="FQG48" s="7"/>
      <c r="FQH48" s="7"/>
      <c r="FQI48" s="7"/>
      <c r="FQJ48" s="7"/>
      <c r="FQK48" s="7"/>
      <c r="FQL48" s="7"/>
      <c r="FQM48" s="7"/>
      <c r="FQN48" s="7"/>
      <c r="FQO48" s="7"/>
      <c r="FQP48" s="7"/>
      <c r="FQQ48" s="7"/>
      <c r="FQR48" s="7"/>
      <c r="FQS48" s="7"/>
      <c r="FQT48" s="7"/>
      <c r="FQU48" s="7"/>
      <c r="FQV48" s="7"/>
      <c r="FQW48" s="7"/>
      <c r="FQX48" s="7"/>
      <c r="FQY48" s="7"/>
      <c r="FQZ48" s="7"/>
      <c r="FRA48" s="7"/>
      <c r="FRB48" s="7"/>
      <c r="FRC48" s="7"/>
      <c r="FRD48" s="7"/>
      <c r="FRE48" s="7"/>
      <c r="FRF48" s="7"/>
      <c r="FRG48" s="7"/>
      <c r="FRH48" s="7"/>
      <c r="FRI48" s="7"/>
      <c r="FRJ48" s="7"/>
      <c r="FRK48" s="7"/>
      <c r="FRL48" s="7"/>
      <c r="FRM48" s="7"/>
      <c r="FRN48" s="7"/>
      <c r="FRO48" s="7"/>
      <c r="FRP48" s="7"/>
      <c r="FRQ48" s="7"/>
      <c r="FRR48" s="7"/>
      <c r="FRS48" s="7"/>
      <c r="FRT48" s="7"/>
      <c r="FRU48" s="7"/>
      <c r="FRV48" s="7"/>
      <c r="FRW48" s="7"/>
      <c r="FRX48" s="7"/>
      <c r="FRY48" s="7"/>
      <c r="FRZ48" s="7"/>
      <c r="FSA48" s="7"/>
      <c r="FSB48" s="7"/>
      <c r="FSC48" s="7"/>
      <c r="FSD48" s="7"/>
      <c r="FSE48" s="7"/>
      <c r="FSF48" s="7"/>
      <c r="FSG48" s="7"/>
      <c r="FSH48" s="7"/>
      <c r="FSI48" s="7"/>
      <c r="FSJ48" s="7"/>
      <c r="FSK48" s="7"/>
      <c r="FSL48" s="7"/>
      <c r="FSM48" s="7"/>
      <c r="FSN48" s="7"/>
      <c r="FSO48" s="7"/>
      <c r="FSP48" s="7"/>
      <c r="FSQ48" s="7"/>
      <c r="FSR48" s="7"/>
      <c r="FSS48" s="7"/>
      <c r="FST48" s="7"/>
      <c r="FSU48" s="7"/>
      <c r="FSV48" s="7"/>
      <c r="FSW48" s="7"/>
      <c r="FSX48" s="7"/>
      <c r="FSY48" s="7"/>
      <c r="FSZ48" s="7"/>
      <c r="FTA48" s="7"/>
      <c r="FTB48" s="7"/>
      <c r="FTC48" s="7"/>
      <c r="FTD48" s="7"/>
      <c r="FTE48" s="7"/>
      <c r="FTF48" s="7"/>
      <c r="FTG48" s="7"/>
      <c r="FTH48" s="7"/>
      <c r="FTI48" s="7"/>
      <c r="FTJ48" s="7"/>
      <c r="FTK48" s="7"/>
      <c r="FTL48" s="7"/>
      <c r="FTM48" s="7"/>
      <c r="FTN48" s="7"/>
      <c r="FTO48" s="7"/>
      <c r="FTP48" s="7"/>
      <c r="FTQ48" s="7"/>
      <c r="FTR48" s="7"/>
      <c r="FTS48" s="7"/>
      <c r="FTT48" s="7"/>
      <c r="FTU48" s="7"/>
      <c r="FTV48" s="7"/>
      <c r="FTW48" s="7"/>
      <c r="FTX48" s="7"/>
      <c r="FTY48" s="7"/>
      <c r="FTZ48" s="7"/>
      <c r="FUA48" s="7"/>
      <c r="FUB48" s="7"/>
      <c r="FUC48" s="7"/>
      <c r="FUD48" s="7"/>
      <c r="FUE48" s="7"/>
      <c r="FUF48" s="7"/>
      <c r="FUG48" s="7"/>
      <c r="FUH48" s="7"/>
      <c r="FUI48" s="7"/>
      <c r="FUJ48" s="7"/>
      <c r="FUK48" s="7"/>
      <c r="FUL48" s="7"/>
      <c r="FUM48" s="7"/>
      <c r="FUN48" s="7"/>
      <c r="FUO48" s="7"/>
      <c r="FUP48" s="7"/>
      <c r="FUQ48" s="7"/>
      <c r="FUR48" s="7"/>
      <c r="FUS48" s="7"/>
      <c r="FUT48" s="7"/>
      <c r="FUU48" s="7"/>
      <c r="FUV48" s="7"/>
      <c r="FUW48" s="7"/>
      <c r="FUX48" s="7"/>
      <c r="FUY48" s="7"/>
      <c r="FUZ48" s="7"/>
      <c r="FVB48" s="7"/>
      <c r="FVC48" s="7"/>
      <c r="FVD48" s="7"/>
      <c r="FVE48" s="7"/>
      <c r="FVF48" s="7"/>
      <c r="FVG48" s="7"/>
      <c r="FVH48" s="7"/>
      <c r="FVI48" s="7"/>
      <c r="FVJ48" s="7"/>
      <c r="FVK48" s="7"/>
      <c r="FVL48" s="7"/>
      <c r="FVM48" s="7"/>
      <c r="FVN48" s="7"/>
      <c r="FVO48" s="7"/>
      <c r="FVP48" s="7"/>
      <c r="FVQ48" s="7"/>
      <c r="FVR48" s="7"/>
      <c r="FVS48" s="7"/>
      <c r="FVT48" s="7"/>
      <c r="FVU48" s="7"/>
      <c r="FVV48" s="7"/>
      <c r="FVW48" s="7"/>
      <c r="FVX48" s="7"/>
      <c r="FVY48" s="7"/>
      <c r="FVZ48" s="7"/>
      <c r="FWA48" s="7"/>
      <c r="FWB48" s="7"/>
      <c r="FWC48" s="7"/>
      <c r="FWD48" s="7"/>
      <c r="FWE48" s="7"/>
      <c r="FWF48" s="7"/>
      <c r="FWG48" s="7"/>
      <c r="FWH48" s="7"/>
      <c r="FWI48" s="7"/>
      <c r="FWJ48" s="7"/>
      <c r="FWK48" s="7"/>
      <c r="FWL48" s="7"/>
      <c r="FWM48" s="7"/>
      <c r="FWN48" s="7"/>
      <c r="FWO48" s="7"/>
      <c r="FWP48" s="7"/>
      <c r="FWQ48" s="7"/>
      <c r="FWR48" s="7"/>
      <c r="FWS48" s="7"/>
      <c r="FWT48" s="7"/>
      <c r="FWU48" s="7"/>
      <c r="FWV48" s="7"/>
      <c r="FWW48" s="7"/>
      <c r="FWX48" s="7"/>
      <c r="FWY48" s="7"/>
      <c r="FWZ48" s="7"/>
      <c r="FXA48" s="7"/>
      <c r="FXB48" s="7"/>
      <c r="FXC48" s="7"/>
      <c r="FXD48" s="7"/>
      <c r="FXE48" s="7"/>
      <c r="FXF48" s="7"/>
      <c r="FXG48" s="7"/>
      <c r="FXH48" s="7"/>
      <c r="FXI48" s="7"/>
      <c r="FXJ48" s="7"/>
      <c r="FXK48" s="7"/>
      <c r="FXL48" s="7"/>
      <c r="FXM48" s="7"/>
      <c r="FXN48" s="7"/>
      <c r="FXO48" s="7"/>
      <c r="FXP48" s="7"/>
      <c r="FXQ48" s="7"/>
      <c r="FXR48" s="7"/>
      <c r="FXS48" s="7"/>
      <c r="FXT48" s="7"/>
      <c r="FXU48" s="7"/>
      <c r="FXV48" s="7"/>
      <c r="FXW48" s="7"/>
      <c r="FXX48" s="7"/>
      <c r="FXY48" s="7"/>
      <c r="FXZ48" s="7"/>
      <c r="FYA48" s="7"/>
      <c r="FYB48" s="7"/>
      <c r="FYC48" s="7"/>
      <c r="FYD48" s="7"/>
      <c r="FYE48" s="7"/>
      <c r="FYF48" s="7"/>
      <c r="FYG48" s="7"/>
      <c r="FYH48" s="7"/>
      <c r="FYI48" s="7"/>
      <c r="FYJ48" s="7"/>
      <c r="FYK48" s="7"/>
      <c r="FYL48" s="7"/>
      <c r="FYM48" s="7"/>
      <c r="FYN48" s="7"/>
      <c r="FYO48" s="7"/>
      <c r="FYP48" s="7"/>
      <c r="FYQ48" s="7"/>
      <c r="FYR48" s="7"/>
      <c r="FYS48" s="7"/>
      <c r="FYT48" s="7"/>
      <c r="FYU48" s="7"/>
      <c r="FYV48" s="7"/>
      <c r="FYW48" s="7"/>
      <c r="FYX48" s="7"/>
      <c r="FYY48" s="7"/>
      <c r="FYZ48" s="7"/>
      <c r="FZA48" s="7"/>
      <c r="FZB48" s="7"/>
      <c r="FZC48" s="7"/>
      <c r="FZD48" s="7"/>
      <c r="FZE48" s="7"/>
      <c r="FZF48" s="7"/>
      <c r="FZG48" s="7"/>
      <c r="FZH48" s="7"/>
      <c r="FZI48" s="7"/>
      <c r="FZJ48" s="7"/>
      <c r="FZK48" s="7"/>
      <c r="FZL48" s="7"/>
      <c r="FZM48" s="7"/>
      <c r="FZN48" s="7"/>
      <c r="FZO48" s="7"/>
      <c r="FZP48" s="7"/>
      <c r="FZQ48" s="7"/>
      <c r="FZR48" s="7"/>
      <c r="FZS48" s="7"/>
      <c r="FZT48" s="7"/>
      <c r="FZU48" s="7"/>
      <c r="FZV48" s="7"/>
      <c r="FZW48" s="7"/>
      <c r="FZX48" s="7"/>
      <c r="FZY48" s="7"/>
      <c r="FZZ48" s="7"/>
      <c r="GAA48" s="7"/>
      <c r="GAB48" s="7"/>
      <c r="GAC48" s="7"/>
      <c r="GAD48" s="7"/>
      <c r="GAE48" s="7"/>
      <c r="GAF48" s="7"/>
      <c r="GAG48" s="7"/>
      <c r="GAH48" s="7"/>
      <c r="GAI48" s="7"/>
      <c r="GAJ48" s="7"/>
      <c r="GAK48" s="7"/>
      <c r="GAL48" s="7"/>
      <c r="GAM48" s="7"/>
      <c r="GAN48" s="7"/>
      <c r="GAO48" s="7"/>
      <c r="GAP48" s="7"/>
      <c r="GAQ48" s="7"/>
      <c r="GAR48" s="7"/>
      <c r="GAS48" s="7"/>
      <c r="GAT48" s="7"/>
      <c r="GAU48" s="7"/>
      <c r="GAV48" s="7"/>
      <c r="GAW48" s="7"/>
      <c r="GAX48" s="7"/>
      <c r="GAY48" s="7"/>
      <c r="GAZ48" s="7"/>
      <c r="GBA48" s="7"/>
      <c r="GBB48" s="7"/>
      <c r="GBC48" s="7"/>
      <c r="GBD48" s="7"/>
      <c r="GBE48" s="7"/>
      <c r="GBF48" s="7"/>
      <c r="GBG48" s="7"/>
      <c r="GBH48" s="7"/>
      <c r="GBI48" s="7"/>
      <c r="GBJ48" s="7"/>
      <c r="GBK48" s="7"/>
      <c r="GBL48" s="7"/>
      <c r="GBM48" s="7"/>
      <c r="GBN48" s="7"/>
      <c r="GBO48" s="7"/>
      <c r="GBP48" s="7"/>
      <c r="GBQ48" s="7"/>
      <c r="GBR48" s="7"/>
      <c r="GBS48" s="7"/>
      <c r="GBT48" s="7"/>
      <c r="GBU48" s="7"/>
      <c r="GBV48" s="7"/>
      <c r="GBW48" s="7"/>
      <c r="GBX48" s="7"/>
      <c r="GBY48" s="7"/>
      <c r="GBZ48" s="7"/>
      <c r="GCA48" s="7"/>
      <c r="GCB48" s="7"/>
      <c r="GCC48" s="7"/>
      <c r="GCD48" s="7"/>
      <c r="GCE48" s="7"/>
      <c r="GCF48" s="7"/>
      <c r="GCG48" s="7"/>
      <c r="GCH48" s="7"/>
      <c r="GCI48" s="7"/>
      <c r="GCJ48" s="7"/>
      <c r="GCK48" s="7"/>
      <c r="GCL48" s="7"/>
      <c r="GCM48" s="7"/>
      <c r="GCN48" s="7"/>
      <c r="GCO48" s="7"/>
      <c r="GCP48" s="7"/>
      <c r="GCQ48" s="7"/>
      <c r="GCR48" s="7"/>
      <c r="GCS48" s="7"/>
      <c r="GCT48" s="7"/>
      <c r="GCU48" s="7"/>
      <c r="GCV48" s="7"/>
      <c r="GCW48" s="7"/>
      <c r="GCX48" s="7"/>
      <c r="GCY48" s="7"/>
      <c r="GCZ48" s="7"/>
      <c r="GDA48" s="7"/>
      <c r="GDB48" s="7"/>
      <c r="GDC48" s="7"/>
      <c r="GDD48" s="7"/>
      <c r="GDE48" s="7"/>
      <c r="GDF48" s="7"/>
      <c r="GDG48" s="7"/>
      <c r="GDH48" s="7"/>
      <c r="GDI48" s="7"/>
      <c r="GDJ48" s="7"/>
      <c r="GDK48" s="7"/>
      <c r="GDL48" s="7"/>
      <c r="GDM48" s="7"/>
      <c r="GDN48" s="7"/>
      <c r="GDO48" s="7"/>
      <c r="GDP48" s="7"/>
      <c r="GDQ48" s="7"/>
      <c r="GDR48" s="7"/>
      <c r="GDS48" s="7"/>
      <c r="GDT48" s="7"/>
      <c r="GDU48" s="7"/>
      <c r="GDV48" s="7"/>
      <c r="GDW48" s="7"/>
      <c r="GDX48" s="7"/>
      <c r="GDY48" s="7"/>
      <c r="GDZ48" s="7"/>
      <c r="GEA48" s="7"/>
      <c r="GEB48" s="7"/>
      <c r="GEC48" s="7"/>
      <c r="GED48" s="7"/>
      <c r="GEE48" s="7"/>
      <c r="GEF48" s="7"/>
      <c r="GEG48" s="7"/>
      <c r="GEH48" s="7"/>
      <c r="GEI48" s="7"/>
      <c r="GEJ48" s="7"/>
      <c r="GEK48" s="7"/>
      <c r="GEL48" s="7"/>
      <c r="GEM48" s="7"/>
      <c r="GEN48" s="7"/>
      <c r="GEO48" s="7"/>
      <c r="GEP48" s="7"/>
      <c r="GEQ48" s="7"/>
      <c r="GER48" s="7"/>
      <c r="GES48" s="7"/>
      <c r="GET48" s="7"/>
      <c r="GEU48" s="7"/>
      <c r="GEV48" s="7"/>
      <c r="GEX48" s="7"/>
      <c r="GEY48" s="7"/>
      <c r="GEZ48" s="7"/>
      <c r="GFA48" s="7"/>
      <c r="GFB48" s="7"/>
      <c r="GFC48" s="7"/>
      <c r="GFD48" s="7"/>
      <c r="GFE48" s="7"/>
      <c r="GFF48" s="7"/>
      <c r="GFG48" s="7"/>
      <c r="GFH48" s="7"/>
      <c r="GFI48" s="7"/>
      <c r="GFJ48" s="7"/>
      <c r="GFK48" s="7"/>
      <c r="GFL48" s="7"/>
      <c r="GFM48" s="7"/>
      <c r="GFN48" s="7"/>
      <c r="GFO48" s="7"/>
      <c r="GFP48" s="7"/>
      <c r="GFQ48" s="7"/>
      <c r="GFR48" s="7"/>
      <c r="GFS48" s="7"/>
      <c r="GFT48" s="7"/>
      <c r="GFU48" s="7"/>
      <c r="GFV48" s="7"/>
      <c r="GFW48" s="7"/>
      <c r="GFX48" s="7"/>
      <c r="GFY48" s="7"/>
      <c r="GFZ48" s="7"/>
      <c r="GGA48" s="7"/>
      <c r="GGB48" s="7"/>
      <c r="GGC48" s="7"/>
      <c r="GGD48" s="7"/>
      <c r="GGE48" s="7"/>
      <c r="GGF48" s="7"/>
      <c r="GGG48" s="7"/>
      <c r="GGH48" s="7"/>
      <c r="GGI48" s="7"/>
      <c r="GGJ48" s="7"/>
      <c r="GGK48" s="7"/>
      <c r="GGL48" s="7"/>
      <c r="GGM48" s="7"/>
      <c r="GGN48" s="7"/>
      <c r="GGO48" s="7"/>
      <c r="GGP48" s="7"/>
      <c r="GGQ48" s="7"/>
      <c r="GGR48" s="7"/>
      <c r="GGS48" s="7"/>
      <c r="GGT48" s="7"/>
      <c r="GGU48" s="7"/>
      <c r="GGV48" s="7"/>
      <c r="GGW48" s="7"/>
      <c r="GGX48" s="7"/>
      <c r="GGY48" s="7"/>
      <c r="GGZ48" s="7"/>
      <c r="GHA48" s="7"/>
      <c r="GHB48" s="7"/>
      <c r="GHC48" s="7"/>
      <c r="GHD48" s="7"/>
      <c r="GHE48" s="7"/>
      <c r="GHF48" s="7"/>
      <c r="GHG48" s="7"/>
      <c r="GHH48" s="7"/>
      <c r="GHI48" s="7"/>
      <c r="GHJ48" s="7"/>
      <c r="GHK48" s="7"/>
      <c r="GHL48" s="7"/>
      <c r="GHM48" s="7"/>
      <c r="GHN48" s="7"/>
      <c r="GHO48" s="7"/>
      <c r="GHP48" s="7"/>
      <c r="GHQ48" s="7"/>
      <c r="GHR48" s="7"/>
      <c r="GHS48" s="7"/>
      <c r="GHT48" s="7"/>
      <c r="GHU48" s="7"/>
      <c r="GHV48" s="7"/>
      <c r="GHW48" s="7"/>
      <c r="GHX48" s="7"/>
      <c r="GHY48" s="7"/>
      <c r="GHZ48" s="7"/>
      <c r="GIA48" s="7"/>
      <c r="GIB48" s="7"/>
      <c r="GIC48" s="7"/>
      <c r="GID48" s="7"/>
      <c r="GIE48" s="7"/>
      <c r="GIF48" s="7"/>
      <c r="GIG48" s="7"/>
      <c r="GIH48" s="7"/>
      <c r="GII48" s="7"/>
      <c r="GIJ48" s="7"/>
      <c r="GIK48" s="7"/>
      <c r="GIL48" s="7"/>
      <c r="GIM48" s="7"/>
      <c r="GIN48" s="7"/>
      <c r="GIO48" s="7"/>
      <c r="GIP48" s="7"/>
      <c r="GIQ48" s="7"/>
      <c r="GIR48" s="7"/>
      <c r="GIS48" s="7"/>
      <c r="GIT48" s="7"/>
      <c r="GIU48" s="7"/>
      <c r="GIV48" s="7"/>
      <c r="GIW48" s="7"/>
      <c r="GIX48" s="7"/>
      <c r="GIY48" s="7"/>
      <c r="GIZ48" s="7"/>
      <c r="GJA48" s="7"/>
      <c r="GJB48" s="7"/>
      <c r="GJC48" s="7"/>
      <c r="GJD48" s="7"/>
      <c r="GJE48" s="7"/>
      <c r="GJF48" s="7"/>
      <c r="GJG48" s="7"/>
      <c r="GJH48" s="7"/>
      <c r="GJI48" s="7"/>
      <c r="GJJ48" s="7"/>
      <c r="GJK48" s="7"/>
      <c r="GJL48" s="7"/>
      <c r="GJM48" s="7"/>
      <c r="GJN48" s="7"/>
      <c r="GJO48" s="7"/>
      <c r="GJP48" s="7"/>
      <c r="GJQ48" s="7"/>
      <c r="GJR48" s="7"/>
      <c r="GJS48" s="7"/>
      <c r="GJT48" s="7"/>
      <c r="GJU48" s="7"/>
      <c r="GJV48" s="7"/>
      <c r="GJW48" s="7"/>
      <c r="GJX48" s="7"/>
      <c r="GJY48" s="7"/>
      <c r="GJZ48" s="7"/>
      <c r="GKA48" s="7"/>
      <c r="GKB48" s="7"/>
      <c r="GKC48" s="7"/>
      <c r="GKD48" s="7"/>
      <c r="GKE48" s="7"/>
      <c r="GKF48" s="7"/>
      <c r="GKG48" s="7"/>
      <c r="GKH48" s="7"/>
      <c r="GKI48" s="7"/>
      <c r="GKJ48" s="7"/>
      <c r="GKK48" s="7"/>
      <c r="GKL48" s="7"/>
      <c r="GKM48" s="7"/>
      <c r="GKN48" s="7"/>
      <c r="GKO48" s="7"/>
      <c r="GKP48" s="7"/>
      <c r="GKQ48" s="7"/>
      <c r="GKR48" s="7"/>
      <c r="GKS48" s="7"/>
      <c r="GKT48" s="7"/>
      <c r="GKU48" s="7"/>
      <c r="GKV48" s="7"/>
      <c r="GKW48" s="7"/>
      <c r="GKX48" s="7"/>
      <c r="GKY48" s="7"/>
      <c r="GKZ48" s="7"/>
      <c r="GLA48" s="7"/>
      <c r="GLB48" s="7"/>
      <c r="GLC48" s="7"/>
      <c r="GLD48" s="7"/>
      <c r="GLE48" s="7"/>
      <c r="GLF48" s="7"/>
      <c r="GLG48" s="7"/>
      <c r="GLH48" s="7"/>
      <c r="GLI48" s="7"/>
      <c r="GLJ48" s="7"/>
      <c r="GLK48" s="7"/>
      <c r="GLL48" s="7"/>
      <c r="GLM48" s="7"/>
      <c r="GLN48" s="7"/>
      <c r="GLO48" s="7"/>
      <c r="GLP48" s="7"/>
      <c r="GLQ48" s="7"/>
      <c r="GLR48" s="7"/>
      <c r="GLS48" s="7"/>
      <c r="GLT48" s="7"/>
      <c r="GLU48" s="7"/>
      <c r="GLV48" s="7"/>
      <c r="GLW48" s="7"/>
      <c r="GLX48" s="7"/>
      <c r="GLY48" s="7"/>
      <c r="GLZ48" s="7"/>
      <c r="GMA48" s="7"/>
      <c r="GMB48" s="7"/>
      <c r="GMC48" s="7"/>
      <c r="GMD48" s="7"/>
      <c r="GME48" s="7"/>
      <c r="GMF48" s="7"/>
      <c r="GMG48" s="7"/>
      <c r="GMH48" s="7"/>
      <c r="GMI48" s="7"/>
      <c r="GMJ48" s="7"/>
      <c r="GMK48" s="7"/>
      <c r="GML48" s="7"/>
      <c r="GMM48" s="7"/>
      <c r="GMN48" s="7"/>
      <c r="GMO48" s="7"/>
      <c r="GMP48" s="7"/>
      <c r="GMQ48" s="7"/>
      <c r="GMR48" s="7"/>
      <c r="GMS48" s="7"/>
      <c r="GMT48" s="7"/>
      <c r="GMU48" s="7"/>
      <c r="GMV48" s="7"/>
      <c r="GMW48" s="7"/>
      <c r="GMX48" s="7"/>
      <c r="GMY48" s="7"/>
      <c r="GMZ48" s="7"/>
      <c r="GNA48" s="7"/>
      <c r="GNB48" s="7"/>
      <c r="GNC48" s="7"/>
      <c r="GND48" s="7"/>
      <c r="GNE48" s="7"/>
      <c r="GNF48" s="7"/>
      <c r="GNG48" s="7"/>
      <c r="GNH48" s="7"/>
      <c r="GNI48" s="7"/>
      <c r="GNJ48" s="7"/>
      <c r="GNK48" s="7"/>
      <c r="GNL48" s="7"/>
      <c r="GNM48" s="7"/>
      <c r="GNN48" s="7"/>
      <c r="GNO48" s="7"/>
      <c r="GNP48" s="7"/>
      <c r="GNQ48" s="7"/>
      <c r="GNR48" s="7"/>
      <c r="GNS48" s="7"/>
      <c r="GNT48" s="7"/>
      <c r="GNU48" s="7"/>
      <c r="GNV48" s="7"/>
      <c r="GNW48" s="7"/>
      <c r="GNX48" s="7"/>
      <c r="GNY48" s="7"/>
      <c r="GNZ48" s="7"/>
      <c r="GOA48" s="7"/>
      <c r="GOB48" s="7"/>
      <c r="GOC48" s="7"/>
      <c r="GOD48" s="7"/>
      <c r="GOE48" s="7"/>
      <c r="GOF48" s="7"/>
      <c r="GOG48" s="7"/>
      <c r="GOH48" s="7"/>
      <c r="GOI48" s="7"/>
      <c r="GOJ48" s="7"/>
      <c r="GOK48" s="7"/>
      <c r="GOL48" s="7"/>
      <c r="GOM48" s="7"/>
      <c r="GON48" s="7"/>
      <c r="GOO48" s="7"/>
      <c r="GOP48" s="7"/>
      <c r="GOQ48" s="7"/>
      <c r="GOR48" s="7"/>
      <c r="GOT48" s="7"/>
      <c r="GOU48" s="7"/>
      <c r="GOV48" s="7"/>
      <c r="GOW48" s="7"/>
      <c r="GOX48" s="7"/>
      <c r="GOY48" s="7"/>
      <c r="GOZ48" s="7"/>
      <c r="GPA48" s="7"/>
      <c r="GPB48" s="7"/>
      <c r="GPC48" s="7"/>
      <c r="GPD48" s="7"/>
      <c r="GPE48" s="7"/>
      <c r="GPF48" s="7"/>
      <c r="GPG48" s="7"/>
      <c r="GPH48" s="7"/>
      <c r="GPI48" s="7"/>
      <c r="GPJ48" s="7"/>
      <c r="GPK48" s="7"/>
      <c r="GPL48" s="7"/>
      <c r="GPM48" s="7"/>
      <c r="GPN48" s="7"/>
      <c r="GPO48" s="7"/>
      <c r="GPP48" s="7"/>
      <c r="GPQ48" s="7"/>
      <c r="GPR48" s="7"/>
      <c r="GPS48" s="7"/>
      <c r="GPT48" s="7"/>
      <c r="GPU48" s="7"/>
      <c r="GPV48" s="7"/>
      <c r="GPW48" s="7"/>
      <c r="GPX48" s="7"/>
      <c r="GPY48" s="7"/>
      <c r="GPZ48" s="7"/>
      <c r="GQA48" s="7"/>
      <c r="GQB48" s="7"/>
      <c r="GQC48" s="7"/>
      <c r="GQD48" s="7"/>
      <c r="GQE48" s="7"/>
      <c r="GQF48" s="7"/>
      <c r="GQG48" s="7"/>
      <c r="GQH48" s="7"/>
      <c r="GQI48" s="7"/>
      <c r="GQJ48" s="7"/>
      <c r="GQK48" s="7"/>
      <c r="GQL48" s="7"/>
      <c r="GQM48" s="7"/>
      <c r="GQN48" s="7"/>
      <c r="GQO48" s="7"/>
      <c r="GQP48" s="7"/>
      <c r="GQQ48" s="7"/>
      <c r="GQR48" s="7"/>
      <c r="GQS48" s="7"/>
      <c r="GQT48" s="7"/>
      <c r="GQU48" s="7"/>
      <c r="GQV48" s="7"/>
      <c r="GQW48" s="7"/>
      <c r="GQX48" s="7"/>
      <c r="GQY48" s="7"/>
      <c r="GQZ48" s="7"/>
      <c r="GRA48" s="7"/>
      <c r="GRB48" s="7"/>
      <c r="GRC48" s="7"/>
      <c r="GRD48" s="7"/>
      <c r="GRE48" s="7"/>
      <c r="GRF48" s="7"/>
      <c r="GRG48" s="7"/>
      <c r="GRH48" s="7"/>
      <c r="GRI48" s="7"/>
      <c r="GRJ48" s="7"/>
      <c r="GRK48" s="7"/>
      <c r="GRL48" s="7"/>
      <c r="GRM48" s="7"/>
      <c r="GRN48" s="7"/>
      <c r="GRO48" s="7"/>
      <c r="GRP48" s="7"/>
      <c r="GRQ48" s="7"/>
      <c r="GRR48" s="7"/>
      <c r="GRS48" s="7"/>
      <c r="GRT48" s="7"/>
      <c r="GRU48" s="7"/>
      <c r="GRV48" s="7"/>
      <c r="GRW48" s="7"/>
      <c r="GRX48" s="7"/>
      <c r="GRY48" s="7"/>
      <c r="GRZ48" s="7"/>
      <c r="GSA48" s="7"/>
      <c r="GSB48" s="7"/>
      <c r="GSC48" s="7"/>
      <c r="GSD48" s="7"/>
      <c r="GSE48" s="7"/>
      <c r="GSF48" s="7"/>
      <c r="GSG48" s="7"/>
      <c r="GSH48" s="7"/>
      <c r="GSI48" s="7"/>
      <c r="GSJ48" s="7"/>
      <c r="GSK48" s="7"/>
      <c r="GSL48" s="7"/>
      <c r="GSM48" s="7"/>
      <c r="GSN48" s="7"/>
      <c r="GSO48" s="7"/>
      <c r="GSP48" s="7"/>
      <c r="GSQ48" s="7"/>
      <c r="GSR48" s="7"/>
      <c r="GSS48" s="7"/>
      <c r="GST48" s="7"/>
      <c r="GSU48" s="7"/>
      <c r="GSV48" s="7"/>
      <c r="GSW48" s="7"/>
      <c r="GSX48" s="7"/>
      <c r="GSY48" s="7"/>
      <c r="GSZ48" s="7"/>
      <c r="GTA48" s="7"/>
      <c r="GTB48" s="7"/>
      <c r="GTC48" s="7"/>
      <c r="GTD48" s="7"/>
      <c r="GTE48" s="7"/>
      <c r="GTF48" s="7"/>
      <c r="GTG48" s="7"/>
      <c r="GTH48" s="7"/>
      <c r="GTI48" s="7"/>
      <c r="GTJ48" s="7"/>
      <c r="GTK48" s="7"/>
      <c r="GTL48" s="7"/>
      <c r="GTM48" s="7"/>
      <c r="GTN48" s="7"/>
      <c r="GTO48" s="7"/>
      <c r="GTP48" s="7"/>
      <c r="GTQ48" s="7"/>
      <c r="GTR48" s="7"/>
      <c r="GTS48" s="7"/>
      <c r="GTT48" s="7"/>
      <c r="GTU48" s="7"/>
      <c r="GTV48" s="7"/>
      <c r="GTW48" s="7"/>
      <c r="GTX48" s="7"/>
      <c r="GTY48" s="7"/>
      <c r="GTZ48" s="7"/>
      <c r="GUA48" s="7"/>
      <c r="GUB48" s="7"/>
      <c r="GUC48" s="7"/>
      <c r="GUD48" s="7"/>
      <c r="GUE48" s="7"/>
      <c r="GUF48" s="7"/>
      <c r="GUG48" s="7"/>
      <c r="GUH48" s="7"/>
      <c r="GUI48" s="7"/>
      <c r="GUJ48" s="7"/>
      <c r="GUK48" s="7"/>
      <c r="GUL48" s="7"/>
      <c r="GUM48" s="7"/>
      <c r="GUN48" s="7"/>
      <c r="GUO48" s="7"/>
      <c r="GUP48" s="7"/>
      <c r="GUQ48" s="7"/>
      <c r="GUR48" s="7"/>
      <c r="GUS48" s="7"/>
      <c r="GUT48" s="7"/>
      <c r="GUU48" s="7"/>
      <c r="GUV48" s="7"/>
      <c r="GUW48" s="7"/>
      <c r="GUX48" s="7"/>
      <c r="GUY48" s="7"/>
      <c r="GUZ48" s="7"/>
      <c r="GVA48" s="7"/>
      <c r="GVB48" s="7"/>
      <c r="GVC48" s="7"/>
      <c r="GVD48" s="7"/>
      <c r="GVE48" s="7"/>
      <c r="GVF48" s="7"/>
      <c r="GVG48" s="7"/>
      <c r="GVH48" s="7"/>
      <c r="GVI48" s="7"/>
      <c r="GVJ48" s="7"/>
      <c r="GVK48" s="7"/>
      <c r="GVL48" s="7"/>
      <c r="GVM48" s="7"/>
      <c r="GVN48" s="7"/>
      <c r="GVO48" s="7"/>
      <c r="GVP48" s="7"/>
      <c r="GVQ48" s="7"/>
      <c r="GVR48" s="7"/>
      <c r="GVS48" s="7"/>
      <c r="GVT48" s="7"/>
      <c r="GVU48" s="7"/>
      <c r="GVV48" s="7"/>
      <c r="GVW48" s="7"/>
      <c r="GVX48" s="7"/>
      <c r="GVY48" s="7"/>
      <c r="GVZ48" s="7"/>
      <c r="GWA48" s="7"/>
      <c r="GWB48" s="7"/>
      <c r="GWC48" s="7"/>
      <c r="GWD48" s="7"/>
      <c r="GWE48" s="7"/>
      <c r="GWF48" s="7"/>
      <c r="GWG48" s="7"/>
      <c r="GWH48" s="7"/>
      <c r="GWI48" s="7"/>
      <c r="GWJ48" s="7"/>
      <c r="GWK48" s="7"/>
      <c r="GWL48" s="7"/>
      <c r="GWM48" s="7"/>
      <c r="GWN48" s="7"/>
      <c r="GWO48" s="7"/>
      <c r="GWP48" s="7"/>
      <c r="GWQ48" s="7"/>
      <c r="GWR48" s="7"/>
      <c r="GWS48" s="7"/>
      <c r="GWT48" s="7"/>
      <c r="GWU48" s="7"/>
      <c r="GWV48" s="7"/>
      <c r="GWW48" s="7"/>
      <c r="GWX48" s="7"/>
      <c r="GWY48" s="7"/>
      <c r="GWZ48" s="7"/>
      <c r="GXA48" s="7"/>
      <c r="GXB48" s="7"/>
      <c r="GXC48" s="7"/>
      <c r="GXD48" s="7"/>
      <c r="GXE48" s="7"/>
      <c r="GXF48" s="7"/>
      <c r="GXG48" s="7"/>
      <c r="GXH48" s="7"/>
      <c r="GXI48" s="7"/>
      <c r="GXJ48" s="7"/>
      <c r="GXK48" s="7"/>
      <c r="GXL48" s="7"/>
      <c r="GXM48" s="7"/>
      <c r="GXN48" s="7"/>
      <c r="GXO48" s="7"/>
      <c r="GXP48" s="7"/>
      <c r="GXQ48" s="7"/>
      <c r="GXR48" s="7"/>
      <c r="GXS48" s="7"/>
      <c r="GXT48" s="7"/>
      <c r="GXU48" s="7"/>
      <c r="GXV48" s="7"/>
      <c r="GXW48" s="7"/>
      <c r="GXX48" s="7"/>
      <c r="GXY48" s="7"/>
      <c r="GXZ48" s="7"/>
      <c r="GYA48" s="7"/>
      <c r="GYB48" s="7"/>
      <c r="GYC48" s="7"/>
      <c r="GYD48" s="7"/>
      <c r="GYE48" s="7"/>
      <c r="GYF48" s="7"/>
      <c r="GYG48" s="7"/>
      <c r="GYH48" s="7"/>
      <c r="GYI48" s="7"/>
      <c r="GYJ48" s="7"/>
      <c r="GYK48" s="7"/>
      <c r="GYL48" s="7"/>
      <c r="GYM48" s="7"/>
      <c r="GYN48" s="7"/>
      <c r="GYP48" s="7"/>
      <c r="GYQ48" s="7"/>
      <c r="GYR48" s="7"/>
      <c r="GYS48" s="7"/>
      <c r="GYT48" s="7"/>
      <c r="GYU48" s="7"/>
      <c r="GYV48" s="7"/>
      <c r="GYW48" s="7"/>
      <c r="GYX48" s="7"/>
      <c r="GYY48" s="7"/>
      <c r="GYZ48" s="7"/>
      <c r="GZA48" s="7"/>
      <c r="GZB48" s="7"/>
      <c r="GZC48" s="7"/>
      <c r="GZD48" s="7"/>
      <c r="GZE48" s="7"/>
      <c r="GZF48" s="7"/>
      <c r="GZG48" s="7"/>
      <c r="GZH48" s="7"/>
      <c r="GZI48" s="7"/>
      <c r="GZJ48" s="7"/>
      <c r="GZK48" s="7"/>
      <c r="GZL48" s="7"/>
      <c r="GZM48" s="7"/>
      <c r="GZN48" s="7"/>
      <c r="GZO48" s="7"/>
      <c r="GZP48" s="7"/>
      <c r="GZQ48" s="7"/>
      <c r="GZR48" s="7"/>
      <c r="GZS48" s="7"/>
      <c r="GZT48" s="7"/>
      <c r="GZU48" s="7"/>
      <c r="GZV48" s="7"/>
      <c r="GZW48" s="7"/>
      <c r="GZX48" s="7"/>
      <c r="GZY48" s="7"/>
      <c r="GZZ48" s="7"/>
      <c r="HAA48" s="7"/>
      <c r="HAB48" s="7"/>
      <c r="HAC48" s="7"/>
      <c r="HAD48" s="7"/>
      <c r="HAE48" s="7"/>
      <c r="HAF48" s="7"/>
      <c r="HAG48" s="7"/>
      <c r="HAH48" s="7"/>
      <c r="HAI48" s="7"/>
      <c r="HAJ48" s="7"/>
      <c r="HAK48" s="7"/>
      <c r="HAL48" s="7"/>
      <c r="HAM48" s="7"/>
      <c r="HAN48" s="7"/>
      <c r="HAO48" s="7"/>
      <c r="HAP48" s="7"/>
      <c r="HAQ48" s="7"/>
      <c r="HAR48" s="7"/>
      <c r="HAS48" s="7"/>
      <c r="HAT48" s="7"/>
      <c r="HAU48" s="7"/>
      <c r="HAV48" s="7"/>
      <c r="HAW48" s="7"/>
      <c r="HAX48" s="7"/>
      <c r="HAY48" s="7"/>
      <c r="HAZ48" s="7"/>
      <c r="HBA48" s="7"/>
      <c r="HBB48" s="7"/>
      <c r="HBC48" s="7"/>
      <c r="HBD48" s="7"/>
      <c r="HBE48" s="7"/>
      <c r="HBF48" s="7"/>
      <c r="HBG48" s="7"/>
      <c r="HBH48" s="7"/>
      <c r="HBI48" s="7"/>
      <c r="HBJ48" s="7"/>
      <c r="HBK48" s="7"/>
      <c r="HBL48" s="7"/>
      <c r="HBM48" s="7"/>
      <c r="HBN48" s="7"/>
      <c r="HBO48" s="7"/>
      <c r="HBP48" s="7"/>
      <c r="HBQ48" s="7"/>
      <c r="HBR48" s="7"/>
      <c r="HBS48" s="7"/>
      <c r="HBT48" s="7"/>
      <c r="HBU48" s="7"/>
      <c r="HBV48" s="7"/>
      <c r="HBW48" s="7"/>
      <c r="HBX48" s="7"/>
      <c r="HBY48" s="7"/>
      <c r="HBZ48" s="7"/>
      <c r="HCA48" s="7"/>
      <c r="HCB48" s="7"/>
      <c r="HCC48" s="7"/>
      <c r="HCD48" s="7"/>
      <c r="HCE48" s="7"/>
      <c r="HCF48" s="7"/>
      <c r="HCG48" s="7"/>
      <c r="HCH48" s="7"/>
      <c r="HCI48" s="7"/>
      <c r="HCJ48" s="7"/>
      <c r="HCK48" s="7"/>
      <c r="HCL48" s="7"/>
      <c r="HCM48" s="7"/>
      <c r="HCN48" s="7"/>
      <c r="HCO48" s="7"/>
      <c r="HCP48" s="7"/>
      <c r="HCQ48" s="7"/>
      <c r="HCR48" s="7"/>
      <c r="HCS48" s="7"/>
      <c r="HCT48" s="7"/>
      <c r="HCU48" s="7"/>
      <c r="HCV48" s="7"/>
      <c r="HCW48" s="7"/>
      <c r="HCX48" s="7"/>
      <c r="HCY48" s="7"/>
      <c r="HCZ48" s="7"/>
      <c r="HDA48" s="7"/>
      <c r="HDB48" s="7"/>
      <c r="HDC48" s="7"/>
      <c r="HDD48" s="7"/>
      <c r="HDE48" s="7"/>
      <c r="HDF48" s="7"/>
      <c r="HDG48" s="7"/>
      <c r="HDH48" s="7"/>
      <c r="HDI48" s="7"/>
      <c r="HDJ48" s="7"/>
      <c r="HDK48" s="7"/>
      <c r="HDL48" s="7"/>
      <c r="HDM48" s="7"/>
      <c r="HDN48" s="7"/>
      <c r="HDO48" s="7"/>
      <c r="HDP48" s="7"/>
      <c r="HDQ48" s="7"/>
      <c r="HDR48" s="7"/>
      <c r="HDS48" s="7"/>
      <c r="HDT48" s="7"/>
      <c r="HDU48" s="7"/>
      <c r="HDV48" s="7"/>
      <c r="HDW48" s="7"/>
      <c r="HDX48" s="7"/>
      <c r="HDY48" s="7"/>
      <c r="HDZ48" s="7"/>
      <c r="HEA48" s="7"/>
      <c r="HEB48" s="7"/>
      <c r="HEC48" s="7"/>
      <c r="HED48" s="7"/>
      <c r="HEE48" s="7"/>
      <c r="HEF48" s="7"/>
      <c r="HEG48" s="7"/>
      <c r="HEH48" s="7"/>
      <c r="HEI48" s="7"/>
      <c r="HEJ48" s="7"/>
      <c r="HEK48" s="7"/>
      <c r="HEL48" s="7"/>
      <c r="HEM48" s="7"/>
      <c r="HEN48" s="7"/>
      <c r="HEO48" s="7"/>
      <c r="HEP48" s="7"/>
      <c r="HEQ48" s="7"/>
      <c r="HER48" s="7"/>
      <c r="HES48" s="7"/>
      <c r="HET48" s="7"/>
      <c r="HEU48" s="7"/>
      <c r="HEV48" s="7"/>
      <c r="HEW48" s="7"/>
      <c r="HEX48" s="7"/>
      <c r="HEY48" s="7"/>
      <c r="HEZ48" s="7"/>
      <c r="HFA48" s="7"/>
      <c r="HFB48" s="7"/>
      <c r="HFC48" s="7"/>
      <c r="HFD48" s="7"/>
      <c r="HFE48" s="7"/>
      <c r="HFF48" s="7"/>
      <c r="HFG48" s="7"/>
      <c r="HFH48" s="7"/>
      <c r="HFI48" s="7"/>
      <c r="HFJ48" s="7"/>
      <c r="HFK48" s="7"/>
      <c r="HFL48" s="7"/>
      <c r="HFM48" s="7"/>
      <c r="HFN48" s="7"/>
      <c r="HFO48" s="7"/>
      <c r="HFP48" s="7"/>
      <c r="HFQ48" s="7"/>
      <c r="HFR48" s="7"/>
      <c r="HFS48" s="7"/>
      <c r="HFT48" s="7"/>
      <c r="HFU48" s="7"/>
      <c r="HFV48" s="7"/>
      <c r="HFW48" s="7"/>
      <c r="HFX48" s="7"/>
      <c r="HFY48" s="7"/>
      <c r="HFZ48" s="7"/>
      <c r="HGA48" s="7"/>
      <c r="HGB48" s="7"/>
      <c r="HGC48" s="7"/>
      <c r="HGD48" s="7"/>
      <c r="HGE48" s="7"/>
      <c r="HGF48" s="7"/>
      <c r="HGG48" s="7"/>
      <c r="HGH48" s="7"/>
      <c r="HGI48" s="7"/>
      <c r="HGJ48" s="7"/>
      <c r="HGK48" s="7"/>
      <c r="HGL48" s="7"/>
      <c r="HGM48" s="7"/>
      <c r="HGN48" s="7"/>
      <c r="HGO48" s="7"/>
      <c r="HGP48" s="7"/>
      <c r="HGQ48" s="7"/>
      <c r="HGR48" s="7"/>
      <c r="HGS48" s="7"/>
      <c r="HGT48" s="7"/>
      <c r="HGU48" s="7"/>
      <c r="HGV48" s="7"/>
      <c r="HGW48" s="7"/>
      <c r="HGX48" s="7"/>
      <c r="HGY48" s="7"/>
      <c r="HGZ48" s="7"/>
      <c r="HHA48" s="7"/>
      <c r="HHB48" s="7"/>
      <c r="HHC48" s="7"/>
      <c r="HHD48" s="7"/>
      <c r="HHE48" s="7"/>
      <c r="HHF48" s="7"/>
      <c r="HHG48" s="7"/>
      <c r="HHH48" s="7"/>
      <c r="HHI48" s="7"/>
      <c r="HHJ48" s="7"/>
      <c r="HHK48" s="7"/>
      <c r="HHL48" s="7"/>
      <c r="HHM48" s="7"/>
      <c r="HHN48" s="7"/>
      <c r="HHO48" s="7"/>
      <c r="HHP48" s="7"/>
      <c r="HHQ48" s="7"/>
      <c r="HHR48" s="7"/>
      <c r="HHS48" s="7"/>
      <c r="HHT48" s="7"/>
      <c r="HHU48" s="7"/>
      <c r="HHV48" s="7"/>
      <c r="HHW48" s="7"/>
      <c r="HHX48" s="7"/>
      <c r="HHY48" s="7"/>
      <c r="HHZ48" s="7"/>
      <c r="HIA48" s="7"/>
      <c r="HIB48" s="7"/>
      <c r="HIC48" s="7"/>
      <c r="HID48" s="7"/>
      <c r="HIE48" s="7"/>
      <c r="HIF48" s="7"/>
      <c r="HIG48" s="7"/>
      <c r="HIH48" s="7"/>
      <c r="HII48" s="7"/>
      <c r="HIJ48" s="7"/>
      <c r="HIL48" s="7"/>
      <c r="HIM48" s="7"/>
      <c r="HIN48" s="7"/>
      <c r="HIO48" s="7"/>
      <c r="HIP48" s="7"/>
      <c r="HIQ48" s="7"/>
      <c r="HIR48" s="7"/>
      <c r="HIS48" s="7"/>
      <c r="HIT48" s="7"/>
      <c r="HIU48" s="7"/>
      <c r="HIV48" s="7"/>
      <c r="HIW48" s="7"/>
      <c r="HIX48" s="7"/>
      <c r="HIY48" s="7"/>
      <c r="HIZ48" s="7"/>
      <c r="HJA48" s="7"/>
      <c r="HJB48" s="7"/>
      <c r="HJC48" s="7"/>
      <c r="HJD48" s="7"/>
      <c r="HJE48" s="7"/>
      <c r="HJF48" s="7"/>
      <c r="HJG48" s="7"/>
      <c r="HJH48" s="7"/>
      <c r="HJI48" s="7"/>
      <c r="HJJ48" s="7"/>
      <c r="HJK48" s="7"/>
      <c r="HJL48" s="7"/>
      <c r="HJM48" s="7"/>
      <c r="HJN48" s="7"/>
      <c r="HJO48" s="7"/>
      <c r="HJP48" s="7"/>
      <c r="HJQ48" s="7"/>
      <c r="HJR48" s="7"/>
      <c r="HJS48" s="7"/>
      <c r="HJT48" s="7"/>
      <c r="HJU48" s="7"/>
      <c r="HJV48" s="7"/>
      <c r="HJW48" s="7"/>
      <c r="HJX48" s="7"/>
      <c r="HJY48" s="7"/>
      <c r="HJZ48" s="7"/>
      <c r="HKA48" s="7"/>
      <c r="HKB48" s="7"/>
      <c r="HKC48" s="7"/>
      <c r="HKD48" s="7"/>
      <c r="HKE48" s="7"/>
      <c r="HKF48" s="7"/>
      <c r="HKG48" s="7"/>
      <c r="HKH48" s="7"/>
      <c r="HKI48" s="7"/>
      <c r="HKJ48" s="7"/>
      <c r="HKK48" s="7"/>
      <c r="HKL48" s="7"/>
      <c r="HKM48" s="7"/>
      <c r="HKN48" s="7"/>
      <c r="HKO48" s="7"/>
      <c r="HKP48" s="7"/>
      <c r="HKQ48" s="7"/>
      <c r="HKR48" s="7"/>
      <c r="HKS48" s="7"/>
      <c r="HKT48" s="7"/>
      <c r="HKU48" s="7"/>
      <c r="HKV48" s="7"/>
      <c r="HKW48" s="7"/>
      <c r="HKX48" s="7"/>
      <c r="HKY48" s="7"/>
      <c r="HKZ48" s="7"/>
      <c r="HLA48" s="7"/>
      <c r="HLB48" s="7"/>
      <c r="HLC48" s="7"/>
      <c r="HLD48" s="7"/>
      <c r="HLE48" s="7"/>
      <c r="HLF48" s="7"/>
      <c r="HLG48" s="7"/>
      <c r="HLH48" s="7"/>
      <c r="HLI48" s="7"/>
      <c r="HLJ48" s="7"/>
      <c r="HLK48" s="7"/>
      <c r="HLL48" s="7"/>
      <c r="HLM48" s="7"/>
      <c r="HLN48" s="7"/>
      <c r="HLO48" s="7"/>
      <c r="HLP48" s="7"/>
      <c r="HLQ48" s="7"/>
      <c r="HLR48" s="7"/>
      <c r="HLS48" s="7"/>
      <c r="HLT48" s="7"/>
      <c r="HLU48" s="7"/>
      <c r="HLV48" s="7"/>
      <c r="HLW48" s="7"/>
      <c r="HLX48" s="7"/>
      <c r="HLY48" s="7"/>
      <c r="HLZ48" s="7"/>
      <c r="HMA48" s="7"/>
      <c r="HMB48" s="7"/>
      <c r="HMC48" s="7"/>
      <c r="HMD48" s="7"/>
      <c r="HME48" s="7"/>
      <c r="HMF48" s="7"/>
      <c r="HMG48" s="7"/>
      <c r="HMH48" s="7"/>
      <c r="HMI48" s="7"/>
      <c r="HMJ48" s="7"/>
      <c r="HMK48" s="7"/>
      <c r="HML48" s="7"/>
      <c r="HMM48" s="7"/>
      <c r="HMN48" s="7"/>
      <c r="HMO48" s="7"/>
      <c r="HMP48" s="7"/>
      <c r="HMQ48" s="7"/>
      <c r="HMR48" s="7"/>
      <c r="HMS48" s="7"/>
      <c r="HMT48" s="7"/>
      <c r="HMU48" s="7"/>
      <c r="HMV48" s="7"/>
      <c r="HMW48" s="7"/>
      <c r="HMX48" s="7"/>
      <c r="HMY48" s="7"/>
      <c r="HMZ48" s="7"/>
      <c r="HNA48" s="7"/>
      <c r="HNB48" s="7"/>
      <c r="HNC48" s="7"/>
      <c r="HND48" s="7"/>
      <c r="HNE48" s="7"/>
      <c r="HNF48" s="7"/>
      <c r="HNG48" s="7"/>
      <c r="HNH48" s="7"/>
      <c r="HNI48" s="7"/>
      <c r="HNJ48" s="7"/>
      <c r="HNK48" s="7"/>
      <c r="HNL48" s="7"/>
      <c r="HNM48" s="7"/>
      <c r="HNN48" s="7"/>
      <c r="HNO48" s="7"/>
      <c r="HNP48" s="7"/>
      <c r="HNQ48" s="7"/>
      <c r="HNR48" s="7"/>
      <c r="HNS48" s="7"/>
      <c r="HNT48" s="7"/>
      <c r="HNU48" s="7"/>
      <c r="HNV48" s="7"/>
      <c r="HNW48" s="7"/>
      <c r="HNX48" s="7"/>
      <c r="HNY48" s="7"/>
      <c r="HNZ48" s="7"/>
      <c r="HOA48" s="7"/>
      <c r="HOB48" s="7"/>
      <c r="HOC48" s="7"/>
      <c r="HOD48" s="7"/>
      <c r="HOE48" s="7"/>
      <c r="HOF48" s="7"/>
      <c r="HOG48" s="7"/>
      <c r="HOH48" s="7"/>
      <c r="HOI48" s="7"/>
      <c r="HOJ48" s="7"/>
      <c r="HOK48" s="7"/>
      <c r="HOL48" s="7"/>
      <c r="HOM48" s="7"/>
      <c r="HON48" s="7"/>
      <c r="HOO48" s="7"/>
      <c r="HOP48" s="7"/>
      <c r="HOQ48" s="7"/>
      <c r="HOR48" s="7"/>
      <c r="HOS48" s="7"/>
      <c r="HOT48" s="7"/>
      <c r="HOU48" s="7"/>
      <c r="HOV48" s="7"/>
      <c r="HOW48" s="7"/>
      <c r="HOX48" s="7"/>
      <c r="HOY48" s="7"/>
      <c r="HOZ48" s="7"/>
      <c r="HPA48" s="7"/>
      <c r="HPB48" s="7"/>
      <c r="HPC48" s="7"/>
      <c r="HPD48" s="7"/>
      <c r="HPE48" s="7"/>
      <c r="HPF48" s="7"/>
      <c r="HPG48" s="7"/>
      <c r="HPH48" s="7"/>
      <c r="HPI48" s="7"/>
      <c r="HPJ48" s="7"/>
      <c r="HPK48" s="7"/>
      <c r="HPL48" s="7"/>
      <c r="HPM48" s="7"/>
      <c r="HPN48" s="7"/>
      <c r="HPO48" s="7"/>
      <c r="HPP48" s="7"/>
      <c r="HPQ48" s="7"/>
      <c r="HPR48" s="7"/>
      <c r="HPS48" s="7"/>
      <c r="HPT48" s="7"/>
      <c r="HPU48" s="7"/>
      <c r="HPV48" s="7"/>
      <c r="HPW48" s="7"/>
      <c r="HPX48" s="7"/>
      <c r="HPY48" s="7"/>
      <c r="HPZ48" s="7"/>
      <c r="HQA48" s="7"/>
      <c r="HQB48" s="7"/>
      <c r="HQC48" s="7"/>
      <c r="HQD48" s="7"/>
      <c r="HQE48" s="7"/>
      <c r="HQF48" s="7"/>
      <c r="HQG48" s="7"/>
      <c r="HQH48" s="7"/>
      <c r="HQI48" s="7"/>
      <c r="HQJ48" s="7"/>
      <c r="HQK48" s="7"/>
      <c r="HQL48" s="7"/>
      <c r="HQM48" s="7"/>
      <c r="HQN48" s="7"/>
      <c r="HQO48" s="7"/>
      <c r="HQP48" s="7"/>
      <c r="HQQ48" s="7"/>
      <c r="HQR48" s="7"/>
      <c r="HQS48" s="7"/>
      <c r="HQT48" s="7"/>
      <c r="HQU48" s="7"/>
      <c r="HQV48" s="7"/>
      <c r="HQW48" s="7"/>
      <c r="HQX48" s="7"/>
      <c r="HQY48" s="7"/>
      <c r="HQZ48" s="7"/>
      <c r="HRA48" s="7"/>
      <c r="HRB48" s="7"/>
      <c r="HRC48" s="7"/>
      <c r="HRD48" s="7"/>
      <c r="HRE48" s="7"/>
      <c r="HRF48" s="7"/>
      <c r="HRG48" s="7"/>
      <c r="HRH48" s="7"/>
      <c r="HRI48" s="7"/>
      <c r="HRJ48" s="7"/>
      <c r="HRK48" s="7"/>
      <c r="HRL48" s="7"/>
      <c r="HRM48" s="7"/>
      <c r="HRN48" s="7"/>
      <c r="HRO48" s="7"/>
      <c r="HRP48" s="7"/>
      <c r="HRQ48" s="7"/>
      <c r="HRR48" s="7"/>
      <c r="HRS48" s="7"/>
      <c r="HRT48" s="7"/>
      <c r="HRU48" s="7"/>
      <c r="HRV48" s="7"/>
      <c r="HRW48" s="7"/>
      <c r="HRX48" s="7"/>
      <c r="HRY48" s="7"/>
      <c r="HRZ48" s="7"/>
      <c r="HSA48" s="7"/>
      <c r="HSB48" s="7"/>
      <c r="HSC48" s="7"/>
      <c r="HSD48" s="7"/>
      <c r="HSE48" s="7"/>
      <c r="HSF48" s="7"/>
      <c r="HSH48" s="7"/>
      <c r="HSI48" s="7"/>
      <c r="HSJ48" s="7"/>
      <c r="HSK48" s="7"/>
      <c r="HSL48" s="7"/>
      <c r="HSM48" s="7"/>
      <c r="HSN48" s="7"/>
      <c r="HSO48" s="7"/>
      <c r="HSP48" s="7"/>
      <c r="HSQ48" s="7"/>
      <c r="HSR48" s="7"/>
      <c r="HSS48" s="7"/>
      <c r="HST48" s="7"/>
      <c r="HSU48" s="7"/>
      <c r="HSV48" s="7"/>
      <c r="HSW48" s="7"/>
      <c r="HSX48" s="7"/>
      <c r="HSY48" s="7"/>
      <c r="HSZ48" s="7"/>
      <c r="HTA48" s="7"/>
      <c r="HTB48" s="7"/>
      <c r="HTC48" s="7"/>
      <c r="HTD48" s="7"/>
      <c r="HTE48" s="7"/>
      <c r="HTF48" s="7"/>
      <c r="HTG48" s="7"/>
      <c r="HTH48" s="7"/>
      <c r="HTI48" s="7"/>
      <c r="HTJ48" s="7"/>
      <c r="HTK48" s="7"/>
      <c r="HTL48" s="7"/>
      <c r="HTM48" s="7"/>
      <c r="HTN48" s="7"/>
      <c r="HTO48" s="7"/>
      <c r="HTP48" s="7"/>
      <c r="HTQ48" s="7"/>
      <c r="HTR48" s="7"/>
      <c r="HTS48" s="7"/>
      <c r="HTT48" s="7"/>
      <c r="HTU48" s="7"/>
      <c r="HTV48" s="7"/>
      <c r="HTW48" s="7"/>
      <c r="HTX48" s="7"/>
      <c r="HTY48" s="7"/>
      <c r="HTZ48" s="7"/>
      <c r="HUA48" s="7"/>
      <c r="HUB48" s="7"/>
      <c r="HUC48" s="7"/>
      <c r="HUD48" s="7"/>
      <c r="HUE48" s="7"/>
      <c r="HUF48" s="7"/>
      <c r="HUG48" s="7"/>
      <c r="HUH48" s="7"/>
      <c r="HUI48" s="7"/>
      <c r="HUJ48" s="7"/>
      <c r="HUK48" s="7"/>
      <c r="HUL48" s="7"/>
      <c r="HUM48" s="7"/>
      <c r="HUN48" s="7"/>
      <c r="HUO48" s="7"/>
      <c r="HUP48" s="7"/>
      <c r="HUQ48" s="7"/>
      <c r="HUR48" s="7"/>
      <c r="HUS48" s="7"/>
      <c r="HUT48" s="7"/>
      <c r="HUU48" s="7"/>
      <c r="HUV48" s="7"/>
      <c r="HUW48" s="7"/>
      <c r="HUX48" s="7"/>
      <c r="HUY48" s="7"/>
      <c r="HUZ48" s="7"/>
      <c r="HVA48" s="7"/>
      <c r="HVB48" s="7"/>
      <c r="HVC48" s="7"/>
      <c r="HVD48" s="7"/>
      <c r="HVE48" s="7"/>
      <c r="HVF48" s="7"/>
      <c r="HVG48" s="7"/>
      <c r="HVH48" s="7"/>
      <c r="HVI48" s="7"/>
      <c r="HVJ48" s="7"/>
      <c r="HVK48" s="7"/>
      <c r="HVL48" s="7"/>
      <c r="HVM48" s="7"/>
      <c r="HVN48" s="7"/>
      <c r="HVO48" s="7"/>
      <c r="HVP48" s="7"/>
      <c r="HVQ48" s="7"/>
      <c r="HVR48" s="7"/>
      <c r="HVS48" s="7"/>
      <c r="HVT48" s="7"/>
      <c r="HVU48" s="7"/>
      <c r="HVV48" s="7"/>
      <c r="HVW48" s="7"/>
      <c r="HVX48" s="7"/>
      <c r="HVY48" s="7"/>
      <c r="HVZ48" s="7"/>
      <c r="HWA48" s="7"/>
      <c r="HWB48" s="7"/>
      <c r="HWC48" s="7"/>
      <c r="HWD48" s="7"/>
      <c r="HWE48" s="7"/>
      <c r="HWF48" s="7"/>
      <c r="HWG48" s="7"/>
      <c r="HWH48" s="7"/>
      <c r="HWI48" s="7"/>
      <c r="HWJ48" s="7"/>
      <c r="HWK48" s="7"/>
      <c r="HWL48" s="7"/>
      <c r="HWM48" s="7"/>
      <c r="HWN48" s="7"/>
      <c r="HWO48" s="7"/>
      <c r="HWP48" s="7"/>
      <c r="HWQ48" s="7"/>
      <c r="HWR48" s="7"/>
      <c r="HWS48" s="7"/>
      <c r="HWT48" s="7"/>
      <c r="HWU48" s="7"/>
      <c r="HWV48" s="7"/>
      <c r="HWW48" s="7"/>
      <c r="HWX48" s="7"/>
      <c r="HWY48" s="7"/>
      <c r="HWZ48" s="7"/>
      <c r="HXA48" s="7"/>
      <c r="HXB48" s="7"/>
      <c r="HXC48" s="7"/>
      <c r="HXD48" s="7"/>
      <c r="HXE48" s="7"/>
      <c r="HXF48" s="7"/>
      <c r="HXG48" s="7"/>
      <c r="HXH48" s="7"/>
      <c r="HXI48" s="7"/>
      <c r="HXJ48" s="7"/>
      <c r="HXK48" s="7"/>
      <c r="HXL48" s="7"/>
      <c r="HXM48" s="7"/>
      <c r="HXN48" s="7"/>
      <c r="HXO48" s="7"/>
      <c r="HXP48" s="7"/>
      <c r="HXQ48" s="7"/>
      <c r="HXR48" s="7"/>
      <c r="HXS48" s="7"/>
      <c r="HXT48" s="7"/>
      <c r="HXU48" s="7"/>
      <c r="HXV48" s="7"/>
      <c r="HXW48" s="7"/>
      <c r="HXX48" s="7"/>
      <c r="HXY48" s="7"/>
      <c r="HXZ48" s="7"/>
      <c r="HYA48" s="7"/>
      <c r="HYB48" s="7"/>
      <c r="HYC48" s="7"/>
      <c r="HYD48" s="7"/>
      <c r="HYE48" s="7"/>
      <c r="HYF48" s="7"/>
      <c r="HYG48" s="7"/>
      <c r="HYH48" s="7"/>
      <c r="HYI48" s="7"/>
      <c r="HYJ48" s="7"/>
      <c r="HYK48" s="7"/>
      <c r="HYL48" s="7"/>
      <c r="HYM48" s="7"/>
      <c r="HYN48" s="7"/>
      <c r="HYO48" s="7"/>
      <c r="HYP48" s="7"/>
      <c r="HYQ48" s="7"/>
      <c r="HYR48" s="7"/>
      <c r="HYS48" s="7"/>
      <c r="HYT48" s="7"/>
      <c r="HYU48" s="7"/>
      <c r="HYV48" s="7"/>
      <c r="HYW48" s="7"/>
      <c r="HYX48" s="7"/>
      <c r="HYY48" s="7"/>
      <c r="HYZ48" s="7"/>
      <c r="HZA48" s="7"/>
      <c r="HZB48" s="7"/>
      <c r="HZC48" s="7"/>
      <c r="HZD48" s="7"/>
      <c r="HZE48" s="7"/>
      <c r="HZF48" s="7"/>
      <c r="HZG48" s="7"/>
      <c r="HZH48" s="7"/>
      <c r="HZI48" s="7"/>
      <c r="HZJ48" s="7"/>
      <c r="HZK48" s="7"/>
      <c r="HZL48" s="7"/>
      <c r="HZM48" s="7"/>
      <c r="HZN48" s="7"/>
      <c r="HZO48" s="7"/>
      <c r="HZP48" s="7"/>
      <c r="HZQ48" s="7"/>
      <c r="HZR48" s="7"/>
      <c r="HZS48" s="7"/>
      <c r="HZT48" s="7"/>
      <c r="HZU48" s="7"/>
      <c r="HZV48" s="7"/>
      <c r="HZW48" s="7"/>
      <c r="HZX48" s="7"/>
      <c r="HZY48" s="7"/>
      <c r="HZZ48" s="7"/>
      <c r="IAA48" s="7"/>
      <c r="IAB48" s="7"/>
      <c r="IAC48" s="7"/>
      <c r="IAD48" s="7"/>
      <c r="IAE48" s="7"/>
      <c r="IAF48" s="7"/>
      <c r="IAG48" s="7"/>
      <c r="IAH48" s="7"/>
      <c r="IAI48" s="7"/>
      <c r="IAJ48" s="7"/>
      <c r="IAK48" s="7"/>
      <c r="IAL48" s="7"/>
      <c r="IAM48" s="7"/>
      <c r="IAN48" s="7"/>
      <c r="IAO48" s="7"/>
      <c r="IAP48" s="7"/>
      <c r="IAQ48" s="7"/>
      <c r="IAR48" s="7"/>
      <c r="IAS48" s="7"/>
      <c r="IAT48" s="7"/>
      <c r="IAU48" s="7"/>
      <c r="IAV48" s="7"/>
      <c r="IAW48" s="7"/>
      <c r="IAX48" s="7"/>
      <c r="IAY48" s="7"/>
      <c r="IAZ48" s="7"/>
      <c r="IBA48" s="7"/>
      <c r="IBB48" s="7"/>
      <c r="IBC48" s="7"/>
      <c r="IBD48" s="7"/>
      <c r="IBE48" s="7"/>
      <c r="IBF48" s="7"/>
      <c r="IBG48" s="7"/>
      <c r="IBH48" s="7"/>
      <c r="IBI48" s="7"/>
      <c r="IBJ48" s="7"/>
      <c r="IBK48" s="7"/>
      <c r="IBL48" s="7"/>
      <c r="IBM48" s="7"/>
      <c r="IBN48" s="7"/>
      <c r="IBO48" s="7"/>
      <c r="IBP48" s="7"/>
      <c r="IBQ48" s="7"/>
      <c r="IBR48" s="7"/>
      <c r="IBS48" s="7"/>
      <c r="IBT48" s="7"/>
      <c r="IBU48" s="7"/>
      <c r="IBV48" s="7"/>
      <c r="IBW48" s="7"/>
      <c r="IBX48" s="7"/>
      <c r="IBY48" s="7"/>
      <c r="IBZ48" s="7"/>
      <c r="ICA48" s="7"/>
      <c r="ICB48" s="7"/>
      <c r="ICD48" s="7"/>
      <c r="ICE48" s="7"/>
      <c r="ICF48" s="7"/>
      <c r="ICG48" s="7"/>
      <c r="ICH48" s="7"/>
      <c r="ICI48" s="7"/>
      <c r="ICJ48" s="7"/>
      <c r="ICK48" s="7"/>
      <c r="ICL48" s="7"/>
      <c r="ICM48" s="7"/>
      <c r="ICN48" s="7"/>
      <c r="ICO48" s="7"/>
      <c r="ICP48" s="7"/>
      <c r="ICQ48" s="7"/>
      <c r="ICR48" s="7"/>
      <c r="ICS48" s="7"/>
      <c r="ICT48" s="7"/>
      <c r="ICU48" s="7"/>
      <c r="ICV48" s="7"/>
      <c r="ICW48" s="7"/>
      <c r="ICX48" s="7"/>
      <c r="ICY48" s="7"/>
      <c r="ICZ48" s="7"/>
      <c r="IDA48" s="7"/>
      <c r="IDB48" s="7"/>
      <c r="IDC48" s="7"/>
      <c r="IDD48" s="7"/>
      <c r="IDE48" s="7"/>
      <c r="IDF48" s="7"/>
      <c r="IDG48" s="7"/>
      <c r="IDH48" s="7"/>
      <c r="IDI48" s="7"/>
      <c r="IDJ48" s="7"/>
      <c r="IDK48" s="7"/>
      <c r="IDL48" s="7"/>
      <c r="IDM48" s="7"/>
      <c r="IDN48" s="7"/>
      <c r="IDO48" s="7"/>
      <c r="IDP48" s="7"/>
      <c r="IDQ48" s="7"/>
      <c r="IDR48" s="7"/>
      <c r="IDS48" s="7"/>
      <c r="IDT48" s="7"/>
      <c r="IDU48" s="7"/>
      <c r="IDV48" s="7"/>
      <c r="IDW48" s="7"/>
      <c r="IDX48" s="7"/>
      <c r="IDY48" s="7"/>
      <c r="IDZ48" s="7"/>
      <c r="IEA48" s="7"/>
      <c r="IEB48" s="7"/>
      <c r="IEC48" s="7"/>
      <c r="IED48" s="7"/>
      <c r="IEE48" s="7"/>
      <c r="IEF48" s="7"/>
      <c r="IEG48" s="7"/>
      <c r="IEH48" s="7"/>
      <c r="IEI48" s="7"/>
      <c r="IEJ48" s="7"/>
      <c r="IEK48" s="7"/>
      <c r="IEL48" s="7"/>
      <c r="IEM48" s="7"/>
      <c r="IEN48" s="7"/>
      <c r="IEO48" s="7"/>
      <c r="IEP48" s="7"/>
      <c r="IEQ48" s="7"/>
      <c r="IER48" s="7"/>
      <c r="IES48" s="7"/>
      <c r="IET48" s="7"/>
      <c r="IEU48" s="7"/>
      <c r="IEV48" s="7"/>
      <c r="IEW48" s="7"/>
      <c r="IEX48" s="7"/>
      <c r="IEY48" s="7"/>
      <c r="IEZ48" s="7"/>
      <c r="IFA48" s="7"/>
      <c r="IFB48" s="7"/>
      <c r="IFC48" s="7"/>
      <c r="IFD48" s="7"/>
      <c r="IFE48" s="7"/>
      <c r="IFF48" s="7"/>
      <c r="IFG48" s="7"/>
      <c r="IFH48" s="7"/>
      <c r="IFI48" s="7"/>
      <c r="IFJ48" s="7"/>
      <c r="IFK48" s="7"/>
      <c r="IFL48" s="7"/>
      <c r="IFM48" s="7"/>
      <c r="IFN48" s="7"/>
      <c r="IFO48" s="7"/>
      <c r="IFP48" s="7"/>
      <c r="IFQ48" s="7"/>
      <c r="IFR48" s="7"/>
      <c r="IFS48" s="7"/>
      <c r="IFT48" s="7"/>
      <c r="IFU48" s="7"/>
      <c r="IFV48" s="7"/>
      <c r="IFW48" s="7"/>
      <c r="IFX48" s="7"/>
      <c r="IFY48" s="7"/>
      <c r="IFZ48" s="7"/>
      <c r="IGA48" s="7"/>
      <c r="IGB48" s="7"/>
      <c r="IGC48" s="7"/>
      <c r="IGD48" s="7"/>
      <c r="IGE48" s="7"/>
      <c r="IGF48" s="7"/>
      <c r="IGG48" s="7"/>
      <c r="IGH48" s="7"/>
      <c r="IGI48" s="7"/>
      <c r="IGJ48" s="7"/>
      <c r="IGK48" s="7"/>
      <c r="IGL48" s="7"/>
      <c r="IGM48" s="7"/>
      <c r="IGN48" s="7"/>
      <c r="IGO48" s="7"/>
      <c r="IGP48" s="7"/>
      <c r="IGQ48" s="7"/>
      <c r="IGR48" s="7"/>
      <c r="IGS48" s="7"/>
      <c r="IGT48" s="7"/>
      <c r="IGU48" s="7"/>
      <c r="IGV48" s="7"/>
      <c r="IGW48" s="7"/>
      <c r="IGX48" s="7"/>
      <c r="IGY48" s="7"/>
      <c r="IGZ48" s="7"/>
      <c r="IHA48" s="7"/>
      <c r="IHB48" s="7"/>
      <c r="IHC48" s="7"/>
      <c r="IHD48" s="7"/>
      <c r="IHE48" s="7"/>
      <c r="IHF48" s="7"/>
      <c r="IHG48" s="7"/>
      <c r="IHH48" s="7"/>
      <c r="IHI48" s="7"/>
      <c r="IHJ48" s="7"/>
      <c r="IHK48" s="7"/>
      <c r="IHL48" s="7"/>
      <c r="IHM48" s="7"/>
      <c r="IHN48" s="7"/>
      <c r="IHO48" s="7"/>
      <c r="IHP48" s="7"/>
      <c r="IHQ48" s="7"/>
      <c r="IHR48" s="7"/>
      <c r="IHS48" s="7"/>
      <c r="IHT48" s="7"/>
      <c r="IHU48" s="7"/>
      <c r="IHV48" s="7"/>
      <c r="IHW48" s="7"/>
      <c r="IHX48" s="7"/>
      <c r="IHY48" s="7"/>
      <c r="IHZ48" s="7"/>
      <c r="IIA48" s="7"/>
      <c r="IIB48" s="7"/>
      <c r="IIC48" s="7"/>
      <c r="IID48" s="7"/>
      <c r="IIE48" s="7"/>
      <c r="IIF48" s="7"/>
      <c r="IIG48" s="7"/>
      <c r="IIH48" s="7"/>
      <c r="III48" s="7"/>
      <c r="IIJ48" s="7"/>
      <c r="IIK48" s="7"/>
      <c r="IIL48" s="7"/>
      <c r="IIM48" s="7"/>
      <c r="IIN48" s="7"/>
      <c r="IIO48" s="7"/>
      <c r="IIP48" s="7"/>
      <c r="IIQ48" s="7"/>
      <c r="IIR48" s="7"/>
      <c r="IIS48" s="7"/>
      <c r="IIT48" s="7"/>
      <c r="IIU48" s="7"/>
      <c r="IIV48" s="7"/>
      <c r="IIW48" s="7"/>
      <c r="IIX48" s="7"/>
      <c r="IIY48" s="7"/>
      <c r="IIZ48" s="7"/>
      <c r="IJA48" s="7"/>
      <c r="IJB48" s="7"/>
      <c r="IJC48" s="7"/>
      <c r="IJD48" s="7"/>
      <c r="IJE48" s="7"/>
      <c r="IJF48" s="7"/>
      <c r="IJG48" s="7"/>
      <c r="IJH48" s="7"/>
      <c r="IJI48" s="7"/>
      <c r="IJJ48" s="7"/>
      <c r="IJK48" s="7"/>
      <c r="IJL48" s="7"/>
      <c r="IJM48" s="7"/>
      <c r="IJN48" s="7"/>
      <c r="IJO48" s="7"/>
      <c r="IJP48" s="7"/>
      <c r="IJQ48" s="7"/>
      <c r="IJR48" s="7"/>
      <c r="IJS48" s="7"/>
      <c r="IJT48" s="7"/>
      <c r="IJU48" s="7"/>
      <c r="IJV48" s="7"/>
      <c r="IJW48" s="7"/>
      <c r="IJX48" s="7"/>
      <c r="IJY48" s="7"/>
      <c r="IJZ48" s="7"/>
      <c r="IKA48" s="7"/>
      <c r="IKB48" s="7"/>
      <c r="IKC48" s="7"/>
      <c r="IKD48" s="7"/>
      <c r="IKE48" s="7"/>
      <c r="IKF48" s="7"/>
      <c r="IKG48" s="7"/>
      <c r="IKH48" s="7"/>
      <c r="IKI48" s="7"/>
      <c r="IKJ48" s="7"/>
      <c r="IKK48" s="7"/>
      <c r="IKL48" s="7"/>
      <c r="IKM48" s="7"/>
      <c r="IKN48" s="7"/>
      <c r="IKO48" s="7"/>
      <c r="IKP48" s="7"/>
      <c r="IKQ48" s="7"/>
      <c r="IKR48" s="7"/>
      <c r="IKS48" s="7"/>
      <c r="IKT48" s="7"/>
      <c r="IKU48" s="7"/>
      <c r="IKV48" s="7"/>
      <c r="IKW48" s="7"/>
      <c r="IKX48" s="7"/>
      <c r="IKY48" s="7"/>
      <c r="IKZ48" s="7"/>
      <c r="ILA48" s="7"/>
      <c r="ILB48" s="7"/>
      <c r="ILC48" s="7"/>
      <c r="ILD48" s="7"/>
      <c r="ILE48" s="7"/>
      <c r="ILF48" s="7"/>
      <c r="ILG48" s="7"/>
      <c r="ILH48" s="7"/>
      <c r="ILI48" s="7"/>
      <c r="ILJ48" s="7"/>
      <c r="ILK48" s="7"/>
      <c r="ILL48" s="7"/>
      <c r="ILM48" s="7"/>
      <c r="ILN48" s="7"/>
      <c r="ILO48" s="7"/>
      <c r="ILP48" s="7"/>
      <c r="ILQ48" s="7"/>
      <c r="ILR48" s="7"/>
      <c r="ILS48" s="7"/>
      <c r="ILT48" s="7"/>
      <c r="ILU48" s="7"/>
      <c r="ILV48" s="7"/>
      <c r="ILW48" s="7"/>
      <c r="ILX48" s="7"/>
      <c r="ILZ48" s="7"/>
      <c r="IMA48" s="7"/>
      <c r="IMB48" s="7"/>
      <c r="IMC48" s="7"/>
      <c r="IMD48" s="7"/>
      <c r="IME48" s="7"/>
      <c r="IMF48" s="7"/>
      <c r="IMG48" s="7"/>
      <c r="IMH48" s="7"/>
      <c r="IMI48" s="7"/>
      <c r="IMJ48" s="7"/>
      <c r="IMK48" s="7"/>
      <c r="IML48" s="7"/>
      <c r="IMM48" s="7"/>
      <c r="IMN48" s="7"/>
      <c r="IMO48" s="7"/>
      <c r="IMP48" s="7"/>
      <c r="IMQ48" s="7"/>
      <c r="IMR48" s="7"/>
      <c r="IMS48" s="7"/>
      <c r="IMT48" s="7"/>
      <c r="IMU48" s="7"/>
      <c r="IMV48" s="7"/>
      <c r="IMW48" s="7"/>
      <c r="IMX48" s="7"/>
      <c r="IMY48" s="7"/>
      <c r="IMZ48" s="7"/>
      <c r="INA48" s="7"/>
      <c r="INB48" s="7"/>
      <c r="INC48" s="7"/>
      <c r="IND48" s="7"/>
      <c r="INE48" s="7"/>
      <c r="INF48" s="7"/>
      <c r="ING48" s="7"/>
      <c r="INH48" s="7"/>
      <c r="INI48" s="7"/>
      <c r="INJ48" s="7"/>
      <c r="INK48" s="7"/>
      <c r="INL48" s="7"/>
      <c r="INM48" s="7"/>
      <c r="INN48" s="7"/>
      <c r="INO48" s="7"/>
      <c r="INP48" s="7"/>
      <c r="INQ48" s="7"/>
      <c r="INR48" s="7"/>
      <c r="INS48" s="7"/>
      <c r="INT48" s="7"/>
      <c r="INU48" s="7"/>
      <c r="INV48" s="7"/>
      <c r="INW48" s="7"/>
      <c r="INX48" s="7"/>
      <c r="INY48" s="7"/>
      <c r="INZ48" s="7"/>
      <c r="IOA48" s="7"/>
      <c r="IOB48" s="7"/>
      <c r="IOC48" s="7"/>
      <c r="IOD48" s="7"/>
      <c r="IOE48" s="7"/>
      <c r="IOF48" s="7"/>
      <c r="IOG48" s="7"/>
      <c r="IOH48" s="7"/>
      <c r="IOI48" s="7"/>
      <c r="IOJ48" s="7"/>
      <c r="IOK48" s="7"/>
      <c r="IOL48" s="7"/>
      <c r="IOM48" s="7"/>
      <c r="ION48" s="7"/>
      <c r="IOO48" s="7"/>
      <c r="IOP48" s="7"/>
      <c r="IOQ48" s="7"/>
      <c r="IOR48" s="7"/>
      <c r="IOS48" s="7"/>
      <c r="IOT48" s="7"/>
      <c r="IOU48" s="7"/>
      <c r="IOV48" s="7"/>
      <c r="IOW48" s="7"/>
      <c r="IOX48" s="7"/>
      <c r="IOY48" s="7"/>
      <c r="IOZ48" s="7"/>
      <c r="IPA48" s="7"/>
      <c r="IPB48" s="7"/>
      <c r="IPC48" s="7"/>
      <c r="IPD48" s="7"/>
      <c r="IPE48" s="7"/>
      <c r="IPF48" s="7"/>
      <c r="IPG48" s="7"/>
      <c r="IPH48" s="7"/>
      <c r="IPI48" s="7"/>
      <c r="IPJ48" s="7"/>
      <c r="IPK48" s="7"/>
      <c r="IPL48" s="7"/>
      <c r="IPM48" s="7"/>
      <c r="IPN48" s="7"/>
      <c r="IPO48" s="7"/>
      <c r="IPP48" s="7"/>
      <c r="IPQ48" s="7"/>
      <c r="IPR48" s="7"/>
      <c r="IPS48" s="7"/>
      <c r="IPT48" s="7"/>
      <c r="IPU48" s="7"/>
      <c r="IPV48" s="7"/>
      <c r="IPW48" s="7"/>
      <c r="IPX48" s="7"/>
      <c r="IPY48" s="7"/>
      <c r="IPZ48" s="7"/>
      <c r="IQA48" s="7"/>
      <c r="IQB48" s="7"/>
      <c r="IQC48" s="7"/>
      <c r="IQD48" s="7"/>
      <c r="IQE48" s="7"/>
      <c r="IQF48" s="7"/>
      <c r="IQG48" s="7"/>
      <c r="IQH48" s="7"/>
      <c r="IQI48" s="7"/>
      <c r="IQJ48" s="7"/>
      <c r="IQK48" s="7"/>
      <c r="IQL48" s="7"/>
      <c r="IQM48" s="7"/>
      <c r="IQN48" s="7"/>
      <c r="IQO48" s="7"/>
      <c r="IQP48" s="7"/>
      <c r="IQQ48" s="7"/>
      <c r="IQR48" s="7"/>
      <c r="IQS48" s="7"/>
      <c r="IQT48" s="7"/>
      <c r="IQU48" s="7"/>
      <c r="IQV48" s="7"/>
      <c r="IQW48" s="7"/>
      <c r="IQX48" s="7"/>
      <c r="IQY48" s="7"/>
      <c r="IQZ48" s="7"/>
      <c r="IRA48" s="7"/>
      <c r="IRB48" s="7"/>
      <c r="IRC48" s="7"/>
      <c r="IRD48" s="7"/>
      <c r="IRE48" s="7"/>
      <c r="IRF48" s="7"/>
      <c r="IRG48" s="7"/>
      <c r="IRH48" s="7"/>
      <c r="IRI48" s="7"/>
      <c r="IRJ48" s="7"/>
      <c r="IRK48" s="7"/>
      <c r="IRL48" s="7"/>
      <c r="IRM48" s="7"/>
      <c r="IRN48" s="7"/>
      <c r="IRO48" s="7"/>
      <c r="IRP48" s="7"/>
      <c r="IRQ48" s="7"/>
      <c r="IRR48" s="7"/>
      <c r="IRS48" s="7"/>
      <c r="IRT48" s="7"/>
      <c r="IRU48" s="7"/>
      <c r="IRV48" s="7"/>
      <c r="IRW48" s="7"/>
      <c r="IRX48" s="7"/>
      <c r="IRY48" s="7"/>
      <c r="IRZ48" s="7"/>
      <c r="ISA48" s="7"/>
      <c r="ISB48" s="7"/>
      <c r="ISC48" s="7"/>
      <c r="ISD48" s="7"/>
      <c r="ISE48" s="7"/>
      <c r="ISF48" s="7"/>
      <c r="ISG48" s="7"/>
      <c r="ISH48" s="7"/>
      <c r="ISI48" s="7"/>
      <c r="ISJ48" s="7"/>
      <c r="ISK48" s="7"/>
      <c r="ISL48" s="7"/>
      <c r="ISM48" s="7"/>
      <c r="ISN48" s="7"/>
      <c r="ISO48" s="7"/>
      <c r="ISP48" s="7"/>
      <c r="ISQ48" s="7"/>
      <c r="ISR48" s="7"/>
      <c r="ISS48" s="7"/>
      <c r="IST48" s="7"/>
      <c r="ISU48" s="7"/>
      <c r="ISV48" s="7"/>
      <c r="ISW48" s="7"/>
      <c r="ISX48" s="7"/>
      <c r="ISY48" s="7"/>
      <c r="ISZ48" s="7"/>
      <c r="ITA48" s="7"/>
      <c r="ITB48" s="7"/>
      <c r="ITC48" s="7"/>
      <c r="ITD48" s="7"/>
      <c r="ITE48" s="7"/>
      <c r="ITF48" s="7"/>
      <c r="ITG48" s="7"/>
      <c r="ITH48" s="7"/>
      <c r="ITI48" s="7"/>
      <c r="ITJ48" s="7"/>
      <c r="ITK48" s="7"/>
      <c r="ITL48" s="7"/>
      <c r="ITM48" s="7"/>
      <c r="ITN48" s="7"/>
      <c r="ITO48" s="7"/>
      <c r="ITP48" s="7"/>
      <c r="ITQ48" s="7"/>
      <c r="ITR48" s="7"/>
      <c r="ITS48" s="7"/>
      <c r="ITT48" s="7"/>
      <c r="ITU48" s="7"/>
      <c r="ITV48" s="7"/>
      <c r="ITW48" s="7"/>
      <c r="ITX48" s="7"/>
      <c r="ITY48" s="7"/>
      <c r="ITZ48" s="7"/>
      <c r="IUA48" s="7"/>
      <c r="IUB48" s="7"/>
      <c r="IUC48" s="7"/>
      <c r="IUD48" s="7"/>
      <c r="IUE48" s="7"/>
      <c r="IUF48" s="7"/>
      <c r="IUG48" s="7"/>
      <c r="IUH48" s="7"/>
      <c r="IUI48" s="7"/>
      <c r="IUJ48" s="7"/>
      <c r="IUK48" s="7"/>
      <c r="IUL48" s="7"/>
      <c r="IUM48" s="7"/>
      <c r="IUN48" s="7"/>
      <c r="IUO48" s="7"/>
      <c r="IUP48" s="7"/>
      <c r="IUQ48" s="7"/>
      <c r="IUR48" s="7"/>
      <c r="IUS48" s="7"/>
      <c r="IUT48" s="7"/>
      <c r="IUU48" s="7"/>
      <c r="IUV48" s="7"/>
      <c r="IUW48" s="7"/>
      <c r="IUX48" s="7"/>
      <c r="IUY48" s="7"/>
      <c r="IUZ48" s="7"/>
      <c r="IVA48" s="7"/>
      <c r="IVB48" s="7"/>
      <c r="IVC48" s="7"/>
      <c r="IVD48" s="7"/>
      <c r="IVE48" s="7"/>
      <c r="IVF48" s="7"/>
      <c r="IVG48" s="7"/>
      <c r="IVH48" s="7"/>
      <c r="IVI48" s="7"/>
      <c r="IVJ48" s="7"/>
      <c r="IVK48" s="7"/>
      <c r="IVL48" s="7"/>
      <c r="IVM48" s="7"/>
      <c r="IVN48" s="7"/>
      <c r="IVO48" s="7"/>
      <c r="IVP48" s="7"/>
      <c r="IVQ48" s="7"/>
      <c r="IVR48" s="7"/>
      <c r="IVS48" s="7"/>
      <c r="IVT48" s="7"/>
      <c r="IVV48" s="7"/>
      <c r="IVW48" s="7"/>
      <c r="IVX48" s="7"/>
      <c r="IVY48" s="7"/>
      <c r="IVZ48" s="7"/>
      <c r="IWA48" s="7"/>
      <c r="IWB48" s="7"/>
      <c r="IWC48" s="7"/>
      <c r="IWD48" s="7"/>
      <c r="IWE48" s="7"/>
      <c r="IWF48" s="7"/>
      <c r="IWG48" s="7"/>
      <c r="IWH48" s="7"/>
      <c r="IWI48" s="7"/>
      <c r="IWJ48" s="7"/>
      <c r="IWK48" s="7"/>
      <c r="IWL48" s="7"/>
      <c r="IWM48" s="7"/>
      <c r="IWN48" s="7"/>
      <c r="IWO48" s="7"/>
      <c r="IWP48" s="7"/>
      <c r="IWQ48" s="7"/>
      <c r="IWR48" s="7"/>
      <c r="IWS48" s="7"/>
      <c r="IWT48" s="7"/>
      <c r="IWU48" s="7"/>
      <c r="IWV48" s="7"/>
      <c r="IWW48" s="7"/>
      <c r="IWX48" s="7"/>
      <c r="IWY48" s="7"/>
      <c r="IWZ48" s="7"/>
      <c r="IXA48" s="7"/>
      <c r="IXB48" s="7"/>
      <c r="IXC48" s="7"/>
      <c r="IXD48" s="7"/>
      <c r="IXE48" s="7"/>
      <c r="IXF48" s="7"/>
      <c r="IXG48" s="7"/>
      <c r="IXH48" s="7"/>
      <c r="IXI48" s="7"/>
      <c r="IXJ48" s="7"/>
      <c r="IXK48" s="7"/>
      <c r="IXL48" s="7"/>
      <c r="IXM48" s="7"/>
      <c r="IXN48" s="7"/>
      <c r="IXO48" s="7"/>
      <c r="IXP48" s="7"/>
      <c r="IXQ48" s="7"/>
      <c r="IXR48" s="7"/>
      <c r="IXS48" s="7"/>
      <c r="IXT48" s="7"/>
      <c r="IXU48" s="7"/>
      <c r="IXV48" s="7"/>
      <c r="IXW48" s="7"/>
      <c r="IXX48" s="7"/>
      <c r="IXY48" s="7"/>
      <c r="IXZ48" s="7"/>
      <c r="IYA48" s="7"/>
      <c r="IYB48" s="7"/>
      <c r="IYC48" s="7"/>
      <c r="IYD48" s="7"/>
      <c r="IYE48" s="7"/>
      <c r="IYF48" s="7"/>
      <c r="IYG48" s="7"/>
      <c r="IYH48" s="7"/>
      <c r="IYI48" s="7"/>
      <c r="IYJ48" s="7"/>
      <c r="IYK48" s="7"/>
      <c r="IYL48" s="7"/>
      <c r="IYM48" s="7"/>
      <c r="IYN48" s="7"/>
      <c r="IYO48" s="7"/>
      <c r="IYP48" s="7"/>
      <c r="IYQ48" s="7"/>
      <c r="IYR48" s="7"/>
      <c r="IYS48" s="7"/>
      <c r="IYT48" s="7"/>
      <c r="IYU48" s="7"/>
      <c r="IYV48" s="7"/>
      <c r="IYW48" s="7"/>
      <c r="IYX48" s="7"/>
      <c r="IYY48" s="7"/>
      <c r="IYZ48" s="7"/>
      <c r="IZA48" s="7"/>
      <c r="IZB48" s="7"/>
      <c r="IZC48" s="7"/>
      <c r="IZD48" s="7"/>
      <c r="IZE48" s="7"/>
      <c r="IZF48" s="7"/>
      <c r="IZG48" s="7"/>
      <c r="IZH48" s="7"/>
      <c r="IZI48" s="7"/>
      <c r="IZJ48" s="7"/>
      <c r="IZK48" s="7"/>
      <c r="IZL48" s="7"/>
      <c r="IZM48" s="7"/>
      <c r="IZN48" s="7"/>
      <c r="IZO48" s="7"/>
      <c r="IZP48" s="7"/>
      <c r="IZQ48" s="7"/>
      <c r="IZR48" s="7"/>
      <c r="IZS48" s="7"/>
      <c r="IZT48" s="7"/>
      <c r="IZU48" s="7"/>
      <c r="IZV48" s="7"/>
      <c r="IZW48" s="7"/>
      <c r="IZX48" s="7"/>
      <c r="IZY48" s="7"/>
      <c r="IZZ48" s="7"/>
      <c r="JAA48" s="7"/>
      <c r="JAB48" s="7"/>
      <c r="JAC48" s="7"/>
      <c r="JAD48" s="7"/>
      <c r="JAE48" s="7"/>
      <c r="JAF48" s="7"/>
      <c r="JAG48" s="7"/>
      <c r="JAH48" s="7"/>
      <c r="JAI48" s="7"/>
      <c r="JAJ48" s="7"/>
      <c r="JAK48" s="7"/>
      <c r="JAL48" s="7"/>
      <c r="JAM48" s="7"/>
      <c r="JAN48" s="7"/>
      <c r="JAO48" s="7"/>
      <c r="JAP48" s="7"/>
      <c r="JAQ48" s="7"/>
      <c r="JAR48" s="7"/>
      <c r="JAS48" s="7"/>
      <c r="JAT48" s="7"/>
      <c r="JAU48" s="7"/>
      <c r="JAV48" s="7"/>
      <c r="JAW48" s="7"/>
      <c r="JAX48" s="7"/>
      <c r="JAY48" s="7"/>
      <c r="JAZ48" s="7"/>
      <c r="JBA48" s="7"/>
      <c r="JBB48" s="7"/>
      <c r="JBC48" s="7"/>
      <c r="JBD48" s="7"/>
      <c r="JBE48" s="7"/>
      <c r="JBF48" s="7"/>
      <c r="JBG48" s="7"/>
      <c r="JBH48" s="7"/>
      <c r="JBI48" s="7"/>
      <c r="JBJ48" s="7"/>
      <c r="JBK48" s="7"/>
      <c r="JBL48" s="7"/>
      <c r="JBM48" s="7"/>
      <c r="JBN48" s="7"/>
      <c r="JBO48" s="7"/>
      <c r="JBP48" s="7"/>
      <c r="JBQ48" s="7"/>
      <c r="JBR48" s="7"/>
      <c r="JBS48" s="7"/>
      <c r="JBT48" s="7"/>
      <c r="JBU48" s="7"/>
      <c r="JBV48" s="7"/>
      <c r="JBW48" s="7"/>
      <c r="JBX48" s="7"/>
      <c r="JBY48" s="7"/>
      <c r="JBZ48" s="7"/>
      <c r="JCA48" s="7"/>
      <c r="JCB48" s="7"/>
      <c r="JCC48" s="7"/>
      <c r="JCD48" s="7"/>
      <c r="JCE48" s="7"/>
      <c r="JCF48" s="7"/>
      <c r="JCG48" s="7"/>
      <c r="JCH48" s="7"/>
      <c r="JCI48" s="7"/>
      <c r="JCJ48" s="7"/>
      <c r="JCK48" s="7"/>
      <c r="JCL48" s="7"/>
      <c r="JCM48" s="7"/>
      <c r="JCN48" s="7"/>
      <c r="JCO48" s="7"/>
      <c r="JCP48" s="7"/>
      <c r="JCQ48" s="7"/>
      <c r="JCR48" s="7"/>
      <c r="JCS48" s="7"/>
      <c r="JCT48" s="7"/>
      <c r="JCU48" s="7"/>
      <c r="JCV48" s="7"/>
      <c r="JCW48" s="7"/>
      <c r="JCX48" s="7"/>
      <c r="JCY48" s="7"/>
      <c r="JCZ48" s="7"/>
      <c r="JDA48" s="7"/>
      <c r="JDB48" s="7"/>
      <c r="JDC48" s="7"/>
      <c r="JDD48" s="7"/>
      <c r="JDE48" s="7"/>
      <c r="JDF48" s="7"/>
      <c r="JDG48" s="7"/>
      <c r="JDH48" s="7"/>
      <c r="JDI48" s="7"/>
      <c r="JDJ48" s="7"/>
      <c r="JDK48" s="7"/>
      <c r="JDL48" s="7"/>
      <c r="JDM48" s="7"/>
      <c r="JDN48" s="7"/>
      <c r="JDO48" s="7"/>
      <c r="JDP48" s="7"/>
      <c r="JDQ48" s="7"/>
      <c r="JDR48" s="7"/>
      <c r="JDS48" s="7"/>
      <c r="JDT48" s="7"/>
      <c r="JDU48" s="7"/>
      <c r="JDV48" s="7"/>
      <c r="JDW48" s="7"/>
      <c r="JDX48" s="7"/>
      <c r="JDY48" s="7"/>
      <c r="JDZ48" s="7"/>
      <c r="JEA48" s="7"/>
      <c r="JEB48" s="7"/>
      <c r="JEC48" s="7"/>
      <c r="JED48" s="7"/>
      <c r="JEE48" s="7"/>
      <c r="JEF48" s="7"/>
      <c r="JEG48" s="7"/>
      <c r="JEH48" s="7"/>
      <c r="JEI48" s="7"/>
      <c r="JEJ48" s="7"/>
      <c r="JEK48" s="7"/>
      <c r="JEL48" s="7"/>
      <c r="JEM48" s="7"/>
      <c r="JEN48" s="7"/>
      <c r="JEO48" s="7"/>
      <c r="JEP48" s="7"/>
      <c r="JEQ48" s="7"/>
      <c r="JER48" s="7"/>
      <c r="JES48" s="7"/>
      <c r="JET48" s="7"/>
      <c r="JEU48" s="7"/>
      <c r="JEV48" s="7"/>
      <c r="JEW48" s="7"/>
      <c r="JEX48" s="7"/>
      <c r="JEY48" s="7"/>
      <c r="JEZ48" s="7"/>
      <c r="JFA48" s="7"/>
      <c r="JFB48" s="7"/>
      <c r="JFC48" s="7"/>
      <c r="JFD48" s="7"/>
      <c r="JFE48" s="7"/>
      <c r="JFF48" s="7"/>
      <c r="JFG48" s="7"/>
      <c r="JFH48" s="7"/>
      <c r="JFI48" s="7"/>
      <c r="JFJ48" s="7"/>
      <c r="JFK48" s="7"/>
      <c r="JFL48" s="7"/>
      <c r="JFM48" s="7"/>
      <c r="JFN48" s="7"/>
      <c r="JFO48" s="7"/>
      <c r="JFP48" s="7"/>
      <c r="JFR48" s="7"/>
      <c r="JFS48" s="7"/>
      <c r="JFT48" s="7"/>
      <c r="JFU48" s="7"/>
      <c r="JFV48" s="7"/>
      <c r="JFW48" s="7"/>
      <c r="JFX48" s="7"/>
      <c r="JFY48" s="7"/>
      <c r="JFZ48" s="7"/>
      <c r="JGA48" s="7"/>
      <c r="JGB48" s="7"/>
      <c r="JGC48" s="7"/>
      <c r="JGD48" s="7"/>
      <c r="JGE48" s="7"/>
      <c r="JGF48" s="7"/>
      <c r="JGG48" s="7"/>
      <c r="JGH48" s="7"/>
      <c r="JGI48" s="7"/>
      <c r="JGJ48" s="7"/>
      <c r="JGK48" s="7"/>
      <c r="JGL48" s="7"/>
      <c r="JGM48" s="7"/>
      <c r="JGN48" s="7"/>
      <c r="JGO48" s="7"/>
      <c r="JGP48" s="7"/>
      <c r="JGQ48" s="7"/>
      <c r="JGR48" s="7"/>
      <c r="JGS48" s="7"/>
      <c r="JGT48" s="7"/>
      <c r="JGU48" s="7"/>
      <c r="JGV48" s="7"/>
      <c r="JGW48" s="7"/>
      <c r="JGX48" s="7"/>
      <c r="JGY48" s="7"/>
      <c r="JGZ48" s="7"/>
      <c r="JHA48" s="7"/>
      <c r="JHB48" s="7"/>
      <c r="JHC48" s="7"/>
      <c r="JHD48" s="7"/>
      <c r="JHE48" s="7"/>
      <c r="JHF48" s="7"/>
      <c r="JHG48" s="7"/>
      <c r="JHH48" s="7"/>
      <c r="JHI48" s="7"/>
      <c r="JHJ48" s="7"/>
      <c r="JHK48" s="7"/>
      <c r="JHL48" s="7"/>
      <c r="JHM48" s="7"/>
      <c r="JHN48" s="7"/>
      <c r="JHO48" s="7"/>
      <c r="JHP48" s="7"/>
      <c r="JHQ48" s="7"/>
      <c r="JHR48" s="7"/>
      <c r="JHS48" s="7"/>
      <c r="JHT48" s="7"/>
      <c r="JHU48" s="7"/>
      <c r="JHV48" s="7"/>
      <c r="JHW48" s="7"/>
      <c r="JHX48" s="7"/>
      <c r="JHY48" s="7"/>
      <c r="JHZ48" s="7"/>
      <c r="JIA48" s="7"/>
      <c r="JIB48" s="7"/>
      <c r="JIC48" s="7"/>
      <c r="JID48" s="7"/>
      <c r="JIE48" s="7"/>
      <c r="JIF48" s="7"/>
      <c r="JIG48" s="7"/>
      <c r="JIH48" s="7"/>
      <c r="JII48" s="7"/>
      <c r="JIJ48" s="7"/>
      <c r="JIK48" s="7"/>
      <c r="JIL48" s="7"/>
      <c r="JIM48" s="7"/>
      <c r="JIN48" s="7"/>
      <c r="JIO48" s="7"/>
      <c r="JIP48" s="7"/>
      <c r="JIQ48" s="7"/>
      <c r="JIR48" s="7"/>
      <c r="JIS48" s="7"/>
      <c r="JIT48" s="7"/>
      <c r="JIU48" s="7"/>
      <c r="JIV48" s="7"/>
      <c r="JIW48" s="7"/>
      <c r="JIX48" s="7"/>
      <c r="JIY48" s="7"/>
      <c r="JIZ48" s="7"/>
      <c r="JJA48" s="7"/>
      <c r="JJB48" s="7"/>
      <c r="JJC48" s="7"/>
      <c r="JJD48" s="7"/>
      <c r="JJE48" s="7"/>
      <c r="JJF48" s="7"/>
      <c r="JJG48" s="7"/>
      <c r="JJH48" s="7"/>
      <c r="JJI48" s="7"/>
      <c r="JJJ48" s="7"/>
      <c r="JJK48" s="7"/>
      <c r="JJL48" s="7"/>
      <c r="JJM48" s="7"/>
      <c r="JJN48" s="7"/>
      <c r="JJO48" s="7"/>
      <c r="JJP48" s="7"/>
      <c r="JJQ48" s="7"/>
      <c r="JJR48" s="7"/>
      <c r="JJS48" s="7"/>
      <c r="JJT48" s="7"/>
      <c r="JJU48" s="7"/>
      <c r="JJV48" s="7"/>
      <c r="JJW48" s="7"/>
      <c r="JJX48" s="7"/>
      <c r="JJY48" s="7"/>
      <c r="JJZ48" s="7"/>
      <c r="JKA48" s="7"/>
      <c r="JKB48" s="7"/>
      <c r="JKC48" s="7"/>
      <c r="JKD48" s="7"/>
      <c r="JKE48" s="7"/>
      <c r="JKF48" s="7"/>
      <c r="JKG48" s="7"/>
      <c r="JKH48" s="7"/>
      <c r="JKI48" s="7"/>
      <c r="JKJ48" s="7"/>
      <c r="JKK48" s="7"/>
      <c r="JKL48" s="7"/>
      <c r="JKM48" s="7"/>
      <c r="JKN48" s="7"/>
      <c r="JKO48" s="7"/>
      <c r="JKP48" s="7"/>
      <c r="JKQ48" s="7"/>
      <c r="JKR48" s="7"/>
      <c r="JKS48" s="7"/>
      <c r="JKT48" s="7"/>
      <c r="JKU48" s="7"/>
      <c r="JKV48" s="7"/>
      <c r="JKW48" s="7"/>
      <c r="JKX48" s="7"/>
      <c r="JKY48" s="7"/>
      <c r="JKZ48" s="7"/>
      <c r="JLA48" s="7"/>
      <c r="JLB48" s="7"/>
      <c r="JLC48" s="7"/>
      <c r="JLD48" s="7"/>
      <c r="JLE48" s="7"/>
      <c r="JLF48" s="7"/>
      <c r="JLG48" s="7"/>
      <c r="JLH48" s="7"/>
      <c r="JLI48" s="7"/>
      <c r="JLJ48" s="7"/>
      <c r="JLK48" s="7"/>
      <c r="JLL48" s="7"/>
      <c r="JLM48" s="7"/>
      <c r="JLN48" s="7"/>
      <c r="JLO48" s="7"/>
      <c r="JLP48" s="7"/>
      <c r="JLQ48" s="7"/>
      <c r="JLR48" s="7"/>
      <c r="JLS48" s="7"/>
      <c r="JLT48" s="7"/>
      <c r="JLU48" s="7"/>
      <c r="JLV48" s="7"/>
      <c r="JLW48" s="7"/>
      <c r="JLX48" s="7"/>
      <c r="JLY48" s="7"/>
      <c r="JLZ48" s="7"/>
      <c r="JMA48" s="7"/>
      <c r="JMB48" s="7"/>
      <c r="JMC48" s="7"/>
      <c r="JMD48" s="7"/>
      <c r="JME48" s="7"/>
      <c r="JMF48" s="7"/>
      <c r="JMG48" s="7"/>
      <c r="JMH48" s="7"/>
      <c r="JMI48" s="7"/>
      <c r="JMJ48" s="7"/>
      <c r="JMK48" s="7"/>
      <c r="JML48" s="7"/>
      <c r="JMM48" s="7"/>
      <c r="JMN48" s="7"/>
      <c r="JMO48" s="7"/>
      <c r="JMP48" s="7"/>
      <c r="JMQ48" s="7"/>
      <c r="JMR48" s="7"/>
      <c r="JMS48" s="7"/>
      <c r="JMT48" s="7"/>
      <c r="JMU48" s="7"/>
      <c r="JMV48" s="7"/>
      <c r="JMW48" s="7"/>
      <c r="JMX48" s="7"/>
      <c r="JMY48" s="7"/>
      <c r="JMZ48" s="7"/>
      <c r="JNA48" s="7"/>
      <c r="JNB48" s="7"/>
      <c r="JNC48" s="7"/>
      <c r="JND48" s="7"/>
      <c r="JNE48" s="7"/>
      <c r="JNF48" s="7"/>
      <c r="JNG48" s="7"/>
      <c r="JNH48" s="7"/>
      <c r="JNI48" s="7"/>
      <c r="JNJ48" s="7"/>
      <c r="JNK48" s="7"/>
      <c r="JNL48" s="7"/>
      <c r="JNM48" s="7"/>
      <c r="JNN48" s="7"/>
      <c r="JNO48" s="7"/>
      <c r="JNP48" s="7"/>
      <c r="JNQ48" s="7"/>
      <c r="JNR48" s="7"/>
      <c r="JNS48" s="7"/>
      <c r="JNT48" s="7"/>
      <c r="JNU48" s="7"/>
      <c r="JNV48" s="7"/>
      <c r="JNW48" s="7"/>
      <c r="JNX48" s="7"/>
      <c r="JNY48" s="7"/>
      <c r="JNZ48" s="7"/>
      <c r="JOA48" s="7"/>
      <c r="JOB48" s="7"/>
      <c r="JOC48" s="7"/>
      <c r="JOD48" s="7"/>
      <c r="JOE48" s="7"/>
      <c r="JOF48" s="7"/>
      <c r="JOG48" s="7"/>
      <c r="JOH48" s="7"/>
      <c r="JOI48" s="7"/>
      <c r="JOJ48" s="7"/>
      <c r="JOK48" s="7"/>
      <c r="JOL48" s="7"/>
      <c r="JOM48" s="7"/>
      <c r="JON48" s="7"/>
      <c r="JOO48" s="7"/>
      <c r="JOP48" s="7"/>
      <c r="JOQ48" s="7"/>
      <c r="JOR48" s="7"/>
      <c r="JOS48" s="7"/>
      <c r="JOT48" s="7"/>
      <c r="JOU48" s="7"/>
      <c r="JOV48" s="7"/>
      <c r="JOW48" s="7"/>
      <c r="JOX48" s="7"/>
      <c r="JOY48" s="7"/>
      <c r="JOZ48" s="7"/>
      <c r="JPA48" s="7"/>
      <c r="JPB48" s="7"/>
      <c r="JPC48" s="7"/>
      <c r="JPD48" s="7"/>
      <c r="JPE48" s="7"/>
      <c r="JPF48" s="7"/>
      <c r="JPG48" s="7"/>
      <c r="JPH48" s="7"/>
      <c r="JPI48" s="7"/>
      <c r="JPJ48" s="7"/>
      <c r="JPK48" s="7"/>
      <c r="JPL48" s="7"/>
      <c r="JPN48" s="7"/>
      <c r="JPO48" s="7"/>
      <c r="JPP48" s="7"/>
      <c r="JPQ48" s="7"/>
      <c r="JPR48" s="7"/>
      <c r="JPS48" s="7"/>
      <c r="JPT48" s="7"/>
      <c r="JPU48" s="7"/>
      <c r="JPV48" s="7"/>
      <c r="JPW48" s="7"/>
      <c r="JPX48" s="7"/>
      <c r="JPY48" s="7"/>
      <c r="JPZ48" s="7"/>
      <c r="JQA48" s="7"/>
      <c r="JQB48" s="7"/>
      <c r="JQC48" s="7"/>
      <c r="JQD48" s="7"/>
      <c r="JQE48" s="7"/>
      <c r="JQF48" s="7"/>
      <c r="JQG48" s="7"/>
      <c r="JQH48" s="7"/>
      <c r="JQI48" s="7"/>
      <c r="JQJ48" s="7"/>
      <c r="JQK48" s="7"/>
      <c r="JQL48" s="7"/>
      <c r="JQM48" s="7"/>
      <c r="JQN48" s="7"/>
      <c r="JQO48" s="7"/>
      <c r="JQP48" s="7"/>
      <c r="JQQ48" s="7"/>
      <c r="JQR48" s="7"/>
      <c r="JQS48" s="7"/>
      <c r="JQT48" s="7"/>
      <c r="JQU48" s="7"/>
      <c r="JQV48" s="7"/>
      <c r="JQW48" s="7"/>
      <c r="JQX48" s="7"/>
      <c r="JQY48" s="7"/>
      <c r="JQZ48" s="7"/>
      <c r="JRA48" s="7"/>
      <c r="JRB48" s="7"/>
      <c r="JRC48" s="7"/>
      <c r="JRD48" s="7"/>
      <c r="JRE48" s="7"/>
      <c r="JRF48" s="7"/>
      <c r="JRG48" s="7"/>
      <c r="JRH48" s="7"/>
      <c r="JRI48" s="7"/>
      <c r="JRJ48" s="7"/>
      <c r="JRK48" s="7"/>
      <c r="JRL48" s="7"/>
      <c r="JRM48" s="7"/>
      <c r="JRN48" s="7"/>
      <c r="JRO48" s="7"/>
      <c r="JRP48" s="7"/>
      <c r="JRQ48" s="7"/>
      <c r="JRR48" s="7"/>
      <c r="JRS48" s="7"/>
      <c r="JRT48" s="7"/>
      <c r="JRU48" s="7"/>
      <c r="JRV48" s="7"/>
      <c r="JRW48" s="7"/>
      <c r="JRX48" s="7"/>
      <c r="JRY48" s="7"/>
      <c r="JRZ48" s="7"/>
      <c r="JSA48" s="7"/>
      <c r="JSB48" s="7"/>
      <c r="JSC48" s="7"/>
      <c r="JSD48" s="7"/>
      <c r="JSE48" s="7"/>
      <c r="JSF48" s="7"/>
      <c r="JSG48" s="7"/>
      <c r="JSH48" s="7"/>
      <c r="JSI48" s="7"/>
      <c r="JSJ48" s="7"/>
      <c r="JSK48" s="7"/>
      <c r="JSL48" s="7"/>
      <c r="JSM48" s="7"/>
      <c r="JSN48" s="7"/>
      <c r="JSO48" s="7"/>
      <c r="JSP48" s="7"/>
      <c r="JSQ48" s="7"/>
      <c r="JSR48" s="7"/>
      <c r="JSS48" s="7"/>
      <c r="JST48" s="7"/>
      <c r="JSU48" s="7"/>
      <c r="JSV48" s="7"/>
      <c r="JSW48" s="7"/>
      <c r="JSX48" s="7"/>
      <c r="JSY48" s="7"/>
      <c r="JSZ48" s="7"/>
      <c r="JTA48" s="7"/>
      <c r="JTB48" s="7"/>
      <c r="JTC48" s="7"/>
      <c r="JTD48" s="7"/>
      <c r="JTE48" s="7"/>
      <c r="JTF48" s="7"/>
      <c r="JTG48" s="7"/>
      <c r="JTH48" s="7"/>
      <c r="JTI48" s="7"/>
      <c r="JTJ48" s="7"/>
      <c r="JTK48" s="7"/>
      <c r="JTL48" s="7"/>
      <c r="JTM48" s="7"/>
      <c r="JTN48" s="7"/>
      <c r="JTO48" s="7"/>
      <c r="JTP48" s="7"/>
      <c r="JTQ48" s="7"/>
      <c r="JTR48" s="7"/>
      <c r="JTS48" s="7"/>
      <c r="JTT48" s="7"/>
      <c r="JTU48" s="7"/>
      <c r="JTV48" s="7"/>
      <c r="JTW48" s="7"/>
      <c r="JTX48" s="7"/>
      <c r="JTY48" s="7"/>
      <c r="JTZ48" s="7"/>
      <c r="JUA48" s="7"/>
      <c r="JUB48" s="7"/>
      <c r="JUC48" s="7"/>
      <c r="JUD48" s="7"/>
      <c r="JUE48" s="7"/>
      <c r="JUF48" s="7"/>
      <c r="JUG48" s="7"/>
      <c r="JUH48" s="7"/>
      <c r="JUI48" s="7"/>
      <c r="JUJ48" s="7"/>
      <c r="JUK48" s="7"/>
      <c r="JUL48" s="7"/>
      <c r="JUM48" s="7"/>
      <c r="JUN48" s="7"/>
      <c r="JUO48" s="7"/>
      <c r="JUP48" s="7"/>
      <c r="JUQ48" s="7"/>
      <c r="JUR48" s="7"/>
      <c r="JUS48" s="7"/>
      <c r="JUT48" s="7"/>
      <c r="JUU48" s="7"/>
      <c r="JUV48" s="7"/>
      <c r="JUW48" s="7"/>
      <c r="JUX48" s="7"/>
      <c r="JUY48" s="7"/>
      <c r="JUZ48" s="7"/>
      <c r="JVA48" s="7"/>
      <c r="JVB48" s="7"/>
      <c r="JVC48" s="7"/>
      <c r="JVD48" s="7"/>
      <c r="JVE48" s="7"/>
      <c r="JVF48" s="7"/>
      <c r="JVG48" s="7"/>
      <c r="JVH48" s="7"/>
      <c r="JVI48" s="7"/>
      <c r="JVJ48" s="7"/>
      <c r="JVK48" s="7"/>
      <c r="JVL48" s="7"/>
      <c r="JVM48" s="7"/>
      <c r="JVN48" s="7"/>
      <c r="JVO48" s="7"/>
      <c r="JVP48" s="7"/>
      <c r="JVQ48" s="7"/>
      <c r="JVR48" s="7"/>
      <c r="JVS48" s="7"/>
      <c r="JVT48" s="7"/>
      <c r="JVU48" s="7"/>
      <c r="JVV48" s="7"/>
      <c r="JVW48" s="7"/>
      <c r="JVX48" s="7"/>
      <c r="JVY48" s="7"/>
      <c r="JVZ48" s="7"/>
      <c r="JWA48" s="7"/>
      <c r="JWB48" s="7"/>
      <c r="JWC48" s="7"/>
      <c r="JWD48" s="7"/>
      <c r="JWE48" s="7"/>
      <c r="JWF48" s="7"/>
      <c r="JWG48" s="7"/>
      <c r="JWH48" s="7"/>
      <c r="JWI48" s="7"/>
      <c r="JWJ48" s="7"/>
      <c r="JWK48" s="7"/>
      <c r="JWL48" s="7"/>
      <c r="JWM48" s="7"/>
      <c r="JWN48" s="7"/>
      <c r="JWO48" s="7"/>
      <c r="JWP48" s="7"/>
      <c r="JWQ48" s="7"/>
      <c r="JWR48" s="7"/>
      <c r="JWS48" s="7"/>
      <c r="JWT48" s="7"/>
      <c r="JWU48" s="7"/>
      <c r="JWV48" s="7"/>
      <c r="JWW48" s="7"/>
      <c r="JWX48" s="7"/>
      <c r="JWY48" s="7"/>
      <c r="JWZ48" s="7"/>
      <c r="JXA48" s="7"/>
      <c r="JXB48" s="7"/>
      <c r="JXC48" s="7"/>
      <c r="JXD48" s="7"/>
      <c r="JXE48" s="7"/>
      <c r="JXF48" s="7"/>
      <c r="JXG48" s="7"/>
      <c r="JXH48" s="7"/>
      <c r="JXI48" s="7"/>
      <c r="JXJ48" s="7"/>
      <c r="JXK48" s="7"/>
      <c r="JXL48" s="7"/>
      <c r="JXM48" s="7"/>
      <c r="JXN48" s="7"/>
      <c r="JXO48" s="7"/>
      <c r="JXP48" s="7"/>
      <c r="JXQ48" s="7"/>
      <c r="JXR48" s="7"/>
      <c r="JXS48" s="7"/>
      <c r="JXT48" s="7"/>
      <c r="JXU48" s="7"/>
      <c r="JXV48" s="7"/>
      <c r="JXW48" s="7"/>
      <c r="JXX48" s="7"/>
      <c r="JXY48" s="7"/>
      <c r="JXZ48" s="7"/>
      <c r="JYA48" s="7"/>
      <c r="JYB48" s="7"/>
      <c r="JYC48" s="7"/>
      <c r="JYD48" s="7"/>
      <c r="JYE48" s="7"/>
      <c r="JYF48" s="7"/>
      <c r="JYG48" s="7"/>
      <c r="JYH48" s="7"/>
      <c r="JYI48" s="7"/>
      <c r="JYJ48" s="7"/>
      <c r="JYK48" s="7"/>
      <c r="JYL48" s="7"/>
      <c r="JYM48" s="7"/>
      <c r="JYN48" s="7"/>
      <c r="JYO48" s="7"/>
      <c r="JYP48" s="7"/>
      <c r="JYQ48" s="7"/>
      <c r="JYR48" s="7"/>
      <c r="JYS48" s="7"/>
      <c r="JYT48" s="7"/>
      <c r="JYU48" s="7"/>
      <c r="JYV48" s="7"/>
      <c r="JYW48" s="7"/>
      <c r="JYX48" s="7"/>
      <c r="JYY48" s="7"/>
      <c r="JYZ48" s="7"/>
      <c r="JZA48" s="7"/>
      <c r="JZB48" s="7"/>
      <c r="JZC48" s="7"/>
      <c r="JZD48" s="7"/>
      <c r="JZE48" s="7"/>
      <c r="JZF48" s="7"/>
      <c r="JZG48" s="7"/>
      <c r="JZH48" s="7"/>
      <c r="JZJ48" s="7"/>
      <c r="JZK48" s="7"/>
      <c r="JZL48" s="7"/>
      <c r="JZM48" s="7"/>
      <c r="JZN48" s="7"/>
      <c r="JZO48" s="7"/>
      <c r="JZP48" s="7"/>
      <c r="JZQ48" s="7"/>
      <c r="JZR48" s="7"/>
      <c r="JZS48" s="7"/>
      <c r="JZT48" s="7"/>
      <c r="JZU48" s="7"/>
      <c r="JZV48" s="7"/>
      <c r="JZW48" s="7"/>
      <c r="JZX48" s="7"/>
      <c r="JZY48" s="7"/>
      <c r="JZZ48" s="7"/>
      <c r="KAA48" s="7"/>
      <c r="KAB48" s="7"/>
      <c r="KAC48" s="7"/>
      <c r="KAD48" s="7"/>
      <c r="KAE48" s="7"/>
      <c r="KAF48" s="7"/>
      <c r="KAG48" s="7"/>
      <c r="KAH48" s="7"/>
      <c r="KAI48" s="7"/>
      <c r="KAJ48" s="7"/>
      <c r="KAK48" s="7"/>
      <c r="KAL48" s="7"/>
      <c r="KAM48" s="7"/>
      <c r="KAN48" s="7"/>
      <c r="KAO48" s="7"/>
      <c r="KAP48" s="7"/>
      <c r="KAQ48" s="7"/>
      <c r="KAR48" s="7"/>
      <c r="KAS48" s="7"/>
      <c r="KAT48" s="7"/>
      <c r="KAU48" s="7"/>
      <c r="KAV48" s="7"/>
      <c r="KAW48" s="7"/>
      <c r="KAX48" s="7"/>
      <c r="KAY48" s="7"/>
      <c r="KAZ48" s="7"/>
      <c r="KBA48" s="7"/>
      <c r="KBB48" s="7"/>
      <c r="KBC48" s="7"/>
      <c r="KBD48" s="7"/>
      <c r="KBE48" s="7"/>
      <c r="KBF48" s="7"/>
      <c r="KBG48" s="7"/>
      <c r="KBH48" s="7"/>
      <c r="KBI48" s="7"/>
      <c r="KBJ48" s="7"/>
      <c r="KBK48" s="7"/>
      <c r="KBL48" s="7"/>
      <c r="KBM48" s="7"/>
      <c r="KBN48" s="7"/>
      <c r="KBO48" s="7"/>
      <c r="KBP48" s="7"/>
      <c r="KBQ48" s="7"/>
      <c r="KBR48" s="7"/>
      <c r="KBS48" s="7"/>
      <c r="KBT48" s="7"/>
      <c r="KBU48" s="7"/>
      <c r="KBV48" s="7"/>
      <c r="KBW48" s="7"/>
      <c r="KBX48" s="7"/>
      <c r="KBY48" s="7"/>
      <c r="KBZ48" s="7"/>
      <c r="KCA48" s="7"/>
      <c r="KCB48" s="7"/>
      <c r="KCC48" s="7"/>
      <c r="KCD48" s="7"/>
      <c r="KCE48" s="7"/>
      <c r="KCF48" s="7"/>
      <c r="KCG48" s="7"/>
      <c r="KCH48" s="7"/>
      <c r="KCI48" s="7"/>
      <c r="KCJ48" s="7"/>
      <c r="KCK48" s="7"/>
      <c r="KCL48" s="7"/>
      <c r="KCM48" s="7"/>
      <c r="KCN48" s="7"/>
      <c r="KCO48" s="7"/>
      <c r="KCP48" s="7"/>
      <c r="KCQ48" s="7"/>
      <c r="KCR48" s="7"/>
      <c r="KCS48" s="7"/>
      <c r="KCT48" s="7"/>
      <c r="KCU48" s="7"/>
      <c r="KCV48" s="7"/>
      <c r="KCW48" s="7"/>
      <c r="KCX48" s="7"/>
      <c r="KCY48" s="7"/>
      <c r="KCZ48" s="7"/>
      <c r="KDA48" s="7"/>
      <c r="KDB48" s="7"/>
      <c r="KDC48" s="7"/>
      <c r="KDD48" s="7"/>
      <c r="KDE48" s="7"/>
      <c r="KDF48" s="7"/>
      <c r="KDG48" s="7"/>
      <c r="KDH48" s="7"/>
      <c r="KDI48" s="7"/>
      <c r="KDJ48" s="7"/>
      <c r="KDK48" s="7"/>
      <c r="KDL48" s="7"/>
      <c r="KDM48" s="7"/>
      <c r="KDN48" s="7"/>
      <c r="KDO48" s="7"/>
      <c r="KDP48" s="7"/>
      <c r="KDQ48" s="7"/>
      <c r="KDR48" s="7"/>
      <c r="KDS48" s="7"/>
      <c r="KDT48" s="7"/>
      <c r="KDU48" s="7"/>
      <c r="KDV48" s="7"/>
      <c r="KDW48" s="7"/>
      <c r="KDX48" s="7"/>
      <c r="KDY48" s="7"/>
      <c r="KDZ48" s="7"/>
      <c r="KEA48" s="7"/>
      <c r="KEB48" s="7"/>
      <c r="KEC48" s="7"/>
      <c r="KED48" s="7"/>
      <c r="KEE48" s="7"/>
      <c r="KEF48" s="7"/>
      <c r="KEG48" s="7"/>
      <c r="KEH48" s="7"/>
      <c r="KEI48" s="7"/>
      <c r="KEJ48" s="7"/>
      <c r="KEK48" s="7"/>
      <c r="KEL48" s="7"/>
      <c r="KEM48" s="7"/>
      <c r="KEN48" s="7"/>
      <c r="KEO48" s="7"/>
      <c r="KEP48" s="7"/>
      <c r="KEQ48" s="7"/>
      <c r="KER48" s="7"/>
      <c r="KES48" s="7"/>
      <c r="KET48" s="7"/>
      <c r="KEU48" s="7"/>
      <c r="KEV48" s="7"/>
      <c r="KEW48" s="7"/>
      <c r="KEX48" s="7"/>
      <c r="KEY48" s="7"/>
      <c r="KEZ48" s="7"/>
      <c r="KFA48" s="7"/>
      <c r="KFB48" s="7"/>
      <c r="KFC48" s="7"/>
      <c r="KFD48" s="7"/>
      <c r="KFE48" s="7"/>
      <c r="KFF48" s="7"/>
      <c r="KFG48" s="7"/>
      <c r="KFH48" s="7"/>
      <c r="KFI48" s="7"/>
      <c r="KFJ48" s="7"/>
      <c r="KFK48" s="7"/>
      <c r="KFL48" s="7"/>
      <c r="KFM48" s="7"/>
      <c r="KFN48" s="7"/>
      <c r="KFO48" s="7"/>
      <c r="KFP48" s="7"/>
      <c r="KFQ48" s="7"/>
      <c r="KFR48" s="7"/>
      <c r="KFS48" s="7"/>
      <c r="KFT48" s="7"/>
      <c r="KFU48" s="7"/>
      <c r="KFV48" s="7"/>
      <c r="KFW48" s="7"/>
      <c r="KFX48" s="7"/>
      <c r="KFY48" s="7"/>
      <c r="KFZ48" s="7"/>
      <c r="KGA48" s="7"/>
      <c r="KGB48" s="7"/>
      <c r="KGC48" s="7"/>
      <c r="KGD48" s="7"/>
      <c r="KGE48" s="7"/>
      <c r="KGF48" s="7"/>
      <c r="KGG48" s="7"/>
      <c r="KGH48" s="7"/>
      <c r="KGI48" s="7"/>
      <c r="KGJ48" s="7"/>
      <c r="KGK48" s="7"/>
      <c r="KGL48" s="7"/>
      <c r="KGM48" s="7"/>
      <c r="KGN48" s="7"/>
      <c r="KGO48" s="7"/>
      <c r="KGP48" s="7"/>
      <c r="KGQ48" s="7"/>
      <c r="KGR48" s="7"/>
      <c r="KGS48" s="7"/>
      <c r="KGT48" s="7"/>
      <c r="KGU48" s="7"/>
      <c r="KGV48" s="7"/>
      <c r="KGW48" s="7"/>
      <c r="KGX48" s="7"/>
      <c r="KGY48" s="7"/>
      <c r="KGZ48" s="7"/>
      <c r="KHA48" s="7"/>
      <c r="KHB48" s="7"/>
      <c r="KHC48" s="7"/>
      <c r="KHD48" s="7"/>
      <c r="KHE48" s="7"/>
      <c r="KHF48" s="7"/>
      <c r="KHG48" s="7"/>
      <c r="KHH48" s="7"/>
      <c r="KHI48" s="7"/>
      <c r="KHJ48" s="7"/>
      <c r="KHK48" s="7"/>
      <c r="KHL48" s="7"/>
      <c r="KHM48" s="7"/>
      <c r="KHN48" s="7"/>
      <c r="KHO48" s="7"/>
      <c r="KHP48" s="7"/>
      <c r="KHQ48" s="7"/>
      <c r="KHR48" s="7"/>
      <c r="KHS48" s="7"/>
      <c r="KHT48" s="7"/>
      <c r="KHU48" s="7"/>
      <c r="KHV48" s="7"/>
      <c r="KHW48" s="7"/>
      <c r="KHX48" s="7"/>
      <c r="KHY48" s="7"/>
      <c r="KHZ48" s="7"/>
      <c r="KIA48" s="7"/>
      <c r="KIB48" s="7"/>
      <c r="KIC48" s="7"/>
      <c r="KID48" s="7"/>
      <c r="KIE48" s="7"/>
      <c r="KIF48" s="7"/>
      <c r="KIG48" s="7"/>
      <c r="KIH48" s="7"/>
      <c r="KII48" s="7"/>
      <c r="KIJ48" s="7"/>
      <c r="KIK48" s="7"/>
      <c r="KIL48" s="7"/>
      <c r="KIM48" s="7"/>
      <c r="KIN48" s="7"/>
      <c r="KIO48" s="7"/>
      <c r="KIP48" s="7"/>
      <c r="KIQ48" s="7"/>
      <c r="KIR48" s="7"/>
      <c r="KIS48" s="7"/>
      <c r="KIT48" s="7"/>
      <c r="KIU48" s="7"/>
      <c r="KIV48" s="7"/>
      <c r="KIW48" s="7"/>
      <c r="KIX48" s="7"/>
      <c r="KIY48" s="7"/>
      <c r="KIZ48" s="7"/>
      <c r="KJA48" s="7"/>
      <c r="KJB48" s="7"/>
      <c r="KJC48" s="7"/>
      <c r="KJD48" s="7"/>
      <c r="KJF48" s="7"/>
      <c r="KJG48" s="7"/>
      <c r="KJH48" s="7"/>
      <c r="KJI48" s="7"/>
      <c r="KJJ48" s="7"/>
      <c r="KJK48" s="7"/>
      <c r="KJL48" s="7"/>
      <c r="KJM48" s="7"/>
      <c r="KJN48" s="7"/>
      <c r="KJO48" s="7"/>
      <c r="KJP48" s="7"/>
      <c r="KJQ48" s="7"/>
      <c r="KJR48" s="7"/>
      <c r="KJS48" s="7"/>
      <c r="KJT48" s="7"/>
      <c r="KJU48" s="7"/>
      <c r="KJV48" s="7"/>
      <c r="KJW48" s="7"/>
      <c r="KJX48" s="7"/>
      <c r="KJY48" s="7"/>
      <c r="KJZ48" s="7"/>
      <c r="KKA48" s="7"/>
      <c r="KKB48" s="7"/>
      <c r="KKC48" s="7"/>
      <c r="KKD48" s="7"/>
      <c r="KKE48" s="7"/>
      <c r="KKF48" s="7"/>
      <c r="KKG48" s="7"/>
      <c r="KKH48" s="7"/>
      <c r="KKI48" s="7"/>
      <c r="KKJ48" s="7"/>
      <c r="KKK48" s="7"/>
      <c r="KKL48" s="7"/>
      <c r="KKM48" s="7"/>
      <c r="KKN48" s="7"/>
      <c r="KKO48" s="7"/>
      <c r="KKP48" s="7"/>
      <c r="KKQ48" s="7"/>
      <c r="KKR48" s="7"/>
      <c r="KKS48" s="7"/>
      <c r="KKT48" s="7"/>
      <c r="KKU48" s="7"/>
      <c r="KKV48" s="7"/>
      <c r="KKW48" s="7"/>
      <c r="KKX48" s="7"/>
      <c r="KKY48" s="7"/>
      <c r="KKZ48" s="7"/>
      <c r="KLA48" s="7"/>
      <c r="KLB48" s="7"/>
      <c r="KLC48" s="7"/>
      <c r="KLD48" s="7"/>
      <c r="KLE48" s="7"/>
      <c r="KLF48" s="7"/>
      <c r="KLG48" s="7"/>
      <c r="KLH48" s="7"/>
      <c r="KLI48" s="7"/>
      <c r="KLJ48" s="7"/>
      <c r="KLK48" s="7"/>
      <c r="KLL48" s="7"/>
      <c r="KLM48" s="7"/>
      <c r="KLN48" s="7"/>
      <c r="KLO48" s="7"/>
      <c r="KLP48" s="7"/>
      <c r="KLQ48" s="7"/>
      <c r="KLR48" s="7"/>
      <c r="KLS48" s="7"/>
      <c r="KLT48" s="7"/>
      <c r="KLU48" s="7"/>
      <c r="KLV48" s="7"/>
      <c r="KLW48" s="7"/>
      <c r="KLX48" s="7"/>
      <c r="KLY48" s="7"/>
      <c r="KLZ48" s="7"/>
      <c r="KMA48" s="7"/>
      <c r="KMB48" s="7"/>
      <c r="KMC48" s="7"/>
      <c r="KMD48" s="7"/>
      <c r="KME48" s="7"/>
      <c r="KMF48" s="7"/>
      <c r="KMG48" s="7"/>
      <c r="KMH48" s="7"/>
      <c r="KMI48" s="7"/>
      <c r="KMJ48" s="7"/>
      <c r="KMK48" s="7"/>
      <c r="KML48" s="7"/>
      <c r="KMM48" s="7"/>
      <c r="KMN48" s="7"/>
      <c r="KMO48" s="7"/>
      <c r="KMP48" s="7"/>
      <c r="KMQ48" s="7"/>
      <c r="KMR48" s="7"/>
      <c r="KMS48" s="7"/>
      <c r="KMT48" s="7"/>
      <c r="KMU48" s="7"/>
      <c r="KMV48" s="7"/>
      <c r="KMW48" s="7"/>
      <c r="KMX48" s="7"/>
      <c r="KMY48" s="7"/>
      <c r="KMZ48" s="7"/>
      <c r="KNA48" s="7"/>
      <c r="KNB48" s="7"/>
      <c r="KNC48" s="7"/>
      <c r="KND48" s="7"/>
      <c r="KNE48" s="7"/>
      <c r="KNF48" s="7"/>
      <c r="KNG48" s="7"/>
      <c r="KNH48" s="7"/>
      <c r="KNI48" s="7"/>
      <c r="KNJ48" s="7"/>
      <c r="KNK48" s="7"/>
      <c r="KNL48" s="7"/>
      <c r="KNM48" s="7"/>
      <c r="KNN48" s="7"/>
      <c r="KNO48" s="7"/>
      <c r="KNP48" s="7"/>
      <c r="KNQ48" s="7"/>
      <c r="KNR48" s="7"/>
      <c r="KNS48" s="7"/>
      <c r="KNT48" s="7"/>
      <c r="KNU48" s="7"/>
      <c r="KNV48" s="7"/>
      <c r="KNW48" s="7"/>
      <c r="KNX48" s="7"/>
      <c r="KNY48" s="7"/>
      <c r="KNZ48" s="7"/>
      <c r="KOA48" s="7"/>
      <c r="KOB48" s="7"/>
      <c r="KOC48" s="7"/>
      <c r="KOD48" s="7"/>
      <c r="KOE48" s="7"/>
      <c r="KOF48" s="7"/>
      <c r="KOG48" s="7"/>
      <c r="KOH48" s="7"/>
      <c r="KOI48" s="7"/>
      <c r="KOJ48" s="7"/>
      <c r="KOK48" s="7"/>
      <c r="KOL48" s="7"/>
      <c r="KOM48" s="7"/>
      <c r="KON48" s="7"/>
      <c r="KOO48" s="7"/>
      <c r="KOP48" s="7"/>
      <c r="KOQ48" s="7"/>
      <c r="KOR48" s="7"/>
      <c r="KOS48" s="7"/>
      <c r="KOT48" s="7"/>
      <c r="KOU48" s="7"/>
      <c r="KOV48" s="7"/>
      <c r="KOW48" s="7"/>
      <c r="KOX48" s="7"/>
      <c r="KOY48" s="7"/>
      <c r="KOZ48" s="7"/>
      <c r="KPA48" s="7"/>
      <c r="KPB48" s="7"/>
      <c r="KPC48" s="7"/>
      <c r="KPD48" s="7"/>
      <c r="KPE48" s="7"/>
      <c r="KPF48" s="7"/>
      <c r="KPG48" s="7"/>
      <c r="KPH48" s="7"/>
      <c r="KPI48" s="7"/>
      <c r="KPJ48" s="7"/>
      <c r="KPK48" s="7"/>
      <c r="KPL48" s="7"/>
      <c r="KPM48" s="7"/>
      <c r="KPN48" s="7"/>
      <c r="KPO48" s="7"/>
      <c r="KPP48" s="7"/>
      <c r="KPQ48" s="7"/>
      <c r="KPR48" s="7"/>
      <c r="KPS48" s="7"/>
      <c r="KPT48" s="7"/>
      <c r="KPU48" s="7"/>
      <c r="KPV48" s="7"/>
      <c r="KPW48" s="7"/>
      <c r="KPX48" s="7"/>
      <c r="KPY48" s="7"/>
      <c r="KPZ48" s="7"/>
      <c r="KQA48" s="7"/>
      <c r="KQB48" s="7"/>
      <c r="KQC48" s="7"/>
      <c r="KQD48" s="7"/>
      <c r="KQE48" s="7"/>
      <c r="KQF48" s="7"/>
      <c r="KQG48" s="7"/>
      <c r="KQH48" s="7"/>
      <c r="KQI48" s="7"/>
      <c r="KQJ48" s="7"/>
      <c r="KQK48" s="7"/>
      <c r="KQL48" s="7"/>
      <c r="KQM48" s="7"/>
      <c r="KQN48" s="7"/>
      <c r="KQO48" s="7"/>
      <c r="KQP48" s="7"/>
      <c r="KQQ48" s="7"/>
      <c r="KQR48" s="7"/>
      <c r="KQS48" s="7"/>
      <c r="KQT48" s="7"/>
      <c r="KQU48" s="7"/>
      <c r="KQV48" s="7"/>
      <c r="KQW48" s="7"/>
      <c r="KQX48" s="7"/>
      <c r="KQY48" s="7"/>
      <c r="KQZ48" s="7"/>
      <c r="KRA48" s="7"/>
      <c r="KRB48" s="7"/>
      <c r="KRC48" s="7"/>
      <c r="KRD48" s="7"/>
      <c r="KRE48" s="7"/>
      <c r="KRF48" s="7"/>
      <c r="KRG48" s="7"/>
      <c r="KRH48" s="7"/>
      <c r="KRI48" s="7"/>
      <c r="KRJ48" s="7"/>
      <c r="KRK48" s="7"/>
      <c r="KRL48" s="7"/>
      <c r="KRM48" s="7"/>
      <c r="KRN48" s="7"/>
      <c r="KRO48" s="7"/>
      <c r="KRP48" s="7"/>
      <c r="KRQ48" s="7"/>
      <c r="KRR48" s="7"/>
      <c r="KRS48" s="7"/>
      <c r="KRT48" s="7"/>
      <c r="KRU48" s="7"/>
      <c r="KRV48" s="7"/>
      <c r="KRW48" s="7"/>
      <c r="KRX48" s="7"/>
      <c r="KRY48" s="7"/>
      <c r="KRZ48" s="7"/>
      <c r="KSA48" s="7"/>
      <c r="KSB48" s="7"/>
      <c r="KSC48" s="7"/>
      <c r="KSD48" s="7"/>
      <c r="KSE48" s="7"/>
      <c r="KSF48" s="7"/>
      <c r="KSG48" s="7"/>
      <c r="KSH48" s="7"/>
      <c r="KSI48" s="7"/>
      <c r="KSJ48" s="7"/>
      <c r="KSK48" s="7"/>
      <c r="KSL48" s="7"/>
      <c r="KSM48" s="7"/>
      <c r="KSN48" s="7"/>
      <c r="KSO48" s="7"/>
      <c r="KSP48" s="7"/>
      <c r="KSQ48" s="7"/>
      <c r="KSR48" s="7"/>
      <c r="KSS48" s="7"/>
      <c r="KST48" s="7"/>
      <c r="KSU48" s="7"/>
      <c r="KSV48" s="7"/>
      <c r="KSW48" s="7"/>
      <c r="KSX48" s="7"/>
      <c r="KSY48" s="7"/>
      <c r="KSZ48" s="7"/>
      <c r="KTB48" s="7"/>
      <c r="KTC48" s="7"/>
      <c r="KTD48" s="7"/>
      <c r="KTE48" s="7"/>
      <c r="KTF48" s="7"/>
      <c r="KTG48" s="7"/>
      <c r="KTH48" s="7"/>
      <c r="KTI48" s="7"/>
      <c r="KTJ48" s="7"/>
      <c r="KTK48" s="7"/>
      <c r="KTL48" s="7"/>
      <c r="KTM48" s="7"/>
      <c r="KTN48" s="7"/>
      <c r="KTO48" s="7"/>
      <c r="KTP48" s="7"/>
      <c r="KTQ48" s="7"/>
      <c r="KTR48" s="7"/>
      <c r="KTS48" s="7"/>
      <c r="KTT48" s="7"/>
      <c r="KTU48" s="7"/>
      <c r="KTV48" s="7"/>
      <c r="KTW48" s="7"/>
      <c r="KTX48" s="7"/>
      <c r="KTY48" s="7"/>
      <c r="KTZ48" s="7"/>
      <c r="KUA48" s="7"/>
      <c r="KUB48" s="7"/>
      <c r="KUC48" s="7"/>
      <c r="KUD48" s="7"/>
      <c r="KUE48" s="7"/>
      <c r="KUF48" s="7"/>
      <c r="KUG48" s="7"/>
      <c r="KUH48" s="7"/>
      <c r="KUI48" s="7"/>
      <c r="KUJ48" s="7"/>
      <c r="KUK48" s="7"/>
      <c r="KUL48" s="7"/>
      <c r="KUM48" s="7"/>
      <c r="KUN48" s="7"/>
      <c r="KUO48" s="7"/>
      <c r="KUP48" s="7"/>
      <c r="KUQ48" s="7"/>
      <c r="KUR48" s="7"/>
      <c r="KUS48" s="7"/>
      <c r="KUT48" s="7"/>
      <c r="KUU48" s="7"/>
      <c r="KUV48" s="7"/>
      <c r="KUW48" s="7"/>
      <c r="KUX48" s="7"/>
      <c r="KUY48" s="7"/>
      <c r="KUZ48" s="7"/>
      <c r="KVA48" s="7"/>
      <c r="KVB48" s="7"/>
      <c r="KVC48" s="7"/>
      <c r="KVD48" s="7"/>
      <c r="KVE48" s="7"/>
      <c r="KVF48" s="7"/>
      <c r="KVG48" s="7"/>
      <c r="KVH48" s="7"/>
      <c r="KVI48" s="7"/>
      <c r="KVJ48" s="7"/>
      <c r="KVK48" s="7"/>
      <c r="KVL48" s="7"/>
      <c r="KVM48" s="7"/>
      <c r="KVN48" s="7"/>
      <c r="KVO48" s="7"/>
      <c r="KVP48" s="7"/>
      <c r="KVQ48" s="7"/>
      <c r="KVR48" s="7"/>
      <c r="KVS48" s="7"/>
      <c r="KVT48" s="7"/>
      <c r="KVU48" s="7"/>
      <c r="KVV48" s="7"/>
      <c r="KVW48" s="7"/>
      <c r="KVX48" s="7"/>
      <c r="KVY48" s="7"/>
      <c r="KVZ48" s="7"/>
      <c r="KWA48" s="7"/>
      <c r="KWB48" s="7"/>
      <c r="KWC48" s="7"/>
      <c r="KWD48" s="7"/>
      <c r="KWE48" s="7"/>
      <c r="KWF48" s="7"/>
      <c r="KWG48" s="7"/>
      <c r="KWH48" s="7"/>
      <c r="KWI48" s="7"/>
      <c r="KWJ48" s="7"/>
      <c r="KWK48" s="7"/>
      <c r="KWL48" s="7"/>
      <c r="KWM48" s="7"/>
      <c r="KWN48" s="7"/>
      <c r="KWO48" s="7"/>
      <c r="KWP48" s="7"/>
      <c r="KWQ48" s="7"/>
      <c r="KWR48" s="7"/>
      <c r="KWS48" s="7"/>
      <c r="KWT48" s="7"/>
      <c r="KWU48" s="7"/>
      <c r="KWV48" s="7"/>
      <c r="KWW48" s="7"/>
      <c r="KWX48" s="7"/>
      <c r="KWY48" s="7"/>
      <c r="KWZ48" s="7"/>
      <c r="KXA48" s="7"/>
      <c r="KXB48" s="7"/>
      <c r="KXC48" s="7"/>
      <c r="KXD48" s="7"/>
      <c r="KXE48" s="7"/>
      <c r="KXF48" s="7"/>
      <c r="KXG48" s="7"/>
      <c r="KXH48" s="7"/>
      <c r="KXI48" s="7"/>
      <c r="KXJ48" s="7"/>
      <c r="KXK48" s="7"/>
      <c r="KXL48" s="7"/>
      <c r="KXM48" s="7"/>
      <c r="KXN48" s="7"/>
      <c r="KXO48" s="7"/>
      <c r="KXP48" s="7"/>
      <c r="KXQ48" s="7"/>
      <c r="KXR48" s="7"/>
      <c r="KXS48" s="7"/>
      <c r="KXT48" s="7"/>
      <c r="KXU48" s="7"/>
      <c r="KXV48" s="7"/>
      <c r="KXW48" s="7"/>
      <c r="KXX48" s="7"/>
      <c r="KXY48" s="7"/>
      <c r="KXZ48" s="7"/>
      <c r="KYA48" s="7"/>
      <c r="KYB48" s="7"/>
      <c r="KYC48" s="7"/>
      <c r="KYD48" s="7"/>
      <c r="KYE48" s="7"/>
      <c r="KYF48" s="7"/>
      <c r="KYG48" s="7"/>
      <c r="KYH48" s="7"/>
      <c r="KYI48" s="7"/>
      <c r="KYJ48" s="7"/>
      <c r="KYK48" s="7"/>
      <c r="KYL48" s="7"/>
      <c r="KYM48" s="7"/>
      <c r="KYN48" s="7"/>
      <c r="KYO48" s="7"/>
      <c r="KYP48" s="7"/>
      <c r="KYQ48" s="7"/>
      <c r="KYR48" s="7"/>
      <c r="KYS48" s="7"/>
      <c r="KYT48" s="7"/>
      <c r="KYU48" s="7"/>
      <c r="KYV48" s="7"/>
      <c r="KYW48" s="7"/>
      <c r="KYX48" s="7"/>
      <c r="KYY48" s="7"/>
      <c r="KYZ48" s="7"/>
      <c r="KZA48" s="7"/>
      <c r="KZB48" s="7"/>
      <c r="KZC48" s="7"/>
      <c r="KZD48" s="7"/>
      <c r="KZE48" s="7"/>
      <c r="KZF48" s="7"/>
      <c r="KZG48" s="7"/>
      <c r="KZH48" s="7"/>
      <c r="KZI48" s="7"/>
      <c r="KZJ48" s="7"/>
      <c r="KZK48" s="7"/>
      <c r="KZL48" s="7"/>
      <c r="KZM48" s="7"/>
      <c r="KZN48" s="7"/>
      <c r="KZO48" s="7"/>
      <c r="KZP48" s="7"/>
      <c r="KZQ48" s="7"/>
      <c r="KZR48" s="7"/>
      <c r="KZS48" s="7"/>
      <c r="KZT48" s="7"/>
      <c r="KZU48" s="7"/>
      <c r="KZV48" s="7"/>
      <c r="KZW48" s="7"/>
      <c r="KZX48" s="7"/>
      <c r="KZY48" s="7"/>
      <c r="KZZ48" s="7"/>
      <c r="LAA48" s="7"/>
      <c r="LAB48" s="7"/>
      <c r="LAC48" s="7"/>
      <c r="LAD48" s="7"/>
      <c r="LAE48" s="7"/>
      <c r="LAF48" s="7"/>
      <c r="LAG48" s="7"/>
      <c r="LAH48" s="7"/>
      <c r="LAI48" s="7"/>
      <c r="LAJ48" s="7"/>
      <c r="LAK48" s="7"/>
      <c r="LAL48" s="7"/>
      <c r="LAM48" s="7"/>
      <c r="LAN48" s="7"/>
      <c r="LAO48" s="7"/>
      <c r="LAP48" s="7"/>
      <c r="LAQ48" s="7"/>
      <c r="LAR48" s="7"/>
      <c r="LAS48" s="7"/>
      <c r="LAT48" s="7"/>
      <c r="LAU48" s="7"/>
      <c r="LAV48" s="7"/>
      <c r="LAW48" s="7"/>
      <c r="LAX48" s="7"/>
      <c r="LAY48" s="7"/>
      <c r="LAZ48" s="7"/>
      <c r="LBA48" s="7"/>
      <c r="LBB48" s="7"/>
      <c r="LBC48" s="7"/>
      <c r="LBD48" s="7"/>
      <c r="LBE48" s="7"/>
      <c r="LBF48" s="7"/>
      <c r="LBG48" s="7"/>
      <c r="LBH48" s="7"/>
      <c r="LBI48" s="7"/>
      <c r="LBJ48" s="7"/>
      <c r="LBK48" s="7"/>
      <c r="LBL48" s="7"/>
      <c r="LBM48" s="7"/>
      <c r="LBN48" s="7"/>
      <c r="LBO48" s="7"/>
      <c r="LBP48" s="7"/>
      <c r="LBQ48" s="7"/>
      <c r="LBR48" s="7"/>
      <c r="LBS48" s="7"/>
      <c r="LBT48" s="7"/>
      <c r="LBU48" s="7"/>
      <c r="LBV48" s="7"/>
      <c r="LBW48" s="7"/>
      <c r="LBX48" s="7"/>
      <c r="LBY48" s="7"/>
      <c r="LBZ48" s="7"/>
      <c r="LCA48" s="7"/>
      <c r="LCB48" s="7"/>
      <c r="LCC48" s="7"/>
      <c r="LCD48" s="7"/>
      <c r="LCE48" s="7"/>
      <c r="LCF48" s="7"/>
      <c r="LCG48" s="7"/>
      <c r="LCH48" s="7"/>
      <c r="LCI48" s="7"/>
      <c r="LCJ48" s="7"/>
      <c r="LCK48" s="7"/>
      <c r="LCL48" s="7"/>
      <c r="LCM48" s="7"/>
      <c r="LCN48" s="7"/>
      <c r="LCO48" s="7"/>
      <c r="LCP48" s="7"/>
      <c r="LCQ48" s="7"/>
      <c r="LCR48" s="7"/>
      <c r="LCS48" s="7"/>
      <c r="LCT48" s="7"/>
      <c r="LCU48" s="7"/>
      <c r="LCV48" s="7"/>
      <c r="LCX48" s="7"/>
      <c r="LCY48" s="7"/>
      <c r="LCZ48" s="7"/>
      <c r="LDA48" s="7"/>
      <c r="LDB48" s="7"/>
      <c r="LDC48" s="7"/>
      <c r="LDD48" s="7"/>
      <c r="LDE48" s="7"/>
      <c r="LDF48" s="7"/>
      <c r="LDG48" s="7"/>
      <c r="LDH48" s="7"/>
      <c r="LDI48" s="7"/>
      <c r="LDJ48" s="7"/>
      <c r="LDK48" s="7"/>
      <c r="LDL48" s="7"/>
      <c r="LDM48" s="7"/>
      <c r="LDN48" s="7"/>
      <c r="LDO48" s="7"/>
      <c r="LDP48" s="7"/>
      <c r="LDQ48" s="7"/>
      <c r="LDR48" s="7"/>
      <c r="LDS48" s="7"/>
      <c r="LDT48" s="7"/>
      <c r="LDU48" s="7"/>
      <c r="LDV48" s="7"/>
      <c r="LDW48" s="7"/>
      <c r="LDX48" s="7"/>
      <c r="LDY48" s="7"/>
      <c r="LDZ48" s="7"/>
      <c r="LEA48" s="7"/>
      <c r="LEB48" s="7"/>
      <c r="LEC48" s="7"/>
      <c r="LED48" s="7"/>
      <c r="LEE48" s="7"/>
      <c r="LEF48" s="7"/>
      <c r="LEG48" s="7"/>
      <c r="LEH48" s="7"/>
      <c r="LEI48" s="7"/>
      <c r="LEJ48" s="7"/>
      <c r="LEK48" s="7"/>
      <c r="LEL48" s="7"/>
      <c r="LEM48" s="7"/>
      <c r="LEN48" s="7"/>
      <c r="LEO48" s="7"/>
      <c r="LEP48" s="7"/>
      <c r="LEQ48" s="7"/>
      <c r="LER48" s="7"/>
      <c r="LES48" s="7"/>
      <c r="LET48" s="7"/>
      <c r="LEU48" s="7"/>
      <c r="LEV48" s="7"/>
      <c r="LEW48" s="7"/>
      <c r="LEX48" s="7"/>
      <c r="LEY48" s="7"/>
      <c r="LEZ48" s="7"/>
      <c r="LFA48" s="7"/>
      <c r="LFB48" s="7"/>
      <c r="LFC48" s="7"/>
      <c r="LFD48" s="7"/>
      <c r="LFE48" s="7"/>
      <c r="LFF48" s="7"/>
      <c r="LFG48" s="7"/>
      <c r="LFH48" s="7"/>
      <c r="LFI48" s="7"/>
      <c r="LFJ48" s="7"/>
      <c r="LFK48" s="7"/>
      <c r="LFL48" s="7"/>
      <c r="LFM48" s="7"/>
      <c r="LFN48" s="7"/>
      <c r="LFO48" s="7"/>
      <c r="LFP48" s="7"/>
      <c r="LFQ48" s="7"/>
      <c r="LFR48" s="7"/>
      <c r="LFS48" s="7"/>
      <c r="LFT48" s="7"/>
      <c r="LFU48" s="7"/>
      <c r="LFV48" s="7"/>
      <c r="LFW48" s="7"/>
      <c r="LFX48" s="7"/>
      <c r="LFY48" s="7"/>
      <c r="LFZ48" s="7"/>
      <c r="LGA48" s="7"/>
      <c r="LGB48" s="7"/>
      <c r="LGC48" s="7"/>
      <c r="LGD48" s="7"/>
      <c r="LGE48" s="7"/>
      <c r="LGF48" s="7"/>
      <c r="LGG48" s="7"/>
      <c r="LGH48" s="7"/>
      <c r="LGI48" s="7"/>
      <c r="LGJ48" s="7"/>
      <c r="LGK48" s="7"/>
      <c r="LGL48" s="7"/>
      <c r="LGM48" s="7"/>
      <c r="LGN48" s="7"/>
      <c r="LGO48" s="7"/>
      <c r="LGP48" s="7"/>
      <c r="LGQ48" s="7"/>
      <c r="LGR48" s="7"/>
      <c r="LGS48" s="7"/>
      <c r="LGT48" s="7"/>
      <c r="LGU48" s="7"/>
      <c r="LGV48" s="7"/>
      <c r="LGW48" s="7"/>
      <c r="LGX48" s="7"/>
      <c r="LGY48" s="7"/>
      <c r="LGZ48" s="7"/>
      <c r="LHA48" s="7"/>
      <c r="LHB48" s="7"/>
      <c r="LHC48" s="7"/>
      <c r="LHD48" s="7"/>
      <c r="LHE48" s="7"/>
      <c r="LHF48" s="7"/>
      <c r="LHG48" s="7"/>
      <c r="LHH48" s="7"/>
      <c r="LHI48" s="7"/>
      <c r="LHJ48" s="7"/>
      <c r="LHK48" s="7"/>
      <c r="LHL48" s="7"/>
      <c r="LHM48" s="7"/>
      <c r="LHN48" s="7"/>
      <c r="LHO48" s="7"/>
      <c r="LHP48" s="7"/>
      <c r="LHQ48" s="7"/>
      <c r="LHR48" s="7"/>
      <c r="LHS48" s="7"/>
      <c r="LHT48" s="7"/>
      <c r="LHU48" s="7"/>
      <c r="LHV48" s="7"/>
      <c r="LHW48" s="7"/>
      <c r="LHX48" s="7"/>
      <c r="LHY48" s="7"/>
      <c r="LHZ48" s="7"/>
      <c r="LIA48" s="7"/>
      <c r="LIB48" s="7"/>
      <c r="LIC48" s="7"/>
      <c r="LID48" s="7"/>
      <c r="LIE48" s="7"/>
      <c r="LIF48" s="7"/>
      <c r="LIG48" s="7"/>
      <c r="LIH48" s="7"/>
      <c r="LII48" s="7"/>
      <c r="LIJ48" s="7"/>
      <c r="LIK48" s="7"/>
      <c r="LIL48" s="7"/>
      <c r="LIM48" s="7"/>
      <c r="LIN48" s="7"/>
      <c r="LIO48" s="7"/>
      <c r="LIP48" s="7"/>
      <c r="LIQ48" s="7"/>
      <c r="LIR48" s="7"/>
      <c r="LIS48" s="7"/>
      <c r="LIT48" s="7"/>
      <c r="LIU48" s="7"/>
      <c r="LIV48" s="7"/>
      <c r="LIW48" s="7"/>
      <c r="LIX48" s="7"/>
      <c r="LIY48" s="7"/>
      <c r="LIZ48" s="7"/>
      <c r="LJA48" s="7"/>
      <c r="LJB48" s="7"/>
      <c r="LJC48" s="7"/>
      <c r="LJD48" s="7"/>
      <c r="LJE48" s="7"/>
      <c r="LJF48" s="7"/>
      <c r="LJG48" s="7"/>
      <c r="LJH48" s="7"/>
      <c r="LJI48" s="7"/>
      <c r="LJJ48" s="7"/>
      <c r="LJK48" s="7"/>
      <c r="LJL48" s="7"/>
      <c r="LJM48" s="7"/>
      <c r="LJN48" s="7"/>
      <c r="LJO48" s="7"/>
      <c r="LJP48" s="7"/>
      <c r="LJQ48" s="7"/>
      <c r="LJR48" s="7"/>
      <c r="LJS48" s="7"/>
      <c r="LJT48" s="7"/>
      <c r="LJU48" s="7"/>
      <c r="LJV48" s="7"/>
      <c r="LJW48" s="7"/>
      <c r="LJX48" s="7"/>
      <c r="LJY48" s="7"/>
      <c r="LJZ48" s="7"/>
      <c r="LKA48" s="7"/>
      <c r="LKB48" s="7"/>
      <c r="LKC48" s="7"/>
      <c r="LKD48" s="7"/>
      <c r="LKE48" s="7"/>
      <c r="LKF48" s="7"/>
      <c r="LKG48" s="7"/>
      <c r="LKH48" s="7"/>
      <c r="LKI48" s="7"/>
      <c r="LKJ48" s="7"/>
      <c r="LKK48" s="7"/>
      <c r="LKL48" s="7"/>
      <c r="LKM48" s="7"/>
      <c r="LKN48" s="7"/>
      <c r="LKO48" s="7"/>
      <c r="LKP48" s="7"/>
      <c r="LKQ48" s="7"/>
      <c r="LKR48" s="7"/>
      <c r="LKS48" s="7"/>
      <c r="LKT48" s="7"/>
      <c r="LKU48" s="7"/>
      <c r="LKV48" s="7"/>
      <c r="LKW48" s="7"/>
      <c r="LKX48" s="7"/>
      <c r="LKY48" s="7"/>
      <c r="LKZ48" s="7"/>
      <c r="LLA48" s="7"/>
      <c r="LLB48" s="7"/>
      <c r="LLC48" s="7"/>
      <c r="LLD48" s="7"/>
      <c r="LLE48" s="7"/>
      <c r="LLF48" s="7"/>
      <c r="LLG48" s="7"/>
      <c r="LLH48" s="7"/>
      <c r="LLI48" s="7"/>
      <c r="LLJ48" s="7"/>
      <c r="LLK48" s="7"/>
      <c r="LLL48" s="7"/>
      <c r="LLM48" s="7"/>
      <c r="LLN48" s="7"/>
      <c r="LLO48" s="7"/>
      <c r="LLP48" s="7"/>
      <c r="LLQ48" s="7"/>
      <c r="LLR48" s="7"/>
      <c r="LLS48" s="7"/>
      <c r="LLT48" s="7"/>
      <c r="LLU48" s="7"/>
      <c r="LLV48" s="7"/>
      <c r="LLW48" s="7"/>
      <c r="LLX48" s="7"/>
      <c r="LLY48" s="7"/>
      <c r="LLZ48" s="7"/>
      <c r="LMA48" s="7"/>
      <c r="LMB48" s="7"/>
      <c r="LMC48" s="7"/>
      <c r="LMD48" s="7"/>
      <c r="LME48" s="7"/>
      <c r="LMF48" s="7"/>
      <c r="LMG48" s="7"/>
      <c r="LMH48" s="7"/>
      <c r="LMI48" s="7"/>
      <c r="LMJ48" s="7"/>
      <c r="LMK48" s="7"/>
      <c r="LML48" s="7"/>
      <c r="LMM48" s="7"/>
      <c r="LMN48" s="7"/>
      <c r="LMO48" s="7"/>
      <c r="LMP48" s="7"/>
      <c r="LMQ48" s="7"/>
      <c r="LMR48" s="7"/>
      <c r="LMT48" s="7"/>
      <c r="LMU48" s="7"/>
      <c r="LMV48" s="7"/>
      <c r="LMW48" s="7"/>
      <c r="LMX48" s="7"/>
      <c r="LMY48" s="7"/>
      <c r="LMZ48" s="7"/>
      <c r="LNA48" s="7"/>
      <c r="LNB48" s="7"/>
      <c r="LNC48" s="7"/>
      <c r="LND48" s="7"/>
      <c r="LNE48" s="7"/>
      <c r="LNF48" s="7"/>
      <c r="LNG48" s="7"/>
      <c r="LNH48" s="7"/>
      <c r="LNI48" s="7"/>
      <c r="LNJ48" s="7"/>
      <c r="LNK48" s="7"/>
      <c r="LNL48" s="7"/>
      <c r="LNM48" s="7"/>
      <c r="LNN48" s="7"/>
      <c r="LNO48" s="7"/>
      <c r="LNP48" s="7"/>
      <c r="LNQ48" s="7"/>
      <c r="LNR48" s="7"/>
      <c r="LNS48" s="7"/>
      <c r="LNT48" s="7"/>
      <c r="LNU48" s="7"/>
      <c r="LNV48" s="7"/>
      <c r="LNW48" s="7"/>
      <c r="LNX48" s="7"/>
      <c r="LNY48" s="7"/>
      <c r="LNZ48" s="7"/>
      <c r="LOA48" s="7"/>
      <c r="LOB48" s="7"/>
      <c r="LOC48" s="7"/>
      <c r="LOD48" s="7"/>
      <c r="LOE48" s="7"/>
      <c r="LOF48" s="7"/>
      <c r="LOG48" s="7"/>
      <c r="LOH48" s="7"/>
      <c r="LOI48" s="7"/>
      <c r="LOJ48" s="7"/>
      <c r="LOK48" s="7"/>
      <c r="LOL48" s="7"/>
      <c r="LOM48" s="7"/>
      <c r="LON48" s="7"/>
      <c r="LOO48" s="7"/>
      <c r="LOP48" s="7"/>
      <c r="LOQ48" s="7"/>
      <c r="LOR48" s="7"/>
      <c r="LOS48" s="7"/>
      <c r="LOT48" s="7"/>
      <c r="LOU48" s="7"/>
      <c r="LOV48" s="7"/>
      <c r="LOW48" s="7"/>
      <c r="LOX48" s="7"/>
      <c r="LOY48" s="7"/>
      <c r="LOZ48" s="7"/>
      <c r="LPA48" s="7"/>
      <c r="LPB48" s="7"/>
      <c r="LPC48" s="7"/>
      <c r="LPD48" s="7"/>
      <c r="LPE48" s="7"/>
      <c r="LPF48" s="7"/>
      <c r="LPG48" s="7"/>
      <c r="LPH48" s="7"/>
      <c r="LPI48" s="7"/>
      <c r="LPJ48" s="7"/>
      <c r="LPK48" s="7"/>
      <c r="LPL48" s="7"/>
      <c r="LPM48" s="7"/>
      <c r="LPN48" s="7"/>
      <c r="LPO48" s="7"/>
      <c r="LPP48" s="7"/>
      <c r="LPQ48" s="7"/>
      <c r="LPR48" s="7"/>
      <c r="LPS48" s="7"/>
      <c r="LPT48" s="7"/>
      <c r="LPU48" s="7"/>
      <c r="LPV48" s="7"/>
      <c r="LPW48" s="7"/>
      <c r="LPX48" s="7"/>
      <c r="LPY48" s="7"/>
      <c r="LPZ48" s="7"/>
      <c r="LQA48" s="7"/>
      <c r="LQB48" s="7"/>
      <c r="LQC48" s="7"/>
      <c r="LQD48" s="7"/>
      <c r="LQE48" s="7"/>
      <c r="LQF48" s="7"/>
      <c r="LQG48" s="7"/>
      <c r="LQH48" s="7"/>
      <c r="LQI48" s="7"/>
      <c r="LQJ48" s="7"/>
      <c r="LQK48" s="7"/>
      <c r="LQL48" s="7"/>
      <c r="LQM48" s="7"/>
      <c r="LQN48" s="7"/>
      <c r="LQO48" s="7"/>
      <c r="LQP48" s="7"/>
      <c r="LQQ48" s="7"/>
      <c r="LQR48" s="7"/>
      <c r="LQS48" s="7"/>
      <c r="LQT48" s="7"/>
      <c r="LQU48" s="7"/>
      <c r="LQV48" s="7"/>
      <c r="LQW48" s="7"/>
      <c r="LQX48" s="7"/>
      <c r="LQY48" s="7"/>
      <c r="LQZ48" s="7"/>
      <c r="LRA48" s="7"/>
      <c r="LRB48" s="7"/>
      <c r="LRC48" s="7"/>
      <c r="LRD48" s="7"/>
      <c r="LRE48" s="7"/>
      <c r="LRF48" s="7"/>
      <c r="LRG48" s="7"/>
      <c r="LRH48" s="7"/>
      <c r="LRI48" s="7"/>
      <c r="LRJ48" s="7"/>
      <c r="LRK48" s="7"/>
      <c r="LRL48" s="7"/>
      <c r="LRM48" s="7"/>
      <c r="LRN48" s="7"/>
      <c r="LRO48" s="7"/>
      <c r="LRP48" s="7"/>
      <c r="LRQ48" s="7"/>
      <c r="LRR48" s="7"/>
      <c r="LRS48" s="7"/>
      <c r="LRT48" s="7"/>
      <c r="LRU48" s="7"/>
      <c r="LRV48" s="7"/>
      <c r="LRW48" s="7"/>
      <c r="LRX48" s="7"/>
      <c r="LRY48" s="7"/>
      <c r="LRZ48" s="7"/>
      <c r="LSA48" s="7"/>
      <c r="LSB48" s="7"/>
      <c r="LSC48" s="7"/>
      <c r="LSD48" s="7"/>
      <c r="LSE48" s="7"/>
      <c r="LSF48" s="7"/>
      <c r="LSG48" s="7"/>
      <c r="LSH48" s="7"/>
      <c r="LSI48" s="7"/>
      <c r="LSJ48" s="7"/>
      <c r="LSK48" s="7"/>
      <c r="LSL48" s="7"/>
      <c r="LSM48" s="7"/>
      <c r="LSN48" s="7"/>
      <c r="LSO48" s="7"/>
      <c r="LSP48" s="7"/>
      <c r="LSQ48" s="7"/>
      <c r="LSR48" s="7"/>
      <c r="LSS48" s="7"/>
      <c r="LST48" s="7"/>
      <c r="LSU48" s="7"/>
      <c r="LSV48" s="7"/>
      <c r="LSW48" s="7"/>
      <c r="LSX48" s="7"/>
      <c r="LSY48" s="7"/>
      <c r="LSZ48" s="7"/>
      <c r="LTA48" s="7"/>
      <c r="LTB48" s="7"/>
      <c r="LTC48" s="7"/>
      <c r="LTD48" s="7"/>
      <c r="LTE48" s="7"/>
      <c r="LTF48" s="7"/>
      <c r="LTG48" s="7"/>
      <c r="LTH48" s="7"/>
      <c r="LTI48" s="7"/>
      <c r="LTJ48" s="7"/>
      <c r="LTK48" s="7"/>
      <c r="LTL48" s="7"/>
      <c r="LTM48" s="7"/>
      <c r="LTN48" s="7"/>
      <c r="LTO48" s="7"/>
      <c r="LTP48" s="7"/>
      <c r="LTQ48" s="7"/>
      <c r="LTR48" s="7"/>
      <c r="LTS48" s="7"/>
      <c r="LTT48" s="7"/>
      <c r="LTU48" s="7"/>
      <c r="LTV48" s="7"/>
      <c r="LTW48" s="7"/>
      <c r="LTX48" s="7"/>
      <c r="LTY48" s="7"/>
      <c r="LTZ48" s="7"/>
      <c r="LUA48" s="7"/>
      <c r="LUB48" s="7"/>
      <c r="LUC48" s="7"/>
      <c r="LUD48" s="7"/>
      <c r="LUE48" s="7"/>
      <c r="LUF48" s="7"/>
      <c r="LUG48" s="7"/>
      <c r="LUH48" s="7"/>
      <c r="LUI48" s="7"/>
      <c r="LUJ48" s="7"/>
      <c r="LUK48" s="7"/>
      <c r="LUL48" s="7"/>
      <c r="LUM48" s="7"/>
      <c r="LUN48" s="7"/>
      <c r="LUO48" s="7"/>
      <c r="LUP48" s="7"/>
      <c r="LUQ48" s="7"/>
      <c r="LUR48" s="7"/>
      <c r="LUS48" s="7"/>
      <c r="LUT48" s="7"/>
      <c r="LUU48" s="7"/>
      <c r="LUV48" s="7"/>
      <c r="LUW48" s="7"/>
      <c r="LUX48" s="7"/>
      <c r="LUY48" s="7"/>
      <c r="LUZ48" s="7"/>
      <c r="LVA48" s="7"/>
      <c r="LVB48" s="7"/>
      <c r="LVC48" s="7"/>
      <c r="LVD48" s="7"/>
      <c r="LVE48" s="7"/>
      <c r="LVF48" s="7"/>
      <c r="LVG48" s="7"/>
      <c r="LVH48" s="7"/>
      <c r="LVI48" s="7"/>
      <c r="LVJ48" s="7"/>
      <c r="LVK48" s="7"/>
      <c r="LVL48" s="7"/>
      <c r="LVM48" s="7"/>
      <c r="LVN48" s="7"/>
      <c r="LVO48" s="7"/>
      <c r="LVP48" s="7"/>
      <c r="LVQ48" s="7"/>
      <c r="LVR48" s="7"/>
      <c r="LVS48" s="7"/>
      <c r="LVT48" s="7"/>
      <c r="LVU48" s="7"/>
      <c r="LVV48" s="7"/>
      <c r="LVW48" s="7"/>
      <c r="LVX48" s="7"/>
      <c r="LVY48" s="7"/>
      <c r="LVZ48" s="7"/>
      <c r="LWA48" s="7"/>
      <c r="LWB48" s="7"/>
      <c r="LWC48" s="7"/>
      <c r="LWD48" s="7"/>
      <c r="LWE48" s="7"/>
      <c r="LWF48" s="7"/>
      <c r="LWG48" s="7"/>
      <c r="LWH48" s="7"/>
      <c r="LWI48" s="7"/>
      <c r="LWJ48" s="7"/>
      <c r="LWK48" s="7"/>
      <c r="LWL48" s="7"/>
      <c r="LWM48" s="7"/>
      <c r="LWN48" s="7"/>
      <c r="LWP48" s="7"/>
      <c r="LWQ48" s="7"/>
      <c r="LWR48" s="7"/>
      <c r="LWS48" s="7"/>
      <c r="LWT48" s="7"/>
      <c r="LWU48" s="7"/>
      <c r="LWV48" s="7"/>
      <c r="LWW48" s="7"/>
      <c r="LWX48" s="7"/>
      <c r="LWY48" s="7"/>
      <c r="LWZ48" s="7"/>
      <c r="LXA48" s="7"/>
      <c r="LXB48" s="7"/>
      <c r="LXC48" s="7"/>
      <c r="LXD48" s="7"/>
      <c r="LXE48" s="7"/>
      <c r="LXF48" s="7"/>
      <c r="LXG48" s="7"/>
      <c r="LXH48" s="7"/>
      <c r="LXI48" s="7"/>
      <c r="LXJ48" s="7"/>
      <c r="LXK48" s="7"/>
      <c r="LXL48" s="7"/>
      <c r="LXM48" s="7"/>
      <c r="LXN48" s="7"/>
      <c r="LXO48" s="7"/>
      <c r="LXP48" s="7"/>
      <c r="LXQ48" s="7"/>
      <c r="LXR48" s="7"/>
      <c r="LXS48" s="7"/>
      <c r="LXT48" s="7"/>
      <c r="LXU48" s="7"/>
      <c r="LXV48" s="7"/>
      <c r="LXW48" s="7"/>
      <c r="LXX48" s="7"/>
      <c r="LXY48" s="7"/>
      <c r="LXZ48" s="7"/>
      <c r="LYA48" s="7"/>
      <c r="LYB48" s="7"/>
      <c r="LYC48" s="7"/>
      <c r="LYD48" s="7"/>
      <c r="LYE48" s="7"/>
      <c r="LYF48" s="7"/>
      <c r="LYG48" s="7"/>
      <c r="LYH48" s="7"/>
      <c r="LYI48" s="7"/>
      <c r="LYJ48" s="7"/>
      <c r="LYK48" s="7"/>
      <c r="LYL48" s="7"/>
      <c r="LYM48" s="7"/>
      <c r="LYN48" s="7"/>
      <c r="LYO48" s="7"/>
      <c r="LYP48" s="7"/>
      <c r="LYQ48" s="7"/>
      <c r="LYR48" s="7"/>
      <c r="LYS48" s="7"/>
      <c r="LYT48" s="7"/>
      <c r="LYU48" s="7"/>
      <c r="LYV48" s="7"/>
      <c r="LYW48" s="7"/>
      <c r="LYX48" s="7"/>
      <c r="LYY48" s="7"/>
      <c r="LYZ48" s="7"/>
      <c r="LZA48" s="7"/>
      <c r="LZB48" s="7"/>
      <c r="LZC48" s="7"/>
      <c r="LZD48" s="7"/>
      <c r="LZE48" s="7"/>
      <c r="LZF48" s="7"/>
      <c r="LZG48" s="7"/>
      <c r="LZH48" s="7"/>
      <c r="LZI48" s="7"/>
      <c r="LZJ48" s="7"/>
      <c r="LZK48" s="7"/>
      <c r="LZL48" s="7"/>
      <c r="LZM48" s="7"/>
      <c r="LZN48" s="7"/>
      <c r="LZO48" s="7"/>
      <c r="LZP48" s="7"/>
      <c r="LZQ48" s="7"/>
      <c r="LZR48" s="7"/>
      <c r="LZS48" s="7"/>
      <c r="LZT48" s="7"/>
      <c r="LZU48" s="7"/>
      <c r="LZV48" s="7"/>
      <c r="LZW48" s="7"/>
      <c r="LZX48" s="7"/>
      <c r="LZY48" s="7"/>
      <c r="LZZ48" s="7"/>
      <c r="MAA48" s="7"/>
      <c r="MAB48" s="7"/>
      <c r="MAC48" s="7"/>
      <c r="MAD48" s="7"/>
      <c r="MAE48" s="7"/>
      <c r="MAF48" s="7"/>
      <c r="MAG48" s="7"/>
      <c r="MAH48" s="7"/>
      <c r="MAI48" s="7"/>
      <c r="MAJ48" s="7"/>
      <c r="MAK48" s="7"/>
      <c r="MAL48" s="7"/>
      <c r="MAM48" s="7"/>
      <c r="MAN48" s="7"/>
      <c r="MAO48" s="7"/>
      <c r="MAP48" s="7"/>
      <c r="MAQ48" s="7"/>
      <c r="MAR48" s="7"/>
      <c r="MAS48" s="7"/>
      <c r="MAT48" s="7"/>
      <c r="MAU48" s="7"/>
      <c r="MAV48" s="7"/>
      <c r="MAW48" s="7"/>
      <c r="MAX48" s="7"/>
      <c r="MAY48" s="7"/>
      <c r="MAZ48" s="7"/>
      <c r="MBA48" s="7"/>
      <c r="MBB48" s="7"/>
      <c r="MBC48" s="7"/>
      <c r="MBD48" s="7"/>
      <c r="MBE48" s="7"/>
      <c r="MBF48" s="7"/>
      <c r="MBG48" s="7"/>
      <c r="MBH48" s="7"/>
      <c r="MBI48" s="7"/>
      <c r="MBJ48" s="7"/>
      <c r="MBK48" s="7"/>
      <c r="MBL48" s="7"/>
      <c r="MBM48" s="7"/>
      <c r="MBN48" s="7"/>
      <c r="MBO48" s="7"/>
      <c r="MBP48" s="7"/>
      <c r="MBQ48" s="7"/>
      <c r="MBR48" s="7"/>
      <c r="MBS48" s="7"/>
      <c r="MBT48" s="7"/>
      <c r="MBU48" s="7"/>
      <c r="MBV48" s="7"/>
      <c r="MBW48" s="7"/>
      <c r="MBX48" s="7"/>
      <c r="MBY48" s="7"/>
      <c r="MBZ48" s="7"/>
      <c r="MCA48" s="7"/>
      <c r="MCB48" s="7"/>
      <c r="MCC48" s="7"/>
      <c r="MCD48" s="7"/>
      <c r="MCE48" s="7"/>
      <c r="MCF48" s="7"/>
      <c r="MCG48" s="7"/>
      <c r="MCH48" s="7"/>
      <c r="MCI48" s="7"/>
      <c r="MCJ48" s="7"/>
      <c r="MCK48" s="7"/>
      <c r="MCL48" s="7"/>
      <c r="MCM48" s="7"/>
      <c r="MCN48" s="7"/>
      <c r="MCO48" s="7"/>
      <c r="MCP48" s="7"/>
      <c r="MCQ48" s="7"/>
      <c r="MCR48" s="7"/>
      <c r="MCS48" s="7"/>
      <c r="MCT48" s="7"/>
      <c r="MCU48" s="7"/>
      <c r="MCV48" s="7"/>
      <c r="MCW48" s="7"/>
      <c r="MCX48" s="7"/>
      <c r="MCY48" s="7"/>
      <c r="MCZ48" s="7"/>
      <c r="MDA48" s="7"/>
      <c r="MDB48" s="7"/>
      <c r="MDC48" s="7"/>
      <c r="MDD48" s="7"/>
      <c r="MDE48" s="7"/>
      <c r="MDF48" s="7"/>
      <c r="MDG48" s="7"/>
      <c r="MDH48" s="7"/>
      <c r="MDI48" s="7"/>
      <c r="MDJ48" s="7"/>
      <c r="MDK48" s="7"/>
      <c r="MDL48" s="7"/>
      <c r="MDM48" s="7"/>
      <c r="MDN48" s="7"/>
      <c r="MDO48" s="7"/>
      <c r="MDP48" s="7"/>
      <c r="MDQ48" s="7"/>
      <c r="MDR48" s="7"/>
      <c r="MDS48" s="7"/>
      <c r="MDT48" s="7"/>
      <c r="MDU48" s="7"/>
      <c r="MDV48" s="7"/>
      <c r="MDW48" s="7"/>
      <c r="MDX48" s="7"/>
      <c r="MDY48" s="7"/>
      <c r="MDZ48" s="7"/>
      <c r="MEA48" s="7"/>
      <c r="MEB48" s="7"/>
      <c r="MEC48" s="7"/>
      <c r="MED48" s="7"/>
      <c r="MEE48" s="7"/>
      <c r="MEF48" s="7"/>
      <c r="MEG48" s="7"/>
      <c r="MEH48" s="7"/>
      <c r="MEI48" s="7"/>
      <c r="MEJ48" s="7"/>
      <c r="MEK48" s="7"/>
      <c r="MEL48" s="7"/>
      <c r="MEM48" s="7"/>
      <c r="MEN48" s="7"/>
      <c r="MEO48" s="7"/>
      <c r="MEP48" s="7"/>
      <c r="MEQ48" s="7"/>
      <c r="MER48" s="7"/>
      <c r="MES48" s="7"/>
      <c r="MET48" s="7"/>
      <c r="MEU48" s="7"/>
      <c r="MEV48" s="7"/>
      <c r="MEW48" s="7"/>
      <c r="MEX48" s="7"/>
      <c r="MEY48" s="7"/>
      <c r="MEZ48" s="7"/>
      <c r="MFA48" s="7"/>
      <c r="MFB48" s="7"/>
      <c r="MFC48" s="7"/>
      <c r="MFD48" s="7"/>
      <c r="MFE48" s="7"/>
      <c r="MFF48" s="7"/>
      <c r="MFG48" s="7"/>
      <c r="MFH48" s="7"/>
      <c r="MFI48" s="7"/>
      <c r="MFJ48" s="7"/>
      <c r="MFK48" s="7"/>
      <c r="MFL48" s="7"/>
      <c r="MFM48" s="7"/>
      <c r="MFN48" s="7"/>
      <c r="MFO48" s="7"/>
      <c r="MFP48" s="7"/>
      <c r="MFQ48" s="7"/>
      <c r="MFR48" s="7"/>
      <c r="MFS48" s="7"/>
      <c r="MFT48" s="7"/>
      <c r="MFU48" s="7"/>
      <c r="MFV48" s="7"/>
      <c r="MFW48" s="7"/>
      <c r="MFX48" s="7"/>
      <c r="MFY48" s="7"/>
      <c r="MFZ48" s="7"/>
      <c r="MGA48" s="7"/>
      <c r="MGB48" s="7"/>
      <c r="MGC48" s="7"/>
      <c r="MGD48" s="7"/>
      <c r="MGE48" s="7"/>
      <c r="MGF48" s="7"/>
      <c r="MGG48" s="7"/>
      <c r="MGH48" s="7"/>
      <c r="MGI48" s="7"/>
      <c r="MGJ48" s="7"/>
      <c r="MGL48" s="7"/>
      <c r="MGM48" s="7"/>
      <c r="MGN48" s="7"/>
      <c r="MGO48" s="7"/>
      <c r="MGP48" s="7"/>
      <c r="MGQ48" s="7"/>
      <c r="MGR48" s="7"/>
      <c r="MGS48" s="7"/>
      <c r="MGT48" s="7"/>
      <c r="MGU48" s="7"/>
      <c r="MGV48" s="7"/>
      <c r="MGW48" s="7"/>
      <c r="MGX48" s="7"/>
      <c r="MGY48" s="7"/>
      <c r="MGZ48" s="7"/>
      <c r="MHA48" s="7"/>
      <c r="MHB48" s="7"/>
      <c r="MHC48" s="7"/>
      <c r="MHD48" s="7"/>
      <c r="MHE48" s="7"/>
      <c r="MHF48" s="7"/>
      <c r="MHG48" s="7"/>
      <c r="MHH48" s="7"/>
      <c r="MHI48" s="7"/>
      <c r="MHJ48" s="7"/>
      <c r="MHK48" s="7"/>
      <c r="MHL48" s="7"/>
      <c r="MHM48" s="7"/>
      <c r="MHN48" s="7"/>
      <c r="MHO48" s="7"/>
      <c r="MHP48" s="7"/>
      <c r="MHQ48" s="7"/>
      <c r="MHR48" s="7"/>
      <c r="MHS48" s="7"/>
      <c r="MHT48" s="7"/>
      <c r="MHU48" s="7"/>
      <c r="MHV48" s="7"/>
      <c r="MHW48" s="7"/>
      <c r="MHX48" s="7"/>
      <c r="MHY48" s="7"/>
      <c r="MHZ48" s="7"/>
      <c r="MIA48" s="7"/>
      <c r="MIB48" s="7"/>
      <c r="MIC48" s="7"/>
      <c r="MID48" s="7"/>
      <c r="MIE48" s="7"/>
      <c r="MIF48" s="7"/>
      <c r="MIG48" s="7"/>
      <c r="MIH48" s="7"/>
      <c r="MII48" s="7"/>
      <c r="MIJ48" s="7"/>
      <c r="MIK48" s="7"/>
      <c r="MIL48" s="7"/>
      <c r="MIM48" s="7"/>
      <c r="MIN48" s="7"/>
      <c r="MIO48" s="7"/>
      <c r="MIP48" s="7"/>
      <c r="MIQ48" s="7"/>
      <c r="MIR48" s="7"/>
      <c r="MIS48" s="7"/>
      <c r="MIT48" s="7"/>
      <c r="MIU48" s="7"/>
      <c r="MIV48" s="7"/>
      <c r="MIW48" s="7"/>
      <c r="MIX48" s="7"/>
      <c r="MIY48" s="7"/>
      <c r="MIZ48" s="7"/>
      <c r="MJA48" s="7"/>
      <c r="MJB48" s="7"/>
      <c r="MJC48" s="7"/>
      <c r="MJD48" s="7"/>
      <c r="MJE48" s="7"/>
      <c r="MJF48" s="7"/>
      <c r="MJG48" s="7"/>
      <c r="MJH48" s="7"/>
      <c r="MJI48" s="7"/>
      <c r="MJJ48" s="7"/>
      <c r="MJK48" s="7"/>
      <c r="MJL48" s="7"/>
      <c r="MJM48" s="7"/>
      <c r="MJN48" s="7"/>
      <c r="MJO48" s="7"/>
      <c r="MJP48" s="7"/>
      <c r="MJQ48" s="7"/>
      <c r="MJR48" s="7"/>
      <c r="MJS48" s="7"/>
      <c r="MJT48" s="7"/>
      <c r="MJU48" s="7"/>
      <c r="MJV48" s="7"/>
      <c r="MJW48" s="7"/>
      <c r="MJX48" s="7"/>
      <c r="MJY48" s="7"/>
      <c r="MJZ48" s="7"/>
      <c r="MKA48" s="7"/>
      <c r="MKB48" s="7"/>
      <c r="MKC48" s="7"/>
      <c r="MKD48" s="7"/>
      <c r="MKE48" s="7"/>
      <c r="MKF48" s="7"/>
      <c r="MKG48" s="7"/>
      <c r="MKH48" s="7"/>
      <c r="MKI48" s="7"/>
      <c r="MKJ48" s="7"/>
      <c r="MKK48" s="7"/>
      <c r="MKL48" s="7"/>
      <c r="MKM48" s="7"/>
      <c r="MKN48" s="7"/>
      <c r="MKO48" s="7"/>
      <c r="MKP48" s="7"/>
      <c r="MKQ48" s="7"/>
      <c r="MKR48" s="7"/>
      <c r="MKS48" s="7"/>
      <c r="MKT48" s="7"/>
      <c r="MKU48" s="7"/>
      <c r="MKV48" s="7"/>
      <c r="MKW48" s="7"/>
      <c r="MKX48" s="7"/>
      <c r="MKY48" s="7"/>
      <c r="MKZ48" s="7"/>
      <c r="MLA48" s="7"/>
      <c r="MLB48" s="7"/>
      <c r="MLC48" s="7"/>
      <c r="MLD48" s="7"/>
      <c r="MLE48" s="7"/>
      <c r="MLF48" s="7"/>
      <c r="MLG48" s="7"/>
      <c r="MLH48" s="7"/>
      <c r="MLI48" s="7"/>
      <c r="MLJ48" s="7"/>
      <c r="MLK48" s="7"/>
      <c r="MLL48" s="7"/>
      <c r="MLM48" s="7"/>
      <c r="MLN48" s="7"/>
      <c r="MLO48" s="7"/>
      <c r="MLP48" s="7"/>
      <c r="MLQ48" s="7"/>
      <c r="MLR48" s="7"/>
      <c r="MLS48" s="7"/>
      <c r="MLT48" s="7"/>
      <c r="MLU48" s="7"/>
      <c r="MLV48" s="7"/>
      <c r="MLW48" s="7"/>
      <c r="MLX48" s="7"/>
      <c r="MLY48" s="7"/>
      <c r="MLZ48" s="7"/>
      <c r="MMA48" s="7"/>
      <c r="MMB48" s="7"/>
      <c r="MMC48" s="7"/>
      <c r="MMD48" s="7"/>
      <c r="MME48" s="7"/>
      <c r="MMF48" s="7"/>
      <c r="MMG48" s="7"/>
      <c r="MMH48" s="7"/>
      <c r="MMI48" s="7"/>
      <c r="MMJ48" s="7"/>
      <c r="MMK48" s="7"/>
      <c r="MML48" s="7"/>
      <c r="MMM48" s="7"/>
      <c r="MMN48" s="7"/>
      <c r="MMO48" s="7"/>
      <c r="MMP48" s="7"/>
      <c r="MMQ48" s="7"/>
      <c r="MMR48" s="7"/>
      <c r="MMS48" s="7"/>
      <c r="MMT48" s="7"/>
      <c r="MMU48" s="7"/>
      <c r="MMV48" s="7"/>
      <c r="MMW48" s="7"/>
      <c r="MMX48" s="7"/>
      <c r="MMY48" s="7"/>
      <c r="MMZ48" s="7"/>
      <c r="MNA48" s="7"/>
      <c r="MNB48" s="7"/>
      <c r="MNC48" s="7"/>
      <c r="MND48" s="7"/>
      <c r="MNE48" s="7"/>
      <c r="MNF48" s="7"/>
      <c r="MNG48" s="7"/>
      <c r="MNH48" s="7"/>
      <c r="MNI48" s="7"/>
      <c r="MNJ48" s="7"/>
      <c r="MNK48" s="7"/>
      <c r="MNL48" s="7"/>
      <c r="MNM48" s="7"/>
      <c r="MNN48" s="7"/>
      <c r="MNO48" s="7"/>
      <c r="MNP48" s="7"/>
      <c r="MNQ48" s="7"/>
      <c r="MNR48" s="7"/>
      <c r="MNS48" s="7"/>
      <c r="MNT48" s="7"/>
      <c r="MNU48" s="7"/>
      <c r="MNV48" s="7"/>
      <c r="MNW48" s="7"/>
      <c r="MNX48" s="7"/>
      <c r="MNY48" s="7"/>
      <c r="MNZ48" s="7"/>
      <c r="MOA48" s="7"/>
      <c r="MOB48" s="7"/>
      <c r="MOC48" s="7"/>
      <c r="MOD48" s="7"/>
      <c r="MOE48" s="7"/>
      <c r="MOF48" s="7"/>
      <c r="MOG48" s="7"/>
      <c r="MOH48" s="7"/>
      <c r="MOI48" s="7"/>
      <c r="MOJ48" s="7"/>
      <c r="MOK48" s="7"/>
      <c r="MOL48" s="7"/>
      <c r="MOM48" s="7"/>
      <c r="MON48" s="7"/>
      <c r="MOO48" s="7"/>
      <c r="MOP48" s="7"/>
      <c r="MOQ48" s="7"/>
      <c r="MOR48" s="7"/>
      <c r="MOS48" s="7"/>
      <c r="MOT48" s="7"/>
      <c r="MOU48" s="7"/>
      <c r="MOV48" s="7"/>
      <c r="MOW48" s="7"/>
      <c r="MOX48" s="7"/>
      <c r="MOY48" s="7"/>
      <c r="MOZ48" s="7"/>
      <c r="MPA48" s="7"/>
      <c r="MPB48" s="7"/>
      <c r="MPC48" s="7"/>
      <c r="MPD48" s="7"/>
      <c r="MPE48" s="7"/>
      <c r="MPF48" s="7"/>
      <c r="MPG48" s="7"/>
      <c r="MPH48" s="7"/>
      <c r="MPI48" s="7"/>
      <c r="MPJ48" s="7"/>
      <c r="MPK48" s="7"/>
      <c r="MPL48" s="7"/>
      <c r="MPM48" s="7"/>
      <c r="MPN48" s="7"/>
      <c r="MPO48" s="7"/>
      <c r="MPP48" s="7"/>
      <c r="MPQ48" s="7"/>
      <c r="MPR48" s="7"/>
      <c r="MPS48" s="7"/>
      <c r="MPT48" s="7"/>
      <c r="MPU48" s="7"/>
      <c r="MPV48" s="7"/>
      <c r="MPW48" s="7"/>
      <c r="MPX48" s="7"/>
      <c r="MPY48" s="7"/>
      <c r="MPZ48" s="7"/>
      <c r="MQA48" s="7"/>
      <c r="MQB48" s="7"/>
      <c r="MQC48" s="7"/>
      <c r="MQD48" s="7"/>
      <c r="MQE48" s="7"/>
      <c r="MQF48" s="7"/>
      <c r="MQH48" s="7"/>
      <c r="MQI48" s="7"/>
      <c r="MQJ48" s="7"/>
      <c r="MQK48" s="7"/>
      <c r="MQL48" s="7"/>
      <c r="MQM48" s="7"/>
      <c r="MQN48" s="7"/>
      <c r="MQO48" s="7"/>
      <c r="MQP48" s="7"/>
      <c r="MQQ48" s="7"/>
      <c r="MQR48" s="7"/>
      <c r="MQS48" s="7"/>
      <c r="MQT48" s="7"/>
      <c r="MQU48" s="7"/>
      <c r="MQV48" s="7"/>
      <c r="MQW48" s="7"/>
      <c r="MQX48" s="7"/>
      <c r="MQY48" s="7"/>
      <c r="MQZ48" s="7"/>
      <c r="MRA48" s="7"/>
      <c r="MRB48" s="7"/>
      <c r="MRC48" s="7"/>
      <c r="MRD48" s="7"/>
      <c r="MRE48" s="7"/>
      <c r="MRF48" s="7"/>
      <c r="MRG48" s="7"/>
      <c r="MRH48" s="7"/>
      <c r="MRI48" s="7"/>
      <c r="MRJ48" s="7"/>
      <c r="MRK48" s="7"/>
      <c r="MRL48" s="7"/>
      <c r="MRM48" s="7"/>
      <c r="MRN48" s="7"/>
      <c r="MRO48" s="7"/>
      <c r="MRP48" s="7"/>
      <c r="MRQ48" s="7"/>
      <c r="MRR48" s="7"/>
      <c r="MRS48" s="7"/>
      <c r="MRT48" s="7"/>
      <c r="MRU48" s="7"/>
      <c r="MRV48" s="7"/>
      <c r="MRW48" s="7"/>
      <c r="MRX48" s="7"/>
      <c r="MRY48" s="7"/>
      <c r="MRZ48" s="7"/>
      <c r="MSA48" s="7"/>
      <c r="MSB48" s="7"/>
      <c r="MSC48" s="7"/>
      <c r="MSD48" s="7"/>
      <c r="MSE48" s="7"/>
      <c r="MSF48" s="7"/>
      <c r="MSG48" s="7"/>
      <c r="MSH48" s="7"/>
      <c r="MSI48" s="7"/>
      <c r="MSJ48" s="7"/>
      <c r="MSK48" s="7"/>
      <c r="MSL48" s="7"/>
      <c r="MSM48" s="7"/>
      <c r="MSN48" s="7"/>
      <c r="MSO48" s="7"/>
      <c r="MSP48" s="7"/>
      <c r="MSQ48" s="7"/>
      <c r="MSR48" s="7"/>
      <c r="MSS48" s="7"/>
      <c r="MST48" s="7"/>
      <c r="MSU48" s="7"/>
      <c r="MSV48" s="7"/>
      <c r="MSW48" s="7"/>
      <c r="MSX48" s="7"/>
      <c r="MSY48" s="7"/>
      <c r="MSZ48" s="7"/>
      <c r="MTA48" s="7"/>
      <c r="MTB48" s="7"/>
      <c r="MTC48" s="7"/>
      <c r="MTD48" s="7"/>
      <c r="MTE48" s="7"/>
      <c r="MTF48" s="7"/>
      <c r="MTG48" s="7"/>
      <c r="MTH48" s="7"/>
      <c r="MTI48" s="7"/>
      <c r="MTJ48" s="7"/>
      <c r="MTK48" s="7"/>
      <c r="MTL48" s="7"/>
      <c r="MTM48" s="7"/>
      <c r="MTN48" s="7"/>
      <c r="MTO48" s="7"/>
      <c r="MTP48" s="7"/>
      <c r="MTQ48" s="7"/>
      <c r="MTR48" s="7"/>
      <c r="MTS48" s="7"/>
      <c r="MTT48" s="7"/>
      <c r="MTU48" s="7"/>
      <c r="MTV48" s="7"/>
      <c r="MTW48" s="7"/>
      <c r="MTX48" s="7"/>
      <c r="MTY48" s="7"/>
      <c r="MTZ48" s="7"/>
      <c r="MUA48" s="7"/>
      <c r="MUB48" s="7"/>
      <c r="MUC48" s="7"/>
      <c r="MUD48" s="7"/>
      <c r="MUE48" s="7"/>
      <c r="MUF48" s="7"/>
      <c r="MUG48" s="7"/>
      <c r="MUH48" s="7"/>
      <c r="MUI48" s="7"/>
      <c r="MUJ48" s="7"/>
      <c r="MUK48" s="7"/>
      <c r="MUL48" s="7"/>
      <c r="MUM48" s="7"/>
      <c r="MUN48" s="7"/>
      <c r="MUO48" s="7"/>
      <c r="MUP48" s="7"/>
      <c r="MUQ48" s="7"/>
      <c r="MUR48" s="7"/>
      <c r="MUS48" s="7"/>
      <c r="MUT48" s="7"/>
      <c r="MUU48" s="7"/>
      <c r="MUV48" s="7"/>
      <c r="MUW48" s="7"/>
      <c r="MUX48" s="7"/>
      <c r="MUY48" s="7"/>
      <c r="MUZ48" s="7"/>
      <c r="MVA48" s="7"/>
      <c r="MVB48" s="7"/>
      <c r="MVC48" s="7"/>
      <c r="MVD48" s="7"/>
      <c r="MVE48" s="7"/>
      <c r="MVF48" s="7"/>
      <c r="MVG48" s="7"/>
      <c r="MVH48" s="7"/>
      <c r="MVI48" s="7"/>
      <c r="MVJ48" s="7"/>
      <c r="MVK48" s="7"/>
      <c r="MVL48" s="7"/>
      <c r="MVM48" s="7"/>
      <c r="MVN48" s="7"/>
      <c r="MVO48" s="7"/>
      <c r="MVP48" s="7"/>
      <c r="MVQ48" s="7"/>
      <c r="MVR48" s="7"/>
      <c r="MVS48" s="7"/>
      <c r="MVT48" s="7"/>
      <c r="MVU48" s="7"/>
      <c r="MVV48" s="7"/>
      <c r="MVW48" s="7"/>
      <c r="MVX48" s="7"/>
      <c r="MVY48" s="7"/>
      <c r="MVZ48" s="7"/>
      <c r="MWA48" s="7"/>
      <c r="MWB48" s="7"/>
      <c r="MWC48" s="7"/>
      <c r="MWD48" s="7"/>
      <c r="MWE48" s="7"/>
      <c r="MWF48" s="7"/>
      <c r="MWG48" s="7"/>
      <c r="MWH48" s="7"/>
      <c r="MWI48" s="7"/>
      <c r="MWJ48" s="7"/>
      <c r="MWK48" s="7"/>
      <c r="MWL48" s="7"/>
      <c r="MWM48" s="7"/>
      <c r="MWN48" s="7"/>
      <c r="MWO48" s="7"/>
      <c r="MWP48" s="7"/>
      <c r="MWQ48" s="7"/>
      <c r="MWR48" s="7"/>
      <c r="MWS48" s="7"/>
      <c r="MWT48" s="7"/>
      <c r="MWU48" s="7"/>
      <c r="MWV48" s="7"/>
      <c r="MWW48" s="7"/>
      <c r="MWX48" s="7"/>
      <c r="MWY48" s="7"/>
      <c r="MWZ48" s="7"/>
      <c r="MXA48" s="7"/>
      <c r="MXB48" s="7"/>
      <c r="MXC48" s="7"/>
      <c r="MXD48" s="7"/>
      <c r="MXE48" s="7"/>
      <c r="MXF48" s="7"/>
      <c r="MXG48" s="7"/>
      <c r="MXH48" s="7"/>
      <c r="MXI48" s="7"/>
      <c r="MXJ48" s="7"/>
      <c r="MXK48" s="7"/>
      <c r="MXL48" s="7"/>
      <c r="MXM48" s="7"/>
      <c r="MXN48" s="7"/>
      <c r="MXO48" s="7"/>
      <c r="MXP48" s="7"/>
      <c r="MXQ48" s="7"/>
      <c r="MXR48" s="7"/>
      <c r="MXS48" s="7"/>
      <c r="MXT48" s="7"/>
      <c r="MXU48" s="7"/>
      <c r="MXV48" s="7"/>
      <c r="MXW48" s="7"/>
      <c r="MXX48" s="7"/>
      <c r="MXY48" s="7"/>
      <c r="MXZ48" s="7"/>
      <c r="MYA48" s="7"/>
      <c r="MYB48" s="7"/>
      <c r="MYC48" s="7"/>
      <c r="MYD48" s="7"/>
      <c r="MYE48" s="7"/>
      <c r="MYF48" s="7"/>
      <c r="MYG48" s="7"/>
      <c r="MYH48" s="7"/>
      <c r="MYI48" s="7"/>
      <c r="MYJ48" s="7"/>
      <c r="MYK48" s="7"/>
      <c r="MYL48" s="7"/>
      <c r="MYM48" s="7"/>
      <c r="MYN48" s="7"/>
      <c r="MYO48" s="7"/>
      <c r="MYP48" s="7"/>
      <c r="MYQ48" s="7"/>
      <c r="MYR48" s="7"/>
      <c r="MYS48" s="7"/>
      <c r="MYT48" s="7"/>
      <c r="MYU48" s="7"/>
      <c r="MYV48" s="7"/>
      <c r="MYW48" s="7"/>
      <c r="MYX48" s="7"/>
      <c r="MYY48" s="7"/>
      <c r="MYZ48" s="7"/>
      <c r="MZA48" s="7"/>
      <c r="MZB48" s="7"/>
      <c r="MZC48" s="7"/>
      <c r="MZD48" s="7"/>
      <c r="MZE48" s="7"/>
      <c r="MZF48" s="7"/>
      <c r="MZG48" s="7"/>
      <c r="MZH48" s="7"/>
      <c r="MZI48" s="7"/>
      <c r="MZJ48" s="7"/>
      <c r="MZK48" s="7"/>
      <c r="MZL48" s="7"/>
      <c r="MZM48" s="7"/>
      <c r="MZN48" s="7"/>
      <c r="MZO48" s="7"/>
      <c r="MZP48" s="7"/>
      <c r="MZQ48" s="7"/>
      <c r="MZR48" s="7"/>
      <c r="MZS48" s="7"/>
      <c r="MZT48" s="7"/>
      <c r="MZU48" s="7"/>
      <c r="MZV48" s="7"/>
      <c r="MZW48" s="7"/>
      <c r="MZX48" s="7"/>
      <c r="MZY48" s="7"/>
      <c r="MZZ48" s="7"/>
      <c r="NAA48" s="7"/>
      <c r="NAB48" s="7"/>
      <c r="NAD48" s="7"/>
      <c r="NAE48" s="7"/>
      <c r="NAF48" s="7"/>
      <c r="NAG48" s="7"/>
      <c r="NAH48" s="7"/>
      <c r="NAI48" s="7"/>
      <c r="NAJ48" s="7"/>
      <c r="NAK48" s="7"/>
      <c r="NAL48" s="7"/>
      <c r="NAM48" s="7"/>
      <c r="NAN48" s="7"/>
      <c r="NAO48" s="7"/>
      <c r="NAP48" s="7"/>
      <c r="NAQ48" s="7"/>
      <c r="NAR48" s="7"/>
      <c r="NAS48" s="7"/>
      <c r="NAT48" s="7"/>
      <c r="NAU48" s="7"/>
      <c r="NAV48" s="7"/>
      <c r="NAW48" s="7"/>
      <c r="NAX48" s="7"/>
      <c r="NAY48" s="7"/>
      <c r="NAZ48" s="7"/>
      <c r="NBA48" s="7"/>
      <c r="NBB48" s="7"/>
      <c r="NBC48" s="7"/>
      <c r="NBD48" s="7"/>
      <c r="NBE48" s="7"/>
      <c r="NBF48" s="7"/>
      <c r="NBG48" s="7"/>
      <c r="NBH48" s="7"/>
      <c r="NBI48" s="7"/>
      <c r="NBJ48" s="7"/>
      <c r="NBK48" s="7"/>
      <c r="NBL48" s="7"/>
      <c r="NBM48" s="7"/>
      <c r="NBN48" s="7"/>
      <c r="NBO48" s="7"/>
      <c r="NBP48" s="7"/>
      <c r="NBQ48" s="7"/>
      <c r="NBR48" s="7"/>
      <c r="NBS48" s="7"/>
      <c r="NBT48" s="7"/>
      <c r="NBU48" s="7"/>
      <c r="NBV48" s="7"/>
      <c r="NBW48" s="7"/>
      <c r="NBX48" s="7"/>
      <c r="NBY48" s="7"/>
      <c r="NBZ48" s="7"/>
      <c r="NCA48" s="7"/>
      <c r="NCB48" s="7"/>
      <c r="NCC48" s="7"/>
      <c r="NCD48" s="7"/>
      <c r="NCE48" s="7"/>
      <c r="NCF48" s="7"/>
      <c r="NCG48" s="7"/>
      <c r="NCH48" s="7"/>
      <c r="NCI48" s="7"/>
      <c r="NCJ48" s="7"/>
      <c r="NCK48" s="7"/>
      <c r="NCL48" s="7"/>
      <c r="NCM48" s="7"/>
      <c r="NCN48" s="7"/>
      <c r="NCO48" s="7"/>
      <c r="NCP48" s="7"/>
      <c r="NCQ48" s="7"/>
      <c r="NCR48" s="7"/>
      <c r="NCS48" s="7"/>
      <c r="NCT48" s="7"/>
      <c r="NCU48" s="7"/>
      <c r="NCV48" s="7"/>
      <c r="NCW48" s="7"/>
      <c r="NCX48" s="7"/>
      <c r="NCY48" s="7"/>
      <c r="NCZ48" s="7"/>
      <c r="NDA48" s="7"/>
      <c r="NDB48" s="7"/>
      <c r="NDC48" s="7"/>
      <c r="NDD48" s="7"/>
      <c r="NDE48" s="7"/>
      <c r="NDF48" s="7"/>
      <c r="NDG48" s="7"/>
      <c r="NDH48" s="7"/>
      <c r="NDI48" s="7"/>
      <c r="NDJ48" s="7"/>
      <c r="NDK48" s="7"/>
      <c r="NDL48" s="7"/>
      <c r="NDM48" s="7"/>
      <c r="NDN48" s="7"/>
      <c r="NDO48" s="7"/>
      <c r="NDP48" s="7"/>
      <c r="NDQ48" s="7"/>
      <c r="NDR48" s="7"/>
      <c r="NDS48" s="7"/>
      <c r="NDT48" s="7"/>
      <c r="NDU48" s="7"/>
      <c r="NDV48" s="7"/>
      <c r="NDW48" s="7"/>
      <c r="NDX48" s="7"/>
      <c r="NDY48" s="7"/>
      <c r="NDZ48" s="7"/>
      <c r="NEA48" s="7"/>
      <c r="NEB48" s="7"/>
      <c r="NEC48" s="7"/>
      <c r="NED48" s="7"/>
      <c r="NEE48" s="7"/>
      <c r="NEF48" s="7"/>
      <c r="NEG48" s="7"/>
      <c r="NEH48" s="7"/>
      <c r="NEI48" s="7"/>
      <c r="NEJ48" s="7"/>
      <c r="NEK48" s="7"/>
      <c r="NEL48" s="7"/>
      <c r="NEM48" s="7"/>
      <c r="NEN48" s="7"/>
      <c r="NEO48" s="7"/>
      <c r="NEP48" s="7"/>
      <c r="NEQ48" s="7"/>
      <c r="NER48" s="7"/>
      <c r="NES48" s="7"/>
      <c r="NET48" s="7"/>
      <c r="NEU48" s="7"/>
      <c r="NEV48" s="7"/>
      <c r="NEW48" s="7"/>
      <c r="NEX48" s="7"/>
      <c r="NEY48" s="7"/>
      <c r="NEZ48" s="7"/>
      <c r="NFA48" s="7"/>
      <c r="NFB48" s="7"/>
      <c r="NFC48" s="7"/>
      <c r="NFD48" s="7"/>
      <c r="NFE48" s="7"/>
      <c r="NFF48" s="7"/>
      <c r="NFG48" s="7"/>
      <c r="NFH48" s="7"/>
      <c r="NFI48" s="7"/>
      <c r="NFJ48" s="7"/>
      <c r="NFK48" s="7"/>
      <c r="NFL48" s="7"/>
      <c r="NFM48" s="7"/>
      <c r="NFN48" s="7"/>
      <c r="NFO48" s="7"/>
      <c r="NFP48" s="7"/>
      <c r="NFQ48" s="7"/>
      <c r="NFR48" s="7"/>
      <c r="NFS48" s="7"/>
      <c r="NFT48" s="7"/>
      <c r="NFU48" s="7"/>
      <c r="NFV48" s="7"/>
      <c r="NFW48" s="7"/>
      <c r="NFX48" s="7"/>
      <c r="NFY48" s="7"/>
      <c r="NFZ48" s="7"/>
      <c r="NGA48" s="7"/>
      <c r="NGB48" s="7"/>
      <c r="NGC48" s="7"/>
      <c r="NGD48" s="7"/>
      <c r="NGE48" s="7"/>
      <c r="NGF48" s="7"/>
      <c r="NGG48" s="7"/>
      <c r="NGH48" s="7"/>
      <c r="NGI48" s="7"/>
      <c r="NGJ48" s="7"/>
      <c r="NGK48" s="7"/>
      <c r="NGL48" s="7"/>
      <c r="NGM48" s="7"/>
      <c r="NGN48" s="7"/>
      <c r="NGO48" s="7"/>
      <c r="NGP48" s="7"/>
      <c r="NGQ48" s="7"/>
      <c r="NGR48" s="7"/>
      <c r="NGS48" s="7"/>
      <c r="NGT48" s="7"/>
      <c r="NGU48" s="7"/>
      <c r="NGV48" s="7"/>
      <c r="NGW48" s="7"/>
      <c r="NGX48" s="7"/>
      <c r="NGY48" s="7"/>
      <c r="NGZ48" s="7"/>
      <c r="NHA48" s="7"/>
      <c r="NHB48" s="7"/>
      <c r="NHC48" s="7"/>
      <c r="NHD48" s="7"/>
      <c r="NHE48" s="7"/>
      <c r="NHF48" s="7"/>
      <c r="NHG48" s="7"/>
      <c r="NHH48" s="7"/>
      <c r="NHI48" s="7"/>
      <c r="NHJ48" s="7"/>
      <c r="NHK48" s="7"/>
      <c r="NHL48" s="7"/>
      <c r="NHM48" s="7"/>
      <c r="NHN48" s="7"/>
      <c r="NHO48" s="7"/>
      <c r="NHP48" s="7"/>
      <c r="NHQ48" s="7"/>
      <c r="NHR48" s="7"/>
      <c r="NHS48" s="7"/>
      <c r="NHT48" s="7"/>
      <c r="NHU48" s="7"/>
      <c r="NHV48" s="7"/>
      <c r="NHW48" s="7"/>
      <c r="NHX48" s="7"/>
      <c r="NHY48" s="7"/>
      <c r="NHZ48" s="7"/>
      <c r="NIA48" s="7"/>
      <c r="NIB48" s="7"/>
      <c r="NIC48" s="7"/>
      <c r="NID48" s="7"/>
      <c r="NIE48" s="7"/>
      <c r="NIF48" s="7"/>
      <c r="NIG48" s="7"/>
      <c r="NIH48" s="7"/>
      <c r="NII48" s="7"/>
      <c r="NIJ48" s="7"/>
      <c r="NIK48" s="7"/>
      <c r="NIL48" s="7"/>
      <c r="NIM48" s="7"/>
      <c r="NIN48" s="7"/>
      <c r="NIO48" s="7"/>
      <c r="NIP48" s="7"/>
      <c r="NIQ48" s="7"/>
      <c r="NIR48" s="7"/>
      <c r="NIS48" s="7"/>
      <c r="NIT48" s="7"/>
      <c r="NIU48" s="7"/>
      <c r="NIV48" s="7"/>
      <c r="NIW48" s="7"/>
      <c r="NIX48" s="7"/>
      <c r="NIY48" s="7"/>
      <c r="NIZ48" s="7"/>
      <c r="NJA48" s="7"/>
      <c r="NJB48" s="7"/>
      <c r="NJC48" s="7"/>
      <c r="NJD48" s="7"/>
      <c r="NJE48" s="7"/>
      <c r="NJF48" s="7"/>
      <c r="NJG48" s="7"/>
      <c r="NJH48" s="7"/>
      <c r="NJI48" s="7"/>
      <c r="NJJ48" s="7"/>
      <c r="NJK48" s="7"/>
      <c r="NJL48" s="7"/>
      <c r="NJM48" s="7"/>
      <c r="NJN48" s="7"/>
      <c r="NJO48" s="7"/>
      <c r="NJP48" s="7"/>
      <c r="NJQ48" s="7"/>
      <c r="NJR48" s="7"/>
      <c r="NJS48" s="7"/>
      <c r="NJT48" s="7"/>
      <c r="NJU48" s="7"/>
      <c r="NJV48" s="7"/>
      <c r="NJW48" s="7"/>
      <c r="NJX48" s="7"/>
      <c r="NJZ48" s="7"/>
      <c r="NKA48" s="7"/>
      <c r="NKB48" s="7"/>
      <c r="NKC48" s="7"/>
      <c r="NKD48" s="7"/>
      <c r="NKE48" s="7"/>
      <c r="NKF48" s="7"/>
      <c r="NKG48" s="7"/>
      <c r="NKH48" s="7"/>
      <c r="NKI48" s="7"/>
      <c r="NKJ48" s="7"/>
      <c r="NKK48" s="7"/>
      <c r="NKL48" s="7"/>
      <c r="NKM48" s="7"/>
      <c r="NKN48" s="7"/>
      <c r="NKO48" s="7"/>
      <c r="NKP48" s="7"/>
      <c r="NKQ48" s="7"/>
      <c r="NKR48" s="7"/>
      <c r="NKS48" s="7"/>
      <c r="NKT48" s="7"/>
      <c r="NKU48" s="7"/>
      <c r="NKV48" s="7"/>
      <c r="NKW48" s="7"/>
      <c r="NKX48" s="7"/>
      <c r="NKY48" s="7"/>
      <c r="NKZ48" s="7"/>
      <c r="NLA48" s="7"/>
      <c r="NLB48" s="7"/>
      <c r="NLC48" s="7"/>
      <c r="NLD48" s="7"/>
      <c r="NLE48" s="7"/>
      <c r="NLF48" s="7"/>
      <c r="NLG48" s="7"/>
      <c r="NLH48" s="7"/>
      <c r="NLI48" s="7"/>
      <c r="NLJ48" s="7"/>
      <c r="NLK48" s="7"/>
      <c r="NLL48" s="7"/>
      <c r="NLM48" s="7"/>
      <c r="NLN48" s="7"/>
      <c r="NLO48" s="7"/>
      <c r="NLP48" s="7"/>
      <c r="NLQ48" s="7"/>
      <c r="NLR48" s="7"/>
      <c r="NLS48" s="7"/>
      <c r="NLT48" s="7"/>
      <c r="NLU48" s="7"/>
      <c r="NLV48" s="7"/>
      <c r="NLW48" s="7"/>
      <c r="NLX48" s="7"/>
      <c r="NLY48" s="7"/>
      <c r="NLZ48" s="7"/>
      <c r="NMA48" s="7"/>
      <c r="NMB48" s="7"/>
      <c r="NMC48" s="7"/>
      <c r="NMD48" s="7"/>
      <c r="NME48" s="7"/>
      <c r="NMF48" s="7"/>
      <c r="NMG48" s="7"/>
      <c r="NMH48" s="7"/>
      <c r="NMI48" s="7"/>
      <c r="NMJ48" s="7"/>
      <c r="NMK48" s="7"/>
      <c r="NML48" s="7"/>
      <c r="NMM48" s="7"/>
      <c r="NMN48" s="7"/>
      <c r="NMO48" s="7"/>
      <c r="NMP48" s="7"/>
      <c r="NMQ48" s="7"/>
      <c r="NMR48" s="7"/>
      <c r="NMS48" s="7"/>
      <c r="NMT48" s="7"/>
      <c r="NMU48" s="7"/>
      <c r="NMV48" s="7"/>
      <c r="NMW48" s="7"/>
      <c r="NMX48" s="7"/>
      <c r="NMY48" s="7"/>
      <c r="NMZ48" s="7"/>
      <c r="NNA48" s="7"/>
      <c r="NNB48" s="7"/>
      <c r="NNC48" s="7"/>
      <c r="NND48" s="7"/>
      <c r="NNE48" s="7"/>
      <c r="NNF48" s="7"/>
      <c r="NNG48" s="7"/>
      <c r="NNH48" s="7"/>
      <c r="NNI48" s="7"/>
      <c r="NNJ48" s="7"/>
      <c r="NNK48" s="7"/>
      <c r="NNL48" s="7"/>
      <c r="NNM48" s="7"/>
      <c r="NNN48" s="7"/>
      <c r="NNO48" s="7"/>
      <c r="NNP48" s="7"/>
      <c r="NNQ48" s="7"/>
      <c r="NNR48" s="7"/>
      <c r="NNS48" s="7"/>
      <c r="NNT48" s="7"/>
      <c r="NNU48" s="7"/>
      <c r="NNV48" s="7"/>
      <c r="NNW48" s="7"/>
      <c r="NNX48" s="7"/>
      <c r="NNY48" s="7"/>
      <c r="NNZ48" s="7"/>
      <c r="NOA48" s="7"/>
      <c r="NOB48" s="7"/>
      <c r="NOC48" s="7"/>
      <c r="NOD48" s="7"/>
      <c r="NOE48" s="7"/>
      <c r="NOF48" s="7"/>
      <c r="NOG48" s="7"/>
      <c r="NOH48" s="7"/>
      <c r="NOI48" s="7"/>
      <c r="NOJ48" s="7"/>
      <c r="NOK48" s="7"/>
      <c r="NOL48" s="7"/>
      <c r="NOM48" s="7"/>
      <c r="NON48" s="7"/>
      <c r="NOO48" s="7"/>
      <c r="NOP48" s="7"/>
      <c r="NOQ48" s="7"/>
      <c r="NOR48" s="7"/>
      <c r="NOS48" s="7"/>
      <c r="NOT48" s="7"/>
      <c r="NOU48" s="7"/>
      <c r="NOV48" s="7"/>
      <c r="NOW48" s="7"/>
      <c r="NOX48" s="7"/>
      <c r="NOY48" s="7"/>
      <c r="NOZ48" s="7"/>
      <c r="NPA48" s="7"/>
      <c r="NPB48" s="7"/>
      <c r="NPC48" s="7"/>
      <c r="NPD48" s="7"/>
      <c r="NPE48" s="7"/>
      <c r="NPF48" s="7"/>
      <c r="NPG48" s="7"/>
      <c r="NPH48" s="7"/>
      <c r="NPI48" s="7"/>
      <c r="NPJ48" s="7"/>
      <c r="NPK48" s="7"/>
      <c r="NPL48" s="7"/>
      <c r="NPM48" s="7"/>
      <c r="NPN48" s="7"/>
      <c r="NPO48" s="7"/>
      <c r="NPP48" s="7"/>
      <c r="NPQ48" s="7"/>
      <c r="NPR48" s="7"/>
      <c r="NPS48" s="7"/>
      <c r="NPT48" s="7"/>
      <c r="NPU48" s="7"/>
      <c r="NPV48" s="7"/>
      <c r="NPW48" s="7"/>
      <c r="NPX48" s="7"/>
      <c r="NPY48" s="7"/>
      <c r="NPZ48" s="7"/>
      <c r="NQA48" s="7"/>
      <c r="NQB48" s="7"/>
      <c r="NQC48" s="7"/>
      <c r="NQD48" s="7"/>
      <c r="NQE48" s="7"/>
      <c r="NQF48" s="7"/>
      <c r="NQG48" s="7"/>
      <c r="NQH48" s="7"/>
      <c r="NQI48" s="7"/>
      <c r="NQJ48" s="7"/>
      <c r="NQK48" s="7"/>
      <c r="NQL48" s="7"/>
      <c r="NQM48" s="7"/>
      <c r="NQN48" s="7"/>
      <c r="NQO48" s="7"/>
      <c r="NQP48" s="7"/>
      <c r="NQQ48" s="7"/>
      <c r="NQR48" s="7"/>
      <c r="NQS48" s="7"/>
      <c r="NQT48" s="7"/>
      <c r="NQU48" s="7"/>
      <c r="NQV48" s="7"/>
      <c r="NQW48" s="7"/>
      <c r="NQX48" s="7"/>
      <c r="NQY48" s="7"/>
      <c r="NQZ48" s="7"/>
      <c r="NRA48" s="7"/>
      <c r="NRB48" s="7"/>
      <c r="NRC48" s="7"/>
      <c r="NRD48" s="7"/>
      <c r="NRE48" s="7"/>
      <c r="NRF48" s="7"/>
      <c r="NRG48" s="7"/>
      <c r="NRH48" s="7"/>
      <c r="NRI48" s="7"/>
      <c r="NRJ48" s="7"/>
      <c r="NRK48" s="7"/>
      <c r="NRL48" s="7"/>
      <c r="NRM48" s="7"/>
      <c r="NRN48" s="7"/>
      <c r="NRO48" s="7"/>
      <c r="NRP48" s="7"/>
      <c r="NRQ48" s="7"/>
      <c r="NRR48" s="7"/>
      <c r="NRS48" s="7"/>
      <c r="NRT48" s="7"/>
      <c r="NRU48" s="7"/>
      <c r="NRV48" s="7"/>
      <c r="NRW48" s="7"/>
      <c r="NRX48" s="7"/>
      <c r="NRY48" s="7"/>
      <c r="NRZ48" s="7"/>
      <c r="NSA48" s="7"/>
      <c r="NSB48" s="7"/>
      <c r="NSC48" s="7"/>
      <c r="NSD48" s="7"/>
      <c r="NSE48" s="7"/>
      <c r="NSF48" s="7"/>
      <c r="NSG48" s="7"/>
      <c r="NSH48" s="7"/>
      <c r="NSI48" s="7"/>
      <c r="NSJ48" s="7"/>
      <c r="NSK48" s="7"/>
      <c r="NSL48" s="7"/>
      <c r="NSM48" s="7"/>
      <c r="NSN48" s="7"/>
      <c r="NSO48" s="7"/>
      <c r="NSP48" s="7"/>
      <c r="NSQ48" s="7"/>
      <c r="NSR48" s="7"/>
      <c r="NSS48" s="7"/>
      <c r="NST48" s="7"/>
      <c r="NSU48" s="7"/>
      <c r="NSV48" s="7"/>
      <c r="NSW48" s="7"/>
      <c r="NSX48" s="7"/>
      <c r="NSY48" s="7"/>
      <c r="NSZ48" s="7"/>
      <c r="NTA48" s="7"/>
      <c r="NTB48" s="7"/>
      <c r="NTC48" s="7"/>
      <c r="NTD48" s="7"/>
      <c r="NTE48" s="7"/>
      <c r="NTF48" s="7"/>
      <c r="NTG48" s="7"/>
      <c r="NTH48" s="7"/>
      <c r="NTI48" s="7"/>
      <c r="NTJ48" s="7"/>
      <c r="NTK48" s="7"/>
      <c r="NTL48" s="7"/>
      <c r="NTM48" s="7"/>
      <c r="NTN48" s="7"/>
      <c r="NTO48" s="7"/>
      <c r="NTP48" s="7"/>
      <c r="NTQ48" s="7"/>
      <c r="NTR48" s="7"/>
      <c r="NTS48" s="7"/>
      <c r="NTT48" s="7"/>
      <c r="NTV48" s="7"/>
      <c r="NTW48" s="7"/>
      <c r="NTX48" s="7"/>
      <c r="NTY48" s="7"/>
      <c r="NTZ48" s="7"/>
      <c r="NUA48" s="7"/>
      <c r="NUB48" s="7"/>
      <c r="NUC48" s="7"/>
      <c r="NUD48" s="7"/>
      <c r="NUE48" s="7"/>
      <c r="NUF48" s="7"/>
      <c r="NUG48" s="7"/>
      <c r="NUH48" s="7"/>
      <c r="NUI48" s="7"/>
      <c r="NUJ48" s="7"/>
      <c r="NUK48" s="7"/>
      <c r="NUL48" s="7"/>
      <c r="NUM48" s="7"/>
      <c r="NUN48" s="7"/>
      <c r="NUO48" s="7"/>
      <c r="NUP48" s="7"/>
      <c r="NUQ48" s="7"/>
      <c r="NUR48" s="7"/>
      <c r="NUS48" s="7"/>
      <c r="NUT48" s="7"/>
      <c r="NUU48" s="7"/>
      <c r="NUV48" s="7"/>
      <c r="NUW48" s="7"/>
      <c r="NUX48" s="7"/>
      <c r="NUY48" s="7"/>
      <c r="NUZ48" s="7"/>
      <c r="NVA48" s="7"/>
      <c r="NVB48" s="7"/>
      <c r="NVC48" s="7"/>
      <c r="NVD48" s="7"/>
      <c r="NVE48" s="7"/>
      <c r="NVF48" s="7"/>
      <c r="NVG48" s="7"/>
      <c r="NVH48" s="7"/>
      <c r="NVI48" s="7"/>
      <c r="NVJ48" s="7"/>
      <c r="NVK48" s="7"/>
      <c r="NVL48" s="7"/>
      <c r="NVM48" s="7"/>
      <c r="NVN48" s="7"/>
      <c r="NVO48" s="7"/>
      <c r="NVP48" s="7"/>
      <c r="NVQ48" s="7"/>
      <c r="NVR48" s="7"/>
      <c r="NVS48" s="7"/>
      <c r="NVT48" s="7"/>
      <c r="NVU48" s="7"/>
      <c r="NVV48" s="7"/>
      <c r="NVW48" s="7"/>
      <c r="NVX48" s="7"/>
      <c r="NVY48" s="7"/>
      <c r="NVZ48" s="7"/>
      <c r="NWA48" s="7"/>
      <c r="NWB48" s="7"/>
      <c r="NWC48" s="7"/>
      <c r="NWD48" s="7"/>
      <c r="NWE48" s="7"/>
      <c r="NWF48" s="7"/>
      <c r="NWG48" s="7"/>
      <c r="NWH48" s="7"/>
      <c r="NWI48" s="7"/>
      <c r="NWJ48" s="7"/>
      <c r="NWK48" s="7"/>
      <c r="NWL48" s="7"/>
      <c r="NWM48" s="7"/>
      <c r="NWN48" s="7"/>
      <c r="NWO48" s="7"/>
      <c r="NWP48" s="7"/>
      <c r="NWQ48" s="7"/>
      <c r="NWR48" s="7"/>
      <c r="NWS48" s="7"/>
      <c r="NWT48" s="7"/>
      <c r="NWU48" s="7"/>
      <c r="NWV48" s="7"/>
      <c r="NWW48" s="7"/>
      <c r="NWX48" s="7"/>
      <c r="NWY48" s="7"/>
      <c r="NWZ48" s="7"/>
      <c r="NXA48" s="7"/>
      <c r="NXB48" s="7"/>
      <c r="NXC48" s="7"/>
      <c r="NXD48" s="7"/>
      <c r="NXE48" s="7"/>
      <c r="NXF48" s="7"/>
      <c r="NXG48" s="7"/>
      <c r="NXH48" s="7"/>
      <c r="NXI48" s="7"/>
      <c r="NXJ48" s="7"/>
      <c r="NXK48" s="7"/>
      <c r="NXL48" s="7"/>
      <c r="NXM48" s="7"/>
      <c r="NXN48" s="7"/>
      <c r="NXO48" s="7"/>
      <c r="NXP48" s="7"/>
      <c r="NXQ48" s="7"/>
      <c r="NXR48" s="7"/>
      <c r="NXS48" s="7"/>
      <c r="NXT48" s="7"/>
      <c r="NXU48" s="7"/>
      <c r="NXV48" s="7"/>
      <c r="NXW48" s="7"/>
      <c r="NXX48" s="7"/>
      <c r="NXY48" s="7"/>
      <c r="NXZ48" s="7"/>
      <c r="NYA48" s="7"/>
      <c r="NYB48" s="7"/>
      <c r="NYC48" s="7"/>
      <c r="NYD48" s="7"/>
      <c r="NYE48" s="7"/>
      <c r="NYF48" s="7"/>
      <c r="NYG48" s="7"/>
      <c r="NYH48" s="7"/>
      <c r="NYI48" s="7"/>
      <c r="NYJ48" s="7"/>
      <c r="NYK48" s="7"/>
      <c r="NYL48" s="7"/>
      <c r="NYM48" s="7"/>
      <c r="NYN48" s="7"/>
      <c r="NYO48" s="7"/>
      <c r="NYP48" s="7"/>
      <c r="NYQ48" s="7"/>
      <c r="NYR48" s="7"/>
      <c r="NYS48" s="7"/>
      <c r="NYT48" s="7"/>
      <c r="NYU48" s="7"/>
      <c r="NYV48" s="7"/>
      <c r="NYW48" s="7"/>
      <c r="NYX48" s="7"/>
      <c r="NYY48" s="7"/>
      <c r="NYZ48" s="7"/>
      <c r="NZA48" s="7"/>
      <c r="NZB48" s="7"/>
      <c r="NZC48" s="7"/>
      <c r="NZD48" s="7"/>
      <c r="NZE48" s="7"/>
      <c r="NZF48" s="7"/>
      <c r="NZG48" s="7"/>
      <c r="NZH48" s="7"/>
      <c r="NZI48" s="7"/>
      <c r="NZJ48" s="7"/>
      <c r="NZK48" s="7"/>
      <c r="NZL48" s="7"/>
      <c r="NZM48" s="7"/>
      <c r="NZN48" s="7"/>
      <c r="NZO48" s="7"/>
      <c r="NZP48" s="7"/>
      <c r="NZQ48" s="7"/>
      <c r="NZR48" s="7"/>
      <c r="NZS48" s="7"/>
      <c r="NZT48" s="7"/>
      <c r="NZU48" s="7"/>
      <c r="NZV48" s="7"/>
      <c r="NZW48" s="7"/>
      <c r="NZX48" s="7"/>
      <c r="NZY48" s="7"/>
      <c r="NZZ48" s="7"/>
      <c r="OAA48" s="7"/>
      <c r="OAB48" s="7"/>
      <c r="OAC48" s="7"/>
      <c r="OAD48" s="7"/>
      <c r="OAE48" s="7"/>
      <c r="OAF48" s="7"/>
      <c r="OAG48" s="7"/>
      <c r="OAH48" s="7"/>
      <c r="OAI48" s="7"/>
      <c r="OAJ48" s="7"/>
      <c r="OAK48" s="7"/>
      <c r="OAL48" s="7"/>
      <c r="OAM48" s="7"/>
      <c r="OAN48" s="7"/>
      <c r="OAO48" s="7"/>
      <c r="OAP48" s="7"/>
      <c r="OAQ48" s="7"/>
      <c r="OAR48" s="7"/>
      <c r="OAS48" s="7"/>
      <c r="OAT48" s="7"/>
      <c r="OAU48" s="7"/>
      <c r="OAV48" s="7"/>
      <c r="OAW48" s="7"/>
      <c r="OAX48" s="7"/>
      <c r="OAY48" s="7"/>
      <c r="OAZ48" s="7"/>
      <c r="OBA48" s="7"/>
      <c r="OBB48" s="7"/>
      <c r="OBC48" s="7"/>
      <c r="OBD48" s="7"/>
      <c r="OBE48" s="7"/>
      <c r="OBF48" s="7"/>
      <c r="OBG48" s="7"/>
      <c r="OBH48" s="7"/>
      <c r="OBI48" s="7"/>
      <c r="OBJ48" s="7"/>
      <c r="OBK48" s="7"/>
      <c r="OBL48" s="7"/>
      <c r="OBM48" s="7"/>
      <c r="OBN48" s="7"/>
      <c r="OBO48" s="7"/>
      <c r="OBP48" s="7"/>
      <c r="OBQ48" s="7"/>
      <c r="OBR48" s="7"/>
      <c r="OBS48" s="7"/>
      <c r="OBT48" s="7"/>
      <c r="OBU48" s="7"/>
      <c r="OBV48" s="7"/>
      <c r="OBW48" s="7"/>
      <c r="OBX48" s="7"/>
      <c r="OBY48" s="7"/>
      <c r="OBZ48" s="7"/>
      <c r="OCA48" s="7"/>
      <c r="OCB48" s="7"/>
      <c r="OCC48" s="7"/>
      <c r="OCD48" s="7"/>
      <c r="OCE48" s="7"/>
      <c r="OCF48" s="7"/>
      <c r="OCG48" s="7"/>
      <c r="OCH48" s="7"/>
      <c r="OCI48" s="7"/>
      <c r="OCJ48" s="7"/>
      <c r="OCK48" s="7"/>
      <c r="OCL48" s="7"/>
      <c r="OCM48" s="7"/>
      <c r="OCN48" s="7"/>
      <c r="OCO48" s="7"/>
      <c r="OCP48" s="7"/>
      <c r="OCQ48" s="7"/>
      <c r="OCR48" s="7"/>
      <c r="OCS48" s="7"/>
      <c r="OCT48" s="7"/>
      <c r="OCU48" s="7"/>
      <c r="OCV48" s="7"/>
      <c r="OCW48" s="7"/>
      <c r="OCX48" s="7"/>
      <c r="OCY48" s="7"/>
      <c r="OCZ48" s="7"/>
      <c r="ODA48" s="7"/>
      <c r="ODB48" s="7"/>
      <c r="ODC48" s="7"/>
      <c r="ODD48" s="7"/>
      <c r="ODE48" s="7"/>
      <c r="ODF48" s="7"/>
      <c r="ODG48" s="7"/>
      <c r="ODH48" s="7"/>
      <c r="ODI48" s="7"/>
      <c r="ODJ48" s="7"/>
      <c r="ODK48" s="7"/>
      <c r="ODL48" s="7"/>
      <c r="ODM48" s="7"/>
      <c r="ODN48" s="7"/>
      <c r="ODO48" s="7"/>
      <c r="ODP48" s="7"/>
      <c r="ODR48" s="7"/>
      <c r="ODS48" s="7"/>
      <c r="ODT48" s="7"/>
      <c r="ODU48" s="7"/>
      <c r="ODV48" s="7"/>
      <c r="ODW48" s="7"/>
      <c r="ODX48" s="7"/>
      <c r="ODY48" s="7"/>
      <c r="ODZ48" s="7"/>
      <c r="OEA48" s="7"/>
      <c r="OEB48" s="7"/>
      <c r="OEC48" s="7"/>
      <c r="OED48" s="7"/>
      <c r="OEE48" s="7"/>
      <c r="OEF48" s="7"/>
      <c r="OEG48" s="7"/>
      <c r="OEH48" s="7"/>
      <c r="OEI48" s="7"/>
      <c r="OEJ48" s="7"/>
      <c r="OEK48" s="7"/>
      <c r="OEL48" s="7"/>
      <c r="OEM48" s="7"/>
      <c r="OEN48" s="7"/>
      <c r="OEO48" s="7"/>
      <c r="OEP48" s="7"/>
      <c r="OEQ48" s="7"/>
      <c r="OER48" s="7"/>
      <c r="OES48" s="7"/>
      <c r="OET48" s="7"/>
      <c r="OEU48" s="7"/>
      <c r="OEV48" s="7"/>
      <c r="OEW48" s="7"/>
      <c r="OEX48" s="7"/>
      <c r="OEY48" s="7"/>
      <c r="OEZ48" s="7"/>
      <c r="OFA48" s="7"/>
      <c r="OFB48" s="7"/>
      <c r="OFC48" s="7"/>
      <c r="OFD48" s="7"/>
      <c r="OFE48" s="7"/>
      <c r="OFF48" s="7"/>
      <c r="OFG48" s="7"/>
      <c r="OFH48" s="7"/>
      <c r="OFI48" s="7"/>
      <c r="OFJ48" s="7"/>
      <c r="OFK48" s="7"/>
      <c r="OFL48" s="7"/>
      <c r="OFM48" s="7"/>
      <c r="OFN48" s="7"/>
      <c r="OFO48" s="7"/>
      <c r="OFP48" s="7"/>
      <c r="OFQ48" s="7"/>
      <c r="OFR48" s="7"/>
      <c r="OFS48" s="7"/>
      <c r="OFT48" s="7"/>
      <c r="OFU48" s="7"/>
      <c r="OFV48" s="7"/>
      <c r="OFW48" s="7"/>
      <c r="OFX48" s="7"/>
      <c r="OFY48" s="7"/>
      <c r="OFZ48" s="7"/>
      <c r="OGA48" s="7"/>
      <c r="OGB48" s="7"/>
      <c r="OGC48" s="7"/>
      <c r="OGD48" s="7"/>
      <c r="OGE48" s="7"/>
      <c r="OGF48" s="7"/>
      <c r="OGG48" s="7"/>
      <c r="OGH48" s="7"/>
      <c r="OGI48" s="7"/>
      <c r="OGJ48" s="7"/>
      <c r="OGK48" s="7"/>
      <c r="OGL48" s="7"/>
      <c r="OGM48" s="7"/>
      <c r="OGN48" s="7"/>
      <c r="OGO48" s="7"/>
      <c r="OGP48" s="7"/>
      <c r="OGQ48" s="7"/>
      <c r="OGR48" s="7"/>
      <c r="OGS48" s="7"/>
      <c r="OGT48" s="7"/>
      <c r="OGU48" s="7"/>
      <c r="OGV48" s="7"/>
      <c r="OGW48" s="7"/>
      <c r="OGX48" s="7"/>
      <c r="OGY48" s="7"/>
      <c r="OGZ48" s="7"/>
      <c r="OHA48" s="7"/>
      <c r="OHB48" s="7"/>
      <c r="OHC48" s="7"/>
      <c r="OHD48" s="7"/>
      <c r="OHE48" s="7"/>
      <c r="OHF48" s="7"/>
      <c r="OHG48" s="7"/>
      <c r="OHH48" s="7"/>
      <c r="OHI48" s="7"/>
      <c r="OHJ48" s="7"/>
      <c r="OHK48" s="7"/>
      <c r="OHL48" s="7"/>
      <c r="OHM48" s="7"/>
      <c r="OHN48" s="7"/>
      <c r="OHO48" s="7"/>
      <c r="OHP48" s="7"/>
      <c r="OHQ48" s="7"/>
      <c r="OHR48" s="7"/>
      <c r="OHS48" s="7"/>
      <c r="OHT48" s="7"/>
      <c r="OHU48" s="7"/>
      <c r="OHV48" s="7"/>
      <c r="OHW48" s="7"/>
      <c r="OHX48" s="7"/>
      <c r="OHY48" s="7"/>
      <c r="OHZ48" s="7"/>
      <c r="OIA48" s="7"/>
      <c r="OIB48" s="7"/>
      <c r="OIC48" s="7"/>
      <c r="OID48" s="7"/>
      <c r="OIE48" s="7"/>
      <c r="OIF48" s="7"/>
      <c r="OIG48" s="7"/>
      <c r="OIH48" s="7"/>
      <c r="OII48" s="7"/>
      <c r="OIJ48" s="7"/>
      <c r="OIK48" s="7"/>
      <c r="OIL48" s="7"/>
      <c r="OIM48" s="7"/>
      <c r="OIN48" s="7"/>
      <c r="OIO48" s="7"/>
      <c r="OIP48" s="7"/>
      <c r="OIQ48" s="7"/>
      <c r="OIR48" s="7"/>
      <c r="OIS48" s="7"/>
      <c r="OIT48" s="7"/>
      <c r="OIU48" s="7"/>
      <c r="OIV48" s="7"/>
      <c r="OIW48" s="7"/>
      <c r="OIX48" s="7"/>
      <c r="OIY48" s="7"/>
      <c r="OIZ48" s="7"/>
      <c r="OJA48" s="7"/>
      <c r="OJB48" s="7"/>
      <c r="OJC48" s="7"/>
      <c r="OJD48" s="7"/>
      <c r="OJE48" s="7"/>
      <c r="OJF48" s="7"/>
      <c r="OJG48" s="7"/>
      <c r="OJH48" s="7"/>
      <c r="OJI48" s="7"/>
      <c r="OJJ48" s="7"/>
      <c r="OJK48" s="7"/>
      <c r="OJL48" s="7"/>
      <c r="OJM48" s="7"/>
      <c r="OJN48" s="7"/>
      <c r="OJO48" s="7"/>
      <c r="OJP48" s="7"/>
      <c r="OJQ48" s="7"/>
      <c r="OJR48" s="7"/>
      <c r="OJS48" s="7"/>
      <c r="OJT48" s="7"/>
      <c r="OJU48" s="7"/>
      <c r="OJV48" s="7"/>
      <c r="OJW48" s="7"/>
      <c r="OJX48" s="7"/>
      <c r="OJY48" s="7"/>
      <c r="OJZ48" s="7"/>
      <c r="OKA48" s="7"/>
      <c r="OKB48" s="7"/>
      <c r="OKC48" s="7"/>
      <c r="OKD48" s="7"/>
      <c r="OKE48" s="7"/>
      <c r="OKF48" s="7"/>
      <c r="OKG48" s="7"/>
      <c r="OKH48" s="7"/>
      <c r="OKI48" s="7"/>
      <c r="OKJ48" s="7"/>
      <c r="OKK48" s="7"/>
      <c r="OKL48" s="7"/>
      <c r="OKM48" s="7"/>
      <c r="OKN48" s="7"/>
      <c r="OKO48" s="7"/>
      <c r="OKP48" s="7"/>
      <c r="OKQ48" s="7"/>
      <c r="OKR48" s="7"/>
      <c r="OKS48" s="7"/>
      <c r="OKT48" s="7"/>
      <c r="OKU48" s="7"/>
      <c r="OKV48" s="7"/>
      <c r="OKW48" s="7"/>
      <c r="OKX48" s="7"/>
      <c r="OKY48" s="7"/>
      <c r="OKZ48" s="7"/>
      <c r="OLA48" s="7"/>
      <c r="OLB48" s="7"/>
      <c r="OLC48" s="7"/>
      <c r="OLD48" s="7"/>
      <c r="OLE48" s="7"/>
      <c r="OLF48" s="7"/>
      <c r="OLG48" s="7"/>
      <c r="OLH48" s="7"/>
      <c r="OLI48" s="7"/>
      <c r="OLJ48" s="7"/>
      <c r="OLK48" s="7"/>
      <c r="OLL48" s="7"/>
      <c r="OLM48" s="7"/>
      <c r="OLN48" s="7"/>
      <c r="OLO48" s="7"/>
      <c r="OLP48" s="7"/>
      <c r="OLQ48" s="7"/>
      <c r="OLR48" s="7"/>
      <c r="OLS48" s="7"/>
      <c r="OLT48" s="7"/>
      <c r="OLU48" s="7"/>
      <c r="OLV48" s="7"/>
      <c r="OLW48" s="7"/>
      <c r="OLX48" s="7"/>
      <c r="OLY48" s="7"/>
      <c r="OLZ48" s="7"/>
      <c r="OMA48" s="7"/>
      <c r="OMB48" s="7"/>
      <c r="OMC48" s="7"/>
      <c r="OMD48" s="7"/>
      <c r="OME48" s="7"/>
      <c r="OMF48" s="7"/>
      <c r="OMG48" s="7"/>
      <c r="OMH48" s="7"/>
      <c r="OMI48" s="7"/>
      <c r="OMJ48" s="7"/>
      <c r="OMK48" s="7"/>
      <c r="OML48" s="7"/>
      <c r="OMM48" s="7"/>
      <c r="OMN48" s="7"/>
      <c r="OMO48" s="7"/>
      <c r="OMP48" s="7"/>
      <c r="OMQ48" s="7"/>
      <c r="OMR48" s="7"/>
      <c r="OMS48" s="7"/>
      <c r="OMT48" s="7"/>
      <c r="OMU48" s="7"/>
      <c r="OMV48" s="7"/>
      <c r="OMW48" s="7"/>
      <c r="OMX48" s="7"/>
      <c r="OMY48" s="7"/>
      <c r="OMZ48" s="7"/>
      <c r="ONA48" s="7"/>
      <c r="ONB48" s="7"/>
      <c r="ONC48" s="7"/>
      <c r="OND48" s="7"/>
      <c r="ONE48" s="7"/>
      <c r="ONF48" s="7"/>
      <c r="ONG48" s="7"/>
      <c r="ONH48" s="7"/>
      <c r="ONI48" s="7"/>
      <c r="ONJ48" s="7"/>
      <c r="ONK48" s="7"/>
      <c r="ONL48" s="7"/>
      <c r="ONN48" s="7"/>
      <c r="ONO48" s="7"/>
      <c r="ONP48" s="7"/>
      <c r="ONQ48" s="7"/>
      <c r="ONR48" s="7"/>
      <c r="ONS48" s="7"/>
      <c r="ONT48" s="7"/>
      <c r="ONU48" s="7"/>
      <c r="ONV48" s="7"/>
      <c r="ONW48" s="7"/>
      <c r="ONX48" s="7"/>
      <c r="ONY48" s="7"/>
      <c r="ONZ48" s="7"/>
      <c r="OOA48" s="7"/>
      <c r="OOB48" s="7"/>
      <c r="OOC48" s="7"/>
      <c r="OOD48" s="7"/>
      <c r="OOE48" s="7"/>
      <c r="OOF48" s="7"/>
      <c r="OOG48" s="7"/>
      <c r="OOH48" s="7"/>
      <c r="OOI48" s="7"/>
      <c r="OOJ48" s="7"/>
      <c r="OOK48" s="7"/>
      <c r="OOL48" s="7"/>
      <c r="OOM48" s="7"/>
      <c r="OON48" s="7"/>
      <c r="OOO48" s="7"/>
      <c r="OOP48" s="7"/>
      <c r="OOQ48" s="7"/>
      <c r="OOR48" s="7"/>
      <c r="OOS48" s="7"/>
      <c r="OOT48" s="7"/>
      <c r="OOU48" s="7"/>
      <c r="OOV48" s="7"/>
      <c r="OOW48" s="7"/>
      <c r="OOX48" s="7"/>
      <c r="OOY48" s="7"/>
      <c r="OOZ48" s="7"/>
      <c r="OPA48" s="7"/>
      <c r="OPB48" s="7"/>
      <c r="OPC48" s="7"/>
      <c r="OPD48" s="7"/>
      <c r="OPE48" s="7"/>
      <c r="OPF48" s="7"/>
      <c r="OPG48" s="7"/>
      <c r="OPH48" s="7"/>
      <c r="OPI48" s="7"/>
      <c r="OPJ48" s="7"/>
      <c r="OPK48" s="7"/>
      <c r="OPL48" s="7"/>
      <c r="OPM48" s="7"/>
      <c r="OPN48" s="7"/>
      <c r="OPO48" s="7"/>
      <c r="OPP48" s="7"/>
      <c r="OPQ48" s="7"/>
      <c r="OPR48" s="7"/>
      <c r="OPS48" s="7"/>
      <c r="OPT48" s="7"/>
      <c r="OPU48" s="7"/>
      <c r="OPV48" s="7"/>
      <c r="OPW48" s="7"/>
      <c r="OPX48" s="7"/>
      <c r="OPY48" s="7"/>
      <c r="OPZ48" s="7"/>
      <c r="OQA48" s="7"/>
      <c r="OQB48" s="7"/>
      <c r="OQC48" s="7"/>
      <c r="OQD48" s="7"/>
      <c r="OQE48" s="7"/>
      <c r="OQF48" s="7"/>
      <c r="OQG48" s="7"/>
      <c r="OQH48" s="7"/>
      <c r="OQI48" s="7"/>
      <c r="OQJ48" s="7"/>
      <c r="OQK48" s="7"/>
      <c r="OQL48" s="7"/>
      <c r="OQM48" s="7"/>
      <c r="OQN48" s="7"/>
      <c r="OQO48" s="7"/>
      <c r="OQP48" s="7"/>
      <c r="OQQ48" s="7"/>
      <c r="OQR48" s="7"/>
      <c r="OQS48" s="7"/>
      <c r="OQT48" s="7"/>
      <c r="OQU48" s="7"/>
      <c r="OQV48" s="7"/>
      <c r="OQW48" s="7"/>
      <c r="OQX48" s="7"/>
      <c r="OQY48" s="7"/>
      <c r="OQZ48" s="7"/>
      <c r="ORA48" s="7"/>
      <c r="ORB48" s="7"/>
      <c r="ORC48" s="7"/>
      <c r="ORD48" s="7"/>
      <c r="ORE48" s="7"/>
      <c r="ORF48" s="7"/>
      <c r="ORG48" s="7"/>
      <c r="ORH48" s="7"/>
      <c r="ORI48" s="7"/>
      <c r="ORJ48" s="7"/>
      <c r="ORK48" s="7"/>
      <c r="ORL48" s="7"/>
      <c r="ORM48" s="7"/>
      <c r="ORN48" s="7"/>
      <c r="ORO48" s="7"/>
      <c r="ORP48" s="7"/>
      <c r="ORQ48" s="7"/>
      <c r="ORR48" s="7"/>
      <c r="ORS48" s="7"/>
      <c r="ORT48" s="7"/>
      <c r="ORU48" s="7"/>
      <c r="ORV48" s="7"/>
      <c r="ORW48" s="7"/>
      <c r="ORX48" s="7"/>
      <c r="ORY48" s="7"/>
      <c r="ORZ48" s="7"/>
      <c r="OSA48" s="7"/>
      <c r="OSB48" s="7"/>
      <c r="OSC48" s="7"/>
      <c r="OSD48" s="7"/>
      <c r="OSE48" s="7"/>
      <c r="OSF48" s="7"/>
      <c r="OSG48" s="7"/>
      <c r="OSH48" s="7"/>
      <c r="OSI48" s="7"/>
      <c r="OSJ48" s="7"/>
      <c r="OSK48" s="7"/>
      <c r="OSL48" s="7"/>
      <c r="OSM48" s="7"/>
      <c r="OSN48" s="7"/>
      <c r="OSO48" s="7"/>
      <c r="OSP48" s="7"/>
      <c r="OSQ48" s="7"/>
      <c r="OSR48" s="7"/>
      <c r="OSS48" s="7"/>
      <c r="OST48" s="7"/>
      <c r="OSU48" s="7"/>
      <c r="OSV48" s="7"/>
      <c r="OSW48" s="7"/>
      <c r="OSX48" s="7"/>
      <c r="OSY48" s="7"/>
      <c r="OSZ48" s="7"/>
      <c r="OTA48" s="7"/>
      <c r="OTB48" s="7"/>
      <c r="OTC48" s="7"/>
      <c r="OTD48" s="7"/>
      <c r="OTE48" s="7"/>
      <c r="OTF48" s="7"/>
      <c r="OTG48" s="7"/>
      <c r="OTH48" s="7"/>
      <c r="OTI48" s="7"/>
      <c r="OTJ48" s="7"/>
      <c r="OTK48" s="7"/>
      <c r="OTL48" s="7"/>
      <c r="OTM48" s="7"/>
      <c r="OTN48" s="7"/>
      <c r="OTO48" s="7"/>
      <c r="OTP48" s="7"/>
      <c r="OTQ48" s="7"/>
      <c r="OTR48" s="7"/>
      <c r="OTS48" s="7"/>
      <c r="OTT48" s="7"/>
      <c r="OTU48" s="7"/>
      <c r="OTV48" s="7"/>
      <c r="OTW48" s="7"/>
      <c r="OTX48" s="7"/>
      <c r="OTY48" s="7"/>
      <c r="OTZ48" s="7"/>
      <c r="OUA48" s="7"/>
      <c r="OUB48" s="7"/>
      <c r="OUC48" s="7"/>
      <c r="OUD48" s="7"/>
      <c r="OUE48" s="7"/>
      <c r="OUF48" s="7"/>
      <c r="OUG48" s="7"/>
      <c r="OUH48" s="7"/>
      <c r="OUI48" s="7"/>
      <c r="OUJ48" s="7"/>
      <c r="OUK48" s="7"/>
      <c r="OUL48" s="7"/>
      <c r="OUM48" s="7"/>
      <c r="OUN48" s="7"/>
      <c r="OUO48" s="7"/>
      <c r="OUP48" s="7"/>
      <c r="OUQ48" s="7"/>
      <c r="OUR48" s="7"/>
      <c r="OUS48" s="7"/>
      <c r="OUT48" s="7"/>
      <c r="OUU48" s="7"/>
      <c r="OUV48" s="7"/>
      <c r="OUW48" s="7"/>
      <c r="OUX48" s="7"/>
      <c r="OUY48" s="7"/>
      <c r="OUZ48" s="7"/>
      <c r="OVA48" s="7"/>
      <c r="OVB48" s="7"/>
      <c r="OVC48" s="7"/>
      <c r="OVD48" s="7"/>
      <c r="OVE48" s="7"/>
      <c r="OVF48" s="7"/>
      <c r="OVG48" s="7"/>
      <c r="OVH48" s="7"/>
      <c r="OVI48" s="7"/>
      <c r="OVJ48" s="7"/>
      <c r="OVK48" s="7"/>
      <c r="OVL48" s="7"/>
      <c r="OVM48" s="7"/>
      <c r="OVN48" s="7"/>
      <c r="OVO48" s="7"/>
      <c r="OVP48" s="7"/>
      <c r="OVQ48" s="7"/>
      <c r="OVR48" s="7"/>
      <c r="OVS48" s="7"/>
      <c r="OVT48" s="7"/>
      <c r="OVU48" s="7"/>
      <c r="OVV48" s="7"/>
      <c r="OVW48" s="7"/>
      <c r="OVX48" s="7"/>
      <c r="OVY48" s="7"/>
      <c r="OVZ48" s="7"/>
      <c r="OWA48" s="7"/>
      <c r="OWB48" s="7"/>
      <c r="OWC48" s="7"/>
      <c r="OWD48" s="7"/>
      <c r="OWE48" s="7"/>
      <c r="OWF48" s="7"/>
      <c r="OWG48" s="7"/>
      <c r="OWH48" s="7"/>
      <c r="OWI48" s="7"/>
      <c r="OWJ48" s="7"/>
      <c r="OWK48" s="7"/>
      <c r="OWL48" s="7"/>
      <c r="OWM48" s="7"/>
      <c r="OWN48" s="7"/>
      <c r="OWO48" s="7"/>
      <c r="OWP48" s="7"/>
      <c r="OWQ48" s="7"/>
      <c r="OWR48" s="7"/>
      <c r="OWS48" s="7"/>
      <c r="OWT48" s="7"/>
      <c r="OWU48" s="7"/>
      <c r="OWV48" s="7"/>
      <c r="OWW48" s="7"/>
      <c r="OWX48" s="7"/>
      <c r="OWY48" s="7"/>
      <c r="OWZ48" s="7"/>
      <c r="OXA48" s="7"/>
      <c r="OXB48" s="7"/>
      <c r="OXC48" s="7"/>
      <c r="OXD48" s="7"/>
      <c r="OXE48" s="7"/>
      <c r="OXF48" s="7"/>
      <c r="OXG48" s="7"/>
      <c r="OXH48" s="7"/>
      <c r="OXJ48" s="7"/>
      <c r="OXK48" s="7"/>
      <c r="OXL48" s="7"/>
      <c r="OXM48" s="7"/>
      <c r="OXN48" s="7"/>
      <c r="OXO48" s="7"/>
      <c r="OXP48" s="7"/>
      <c r="OXQ48" s="7"/>
      <c r="OXR48" s="7"/>
      <c r="OXS48" s="7"/>
      <c r="OXT48" s="7"/>
      <c r="OXU48" s="7"/>
      <c r="OXV48" s="7"/>
      <c r="OXW48" s="7"/>
      <c r="OXX48" s="7"/>
      <c r="OXY48" s="7"/>
      <c r="OXZ48" s="7"/>
      <c r="OYA48" s="7"/>
      <c r="OYB48" s="7"/>
      <c r="OYC48" s="7"/>
      <c r="OYD48" s="7"/>
      <c r="OYE48" s="7"/>
      <c r="OYF48" s="7"/>
      <c r="OYG48" s="7"/>
      <c r="OYH48" s="7"/>
      <c r="OYI48" s="7"/>
      <c r="OYJ48" s="7"/>
      <c r="OYK48" s="7"/>
      <c r="OYL48" s="7"/>
      <c r="OYM48" s="7"/>
      <c r="OYN48" s="7"/>
      <c r="OYO48" s="7"/>
      <c r="OYP48" s="7"/>
      <c r="OYQ48" s="7"/>
      <c r="OYR48" s="7"/>
      <c r="OYS48" s="7"/>
      <c r="OYT48" s="7"/>
      <c r="OYU48" s="7"/>
      <c r="OYV48" s="7"/>
      <c r="OYW48" s="7"/>
      <c r="OYX48" s="7"/>
      <c r="OYY48" s="7"/>
      <c r="OYZ48" s="7"/>
      <c r="OZA48" s="7"/>
      <c r="OZB48" s="7"/>
      <c r="OZC48" s="7"/>
      <c r="OZD48" s="7"/>
      <c r="OZE48" s="7"/>
      <c r="OZF48" s="7"/>
      <c r="OZG48" s="7"/>
      <c r="OZH48" s="7"/>
      <c r="OZI48" s="7"/>
      <c r="OZJ48" s="7"/>
      <c r="OZK48" s="7"/>
      <c r="OZL48" s="7"/>
      <c r="OZM48" s="7"/>
      <c r="OZN48" s="7"/>
      <c r="OZO48" s="7"/>
      <c r="OZP48" s="7"/>
      <c r="OZQ48" s="7"/>
      <c r="OZR48" s="7"/>
      <c r="OZS48" s="7"/>
      <c r="OZT48" s="7"/>
      <c r="OZU48" s="7"/>
      <c r="OZV48" s="7"/>
      <c r="OZW48" s="7"/>
      <c r="OZX48" s="7"/>
      <c r="OZY48" s="7"/>
      <c r="OZZ48" s="7"/>
      <c r="PAA48" s="7"/>
      <c r="PAB48" s="7"/>
      <c r="PAC48" s="7"/>
      <c r="PAD48" s="7"/>
      <c r="PAE48" s="7"/>
      <c r="PAF48" s="7"/>
      <c r="PAG48" s="7"/>
      <c r="PAH48" s="7"/>
      <c r="PAI48" s="7"/>
      <c r="PAJ48" s="7"/>
      <c r="PAK48" s="7"/>
      <c r="PAL48" s="7"/>
      <c r="PAM48" s="7"/>
      <c r="PAN48" s="7"/>
      <c r="PAO48" s="7"/>
      <c r="PAP48" s="7"/>
      <c r="PAQ48" s="7"/>
      <c r="PAR48" s="7"/>
      <c r="PAS48" s="7"/>
      <c r="PAT48" s="7"/>
      <c r="PAU48" s="7"/>
      <c r="PAV48" s="7"/>
      <c r="PAW48" s="7"/>
      <c r="PAX48" s="7"/>
      <c r="PAY48" s="7"/>
      <c r="PAZ48" s="7"/>
      <c r="PBA48" s="7"/>
      <c r="PBB48" s="7"/>
      <c r="PBC48" s="7"/>
      <c r="PBD48" s="7"/>
      <c r="PBE48" s="7"/>
      <c r="PBF48" s="7"/>
      <c r="PBG48" s="7"/>
      <c r="PBH48" s="7"/>
      <c r="PBI48" s="7"/>
      <c r="PBJ48" s="7"/>
      <c r="PBK48" s="7"/>
      <c r="PBL48" s="7"/>
      <c r="PBM48" s="7"/>
      <c r="PBN48" s="7"/>
      <c r="PBO48" s="7"/>
      <c r="PBP48" s="7"/>
      <c r="PBQ48" s="7"/>
      <c r="PBR48" s="7"/>
      <c r="PBS48" s="7"/>
      <c r="PBT48" s="7"/>
      <c r="PBU48" s="7"/>
      <c r="PBV48" s="7"/>
      <c r="PBW48" s="7"/>
      <c r="PBX48" s="7"/>
      <c r="PBY48" s="7"/>
      <c r="PBZ48" s="7"/>
      <c r="PCA48" s="7"/>
      <c r="PCB48" s="7"/>
      <c r="PCC48" s="7"/>
      <c r="PCD48" s="7"/>
      <c r="PCE48" s="7"/>
      <c r="PCF48" s="7"/>
      <c r="PCG48" s="7"/>
      <c r="PCH48" s="7"/>
      <c r="PCI48" s="7"/>
      <c r="PCJ48" s="7"/>
      <c r="PCK48" s="7"/>
      <c r="PCL48" s="7"/>
      <c r="PCM48" s="7"/>
      <c r="PCN48" s="7"/>
      <c r="PCO48" s="7"/>
      <c r="PCP48" s="7"/>
      <c r="PCQ48" s="7"/>
      <c r="PCR48" s="7"/>
      <c r="PCS48" s="7"/>
      <c r="PCT48" s="7"/>
      <c r="PCU48" s="7"/>
      <c r="PCV48" s="7"/>
      <c r="PCW48" s="7"/>
      <c r="PCX48" s="7"/>
      <c r="PCY48" s="7"/>
      <c r="PCZ48" s="7"/>
      <c r="PDA48" s="7"/>
      <c r="PDB48" s="7"/>
      <c r="PDC48" s="7"/>
      <c r="PDD48" s="7"/>
      <c r="PDE48" s="7"/>
      <c r="PDF48" s="7"/>
      <c r="PDG48" s="7"/>
      <c r="PDH48" s="7"/>
      <c r="PDI48" s="7"/>
      <c r="PDJ48" s="7"/>
      <c r="PDK48" s="7"/>
      <c r="PDL48" s="7"/>
      <c r="PDM48" s="7"/>
      <c r="PDN48" s="7"/>
      <c r="PDO48" s="7"/>
      <c r="PDP48" s="7"/>
      <c r="PDQ48" s="7"/>
      <c r="PDR48" s="7"/>
      <c r="PDS48" s="7"/>
      <c r="PDT48" s="7"/>
      <c r="PDU48" s="7"/>
      <c r="PDV48" s="7"/>
      <c r="PDW48" s="7"/>
      <c r="PDX48" s="7"/>
      <c r="PDY48" s="7"/>
      <c r="PDZ48" s="7"/>
      <c r="PEA48" s="7"/>
      <c r="PEB48" s="7"/>
      <c r="PEC48" s="7"/>
      <c r="PED48" s="7"/>
      <c r="PEE48" s="7"/>
      <c r="PEF48" s="7"/>
      <c r="PEG48" s="7"/>
      <c r="PEH48" s="7"/>
      <c r="PEI48" s="7"/>
      <c r="PEJ48" s="7"/>
      <c r="PEK48" s="7"/>
      <c r="PEL48" s="7"/>
      <c r="PEM48" s="7"/>
      <c r="PEN48" s="7"/>
      <c r="PEO48" s="7"/>
      <c r="PEP48" s="7"/>
      <c r="PEQ48" s="7"/>
      <c r="PER48" s="7"/>
      <c r="PES48" s="7"/>
      <c r="PET48" s="7"/>
      <c r="PEU48" s="7"/>
      <c r="PEV48" s="7"/>
      <c r="PEW48" s="7"/>
      <c r="PEX48" s="7"/>
      <c r="PEY48" s="7"/>
      <c r="PEZ48" s="7"/>
      <c r="PFA48" s="7"/>
      <c r="PFB48" s="7"/>
      <c r="PFC48" s="7"/>
      <c r="PFD48" s="7"/>
      <c r="PFE48" s="7"/>
      <c r="PFF48" s="7"/>
      <c r="PFG48" s="7"/>
      <c r="PFH48" s="7"/>
      <c r="PFI48" s="7"/>
      <c r="PFJ48" s="7"/>
      <c r="PFK48" s="7"/>
      <c r="PFL48" s="7"/>
      <c r="PFM48" s="7"/>
      <c r="PFN48" s="7"/>
      <c r="PFO48" s="7"/>
      <c r="PFP48" s="7"/>
      <c r="PFQ48" s="7"/>
      <c r="PFR48" s="7"/>
      <c r="PFS48" s="7"/>
      <c r="PFT48" s="7"/>
      <c r="PFU48" s="7"/>
      <c r="PFV48" s="7"/>
      <c r="PFW48" s="7"/>
      <c r="PFX48" s="7"/>
      <c r="PFY48" s="7"/>
      <c r="PFZ48" s="7"/>
      <c r="PGA48" s="7"/>
      <c r="PGB48" s="7"/>
      <c r="PGC48" s="7"/>
      <c r="PGD48" s="7"/>
      <c r="PGE48" s="7"/>
      <c r="PGF48" s="7"/>
      <c r="PGG48" s="7"/>
      <c r="PGH48" s="7"/>
      <c r="PGI48" s="7"/>
      <c r="PGJ48" s="7"/>
      <c r="PGK48" s="7"/>
      <c r="PGL48" s="7"/>
      <c r="PGM48" s="7"/>
      <c r="PGN48" s="7"/>
      <c r="PGO48" s="7"/>
      <c r="PGP48" s="7"/>
      <c r="PGQ48" s="7"/>
      <c r="PGR48" s="7"/>
      <c r="PGS48" s="7"/>
      <c r="PGT48" s="7"/>
      <c r="PGU48" s="7"/>
      <c r="PGV48" s="7"/>
      <c r="PGW48" s="7"/>
      <c r="PGX48" s="7"/>
      <c r="PGY48" s="7"/>
      <c r="PGZ48" s="7"/>
      <c r="PHA48" s="7"/>
      <c r="PHB48" s="7"/>
      <c r="PHC48" s="7"/>
      <c r="PHD48" s="7"/>
      <c r="PHF48" s="7"/>
      <c r="PHG48" s="7"/>
      <c r="PHH48" s="7"/>
      <c r="PHI48" s="7"/>
      <c r="PHJ48" s="7"/>
      <c r="PHK48" s="7"/>
      <c r="PHL48" s="7"/>
      <c r="PHM48" s="7"/>
      <c r="PHN48" s="7"/>
      <c r="PHO48" s="7"/>
      <c r="PHP48" s="7"/>
      <c r="PHQ48" s="7"/>
      <c r="PHR48" s="7"/>
      <c r="PHS48" s="7"/>
      <c r="PHT48" s="7"/>
      <c r="PHU48" s="7"/>
      <c r="PHV48" s="7"/>
      <c r="PHW48" s="7"/>
      <c r="PHX48" s="7"/>
      <c r="PHY48" s="7"/>
      <c r="PHZ48" s="7"/>
      <c r="PIA48" s="7"/>
      <c r="PIB48" s="7"/>
      <c r="PIC48" s="7"/>
      <c r="PID48" s="7"/>
      <c r="PIE48" s="7"/>
      <c r="PIF48" s="7"/>
      <c r="PIG48" s="7"/>
      <c r="PIH48" s="7"/>
      <c r="PII48" s="7"/>
      <c r="PIJ48" s="7"/>
      <c r="PIK48" s="7"/>
      <c r="PIL48" s="7"/>
      <c r="PIM48" s="7"/>
      <c r="PIN48" s="7"/>
      <c r="PIO48" s="7"/>
      <c r="PIP48" s="7"/>
      <c r="PIQ48" s="7"/>
      <c r="PIR48" s="7"/>
      <c r="PIS48" s="7"/>
      <c r="PIT48" s="7"/>
      <c r="PIU48" s="7"/>
      <c r="PIV48" s="7"/>
      <c r="PIW48" s="7"/>
      <c r="PIX48" s="7"/>
      <c r="PIY48" s="7"/>
      <c r="PIZ48" s="7"/>
      <c r="PJA48" s="7"/>
      <c r="PJB48" s="7"/>
      <c r="PJC48" s="7"/>
      <c r="PJD48" s="7"/>
      <c r="PJE48" s="7"/>
      <c r="PJF48" s="7"/>
      <c r="PJG48" s="7"/>
      <c r="PJH48" s="7"/>
      <c r="PJI48" s="7"/>
      <c r="PJJ48" s="7"/>
      <c r="PJK48" s="7"/>
      <c r="PJL48" s="7"/>
      <c r="PJM48" s="7"/>
      <c r="PJN48" s="7"/>
      <c r="PJO48" s="7"/>
      <c r="PJP48" s="7"/>
      <c r="PJQ48" s="7"/>
      <c r="PJR48" s="7"/>
      <c r="PJS48" s="7"/>
      <c r="PJT48" s="7"/>
      <c r="PJU48" s="7"/>
      <c r="PJV48" s="7"/>
      <c r="PJW48" s="7"/>
      <c r="PJX48" s="7"/>
      <c r="PJY48" s="7"/>
      <c r="PJZ48" s="7"/>
      <c r="PKA48" s="7"/>
      <c r="PKB48" s="7"/>
      <c r="PKC48" s="7"/>
      <c r="PKD48" s="7"/>
      <c r="PKE48" s="7"/>
      <c r="PKF48" s="7"/>
      <c r="PKG48" s="7"/>
      <c r="PKH48" s="7"/>
      <c r="PKI48" s="7"/>
      <c r="PKJ48" s="7"/>
      <c r="PKK48" s="7"/>
      <c r="PKL48" s="7"/>
      <c r="PKM48" s="7"/>
      <c r="PKN48" s="7"/>
      <c r="PKO48" s="7"/>
      <c r="PKP48" s="7"/>
      <c r="PKQ48" s="7"/>
      <c r="PKR48" s="7"/>
      <c r="PKS48" s="7"/>
      <c r="PKT48" s="7"/>
      <c r="PKU48" s="7"/>
      <c r="PKV48" s="7"/>
      <c r="PKW48" s="7"/>
      <c r="PKX48" s="7"/>
      <c r="PKY48" s="7"/>
      <c r="PKZ48" s="7"/>
      <c r="PLA48" s="7"/>
      <c r="PLB48" s="7"/>
      <c r="PLC48" s="7"/>
      <c r="PLD48" s="7"/>
      <c r="PLE48" s="7"/>
      <c r="PLF48" s="7"/>
      <c r="PLG48" s="7"/>
      <c r="PLH48" s="7"/>
      <c r="PLI48" s="7"/>
      <c r="PLJ48" s="7"/>
      <c r="PLK48" s="7"/>
      <c r="PLL48" s="7"/>
      <c r="PLM48" s="7"/>
      <c r="PLN48" s="7"/>
      <c r="PLO48" s="7"/>
      <c r="PLP48" s="7"/>
      <c r="PLQ48" s="7"/>
      <c r="PLR48" s="7"/>
      <c r="PLS48" s="7"/>
      <c r="PLT48" s="7"/>
      <c r="PLU48" s="7"/>
      <c r="PLV48" s="7"/>
      <c r="PLW48" s="7"/>
      <c r="PLX48" s="7"/>
      <c r="PLY48" s="7"/>
      <c r="PLZ48" s="7"/>
      <c r="PMA48" s="7"/>
      <c r="PMB48" s="7"/>
      <c r="PMC48" s="7"/>
      <c r="PMD48" s="7"/>
      <c r="PME48" s="7"/>
      <c r="PMF48" s="7"/>
      <c r="PMG48" s="7"/>
      <c r="PMH48" s="7"/>
      <c r="PMI48" s="7"/>
      <c r="PMJ48" s="7"/>
      <c r="PMK48" s="7"/>
      <c r="PML48" s="7"/>
      <c r="PMM48" s="7"/>
      <c r="PMN48" s="7"/>
      <c r="PMO48" s="7"/>
      <c r="PMP48" s="7"/>
      <c r="PMQ48" s="7"/>
      <c r="PMR48" s="7"/>
      <c r="PMS48" s="7"/>
      <c r="PMT48" s="7"/>
      <c r="PMU48" s="7"/>
      <c r="PMV48" s="7"/>
      <c r="PMW48" s="7"/>
      <c r="PMX48" s="7"/>
      <c r="PMY48" s="7"/>
      <c r="PMZ48" s="7"/>
      <c r="PNA48" s="7"/>
      <c r="PNB48" s="7"/>
      <c r="PNC48" s="7"/>
      <c r="PND48" s="7"/>
      <c r="PNE48" s="7"/>
      <c r="PNF48" s="7"/>
      <c r="PNG48" s="7"/>
      <c r="PNH48" s="7"/>
      <c r="PNI48" s="7"/>
      <c r="PNJ48" s="7"/>
      <c r="PNK48" s="7"/>
      <c r="PNL48" s="7"/>
      <c r="PNM48" s="7"/>
      <c r="PNN48" s="7"/>
      <c r="PNO48" s="7"/>
      <c r="PNP48" s="7"/>
      <c r="PNQ48" s="7"/>
      <c r="PNR48" s="7"/>
      <c r="PNS48" s="7"/>
      <c r="PNT48" s="7"/>
      <c r="PNU48" s="7"/>
      <c r="PNV48" s="7"/>
      <c r="PNW48" s="7"/>
      <c r="PNX48" s="7"/>
      <c r="PNY48" s="7"/>
      <c r="PNZ48" s="7"/>
      <c r="POA48" s="7"/>
      <c r="POB48" s="7"/>
      <c r="POC48" s="7"/>
      <c r="POD48" s="7"/>
      <c r="POE48" s="7"/>
      <c r="POF48" s="7"/>
      <c r="POG48" s="7"/>
      <c r="POH48" s="7"/>
      <c r="POI48" s="7"/>
      <c r="POJ48" s="7"/>
      <c r="POK48" s="7"/>
      <c r="POL48" s="7"/>
      <c r="POM48" s="7"/>
      <c r="PON48" s="7"/>
      <c r="POO48" s="7"/>
      <c r="POP48" s="7"/>
      <c r="POQ48" s="7"/>
      <c r="POR48" s="7"/>
      <c r="POS48" s="7"/>
      <c r="POT48" s="7"/>
      <c r="POU48" s="7"/>
      <c r="POV48" s="7"/>
      <c r="POW48" s="7"/>
      <c r="POX48" s="7"/>
      <c r="POY48" s="7"/>
      <c r="POZ48" s="7"/>
      <c r="PPA48" s="7"/>
      <c r="PPB48" s="7"/>
      <c r="PPC48" s="7"/>
      <c r="PPD48" s="7"/>
      <c r="PPE48" s="7"/>
      <c r="PPF48" s="7"/>
      <c r="PPG48" s="7"/>
      <c r="PPH48" s="7"/>
      <c r="PPI48" s="7"/>
      <c r="PPJ48" s="7"/>
      <c r="PPK48" s="7"/>
      <c r="PPL48" s="7"/>
      <c r="PPM48" s="7"/>
      <c r="PPN48" s="7"/>
      <c r="PPO48" s="7"/>
      <c r="PPP48" s="7"/>
      <c r="PPQ48" s="7"/>
      <c r="PPR48" s="7"/>
      <c r="PPS48" s="7"/>
      <c r="PPT48" s="7"/>
      <c r="PPU48" s="7"/>
      <c r="PPV48" s="7"/>
      <c r="PPW48" s="7"/>
      <c r="PPX48" s="7"/>
      <c r="PPY48" s="7"/>
      <c r="PPZ48" s="7"/>
      <c r="PQA48" s="7"/>
      <c r="PQB48" s="7"/>
      <c r="PQC48" s="7"/>
      <c r="PQD48" s="7"/>
      <c r="PQE48" s="7"/>
      <c r="PQF48" s="7"/>
      <c r="PQG48" s="7"/>
      <c r="PQH48" s="7"/>
      <c r="PQI48" s="7"/>
      <c r="PQJ48" s="7"/>
      <c r="PQK48" s="7"/>
      <c r="PQL48" s="7"/>
      <c r="PQM48" s="7"/>
      <c r="PQN48" s="7"/>
      <c r="PQO48" s="7"/>
      <c r="PQP48" s="7"/>
      <c r="PQQ48" s="7"/>
      <c r="PQR48" s="7"/>
      <c r="PQS48" s="7"/>
      <c r="PQT48" s="7"/>
      <c r="PQU48" s="7"/>
      <c r="PQV48" s="7"/>
      <c r="PQW48" s="7"/>
      <c r="PQX48" s="7"/>
      <c r="PQY48" s="7"/>
      <c r="PQZ48" s="7"/>
      <c r="PRB48" s="7"/>
      <c r="PRC48" s="7"/>
      <c r="PRD48" s="7"/>
      <c r="PRE48" s="7"/>
      <c r="PRF48" s="7"/>
      <c r="PRG48" s="7"/>
      <c r="PRH48" s="7"/>
      <c r="PRI48" s="7"/>
      <c r="PRJ48" s="7"/>
      <c r="PRK48" s="7"/>
      <c r="PRL48" s="7"/>
      <c r="PRM48" s="7"/>
      <c r="PRN48" s="7"/>
      <c r="PRO48" s="7"/>
      <c r="PRP48" s="7"/>
      <c r="PRQ48" s="7"/>
      <c r="PRR48" s="7"/>
      <c r="PRS48" s="7"/>
      <c r="PRT48" s="7"/>
      <c r="PRU48" s="7"/>
      <c r="PRV48" s="7"/>
      <c r="PRW48" s="7"/>
      <c r="PRX48" s="7"/>
      <c r="PRY48" s="7"/>
      <c r="PRZ48" s="7"/>
      <c r="PSA48" s="7"/>
      <c r="PSB48" s="7"/>
      <c r="PSC48" s="7"/>
      <c r="PSD48" s="7"/>
      <c r="PSE48" s="7"/>
      <c r="PSF48" s="7"/>
      <c r="PSG48" s="7"/>
      <c r="PSH48" s="7"/>
      <c r="PSI48" s="7"/>
      <c r="PSJ48" s="7"/>
      <c r="PSK48" s="7"/>
      <c r="PSL48" s="7"/>
      <c r="PSM48" s="7"/>
      <c r="PSN48" s="7"/>
      <c r="PSO48" s="7"/>
      <c r="PSP48" s="7"/>
      <c r="PSQ48" s="7"/>
      <c r="PSR48" s="7"/>
      <c r="PSS48" s="7"/>
      <c r="PST48" s="7"/>
      <c r="PSU48" s="7"/>
      <c r="PSV48" s="7"/>
      <c r="PSW48" s="7"/>
      <c r="PSX48" s="7"/>
      <c r="PSY48" s="7"/>
      <c r="PSZ48" s="7"/>
      <c r="PTA48" s="7"/>
      <c r="PTB48" s="7"/>
      <c r="PTC48" s="7"/>
      <c r="PTD48" s="7"/>
      <c r="PTE48" s="7"/>
      <c r="PTF48" s="7"/>
      <c r="PTG48" s="7"/>
      <c r="PTH48" s="7"/>
      <c r="PTI48" s="7"/>
      <c r="PTJ48" s="7"/>
      <c r="PTK48" s="7"/>
      <c r="PTL48" s="7"/>
      <c r="PTM48" s="7"/>
      <c r="PTN48" s="7"/>
      <c r="PTO48" s="7"/>
      <c r="PTP48" s="7"/>
      <c r="PTQ48" s="7"/>
      <c r="PTR48" s="7"/>
      <c r="PTS48" s="7"/>
      <c r="PTT48" s="7"/>
      <c r="PTU48" s="7"/>
      <c r="PTV48" s="7"/>
      <c r="PTW48" s="7"/>
      <c r="PTX48" s="7"/>
      <c r="PTY48" s="7"/>
      <c r="PTZ48" s="7"/>
      <c r="PUA48" s="7"/>
      <c r="PUB48" s="7"/>
      <c r="PUC48" s="7"/>
      <c r="PUD48" s="7"/>
      <c r="PUE48" s="7"/>
      <c r="PUF48" s="7"/>
      <c r="PUG48" s="7"/>
      <c r="PUH48" s="7"/>
      <c r="PUI48" s="7"/>
      <c r="PUJ48" s="7"/>
      <c r="PUK48" s="7"/>
      <c r="PUL48" s="7"/>
      <c r="PUM48" s="7"/>
      <c r="PUN48" s="7"/>
      <c r="PUO48" s="7"/>
      <c r="PUP48" s="7"/>
      <c r="PUQ48" s="7"/>
      <c r="PUR48" s="7"/>
      <c r="PUS48" s="7"/>
      <c r="PUT48" s="7"/>
      <c r="PUU48" s="7"/>
      <c r="PUV48" s="7"/>
      <c r="PUW48" s="7"/>
      <c r="PUX48" s="7"/>
      <c r="PUY48" s="7"/>
      <c r="PUZ48" s="7"/>
      <c r="PVA48" s="7"/>
      <c r="PVB48" s="7"/>
      <c r="PVC48" s="7"/>
      <c r="PVD48" s="7"/>
      <c r="PVE48" s="7"/>
      <c r="PVF48" s="7"/>
      <c r="PVG48" s="7"/>
      <c r="PVH48" s="7"/>
      <c r="PVI48" s="7"/>
      <c r="PVJ48" s="7"/>
      <c r="PVK48" s="7"/>
      <c r="PVL48" s="7"/>
      <c r="PVM48" s="7"/>
      <c r="PVN48" s="7"/>
      <c r="PVO48" s="7"/>
      <c r="PVP48" s="7"/>
      <c r="PVQ48" s="7"/>
      <c r="PVR48" s="7"/>
      <c r="PVS48" s="7"/>
      <c r="PVT48" s="7"/>
      <c r="PVU48" s="7"/>
      <c r="PVV48" s="7"/>
      <c r="PVW48" s="7"/>
      <c r="PVX48" s="7"/>
      <c r="PVY48" s="7"/>
      <c r="PVZ48" s="7"/>
      <c r="PWA48" s="7"/>
      <c r="PWB48" s="7"/>
      <c r="PWC48" s="7"/>
      <c r="PWD48" s="7"/>
      <c r="PWE48" s="7"/>
      <c r="PWF48" s="7"/>
      <c r="PWG48" s="7"/>
      <c r="PWH48" s="7"/>
      <c r="PWI48" s="7"/>
      <c r="PWJ48" s="7"/>
      <c r="PWK48" s="7"/>
      <c r="PWL48" s="7"/>
      <c r="PWM48" s="7"/>
      <c r="PWN48" s="7"/>
      <c r="PWO48" s="7"/>
      <c r="PWP48" s="7"/>
      <c r="PWQ48" s="7"/>
      <c r="PWR48" s="7"/>
      <c r="PWS48" s="7"/>
      <c r="PWT48" s="7"/>
      <c r="PWU48" s="7"/>
      <c r="PWV48" s="7"/>
      <c r="PWW48" s="7"/>
      <c r="PWX48" s="7"/>
      <c r="PWY48" s="7"/>
      <c r="PWZ48" s="7"/>
      <c r="PXA48" s="7"/>
      <c r="PXB48" s="7"/>
      <c r="PXC48" s="7"/>
      <c r="PXD48" s="7"/>
      <c r="PXE48" s="7"/>
      <c r="PXF48" s="7"/>
      <c r="PXG48" s="7"/>
      <c r="PXH48" s="7"/>
      <c r="PXI48" s="7"/>
      <c r="PXJ48" s="7"/>
      <c r="PXK48" s="7"/>
      <c r="PXL48" s="7"/>
      <c r="PXM48" s="7"/>
      <c r="PXN48" s="7"/>
      <c r="PXO48" s="7"/>
      <c r="PXP48" s="7"/>
      <c r="PXQ48" s="7"/>
      <c r="PXR48" s="7"/>
      <c r="PXS48" s="7"/>
      <c r="PXT48" s="7"/>
      <c r="PXU48" s="7"/>
      <c r="PXV48" s="7"/>
      <c r="PXW48" s="7"/>
      <c r="PXX48" s="7"/>
      <c r="PXY48" s="7"/>
      <c r="PXZ48" s="7"/>
      <c r="PYA48" s="7"/>
      <c r="PYB48" s="7"/>
      <c r="PYC48" s="7"/>
      <c r="PYD48" s="7"/>
      <c r="PYE48" s="7"/>
      <c r="PYF48" s="7"/>
      <c r="PYG48" s="7"/>
      <c r="PYH48" s="7"/>
      <c r="PYI48" s="7"/>
      <c r="PYJ48" s="7"/>
      <c r="PYK48" s="7"/>
      <c r="PYL48" s="7"/>
      <c r="PYM48" s="7"/>
      <c r="PYN48" s="7"/>
      <c r="PYO48" s="7"/>
      <c r="PYP48" s="7"/>
      <c r="PYQ48" s="7"/>
      <c r="PYR48" s="7"/>
      <c r="PYS48" s="7"/>
      <c r="PYT48" s="7"/>
      <c r="PYU48" s="7"/>
      <c r="PYV48" s="7"/>
      <c r="PYW48" s="7"/>
      <c r="PYX48" s="7"/>
      <c r="PYY48" s="7"/>
      <c r="PYZ48" s="7"/>
      <c r="PZA48" s="7"/>
      <c r="PZB48" s="7"/>
      <c r="PZC48" s="7"/>
      <c r="PZD48" s="7"/>
      <c r="PZE48" s="7"/>
      <c r="PZF48" s="7"/>
      <c r="PZG48" s="7"/>
      <c r="PZH48" s="7"/>
      <c r="PZI48" s="7"/>
      <c r="PZJ48" s="7"/>
      <c r="PZK48" s="7"/>
      <c r="PZL48" s="7"/>
      <c r="PZM48" s="7"/>
      <c r="PZN48" s="7"/>
      <c r="PZO48" s="7"/>
      <c r="PZP48" s="7"/>
      <c r="PZQ48" s="7"/>
      <c r="PZR48" s="7"/>
      <c r="PZS48" s="7"/>
      <c r="PZT48" s="7"/>
      <c r="PZU48" s="7"/>
      <c r="PZV48" s="7"/>
      <c r="PZW48" s="7"/>
      <c r="PZX48" s="7"/>
      <c r="PZY48" s="7"/>
      <c r="PZZ48" s="7"/>
      <c r="QAA48" s="7"/>
      <c r="QAB48" s="7"/>
      <c r="QAC48" s="7"/>
      <c r="QAD48" s="7"/>
      <c r="QAE48" s="7"/>
      <c r="QAF48" s="7"/>
      <c r="QAG48" s="7"/>
      <c r="QAH48" s="7"/>
      <c r="QAI48" s="7"/>
      <c r="QAJ48" s="7"/>
      <c r="QAK48" s="7"/>
      <c r="QAL48" s="7"/>
      <c r="QAM48" s="7"/>
      <c r="QAN48" s="7"/>
      <c r="QAO48" s="7"/>
      <c r="QAP48" s="7"/>
      <c r="QAQ48" s="7"/>
      <c r="QAR48" s="7"/>
      <c r="QAS48" s="7"/>
      <c r="QAT48" s="7"/>
      <c r="QAU48" s="7"/>
      <c r="QAV48" s="7"/>
      <c r="QAX48" s="7"/>
      <c r="QAY48" s="7"/>
      <c r="QAZ48" s="7"/>
      <c r="QBA48" s="7"/>
      <c r="QBB48" s="7"/>
      <c r="QBC48" s="7"/>
      <c r="QBD48" s="7"/>
      <c r="QBE48" s="7"/>
      <c r="QBF48" s="7"/>
      <c r="QBG48" s="7"/>
      <c r="QBH48" s="7"/>
      <c r="QBI48" s="7"/>
      <c r="QBJ48" s="7"/>
      <c r="QBK48" s="7"/>
      <c r="QBL48" s="7"/>
      <c r="QBM48" s="7"/>
      <c r="QBN48" s="7"/>
      <c r="QBO48" s="7"/>
      <c r="QBP48" s="7"/>
      <c r="QBQ48" s="7"/>
      <c r="QBR48" s="7"/>
      <c r="QBS48" s="7"/>
      <c r="QBT48" s="7"/>
      <c r="QBU48" s="7"/>
      <c r="QBV48" s="7"/>
      <c r="QBW48" s="7"/>
      <c r="QBX48" s="7"/>
      <c r="QBY48" s="7"/>
      <c r="QBZ48" s="7"/>
      <c r="QCA48" s="7"/>
      <c r="QCB48" s="7"/>
      <c r="QCC48" s="7"/>
      <c r="QCD48" s="7"/>
      <c r="QCE48" s="7"/>
      <c r="QCF48" s="7"/>
      <c r="QCG48" s="7"/>
      <c r="QCH48" s="7"/>
      <c r="QCI48" s="7"/>
      <c r="QCJ48" s="7"/>
      <c r="QCK48" s="7"/>
      <c r="QCL48" s="7"/>
      <c r="QCM48" s="7"/>
      <c r="QCN48" s="7"/>
      <c r="QCO48" s="7"/>
      <c r="QCP48" s="7"/>
      <c r="QCQ48" s="7"/>
      <c r="QCR48" s="7"/>
      <c r="QCS48" s="7"/>
      <c r="QCT48" s="7"/>
      <c r="QCU48" s="7"/>
      <c r="QCV48" s="7"/>
      <c r="QCW48" s="7"/>
      <c r="QCX48" s="7"/>
      <c r="QCY48" s="7"/>
      <c r="QCZ48" s="7"/>
      <c r="QDA48" s="7"/>
      <c r="QDB48" s="7"/>
      <c r="QDC48" s="7"/>
      <c r="QDD48" s="7"/>
      <c r="QDE48" s="7"/>
      <c r="QDF48" s="7"/>
      <c r="QDG48" s="7"/>
      <c r="QDH48" s="7"/>
      <c r="QDI48" s="7"/>
      <c r="QDJ48" s="7"/>
      <c r="QDK48" s="7"/>
      <c r="QDL48" s="7"/>
      <c r="QDM48" s="7"/>
      <c r="QDN48" s="7"/>
      <c r="QDO48" s="7"/>
      <c r="QDP48" s="7"/>
      <c r="QDQ48" s="7"/>
      <c r="QDR48" s="7"/>
      <c r="QDS48" s="7"/>
      <c r="QDT48" s="7"/>
      <c r="QDU48" s="7"/>
      <c r="QDV48" s="7"/>
      <c r="QDW48" s="7"/>
      <c r="QDX48" s="7"/>
      <c r="QDY48" s="7"/>
      <c r="QDZ48" s="7"/>
      <c r="QEA48" s="7"/>
      <c r="QEB48" s="7"/>
      <c r="QEC48" s="7"/>
      <c r="QED48" s="7"/>
      <c r="QEE48" s="7"/>
      <c r="QEF48" s="7"/>
      <c r="QEG48" s="7"/>
      <c r="QEH48" s="7"/>
      <c r="QEI48" s="7"/>
      <c r="QEJ48" s="7"/>
      <c r="QEK48" s="7"/>
      <c r="QEL48" s="7"/>
      <c r="QEM48" s="7"/>
      <c r="QEN48" s="7"/>
      <c r="QEO48" s="7"/>
      <c r="QEP48" s="7"/>
      <c r="QEQ48" s="7"/>
      <c r="QER48" s="7"/>
      <c r="QES48" s="7"/>
      <c r="QET48" s="7"/>
      <c r="QEU48" s="7"/>
      <c r="QEV48" s="7"/>
      <c r="QEW48" s="7"/>
      <c r="QEX48" s="7"/>
      <c r="QEY48" s="7"/>
      <c r="QEZ48" s="7"/>
      <c r="QFA48" s="7"/>
      <c r="QFB48" s="7"/>
      <c r="QFC48" s="7"/>
      <c r="QFD48" s="7"/>
      <c r="QFE48" s="7"/>
      <c r="QFF48" s="7"/>
      <c r="QFG48" s="7"/>
      <c r="QFH48" s="7"/>
      <c r="QFI48" s="7"/>
      <c r="QFJ48" s="7"/>
      <c r="QFK48" s="7"/>
      <c r="QFL48" s="7"/>
      <c r="QFM48" s="7"/>
      <c r="QFN48" s="7"/>
      <c r="QFO48" s="7"/>
      <c r="QFP48" s="7"/>
      <c r="QFQ48" s="7"/>
      <c r="QFR48" s="7"/>
      <c r="QFS48" s="7"/>
      <c r="QFT48" s="7"/>
      <c r="QFU48" s="7"/>
      <c r="QFV48" s="7"/>
      <c r="QFW48" s="7"/>
      <c r="QFX48" s="7"/>
      <c r="QFY48" s="7"/>
      <c r="QFZ48" s="7"/>
      <c r="QGA48" s="7"/>
      <c r="QGB48" s="7"/>
      <c r="QGC48" s="7"/>
      <c r="QGD48" s="7"/>
      <c r="QGE48" s="7"/>
      <c r="QGF48" s="7"/>
      <c r="QGG48" s="7"/>
      <c r="QGH48" s="7"/>
      <c r="QGI48" s="7"/>
      <c r="QGJ48" s="7"/>
      <c r="QGK48" s="7"/>
      <c r="QGL48" s="7"/>
      <c r="QGM48" s="7"/>
      <c r="QGN48" s="7"/>
      <c r="QGO48" s="7"/>
      <c r="QGP48" s="7"/>
      <c r="QGQ48" s="7"/>
      <c r="QGR48" s="7"/>
      <c r="QGS48" s="7"/>
      <c r="QGT48" s="7"/>
      <c r="QGU48" s="7"/>
      <c r="QGV48" s="7"/>
      <c r="QGW48" s="7"/>
      <c r="QGX48" s="7"/>
      <c r="QGY48" s="7"/>
      <c r="QGZ48" s="7"/>
      <c r="QHA48" s="7"/>
      <c r="QHB48" s="7"/>
      <c r="QHC48" s="7"/>
      <c r="QHD48" s="7"/>
      <c r="QHE48" s="7"/>
      <c r="QHF48" s="7"/>
      <c r="QHG48" s="7"/>
      <c r="QHH48" s="7"/>
      <c r="QHI48" s="7"/>
      <c r="QHJ48" s="7"/>
      <c r="QHK48" s="7"/>
      <c r="QHL48" s="7"/>
      <c r="QHM48" s="7"/>
      <c r="QHN48" s="7"/>
      <c r="QHO48" s="7"/>
      <c r="QHP48" s="7"/>
      <c r="QHQ48" s="7"/>
      <c r="QHR48" s="7"/>
      <c r="QHS48" s="7"/>
      <c r="QHT48" s="7"/>
      <c r="QHU48" s="7"/>
      <c r="QHV48" s="7"/>
      <c r="QHW48" s="7"/>
      <c r="QHX48" s="7"/>
      <c r="QHY48" s="7"/>
      <c r="QHZ48" s="7"/>
      <c r="QIA48" s="7"/>
      <c r="QIB48" s="7"/>
      <c r="QIC48" s="7"/>
      <c r="QID48" s="7"/>
      <c r="QIE48" s="7"/>
      <c r="QIF48" s="7"/>
      <c r="QIG48" s="7"/>
      <c r="QIH48" s="7"/>
      <c r="QII48" s="7"/>
      <c r="QIJ48" s="7"/>
      <c r="QIK48" s="7"/>
      <c r="QIL48" s="7"/>
      <c r="QIM48" s="7"/>
      <c r="QIN48" s="7"/>
      <c r="QIO48" s="7"/>
      <c r="QIP48" s="7"/>
      <c r="QIQ48" s="7"/>
      <c r="QIR48" s="7"/>
      <c r="QIS48" s="7"/>
      <c r="QIT48" s="7"/>
      <c r="QIU48" s="7"/>
      <c r="QIV48" s="7"/>
      <c r="QIW48" s="7"/>
      <c r="QIX48" s="7"/>
      <c r="QIY48" s="7"/>
      <c r="QIZ48" s="7"/>
      <c r="QJA48" s="7"/>
      <c r="QJB48" s="7"/>
      <c r="QJC48" s="7"/>
      <c r="QJD48" s="7"/>
      <c r="QJE48" s="7"/>
      <c r="QJF48" s="7"/>
      <c r="QJG48" s="7"/>
      <c r="QJH48" s="7"/>
      <c r="QJI48" s="7"/>
      <c r="QJJ48" s="7"/>
      <c r="QJK48" s="7"/>
      <c r="QJL48" s="7"/>
      <c r="QJM48" s="7"/>
      <c r="QJN48" s="7"/>
      <c r="QJO48" s="7"/>
      <c r="QJP48" s="7"/>
      <c r="QJQ48" s="7"/>
      <c r="QJR48" s="7"/>
      <c r="QJS48" s="7"/>
      <c r="QJT48" s="7"/>
      <c r="QJU48" s="7"/>
      <c r="QJV48" s="7"/>
      <c r="QJW48" s="7"/>
      <c r="QJX48" s="7"/>
      <c r="QJY48" s="7"/>
      <c r="QJZ48" s="7"/>
      <c r="QKA48" s="7"/>
      <c r="QKB48" s="7"/>
      <c r="QKC48" s="7"/>
      <c r="QKD48" s="7"/>
      <c r="QKE48" s="7"/>
      <c r="QKF48" s="7"/>
      <c r="QKG48" s="7"/>
      <c r="QKH48" s="7"/>
      <c r="QKI48" s="7"/>
      <c r="QKJ48" s="7"/>
      <c r="QKK48" s="7"/>
      <c r="QKL48" s="7"/>
      <c r="QKM48" s="7"/>
      <c r="QKN48" s="7"/>
      <c r="QKO48" s="7"/>
      <c r="QKP48" s="7"/>
      <c r="QKQ48" s="7"/>
      <c r="QKR48" s="7"/>
      <c r="QKT48" s="7"/>
      <c r="QKU48" s="7"/>
      <c r="QKV48" s="7"/>
      <c r="QKW48" s="7"/>
      <c r="QKX48" s="7"/>
      <c r="QKY48" s="7"/>
      <c r="QKZ48" s="7"/>
      <c r="QLA48" s="7"/>
      <c r="QLB48" s="7"/>
      <c r="QLC48" s="7"/>
      <c r="QLD48" s="7"/>
      <c r="QLE48" s="7"/>
      <c r="QLF48" s="7"/>
      <c r="QLG48" s="7"/>
      <c r="QLH48" s="7"/>
      <c r="QLI48" s="7"/>
      <c r="QLJ48" s="7"/>
      <c r="QLK48" s="7"/>
      <c r="QLL48" s="7"/>
      <c r="QLM48" s="7"/>
      <c r="QLN48" s="7"/>
      <c r="QLO48" s="7"/>
      <c r="QLP48" s="7"/>
      <c r="QLQ48" s="7"/>
      <c r="QLR48" s="7"/>
      <c r="QLS48" s="7"/>
      <c r="QLT48" s="7"/>
      <c r="QLU48" s="7"/>
      <c r="QLV48" s="7"/>
      <c r="QLW48" s="7"/>
      <c r="QLX48" s="7"/>
      <c r="QLY48" s="7"/>
      <c r="QLZ48" s="7"/>
      <c r="QMA48" s="7"/>
      <c r="QMB48" s="7"/>
      <c r="QMC48" s="7"/>
      <c r="QMD48" s="7"/>
      <c r="QME48" s="7"/>
      <c r="QMF48" s="7"/>
      <c r="QMG48" s="7"/>
      <c r="QMH48" s="7"/>
      <c r="QMI48" s="7"/>
      <c r="QMJ48" s="7"/>
      <c r="QMK48" s="7"/>
      <c r="QML48" s="7"/>
      <c r="QMM48" s="7"/>
      <c r="QMN48" s="7"/>
      <c r="QMO48" s="7"/>
      <c r="QMP48" s="7"/>
      <c r="QMQ48" s="7"/>
      <c r="QMR48" s="7"/>
      <c r="QMS48" s="7"/>
      <c r="QMT48" s="7"/>
      <c r="QMU48" s="7"/>
      <c r="QMV48" s="7"/>
      <c r="QMW48" s="7"/>
      <c r="QMX48" s="7"/>
      <c r="QMY48" s="7"/>
      <c r="QMZ48" s="7"/>
      <c r="QNA48" s="7"/>
      <c r="QNB48" s="7"/>
      <c r="QNC48" s="7"/>
      <c r="QND48" s="7"/>
      <c r="QNE48" s="7"/>
      <c r="QNF48" s="7"/>
      <c r="QNG48" s="7"/>
      <c r="QNH48" s="7"/>
      <c r="QNI48" s="7"/>
      <c r="QNJ48" s="7"/>
      <c r="QNK48" s="7"/>
      <c r="QNL48" s="7"/>
      <c r="QNM48" s="7"/>
      <c r="QNN48" s="7"/>
      <c r="QNO48" s="7"/>
      <c r="QNP48" s="7"/>
      <c r="QNQ48" s="7"/>
      <c r="QNR48" s="7"/>
      <c r="QNS48" s="7"/>
      <c r="QNT48" s="7"/>
      <c r="QNU48" s="7"/>
      <c r="QNV48" s="7"/>
      <c r="QNW48" s="7"/>
      <c r="QNX48" s="7"/>
      <c r="QNY48" s="7"/>
      <c r="QNZ48" s="7"/>
      <c r="QOA48" s="7"/>
      <c r="QOB48" s="7"/>
      <c r="QOC48" s="7"/>
      <c r="QOD48" s="7"/>
      <c r="QOE48" s="7"/>
      <c r="QOF48" s="7"/>
      <c r="QOG48" s="7"/>
      <c r="QOH48" s="7"/>
      <c r="QOI48" s="7"/>
      <c r="QOJ48" s="7"/>
      <c r="QOK48" s="7"/>
      <c r="QOL48" s="7"/>
      <c r="QOM48" s="7"/>
      <c r="QON48" s="7"/>
      <c r="QOO48" s="7"/>
      <c r="QOP48" s="7"/>
      <c r="QOQ48" s="7"/>
      <c r="QOR48" s="7"/>
      <c r="QOS48" s="7"/>
      <c r="QOT48" s="7"/>
      <c r="QOU48" s="7"/>
      <c r="QOV48" s="7"/>
      <c r="QOW48" s="7"/>
      <c r="QOX48" s="7"/>
      <c r="QOY48" s="7"/>
      <c r="QOZ48" s="7"/>
      <c r="QPA48" s="7"/>
      <c r="QPB48" s="7"/>
      <c r="QPC48" s="7"/>
      <c r="QPD48" s="7"/>
      <c r="QPE48" s="7"/>
      <c r="QPF48" s="7"/>
      <c r="QPG48" s="7"/>
      <c r="QPH48" s="7"/>
      <c r="QPI48" s="7"/>
      <c r="QPJ48" s="7"/>
      <c r="QPK48" s="7"/>
      <c r="QPL48" s="7"/>
      <c r="QPM48" s="7"/>
      <c r="QPN48" s="7"/>
      <c r="QPO48" s="7"/>
      <c r="QPP48" s="7"/>
      <c r="QPQ48" s="7"/>
      <c r="QPR48" s="7"/>
      <c r="QPS48" s="7"/>
      <c r="QPT48" s="7"/>
      <c r="QPU48" s="7"/>
      <c r="QPV48" s="7"/>
      <c r="QPW48" s="7"/>
      <c r="QPX48" s="7"/>
      <c r="QPY48" s="7"/>
      <c r="QPZ48" s="7"/>
      <c r="QQA48" s="7"/>
      <c r="QQB48" s="7"/>
      <c r="QQC48" s="7"/>
      <c r="QQD48" s="7"/>
      <c r="QQE48" s="7"/>
      <c r="QQF48" s="7"/>
      <c r="QQG48" s="7"/>
      <c r="QQH48" s="7"/>
      <c r="QQI48" s="7"/>
      <c r="QQJ48" s="7"/>
      <c r="QQK48" s="7"/>
      <c r="QQL48" s="7"/>
      <c r="QQM48" s="7"/>
      <c r="QQN48" s="7"/>
      <c r="QQO48" s="7"/>
      <c r="QQP48" s="7"/>
      <c r="QQQ48" s="7"/>
      <c r="QQR48" s="7"/>
      <c r="QQS48" s="7"/>
      <c r="QQT48" s="7"/>
      <c r="QQU48" s="7"/>
      <c r="QQV48" s="7"/>
      <c r="QQW48" s="7"/>
      <c r="QQX48" s="7"/>
      <c r="QQY48" s="7"/>
      <c r="QQZ48" s="7"/>
      <c r="QRA48" s="7"/>
      <c r="QRB48" s="7"/>
      <c r="QRC48" s="7"/>
      <c r="QRD48" s="7"/>
      <c r="QRE48" s="7"/>
      <c r="QRF48" s="7"/>
      <c r="QRG48" s="7"/>
      <c r="QRH48" s="7"/>
      <c r="QRI48" s="7"/>
      <c r="QRJ48" s="7"/>
      <c r="QRK48" s="7"/>
      <c r="QRL48" s="7"/>
      <c r="QRM48" s="7"/>
      <c r="QRN48" s="7"/>
      <c r="QRO48" s="7"/>
      <c r="QRP48" s="7"/>
      <c r="QRQ48" s="7"/>
      <c r="QRR48" s="7"/>
      <c r="QRS48" s="7"/>
      <c r="QRT48" s="7"/>
      <c r="QRU48" s="7"/>
      <c r="QRV48" s="7"/>
      <c r="QRW48" s="7"/>
      <c r="QRX48" s="7"/>
      <c r="QRY48" s="7"/>
      <c r="QRZ48" s="7"/>
      <c r="QSA48" s="7"/>
      <c r="QSB48" s="7"/>
      <c r="QSC48" s="7"/>
      <c r="QSD48" s="7"/>
      <c r="QSE48" s="7"/>
      <c r="QSF48" s="7"/>
      <c r="QSG48" s="7"/>
      <c r="QSH48" s="7"/>
      <c r="QSI48" s="7"/>
      <c r="QSJ48" s="7"/>
      <c r="QSK48" s="7"/>
      <c r="QSL48" s="7"/>
      <c r="QSM48" s="7"/>
      <c r="QSN48" s="7"/>
      <c r="QSO48" s="7"/>
      <c r="QSP48" s="7"/>
      <c r="QSQ48" s="7"/>
      <c r="QSR48" s="7"/>
      <c r="QSS48" s="7"/>
      <c r="QST48" s="7"/>
      <c r="QSU48" s="7"/>
      <c r="QSV48" s="7"/>
      <c r="QSW48" s="7"/>
      <c r="QSX48" s="7"/>
      <c r="QSY48" s="7"/>
      <c r="QSZ48" s="7"/>
      <c r="QTA48" s="7"/>
      <c r="QTB48" s="7"/>
      <c r="QTC48" s="7"/>
      <c r="QTD48" s="7"/>
      <c r="QTE48" s="7"/>
      <c r="QTF48" s="7"/>
      <c r="QTG48" s="7"/>
      <c r="QTH48" s="7"/>
      <c r="QTI48" s="7"/>
      <c r="QTJ48" s="7"/>
      <c r="QTK48" s="7"/>
      <c r="QTL48" s="7"/>
      <c r="QTM48" s="7"/>
      <c r="QTN48" s="7"/>
      <c r="QTO48" s="7"/>
      <c r="QTP48" s="7"/>
      <c r="QTQ48" s="7"/>
      <c r="QTR48" s="7"/>
      <c r="QTS48" s="7"/>
      <c r="QTT48" s="7"/>
      <c r="QTU48" s="7"/>
      <c r="QTV48" s="7"/>
      <c r="QTW48" s="7"/>
      <c r="QTX48" s="7"/>
      <c r="QTY48" s="7"/>
      <c r="QTZ48" s="7"/>
      <c r="QUA48" s="7"/>
      <c r="QUB48" s="7"/>
      <c r="QUC48" s="7"/>
      <c r="QUD48" s="7"/>
      <c r="QUE48" s="7"/>
      <c r="QUF48" s="7"/>
      <c r="QUG48" s="7"/>
      <c r="QUH48" s="7"/>
      <c r="QUI48" s="7"/>
      <c r="QUJ48" s="7"/>
      <c r="QUK48" s="7"/>
      <c r="QUL48" s="7"/>
      <c r="QUM48" s="7"/>
      <c r="QUN48" s="7"/>
      <c r="QUP48" s="7"/>
      <c r="QUQ48" s="7"/>
      <c r="QUR48" s="7"/>
      <c r="QUS48" s="7"/>
      <c r="QUT48" s="7"/>
      <c r="QUU48" s="7"/>
      <c r="QUV48" s="7"/>
      <c r="QUW48" s="7"/>
      <c r="QUX48" s="7"/>
      <c r="QUY48" s="7"/>
      <c r="QUZ48" s="7"/>
      <c r="QVA48" s="7"/>
      <c r="QVB48" s="7"/>
      <c r="QVC48" s="7"/>
      <c r="QVD48" s="7"/>
      <c r="QVE48" s="7"/>
      <c r="QVF48" s="7"/>
      <c r="QVG48" s="7"/>
      <c r="QVH48" s="7"/>
      <c r="QVI48" s="7"/>
      <c r="QVJ48" s="7"/>
      <c r="QVK48" s="7"/>
      <c r="QVL48" s="7"/>
      <c r="QVM48" s="7"/>
      <c r="QVN48" s="7"/>
      <c r="QVO48" s="7"/>
      <c r="QVP48" s="7"/>
      <c r="QVQ48" s="7"/>
      <c r="QVR48" s="7"/>
      <c r="QVS48" s="7"/>
      <c r="QVT48" s="7"/>
      <c r="QVU48" s="7"/>
      <c r="QVV48" s="7"/>
      <c r="QVW48" s="7"/>
      <c r="QVX48" s="7"/>
      <c r="QVY48" s="7"/>
      <c r="QVZ48" s="7"/>
      <c r="QWA48" s="7"/>
      <c r="QWB48" s="7"/>
      <c r="QWC48" s="7"/>
      <c r="QWD48" s="7"/>
      <c r="QWE48" s="7"/>
      <c r="QWF48" s="7"/>
      <c r="QWG48" s="7"/>
      <c r="QWH48" s="7"/>
      <c r="QWI48" s="7"/>
      <c r="QWJ48" s="7"/>
      <c r="QWK48" s="7"/>
      <c r="QWL48" s="7"/>
      <c r="QWM48" s="7"/>
      <c r="QWN48" s="7"/>
      <c r="QWO48" s="7"/>
      <c r="QWP48" s="7"/>
      <c r="QWQ48" s="7"/>
      <c r="QWR48" s="7"/>
      <c r="QWS48" s="7"/>
      <c r="QWT48" s="7"/>
      <c r="QWU48" s="7"/>
      <c r="QWV48" s="7"/>
      <c r="QWW48" s="7"/>
      <c r="QWX48" s="7"/>
      <c r="QWY48" s="7"/>
      <c r="QWZ48" s="7"/>
      <c r="QXA48" s="7"/>
      <c r="QXB48" s="7"/>
      <c r="QXC48" s="7"/>
      <c r="QXD48" s="7"/>
      <c r="QXE48" s="7"/>
      <c r="QXF48" s="7"/>
      <c r="QXG48" s="7"/>
      <c r="QXH48" s="7"/>
      <c r="QXI48" s="7"/>
      <c r="QXJ48" s="7"/>
      <c r="QXK48" s="7"/>
      <c r="QXL48" s="7"/>
      <c r="QXM48" s="7"/>
      <c r="QXN48" s="7"/>
      <c r="QXO48" s="7"/>
      <c r="QXP48" s="7"/>
      <c r="QXQ48" s="7"/>
      <c r="QXR48" s="7"/>
      <c r="QXS48" s="7"/>
      <c r="QXT48" s="7"/>
      <c r="QXU48" s="7"/>
      <c r="QXV48" s="7"/>
      <c r="QXW48" s="7"/>
      <c r="QXX48" s="7"/>
      <c r="QXY48" s="7"/>
      <c r="QXZ48" s="7"/>
      <c r="QYA48" s="7"/>
      <c r="QYB48" s="7"/>
      <c r="QYC48" s="7"/>
      <c r="QYD48" s="7"/>
      <c r="QYE48" s="7"/>
      <c r="QYF48" s="7"/>
      <c r="QYG48" s="7"/>
      <c r="QYH48" s="7"/>
      <c r="QYI48" s="7"/>
      <c r="QYJ48" s="7"/>
      <c r="QYK48" s="7"/>
      <c r="QYL48" s="7"/>
      <c r="QYM48" s="7"/>
      <c r="QYN48" s="7"/>
      <c r="QYO48" s="7"/>
      <c r="QYP48" s="7"/>
      <c r="QYQ48" s="7"/>
      <c r="QYR48" s="7"/>
      <c r="QYS48" s="7"/>
      <c r="QYT48" s="7"/>
      <c r="QYU48" s="7"/>
      <c r="QYV48" s="7"/>
      <c r="QYW48" s="7"/>
      <c r="QYX48" s="7"/>
      <c r="QYY48" s="7"/>
      <c r="QYZ48" s="7"/>
      <c r="QZA48" s="7"/>
      <c r="QZB48" s="7"/>
      <c r="QZC48" s="7"/>
      <c r="QZD48" s="7"/>
      <c r="QZE48" s="7"/>
      <c r="QZF48" s="7"/>
      <c r="QZG48" s="7"/>
      <c r="QZH48" s="7"/>
      <c r="QZI48" s="7"/>
      <c r="QZJ48" s="7"/>
      <c r="QZK48" s="7"/>
      <c r="QZL48" s="7"/>
      <c r="QZM48" s="7"/>
      <c r="QZN48" s="7"/>
      <c r="QZO48" s="7"/>
      <c r="QZP48" s="7"/>
      <c r="QZQ48" s="7"/>
      <c r="QZR48" s="7"/>
      <c r="QZS48" s="7"/>
      <c r="QZT48" s="7"/>
      <c r="QZU48" s="7"/>
      <c r="QZV48" s="7"/>
      <c r="QZW48" s="7"/>
      <c r="QZX48" s="7"/>
      <c r="QZY48" s="7"/>
      <c r="QZZ48" s="7"/>
      <c r="RAA48" s="7"/>
      <c r="RAB48" s="7"/>
      <c r="RAC48" s="7"/>
      <c r="RAD48" s="7"/>
      <c r="RAE48" s="7"/>
      <c r="RAF48" s="7"/>
      <c r="RAG48" s="7"/>
      <c r="RAH48" s="7"/>
      <c r="RAI48" s="7"/>
      <c r="RAJ48" s="7"/>
      <c r="RAK48" s="7"/>
      <c r="RAL48" s="7"/>
      <c r="RAM48" s="7"/>
      <c r="RAN48" s="7"/>
      <c r="RAO48" s="7"/>
      <c r="RAP48" s="7"/>
      <c r="RAQ48" s="7"/>
      <c r="RAR48" s="7"/>
      <c r="RAS48" s="7"/>
      <c r="RAT48" s="7"/>
      <c r="RAU48" s="7"/>
      <c r="RAV48" s="7"/>
      <c r="RAW48" s="7"/>
      <c r="RAX48" s="7"/>
      <c r="RAY48" s="7"/>
      <c r="RAZ48" s="7"/>
      <c r="RBA48" s="7"/>
      <c r="RBB48" s="7"/>
      <c r="RBC48" s="7"/>
      <c r="RBD48" s="7"/>
      <c r="RBE48" s="7"/>
      <c r="RBF48" s="7"/>
      <c r="RBG48" s="7"/>
      <c r="RBH48" s="7"/>
      <c r="RBI48" s="7"/>
      <c r="RBJ48" s="7"/>
      <c r="RBK48" s="7"/>
      <c r="RBL48" s="7"/>
      <c r="RBM48" s="7"/>
      <c r="RBN48" s="7"/>
      <c r="RBO48" s="7"/>
      <c r="RBP48" s="7"/>
      <c r="RBQ48" s="7"/>
      <c r="RBR48" s="7"/>
      <c r="RBS48" s="7"/>
      <c r="RBT48" s="7"/>
      <c r="RBU48" s="7"/>
      <c r="RBV48" s="7"/>
      <c r="RBW48" s="7"/>
      <c r="RBX48" s="7"/>
      <c r="RBY48" s="7"/>
      <c r="RBZ48" s="7"/>
      <c r="RCA48" s="7"/>
      <c r="RCB48" s="7"/>
      <c r="RCC48" s="7"/>
      <c r="RCD48" s="7"/>
      <c r="RCE48" s="7"/>
      <c r="RCF48" s="7"/>
      <c r="RCG48" s="7"/>
      <c r="RCH48" s="7"/>
      <c r="RCI48" s="7"/>
      <c r="RCJ48" s="7"/>
      <c r="RCK48" s="7"/>
      <c r="RCL48" s="7"/>
      <c r="RCM48" s="7"/>
      <c r="RCN48" s="7"/>
      <c r="RCO48" s="7"/>
      <c r="RCP48" s="7"/>
      <c r="RCQ48" s="7"/>
      <c r="RCR48" s="7"/>
      <c r="RCS48" s="7"/>
      <c r="RCT48" s="7"/>
      <c r="RCU48" s="7"/>
      <c r="RCV48" s="7"/>
      <c r="RCW48" s="7"/>
      <c r="RCX48" s="7"/>
      <c r="RCY48" s="7"/>
      <c r="RCZ48" s="7"/>
      <c r="RDA48" s="7"/>
      <c r="RDB48" s="7"/>
      <c r="RDC48" s="7"/>
      <c r="RDD48" s="7"/>
      <c r="RDE48" s="7"/>
      <c r="RDF48" s="7"/>
      <c r="RDG48" s="7"/>
      <c r="RDH48" s="7"/>
      <c r="RDI48" s="7"/>
      <c r="RDJ48" s="7"/>
      <c r="RDK48" s="7"/>
      <c r="RDL48" s="7"/>
      <c r="RDM48" s="7"/>
      <c r="RDN48" s="7"/>
      <c r="RDO48" s="7"/>
      <c r="RDP48" s="7"/>
      <c r="RDQ48" s="7"/>
      <c r="RDR48" s="7"/>
      <c r="RDS48" s="7"/>
      <c r="RDT48" s="7"/>
      <c r="RDU48" s="7"/>
      <c r="RDV48" s="7"/>
      <c r="RDW48" s="7"/>
      <c r="RDX48" s="7"/>
      <c r="RDY48" s="7"/>
      <c r="RDZ48" s="7"/>
      <c r="REA48" s="7"/>
      <c r="REB48" s="7"/>
      <c r="REC48" s="7"/>
      <c r="RED48" s="7"/>
      <c r="REE48" s="7"/>
      <c r="REF48" s="7"/>
      <c r="REG48" s="7"/>
      <c r="REH48" s="7"/>
      <c r="REI48" s="7"/>
      <c r="REJ48" s="7"/>
      <c r="REL48" s="7"/>
      <c r="REM48" s="7"/>
      <c r="REN48" s="7"/>
      <c r="REO48" s="7"/>
      <c r="REP48" s="7"/>
      <c r="REQ48" s="7"/>
      <c r="RER48" s="7"/>
      <c r="RES48" s="7"/>
      <c r="RET48" s="7"/>
      <c r="REU48" s="7"/>
      <c r="REV48" s="7"/>
      <c r="REW48" s="7"/>
      <c r="REX48" s="7"/>
      <c r="REY48" s="7"/>
      <c r="REZ48" s="7"/>
      <c r="RFA48" s="7"/>
      <c r="RFB48" s="7"/>
      <c r="RFC48" s="7"/>
      <c r="RFD48" s="7"/>
      <c r="RFE48" s="7"/>
      <c r="RFF48" s="7"/>
      <c r="RFG48" s="7"/>
      <c r="RFH48" s="7"/>
      <c r="RFI48" s="7"/>
      <c r="RFJ48" s="7"/>
      <c r="RFK48" s="7"/>
      <c r="RFL48" s="7"/>
      <c r="RFM48" s="7"/>
      <c r="RFN48" s="7"/>
      <c r="RFO48" s="7"/>
      <c r="RFP48" s="7"/>
      <c r="RFQ48" s="7"/>
      <c r="RFR48" s="7"/>
      <c r="RFS48" s="7"/>
      <c r="RFT48" s="7"/>
      <c r="RFU48" s="7"/>
      <c r="RFV48" s="7"/>
      <c r="RFW48" s="7"/>
      <c r="RFX48" s="7"/>
      <c r="RFY48" s="7"/>
      <c r="RFZ48" s="7"/>
      <c r="RGA48" s="7"/>
      <c r="RGB48" s="7"/>
      <c r="RGC48" s="7"/>
      <c r="RGD48" s="7"/>
      <c r="RGE48" s="7"/>
      <c r="RGF48" s="7"/>
      <c r="RGG48" s="7"/>
      <c r="RGH48" s="7"/>
      <c r="RGI48" s="7"/>
      <c r="RGJ48" s="7"/>
      <c r="RGK48" s="7"/>
      <c r="RGL48" s="7"/>
      <c r="RGM48" s="7"/>
      <c r="RGN48" s="7"/>
      <c r="RGO48" s="7"/>
      <c r="RGP48" s="7"/>
      <c r="RGQ48" s="7"/>
      <c r="RGR48" s="7"/>
      <c r="RGS48" s="7"/>
      <c r="RGT48" s="7"/>
      <c r="RGU48" s="7"/>
      <c r="RGV48" s="7"/>
      <c r="RGW48" s="7"/>
      <c r="RGX48" s="7"/>
      <c r="RGY48" s="7"/>
      <c r="RGZ48" s="7"/>
      <c r="RHA48" s="7"/>
      <c r="RHB48" s="7"/>
      <c r="RHC48" s="7"/>
      <c r="RHD48" s="7"/>
      <c r="RHE48" s="7"/>
      <c r="RHF48" s="7"/>
      <c r="RHG48" s="7"/>
      <c r="RHH48" s="7"/>
      <c r="RHI48" s="7"/>
      <c r="RHJ48" s="7"/>
      <c r="RHK48" s="7"/>
      <c r="RHL48" s="7"/>
      <c r="RHM48" s="7"/>
      <c r="RHN48" s="7"/>
      <c r="RHO48" s="7"/>
      <c r="RHP48" s="7"/>
      <c r="RHQ48" s="7"/>
      <c r="RHR48" s="7"/>
      <c r="RHS48" s="7"/>
      <c r="RHT48" s="7"/>
      <c r="RHU48" s="7"/>
      <c r="RHV48" s="7"/>
      <c r="RHW48" s="7"/>
      <c r="RHX48" s="7"/>
      <c r="RHY48" s="7"/>
      <c r="RHZ48" s="7"/>
      <c r="RIA48" s="7"/>
      <c r="RIB48" s="7"/>
      <c r="RIC48" s="7"/>
      <c r="RID48" s="7"/>
      <c r="RIE48" s="7"/>
      <c r="RIF48" s="7"/>
      <c r="RIG48" s="7"/>
      <c r="RIH48" s="7"/>
      <c r="RII48" s="7"/>
      <c r="RIJ48" s="7"/>
      <c r="RIK48" s="7"/>
      <c r="RIL48" s="7"/>
      <c r="RIM48" s="7"/>
      <c r="RIN48" s="7"/>
      <c r="RIO48" s="7"/>
      <c r="RIP48" s="7"/>
      <c r="RIQ48" s="7"/>
      <c r="RIR48" s="7"/>
      <c r="RIS48" s="7"/>
      <c r="RIT48" s="7"/>
      <c r="RIU48" s="7"/>
      <c r="RIV48" s="7"/>
      <c r="RIW48" s="7"/>
      <c r="RIX48" s="7"/>
      <c r="RIY48" s="7"/>
      <c r="RIZ48" s="7"/>
      <c r="RJA48" s="7"/>
      <c r="RJB48" s="7"/>
      <c r="RJC48" s="7"/>
      <c r="RJD48" s="7"/>
      <c r="RJE48" s="7"/>
      <c r="RJF48" s="7"/>
      <c r="RJG48" s="7"/>
      <c r="RJH48" s="7"/>
      <c r="RJI48" s="7"/>
      <c r="RJJ48" s="7"/>
      <c r="RJK48" s="7"/>
      <c r="RJL48" s="7"/>
      <c r="RJM48" s="7"/>
      <c r="RJN48" s="7"/>
      <c r="RJO48" s="7"/>
      <c r="RJP48" s="7"/>
      <c r="RJQ48" s="7"/>
      <c r="RJR48" s="7"/>
      <c r="RJS48" s="7"/>
      <c r="RJT48" s="7"/>
      <c r="RJU48" s="7"/>
      <c r="RJV48" s="7"/>
      <c r="RJW48" s="7"/>
      <c r="RJX48" s="7"/>
      <c r="RJY48" s="7"/>
      <c r="RJZ48" s="7"/>
      <c r="RKA48" s="7"/>
      <c r="RKB48" s="7"/>
      <c r="RKC48" s="7"/>
      <c r="RKD48" s="7"/>
      <c r="RKE48" s="7"/>
      <c r="RKF48" s="7"/>
      <c r="RKG48" s="7"/>
      <c r="RKH48" s="7"/>
      <c r="RKI48" s="7"/>
      <c r="RKJ48" s="7"/>
      <c r="RKK48" s="7"/>
      <c r="RKL48" s="7"/>
      <c r="RKM48" s="7"/>
      <c r="RKN48" s="7"/>
      <c r="RKO48" s="7"/>
      <c r="RKP48" s="7"/>
      <c r="RKQ48" s="7"/>
      <c r="RKR48" s="7"/>
      <c r="RKS48" s="7"/>
      <c r="RKT48" s="7"/>
      <c r="RKU48" s="7"/>
      <c r="RKV48" s="7"/>
      <c r="RKW48" s="7"/>
      <c r="RKX48" s="7"/>
      <c r="RKY48" s="7"/>
      <c r="RKZ48" s="7"/>
      <c r="RLA48" s="7"/>
      <c r="RLB48" s="7"/>
      <c r="RLC48" s="7"/>
      <c r="RLD48" s="7"/>
      <c r="RLE48" s="7"/>
      <c r="RLF48" s="7"/>
      <c r="RLG48" s="7"/>
      <c r="RLH48" s="7"/>
      <c r="RLI48" s="7"/>
      <c r="RLJ48" s="7"/>
      <c r="RLK48" s="7"/>
      <c r="RLL48" s="7"/>
      <c r="RLM48" s="7"/>
      <c r="RLN48" s="7"/>
      <c r="RLO48" s="7"/>
      <c r="RLP48" s="7"/>
      <c r="RLQ48" s="7"/>
      <c r="RLR48" s="7"/>
      <c r="RLS48" s="7"/>
      <c r="RLT48" s="7"/>
      <c r="RLU48" s="7"/>
      <c r="RLV48" s="7"/>
      <c r="RLW48" s="7"/>
      <c r="RLX48" s="7"/>
      <c r="RLY48" s="7"/>
      <c r="RLZ48" s="7"/>
      <c r="RMA48" s="7"/>
      <c r="RMB48" s="7"/>
      <c r="RMC48" s="7"/>
      <c r="RMD48" s="7"/>
      <c r="RME48" s="7"/>
      <c r="RMF48" s="7"/>
      <c r="RMG48" s="7"/>
      <c r="RMH48" s="7"/>
      <c r="RMI48" s="7"/>
      <c r="RMJ48" s="7"/>
      <c r="RMK48" s="7"/>
      <c r="RML48" s="7"/>
      <c r="RMM48" s="7"/>
      <c r="RMN48" s="7"/>
      <c r="RMO48" s="7"/>
      <c r="RMP48" s="7"/>
      <c r="RMQ48" s="7"/>
      <c r="RMR48" s="7"/>
      <c r="RMS48" s="7"/>
      <c r="RMT48" s="7"/>
      <c r="RMU48" s="7"/>
      <c r="RMV48" s="7"/>
      <c r="RMW48" s="7"/>
      <c r="RMX48" s="7"/>
      <c r="RMY48" s="7"/>
      <c r="RMZ48" s="7"/>
      <c r="RNA48" s="7"/>
      <c r="RNB48" s="7"/>
      <c r="RNC48" s="7"/>
      <c r="RND48" s="7"/>
      <c r="RNE48" s="7"/>
      <c r="RNF48" s="7"/>
      <c r="RNG48" s="7"/>
      <c r="RNH48" s="7"/>
      <c r="RNI48" s="7"/>
      <c r="RNJ48" s="7"/>
      <c r="RNK48" s="7"/>
      <c r="RNL48" s="7"/>
      <c r="RNM48" s="7"/>
      <c r="RNN48" s="7"/>
      <c r="RNO48" s="7"/>
      <c r="RNP48" s="7"/>
      <c r="RNQ48" s="7"/>
      <c r="RNR48" s="7"/>
      <c r="RNS48" s="7"/>
      <c r="RNT48" s="7"/>
      <c r="RNU48" s="7"/>
      <c r="RNV48" s="7"/>
      <c r="RNW48" s="7"/>
      <c r="RNX48" s="7"/>
      <c r="RNY48" s="7"/>
      <c r="RNZ48" s="7"/>
      <c r="ROA48" s="7"/>
      <c r="ROB48" s="7"/>
      <c r="ROC48" s="7"/>
      <c r="ROD48" s="7"/>
      <c r="ROE48" s="7"/>
      <c r="ROF48" s="7"/>
      <c r="ROH48" s="7"/>
      <c r="ROI48" s="7"/>
      <c r="ROJ48" s="7"/>
      <c r="ROK48" s="7"/>
      <c r="ROL48" s="7"/>
      <c r="ROM48" s="7"/>
      <c r="RON48" s="7"/>
      <c r="ROO48" s="7"/>
      <c r="ROP48" s="7"/>
      <c r="ROQ48" s="7"/>
      <c r="ROR48" s="7"/>
      <c r="ROS48" s="7"/>
      <c r="ROT48" s="7"/>
      <c r="ROU48" s="7"/>
      <c r="ROV48" s="7"/>
      <c r="ROW48" s="7"/>
      <c r="ROX48" s="7"/>
      <c r="ROY48" s="7"/>
      <c r="ROZ48" s="7"/>
      <c r="RPA48" s="7"/>
      <c r="RPB48" s="7"/>
      <c r="RPC48" s="7"/>
      <c r="RPD48" s="7"/>
      <c r="RPE48" s="7"/>
      <c r="RPF48" s="7"/>
      <c r="RPG48" s="7"/>
      <c r="RPH48" s="7"/>
      <c r="RPI48" s="7"/>
      <c r="RPJ48" s="7"/>
      <c r="RPK48" s="7"/>
      <c r="RPL48" s="7"/>
      <c r="RPM48" s="7"/>
      <c r="RPN48" s="7"/>
      <c r="RPO48" s="7"/>
      <c r="RPP48" s="7"/>
      <c r="RPQ48" s="7"/>
      <c r="RPR48" s="7"/>
      <c r="RPS48" s="7"/>
      <c r="RPT48" s="7"/>
      <c r="RPU48" s="7"/>
      <c r="RPV48" s="7"/>
      <c r="RPW48" s="7"/>
      <c r="RPX48" s="7"/>
      <c r="RPY48" s="7"/>
      <c r="RPZ48" s="7"/>
      <c r="RQA48" s="7"/>
      <c r="RQB48" s="7"/>
      <c r="RQC48" s="7"/>
      <c r="RQD48" s="7"/>
      <c r="RQE48" s="7"/>
      <c r="RQF48" s="7"/>
      <c r="RQG48" s="7"/>
      <c r="RQH48" s="7"/>
      <c r="RQI48" s="7"/>
      <c r="RQJ48" s="7"/>
      <c r="RQK48" s="7"/>
      <c r="RQL48" s="7"/>
      <c r="RQM48" s="7"/>
      <c r="RQN48" s="7"/>
      <c r="RQO48" s="7"/>
      <c r="RQP48" s="7"/>
      <c r="RQQ48" s="7"/>
      <c r="RQR48" s="7"/>
      <c r="RQS48" s="7"/>
      <c r="RQT48" s="7"/>
      <c r="RQU48" s="7"/>
      <c r="RQV48" s="7"/>
      <c r="RQW48" s="7"/>
      <c r="RQX48" s="7"/>
      <c r="RQY48" s="7"/>
      <c r="RQZ48" s="7"/>
      <c r="RRA48" s="7"/>
      <c r="RRB48" s="7"/>
      <c r="RRC48" s="7"/>
      <c r="RRD48" s="7"/>
      <c r="RRE48" s="7"/>
      <c r="RRF48" s="7"/>
      <c r="RRG48" s="7"/>
      <c r="RRH48" s="7"/>
      <c r="RRI48" s="7"/>
      <c r="RRJ48" s="7"/>
      <c r="RRK48" s="7"/>
      <c r="RRL48" s="7"/>
      <c r="RRM48" s="7"/>
      <c r="RRN48" s="7"/>
      <c r="RRO48" s="7"/>
      <c r="RRP48" s="7"/>
      <c r="RRQ48" s="7"/>
      <c r="RRR48" s="7"/>
      <c r="RRS48" s="7"/>
      <c r="RRT48" s="7"/>
      <c r="RRU48" s="7"/>
      <c r="RRV48" s="7"/>
      <c r="RRW48" s="7"/>
      <c r="RRX48" s="7"/>
      <c r="RRY48" s="7"/>
      <c r="RRZ48" s="7"/>
      <c r="RSA48" s="7"/>
      <c r="RSB48" s="7"/>
      <c r="RSC48" s="7"/>
      <c r="RSD48" s="7"/>
      <c r="RSE48" s="7"/>
      <c r="RSF48" s="7"/>
      <c r="RSG48" s="7"/>
      <c r="RSH48" s="7"/>
      <c r="RSI48" s="7"/>
      <c r="RSJ48" s="7"/>
      <c r="RSK48" s="7"/>
      <c r="RSL48" s="7"/>
      <c r="RSM48" s="7"/>
      <c r="RSN48" s="7"/>
      <c r="RSO48" s="7"/>
      <c r="RSP48" s="7"/>
      <c r="RSQ48" s="7"/>
      <c r="RSR48" s="7"/>
      <c r="RSS48" s="7"/>
      <c r="RST48" s="7"/>
      <c r="RSU48" s="7"/>
      <c r="RSV48" s="7"/>
      <c r="RSW48" s="7"/>
      <c r="RSX48" s="7"/>
      <c r="RSY48" s="7"/>
      <c r="RSZ48" s="7"/>
      <c r="RTA48" s="7"/>
      <c r="RTB48" s="7"/>
      <c r="RTC48" s="7"/>
      <c r="RTD48" s="7"/>
      <c r="RTE48" s="7"/>
      <c r="RTF48" s="7"/>
      <c r="RTG48" s="7"/>
      <c r="RTH48" s="7"/>
      <c r="RTI48" s="7"/>
      <c r="RTJ48" s="7"/>
      <c r="RTK48" s="7"/>
      <c r="RTL48" s="7"/>
      <c r="RTM48" s="7"/>
      <c r="RTN48" s="7"/>
      <c r="RTO48" s="7"/>
      <c r="RTP48" s="7"/>
      <c r="RTQ48" s="7"/>
      <c r="RTR48" s="7"/>
      <c r="RTS48" s="7"/>
      <c r="RTT48" s="7"/>
      <c r="RTU48" s="7"/>
      <c r="RTV48" s="7"/>
      <c r="RTW48" s="7"/>
      <c r="RTX48" s="7"/>
      <c r="RTY48" s="7"/>
      <c r="RTZ48" s="7"/>
      <c r="RUA48" s="7"/>
      <c r="RUB48" s="7"/>
      <c r="RUC48" s="7"/>
      <c r="RUD48" s="7"/>
      <c r="RUE48" s="7"/>
      <c r="RUF48" s="7"/>
      <c r="RUG48" s="7"/>
      <c r="RUH48" s="7"/>
      <c r="RUI48" s="7"/>
      <c r="RUJ48" s="7"/>
      <c r="RUK48" s="7"/>
      <c r="RUL48" s="7"/>
      <c r="RUM48" s="7"/>
      <c r="RUN48" s="7"/>
      <c r="RUO48" s="7"/>
      <c r="RUP48" s="7"/>
      <c r="RUQ48" s="7"/>
      <c r="RUR48" s="7"/>
      <c r="RUS48" s="7"/>
      <c r="RUT48" s="7"/>
      <c r="RUU48" s="7"/>
      <c r="RUV48" s="7"/>
      <c r="RUW48" s="7"/>
      <c r="RUX48" s="7"/>
      <c r="RUY48" s="7"/>
      <c r="RUZ48" s="7"/>
      <c r="RVA48" s="7"/>
      <c r="RVB48" s="7"/>
      <c r="RVC48" s="7"/>
      <c r="RVD48" s="7"/>
      <c r="RVE48" s="7"/>
      <c r="RVF48" s="7"/>
      <c r="RVG48" s="7"/>
      <c r="RVH48" s="7"/>
      <c r="RVI48" s="7"/>
      <c r="RVJ48" s="7"/>
      <c r="RVK48" s="7"/>
      <c r="RVL48" s="7"/>
      <c r="RVM48" s="7"/>
      <c r="RVN48" s="7"/>
      <c r="RVO48" s="7"/>
      <c r="RVP48" s="7"/>
      <c r="RVQ48" s="7"/>
      <c r="RVR48" s="7"/>
      <c r="RVS48" s="7"/>
      <c r="RVT48" s="7"/>
      <c r="RVU48" s="7"/>
      <c r="RVV48" s="7"/>
      <c r="RVW48" s="7"/>
      <c r="RVX48" s="7"/>
      <c r="RVY48" s="7"/>
      <c r="RVZ48" s="7"/>
      <c r="RWA48" s="7"/>
      <c r="RWB48" s="7"/>
      <c r="RWC48" s="7"/>
      <c r="RWD48" s="7"/>
      <c r="RWE48" s="7"/>
      <c r="RWF48" s="7"/>
      <c r="RWG48" s="7"/>
      <c r="RWH48" s="7"/>
      <c r="RWI48" s="7"/>
      <c r="RWJ48" s="7"/>
      <c r="RWK48" s="7"/>
      <c r="RWL48" s="7"/>
      <c r="RWM48" s="7"/>
      <c r="RWN48" s="7"/>
      <c r="RWO48" s="7"/>
      <c r="RWP48" s="7"/>
      <c r="RWQ48" s="7"/>
      <c r="RWR48" s="7"/>
      <c r="RWS48" s="7"/>
      <c r="RWT48" s="7"/>
      <c r="RWU48" s="7"/>
      <c r="RWV48" s="7"/>
      <c r="RWW48" s="7"/>
      <c r="RWX48" s="7"/>
      <c r="RWY48" s="7"/>
      <c r="RWZ48" s="7"/>
      <c r="RXA48" s="7"/>
      <c r="RXB48" s="7"/>
      <c r="RXC48" s="7"/>
      <c r="RXD48" s="7"/>
      <c r="RXE48" s="7"/>
      <c r="RXF48" s="7"/>
      <c r="RXG48" s="7"/>
      <c r="RXH48" s="7"/>
      <c r="RXI48" s="7"/>
      <c r="RXJ48" s="7"/>
      <c r="RXK48" s="7"/>
      <c r="RXL48" s="7"/>
      <c r="RXM48" s="7"/>
      <c r="RXN48" s="7"/>
      <c r="RXO48" s="7"/>
      <c r="RXP48" s="7"/>
      <c r="RXQ48" s="7"/>
      <c r="RXR48" s="7"/>
      <c r="RXS48" s="7"/>
      <c r="RXT48" s="7"/>
      <c r="RXU48" s="7"/>
      <c r="RXV48" s="7"/>
      <c r="RXW48" s="7"/>
      <c r="RXX48" s="7"/>
      <c r="RXY48" s="7"/>
      <c r="RXZ48" s="7"/>
      <c r="RYA48" s="7"/>
      <c r="RYB48" s="7"/>
      <c r="RYD48" s="7"/>
      <c r="RYE48" s="7"/>
      <c r="RYF48" s="7"/>
      <c r="RYG48" s="7"/>
      <c r="RYH48" s="7"/>
      <c r="RYI48" s="7"/>
      <c r="RYJ48" s="7"/>
      <c r="RYK48" s="7"/>
      <c r="RYL48" s="7"/>
      <c r="RYM48" s="7"/>
      <c r="RYN48" s="7"/>
      <c r="RYO48" s="7"/>
      <c r="RYP48" s="7"/>
      <c r="RYQ48" s="7"/>
      <c r="RYR48" s="7"/>
      <c r="RYS48" s="7"/>
      <c r="RYT48" s="7"/>
      <c r="RYU48" s="7"/>
      <c r="RYV48" s="7"/>
      <c r="RYW48" s="7"/>
      <c r="RYX48" s="7"/>
      <c r="RYY48" s="7"/>
      <c r="RYZ48" s="7"/>
      <c r="RZA48" s="7"/>
      <c r="RZB48" s="7"/>
      <c r="RZC48" s="7"/>
      <c r="RZD48" s="7"/>
      <c r="RZE48" s="7"/>
      <c r="RZF48" s="7"/>
      <c r="RZG48" s="7"/>
      <c r="RZH48" s="7"/>
      <c r="RZI48" s="7"/>
      <c r="RZJ48" s="7"/>
      <c r="RZK48" s="7"/>
      <c r="RZL48" s="7"/>
      <c r="RZM48" s="7"/>
      <c r="RZN48" s="7"/>
      <c r="RZO48" s="7"/>
      <c r="RZP48" s="7"/>
      <c r="RZQ48" s="7"/>
      <c r="RZR48" s="7"/>
      <c r="RZS48" s="7"/>
      <c r="RZT48" s="7"/>
      <c r="RZU48" s="7"/>
      <c r="RZV48" s="7"/>
      <c r="RZW48" s="7"/>
      <c r="RZX48" s="7"/>
      <c r="RZY48" s="7"/>
      <c r="RZZ48" s="7"/>
      <c r="SAA48" s="7"/>
      <c r="SAB48" s="7"/>
      <c r="SAC48" s="7"/>
      <c r="SAD48" s="7"/>
      <c r="SAE48" s="7"/>
      <c r="SAF48" s="7"/>
      <c r="SAG48" s="7"/>
      <c r="SAH48" s="7"/>
      <c r="SAI48" s="7"/>
      <c r="SAJ48" s="7"/>
      <c r="SAK48" s="7"/>
      <c r="SAL48" s="7"/>
      <c r="SAM48" s="7"/>
      <c r="SAN48" s="7"/>
      <c r="SAO48" s="7"/>
      <c r="SAP48" s="7"/>
      <c r="SAQ48" s="7"/>
      <c r="SAR48" s="7"/>
      <c r="SAS48" s="7"/>
      <c r="SAT48" s="7"/>
      <c r="SAU48" s="7"/>
      <c r="SAV48" s="7"/>
      <c r="SAW48" s="7"/>
      <c r="SAX48" s="7"/>
      <c r="SAY48" s="7"/>
      <c r="SAZ48" s="7"/>
      <c r="SBA48" s="7"/>
      <c r="SBB48" s="7"/>
      <c r="SBC48" s="7"/>
      <c r="SBD48" s="7"/>
      <c r="SBE48" s="7"/>
      <c r="SBF48" s="7"/>
      <c r="SBG48" s="7"/>
      <c r="SBH48" s="7"/>
      <c r="SBI48" s="7"/>
      <c r="SBJ48" s="7"/>
      <c r="SBK48" s="7"/>
      <c r="SBL48" s="7"/>
      <c r="SBM48" s="7"/>
      <c r="SBN48" s="7"/>
      <c r="SBO48" s="7"/>
      <c r="SBP48" s="7"/>
      <c r="SBQ48" s="7"/>
      <c r="SBR48" s="7"/>
      <c r="SBS48" s="7"/>
      <c r="SBT48" s="7"/>
      <c r="SBU48" s="7"/>
      <c r="SBV48" s="7"/>
      <c r="SBW48" s="7"/>
      <c r="SBX48" s="7"/>
      <c r="SBY48" s="7"/>
      <c r="SBZ48" s="7"/>
      <c r="SCA48" s="7"/>
      <c r="SCB48" s="7"/>
      <c r="SCC48" s="7"/>
      <c r="SCD48" s="7"/>
      <c r="SCE48" s="7"/>
      <c r="SCF48" s="7"/>
      <c r="SCG48" s="7"/>
      <c r="SCH48" s="7"/>
      <c r="SCI48" s="7"/>
      <c r="SCJ48" s="7"/>
      <c r="SCK48" s="7"/>
      <c r="SCL48" s="7"/>
      <c r="SCM48" s="7"/>
      <c r="SCN48" s="7"/>
      <c r="SCO48" s="7"/>
      <c r="SCP48" s="7"/>
      <c r="SCQ48" s="7"/>
      <c r="SCR48" s="7"/>
      <c r="SCS48" s="7"/>
      <c r="SCT48" s="7"/>
      <c r="SCU48" s="7"/>
      <c r="SCV48" s="7"/>
      <c r="SCW48" s="7"/>
      <c r="SCX48" s="7"/>
      <c r="SCY48" s="7"/>
      <c r="SCZ48" s="7"/>
      <c r="SDA48" s="7"/>
      <c r="SDB48" s="7"/>
      <c r="SDC48" s="7"/>
      <c r="SDD48" s="7"/>
      <c r="SDE48" s="7"/>
      <c r="SDF48" s="7"/>
      <c r="SDG48" s="7"/>
      <c r="SDH48" s="7"/>
      <c r="SDI48" s="7"/>
      <c r="SDJ48" s="7"/>
      <c r="SDK48" s="7"/>
      <c r="SDL48" s="7"/>
      <c r="SDM48" s="7"/>
      <c r="SDN48" s="7"/>
      <c r="SDO48" s="7"/>
      <c r="SDP48" s="7"/>
      <c r="SDQ48" s="7"/>
      <c r="SDR48" s="7"/>
      <c r="SDS48" s="7"/>
      <c r="SDT48" s="7"/>
      <c r="SDU48" s="7"/>
      <c r="SDV48" s="7"/>
      <c r="SDW48" s="7"/>
      <c r="SDX48" s="7"/>
      <c r="SDY48" s="7"/>
      <c r="SDZ48" s="7"/>
      <c r="SEA48" s="7"/>
      <c r="SEB48" s="7"/>
      <c r="SEC48" s="7"/>
      <c r="SED48" s="7"/>
      <c r="SEE48" s="7"/>
      <c r="SEF48" s="7"/>
      <c r="SEG48" s="7"/>
      <c r="SEH48" s="7"/>
      <c r="SEI48" s="7"/>
      <c r="SEJ48" s="7"/>
      <c r="SEK48" s="7"/>
      <c r="SEL48" s="7"/>
      <c r="SEM48" s="7"/>
      <c r="SEN48" s="7"/>
      <c r="SEO48" s="7"/>
      <c r="SEP48" s="7"/>
      <c r="SEQ48" s="7"/>
      <c r="SER48" s="7"/>
      <c r="SES48" s="7"/>
      <c r="SET48" s="7"/>
      <c r="SEU48" s="7"/>
      <c r="SEV48" s="7"/>
      <c r="SEW48" s="7"/>
      <c r="SEX48" s="7"/>
      <c r="SEY48" s="7"/>
      <c r="SEZ48" s="7"/>
      <c r="SFA48" s="7"/>
      <c r="SFB48" s="7"/>
      <c r="SFC48" s="7"/>
      <c r="SFD48" s="7"/>
      <c r="SFE48" s="7"/>
      <c r="SFF48" s="7"/>
      <c r="SFG48" s="7"/>
      <c r="SFH48" s="7"/>
      <c r="SFI48" s="7"/>
      <c r="SFJ48" s="7"/>
      <c r="SFK48" s="7"/>
      <c r="SFL48" s="7"/>
      <c r="SFM48" s="7"/>
      <c r="SFN48" s="7"/>
      <c r="SFO48" s="7"/>
      <c r="SFP48" s="7"/>
      <c r="SFQ48" s="7"/>
      <c r="SFR48" s="7"/>
      <c r="SFS48" s="7"/>
      <c r="SFT48" s="7"/>
      <c r="SFU48" s="7"/>
      <c r="SFV48" s="7"/>
      <c r="SFW48" s="7"/>
      <c r="SFX48" s="7"/>
      <c r="SFY48" s="7"/>
      <c r="SFZ48" s="7"/>
      <c r="SGA48" s="7"/>
      <c r="SGB48" s="7"/>
      <c r="SGC48" s="7"/>
      <c r="SGD48" s="7"/>
      <c r="SGE48" s="7"/>
      <c r="SGF48" s="7"/>
      <c r="SGG48" s="7"/>
      <c r="SGH48" s="7"/>
      <c r="SGI48" s="7"/>
      <c r="SGJ48" s="7"/>
      <c r="SGK48" s="7"/>
      <c r="SGL48" s="7"/>
      <c r="SGM48" s="7"/>
      <c r="SGN48" s="7"/>
      <c r="SGO48" s="7"/>
      <c r="SGP48" s="7"/>
      <c r="SGQ48" s="7"/>
      <c r="SGR48" s="7"/>
      <c r="SGS48" s="7"/>
      <c r="SGT48" s="7"/>
      <c r="SGU48" s="7"/>
      <c r="SGV48" s="7"/>
      <c r="SGW48" s="7"/>
      <c r="SGX48" s="7"/>
      <c r="SGY48" s="7"/>
      <c r="SGZ48" s="7"/>
      <c r="SHA48" s="7"/>
      <c r="SHB48" s="7"/>
      <c r="SHC48" s="7"/>
      <c r="SHD48" s="7"/>
      <c r="SHE48" s="7"/>
      <c r="SHF48" s="7"/>
      <c r="SHG48" s="7"/>
      <c r="SHH48" s="7"/>
      <c r="SHI48" s="7"/>
      <c r="SHJ48" s="7"/>
      <c r="SHK48" s="7"/>
      <c r="SHL48" s="7"/>
      <c r="SHM48" s="7"/>
      <c r="SHN48" s="7"/>
      <c r="SHO48" s="7"/>
      <c r="SHP48" s="7"/>
      <c r="SHQ48" s="7"/>
      <c r="SHR48" s="7"/>
      <c r="SHS48" s="7"/>
      <c r="SHT48" s="7"/>
      <c r="SHU48" s="7"/>
      <c r="SHV48" s="7"/>
      <c r="SHW48" s="7"/>
      <c r="SHX48" s="7"/>
      <c r="SHZ48" s="7"/>
      <c r="SIA48" s="7"/>
      <c r="SIB48" s="7"/>
      <c r="SIC48" s="7"/>
      <c r="SID48" s="7"/>
      <c r="SIE48" s="7"/>
      <c r="SIF48" s="7"/>
      <c r="SIG48" s="7"/>
      <c r="SIH48" s="7"/>
      <c r="SII48" s="7"/>
      <c r="SIJ48" s="7"/>
      <c r="SIK48" s="7"/>
      <c r="SIL48" s="7"/>
      <c r="SIM48" s="7"/>
      <c r="SIN48" s="7"/>
      <c r="SIO48" s="7"/>
      <c r="SIP48" s="7"/>
      <c r="SIQ48" s="7"/>
      <c r="SIR48" s="7"/>
      <c r="SIS48" s="7"/>
      <c r="SIT48" s="7"/>
      <c r="SIU48" s="7"/>
      <c r="SIV48" s="7"/>
      <c r="SIW48" s="7"/>
      <c r="SIX48" s="7"/>
      <c r="SIY48" s="7"/>
      <c r="SIZ48" s="7"/>
      <c r="SJA48" s="7"/>
      <c r="SJB48" s="7"/>
      <c r="SJC48" s="7"/>
      <c r="SJD48" s="7"/>
      <c r="SJE48" s="7"/>
      <c r="SJF48" s="7"/>
      <c r="SJG48" s="7"/>
      <c r="SJH48" s="7"/>
      <c r="SJI48" s="7"/>
      <c r="SJJ48" s="7"/>
      <c r="SJK48" s="7"/>
      <c r="SJL48" s="7"/>
      <c r="SJM48" s="7"/>
      <c r="SJN48" s="7"/>
      <c r="SJO48" s="7"/>
      <c r="SJP48" s="7"/>
      <c r="SJQ48" s="7"/>
      <c r="SJR48" s="7"/>
      <c r="SJS48" s="7"/>
      <c r="SJT48" s="7"/>
      <c r="SJU48" s="7"/>
      <c r="SJV48" s="7"/>
      <c r="SJW48" s="7"/>
      <c r="SJX48" s="7"/>
      <c r="SJY48" s="7"/>
      <c r="SJZ48" s="7"/>
      <c r="SKA48" s="7"/>
      <c r="SKB48" s="7"/>
      <c r="SKC48" s="7"/>
      <c r="SKD48" s="7"/>
      <c r="SKE48" s="7"/>
      <c r="SKF48" s="7"/>
      <c r="SKG48" s="7"/>
      <c r="SKH48" s="7"/>
      <c r="SKI48" s="7"/>
      <c r="SKJ48" s="7"/>
      <c r="SKK48" s="7"/>
      <c r="SKL48" s="7"/>
      <c r="SKM48" s="7"/>
      <c r="SKN48" s="7"/>
      <c r="SKO48" s="7"/>
      <c r="SKP48" s="7"/>
      <c r="SKQ48" s="7"/>
      <c r="SKR48" s="7"/>
      <c r="SKS48" s="7"/>
      <c r="SKT48" s="7"/>
      <c r="SKU48" s="7"/>
      <c r="SKV48" s="7"/>
      <c r="SKW48" s="7"/>
      <c r="SKX48" s="7"/>
      <c r="SKY48" s="7"/>
      <c r="SKZ48" s="7"/>
      <c r="SLA48" s="7"/>
      <c r="SLB48" s="7"/>
      <c r="SLC48" s="7"/>
      <c r="SLD48" s="7"/>
      <c r="SLE48" s="7"/>
      <c r="SLF48" s="7"/>
      <c r="SLG48" s="7"/>
      <c r="SLH48" s="7"/>
      <c r="SLI48" s="7"/>
      <c r="SLJ48" s="7"/>
      <c r="SLK48" s="7"/>
      <c r="SLL48" s="7"/>
      <c r="SLM48" s="7"/>
      <c r="SLN48" s="7"/>
      <c r="SLO48" s="7"/>
      <c r="SLP48" s="7"/>
      <c r="SLQ48" s="7"/>
      <c r="SLR48" s="7"/>
      <c r="SLS48" s="7"/>
      <c r="SLT48" s="7"/>
      <c r="SLU48" s="7"/>
      <c r="SLV48" s="7"/>
      <c r="SLW48" s="7"/>
      <c r="SLX48" s="7"/>
      <c r="SLY48" s="7"/>
      <c r="SLZ48" s="7"/>
      <c r="SMA48" s="7"/>
      <c r="SMB48" s="7"/>
      <c r="SMC48" s="7"/>
      <c r="SMD48" s="7"/>
      <c r="SME48" s="7"/>
      <c r="SMF48" s="7"/>
      <c r="SMG48" s="7"/>
      <c r="SMH48" s="7"/>
      <c r="SMI48" s="7"/>
      <c r="SMJ48" s="7"/>
      <c r="SMK48" s="7"/>
      <c r="SML48" s="7"/>
      <c r="SMM48" s="7"/>
      <c r="SMN48" s="7"/>
      <c r="SMO48" s="7"/>
      <c r="SMP48" s="7"/>
      <c r="SMQ48" s="7"/>
      <c r="SMR48" s="7"/>
      <c r="SMS48" s="7"/>
      <c r="SMT48" s="7"/>
      <c r="SMU48" s="7"/>
      <c r="SMV48" s="7"/>
      <c r="SMW48" s="7"/>
      <c r="SMX48" s="7"/>
      <c r="SMY48" s="7"/>
      <c r="SMZ48" s="7"/>
      <c r="SNA48" s="7"/>
      <c r="SNB48" s="7"/>
      <c r="SNC48" s="7"/>
      <c r="SND48" s="7"/>
      <c r="SNE48" s="7"/>
      <c r="SNF48" s="7"/>
      <c r="SNG48" s="7"/>
      <c r="SNH48" s="7"/>
      <c r="SNI48" s="7"/>
      <c r="SNJ48" s="7"/>
      <c r="SNK48" s="7"/>
      <c r="SNL48" s="7"/>
      <c r="SNM48" s="7"/>
      <c r="SNN48" s="7"/>
      <c r="SNO48" s="7"/>
      <c r="SNP48" s="7"/>
      <c r="SNQ48" s="7"/>
      <c r="SNR48" s="7"/>
      <c r="SNS48" s="7"/>
      <c r="SNT48" s="7"/>
      <c r="SNU48" s="7"/>
      <c r="SNV48" s="7"/>
      <c r="SNW48" s="7"/>
      <c r="SNX48" s="7"/>
      <c r="SNY48" s="7"/>
      <c r="SNZ48" s="7"/>
      <c r="SOA48" s="7"/>
      <c r="SOB48" s="7"/>
      <c r="SOC48" s="7"/>
      <c r="SOD48" s="7"/>
      <c r="SOE48" s="7"/>
      <c r="SOF48" s="7"/>
      <c r="SOG48" s="7"/>
      <c r="SOH48" s="7"/>
      <c r="SOI48" s="7"/>
      <c r="SOJ48" s="7"/>
      <c r="SOK48" s="7"/>
      <c r="SOL48" s="7"/>
      <c r="SOM48" s="7"/>
      <c r="SON48" s="7"/>
      <c r="SOO48" s="7"/>
      <c r="SOP48" s="7"/>
      <c r="SOQ48" s="7"/>
      <c r="SOR48" s="7"/>
      <c r="SOS48" s="7"/>
      <c r="SOT48" s="7"/>
      <c r="SOU48" s="7"/>
      <c r="SOV48" s="7"/>
      <c r="SOW48" s="7"/>
      <c r="SOX48" s="7"/>
      <c r="SOY48" s="7"/>
      <c r="SOZ48" s="7"/>
      <c r="SPA48" s="7"/>
      <c r="SPB48" s="7"/>
      <c r="SPC48" s="7"/>
      <c r="SPD48" s="7"/>
      <c r="SPE48" s="7"/>
      <c r="SPF48" s="7"/>
      <c r="SPG48" s="7"/>
      <c r="SPH48" s="7"/>
      <c r="SPI48" s="7"/>
      <c r="SPJ48" s="7"/>
      <c r="SPK48" s="7"/>
      <c r="SPL48" s="7"/>
      <c r="SPM48" s="7"/>
      <c r="SPN48" s="7"/>
      <c r="SPO48" s="7"/>
      <c r="SPP48" s="7"/>
      <c r="SPQ48" s="7"/>
      <c r="SPR48" s="7"/>
      <c r="SPS48" s="7"/>
      <c r="SPT48" s="7"/>
      <c r="SPU48" s="7"/>
      <c r="SPV48" s="7"/>
      <c r="SPW48" s="7"/>
      <c r="SPX48" s="7"/>
      <c r="SPY48" s="7"/>
      <c r="SPZ48" s="7"/>
      <c r="SQA48" s="7"/>
      <c r="SQB48" s="7"/>
      <c r="SQC48" s="7"/>
      <c r="SQD48" s="7"/>
      <c r="SQE48" s="7"/>
      <c r="SQF48" s="7"/>
      <c r="SQG48" s="7"/>
      <c r="SQH48" s="7"/>
      <c r="SQI48" s="7"/>
      <c r="SQJ48" s="7"/>
      <c r="SQK48" s="7"/>
      <c r="SQL48" s="7"/>
      <c r="SQM48" s="7"/>
      <c r="SQN48" s="7"/>
      <c r="SQO48" s="7"/>
      <c r="SQP48" s="7"/>
      <c r="SQQ48" s="7"/>
      <c r="SQR48" s="7"/>
      <c r="SQS48" s="7"/>
      <c r="SQT48" s="7"/>
      <c r="SQU48" s="7"/>
      <c r="SQV48" s="7"/>
      <c r="SQW48" s="7"/>
      <c r="SQX48" s="7"/>
      <c r="SQY48" s="7"/>
      <c r="SQZ48" s="7"/>
      <c r="SRA48" s="7"/>
      <c r="SRB48" s="7"/>
      <c r="SRC48" s="7"/>
      <c r="SRD48" s="7"/>
      <c r="SRE48" s="7"/>
      <c r="SRF48" s="7"/>
      <c r="SRG48" s="7"/>
      <c r="SRH48" s="7"/>
      <c r="SRI48" s="7"/>
      <c r="SRJ48" s="7"/>
      <c r="SRK48" s="7"/>
      <c r="SRL48" s="7"/>
      <c r="SRM48" s="7"/>
      <c r="SRN48" s="7"/>
      <c r="SRO48" s="7"/>
      <c r="SRP48" s="7"/>
      <c r="SRQ48" s="7"/>
      <c r="SRR48" s="7"/>
      <c r="SRS48" s="7"/>
      <c r="SRT48" s="7"/>
      <c r="SRV48" s="7"/>
      <c r="SRW48" s="7"/>
      <c r="SRX48" s="7"/>
      <c r="SRY48" s="7"/>
      <c r="SRZ48" s="7"/>
      <c r="SSA48" s="7"/>
      <c r="SSB48" s="7"/>
      <c r="SSC48" s="7"/>
      <c r="SSD48" s="7"/>
      <c r="SSE48" s="7"/>
      <c r="SSF48" s="7"/>
      <c r="SSG48" s="7"/>
      <c r="SSH48" s="7"/>
      <c r="SSI48" s="7"/>
      <c r="SSJ48" s="7"/>
      <c r="SSK48" s="7"/>
      <c r="SSL48" s="7"/>
      <c r="SSM48" s="7"/>
      <c r="SSN48" s="7"/>
      <c r="SSO48" s="7"/>
      <c r="SSP48" s="7"/>
      <c r="SSQ48" s="7"/>
      <c r="SSR48" s="7"/>
      <c r="SSS48" s="7"/>
      <c r="SST48" s="7"/>
      <c r="SSU48" s="7"/>
      <c r="SSV48" s="7"/>
      <c r="SSW48" s="7"/>
      <c r="SSX48" s="7"/>
      <c r="SSY48" s="7"/>
      <c r="SSZ48" s="7"/>
      <c r="STA48" s="7"/>
      <c r="STB48" s="7"/>
      <c r="STC48" s="7"/>
      <c r="STD48" s="7"/>
      <c r="STE48" s="7"/>
      <c r="STF48" s="7"/>
      <c r="STG48" s="7"/>
      <c r="STH48" s="7"/>
      <c r="STI48" s="7"/>
      <c r="STJ48" s="7"/>
      <c r="STK48" s="7"/>
      <c r="STL48" s="7"/>
      <c r="STM48" s="7"/>
      <c r="STN48" s="7"/>
      <c r="STO48" s="7"/>
      <c r="STP48" s="7"/>
      <c r="STQ48" s="7"/>
      <c r="STR48" s="7"/>
      <c r="STS48" s="7"/>
      <c r="STT48" s="7"/>
      <c r="STU48" s="7"/>
      <c r="STV48" s="7"/>
      <c r="STW48" s="7"/>
      <c r="STX48" s="7"/>
      <c r="STY48" s="7"/>
      <c r="STZ48" s="7"/>
      <c r="SUA48" s="7"/>
      <c r="SUB48" s="7"/>
      <c r="SUC48" s="7"/>
      <c r="SUD48" s="7"/>
      <c r="SUE48" s="7"/>
      <c r="SUF48" s="7"/>
      <c r="SUG48" s="7"/>
      <c r="SUH48" s="7"/>
      <c r="SUI48" s="7"/>
      <c r="SUJ48" s="7"/>
      <c r="SUK48" s="7"/>
      <c r="SUL48" s="7"/>
      <c r="SUM48" s="7"/>
      <c r="SUN48" s="7"/>
      <c r="SUO48" s="7"/>
      <c r="SUP48" s="7"/>
      <c r="SUQ48" s="7"/>
      <c r="SUR48" s="7"/>
      <c r="SUS48" s="7"/>
      <c r="SUT48" s="7"/>
      <c r="SUU48" s="7"/>
      <c r="SUV48" s="7"/>
      <c r="SUW48" s="7"/>
      <c r="SUX48" s="7"/>
      <c r="SUY48" s="7"/>
      <c r="SUZ48" s="7"/>
      <c r="SVA48" s="7"/>
      <c r="SVB48" s="7"/>
      <c r="SVC48" s="7"/>
      <c r="SVD48" s="7"/>
      <c r="SVE48" s="7"/>
      <c r="SVF48" s="7"/>
      <c r="SVG48" s="7"/>
      <c r="SVH48" s="7"/>
      <c r="SVI48" s="7"/>
      <c r="SVJ48" s="7"/>
      <c r="SVK48" s="7"/>
      <c r="SVL48" s="7"/>
      <c r="SVM48" s="7"/>
      <c r="SVN48" s="7"/>
      <c r="SVO48" s="7"/>
      <c r="SVP48" s="7"/>
      <c r="SVQ48" s="7"/>
      <c r="SVR48" s="7"/>
      <c r="SVS48" s="7"/>
      <c r="SVT48" s="7"/>
      <c r="SVU48" s="7"/>
      <c r="SVV48" s="7"/>
      <c r="SVW48" s="7"/>
      <c r="SVX48" s="7"/>
      <c r="SVY48" s="7"/>
      <c r="SVZ48" s="7"/>
      <c r="SWA48" s="7"/>
      <c r="SWB48" s="7"/>
      <c r="SWC48" s="7"/>
      <c r="SWD48" s="7"/>
      <c r="SWE48" s="7"/>
      <c r="SWF48" s="7"/>
      <c r="SWG48" s="7"/>
      <c r="SWH48" s="7"/>
      <c r="SWI48" s="7"/>
      <c r="SWJ48" s="7"/>
      <c r="SWK48" s="7"/>
      <c r="SWL48" s="7"/>
      <c r="SWM48" s="7"/>
      <c r="SWN48" s="7"/>
      <c r="SWO48" s="7"/>
      <c r="SWP48" s="7"/>
      <c r="SWQ48" s="7"/>
      <c r="SWR48" s="7"/>
      <c r="SWS48" s="7"/>
      <c r="SWT48" s="7"/>
      <c r="SWU48" s="7"/>
      <c r="SWV48" s="7"/>
      <c r="SWW48" s="7"/>
      <c r="SWX48" s="7"/>
      <c r="SWY48" s="7"/>
      <c r="SWZ48" s="7"/>
      <c r="SXA48" s="7"/>
      <c r="SXB48" s="7"/>
      <c r="SXC48" s="7"/>
      <c r="SXD48" s="7"/>
      <c r="SXE48" s="7"/>
      <c r="SXF48" s="7"/>
      <c r="SXG48" s="7"/>
      <c r="SXH48" s="7"/>
      <c r="SXI48" s="7"/>
      <c r="SXJ48" s="7"/>
      <c r="SXK48" s="7"/>
      <c r="SXL48" s="7"/>
      <c r="SXM48" s="7"/>
      <c r="SXN48" s="7"/>
      <c r="SXO48" s="7"/>
      <c r="SXP48" s="7"/>
      <c r="SXQ48" s="7"/>
      <c r="SXR48" s="7"/>
      <c r="SXS48" s="7"/>
      <c r="SXT48" s="7"/>
      <c r="SXU48" s="7"/>
      <c r="SXV48" s="7"/>
      <c r="SXW48" s="7"/>
      <c r="SXX48" s="7"/>
      <c r="SXY48" s="7"/>
      <c r="SXZ48" s="7"/>
      <c r="SYA48" s="7"/>
      <c r="SYB48" s="7"/>
      <c r="SYC48" s="7"/>
      <c r="SYD48" s="7"/>
      <c r="SYE48" s="7"/>
      <c r="SYF48" s="7"/>
      <c r="SYG48" s="7"/>
      <c r="SYH48" s="7"/>
      <c r="SYI48" s="7"/>
      <c r="SYJ48" s="7"/>
      <c r="SYK48" s="7"/>
      <c r="SYL48" s="7"/>
      <c r="SYM48" s="7"/>
      <c r="SYN48" s="7"/>
      <c r="SYO48" s="7"/>
      <c r="SYP48" s="7"/>
      <c r="SYQ48" s="7"/>
      <c r="SYR48" s="7"/>
      <c r="SYS48" s="7"/>
      <c r="SYT48" s="7"/>
      <c r="SYU48" s="7"/>
      <c r="SYV48" s="7"/>
      <c r="SYW48" s="7"/>
      <c r="SYX48" s="7"/>
      <c r="SYY48" s="7"/>
      <c r="SYZ48" s="7"/>
      <c r="SZA48" s="7"/>
      <c r="SZB48" s="7"/>
      <c r="SZC48" s="7"/>
      <c r="SZD48" s="7"/>
      <c r="SZE48" s="7"/>
      <c r="SZF48" s="7"/>
      <c r="SZG48" s="7"/>
      <c r="SZH48" s="7"/>
      <c r="SZI48" s="7"/>
      <c r="SZJ48" s="7"/>
      <c r="SZK48" s="7"/>
      <c r="SZL48" s="7"/>
      <c r="SZM48" s="7"/>
      <c r="SZN48" s="7"/>
      <c r="SZO48" s="7"/>
      <c r="SZP48" s="7"/>
      <c r="SZQ48" s="7"/>
      <c r="SZR48" s="7"/>
      <c r="SZS48" s="7"/>
      <c r="SZT48" s="7"/>
      <c r="SZU48" s="7"/>
      <c r="SZV48" s="7"/>
      <c r="SZW48" s="7"/>
      <c r="SZX48" s="7"/>
      <c r="SZY48" s="7"/>
      <c r="SZZ48" s="7"/>
      <c r="TAA48" s="7"/>
      <c r="TAB48" s="7"/>
      <c r="TAC48" s="7"/>
      <c r="TAD48" s="7"/>
      <c r="TAE48" s="7"/>
      <c r="TAF48" s="7"/>
      <c r="TAG48" s="7"/>
      <c r="TAH48" s="7"/>
      <c r="TAI48" s="7"/>
      <c r="TAJ48" s="7"/>
      <c r="TAK48" s="7"/>
      <c r="TAL48" s="7"/>
      <c r="TAM48" s="7"/>
      <c r="TAN48" s="7"/>
      <c r="TAO48" s="7"/>
      <c r="TAP48" s="7"/>
      <c r="TAQ48" s="7"/>
      <c r="TAR48" s="7"/>
      <c r="TAS48" s="7"/>
      <c r="TAT48" s="7"/>
      <c r="TAU48" s="7"/>
      <c r="TAV48" s="7"/>
      <c r="TAW48" s="7"/>
      <c r="TAX48" s="7"/>
      <c r="TAY48" s="7"/>
      <c r="TAZ48" s="7"/>
      <c r="TBA48" s="7"/>
      <c r="TBB48" s="7"/>
      <c r="TBC48" s="7"/>
      <c r="TBD48" s="7"/>
      <c r="TBE48" s="7"/>
      <c r="TBF48" s="7"/>
      <c r="TBG48" s="7"/>
      <c r="TBH48" s="7"/>
      <c r="TBI48" s="7"/>
      <c r="TBJ48" s="7"/>
      <c r="TBK48" s="7"/>
      <c r="TBL48" s="7"/>
      <c r="TBM48" s="7"/>
      <c r="TBN48" s="7"/>
      <c r="TBO48" s="7"/>
      <c r="TBP48" s="7"/>
      <c r="TBR48" s="7"/>
      <c r="TBS48" s="7"/>
      <c r="TBT48" s="7"/>
      <c r="TBU48" s="7"/>
      <c r="TBV48" s="7"/>
      <c r="TBW48" s="7"/>
      <c r="TBX48" s="7"/>
      <c r="TBY48" s="7"/>
      <c r="TBZ48" s="7"/>
      <c r="TCA48" s="7"/>
      <c r="TCB48" s="7"/>
      <c r="TCC48" s="7"/>
      <c r="TCD48" s="7"/>
      <c r="TCE48" s="7"/>
      <c r="TCF48" s="7"/>
      <c r="TCG48" s="7"/>
      <c r="TCH48" s="7"/>
      <c r="TCI48" s="7"/>
      <c r="TCJ48" s="7"/>
      <c r="TCK48" s="7"/>
      <c r="TCL48" s="7"/>
      <c r="TCM48" s="7"/>
      <c r="TCN48" s="7"/>
      <c r="TCO48" s="7"/>
      <c r="TCP48" s="7"/>
      <c r="TCQ48" s="7"/>
      <c r="TCR48" s="7"/>
      <c r="TCS48" s="7"/>
      <c r="TCT48" s="7"/>
      <c r="TCU48" s="7"/>
      <c r="TCV48" s="7"/>
      <c r="TCW48" s="7"/>
      <c r="TCX48" s="7"/>
      <c r="TCY48" s="7"/>
      <c r="TCZ48" s="7"/>
      <c r="TDA48" s="7"/>
      <c r="TDB48" s="7"/>
      <c r="TDC48" s="7"/>
      <c r="TDD48" s="7"/>
      <c r="TDE48" s="7"/>
      <c r="TDF48" s="7"/>
      <c r="TDG48" s="7"/>
      <c r="TDH48" s="7"/>
      <c r="TDI48" s="7"/>
      <c r="TDJ48" s="7"/>
      <c r="TDK48" s="7"/>
      <c r="TDL48" s="7"/>
      <c r="TDM48" s="7"/>
      <c r="TDN48" s="7"/>
      <c r="TDO48" s="7"/>
      <c r="TDP48" s="7"/>
      <c r="TDQ48" s="7"/>
      <c r="TDR48" s="7"/>
      <c r="TDS48" s="7"/>
      <c r="TDT48" s="7"/>
      <c r="TDU48" s="7"/>
      <c r="TDV48" s="7"/>
      <c r="TDW48" s="7"/>
      <c r="TDX48" s="7"/>
      <c r="TDY48" s="7"/>
      <c r="TDZ48" s="7"/>
      <c r="TEA48" s="7"/>
      <c r="TEB48" s="7"/>
      <c r="TEC48" s="7"/>
      <c r="TED48" s="7"/>
      <c r="TEE48" s="7"/>
      <c r="TEF48" s="7"/>
      <c r="TEG48" s="7"/>
      <c r="TEH48" s="7"/>
      <c r="TEI48" s="7"/>
      <c r="TEJ48" s="7"/>
      <c r="TEK48" s="7"/>
      <c r="TEL48" s="7"/>
      <c r="TEM48" s="7"/>
      <c r="TEN48" s="7"/>
      <c r="TEO48" s="7"/>
      <c r="TEP48" s="7"/>
      <c r="TEQ48" s="7"/>
      <c r="TER48" s="7"/>
      <c r="TES48" s="7"/>
      <c r="TET48" s="7"/>
      <c r="TEU48" s="7"/>
      <c r="TEV48" s="7"/>
      <c r="TEW48" s="7"/>
      <c r="TEX48" s="7"/>
      <c r="TEY48" s="7"/>
      <c r="TEZ48" s="7"/>
      <c r="TFA48" s="7"/>
      <c r="TFB48" s="7"/>
      <c r="TFC48" s="7"/>
      <c r="TFD48" s="7"/>
      <c r="TFE48" s="7"/>
      <c r="TFF48" s="7"/>
      <c r="TFG48" s="7"/>
      <c r="TFH48" s="7"/>
      <c r="TFI48" s="7"/>
      <c r="TFJ48" s="7"/>
      <c r="TFK48" s="7"/>
      <c r="TFL48" s="7"/>
      <c r="TFM48" s="7"/>
      <c r="TFN48" s="7"/>
      <c r="TFO48" s="7"/>
      <c r="TFP48" s="7"/>
      <c r="TFQ48" s="7"/>
      <c r="TFR48" s="7"/>
      <c r="TFS48" s="7"/>
      <c r="TFT48" s="7"/>
      <c r="TFU48" s="7"/>
      <c r="TFV48" s="7"/>
      <c r="TFW48" s="7"/>
      <c r="TFX48" s="7"/>
      <c r="TFY48" s="7"/>
      <c r="TFZ48" s="7"/>
      <c r="TGA48" s="7"/>
      <c r="TGB48" s="7"/>
      <c r="TGC48" s="7"/>
      <c r="TGD48" s="7"/>
      <c r="TGE48" s="7"/>
      <c r="TGF48" s="7"/>
      <c r="TGG48" s="7"/>
      <c r="TGH48" s="7"/>
      <c r="TGI48" s="7"/>
      <c r="TGJ48" s="7"/>
      <c r="TGK48" s="7"/>
      <c r="TGL48" s="7"/>
      <c r="TGM48" s="7"/>
      <c r="TGN48" s="7"/>
      <c r="TGO48" s="7"/>
      <c r="TGP48" s="7"/>
      <c r="TGQ48" s="7"/>
      <c r="TGR48" s="7"/>
      <c r="TGS48" s="7"/>
      <c r="TGT48" s="7"/>
      <c r="TGU48" s="7"/>
      <c r="TGV48" s="7"/>
      <c r="TGW48" s="7"/>
      <c r="TGX48" s="7"/>
      <c r="TGY48" s="7"/>
      <c r="TGZ48" s="7"/>
      <c r="THA48" s="7"/>
      <c r="THB48" s="7"/>
      <c r="THC48" s="7"/>
      <c r="THD48" s="7"/>
      <c r="THE48" s="7"/>
      <c r="THF48" s="7"/>
      <c r="THG48" s="7"/>
      <c r="THH48" s="7"/>
      <c r="THI48" s="7"/>
      <c r="THJ48" s="7"/>
      <c r="THK48" s="7"/>
      <c r="THL48" s="7"/>
      <c r="THM48" s="7"/>
      <c r="THN48" s="7"/>
      <c r="THO48" s="7"/>
      <c r="THP48" s="7"/>
      <c r="THQ48" s="7"/>
      <c r="THR48" s="7"/>
      <c r="THS48" s="7"/>
      <c r="THT48" s="7"/>
      <c r="THU48" s="7"/>
      <c r="THV48" s="7"/>
      <c r="THW48" s="7"/>
      <c r="THX48" s="7"/>
      <c r="THY48" s="7"/>
      <c r="THZ48" s="7"/>
      <c r="TIA48" s="7"/>
      <c r="TIB48" s="7"/>
      <c r="TIC48" s="7"/>
      <c r="TID48" s="7"/>
      <c r="TIE48" s="7"/>
      <c r="TIF48" s="7"/>
      <c r="TIG48" s="7"/>
      <c r="TIH48" s="7"/>
      <c r="TII48" s="7"/>
      <c r="TIJ48" s="7"/>
      <c r="TIK48" s="7"/>
      <c r="TIL48" s="7"/>
      <c r="TIM48" s="7"/>
      <c r="TIN48" s="7"/>
      <c r="TIO48" s="7"/>
      <c r="TIP48" s="7"/>
      <c r="TIQ48" s="7"/>
      <c r="TIR48" s="7"/>
      <c r="TIS48" s="7"/>
      <c r="TIT48" s="7"/>
      <c r="TIU48" s="7"/>
      <c r="TIV48" s="7"/>
      <c r="TIW48" s="7"/>
      <c r="TIX48" s="7"/>
      <c r="TIY48" s="7"/>
      <c r="TIZ48" s="7"/>
      <c r="TJA48" s="7"/>
      <c r="TJB48" s="7"/>
      <c r="TJC48" s="7"/>
      <c r="TJD48" s="7"/>
      <c r="TJE48" s="7"/>
      <c r="TJF48" s="7"/>
      <c r="TJG48" s="7"/>
      <c r="TJH48" s="7"/>
      <c r="TJI48" s="7"/>
      <c r="TJJ48" s="7"/>
      <c r="TJK48" s="7"/>
      <c r="TJL48" s="7"/>
      <c r="TJM48" s="7"/>
      <c r="TJN48" s="7"/>
      <c r="TJO48" s="7"/>
      <c r="TJP48" s="7"/>
      <c r="TJQ48" s="7"/>
      <c r="TJR48" s="7"/>
      <c r="TJS48" s="7"/>
      <c r="TJT48" s="7"/>
      <c r="TJU48" s="7"/>
      <c r="TJV48" s="7"/>
      <c r="TJW48" s="7"/>
      <c r="TJX48" s="7"/>
      <c r="TJY48" s="7"/>
      <c r="TJZ48" s="7"/>
      <c r="TKA48" s="7"/>
      <c r="TKB48" s="7"/>
      <c r="TKC48" s="7"/>
      <c r="TKD48" s="7"/>
      <c r="TKE48" s="7"/>
      <c r="TKF48" s="7"/>
      <c r="TKG48" s="7"/>
      <c r="TKH48" s="7"/>
      <c r="TKI48" s="7"/>
      <c r="TKJ48" s="7"/>
      <c r="TKK48" s="7"/>
      <c r="TKL48" s="7"/>
      <c r="TKM48" s="7"/>
      <c r="TKN48" s="7"/>
      <c r="TKO48" s="7"/>
      <c r="TKP48" s="7"/>
      <c r="TKQ48" s="7"/>
      <c r="TKR48" s="7"/>
      <c r="TKS48" s="7"/>
      <c r="TKT48" s="7"/>
      <c r="TKU48" s="7"/>
      <c r="TKV48" s="7"/>
      <c r="TKW48" s="7"/>
      <c r="TKX48" s="7"/>
      <c r="TKY48" s="7"/>
      <c r="TKZ48" s="7"/>
      <c r="TLA48" s="7"/>
      <c r="TLB48" s="7"/>
      <c r="TLC48" s="7"/>
      <c r="TLD48" s="7"/>
      <c r="TLE48" s="7"/>
      <c r="TLF48" s="7"/>
      <c r="TLG48" s="7"/>
      <c r="TLH48" s="7"/>
      <c r="TLI48" s="7"/>
      <c r="TLJ48" s="7"/>
      <c r="TLK48" s="7"/>
      <c r="TLL48" s="7"/>
      <c r="TLN48" s="7"/>
      <c r="TLO48" s="7"/>
      <c r="TLP48" s="7"/>
      <c r="TLQ48" s="7"/>
      <c r="TLR48" s="7"/>
      <c r="TLS48" s="7"/>
      <c r="TLT48" s="7"/>
      <c r="TLU48" s="7"/>
      <c r="TLV48" s="7"/>
      <c r="TLW48" s="7"/>
      <c r="TLX48" s="7"/>
      <c r="TLY48" s="7"/>
      <c r="TLZ48" s="7"/>
      <c r="TMA48" s="7"/>
      <c r="TMB48" s="7"/>
      <c r="TMC48" s="7"/>
      <c r="TMD48" s="7"/>
      <c r="TME48" s="7"/>
      <c r="TMF48" s="7"/>
      <c r="TMG48" s="7"/>
      <c r="TMH48" s="7"/>
      <c r="TMI48" s="7"/>
      <c r="TMJ48" s="7"/>
      <c r="TMK48" s="7"/>
      <c r="TML48" s="7"/>
      <c r="TMM48" s="7"/>
      <c r="TMN48" s="7"/>
      <c r="TMO48" s="7"/>
      <c r="TMP48" s="7"/>
      <c r="TMQ48" s="7"/>
      <c r="TMR48" s="7"/>
      <c r="TMS48" s="7"/>
      <c r="TMT48" s="7"/>
      <c r="TMU48" s="7"/>
      <c r="TMV48" s="7"/>
      <c r="TMW48" s="7"/>
      <c r="TMX48" s="7"/>
      <c r="TMY48" s="7"/>
      <c r="TMZ48" s="7"/>
      <c r="TNA48" s="7"/>
      <c r="TNB48" s="7"/>
      <c r="TNC48" s="7"/>
      <c r="TND48" s="7"/>
      <c r="TNE48" s="7"/>
      <c r="TNF48" s="7"/>
      <c r="TNG48" s="7"/>
      <c r="TNH48" s="7"/>
      <c r="TNI48" s="7"/>
      <c r="TNJ48" s="7"/>
      <c r="TNK48" s="7"/>
      <c r="TNL48" s="7"/>
      <c r="TNM48" s="7"/>
      <c r="TNN48" s="7"/>
      <c r="TNO48" s="7"/>
      <c r="TNP48" s="7"/>
      <c r="TNQ48" s="7"/>
      <c r="TNR48" s="7"/>
      <c r="TNS48" s="7"/>
      <c r="TNT48" s="7"/>
      <c r="TNU48" s="7"/>
      <c r="TNV48" s="7"/>
      <c r="TNW48" s="7"/>
      <c r="TNX48" s="7"/>
      <c r="TNY48" s="7"/>
      <c r="TNZ48" s="7"/>
      <c r="TOA48" s="7"/>
      <c r="TOB48" s="7"/>
      <c r="TOC48" s="7"/>
      <c r="TOD48" s="7"/>
      <c r="TOE48" s="7"/>
      <c r="TOF48" s="7"/>
      <c r="TOG48" s="7"/>
      <c r="TOH48" s="7"/>
      <c r="TOI48" s="7"/>
      <c r="TOJ48" s="7"/>
      <c r="TOK48" s="7"/>
      <c r="TOL48" s="7"/>
      <c r="TOM48" s="7"/>
      <c r="TON48" s="7"/>
      <c r="TOO48" s="7"/>
      <c r="TOP48" s="7"/>
      <c r="TOQ48" s="7"/>
      <c r="TOR48" s="7"/>
      <c r="TOS48" s="7"/>
      <c r="TOT48" s="7"/>
      <c r="TOU48" s="7"/>
      <c r="TOV48" s="7"/>
      <c r="TOW48" s="7"/>
      <c r="TOX48" s="7"/>
      <c r="TOY48" s="7"/>
      <c r="TOZ48" s="7"/>
      <c r="TPA48" s="7"/>
      <c r="TPB48" s="7"/>
      <c r="TPC48" s="7"/>
      <c r="TPD48" s="7"/>
      <c r="TPE48" s="7"/>
      <c r="TPF48" s="7"/>
      <c r="TPG48" s="7"/>
      <c r="TPH48" s="7"/>
      <c r="TPI48" s="7"/>
      <c r="TPJ48" s="7"/>
      <c r="TPK48" s="7"/>
      <c r="TPL48" s="7"/>
      <c r="TPM48" s="7"/>
      <c r="TPN48" s="7"/>
      <c r="TPO48" s="7"/>
      <c r="TPP48" s="7"/>
      <c r="TPQ48" s="7"/>
      <c r="TPR48" s="7"/>
      <c r="TPS48" s="7"/>
      <c r="TPT48" s="7"/>
      <c r="TPU48" s="7"/>
      <c r="TPV48" s="7"/>
      <c r="TPW48" s="7"/>
      <c r="TPX48" s="7"/>
      <c r="TPY48" s="7"/>
      <c r="TPZ48" s="7"/>
      <c r="TQA48" s="7"/>
      <c r="TQB48" s="7"/>
      <c r="TQC48" s="7"/>
      <c r="TQD48" s="7"/>
      <c r="TQE48" s="7"/>
      <c r="TQF48" s="7"/>
      <c r="TQG48" s="7"/>
      <c r="TQH48" s="7"/>
      <c r="TQI48" s="7"/>
      <c r="TQJ48" s="7"/>
      <c r="TQK48" s="7"/>
      <c r="TQL48" s="7"/>
      <c r="TQM48" s="7"/>
      <c r="TQN48" s="7"/>
      <c r="TQO48" s="7"/>
      <c r="TQP48" s="7"/>
      <c r="TQQ48" s="7"/>
      <c r="TQR48" s="7"/>
      <c r="TQS48" s="7"/>
      <c r="TQT48" s="7"/>
      <c r="TQU48" s="7"/>
      <c r="TQV48" s="7"/>
      <c r="TQW48" s="7"/>
      <c r="TQX48" s="7"/>
      <c r="TQY48" s="7"/>
      <c r="TQZ48" s="7"/>
      <c r="TRA48" s="7"/>
      <c r="TRB48" s="7"/>
      <c r="TRC48" s="7"/>
      <c r="TRD48" s="7"/>
      <c r="TRE48" s="7"/>
      <c r="TRF48" s="7"/>
      <c r="TRG48" s="7"/>
      <c r="TRH48" s="7"/>
      <c r="TRI48" s="7"/>
      <c r="TRJ48" s="7"/>
      <c r="TRK48" s="7"/>
      <c r="TRL48" s="7"/>
      <c r="TRM48" s="7"/>
      <c r="TRN48" s="7"/>
      <c r="TRO48" s="7"/>
      <c r="TRP48" s="7"/>
      <c r="TRQ48" s="7"/>
      <c r="TRR48" s="7"/>
      <c r="TRS48" s="7"/>
      <c r="TRT48" s="7"/>
      <c r="TRU48" s="7"/>
      <c r="TRV48" s="7"/>
      <c r="TRW48" s="7"/>
      <c r="TRX48" s="7"/>
      <c r="TRY48" s="7"/>
      <c r="TRZ48" s="7"/>
      <c r="TSA48" s="7"/>
      <c r="TSB48" s="7"/>
      <c r="TSC48" s="7"/>
      <c r="TSD48" s="7"/>
      <c r="TSE48" s="7"/>
      <c r="TSF48" s="7"/>
      <c r="TSG48" s="7"/>
      <c r="TSH48" s="7"/>
      <c r="TSI48" s="7"/>
      <c r="TSJ48" s="7"/>
      <c r="TSK48" s="7"/>
      <c r="TSL48" s="7"/>
      <c r="TSM48" s="7"/>
      <c r="TSN48" s="7"/>
      <c r="TSO48" s="7"/>
      <c r="TSP48" s="7"/>
      <c r="TSQ48" s="7"/>
      <c r="TSR48" s="7"/>
      <c r="TSS48" s="7"/>
      <c r="TST48" s="7"/>
      <c r="TSU48" s="7"/>
      <c r="TSV48" s="7"/>
      <c r="TSW48" s="7"/>
      <c r="TSX48" s="7"/>
      <c r="TSY48" s="7"/>
      <c r="TSZ48" s="7"/>
      <c r="TTA48" s="7"/>
      <c r="TTB48" s="7"/>
      <c r="TTC48" s="7"/>
      <c r="TTD48" s="7"/>
      <c r="TTE48" s="7"/>
      <c r="TTF48" s="7"/>
      <c r="TTG48" s="7"/>
      <c r="TTH48" s="7"/>
      <c r="TTI48" s="7"/>
      <c r="TTJ48" s="7"/>
      <c r="TTK48" s="7"/>
      <c r="TTL48" s="7"/>
      <c r="TTM48" s="7"/>
      <c r="TTN48" s="7"/>
      <c r="TTO48" s="7"/>
      <c r="TTP48" s="7"/>
      <c r="TTQ48" s="7"/>
      <c r="TTR48" s="7"/>
      <c r="TTS48" s="7"/>
      <c r="TTT48" s="7"/>
      <c r="TTU48" s="7"/>
      <c r="TTV48" s="7"/>
      <c r="TTW48" s="7"/>
      <c r="TTX48" s="7"/>
      <c r="TTY48" s="7"/>
      <c r="TTZ48" s="7"/>
      <c r="TUA48" s="7"/>
      <c r="TUB48" s="7"/>
      <c r="TUC48" s="7"/>
      <c r="TUD48" s="7"/>
      <c r="TUE48" s="7"/>
      <c r="TUF48" s="7"/>
      <c r="TUG48" s="7"/>
      <c r="TUH48" s="7"/>
      <c r="TUI48" s="7"/>
      <c r="TUJ48" s="7"/>
      <c r="TUK48" s="7"/>
      <c r="TUL48" s="7"/>
      <c r="TUM48" s="7"/>
      <c r="TUN48" s="7"/>
      <c r="TUO48" s="7"/>
      <c r="TUP48" s="7"/>
      <c r="TUQ48" s="7"/>
      <c r="TUR48" s="7"/>
      <c r="TUS48" s="7"/>
      <c r="TUT48" s="7"/>
      <c r="TUU48" s="7"/>
      <c r="TUV48" s="7"/>
      <c r="TUW48" s="7"/>
      <c r="TUX48" s="7"/>
      <c r="TUY48" s="7"/>
      <c r="TUZ48" s="7"/>
      <c r="TVA48" s="7"/>
      <c r="TVB48" s="7"/>
      <c r="TVC48" s="7"/>
      <c r="TVD48" s="7"/>
      <c r="TVE48" s="7"/>
      <c r="TVF48" s="7"/>
      <c r="TVG48" s="7"/>
      <c r="TVH48" s="7"/>
      <c r="TVJ48" s="7"/>
      <c r="TVK48" s="7"/>
      <c r="TVL48" s="7"/>
      <c r="TVM48" s="7"/>
      <c r="TVN48" s="7"/>
      <c r="TVO48" s="7"/>
      <c r="TVP48" s="7"/>
      <c r="TVQ48" s="7"/>
      <c r="TVR48" s="7"/>
      <c r="TVS48" s="7"/>
      <c r="TVT48" s="7"/>
      <c r="TVU48" s="7"/>
      <c r="TVV48" s="7"/>
      <c r="TVW48" s="7"/>
      <c r="TVX48" s="7"/>
      <c r="TVY48" s="7"/>
      <c r="TVZ48" s="7"/>
      <c r="TWA48" s="7"/>
      <c r="TWB48" s="7"/>
      <c r="TWC48" s="7"/>
      <c r="TWD48" s="7"/>
      <c r="TWE48" s="7"/>
      <c r="TWF48" s="7"/>
      <c r="TWG48" s="7"/>
      <c r="TWH48" s="7"/>
      <c r="TWI48" s="7"/>
      <c r="TWJ48" s="7"/>
      <c r="TWK48" s="7"/>
      <c r="TWL48" s="7"/>
      <c r="TWM48" s="7"/>
      <c r="TWN48" s="7"/>
      <c r="TWO48" s="7"/>
      <c r="TWP48" s="7"/>
      <c r="TWQ48" s="7"/>
      <c r="TWR48" s="7"/>
      <c r="TWS48" s="7"/>
      <c r="TWT48" s="7"/>
      <c r="TWU48" s="7"/>
      <c r="TWV48" s="7"/>
      <c r="TWW48" s="7"/>
      <c r="TWX48" s="7"/>
      <c r="TWY48" s="7"/>
      <c r="TWZ48" s="7"/>
      <c r="TXA48" s="7"/>
      <c r="TXB48" s="7"/>
      <c r="TXC48" s="7"/>
      <c r="TXD48" s="7"/>
      <c r="TXE48" s="7"/>
      <c r="TXF48" s="7"/>
      <c r="TXG48" s="7"/>
      <c r="TXH48" s="7"/>
      <c r="TXI48" s="7"/>
      <c r="TXJ48" s="7"/>
      <c r="TXK48" s="7"/>
      <c r="TXL48" s="7"/>
      <c r="TXM48" s="7"/>
      <c r="TXN48" s="7"/>
      <c r="TXO48" s="7"/>
      <c r="TXP48" s="7"/>
      <c r="TXQ48" s="7"/>
      <c r="TXR48" s="7"/>
      <c r="TXS48" s="7"/>
      <c r="TXT48" s="7"/>
      <c r="TXU48" s="7"/>
      <c r="TXV48" s="7"/>
      <c r="TXW48" s="7"/>
      <c r="TXX48" s="7"/>
      <c r="TXY48" s="7"/>
      <c r="TXZ48" s="7"/>
      <c r="TYA48" s="7"/>
      <c r="TYB48" s="7"/>
      <c r="TYC48" s="7"/>
      <c r="TYD48" s="7"/>
      <c r="TYE48" s="7"/>
      <c r="TYF48" s="7"/>
      <c r="TYG48" s="7"/>
      <c r="TYH48" s="7"/>
      <c r="TYI48" s="7"/>
      <c r="TYJ48" s="7"/>
      <c r="TYK48" s="7"/>
      <c r="TYL48" s="7"/>
      <c r="TYM48" s="7"/>
      <c r="TYN48" s="7"/>
      <c r="TYO48" s="7"/>
      <c r="TYP48" s="7"/>
      <c r="TYQ48" s="7"/>
      <c r="TYR48" s="7"/>
      <c r="TYS48" s="7"/>
      <c r="TYT48" s="7"/>
      <c r="TYU48" s="7"/>
      <c r="TYV48" s="7"/>
      <c r="TYW48" s="7"/>
      <c r="TYX48" s="7"/>
      <c r="TYY48" s="7"/>
      <c r="TYZ48" s="7"/>
      <c r="TZA48" s="7"/>
      <c r="TZB48" s="7"/>
      <c r="TZC48" s="7"/>
      <c r="TZD48" s="7"/>
      <c r="TZE48" s="7"/>
      <c r="TZF48" s="7"/>
      <c r="TZG48" s="7"/>
      <c r="TZH48" s="7"/>
      <c r="TZI48" s="7"/>
      <c r="TZJ48" s="7"/>
      <c r="TZK48" s="7"/>
      <c r="TZL48" s="7"/>
      <c r="TZM48" s="7"/>
      <c r="TZN48" s="7"/>
      <c r="TZO48" s="7"/>
      <c r="TZP48" s="7"/>
      <c r="TZQ48" s="7"/>
      <c r="TZR48" s="7"/>
      <c r="TZS48" s="7"/>
      <c r="TZT48" s="7"/>
      <c r="TZU48" s="7"/>
      <c r="TZV48" s="7"/>
      <c r="TZW48" s="7"/>
      <c r="TZX48" s="7"/>
      <c r="TZY48" s="7"/>
      <c r="TZZ48" s="7"/>
      <c r="UAA48" s="7"/>
      <c r="UAB48" s="7"/>
      <c r="UAC48" s="7"/>
      <c r="UAD48" s="7"/>
      <c r="UAE48" s="7"/>
      <c r="UAF48" s="7"/>
      <c r="UAG48" s="7"/>
      <c r="UAH48" s="7"/>
      <c r="UAI48" s="7"/>
      <c r="UAJ48" s="7"/>
      <c r="UAK48" s="7"/>
      <c r="UAL48" s="7"/>
      <c r="UAM48" s="7"/>
      <c r="UAN48" s="7"/>
      <c r="UAO48" s="7"/>
      <c r="UAP48" s="7"/>
      <c r="UAQ48" s="7"/>
      <c r="UAR48" s="7"/>
      <c r="UAS48" s="7"/>
      <c r="UAT48" s="7"/>
      <c r="UAU48" s="7"/>
      <c r="UAV48" s="7"/>
      <c r="UAW48" s="7"/>
      <c r="UAX48" s="7"/>
      <c r="UAY48" s="7"/>
      <c r="UAZ48" s="7"/>
      <c r="UBA48" s="7"/>
      <c r="UBB48" s="7"/>
      <c r="UBC48" s="7"/>
      <c r="UBD48" s="7"/>
      <c r="UBE48" s="7"/>
      <c r="UBF48" s="7"/>
      <c r="UBG48" s="7"/>
      <c r="UBH48" s="7"/>
      <c r="UBI48" s="7"/>
      <c r="UBJ48" s="7"/>
      <c r="UBK48" s="7"/>
      <c r="UBL48" s="7"/>
      <c r="UBM48" s="7"/>
      <c r="UBN48" s="7"/>
      <c r="UBO48" s="7"/>
      <c r="UBP48" s="7"/>
      <c r="UBQ48" s="7"/>
      <c r="UBR48" s="7"/>
      <c r="UBS48" s="7"/>
      <c r="UBT48" s="7"/>
      <c r="UBU48" s="7"/>
      <c r="UBV48" s="7"/>
      <c r="UBW48" s="7"/>
      <c r="UBX48" s="7"/>
      <c r="UBY48" s="7"/>
      <c r="UBZ48" s="7"/>
      <c r="UCA48" s="7"/>
      <c r="UCB48" s="7"/>
      <c r="UCC48" s="7"/>
      <c r="UCD48" s="7"/>
      <c r="UCE48" s="7"/>
      <c r="UCF48" s="7"/>
      <c r="UCG48" s="7"/>
      <c r="UCH48" s="7"/>
      <c r="UCI48" s="7"/>
      <c r="UCJ48" s="7"/>
      <c r="UCK48" s="7"/>
      <c r="UCL48" s="7"/>
      <c r="UCM48" s="7"/>
      <c r="UCN48" s="7"/>
      <c r="UCO48" s="7"/>
      <c r="UCP48" s="7"/>
      <c r="UCQ48" s="7"/>
      <c r="UCR48" s="7"/>
      <c r="UCS48" s="7"/>
      <c r="UCT48" s="7"/>
      <c r="UCU48" s="7"/>
      <c r="UCV48" s="7"/>
      <c r="UCW48" s="7"/>
      <c r="UCX48" s="7"/>
      <c r="UCY48" s="7"/>
      <c r="UCZ48" s="7"/>
      <c r="UDA48" s="7"/>
      <c r="UDB48" s="7"/>
      <c r="UDC48" s="7"/>
      <c r="UDD48" s="7"/>
      <c r="UDE48" s="7"/>
      <c r="UDF48" s="7"/>
      <c r="UDG48" s="7"/>
      <c r="UDH48" s="7"/>
      <c r="UDI48" s="7"/>
      <c r="UDJ48" s="7"/>
      <c r="UDK48" s="7"/>
      <c r="UDL48" s="7"/>
      <c r="UDM48" s="7"/>
      <c r="UDN48" s="7"/>
      <c r="UDO48" s="7"/>
      <c r="UDP48" s="7"/>
      <c r="UDQ48" s="7"/>
      <c r="UDR48" s="7"/>
      <c r="UDS48" s="7"/>
      <c r="UDT48" s="7"/>
      <c r="UDU48" s="7"/>
      <c r="UDV48" s="7"/>
      <c r="UDW48" s="7"/>
      <c r="UDX48" s="7"/>
      <c r="UDY48" s="7"/>
      <c r="UDZ48" s="7"/>
      <c r="UEA48" s="7"/>
      <c r="UEB48" s="7"/>
      <c r="UEC48" s="7"/>
      <c r="UED48" s="7"/>
      <c r="UEE48" s="7"/>
      <c r="UEF48" s="7"/>
      <c r="UEG48" s="7"/>
      <c r="UEH48" s="7"/>
      <c r="UEI48" s="7"/>
      <c r="UEJ48" s="7"/>
      <c r="UEK48" s="7"/>
      <c r="UEL48" s="7"/>
      <c r="UEM48" s="7"/>
      <c r="UEN48" s="7"/>
      <c r="UEO48" s="7"/>
      <c r="UEP48" s="7"/>
      <c r="UEQ48" s="7"/>
      <c r="UER48" s="7"/>
      <c r="UES48" s="7"/>
      <c r="UET48" s="7"/>
      <c r="UEU48" s="7"/>
      <c r="UEV48" s="7"/>
      <c r="UEW48" s="7"/>
      <c r="UEX48" s="7"/>
      <c r="UEY48" s="7"/>
      <c r="UEZ48" s="7"/>
      <c r="UFA48" s="7"/>
      <c r="UFB48" s="7"/>
      <c r="UFC48" s="7"/>
      <c r="UFD48" s="7"/>
      <c r="UFF48" s="7"/>
      <c r="UFG48" s="7"/>
      <c r="UFH48" s="7"/>
      <c r="UFI48" s="7"/>
      <c r="UFJ48" s="7"/>
      <c r="UFK48" s="7"/>
      <c r="UFL48" s="7"/>
      <c r="UFM48" s="7"/>
      <c r="UFN48" s="7"/>
      <c r="UFO48" s="7"/>
      <c r="UFP48" s="7"/>
      <c r="UFQ48" s="7"/>
      <c r="UFR48" s="7"/>
      <c r="UFS48" s="7"/>
      <c r="UFT48" s="7"/>
      <c r="UFU48" s="7"/>
      <c r="UFV48" s="7"/>
      <c r="UFW48" s="7"/>
      <c r="UFX48" s="7"/>
      <c r="UFY48" s="7"/>
      <c r="UFZ48" s="7"/>
      <c r="UGA48" s="7"/>
      <c r="UGB48" s="7"/>
      <c r="UGC48" s="7"/>
      <c r="UGD48" s="7"/>
      <c r="UGE48" s="7"/>
      <c r="UGF48" s="7"/>
      <c r="UGG48" s="7"/>
      <c r="UGH48" s="7"/>
      <c r="UGI48" s="7"/>
      <c r="UGJ48" s="7"/>
      <c r="UGK48" s="7"/>
      <c r="UGL48" s="7"/>
      <c r="UGM48" s="7"/>
      <c r="UGN48" s="7"/>
      <c r="UGO48" s="7"/>
      <c r="UGP48" s="7"/>
      <c r="UGQ48" s="7"/>
      <c r="UGR48" s="7"/>
      <c r="UGS48" s="7"/>
      <c r="UGT48" s="7"/>
      <c r="UGU48" s="7"/>
      <c r="UGV48" s="7"/>
      <c r="UGW48" s="7"/>
      <c r="UGX48" s="7"/>
      <c r="UGY48" s="7"/>
      <c r="UGZ48" s="7"/>
      <c r="UHA48" s="7"/>
      <c r="UHB48" s="7"/>
      <c r="UHC48" s="7"/>
      <c r="UHD48" s="7"/>
      <c r="UHE48" s="7"/>
      <c r="UHF48" s="7"/>
      <c r="UHG48" s="7"/>
      <c r="UHH48" s="7"/>
      <c r="UHI48" s="7"/>
      <c r="UHJ48" s="7"/>
      <c r="UHK48" s="7"/>
      <c r="UHL48" s="7"/>
      <c r="UHM48" s="7"/>
      <c r="UHN48" s="7"/>
      <c r="UHO48" s="7"/>
      <c r="UHP48" s="7"/>
      <c r="UHQ48" s="7"/>
      <c r="UHR48" s="7"/>
      <c r="UHS48" s="7"/>
      <c r="UHT48" s="7"/>
      <c r="UHU48" s="7"/>
      <c r="UHV48" s="7"/>
      <c r="UHW48" s="7"/>
      <c r="UHX48" s="7"/>
      <c r="UHY48" s="7"/>
      <c r="UHZ48" s="7"/>
      <c r="UIA48" s="7"/>
      <c r="UIB48" s="7"/>
      <c r="UIC48" s="7"/>
      <c r="UID48" s="7"/>
      <c r="UIE48" s="7"/>
      <c r="UIF48" s="7"/>
      <c r="UIG48" s="7"/>
      <c r="UIH48" s="7"/>
      <c r="UII48" s="7"/>
      <c r="UIJ48" s="7"/>
      <c r="UIK48" s="7"/>
      <c r="UIL48" s="7"/>
      <c r="UIM48" s="7"/>
      <c r="UIN48" s="7"/>
      <c r="UIO48" s="7"/>
      <c r="UIP48" s="7"/>
      <c r="UIQ48" s="7"/>
      <c r="UIR48" s="7"/>
      <c r="UIS48" s="7"/>
      <c r="UIT48" s="7"/>
      <c r="UIU48" s="7"/>
      <c r="UIV48" s="7"/>
      <c r="UIW48" s="7"/>
      <c r="UIX48" s="7"/>
      <c r="UIY48" s="7"/>
      <c r="UIZ48" s="7"/>
      <c r="UJA48" s="7"/>
      <c r="UJB48" s="7"/>
      <c r="UJC48" s="7"/>
      <c r="UJD48" s="7"/>
      <c r="UJE48" s="7"/>
      <c r="UJF48" s="7"/>
      <c r="UJG48" s="7"/>
      <c r="UJH48" s="7"/>
      <c r="UJI48" s="7"/>
      <c r="UJJ48" s="7"/>
      <c r="UJK48" s="7"/>
      <c r="UJL48" s="7"/>
      <c r="UJM48" s="7"/>
      <c r="UJN48" s="7"/>
      <c r="UJO48" s="7"/>
      <c r="UJP48" s="7"/>
      <c r="UJQ48" s="7"/>
      <c r="UJR48" s="7"/>
      <c r="UJS48" s="7"/>
      <c r="UJT48" s="7"/>
      <c r="UJU48" s="7"/>
      <c r="UJV48" s="7"/>
      <c r="UJW48" s="7"/>
      <c r="UJX48" s="7"/>
      <c r="UJY48" s="7"/>
      <c r="UJZ48" s="7"/>
      <c r="UKA48" s="7"/>
      <c r="UKB48" s="7"/>
      <c r="UKC48" s="7"/>
      <c r="UKD48" s="7"/>
      <c r="UKE48" s="7"/>
      <c r="UKF48" s="7"/>
      <c r="UKG48" s="7"/>
      <c r="UKH48" s="7"/>
      <c r="UKI48" s="7"/>
      <c r="UKJ48" s="7"/>
      <c r="UKK48" s="7"/>
      <c r="UKL48" s="7"/>
      <c r="UKM48" s="7"/>
      <c r="UKN48" s="7"/>
      <c r="UKO48" s="7"/>
      <c r="UKP48" s="7"/>
      <c r="UKQ48" s="7"/>
      <c r="UKR48" s="7"/>
      <c r="UKS48" s="7"/>
      <c r="UKT48" s="7"/>
      <c r="UKU48" s="7"/>
      <c r="UKV48" s="7"/>
      <c r="UKW48" s="7"/>
      <c r="UKX48" s="7"/>
      <c r="UKY48" s="7"/>
      <c r="UKZ48" s="7"/>
      <c r="ULA48" s="7"/>
      <c r="ULB48" s="7"/>
      <c r="ULC48" s="7"/>
      <c r="ULD48" s="7"/>
      <c r="ULE48" s="7"/>
      <c r="ULF48" s="7"/>
      <c r="ULG48" s="7"/>
      <c r="ULH48" s="7"/>
      <c r="ULI48" s="7"/>
      <c r="ULJ48" s="7"/>
      <c r="ULK48" s="7"/>
      <c r="ULL48" s="7"/>
      <c r="ULM48" s="7"/>
      <c r="ULN48" s="7"/>
      <c r="ULO48" s="7"/>
      <c r="ULP48" s="7"/>
      <c r="ULQ48" s="7"/>
      <c r="ULR48" s="7"/>
      <c r="ULS48" s="7"/>
      <c r="ULT48" s="7"/>
      <c r="ULU48" s="7"/>
      <c r="ULV48" s="7"/>
      <c r="ULW48" s="7"/>
      <c r="ULX48" s="7"/>
      <c r="ULY48" s="7"/>
      <c r="ULZ48" s="7"/>
      <c r="UMA48" s="7"/>
      <c r="UMB48" s="7"/>
      <c r="UMC48" s="7"/>
      <c r="UMD48" s="7"/>
      <c r="UME48" s="7"/>
      <c r="UMF48" s="7"/>
      <c r="UMG48" s="7"/>
      <c r="UMH48" s="7"/>
      <c r="UMI48" s="7"/>
      <c r="UMJ48" s="7"/>
      <c r="UMK48" s="7"/>
      <c r="UML48" s="7"/>
      <c r="UMM48" s="7"/>
      <c r="UMN48" s="7"/>
      <c r="UMO48" s="7"/>
      <c r="UMP48" s="7"/>
      <c r="UMQ48" s="7"/>
      <c r="UMR48" s="7"/>
      <c r="UMS48" s="7"/>
      <c r="UMT48" s="7"/>
      <c r="UMU48" s="7"/>
      <c r="UMV48" s="7"/>
      <c r="UMW48" s="7"/>
      <c r="UMX48" s="7"/>
      <c r="UMY48" s="7"/>
      <c r="UMZ48" s="7"/>
      <c r="UNA48" s="7"/>
      <c r="UNB48" s="7"/>
      <c r="UNC48" s="7"/>
      <c r="UND48" s="7"/>
      <c r="UNE48" s="7"/>
      <c r="UNF48" s="7"/>
      <c r="UNG48" s="7"/>
      <c r="UNH48" s="7"/>
      <c r="UNI48" s="7"/>
      <c r="UNJ48" s="7"/>
      <c r="UNK48" s="7"/>
      <c r="UNL48" s="7"/>
      <c r="UNM48" s="7"/>
      <c r="UNN48" s="7"/>
      <c r="UNO48" s="7"/>
      <c r="UNP48" s="7"/>
      <c r="UNQ48" s="7"/>
      <c r="UNR48" s="7"/>
      <c r="UNS48" s="7"/>
      <c r="UNT48" s="7"/>
      <c r="UNU48" s="7"/>
      <c r="UNV48" s="7"/>
      <c r="UNW48" s="7"/>
      <c r="UNX48" s="7"/>
      <c r="UNY48" s="7"/>
      <c r="UNZ48" s="7"/>
      <c r="UOA48" s="7"/>
      <c r="UOB48" s="7"/>
      <c r="UOC48" s="7"/>
      <c r="UOD48" s="7"/>
      <c r="UOE48" s="7"/>
      <c r="UOF48" s="7"/>
      <c r="UOG48" s="7"/>
      <c r="UOH48" s="7"/>
      <c r="UOI48" s="7"/>
      <c r="UOJ48" s="7"/>
      <c r="UOK48" s="7"/>
      <c r="UOL48" s="7"/>
      <c r="UOM48" s="7"/>
      <c r="UON48" s="7"/>
      <c r="UOO48" s="7"/>
      <c r="UOP48" s="7"/>
      <c r="UOQ48" s="7"/>
      <c r="UOR48" s="7"/>
      <c r="UOS48" s="7"/>
      <c r="UOT48" s="7"/>
      <c r="UOU48" s="7"/>
      <c r="UOV48" s="7"/>
      <c r="UOW48" s="7"/>
      <c r="UOX48" s="7"/>
      <c r="UOY48" s="7"/>
      <c r="UOZ48" s="7"/>
      <c r="UPB48" s="7"/>
      <c r="UPC48" s="7"/>
      <c r="UPD48" s="7"/>
      <c r="UPE48" s="7"/>
      <c r="UPF48" s="7"/>
      <c r="UPG48" s="7"/>
      <c r="UPH48" s="7"/>
      <c r="UPI48" s="7"/>
      <c r="UPJ48" s="7"/>
      <c r="UPK48" s="7"/>
      <c r="UPL48" s="7"/>
      <c r="UPM48" s="7"/>
      <c r="UPN48" s="7"/>
      <c r="UPO48" s="7"/>
      <c r="UPP48" s="7"/>
      <c r="UPQ48" s="7"/>
      <c r="UPR48" s="7"/>
      <c r="UPS48" s="7"/>
      <c r="UPT48" s="7"/>
      <c r="UPU48" s="7"/>
      <c r="UPV48" s="7"/>
      <c r="UPW48" s="7"/>
      <c r="UPX48" s="7"/>
      <c r="UPY48" s="7"/>
      <c r="UPZ48" s="7"/>
      <c r="UQA48" s="7"/>
      <c r="UQB48" s="7"/>
      <c r="UQC48" s="7"/>
      <c r="UQD48" s="7"/>
      <c r="UQE48" s="7"/>
      <c r="UQF48" s="7"/>
      <c r="UQG48" s="7"/>
      <c r="UQH48" s="7"/>
      <c r="UQI48" s="7"/>
      <c r="UQJ48" s="7"/>
      <c r="UQK48" s="7"/>
      <c r="UQL48" s="7"/>
      <c r="UQM48" s="7"/>
      <c r="UQN48" s="7"/>
      <c r="UQO48" s="7"/>
      <c r="UQP48" s="7"/>
      <c r="UQQ48" s="7"/>
      <c r="UQR48" s="7"/>
      <c r="UQS48" s="7"/>
      <c r="UQT48" s="7"/>
      <c r="UQU48" s="7"/>
      <c r="UQV48" s="7"/>
      <c r="UQW48" s="7"/>
      <c r="UQX48" s="7"/>
      <c r="UQY48" s="7"/>
      <c r="UQZ48" s="7"/>
      <c r="URA48" s="7"/>
      <c r="URB48" s="7"/>
      <c r="URC48" s="7"/>
      <c r="URD48" s="7"/>
      <c r="URE48" s="7"/>
      <c r="URF48" s="7"/>
      <c r="URG48" s="7"/>
      <c r="URH48" s="7"/>
      <c r="URI48" s="7"/>
      <c r="URJ48" s="7"/>
      <c r="URK48" s="7"/>
      <c r="URL48" s="7"/>
      <c r="URM48" s="7"/>
      <c r="URN48" s="7"/>
      <c r="URO48" s="7"/>
      <c r="URP48" s="7"/>
      <c r="URQ48" s="7"/>
      <c r="URR48" s="7"/>
      <c r="URS48" s="7"/>
      <c r="URT48" s="7"/>
      <c r="URU48" s="7"/>
      <c r="URV48" s="7"/>
      <c r="URW48" s="7"/>
      <c r="URX48" s="7"/>
      <c r="URY48" s="7"/>
      <c r="URZ48" s="7"/>
      <c r="USA48" s="7"/>
      <c r="USB48" s="7"/>
      <c r="USC48" s="7"/>
      <c r="USD48" s="7"/>
      <c r="USE48" s="7"/>
      <c r="USF48" s="7"/>
      <c r="USG48" s="7"/>
      <c r="USH48" s="7"/>
      <c r="USI48" s="7"/>
      <c r="USJ48" s="7"/>
      <c r="USK48" s="7"/>
      <c r="USL48" s="7"/>
      <c r="USM48" s="7"/>
      <c r="USN48" s="7"/>
      <c r="USO48" s="7"/>
      <c r="USP48" s="7"/>
      <c r="USQ48" s="7"/>
      <c r="USR48" s="7"/>
      <c r="USS48" s="7"/>
      <c r="UST48" s="7"/>
      <c r="USU48" s="7"/>
      <c r="USV48" s="7"/>
      <c r="USW48" s="7"/>
      <c r="USX48" s="7"/>
      <c r="USY48" s="7"/>
      <c r="USZ48" s="7"/>
      <c r="UTA48" s="7"/>
      <c r="UTB48" s="7"/>
      <c r="UTC48" s="7"/>
      <c r="UTD48" s="7"/>
      <c r="UTE48" s="7"/>
      <c r="UTF48" s="7"/>
      <c r="UTG48" s="7"/>
      <c r="UTH48" s="7"/>
      <c r="UTI48" s="7"/>
      <c r="UTJ48" s="7"/>
      <c r="UTK48" s="7"/>
      <c r="UTL48" s="7"/>
      <c r="UTM48" s="7"/>
      <c r="UTN48" s="7"/>
      <c r="UTO48" s="7"/>
      <c r="UTP48" s="7"/>
      <c r="UTQ48" s="7"/>
      <c r="UTR48" s="7"/>
      <c r="UTS48" s="7"/>
      <c r="UTT48" s="7"/>
      <c r="UTU48" s="7"/>
      <c r="UTV48" s="7"/>
      <c r="UTW48" s="7"/>
      <c r="UTX48" s="7"/>
      <c r="UTY48" s="7"/>
      <c r="UTZ48" s="7"/>
      <c r="UUA48" s="7"/>
      <c r="UUB48" s="7"/>
      <c r="UUC48" s="7"/>
      <c r="UUD48" s="7"/>
      <c r="UUE48" s="7"/>
      <c r="UUF48" s="7"/>
      <c r="UUG48" s="7"/>
      <c r="UUH48" s="7"/>
      <c r="UUI48" s="7"/>
      <c r="UUJ48" s="7"/>
      <c r="UUK48" s="7"/>
      <c r="UUL48" s="7"/>
      <c r="UUM48" s="7"/>
      <c r="UUN48" s="7"/>
      <c r="UUO48" s="7"/>
      <c r="UUP48" s="7"/>
      <c r="UUQ48" s="7"/>
      <c r="UUR48" s="7"/>
      <c r="UUS48" s="7"/>
      <c r="UUT48" s="7"/>
      <c r="UUU48" s="7"/>
      <c r="UUV48" s="7"/>
      <c r="UUW48" s="7"/>
      <c r="UUX48" s="7"/>
      <c r="UUY48" s="7"/>
      <c r="UUZ48" s="7"/>
      <c r="UVA48" s="7"/>
      <c r="UVB48" s="7"/>
      <c r="UVC48" s="7"/>
      <c r="UVD48" s="7"/>
      <c r="UVE48" s="7"/>
      <c r="UVF48" s="7"/>
      <c r="UVG48" s="7"/>
      <c r="UVH48" s="7"/>
      <c r="UVI48" s="7"/>
      <c r="UVJ48" s="7"/>
      <c r="UVK48" s="7"/>
      <c r="UVL48" s="7"/>
      <c r="UVM48" s="7"/>
      <c r="UVN48" s="7"/>
      <c r="UVO48" s="7"/>
      <c r="UVP48" s="7"/>
      <c r="UVQ48" s="7"/>
      <c r="UVR48" s="7"/>
      <c r="UVS48" s="7"/>
      <c r="UVT48" s="7"/>
      <c r="UVU48" s="7"/>
      <c r="UVV48" s="7"/>
      <c r="UVW48" s="7"/>
      <c r="UVX48" s="7"/>
      <c r="UVY48" s="7"/>
      <c r="UVZ48" s="7"/>
      <c r="UWA48" s="7"/>
      <c r="UWB48" s="7"/>
      <c r="UWC48" s="7"/>
      <c r="UWD48" s="7"/>
      <c r="UWE48" s="7"/>
      <c r="UWF48" s="7"/>
      <c r="UWG48" s="7"/>
      <c r="UWH48" s="7"/>
      <c r="UWI48" s="7"/>
      <c r="UWJ48" s="7"/>
      <c r="UWK48" s="7"/>
      <c r="UWL48" s="7"/>
      <c r="UWM48" s="7"/>
      <c r="UWN48" s="7"/>
      <c r="UWO48" s="7"/>
      <c r="UWP48" s="7"/>
      <c r="UWQ48" s="7"/>
      <c r="UWR48" s="7"/>
      <c r="UWS48" s="7"/>
      <c r="UWT48" s="7"/>
      <c r="UWU48" s="7"/>
      <c r="UWV48" s="7"/>
      <c r="UWW48" s="7"/>
      <c r="UWX48" s="7"/>
      <c r="UWY48" s="7"/>
      <c r="UWZ48" s="7"/>
      <c r="UXA48" s="7"/>
      <c r="UXB48" s="7"/>
      <c r="UXC48" s="7"/>
      <c r="UXD48" s="7"/>
      <c r="UXE48" s="7"/>
      <c r="UXF48" s="7"/>
      <c r="UXG48" s="7"/>
      <c r="UXH48" s="7"/>
      <c r="UXI48" s="7"/>
      <c r="UXJ48" s="7"/>
      <c r="UXK48" s="7"/>
      <c r="UXL48" s="7"/>
      <c r="UXM48" s="7"/>
      <c r="UXN48" s="7"/>
      <c r="UXO48" s="7"/>
      <c r="UXP48" s="7"/>
      <c r="UXQ48" s="7"/>
      <c r="UXR48" s="7"/>
      <c r="UXS48" s="7"/>
      <c r="UXT48" s="7"/>
      <c r="UXU48" s="7"/>
      <c r="UXV48" s="7"/>
      <c r="UXW48" s="7"/>
      <c r="UXX48" s="7"/>
      <c r="UXY48" s="7"/>
      <c r="UXZ48" s="7"/>
      <c r="UYA48" s="7"/>
      <c r="UYB48" s="7"/>
      <c r="UYC48" s="7"/>
      <c r="UYD48" s="7"/>
      <c r="UYE48" s="7"/>
      <c r="UYF48" s="7"/>
      <c r="UYG48" s="7"/>
      <c r="UYH48" s="7"/>
      <c r="UYI48" s="7"/>
      <c r="UYJ48" s="7"/>
      <c r="UYK48" s="7"/>
      <c r="UYL48" s="7"/>
      <c r="UYM48" s="7"/>
      <c r="UYN48" s="7"/>
      <c r="UYO48" s="7"/>
      <c r="UYP48" s="7"/>
      <c r="UYQ48" s="7"/>
      <c r="UYR48" s="7"/>
      <c r="UYS48" s="7"/>
      <c r="UYT48" s="7"/>
      <c r="UYU48" s="7"/>
      <c r="UYV48" s="7"/>
      <c r="UYX48" s="7"/>
      <c r="UYY48" s="7"/>
      <c r="UYZ48" s="7"/>
      <c r="UZA48" s="7"/>
      <c r="UZB48" s="7"/>
      <c r="UZC48" s="7"/>
      <c r="UZD48" s="7"/>
      <c r="UZE48" s="7"/>
      <c r="UZF48" s="7"/>
      <c r="UZG48" s="7"/>
      <c r="UZH48" s="7"/>
      <c r="UZI48" s="7"/>
      <c r="UZJ48" s="7"/>
      <c r="UZK48" s="7"/>
      <c r="UZL48" s="7"/>
      <c r="UZM48" s="7"/>
      <c r="UZN48" s="7"/>
      <c r="UZO48" s="7"/>
      <c r="UZP48" s="7"/>
      <c r="UZQ48" s="7"/>
      <c r="UZR48" s="7"/>
      <c r="UZS48" s="7"/>
      <c r="UZT48" s="7"/>
      <c r="UZU48" s="7"/>
      <c r="UZV48" s="7"/>
      <c r="UZW48" s="7"/>
      <c r="UZX48" s="7"/>
      <c r="UZY48" s="7"/>
      <c r="UZZ48" s="7"/>
      <c r="VAA48" s="7"/>
      <c r="VAB48" s="7"/>
      <c r="VAC48" s="7"/>
      <c r="VAD48" s="7"/>
      <c r="VAE48" s="7"/>
      <c r="VAF48" s="7"/>
      <c r="VAG48" s="7"/>
      <c r="VAH48" s="7"/>
      <c r="VAI48" s="7"/>
      <c r="VAJ48" s="7"/>
      <c r="VAK48" s="7"/>
      <c r="VAL48" s="7"/>
      <c r="VAM48" s="7"/>
      <c r="VAN48" s="7"/>
      <c r="VAO48" s="7"/>
      <c r="VAP48" s="7"/>
      <c r="VAQ48" s="7"/>
      <c r="VAR48" s="7"/>
      <c r="VAS48" s="7"/>
      <c r="VAT48" s="7"/>
      <c r="VAU48" s="7"/>
      <c r="VAV48" s="7"/>
      <c r="VAW48" s="7"/>
      <c r="VAX48" s="7"/>
      <c r="VAY48" s="7"/>
      <c r="VAZ48" s="7"/>
      <c r="VBA48" s="7"/>
      <c r="VBB48" s="7"/>
      <c r="VBC48" s="7"/>
      <c r="VBD48" s="7"/>
      <c r="VBE48" s="7"/>
      <c r="VBF48" s="7"/>
      <c r="VBG48" s="7"/>
      <c r="VBH48" s="7"/>
      <c r="VBI48" s="7"/>
      <c r="VBJ48" s="7"/>
      <c r="VBK48" s="7"/>
      <c r="VBL48" s="7"/>
      <c r="VBM48" s="7"/>
      <c r="VBN48" s="7"/>
      <c r="VBO48" s="7"/>
      <c r="VBP48" s="7"/>
      <c r="VBQ48" s="7"/>
      <c r="VBR48" s="7"/>
      <c r="VBS48" s="7"/>
      <c r="VBT48" s="7"/>
      <c r="VBU48" s="7"/>
      <c r="VBV48" s="7"/>
      <c r="VBW48" s="7"/>
      <c r="VBX48" s="7"/>
      <c r="VBY48" s="7"/>
      <c r="VBZ48" s="7"/>
      <c r="VCA48" s="7"/>
      <c r="VCB48" s="7"/>
      <c r="VCC48" s="7"/>
      <c r="VCD48" s="7"/>
      <c r="VCE48" s="7"/>
      <c r="VCF48" s="7"/>
      <c r="VCG48" s="7"/>
      <c r="VCH48" s="7"/>
      <c r="VCI48" s="7"/>
      <c r="VCJ48" s="7"/>
      <c r="VCK48" s="7"/>
      <c r="VCL48" s="7"/>
      <c r="VCM48" s="7"/>
      <c r="VCN48" s="7"/>
      <c r="VCO48" s="7"/>
      <c r="VCP48" s="7"/>
      <c r="VCQ48" s="7"/>
      <c r="VCR48" s="7"/>
      <c r="VCS48" s="7"/>
      <c r="VCT48" s="7"/>
      <c r="VCU48" s="7"/>
      <c r="VCV48" s="7"/>
      <c r="VCW48" s="7"/>
      <c r="VCX48" s="7"/>
      <c r="VCY48" s="7"/>
      <c r="VCZ48" s="7"/>
      <c r="VDA48" s="7"/>
      <c r="VDB48" s="7"/>
      <c r="VDC48" s="7"/>
      <c r="VDD48" s="7"/>
      <c r="VDE48" s="7"/>
      <c r="VDF48" s="7"/>
      <c r="VDG48" s="7"/>
      <c r="VDH48" s="7"/>
      <c r="VDI48" s="7"/>
      <c r="VDJ48" s="7"/>
      <c r="VDK48" s="7"/>
      <c r="VDL48" s="7"/>
      <c r="VDM48" s="7"/>
      <c r="VDN48" s="7"/>
      <c r="VDO48" s="7"/>
      <c r="VDP48" s="7"/>
      <c r="VDQ48" s="7"/>
      <c r="VDR48" s="7"/>
      <c r="VDS48" s="7"/>
      <c r="VDT48" s="7"/>
      <c r="VDU48" s="7"/>
      <c r="VDV48" s="7"/>
      <c r="VDW48" s="7"/>
      <c r="VDX48" s="7"/>
      <c r="VDY48" s="7"/>
      <c r="VDZ48" s="7"/>
      <c r="VEA48" s="7"/>
      <c r="VEB48" s="7"/>
      <c r="VEC48" s="7"/>
      <c r="VED48" s="7"/>
      <c r="VEE48" s="7"/>
      <c r="VEF48" s="7"/>
      <c r="VEG48" s="7"/>
      <c r="VEH48" s="7"/>
      <c r="VEI48" s="7"/>
      <c r="VEJ48" s="7"/>
      <c r="VEK48" s="7"/>
      <c r="VEL48" s="7"/>
      <c r="VEM48" s="7"/>
      <c r="VEN48" s="7"/>
      <c r="VEO48" s="7"/>
      <c r="VEP48" s="7"/>
      <c r="VEQ48" s="7"/>
      <c r="VER48" s="7"/>
      <c r="VES48" s="7"/>
      <c r="VET48" s="7"/>
      <c r="VEU48" s="7"/>
      <c r="VEV48" s="7"/>
      <c r="VEW48" s="7"/>
      <c r="VEX48" s="7"/>
      <c r="VEY48" s="7"/>
      <c r="VEZ48" s="7"/>
      <c r="VFA48" s="7"/>
      <c r="VFB48" s="7"/>
      <c r="VFC48" s="7"/>
      <c r="VFD48" s="7"/>
      <c r="VFE48" s="7"/>
      <c r="VFF48" s="7"/>
      <c r="VFG48" s="7"/>
      <c r="VFH48" s="7"/>
      <c r="VFI48" s="7"/>
      <c r="VFJ48" s="7"/>
      <c r="VFK48" s="7"/>
      <c r="VFL48" s="7"/>
      <c r="VFM48" s="7"/>
      <c r="VFN48" s="7"/>
      <c r="VFO48" s="7"/>
      <c r="VFP48" s="7"/>
      <c r="VFQ48" s="7"/>
      <c r="VFR48" s="7"/>
      <c r="VFS48" s="7"/>
      <c r="VFT48" s="7"/>
      <c r="VFU48" s="7"/>
      <c r="VFV48" s="7"/>
      <c r="VFW48" s="7"/>
      <c r="VFX48" s="7"/>
      <c r="VFY48" s="7"/>
      <c r="VFZ48" s="7"/>
      <c r="VGA48" s="7"/>
      <c r="VGB48" s="7"/>
      <c r="VGC48" s="7"/>
      <c r="VGD48" s="7"/>
      <c r="VGE48" s="7"/>
      <c r="VGF48" s="7"/>
      <c r="VGG48" s="7"/>
      <c r="VGH48" s="7"/>
      <c r="VGI48" s="7"/>
      <c r="VGJ48" s="7"/>
      <c r="VGK48" s="7"/>
      <c r="VGL48" s="7"/>
      <c r="VGM48" s="7"/>
      <c r="VGN48" s="7"/>
      <c r="VGO48" s="7"/>
      <c r="VGP48" s="7"/>
      <c r="VGQ48" s="7"/>
      <c r="VGR48" s="7"/>
      <c r="VGS48" s="7"/>
      <c r="VGT48" s="7"/>
      <c r="VGU48" s="7"/>
      <c r="VGV48" s="7"/>
      <c r="VGW48" s="7"/>
      <c r="VGX48" s="7"/>
      <c r="VGY48" s="7"/>
      <c r="VGZ48" s="7"/>
      <c r="VHA48" s="7"/>
      <c r="VHB48" s="7"/>
      <c r="VHC48" s="7"/>
      <c r="VHD48" s="7"/>
      <c r="VHE48" s="7"/>
      <c r="VHF48" s="7"/>
      <c r="VHG48" s="7"/>
      <c r="VHH48" s="7"/>
      <c r="VHI48" s="7"/>
      <c r="VHJ48" s="7"/>
      <c r="VHK48" s="7"/>
      <c r="VHL48" s="7"/>
      <c r="VHM48" s="7"/>
      <c r="VHN48" s="7"/>
      <c r="VHO48" s="7"/>
      <c r="VHP48" s="7"/>
      <c r="VHQ48" s="7"/>
      <c r="VHR48" s="7"/>
      <c r="VHS48" s="7"/>
      <c r="VHT48" s="7"/>
      <c r="VHU48" s="7"/>
      <c r="VHV48" s="7"/>
      <c r="VHW48" s="7"/>
      <c r="VHX48" s="7"/>
      <c r="VHY48" s="7"/>
      <c r="VHZ48" s="7"/>
      <c r="VIA48" s="7"/>
      <c r="VIB48" s="7"/>
      <c r="VIC48" s="7"/>
      <c r="VID48" s="7"/>
      <c r="VIE48" s="7"/>
      <c r="VIF48" s="7"/>
      <c r="VIG48" s="7"/>
      <c r="VIH48" s="7"/>
      <c r="VII48" s="7"/>
      <c r="VIJ48" s="7"/>
      <c r="VIK48" s="7"/>
      <c r="VIL48" s="7"/>
      <c r="VIM48" s="7"/>
      <c r="VIN48" s="7"/>
      <c r="VIO48" s="7"/>
      <c r="VIP48" s="7"/>
      <c r="VIQ48" s="7"/>
      <c r="VIR48" s="7"/>
      <c r="VIT48" s="7"/>
      <c r="VIU48" s="7"/>
      <c r="VIV48" s="7"/>
      <c r="VIW48" s="7"/>
      <c r="VIX48" s="7"/>
      <c r="VIY48" s="7"/>
      <c r="VIZ48" s="7"/>
      <c r="VJA48" s="7"/>
      <c r="VJB48" s="7"/>
      <c r="VJC48" s="7"/>
      <c r="VJD48" s="7"/>
      <c r="VJE48" s="7"/>
      <c r="VJF48" s="7"/>
      <c r="VJG48" s="7"/>
      <c r="VJH48" s="7"/>
      <c r="VJI48" s="7"/>
      <c r="VJJ48" s="7"/>
      <c r="VJK48" s="7"/>
      <c r="VJL48" s="7"/>
      <c r="VJM48" s="7"/>
      <c r="VJN48" s="7"/>
      <c r="VJO48" s="7"/>
      <c r="VJP48" s="7"/>
      <c r="VJQ48" s="7"/>
      <c r="VJR48" s="7"/>
      <c r="VJS48" s="7"/>
      <c r="VJT48" s="7"/>
      <c r="VJU48" s="7"/>
      <c r="VJV48" s="7"/>
      <c r="VJW48" s="7"/>
      <c r="VJX48" s="7"/>
      <c r="VJY48" s="7"/>
      <c r="VJZ48" s="7"/>
      <c r="VKA48" s="7"/>
      <c r="VKB48" s="7"/>
      <c r="VKC48" s="7"/>
      <c r="VKD48" s="7"/>
      <c r="VKE48" s="7"/>
      <c r="VKF48" s="7"/>
      <c r="VKG48" s="7"/>
      <c r="VKH48" s="7"/>
      <c r="VKI48" s="7"/>
      <c r="VKJ48" s="7"/>
      <c r="VKK48" s="7"/>
      <c r="VKL48" s="7"/>
      <c r="VKM48" s="7"/>
      <c r="VKN48" s="7"/>
      <c r="VKO48" s="7"/>
      <c r="VKP48" s="7"/>
      <c r="VKQ48" s="7"/>
      <c r="VKR48" s="7"/>
      <c r="VKS48" s="7"/>
      <c r="VKT48" s="7"/>
      <c r="VKU48" s="7"/>
      <c r="VKV48" s="7"/>
      <c r="VKW48" s="7"/>
      <c r="VKX48" s="7"/>
      <c r="VKY48" s="7"/>
      <c r="VKZ48" s="7"/>
      <c r="VLA48" s="7"/>
      <c r="VLB48" s="7"/>
      <c r="VLC48" s="7"/>
      <c r="VLD48" s="7"/>
      <c r="VLE48" s="7"/>
      <c r="VLF48" s="7"/>
      <c r="VLG48" s="7"/>
      <c r="VLH48" s="7"/>
      <c r="VLI48" s="7"/>
      <c r="VLJ48" s="7"/>
      <c r="VLK48" s="7"/>
      <c r="VLL48" s="7"/>
      <c r="VLM48" s="7"/>
      <c r="VLN48" s="7"/>
      <c r="VLO48" s="7"/>
      <c r="VLP48" s="7"/>
      <c r="VLQ48" s="7"/>
      <c r="VLR48" s="7"/>
      <c r="VLS48" s="7"/>
      <c r="VLT48" s="7"/>
      <c r="VLU48" s="7"/>
      <c r="VLV48" s="7"/>
      <c r="VLW48" s="7"/>
      <c r="VLX48" s="7"/>
      <c r="VLY48" s="7"/>
      <c r="VLZ48" s="7"/>
      <c r="VMA48" s="7"/>
      <c r="VMB48" s="7"/>
      <c r="VMC48" s="7"/>
      <c r="VMD48" s="7"/>
      <c r="VME48" s="7"/>
      <c r="VMF48" s="7"/>
      <c r="VMG48" s="7"/>
      <c r="VMH48" s="7"/>
      <c r="VMI48" s="7"/>
      <c r="VMJ48" s="7"/>
      <c r="VMK48" s="7"/>
      <c r="VML48" s="7"/>
      <c r="VMM48" s="7"/>
      <c r="VMN48" s="7"/>
      <c r="VMO48" s="7"/>
      <c r="VMP48" s="7"/>
      <c r="VMQ48" s="7"/>
      <c r="VMR48" s="7"/>
      <c r="VMS48" s="7"/>
      <c r="VMT48" s="7"/>
      <c r="VMU48" s="7"/>
      <c r="VMV48" s="7"/>
      <c r="VMW48" s="7"/>
      <c r="VMX48" s="7"/>
      <c r="VMY48" s="7"/>
      <c r="VMZ48" s="7"/>
      <c r="VNA48" s="7"/>
      <c r="VNB48" s="7"/>
      <c r="VNC48" s="7"/>
      <c r="VND48" s="7"/>
      <c r="VNE48" s="7"/>
      <c r="VNF48" s="7"/>
      <c r="VNG48" s="7"/>
      <c r="VNH48" s="7"/>
      <c r="VNI48" s="7"/>
      <c r="VNJ48" s="7"/>
      <c r="VNK48" s="7"/>
      <c r="VNL48" s="7"/>
      <c r="VNM48" s="7"/>
      <c r="VNN48" s="7"/>
      <c r="VNO48" s="7"/>
      <c r="VNP48" s="7"/>
      <c r="VNQ48" s="7"/>
      <c r="VNR48" s="7"/>
      <c r="VNS48" s="7"/>
      <c r="VNT48" s="7"/>
      <c r="VNU48" s="7"/>
      <c r="VNV48" s="7"/>
      <c r="VNW48" s="7"/>
      <c r="VNX48" s="7"/>
      <c r="VNY48" s="7"/>
      <c r="VNZ48" s="7"/>
      <c r="VOA48" s="7"/>
      <c r="VOB48" s="7"/>
      <c r="VOC48" s="7"/>
      <c r="VOD48" s="7"/>
      <c r="VOE48" s="7"/>
      <c r="VOF48" s="7"/>
      <c r="VOG48" s="7"/>
      <c r="VOH48" s="7"/>
      <c r="VOI48" s="7"/>
      <c r="VOJ48" s="7"/>
      <c r="VOK48" s="7"/>
      <c r="VOL48" s="7"/>
      <c r="VOM48" s="7"/>
      <c r="VON48" s="7"/>
      <c r="VOO48" s="7"/>
      <c r="VOP48" s="7"/>
      <c r="VOQ48" s="7"/>
      <c r="VOR48" s="7"/>
      <c r="VOS48" s="7"/>
      <c r="VOT48" s="7"/>
      <c r="VOU48" s="7"/>
      <c r="VOV48" s="7"/>
      <c r="VOW48" s="7"/>
      <c r="VOX48" s="7"/>
      <c r="VOY48" s="7"/>
      <c r="VOZ48" s="7"/>
      <c r="VPA48" s="7"/>
      <c r="VPB48" s="7"/>
      <c r="VPC48" s="7"/>
      <c r="VPD48" s="7"/>
      <c r="VPE48" s="7"/>
      <c r="VPF48" s="7"/>
      <c r="VPG48" s="7"/>
      <c r="VPH48" s="7"/>
      <c r="VPI48" s="7"/>
      <c r="VPJ48" s="7"/>
      <c r="VPK48" s="7"/>
      <c r="VPL48" s="7"/>
      <c r="VPM48" s="7"/>
      <c r="VPN48" s="7"/>
      <c r="VPO48" s="7"/>
      <c r="VPP48" s="7"/>
      <c r="VPQ48" s="7"/>
      <c r="VPR48" s="7"/>
      <c r="VPS48" s="7"/>
      <c r="VPT48" s="7"/>
      <c r="VPU48" s="7"/>
      <c r="VPV48" s="7"/>
      <c r="VPW48" s="7"/>
      <c r="VPX48" s="7"/>
      <c r="VPY48" s="7"/>
      <c r="VPZ48" s="7"/>
      <c r="VQA48" s="7"/>
      <c r="VQB48" s="7"/>
      <c r="VQC48" s="7"/>
      <c r="VQD48" s="7"/>
      <c r="VQE48" s="7"/>
      <c r="VQF48" s="7"/>
      <c r="VQG48" s="7"/>
      <c r="VQH48" s="7"/>
      <c r="VQI48" s="7"/>
      <c r="VQJ48" s="7"/>
      <c r="VQK48" s="7"/>
      <c r="VQL48" s="7"/>
      <c r="VQM48" s="7"/>
      <c r="VQN48" s="7"/>
      <c r="VQO48" s="7"/>
      <c r="VQP48" s="7"/>
      <c r="VQQ48" s="7"/>
      <c r="VQR48" s="7"/>
      <c r="VQS48" s="7"/>
      <c r="VQT48" s="7"/>
      <c r="VQU48" s="7"/>
      <c r="VQV48" s="7"/>
      <c r="VQW48" s="7"/>
      <c r="VQX48" s="7"/>
      <c r="VQY48" s="7"/>
      <c r="VQZ48" s="7"/>
      <c r="VRA48" s="7"/>
      <c r="VRB48" s="7"/>
      <c r="VRC48" s="7"/>
      <c r="VRD48" s="7"/>
      <c r="VRE48" s="7"/>
      <c r="VRF48" s="7"/>
      <c r="VRG48" s="7"/>
      <c r="VRH48" s="7"/>
      <c r="VRI48" s="7"/>
      <c r="VRJ48" s="7"/>
      <c r="VRK48" s="7"/>
      <c r="VRL48" s="7"/>
      <c r="VRM48" s="7"/>
      <c r="VRN48" s="7"/>
      <c r="VRO48" s="7"/>
      <c r="VRP48" s="7"/>
      <c r="VRQ48" s="7"/>
      <c r="VRR48" s="7"/>
      <c r="VRS48" s="7"/>
      <c r="VRT48" s="7"/>
      <c r="VRU48" s="7"/>
      <c r="VRV48" s="7"/>
      <c r="VRW48" s="7"/>
      <c r="VRX48" s="7"/>
      <c r="VRY48" s="7"/>
      <c r="VRZ48" s="7"/>
      <c r="VSA48" s="7"/>
      <c r="VSB48" s="7"/>
      <c r="VSC48" s="7"/>
      <c r="VSD48" s="7"/>
      <c r="VSE48" s="7"/>
      <c r="VSF48" s="7"/>
      <c r="VSG48" s="7"/>
      <c r="VSH48" s="7"/>
      <c r="VSI48" s="7"/>
      <c r="VSJ48" s="7"/>
      <c r="VSK48" s="7"/>
      <c r="VSL48" s="7"/>
      <c r="VSM48" s="7"/>
      <c r="VSN48" s="7"/>
      <c r="VSP48" s="7"/>
      <c r="VSQ48" s="7"/>
      <c r="VSR48" s="7"/>
      <c r="VSS48" s="7"/>
      <c r="VST48" s="7"/>
      <c r="VSU48" s="7"/>
      <c r="VSV48" s="7"/>
      <c r="VSW48" s="7"/>
      <c r="VSX48" s="7"/>
      <c r="VSY48" s="7"/>
      <c r="VSZ48" s="7"/>
      <c r="VTA48" s="7"/>
      <c r="VTB48" s="7"/>
      <c r="VTC48" s="7"/>
      <c r="VTD48" s="7"/>
      <c r="VTE48" s="7"/>
      <c r="VTF48" s="7"/>
      <c r="VTG48" s="7"/>
      <c r="VTH48" s="7"/>
      <c r="VTI48" s="7"/>
      <c r="VTJ48" s="7"/>
      <c r="VTK48" s="7"/>
      <c r="VTL48" s="7"/>
      <c r="VTM48" s="7"/>
      <c r="VTN48" s="7"/>
      <c r="VTO48" s="7"/>
      <c r="VTP48" s="7"/>
      <c r="VTQ48" s="7"/>
      <c r="VTR48" s="7"/>
      <c r="VTS48" s="7"/>
      <c r="VTT48" s="7"/>
      <c r="VTU48" s="7"/>
      <c r="VTV48" s="7"/>
      <c r="VTW48" s="7"/>
      <c r="VTX48" s="7"/>
      <c r="VTY48" s="7"/>
      <c r="VTZ48" s="7"/>
      <c r="VUA48" s="7"/>
      <c r="VUB48" s="7"/>
      <c r="VUC48" s="7"/>
      <c r="VUD48" s="7"/>
      <c r="VUE48" s="7"/>
      <c r="VUF48" s="7"/>
      <c r="VUG48" s="7"/>
      <c r="VUH48" s="7"/>
      <c r="VUI48" s="7"/>
      <c r="VUJ48" s="7"/>
      <c r="VUK48" s="7"/>
      <c r="VUL48" s="7"/>
      <c r="VUM48" s="7"/>
      <c r="VUN48" s="7"/>
      <c r="VUO48" s="7"/>
      <c r="VUP48" s="7"/>
      <c r="VUQ48" s="7"/>
      <c r="VUR48" s="7"/>
      <c r="VUS48" s="7"/>
      <c r="VUT48" s="7"/>
      <c r="VUU48" s="7"/>
      <c r="VUV48" s="7"/>
      <c r="VUW48" s="7"/>
      <c r="VUX48" s="7"/>
      <c r="VUY48" s="7"/>
      <c r="VUZ48" s="7"/>
      <c r="VVA48" s="7"/>
      <c r="VVB48" s="7"/>
      <c r="VVC48" s="7"/>
      <c r="VVD48" s="7"/>
      <c r="VVE48" s="7"/>
      <c r="VVF48" s="7"/>
      <c r="VVG48" s="7"/>
      <c r="VVH48" s="7"/>
      <c r="VVI48" s="7"/>
      <c r="VVJ48" s="7"/>
      <c r="VVK48" s="7"/>
      <c r="VVL48" s="7"/>
      <c r="VVM48" s="7"/>
      <c r="VVN48" s="7"/>
      <c r="VVO48" s="7"/>
      <c r="VVP48" s="7"/>
      <c r="VVQ48" s="7"/>
      <c r="VVR48" s="7"/>
      <c r="VVS48" s="7"/>
      <c r="VVT48" s="7"/>
      <c r="VVU48" s="7"/>
      <c r="VVV48" s="7"/>
      <c r="VVW48" s="7"/>
      <c r="VVX48" s="7"/>
      <c r="VVY48" s="7"/>
      <c r="VVZ48" s="7"/>
      <c r="VWA48" s="7"/>
      <c r="VWB48" s="7"/>
      <c r="VWC48" s="7"/>
      <c r="VWD48" s="7"/>
      <c r="VWE48" s="7"/>
      <c r="VWF48" s="7"/>
      <c r="VWG48" s="7"/>
      <c r="VWH48" s="7"/>
      <c r="VWI48" s="7"/>
      <c r="VWJ48" s="7"/>
      <c r="VWK48" s="7"/>
      <c r="VWL48" s="7"/>
      <c r="VWM48" s="7"/>
      <c r="VWN48" s="7"/>
      <c r="VWO48" s="7"/>
      <c r="VWP48" s="7"/>
      <c r="VWQ48" s="7"/>
      <c r="VWR48" s="7"/>
      <c r="VWS48" s="7"/>
      <c r="VWT48" s="7"/>
      <c r="VWU48" s="7"/>
      <c r="VWV48" s="7"/>
      <c r="VWW48" s="7"/>
      <c r="VWX48" s="7"/>
      <c r="VWY48" s="7"/>
      <c r="VWZ48" s="7"/>
      <c r="VXA48" s="7"/>
      <c r="VXB48" s="7"/>
      <c r="VXC48" s="7"/>
      <c r="VXD48" s="7"/>
      <c r="VXE48" s="7"/>
      <c r="VXF48" s="7"/>
      <c r="VXG48" s="7"/>
      <c r="VXH48" s="7"/>
      <c r="VXI48" s="7"/>
      <c r="VXJ48" s="7"/>
      <c r="VXK48" s="7"/>
      <c r="VXL48" s="7"/>
      <c r="VXM48" s="7"/>
      <c r="VXN48" s="7"/>
      <c r="VXO48" s="7"/>
      <c r="VXP48" s="7"/>
      <c r="VXQ48" s="7"/>
      <c r="VXR48" s="7"/>
      <c r="VXS48" s="7"/>
      <c r="VXT48" s="7"/>
      <c r="VXU48" s="7"/>
      <c r="VXV48" s="7"/>
      <c r="VXW48" s="7"/>
      <c r="VXX48" s="7"/>
      <c r="VXY48" s="7"/>
      <c r="VXZ48" s="7"/>
      <c r="VYA48" s="7"/>
      <c r="VYB48" s="7"/>
      <c r="VYC48" s="7"/>
      <c r="VYD48" s="7"/>
      <c r="VYE48" s="7"/>
      <c r="VYF48" s="7"/>
      <c r="VYG48" s="7"/>
      <c r="VYH48" s="7"/>
      <c r="VYI48" s="7"/>
      <c r="VYJ48" s="7"/>
      <c r="VYK48" s="7"/>
      <c r="VYL48" s="7"/>
      <c r="VYM48" s="7"/>
      <c r="VYN48" s="7"/>
      <c r="VYO48" s="7"/>
      <c r="VYP48" s="7"/>
      <c r="VYQ48" s="7"/>
      <c r="VYR48" s="7"/>
      <c r="VYS48" s="7"/>
      <c r="VYT48" s="7"/>
      <c r="VYU48" s="7"/>
      <c r="VYV48" s="7"/>
      <c r="VYW48" s="7"/>
      <c r="VYX48" s="7"/>
      <c r="VYY48" s="7"/>
      <c r="VYZ48" s="7"/>
      <c r="VZA48" s="7"/>
      <c r="VZB48" s="7"/>
      <c r="VZC48" s="7"/>
      <c r="VZD48" s="7"/>
      <c r="VZE48" s="7"/>
      <c r="VZF48" s="7"/>
      <c r="VZG48" s="7"/>
      <c r="VZH48" s="7"/>
      <c r="VZI48" s="7"/>
      <c r="VZJ48" s="7"/>
      <c r="VZK48" s="7"/>
      <c r="VZL48" s="7"/>
      <c r="VZM48" s="7"/>
      <c r="VZN48" s="7"/>
      <c r="VZO48" s="7"/>
      <c r="VZP48" s="7"/>
      <c r="VZQ48" s="7"/>
      <c r="VZR48" s="7"/>
      <c r="VZS48" s="7"/>
      <c r="VZT48" s="7"/>
      <c r="VZU48" s="7"/>
      <c r="VZV48" s="7"/>
      <c r="VZW48" s="7"/>
      <c r="VZX48" s="7"/>
      <c r="VZY48" s="7"/>
      <c r="VZZ48" s="7"/>
      <c r="WAA48" s="7"/>
      <c r="WAB48" s="7"/>
      <c r="WAC48" s="7"/>
      <c r="WAD48" s="7"/>
      <c r="WAE48" s="7"/>
      <c r="WAF48" s="7"/>
      <c r="WAG48" s="7"/>
      <c r="WAH48" s="7"/>
      <c r="WAI48" s="7"/>
      <c r="WAJ48" s="7"/>
      <c r="WAK48" s="7"/>
      <c r="WAL48" s="7"/>
      <c r="WAM48" s="7"/>
      <c r="WAN48" s="7"/>
      <c r="WAO48" s="7"/>
      <c r="WAP48" s="7"/>
      <c r="WAQ48" s="7"/>
      <c r="WAR48" s="7"/>
      <c r="WAS48" s="7"/>
      <c r="WAT48" s="7"/>
      <c r="WAU48" s="7"/>
      <c r="WAV48" s="7"/>
      <c r="WAW48" s="7"/>
      <c r="WAX48" s="7"/>
      <c r="WAY48" s="7"/>
      <c r="WAZ48" s="7"/>
      <c r="WBA48" s="7"/>
      <c r="WBB48" s="7"/>
      <c r="WBC48" s="7"/>
      <c r="WBD48" s="7"/>
      <c r="WBE48" s="7"/>
      <c r="WBF48" s="7"/>
      <c r="WBG48" s="7"/>
      <c r="WBH48" s="7"/>
      <c r="WBI48" s="7"/>
      <c r="WBJ48" s="7"/>
      <c r="WBK48" s="7"/>
      <c r="WBL48" s="7"/>
      <c r="WBM48" s="7"/>
      <c r="WBN48" s="7"/>
      <c r="WBO48" s="7"/>
      <c r="WBP48" s="7"/>
      <c r="WBQ48" s="7"/>
      <c r="WBR48" s="7"/>
      <c r="WBS48" s="7"/>
      <c r="WBT48" s="7"/>
      <c r="WBU48" s="7"/>
      <c r="WBV48" s="7"/>
      <c r="WBW48" s="7"/>
      <c r="WBX48" s="7"/>
      <c r="WBY48" s="7"/>
      <c r="WBZ48" s="7"/>
      <c r="WCA48" s="7"/>
      <c r="WCB48" s="7"/>
      <c r="WCC48" s="7"/>
      <c r="WCD48" s="7"/>
      <c r="WCE48" s="7"/>
      <c r="WCF48" s="7"/>
      <c r="WCG48" s="7"/>
      <c r="WCH48" s="7"/>
      <c r="WCI48" s="7"/>
      <c r="WCJ48" s="7"/>
      <c r="WCL48" s="7"/>
      <c r="WCM48" s="7"/>
      <c r="WCN48" s="7"/>
      <c r="WCO48" s="7"/>
      <c r="WCP48" s="7"/>
      <c r="WCQ48" s="7"/>
      <c r="WCR48" s="7"/>
      <c r="WCS48" s="7"/>
      <c r="WCT48" s="7"/>
      <c r="WCU48" s="7"/>
      <c r="WCV48" s="7"/>
      <c r="WCW48" s="7"/>
      <c r="WCX48" s="7"/>
      <c r="WCY48" s="7"/>
      <c r="WCZ48" s="7"/>
      <c r="WDA48" s="7"/>
      <c r="WDB48" s="7"/>
      <c r="WDC48" s="7"/>
      <c r="WDD48" s="7"/>
      <c r="WDE48" s="7"/>
      <c r="WDF48" s="7"/>
      <c r="WDG48" s="7"/>
      <c r="WDH48" s="7"/>
      <c r="WDI48" s="7"/>
      <c r="WDJ48" s="7"/>
      <c r="WDK48" s="7"/>
      <c r="WDL48" s="7"/>
      <c r="WDM48" s="7"/>
      <c r="WDN48" s="7"/>
      <c r="WDO48" s="7"/>
      <c r="WDP48" s="7"/>
      <c r="WDQ48" s="7"/>
      <c r="WDR48" s="7"/>
      <c r="WDS48" s="7"/>
      <c r="WDT48" s="7"/>
      <c r="WDU48" s="7"/>
      <c r="WDV48" s="7"/>
      <c r="WDW48" s="7"/>
      <c r="WDX48" s="7"/>
      <c r="WDY48" s="7"/>
      <c r="WDZ48" s="7"/>
      <c r="WEA48" s="7"/>
      <c r="WEB48" s="7"/>
      <c r="WEC48" s="7"/>
      <c r="WED48" s="7"/>
      <c r="WEE48" s="7"/>
      <c r="WEF48" s="7"/>
      <c r="WEG48" s="7"/>
      <c r="WEH48" s="7"/>
      <c r="WEI48" s="7"/>
      <c r="WEJ48" s="7"/>
      <c r="WEK48" s="7"/>
      <c r="WEL48" s="7"/>
      <c r="WEM48" s="7"/>
      <c r="WEN48" s="7"/>
      <c r="WEO48" s="7"/>
      <c r="WEP48" s="7"/>
      <c r="WEQ48" s="7"/>
      <c r="WER48" s="7"/>
      <c r="WES48" s="7"/>
      <c r="WET48" s="7"/>
      <c r="WEU48" s="7"/>
      <c r="WEV48" s="7"/>
      <c r="WEW48" s="7"/>
      <c r="WEX48" s="7"/>
      <c r="WEY48" s="7"/>
      <c r="WEZ48" s="7"/>
      <c r="WFA48" s="7"/>
      <c r="WFB48" s="7"/>
      <c r="WFC48" s="7"/>
      <c r="WFD48" s="7"/>
      <c r="WFE48" s="7"/>
      <c r="WFF48" s="7"/>
      <c r="WFG48" s="7"/>
      <c r="WFH48" s="7"/>
      <c r="WFI48" s="7"/>
      <c r="WFJ48" s="7"/>
      <c r="WFK48" s="7"/>
      <c r="WFL48" s="7"/>
      <c r="WFM48" s="7"/>
      <c r="WFN48" s="7"/>
      <c r="WFO48" s="7"/>
      <c r="WFP48" s="7"/>
      <c r="WFQ48" s="7"/>
      <c r="WFR48" s="7"/>
      <c r="WFS48" s="7"/>
      <c r="WFT48" s="7"/>
      <c r="WFU48" s="7"/>
      <c r="WFV48" s="7"/>
      <c r="WFW48" s="7"/>
      <c r="WFX48" s="7"/>
      <c r="WFY48" s="7"/>
      <c r="WFZ48" s="7"/>
      <c r="WGA48" s="7"/>
      <c r="WGB48" s="7"/>
      <c r="WGC48" s="7"/>
      <c r="WGD48" s="7"/>
      <c r="WGE48" s="7"/>
      <c r="WGF48" s="7"/>
      <c r="WGG48" s="7"/>
      <c r="WGH48" s="7"/>
      <c r="WGI48" s="7"/>
      <c r="WGJ48" s="7"/>
      <c r="WGK48" s="7"/>
      <c r="WGL48" s="7"/>
      <c r="WGM48" s="7"/>
      <c r="WGN48" s="7"/>
      <c r="WGO48" s="7"/>
      <c r="WGP48" s="7"/>
      <c r="WGQ48" s="7"/>
      <c r="WGR48" s="7"/>
      <c r="WGS48" s="7"/>
      <c r="WGT48" s="7"/>
      <c r="WGU48" s="7"/>
      <c r="WGV48" s="7"/>
      <c r="WGW48" s="7"/>
      <c r="WGX48" s="7"/>
      <c r="WGY48" s="7"/>
      <c r="WGZ48" s="7"/>
      <c r="WHA48" s="7"/>
      <c r="WHB48" s="7"/>
      <c r="WHC48" s="7"/>
      <c r="WHD48" s="7"/>
      <c r="WHE48" s="7"/>
      <c r="WHF48" s="7"/>
      <c r="WHG48" s="7"/>
      <c r="WHH48" s="7"/>
      <c r="WHI48" s="7"/>
      <c r="WHJ48" s="7"/>
      <c r="WHK48" s="7"/>
      <c r="WHL48" s="7"/>
      <c r="WHM48" s="7"/>
      <c r="WHN48" s="7"/>
      <c r="WHO48" s="7"/>
      <c r="WHP48" s="7"/>
      <c r="WHQ48" s="7"/>
      <c r="WHR48" s="7"/>
      <c r="WHS48" s="7"/>
      <c r="WHT48" s="7"/>
      <c r="WHU48" s="7"/>
      <c r="WHV48" s="7"/>
      <c r="WHW48" s="7"/>
      <c r="WHX48" s="7"/>
      <c r="WHY48" s="7"/>
      <c r="WHZ48" s="7"/>
      <c r="WIA48" s="7"/>
      <c r="WIB48" s="7"/>
      <c r="WIC48" s="7"/>
      <c r="WID48" s="7"/>
      <c r="WIE48" s="7"/>
      <c r="WIF48" s="7"/>
      <c r="WIG48" s="7"/>
      <c r="WIH48" s="7"/>
      <c r="WII48" s="7"/>
      <c r="WIJ48" s="7"/>
      <c r="WIK48" s="7"/>
      <c r="WIL48" s="7"/>
      <c r="WIM48" s="7"/>
      <c r="WIN48" s="7"/>
      <c r="WIO48" s="7"/>
      <c r="WIP48" s="7"/>
      <c r="WIQ48" s="7"/>
      <c r="WIR48" s="7"/>
      <c r="WIS48" s="7"/>
      <c r="WIT48" s="7"/>
      <c r="WIU48" s="7"/>
      <c r="WIV48" s="7"/>
      <c r="WIW48" s="7"/>
      <c r="WIX48" s="7"/>
      <c r="WIY48" s="7"/>
      <c r="WIZ48" s="7"/>
      <c r="WJA48" s="7"/>
      <c r="WJB48" s="7"/>
      <c r="WJC48" s="7"/>
      <c r="WJD48" s="7"/>
      <c r="WJE48" s="7"/>
      <c r="WJF48" s="7"/>
      <c r="WJG48" s="7"/>
      <c r="WJH48" s="7"/>
      <c r="WJI48" s="7"/>
      <c r="WJJ48" s="7"/>
      <c r="WJK48" s="7"/>
      <c r="WJL48" s="7"/>
      <c r="WJM48" s="7"/>
      <c r="WJN48" s="7"/>
      <c r="WJO48" s="7"/>
      <c r="WJP48" s="7"/>
      <c r="WJQ48" s="7"/>
      <c r="WJR48" s="7"/>
      <c r="WJS48" s="7"/>
      <c r="WJT48" s="7"/>
      <c r="WJU48" s="7"/>
      <c r="WJV48" s="7"/>
      <c r="WJW48" s="7"/>
      <c r="WJX48" s="7"/>
      <c r="WJY48" s="7"/>
      <c r="WJZ48" s="7"/>
      <c r="WKA48" s="7"/>
      <c r="WKB48" s="7"/>
      <c r="WKC48" s="7"/>
      <c r="WKD48" s="7"/>
      <c r="WKE48" s="7"/>
      <c r="WKF48" s="7"/>
      <c r="WKG48" s="7"/>
      <c r="WKH48" s="7"/>
      <c r="WKI48" s="7"/>
      <c r="WKJ48" s="7"/>
      <c r="WKK48" s="7"/>
      <c r="WKL48" s="7"/>
      <c r="WKM48" s="7"/>
      <c r="WKN48" s="7"/>
      <c r="WKO48" s="7"/>
      <c r="WKP48" s="7"/>
      <c r="WKQ48" s="7"/>
      <c r="WKR48" s="7"/>
      <c r="WKS48" s="7"/>
      <c r="WKT48" s="7"/>
      <c r="WKU48" s="7"/>
      <c r="WKV48" s="7"/>
      <c r="WKW48" s="7"/>
      <c r="WKX48" s="7"/>
      <c r="WKY48" s="7"/>
      <c r="WKZ48" s="7"/>
      <c r="WLA48" s="7"/>
      <c r="WLB48" s="7"/>
      <c r="WLC48" s="7"/>
      <c r="WLD48" s="7"/>
      <c r="WLE48" s="7"/>
      <c r="WLF48" s="7"/>
      <c r="WLG48" s="7"/>
      <c r="WLH48" s="7"/>
      <c r="WLI48" s="7"/>
      <c r="WLJ48" s="7"/>
      <c r="WLK48" s="7"/>
      <c r="WLL48" s="7"/>
      <c r="WLM48" s="7"/>
      <c r="WLN48" s="7"/>
      <c r="WLO48" s="7"/>
      <c r="WLP48" s="7"/>
      <c r="WLQ48" s="7"/>
      <c r="WLR48" s="7"/>
      <c r="WLS48" s="7"/>
      <c r="WLT48" s="7"/>
      <c r="WLU48" s="7"/>
      <c r="WLV48" s="7"/>
      <c r="WLW48" s="7"/>
      <c r="WLX48" s="7"/>
      <c r="WLY48" s="7"/>
      <c r="WLZ48" s="7"/>
      <c r="WMA48" s="7"/>
      <c r="WMB48" s="7"/>
      <c r="WMC48" s="7"/>
      <c r="WMD48" s="7"/>
      <c r="WME48" s="7"/>
      <c r="WMF48" s="7"/>
      <c r="WMH48" s="7"/>
      <c r="WMI48" s="7"/>
      <c r="WMJ48" s="7"/>
      <c r="WMK48" s="7"/>
      <c r="WML48" s="7"/>
      <c r="WMM48" s="7"/>
      <c r="WMN48" s="7"/>
      <c r="WMO48" s="7"/>
      <c r="WMP48" s="7"/>
      <c r="WMQ48" s="7"/>
      <c r="WMR48" s="7"/>
      <c r="WMS48" s="7"/>
      <c r="WMT48" s="7"/>
      <c r="WMU48" s="7"/>
      <c r="WMV48" s="7"/>
      <c r="WMW48" s="7"/>
      <c r="WMX48" s="7"/>
      <c r="WMY48" s="7"/>
      <c r="WMZ48" s="7"/>
      <c r="WNA48" s="7"/>
      <c r="WNB48" s="7"/>
      <c r="WNC48" s="7"/>
      <c r="WND48" s="7"/>
      <c r="WNE48" s="7"/>
      <c r="WNF48" s="7"/>
      <c r="WNG48" s="7"/>
      <c r="WNH48" s="7"/>
      <c r="WNI48" s="7"/>
      <c r="WNJ48" s="7"/>
      <c r="WNK48" s="7"/>
      <c r="WNL48" s="7"/>
      <c r="WNM48" s="7"/>
      <c r="WNN48" s="7"/>
      <c r="WNO48" s="7"/>
      <c r="WNP48" s="7"/>
      <c r="WNQ48" s="7"/>
      <c r="WNR48" s="7"/>
      <c r="WNS48" s="7"/>
      <c r="WNT48" s="7"/>
      <c r="WNU48" s="7"/>
      <c r="WNV48" s="7"/>
      <c r="WNW48" s="7"/>
      <c r="WNX48" s="7"/>
      <c r="WNY48" s="7"/>
      <c r="WNZ48" s="7"/>
      <c r="WOA48" s="7"/>
      <c r="WOB48" s="7"/>
      <c r="WOC48" s="7"/>
      <c r="WOD48" s="7"/>
      <c r="WOE48" s="7"/>
      <c r="WOF48" s="7"/>
      <c r="WOG48" s="7"/>
      <c r="WOH48" s="7"/>
      <c r="WOI48" s="7"/>
      <c r="WOJ48" s="7"/>
      <c r="WOK48" s="7"/>
      <c r="WOL48" s="7"/>
      <c r="WOM48" s="7"/>
      <c r="WON48" s="7"/>
      <c r="WOO48" s="7"/>
      <c r="WOP48" s="7"/>
      <c r="WOQ48" s="7"/>
      <c r="WOR48" s="7"/>
      <c r="WOS48" s="7"/>
      <c r="WOT48" s="7"/>
      <c r="WOU48" s="7"/>
      <c r="WOV48" s="7"/>
      <c r="WOW48" s="7"/>
      <c r="WOX48" s="7"/>
      <c r="WOY48" s="7"/>
      <c r="WOZ48" s="7"/>
      <c r="WPA48" s="7"/>
      <c r="WPB48" s="7"/>
      <c r="WPC48" s="7"/>
      <c r="WPD48" s="7"/>
      <c r="WPE48" s="7"/>
      <c r="WPF48" s="7"/>
      <c r="WPG48" s="7"/>
      <c r="WPH48" s="7"/>
      <c r="WPI48" s="7"/>
      <c r="WPJ48" s="7"/>
      <c r="WPK48" s="7"/>
      <c r="WPL48" s="7"/>
      <c r="WPM48" s="7"/>
      <c r="WPN48" s="7"/>
      <c r="WPO48" s="7"/>
      <c r="WPP48" s="7"/>
      <c r="WPQ48" s="7"/>
      <c r="WPR48" s="7"/>
      <c r="WPS48" s="7"/>
      <c r="WPT48" s="7"/>
      <c r="WPU48" s="7"/>
      <c r="WPV48" s="7"/>
      <c r="WPW48" s="7"/>
      <c r="WPX48" s="7"/>
      <c r="WPY48" s="7"/>
      <c r="WPZ48" s="7"/>
      <c r="WQA48" s="7"/>
      <c r="WQB48" s="7"/>
      <c r="WQC48" s="7"/>
      <c r="WQD48" s="7"/>
      <c r="WQE48" s="7"/>
      <c r="WQF48" s="7"/>
      <c r="WQG48" s="7"/>
      <c r="WQH48" s="7"/>
      <c r="WQI48" s="7"/>
      <c r="WQJ48" s="7"/>
      <c r="WQK48" s="7"/>
      <c r="WQL48" s="7"/>
      <c r="WQM48" s="7"/>
      <c r="WQN48" s="7"/>
      <c r="WQO48" s="7"/>
      <c r="WQP48" s="7"/>
      <c r="WQQ48" s="7"/>
      <c r="WQR48" s="7"/>
      <c r="WQS48" s="7"/>
      <c r="WQT48" s="7"/>
      <c r="WQU48" s="7"/>
      <c r="WQV48" s="7"/>
      <c r="WQW48" s="7"/>
      <c r="WQX48" s="7"/>
      <c r="WQY48" s="7"/>
      <c r="WQZ48" s="7"/>
      <c r="WRA48" s="7"/>
      <c r="WRB48" s="7"/>
      <c r="WRC48" s="7"/>
      <c r="WRD48" s="7"/>
      <c r="WRE48" s="7"/>
      <c r="WRF48" s="7"/>
      <c r="WRG48" s="7"/>
      <c r="WRH48" s="7"/>
      <c r="WRI48" s="7"/>
      <c r="WRJ48" s="7"/>
      <c r="WRK48" s="7"/>
      <c r="WRL48" s="7"/>
      <c r="WRM48" s="7"/>
      <c r="WRN48" s="7"/>
      <c r="WRO48" s="7"/>
      <c r="WRP48" s="7"/>
      <c r="WRQ48" s="7"/>
      <c r="WRR48" s="7"/>
      <c r="WRS48" s="7"/>
      <c r="WRT48" s="7"/>
      <c r="WRU48" s="7"/>
      <c r="WRV48" s="7"/>
      <c r="WRW48" s="7"/>
      <c r="WRX48" s="7"/>
      <c r="WRY48" s="7"/>
      <c r="WRZ48" s="7"/>
      <c r="WSA48" s="7"/>
      <c r="WSB48" s="7"/>
      <c r="WSC48" s="7"/>
      <c r="WSD48" s="7"/>
      <c r="WSE48" s="7"/>
      <c r="WSF48" s="7"/>
      <c r="WSG48" s="7"/>
      <c r="WSH48" s="7"/>
      <c r="WSI48" s="7"/>
      <c r="WSJ48" s="7"/>
      <c r="WSK48" s="7"/>
      <c r="WSL48" s="7"/>
      <c r="WSM48" s="7"/>
      <c r="WSN48" s="7"/>
      <c r="WSO48" s="7"/>
      <c r="WSP48" s="7"/>
      <c r="WSQ48" s="7"/>
      <c r="WSR48" s="7"/>
      <c r="WSS48" s="7"/>
      <c r="WST48" s="7"/>
      <c r="WSU48" s="7"/>
      <c r="WSV48" s="7"/>
      <c r="WSW48" s="7"/>
      <c r="WSX48" s="7"/>
      <c r="WSY48" s="7"/>
      <c r="WSZ48" s="7"/>
      <c r="WTA48" s="7"/>
      <c r="WTB48" s="7"/>
      <c r="WTC48" s="7"/>
      <c r="WTD48" s="7"/>
      <c r="WTE48" s="7"/>
      <c r="WTF48" s="7"/>
      <c r="WTG48" s="7"/>
      <c r="WTH48" s="7"/>
      <c r="WTI48" s="7"/>
      <c r="WTJ48" s="7"/>
      <c r="WTK48" s="7"/>
      <c r="WTL48" s="7"/>
      <c r="WTM48" s="7"/>
      <c r="WTN48" s="7"/>
      <c r="WTO48" s="7"/>
      <c r="WTP48" s="7"/>
      <c r="WTQ48" s="7"/>
      <c r="WTR48" s="7"/>
      <c r="WTS48" s="7"/>
      <c r="WTT48" s="7"/>
      <c r="WTU48" s="7"/>
      <c r="WTV48" s="7"/>
      <c r="WTW48" s="7"/>
      <c r="WTX48" s="7"/>
      <c r="WTY48" s="7"/>
      <c r="WTZ48" s="7"/>
      <c r="WUA48" s="7"/>
      <c r="WUB48" s="7"/>
      <c r="WUC48" s="7"/>
      <c r="WUD48" s="7"/>
      <c r="WUE48" s="7"/>
      <c r="WUF48" s="7"/>
      <c r="WUG48" s="7"/>
      <c r="WUH48" s="7"/>
      <c r="WUI48" s="7"/>
      <c r="WUJ48" s="7"/>
      <c r="WUK48" s="7"/>
      <c r="WUL48" s="7"/>
      <c r="WUM48" s="7"/>
      <c r="WUN48" s="7"/>
      <c r="WUO48" s="7"/>
      <c r="WUP48" s="7"/>
      <c r="WUQ48" s="7"/>
      <c r="WUR48" s="7"/>
      <c r="WUS48" s="7"/>
      <c r="WUT48" s="7"/>
      <c r="WUU48" s="7"/>
      <c r="WUV48" s="7"/>
      <c r="WUW48" s="7"/>
      <c r="WUX48" s="7"/>
      <c r="WUY48" s="7"/>
      <c r="WUZ48" s="7"/>
      <c r="WVA48" s="7"/>
      <c r="WVB48" s="7"/>
      <c r="WVC48" s="7"/>
      <c r="WVD48" s="7"/>
      <c r="WVE48" s="7"/>
      <c r="WVF48" s="7"/>
      <c r="WVG48" s="7"/>
      <c r="WVH48" s="7"/>
      <c r="WVI48" s="7"/>
      <c r="WVJ48" s="7"/>
      <c r="WVK48" s="7"/>
      <c r="WVL48" s="7"/>
      <c r="WVM48" s="7"/>
      <c r="WVN48" s="7"/>
      <c r="WVO48" s="7"/>
      <c r="WVP48" s="7"/>
      <c r="WVQ48" s="7"/>
      <c r="WVR48" s="7"/>
      <c r="WVS48" s="7"/>
      <c r="WVT48" s="7"/>
      <c r="WVU48" s="7"/>
      <c r="WVV48" s="7"/>
      <c r="WVW48" s="7"/>
      <c r="WVX48" s="7"/>
      <c r="WVY48" s="7"/>
      <c r="WVZ48" s="7"/>
      <c r="WWA48" s="7"/>
      <c r="WWB48" s="7"/>
      <c r="WWD48" s="7"/>
      <c r="WWE48" s="7"/>
      <c r="WWF48" s="7"/>
      <c r="WWG48" s="7"/>
      <c r="WWH48" s="7"/>
      <c r="WWI48" s="7"/>
      <c r="WWJ48" s="7"/>
      <c r="WWK48" s="7"/>
      <c r="WWL48" s="7"/>
      <c r="WWM48" s="7"/>
      <c r="WWN48" s="7"/>
      <c r="WWO48" s="7"/>
      <c r="WWP48" s="7"/>
      <c r="WWQ48" s="7"/>
      <c r="WWR48" s="7"/>
      <c r="WWS48" s="7"/>
      <c r="WWT48" s="7"/>
      <c r="WWU48" s="7"/>
      <c r="WWV48" s="7"/>
      <c r="WWW48" s="7"/>
      <c r="WWX48" s="7"/>
      <c r="WWY48" s="7"/>
      <c r="WWZ48" s="7"/>
      <c r="WXA48" s="7"/>
      <c r="WXB48" s="7"/>
      <c r="WXC48" s="7"/>
      <c r="WXD48" s="7"/>
      <c r="WXE48" s="7"/>
      <c r="WXF48" s="7"/>
      <c r="WXG48" s="7"/>
      <c r="WXH48" s="7"/>
      <c r="WXI48" s="7"/>
      <c r="WXJ48" s="7"/>
      <c r="WXK48" s="7"/>
      <c r="WXL48" s="7"/>
      <c r="WXM48" s="7"/>
      <c r="WXN48" s="7"/>
      <c r="WXO48" s="7"/>
      <c r="WXP48" s="7"/>
      <c r="WXQ48" s="7"/>
      <c r="WXR48" s="7"/>
      <c r="WXS48" s="7"/>
      <c r="WXT48" s="7"/>
      <c r="WXU48" s="7"/>
      <c r="WXV48" s="7"/>
      <c r="WXW48" s="7"/>
      <c r="WXX48" s="7"/>
      <c r="WXY48" s="7"/>
      <c r="WXZ48" s="7"/>
      <c r="WYA48" s="7"/>
      <c r="WYB48" s="7"/>
      <c r="WYC48" s="7"/>
      <c r="WYD48" s="7"/>
      <c r="WYE48" s="7"/>
      <c r="WYF48" s="7"/>
      <c r="WYG48" s="7"/>
      <c r="WYH48" s="7"/>
      <c r="WYI48" s="7"/>
      <c r="WYJ48" s="7"/>
      <c r="WYK48" s="7"/>
      <c r="WYL48" s="7"/>
      <c r="WYM48" s="7"/>
      <c r="WYN48" s="7"/>
      <c r="WYO48" s="7"/>
      <c r="WYP48" s="7"/>
      <c r="WYQ48" s="7"/>
      <c r="WYR48" s="7"/>
      <c r="WYS48" s="7"/>
      <c r="WYT48" s="7"/>
      <c r="WYU48" s="7"/>
      <c r="WYV48" s="7"/>
      <c r="WYW48" s="7"/>
      <c r="WYX48" s="7"/>
      <c r="WYY48" s="7"/>
      <c r="WYZ48" s="7"/>
      <c r="WZA48" s="7"/>
      <c r="WZB48" s="7"/>
      <c r="WZC48" s="7"/>
      <c r="WZD48" s="7"/>
      <c r="WZE48" s="7"/>
      <c r="WZF48" s="7"/>
      <c r="WZG48" s="7"/>
      <c r="WZH48" s="7"/>
      <c r="WZI48" s="7"/>
      <c r="WZJ48" s="7"/>
      <c r="WZK48" s="7"/>
      <c r="WZL48" s="7"/>
      <c r="WZM48" s="7"/>
      <c r="WZN48" s="7"/>
      <c r="WZO48" s="7"/>
      <c r="WZP48" s="7"/>
      <c r="WZQ48" s="7"/>
      <c r="WZR48" s="7"/>
      <c r="WZS48" s="7"/>
      <c r="WZT48" s="7"/>
      <c r="WZU48" s="7"/>
      <c r="WZV48" s="7"/>
      <c r="WZW48" s="7"/>
      <c r="WZX48" s="7"/>
      <c r="WZY48" s="7"/>
      <c r="WZZ48" s="7"/>
      <c r="XAA48" s="7"/>
      <c r="XAB48" s="7"/>
      <c r="XAC48" s="7"/>
      <c r="XAD48" s="7"/>
      <c r="XAE48" s="7"/>
      <c r="XAF48" s="7"/>
      <c r="XAG48" s="7"/>
      <c r="XAH48" s="7"/>
      <c r="XAI48" s="7"/>
      <c r="XAJ48" s="7"/>
      <c r="XAK48" s="7"/>
      <c r="XAL48" s="7"/>
      <c r="XAM48" s="7"/>
      <c r="XAN48" s="7"/>
      <c r="XAO48" s="7"/>
      <c r="XAP48" s="7"/>
      <c r="XAQ48" s="7"/>
      <c r="XAR48" s="7"/>
      <c r="XAS48" s="7"/>
      <c r="XAT48" s="7"/>
      <c r="XAU48" s="7"/>
      <c r="XAV48" s="7"/>
      <c r="XAW48" s="7"/>
      <c r="XAX48" s="7"/>
      <c r="XAY48" s="7"/>
      <c r="XAZ48" s="7"/>
      <c r="XBA48" s="7"/>
      <c r="XBB48" s="7"/>
      <c r="XBC48" s="7"/>
      <c r="XBD48" s="7"/>
      <c r="XBE48" s="7"/>
      <c r="XBF48" s="7"/>
      <c r="XBG48" s="7"/>
      <c r="XBH48" s="7"/>
      <c r="XBI48" s="7"/>
      <c r="XBJ48" s="7"/>
      <c r="XBK48" s="7"/>
      <c r="XBL48" s="7"/>
      <c r="XBM48" s="7"/>
      <c r="XBN48" s="7"/>
      <c r="XBO48" s="7"/>
      <c r="XBP48" s="7"/>
      <c r="XBQ48" s="7"/>
      <c r="XBR48" s="7"/>
      <c r="XBS48" s="7"/>
      <c r="XBT48" s="7"/>
      <c r="XBU48" s="7"/>
      <c r="XBV48" s="7"/>
      <c r="XBW48" s="7"/>
      <c r="XBX48" s="7"/>
      <c r="XBY48" s="7"/>
      <c r="XBZ48" s="7"/>
      <c r="XCA48" s="7"/>
      <c r="XCB48" s="7"/>
      <c r="XCC48" s="7"/>
      <c r="XCD48" s="7"/>
      <c r="XCE48" s="7"/>
      <c r="XCF48" s="7"/>
      <c r="XCG48" s="7"/>
      <c r="XCH48" s="7"/>
      <c r="XCI48" s="7"/>
      <c r="XCJ48" s="7"/>
      <c r="XCK48" s="7"/>
      <c r="XCL48" s="7"/>
      <c r="XCM48" s="7"/>
      <c r="XCN48" s="7"/>
      <c r="XCO48" s="7"/>
      <c r="XCP48" s="7"/>
      <c r="XCQ48" s="7"/>
      <c r="XCR48" s="7"/>
      <c r="XCS48" s="7"/>
      <c r="XCT48" s="7"/>
      <c r="XCU48" s="7"/>
      <c r="XCV48" s="7"/>
      <c r="XCW48" s="7"/>
      <c r="XCX48" s="7"/>
      <c r="XCY48" s="7"/>
      <c r="XCZ48" s="7"/>
      <c r="XDA48" s="7"/>
      <c r="XDB48" s="7"/>
      <c r="XDC48" s="7"/>
      <c r="XDD48" s="7"/>
      <c r="XDE48" s="7"/>
      <c r="XDF48" s="7"/>
      <c r="XDG48" s="7"/>
      <c r="XDH48" s="7"/>
      <c r="XDI48" s="7"/>
      <c r="XDJ48" s="7"/>
      <c r="XDK48" s="7"/>
      <c r="XDL48" s="7"/>
      <c r="XDM48" s="7"/>
      <c r="XDN48" s="7"/>
      <c r="XDO48" s="7"/>
      <c r="XDP48" s="7"/>
      <c r="XDQ48" s="7"/>
      <c r="XDR48" s="7"/>
      <c r="XDS48" s="7"/>
      <c r="XDT48" s="7"/>
      <c r="XDU48" s="7"/>
      <c r="XDV48" s="7"/>
      <c r="XDW48" s="7"/>
      <c r="XDX48" s="7"/>
      <c r="XDY48" s="7"/>
      <c r="XDZ48" s="7"/>
      <c r="XEA48" s="7"/>
      <c r="XEB48" s="7"/>
      <c r="XEC48" s="7"/>
      <c r="XED48" s="7"/>
      <c r="XEE48" s="7"/>
      <c r="XEF48" s="7"/>
      <c r="XEG48" s="7"/>
      <c r="XEH48" s="7"/>
      <c r="XEI48" s="7"/>
      <c r="XEJ48" s="7"/>
      <c r="XEK48" s="7"/>
      <c r="XEL48" s="7"/>
      <c r="XEM48" s="7"/>
      <c r="XEN48" s="7"/>
      <c r="XEO48" s="7"/>
      <c r="XEP48" s="7"/>
      <c r="XEQ48" s="7"/>
      <c r="XER48" s="7"/>
      <c r="XES48" s="7"/>
      <c r="XET48" s="7"/>
      <c r="XEU48" s="7"/>
      <c r="XEV48" s="7"/>
      <c r="XEW48" s="7"/>
      <c r="XEX48" s="7"/>
    </row>
    <row r="49" spans="1:16378" x14ac:dyDescent="0.25">
      <c r="A49" s="138">
        <v>45</v>
      </c>
      <c r="B49" s="376">
        <f t="shared" si="60"/>
        <v>161</v>
      </c>
      <c r="C49" s="377" t="str">
        <f t="shared" si="56"/>
        <v>JUNE</v>
      </c>
      <c r="D49" s="138"/>
      <c r="E49" s="167"/>
      <c r="F49" s="377" t="str">
        <f>IF(ISNA(VLOOKUP($J49,ADDRESS!$B$3:$N1368,12,0)),"",VLOOKUP($J49,ADDRESS!$B$3:$N1368,12,0))</f>
        <v>AAAAA0000AST001</v>
      </c>
      <c r="G49" s="377">
        <f>IF(ISNA(VLOOKUP($J49,ADDRESS!$B$3:$N1368,13,0)),"",VLOOKUP($J49,ADDRESS!$B$3:$N1368,13,0))</f>
        <v>0</v>
      </c>
      <c r="H49" s="377">
        <f>IF(ISNA(VLOOKUP($J49,ADDRESS!$B$3:$N1368,10,0)),"",VLOOKUP($J49,ADDRESS!$B$3:$N1368,10,0))</f>
        <v>0</v>
      </c>
      <c r="I49" s="377" t="str">
        <f>IF(ISNA(VLOOKUP($J49,ADDRESS!$B$3:$N1368,11,0)),"",VLOOKUP($J49,ADDRESS!$B$3:$N1368,11,0))</f>
        <v>AAAAA0000A</v>
      </c>
      <c r="J49" s="165" t="s">
        <v>361</v>
      </c>
      <c r="K49" s="168">
        <v>35000</v>
      </c>
      <c r="L49" s="110" t="s">
        <v>302</v>
      </c>
      <c r="M49" s="169"/>
      <c r="N49" s="378">
        <f t="shared" si="31"/>
        <v>0</v>
      </c>
      <c r="O49" s="378">
        <f t="shared" si="32"/>
        <v>0</v>
      </c>
      <c r="P49" s="378">
        <f t="shared" si="33"/>
        <v>0</v>
      </c>
      <c r="Q49" s="378">
        <f t="shared" si="34"/>
        <v>0</v>
      </c>
      <c r="R49" s="378">
        <f t="shared" si="35"/>
        <v>0</v>
      </c>
      <c r="S49" s="378">
        <f t="shared" si="36"/>
        <v>0</v>
      </c>
      <c r="T49" s="378">
        <f t="shared" si="37"/>
        <v>0</v>
      </c>
      <c r="U49" s="378">
        <f t="shared" si="57"/>
        <v>0</v>
      </c>
      <c r="V49" s="378">
        <f t="shared" si="39"/>
        <v>4326</v>
      </c>
      <c r="W49" s="378">
        <f t="shared" si="40"/>
        <v>0</v>
      </c>
      <c r="X49" s="378">
        <f t="shared" si="41"/>
        <v>0</v>
      </c>
      <c r="Y49" s="378">
        <f t="shared" si="42"/>
        <v>0</v>
      </c>
      <c r="Z49" s="378">
        <f t="shared" si="43"/>
        <v>0</v>
      </c>
      <c r="AA49" s="176"/>
      <c r="AB49" s="151">
        <f t="shared" si="44"/>
        <v>39326</v>
      </c>
      <c r="AC49" s="110" t="s">
        <v>307</v>
      </c>
      <c r="AD49" s="177"/>
      <c r="AE49" s="378">
        <f t="shared" si="45"/>
        <v>0</v>
      </c>
      <c r="AF49" s="378">
        <f t="shared" si="46"/>
        <v>0</v>
      </c>
      <c r="AG49" s="378">
        <f t="shared" si="59"/>
        <v>3933</v>
      </c>
      <c r="AH49" s="378">
        <f t="shared" si="48"/>
        <v>0</v>
      </c>
      <c r="AI49" s="378">
        <f t="shared" si="61"/>
        <v>0</v>
      </c>
      <c r="AJ49" s="378">
        <f t="shared" si="50"/>
        <v>0</v>
      </c>
      <c r="AK49" s="378">
        <f t="shared" si="51"/>
        <v>0</v>
      </c>
      <c r="AL49" s="378">
        <f t="shared" si="52"/>
        <v>0</v>
      </c>
      <c r="AM49" s="378">
        <f t="shared" si="53"/>
        <v>0</v>
      </c>
      <c r="AN49" s="378">
        <f t="shared" si="54"/>
        <v>0</v>
      </c>
      <c r="AO49" s="151">
        <f t="shared" si="55"/>
        <v>35393</v>
      </c>
      <c r="AP49" s="172">
        <v>41436</v>
      </c>
      <c r="AQ49" s="151"/>
      <c r="AR49" s="110"/>
      <c r="AS49" s="172"/>
      <c r="AT49" s="165"/>
    </row>
    <row r="50" spans="1:16378" x14ac:dyDescent="0.25">
      <c r="A50" s="138">
        <v>46</v>
      </c>
      <c r="B50" s="376">
        <f t="shared" si="60"/>
        <v>162</v>
      </c>
      <c r="C50" s="377" t="str">
        <f t="shared" si="56"/>
        <v>JUNE</v>
      </c>
      <c r="D50" s="138"/>
      <c r="E50" s="167"/>
      <c r="F50" s="377" t="str">
        <f>IF(ISNA(VLOOKUP($J50,ADDRESS!$B$3:$N1369,12,0)),"",VLOOKUP($J50,ADDRESS!$B$3:$N1369,12,0))</f>
        <v>AAAAA0000AST001</v>
      </c>
      <c r="G50" s="377">
        <f>IF(ISNA(VLOOKUP($J50,ADDRESS!$B$3:$N1369,13,0)),"",VLOOKUP($J50,ADDRESS!$B$3:$N1369,13,0))</f>
        <v>0</v>
      </c>
      <c r="H50" s="377">
        <f>IF(ISNA(VLOOKUP($J50,ADDRESS!$B$3:$N1369,10,0)),"",VLOOKUP($J50,ADDRESS!$B$3:$N1369,10,0))</f>
        <v>0</v>
      </c>
      <c r="I50" s="377" t="str">
        <f>IF(ISNA(VLOOKUP($J50,ADDRESS!$B$3:$N1369,11,0)),"",VLOOKUP($J50,ADDRESS!$B$3:$N1369,11,0))</f>
        <v>AAAAA0000A</v>
      </c>
      <c r="J50" s="165" t="s">
        <v>362</v>
      </c>
      <c r="K50" s="168">
        <v>11000</v>
      </c>
      <c r="L50" s="110" t="s">
        <v>302</v>
      </c>
      <c r="M50" s="169"/>
      <c r="N50" s="378">
        <f t="shared" si="31"/>
        <v>0</v>
      </c>
      <c r="O50" s="378">
        <f t="shared" si="32"/>
        <v>0</v>
      </c>
      <c r="P50" s="378">
        <f t="shared" si="33"/>
        <v>0</v>
      </c>
      <c r="Q50" s="378">
        <f t="shared" si="34"/>
        <v>0</v>
      </c>
      <c r="R50" s="378">
        <f t="shared" si="35"/>
        <v>0</v>
      </c>
      <c r="S50" s="378">
        <f t="shared" si="36"/>
        <v>0</v>
      </c>
      <c r="T50" s="378">
        <f t="shared" si="37"/>
        <v>0</v>
      </c>
      <c r="U50" s="378">
        <f t="shared" si="57"/>
        <v>0</v>
      </c>
      <c r="V50" s="378">
        <f t="shared" si="39"/>
        <v>1360</v>
      </c>
      <c r="W50" s="378">
        <f t="shared" si="40"/>
        <v>0</v>
      </c>
      <c r="X50" s="378">
        <f t="shared" si="41"/>
        <v>0</v>
      </c>
      <c r="Y50" s="378">
        <f t="shared" si="42"/>
        <v>0</v>
      </c>
      <c r="Z50" s="378">
        <f t="shared" si="43"/>
        <v>0</v>
      </c>
      <c r="AA50" s="176"/>
      <c r="AB50" s="151">
        <f t="shared" si="44"/>
        <v>12360</v>
      </c>
      <c r="AC50" s="110" t="s">
        <v>313</v>
      </c>
      <c r="AD50" s="177"/>
      <c r="AE50" s="378">
        <f t="shared" si="45"/>
        <v>0</v>
      </c>
      <c r="AF50" s="378">
        <f>IF($AC50="TDS194C-C",ROUND($AB50*$AF$4,0),0)+1</f>
        <v>248</v>
      </c>
      <c r="AG50" s="378">
        <f t="shared" si="59"/>
        <v>0</v>
      </c>
      <c r="AH50" s="378">
        <f t="shared" si="48"/>
        <v>0</v>
      </c>
      <c r="AI50" s="378">
        <f t="shared" si="61"/>
        <v>0</v>
      </c>
      <c r="AJ50" s="378">
        <f t="shared" si="50"/>
        <v>0</v>
      </c>
      <c r="AK50" s="378">
        <f t="shared" si="51"/>
        <v>0</v>
      </c>
      <c r="AL50" s="378">
        <f t="shared" si="52"/>
        <v>0</v>
      </c>
      <c r="AM50" s="378">
        <f t="shared" si="53"/>
        <v>0</v>
      </c>
      <c r="AN50" s="378">
        <f t="shared" si="54"/>
        <v>0</v>
      </c>
      <c r="AO50" s="151">
        <f t="shared" si="55"/>
        <v>12112</v>
      </c>
      <c r="AP50" s="172">
        <v>41437</v>
      </c>
      <c r="AQ50" s="151"/>
      <c r="AR50" s="110"/>
      <c r="AS50" s="172"/>
      <c r="AT50" s="165"/>
    </row>
    <row r="51" spans="1:16378" x14ac:dyDescent="0.25">
      <c r="A51" s="138">
        <v>47</v>
      </c>
      <c r="B51" s="376">
        <f t="shared" si="60"/>
        <v>163</v>
      </c>
      <c r="C51" s="377" t="str">
        <f t="shared" si="56"/>
        <v>JUNE</v>
      </c>
      <c r="D51" s="138"/>
      <c r="E51" s="167"/>
      <c r="F51" s="356" t="str">
        <f>IF(ISNA(VLOOKUP($J51,ADDRESS!$B$3:$N1370,12,0)),"",VLOOKUP($J51,ADDRESS!$B$3:$N1370,12,0))</f>
        <v>AAAAA0000AST001</v>
      </c>
      <c r="G51" s="356">
        <f>IF(ISNA(VLOOKUP($J51,ADDRESS!$B$3:$N1370,13,0)),"",VLOOKUP($J51,ADDRESS!$B$3:$N1370,13,0))</f>
        <v>0</v>
      </c>
      <c r="H51" s="356">
        <f>IF(ISNA(VLOOKUP($J51,ADDRESS!$B$3:$N1370,10,0)),"",VLOOKUP($J51,ADDRESS!$B$3:$N1370,10,0))</f>
        <v>0</v>
      </c>
      <c r="I51" s="356" t="str">
        <f>IF(ISNA(VLOOKUP($J51,ADDRESS!$B$3:$N1370,11,0)),"",VLOOKUP($J51,ADDRESS!$B$3:$N1370,11,0))</f>
        <v>AAAAA0000A</v>
      </c>
      <c r="J51" s="165" t="s">
        <v>363</v>
      </c>
      <c r="K51" s="168">
        <v>100654</v>
      </c>
      <c r="L51" s="110" t="s">
        <v>319</v>
      </c>
      <c r="M51" s="169"/>
      <c r="N51" s="379">
        <f t="shared" si="31"/>
        <v>0</v>
      </c>
      <c r="O51" s="379">
        <f t="shared" si="32"/>
        <v>0</v>
      </c>
      <c r="P51" s="379">
        <f t="shared" si="33"/>
        <v>5536</v>
      </c>
      <c r="Q51" s="379">
        <f t="shared" si="34"/>
        <v>0</v>
      </c>
      <c r="R51" s="379">
        <f t="shared" si="35"/>
        <v>0</v>
      </c>
      <c r="S51" s="379">
        <f t="shared" si="36"/>
        <v>0</v>
      </c>
      <c r="T51" s="379">
        <f t="shared" si="37"/>
        <v>0</v>
      </c>
      <c r="U51" s="379">
        <f t="shared" si="57"/>
        <v>0</v>
      </c>
      <c r="V51" s="379">
        <f t="shared" si="39"/>
        <v>0</v>
      </c>
      <c r="W51" s="379">
        <f t="shared" si="40"/>
        <v>0</v>
      </c>
      <c r="X51" s="379">
        <f t="shared" si="41"/>
        <v>0</v>
      </c>
      <c r="Y51" s="379">
        <f t="shared" si="42"/>
        <v>0</v>
      </c>
      <c r="Z51" s="379">
        <f t="shared" si="43"/>
        <v>0</v>
      </c>
      <c r="AA51" s="170"/>
      <c r="AB51" s="151">
        <f t="shared" si="44"/>
        <v>106190</v>
      </c>
      <c r="AC51" s="110"/>
      <c r="AD51" s="171"/>
      <c r="AE51" s="379">
        <f t="shared" si="45"/>
        <v>0</v>
      </c>
      <c r="AF51" s="379">
        <f t="shared" si="46"/>
        <v>0</v>
      </c>
      <c r="AG51" s="379">
        <f t="shared" si="59"/>
        <v>0</v>
      </c>
      <c r="AH51" s="379">
        <f t="shared" si="48"/>
        <v>0</v>
      </c>
      <c r="AI51" s="379">
        <f t="shared" si="61"/>
        <v>0</v>
      </c>
      <c r="AJ51" s="379">
        <f t="shared" si="50"/>
        <v>0</v>
      </c>
      <c r="AK51" s="379">
        <f t="shared" si="51"/>
        <v>0</v>
      </c>
      <c r="AL51" s="379">
        <f t="shared" si="52"/>
        <v>0</v>
      </c>
      <c r="AM51" s="379">
        <f t="shared" si="53"/>
        <v>0</v>
      </c>
      <c r="AN51" s="379">
        <f t="shared" si="54"/>
        <v>0</v>
      </c>
      <c r="AO51" s="151">
        <f t="shared" si="55"/>
        <v>106190</v>
      </c>
      <c r="AP51" s="172">
        <v>41438</v>
      </c>
      <c r="AQ51" s="151"/>
      <c r="AR51" s="110"/>
      <c r="AS51" s="172"/>
      <c r="AT51" s="21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  <c r="IX51" s="7"/>
      <c r="IY51" s="7"/>
      <c r="IZ51" s="7"/>
      <c r="JA51" s="7"/>
      <c r="JB51" s="7"/>
      <c r="JC51" s="7"/>
      <c r="JD51" s="7"/>
      <c r="JE51" s="7"/>
      <c r="JF51" s="7"/>
      <c r="JG51" s="7"/>
      <c r="JH51" s="7"/>
      <c r="JI51" s="7"/>
      <c r="JJ51" s="7"/>
      <c r="JK51" s="7"/>
      <c r="JL51" s="7"/>
      <c r="JM51" s="7"/>
      <c r="JN51" s="7"/>
      <c r="JO51" s="7"/>
      <c r="JP51" s="7"/>
      <c r="JR51" s="7"/>
      <c r="JS51" s="7"/>
      <c r="JT51" s="7"/>
      <c r="JU51" s="7"/>
      <c r="JV51" s="7"/>
      <c r="JW51" s="7"/>
      <c r="JX51" s="7"/>
      <c r="JY51" s="7"/>
      <c r="JZ51" s="7"/>
      <c r="KA51" s="7"/>
      <c r="KB51" s="7"/>
      <c r="KC51" s="7"/>
      <c r="KD51" s="7"/>
      <c r="KE51" s="7"/>
      <c r="KF51" s="7"/>
      <c r="KG51" s="7"/>
      <c r="KH51" s="7"/>
      <c r="KI51" s="7"/>
      <c r="KJ51" s="7"/>
      <c r="KK51" s="7"/>
      <c r="KL51" s="7"/>
      <c r="KM51" s="7"/>
      <c r="KN51" s="7"/>
      <c r="KO51" s="7"/>
      <c r="KP51" s="7"/>
      <c r="KQ51" s="7"/>
      <c r="KR51" s="7"/>
      <c r="KS51" s="7"/>
      <c r="KT51" s="7"/>
      <c r="KU51" s="7"/>
      <c r="KV51" s="7"/>
      <c r="KW51" s="7"/>
      <c r="KX51" s="7"/>
      <c r="KY51" s="7"/>
      <c r="KZ51" s="7"/>
      <c r="LA51" s="7"/>
      <c r="LB51" s="7"/>
      <c r="LC51" s="7"/>
      <c r="LD51" s="7"/>
      <c r="LE51" s="7"/>
      <c r="LF51" s="7"/>
      <c r="LG51" s="7"/>
      <c r="LH51" s="7"/>
      <c r="LI51" s="7"/>
      <c r="LJ51" s="7"/>
      <c r="LK51" s="7"/>
      <c r="LL51" s="7"/>
      <c r="LM51" s="7"/>
      <c r="LN51" s="7"/>
      <c r="LO51" s="7"/>
      <c r="LP51" s="7"/>
      <c r="LQ51" s="7"/>
      <c r="LR51" s="7"/>
      <c r="LS51" s="7"/>
      <c r="LT51" s="7"/>
      <c r="LU51" s="7"/>
      <c r="LV51" s="7"/>
      <c r="LW51" s="7"/>
      <c r="LX51" s="7"/>
      <c r="LY51" s="7"/>
      <c r="LZ51" s="7"/>
      <c r="MA51" s="7"/>
      <c r="MB51" s="7"/>
      <c r="MC51" s="7"/>
      <c r="MD51" s="7"/>
      <c r="ME51" s="7"/>
      <c r="MF51" s="7"/>
      <c r="MG51" s="7"/>
      <c r="MH51" s="7"/>
      <c r="MI51" s="7"/>
      <c r="MJ51" s="7"/>
      <c r="MK51" s="7"/>
      <c r="ML51" s="7"/>
      <c r="MM51" s="7"/>
      <c r="MN51" s="7"/>
      <c r="MO51" s="7"/>
      <c r="MP51" s="7"/>
      <c r="MQ51" s="7"/>
      <c r="MR51" s="7"/>
      <c r="MS51" s="7"/>
      <c r="MT51" s="7"/>
      <c r="MU51" s="7"/>
      <c r="MV51" s="7"/>
      <c r="MW51" s="7"/>
      <c r="MX51" s="7"/>
      <c r="MY51" s="7"/>
      <c r="MZ51" s="7"/>
      <c r="NA51" s="7"/>
      <c r="NB51" s="7"/>
      <c r="NC51" s="7"/>
      <c r="ND51" s="7"/>
      <c r="NE51" s="7"/>
      <c r="NF51" s="7"/>
      <c r="NG51" s="7"/>
      <c r="NH51" s="7"/>
      <c r="NI51" s="7"/>
      <c r="NJ51" s="7"/>
      <c r="NK51" s="7"/>
      <c r="NL51" s="7"/>
      <c r="NM51" s="7"/>
      <c r="NN51" s="7"/>
      <c r="NO51" s="7"/>
      <c r="NP51" s="7"/>
      <c r="NQ51" s="7"/>
      <c r="NR51" s="7"/>
      <c r="NS51" s="7"/>
      <c r="NT51" s="7"/>
      <c r="NU51" s="7"/>
      <c r="NV51" s="7"/>
      <c r="NW51" s="7"/>
      <c r="NX51" s="7"/>
      <c r="NY51" s="7"/>
      <c r="NZ51" s="7"/>
      <c r="OA51" s="7"/>
      <c r="OB51" s="7"/>
      <c r="OC51" s="7"/>
      <c r="OD51" s="7"/>
      <c r="OE51" s="7"/>
      <c r="OF51" s="7"/>
      <c r="OG51" s="7"/>
      <c r="OH51" s="7"/>
      <c r="OI51" s="7"/>
      <c r="OJ51" s="7"/>
      <c r="OK51" s="7"/>
      <c r="OL51" s="7"/>
      <c r="OM51" s="7"/>
      <c r="ON51" s="7"/>
      <c r="OO51" s="7"/>
      <c r="OP51" s="7"/>
      <c r="OQ51" s="7"/>
      <c r="OR51" s="7"/>
      <c r="OS51" s="7"/>
      <c r="OT51" s="7"/>
      <c r="OU51" s="7"/>
      <c r="OV51" s="7"/>
      <c r="OW51" s="7"/>
      <c r="OX51" s="7"/>
      <c r="OY51" s="7"/>
      <c r="OZ51" s="7"/>
      <c r="PA51" s="7"/>
      <c r="PB51" s="7"/>
      <c r="PC51" s="7"/>
      <c r="PD51" s="7"/>
      <c r="PE51" s="7"/>
      <c r="PF51" s="7"/>
      <c r="PG51" s="7"/>
      <c r="PH51" s="7"/>
      <c r="PI51" s="7"/>
      <c r="PJ51" s="7"/>
      <c r="PK51" s="7"/>
      <c r="PL51" s="7"/>
      <c r="PM51" s="7"/>
      <c r="PN51" s="7"/>
      <c r="PO51" s="7"/>
      <c r="PP51" s="7"/>
      <c r="PQ51" s="7"/>
      <c r="PR51" s="7"/>
      <c r="PS51" s="7"/>
      <c r="PT51" s="7"/>
      <c r="PU51" s="7"/>
      <c r="PV51" s="7"/>
      <c r="PW51" s="7"/>
      <c r="PX51" s="7"/>
      <c r="PY51" s="7"/>
      <c r="PZ51" s="7"/>
      <c r="QA51" s="7"/>
      <c r="QB51" s="7"/>
      <c r="QC51" s="7"/>
      <c r="QD51" s="7"/>
      <c r="QE51" s="7"/>
      <c r="QF51" s="7"/>
      <c r="QG51" s="7"/>
      <c r="QH51" s="7"/>
      <c r="QI51" s="7"/>
      <c r="QJ51" s="7"/>
      <c r="QK51" s="7"/>
      <c r="QL51" s="7"/>
      <c r="QM51" s="7"/>
      <c r="QN51" s="7"/>
      <c r="QO51" s="7"/>
      <c r="QP51" s="7"/>
      <c r="QQ51" s="7"/>
      <c r="QR51" s="7"/>
      <c r="QS51" s="7"/>
      <c r="QT51" s="7"/>
      <c r="QU51" s="7"/>
      <c r="QV51" s="7"/>
      <c r="QW51" s="7"/>
      <c r="QX51" s="7"/>
      <c r="QY51" s="7"/>
      <c r="QZ51" s="7"/>
      <c r="RA51" s="7"/>
      <c r="RB51" s="7"/>
      <c r="RC51" s="7"/>
      <c r="RD51" s="7"/>
      <c r="RE51" s="7"/>
      <c r="RF51" s="7"/>
      <c r="RG51" s="7"/>
      <c r="RH51" s="7"/>
      <c r="RI51" s="7"/>
      <c r="RJ51" s="7"/>
      <c r="RK51" s="7"/>
      <c r="RL51" s="7"/>
      <c r="RM51" s="7"/>
      <c r="RN51" s="7"/>
      <c r="RO51" s="7"/>
      <c r="RP51" s="7"/>
      <c r="RQ51" s="7"/>
      <c r="RR51" s="7"/>
      <c r="RS51" s="7"/>
      <c r="RT51" s="7"/>
      <c r="RU51" s="7"/>
      <c r="RV51" s="7"/>
      <c r="RW51" s="7"/>
      <c r="RX51" s="7"/>
      <c r="RY51" s="7"/>
      <c r="RZ51" s="7"/>
      <c r="SA51" s="7"/>
      <c r="SB51" s="7"/>
      <c r="SC51" s="7"/>
      <c r="SD51" s="7"/>
      <c r="SE51" s="7"/>
      <c r="SF51" s="7"/>
      <c r="SG51" s="7"/>
      <c r="SH51" s="7"/>
      <c r="SI51" s="7"/>
      <c r="SJ51" s="7"/>
      <c r="SK51" s="7"/>
      <c r="SL51" s="7"/>
      <c r="SM51" s="7"/>
      <c r="SN51" s="7"/>
      <c r="SO51" s="7"/>
      <c r="SP51" s="7"/>
      <c r="SQ51" s="7"/>
      <c r="SR51" s="7"/>
      <c r="SS51" s="7"/>
      <c r="ST51" s="7"/>
      <c r="SU51" s="7"/>
      <c r="SV51" s="7"/>
      <c r="SW51" s="7"/>
      <c r="SX51" s="7"/>
      <c r="SY51" s="7"/>
      <c r="SZ51" s="7"/>
      <c r="TA51" s="7"/>
      <c r="TB51" s="7"/>
      <c r="TC51" s="7"/>
      <c r="TD51" s="7"/>
      <c r="TE51" s="7"/>
      <c r="TF51" s="7"/>
      <c r="TG51" s="7"/>
      <c r="TH51" s="7"/>
      <c r="TI51" s="7"/>
      <c r="TJ51" s="7"/>
      <c r="TK51" s="7"/>
      <c r="TL51" s="7"/>
      <c r="TN51" s="7"/>
      <c r="TO51" s="7"/>
      <c r="TP51" s="7"/>
      <c r="TQ51" s="7"/>
      <c r="TR51" s="7"/>
      <c r="TS51" s="7"/>
      <c r="TT51" s="7"/>
      <c r="TU51" s="7"/>
      <c r="TV51" s="7"/>
      <c r="TW51" s="7"/>
      <c r="TX51" s="7"/>
      <c r="TY51" s="7"/>
      <c r="TZ51" s="7"/>
      <c r="UA51" s="7"/>
      <c r="UB51" s="7"/>
      <c r="UC51" s="7"/>
      <c r="UD51" s="7"/>
      <c r="UE51" s="7"/>
      <c r="UF51" s="7"/>
      <c r="UG51" s="7"/>
      <c r="UH51" s="7"/>
      <c r="UI51" s="7"/>
      <c r="UJ51" s="7"/>
      <c r="UK51" s="7"/>
      <c r="UL51" s="7"/>
      <c r="UM51" s="7"/>
      <c r="UN51" s="7"/>
      <c r="UO51" s="7"/>
      <c r="UP51" s="7"/>
      <c r="UQ51" s="7"/>
      <c r="UR51" s="7"/>
      <c r="US51" s="7"/>
      <c r="UT51" s="7"/>
      <c r="UU51" s="7"/>
      <c r="UV51" s="7"/>
      <c r="UW51" s="7"/>
      <c r="UX51" s="7"/>
      <c r="UY51" s="7"/>
      <c r="UZ51" s="7"/>
      <c r="VA51" s="7"/>
      <c r="VB51" s="7"/>
      <c r="VC51" s="7"/>
      <c r="VD51" s="7"/>
      <c r="VE51" s="7"/>
      <c r="VF51" s="7"/>
      <c r="VG51" s="7"/>
      <c r="VH51" s="7"/>
      <c r="VI51" s="7"/>
      <c r="VJ51" s="7"/>
      <c r="VK51" s="7"/>
      <c r="VL51" s="7"/>
      <c r="VM51" s="7"/>
      <c r="VN51" s="7"/>
      <c r="VO51" s="7"/>
      <c r="VP51" s="7"/>
      <c r="VQ51" s="7"/>
      <c r="VR51" s="7"/>
      <c r="VS51" s="7"/>
      <c r="VT51" s="7"/>
      <c r="VU51" s="7"/>
      <c r="VV51" s="7"/>
      <c r="VW51" s="7"/>
      <c r="VX51" s="7"/>
      <c r="VY51" s="7"/>
      <c r="VZ51" s="7"/>
      <c r="WA51" s="7"/>
      <c r="WB51" s="7"/>
      <c r="WC51" s="7"/>
      <c r="WD51" s="7"/>
      <c r="WE51" s="7"/>
      <c r="WF51" s="7"/>
      <c r="WG51" s="7"/>
      <c r="WH51" s="7"/>
      <c r="WI51" s="7"/>
      <c r="WJ51" s="7"/>
      <c r="WK51" s="7"/>
      <c r="WL51" s="7"/>
      <c r="WM51" s="7"/>
      <c r="WN51" s="7"/>
      <c r="WO51" s="7"/>
      <c r="WP51" s="7"/>
      <c r="WQ51" s="7"/>
      <c r="WR51" s="7"/>
      <c r="WS51" s="7"/>
      <c r="WT51" s="7"/>
      <c r="WU51" s="7"/>
      <c r="WV51" s="7"/>
      <c r="WW51" s="7"/>
      <c r="WX51" s="7"/>
      <c r="WY51" s="7"/>
      <c r="WZ51" s="7"/>
      <c r="XA51" s="7"/>
      <c r="XB51" s="7"/>
      <c r="XC51" s="7"/>
      <c r="XD51" s="7"/>
      <c r="XE51" s="7"/>
      <c r="XF51" s="7"/>
      <c r="XG51" s="7"/>
      <c r="XH51" s="7"/>
      <c r="XI51" s="7"/>
      <c r="XJ51" s="7"/>
      <c r="XK51" s="7"/>
      <c r="XL51" s="7"/>
      <c r="XM51" s="7"/>
      <c r="XN51" s="7"/>
      <c r="XO51" s="7"/>
      <c r="XP51" s="7"/>
      <c r="XQ51" s="7"/>
      <c r="XR51" s="7"/>
      <c r="XS51" s="7"/>
      <c r="XT51" s="7"/>
      <c r="XU51" s="7"/>
      <c r="XV51" s="7"/>
      <c r="XW51" s="7"/>
      <c r="XX51" s="7"/>
      <c r="XY51" s="7"/>
      <c r="XZ51" s="7"/>
      <c r="YA51" s="7"/>
      <c r="YB51" s="7"/>
      <c r="YC51" s="7"/>
      <c r="YD51" s="7"/>
      <c r="YE51" s="7"/>
      <c r="YF51" s="7"/>
      <c r="YG51" s="7"/>
      <c r="YH51" s="7"/>
      <c r="YI51" s="7"/>
      <c r="YJ51" s="7"/>
      <c r="YK51" s="7"/>
      <c r="YL51" s="7"/>
      <c r="YM51" s="7"/>
      <c r="YN51" s="7"/>
      <c r="YO51" s="7"/>
      <c r="YP51" s="7"/>
      <c r="YQ51" s="7"/>
      <c r="YR51" s="7"/>
      <c r="YS51" s="7"/>
      <c r="YT51" s="7"/>
      <c r="YU51" s="7"/>
      <c r="YV51" s="7"/>
      <c r="YW51" s="7"/>
      <c r="YX51" s="7"/>
      <c r="YY51" s="7"/>
      <c r="YZ51" s="7"/>
      <c r="ZA51" s="7"/>
      <c r="ZB51" s="7"/>
      <c r="ZC51" s="7"/>
      <c r="ZD51" s="7"/>
      <c r="ZE51" s="7"/>
      <c r="ZF51" s="7"/>
      <c r="ZG51" s="7"/>
      <c r="ZH51" s="7"/>
      <c r="ZI51" s="7"/>
      <c r="ZJ51" s="7"/>
      <c r="ZK51" s="7"/>
      <c r="ZL51" s="7"/>
      <c r="ZM51" s="7"/>
      <c r="ZN51" s="7"/>
      <c r="ZO51" s="7"/>
      <c r="ZP51" s="7"/>
      <c r="ZQ51" s="7"/>
      <c r="ZR51" s="7"/>
      <c r="ZS51" s="7"/>
      <c r="ZT51" s="7"/>
      <c r="ZU51" s="7"/>
      <c r="ZV51" s="7"/>
      <c r="ZW51" s="7"/>
      <c r="ZX51" s="7"/>
      <c r="ZY51" s="7"/>
      <c r="ZZ51" s="7"/>
      <c r="AAA51" s="7"/>
      <c r="AAB51" s="7"/>
      <c r="AAC51" s="7"/>
      <c r="AAD51" s="7"/>
      <c r="AAE51" s="7"/>
      <c r="AAF51" s="7"/>
      <c r="AAG51" s="7"/>
      <c r="AAH51" s="7"/>
      <c r="AAI51" s="7"/>
      <c r="AAJ51" s="7"/>
      <c r="AAK51" s="7"/>
      <c r="AAL51" s="7"/>
      <c r="AAM51" s="7"/>
      <c r="AAN51" s="7"/>
      <c r="AAO51" s="7"/>
      <c r="AAP51" s="7"/>
      <c r="AAQ51" s="7"/>
      <c r="AAR51" s="7"/>
      <c r="AAS51" s="7"/>
      <c r="AAT51" s="7"/>
      <c r="AAU51" s="7"/>
      <c r="AAV51" s="7"/>
      <c r="AAW51" s="7"/>
      <c r="AAX51" s="7"/>
      <c r="AAY51" s="7"/>
      <c r="AAZ51" s="7"/>
      <c r="ABA51" s="7"/>
      <c r="ABB51" s="7"/>
      <c r="ABC51" s="7"/>
      <c r="ABD51" s="7"/>
      <c r="ABE51" s="7"/>
      <c r="ABF51" s="7"/>
      <c r="ABG51" s="7"/>
      <c r="ABH51" s="7"/>
      <c r="ABI51" s="7"/>
      <c r="ABJ51" s="7"/>
      <c r="ABK51" s="7"/>
      <c r="ABL51" s="7"/>
      <c r="ABM51" s="7"/>
      <c r="ABN51" s="7"/>
      <c r="ABO51" s="7"/>
      <c r="ABP51" s="7"/>
      <c r="ABQ51" s="7"/>
      <c r="ABR51" s="7"/>
      <c r="ABS51" s="7"/>
      <c r="ABT51" s="7"/>
      <c r="ABU51" s="7"/>
      <c r="ABV51" s="7"/>
      <c r="ABW51" s="7"/>
      <c r="ABX51" s="7"/>
      <c r="ABY51" s="7"/>
      <c r="ABZ51" s="7"/>
      <c r="ACA51" s="7"/>
      <c r="ACB51" s="7"/>
      <c r="ACC51" s="7"/>
      <c r="ACD51" s="7"/>
      <c r="ACE51" s="7"/>
      <c r="ACF51" s="7"/>
      <c r="ACG51" s="7"/>
      <c r="ACH51" s="7"/>
      <c r="ACI51" s="7"/>
      <c r="ACJ51" s="7"/>
      <c r="ACK51" s="7"/>
      <c r="ACL51" s="7"/>
      <c r="ACM51" s="7"/>
      <c r="ACN51" s="7"/>
      <c r="ACO51" s="7"/>
      <c r="ACP51" s="7"/>
      <c r="ACQ51" s="7"/>
      <c r="ACR51" s="7"/>
      <c r="ACS51" s="7"/>
      <c r="ACT51" s="7"/>
      <c r="ACU51" s="7"/>
      <c r="ACV51" s="7"/>
      <c r="ACW51" s="7"/>
      <c r="ACX51" s="7"/>
      <c r="ACY51" s="7"/>
      <c r="ACZ51" s="7"/>
      <c r="ADA51" s="7"/>
      <c r="ADB51" s="7"/>
      <c r="ADC51" s="7"/>
      <c r="ADD51" s="7"/>
      <c r="ADE51" s="7"/>
      <c r="ADF51" s="7"/>
      <c r="ADG51" s="7"/>
      <c r="ADH51" s="7"/>
      <c r="ADJ51" s="7"/>
      <c r="ADK51" s="7"/>
      <c r="ADL51" s="7"/>
      <c r="ADM51" s="7"/>
      <c r="ADN51" s="7"/>
      <c r="ADO51" s="7"/>
      <c r="ADP51" s="7"/>
      <c r="ADQ51" s="7"/>
      <c r="ADR51" s="7"/>
      <c r="ADS51" s="7"/>
      <c r="ADT51" s="7"/>
      <c r="ADU51" s="7"/>
      <c r="ADV51" s="7"/>
      <c r="ADW51" s="7"/>
      <c r="ADX51" s="7"/>
      <c r="ADY51" s="7"/>
      <c r="ADZ51" s="7"/>
      <c r="AEA51" s="7"/>
      <c r="AEB51" s="7"/>
      <c r="AEC51" s="7"/>
      <c r="AED51" s="7"/>
      <c r="AEE51" s="7"/>
      <c r="AEF51" s="7"/>
      <c r="AEG51" s="7"/>
      <c r="AEH51" s="7"/>
      <c r="AEI51" s="7"/>
      <c r="AEJ51" s="7"/>
      <c r="AEK51" s="7"/>
      <c r="AEL51" s="7"/>
      <c r="AEM51" s="7"/>
      <c r="AEN51" s="7"/>
      <c r="AEO51" s="7"/>
      <c r="AEP51" s="7"/>
      <c r="AEQ51" s="7"/>
      <c r="AER51" s="7"/>
      <c r="AES51" s="7"/>
      <c r="AET51" s="7"/>
      <c r="AEU51" s="7"/>
      <c r="AEV51" s="7"/>
      <c r="AEW51" s="7"/>
      <c r="AEX51" s="7"/>
      <c r="AEY51" s="7"/>
      <c r="AEZ51" s="7"/>
      <c r="AFA51" s="7"/>
      <c r="AFB51" s="7"/>
      <c r="AFC51" s="7"/>
      <c r="AFD51" s="7"/>
      <c r="AFE51" s="7"/>
      <c r="AFF51" s="7"/>
      <c r="AFG51" s="7"/>
      <c r="AFH51" s="7"/>
      <c r="AFI51" s="7"/>
      <c r="AFJ51" s="7"/>
      <c r="AFK51" s="7"/>
      <c r="AFL51" s="7"/>
      <c r="AFM51" s="7"/>
      <c r="AFN51" s="7"/>
      <c r="AFO51" s="7"/>
      <c r="AFP51" s="7"/>
      <c r="AFQ51" s="7"/>
      <c r="AFR51" s="7"/>
      <c r="AFS51" s="7"/>
      <c r="AFT51" s="7"/>
      <c r="AFU51" s="7"/>
      <c r="AFV51" s="7"/>
      <c r="AFW51" s="7"/>
      <c r="AFX51" s="7"/>
      <c r="AFY51" s="7"/>
      <c r="AFZ51" s="7"/>
      <c r="AGA51" s="7"/>
      <c r="AGB51" s="7"/>
      <c r="AGC51" s="7"/>
      <c r="AGD51" s="7"/>
      <c r="AGE51" s="7"/>
      <c r="AGF51" s="7"/>
      <c r="AGG51" s="7"/>
      <c r="AGH51" s="7"/>
      <c r="AGI51" s="7"/>
      <c r="AGJ51" s="7"/>
      <c r="AGK51" s="7"/>
      <c r="AGL51" s="7"/>
      <c r="AGM51" s="7"/>
      <c r="AGN51" s="7"/>
      <c r="AGO51" s="7"/>
      <c r="AGP51" s="7"/>
      <c r="AGQ51" s="7"/>
      <c r="AGR51" s="7"/>
      <c r="AGS51" s="7"/>
      <c r="AGT51" s="7"/>
      <c r="AGU51" s="7"/>
      <c r="AGV51" s="7"/>
      <c r="AGW51" s="7"/>
      <c r="AGX51" s="7"/>
      <c r="AGY51" s="7"/>
      <c r="AGZ51" s="7"/>
      <c r="AHA51" s="7"/>
      <c r="AHB51" s="7"/>
      <c r="AHC51" s="7"/>
      <c r="AHD51" s="7"/>
      <c r="AHE51" s="7"/>
      <c r="AHF51" s="7"/>
      <c r="AHG51" s="7"/>
      <c r="AHH51" s="7"/>
      <c r="AHI51" s="7"/>
      <c r="AHJ51" s="7"/>
      <c r="AHK51" s="7"/>
      <c r="AHL51" s="7"/>
      <c r="AHM51" s="7"/>
      <c r="AHN51" s="7"/>
      <c r="AHO51" s="7"/>
      <c r="AHP51" s="7"/>
      <c r="AHQ51" s="7"/>
      <c r="AHR51" s="7"/>
      <c r="AHS51" s="7"/>
      <c r="AHT51" s="7"/>
      <c r="AHU51" s="7"/>
      <c r="AHV51" s="7"/>
      <c r="AHW51" s="7"/>
      <c r="AHX51" s="7"/>
      <c r="AHY51" s="7"/>
      <c r="AHZ51" s="7"/>
      <c r="AIA51" s="7"/>
      <c r="AIB51" s="7"/>
      <c r="AIC51" s="7"/>
      <c r="AID51" s="7"/>
      <c r="AIE51" s="7"/>
      <c r="AIF51" s="7"/>
      <c r="AIG51" s="7"/>
      <c r="AIH51" s="7"/>
      <c r="AII51" s="7"/>
      <c r="AIJ51" s="7"/>
      <c r="AIK51" s="7"/>
      <c r="AIL51" s="7"/>
      <c r="AIM51" s="7"/>
      <c r="AIN51" s="7"/>
      <c r="AIO51" s="7"/>
      <c r="AIP51" s="7"/>
      <c r="AIQ51" s="7"/>
      <c r="AIR51" s="7"/>
      <c r="AIS51" s="7"/>
      <c r="AIT51" s="7"/>
      <c r="AIU51" s="7"/>
      <c r="AIV51" s="7"/>
      <c r="AIW51" s="7"/>
      <c r="AIX51" s="7"/>
      <c r="AIY51" s="7"/>
      <c r="AIZ51" s="7"/>
      <c r="AJA51" s="7"/>
      <c r="AJB51" s="7"/>
      <c r="AJC51" s="7"/>
      <c r="AJD51" s="7"/>
      <c r="AJE51" s="7"/>
      <c r="AJF51" s="7"/>
      <c r="AJG51" s="7"/>
      <c r="AJH51" s="7"/>
      <c r="AJI51" s="7"/>
      <c r="AJJ51" s="7"/>
      <c r="AJK51" s="7"/>
      <c r="AJL51" s="7"/>
      <c r="AJM51" s="7"/>
      <c r="AJN51" s="7"/>
      <c r="AJO51" s="7"/>
      <c r="AJP51" s="7"/>
      <c r="AJQ51" s="7"/>
      <c r="AJR51" s="7"/>
      <c r="AJS51" s="7"/>
      <c r="AJT51" s="7"/>
      <c r="AJU51" s="7"/>
      <c r="AJV51" s="7"/>
      <c r="AJW51" s="7"/>
      <c r="AJX51" s="7"/>
      <c r="AJY51" s="7"/>
      <c r="AJZ51" s="7"/>
      <c r="AKA51" s="7"/>
      <c r="AKB51" s="7"/>
      <c r="AKC51" s="7"/>
      <c r="AKD51" s="7"/>
      <c r="AKE51" s="7"/>
      <c r="AKF51" s="7"/>
      <c r="AKG51" s="7"/>
      <c r="AKH51" s="7"/>
      <c r="AKI51" s="7"/>
      <c r="AKJ51" s="7"/>
      <c r="AKK51" s="7"/>
      <c r="AKL51" s="7"/>
      <c r="AKM51" s="7"/>
      <c r="AKN51" s="7"/>
      <c r="AKO51" s="7"/>
      <c r="AKP51" s="7"/>
      <c r="AKQ51" s="7"/>
      <c r="AKR51" s="7"/>
      <c r="AKS51" s="7"/>
      <c r="AKT51" s="7"/>
      <c r="AKU51" s="7"/>
      <c r="AKV51" s="7"/>
      <c r="AKW51" s="7"/>
      <c r="AKX51" s="7"/>
      <c r="AKY51" s="7"/>
      <c r="AKZ51" s="7"/>
      <c r="ALA51" s="7"/>
      <c r="ALB51" s="7"/>
      <c r="ALC51" s="7"/>
      <c r="ALD51" s="7"/>
      <c r="ALE51" s="7"/>
      <c r="ALF51" s="7"/>
      <c r="ALG51" s="7"/>
      <c r="ALH51" s="7"/>
      <c r="ALI51" s="7"/>
      <c r="ALJ51" s="7"/>
      <c r="ALK51" s="7"/>
      <c r="ALL51" s="7"/>
      <c r="ALM51" s="7"/>
      <c r="ALN51" s="7"/>
      <c r="ALO51" s="7"/>
      <c r="ALP51" s="7"/>
      <c r="ALQ51" s="7"/>
      <c r="ALR51" s="7"/>
      <c r="ALS51" s="7"/>
      <c r="ALT51" s="7"/>
      <c r="ALU51" s="7"/>
      <c r="ALV51" s="7"/>
      <c r="ALW51" s="7"/>
      <c r="ALX51" s="7"/>
      <c r="ALY51" s="7"/>
      <c r="ALZ51" s="7"/>
      <c r="AMA51" s="7"/>
      <c r="AMB51" s="7"/>
      <c r="AMC51" s="7"/>
      <c r="AMD51" s="7"/>
      <c r="AME51" s="7"/>
      <c r="AMF51" s="7"/>
      <c r="AMG51" s="7"/>
      <c r="AMH51" s="7"/>
      <c r="AMI51" s="7"/>
      <c r="AMJ51" s="7"/>
      <c r="AMK51" s="7"/>
      <c r="AML51" s="7"/>
      <c r="AMM51" s="7"/>
      <c r="AMN51" s="7"/>
      <c r="AMO51" s="7"/>
      <c r="AMP51" s="7"/>
      <c r="AMQ51" s="7"/>
      <c r="AMR51" s="7"/>
      <c r="AMS51" s="7"/>
      <c r="AMT51" s="7"/>
      <c r="AMU51" s="7"/>
      <c r="AMV51" s="7"/>
      <c r="AMW51" s="7"/>
      <c r="AMX51" s="7"/>
      <c r="AMY51" s="7"/>
      <c r="AMZ51" s="7"/>
      <c r="ANA51" s="7"/>
      <c r="ANB51" s="7"/>
      <c r="ANC51" s="7"/>
      <c r="AND51" s="7"/>
      <c r="ANF51" s="7"/>
      <c r="ANG51" s="7"/>
      <c r="ANH51" s="7"/>
      <c r="ANI51" s="7"/>
      <c r="ANJ51" s="7"/>
      <c r="ANK51" s="7"/>
      <c r="ANL51" s="7"/>
      <c r="ANM51" s="7"/>
      <c r="ANN51" s="7"/>
      <c r="ANO51" s="7"/>
      <c r="ANP51" s="7"/>
      <c r="ANQ51" s="7"/>
      <c r="ANR51" s="7"/>
      <c r="ANS51" s="7"/>
      <c r="ANT51" s="7"/>
      <c r="ANU51" s="7"/>
      <c r="ANV51" s="7"/>
      <c r="ANW51" s="7"/>
      <c r="ANX51" s="7"/>
      <c r="ANY51" s="7"/>
      <c r="ANZ51" s="7"/>
      <c r="AOA51" s="7"/>
      <c r="AOB51" s="7"/>
      <c r="AOC51" s="7"/>
      <c r="AOD51" s="7"/>
      <c r="AOE51" s="7"/>
      <c r="AOF51" s="7"/>
      <c r="AOG51" s="7"/>
      <c r="AOH51" s="7"/>
      <c r="AOI51" s="7"/>
      <c r="AOJ51" s="7"/>
      <c r="AOK51" s="7"/>
      <c r="AOL51" s="7"/>
      <c r="AOM51" s="7"/>
      <c r="AON51" s="7"/>
      <c r="AOO51" s="7"/>
      <c r="AOP51" s="7"/>
      <c r="AOQ51" s="7"/>
      <c r="AOR51" s="7"/>
      <c r="AOS51" s="7"/>
      <c r="AOT51" s="7"/>
      <c r="AOU51" s="7"/>
      <c r="AOV51" s="7"/>
      <c r="AOW51" s="7"/>
      <c r="AOX51" s="7"/>
      <c r="AOY51" s="7"/>
      <c r="AOZ51" s="7"/>
      <c r="APA51" s="7"/>
      <c r="APB51" s="7"/>
      <c r="APC51" s="7"/>
      <c r="APD51" s="7"/>
      <c r="APE51" s="7"/>
      <c r="APF51" s="7"/>
      <c r="APG51" s="7"/>
      <c r="APH51" s="7"/>
      <c r="API51" s="7"/>
      <c r="APJ51" s="7"/>
      <c r="APK51" s="7"/>
      <c r="APL51" s="7"/>
      <c r="APM51" s="7"/>
      <c r="APN51" s="7"/>
      <c r="APO51" s="7"/>
      <c r="APP51" s="7"/>
      <c r="APQ51" s="7"/>
      <c r="APR51" s="7"/>
      <c r="APS51" s="7"/>
      <c r="APT51" s="7"/>
      <c r="APU51" s="7"/>
      <c r="APV51" s="7"/>
      <c r="APW51" s="7"/>
      <c r="APX51" s="7"/>
      <c r="APY51" s="7"/>
      <c r="APZ51" s="7"/>
      <c r="AQA51" s="7"/>
      <c r="AQB51" s="7"/>
      <c r="AQC51" s="7"/>
      <c r="AQD51" s="7"/>
      <c r="AQE51" s="7"/>
      <c r="AQF51" s="7"/>
      <c r="AQG51" s="7"/>
      <c r="AQH51" s="7"/>
      <c r="AQI51" s="7"/>
      <c r="AQJ51" s="7"/>
      <c r="AQK51" s="7"/>
      <c r="AQL51" s="7"/>
      <c r="AQM51" s="7"/>
      <c r="AQN51" s="7"/>
      <c r="AQO51" s="7"/>
      <c r="AQP51" s="7"/>
      <c r="AQQ51" s="7"/>
      <c r="AQR51" s="7"/>
      <c r="AQS51" s="7"/>
      <c r="AQT51" s="7"/>
      <c r="AQU51" s="7"/>
      <c r="AQV51" s="7"/>
      <c r="AQW51" s="7"/>
      <c r="AQX51" s="7"/>
      <c r="AQY51" s="7"/>
      <c r="AQZ51" s="7"/>
      <c r="ARA51" s="7"/>
      <c r="ARB51" s="7"/>
      <c r="ARC51" s="7"/>
      <c r="ARD51" s="7"/>
      <c r="ARE51" s="7"/>
      <c r="ARF51" s="7"/>
      <c r="ARG51" s="7"/>
      <c r="ARH51" s="7"/>
      <c r="ARI51" s="7"/>
      <c r="ARJ51" s="7"/>
      <c r="ARK51" s="7"/>
      <c r="ARL51" s="7"/>
      <c r="ARM51" s="7"/>
      <c r="ARN51" s="7"/>
      <c r="ARO51" s="7"/>
      <c r="ARP51" s="7"/>
      <c r="ARQ51" s="7"/>
      <c r="ARR51" s="7"/>
      <c r="ARS51" s="7"/>
      <c r="ART51" s="7"/>
      <c r="ARU51" s="7"/>
      <c r="ARV51" s="7"/>
      <c r="ARW51" s="7"/>
      <c r="ARX51" s="7"/>
      <c r="ARY51" s="7"/>
      <c r="ARZ51" s="7"/>
      <c r="ASA51" s="7"/>
      <c r="ASB51" s="7"/>
      <c r="ASC51" s="7"/>
      <c r="ASD51" s="7"/>
      <c r="ASE51" s="7"/>
      <c r="ASF51" s="7"/>
      <c r="ASG51" s="7"/>
      <c r="ASH51" s="7"/>
      <c r="ASI51" s="7"/>
      <c r="ASJ51" s="7"/>
      <c r="ASK51" s="7"/>
      <c r="ASL51" s="7"/>
      <c r="ASM51" s="7"/>
      <c r="ASN51" s="7"/>
      <c r="ASO51" s="7"/>
      <c r="ASP51" s="7"/>
      <c r="ASQ51" s="7"/>
      <c r="ASR51" s="7"/>
      <c r="ASS51" s="7"/>
      <c r="AST51" s="7"/>
      <c r="ASU51" s="7"/>
      <c r="ASV51" s="7"/>
      <c r="ASW51" s="7"/>
      <c r="ASX51" s="7"/>
      <c r="ASY51" s="7"/>
      <c r="ASZ51" s="7"/>
      <c r="ATA51" s="7"/>
      <c r="ATB51" s="7"/>
      <c r="ATC51" s="7"/>
      <c r="ATD51" s="7"/>
      <c r="ATE51" s="7"/>
      <c r="ATF51" s="7"/>
      <c r="ATG51" s="7"/>
      <c r="ATH51" s="7"/>
      <c r="ATI51" s="7"/>
      <c r="ATJ51" s="7"/>
      <c r="ATK51" s="7"/>
      <c r="ATL51" s="7"/>
      <c r="ATM51" s="7"/>
      <c r="ATN51" s="7"/>
      <c r="ATO51" s="7"/>
      <c r="ATP51" s="7"/>
      <c r="ATQ51" s="7"/>
      <c r="ATR51" s="7"/>
      <c r="ATS51" s="7"/>
      <c r="ATT51" s="7"/>
      <c r="ATU51" s="7"/>
      <c r="ATV51" s="7"/>
      <c r="ATW51" s="7"/>
      <c r="ATX51" s="7"/>
      <c r="ATY51" s="7"/>
      <c r="ATZ51" s="7"/>
      <c r="AUA51" s="7"/>
      <c r="AUB51" s="7"/>
      <c r="AUC51" s="7"/>
      <c r="AUD51" s="7"/>
      <c r="AUE51" s="7"/>
      <c r="AUF51" s="7"/>
      <c r="AUG51" s="7"/>
      <c r="AUH51" s="7"/>
      <c r="AUI51" s="7"/>
      <c r="AUJ51" s="7"/>
      <c r="AUK51" s="7"/>
      <c r="AUL51" s="7"/>
      <c r="AUM51" s="7"/>
      <c r="AUN51" s="7"/>
      <c r="AUO51" s="7"/>
      <c r="AUP51" s="7"/>
      <c r="AUQ51" s="7"/>
      <c r="AUR51" s="7"/>
      <c r="AUS51" s="7"/>
      <c r="AUT51" s="7"/>
      <c r="AUU51" s="7"/>
      <c r="AUV51" s="7"/>
      <c r="AUW51" s="7"/>
      <c r="AUX51" s="7"/>
      <c r="AUY51" s="7"/>
      <c r="AUZ51" s="7"/>
      <c r="AVA51" s="7"/>
      <c r="AVB51" s="7"/>
      <c r="AVC51" s="7"/>
      <c r="AVD51" s="7"/>
      <c r="AVE51" s="7"/>
      <c r="AVF51" s="7"/>
      <c r="AVG51" s="7"/>
      <c r="AVH51" s="7"/>
      <c r="AVI51" s="7"/>
      <c r="AVJ51" s="7"/>
      <c r="AVK51" s="7"/>
      <c r="AVL51" s="7"/>
      <c r="AVM51" s="7"/>
      <c r="AVN51" s="7"/>
      <c r="AVO51" s="7"/>
      <c r="AVP51" s="7"/>
      <c r="AVQ51" s="7"/>
      <c r="AVR51" s="7"/>
      <c r="AVS51" s="7"/>
      <c r="AVT51" s="7"/>
      <c r="AVU51" s="7"/>
      <c r="AVV51" s="7"/>
      <c r="AVW51" s="7"/>
      <c r="AVX51" s="7"/>
      <c r="AVY51" s="7"/>
      <c r="AVZ51" s="7"/>
      <c r="AWA51" s="7"/>
      <c r="AWB51" s="7"/>
      <c r="AWC51" s="7"/>
      <c r="AWD51" s="7"/>
      <c r="AWE51" s="7"/>
      <c r="AWF51" s="7"/>
      <c r="AWG51" s="7"/>
      <c r="AWH51" s="7"/>
      <c r="AWI51" s="7"/>
      <c r="AWJ51" s="7"/>
      <c r="AWK51" s="7"/>
      <c r="AWL51" s="7"/>
      <c r="AWM51" s="7"/>
      <c r="AWN51" s="7"/>
      <c r="AWO51" s="7"/>
      <c r="AWP51" s="7"/>
      <c r="AWQ51" s="7"/>
      <c r="AWR51" s="7"/>
      <c r="AWS51" s="7"/>
      <c r="AWT51" s="7"/>
      <c r="AWU51" s="7"/>
      <c r="AWV51" s="7"/>
      <c r="AWW51" s="7"/>
      <c r="AWX51" s="7"/>
      <c r="AWY51" s="7"/>
      <c r="AWZ51" s="7"/>
      <c r="AXB51" s="7"/>
      <c r="AXC51" s="7"/>
      <c r="AXD51" s="7"/>
      <c r="AXE51" s="7"/>
      <c r="AXF51" s="7"/>
      <c r="AXG51" s="7"/>
      <c r="AXH51" s="7"/>
      <c r="AXI51" s="7"/>
      <c r="AXJ51" s="7"/>
      <c r="AXK51" s="7"/>
      <c r="AXL51" s="7"/>
      <c r="AXM51" s="7"/>
      <c r="AXN51" s="7"/>
      <c r="AXO51" s="7"/>
      <c r="AXP51" s="7"/>
      <c r="AXQ51" s="7"/>
      <c r="AXR51" s="7"/>
      <c r="AXS51" s="7"/>
      <c r="AXT51" s="7"/>
      <c r="AXU51" s="7"/>
      <c r="AXV51" s="7"/>
      <c r="AXW51" s="7"/>
      <c r="AXX51" s="7"/>
      <c r="AXY51" s="7"/>
      <c r="AXZ51" s="7"/>
      <c r="AYA51" s="7"/>
      <c r="AYB51" s="7"/>
      <c r="AYC51" s="7"/>
      <c r="AYD51" s="7"/>
      <c r="AYE51" s="7"/>
      <c r="AYF51" s="7"/>
      <c r="AYG51" s="7"/>
      <c r="AYH51" s="7"/>
      <c r="AYI51" s="7"/>
      <c r="AYJ51" s="7"/>
      <c r="AYK51" s="7"/>
      <c r="AYL51" s="7"/>
      <c r="AYM51" s="7"/>
      <c r="AYN51" s="7"/>
      <c r="AYO51" s="7"/>
      <c r="AYP51" s="7"/>
      <c r="AYQ51" s="7"/>
      <c r="AYR51" s="7"/>
      <c r="AYS51" s="7"/>
      <c r="AYT51" s="7"/>
      <c r="AYU51" s="7"/>
      <c r="AYV51" s="7"/>
      <c r="AYW51" s="7"/>
      <c r="AYX51" s="7"/>
      <c r="AYY51" s="7"/>
      <c r="AYZ51" s="7"/>
      <c r="AZA51" s="7"/>
      <c r="AZB51" s="7"/>
      <c r="AZC51" s="7"/>
      <c r="AZD51" s="7"/>
      <c r="AZE51" s="7"/>
      <c r="AZF51" s="7"/>
      <c r="AZG51" s="7"/>
      <c r="AZH51" s="7"/>
      <c r="AZI51" s="7"/>
      <c r="AZJ51" s="7"/>
      <c r="AZK51" s="7"/>
      <c r="AZL51" s="7"/>
      <c r="AZM51" s="7"/>
      <c r="AZN51" s="7"/>
      <c r="AZO51" s="7"/>
      <c r="AZP51" s="7"/>
      <c r="AZQ51" s="7"/>
      <c r="AZR51" s="7"/>
      <c r="AZS51" s="7"/>
      <c r="AZT51" s="7"/>
      <c r="AZU51" s="7"/>
      <c r="AZV51" s="7"/>
      <c r="AZW51" s="7"/>
      <c r="AZX51" s="7"/>
      <c r="AZY51" s="7"/>
      <c r="AZZ51" s="7"/>
      <c r="BAA51" s="7"/>
      <c r="BAB51" s="7"/>
      <c r="BAC51" s="7"/>
      <c r="BAD51" s="7"/>
      <c r="BAE51" s="7"/>
      <c r="BAF51" s="7"/>
      <c r="BAG51" s="7"/>
      <c r="BAH51" s="7"/>
      <c r="BAI51" s="7"/>
      <c r="BAJ51" s="7"/>
      <c r="BAK51" s="7"/>
      <c r="BAL51" s="7"/>
      <c r="BAM51" s="7"/>
      <c r="BAN51" s="7"/>
      <c r="BAO51" s="7"/>
      <c r="BAP51" s="7"/>
      <c r="BAQ51" s="7"/>
      <c r="BAR51" s="7"/>
      <c r="BAS51" s="7"/>
      <c r="BAT51" s="7"/>
      <c r="BAU51" s="7"/>
      <c r="BAV51" s="7"/>
      <c r="BAW51" s="7"/>
      <c r="BAX51" s="7"/>
      <c r="BAY51" s="7"/>
      <c r="BAZ51" s="7"/>
      <c r="BBA51" s="7"/>
      <c r="BBB51" s="7"/>
      <c r="BBC51" s="7"/>
      <c r="BBD51" s="7"/>
      <c r="BBE51" s="7"/>
      <c r="BBF51" s="7"/>
      <c r="BBG51" s="7"/>
      <c r="BBH51" s="7"/>
      <c r="BBI51" s="7"/>
      <c r="BBJ51" s="7"/>
      <c r="BBK51" s="7"/>
      <c r="BBL51" s="7"/>
      <c r="BBM51" s="7"/>
      <c r="BBN51" s="7"/>
      <c r="BBO51" s="7"/>
      <c r="BBP51" s="7"/>
      <c r="BBQ51" s="7"/>
      <c r="BBR51" s="7"/>
      <c r="BBS51" s="7"/>
      <c r="BBT51" s="7"/>
      <c r="BBU51" s="7"/>
      <c r="BBV51" s="7"/>
      <c r="BBW51" s="7"/>
      <c r="BBX51" s="7"/>
      <c r="BBY51" s="7"/>
      <c r="BBZ51" s="7"/>
      <c r="BCA51" s="7"/>
      <c r="BCB51" s="7"/>
      <c r="BCC51" s="7"/>
      <c r="BCD51" s="7"/>
      <c r="BCE51" s="7"/>
      <c r="BCF51" s="7"/>
      <c r="BCG51" s="7"/>
      <c r="BCH51" s="7"/>
      <c r="BCI51" s="7"/>
      <c r="BCJ51" s="7"/>
      <c r="BCK51" s="7"/>
      <c r="BCL51" s="7"/>
      <c r="BCM51" s="7"/>
      <c r="BCN51" s="7"/>
      <c r="BCO51" s="7"/>
      <c r="BCP51" s="7"/>
      <c r="BCQ51" s="7"/>
      <c r="BCR51" s="7"/>
      <c r="BCS51" s="7"/>
      <c r="BCT51" s="7"/>
      <c r="BCU51" s="7"/>
      <c r="BCV51" s="7"/>
      <c r="BCW51" s="7"/>
      <c r="BCX51" s="7"/>
      <c r="BCY51" s="7"/>
      <c r="BCZ51" s="7"/>
      <c r="BDA51" s="7"/>
      <c r="BDB51" s="7"/>
      <c r="BDC51" s="7"/>
      <c r="BDD51" s="7"/>
      <c r="BDE51" s="7"/>
      <c r="BDF51" s="7"/>
      <c r="BDG51" s="7"/>
      <c r="BDH51" s="7"/>
      <c r="BDI51" s="7"/>
      <c r="BDJ51" s="7"/>
      <c r="BDK51" s="7"/>
      <c r="BDL51" s="7"/>
      <c r="BDM51" s="7"/>
      <c r="BDN51" s="7"/>
      <c r="BDO51" s="7"/>
      <c r="BDP51" s="7"/>
      <c r="BDQ51" s="7"/>
      <c r="BDR51" s="7"/>
      <c r="BDS51" s="7"/>
      <c r="BDT51" s="7"/>
      <c r="BDU51" s="7"/>
      <c r="BDV51" s="7"/>
      <c r="BDW51" s="7"/>
      <c r="BDX51" s="7"/>
      <c r="BDY51" s="7"/>
      <c r="BDZ51" s="7"/>
      <c r="BEA51" s="7"/>
      <c r="BEB51" s="7"/>
      <c r="BEC51" s="7"/>
      <c r="BED51" s="7"/>
      <c r="BEE51" s="7"/>
      <c r="BEF51" s="7"/>
      <c r="BEG51" s="7"/>
      <c r="BEH51" s="7"/>
      <c r="BEI51" s="7"/>
      <c r="BEJ51" s="7"/>
      <c r="BEK51" s="7"/>
      <c r="BEL51" s="7"/>
      <c r="BEM51" s="7"/>
      <c r="BEN51" s="7"/>
      <c r="BEO51" s="7"/>
      <c r="BEP51" s="7"/>
      <c r="BEQ51" s="7"/>
      <c r="BER51" s="7"/>
      <c r="BES51" s="7"/>
      <c r="BET51" s="7"/>
      <c r="BEU51" s="7"/>
      <c r="BEV51" s="7"/>
      <c r="BEW51" s="7"/>
      <c r="BEX51" s="7"/>
      <c r="BEY51" s="7"/>
      <c r="BEZ51" s="7"/>
      <c r="BFA51" s="7"/>
      <c r="BFB51" s="7"/>
      <c r="BFC51" s="7"/>
      <c r="BFD51" s="7"/>
      <c r="BFE51" s="7"/>
      <c r="BFF51" s="7"/>
      <c r="BFG51" s="7"/>
      <c r="BFH51" s="7"/>
      <c r="BFI51" s="7"/>
      <c r="BFJ51" s="7"/>
      <c r="BFK51" s="7"/>
      <c r="BFL51" s="7"/>
      <c r="BFM51" s="7"/>
      <c r="BFN51" s="7"/>
      <c r="BFO51" s="7"/>
      <c r="BFP51" s="7"/>
      <c r="BFQ51" s="7"/>
      <c r="BFR51" s="7"/>
      <c r="BFS51" s="7"/>
      <c r="BFT51" s="7"/>
      <c r="BFU51" s="7"/>
      <c r="BFV51" s="7"/>
      <c r="BFW51" s="7"/>
      <c r="BFX51" s="7"/>
      <c r="BFY51" s="7"/>
      <c r="BFZ51" s="7"/>
      <c r="BGA51" s="7"/>
      <c r="BGB51" s="7"/>
      <c r="BGC51" s="7"/>
      <c r="BGD51" s="7"/>
      <c r="BGE51" s="7"/>
      <c r="BGF51" s="7"/>
      <c r="BGG51" s="7"/>
      <c r="BGH51" s="7"/>
      <c r="BGI51" s="7"/>
      <c r="BGJ51" s="7"/>
      <c r="BGK51" s="7"/>
      <c r="BGL51" s="7"/>
      <c r="BGM51" s="7"/>
      <c r="BGN51" s="7"/>
      <c r="BGO51" s="7"/>
      <c r="BGP51" s="7"/>
      <c r="BGQ51" s="7"/>
      <c r="BGR51" s="7"/>
      <c r="BGS51" s="7"/>
      <c r="BGT51" s="7"/>
      <c r="BGU51" s="7"/>
      <c r="BGV51" s="7"/>
      <c r="BGX51" s="7"/>
      <c r="BGY51" s="7"/>
      <c r="BGZ51" s="7"/>
      <c r="BHA51" s="7"/>
      <c r="BHB51" s="7"/>
      <c r="BHC51" s="7"/>
      <c r="BHD51" s="7"/>
      <c r="BHE51" s="7"/>
      <c r="BHF51" s="7"/>
      <c r="BHG51" s="7"/>
      <c r="BHH51" s="7"/>
      <c r="BHI51" s="7"/>
      <c r="BHJ51" s="7"/>
      <c r="BHK51" s="7"/>
      <c r="BHL51" s="7"/>
      <c r="BHM51" s="7"/>
      <c r="BHN51" s="7"/>
      <c r="BHO51" s="7"/>
      <c r="BHP51" s="7"/>
      <c r="BHQ51" s="7"/>
      <c r="BHR51" s="7"/>
      <c r="BHS51" s="7"/>
      <c r="BHT51" s="7"/>
      <c r="BHU51" s="7"/>
      <c r="BHV51" s="7"/>
      <c r="BHW51" s="7"/>
      <c r="BHX51" s="7"/>
      <c r="BHY51" s="7"/>
      <c r="BHZ51" s="7"/>
      <c r="BIA51" s="7"/>
      <c r="BIB51" s="7"/>
      <c r="BIC51" s="7"/>
      <c r="BID51" s="7"/>
      <c r="BIE51" s="7"/>
      <c r="BIF51" s="7"/>
      <c r="BIG51" s="7"/>
      <c r="BIH51" s="7"/>
      <c r="BII51" s="7"/>
      <c r="BIJ51" s="7"/>
      <c r="BIK51" s="7"/>
      <c r="BIL51" s="7"/>
      <c r="BIM51" s="7"/>
      <c r="BIN51" s="7"/>
      <c r="BIO51" s="7"/>
      <c r="BIP51" s="7"/>
      <c r="BIQ51" s="7"/>
      <c r="BIR51" s="7"/>
      <c r="BIS51" s="7"/>
      <c r="BIT51" s="7"/>
      <c r="BIU51" s="7"/>
      <c r="BIV51" s="7"/>
      <c r="BIW51" s="7"/>
      <c r="BIX51" s="7"/>
      <c r="BIY51" s="7"/>
      <c r="BIZ51" s="7"/>
      <c r="BJA51" s="7"/>
      <c r="BJB51" s="7"/>
      <c r="BJC51" s="7"/>
      <c r="BJD51" s="7"/>
      <c r="BJE51" s="7"/>
      <c r="BJF51" s="7"/>
      <c r="BJG51" s="7"/>
      <c r="BJH51" s="7"/>
      <c r="BJI51" s="7"/>
      <c r="BJJ51" s="7"/>
      <c r="BJK51" s="7"/>
      <c r="BJL51" s="7"/>
      <c r="BJM51" s="7"/>
      <c r="BJN51" s="7"/>
      <c r="BJO51" s="7"/>
      <c r="BJP51" s="7"/>
      <c r="BJQ51" s="7"/>
      <c r="BJR51" s="7"/>
      <c r="BJS51" s="7"/>
      <c r="BJT51" s="7"/>
      <c r="BJU51" s="7"/>
      <c r="BJV51" s="7"/>
      <c r="BJW51" s="7"/>
      <c r="BJX51" s="7"/>
      <c r="BJY51" s="7"/>
      <c r="BJZ51" s="7"/>
      <c r="BKA51" s="7"/>
      <c r="BKB51" s="7"/>
      <c r="BKC51" s="7"/>
      <c r="BKD51" s="7"/>
      <c r="BKE51" s="7"/>
      <c r="BKF51" s="7"/>
      <c r="BKG51" s="7"/>
      <c r="BKH51" s="7"/>
      <c r="BKI51" s="7"/>
      <c r="BKJ51" s="7"/>
      <c r="BKK51" s="7"/>
      <c r="BKL51" s="7"/>
      <c r="BKM51" s="7"/>
      <c r="BKN51" s="7"/>
      <c r="BKO51" s="7"/>
      <c r="BKP51" s="7"/>
      <c r="BKQ51" s="7"/>
      <c r="BKR51" s="7"/>
      <c r="BKS51" s="7"/>
      <c r="BKT51" s="7"/>
      <c r="BKU51" s="7"/>
      <c r="BKV51" s="7"/>
      <c r="BKW51" s="7"/>
      <c r="BKX51" s="7"/>
      <c r="BKY51" s="7"/>
      <c r="BKZ51" s="7"/>
      <c r="BLA51" s="7"/>
      <c r="BLB51" s="7"/>
      <c r="BLC51" s="7"/>
      <c r="BLD51" s="7"/>
      <c r="BLE51" s="7"/>
      <c r="BLF51" s="7"/>
      <c r="BLG51" s="7"/>
      <c r="BLH51" s="7"/>
      <c r="BLI51" s="7"/>
      <c r="BLJ51" s="7"/>
      <c r="BLK51" s="7"/>
      <c r="BLL51" s="7"/>
      <c r="BLM51" s="7"/>
      <c r="BLN51" s="7"/>
      <c r="BLO51" s="7"/>
      <c r="BLP51" s="7"/>
      <c r="BLQ51" s="7"/>
      <c r="BLR51" s="7"/>
      <c r="BLS51" s="7"/>
      <c r="BLT51" s="7"/>
      <c r="BLU51" s="7"/>
      <c r="BLV51" s="7"/>
      <c r="BLW51" s="7"/>
      <c r="BLX51" s="7"/>
      <c r="BLY51" s="7"/>
      <c r="BLZ51" s="7"/>
      <c r="BMA51" s="7"/>
      <c r="BMB51" s="7"/>
      <c r="BMC51" s="7"/>
      <c r="BMD51" s="7"/>
      <c r="BME51" s="7"/>
      <c r="BMF51" s="7"/>
      <c r="BMG51" s="7"/>
      <c r="BMH51" s="7"/>
      <c r="BMI51" s="7"/>
      <c r="BMJ51" s="7"/>
      <c r="BMK51" s="7"/>
      <c r="BML51" s="7"/>
      <c r="BMM51" s="7"/>
      <c r="BMN51" s="7"/>
      <c r="BMO51" s="7"/>
      <c r="BMP51" s="7"/>
      <c r="BMQ51" s="7"/>
      <c r="BMR51" s="7"/>
      <c r="BMS51" s="7"/>
      <c r="BMT51" s="7"/>
      <c r="BMU51" s="7"/>
      <c r="BMV51" s="7"/>
      <c r="BMW51" s="7"/>
      <c r="BMX51" s="7"/>
      <c r="BMY51" s="7"/>
      <c r="BMZ51" s="7"/>
      <c r="BNA51" s="7"/>
      <c r="BNB51" s="7"/>
      <c r="BNC51" s="7"/>
      <c r="BND51" s="7"/>
      <c r="BNE51" s="7"/>
      <c r="BNF51" s="7"/>
      <c r="BNG51" s="7"/>
      <c r="BNH51" s="7"/>
      <c r="BNI51" s="7"/>
      <c r="BNJ51" s="7"/>
      <c r="BNK51" s="7"/>
      <c r="BNL51" s="7"/>
      <c r="BNM51" s="7"/>
      <c r="BNN51" s="7"/>
      <c r="BNO51" s="7"/>
      <c r="BNP51" s="7"/>
      <c r="BNQ51" s="7"/>
      <c r="BNR51" s="7"/>
      <c r="BNS51" s="7"/>
      <c r="BNT51" s="7"/>
      <c r="BNU51" s="7"/>
      <c r="BNV51" s="7"/>
      <c r="BNW51" s="7"/>
      <c r="BNX51" s="7"/>
      <c r="BNY51" s="7"/>
      <c r="BNZ51" s="7"/>
      <c r="BOA51" s="7"/>
      <c r="BOB51" s="7"/>
      <c r="BOC51" s="7"/>
      <c r="BOD51" s="7"/>
      <c r="BOE51" s="7"/>
      <c r="BOF51" s="7"/>
      <c r="BOG51" s="7"/>
      <c r="BOH51" s="7"/>
      <c r="BOI51" s="7"/>
      <c r="BOJ51" s="7"/>
      <c r="BOK51" s="7"/>
      <c r="BOL51" s="7"/>
      <c r="BOM51" s="7"/>
      <c r="BON51" s="7"/>
      <c r="BOO51" s="7"/>
      <c r="BOP51" s="7"/>
      <c r="BOQ51" s="7"/>
      <c r="BOR51" s="7"/>
      <c r="BOS51" s="7"/>
      <c r="BOT51" s="7"/>
      <c r="BOU51" s="7"/>
      <c r="BOV51" s="7"/>
      <c r="BOW51" s="7"/>
      <c r="BOX51" s="7"/>
      <c r="BOY51" s="7"/>
      <c r="BOZ51" s="7"/>
      <c r="BPA51" s="7"/>
      <c r="BPB51" s="7"/>
      <c r="BPC51" s="7"/>
      <c r="BPD51" s="7"/>
      <c r="BPE51" s="7"/>
      <c r="BPF51" s="7"/>
      <c r="BPG51" s="7"/>
      <c r="BPH51" s="7"/>
      <c r="BPI51" s="7"/>
      <c r="BPJ51" s="7"/>
      <c r="BPK51" s="7"/>
      <c r="BPL51" s="7"/>
      <c r="BPM51" s="7"/>
      <c r="BPN51" s="7"/>
      <c r="BPO51" s="7"/>
      <c r="BPP51" s="7"/>
      <c r="BPQ51" s="7"/>
      <c r="BPR51" s="7"/>
      <c r="BPS51" s="7"/>
      <c r="BPT51" s="7"/>
      <c r="BPU51" s="7"/>
      <c r="BPV51" s="7"/>
      <c r="BPW51" s="7"/>
      <c r="BPX51" s="7"/>
      <c r="BPY51" s="7"/>
      <c r="BPZ51" s="7"/>
      <c r="BQA51" s="7"/>
      <c r="BQB51" s="7"/>
      <c r="BQC51" s="7"/>
      <c r="BQD51" s="7"/>
      <c r="BQE51" s="7"/>
      <c r="BQF51" s="7"/>
      <c r="BQG51" s="7"/>
      <c r="BQH51" s="7"/>
      <c r="BQI51" s="7"/>
      <c r="BQJ51" s="7"/>
      <c r="BQK51" s="7"/>
      <c r="BQL51" s="7"/>
      <c r="BQM51" s="7"/>
      <c r="BQN51" s="7"/>
      <c r="BQO51" s="7"/>
      <c r="BQP51" s="7"/>
      <c r="BQQ51" s="7"/>
      <c r="BQR51" s="7"/>
      <c r="BQT51" s="7"/>
      <c r="BQU51" s="7"/>
      <c r="BQV51" s="7"/>
      <c r="BQW51" s="7"/>
      <c r="BQX51" s="7"/>
      <c r="BQY51" s="7"/>
      <c r="BQZ51" s="7"/>
      <c r="BRA51" s="7"/>
      <c r="BRB51" s="7"/>
      <c r="BRC51" s="7"/>
      <c r="BRD51" s="7"/>
      <c r="BRE51" s="7"/>
      <c r="BRF51" s="7"/>
      <c r="BRG51" s="7"/>
      <c r="BRH51" s="7"/>
      <c r="BRI51" s="7"/>
      <c r="BRJ51" s="7"/>
      <c r="BRK51" s="7"/>
      <c r="BRL51" s="7"/>
      <c r="BRM51" s="7"/>
      <c r="BRN51" s="7"/>
      <c r="BRO51" s="7"/>
      <c r="BRP51" s="7"/>
      <c r="BRQ51" s="7"/>
      <c r="BRR51" s="7"/>
      <c r="BRS51" s="7"/>
      <c r="BRT51" s="7"/>
      <c r="BRU51" s="7"/>
      <c r="BRV51" s="7"/>
      <c r="BRW51" s="7"/>
      <c r="BRX51" s="7"/>
      <c r="BRY51" s="7"/>
      <c r="BRZ51" s="7"/>
      <c r="BSA51" s="7"/>
      <c r="BSB51" s="7"/>
      <c r="BSC51" s="7"/>
      <c r="BSD51" s="7"/>
      <c r="BSE51" s="7"/>
      <c r="BSF51" s="7"/>
      <c r="BSG51" s="7"/>
      <c r="BSH51" s="7"/>
      <c r="BSI51" s="7"/>
      <c r="BSJ51" s="7"/>
      <c r="BSK51" s="7"/>
      <c r="BSL51" s="7"/>
      <c r="BSM51" s="7"/>
      <c r="BSN51" s="7"/>
      <c r="BSO51" s="7"/>
      <c r="BSP51" s="7"/>
      <c r="BSQ51" s="7"/>
      <c r="BSR51" s="7"/>
      <c r="BSS51" s="7"/>
      <c r="BST51" s="7"/>
      <c r="BSU51" s="7"/>
      <c r="BSV51" s="7"/>
      <c r="BSW51" s="7"/>
      <c r="BSX51" s="7"/>
      <c r="BSY51" s="7"/>
      <c r="BSZ51" s="7"/>
      <c r="BTA51" s="7"/>
      <c r="BTB51" s="7"/>
      <c r="BTC51" s="7"/>
      <c r="BTD51" s="7"/>
      <c r="BTE51" s="7"/>
      <c r="BTF51" s="7"/>
      <c r="BTG51" s="7"/>
      <c r="BTH51" s="7"/>
      <c r="BTI51" s="7"/>
      <c r="BTJ51" s="7"/>
      <c r="BTK51" s="7"/>
      <c r="BTL51" s="7"/>
      <c r="BTM51" s="7"/>
      <c r="BTN51" s="7"/>
      <c r="BTO51" s="7"/>
      <c r="BTP51" s="7"/>
      <c r="BTQ51" s="7"/>
      <c r="BTR51" s="7"/>
      <c r="BTS51" s="7"/>
      <c r="BTT51" s="7"/>
      <c r="BTU51" s="7"/>
      <c r="BTV51" s="7"/>
      <c r="BTW51" s="7"/>
      <c r="BTX51" s="7"/>
      <c r="BTY51" s="7"/>
      <c r="BTZ51" s="7"/>
      <c r="BUA51" s="7"/>
      <c r="BUB51" s="7"/>
      <c r="BUC51" s="7"/>
      <c r="BUD51" s="7"/>
      <c r="BUE51" s="7"/>
      <c r="BUF51" s="7"/>
      <c r="BUG51" s="7"/>
      <c r="BUH51" s="7"/>
      <c r="BUI51" s="7"/>
      <c r="BUJ51" s="7"/>
      <c r="BUK51" s="7"/>
      <c r="BUL51" s="7"/>
      <c r="BUM51" s="7"/>
      <c r="BUN51" s="7"/>
      <c r="BUO51" s="7"/>
      <c r="BUP51" s="7"/>
      <c r="BUQ51" s="7"/>
      <c r="BUR51" s="7"/>
      <c r="BUS51" s="7"/>
      <c r="BUT51" s="7"/>
      <c r="BUU51" s="7"/>
      <c r="BUV51" s="7"/>
      <c r="BUW51" s="7"/>
      <c r="BUX51" s="7"/>
      <c r="BUY51" s="7"/>
      <c r="BUZ51" s="7"/>
      <c r="BVA51" s="7"/>
      <c r="BVB51" s="7"/>
      <c r="BVC51" s="7"/>
      <c r="BVD51" s="7"/>
      <c r="BVE51" s="7"/>
      <c r="BVF51" s="7"/>
      <c r="BVG51" s="7"/>
      <c r="BVH51" s="7"/>
      <c r="BVI51" s="7"/>
      <c r="BVJ51" s="7"/>
      <c r="BVK51" s="7"/>
      <c r="BVL51" s="7"/>
      <c r="BVM51" s="7"/>
      <c r="BVN51" s="7"/>
      <c r="BVO51" s="7"/>
      <c r="BVP51" s="7"/>
      <c r="BVQ51" s="7"/>
      <c r="BVR51" s="7"/>
      <c r="BVS51" s="7"/>
      <c r="BVT51" s="7"/>
      <c r="BVU51" s="7"/>
      <c r="BVV51" s="7"/>
      <c r="BVW51" s="7"/>
      <c r="BVX51" s="7"/>
      <c r="BVY51" s="7"/>
      <c r="BVZ51" s="7"/>
      <c r="BWA51" s="7"/>
      <c r="BWB51" s="7"/>
      <c r="BWC51" s="7"/>
      <c r="BWD51" s="7"/>
      <c r="BWE51" s="7"/>
      <c r="BWF51" s="7"/>
      <c r="BWG51" s="7"/>
      <c r="BWH51" s="7"/>
      <c r="BWI51" s="7"/>
      <c r="BWJ51" s="7"/>
      <c r="BWK51" s="7"/>
      <c r="BWL51" s="7"/>
      <c r="BWM51" s="7"/>
      <c r="BWN51" s="7"/>
      <c r="BWO51" s="7"/>
      <c r="BWP51" s="7"/>
      <c r="BWQ51" s="7"/>
      <c r="BWR51" s="7"/>
      <c r="BWS51" s="7"/>
      <c r="BWT51" s="7"/>
      <c r="BWU51" s="7"/>
      <c r="BWV51" s="7"/>
      <c r="BWW51" s="7"/>
      <c r="BWX51" s="7"/>
      <c r="BWY51" s="7"/>
      <c r="BWZ51" s="7"/>
      <c r="BXA51" s="7"/>
      <c r="BXB51" s="7"/>
      <c r="BXC51" s="7"/>
      <c r="BXD51" s="7"/>
      <c r="BXE51" s="7"/>
      <c r="BXF51" s="7"/>
      <c r="BXG51" s="7"/>
      <c r="BXH51" s="7"/>
      <c r="BXI51" s="7"/>
      <c r="BXJ51" s="7"/>
      <c r="BXK51" s="7"/>
      <c r="BXL51" s="7"/>
      <c r="BXM51" s="7"/>
      <c r="BXN51" s="7"/>
      <c r="BXO51" s="7"/>
      <c r="BXP51" s="7"/>
      <c r="BXQ51" s="7"/>
      <c r="BXR51" s="7"/>
      <c r="BXS51" s="7"/>
      <c r="BXT51" s="7"/>
      <c r="BXU51" s="7"/>
      <c r="BXV51" s="7"/>
      <c r="BXW51" s="7"/>
      <c r="BXX51" s="7"/>
      <c r="BXY51" s="7"/>
      <c r="BXZ51" s="7"/>
      <c r="BYA51" s="7"/>
      <c r="BYB51" s="7"/>
      <c r="BYC51" s="7"/>
      <c r="BYD51" s="7"/>
      <c r="BYE51" s="7"/>
      <c r="BYF51" s="7"/>
      <c r="BYG51" s="7"/>
      <c r="BYH51" s="7"/>
      <c r="BYI51" s="7"/>
      <c r="BYJ51" s="7"/>
      <c r="BYK51" s="7"/>
      <c r="BYL51" s="7"/>
      <c r="BYM51" s="7"/>
      <c r="BYN51" s="7"/>
      <c r="BYO51" s="7"/>
      <c r="BYP51" s="7"/>
      <c r="BYQ51" s="7"/>
      <c r="BYR51" s="7"/>
      <c r="BYS51" s="7"/>
      <c r="BYT51" s="7"/>
      <c r="BYU51" s="7"/>
      <c r="BYV51" s="7"/>
      <c r="BYW51" s="7"/>
      <c r="BYX51" s="7"/>
      <c r="BYY51" s="7"/>
      <c r="BYZ51" s="7"/>
      <c r="BZA51" s="7"/>
      <c r="BZB51" s="7"/>
      <c r="BZC51" s="7"/>
      <c r="BZD51" s="7"/>
      <c r="BZE51" s="7"/>
      <c r="BZF51" s="7"/>
      <c r="BZG51" s="7"/>
      <c r="BZH51" s="7"/>
      <c r="BZI51" s="7"/>
      <c r="BZJ51" s="7"/>
      <c r="BZK51" s="7"/>
      <c r="BZL51" s="7"/>
      <c r="BZM51" s="7"/>
      <c r="BZN51" s="7"/>
      <c r="BZO51" s="7"/>
      <c r="BZP51" s="7"/>
      <c r="BZQ51" s="7"/>
      <c r="BZR51" s="7"/>
      <c r="BZS51" s="7"/>
      <c r="BZT51" s="7"/>
      <c r="BZU51" s="7"/>
      <c r="BZV51" s="7"/>
      <c r="BZW51" s="7"/>
      <c r="BZX51" s="7"/>
      <c r="BZY51" s="7"/>
      <c r="BZZ51" s="7"/>
      <c r="CAA51" s="7"/>
      <c r="CAB51" s="7"/>
      <c r="CAC51" s="7"/>
      <c r="CAD51" s="7"/>
      <c r="CAE51" s="7"/>
      <c r="CAF51" s="7"/>
      <c r="CAG51" s="7"/>
      <c r="CAH51" s="7"/>
      <c r="CAI51" s="7"/>
      <c r="CAJ51" s="7"/>
      <c r="CAK51" s="7"/>
      <c r="CAL51" s="7"/>
      <c r="CAM51" s="7"/>
      <c r="CAN51" s="7"/>
      <c r="CAP51" s="7"/>
      <c r="CAQ51" s="7"/>
      <c r="CAR51" s="7"/>
      <c r="CAS51" s="7"/>
      <c r="CAT51" s="7"/>
      <c r="CAU51" s="7"/>
      <c r="CAV51" s="7"/>
      <c r="CAW51" s="7"/>
      <c r="CAX51" s="7"/>
      <c r="CAY51" s="7"/>
      <c r="CAZ51" s="7"/>
      <c r="CBA51" s="7"/>
      <c r="CBB51" s="7"/>
      <c r="CBC51" s="7"/>
      <c r="CBD51" s="7"/>
      <c r="CBE51" s="7"/>
      <c r="CBF51" s="7"/>
      <c r="CBG51" s="7"/>
      <c r="CBH51" s="7"/>
      <c r="CBI51" s="7"/>
      <c r="CBJ51" s="7"/>
      <c r="CBK51" s="7"/>
      <c r="CBL51" s="7"/>
      <c r="CBM51" s="7"/>
      <c r="CBN51" s="7"/>
      <c r="CBO51" s="7"/>
      <c r="CBP51" s="7"/>
      <c r="CBQ51" s="7"/>
      <c r="CBR51" s="7"/>
      <c r="CBS51" s="7"/>
      <c r="CBT51" s="7"/>
      <c r="CBU51" s="7"/>
      <c r="CBV51" s="7"/>
      <c r="CBW51" s="7"/>
      <c r="CBX51" s="7"/>
      <c r="CBY51" s="7"/>
      <c r="CBZ51" s="7"/>
      <c r="CCA51" s="7"/>
      <c r="CCB51" s="7"/>
      <c r="CCC51" s="7"/>
      <c r="CCD51" s="7"/>
      <c r="CCE51" s="7"/>
      <c r="CCF51" s="7"/>
      <c r="CCG51" s="7"/>
      <c r="CCH51" s="7"/>
      <c r="CCI51" s="7"/>
      <c r="CCJ51" s="7"/>
      <c r="CCK51" s="7"/>
      <c r="CCL51" s="7"/>
      <c r="CCM51" s="7"/>
      <c r="CCN51" s="7"/>
      <c r="CCO51" s="7"/>
      <c r="CCP51" s="7"/>
      <c r="CCQ51" s="7"/>
      <c r="CCR51" s="7"/>
      <c r="CCS51" s="7"/>
      <c r="CCT51" s="7"/>
      <c r="CCU51" s="7"/>
      <c r="CCV51" s="7"/>
      <c r="CCW51" s="7"/>
      <c r="CCX51" s="7"/>
      <c r="CCY51" s="7"/>
      <c r="CCZ51" s="7"/>
      <c r="CDA51" s="7"/>
      <c r="CDB51" s="7"/>
      <c r="CDC51" s="7"/>
      <c r="CDD51" s="7"/>
      <c r="CDE51" s="7"/>
      <c r="CDF51" s="7"/>
      <c r="CDG51" s="7"/>
      <c r="CDH51" s="7"/>
      <c r="CDI51" s="7"/>
      <c r="CDJ51" s="7"/>
      <c r="CDK51" s="7"/>
      <c r="CDL51" s="7"/>
      <c r="CDM51" s="7"/>
      <c r="CDN51" s="7"/>
      <c r="CDO51" s="7"/>
      <c r="CDP51" s="7"/>
      <c r="CDQ51" s="7"/>
      <c r="CDR51" s="7"/>
      <c r="CDS51" s="7"/>
      <c r="CDT51" s="7"/>
      <c r="CDU51" s="7"/>
      <c r="CDV51" s="7"/>
      <c r="CDW51" s="7"/>
      <c r="CDX51" s="7"/>
      <c r="CDY51" s="7"/>
      <c r="CDZ51" s="7"/>
      <c r="CEA51" s="7"/>
      <c r="CEB51" s="7"/>
      <c r="CEC51" s="7"/>
      <c r="CED51" s="7"/>
      <c r="CEE51" s="7"/>
      <c r="CEF51" s="7"/>
      <c r="CEG51" s="7"/>
      <c r="CEH51" s="7"/>
      <c r="CEI51" s="7"/>
      <c r="CEJ51" s="7"/>
      <c r="CEK51" s="7"/>
      <c r="CEL51" s="7"/>
      <c r="CEM51" s="7"/>
      <c r="CEN51" s="7"/>
      <c r="CEO51" s="7"/>
      <c r="CEP51" s="7"/>
      <c r="CEQ51" s="7"/>
      <c r="CER51" s="7"/>
      <c r="CES51" s="7"/>
      <c r="CET51" s="7"/>
      <c r="CEU51" s="7"/>
      <c r="CEV51" s="7"/>
      <c r="CEW51" s="7"/>
      <c r="CEX51" s="7"/>
      <c r="CEY51" s="7"/>
      <c r="CEZ51" s="7"/>
      <c r="CFA51" s="7"/>
      <c r="CFB51" s="7"/>
      <c r="CFC51" s="7"/>
      <c r="CFD51" s="7"/>
      <c r="CFE51" s="7"/>
      <c r="CFF51" s="7"/>
      <c r="CFG51" s="7"/>
      <c r="CFH51" s="7"/>
      <c r="CFI51" s="7"/>
      <c r="CFJ51" s="7"/>
      <c r="CFK51" s="7"/>
      <c r="CFL51" s="7"/>
      <c r="CFM51" s="7"/>
      <c r="CFN51" s="7"/>
      <c r="CFO51" s="7"/>
      <c r="CFP51" s="7"/>
      <c r="CFQ51" s="7"/>
      <c r="CFR51" s="7"/>
      <c r="CFS51" s="7"/>
      <c r="CFT51" s="7"/>
      <c r="CFU51" s="7"/>
      <c r="CFV51" s="7"/>
      <c r="CFW51" s="7"/>
      <c r="CFX51" s="7"/>
      <c r="CFY51" s="7"/>
      <c r="CFZ51" s="7"/>
      <c r="CGA51" s="7"/>
      <c r="CGB51" s="7"/>
      <c r="CGC51" s="7"/>
      <c r="CGD51" s="7"/>
      <c r="CGE51" s="7"/>
      <c r="CGF51" s="7"/>
      <c r="CGG51" s="7"/>
      <c r="CGH51" s="7"/>
      <c r="CGI51" s="7"/>
      <c r="CGJ51" s="7"/>
      <c r="CGK51" s="7"/>
      <c r="CGL51" s="7"/>
      <c r="CGM51" s="7"/>
      <c r="CGN51" s="7"/>
      <c r="CGO51" s="7"/>
      <c r="CGP51" s="7"/>
      <c r="CGQ51" s="7"/>
      <c r="CGR51" s="7"/>
      <c r="CGS51" s="7"/>
      <c r="CGT51" s="7"/>
      <c r="CGU51" s="7"/>
      <c r="CGV51" s="7"/>
      <c r="CGW51" s="7"/>
      <c r="CGX51" s="7"/>
      <c r="CGY51" s="7"/>
      <c r="CGZ51" s="7"/>
      <c r="CHA51" s="7"/>
      <c r="CHB51" s="7"/>
      <c r="CHC51" s="7"/>
      <c r="CHD51" s="7"/>
      <c r="CHE51" s="7"/>
      <c r="CHF51" s="7"/>
      <c r="CHG51" s="7"/>
      <c r="CHH51" s="7"/>
      <c r="CHI51" s="7"/>
      <c r="CHJ51" s="7"/>
      <c r="CHK51" s="7"/>
      <c r="CHL51" s="7"/>
      <c r="CHM51" s="7"/>
      <c r="CHN51" s="7"/>
      <c r="CHO51" s="7"/>
      <c r="CHP51" s="7"/>
      <c r="CHQ51" s="7"/>
      <c r="CHR51" s="7"/>
      <c r="CHS51" s="7"/>
      <c r="CHT51" s="7"/>
      <c r="CHU51" s="7"/>
      <c r="CHV51" s="7"/>
      <c r="CHW51" s="7"/>
      <c r="CHX51" s="7"/>
      <c r="CHY51" s="7"/>
      <c r="CHZ51" s="7"/>
      <c r="CIA51" s="7"/>
      <c r="CIB51" s="7"/>
      <c r="CIC51" s="7"/>
      <c r="CID51" s="7"/>
      <c r="CIE51" s="7"/>
      <c r="CIF51" s="7"/>
      <c r="CIG51" s="7"/>
      <c r="CIH51" s="7"/>
      <c r="CII51" s="7"/>
      <c r="CIJ51" s="7"/>
      <c r="CIK51" s="7"/>
      <c r="CIL51" s="7"/>
      <c r="CIM51" s="7"/>
      <c r="CIN51" s="7"/>
      <c r="CIO51" s="7"/>
      <c r="CIP51" s="7"/>
      <c r="CIQ51" s="7"/>
      <c r="CIR51" s="7"/>
      <c r="CIS51" s="7"/>
      <c r="CIT51" s="7"/>
      <c r="CIU51" s="7"/>
      <c r="CIV51" s="7"/>
      <c r="CIW51" s="7"/>
      <c r="CIX51" s="7"/>
      <c r="CIY51" s="7"/>
      <c r="CIZ51" s="7"/>
      <c r="CJA51" s="7"/>
      <c r="CJB51" s="7"/>
      <c r="CJC51" s="7"/>
      <c r="CJD51" s="7"/>
      <c r="CJE51" s="7"/>
      <c r="CJF51" s="7"/>
      <c r="CJG51" s="7"/>
      <c r="CJH51" s="7"/>
      <c r="CJI51" s="7"/>
      <c r="CJJ51" s="7"/>
      <c r="CJK51" s="7"/>
      <c r="CJL51" s="7"/>
      <c r="CJM51" s="7"/>
      <c r="CJN51" s="7"/>
      <c r="CJO51" s="7"/>
      <c r="CJP51" s="7"/>
      <c r="CJQ51" s="7"/>
      <c r="CJR51" s="7"/>
      <c r="CJS51" s="7"/>
      <c r="CJT51" s="7"/>
      <c r="CJU51" s="7"/>
      <c r="CJV51" s="7"/>
      <c r="CJW51" s="7"/>
      <c r="CJX51" s="7"/>
      <c r="CJY51" s="7"/>
      <c r="CJZ51" s="7"/>
      <c r="CKA51" s="7"/>
      <c r="CKB51" s="7"/>
      <c r="CKC51" s="7"/>
      <c r="CKD51" s="7"/>
      <c r="CKE51" s="7"/>
      <c r="CKF51" s="7"/>
      <c r="CKG51" s="7"/>
      <c r="CKH51" s="7"/>
      <c r="CKI51" s="7"/>
      <c r="CKJ51" s="7"/>
      <c r="CKL51" s="7"/>
      <c r="CKM51" s="7"/>
      <c r="CKN51" s="7"/>
      <c r="CKO51" s="7"/>
      <c r="CKP51" s="7"/>
      <c r="CKQ51" s="7"/>
      <c r="CKR51" s="7"/>
      <c r="CKS51" s="7"/>
      <c r="CKT51" s="7"/>
      <c r="CKU51" s="7"/>
      <c r="CKV51" s="7"/>
      <c r="CKW51" s="7"/>
      <c r="CKX51" s="7"/>
      <c r="CKY51" s="7"/>
      <c r="CKZ51" s="7"/>
      <c r="CLA51" s="7"/>
      <c r="CLB51" s="7"/>
      <c r="CLC51" s="7"/>
      <c r="CLD51" s="7"/>
      <c r="CLE51" s="7"/>
      <c r="CLF51" s="7"/>
      <c r="CLG51" s="7"/>
      <c r="CLH51" s="7"/>
      <c r="CLI51" s="7"/>
      <c r="CLJ51" s="7"/>
      <c r="CLK51" s="7"/>
      <c r="CLL51" s="7"/>
      <c r="CLM51" s="7"/>
      <c r="CLN51" s="7"/>
      <c r="CLO51" s="7"/>
      <c r="CLP51" s="7"/>
      <c r="CLQ51" s="7"/>
      <c r="CLR51" s="7"/>
      <c r="CLS51" s="7"/>
      <c r="CLT51" s="7"/>
      <c r="CLU51" s="7"/>
      <c r="CLV51" s="7"/>
      <c r="CLW51" s="7"/>
      <c r="CLX51" s="7"/>
      <c r="CLY51" s="7"/>
      <c r="CLZ51" s="7"/>
      <c r="CMA51" s="7"/>
      <c r="CMB51" s="7"/>
      <c r="CMC51" s="7"/>
      <c r="CMD51" s="7"/>
      <c r="CME51" s="7"/>
      <c r="CMF51" s="7"/>
      <c r="CMG51" s="7"/>
      <c r="CMH51" s="7"/>
      <c r="CMI51" s="7"/>
      <c r="CMJ51" s="7"/>
      <c r="CMK51" s="7"/>
      <c r="CML51" s="7"/>
      <c r="CMM51" s="7"/>
      <c r="CMN51" s="7"/>
      <c r="CMO51" s="7"/>
      <c r="CMP51" s="7"/>
      <c r="CMQ51" s="7"/>
      <c r="CMR51" s="7"/>
      <c r="CMS51" s="7"/>
      <c r="CMT51" s="7"/>
      <c r="CMU51" s="7"/>
      <c r="CMV51" s="7"/>
      <c r="CMW51" s="7"/>
      <c r="CMX51" s="7"/>
      <c r="CMY51" s="7"/>
      <c r="CMZ51" s="7"/>
      <c r="CNA51" s="7"/>
      <c r="CNB51" s="7"/>
      <c r="CNC51" s="7"/>
      <c r="CND51" s="7"/>
      <c r="CNE51" s="7"/>
      <c r="CNF51" s="7"/>
      <c r="CNG51" s="7"/>
      <c r="CNH51" s="7"/>
      <c r="CNI51" s="7"/>
      <c r="CNJ51" s="7"/>
      <c r="CNK51" s="7"/>
      <c r="CNL51" s="7"/>
      <c r="CNM51" s="7"/>
      <c r="CNN51" s="7"/>
      <c r="CNO51" s="7"/>
      <c r="CNP51" s="7"/>
      <c r="CNQ51" s="7"/>
      <c r="CNR51" s="7"/>
      <c r="CNS51" s="7"/>
      <c r="CNT51" s="7"/>
      <c r="CNU51" s="7"/>
      <c r="CNV51" s="7"/>
      <c r="CNW51" s="7"/>
      <c r="CNX51" s="7"/>
      <c r="CNY51" s="7"/>
      <c r="CNZ51" s="7"/>
      <c r="COA51" s="7"/>
      <c r="COB51" s="7"/>
      <c r="COC51" s="7"/>
      <c r="COD51" s="7"/>
      <c r="COE51" s="7"/>
      <c r="COF51" s="7"/>
      <c r="COG51" s="7"/>
      <c r="COH51" s="7"/>
      <c r="COI51" s="7"/>
      <c r="COJ51" s="7"/>
      <c r="COK51" s="7"/>
      <c r="COL51" s="7"/>
      <c r="COM51" s="7"/>
      <c r="CON51" s="7"/>
      <c r="COO51" s="7"/>
      <c r="COP51" s="7"/>
      <c r="COQ51" s="7"/>
      <c r="COR51" s="7"/>
      <c r="COS51" s="7"/>
      <c r="COT51" s="7"/>
      <c r="COU51" s="7"/>
      <c r="COV51" s="7"/>
      <c r="COW51" s="7"/>
      <c r="COX51" s="7"/>
      <c r="COY51" s="7"/>
      <c r="COZ51" s="7"/>
      <c r="CPA51" s="7"/>
      <c r="CPB51" s="7"/>
      <c r="CPC51" s="7"/>
      <c r="CPD51" s="7"/>
      <c r="CPE51" s="7"/>
      <c r="CPF51" s="7"/>
      <c r="CPG51" s="7"/>
      <c r="CPH51" s="7"/>
      <c r="CPI51" s="7"/>
      <c r="CPJ51" s="7"/>
      <c r="CPK51" s="7"/>
      <c r="CPL51" s="7"/>
      <c r="CPM51" s="7"/>
      <c r="CPN51" s="7"/>
      <c r="CPO51" s="7"/>
      <c r="CPP51" s="7"/>
      <c r="CPQ51" s="7"/>
      <c r="CPR51" s="7"/>
      <c r="CPS51" s="7"/>
      <c r="CPT51" s="7"/>
      <c r="CPU51" s="7"/>
      <c r="CPV51" s="7"/>
      <c r="CPW51" s="7"/>
      <c r="CPX51" s="7"/>
      <c r="CPY51" s="7"/>
      <c r="CPZ51" s="7"/>
      <c r="CQA51" s="7"/>
      <c r="CQB51" s="7"/>
      <c r="CQC51" s="7"/>
      <c r="CQD51" s="7"/>
      <c r="CQE51" s="7"/>
      <c r="CQF51" s="7"/>
      <c r="CQG51" s="7"/>
      <c r="CQH51" s="7"/>
      <c r="CQI51" s="7"/>
      <c r="CQJ51" s="7"/>
      <c r="CQK51" s="7"/>
      <c r="CQL51" s="7"/>
      <c r="CQM51" s="7"/>
      <c r="CQN51" s="7"/>
      <c r="CQO51" s="7"/>
      <c r="CQP51" s="7"/>
      <c r="CQQ51" s="7"/>
      <c r="CQR51" s="7"/>
      <c r="CQS51" s="7"/>
      <c r="CQT51" s="7"/>
      <c r="CQU51" s="7"/>
      <c r="CQV51" s="7"/>
      <c r="CQW51" s="7"/>
      <c r="CQX51" s="7"/>
      <c r="CQY51" s="7"/>
      <c r="CQZ51" s="7"/>
      <c r="CRA51" s="7"/>
      <c r="CRB51" s="7"/>
      <c r="CRC51" s="7"/>
      <c r="CRD51" s="7"/>
      <c r="CRE51" s="7"/>
      <c r="CRF51" s="7"/>
      <c r="CRG51" s="7"/>
      <c r="CRH51" s="7"/>
      <c r="CRI51" s="7"/>
      <c r="CRJ51" s="7"/>
      <c r="CRK51" s="7"/>
      <c r="CRL51" s="7"/>
      <c r="CRM51" s="7"/>
      <c r="CRN51" s="7"/>
      <c r="CRO51" s="7"/>
      <c r="CRP51" s="7"/>
      <c r="CRQ51" s="7"/>
      <c r="CRR51" s="7"/>
      <c r="CRS51" s="7"/>
      <c r="CRT51" s="7"/>
      <c r="CRU51" s="7"/>
      <c r="CRV51" s="7"/>
      <c r="CRW51" s="7"/>
      <c r="CRX51" s="7"/>
      <c r="CRY51" s="7"/>
      <c r="CRZ51" s="7"/>
      <c r="CSA51" s="7"/>
      <c r="CSB51" s="7"/>
      <c r="CSC51" s="7"/>
      <c r="CSD51" s="7"/>
      <c r="CSE51" s="7"/>
      <c r="CSF51" s="7"/>
      <c r="CSG51" s="7"/>
      <c r="CSH51" s="7"/>
      <c r="CSI51" s="7"/>
      <c r="CSJ51" s="7"/>
      <c r="CSK51" s="7"/>
      <c r="CSL51" s="7"/>
      <c r="CSM51" s="7"/>
      <c r="CSN51" s="7"/>
      <c r="CSO51" s="7"/>
      <c r="CSP51" s="7"/>
      <c r="CSQ51" s="7"/>
      <c r="CSR51" s="7"/>
      <c r="CSS51" s="7"/>
      <c r="CST51" s="7"/>
      <c r="CSU51" s="7"/>
      <c r="CSV51" s="7"/>
      <c r="CSW51" s="7"/>
      <c r="CSX51" s="7"/>
      <c r="CSY51" s="7"/>
      <c r="CSZ51" s="7"/>
      <c r="CTA51" s="7"/>
      <c r="CTB51" s="7"/>
      <c r="CTC51" s="7"/>
      <c r="CTD51" s="7"/>
      <c r="CTE51" s="7"/>
      <c r="CTF51" s="7"/>
      <c r="CTG51" s="7"/>
      <c r="CTH51" s="7"/>
      <c r="CTI51" s="7"/>
      <c r="CTJ51" s="7"/>
      <c r="CTK51" s="7"/>
      <c r="CTL51" s="7"/>
      <c r="CTM51" s="7"/>
      <c r="CTN51" s="7"/>
      <c r="CTO51" s="7"/>
      <c r="CTP51" s="7"/>
      <c r="CTQ51" s="7"/>
      <c r="CTR51" s="7"/>
      <c r="CTS51" s="7"/>
      <c r="CTT51" s="7"/>
      <c r="CTU51" s="7"/>
      <c r="CTV51" s="7"/>
      <c r="CTW51" s="7"/>
      <c r="CTX51" s="7"/>
      <c r="CTY51" s="7"/>
      <c r="CTZ51" s="7"/>
      <c r="CUA51" s="7"/>
      <c r="CUB51" s="7"/>
      <c r="CUC51" s="7"/>
      <c r="CUD51" s="7"/>
      <c r="CUE51" s="7"/>
      <c r="CUF51" s="7"/>
      <c r="CUH51" s="7"/>
      <c r="CUI51" s="7"/>
      <c r="CUJ51" s="7"/>
      <c r="CUK51" s="7"/>
      <c r="CUL51" s="7"/>
      <c r="CUM51" s="7"/>
      <c r="CUN51" s="7"/>
      <c r="CUO51" s="7"/>
      <c r="CUP51" s="7"/>
      <c r="CUQ51" s="7"/>
      <c r="CUR51" s="7"/>
      <c r="CUS51" s="7"/>
      <c r="CUT51" s="7"/>
      <c r="CUU51" s="7"/>
      <c r="CUV51" s="7"/>
      <c r="CUW51" s="7"/>
      <c r="CUX51" s="7"/>
      <c r="CUY51" s="7"/>
      <c r="CUZ51" s="7"/>
      <c r="CVA51" s="7"/>
      <c r="CVB51" s="7"/>
      <c r="CVC51" s="7"/>
      <c r="CVD51" s="7"/>
      <c r="CVE51" s="7"/>
      <c r="CVF51" s="7"/>
      <c r="CVG51" s="7"/>
      <c r="CVH51" s="7"/>
      <c r="CVI51" s="7"/>
      <c r="CVJ51" s="7"/>
      <c r="CVK51" s="7"/>
      <c r="CVL51" s="7"/>
      <c r="CVM51" s="7"/>
      <c r="CVN51" s="7"/>
      <c r="CVO51" s="7"/>
      <c r="CVP51" s="7"/>
      <c r="CVQ51" s="7"/>
      <c r="CVR51" s="7"/>
      <c r="CVS51" s="7"/>
      <c r="CVT51" s="7"/>
      <c r="CVU51" s="7"/>
      <c r="CVV51" s="7"/>
      <c r="CVW51" s="7"/>
      <c r="CVX51" s="7"/>
      <c r="CVY51" s="7"/>
      <c r="CVZ51" s="7"/>
      <c r="CWA51" s="7"/>
      <c r="CWB51" s="7"/>
      <c r="CWC51" s="7"/>
      <c r="CWD51" s="7"/>
      <c r="CWE51" s="7"/>
      <c r="CWF51" s="7"/>
      <c r="CWG51" s="7"/>
      <c r="CWH51" s="7"/>
      <c r="CWI51" s="7"/>
      <c r="CWJ51" s="7"/>
      <c r="CWK51" s="7"/>
      <c r="CWL51" s="7"/>
      <c r="CWM51" s="7"/>
      <c r="CWN51" s="7"/>
      <c r="CWO51" s="7"/>
      <c r="CWP51" s="7"/>
      <c r="CWQ51" s="7"/>
      <c r="CWR51" s="7"/>
      <c r="CWS51" s="7"/>
      <c r="CWT51" s="7"/>
      <c r="CWU51" s="7"/>
      <c r="CWV51" s="7"/>
      <c r="CWW51" s="7"/>
      <c r="CWX51" s="7"/>
      <c r="CWY51" s="7"/>
      <c r="CWZ51" s="7"/>
      <c r="CXA51" s="7"/>
      <c r="CXB51" s="7"/>
      <c r="CXC51" s="7"/>
      <c r="CXD51" s="7"/>
      <c r="CXE51" s="7"/>
      <c r="CXF51" s="7"/>
      <c r="CXG51" s="7"/>
      <c r="CXH51" s="7"/>
      <c r="CXI51" s="7"/>
      <c r="CXJ51" s="7"/>
      <c r="CXK51" s="7"/>
      <c r="CXL51" s="7"/>
      <c r="CXM51" s="7"/>
      <c r="CXN51" s="7"/>
      <c r="CXO51" s="7"/>
      <c r="CXP51" s="7"/>
      <c r="CXQ51" s="7"/>
      <c r="CXR51" s="7"/>
      <c r="CXS51" s="7"/>
      <c r="CXT51" s="7"/>
      <c r="CXU51" s="7"/>
      <c r="CXV51" s="7"/>
      <c r="CXW51" s="7"/>
      <c r="CXX51" s="7"/>
      <c r="CXY51" s="7"/>
      <c r="CXZ51" s="7"/>
      <c r="CYA51" s="7"/>
      <c r="CYB51" s="7"/>
      <c r="CYC51" s="7"/>
      <c r="CYD51" s="7"/>
      <c r="CYE51" s="7"/>
      <c r="CYF51" s="7"/>
      <c r="CYG51" s="7"/>
      <c r="CYH51" s="7"/>
      <c r="CYI51" s="7"/>
      <c r="CYJ51" s="7"/>
      <c r="CYK51" s="7"/>
      <c r="CYL51" s="7"/>
      <c r="CYM51" s="7"/>
      <c r="CYN51" s="7"/>
      <c r="CYO51" s="7"/>
      <c r="CYP51" s="7"/>
      <c r="CYQ51" s="7"/>
      <c r="CYR51" s="7"/>
      <c r="CYS51" s="7"/>
      <c r="CYT51" s="7"/>
      <c r="CYU51" s="7"/>
      <c r="CYV51" s="7"/>
      <c r="CYW51" s="7"/>
      <c r="CYX51" s="7"/>
      <c r="CYY51" s="7"/>
      <c r="CYZ51" s="7"/>
      <c r="CZA51" s="7"/>
      <c r="CZB51" s="7"/>
      <c r="CZC51" s="7"/>
      <c r="CZD51" s="7"/>
      <c r="CZE51" s="7"/>
      <c r="CZF51" s="7"/>
      <c r="CZG51" s="7"/>
      <c r="CZH51" s="7"/>
      <c r="CZI51" s="7"/>
      <c r="CZJ51" s="7"/>
      <c r="CZK51" s="7"/>
      <c r="CZL51" s="7"/>
      <c r="CZM51" s="7"/>
      <c r="CZN51" s="7"/>
      <c r="CZO51" s="7"/>
      <c r="CZP51" s="7"/>
      <c r="CZQ51" s="7"/>
      <c r="CZR51" s="7"/>
      <c r="CZS51" s="7"/>
      <c r="CZT51" s="7"/>
      <c r="CZU51" s="7"/>
      <c r="CZV51" s="7"/>
      <c r="CZW51" s="7"/>
      <c r="CZX51" s="7"/>
      <c r="CZY51" s="7"/>
      <c r="CZZ51" s="7"/>
      <c r="DAA51" s="7"/>
      <c r="DAB51" s="7"/>
      <c r="DAC51" s="7"/>
      <c r="DAD51" s="7"/>
      <c r="DAE51" s="7"/>
      <c r="DAF51" s="7"/>
      <c r="DAG51" s="7"/>
      <c r="DAH51" s="7"/>
      <c r="DAI51" s="7"/>
      <c r="DAJ51" s="7"/>
      <c r="DAK51" s="7"/>
      <c r="DAL51" s="7"/>
      <c r="DAM51" s="7"/>
      <c r="DAN51" s="7"/>
      <c r="DAO51" s="7"/>
      <c r="DAP51" s="7"/>
      <c r="DAQ51" s="7"/>
      <c r="DAR51" s="7"/>
      <c r="DAS51" s="7"/>
      <c r="DAT51" s="7"/>
      <c r="DAU51" s="7"/>
      <c r="DAV51" s="7"/>
      <c r="DAW51" s="7"/>
      <c r="DAX51" s="7"/>
      <c r="DAY51" s="7"/>
      <c r="DAZ51" s="7"/>
      <c r="DBA51" s="7"/>
      <c r="DBB51" s="7"/>
      <c r="DBC51" s="7"/>
      <c r="DBD51" s="7"/>
      <c r="DBE51" s="7"/>
      <c r="DBF51" s="7"/>
      <c r="DBG51" s="7"/>
      <c r="DBH51" s="7"/>
      <c r="DBI51" s="7"/>
      <c r="DBJ51" s="7"/>
      <c r="DBK51" s="7"/>
      <c r="DBL51" s="7"/>
      <c r="DBM51" s="7"/>
      <c r="DBN51" s="7"/>
      <c r="DBO51" s="7"/>
      <c r="DBP51" s="7"/>
      <c r="DBQ51" s="7"/>
      <c r="DBR51" s="7"/>
      <c r="DBS51" s="7"/>
      <c r="DBT51" s="7"/>
      <c r="DBU51" s="7"/>
      <c r="DBV51" s="7"/>
      <c r="DBW51" s="7"/>
      <c r="DBX51" s="7"/>
      <c r="DBY51" s="7"/>
      <c r="DBZ51" s="7"/>
      <c r="DCA51" s="7"/>
      <c r="DCB51" s="7"/>
      <c r="DCC51" s="7"/>
      <c r="DCD51" s="7"/>
      <c r="DCE51" s="7"/>
      <c r="DCF51" s="7"/>
      <c r="DCG51" s="7"/>
      <c r="DCH51" s="7"/>
      <c r="DCI51" s="7"/>
      <c r="DCJ51" s="7"/>
      <c r="DCK51" s="7"/>
      <c r="DCL51" s="7"/>
      <c r="DCM51" s="7"/>
      <c r="DCN51" s="7"/>
      <c r="DCO51" s="7"/>
      <c r="DCP51" s="7"/>
      <c r="DCQ51" s="7"/>
      <c r="DCR51" s="7"/>
      <c r="DCS51" s="7"/>
      <c r="DCT51" s="7"/>
      <c r="DCU51" s="7"/>
      <c r="DCV51" s="7"/>
      <c r="DCW51" s="7"/>
      <c r="DCX51" s="7"/>
      <c r="DCY51" s="7"/>
      <c r="DCZ51" s="7"/>
      <c r="DDA51" s="7"/>
      <c r="DDB51" s="7"/>
      <c r="DDC51" s="7"/>
      <c r="DDD51" s="7"/>
      <c r="DDE51" s="7"/>
      <c r="DDF51" s="7"/>
      <c r="DDG51" s="7"/>
      <c r="DDH51" s="7"/>
      <c r="DDI51" s="7"/>
      <c r="DDJ51" s="7"/>
      <c r="DDK51" s="7"/>
      <c r="DDL51" s="7"/>
      <c r="DDM51" s="7"/>
      <c r="DDN51" s="7"/>
      <c r="DDO51" s="7"/>
      <c r="DDP51" s="7"/>
      <c r="DDQ51" s="7"/>
      <c r="DDR51" s="7"/>
      <c r="DDS51" s="7"/>
      <c r="DDT51" s="7"/>
      <c r="DDU51" s="7"/>
      <c r="DDV51" s="7"/>
      <c r="DDW51" s="7"/>
      <c r="DDX51" s="7"/>
      <c r="DDY51" s="7"/>
      <c r="DDZ51" s="7"/>
      <c r="DEA51" s="7"/>
      <c r="DEB51" s="7"/>
      <c r="DED51" s="7"/>
      <c r="DEE51" s="7"/>
      <c r="DEF51" s="7"/>
      <c r="DEG51" s="7"/>
      <c r="DEH51" s="7"/>
      <c r="DEI51" s="7"/>
      <c r="DEJ51" s="7"/>
      <c r="DEK51" s="7"/>
      <c r="DEL51" s="7"/>
      <c r="DEM51" s="7"/>
      <c r="DEN51" s="7"/>
      <c r="DEO51" s="7"/>
      <c r="DEP51" s="7"/>
      <c r="DEQ51" s="7"/>
      <c r="DER51" s="7"/>
      <c r="DES51" s="7"/>
      <c r="DET51" s="7"/>
      <c r="DEU51" s="7"/>
      <c r="DEV51" s="7"/>
      <c r="DEW51" s="7"/>
      <c r="DEX51" s="7"/>
      <c r="DEY51" s="7"/>
      <c r="DEZ51" s="7"/>
      <c r="DFA51" s="7"/>
      <c r="DFB51" s="7"/>
      <c r="DFC51" s="7"/>
      <c r="DFD51" s="7"/>
      <c r="DFE51" s="7"/>
      <c r="DFF51" s="7"/>
      <c r="DFG51" s="7"/>
      <c r="DFH51" s="7"/>
      <c r="DFI51" s="7"/>
      <c r="DFJ51" s="7"/>
      <c r="DFK51" s="7"/>
      <c r="DFL51" s="7"/>
      <c r="DFM51" s="7"/>
      <c r="DFN51" s="7"/>
      <c r="DFO51" s="7"/>
      <c r="DFP51" s="7"/>
      <c r="DFQ51" s="7"/>
      <c r="DFR51" s="7"/>
      <c r="DFS51" s="7"/>
      <c r="DFT51" s="7"/>
      <c r="DFU51" s="7"/>
      <c r="DFV51" s="7"/>
      <c r="DFW51" s="7"/>
      <c r="DFX51" s="7"/>
      <c r="DFY51" s="7"/>
      <c r="DFZ51" s="7"/>
      <c r="DGA51" s="7"/>
      <c r="DGB51" s="7"/>
      <c r="DGC51" s="7"/>
      <c r="DGD51" s="7"/>
      <c r="DGE51" s="7"/>
      <c r="DGF51" s="7"/>
      <c r="DGG51" s="7"/>
      <c r="DGH51" s="7"/>
      <c r="DGI51" s="7"/>
      <c r="DGJ51" s="7"/>
      <c r="DGK51" s="7"/>
      <c r="DGL51" s="7"/>
      <c r="DGM51" s="7"/>
      <c r="DGN51" s="7"/>
      <c r="DGO51" s="7"/>
      <c r="DGP51" s="7"/>
      <c r="DGQ51" s="7"/>
      <c r="DGR51" s="7"/>
      <c r="DGS51" s="7"/>
      <c r="DGT51" s="7"/>
      <c r="DGU51" s="7"/>
      <c r="DGV51" s="7"/>
      <c r="DGW51" s="7"/>
      <c r="DGX51" s="7"/>
      <c r="DGY51" s="7"/>
      <c r="DGZ51" s="7"/>
      <c r="DHA51" s="7"/>
      <c r="DHB51" s="7"/>
      <c r="DHC51" s="7"/>
      <c r="DHD51" s="7"/>
      <c r="DHE51" s="7"/>
      <c r="DHF51" s="7"/>
      <c r="DHG51" s="7"/>
      <c r="DHH51" s="7"/>
      <c r="DHI51" s="7"/>
      <c r="DHJ51" s="7"/>
      <c r="DHK51" s="7"/>
      <c r="DHL51" s="7"/>
      <c r="DHM51" s="7"/>
      <c r="DHN51" s="7"/>
      <c r="DHO51" s="7"/>
      <c r="DHP51" s="7"/>
      <c r="DHQ51" s="7"/>
      <c r="DHR51" s="7"/>
      <c r="DHS51" s="7"/>
      <c r="DHT51" s="7"/>
      <c r="DHU51" s="7"/>
      <c r="DHV51" s="7"/>
      <c r="DHW51" s="7"/>
      <c r="DHX51" s="7"/>
      <c r="DHY51" s="7"/>
      <c r="DHZ51" s="7"/>
      <c r="DIA51" s="7"/>
      <c r="DIB51" s="7"/>
      <c r="DIC51" s="7"/>
      <c r="DID51" s="7"/>
      <c r="DIE51" s="7"/>
      <c r="DIF51" s="7"/>
      <c r="DIG51" s="7"/>
      <c r="DIH51" s="7"/>
      <c r="DII51" s="7"/>
      <c r="DIJ51" s="7"/>
      <c r="DIK51" s="7"/>
      <c r="DIL51" s="7"/>
      <c r="DIM51" s="7"/>
      <c r="DIN51" s="7"/>
      <c r="DIO51" s="7"/>
      <c r="DIP51" s="7"/>
      <c r="DIQ51" s="7"/>
      <c r="DIR51" s="7"/>
      <c r="DIS51" s="7"/>
      <c r="DIT51" s="7"/>
      <c r="DIU51" s="7"/>
      <c r="DIV51" s="7"/>
      <c r="DIW51" s="7"/>
      <c r="DIX51" s="7"/>
      <c r="DIY51" s="7"/>
      <c r="DIZ51" s="7"/>
      <c r="DJA51" s="7"/>
      <c r="DJB51" s="7"/>
      <c r="DJC51" s="7"/>
      <c r="DJD51" s="7"/>
      <c r="DJE51" s="7"/>
      <c r="DJF51" s="7"/>
      <c r="DJG51" s="7"/>
      <c r="DJH51" s="7"/>
      <c r="DJI51" s="7"/>
      <c r="DJJ51" s="7"/>
      <c r="DJK51" s="7"/>
      <c r="DJL51" s="7"/>
      <c r="DJM51" s="7"/>
      <c r="DJN51" s="7"/>
      <c r="DJO51" s="7"/>
      <c r="DJP51" s="7"/>
      <c r="DJQ51" s="7"/>
      <c r="DJR51" s="7"/>
      <c r="DJS51" s="7"/>
      <c r="DJT51" s="7"/>
      <c r="DJU51" s="7"/>
      <c r="DJV51" s="7"/>
      <c r="DJW51" s="7"/>
      <c r="DJX51" s="7"/>
      <c r="DJY51" s="7"/>
      <c r="DJZ51" s="7"/>
      <c r="DKA51" s="7"/>
      <c r="DKB51" s="7"/>
      <c r="DKC51" s="7"/>
      <c r="DKD51" s="7"/>
      <c r="DKE51" s="7"/>
      <c r="DKF51" s="7"/>
      <c r="DKG51" s="7"/>
      <c r="DKH51" s="7"/>
      <c r="DKI51" s="7"/>
      <c r="DKJ51" s="7"/>
      <c r="DKK51" s="7"/>
      <c r="DKL51" s="7"/>
      <c r="DKM51" s="7"/>
      <c r="DKN51" s="7"/>
      <c r="DKO51" s="7"/>
      <c r="DKP51" s="7"/>
      <c r="DKQ51" s="7"/>
      <c r="DKR51" s="7"/>
      <c r="DKS51" s="7"/>
      <c r="DKT51" s="7"/>
      <c r="DKU51" s="7"/>
      <c r="DKV51" s="7"/>
      <c r="DKW51" s="7"/>
      <c r="DKX51" s="7"/>
      <c r="DKY51" s="7"/>
      <c r="DKZ51" s="7"/>
      <c r="DLA51" s="7"/>
      <c r="DLB51" s="7"/>
      <c r="DLC51" s="7"/>
      <c r="DLD51" s="7"/>
      <c r="DLE51" s="7"/>
      <c r="DLF51" s="7"/>
      <c r="DLG51" s="7"/>
      <c r="DLH51" s="7"/>
      <c r="DLI51" s="7"/>
      <c r="DLJ51" s="7"/>
      <c r="DLK51" s="7"/>
      <c r="DLL51" s="7"/>
      <c r="DLM51" s="7"/>
      <c r="DLN51" s="7"/>
      <c r="DLO51" s="7"/>
      <c r="DLP51" s="7"/>
      <c r="DLQ51" s="7"/>
      <c r="DLR51" s="7"/>
      <c r="DLS51" s="7"/>
      <c r="DLT51" s="7"/>
      <c r="DLU51" s="7"/>
      <c r="DLV51" s="7"/>
      <c r="DLW51" s="7"/>
      <c r="DLX51" s="7"/>
      <c r="DLY51" s="7"/>
      <c r="DLZ51" s="7"/>
      <c r="DMA51" s="7"/>
      <c r="DMB51" s="7"/>
      <c r="DMC51" s="7"/>
      <c r="DMD51" s="7"/>
      <c r="DME51" s="7"/>
      <c r="DMF51" s="7"/>
      <c r="DMG51" s="7"/>
      <c r="DMH51" s="7"/>
      <c r="DMI51" s="7"/>
      <c r="DMJ51" s="7"/>
      <c r="DMK51" s="7"/>
      <c r="DML51" s="7"/>
      <c r="DMM51" s="7"/>
      <c r="DMN51" s="7"/>
      <c r="DMO51" s="7"/>
      <c r="DMP51" s="7"/>
      <c r="DMQ51" s="7"/>
      <c r="DMR51" s="7"/>
      <c r="DMS51" s="7"/>
      <c r="DMT51" s="7"/>
      <c r="DMU51" s="7"/>
      <c r="DMV51" s="7"/>
      <c r="DMW51" s="7"/>
      <c r="DMX51" s="7"/>
      <c r="DMY51" s="7"/>
      <c r="DMZ51" s="7"/>
      <c r="DNA51" s="7"/>
      <c r="DNB51" s="7"/>
      <c r="DNC51" s="7"/>
      <c r="DND51" s="7"/>
      <c r="DNE51" s="7"/>
      <c r="DNF51" s="7"/>
      <c r="DNG51" s="7"/>
      <c r="DNH51" s="7"/>
      <c r="DNI51" s="7"/>
      <c r="DNJ51" s="7"/>
      <c r="DNK51" s="7"/>
      <c r="DNL51" s="7"/>
      <c r="DNM51" s="7"/>
      <c r="DNN51" s="7"/>
      <c r="DNO51" s="7"/>
      <c r="DNP51" s="7"/>
      <c r="DNQ51" s="7"/>
      <c r="DNR51" s="7"/>
      <c r="DNS51" s="7"/>
      <c r="DNT51" s="7"/>
      <c r="DNU51" s="7"/>
      <c r="DNV51" s="7"/>
      <c r="DNW51" s="7"/>
      <c r="DNX51" s="7"/>
      <c r="DNZ51" s="7"/>
      <c r="DOA51" s="7"/>
      <c r="DOB51" s="7"/>
      <c r="DOC51" s="7"/>
      <c r="DOD51" s="7"/>
      <c r="DOE51" s="7"/>
      <c r="DOF51" s="7"/>
      <c r="DOG51" s="7"/>
      <c r="DOH51" s="7"/>
      <c r="DOI51" s="7"/>
      <c r="DOJ51" s="7"/>
      <c r="DOK51" s="7"/>
      <c r="DOL51" s="7"/>
      <c r="DOM51" s="7"/>
      <c r="DON51" s="7"/>
      <c r="DOO51" s="7"/>
      <c r="DOP51" s="7"/>
      <c r="DOQ51" s="7"/>
      <c r="DOR51" s="7"/>
      <c r="DOS51" s="7"/>
      <c r="DOT51" s="7"/>
      <c r="DOU51" s="7"/>
      <c r="DOV51" s="7"/>
      <c r="DOW51" s="7"/>
      <c r="DOX51" s="7"/>
      <c r="DOY51" s="7"/>
      <c r="DOZ51" s="7"/>
      <c r="DPA51" s="7"/>
      <c r="DPB51" s="7"/>
      <c r="DPC51" s="7"/>
      <c r="DPD51" s="7"/>
      <c r="DPE51" s="7"/>
      <c r="DPF51" s="7"/>
      <c r="DPG51" s="7"/>
      <c r="DPH51" s="7"/>
      <c r="DPI51" s="7"/>
      <c r="DPJ51" s="7"/>
      <c r="DPK51" s="7"/>
      <c r="DPL51" s="7"/>
      <c r="DPM51" s="7"/>
      <c r="DPN51" s="7"/>
      <c r="DPO51" s="7"/>
      <c r="DPP51" s="7"/>
      <c r="DPQ51" s="7"/>
      <c r="DPR51" s="7"/>
      <c r="DPS51" s="7"/>
      <c r="DPT51" s="7"/>
      <c r="DPU51" s="7"/>
      <c r="DPV51" s="7"/>
      <c r="DPW51" s="7"/>
      <c r="DPX51" s="7"/>
      <c r="DPY51" s="7"/>
      <c r="DPZ51" s="7"/>
      <c r="DQA51" s="7"/>
      <c r="DQB51" s="7"/>
      <c r="DQC51" s="7"/>
      <c r="DQD51" s="7"/>
      <c r="DQE51" s="7"/>
      <c r="DQF51" s="7"/>
      <c r="DQG51" s="7"/>
      <c r="DQH51" s="7"/>
      <c r="DQI51" s="7"/>
      <c r="DQJ51" s="7"/>
      <c r="DQK51" s="7"/>
      <c r="DQL51" s="7"/>
      <c r="DQM51" s="7"/>
      <c r="DQN51" s="7"/>
      <c r="DQO51" s="7"/>
      <c r="DQP51" s="7"/>
      <c r="DQQ51" s="7"/>
      <c r="DQR51" s="7"/>
      <c r="DQS51" s="7"/>
      <c r="DQT51" s="7"/>
      <c r="DQU51" s="7"/>
      <c r="DQV51" s="7"/>
      <c r="DQW51" s="7"/>
      <c r="DQX51" s="7"/>
      <c r="DQY51" s="7"/>
      <c r="DQZ51" s="7"/>
      <c r="DRA51" s="7"/>
      <c r="DRB51" s="7"/>
      <c r="DRC51" s="7"/>
      <c r="DRD51" s="7"/>
      <c r="DRE51" s="7"/>
      <c r="DRF51" s="7"/>
      <c r="DRG51" s="7"/>
      <c r="DRH51" s="7"/>
      <c r="DRI51" s="7"/>
      <c r="DRJ51" s="7"/>
      <c r="DRK51" s="7"/>
      <c r="DRL51" s="7"/>
      <c r="DRM51" s="7"/>
      <c r="DRN51" s="7"/>
      <c r="DRO51" s="7"/>
      <c r="DRP51" s="7"/>
      <c r="DRQ51" s="7"/>
      <c r="DRR51" s="7"/>
      <c r="DRS51" s="7"/>
      <c r="DRT51" s="7"/>
      <c r="DRU51" s="7"/>
      <c r="DRV51" s="7"/>
      <c r="DRW51" s="7"/>
      <c r="DRX51" s="7"/>
      <c r="DRY51" s="7"/>
      <c r="DRZ51" s="7"/>
      <c r="DSA51" s="7"/>
      <c r="DSB51" s="7"/>
      <c r="DSC51" s="7"/>
      <c r="DSD51" s="7"/>
      <c r="DSE51" s="7"/>
      <c r="DSF51" s="7"/>
      <c r="DSG51" s="7"/>
      <c r="DSH51" s="7"/>
      <c r="DSI51" s="7"/>
      <c r="DSJ51" s="7"/>
      <c r="DSK51" s="7"/>
      <c r="DSL51" s="7"/>
      <c r="DSM51" s="7"/>
      <c r="DSN51" s="7"/>
      <c r="DSO51" s="7"/>
      <c r="DSP51" s="7"/>
      <c r="DSQ51" s="7"/>
      <c r="DSR51" s="7"/>
      <c r="DSS51" s="7"/>
      <c r="DST51" s="7"/>
      <c r="DSU51" s="7"/>
      <c r="DSV51" s="7"/>
      <c r="DSW51" s="7"/>
      <c r="DSX51" s="7"/>
      <c r="DSY51" s="7"/>
      <c r="DSZ51" s="7"/>
      <c r="DTA51" s="7"/>
      <c r="DTB51" s="7"/>
      <c r="DTC51" s="7"/>
      <c r="DTD51" s="7"/>
      <c r="DTE51" s="7"/>
      <c r="DTF51" s="7"/>
      <c r="DTG51" s="7"/>
      <c r="DTH51" s="7"/>
      <c r="DTI51" s="7"/>
      <c r="DTJ51" s="7"/>
      <c r="DTK51" s="7"/>
      <c r="DTL51" s="7"/>
      <c r="DTM51" s="7"/>
      <c r="DTN51" s="7"/>
      <c r="DTO51" s="7"/>
      <c r="DTP51" s="7"/>
      <c r="DTQ51" s="7"/>
      <c r="DTR51" s="7"/>
      <c r="DTS51" s="7"/>
      <c r="DTT51" s="7"/>
      <c r="DTU51" s="7"/>
      <c r="DTV51" s="7"/>
      <c r="DTW51" s="7"/>
      <c r="DTX51" s="7"/>
      <c r="DTY51" s="7"/>
      <c r="DTZ51" s="7"/>
      <c r="DUA51" s="7"/>
      <c r="DUB51" s="7"/>
      <c r="DUC51" s="7"/>
      <c r="DUD51" s="7"/>
      <c r="DUE51" s="7"/>
      <c r="DUF51" s="7"/>
      <c r="DUG51" s="7"/>
      <c r="DUH51" s="7"/>
      <c r="DUI51" s="7"/>
      <c r="DUJ51" s="7"/>
      <c r="DUK51" s="7"/>
      <c r="DUL51" s="7"/>
      <c r="DUM51" s="7"/>
      <c r="DUN51" s="7"/>
      <c r="DUO51" s="7"/>
      <c r="DUP51" s="7"/>
      <c r="DUQ51" s="7"/>
      <c r="DUR51" s="7"/>
      <c r="DUS51" s="7"/>
      <c r="DUT51" s="7"/>
      <c r="DUU51" s="7"/>
      <c r="DUV51" s="7"/>
      <c r="DUW51" s="7"/>
      <c r="DUX51" s="7"/>
      <c r="DUY51" s="7"/>
      <c r="DUZ51" s="7"/>
      <c r="DVA51" s="7"/>
      <c r="DVB51" s="7"/>
      <c r="DVC51" s="7"/>
      <c r="DVD51" s="7"/>
      <c r="DVE51" s="7"/>
      <c r="DVF51" s="7"/>
      <c r="DVG51" s="7"/>
      <c r="DVH51" s="7"/>
      <c r="DVI51" s="7"/>
      <c r="DVJ51" s="7"/>
      <c r="DVK51" s="7"/>
      <c r="DVL51" s="7"/>
      <c r="DVM51" s="7"/>
      <c r="DVN51" s="7"/>
      <c r="DVO51" s="7"/>
      <c r="DVP51" s="7"/>
      <c r="DVQ51" s="7"/>
      <c r="DVR51" s="7"/>
      <c r="DVS51" s="7"/>
      <c r="DVT51" s="7"/>
      <c r="DVU51" s="7"/>
      <c r="DVV51" s="7"/>
      <c r="DVW51" s="7"/>
      <c r="DVX51" s="7"/>
      <c r="DVY51" s="7"/>
      <c r="DVZ51" s="7"/>
      <c r="DWA51" s="7"/>
      <c r="DWB51" s="7"/>
      <c r="DWC51" s="7"/>
      <c r="DWD51" s="7"/>
      <c r="DWE51" s="7"/>
      <c r="DWF51" s="7"/>
      <c r="DWG51" s="7"/>
      <c r="DWH51" s="7"/>
      <c r="DWI51" s="7"/>
      <c r="DWJ51" s="7"/>
      <c r="DWK51" s="7"/>
      <c r="DWL51" s="7"/>
      <c r="DWM51" s="7"/>
      <c r="DWN51" s="7"/>
      <c r="DWO51" s="7"/>
      <c r="DWP51" s="7"/>
      <c r="DWQ51" s="7"/>
      <c r="DWR51" s="7"/>
      <c r="DWS51" s="7"/>
      <c r="DWT51" s="7"/>
      <c r="DWU51" s="7"/>
      <c r="DWV51" s="7"/>
      <c r="DWW51" s="7"/>
      <c r="DWX51" s="7"/>
      <c r="DWY51" s="7"/>
      <c r="DWZ51" s="7"/>
      <c r="DXA51" s="7"/>
      <c r="DXB51" s="7"/>
      <c r="DXC51" s="7"/>
      <c r="DXD51" s="7"/>
      <c r="DXE51" s="7"/>
      <c r="DXF51" s="7"/>
      <c r="DXG51" s="7"/>
      <c r="DXH51" s="7"/>
      <c r="DXI51" s="7"/>
      <c r="DXJ51" s="7"/>
      <c r="DXK51" s="7"/>
      <c r="DXL51" s="7"/>
      <c r="DXM51" s="7"/>
      <c r="DXN51" s="7"/>
      <c r="DXO51" s="7"/>
      <c r="DXP51" s="7"/>
      <c r="DXQ51" s="7"/>
      <c r="DXR51" s="7"/>
      <c r="DXS51" s="7"/>
      <c r="DXT51" s="7"/>
      <c r="DXV51" s="7"/>
      <c r="DXW51" s="7"/>
      <c r="DXX51" s="7"/>
      <c r="DXY51" s="7"/>
      <c r="DXZ51" s="7"/>
      <c r="DYA51" s="7"/>
      <c r="DYB51" s="7"/>
      <c r="DYC51" s="7"/>
      <c r="DYD51" s="7"/>
      <c r="DYE51" s="7"/>
      <c r="DYF51" s="7"/>
      <c r="DYG51" s="7"/>
      <c r="DYH51" s="7"/>
      <c r="DYI51" s="7"/>
      <c r="DYJ51" s="7"/>
      <c r="DYK51" s="7"/>
      <c r="DYL51" s="7"/>
      <c r="DYM51" s="7"/>
      <c r="DYN51" s="7"/>
      <c r="DYO51" s="7"/>
      <c r="DYP51" s="7"/>
      <c r="DYQ51" s="7"/>
      <c r="DYR51" s="7"/>
      <c r="DYS51" s="7"/>
      <c r="DYT51" s="7"/>
      <c r="DYU51" s="7"/>
      <c r="DYV51" s="7"/>
      <c r="DYW51" s="7"/>
      <c r="DYX51" s="7"/>
      <c r="DYY51" s="7"/>
      <c r="DYZ51" s="7"/>
      <c r="DZA51" s="7"/>
      <c r="DZB51" s="7"/>
      <c r="DZC51" s="7"/>
      <c r="DZD51" s="7"/>
      <c r="DZE51" s="7"/>
      <c r="DZF51" s="7"/>
      <c r="DZG51" s="7"/>
      <c r="DZH51" s="7"/>
      <c r="DZI51" s="7"/>
      <c r="DZJ51" s="7"/>
      <c r="DZK51" s="7"/>
      <c r="DZL51" s="7"/>
      <c r="DZM51" s="7"/>
      <c r="DZN51" s="7"/>
      <c r="DZO51" s="7"/>
      <c r="DZP51" s="7"/>
      <c r="DZQ51" s="7"/>
      <c r="DZR51" s="7"/>
      <c r="DZS51" s="7"/>
      <c r="DZT51" s="7"/>
      <c r="DZU51" s="7"/>
      <c r="DZV51" s="7"/>
      <c r="DZW51" s="7"/>
      <c r="DZX51" s="7"/>
      <c r="DZY51" s="7"/>
      <c r="DZZ51" s="7"/>
      <c r="EAA51" s="7"/>
      <c r="EAB51" s="7"/>
      <c r="EAC51" s="7"/>
      <c r="EAD51" s="7"/>
      <c r="EAE51" s="7"/>
      <c r="EAF51" s="7"/>
      <c r="EAG51" s="7"/>
      <c r="EAH51" s="7"/>
      <c r="EAI51" s="7"/>
      <c r="EAJ51" s="7"/>
      <c r="EAK51" s="7"/>
      <c r="EAL51" s="7"/>
      <c r="EAM51" s="7"/>
      <c r="EAN51" s="7"/>
      <c r="EAO51" s="7"/>
      <c r="EAP51" s="7"/>
      <c r="EAQ51" s="7"/>
      <c r="EAR51" s="7"/>
      <c r="EAS51" s="7"/>
      <c r="EAT51" s="7"/>
      <c r="EAU51" s="7"/>
      <c r="EAV51" s="7"/>
      <c r="EAW51" s="7"/>
      <c r="EAX51" s="7"/>
      <c r="EAY51" s="7"/>
      <c r="EAZ51" s="7"/>
      <c r="EBA51" s="7"/>
      <c r="EBB51" s="7"/>
      <c r="EBC51" s="7"/>
      <c r="EBD51" s="7"/>
      <c r="EBE51" s="7"/>
      <c r="EBF51" s="7"/>
      <c r="EBG51" s="7"/>
      <c r="EBH51" s="7"/>
      <c r="EBI51" s="7"/>
      <c r="EBJ51" s="7"/>
      <c r="EBK51" s="7"/>
      <c r="EBL51" s="7"/>
      <c r="EBM51" s="7"/>
      <c r="EBN51" s="7"/>
      <c r="EBO51" s="7"/>
      <c r="EBP51" s="7"/>
      <c r="EBQ51" s="7"/>
      <c r="EBR51" s="7"/>
      <c r="EBS51" s="7"/>
      <c r="EBT51" s="7"/>
      <c r="EBU51" s="7"/>
      <c r="EBV51" s="7"/>
      <c r="EBW51" s="7"/>
      <c r="EBX51" s="7"/>
      <c r="EBY51" s="7"/>
      <c r="EBZ51" s="7"/>
      <c r="ECA51" s="7"/>
      <c r="ECB51" s="7"/>
      <c r="ECC51" s="7"/>
      <c r="ECD51" s="7"/>
      <c r="ECE51" s="7"/>
      <c r="ECF51" s="7"/>
      <c r="ECG51" s="7"/>
      <c r="ECH51" s="7"/>
      <c r="ECI51" s="7"/>
      <c r="ECJ51" s="7"/>
      <c r="ECK51" s="7"/>
      <c r="ECL51" s="7"/>
      <c r="ECM51" s="7"/>
      <c r="ECN51" s="7"/>
      <c r="ECO51" s="7"/>
      <c r="ECP51" s="7"/>
      <c r="ECQ51" s="7"/>
      <c r="ECR51" s="7"/>
      <c r="ECS51" s="7"/>
      <c r="ECT51" s="7"/>
      <c r="ECU51" s="7"/>
      <c r="ECV51" s="7"/>
      <c r="ECW51" s="7"/>
      <c r="ECX51" s="7"/>
      <c r="ECY51" s="7"/>
      <c r="ECZ51" s="7"/>
      <c r="EDA51" s="7"/>
      <c r="EDB51" s="7"/>
      <c r="EDC51" s="7"/>
      <c r="EDD51" s="7"/>
      <c r="EDE51" s="7"/>
      <c r="EDF51" s="7"/>
      <c r="EDG51" s="7"/>
      <c r="EDH51" s="7"/>
      <c r="EDI51" s="7"/>
      <c r="EDJ51" s="7"/>
      <c r="EDK51" s="7"/>
      <c r="EDL51" s="7"/>
      <c r="EDM51" s="7"/>
      <c r="EDN51" s="7"/>
      <c r="EDO51" s="7"/>
      <c r="EDP51" s="7"/>
      <c r="EDQ51" s="7"/>
      <c r="EDR51" s="7"/>
      <c r="EDS51" s="7"/>
      <c r="EDT51" s="7"/>
      <c r="EDU51" s="7"/>
      <c r="EDV51" s="7"/>
      <c r="EDW51" s="7"/>
      <c r="EDX51" s="7"/>
      <c r="EDY51" s="7"/>
      <c r="EDZ51" s="7"/>
      <c r="EEA51" s="7"/>
      <c r="EEB51" s="7"/>
      <c r="EEC51" s="7"/>
      <c r="EED51" s="7"/>
      <c r="EEE51" s="7"/>
      <c r="EEF51" s="7"/>
      <c r="EEG51" s="7"/>
      <c r="EEH51" s="7"/>
      <c r="EEI51" s="7"/>
      <c r="EEJ51" s="7"/>
      <c r="EEK51" s="7"/>
      <c r="EEL51" s="7"/>
      <c r="EEM51" s="7"/>
      <c r="EEN51" s="7"/>
      <c r="EEO51" s="7"/>
      <c r="EEP51" s="7"/>
      <c r="EEQ51" s="7"/>
      <c r="EER51" s="7"/>
      <c r="EES51" s="7"/>
      <c r="EET51" s="7"/>
      <c r="EEU51" s="7"/>
      <c r="EEV51" s="7"/>
      <c r="EEW51" s="7"/>
      <c r="EEX51" s="7"/>
      <c r="EEY51" s="7"/>
      <c r="EEZ51" s="7"/>
      <c r="EFA51" s="7"/>
      <c r="EFB51" s="7"/>
      <c r="EFC51" s="7"/>
      <c r="EFD51" s="7"/>
      <c r="EFE51" s="7"/>
      <c r="EFF51" s="7"/>
      <c r="EFG51" s="7"/>
      <c r="EFH51" s="7"/>
      <c r="EFI51" s="7"/>
      <c r="EFJ51" s="7"/>
      <c r="EFK51" s="7"/>
      <c r="EFL51" s="7"/>
      <c r="EFM51" s="7"/>
      <c r="EFN51" s="7"/>
      <c r="EFO51" s="7"/>
      <c r="EFP51" s="7"/>
      <c r="EFQ51" s="7"/>
      <c r="EFR51" s="7"/>
      <c r="EFS51" s="7"/>
      <c r="EFT51" s="7"/>
      <c r="EFU51" s="7"/>
      <c r="EFV51" s="7"/>
      <c r="EFW51" s="7"/>
      <c r="EFX51" s="7"/>
      <c r="EFY51" s="7"/>
      <c r="EFZ51" s="7"/>
      <c r="EGA51" s="7"/>
      <c r="EGB51" s="7"/>
      <c r="EGC51" s="7"/>
      <c r="EGD51" s="7"/>
      <c r="EGE51" s="7"/>
      <c r="EGF51" s="7"/>
      <c r="EGG51" s="7"/>
      <c r="EGH51" s="7"/>
      <c r="EGI51" s="7"/>
      <c r="EGJ51" s="7"/>
      <c r="EGK51" s="7"/>
      <c r="EGL51" s="7"/>
      <c r="EGM51" s="7"/>
      <c r="EGN51" s="7"/>
      <c r="EGO51" s="7"/>
      <c r="EGP51" s="7"/>
      <c r="EGQ51" s="7"/>
      <c r="EGR51" s="7"/>
      <c r="EGS51" s="7"/>
      <c r="EGT51" s="7"/>
      <c r="EGU51" s="7"/>
      <c r="EGV51" s="7"/>
      <c r="EGW51" s="7"/>
      <c r="EGX51" s="7"/>
      <c r="EGY51" s="7"/>
      <c r="EGZ51" s="7"/>
      <c r="EHA51" s="7"/>
      <c r="EHB51" s="7"/>
      <c r="EHC51" s="7"/>
      <c r="EHD51" s="7"/>
      <c r="EHE51" s="7"/>
      <c r="EHF51" s="7"/>
      <c r="EHG51" s="7"/>
      <c r="EHH51" s="7"/>
      <c r="EHI51" s="7"/>
      <c r="EHJ51" s="7"/>
      <c r="EHK51" s="7"/>
      <c r="EHL51" s="7"/>
      <c r="EHM51" s="7"/>
      <c r="EHN51" s="7"/>
      <c r="EHO51" s="7"/>
      <c r="EHP51" s="7"/>
      <c r="EHR51" s="7"/>
      <c r="EHS51" s="7"/>
      <c r="EHT51" s="7"/>
      <c r="EHU51" s="7"/>
      <c r="EHV51" s="7"/>
      <c r="EHW51" s="7"/>
      <c r="EHX51" s="7"/>
      <c r="EHY51" s="7"/>
      <c r="EHZ51" s="7"/>
      <c r="EIA51" s="7"/>
      <c r="EIB51" s="7"/>
      <c r="EIC51" s="7"/>
      <c r="EID51" s="7"/>
      <c r="EIE51" s="7"/>
      <c r="EIF51" s="7"/>
      <c r="EIG51" s="7"/>
      <c r="EIH51" s="7"/>
      <c r="EII51" s="7"/>
      <c r="EIJ51" s="7"/>
      <c r="EIK51" s="7"/>
      <c r="EIL51" s="7"/>
      <c r="EIM51" s="7"/>
      <c r="EIN51" s="7"/>
      <c r="EIO51" s="7"/>
      <c r="EIP51" s="7"/>
      <c r="EIQ51" s="7"/>
      <c r="EIR51" s="7"/>
      <c r="EIS51" s="7"/>
      <c r="EIT51" s="7"/>
      <c r="EIU51" s="7"/>
      <c r="EIV51" s="7"/>
      <c r="EIW51" s="7"/>
      <c r="EIX51" s="7"/>
      <c r="EIY51" s="7"/>
      <c r="EIZ51" s="7"/>
      <c r="EJA51" s="7"/>
      <c r="EJB51" s="7"/>
      <c r="EJC51" s="7"/>
      <c r="EJD51" s="7"/>
      <c r="EJE51" s="7"/>
      <c r="EJF51" s="7"/>
      <c r="EJG51" s="7"/>
      <c r="EJH51" s="7"/>
      <c r="EJI51" s="7"/>
      <c r="EJJ51" s="7"/>
      <c r="EJK51" s="7"/>
      <c r="EJL51" s="7"/>
      <c r="EJM51" s="7"/>
      <c r="EJN51" s="7"/>
      <c r="EJO51" s="7"/>
      <c r="EJP51" s="7"/>
      <c r="EJQ51" s="7"/>
      <c r="EJR51" s="7"/>
      <c r="EJS51" s="7"/>
      <c r="EJT51" s="7"/>
      <c r="EJU51" s="7"/>
      <c r="EJV51" s="7"/>
      <c r="EJW51" s="7"/>
      <c r="EJX51" s="7"/>
      <c r="EJY51" s="7"/>
      <c r="EJZ51" s="7"/>
      <c r="EKA51" s="7"/>
      <c r="EKB51" s="7"/>
      <c r="EKC51" s="7"/>
      <c r="EKD51" s="7"/>
      <c r="EKE51" s="7"/>
      <c r="EKF51" s="7"/>
      <c r="EKG51" s="7"/>
      <c r="EKH51" s="7"/>
      <c r="EKI51" s="7"/>
      <c r="EKJ51" s="7"/>
      <c r="EKK51" s="7"/>
      <c r="EKL51" s="7"/>
      <c r="EKM51" s="7"/>
      <c r="EKN51" s="7"/>
      <c r="EKO51" s="7"/>
      <c r="EKP51" s="7"/>
      <c r="EKQ51" s="7"/>
      <c r="EKR51" s="7"/>
      <c r="EKS51" s="7"/>
      <c r="EKT51" s="7"/>
      <c r="EKU51" s="7"/>
      <c r="EKV51" s="7"/>
      <c r="EKW51" s="7"/>
      <c r="EKX51" s="7"/>
      <c r="EKY51" s="7"/>
      <c r="EKZ51" s="7"/>
      <c r="ELA51" s="7"/>
      <c r="ELB51" s="7"/>
      <c r="ELC51" s="7"/>
      <c r="ELD51" s="7"/>
      <c r="ELE51" s="7"/>
      <c r="ELF51" s="7"/>
      <c r="ELG51" s="7"/>
      <c r="ELH51" s="7"/>
      <c r="ELI51" s="7"/>
      <c r="ELJ51" s="7"/>
      <c r="ELK51" s="7"/>
      <c r="ELL51" s="7"/>
      <c r="ELM51" s="7"/>
      <c r="ELN51" s="7"/>
      <c r="ELO51" s="7"/>
      <c r="ELP51" s="7"/>
      <c r="ELQ51" s="7"/>
      <c r="ELR51" s="7"/>
      <c r="ELS51" s="7"/>
      <c r="ELT51" s="7"/>
      <c r="ELU51" s="7"/>
      <c r="ELV51" s="7"/>
      <c r="ELW51" s="7"/>
      <c r="ELX51" s="7"/>
      <c r="ELY51" s="7"/>
      <c r="ELZ51" s="7"/>
      <c r="EMA51" s="7"/>
      <c r="EMB51" s="7"/>
      <c r="EMC51" s="7"/>
      <c r="EMD51" s="7"/>
      <c r="EME51" s="7"/>
      <c r="EMF51" s="7"/>
      <c r="EMG51" s="7"/>
      <c r="EMH51" s="7"/>
      <c r="EMI51" s="7"/>
      <c r="EMJ51" s="7"/>
      <c r="EMK51" s="7"/>
      <c r="EML51" s="7"/>
      <c r="EMM51" s="7"/>
      <c r="EMN51" s="7"/>
      <c r="EMO51" s="7"/>
      <c r="EMP51" s="7"/>
      <c r="EMQ51" s="7"/>
      <c r="EMR51" s="7"/>
      <c r="EMS51" s="7"/>
      <c r="EMT51" s="7"/>
      <c r="EMU51" s="7"/>
      <c r="EMV51" s="7"/>
      <c r="EMW51" s="7"/>
      <c r="EMX51" s="7"/>
      <c r="EMY51" s="7"/>
      <c r="EMZ51" s="7"/>
      <c r="ENA51" s="7"/>
      <c r="ENB51" s="7"/>
      <c r="ENC51" s="7"/>
      <c r="END51" s="7"/>
      <c r="ENE51" s="7"/>
      <c r="ENF51" s="7"/>
      <c r="ENG51" s="7"/>
      <c r="ENH51" s="7"/>
      <c r="ENI51" s="7"/>
      <c r="ENJ51" s="7"/>
      <c r="ENK51" s="7"/>
      <c r="ENL51" s="7"/>
      <c r="ENM51" s="7"/>
      <c r="ENN51" s="7"/>
      <c r="ENO51" s="7"/>
      <c r="ENP51" s="7"/>
      <c r="ENQ51" s="7"/>
      <c r="ENR51" s="7"/>
      <c r="ENS51" s="7"/>
      <c r="ENT51" s="7"/>
      <c r="ENU51" s="7"/>
      <c r="ENV51" s="7"/>
      <c r="ENW51" s="7"/>
      <c r="ENX51" s="7"/>
      <c r="ENY51" s="7"/>
      <c r="ENZ51" s="7"/>
      <c r="EOA51" s="7"/>
      <c r="EOB51" s="7"/>
      <c r="EOC51" s="7"/>
      <c r="EOD51" s="7"/>
      <c r="EOE51" s="7"/>
      <c r="EOF51" s="7"/>
      <c r="EOG51" s="7"/>
      <c r="EOH51" s="7"/>
      <c r="EOI51" s="7"/>
      <c r="EOJ51" s="7"/>
      <c r="EOK51" s="7"/>
      <c r="EOL51" s="7"/>
      <c r="EOM51" s="7"/>
      <c r="EON51" s="7"/>
      <c r="EOO51" s="7"/>
      <c r="EOP51" s="7"/>
      <c r="EOQ51" s="7"/>
      <c r="EOR51" s="7"/>
      <c r="EOS51" s="7"/>
      <c r="EOT51" s="7"/>
      <c r="EOU51" s="7"/>
      <c r="EOV51" s="7"/>
      <c r="EOW51" s="7"/>
      <c r="EOX51" s="7"/>
      <c r="EOY51" s="7"/>
      <c r="EOZ51" s="7"/>
      <c r="EPA51" s="7"/>
      <c r="EPB51" s="7"/>
      <c r="EPC51" s="7"/>
      <c r="EPD51" s="7"/>
      <c r="EPE51" s="7"/>
      <c r="EPF51" s="7"/>
      <c r="EPG51" s="7"/>
      <c r="EPH51" s="7"/>
      <c r="EPI51" s="7"/>
      <c r="EPJ51" s="7"/>
      <c r="EPK51" s="7"/>
      <c r="EPL51" s="7"/>
      <c r="EPM51" s="7"/>
      <c r="EPN51" s="7"/>
      <c r="EPO51" s="7"/>
      <c r="EPP51" s="7"/>
      <c r="EPQ51" s="7"/>
      <c r="EPR51" s="7"/>
      <c r="EPS51" s="7"/>
      <c r="EPT51" s="7"/>
      <c r="EPU51" s="7"/>
      <c r="EPV51" s="7"/>
      <c r="EPW51" s="7"/>
      <c r="EPX51" s="7"/>
      <c r="EPY51" s="7"/>
      <c r="EPZ51" s="7"/>
      <c r="EQA51" s="7"/>
      <c r="EQB51" s="7"/>
      <c r="EQC51" s="7"/>
      <c r="EQD51" s="7"/>
      <c r="EQE51" s="7"/>
      <c r="EQF51" s="7"/>
      <c r="EQG51" s="7"/>
      <c r="EQH51" s="7"/>
      <c r="EQI51" s="7"/>
      <c r="EQJ51" s="7"/>
      <c r="EQK51" s="7"/>
      <c r="EQL51" s="7"/>
      <c r="EQM51" s="7"/>
      <c r="EQN51" s="7"/>
      <c r="EQO51" s="7"/>
      <c r="EQP51" s="7"/>
      <c r="EQQ51" s="7"/>
      <c r="EQR51" s="7"/>
      <c r="EQS51" s="7"/>
      <c r="EQT51" s="7"/>
      <c r="EQU51" s="7"/>
      <c r="EQV51" s="7"/>
      <c r="EQW51" s="7"/>
      <c r="EQX51" s="7"/>
      <c r="EQY51" s="7"/>
      <c r="EQZ51" s="7"/>
      <c r="ERA51" s="7"/>
      <c r="ERB51" s="7"/>
      <c r="ERC51" s="7"/>
      <c r="ERD51" s="7"/>
      <c r="ERE51" s="7"/>
      <c r="ERF51" s="7"/>
      <c r="ERG51" s="7"/>
      <c r="ERH51" s="7"/>
      <c r="ERI51" s="7"/>
      <c r="ERJ51" s="7"/>
      <c r="ERK51" s="7"/>
      <c r="ERL51" s="7"/>
      <c r="ERN51" s="7"/>
      <c r="ERO51" s="7"/>
      <c r="ERP51" s="7"/>
      <c r="ERQ51" s="7"/>
      <c r="ERR51" s="7"/>
      <c r="ERS51" s="7"/>
      <c r="ERT51" s="7"/>
      <c r="ERU51" s="7"/>
      <c r="ERV51" s="7"/>
      <c r="ERW51" s="7"/>
      <c r="ERX51" s="7"/>
      <c r="ERY51" s="7"/>
      <c r="ERZ51" s="7"/>
      <c r="ESA51" s="7"/>
      <c r="ESB51" s="7"/>
      <c r="ESC51" s="7"/>
      <c r="ESD51" s="7"/>
      <c r="ESE51" s="7"/>
      <c r="ESF51" s="7"/>
      <c r="ESG51" s="7"/>
      <c r="ESH51" s="7"/>
      <c r="ESI51" s="7"/>
      <c r="ESJ51" s="7"/>
      <c r="ESK51" s="7"/>
      <c r="ESL51" s="7"/>
      <c r="ESM51" s="7"/>
      <c r="ESN51" s="7"/>
      <c r="ESO51" s="7"/>
      <c r="ESP51" s="7"/>
      <c r="ESQ51" s="7"/>
      <c r="ESR51" s="7"/>
      <c r="ESS51" s="7"/>
      <c r="EST51" s="7"/>
      <c r="ESU51" s="7"/>
      <c r="ESV51" s="7"/>
      <c r="ESW51" s="7"/>
      <c r="ESX51" s="7"/>
      <c r="ESY51" s="7"/>
      <c r="ESZ51" s="7"/>
      <c r="ETA51" s="7"/>
      <c r="ETB51" s="7"/>
      <c r="ETC51" s="7"/>
      <c r="ETD51" s="7"/>
      <c r="ETE51" s="7"/>
      <c r="ETF51" s="7"/>
      <c r="ETG51" s="7"/>
      <c r="ETH51" s="7"/>
      <c r="ETI51" s="7"/>
      <c r="ETJ51" s="7"/>
      <c r="ETK51" s="7"/>
      <c r="ETL51" s="7"/>
      <c r="ETM51" s="7"/>
      <c r="ETN51" s="7"/>
      <c r="ETO51" s="7"/>
      <c r="ETP51" s="7"/>
      <c r="ETQ51" s="7"/>
      <c r="ETR51" s="7"/>
      <c r="ETS51" s="7"/>
      <c r="ETT51" s="7"/>
      <c r="ETU51" s="7"/>
      <c r="ETV51" s="7"/>
      <c r="ETW51" s="7"/>
      <c r="ETX51" s="7"/>
      <c r="ETY51" s="7"/>
      <c r="ETZ51" s="7"/>
      <c r="EUA51" s="7"/>
      <c r="EUB51" s="7"/>
      <c r="EUC51" s="7"/>
      <c r="EUD51" s="7"/>
      <c r="EUE51" s="7"/>
      <c r="EUF51" s="7"/>
      <c r="EUG51" s="7"/>
      <c r="EUH51" s="7"/>
      <c r="EUI51" s="7"/>
      <c r="EUJ51" s="7"/>
      <c r="EUK51" s="7"/>
      <c r="EUL51" s="7"/>
      <c r="EUM51" s="7"/>
      <c r="EUN51" s="7"/>
      <c r="EUO51" s="7"/>
      <c r="EUP51" s="7"/>
      <c r="EUQ51" s="7"/>
      <c r="EUR51" s="7"/>
      <c r="EUS51" s="7"/>
      <c r="EUT51" s="7"/>
      <c r="EUU51" s="7"/>
      <c r="EUV51" s="7"/>
      <c r="EUW51" s="7"/>
      <c r="EUX51" s="7"/>
      <c r="EUY51" s="7"/>
      <c r="EUZ51" s="7"/>
      <c r="EVA51" s="7"/>
      <c r="EVB51" s="7"/>
      <c r="EVC51" s="7"/>
      <c r="EVD51" s="7"/>
      <c r="EVE51" s="7"/>
      <c r="EVF51" s="7"/>
      <c r="EVG51" s="7"/>
      <c r="EVH51" s="7"/>
      <c r="EVI51" s="7"/>
      <c r="EVJ51" s="7"/>
      <c r="EVK51" s="7"/>
      <c r="EVL51" s="7"/>
      <c r="EVM51" s="7"/>
      <c r="EVN51" s="7"/>
      <c r="EVO51" s="7"/>
      <c r="EVP51" s="7"/>
      <c r="EVQ51" s="7"/>
      <c r="EVR51" s="7"/>
      <c r="EVS51" s="7"/>
      <c r="EVT51" s="7"/>
      <c r="EVU51" s="7"/>
      <c r="EVV51" s="7"/>
      <c r="EVW51" s="7"/>
      <c r="EVX51" s="7"/>
      <c r="EVY51" s="7"/>
      <c r="EVZ51" s="7"/>
      <c r="EWA51" s="7"/>
      <c r="EWB51" s="7"/>
      <c r="EWC51" s="7"/>
      <c r="EWD51" s="7"/>
      <c r="EWE51" s="7"/>
      <c r="EWF51" s="7"/>
      <c r="EWG51" s="7"/>
      <c r="EWH51" s="7"/>
      <c r="EWI51" s="7"/>
      <c r="EWJ51" s="7"/>
      <c r="EWK51" s="7"/>
      <c r="EWL51" s="7"/>
      <c r="EWM51" s="7"/>
      <c r="EWN51" s="7"/>
      <c r="EWO51" s="7"/>
      <c r="EWP51" s="7"/>
      <c r="EWQ51" s="7"/>
      <c r="EWR51" s="7"/>
      <c r="EWS51" s="7"/>
      <c r="EWT51" s="7"/>
      <c r="EWU51" s="7"/>
      <c r="EWV51" s="7"/>
      <c r="EWW51" s="7"/>
      <c r="EWX51" s="7"/>
      <c r="EWY51" s="7"/>
      <c r="EWZ51" s="7"/>
      <c r="EXA51" s="7"/>
      <c r="EXB51" s="7"/>
      <c r="EXC51" s="7"/>
      <c r="EXD51" s="7"/>
      <c r="EXE51" s="7"/>
      <c r="EXF51" s="7"/>
      <c r="EXG51" s="7"/>
      <c r="EXH51" s="7"/>
      <c r="EXI51" s="7"/>
      <c r="EXJ51" s="7"/>
      <c r="EXK51" s="7"/>
      <c r="EXL51" s="7"/>
      <c r="EXM51" s="7"/>
      <c r="EXN51" s="7"/>
      <c r="EXO51" s="7"/>
      <c r="EXP51" s="7"/>
      <c r="EXQ51" s="7"/>
      <c r="EXR51" s="7"/>
      <c r="EXS51" s="7"/>
      <c r="EXT51" s="7"/>
      <c r="EXU51" s="7"/>
      <c r="EXV51" s="7"/>
      <c r="EXW51" s="7"/>
      <c r="EXX51" s="7"/>
      <c r="EXY51" s="7"/>
      <c r="EXZ51" s="7"/>
      <c r="EYA51" s="7"/>
      <c r="EYB51" s="7"/>
      <c r="EYC51" s="7"/>
      <c r="EYD51" s="7"/>
      <c r="EYE51" s="7"/>
      <c r="EYF51" s="7"/>
      <c r="EYG51" s="7"/>
      <c r="EYH51" s="7"/>
      <c r="EYI51" s="7"/>
      <c r="EYJ51" s="7"/>
      <c r="EYK51" s="7"/>
      <c r="EYL51" s="7"/>
      <c r="EYM51" s="7"/>
      <c r="EYN51" s="7"/>
      <c r="EYO51" s="7"/>
      <c r="EYP51" s="7"/>
      <c r="EYQ51" s="7"/>
      <c r="EYR51" s="7"/>
      <c r="EYS51" s="7"/>
      <c r="EYT51" s="7"/>
      <c r="EYU51" s="7"/>
      <c r="EYV51" s="7"/>
      <c r="EYW51" s="7"/>
      <c r="EYX51" s="7"/>
      <c r="EYY51" s="7"/>
      <c r="EYZ51" s="7"/>
      <c r="EZA51" s="7"/>
      <c r="EZB51" s="7"/>
      <c r="EZC51" s="7"/>
      <c r="EZD51" s="7"/>
      <c r="EZE51" s="7"/>
      <c r="EZF51" s="7"/>
      <c r="EZG51" s="7"/>
      <c r="EZH51" s="7"/>
      <c r="EZI51" s="7"/>
      <c r="EZJ51" s="7"/>
      <c r="EZK51" s="7"/>
      <c r="EZL51" s="7"/>
      <c r="EZM51" s="7"/>
      <c r="EZN51" s="7"/>
      <c r="EZO51" s="7"/>
      <c r="EZP51" s="7"/>
      <c r="EZQ51" s="7"/>
      <c r="EZR51" s="7"/>
      <c r="EZS51" s="7"/>
      <c r="EZT51" s="7"/>
      <c r="EZU51" s="7"/>
      <c r="EZV51" s="7"/>
      <c r="EZW51" s="7"/>
      <c r="EZX51" s="7"/>
      <c r="EZY51" s="7"/>
      <c r="EZZ51" s="7"/>
      <c r="FAA51" s="7"/>
      <c r="FAB51" s="7"/>
      <c r="FAC51" s="7"/>
      <c r="FAD51" s="7"/>
      <c r="FAE51" s="7"/>
      <c r="FAF51" s="7"/>
      <c r="FAG51" s="7"/>
      <c r="FAH51" s="7"/>
      <c r="FAI51" s="7"/>
      <c r="FAJ51" s="7"/>
      <c r="FAK51" s="7"/>
      <c r="FAL51" s="7"/>
      <c r="FAM51" s="7"/>
      <c r="FAN51" s="7"/>
      <c r="FAO51" s="7"/>
      <c r="FAP51" s="7"/>
      <c r="FAQ51" s="7"/>
      <c r="FAR51" s="7"/>
      <c r="FAS51" s="7"/>
      <c r="FAT51" s="7"/>
      <c r="FAU51" s="7"/>
      <c r="FAV51" s="7"/>
      <c r="FAW51" s="7"/>
      <c r="FAX51" s="7"/>
      <c r="FAY51" s="7"/>
      <c r="FAZ51" s="7"/>
      <c r="FBA51" s="7"/>
      <c r="FBB51" s="7"/>
      <c r="FBC51" s="7"/>
      <c r="FBD51" s="7"/>
      <c r="FBE51" s="7"/>
      <c r="FBF51" s="7"/>
      <c r="FBG51" s="7"/>
      <c r="FBH51" s="7"/>
      <c r="FBJ51" s="7"/>
      <c r="FBK51" s="7"/>
      <c r="FBL51" s="7"/>
      <c r="FBM51" s="7"/>
      <c r="FBN51" s="7"/>
      <c r="FBO51" s="7"/>
      <c r="FBP51" s="7"/>
      <c r="FBQ51" s="7"/>
      <c r="FBR51" s="7"/>
      <c r="FBS51" s="7"/>
      <c r="FBT51" s="7"/>
      <c r="FBU51" s="7"/>
      <c r="FBV51" s="7"/>
      <c r="FBW51" s="7"/>
      <c r="FBX51" s="7"/>
      <c r="FBY51" s="7"/>
      <c r="FBZ51" s="7"/>
      <c r="FCA51" s="7"/>
      <c r="FCB51" s="7"/>
      <c r="FCC51" s="7"/>
      <c r="FCD51" s="7"/>
      <c r="FCE51" s="7"/>
      <c r="FCF51" s="7"/>
      <c r="FCG51" s="7"/>
      <c r="FCH51" s="7"/>
      <c r="FCI51" s="7"/>
      <c r="FCJ51" s="7"/>
      <c r="FCK51" s="7"/>
      <c r="FCL51" s="7"/>
      <c r="FCM51" s="7"/>
      <c r="FCN51" s="7"/>
      <c r="FCO51" s="7"/>
      <c r="FCP51" s="7"/>
      <c r="FCQ51" s="7"/>
      <c r="FCR51" s="7"/>
      <c r="FCS51" s="7"/>
      <c r="FCT51" s="7"/>
      <c r="FCU51" s="7"/>
      <c r="FCV51" s="7"/>
      <c r="FCW51" s="7"/>
      <c r="FCX51" s="7"/>
      <c r="FCY51" s="7"/>
      <c r="FCZ51" s="7"/>
      <c r="FDA51" s="7"/>
      <c r="FDB51" s="7"/>
      <c r="FDC51" s="7"/>
      <c r="FDD51" s="7"/>
      <c r="FDE51" s="7"/>
      <c r="FDF51" s="7"/>
      <c r="FDG51" s="7"/>
      <c r="FDH51" s="7"/>
      <c r="FDI51" s="7"/>
      <c r="FDJ51" s="7"/>
      <c r="FDK51" s="7"/>
      <c r="FDL51" s="7"/>
      <c r="FDM51" s="7"/>
      <c r="FDN51" s="7"/>
      <c r="FDO51" s="7"/>
      <c r="FDP51" s="7"/>
      <c r="FDQ51" s="7"/>
      <c r="FDR51" s="7"/>
      <c r="FDS51" s="7"/>
      <c r="FDT51" s="7"/>
      <c r="FDU51" s="7"/>
      <c r="FDV51" s="7"/>
      <c r="FDW51" s="7"/>
      <c r="FDX51" s="7"/>
      <c r="FDY51" s="7"/>
      <c r="FDZ51" s="7"/>
      <c r="FEA51" s="7"/>
      <c r="FEB51" s="7"/>
      <c r="FEC51" s="7"/>
      <c r="FED51" s="7"/>
      <c r="FEE51" s="7"/>
      <c r="FEF51" s="7"/>
      <c r="FEG51" s="7"/>
      <c r="FEH51" s="7"/>
      <c r="FEI51" s="7"/>
      <c r="FEJ51" s="7"/>
      <c r="FEK51" s="7"/>
      <c r="FEL51" s="7"/>
      <c r="FEM51" s="7"/>
      <c r="FEN51" s="7"/>
      <c r="FEO51" s="7"/>
      <c r="FEP51" s="7"/>
      <c r="FEQ51" s="7"/>
      <c r="FER51" s="7"/>
      <c r="FES51" s="7"/>
      <c r="FET51" s="7"/>
      <c r="FEU51" s="7"/>
      <c r="FEV51" s="7"/>
      <c r="FEW51" s="7"/>
      <c r="FEX51" s="7"/>
      <c r="FEY51" s="7"/>
      <c r="FEZ51" s="7"/>
      <c r="FFA51" s="7"/>
      <c r="FFB51" s="7"/>
      <c r="FFC51" s="7"/>
      <c r="FFD51" s="7"/>
      <c r="FFE51" s="7"/>
      <c r="FFF51" s="7"/>
      <c r="FFG51" s="7"/>
      <c r="FFH51" s="7"/>
      <c r="FFI51" s="7"/>
      <c r="FFJ51" s="7"/>
      <c r="FFK51" s="7"/>
      <c r="FFL51" s="7"/>
      <c r="FFM51" s="7"/>
      <c r="FFN51" s="7"/>
      <c r="FFO51" s="7"/>
      <c r="FFP51" s="7"/>
      <c r="FFQ51" s="7"/>
      <c r="FFR51" s="7"/>
      <c r="FFS51" s="7"/>
      <c r="FFT51" s="7"/>
      <c r="FFU51" s="7"/>
      <c r="FFV51" s="7"/>
      <c r="FFW51" s="7"/>
      <c r="FFX51" s="7"/>
      <c r="FFY51" s="7"/>
      <c r="FFZ51" s="7"/>
      <c r="FGA51" s="7"/>
      <c r="FGB51" s="7"/>
      <c r="FGC51" s="7"/>
      <c r="FGD51" s="7"/>
      <c r="FGE51" s="7"/>
      <c r="FGF51" s="7"/>
      <c r="FGG51" s="7"/>
      <c r="FGH51" s="7"/>
      <c r="FGI51" s="7"/>
      <c r="FGJ51" s="7"/>
      <c r="FGK51" s="7"/>
      <c r="FGL51" s="7"/>
      <c r="FGM51" s="7"/>
      <c r="FGN51" s="7"/>
      <c r="FGO51" s="7"/>
      <c r="FGP51" s="7"/>
      <c r="FGQ51" s="7"/>
      <c r="FGR51" s="7"/>
      <c r="FGS51" s="7"/>
      <c r="FGT51" s="7"/>
      <c r="FGU51" s="7"/>
      <c r="FGV51" s="7"/>
      <c r="FGW51" s="7"/>
      <c r="FGX51" s="7"/>
      <c r="FGY51" s="7"/>
      <c r="FGZ51" s="7"/>
      <c r="FHA51" s="7"/>
      <c r="FHB51" s="7"/>
      <c r="FHC51" s="7"/>
      <c r="FHD51" s="7"/>
      <c r="FHE51" s="7"/>
      <c r="FHF51" s="7"/>
      <c r="FHG51" s="7"/>
      <c r="FHH51" s="7"/>
      <c r="FHI51" s="7"/>
      <c r="FHJ51" s="7"/>
      <c r="FHK51" s="7"/>
      <c r="FHL51" s="7"/>
      <c r="FHM51" s="7"/>
      <c r="FHN51" s="7"/>
      <c r="FHO51" s="7"/>
      <c r="FHP51" s="7"/>
      <c r="FHQ51" s="7"/>
      <c r="FHR51" s="7"/>
      <c r="FHS51" s="7"/>
      <c r="FHT51" s="7"/>
      <c r="FHU51" s="7"/>
      <c r="FHV51" s="7"/>
      <c r="FHW51" s="7"/>
      <c r="FHX51" s="7"/>
      <c r="FHY51" s="7"/>
      <c r="FHZ51" s="7"/>
      <c r="FIA51" s="7"/>
      <c r="FIB51" s="7"/>
      <c r="FIC51" s="7"/>
      <c r="FID51" s="7"/>
      <c r="FIE51" s="7"/>
      <c r="FIF51" s="7"/>
      <c r="FIG51" s="7"/>
      <c r="FIH51" s="7"/>
      <c r="FII51" s="7"/>
      <c r="FIJ51" s="7"/>
      <c r="FIK51" s="7"/>
      <c r="FIL51" s="7"/>
      <c r="FIM51" s="7"/>
      <c r="FIN51" s="7"/>
      <c r="FIO51" s="7"/>
      <c r="FIP51" s="7"/>
      <c r="FIQ51" s="7"/>
      <c r="FIR51" s="7"/>
      <c r="FIS51" s="7"/>
      <c r="FIT51" s="7"/>
      <c r="FIU51" s="7"/>
      <c r="FIV51" s="7"/>
      <c r="FIW51" s="7"/>
      <c r="FIX51" s="7"/>
      <c r="FIY51" s="7"/>
      <c r="FIZ51" s="7"/>
      <c r="FJA51" s="7"/>
      <c r="FJB51" s="7"/>
      <c r="FJC51" s="7"/>
      <c r="FJD51" s="7"/>
      <c r="FJE51" s="7"/>
      <c r="FJF51" s="7"/>
      <c r="FJG51" s="7"/>
      <c r="FJH51" s="7"/>
      <c r="FJI51" s="7"/>
      <c r="FJJ51" s="7"/>
      <c r="FJK51" s="7"/>
      <c r="FJL51" s="7"/>
      <c r="FJM51" s="7"/>
      <c r="FJN51" s="7"/>
      <c r="FJO51" s="7"/>
      <c r="FJP51" s="7"/>
      <c r="FJQ51" s="7"/>
      <c r="FJR51" s="7"/>
      <c r="FJS51" s="7"/>
      <c r="FJT51" s="7"/>
      <c r="FJU51" s="7"/>
      <c r="FJV51" s="7"/>
      <c r="FJW51" s="7"/>
      <c r="FJX51" s="7"/>
      <c r="FJY51" s="7"/>
      <c r="FJZ51" s="7"/>
      <c r="FKA51" s="7"/>
      <c r="FKB51" s="7"/>
      <c r="FKC51" s="7"/>
      <c r="FKD51" s="7"/>
      <c r="FKE51" s="7"/>
      <c r="FKF51" s="7"/>
      <c r="FKG51" s="7"/>
      <c r="FKH51" s="7"/>
      <c r="FKI51" s="7"/>
      <c r="FKJ51" s="7"/>
      <c r="FKK51" s="7"/>
      <c r="FKL51" s="7"/>
      <c r="FKM51" s="7"/>
      <c r="FKN51" s="7"/>
      <c r="FKO51" s="7"/>
      <c r="FKP51" s="7"/>
      <c r="FKQ51" s="7"/>
      <c r="FKR51" s="7"/>
      <c r="FKS51" s="7"/>
      <c r="FKT51" s="7"/>
      <c r="FKU51" s="7"/>
      <c r="FKV51" s="7"/>
      <c r="FKW51" s="7"/>
      <c r="FKX51" s="7"/>
      <c r="FKY51" s="7"/>
      <c r="FKZ51" s="7"/>
      <c r="FLA51" s="7"/>
      <c r="FLB51" s="7"/>
      <c r="FLC51" s="7"/>
      <c r="FLD51" s="7"/>
      <c r="FLF51" s="7"/>
      <c r="FLG51" s="7"/>
      <c r="FLH51" s="7"/>
      <c r="FLI51" s="7"/>
      <c r="FLJ51" s="7"/>
      <c r="FLK51" s="7"/>
      <c r="FLL51" s="7"/>
      <c r="FLM51" s="7"/>
      <c r="FLN51" s="7"/>
      <c r="FLO51" s="7"/>
      <c r="FLP51" s="7"/>
      <c r="FLQ51" s="7"/>
      <c r="FLR51" s="7"/>
      <c r="FLS51" s="7"/>
      <c r="FLT51" s="7"/>
      <c r="FLU51" s="7"/>
      <c r="FLV51" s="7"/>
      <c r="FLW51" s="7"/>
      <c r="FLX51" s="7"/>
      <c r="FLY51" s="7"/>
      <c r="FLZ51" s="7"/>
      <c r="FMA51" s="7"/>
      <c r="FMB51" s="7"/>
      <c r="FMC51" s="7"/>
      <c r="FMD51" s="7"/>
      <c r="FME51" s="7"/>
      <c r="FMF51" s="7"/>
      <c r="FMG51" s="7"/>
      <c r="FMH51" s="7"/>
      <c r="FMI51" s="7"/>
      <c r="FMJ51" s="7"/>
      <c r="FMK51" s="7"/>
      <c r="FML51" s="7"/>
      <c r="FMM51" s="7"/>
      <c r="FMN51" s="7"/>
      <c r="FMO51" s="7"/>
      <c r="FMP51" s="7"/>
      <c r="FMQ51" s="7"/>
      <c r="FMR51" s="7"/>
      <c r="FMS51" s="7"/>
      <c r="FMT51" s="7"/>
      <c r="FMU51" s="7"/>
      <c r="FMV51" s="7"/>
      <c r="FMW51" s="7"/>
      <c r="FMX51" s="7"/>
      <c r="FMY51" s="7"/>
      <c r="FMZ51" s="7"/>
      <c r="FNA51" s="7"/>
      <c r="FNB51" s="7"/>
      <c r="FNC51" s="7"/>
      <c r="FND51" s="7"/>
      <c r="FNE51" s="7"/>
      <c r="FNF51" s="7"/>
      <c r="FNG51" s="7"/>
      <c r="FNH51" s="7"/>
      <c r="FNI51" s="7"/>
      <c r="FNJ51" s="7"/>
      <c r="FNK51" s="7"/>
      <c r="FNL51" s="7"/>
      <c r="FNM51" s="7"/>
      <c r="FNN51" s="7"/>
      <c r="FNO51" s="7"/>
      <c r="FNP51" s="7"/>
      <c r="FNQ51" s="7"/>
      <c r="FNR51" s="7"/>
      <c r="FNS51" s="7"/>
      <c r="FNT51" s="7"/>
      <c r="FNU51" s="7"/>
      <c r="FNV51" s="7"/>
      <c r="FNW51" s="7"/>
      <c r="FNX51" s="7"/>
      <c r="FNY51" s="7"/>
      <c r="FNZ51" s="7"/>
      <c r="FOA51" s="7"/>
      <c r="FOB51" s="7"/>
      <c r="FOC51" s="7"/>
      <c r="FOD51" s="7"/>
      <c r="FOE51" s="7"/>
      <c r="FOF51" s="7"/>
      <c r="FOG51" s="7"/>
      <c r="FOH51" s="7"/>
      <c r="FOI51" s="7"/>
      <c r="FOJ51" s="7"/>
      <c r="FOK51" s="7"/>
      <c r="FOL51" s="7"/>
      <c r="FOM51" s="7"/>
      <c r="FON51" s="7"/>
      <c r="FOO51" s="7"/>
      <c r="FOP51" s="7"/>
      <c r="FOQ51" s="7"/>
      <c r="FOR51" s="7"/>
      <c r="FOS51" s="7"/>
      <c r="FOT51" s="7"/>
      <c r="FOU51" s="7"/>
      <c r="FOV51" s="7"/>
      <c r="FOW51" s="7"/>
      <c r="FOX51" s="7"/>
      <c r="FOY51" s="7"/>
      <c r="FOZ51" s="7"/>
      <c r="FPA51" s="7"/>
      <c r="FPB51" s="7"/>
      <c r="FPC51" s="7"/>
      <c r="FPD51" s="7"/>
      <c r="FPE51" s="7"/>
      <c r="FPF51" s="7"/>
      <c r="FPG51" s="7"/>
      <c r="FPH51" s="7"/>
      <c r="FPI51" s="7"/>
      <c r="FPJ51" s="7"/>
      <c r="FPK51" s="7"/>
      <c r="FPL51" s="7"/>
      <c r="FPM51" s="7"/>
      <c r="FPN51" s="7"/>
      <c r="FPO51" s="7"/>
      <c r="FPP51" s="7"/>
      <c r="FPQ51" s="7"/>
      <c r="FPR51" s="7"/>
      <c r="FPS51" s="7"/>
      <c r="FPT51" s="7"/>
      <c r="FPU51" s="7"/>
      <c r="FPV51" s="7"/>
      <c r="FPW51" s="7"/>
      <c r="FPX51" s="7"/>
      <c r="FPY51" s="7"/>
      <c r="FPZ51" s="7"/>
      <c r="FQA51" s="7"/>
      <c r="FQB51" s="7"/>
      <c r="FQC51" s="7"/>
      <c r="FQD51" s="7"/>
      <c r="FQE51" s="7"/>
      <c r="FQF51" s="7"/>
      <c r="FQG51" s="7"/>
      <c r="FQH51" s="7"/>
      <c r="FQI51" s="7"/>
      <c r="FQJ51" s="7"/>
      <c r="FQK51" s="7"/>
      <c r="FQL51" s="7"/>
      <c r="FQM51" s="7"/>
      <c r="FQN51" s="7"/>
      <c r="FQO51" s="7"/>
      <c r="FQP51" s="7"/>
      <c r="FQQ51" s="7"/>
      <c r="FQR51" s="7"/>
      <c r="FQS51" s="7"/>
      <c r="FQT51" s="7"/>
      <c r="FQU51" s="7"/>
      <c r="FQV51" s="7"/>
      <c r="FQW51" s="7"/>
      <c r="FQX51" s="7"/>
      <c r="FQY51" s="7"/>
      <c r="FQZ51" s="7"/>
      <c r="FRA51" s="7"/>
      <c r="FRB51" s="7"/>
      <c r="FRC51" s="7"/>
      <c r="FRD51" s="7"/>
      <c r="FRE51" s="7"/>
      <c r="FRF51" s="7"/>
      <c r="FRG51" s="7"/>
      <c r="FRH51" s="7"/>
      <c r="FRI51" s="7"/>
      <c r="FRJ51" s="7"/>
      <c r="FRK51" s="7"/>
      <c r="FRL51" s="7"/>
      <c r="FRM51" s="7"/>
      <c r="FRN51" s="7"/>
      <c r="FRO51" s="7"/>
      <c r="FRP51" s="7"/>
      <c r="FRQ51" s="7"/>
      <c r="FRR51" s="7"/>
      <c r="FRS51" s="7"/>
      <c r="FRT51" s="7"/>
      <c r="FRU51" s="7"/>
      <c r="FRV51" s="7"/>
      <c r="FRW51" s="7"/>
      <c r="FRX51" s="7"/>
      <c r="FRY51" s="7"/>
      <c r="FRZ51" s="7"/>
      <c r="FSA51" s="7"/>
      <c r="FSB51" s="7"/>
      <c r="FSC51" s="7"/>
      <c r="FSD51" s="7"/>
      <c r="FSE51" s="7"/>
      <c r="FSF51" s="7"/>
      <c r="FSG51" s="7"/>
      <c r="FSH51" s="7"/>
      <c r="FSI51" s="7"/>
      <c r="FSJ51" s="7"/>
      <c r="FSK51" s="7"/>
      <c r="FSL51" s="7"/>
      <c r="FSM51" s="7"/>
      <c r="FSN51" s="7"/>
      <c r="FSO51" s="7"/>
      <c r="FSP51" s="7"/>
      <c r="FSQ51" s="7"/>
      <c r="FSR51" s="7"/>
      <c r="FSS51" s="7"/>
      <c r="FST51" s="7"/>
      <c r="FSU51" s="7"/>
      <c r="FSV51" s="7"/>
      <c r="FSW51" s="7"/>
      <c r="FSX51" s="7"/>
      <c r="FSY51" s="7"/>
      <c r="FSZ51" s="7"/>
      <c r="FTA51" s="7"/>
      <c r="FTB51" s="7"/>
      <c r="FTC51" s="7"/>
      <c r="FTD51" s="7"/>
      <c r="FTE51" s="7"/>
      <c r="FTF51" s="7"/>
      <c r="FTG51" s="7"/>
      <c r="FTH51" s="7"/>
      <c r="FTI51" s="7"/>
      <c r="FTJ51" s="7"/>
      <c r="FTK51" s="7"/>
      <c r="FTL51" s="7"/>
      <c r="FTM51" s="7"/>
      <c r="FTN51" s="7"/>
      <c r="FTO51" s="7"/>
      <c r="FTP51" s="7"/>
      <c r="FTQ51" s="7"/>
      <c r="FTR51" s="7"/>
      <c r="FTS51" s="7"/>
      <c r="FTT51" s="7"/>
      <c r="FTU51" s="7"/>
      <c r="FTV51" s="7"/>
      <c r="FTW51" s="7"/>
      <c r="FTX51" s="7"/>
      <c r="FTY51" s="7"/>
      <c r="FTZ51" s="7"/>
      <c r="FUA51" s="7"/>
      <c r="FUB51" s="7"/>
      <c r="FUC51" s="7"/>
      <c r="FUD51" s="7"/>
      <c r="FUE51" s="7"/>
      <c r="FUF51" s="7"/>
      <c r="FUG51" s="7"/>
      <c r="FUH51" s="7"/>
      <c r="FUI51" s="7"/>
      <c r="FUJ51" s="7"/>
      <c r="FUK51" s="7"/>
      <c r="FUL51" s="7"/>
      <c r="FUM51" s="7"/>
      <c r="FUN51" s="7"/>
      <c r="FUO51" s="7"/>
      <c r="FUP51" s="7"/>
      <c r="FUQ51" s="7"/>
      <c r="FUR51" s="7"/>
      <c r="FUS51" s="7"/>
      <c r="FUT51" s="7"/>
      <c r="FUU51" s="7"/>
      <c r="FUV51" s="7"/>
      <c r="FUW51" s="7"/>
      <c r="FUX51" s="7"/>
      <c r="FUY51" s="7"/>
      <c r="FUZ51" s="7"/>
      <c r="FVB51" s="7"/>
      <c r="FVC51" s="7"/>
      <c r="FVD51" s="7"/>
      <c r="FVE51" s="7"/>
      <c r="FVF51" s="7"/>
      <c r="FVG51" s="7"/>
      <c r="FVH51" s="7"/>
      <c r="FVI51" s="7"/>
      <c r="FVJ51" s="7"/>
      <c r="FVK51" s="7"/>
      <c r="FVL51" s="7"/>
      <c r="FVM51" s="7"/>
      <c r="FVN51" s="7"/>
      <c r="FVO51" s="7"/>
      <c r="FVP51" s="7"/>
      <c r="FVQ51" s="7"/>
      <c r="FVR51" s="7"/>
      <c r="FVS51" s="7"/>
      <c r="FVT51" s="7"/>
      <c r="FVU51" s="7"/>
      <c r="FVV51" s="7"/>
      <c r="FVW51" s="7"/>
      <c r="FVX51" s="7"/>
      <c r="FVY51" s="7"/>
      <c r="FVZ51" s="7"/>
      <c r="FWA51" s="7"/>
      <c r="FWB51" s="7"/>
      <c r="FWC51" s="7"/>
      <c r="FWD51" s="7"/>
      <c r="FWE51" s="7"/>
      <c r="FWF51" s="7"/>
      <c r="FWG51" s="7"/>
      <c r="FWH51" s="7"/>
      <c r="FWI51" s="7"/>
      <c r="FWJ51" s="7"/>
      <c r="FWK51" s="7"/>
      <c r="FWL51" s="7"/>
      <c r="FWM51" s="7"/>
      <c r="FWN51" s="7"/>
      <c r="FWO51" s="7"/>
      <c r="FWP51" s="7"/>
      <c r="FWQ51" s="7"/>
      <c r="FWR51" s="7"/>
      <c r="FWS51" s="7"/>
      <c r="FWT51" s="7"/>
      <c r="FWU51" s="7"/>
      <c r="FWV51" s="7"/>
      <c r="FWW51" s="7"/>
      <c r="FWX51" s="7"/>
      <c r="FWY51" s="7"/>
      <c r="FWZ51" s="7"/>
      <c r="FXA51" s="7"/>
      <c r="FXB51" s="7"/>
      <c r="FXC51" s="7"/>
      <c r="FXD51" s="7"/>
      <c r="FXE51" s="7"/>
      <c r="FXF51" s="7"/>
      <c r="FXG51" s="7"/>
      <c r="FXH51" s="7"/>
      <c r="FXI51" s="7"/>
      <c r="FXJ51" s="7"/>
      <c r="FXK51" s="7"/>
      <c r="FXL51" s="7"/>
      <c r="FXM51" s="7"/>
      <c r="FXN51" s="7"/>
      <c r="FXO51" s="7"/>
      <c r="FXP51" s="7"/>
      <c r="FXQ51" s="7"/>
      <c r="FXR51" s="7"/>
      <c r="FXS51" s="7"/>
      <c r="FXT51" s="7"/>
      <c r="FXU51" s="7"/>
      <c r="FXV51" s="7"/>
      <c r="FXW51" s="7"/>
      <c r="FXX51" s="7"/>
      <c r="FXY51" s="7"/>
      <c r="FXZ51" s="7"/>
      <c r="FYA51" s="7"/>
      <c r="FYB51" s="7"/>
      <c r="FYC51" s="7"/>
      <c r="FYD51" s="7"/>
      <c r="FYE51" s="7"/>
      <c r="FYF51" s="7"/>
      <c r="FYG51" s="7"/>
      <c r="FYH51" s="7"/>
      <c r="FYI51" s="7"/>
      <c r="FYJ51" s="7"/>
      <c r="FYK51" s="7"/>
      <c r="FYL51" s="7"/>
      <c r="FYM51" s="7"/>
      <c r="FYN51" s="7"/>
      <c r="FYO51" s="7"/>
      <c r="FYP51" s="7"/>
      <c r="FYQ51" s="7"/>
      <c r="FYR51" s="7"/>
      <c r="FYS51" s="7"/>
      <c r="FYT51" s="7"/>
      <c r="FYU51" s="7"/>
      <c r="FYV51" s="7"/>
      <c r="FYW51" s="7"/>
      <c r="FYX51" s="7"/>
      <c r="FYY51" s="7"/>
      <c r="FYZ51" s="7"/>
      <c r="FZA51" s="7"/>
      <c r="FZB51" s="7"/>
      <c r="FZC51" s="7"/>
      <c r="FZD51" s="7"/>
      <c r="FZE51" s="7"/>
      <c r="FZF51" s="7"/>
      <c r="FZG51" s="7"/>
      <c r="FZH51" s="7"/>
      <c r="FZI51" s="7"/>
      <c r="FZJ51" s="7"/>
      <c r="FZK51" s="7"/>
      <c r="FZL51" s="7"/>
      <c r="FZM51" s="7"/>
      <c r="FZN51" s="7"/>
      <c r="FZO51" s="7"/>
      <c r="FZP51" s="7"/>
      <c r="FZQ51" s="7"/>
      <c r="FZR51" s="7"/>
      <c r="FZS51" s="7"/>
      <c r="FZT51" s="7"/>
      <c r="FZU51" s="7"/>
      <c r="FZV51" s="7"/>
      <c r="FZW51" s="7"/>
      <c r="FZX51" s="7"/>
      <c r="FZY51" s="7"/>
      <c r="FZZ51" s="7"/>
      <c r="GAA51" s="7"/>
      <c r="GAB51" s="7"/>
      <c r="GAC51" s="7"/>
      <c r="GAD51" s="7"/>
      <c r="GAE51" s="7"/>
      <c r="GAF51" s="7"/>
      <c r="GAG51" s="7"/>
      <c r="GAH51" s="7"/>
      <c r="GAI51" s="7"/>
      <c r="GAJ51" s="7"/>
      <c r="GAK51" s="7"/>
      <c r="GAL51" s="7"/>
      <c r="GAM51" s="7"/>
      <c r="GAN51" s="7"/>
      <c r="GAO51" s="7"/>
      <c r="GAP51" s="7"/>
      <c r="GAQ51" s="7"/>
      <c r="GAR51" s="7"/>
      <c r="GAS51" s="7"/>
      <c r="GAT51" s="7"/>
      <c r="GAU51" s="7"/>
      <c r="GAV51" s="7"/>
      <c r="GAW51" s="7"/>
      <c r="GAX51" s="7"/>
      <c r="GAY51" s="7"/>
      <c r="GAZ51" s="7"/>
      <c r="GBA51" s="7"/>
      <c r="GBB51" s="7"/>
      <c r="GBC51" s="7"/>
      <c r="GBD51" s="7"/>
      <c r="GBE51" s="7"/>
      <c r="GBF51" s="7"/>
      <c r="GBG51" s="7"/>
      <c r="GBH51" s="7"/>
      <c r="GBI51" s="7"/>
      <c r="GBJ51" s="7"/>
      <c r="GBK51" s="7"/>
      <c r="GBL51" s="7"/>
      <c r="GBM51" s="7"/>
      <c r="GBN51" s="7"/>
      <c r="GBO51" s="7"/>
      <c r="GBP51" s="7"/>
      <c r="GBQ51" s="7"/>
      <c r="GBR51" s="7"/>
      <c r="GBS51" s="7"/>
      <c r="GBT51" s="7"/>
      <c r="GBU51" s="7"/>
      <c r="GBV51" s="7"/>
      <c r="GBW51" s="7"/>
      <c r="GBX51" s="7"/>
      <c r="GBY51" s="7"/>
      <c r="GBZ51" s="7"/>
      <c r="GCA51" s="7"/>
      <c r="GCB51" s="7"/>
      <c r="GCC51" s="7"/>
      <c r="GCD51" s="7"/>
      <c r="GCE51" s="7"/>
      <c r="GCF51" s="7"/>
      <c r="GCG51" s="7"/>
      <c r="GCH51" s="7"/>
      <c r="GCI51" s="7"/>
      <c r="GCJ51" s="7"/>
      <c r="GCK51" s="7"/>
      <c r="GCL51" s="7"/>
      <c r="GCM51" s="7"/>
      <c r="GCN51" s="7"/>
      <c r="GCO51" s="7"/>
      <c r="GCP51" s="7"/>
      <c r="GCQ51" s="7"/>
      <c r="GCR51" s="7"/>
      <c r="GCS51" s="7"/>
      <c r="GCT51" s="7"/>
      <c r="GCU51" s="7"/>
      <c r="GCV51" s="7"/>
      <c r="GCW51" s="7"/>
      <c r="GCX51" s="7"/>
      <c r="GCY51" s="7"/>
      <c r="GCZ51" s="7"/>
      <c r="GDA51" s="7"/>
      <c r="GDB51" s="7"/>
      <c r="GDC51" s="7"/>
      <c r="GDD51" s="7"/>
      <c r="GDE51" s="7"/>
      <c r="GDF51" s="7"/>
      <c r="GDG51" s="7"/>
      <c r="GDH51" s="7"/>
      <c r="GDI51" s="7"/>
      <c r="GDJ51" s="7"/>
      <c r="GDK51" s="7"/>
      <c r="GDL51" s="7"/>
      <c r="GDM51" s="7"/>
      <c r="GDN51" s="7"/>
      <c r="GDO51" s="7"/>
      <c r="GDP51" s="7"/>
      <c r="GDQ51" s="7"/>
      <c r="GDR51" s="7"/>
      <c r="GDS51" s="7"/>
      <c r="GDT51" s="7"/>
      <c r="GDU51" s="7"/>
      <c r="GDV51" s="7"/>
      <c r="GDW51" s="7"/>
      <c r="GDX51" s="7"/>
      <c r="GDY51" s="7"/>
      <c r="GDZ51" s="7"/>
      <c r="GEA51" s="7"/>
      <c r="GEB51" s="7"/>
      <c r="GEC51" s="7"/>
      <c r="GED51" s="7"/>
      <c r="GEE51" s="7"/>
      <c r="GEF51" s="7"/>
      <c r="GEG51" s="7"/>
      <c r="GEH51" s="7"/>
      <c r="GEI51" s="7"/>
      <c r="GEJ51" s="7"/>
      <c r="GEK51" s="7"/>
      <c r="GEL51" s="7"/>
      <c r="GEM51" s="7"/>
      <c r="GEN51" s="7"/>
      <c r="GEO51" s="7"/>
      <c r="GEP51" s="7"/>
      <c r="GEQ51" s="7"/>
      <c r="GER51" s="7"/>
      <c r="GES51" s="7"/>
      <c r="GET51" s="7"/>
      <c r="GEU51" s="7"/>
      <c r="GEV51" s="7"/>
      <c r="GEX51" s="7"/>
      <c r="GEY51" s="7"/>
      <c r="GEZ51" s="7"/>
      <c r="GFA51" s="7"/>
      <c r="GFB51" s="7"/>
      <c r="GFC51" s="7"/>
      <c r="GFD51" s="7"/>
      <c r="GFE51" s="7"/>
      <c r="GFF51" s="7"/>
      <c r="GFG51" s="7"/>
      <c r="GFH51" s="7"/>
      <c r="GFI51" s="7"/>
      <c r="GFJ51" s="7"/>
      <c r="GFK51" s="7"/>
      <c r="GFL51" s="7"/>
      <c r="GFM51" s="7"/>
      <c r="GFN51" s="7"/>
      <c r="GFO51" s="7"/>
      <c r="GFP51" s="7"/>
      <c r="GFQ51" s="7"/>
      <c r="GFR51" s="7"/>
      <c r="GFS51" s="7"/>
      <c r="GFT51" s="7"/>
      <c r="GFU51" s="7"/>
      <c r="GFV51" s="7"/>
      <c r="GFW51" s="7"/>
      <c r="GFX51" s="7"/>
      <c r="GFY51" s="7"/>
      <c r="GFZ51" s="7"/>
      <c r="GGA51" s="7"/>
      <c r="GGB51" s="7"/>
      <c r="GGC51" s="7"/>
      <c r="GGD51" s="7"/>
      <c r="GGE51" s="7"/>
      <c r="GGF51" s="7"/>
      <c r="GGG51" s="7"/>
      <c r="GGH51" s="7"/>
      <c r="GGI51" s="7"/>
      <c r="GGJ51" s="7"/>
      <c r="GGK51" s="7"/>
      <c r="GGL51" s="7"/>
      <c r="GGM51" s="7"/>
      <c r="GGN51" s="7"/>
      <c r="GGO51" s="7"/>
      <c r="GGP51" s="7"/>
      <c r="GGQ51" s="7"/>
      <c r="GGR51" s="7"/>
      <c r="GGS51" s="7"/>
      <c r="GGT51" s="7"/>
      <c r="GGU51" s="7"/>
      <c r="GGV51" s="7"/>
      <c r="GGW51" s="7"/>
      <c r="GGX51" s="7"/>
      <c r="GGY51" s="7"/>
      <c r="GGZ51" s="7"/>
      <c r="GHA51" s="7"/>
      <c r="GHB51" s="7"/>
      <c r="GHC51" s="7"/>
      <c r="GHD51" s="7"/>
      <c r="GHE51" s="7"/>
      <c r="GHF51" s="7"/>
      <c r="GHG51" s="7"/>
      <c r="GHH51" s="7"/>
      <c r="GHI51" s="7"/>
      <c r="GHJ51" s="7"/>
      <c r="GHK51" s="7"/>
      <c r="GHL51" s="7"/>
      <c r="GHM51" s="7"/>
      <c r="GHN51" s="7"/>
      <c r="GHO51" s="7"/>
      <c r="GHP51" s="7"/>
      <c r="GHQ51" s="7"/>
      <c r="GHR51" s="7"/>
      <c r="GHS51" s="7"/>
      <c r="GHT51" s="7"/>
      <c r="GHU51" s="7"/>
      <c r="GHV51" s="7"/>
      <c r="GHW51" s="7"/>
      <c r="GHX51" s="7"/>
      <c r="GHY51" s="7"/>
      <c r="GHZ51" s="7"/>
      <c r="GIA51" s="7"/>
      <c r="GIB51" s="7"/>
      <c r="GIC51" s="7"/>
      <c r="GID51" s="7"/>
      <c r="GIE51" s="7"/>
      <c r="GIF51" s="7"/>
      <c r="GIG51" s="7"/>
      <c r="GIH51" s="7"/>
      <c r="GII51" s="7"/>
      <c r="GIJ51" s="7"/>
      <c r="GIK51" s="7"/>
      <c r="GIL51" s="7"/>
      <c r="GIM51" s="7"/>
      <c r="GIN51" s="7"/>
      <c r="GIO51" s="7"/>
      <c r="GIP51" s="7"/>
      <c r="GIQ51" s="7"/>
      <c r="GIR51" s="7"/>
      <c r="GIS51" s="7"/>
      <c r="GIT51" s="7"/>
      <c r="GIU51" s="7"/>
      <c r="GIV51" s="7"/>
      <c r="GIW51" s="7"/>
      <c r="GIX51" s="7"/>
      <c r="GIY51" s="7"/>
      <c r="GIZ51" s="7"/>
      <c r="GJA51" s="7"/>
      <c r="GJB51" s="7"/>
      <c r="GJC51" s="7"/>
      <c r="GJD51" s="7"/>
      <c r="GJE51" s="7"/>
      <c r="GJF51" s="7"/>
      <c r="GJG51" s="7"/>
      <c r="GJH51" s="7"/>
      <c r="GJI51" s="7"/>
      <c r="GJJ51" s="7"/>
      <c r="GJK51" s="7"/>
      <c r="GJL51" s="7"/>
      <c r="GJM51" s="7"/>
      <c r="GJN51" s="7"/>
      <c r="GJO51" s="7"/>
      <c r="GJP51" s="7"/>
      <c r="GJQ51" s="7"/>
      <c r="GJR51" s="7"/>
      <c r="GJS51" s="7"/>
      <c r="GJT51" s="7"/>
      <c r="GJU51" s="7"/>
      <c r="GJV51" s="7"/>
      <c r="GJW51" s="7"/>
      <c r="GJX51" s="7"/>
      <c r="GJY51" s="7"/>
      <c r="GJZ51" s="7"/>
      <c r="GKA51" s="7"/>
      <c r="GKB51" s="7"/>
      <c r="GKC51" s="7"/>
      <c r="GKD51" s="7"/>
      <c r="GKE51" s="7"/>
      <c r="GKF51" s="7"/>
      <c r="GKG51" s="7"/>
      <c r="GKH51" s="7"/>
      <c r="GKI51" s="7"/>
      <c r="GKJ51" s="7"/>
      <c r="GKK51" s="7"/>
      <c r="GKL51" s="7"/>
      <c r="GKM51" s="7"/>
      <c r="GKN51" s="7"/>
      <c r="GKO51" s="7"/>
      <c r="GKP51" s="7"/>
      <c r="GKQ51" s="7"/>
      <c r="GKR51" s="7"/>
      <c r="GKS51" s="7"/>
      <c r="GKT51" s="7"/>
      <c r="GKU51" s="7"/>
      <c r="GKV51" s="7"/>
      <c r="GKW51" s="7"/>
      <c r="GKX51" s="7"/>
      <c r="GKY51" s="7"/>
      <c r="GKZ51" s="7"/>
      <c r="GLA51" s="7"/>
      <c r="GLB51" s="7"/>
      <c r="GLC51" s="7"/>
      <c r="GLD51" s="7"/>
      <c r="GLE51" s="7"/>
      <c r="GLF51" s="7"/>
      <c r="GLG51" s="7"/>
      <c r="GLH51" s="7"/>
      <c r="GLI51" s="7"/>
      <c r="GLJ51" s="7"/>
      <c r="GLK51" s="7"/>
      <c r="GLL51" s="7"/>
      <c r="GLM51" s="7"/>
      <c r="GLN51" s="7"/>
      <c r="GLO51" s="7"/>
      <c r="GLP51" s="7"/>
      <c r="GLQ51" s="7"/>
      <c r="GLR51" s="7"/>
      <c r="GLS51" s="7"/>
      <c r="GLT51" s="7"/>
      <c r="GLU51" s="7"/>
      <c r="GLV51" s="7"/>
      <c r="GLW51" s="7"/>
      <c r="GLX51" s="7"/>
      <c r="GLY51" s="7"/>
      <c r="GLZ51" s="7"/>
      <c r="GMA51" s="7"/>
      <c r="GMB51" s="7"/>
      <c r="GMC51" s="7"/>
      <c r="GMD51" s="7"/>
      <c r="GME51" s="7"/>
      <c r="GMF51" s="7"/>
      <c r="GMG51" s="7"/>
      <c r="GMH51" s="7"/>
      <c r="GMI51" s="7"/>
      <c r="GMJ51" s="7"/>
      <c r="GMK51" s="7"/>
      <c r="GML51" s="7"/>
      <c r="GMM51" s="7"/>
      <c r="GMN51" s="7"/>
      <c r="GMO51" s="7"/>
      <c r="GMP51" s="7"/>
      <c r="GMQ51" s="7"/>
      <c r="GMR51" s="7"/>
      <c r="GMS51" s="7"/>
      <c r="GMT51" s="7"/>
      <c r="GMU51" s="7"/>
      <c r="GMV51" s="7"/>
      <c r="GMW51" s="7"/>
      <c r="GMX51" s="7"/>
      <c r="GMY51" s="7"/>
      <c r="GMZ51" s="7"/>
      <c r="GNA51" s="7"/>
      <c r="GNB51" s="7"/>
      <c r="GNC51" s="7"/>
      <c r="GND51" s="7"/>
      <c r="GNE51" s="7"/>
      <c r="GNF51" s="7"/>
      <c r="GNG51" s="7"/>
      <c r="GNH51" s="7"/>
      <c r="GNI51" s="7"/>
      <c r="GNJ51" s="7"/>
      <c r="GNK51" s="7"/>
      <c r="GNL51" s="7"/>
      <c r="GNM51" s="7"/>
      <c r="GNN51" s="7"/>
      <c r="GNO51" s="7"/>
      <c r="GNP51" s="7"/>
      <c r="GNQ51" s="7"/>
      <c r="GNR51" s="7"/>
      <c r="GNS51" s="7"/>
      <c r="GNT51" s="7"/>
      <c r="GNU51" s="7"/>
      <c r="GNV51" s="7"/>
      <c r="GNW51" s="7"/>
      <c r="GNX51" s="7"/>
      <c r="GNY51" s="7"/>
      <c r="GNZ51" s="7"/>
      <c r="GOA51" s="7"/>
      <c r="GOB51" s="7"/>
      <c r="GOC51" s="7"/>
      <c r="GOD51" s="7"/>
      <c r="GOE51" s="7"/>
      <c r="GOF51" s="7"/>
      <c r="GOG51" s="7"/>
      <c r="GOH51" s="7"/>
      <c r="GOI51" s="7"/>
      <c r="GOJ51" s="7"/>
      <c r="GOK51" s="7"/>
      <c r="GOL51" s="7"/>
      <c r="GOM51" s="7"/>
      <c r="GON51" s="7"/>
      <c r="GOO51" s="7"/>
      <c r="GOP51" s="7"/>
      <c r="GOQ51" s="7"/>
      <c r="GOR51" s="7"/>
      <c r="GOT51" s="7"/>
      <c r="GOU51" s="7"/>
      <c r="GOV51" s="7"/>
      <c r="GOW51" s="7"/>
      <c r="GOX51" s="7"/>
      <c r="GOY51" s="7"/>
      <c r="GOZ51" s="7"/>
      <c r="GPA51" s="7"/>
      <c r="GPB51" s="7"/>
      <c r="GPC51" s="7"/>
      <c r="GPD51" s="7"/>
      <c r="GPE51" s="7"/>
      <c r="GPF51" s="7"/>
      <c r="GPG51" s="7"/>
      <c r="GPH51" s="7"/>
      <c r="GPI51" s="7"/>
      <c r="GPJ51" s="7"/>
      <c r="GPK51" s="7"/>
      <c r="GPL51" s="7"/>
      <c r="GPM51" s="7"/>
      <c r="GPN51" s="7"/>
      <c r="GPO51" s="7"/>
      <c r="GPP51" s="7"/>
      <c r="GPQ51" s="7"/>
      <c r="GPR51" s="7"/>
      <c r="GPS51" s="7"/>
      <c r="GPT51" s="7"/>
      <c r="GPU51" s="7"/>
      <c r="GPV51" s="7"/>
      <c r="GPW51" s="7"/>
      <c r="GPX51" s="7"/>
      <c r="GPY51" s="7"/>
      <c r="GPZ51" s="7"/>
      <c r="GQA51" s="7"/>
      <c r="GQB51" s="7"/>
      <c r="GQC51" s="7"/>
      <c r="GQD51" s="7"/>
      <c r="GQE51" s="7"/>
      <c r="GQF51" s="7"/>
      <c r="GQG51" s="7"/>
      <c r="GQH51" s="7"/>
      <c r="GQI51" s="7"/>
      <c r="GQJ51" s="7"/>
      <c r="GQK51" s="7"/>
      <c r="GQL51" s="7"/>
      <c r="GQM51" s="7"/>
      <c r="GQN51" s="7"/>
      <c r="GQO51" s="7"/>
      <c r="GQP51" s="7"/>
      <c r="GQQ51" s="7"/>
      <c r="GQR51" s="7"/>
      <c r="GQS51" s="7"/>
      <c r="GQT51" s="7"/>
      <c r="GQU51" s="7"/>
      <c r="GQV51" s="7"/>
      <c r="GQW51" s="7"/>
      <c r="GQX51" s="7"/>
      <c r="GQY51" s="7"/>
      <c r="GQZ51" s="7"/>
      <c r="GRA51" s="7"/>
      <c r="GRB51" s="7"/>
      <c r="GRC51" s="7"/>
      <c r="GRD51" s="7"/>
      <c r="GRE51" s="7"/>
      <c r="GRF51" s="7"/>
      <c r="GRG51" s="7"/>
      <c r="GRH51" s="7"/>
      <c r="GRI51" s="7"/>
      <c r="GRJ51" s="7"/>
      <c r="GRK51" s="7"/>
      <c r="GRL51" s="7"/>
      <c r="GRM51" s="7"/>
      <c r="GRN51" s="7"/>
      <c r="GRO51" s="7"/>
      <c r="GRP51" s="7"/>
      <c r="GRQ51" s="7"/>
      <c r="GRR51" s="7"/>
      <c r="GRS51" s="7"/>
      <c r="GRT51" s="7"/>
      <c r="GRU51" s="7"/>
      <c r="GRV51" s="7"/>
      <c r="GRW51" s="7"/>
      <c r="GRX51" s="7"/>
      <c r="GRY51" s="7"/>
      <c r="GRZ51" s="7"/>
      <c r="GSA51" s="7"/>
      <c r="GSB51" s="7"/>
      <c r="GSC51" s="7"/>
      <c r="GSD51" s="7"/>
      <c r="GSE51" s="7"/>
      <c r="GSF51" s="7"/>
      <c r="GSG51" s="7"/>
      <c r="GSH51" s="7"/>
      <c r="GSI51" s="7"/>
      <c r="GSJ51" s="7"/>
      <c r="GSK51" s="7"/>
      <c r="GSL51" s="7"/>
      <c r="GSM51" s="7"/>
      <c r="GSN51" s="7"/>
      <c r="GSO51" s="7"/>
      <c r="GSP51" s="7"/>
      <c r="GSQ51" s="7"/>
      <c r="GSR51" s="7"/>
      <c r="GSS51" s="7"/>
      <c r="GST51" s="7"/>
      <c r="GSU51" s="7"/>
      <c r="GSV51" s="7"/>
      <c r="GSW51" s="7"/>
      <c r="GSX51" s="7"/>
      <c r="GSY51" s="7"/>
      <c r="GSZ51" s="7"/>
      <c r="GTA51" s="7"/>
      <c r="GTB51" s="7"/>
      <c r="GTC51" s="7"/>
      <c r="GTD51" s="7"/>
      <c r="GTE51" s="7"/>
      <c r="GTF51" s="7"/>
      <c r="GTG51" s="7"/>
      <c r="GTH51" s="7"/>
      <c r="GTI51" s="7"/>
      <c r="GTJ51" s="7"/>
      <c r="GTK51" s="7"/>
      <c r="GTL51" s="7"/>
      <c r="GTM51" s="7"/>
      <c r="GTN51" s="7"/>
      <c r="GTO51" s="7"/>
      <c r="GTP51" s="7"/>
      <c r="GTQ51" s="7"/>
      <c r="GTR51" s="7"/>
      <c r="GTS51" s="7"/>
      <c r="GTT51" s="7"/>
      <c r="GTU51" s="7"/>
      <c r="GTV51" s="7"/>
      <c r="GTW51" s="7"/>
      <c r="GTX51" s="7"/>
      <c r="GTY51" s="7"/>
      <c r="GTZ51" s="7"/>
      <c r="GUA51" s="7"/>
      <c r="GUB51" s="7"/>
      <c r="GUC51" s="7"/>
      <c r="GUD51" s="7"/>
      <c r="GUE51" s="7"/>
      <c r="GUF51" s="7"/>
      <c r="GUG51" s="7"/>
      <c r="GUH51" s="7"/>
      <c r="GUI51" s="7"/>
      <c r="GUJ51" s="7"/>
      <c r="GUK51" s="7"/>
      <c r="GUL51" s="7"/>
      <c r="GUM51" s="7"/>
      <c r="GUN51" s="7"/>
      <c r="GUO51" s="7"/>
      <c r="GUP51" s="7"/>
      <c r="GUQ51" s="7"/>
      <c r="GUR51" s="7"/>
      <c r="GUS51" s="7"/>
      <c r="GUT51" s="7"/>
      <c r="GUU51" s="7"/>
      <c r="GUV51" s="7"/>
      <c r="GUW51" s="7"/>
      <c r="GUX51" s="7"/>
      <c r="GUY51" s="7"/>
      <c r="GUZ51" s="7"/>
      <c r="GVA51" s="7"/>
      <c r="GVB51" s="7"/>
      <c r="GVC51" s="7"/>
      <c r="GVD51" s="7"/>
      <c r="GVE51" s="7"/>
      <c r="GVF51" s="7"/>
      <c r="GVG51" s="7"/>
      <c r="GVH51" s="7"/>
      <c r="GVI51" s="7"/>
      <c r="GVJ51" s="7"/>
      <c r="GVK51" s="7"/>
      <c r="GVL51" s="7"/>
      <c r="GVM51" s="7"/>
      <c r="GVN51" s="7"/>
      <c r="GVO51" s="7"/>
      <c r="GVP51" s="7"/>
      <c r="GVQ51" s="7"/>
      <c r="GVR51" s="7"/>
      <c r="GVS51" s="7"/>
      <c r="GVT51" s="7"/>
      <c r="GVU51" s="7"/>
      <c r="GVV51" s="7"/>
      <c r="GVW51" s="7"/>
      <c r="GVX51" s="7"/>
      <c r="GVY51" s="7"/>
      <c r="GVZ51" s="7"/>
      <c r="GWA51" s="7"/>
      <c r="GWB51" s="7"/>
      <c r="GWC51" s="7"/>
      <c r="GWD51" s="7"/>
      <c r="GWE51" s="7"/>
      <c r="GWF51" s="7"/>
      <c r="GWG51" s="7"/>
      <c r="GWH51" s="7"/>
      <c r="GWI51" s="7"/>
      <c r="GWJ51" s="7"/>
      <c r="GWK51" s="7"/>
      <c r="GWL51" s="7"/>
      <c r="GWM51" s="7"/>
      <c r="GWN51" s="7"/>
      <c r="GWO51" s="7"/>
      <c r="GWP51" s="7"/>
      <c r="GWQ51" s="7"/>
      <c r="GWR51" s="7"/>
      <c r="GWS51" s="7"/>
      <c r="GWT51" s="7"/>
      <c r="GWU51" s="7"/>
      <c r="GWV51" s="7"/>
      <c r="GWW51" s="7"/>
      <c r="GWX51" s="7"/>
      <c r="GWY51" s="7"/>
      <c r="GWZ51" s="7"/>
      <c r="GXA51" s="7"/>
      <c r="GXB51" s="7"/>
      <c r="GXC51" s="7"/>
      <c r="GXD51" s="7"/>
      <c r="GXE51" s="7"/>
      <c r="GXF51" s="7"/>
      <c r="GXG51" s="7"/>
      <c r="GXH51" s="7"/>
      <c r="GXI51" s="7"/>
      <c r="GXJ51" s="7"/>
      <c r="GXK51" s="7"/>
      <c r="GXL51" s="7"/>
      <c r="GXM51" s="7"/>
      <c r="GXN51" s="7"/>
      <c r="GXO51" s="7"/>
      <c r="GXP51" s="7"/>
      <c r="GXQ51" s="7"/>
      <c r="GXR51" s="7"/>
      <c r="GXS51" s="7"/>
      <c r="GXT51" s="7"/>
      <c r="GXU51" s="7"/>
      <c r="GXV51" s="7"/>
      <c r="GXW51" s="7"/>
      <c r="GXX51" s="7"/>
      <c r="GXY51" s="7"/>
      <c r="GXZ51" s="7"/>
      <c r="GYA51" s="7"/>
      <c r="GYB51" s="7"/>
      <c r="GYC51" s="7"/>
      <c r="GYD51" s="7"/>
      <c r="GYE51" s="7"/>
      <c r="GYF51" s="7"/>
      <c r="GYG51" s="7"/>
      <c r="GYH51" s="7"/>
      <c r="GYI51" s="7"/>
      <c r="GYJ51" s="7"/>
      <c r="GYK51" s="7"/>
      <c r="GYL51" s="7"/>
      <c r="GYM51" s="7"/>
      <c r="GYN51" s="7"/>
      <c r="GYP51" s="7"/>
      <c r="GYQ51" s="7"/>
      <c r="GYR51" s="7"/>
      <c r="GYS51" s="7"/>
      <c r="GYT51" s="7"/>
      <c r="GYU51" s="7"/>
      <c r="GYV51" s="7"/>
      <c r="GYW51" s="7"/>
      <c r="GYX51" s="7"/>
      <c r="GYY51" s="7"/>
      <c r="GYZ51" s="7"/>
      <c r="GZA51" s="7"/>
      <c r="GZB51" s="7"/>
      <c r="GZC51" s="7"/>
      <c r="GZD51" s="7"/>
      <c r="GZE51" s="7"/>
      <c r="GZF51" s="7"/>
      <c r="GZG51" s="7"/>
      <c r="GZH51" s="7"/>
      <c r="GZI51" s="7"/>
      <c r="GZJ51" s="7"/>
      <c r="GZK51" s="7"/>
      <c r="GZL51" s="7"/>
      <c r="GZM51" s="7"/>
      <c r="GZN51" s="7"/>
      <c r="GZO51" s="7"/>
      <c r="GZP51" s="7"/>
      <c r="GZQ51" s="7"/>
      <c r="GZR51" s="7"/>
      <c r="GZS51" s="7"/>
      <c r="GZT51" s="7"/>
      <c r="GZU51" s="7"/>
      <c r="GZV51" s="7"/>
      <c r="GZW51" s="7"/>
      <c r="GZX51" s="7"/>
      <c r="GZY51" s="7"/>
      <c r="GZZ51" s="7"/>
      <c r="HAA51" s="7"/>
      <c r="HAB51" s="7"/>
      <c r="HAC51" s="7"/>
      <c r="HAD51" s="7"/>
      <c r="HAE51" s="7"/>
      <c r="HAF51" s="7"/>
      <c r="HAG51" s="7"/>
      <c r="HAH51" s="7"/>
      <c r="HAI51" s="7"/>
      <c r="HAJ51" s="7"/>
      <c r="HAK51" s="7"/>
      <c r="HAL51" s="7"/>
      <c r="HAM51" s="7"/>
      <c r="HAN51" s="7"/>
      <c r="HAO51" s="7"/>
      <c r="HAP51" s="7"/>
      <c r="HAQ51" s="7"/>
      <c r="HAR51" s="7"/>
      <c r="HAS51" s="7"/>
      <c r="HAT51" s="7"/>
      <c r="HAU51" s="7"/>
      <c r="HAV51" s="7"/>
      <c r="HAW51" s="7"/>
      <c r="HAX51" s="7"/>
      <c r="HAY51" s="7"/>
      <c r="HAZ51" s="7"/>
      <c r="HBA51" s="7"/>
      <c r="HBB51" s="7"/>
      <c r="HBC51" s="7"/>
      <c r="HBD51" s="7"/>
      <c r="HBE51" s="7"/>
      <c r="HBF51" s="7"/>
      <c r="HBG51" s="7"/>
      <c r="HBH51" s="7"/>
      <c r="HBI51" s="7"/>
      <c r="HBJ51" s="7"/>
      <c r="HBK51" s="7"/>
      <c r="HBL51" s="7"/>
      <c r="HBM51" s="7"/>
      <c r="HBN51" s="7"/>
      <c r="HBO51" s="7"/>
      <c r="HBP51" s="7"/>
      <c r="HBQ51" s="7"/>
      <c r="HBR51" s="7"/>
      <c r="HBS51" s="7"/>
      <c r="HBT51" s="7"/>
      <c r="HBU51" s="7"/>
      <c r="HBV51" s="7"/>
      <c r="HBW51" s="7"/>
      <c r="HBX51" s="7"/>
      <c r="HBY51" s="7"/>
      <c r="HBZ51" s="7"/>
      <c r="HCA51" s="7"/>
      <c r="HCB51" s="7"/>
      <c r="HCC51" s="7"/>
      <c r="HCD51" s="7"/>
      <c r="HCE51" s="7"/>
      <c r="HCF51" s="7"/>
      <c r="HCG51" s="7"/>
      <c r="HCH51" s="7"/>
      <c r="HCI51" s="7"/>
      <c r="HCJ51" s="7"/>
      <c r="HCK51" s="7"/>
      <c r="HCL51" s="7"/>
      <c r="HCM51" s="7"/>
      <c r="HCN51" s="7"/>
      <c r="HCO51" s="7"/>
      <c r="HCP51" s="7"/>
      <c r="HCQ51" s="7"/>
      <c r="HCR51" s="7"/>
      <c r="HCS51" s="7"/>
      <c r="HCT51" s="7"/>
      <c r="HCU51" s="7"/>
      <c r="HCV51" s="7"/>
      <c r="HCW51" s="7"/>
      <c r="HCX51" s="7"/>
      <c r="HCY51" s="7"/>
      <c r="HCZ51" s="7"/>
      <c r="HDA51" s="7"/>
      <c r="HDB51" s="7"/>
      <c r="HDC51" s="7"/>
      <c r="HDD51" s="7"/>
      <c r="HDE51" s="7"/>
      <c r="HDF51" s="7"/>
      <c r="HDG51" s="7"/>
      <c r="HDH51" s="7"/>
      <c r="HDI51" s="7"/>
      <c r="HDJ51" s="7"/>
      <c r="HDK51" s="7"/>
      <c r="HDL51" s="7"/>
      <c r="HDM51" s="7"/>
      <c r="HDN51" s="7"/>
      <c r="HDO51" s="7"/>
      <c r="HDP51" s="7"/>
      <c r="HDQ51" s="7"/>
      <c r="HDR51" s="7"/>
      <c r="HDS51" s="7"/>
      <c r="HDT51" s="7"/>
      <c r="HDU51" s="7"/>
      <c r="HDV51" s="7"/>
      <c r="HDW51" s="7"/>
      <c r="HDX51" s="7"/>
      <c r="HDY51" s="7"/>
      <c r="HDZ51" s="7"/>
      <c r="HEA51" s="7"/>
      <c r="HEB51" s="7"/>
      <c r="HEC51" s="7"/>
      <c r="HED51" s="7"/>
      <c r="HEE51" s="7"/>
      <c r="HEF51" s="7"/>
      <c r="HEG51" s="7"/>
      <c r="HEH51" s="7"/>
      <c r="HEI51" s="7"/>
      <c r="HEJ51" s="7"/>
      <c r="HEK51" s="7"/>
      <c r="HEL51" s="7"/>
      <c r="HEM51" s="7"/>
      <c r="HEN51" s="7"/>
      <c r="HEO51" s="7"/>
      <c r="HEP51" s="7"/>
      <c r="HEQ51" s="7"/>
      <c r="HER51" s="7"/>
      <c r="HES51" s="7"/>
      <c r="HET51" s="7"/>
      <c r="HEU51" s="7"/>
      <c r="HEV51" s="7"/>
      <c r="HEW51" s="7"/>
      <c r="HEX51" s="7"/>
      <c r="HEY51" s="7"/>
      <c r="HEZ51" s="7"/>
      <c r="HFA51" s="7"/>
      <c r="HFB51" s="7"/>
      <c r="HFC51" s="7"/>
      <c r="HFD51" s="7"/>
      <c r="HFE51" s="7"/>
      <c r="HFF51" s="7"/>
      <c r="HFG51" s="7"/>
      <c r="HFH51" s="7"/>
      <c r="HFI51" s="7"/>
      <c r="HFJ51" s="7"/>
      <c r="HFK51" s="7"/>
      <c r="HFL51" s="7"/>
      <c r="HFM51" s="7"/>
      <c r="HFN51" s="7"/>
      <c r="HFO51" s="7"/>
      <c r="HFP51" s="7"/>
      <c r="HFQ51" s="7"/>
      <c r="HFR51" s="7"/>
      <c r="HFS51" s="7"/>
      <c r="HFT51" s="7"/>
      <c r="HFU51" s="7"/>
      <c r="HFV51" s="7"/>
      <c r="HFW51" s="7"/>
      <c r="HFX51" s="7"/>
      <c r="HFY51" s="7"/>
      <c r="HFZ51" s="7"/>
      <c r="HGA51" s="7"/>
      <c r="HGB51" s="7"/>
      <c r="HGC51" s="7"/>
      <c r="HGD51" s="7"/>
      <c r="HGE51" s="7"/>
      <c r="HGF51" s="7"/>
      <c r="HGG51" s="7"/>
      <c r="HGH51" s="7"/>
      <c r="HGI51" s="7"/>
      <c r="HGJ51" s="7"/>
      <c r="HGK51" s="7"/>
      <c r="HGL51" s="7"/>
      <c r="HGM51" s="7"/>
      <c r="HGN51" s="7"/>
      <c r="HGO51" s="7"/>
      <c r="HGP51" s="7"/>
      <c r="HGQ51" s="7"/>
      <c r="HGR51" s="7"/>
      <c r="HGS51" s="7"/>
      <c r="HGT51" s="7"/>
      <c r="HGU51" s="7"/>
      <c r="HGV51" s="7"/>
      <c r="HGW51" s="7"/>
      <c r="HGX51" s="7"/>
      <c r="HGY51" s="7"/>
      <c r="HGZ51" s="7"/>
      <c r="HHA51" s="7"/>
      <c r="HHB51" s="7"/>
      <c r="HHC51" s="7"/>
      <c r="HHD51" s="7"/>
      <c r="HHE51" s="7"/>
      <c r="HHF51" s="7"/>
      <c r="HHG51" s="7"/>
      <c r="HHH51" s="7"/>
      <c r="HHI51" s="7"/>
      <c r="HHJ51" s="7"/>
      <c r="HHK51" s="7"/>
      <c r="HHL51" s="7"/>
      <c r="HHM51" s="7"/>
      <c r="HHN51" s="7"/>
      <c r="HHO51" s="7"/>
      <c r="HHP51" s="7"/>
      <c r="HHQ51" s="7"/>
      <c r="HHR51" s="7"/>
      <c r="HHS51" s="7"/>
      <c r="HHT51" s="7"/>
      <c r="HHU51" s="7"/>
      <c r="HHV51" s="7"/>
      <c r="HHW51" s="7"/>
      <c r="HHX51" s="7"/>
      <c r="HHY51" s="7"/>
      <c r="HHZ51" s="7"/>
      <c r="HIA51" s="7"/>
      <c r="HIB51" s="7"/>
      <c r="HIC51" s="7"/>
      <c r="HID51" s="7"/>
      <c r="HIE51" s="7"/>
      <c r="HIF51" s="7"/>
      <c r="HIG51" s="7"/>
      <c r="HIH51" s="7"/>
      <c r="HII51" s="7"/>
      <c r="HIJ51" s="7"/>
      <c r="HIL51" s="7"/>
      <c r="HIM51" s="7"/>
      <c r="HIN51" s="7"/>
      <c r="HIO51" s="7"/>
      <c r="HIP51" s="7"/>
      <c r="HIQ51" s="7"/>
      <c r="HIR51" s="7"/>
      <c r="HIS51" s="7"/>
      <c r="HIT51" s="7"/>
      <c r="HIU51" s="7"/>
      <c r="HIV51" s="7"/>
      <c r="HIW51" s="7"/>
      <c r="HIX51" s="7"/>
      <c r="HIY51" s="7"/>
      <c r="HIZ51" s="7"/>
      <c r="HJA51" s="7"/>
      <c r="HJB51" s="7"/>
      <c r="HJC51" s="7"/>
      <c r="HJD51" s="7"/>
      <c r="HJE51" s="7"/>
      <c r="HJF51" s="7"/>
      <c r="HJG51" s="7"/>
      <c r="HJH51" s="7"/>
      <c r="HJI51" s="7"/>
      <c r="HJJ51" s="7"/>
      <c r="HJK51" s="7"/>
      <c r="HJL51" s="7"/>
      <c r="HJM51" s="7"/>
      <c r="HJN51" s="7"/>
      <c r="HJO51" s="7"/>
      <c r="HJP51" s="7"/>
      <c r="HJQ51" s="7"/>
      <c r="HJR51" s="7"/>
      <c r="HJS51" s="7"/>
      <c r="HJT51" s="7"/>
      <c r="HJU51" s="7"/>
      <c r="HJV51" s="7"/>
      <c r="HJW51" s="7"/>
      <c r="HJX51" s="7"/>
      <c r="HJY51" s="7"/>
      <c r="HJZ51" s="7"/>
      <c r="HKA51" s="7"/>
      <c r="HKB51" s="7"/>
      <c r="HKC51" s="7"/>
      <c r="HKD51" s="7"/>
      <c r="HKE51" s="7"/>
      <c r="HKF51" s="7"/>
      <c r="HKG51" s="7"/>
      <c r="HKH51" s="7"/>
      <c r="HKI51" s="7"/>
      <c r="HKJ51" s="7"/>
      <c r="HKK51" s="7"/>
      <c r="HKL51" s="7"/>
      <c r="HKM51" s="7"/>
      <c r="HKN51" s="7"/>
      <c r="HKO51" s="7"/>
      <c r="HKP51" s="7"/>
      <c r="HKQ51" s="7"/>
      <c r="HKR51" s="7"/>
      <c r="HKS51" s="7"/>
      <c r="HKT51" s="7"/>
      <c r="HKU51" s="7"/>
      <c r="HKV51" s="7"/>
      <c r="HKW51" s="7"/>
      <c r="HKX51" s="7"/>
      <c r="HKY51" s="7"/>
      <c r="HKZ51" s="7"/>
      <c r="HLA51" s="7"/>
      <c r="HLB51" s="7"/>
      <c r="HLC51" s="7"/>
      <c r="HLD51" s="7"/>
      <c r="HLE51" s="7"/>
      <c r="HLF51" s="7"/>
      <c r="HLG51" s="7"/>
      <c r="HLH51" s="7"/>
      <c r="HLI51" s="7"/>
      <c r="HLJ51" s="7"/>
      <c r="HLK51" s="7"/>
      <c r="HLL51" s="7"/>
      <c r="HLM51" s="7"/>
      <c r="HLN51" s="7"/>
      <c r="HLO51" s="7"/>
      <c r="HLP51" s="7"/>
      <c r="HLQ51" s="7"/>
      <c r="HLR51" s="7"/>
      <c r="HLS51" s="7"/>
      <c r="HLT51" s="7"/>
      <c r="HLU51" s="7"/>
      <c r="HLV51" s="7"/>
      <c r="HLW51" s="7"/>
      <c r="HLX51" s="7"/>
      <c r="HLY51" s="7"/>
      <c r="HLZ51" s="7"/>
      <c r="HMA51" s="7"/>
      <c r="HMB51" s="7"/>
      <c r="HMC51" s="7"/>
      <c r="HMD51" s="7"/>
      <c r="HME51" s="7"/>
      <c r="HMF51" s="7"/>
      <c r="HMG51" s="7"/>
      <c r="HMH51" s="7"/>
      <c r="HMI51" s="7"/>
      <c r="HMJ51" s="7"/>
      <c r="HMK51" s="7"/>
      <c r="HML51" s="7"/>
      <c r="HMM51" s="7"/>
      <c r="HMN51" s="7"/>
      <c r="HMO51" s="7"/>
      <c r="HMP51" s="7"/>
      <c r="HMQ51" s="7"/>
      <c r="HMR51" s="7"/>
      <c r="HMS51" s="7"/>
      <c r="HMT51" s="7"/>
      <c r="HMU51" s="7"/>
      <c r="HMV51" s="7"/>
      <c r="HMW51" s="7"/>
      <c r="HMX51" s="7"/>
      <c r="HMY51" s="7"/>
      <c r="HMZ51" s="7"/>
      <c r="HNA51" s="7"/>
      <c r="HNB51" s="7"/>
      <c r="HNC51" s="7"/>
      <c r="HND51" s="7"/>
      <c r="HNE51" s="7"/>
      <c r="HNF51" s="7"/>
      <c r="HNG51" s="7"/>
      <c r="HNH51" s="7"/>
      <c r="HNI51" s="7"/>
      <c r="HNJ51" s="7"/>
      <c r="HNK51" s="7"/>
      <c r="HNL51" s="7"/>
      <c r="HNM51" s="7"/>
      <c r="HNN51" s="7"/>
      <c r="HNO51" s="7"/>
      <c r="HNP51" s="7"/>
      <c r="HNQ51" s="7"/>
      <c r="HNR51" s="7"/>
      <c r="HNS51" s="7"/>
      <c r="HNT51" s="7"/>
      <c r="HNU51" s="7"/>
      <c r="HNV51" s="7"/>
      <c r="HNW51" s="7"/>
      <c r="HNX51" s="7"/>
      <c r="HNY51" s="7"/>
      <c r="HNZ51" s="7"/>
      <c r="HOA51" s="7"/>
      <c r="HOB51" s="7"/>
      <c r="HOC51" s="7"/>
      <c r="HOD51" s="7"/>
      <c r="HOE51" s="7"/>
      <c r="HOF51" s="7"/>
      <c r="HOG51" s="7"/>
      <c r="HOH51" s="7"/>
      <c r="HOI51" s="7"/>
      <c r="HOJ51" s="7"/>
      <c r="HOK51" s="7"/>
      <c r="HOL51" s="7"/>
      <c r="HOM51" s="7"/>
      <c r="HON51" s="7"/>
      <c r="HOO51" s="7"/>
      <c r="HOP51" s="7"/>
      <c r="HOQ51" s="7"/>
      <c r="HOR51" s="7"/>
      <c r="HOS51" s="7"/>
      <c r="HOT51" s="7"/>
      <c r="HOU51" s="7"/>
      <c r="HOV51" s="7"/>
      <c r="HOW51" s="7"/>
      <c r="HOX51" s="7"/>
      <c r="HOY51" s="7"/>
      <c r="HOZ51" s="7"/>
      <c r="HPA51" s="7"/>
      <c r="HPB51" s="7"/>
      <c r="HPC51" s="7"/>
      <c r="HPD51" s="7"/>
      <c r="HPE51" s="7"/>
      <c r="HPF51" s="7"/>
      <c r="HPG51" s="7"/>
      <c r="HPH51" s="7"/>
      <c r="HPI51" s="7"/>
      <c r="HPJ51" s="7"/>
      <c r="HPK51" s="7"/>
      <c r="HPL51" s="7"/>
      <c r="HPM51" s="7"/>
      <c r="HPN51" s="7"/>
      <c r="HPO51" s="7"/>
      <c r="HPP51" s="7"/>
      <c r="HPQ51" s="7"/>
      <c r="HPR51" s="7"/>
      <c r="HPS51" s="7"/>
      <c r="HPT51" s="7"/>
      <c r="HPU51" s="7"/>
      <c r="HPV51" s="7"/>
      <c r="HPW51" s="7"/>
      <c r="HPX51" s="7"/>
      <c r="HPY51" s="7"/>
      <c r="HPZ51" s="7"/>
      <c r="HQA51" s="7"/>
      <c r="HQB51" s="7"/>
      <c r="HQC51" s="7"/>
      <c r="HQD51" s="7"/>
      <c r="HQE51" s="7"/>
      <c r="HQF51" s="7"/>
      <c r="HQG51" s="7"/>
      <c r="HQH51" s="7"/>
      <c r="HQI51" s="7"/>
      <c r="HQJ51" s="7"/>
      <c r="HQK51" s="7"/>
      <c r="HQL51" s="7"/>
      <c r="HQM51" s="7"/>
      <c r="HQN51" s="7"/>
      <c r="HQO51" s="7"/>
      <c r="HQP51" s="7"/>
      <c r="HQQ51" s="7"/>
      <c r="HQR51" s="7"/>
      <c r="HQS51" s="7"/>
      <c r="HQT51" s="7"/>
      <c r="HQU51" s="7"/>
      <c r="HQV51" s="7"/>
      <c r="HQW51" s="7"/>
      <c r="HQX51" s="7"/>
      <c r="HQY51" s="7"/>
      <c r="HQZ51" s="7"/>
      <c r="HRA51" s="7"/>
      <c r="HRB51" s="7"/>
      <c r="HRC51" s="7"/>
      <c r="HRD51" s="7"/>
      <c r="HRE51" s="7"/>
      <c r="HRF51" s="7"/>
      <c r="HRG51" s="7"/>
      <c r="HRH51" s="7"/>
      <c r="HRI51" s="7"/>
      <c r="HRJ51" s="7"/>
      <c r="HRK51" s="7"/>
      <c r="HRL51" s="7"/>
      <c r="HRM51" s="7"/>
      <c r="HRN51" s="7"/>
      <c r="HRO51" s="7"/>
      <c r="HRP51" s="7"/>
      <c r="HRQ51" s="7"/>
      <c r="HRR51" s="7"/>
      <c r="HRS51" s="7"/>
      <c r="HRT51" s="7"/>
      <c r="HRU51" s="7"/>
      <c r="HRV51" s="7"/>
      <c r="HRW51" s="7"/>
      <c r="HRX51" s="7"/>
      <c r="HRY51" s="7"/>
      <c r="HRZ51" s="7"/>
      <c r="HSA51" s="7"/>
      <c r="HSB51" s="7"/>
      <c r="HSC51" s="7"/>
      <c r="HSD51" s="7"/>
      <c r="HSE51" s="7"/>
      <c r="HSF51" s="7"/>
      <c r="HSH51" s="7"/>
      <c r="HSI51" s="7"/>
      <c r="HSJ51" s="7"/>
      <c r="HSK51" s="7"/>
      <c r="HSL51" s="7"/>
      <c r="HSM51" s="7"/>
      <c r="HSN51" s="7"/>
      <c r="HSO51" s="7"/>
      <c r="HSP51" s="7"/>
      <c r="HSQ51" s="7"/>
      <c r="HSR51" s="7"/>
      <c r="HSS51" s="7"/>
      <c r="HST51" s="7"/>
      <c r="HSU51" s="7"/>
      <c r="HSV51" s="7"/>
      <c r="HSW51" s="7"/>
      <c r="HSX51" s="7"/>
      <c r="HSY51" s="7"/>
      <c r="HSZ51" s="7"/>
      <c r="HTA51" s="7"/>
      <c r="HTB51" s="7"/>
      <c r="HTC51" s="7"/>
      <c r="HTD51" s="7"/>
      <c r="HTE51" s="7"/>
      <c r="HTF51" s="7"/>
      <c r="HTG51" s="7"/>
      <c r="HTH51" s="7"/>
      <c r="HTI51" s="7"/>
      <c r="HTJ51" s="7"/>
      <c r="HTK51" s="7"/>
      <c r="HTL51" s="7"/>
      <c r="HTM51" s="7"/>
      <c r="HTN51" s="7"/>
      <c r="HTO51" s="7"/>
      <c r="HTP51" s="7"/>
      <c r="HTQ51" s="7"/>
      <c r="HTR51" s="7"/>
      <c r="HTS51" s="7"/>
      <c r="HTT51" s="7"/>
      <c r="HTU51" s="7"/>
      <c r="HTV51" s="7"/>
      <c r="HTW51" s="7"/>
      <c r="HTX51" s="7"/>
      <c r="HTY51" s="7"/>
      <c r="HTZ51" s="7"/>
      <c r="HUA51" s="7"/>
      <c r="HUB51" s="7"/>
      <c r="HUC51" s="7"/>
      <c r="HUD51" s="7"/>
      <c r="HUE51" s="7"/>
      <c r="HUF51" s="7"/>
      <c r="HUG51" s="7"/>
      <c r="HUH51" s="7"/>
      <c r="HUI51" s="7"/>
      <c r="HUJ51" s="7"/>
      <c r="HUK51" s="7"/>
      <c r="HUL51" s="7"/>
      <c r="HUM51" s="7"/>
      <c r="HUN51" s="7"/>
      <c r="HUO51" s="7"/>
      <c r="HUP51" s="7"/>
      <c r="HUQ51" s="7"/>
      <c r="HUR51" s="7"/>
      <c r="HUS51" s="7"/>
      <c r="HUT51" s="7"/>
      <c r="HUU51" s="7"/>
      <c r="HUV51" s="7"/>
      <c r="HUW51" s="7"/>
      <c r="HUX51" s="7"/>
      <c r="HUY51" s="7"/>
      <c r="HUZ51" s="7"/>
      <c r="HVA51" s="7"/>
      <c r="HVB51" s="7"/>
      <c r="HVC51" s="7"/>
      <c r="HVD51" s="7"/>
      <c r="HVE51" s="7"/>
      <c r="HVF51" s="7"/>
      <c r="HVG51" s="7"/>
      <c r="HVH51" s="7"/>
      <c r="HVI51" s="7"/>
      <c r="HVJ51" s="7"/>
      <c r="HVK51" s="7"/>
      <c r="HVL51" s="7"/>
      <c r="HVM51" s="7"/>
      <c r="HVN51" s="7"/>
      <c r="HVO51" s="7"/>
      <c r="HVP51" s="7"/>
      <c r="HVQ51" s="7"/>
      <c r="HVR51" s="7"/>
      <c r="HVS51" s="7"/>
      <c r="HVT51" s="7"/>
      <c r="HVU51" s="7"/>
      <c r="HVV51" s="7"/>
      <c r="HVW51" s="7"/>
      <c r="HVX51" s="7"/>
      <c r="HVY51" s="7"/>
      <c r="HVZ51" s="7"/>
      <c r="HWA51" s="7"/>
      <c r="HWB51" s="7"/>
      <c r="HWC51" s="7"/>
      <c r="HWD51" s="7"/>
      <c r="HWE51" s="7"/>
      <c r="HWF51" s="7"/>
      <c r="HWG51" s="7"/>
      <c r="HWH51" s="7"/>
      <c r="HWI51" s="7"/>
      <c r="HWJ51" s="7"/>
      <c r="HWK51" s="7"/>
      <c r="HWL51" s="7"/>
      <c r="HWM51" s="7"/>
      <c r="HWN51" s="7"/>
      <c r="HWO51" s="7"/>
      <c r="HWP51" s="7"/>
      <c r="HWQ51" s="7"/>
      <c r="HWR51" s="7"/>
      <c r="HWS51" s="7"/>
      <c r="HWT51" s="7"/>
      <c r="HWU51" s="7"/>
      <c r="HWV51" s="7"/>
      <c r="HWW51" s="7"/>
      <c r="HWX51" s="7"/>
      <c r="HWY51" s="7"/>
      <c r="HWZ51" s="7"/>
      <c r="HXA51" s="7"/>
      <c r="HXB51" s="7"/>
      <c r="HXC51" s="7"/>
      <c r="HXD51" s="7"/>
      <c r="HXE51" s="7"/>
      <c r="HXF51" s="7"/>
      <c r="HXG51" s="7"/>
      <c r="HXH51" s="7"/>
      <c r="HXI51" s="7"/>
      <c r="HXJ51" s="7"/>
      <c r="HXK51" s="7"/>
      <c r="HXL51" s="7"/>
      <c r="HXM51" s="7"/>
      <c r="HXN51" s="7"/>
      <c r="HXO51" s="7"/>
      <c r="HXP51" s="7"/>
      <c r="HXQ51" s="7"/>
      <c r="HXR51" s="7"/>
      <c r="HXS51" s="7"/>
      <c r="HXT51" s="7"/>
      <c r="HXU51" s="7"/>
      <c r="HXV51" s="7"/>
      <c r="HXW51" s="7"/>
      <c r="HXX51" s="7"/>
      <c r="HXY51" s="7"/>
      <c r="HXZ51" s="7"/>
      <c r="HYA51" s="7"/>
      <c r="HYB51" s="7"/>
      <c r="HYC51" s="7"/>
      <c r="HYD51" s="7"/>
      <c r="HYE51" s="7"/>
      <c r="HYF51" s="7"/>
      <c r="HYG51" s="7"/>
      <c r="HYH51" s="7"/>
      <c r="HYI51" s="7"/>
      <c r="HYJ51" s="7"/>
      <c r="HYK51" s="7"/>
      <c r="HYL51" s="7"/>
      <c r="HYM51" s="7"/>
      <c r="HYN51" s="7"/>
      <c r="HYO51" s="7"/>
      <c r="HYP51" s="7"/>
      <c r="HYQ51" s="7"/>
      <c r="HYR51" s="7"/>
      <c r="HYS51" s="7"/>
      <c r="HYT51" s="7"/>
      <c r="HYU51" s="7"/>
      <c r="HYV51" s="7"/>
      <c r="HYW51" s="7"/>
      <c r="HYX51" s="7"/>
      <c r="HYY51" s="7"/>
      <c r="HYZ51" s="7"/>
      <c r="HZA51" s="7"/>
      <c r="HZB51" s="7"/>
      <c r="HZC51" s="7"/>
      <c r="HZD51" s="7"/>
      <c r="HZE51" s="7"/>
      <c r="HZF51" s="7"/>
      <c r="HZG51" s="7"/>
      <c r="HZH51" s="7"/>
      <c r="HZI51" s="7"/>
      <c r="HZJ51" s="7"/>
      <c r="HZK51" s="7"/>
      <c r="HZL51" s="7"/>
      <c r="HZM51" s="7"/>
      <c r="HZN51" s="7"/>
      <c r="HZO51" s="7"/>
      <c r="HZP51" s="7"/>
      <c r="HZQ51" s="7"/>
      <c r="HZR51" s="7"/>
      <c r="HZS51" s="7"/>
      <c r="HZT51" s="7"/>
      <c r="HZU51" s="7"/>
      <c r="HZV51" s="7"/>
      <c r="HZW51" s="7"/>
      <c r="HZX51" s="7"/>
      <c r="HZY51" s="7"/>
      <c r="HZZ51" s="7"/>
      <c r="IAA51" s="7"/>
      <c r="IAB51" s="7"/>
      <c r="IAC51" s="7"/>
      <c r="IAD51" s="7"/>
      <c r="IAE51" s="7"/>
      <c r="IAF51" s="7"/>
      <c r="IAG51" s="7"/>
      <c r="IAH51" s="7"/>
      <c r="IAI51" s="7"/>
      <c r="IAJ51" s="7"/>
      <c r="IAK51" s="7"/>
      <c r="IAL51" s="7"/>
      <c r="IAM51" s="7"/>
      <c r="IAN51" s="7"/>
      <c r="IAO51" s="7"/>
      <c r="IAP51" s="7"/>
      <c r="IAQ51" s="7"/>
      <c r="IAR51" s="7"/>
      <c r="IAS51" s="7"/>
      <c r="IAT51" s="7"/>
      <c r="IAU51" s="7"/>
      <c r="IAV51" s="7"/>
      <c r="IAW51" s="7"/>
      <c r="IAX51" s="7"/>
      <c r="IAY51" s="7"/>
      <c r="IAZ51" s="7"/>
      <c r="IBA51" s="7"/>
      <c r="IBB51" s="7"/>
      <c r="IBC51" s="7"/>
      <c r="IBD51" s="7"/>
      <c r="IBE51" s="7"/>
      <c r="IBF51" s="7"/>
      <c r="IBG51" s="7"/>
      <c r="IBH51" s="7"/>
      <c r="IBI51" s="7"/>
      <c r="IBJ51" s="7"/>
      <c r="IBK51" s="7"/>
      <c r="IBL51" s="7"/>
      <c r="IBM51" s="7"/>
      <c r="IBN51" s="7"/>
      <c r="IBO51" s="7"/>
      <c r="IBP51" s="7"/>
      <c r="IBQ51" s="7"/>
      <c r="IBR51" s="7"/>
      <c r="IBS51" s="7"/>
      <c r="IBT51" s="7"/>
      <c r="IBU51" s="7"/>
      <c r="IBV51" s="7"/>
      <c r="IBW51" s="7"/>
      <c r="IBX51" s="7"/>
      <c r="IBY51" s="7"/>
      <c r="IBZ51" s="7"/>
      <c r="ICA51" s="7"/>
      <c r="ICB51" s="7"/>
      <c r="ICD51" s="7"/>
      <c r="ICE51" s="7"/>
      <c r="ICF51" s="7"/>
      <c r="ICG51" s="7"/>
      <c r="ICH51" s="7"/>
      <c r="ICI51" s="7"/>
      <c r="ICJ51" s="7"/>
      <c r="ICK51" s="7"/>
      <c r="ICL51" s="7"/>
      <c r="ICM51" s="7"/>
      <c r="ICN51" s="7"/>
      <c r="ICO51" s="7"/>
      <c r="ICP51" s="7"/>
      <c r="ICQ51" s="7"/>
      <c r="ICR51" s="7"/>
      <c r="ICS51" s="7"/>
      <c r="ICT51" s="7"/>
      <c r="ICU51" s="7"/>
      <c r="ICV51" s="7"/>
      <c r="ICW51" s="7"/>
      <c r="ICX51" s="7"/>
      <c r="ICY51" s="7"/>
      <c r="ICZ51" s="7"/>
      <c r="IDA51" s="7"/>
      <c r="IDB51" s="7"/>
      <c r="IDC51" s="7"/>
      <c r="IDD51" s="7"/>
      <c r="IDE51" s="7"/>
      <c r="IDF51" s="7"/>
      <c r="IDG51" s="7"/>
      <c r="IDH51" s="7"/>
      <c r="IDI51" s="7"/>
      <c r="IDJ51" s="7"/>
      <c r="IDK51" s="7"/>
      <c r="IDL51" s="7"/>
      <c r="IDM51" s="7"/>
      <c r="IDN51" s="7"/>
      <c r="IDO51" s="7"/>
      <c r="IDP51" s="7"/>
      <c r="IDQ51" s="7"/>
      <c r="IDR51" s="7"/>
      <c r="IDS51" s="7"/>
      <c r="IDT51" s="7"/>
      <c r="IDU51" s="7"/>
      <c r="IDV51" s="7"/>
      <c r="IDW51" s="7"/>
      <c r="IDX51" s="7"/>
      <c r="IDY51" s="7"/>
      <c r="IDZ51" s="7"/>
      <c r="IEA51" s="7"/>
      <c r="IEB51" s="7"/>
      <c r="IEC51" s="7"/>
      <c r="IED51" s="7"/>
      <c r="IEE51" s="7"/>
      <c r="IEF51" s="7"/>
      <c r="IEG51" s="7"/>
      <c r="IEH51" s="7"/>
      <c r="IEI51" s="7"/>
      <c r="IEJ51" s="7"/>
      <c r="IEK51" s="7"/>
      <c r="IEL51" s="7"/>
      <c r="IEM51" s="7"/>
      <c r="IEN51" s="7"/>
      <c r="IEO51" s="7"/>
      <c r="IEP51" s="7"/>
      <c r="IEQ51" s="7"/>
      <c r="IER51" s="7"/>
      <c r="IES51" s="7"/>
      <c r="IET51" s="7"/>
      <c r="IEU51" s="7"/>
      <c r="IEV51" s="7"/>
      <c r="IEW51" s="7"/>
      <c r="IEX51" s="7"/>
      <c r="IEY51" s="7"/>
      <c r="IEZ51" s="7"/>
      <c r="IFA51" s="7"/>
      <c r="IFB51" s="7"/>
      <c r="IFC51" s="7"/>
      <c r="IFD51" s="7"/>
      <c r="IFE51" s="7"/>
      <c r="IFF51" s="7"/>
      <c r="IFG51" s="7"/>
      <c r="IFH51" s="7"/>
      <c r="IFI51" s="7"/>
      <c r="IFJ51" s="7"/>
      <c r="IFK51" s="7"/>
      <c r="IFL51" s="7"/>
      <c r="IFM51" s="7"/>
      <c r="IFN51" s="7"/>
      <c r="IFO51" s="7"/>
      <c r="IFP51" s="7"/>
      <c r="IFQ51" s="7"/>
      <c r="IFR51" s="7"/>
      <c r="IFS51" s="7"/>
      <c r="IFT51" s="7"/>
      <c r="IFU51" s="7"/>
      <c r="IFV51" s="7"/>
      <c r="IFW51" s="7"/>
      <c r="IFX51" s="7"/>
      <c r="IFY51" s="7"/>
      <c r="IFZ51" s="7"/>
      <c r="IGA51" s="7"/>
      <c r="IGB51" s="7"/>
      <c r="IGC51" s="7"/>
      <c r="IGD51" s="7"/>
      <c r="IGE51" s="7"/>
      <c r="IGF51" s="7"/>
      <c r="IGG51" s="7"/>
      <c r="IGH51" s="7"/>
      <c r="IGI51" s="7"/>
      <c r="IGJ51" s="7"/>
      <c r="IGK51" s="7"/>
      <c r="IGL51" s="7"/>
      <c r="IGM51" s="7"/>
      <c r="IGN51" s="7"/>
      <c r="IGO51" s="7"/>
      <c r="IGP51" s="7"/>
      <c r="IGQ51" s="7"/>
      <c r="IGR51" s="7"/>
      <c r="IGS51" s="7"/>
      <c r="IGT51" s="7"/>
      <c r="IGU51" s="7"/>
      <c r="IGV51" s="7"/>
      <c r="IGW51" s="7"/>
      <c r="IGX51" s="7"/>
      <c r="IGY51" s="7"/>
      <c r="IGZ51" s="7"/>
      <c r="IHA51" s="7"/>
      <c r="IHB51" s="7"/>
      <c r="IHC51" s="7"/>
      <c r="IHD51" s="7"/>
      <c r="IHE51" s="7"/>
      <c r="IHF51" s="7"/>
      <c r="IHG51" s="7"/>
      <c r="IHH51" s="7"/>
      <c r="IHI51" s="7"/>
      <c r="IHJ51" s="7"/>
      <c r="IHK51" s="7"/>
      <c r="IHL51" s="7"/>
      <c r="IHM51" s="7"/>
      <c r="IHN51" s="7"/>
      <c r="IHO51" s="7"/>
      <c r="IHP51" s="7"/>
      <c r="IHQ51" s="7"/>
      <c r="IHR51" s="7"/>
      <c r="IHS51" s="7"/>
      <c r="IHT51" s="7"/>
      <c r="IHU51" s="7"/>
      <c r="IHV51" s="7"/>
      <c r="IHW51" s="7"/>
      <c r="IHX51" s="7"/>
      <c r="IHY51" s="7"/>
      <c r="IHZ51" s="7"/>
      <c r="IIA51" s="7"/>
      <c r="IIB51" s="7"/>
      <c r="IIC51" s="7"/>
      <c r="IID51" s="7"/>
      <c r="IIE51" s="7"/>
      <c r="IIF51" s="7"/>
      <c r="IIG51" s="7"/>
      <c r="IIH51" s="7"/>
      <c r="III51" s="7"/>
      <c r="IIJ51" s="7"/>
      <c r="IIK51" s="7"/>
      <c r="IIL51" s="7"/>
      <c r="IIM51" s="7"/>
      <c r="IIN51" s="7"/>
      <c r="IIO51" s="7"/>
      <c r="IIP51" s="7"/>
      <c r="IIQ51" s="7"/>
      <c r="IIR51" s="7"/>
      <c r="IIS51" s="7"/>
      <c r="IIT51" s="7"/>
      <c r="IIU51" s="7"/>
      <c r="IIV51" s="7"/>
      <c r="IIW51" s="7"/>
      <c r="IIX51" s="7"/>
      <c r="IIY51" s="7"/>
      <c r="IIZ51" s="7"/>
      <c r="IJA51" s="7"/>
      <c r="IJB51" s="7"/>
      <c r="IJC51" s="7"/>
      <c r="IJD51" s="7"/>
      <c r="IJE51" s="7"/>
      <c r="IJF51" s="7"/>
      <c r="IJG51" s="7"/>
      <c r="IJH51" s="7"/>
      <c r="IJI51" s="7"/>
      <c r="IJJ51" s="7"/>
      <c r="IJK51" s="7"/>
      <c r="IJL51" s="7"/>
      <c r="IJM51" s="7"/>
      <c r="IJN51" s="7"/>
      <c r="IJO51" s="7"/>
      <c r="IJP51" s="7"/>
      <c r="IJQ51" s="7"/>
      <c r="IJR51" s="7"/>
      <c r="IJS51" s="7"/>
      <c r="IJT51" s="7"/>
      <c r="IJU51" s="7"/>
      <c r="IJV51" s="7"/>
      <c r="IJW51" s="7"/>
      <c r="IJX51" s="7"/>
      <c r="IJY51" s="7"/>
      <c r="IJZ51" s="7"/>
      <c r="IKA51" s="7"/>
      <c r="IKB51" s="7"/>
      <c r="IKC51" s="7"/>
      <c r="IKD51" s="7"/>
      <c r="IKE51" s="7"/>
      <c r="IKF51" s="7"/>
      <c r="IKG51" s="7"/>
      <c r="IKH51" s="7"/>
      <c r="IKI51" s="7"/>
      <c r="IKJ51" s="7"/>
      <c r="IKK51" s="7"/>
      <c r="IKL51" s="7"/>
      <c r="IKM51" s="7"/>
      <c r="IKN51" s="7"/>
      <c r="IKO51" s="7"/>
      <c r="IKP51" s="7"/>
      <c r="IKQ51" s="7"/>
      <c r="IKR51" s="7"/>
      <c r="IKS51" s="7"/>
      <c r="IKT51" s="7"/>
      <c r="IKU51" s="7"/>
      <c r="IKV51" s="7"/>
      <c r="IKW51" s="7"/>
      <c r="IKX51" s="7"/>
      <c r="IKY51" s="7"/>
      <c r="IKZ51" s="7"/>
      <c r="ILA51" s="7"/>
      <c r="ILB51" s="7"/>
      <c r="ILC51" s="7"/>
      <c r="ILD51" s="7"/>
      <c r="ILE51" s="7"/>
      <c r="ILF51" s="7"/>
      <c r="ILG51" s="7"/>
      <c r="ILH51" s="7"/>
      <c r="ILI51" s="7"/>
      <c r="ILJ51" s="7"/>
      <c r="ILK51" s="7"/>
      <c r="ILL51" s="7"/>
      <c r="ILM51" s="7"/>
      <c r="ILN51" s="7"/>
      <c r="ILO51" s="7"/>
      <c r="ILP51" s="7"/>
      <c r="ILQ51" s="7"/>
      <c r="ILR51" s="7"/>
      <c r="ILS51" s="7"/>
      <c r="ILT51" s="7"/>
      <c r="ILU51" s="7"/>
      <c r="ILV51" s="7"/>
      <c r="ILW51" s="7"/>
      <c r="ILX51" s="7"/>
      <c r="ILZ51" s="7"/>
      <c r="IMA51" s="7"/>
      <c r="IMB51" s="7"/>
      <c r="IMC51" s="7"/>
      <c r="IMD51" s="7"/>
      <c r="IME51" s="7"/>
      <c r="IMF51" s="7"/>
      <c r="IMG51" s="7"/>
      <c r="IMH51" s="7"/>
      <c r="IMI51" s="7"/>
      <c r="IMJ51" s="7"/>
      <c r="IMK51" s="7"/>
      <c r="IML51" s="7"/>
      <c r="IMM51" s="7"/>
      <c r="IMN51" s="7"/>
      <c r="IMO51" s="7"/>
      <c r="IMP51" s="7"/>
      <c r="IMQ51" s="7"/>
      <c r="IMR51" s="7"/>
      <c r="IMS51" s="7"/>
      <c r="IMT51" s="7"/>
      <c r="IMU51" s="7"/>
      <c r="IMV51" s="7"/>
      <c r="IMW51" s="7"/>
      <c r="IMX51" s="7"/>
      <c r="IMY51" s="7"/>
      <c r="IMZ51" s="7"/>
      <c r="INA51" s="7"/>
      <c r="INB51" s="7"/>
      <c r="INC51" s="7"/>
      <c r="IND51" s="7"/>
      <c r="INE51" s="7"/>
      <c r="INF51" s="7"/>
      <c r="ING51" s="7"/>
      <c r="INH51" s="7"/>
      <c r="INI51" s="7"/>
      <c r="INJ51" s="7"/>
      <c r="INK51" s="7"/>
      <c r="INL51" s="7"/>
      <c r="INM51" s="7"/>
      <c r="INN51" s="7"/>
      <c r="INO51" s="7"/>
      <c r="INP51" s="7"/>
      <c r="INQ51" s="7"/>
      <c r="INR51" s="7"/>
      <c r="INS51" s="7"/>
      <c r="INT51" s="7"/>
      <c r="INU51" s="7"/>
      <c r="INV51" s="7"/>
      <c r="INW51" s="7"/>
      <c r="INX51" s="7"/>
      <c r="INY51" s="7"/>
      <c r="INZ51" s="7"/>
      <c r="IOA51" s="7"/>
      <c r="IOB51" s="7"/>
      <c r="IOC51" s="7"/>
      <c r="IOD51" s="7"/>
      <c r="IOE51" s="7"/>
      <c r="IOF51" s="7"/>
      <c r="IOG51" s="7"/>
      <c r="IOH51" s="7"/>
      <c r="IOI51" s="7"/>
      <c r="IOJ51" s="7"/>
      <c r="IOK51" s="7"/>
      <c r="IOL51" s="7"/>
      <c r="IOM51" s="7"/>
      <c r="ION51" s="7"/>
      <c r="IOO51" s="7"/>
      <c r="IOP51" s="7"/>
      <c r="IOQ51" s="7"/>
      <c r="IOR51" s="7"/>
      <c r="IOS51" s="7"/>
      <c r="IOT51" s="7"/>
      <c r="IOU51" s="7"/>
      <c r="IOV51" s="7"/>
      <c r="IOW51" s="7"/>
      <c r="IOX51" s="7"/>
      <c r="IOY51" s="7"/>
      <c r="IOZ51" s="7"/>
      <c r="IPA51" s="7"/>
      <c r="IPB51" s="7"/>
      <c r="IPC51" s="7"/>
      <c r="IPD51" s="7"/>
      <c r="IPE51" s="7"/>
      <c r="IPF51" s="7"/>
      <c r="IPG51" s="7"/>
      <c r="IPH51" s="7"/>
      <c r="IPI51" s="7"/>
      <c r="IPJ51" s="7"/>
      <c r="IPK51" s="7"/>
      <c r="IPL51" s="7"/>
      <c r="IPM51" s="7"/>
      <c r="IPN51" s="7"/>
      <c r="IPO51" s="7"/>
      <c r="IPP51" s="7"/>
      <c r="IPQ51" s="7"/>
      <c r="IPR51" s="7"/>
      <c r="IPS51" s="7"/>
      <c r="IPT51" s="7"/>
      <c r="IPU51" s="7"/>
      <c r="IPV51" s="7"/>
      <c r="IPW51" s="7"/>
      <c r="IPX51" s="7"/>
      <c r="IPY51" s="7"/>
      <c r="IPZ51" s="7"/>
      <c r="IQA51" s="7"/>
      <c r="IQB51" s="7"/>
      <c r="IQC51" s="7"/>
      <c r="IQD51" s="7"/>
      <c r="IQE51" s="7"/>
      <c r="IQF51" s="7"/>
      <c r="IQG51" s="7"/>
      <c r="IQH51" s="7"/>
      <c r="IQI51" s="7"/>
      <c r="IQJ51" s="7"/>
      <c r="IQK51" s="7"/>
      <c r="IQL51" s="7"/>
      <c r="IQM51" s="7"/>
      <c r="IQN51" s="7"/>
      <c r="IQO51" s="7"/>
      <c r="IQP51" s="7"/>
      <c r="IQQ51" s="7"/>
      <c r="IQR51" s="7"/>
      <c r="IQS51" s="7"/>
      <c r="IQT51" s="7"/>
      <c r="IQU51" s="7"/>
      <c r="IQV51" s="7"/>
      <c r="IQW51" s="7"/>
      <c r="IQX51" s="7"/>
      <c r="IQY51" s="7"/>
      <c r="IQZ51" s="7"/>
      <c r="IRA51" s="7"/>
      <c r="IRB51" s="7"/>
      <c r="IRC51" s="7"/>
      <c r="IRD51" s="7"/>
      <c r="IRE51" s="7"/>
      <c r="IRF51" s="7"/>
      <c r="IRG51" s="7"/>
      <c r="IRH51" s="7"/>
      <c r="IRI51" s="7"/>
      <c r="IRJ51" s="7"/>
      <c r="IRK51" s="7"/>
      <c r="IRL51" s="7"/>
      <c r="IRM51" s="7"/>
      <c r="IRN51" s="7"/>
      <c r="IRO51" s="7"/>
      <c r="IRP51" s="7"/>
      <c r="IRQ51" s="7"/>
      <c r="IRR51" s="7"/>
      <c r="IRS51" s="7"/>
      <c r="IRT51" s="7"/>
      <c r="IRU51" s="7"/>
      <c r="IRV51" s="7"/>
      <c r="IRW51" s="7"/>
      <c r="IRX51" s="7"/>
      <c r="IRY51" s="7"/>
      <c r="IRZ51" s="7"/>
      <c r="ISA51" s="7"/>
      <c r="ISB51" s="7"/>
      <c r="ISC51" s="7"/>
      <c r="ISD51" s="7"/>
      <c r="ISE51" s="7"/>
      <c r="ISF51" s="7"/>
      <c r="ISG51" s="7"/>
      <c r="ISH51" s="7"/>
      <c r="ISI51" s="7"/>
      <c r="ISJ51" s="7"/>
      <c r="ISK51" s="7"/>
      <c r="ISL51" s="7"/>
      <c r="ISM51" s="7"/>
      <c r="ISN51" s="7"/>
      <c r="ISO51" s="7"/>
      <c r="ISP51" s="7"/>
      <c r="ISQ51" s="7"/>
      <c r="ISR51" s="7"/>
      <c r="ISS51" s="7"/>
      <c r="IST51" s="7"/>
      <c r="ISU51" s="7"/>
      <c r="ISV51" s="7"/>
      <c r="ISW51" s="7"/>
      <c r="ISX51" s="7"/>
      <c r="ISY51" s="7"/>
      <c r="ISZ51" s="7"/>
      <c r="ITA51" s="7"/>
      <c r="ITB51" s="7"/>
      <c r="ITC51" s="7"/>
      <c r="ITD51" s="7"/>
      <c r="ITE51" s="7"/>
      <c r="ITF51" s="7"/>
      <c r="ITG51" s="7"/>
      <c r="ITH51" s="7"/>
      <c r="ITI51" s="7"/>
      <c r="ITJ51" s="7"/>
      <c r="ITK51" s="7"/>
      <c r="ITL51" s="7"/>
      <c r="ITM51" s="7"/>
      <c r="ITN51" s="7"/>
      <c r="ITO51" s="7"/>
      <c r="ITP51" s="7"/>
      <c r="ITQ51" s="7"/>
      <c r="ITR51" s="7"/>
      <c r="ITS51" s="7"/>
      <c r="ITT51" s="7"/>
      <c r="ITU51" s="7"/>
      <c r="ITV51" s="7"/>
      <c r="ITW51" s="7"/>
      <c r="ITX51" s="7"/>
      <c r="ITY51" s="7"/>
      <c r="ITZ51" s="7"/>
      <c r="IUA51" s="7"/>
      <c r="IUB51" s="7"/>
      <c r="IUC51" s="7"/>
      <c r="IUD51" s="7"/>
      <c r="IUE51" s="7"/>
      <c r="IUF51" s="7"/>
      <c r="IUG51" s="7"/>
      <c r="IUH51" s="7"/>
      <c r="IUI51" s="7"/>
      <c r="IUJ51" s="7"/>
      <c r="IUK51" s="7"/>
      <c r="IUL51" s="7"/>
      <c r="IUM51" s="7"/>
      <c r="IUN51" s="7"/>
      <c r="IUO51" s="7"/>
      <c r="IUP51" s="7"/>
      <c r="IUQ51" s="7"/>
      <c r="IUR51" s="7"/>
      <c r="IUS51" s="7"/>
      <c r="IUT51" s="7"/>
      <c r="IUU51" s="7"/>
      <c r="IUV51" s="7"/>
      <c r="IUW51" s="7"/>
      <c r="IUX51" s="7"/>
      <c r="IUY51" s="7"/>
      <c r="IUZ51" s="7"/>
      <c r="IVA51" s="7"/>
      <c r="IVB51" s="7"/>
      <c r="IVC51" s="7"/>
      <c r="IVD51" s="7"/>
      <c r="IVE51" s="7"/>
      <c r="IVF51" s="7"/>
      <c r="IVG51" s="7"/>
      <c r="IVH51" s="7"/>
      <c r="IVI51" s="7"/>
      <c r="IVJ51" s="7"/>
      <c r="IVK51" s="7"/>
      <c r="IVL51" s="7"/>
      <c r="IVM51" s="7"/>
      <c r="IVN51" s="7"/>
      <c r="IVO51" s="7"/>
      <c r="IVP51" s="7"/>
      <c r="IVQ51" s="7"/>
      <c r="IVR51" s="7"/>
      <c r="IVS51" s="7"/>
      <c r="IVT51" s="7"/>
      <c r="IVV51" s="7"/>
      <c r="IVW51" s="7"/>
      <c r="IVX51" s="7"/>
      <c r="IVY51" s="7"/>
      <c r="IVZ51" s="7"/>
      <c r="IWA51" s="7"/>
      <c r="IWB51" s="7"/>
      <c r="IWC51" s="7"/>
      <c r="IWD51" s="7"/>
      <c r="IWE51" s="7"/>
      <c r="IWF51" s="7"/>
      <c r="IWG51" s="7"/>
      <c r="IWH51" s="7"/>
      <c r="IWI51" s="7"/>
      <c r="IWJ51" s="7"/>
      <c r="IWK51" s="7"/>
      <c r="IWL51" s="7"/>
      <c r="IWM51" s="7"/>
      <c r="IWN51" s="7"/>
      <c r="IWO51" s="7"/>
      <c r="IWP51" s="7"/>
      <c r="IWQ51" s="7"/>
      <c r="IWR51" s="7"/>
      <c r="IWS51" s="7"/>
      <c r="IWT51" s="7"/>
      <c r="IWU51" s="7"/>
      <c r="IWV51" s="7"/>
      <c r="IWW51" s="7"/>
      <c r="IWX51" s="7"/>
      <c r="IWY51" s="7"/>
      <c r="IWZ51" s="7"/>
      <c r="IXA51" s="7"/>
      <c r="IXB51" s="7"/>
      <c r="IXC51" s="7"/>
      <c r="IXD51" s="7"/>
      <c r="IXE51" s="7"/>
      <c r="IXF51" s="7"/>
      <c r="IXG51" s="7"/>
      <c r="IXH51" s="7"/>
      <c r="IXI51" s="7"/>
      <c r="IXJ51" s="7"/>
      <c r="IXK51" s="7"/>
      <c r="IXL51" s="7"/>
      <c r="IXM51" s="7"/>
      <c r="IXN51" s="7"/>
      <c r="IXO51" s="7"/>
      <c r="IXP51" s="7"/>
      <c r="IXQ51" s="7"/>
      <c r="IXR51" s="7"/>
      <c r="IXS51" s="7"/>
      <c r="IXT51" s="7"/>
      <c r="IXU51" s="7"/>
      <c r="IXV51" s="7"/>
      <c r="IXW51" s="7"/>
      <c r="IXX51" s="7"/>
      <c r="IXY51" s="7"/>
      <c r="IXZ51" s="7"/>
      <c r="IYA51" s="7"/>
      <c r="IYB51" s="7"/>
      <c r="IYC51" s="7"/>
      <c r="IYD51" s="7"/>
      <c r="IYE51" s="7"/>
      <c r="IYF51" s="7"/>
      <c r="IYG51" s="7"/>
      <c r="IYH51" s="7"/>
      <c r="IYI51" s="7"/>
      <c r="IYJ51" s="7"/>
      <c r="IYK51" s="7"/>
      <c r="IYL51" s="7"/>
      <c r="IYM51" s="7"/>
      <c r="IYN51" s="7"/>
      <c r="IYO51" s="7"/>
      <c r="IYP51" s="7"/>
      <c r="IYQ51" s="7"/>
      <c r="IYR51" s="7"/>
      <c r="IYS51" s="7"/>
      <c r="IYT51" s="7"/>
      <c r="IYU51" s="7"/>
      <c r="IYV51" s="7"/>
      <c r="IYW51" s="7"/>
      <c r="IYX51" s="7"/>
      <c r="IYY51" s="7"/>
      <c r="IYZ51" s="7"/>
      <c r="IZA51" s="7"/>
      <c r="IZB51" s="7"/>
      <c r="IZC51" s="7"/>
      <c r="IZD51" s="7"/>
      <c r="IZE51" s="7"/>
      <c r="IZF51" s="7"/>
      <c r="IZG51" s="7"/>
      <c r="IZH51" s="7"/>
      <c r="IZI51" s="7"/>
      <c r="IZJ51" s="7"/>
      <c r="IZK51" s="7"/>
      <c r="IZL51" s="7"/>
      <c r="IZM51" s="7"/>
      <c r="IZN51" s="7"/>
      <c r="IZO51" s="7"/>
      <c r="IZP51" s="7"/>
      <c r="IZQ51" s="7"/>
      <c r="IZR51" s="7"/>
      <c r="IZS51" s="7"/>
      <c r="IZT51" s="7"/>
      <c r="IZU51" s="7"/>
      <c r="IZV51" s="7"/>
      <c r="IZW51" s="7"/>
      <c r="IZX51" s="7"/>
      <c r="IZY51" s="7"/>
      <c r="IZZ51" s="7"/>
      <c r="JAA51" s="7"/>
      <c r="JAB51" s="7"/>
      <c r="JAC51" s="7"/>
      <c r="JAD51" s="7"/>
      <c r="JAE51" s="7"/>
      <c r="JAF51" s="7"/>
      <c r="JAG51" s="7"/>
      <c r="JAH51" s="7"/>
      <c r="JAI51" s="7"/>
      <c r="JAJ51" s="7"/>
      <c r="JAK51" s="7"/>
      <c r="JAL51" s="7"/>
      <c r="JAM51" s="7"/>
      <c r="JAN51" s="7"/>
      <c r="JAO51" s="7"/>
      <c r="JAP51" s="7"/>
      <c r="JAQ51" s="7"/>
      <c r="JAR51" s="7"/>
      <c r="JAS51" s="7"/>
      <c r="JAT51" s="7"/>
      <c r="JAU51" s="7"/>
      <c r="JAV51" s="7"/>
      <c r="JAW51" s="7"/>
      <c r="JAX51" s="7"/>
      <c r="JAY51" s="7"/>
      <c r="JAZ51" s="7"/>
      <c r="JBA51" s="7"/>
      <c r="JBB51" s="7"/>
      <c r="JBC51" s="7"/>
      <c r="JBD51" s="7"/>
      <c r="JBE51" s="7"/>
      <c r="JBF51" s="7"/>
      <c r="JBG51" s="7"/>
      <c r="JBH51" s="7"/>
      <c r="JBI51" s="7"/>
      <c r="JBJ51" s="7"/>
      <c r="JBK51" s="7"/>
      <c r="JBL51" s="7"/>
      <c r="JBM51" s="7"/>
      <c r="JBN51" s="7"/>
      <c r="JBO51" s="7"/>
      <c r="JBP51" s="7"/>
      <c r="JBQ51" s="7"/>
      <c r="JBR51" s="7"/>
      <c r="JBS51" s="7"/>
      <c r="JBT51" s="7"/>
      <c r="JBU51" s="7"/>
      <c r="JBV51" s="7"/>
      <c r="JBW51" s="7"/>
      <c r="JBX51" s="7"/>
      <c r="JBY51" s="7"/>
      <c r="JBZ51" s="7"/>
      <c r="JCA51" s="7"/>
      <c r="JCB51" s="7"/>
      <c r="JCC51" s="7"/>
      <c r="JCD51" s="7"/>
      <c r="JCE51" s="7"/>
      <c r="JCF51" s="7"/>
      <c r="JCG51" s="7"/>
      <c r="JCH51" s="7"/>
      <c r="JCI51" s="7"/>
      <c r="JCJ51" s="7"/>
      <c r="JCK51" s="7"/>
      <c r="JCL51" s="7"/>
      <c r="JCM51" s="7"/>
      <c r="JCN51" s="7"/>
      <c r="JCO51" s="7"/>
      <c r="JCP51" s="7"/>
      <c r="JCQ51" s="7"/>
      <c r="JCR51" s="7"/>
      <c r="JCS51" s="7"/>
      <c r="JCT51" s="7"/>
      <c r="JCU51" s="7"/>
      <c r="JCV51" s="7"/>
      <c r="JCW51" s="7"/>
      <c r="JCX51" s="7"/>
      <c r="JCY51" s="7"/>
      <c r="JCZ51" s="7"/>
      <c r="JDA51" s="7"/>
      <c r="JDB51" s="7"/>
      <c r="JDC51" s="7"/>
      <c r="JDD51" s="7"/>
      <c r="JDE51" s="7"/>
      <c r="JDF51" s="7"/>
      <c r="JDG51" s="7"/>
      <c r="JDH51" s="7"/>
      <c r="JDI51" s="7"/>
      <c r="JDJ51" s="7"/>
      <c r="JDK51" s="7"/>
      <c r="JDL51" s="7"/>
      <c r="JDM51" s="7"/>
      <c r="JDN51" s="7"/>
      <c r="JDO51" s="7"/>
      <c r="JDP51" s="7"/>
      <c r="JDQ51" s="7"/>
      <c r="JDR51" s="7"/>
      <c r="JDS51" s="7"/>
      <c r="JDT51" s="7"/>
      <c r="JDU51" s="7"/>
      <c r="JDV51" s="7"/>
      <c r="JDW51" s="7"/>
      <c r="JDX51" s="7"/>
      <c r="JDY51" s="7"/>
      <c r="JDZ51" s="7"/>
      <c r="JEA51" s="7"/>
      <c r="JEB51" s="7"/>
      <c r="JEC51" s="7"/>
      <c r="JED51" s="7"/>
      <c r="JEE51" s="7"/>
      <c r="JEF51" s="7"/>
      <c r="JEG51" s="7"/>
      <c r="JEH51" s="7"/>
      <c r="JEI51" s="7"/>
      <c r="JEJ51" s="7"/>
      <c r="JEK51" s="7"/>
      <c r="JEL51" s="7"/>
      <c r="JEM51" s="7"/>
      <c r="JEN51" s="7"/>
      <c r="JEO51" s="7"/>
      <c r="JEP51" s="7"/>
      <c r="JEQ51" s="7"/>
      <c r="JER51" s="7"/>
      <c r="JES51" s="7"/>
      <c r="JET51" s="7"/>
      <c r="JEU51" s="7"/>
      <c r="JEV51" s="7"/>
      <c r="JEW51" s="7"/>
      <c r="JEX51" s="7"/>
      <c r="JEY51" s="7"/>
      <c r="JEZ51" s="7"/>
      <c r="JFA51" s="7"/>
      <c r="JFB51" s="7"/>
      <c r="JFC51" s="7"/>
      <c r="JFD51" s="7"/>
      <c r="JFE51" s="7"/>
      <c r="JFF51" s="7"/>
      <c r="JFG51" s="7"/>
      <c r="JFH51" s="7"/>
      <c r="JFI51" s="7"/>
      <c r="JFJ51" s="7"/>
      <c r="JFK51" s="7"/>
      <c r="JFL51" s="7"/>
      <c r="JFM51" s="7"/>
      <c r="JFN51" s="7"/>
      <c r="JFO51" s="7"/>
      <c r="JFP51" s="7"/>
      <c r="JFR51" s="7"/>
      <c r="JFS51" s="7"/>
      <c r="JFT51" s="7"/>
      <c r="JFU51" s="7"/>
      <c r="JFV51" s="7"/>
      <c r="JFW51" s="7"/>
      <c r="JFX51" s="7"/>
      <c r="JFY51" s="7"/>
      <c r="JFZ51" s="7"/>
      <c r="JGA51" s="7"/>
      <c r="JGB51" s="7"/>
      <c r="JGC51" s="7"/>
      <c r="JGD51" s="7"/>
      <c r="JGE51" s="7"/>
      <c r="JGF51" s="7"/>
      <c r="JGG51" s="7"/>
      <c r="JGH51" s="7"/>
      <c r="JGI51" s="7"/>
      <c r="JGJ51" s="7"/>
      <c r="JGK51" s="7"/>
      <c r="JGL51" s="7"/>
      <c r="JGM51" s="7"/>
      <c r="JGN51" s="7"/>
      <c r="JGO51" s="7"/>
      <c r="JGP51" s="7"/>
      <c r="JGQ51" s="7"/>
      <c r="JGR51" s="7"/>
      <c r="JGS51" s="7"/>
      <c r="JGT51" s="7"/>
      <c r="JGU51" s="7"/>
      <c r="JGV51" s="7"/>
      <c r="JGW51" s="7"/>
      <c r="JGX51" s="7"/>
      <c r="JGY51" s="7"/>
      <c r="JGZ51" s="7"/>
      <c r="JHA51" s="7"/>
      <c r="JHB51" s="7"/>
      <c r="JHC51" s="7"/>
      <c r="JHD51" s="7"/>
      <c r="JHE51" s="7"/>
      <c r="JHF51" s="7"/>
      <c r="JHG51" s="7"/>
      <c r="JHH51" s="7"/>
      <c r="JHI51" s="7"/>
      <c r="JHJ51" s="7"/>
      <c r="JHK51" s="7"/>
      <c r="JHL51" s="7"/>
      <c r="JHM51" s="7"/>
      <c r="JHN51" s="7"/>
      <c r="JHO51" s="7"/>
      <c r="JHP51" s="7"/>
      <c r="JHQ51" s="7"/>
      <c r="JHR51" s="7"/>
      <c r="JHS51" s="7"/>
      <c r="JHT51" s="7"/>
      <c r="JHU51" s="7"/>
      <c r="JHV51" s="7"/>
      <c r="JHW51" s="7"/>
      <c r="JHX51" s="7"/>
      <c r="JHY51" s="7"/>
      <c r="JHZ51" s="7"/>
      <c r="JIA51" s="7"/>
      <c r="JIB51" s="7"/>
      <c r="JIC51" s="7"/>
      <c r="JID51" s="7"/>
      <c r="JIE51" s="7"/>
      <c r="JIF51" s="7"/>
      <c r="JIG51" s="7"/>
      <c r="JIH51" s="7"/>
      <c r="JII51" s="7"/>
      <c r="JIJ51" s="7"/>
      <c r="JIK51" s="7"/>
      <c r="JIL51" s="7"/>
      <c r="JIM51" s="7"/>
      <c r="JIN51" s="7"/>
      <c r="JIO51" s="7"/>
      <c r="JIP51" s="7"/>
      <c r="JIQ51" s="7"/>
      <c r="JIR51" s="7"/>
      <c r="JIS51" s="7"/>
      <c r="JIT51" s="7"/>
      <c r="JIU51" s="7"/>
      <c r="JIV51" s="7"/>
      <c r="JIW51" s="7"/>
      <c r="JIX51" s="7"/>
      <c r="JIY51" s="7"/>
      <c r="JIZ51" s="7"/>
      <c r="JJA51" s="7"/>
      <c r="JJB51" s="7"/>
      <c r="JJC51" s="7"/>
      <c r="JJD51" s="7"/>
      <c r="JJE51" s="7"/>
      <c r="JJF51" s="7"/>
      <c r="JJG51" s="7"/>
      <c r="JJH51" s="7"/>
      <c r="JJI51" s="7"/>
      <c r="JJJ51" s="7"/>
      <c r="JJK51" s="7"/>
      <c r="JJL51" s="7"/>
      <c r="JJM51" s="7"/>
      <c r="JJN51" s="7"/>
      <c r="JJO51" s="7"/>
      <c r="JJP51" s="7"/>
      <c r="JJQ51" s="7"/>
      <c r="JJR51" s="7"/>
      <c r="JJS51" s="7"/>
      <c r="JJT51" s="7"/>
      <c r="JJU51" s="7"/>
      <c r="JJV51" s="7"/>
      <c r="JJW51" s="7"/>
      <c r="JJX51" s="7"/>
      <c r="JJY51" s="7"/>
      <c r="JJZ51" s="7"/>
      <c r="JKA51" s="7"/>
      <c r="JKB51" s="7"/>
      <c r="JKC51" s="7"/>
      <c r="JKD51" s="7"/>
      <c r="JKE51" s="7"/>
      <c r="JKF51" s="7"/>
      <c r="JKG51" s="7"/>
      <c r="JKH51" s="7"/>
      <c r="JKI51" s="7"/>
      <c r="JKJ51" s="7"/>
      <c r="JKK51" s="7"/>
      <c r="JKL51" s="7"/>
      <c r="JKM51" s="7"/>
      <c r="JKN51" s="7"/>
      <c r="JKO51" s="7"/>
      <c r="JKP51" s="7"/>
      <c r="JKQ51" s="7"/>
      <c r="JKR51" s="7"/>
      <c r="JKS51" s="7"/>
      <c r="JKT51" s="7"/>
      <c r="JKU51" s="7"/>
      <c r="JKV51" s="7"/>
      <c r="JKW51" s="7"/>
      <c r="JKX51" s="7"/>
      <c r="JKY51" s="7"/>
      <c r="JKZ51" s="7"/>
      <c r="JLA51" s="7"/>
      <c r="JLB51" s="7"/>
      <c r="JLC51" s="7"/>
      <c r="JLD51" s="7"/>
      <c r="JLE51" s="7"/>
      <c r="JLF51" s="7"/>
      <c r="JLG51" s="7"/>
      <c r="JLH51" s="7"/>
      <c r="JLI51" s="7"/>
      <c r="JLJ51" s="7"/>
      <c r="JLK51" s="7"/>
      <c r="JLL51" s="7"/>
      <c r="JLM51" s="7"/>
      <c r="JLN51" s="7"/>
      <c r="JLO51" s="7"/>
      <c r="JLP51" s="7"/>
      <c r="JLQ51" s="7"/>
      <c r="JLR51" s="7"/>
      <c r="JLS51" s="7"/>
      <c r="JLT51" s="7"/>
      <c r="JLU51" s="7"/>
      <c r="JLV51" s="7"/>
      <c r="JLW51" s="7"/>
      <c r="JLX51" s="7"/>
      <c r="JLY51" s="7"/>
      <c r="JLZ51" s="7"/>
      <c r="JMA51" s="7"/>
      <c r="JMB51" s="7"/>
      <c r="JMC51" s="7"/>
      <c r="JMD51" s="7"/>
      <c r="JME51" s="7"/>
      <c r="JMF51" s="7"/>
      <c r="JMG51" s="7"/>
      <c r="JMH51" s="7"/>
      <c r="JMI51" s="7"/>
      <c r="JMJ51" s="7"/>
      <c r="JMK51" s="7"/>
      <c r="JML51" s="7"/>
      <c r="JMM51" s="7"/>
      <c r="JMN51" s="7"/>
      <c r="JMO51" s="7"/>
      <c r="JMP51" s="7"/>
      <c r="JMQ51" s="7"/>
      <c r="JMR51" s="7"/>
      <c r="JMS51" s="7"/>
      <c r="JMT51" s="7"/>
      <c r="JMU51" s="7"/>
      <c r="JMV51" s="7"/>
      <c r="JMW51" s="7"/>
      <c r="JMX51" s="7"/>
      <c r="JMY51" s="7"/>
      <c r="JMZ51" s="7"/>
      <c r="JNA51" s="7"/>
      <c r="JNB51" s="7"/>
      <c r="JNC51" s="7"/>
      <c r="JND51" s="7"/>
      <c r="JNE51" s="7"/>
      <c r="JNF51" s="7"/>
      <c r="JNG51" s="7"/>
      <c r="JNH51" s="7"/>
      <c r="JNI51" s="7"/>
      <c r="JNJ51" s="7"/>
      <c r="JNK51" s="7"/>
      <c r="JNL51" s="7"/>
      <c r="JNM51" s="7"/>
      <c r="JNN51" s="7"/>
      <c r="JNO51" s="7"/>
      <c r="JNP51" s="7"/>
      <c r="JNQ51" s="7"/>
      <c r="JNR51" s="7"/>
      <c r="JNS51" s="7"/>
      <c r="JNT51" s="7"/>
      <c r="JNU51" s="7"/>
      <c r="JNV51" s="7"/>
      <c r="JNW51" s="7"/>
      <c r="JNX51" s="7"/>
      <c r="JNY51" s="7"/>
      <c r="JNZ51" s="7"/>
      <c r="JOA51" s="7"/>
      <c r="JOB51" s="7"/>
      <c r="JOC51" s="7"/>
      <c r="JOD51" s="7"/>
      <c r="JOE51" s="7"/>
      <c r="JOF51" s="7"/>
      <c r="JOG51" s="7"/>
      <c r="JOH51" s="7"/>
      <c r="JOI51" s="7"/>
      <c r="JOJ51" s="7"/>
      <c r="JOK51" s="7"/>
      <c r="JOL51" s="7"/>
      <c r="JOM51" s="7"/>
      <c r="JON51" s="7"/>
      <c r="JOO51" s="7"/>
      <c r="JOP51" s="7"/>
      <c r="JOQ51" s="7"/>
      <c r="JOR51" s="7"/>
      <c r="JOS51" s="7"/>
      <c r="JOT51" s="7"/>
      <c r="JOU51" s="7"/>
      <c r="JOV51" s="7"/>
      <c r="JOW51" s="7"/>
      <c r="JOX51" s="7"/>
      <c r="JOY51" s="7"/>
      <c r="JOZ51" s="7"/>
      <c r="JPA51" s="7"/>
      <c r="JPB51" s="7"/>
      <c r="JPC51" s="7"/>
      <c r="JPD51" s="7"/>
      <c r="JPE51" s="7"/>
      <c r="JPF51" s="7"/>
      <c r="JPG51" s="7"/>
      <c r="JPH51" s="7"/>
      <c r="JPI51" s="7"/>
      <c r="JPJ51" s="7"/>
      <c r="JPK51" s="7"/>
      <c r="JPL51" s="7"/>
      <c r="JPN51" s="7"/>
      <c r="JPO51" s="7"/>
      <c r="JPP51" s="7"/>
      <c r="JPQ51" s="7"/>
      <c r="JPR51" s="7"/>
      <c r="JPS51" s="7"/>
      <c r="JPT51" s="7"/>
      <c r="JPU51" s="7"/>
      <c r="JPV51" s="7"/>
      <c r="JPW51" s="7"/>
      <c r="JPX51" s="7"/>
      <c r="JPY51" s="7"/>
      <c r="JPZ51" s="7"/>
      <c r="JQA51" s="7"/>
      <c r="JQB51" s="7"/>
      <c r="JQC51" s="7"/>
      <c r="JQD51" s="7"/>
      <c r="JQE51" s="7"/>
      <c r="JQF51" s="7"/>
      <c r="JQG51" s="7"/>
      <c r="JQH51" s="7"/>
      <c r="JQI51" s="7"/>
      <c r="JQJ51" s="7"/>
      <c r="JQK51" s="7"/>
      <c r="JQL51" s="7"/>
      <c r="JQM51" s="7"/>
      <c r="JQN51" s="7"/>
      <c r="JQO51" s="7"/>
      <c r="JQP51" s="7"/>
      <c r="JQQ51" s="7"/>
      <c r="JQR51" s="7"/>
      <c r="JQS51" s="7"/>
      <c r="JQT51" s="7"/>
      <c r="JQU51" s="7"/>
      <c r="JQV51" s="7"/>
      <c r="JQW51" s="7"/>
      <c r="JQX51" s="7"/>
      <c r="JQY51" s="7"/>
      <c r="JQZ51" s="7"/>
      <c r="JRA51" s="7"/>
      <c r="JRB51" s="7"/>
      <c r="JRC51" s="7"/>
      <c r="JRD51" s="7"/>
      <c r="JRE51" s="7"/>
      <c r="JRF51" s="7"/>
      <c r="JRG51" s="7"/>
      <c r="JRH51" s="7"/>
      <c r="JRI51" s="7"/>
      <c r="JRJ51" s="7"/>
      <c r="JRK51" s="7"/>
      <c r="JRL51" s="7"/>
      <c r="JRM51" s="7"/>
      <c r="JRN51" s="7"/>
      <c r="JRO51" s="7"/>
      <c r="JRP51" s="7"/>
      <c r="JRQ51" s="7"/>
      <c r="JRR51" s="7"/>
      <c r="JRS51" s="7"/>
      <c r="JRT51" s="7"/>
      <c r="JRU51" s="7"/>
      <c r="JRV51" s="7"/>
      <c r="JRW51" s="7"/>
      <c r="JRX51" s="7"/>
      <c r="JRY51" s="7"/>
      <c r="JRZ51" s="7"/>
      <c r="JSA51" s="7"/>
      <c r="JSB51" s="7"/>
      <c r="JSC51" s="7"/>
      <c r="JSD51" s="7"/>
      <c r="JSE51" s="7"/>
      <c r="JSF51" s="7"/>
      <c r="JSG51" s="7"/>
      <c r="JSH51" s="7"/>
      <c r="JSI51" s="7"/>
      <c r="JSJ51" s="7"/>
      <c r="JSK51" s="7"/>
      <c r="JSL51" s="7"/>
      <c r="JSM51" s="7"/>
      <c r="JSN51" s="7"/>
      <c r="JSO51" s="7"/>
      <c r="JSP51" s="7"/>
      <c r="JSQ51" s="7"/>
      <c r="JSR51" s="7"/>
      <c r="JSS51" s="7"/>
      <c r="JST51" s="7"/>
      <c r="JSU51" s="7"/>
      <c r="JSV51" s="7"/>
      <c r="JSW51" s="7"/>
      <c r="JSX51" s="7"/>
      <c r="JSY51" s="7"/>
      <c r="JSZ51" s="7"/>
      <c r="JTA51" s="7"/>
      <c r="JTB51" s="7"/>
      <c r="JTC51" s="7"/>
      <c r="JTD51" s="7"/>
      <c r="JTE51" s="7"/>
      <c r="JTF51" s="7"/>
      <c r="JTG51" s="7"/>
      <c r="JTH51" s="7"/>
      <c r="JTI51" s="7"/>
      <c r="JTJ51" s="7"/>
      <c r="JTK51" s="7"/>
      <c r="JTL51" s="7"/>
      <c r="JTM51" s="7"/>
      <c r="JTN51" s="7"/>
      <c r="JTO51" s="7"/>
      <c r="JTP51" s="7"/>
      <c r="JTQ51" s="7"/>
      <c r="JTR51" s="7"/>
      <c r="JTS51" s="7"/>
      <c r="JTT51" s="7"/>
      <c r="JTU51" s="7"/>
      <c r="JTV51" s="7"/>
      <c r="JTW51" s="7"/>
      <c r="JTX51" s="7"/>
      <c r="JTY51" s="7"/>
      <c r="JTZ51" s="7"/>
      <c r="JUA51" s="7"/>
      <c r="JUB51" s="7"/>
      <c r="JUC51" s="7"/>
      <c r="JUD51" s="7"/>
      <c r="JUE51" s="7"/>
      <c r="JUF51" s="7"/>
      <c r="JUG51" s="7"/>
      <c r="JUH51" s="7"/>
      <c r="JUI51" s="7"/>
      <c r="JUJ51" s="7"/>
      <c r="JUK51" s="7"/>
      <c r="JUL51" s="7"/>
      <c r="JUM51" s="7"/>
      <c r="JUN51" s="7"/>
      <c r="JUO51" s="7"/>
      <c r="JUP51" s="7"/>
      <c r="JUQ51" s="7"/>
      <c r="JUR51" s="7"/>
      <c r="JUS51" s="7"/>
      <c r="JUT51" s="7"/>
      <c r="JUU51" s="7"/>
      <c r="JUV51" s="7"/>
      <c r="JUW51" s="7"/>
      <c r="JUX51" s="7"/>
      <c r="JUY51" s="7"/>
      <c r="JUZ51" s="7"/>
      <c r="JVA51" s="7"/>
      <c r="JVB51" s="7"/>
      <c r="JVC51" s="7"/>
      <c r="JVD51" s="7"/>
      <c r="JVE51" s="7"/>
      <c r="JVF51" s="7"/>
      <c r="JVG51" s="7"/>
      <c r="JVH51" s="7"/>
      <c r="JVI51" s="7"/>
      <c r="JVJ51" s="7"/>
      <c r="JVK51" s="7"/>
      <c r="JVL51" s="7"/>
      <c r="JVM51" s="7"/>
      <c r="JVN51" s="7"/>
      <c r="JVO51" s="7"/>
      <c r="JVP51" s="7"/>
      <c r="JVQ51" s="7"/>
      <c r="JVR51" s="7"/>
      <c r="JVS51" s="7"/>
      <c r="JVT51" s="7"/>
      <c r="JVU51" s="7"/>
      <c r="JVV51" s="7"/>
      <c r="JVW51" s="7"/>
      <c r="JVX51" s="7"/>
      <c r="JVY51" s="7"/>
      <c r="JVZ51" s="7"/>
      <c r="JWA51" s="7"/>
      <c r="JWB51" s="7"/>
      <c r="JWC51" s="7"/>
      <c r="JWD51" s="7"/>
      <c r="JWE51" s="7"/>
      <c r="JWF51" s="7"/>
      <c r="JWG51" s="7"/>
      <c r="JWH51" s="7"/>
      <c r="JWI51" s="7"/>
      <c r="JWJ51" s="7"/>
      <c r="JWK51" s="7"/>
      <c r="JWL51" s="7"/>
      <c r="JWM51" s="7"/>
      <c r="JWN51" s="7"/>
      <c r="JWO51" s="7"/>
      <c r="JWP51" s="7"/>
      <c r="JWQ51" s="7"/>
      <c r="JWR51" s="7"/>
      <c r="JWS51" s="7"/>
      <c r="JWT51" s="7"/>
      <c r="JWU51" s="7"/>
      <c r="JWV51" s="7"/>
      <c r="JWW51" s="7"/>
      <c r="JWX51" s="7"/>
      <c r="JWY51" s="7"/>
      <c r="JWZ51" s="7"/>
      <c r="JXA51" s="7"/>
      <c r="JXB51" s="7"/>
      <c r="JXC51" s="7"/>
      <c r="JXD51" s="7"/>
      <c r="JXE51" s="7"/>
      <c r="JXF51" s="7"/>
      <c r="JXG51" s="7"/>
      <c r="JXH51" s="7"/>
      <c r="JXI51" s="7"/>
      <c r="JXJ51" s="7"/>
      <c r="JXK51" s="7"/>
      <c r="JXL51" s="7"/>
      <c r="JXM51" s="7"/>
      <c r="JXN51" s="7"/>
      <c r="JXO51" s="7"/>
      <c r="JXP51" s="7"/>
      <c r="JXQ51" s="7"/>
      <c r="JXR51" s="7"/>
      <c r="JXS51" s="7"/>
      <c r="JXT51" s="7"/>
      <c r="JXU51" s="7"/>
      <c r="JXV51" s="7"/>
      <c r="JXW51" s="7"/>
      <c r="JXX51" s="7"/>
      <c r="JXY51" s="7"/>
      <c r="JXZ51" s="7"/>
      <c r="JYA51" s="7"/>
      <c r="JYB51" s="7"/>
      <c r="JYC51" s="7"/>
      <c r="JYD51" s="7"/>
      <c r="JYE51" s="7"/>
      <c r="JYF51" s="7"/>
      <c r="JYG51" s="7"/>
      <c r="JYH51" s="7"/>
      <c r="JYI51" s="7"/>
      <c r="JYJ51" s="7"/>
      <c r="JYK51" s="7"/>
      <c r="JYL51" s="7"/>
      <c r="JYM51" s="7"/>
      <c r="JYN51" s="7"/>
      <c r="JYO51" s="7"/>
      <c r="JYP51" s="7"/>
      <c r="JYQ51" s="7"/>
      <c r="JYR51" s="7"/>
      <c r="JYS51" s="7"/>
      <c r="JYT51" s="7"/>
      <c r="JYU51" s="7"/>
      <c r="JYV51" s="7"/>
      <c r="JYW51" s="7"/>
      <c r="JYX51" s="7"/>
      <c r="JYY51" s="7"/>
      <c r="JYZ51" s="7"/>
      <c r="JZA51" s="7"/>
      <c r="JZB51" s="7"/>
      <c r="JZC51" s="7"/>
      <c r="JZD51" s="7"/>
      <c r="JZE51" s="7"/>
      <c r="JZF51" s="7"/>
      <c r="JZG51" s="7"/>
      <c r="JZH51" s="7"/>
      <c r="JZJ51" s="7"/>
      <c r="JZK51" s="7"/>
      <c r="JZL51" s="7"/>
      <c r="JZM51" s="7"/>
      <c r="JZN51" s="7"/>
      <c r="JZO51" s="7"/>
      <c r="JZP51" s="7"/>
      <c r="JZQ51" s="7"/>
      <c r="JZR51" s="7"/>
      <c r="JZS51" s="7"/>
      <c r="JZT51" s="7"/>
      <c r="JZU51" s="7"/>
      <c r="JZV51" s="7"/>
      <c r="JZW51" s="7"/>
      <c r="JZX51" s="7"/>
      <c r="JZY51" s="7"/>
      <c r="JZZ51" s="7"/>
      <c r="KAA51" s="7"/>
      <c r="KAB51" s="7"/>
      <c r="KAC51" s="7"/>
      <c r="KAD51" s="7"/>
      <c r="KAE51" s="7"/>
      <c r="KAF51" s="7"/>
      <c r="KAG51" s="7"/>
      <c r="KAH51" s="7"/>
      <c r="KAI51" s="7"/>
      <c r="KAJ51" s="7"/>
      <c r="KAK51" s="7"/>
      <c r="KAL51" s="7"/>
      <c r="KAM51" s="7"/>
      <c r="KAN51" s="7"/>
      <c r="KAO51" s="7"/>
      <c r="KAP51" s="7"/>
      <c r="KAQ51" s="7"/>
      <c r="KAR51" s="7"/>
      <c r="KAS51" s="7"/>
      <c r="KAT51" s="7"/>
      <c r="KAU51" s="7"/>
      <c r="KAV51" s="7"/>
      <c r="KAW51" s="7"/>
      <c r="KAX51" s="7"/>
      <c r="KAY51" s="7"/>
      <c r="KAZ51" s="7"/>
      <c r="KBA51" s="7"/>
      <c r="KBB51" s="7"/>
      <c r="KBC51" s="7"/>
      <c r="KBD51" s="7"/>
      <c r="KBE51" s="7"/>
      <c r="KBF51" s="7"/>
      <c r="KBG51" s="7"/>
      <c r="KBH51" s="7"/>
      <c r="KBI51" s="7"/>
      <c r="KBJ51" s="7"/>
      <c r="KBK51" s="7"/>
      <c r="KBL51" s="7"/>
      <c r="KBM51" s="7"/>
      <c r="KBN51" s="7"/>
      <c r="KBO51" s="7"/>
      <c r="KBP51" s="7"/>
      <c r="KBQ51" s="7"/>
      <c r="KBR51" s="7"/>
      <c r="KBS51" s="7"/>
      <c r="KBT51" s="7"/>
      <c r="KBU51" s="7"/>
      <c r="KBV51" s="7"/>
      <c r="KBW51" s="7"/>
      <c r="KBX51" s="7"/>
      <c r="KBY51" s="7"/>
      <c r="KBZ51" s="7"/>
      <c r="KCA51" s="7"/>
      <c r="KCB51" s="7"/>
      <c r="KCC51" s="7"/>
      <c r="KCD51" s="7"/>
      <c r="KCE51" s="7"/>
      <c r="KCF51" s="7"/>
      <c r="KCG51" s="7"/>
      <c r="KCH51" s="7"/>
      <c r="KCI51" s="7"/>
      <c r="KCJ51" s="7"/>
      <c r="KCK51" s="7"/>
      <c r="KCL51" s="7"/>
      <c r="KCM51" s="7"/>
      <c r="KCN51" s="7"/>
      <c r="KCO51" s="7"/>
      <c r="KCP51" s="7"/>
      <c r="KCQ51" s="7"/>
      <c r="KCR51" s="7"/>
      <c r="KCS51" s="7"/>
      <c r="KCT51" s="7"/>
      <c r="KCU51" s="7"/>
      <c r="KCV51" s="7"/>
      <c r="KCW51" s="7"/>
      <c r="KCX51" s="7"/>
      <c r="KCY51" s="7"/>
      <c r="KCZ51" s="7"/>
      <c r="KDA51" s="7"/>
      <c r="KDB51" s="7"/>
      <c r="KDC51" s="7"/>
      <c r="KDD51" s="7"/>
      <c r="KDE51" s="7"/>
      <c r="KDF51" s="7"/>
      <c r="KDG51" s="7"/>
      <c r="KDH51" s="7"/>
      <c r="KDI51" s="7"/>
      <c r="KDJ51" s="7"/>
      <c r="KDK51" s="7"/>
      <c r="KDL51" s="7"/>
      <c r="KDM51" s="7"/>
      <c r="KDN51" s="7"/>
      <c r="KDO51" s="7"/>
      <c r="KDP51" s="7"/>
      <c r="KDQ51" s="7"/>
      <c r="KDR51" s="7"/>
      <c r="KDS51" s="7"/>
      <c r="KDT51" s="7"/>
      <c r="KDU51" s="7"/>
      <c r="KDV51" s="7"/>
      <c r="KDW51" s="7"/>
      <c r="KDX51" s="7"/>
      <c r="KDY51" s="7"/>
      <c r="KDZ51" s="7"/>
      <c r="KEA51" s="7"/>
      <c r="KEB51" s="7"/>
      <c r="KEC51" s="7"/>
      <c r="KED51" s="7"/>
      <c r="KEE51" s="7"/>
      <c r="KEF51" s="7"/>
      <c r="KEG51" s="7"/>
      <c r="KEH51" s="7"/>
      <c r="KEI51" s="7"/>
      <c r="KEJ51" s="7"/>
      <c r="KEK51" s="7"/>
      <c r="KEL51" s="7"/>
      <c r="KEM51" s="7"/>
      <c r="KEN51" s="7"/>
      <c r="KEO51" s="7"/>
      <c r="KEP51" s="7"/>
      <c r="KEQ51" s="7"/>
      <c r="KER51" s="7"/>
      <c r="KES51" s="7"/>
      <c r="KET51" s="7"/>
      <c r="KEU51" s="7"/>
      <c r="KEV51" s="7"/>
      <c r="KEW51" s="7"/>
      <c r="KEX51" s="7"/>
      <c r="KEY51" s="7"/>
      <c r="KEZ51" s="7"/>
      <c r="KFA51" s="7"/>
      <c r="KFB51" s="7"/>
      <c r="KFC51" s="7"/>
      <c r="KFD51" s="7"/>
      <c r="KFE51" s="7"/>
      <c r="KFF51" s="7"/>
      <c r="KFG51" s="7"/>
      <c r="KFH51" s="7"/>
      <c r="KFI51" s="7"/>
      <c r="KFJ51" s="7"/>
      <c r="KFK51" s="7"/>
      <c r="KFL51" s="7"/>
      <c r="KFM51" s="7"/>
      <c r="KFN51" s="7"/>
      <c r="KFO51" s="7"/>
      <c r="KFP51" s="7"/>
      <c r="KFQ51" s="7"/>
      <c r="KFR51" s="7"/>
      <c r="KFS51" s="7"/>
      <c r="KFT51" s="7"/>
      <c r="KFU51" s="7"/>
      <c r="KFV51" s="7"/>
      <c r="KFW51" s="7"/>
      <c r="KFX51" s="7"/>
      <c r="KFY51" s="7"/>
      <c r="KFZ51" s="7"/>
      <c r="KGA51" s="7"/>
      <c r="KGB51" s="7"/>
      <c r="KGC51" s="7"/>
      <c r="KGD51" s="7"/>
      <c r="KGE51" s="7"/>
      <c r="KGF51" s="7"/>
      <c r="KGG51" s="7"/>
      <c r="KGH51" s="7"/>
      <c r="KGI51" s="7"/>
      <c r="KGJ51" s="7"/>
      <c r="KGK51" s="7"/>
      <c r="KGL51" s="7"/>
      <c r="KGM51" s="7"/>
      <c r="KGN51" s="7"/>
      <c r="KGO51" s="7"/>
      <c r="KGP51" s="7"/>
      <c r="KGQ51" s="7"/>
      <c r="KGR51" s="7"/>
      <c r="KGS51" s="7"/>
      <c r="KGT51" s="7"/>
      <c r="KGU51" s="7"/>
      <c r="KGV51" s="7"/>
      <c r="KGW51" s="7"/>
      <c r="KGX51" s="7"/>
      <c r="KGY51" s="7"/>
      <c r="KGZ51" s="7"/>
      <c r="KHA51" s="7"/>
      <c r="KHB51" s="7"/>
      <c r="KHC51" s="7"/>
      <c r="KHD51" s="7"/>
      <c r="KHE51" s="7"/>
      <c r="KHF51" s="7"/>
      <c r="KHG51" s="7"/>
      <c r="KHH51" s="7"/>
      <c r="KHI51" s="7"/>
      <c r="KHJ51" s="7"/>
      <c r="KHK51" s="7"/>
      <c r="KHL51" s="7"/>
      <c r="KHM51" s="7"/>
      <c r="KHN51" s="7"/>
      <c r="KHO51" s="7"/>
      <c r="KHP51" s="7"/>
      <c r="KHQ51" s="7"/>
      <c r="KHR51" s="7"/>
      <c r="KHS51" s="7"/>
      <c r="KHT51" s="7"/>
      <c r="KHU51" s="7"/>
      <c r="KHV51" s="7"/>
      <c r="KHW51" s="7"/>
      <c r="KHX51" s="7"/>
      <c r="KHY51" s="7"/>
      <c r="KHZ51" s="7"/>
      <c r="KIA51" s="7"/>
      <c r="KIB51" s="7"/>
      <c r="KIC51" s="7"/>
      <c r="KID51" s="7"/>
      <c r="KIE51" s="7"/>
      <c r="KIF51" s="7"/>
      <c r="KIG51" s="7"/>
      <c r="KIH51" s="7"/>
      <c r="KII51" s="7"/>
      <c r="KIJ51" s="7"/>
      <c r="KIK51" s="7"/>
      <c r="KIL51" s="7"/>
      <c r="KIM51" s="7"/>
      <c r="KIN51" s="7"/>
      <c r="KIO51" s="7"/>
      <c r="KIP51" s="7"/>
      <c r="KIQ51" s="7"/>
      <c r="KIR51" s="7"/>
      <c r="KIS51" s="7"/>
      <c r="KIT51" s="7"/>
      <c r="KIU51" s="7"/>
      <c r="KIV51" s="7"/>
      <c r="KIW51" s="7"/>
      <c r="KIX51" s="7"/>
      <c r="KIY51" s="7"/>
      <c r="KIZ51" s="7"/>
      <c r="KJA51" s="7"/>
      <c r="KJB51" s="7"/>
      <c r="KJC51" s="7"/>
      <c r="KJD51" s="7"/>
      <c r="KJF51" s="7"/>
      <c r="KJG51" s="7"/>
      <c r="KJH51" s="7"/>
      <c r="KJI51" s="7"/>
      <c r="KJJ51" s="7"/>
      <c r="KJK51" s="7"/>
      <c r="KJL51" s="7"/>
      <c r="KJM51" s="7"/>
      <c r="KJN51" s="7"/>
      <c r="KJO51" s="7"/>
      <c r="KJP51" s="7"/>
      <c r="KJQ51" s="7"/>
      <c r="KJR51" s="7"/>
      <c r="KJS51" s="7"/>
      <c r="KJT51" s="7"/>
      <c r="KJU51" s="7"/>
      <c r="KJV51" s="7"/>
      <c r="KJW51" s="7"/>
      <c r="KJX51" s="7"/>
      <c r="KJY51" s="7"/>
      <c r="KJZ51" s="7"/>
      <c r="KKA51" s="7"/>
      <c r="KKB51" s="7"/>
      <c r="KKC51" s="7"/>
      <c r="KKD51" s="7"/>
      <c r="KKE51" s="7"/>
      <c r="KKF51" s="7"/>
      <c r="KKG51" s="7"/>
      <c r="KKH51" s="7"/>
      <c r="KKI51" s="7"/>
      <c r="KKJ51" s="7"/>
      <c r="KKK51" s="7"/>
      <c r="KKL51" s="7"/>
      <c r="KKM51" s="7"/>
      <c r="KKN51" s="7"/>
      <c r="KKO51" s="7"/>
      <c r="KKP51" s="7"/>
      <c r="KKQ51" s="7"/>
      <c r="KKR51" s="7"/>
      <c r="KKS51" s="7"/>
      <c r="KKT51" s="7"/>
      <c r="KKU51" s="7"/>
      <c r="KKV51" s="7"/>
      <c r="KKW51" s="7"/>
      <c r="KKX51" s="7"/>
      <c r="KKY51" s="7"/>
      <c r="KKZ51" s="7"/>
      <c r="KLA51" s="7"/>
      <c r="KLB51" s="7"/>
      <c r="KLC51" s="7"/>
      <c r="KLD51" s="7"/>
      <c r="KLE51" s="7"/>
      <c r="KLF51" s="7"/>
      <c r="KLG51" s="7"/>
      <c r="KLH51" s="7"/>
      <c r="KLI51" s="7"/>
      <c r="KLJ51" s="7"/>
      <c r="KLK51" s="7"/>
      <c r="KLL51" s="7"/>
      <c r="KLM51" s="7"/>
      <c r="KLN51" s="7"/>
      <c r="KLO51" s="7"/>
      <c r="KLP51" s="7"/>
      <c r="KLQ51" s="7"/>
      <c r="KLR51" s="7"/>
      <c r="KLS51" s="7"/>
      <c r="KLT51" s="7"/>
      <c r="KLU51" s="7"/>
      <c r="KLV51" s="7"/>
      <c r="KLW51" s="7"/>
      <c r="KLX51" s="7"/>
      <c r="KLY51" s="7"/>
      <c r="KLZ51" s="7"/>
      <c r="KMA51" s="7"/>
      <c r="KMB51" s="7"/>
      <c r="KMC51" s="7"/>
      <c r="KMD51" s="7"/>
      <c r="KME51" s="7"/>
      <c r="KMF51" s="7"/>
      <c r="KMG51" s="7"/>
      <c r="KMH51" s="7"/>
      <c r="KMI51" s="7"/>
      <c r="KMJ51" s="7"/>
      <c r="KMK51" s="7"/>
      <c r="KML51" s="7"/>
      <c r="KMM51" s="7"/>
      <c r="KMN51" s="7"/>
      <c r="KMO51" s="7"/>
      <c r="KMP51" s="7"/>
      <c r="KMQ51" s="7"/>
      <c r="KMR51" s="7"/>
      <c r="KMS51" s="7"/>
      <c r="KMT51" s="7"/>
      <c r="KMU51" s="7"/>
      <c r="KMV51" s="7"/>
      <c r="KMW51" s="7"/>
      <c r="KMX51" s="7"/>
      <c r="KMY51" s="7"/>
      <c r="KMZ51" s="7"/>
      <c r="KNA51" s="7"/>
      <c r="KNB51" s="7"/>
      <c r="KNC51" s="7"/>
      <c r="KND51" s="7"/>
      <c r="KNE51" s="7"/>
      <c r="KNF51" s="7"/>
      <c r="KNG51" s="7"/>
      <c r="KNH51" s="7"/>
      <c r="KNI51" s="7"/>
      <c r="KNJ51" s="7"/>
      <c r="KNK51" s="7"/>
      <c r="KNL51" s="7"/>
      <c r="KNM51" s="7"/>
      <c r="KNN51" s="7"/>
      <c r="KNO51" s="7"/>
      <c r="KNP51" s="7"/>
      <c r="KNQ51" s="7"/>
      <c r="KNR51" s="7"/>
      <c r="KNS51" s="7"/>
      <c r="KNT51" s="7"/>
      <c r="KNU51" s="7"/>
      <c r="KNV51" s="7"/>
      <c r="KNW51" s="7"/>
      <c r="KNX51" s="7"/>
      <c r="KNY51" s="7"/>
      <c r="KNZ51" s="7"/>
      <c r="KOA51" s="7"/>
      <c r="KOB51" s="7"/>
      <c r="KOC51" s="7"/>
      <c r="KOD51" s="7"/>
      <c r="KOE51" s="7"/>
      <c r="KOF51" s="7"/>
      <c r="KOG51" s="7"/>
      <c r="KOH51" s="7"/>
      <c r="KOI51" s="7"/>
      <c r="KOJ51" s="7"/>
      <c r="KOK51" s="7"/>
      <c r="KOL51" s="7"/>
      <c r="KOM51" s="7"/>
      <c r="KON51" s="7"/>
      <c r="KOO51" s="7"/>
      <c r="KOP51" s="7"/>
      <c r="KOQ51" s="7"/>
      <c r="KOR51" s="7"/>
      <c r="KOS51" s="7"/>
      <c r="KOT51" s="7"/>
      <c r="KOU51" s="7"/>
      <c r="KOV51" s="7"/>
      <c r="KOW51" s="7"/>
      <c r="KOX51" s="7"/>
      <c r="KOY51" s="7"/>
      <c r="KOZ51" s="7"/>
      <c r="KPA51" s="7"/>
      <c r="KPB51" s="7"/>
      <c r="KPC51" s="7"/>
      <c r="KPD51" s="7"/>
      <c r="KPE51" s="7"/>
      <c r="KPF51" s="7"/>
      <c r="KPG51" s="7"/>
      <c r="KPH51" s="7"/>
      <c r="KPI51" s="7"/>
      <c r="KPJ51" s="7"/>
      <c r="KPK51" s="7"/>
      <c r="KPL51" s="7"/>
      <c r="KPM51" s="7"/>
      <c r="KPN51" s="7"/>
      <c r="KPO51" s="7"/>
      <c r="KPP51" s="7"/>
      <c r="KPQ51" s="7"/>
      <c r="KPR51" s="7"/>
      <c r="KPS51" s="7"/>
      <c r="KPT51" s="7"/>
      <c r="KPU51" s="7"/>
      <c r="KPV51" s="7"/>
      <c r="KPW51" s="7"/>
      <c r="KPX51" s="7"/>
      <c r="KPY51" s="7"/>
      <c r="KPZ51" s="7"/>
      <c r="KQA51" s="7"/>
      <c r="KQB51" s="7"/>
      <c r="KQC51" s="7"/>
      <c r="KQD51" s="7"/>
      <c r="KQE51" s="7"/>
      <c r="KQF51" s="7"/>
      <c r="KQG51" s="7"/>
      <c r="KQH51" s="7"/>
      <c r="KQI51" s="7"/>
      <c r="KQJ51" s="7"/>
      <c r="KQK51" s="7"/>
      <c r="KQL51" s="7"/>
      <c r="KQM51" s="7"/>
      <c r="KQN51" s="7"/>
      <c r="KQO51" s="7"/>
      <c r="KQP51" s="7"/>
      <c r="KQQ51" s="7"/>
      <c r="KQR51" s="7"/>
      <c r="KQS51" s="7"/>
      <c r="KQT51" s="7"/>
      <c r="KQU51" s="7"/>
      <c r="KQV51" s="7"/>
      <c r="KQW51" s="7"/>
      <c r="KQX51" s="7"/>
      <c r="KQY51" s="7"/>
      <c r="KQZ51" s="7"/>
      <c r="KRA51" s="7"/>
      <c r="KRB51" s="7"/>
      <c r="KRC51" s="7"/>
      <c r="KRD51" s="7"/>
      <c r="KRE51" s="7"/>
      <c r="KRF51" s="7"/>
      <c r="KRG51" s="7"/>
      <c r="KRH51" s="7"/>
      <c r="KRI51" s="7"/>
      <c r="KRJ51" s="7"/>
      <c r="KRK51" s="7"/>
      <c r="KRL51" s="7"/>
      <c r="KRM51" s="7"/>
      <c r="KRN51" s="7"/>
      <c r="KRO51" s="7"/>
      <c r="KRP51" s="7"/>
      <c r="KRQ51" s="7"/>
      <c r="KRR51" s="7"/>
      <c r="KRS51" s="7"/>
      <c r="KRT51" s="7"/>
      <c r="KRU51" s="7"/>
      <c r="KRV51" s="7"/>
      <c r="KRW51" s="7"/>
      <c r="KRX51" s="7"/>
      <c r="KRY51" s="7"/>
      <c r="KRZ51" s="7"/>
      <c r="KSA51" s="7"/>
      <c r="KSB51" s="7"/>
      <c r="KSC51" s="7"/>
      <c r="KSD51" s="7"/>
      <c r="KSE51" s="7"/>
      <c r="KSF51" s="7"/>
      <c r="KSG51" s="7"/>
      <c r="KSH51" s="7"/>
      <c r="KSI51" s="7"/>
      <c r="KSJ51" s="7"/>
      <c r="KSK51" s="7"/>
      <c r="KSL51" s="7"/>
      <c r="KSM51" s="7"/>
      <c r="KSN51" s="7"/>
      <c r="KSO51" s="7"/>
      <c r="KSP51" s="7"/>
      <c r="KSQ51" s="7"/>
      <c r="KSR51" s="7"/>
      <c r="KSS51" s="7"/>
      <c r="KST51" s="7"/>
      <c r="KSU51" s="7"/>
      <c r="KSV51" s="7"/>
      <c r="KSW51" s="7"/>
      <c r="KSX51" s="7"/>
      <c r="KSY51" s="7"/>
      <c r="KSZ51" s="7"/>
      <c r="KTB51" s="7"/>
      <c r="KTC51" s="7"/>
      <c r="KTD51" s="7"/>
      <c r="KTE51" s="7"/>
      <c r="KTF51" s="7"/>
      <c r="KTG51" s="7"/>
      <c r="KTH51" s="7"/>
      <c r="KTI51" s="7"/>
      <c r="KTJ51" s="7"/>
      <c r="KTK51" s="7"/>
      <c r="KTL51" s="7"/>
      <c r="KTM51" s="7"/>
      <c r="KTN51" s="7"/>
      <c r="KTO51" s="7"/>
      <c r="KTP51" s="7"/>
      <c r="KTQ51" s="7"/>
      <c r="KTR51" s="7"/>
      <c r="KTS51" s="7"/>
      <c r="KTT51" s="7"/>
      <c r="KTU51" s="7"/>
      <c r="KTV51" s="7"/>
      <c r="KTW51" s="7"/>
      <c r="KTX51" s="7"/>
      <c r="KTY51" s="7"/>
      <c r="KTZ51" s="7"/>
      <c r="KUA51" s="7"/>
      <c r="KUB51" s="7"/>
      <c r="KUC51" s="7"/>
      <c r="KUD51" s="7"/>
      <c r="KUE51" s="7"/>
      <c r="KUF51" s="7"/>
      <c r="KUG51" s="7"/>
      <c r="KUH51" s="7"/>
      <c r="KUI51" s="7"/>
      <c r="KUJ51" s="7"/>
      <c r="KUK51" s="7"/>
      <c r="KUL51" s="7"/>
      <c r="KUM51" s="7"/>
      <c r="KUN51" s="7"/>
      <c r="KUO51" s="7"/>
      <c r="KUP51" s="7"/>
      <c r="KUQ51" s="7"/>
      <c r="KUR51" s="7"/>
      <c r="KUS51" s="7"/>
      <c r="KUT51" s="7"/>
      <c r="KUU51" s="7"/>
      <c r="KUV51" s="7"/>
      <c r="KUW51" s="7"/>
      <c r="KUX51" s="7"/>
      <c r="KUY51" s="7"/>
      <c r="KUZ51" s="7"/>
      <c r="KVA51" s="7"/>
      <c r="KVB51" s="7"/>
      <c r="KVC51" s="7"/>
      <c r="KVD51" s="7"/>
      <c r="KVE51" s="7"/>
      <c r="KVF51" s="7"/>
      <c r="KVG51" s="7"/>
      <c r="KVH51" s="7"/>
      <c r="KVI51" s="7"/>
      <c r="KVJ51" s="7"/>
      <c r="KVK51" s="7"/>
      <c r="KVL51" s="7"/>
      <c r="KVM51" s="7"/>
      <c r="KVN51" s="7"/>
      <c r="KVO51" s="7"/>
      <c r="KVP51" s="7"/>
      <c r="KVQ51" s="7"/>
      <c r="KVR51" s="7"/>
      <c r="KVS51" s="7"/>
      <c r="KVT51" s="7"/>
      <c r="KVU51" s="7"/>
      <c r="KVV51" s="7"/>
      <c r="KVW51" s="7"/>
      <c r="KVX51" s="7"/>
      <c r="KVY51" s="7"/>
      <c r="KVZ51" s="7"/>
      <c r="KWA51" s="7"/>
      <c r="KWB51" s="7"/>
      <c r="KWC51" s="7"/>
      <c r="KWD51" s="7"/>
      <c r="KWE51" s="7"/>
      <c r="KWF51" s="7"/>
      <c r="KWG51" s="7"/>
      <c r="KWH51" s="7"/>
      <c r="KWI51" s="7"/>
      <c r="KWJ51" s="7"/>
      <c r="KWK51" s="7"/>
      <c r="KWL51" s="7"/>
      <c r="KWM51" s="7"/>
      <c r="KWN51" s="7"/>
      <c r="KWO51" s="7"/>
      <c r="KWP51" s="7"/>
      <c r="KWQ51" s="7"/>
      <c r="KWR51" s="7"/>
      <c r="KWS51" s="7"/>
      <c r="KWT51" s="7"/>
      <c r="KWU51" s="7"/>
      <c r="KWV51" s="7"/>
      <c r="KWW51" s="7"/>
      <c r="KWX51" s="7"/>
      <c r="KWY51" s="7"/>
      <c r="KWZ51" s="7"/>
      <c r="KXA51" s="7"/>
      <c r="KXB51" s="7"/>
      <c r="KXC51" s="7"/>
      <c r="KXD51" s="7"/>
      <c r="KXE51" s="7"/>
      <c r="KXF51" s="7"/>
      <c r="KXG51" s="7"/>
      <c r="KXH51" s="7"/>
      <c r="KXI51" s="7"/>
      <c r="KXJ51" s="7"/>
      <c r="KXK51" s="7"/>
      <c r="KXL51" s="7"/>
      <c r="KXM51" s="7"/>
      <c r="KXN51" s="7"/>
      <c r="KXO51" s="7"/>
      <c r="KXP51" s="7"/>
      <c r="KXQ51" s="7"/>
      <c r="KXR51" s="7"/>
      <c r="KXS51" s="7"/>
      <c r="KXT51" s="7"/>
      <c r="KXU51" s="7"/>
      <c r="KXV51" s="7"/>
      <c r="KXW51" s="7"/>
      <c r="KXX51" s="7"/>
      <c r="KXY51" s="7"/>
      <c r="KXZ51" s="7"/>
      <c r="KYA51" s="7"/>
      <c r="KYB51" s="7"/>
      <c r="KYC51" s="7"/>
      <c r="KYD51" s="7"/>
      <c r="KYE51" s="7"/>
      <c r="KYF51" s="7"/>
      <c r="KYG51" s="7"/>
      <c r="KYH51" s="7"/>
      <c r="KYI51" s="7"/>
      <c r="KYJ51" s="7"/>
      <c r="KYK51" s="7"/>
      <c r="KYL51" s="7"/>
      <c r="KYM51" s="7"/>
      <c r="KYN51" s="7"/>
      <c r="KYO51" s="7"/>
      <c r="KYP51" s="7"/>
      <c r="KYQ51" s="7"/>
      <c r="KYR51" s="7"/>
      <c r="KYS51" s="7"/>
      <c r="KYT51" s="7"/>
      <c r="KYU51" s="7"/>
      <c r="KYV51" s="7"/>
      <c r="KYW51" s="7"/>
      <c r="KYX51" s="7"/>
      <c r="KYY51" s="7"/>
      <c r="KYZ51" s="7"/>
      <c r="KZA51" s="7"/>
      <c r="KZB51" s="7"/>
      <c r="KZC51" s="7"/>
      <c r="KZD51" s="7"/>
      <c r="KZE51" s="7"/>
      <c r="KZF51" s="7"/>
      <c r="KZG51" s="7"/>
      <c r="KZH51" s="7"/>
      <c r="KZI51" s="7"/>
      <c r="KZJ51" s="7"/>
      <c r="KZK51" s="7"/>
      <c r="KZL51" s="7"/>
      <c r="KZM51" s="7"/>
      <c r="KZN51" s="7"/>
      <c r="KZO51" s="7"/>
      <c r="KZP51" s="7"/>
      <c r="KZQ51" s="7"/>
      <c r="KZR51" s="7"/>
      <c r="KZS51" s="7"/>
      <c r="KZT51" s="7"/>
      <c r="KZU51" s="7"/>
      <c r="KZV51" s="7"/>
      <c r="KZW51" s="7"/>
      <c r="KZX51" s="7"/>
      <c r="KZY51" s="7"/>
      <c r="KZZ51" s="7"/>
      <c r="LAA51" s="7"/>
      <c r="LAB51" s="7"/>
      <c r="LAC51" s="7"/>
      <c r="LAD51" s="7"/>
      <c r="LAE51" s="7"/>
      <c r="LAF51" s="7"/>
      <c r="LAG51" s="7"/>
      <c r="LAH51" s="7"/>
      <c r="LAI51" s="7"/>
      <c r="LAJ51" s="7"/>
      <c r="LAK51" s="7"/>
      <c r="LAL51" s="7"/>
      <c r="LAM51" s="7"/>
      <c r="LAN51" s="7"/>
      <c r="LAO51" s="7"/>
      <c r="LAP51" s="7"/>
      <c r="LAQ51" s="7"/>
      <c r="LAR51" s="7"/>
      <c r="LAS51" s="7"/>
      <c r="LAT51" s="7"/>
      <c r="LAU51" s="7"/>
      <c r="LAV51" s="7"/>
      <c r="LAW51" s="7"/>
      <c r="LAX51" s="7"/>
      <c r="LAY51" s="7"/>
      <c r="LAZ51" s="7"/>
      <c r="LBA51" s="7"/>
      <c r="LBB51" s="7"/>
      <c r="LBC51" s="7"/>
      <c r="LBD51" s="7"/>
      <c r="LBE51" s="7"/>
      <c r="LBF51" s="7"/>
      <c r="LBG51" s="7"/>
      <c r="LBH51" s="7"/>
      <c r="LBI51" s="7"/>
      <c r="LBJ51" s="7"/>
      <c r="LBK51" s="7"/>
      <c r="LBL51" s="7"/>
      <c r="LBM51" s="7"/>
      <c r="LBN51" s="7"/>
      <c r="LBO51" s="7"/>
      <c r="LBP51" s="7"/>
      <c r="LBQ51" s="7"/>
      <c r="LBR51" s="7"/>
      <c r="LBS51" s="7"/>
      <c r="LBT51" s="7"/>
      <c r="LBU51" s="7"/>
      <c r="LBV51" s="7"/>
      <c r="LBW51" s="7"/>
      <c r="LBX51" s="7"/>
      <c r="LBY51" s="7"/>
      <c r="LBZ51" s="7"/>
      <c r="LCA51" s="7"/>
      <c r="LCB51" s="7"/>
      <c r="LCC51" s="7"/>
      <c r="LCD51" s="7"/>
      <c r="LCE51" s="7"/>
      <c r="LCF51" s="7"/>
      <c r="LCG51" s="7"/>
      <c r="LCH51" s="7"/>
      <c r="LCI51" s="7"/>
      <c r="LCJ51" s="7"/>
      <c r="LCK51" s="7"/>
      <c r="LCL51" s="7"/>
      <c r="LCM51" s="7"/>
      <c r="LCN51" s="7"/>
      <c r="LCO51" s="7"/>
      <c r="LCP51" s="7"/>
      <c r="LCQ51" s="7"/>
      <c r="LCR51" s="7"/>
      <c r="LCS51" s="7"/>
      <c r="LCT51" s="7"/>
      <c r="LCU51" s="7"/>
      <c r="LCV51" s="7"/>
      <c r="LCX51" s="7"/>
      <c r="LCY51" s="7"/>
      <c r="LCZ51" s="7"/>
      <c r="LDA51" s="7"/>
      <c r="LDB51" s="7"/>
      <c r="LDC51" s="7"/>
      <c r="LDD51" s="7"/>
      <c r="LDE51" s="7"/>
      <c r="LDF51" s="7"/>
      <c r="LDG51" s="7"/>
      <c r="LDH51" s="7"/>
      <c r="LDI51" s="7"/>
      <c r="LDJ51" s="7"/>
      <c r="LDK51" s="7"/>
      <c r="LDL51" s="7"/>
      <c r="LDM51" s="7"/>
      <c r="LDN51" s="7"/>
      <c r="LDO51" s="7"/>
      <c r="LDP51" s="7"/>
      <c r="LDQ51" s="7"/>
      <c r="LDR51" s="7"/>
      <c r="LDS51" s="7"/>
      <c r="LDT51" s="7"/>
      <c r="LDU51" s="7"/>
      <c r="LDV51" s="7"/>
      <c r="LDW51" s="7"/>
      <c r="LDX51" s="7"/>
      <c r="LDY51" s="7"/>
      <c r="LDZ51" s="7"/>
      <c r="LEA51" s="7"/>
      <c r="LEB51" s="7"/>
      <c r="LEC51" s="7"/>
      <c r="LED51" s="7"/>
      <c r="LEE51" s="7"/>
      <c r="LEF51" s="7"/>
      <c r="LEG51" s="7"/>
      <c r="LEH51" s="7"/>
      <c r="LEI51" s="7"/>
      <c r="LEJ51" s="7"/>
      <c r="LEK51" s="7"/>
      <c r="LEL51" s="7"/>
      <c r="LEM51" s="7"/>
      <c r="LEN51" s="7"/>
      <c r="LEO51" s="7"/>
      <c r="LEP51" s="7"/>
      <c r="LEQ51" s="7"/>
      <c r="LER51" s="7"/>
      <c r="LES51" s="7"/>
      <c r="LET51" s="7"/>
      <c r="LEU51" s="7"/>
      <c r="LEV51" s="7"/>
      <c r="LEW51" s="7"/>
      <c r="LEX51" s="7"/>
      <c r="LEY51" s="7"/>
      <c r="LEZ51" s="7"/>
      <c r="LFA51" s="7"/>
      <c r="LFB51" s="7"/>
      <c r="LFC51" s="7"/>
      <c r="LFD51" s="7"/>
      <c r="LFE51" s="7"/>
      <c r="LFF51" s="7"/>
      <c r="LFG51" s="7"/>
      <c r="LFH51" s="7"/>
      <c r="LFI51" s="7"/>
      <c r="LFJ51" s="7"/>
      <c r="LFK51" s="7"/>
      <c r="LFL51" s="7"/>
      <c r="LFM51" s="7"/>
      <c r="LFN51" s="7"/>
      <c r="LFO51" s="7"/>
      <c r="LFP51" s="7"/>
      <c r="LFQ51" s="7"/>
      <c r="LFR51" s="7"/>
      <c r="LFS51" s="7"/>
      <c r="LFT51" s="7"/>
      <c r="LFU51" s="7"/>
      <c r="LFV51" s="7"/>
      <c r="LFW51" s="7"/>
      <c r="LFX51" s="7"/>
      <c r="LFY51" s="7"/>
      <c r="LFZ51" s="7"/>
      <c r="LGA51" s="7"/>
      <c r="LGB51" s="7"/>
      <c r="LGC51" s="7"/>
      <c r="LGD51" s="7"/>
      <c r="LGE51" s="7"/>
      <c r="LGF51" s="7"/>
      <c r="LGG51" s="7"/>
      <c r="LGH51" s="7"/>
      <c r="LGI51" s="7"/>
      <c r="LGJ51" s="7"/>
      <c r="LGK51" s="7"/>
      <c r="LGL51" s="7"/>
      <c r="LGM51" s="7"/>
      <c r="LGN51" s="7"/>
      <c r="LGO51" s="7"/>
      <c r="LGP51" s="7"/>
      <c r="LGQ51" s="7"/>
      <c r="LGR51" s="7"/>
      <c r="LGS51" s="7"/>
      <c r="LGT51" s="7"/>
      <c r="LGU51" s="7"/>
      <c r="LGV51" s="7"/>
      <c r="LGW51" s="7"/>
      <c r="LGX51" s="7"/>
      <c r="LGY51" s="7"/>
      <c r="LGZ51" s="7"/>
      <c r="LHA51" s="7"/>
      <c r="LHB51" s="7"/>
      <c r="LHC51" s="7"/>
      <c r="LHD51" s="7"/>
      <c r="LHE51" s="7"/>
      <c r="LHF51" s="7"/>
      <c r="LHG51" s="7"/>
      <c r="LHH51" s="7"/>
      <c r="LHI51" s="7"/>
      <c r="LHJ51" s="7"/>
      <c r="LHK51" s="7"/>
      <c r="LHL51" s="7"/>
      <c r="LHM51" s="7"/>
      <c r="LHN51" s="7"/>
      <c r="LHO51" s="7"/>
      <c r="LHP51" s="7"/>
      <c r="LHQ51" s="7"/>
      <c r="LHR51" s="7"/>
      <c r="LHS51" s="7"/>
      <c r="LHT51" s="7"/>
      <c r="LHU51" s="7"/>
      <c r="LHV51" s="7"/>
      <c r="LHW51" s="7"/>
      <c r="LHX51" s="7"/>
      <c r="LHY51" s="7"/>
      <c r="LHZ51" s="7"/>
      <c r="LIA51" s="7"/>
      <c r="LIB51" s="7"/>
      <c r="LIC51" s="7"/>
      <c r="LID51" s="7"/>
      <c r="LIE51" s="7"/>
      <c r="LIF51" s="7"/>
      <c r="LIG51" s="7"/>
      <c r="LIH51" s="7"/>
      <c r="LII51" s="7"/>
      <c r="LIJ51" s="7"/>
      <c r="LIK51" s="7"/>
      <c r="LIL51" s="7"/>
      <c r="LIM51" s="7"/>
      <c r="LIN51" s="7"/>
      <c r="LIO51" s="7"/>
      <c r="LIP51" s="7"/>
      <c r="LIQ51" s="7"/>
      <c r="LIR51" s="7"/>
      <c r="LIS51" s="7"/>
      <c r="LIT51" s="7"/>
      <c r="LIU51" s="7"/>
      <c r="LIV51" s="7"/>
      <c r="LIW51" s="7"/>
      <c r="LIX51" s="7"/>
      <c r="LIY51" s="7"/>
      <c r="LIZ51" s="7"/>
      <c r="LJA51" s="7"/>
      <c r="LJB51" s="7"/>
      <c r="LJC51" s="7"/>
      <c r="LJD51" s="7"/>
      <c r="LJE51" s="7"/>
      <c r="LJF51" s="7"/>
      <c r="LJG51" s="7"/>
      <c r="LJH51" s="7"/>
      <c r="LJI51" s="7"/>
      <c r="LJJ51" s="7"/>
      <c r="LJK51" s="7"/>
      <c r="LJL51" s="7"/>
      <c r="LJM51" s="7"/>
      <c r="LJN51" s="7"/>
      <c r="LJO51" s="7"/>
      <c r="LJP51" s="7"/>
      <c r="LJQ51" s="7"/>
      <c r="LJR51" s="7"/>
      <c r="LJS51" s="7"/>
      <c r="LJT51" s="7"/>
      <c r="LJU51" s="7"/>
      <c r="LJV51" s="7"/>
      <c r="LJW51" s="7"/>
      <c r="LJX51" s="7"/>
      <c r="LJY51" s="7"/>
      <c r="LJZ51" s="7"/>
      <c r="LKA51" s="7"/>
      <c r="LKB51" s="7"/>
      <c r="LKC51" s="7"/>
      <c r="LKD51" s="7"/>
      <c r="LKE51" s="7"/>
      <c r="LKF51" s="7"/>
      <c r="LKG51" s="7"/>
      <c r="LKH51" s="7"/>
      <c r="LKI51" s="7"/>
      <c r="LKJ51" s="7"/>
      <c r="LKK51" s="7"/>
      <c r="LKL51" s="7"/>
      <c r="LKM51" s="7"/>
      <c r="LKN51" s="7"/>
      <c r="LKO51" s="7"/>
      <c r="LKP51" s="7"/>
      <c r="LKQ51" s="7"/>
      <c r="LKR51" s="7"/>
      <c r="LKS51" s="7"/>
      <c r="LKT51" s="7"/>
      <c r="LKU51" s="7"/>
      <c r="LKV51" s="7"/>
      <c r="LKW51" s="7"/>
      <c r="LKX51" s="7"/>
      <c r="LKY51" s="7"/>
      <c r="LKZ51" s="7"/>
      <c r="LLA51" s="7"/>
      <c r="LLB51" s="7"/>
      <c r="LLC51" s="7"/>
      <c r="LLD51" s="7"/>
      <c r="LLE51" s="7"/>
      <c r="LLF51" s="7"/>
      <c r="LLG51" s="7"/>
      <c r="LLH51" s="7"/>
      <c r="LLI51" s="7"/>
      <c r="LLJ51" s="7"/>
      <c r="LLK51" s="7"/>
      <c r="LLL51" s="7"/>
      <c r="LLM51" s="7"/>
      <c r="LLN51" s="7"/>
      <c r="LLO51" s="7"/>
      <c r="LLP51" s="7"/>
      <c r="LLQ51" s="7"/>
      <c r="LLR51" s="7"/>
      <c r="LLS51" s="7"/>
      <c r="LLT51" s="7"/>
      <c r="LLU51" s="7"/>
      <c r="LLV51" s="7"/>
      <c r="LLW51" s="7"/>
      <c r="LLX51" s="7"/>
      <c r="LLY51" s="7"/>
      <c r="LLZ51" s="7"/>
      <c r="LMA51" s="7"/>
      <c r="LMB51" s="7"/>
      <c r="LMC51" s="7"/>
      <c r="LMD51" s="7"/>
      <c r="LME51" s="7"/>
      <c r="LMF51" s="7"/>
      <c r="LMG51" s="7"/>
      <c r="LMH51" s="7"/>
      <c r="LMI51" s="7"/>
      <c r="LMJ51" s="7"/>
      <c r="LMK51" s="7"/>
      <c r="LML51" s="7"/>
      <c r="LMM51" s="7"/>
      <c r="LMN51" s="7"/>
      <c r="LMO51" s="7"/>
      <c r="LMP51" s="7"/>
      <c r="LMQ51" s="7"/>
      <c r="LMR51" s="7"/>
      <c r="LMT51" s="7"/>
      <c r="LMU51" s="7"/>
      <c r="LMV51" s="7"/>
      <c r="LMW51" s="7"/>
      <c r="LMX51" s="7"/>
      <c r="LMY51" s="7"/>
      <c r="LMZ51" s="7"/>
      <c r="LNA51" s="7"/>
      <c r="LNB51" s="7"/>
      <c r="LNC51" s="7"/>
      <c r="LND51" s="7"/>
      <c r="LNE51" s="7"/>
      <c r="LNF51" s="7"/>
      <c r="LNG51" s="7"/>
      <c r="LNH51" s="7"/>
      <c r="LNI51" s="7"/>
      <c r="LNJ51" s="7"/>
      <c r="LNK51" s="7"/>
      <c r="LNL51" s="7"/>
      <c r="LNM51" s="7"/>
      <c r="LNN51" s="7"/>
      <c r="LNO51" s="7"/>
      <c r="LNP51" s="7"/>
      <c r="LNQ51" s="7"/>
      <c r="LNR51" s="7"/>
      <c r="LNS51" s="7"/>
      <c r="LNT51" s="7"/>
      <c r="LNU51" s="7"/>
      <c r="LNV51" s="7"/>
      <c r="LNW51" s="7"/>
      <c r="LNX51" s="7"/>
      <c r="LNY51" s="7"/>
      <c r="LNZ51" s="7"/>
      <c r="LOA51" s="7"/>
      <c r="LOB51" s="7"/>
      <c r="LOC51" s="7"/>
      <c r="LOD51" s="7"/>
      <c r="LOE51" s="7"/>
      <c r="LOF51" s="7"/>
      <c r="LOG51" s="7"/>
      <c r="LOH51" s="7"/>
      <c r="LOI51" s="7"/>
      <c r="LOJ51" s="7"/>
      <c r="LOK51" s="7"/>
      <c r="LOL51" s="7"/>
      <c r="LOM51" s="7"/>
      <c r="LON51" s="7"/>
      <c r="LOO51" s="7"/>
      <c r="LOP51" s="7"/>
      <c r="LOQ51" s="7"/>
      <c r="LOR51" s="7"/>
      <c r="LOS51" s="7"/>
      <c r="LOT51" s="7"/>
      <c r="LOU51" s="7"/>
      <c r="LOV51" s="7"/>
      <c r="LOW51" s="7"/>
      <c r="LOX51" s="7"/>
      <c r="LOY51" s="7"/>
      <c r="LOZ51" s="7"/>
      <c r="LPA51" s="7"/>
      <c r="LPB51" s="7"/>
      <c r="LPC51" s="7"/>
      <c r="LPD51" s="7"/>
      <c r="LPE51" s="7"/>
      <c r="LPF51" s="7"/>
      <c r="LPG51" s="7"/>
      <c r="LPH51" s="7"/>
      <c r="LPI51" s="7"/>
      <c r="LPJ51" s="7"/>
      <c r="LPK51" s="7"/>
      <c r="LPL51" s="7"/>
      <c r="LPM51" s="7"/>
      <c r="LPN51" s="7"/>
      <c r="LPO51" s="7"/>
      <c r="LPP51" s="7"/>
      <c r="LPQ51" s="7"/>
      <c r="LPR51" s="7"/>
      <c r="LPS51" s="7"/>
      <c r="LPT51" s="7"/>
      <c r="LPU51" s="7"/>
      <c r="LPV51" s="7"/>
      <c r="LPW51" s="7"/>
      <c r="LPX51" s="7"/>
      <c r="LPY51" s="7"/>
      <c r="LPZ51" s="7"/>
      <c r="LQA51" s="7"/>
      <c r="LQB51" s="7"/>
      <c r="LQC51" s="7"/>
      <c r="LQD51" s="7"/>
      <c r="LQE51" s="7"/>
      <c r="LQF51" s="7"/>
      <c r="LQG51" s="7"/>
      <c r="LQH51" s="7"/>
      <c r="LQI51" s="7"/>
      <c r="LQJ51" s="7"/>
      <c r="LQK51" s="7"/>
      <c r="LQL51" s="7"/>
      <c r="LQM51" s="7"/>
      <c r="LQN51" s="7"/>
      <c r="LQO51" s="7"/>
      <c r="LQP51" s="7"/>
      <c r="LQQ51" s="7"/>
      <c r="LQR51" s="7"/>
      <c r="LQS51" s="7"/>
      <c r="LQT51" s="7"/>
      <c r="LQU51" s="7"/>
      <c r="LQV51" s="7"/>
      <c r="LQW51" s="7"/>
      <c r="LQX51" s="7"/>
      <c r="LQY51" s="7"/>
      <c r="LQZ51" s="7"/>
      <c r="LRA51" s="7"/>
      <c r="LRB51" s="7"/>
      <c r="LRC51" s="7"/>
      <c r="LRD51" s="7"/>
      <c r="LRE51" s="7"/>
      <c r="LRF51" s="7"/>
      <c r="LRG51" s="7"/>
      <c r="LRH51" s="7"/>
      <c r="LRI51" s="7"/>
      <c r="LRJ51" s="7"/>
      <c r="LRK51" s="7"/>
      <c r="LRL51" s="7"/>
      <c r="LRM51" s="7"/>
      <c r="LRN51" s="7"/>
      <c r="LRO51" s="7"/>
      <c r="LRP51" s="7"/>
      <c r="LRQ51" s="7"/>
      <c r="LRR51" s="7"/>
      <c r="LRS51" s="7"/>
      <c r="LRT51" s="7"/>
      <c r="LRU51" s="7"/>
      <c r="LRV51" s="7"/>
      <c r="LRW51" s="7"/>
      <c r="LRX51" s="7"/>
      <c r="LRY51" s="7"/>
      <c r="LRZ51" s="7"/>
      <c r="LSA51" s="7"/>
      <c r="LSB51" s="7"/>
      <c r="LSC51" s="7"/>
      <c r="LSD51" s="7"/>
      <c r="LSE51" s="7"/>
      <c r="LSF51" s="7"/>
      <c r="LSG51" s="7"/>
      <c r="LSH51" s="7"/>
      <c r="LSI51" s="7"/>
      <c r="LSJ51" s="7"/>
      <c r="LSK51" s="7"/>
      <c r="LSL51" s="7"/>
      <c r="LSM51" s="7"/>
      <c r="LSN51" s="7"/>
      <c r="LSO51" s="7"/>
      <c r="LSP51" s="7"/>
      <c r="LSQ51" s="7"/>
      <c r="LSR51" s="7"/>
      <c r="LSS51" s="7"/>
      <c r="LST51" s="7"/>
      <c r="LSU51" s="7"/>
      <c r="LSV51" s="7"/>
      <c r="LSW51" s="7"/>
      <c r="LSX51" s="7"/>
      <c r="LSY51" s="7"/>
      <c r="LSZ51" s="7"/>
      <c r="LTA51" s="7"/>
      <c r="LTB51" s="7"/>
      <c r="LTC51" s="7"/>
      <c r="LTD51" s="7"/>
      <c r="LTE51" s="7"/>
      <c r="LTF51" s="7"/>
      <c r="LTG51" s="7"/>
      <c r="LTH51" s="7"/>
      <c r="LTI51" s="7"/>
      <c r="LTJ51" s="7"/>
      <c r="LTK51" s="7"/>
      <c r="LTL51" s="7"/>
      <c r="LTM51" s="7"/>
      <c r="LTN51" s="7"/>
      <c r="LTO51" s="7"/>
      <c r="LTP51" s="7"/>
      <c r="LTQ51" s="7"/>
      <c r="LTR51" s="7"/>
      <c r="LTS51" s="7"/>
      <c r="LTT51" s="7"/>
      <c r="LTU51" s="7"/>
      <c r="LTV51" s="7"/>
      <c r="LTW51" s="7"/>
      <c r="LTX51" s="7"/>
      <c r="LTY51" s="7"/>
      <c r="LTZ51" s="7"/>
      <c r="LUA51" s="7"/>
      <c r="LUB51" s="7"/>
      <c r="LUC51" s="7"/>
      <c r="LUD51" s="7"/>
      <c r="LUE51" s="7"/>
      <c r="LUF51" s="7"/>
      <c r="LUG51" s="7"/>
      <c r="LUH51" s="7"/>
      <c r="LUI51" s="7"/>
      <c r="LUJ51" s="7"/>
      <c r="LUK51" s="7"/>
      <c r="LUL51" s="7"/>
      <c r="LUM51" s="7"/>
      <c r="LUN51" s="7"/>
      <c r="LUO51" s="7"/>
      <c r="LUP51" s="7"/>
      <c r="LUQ51" s="7"/>
      <c r="LUR51" s="7"/>
      <c r="LUS51" s="7"/>
      <c r="LUT51" s="7"/>
      <c r="LUU51" s="7"/>
      <c r="LUV51" s="7"/>
      <c r="LUW51" s="7"/>
      <c r="LUX51" s="7"/>
      <c r="LUY51" s="7"/>
      <c r="LUZ51" s="7"/>
      <c r="LVA51" s="7"/>
      <c r="LVB51" s="7"/>
      <c r="LVC51" s="7"/>
      <c r="LVD51" s="7"/>
      <c r="LVE51" s="7"/>
      <c r="LVF51" s="7"/>
      <c r="LVG51" s="7"/>
      <c r="LVH51" s="7"/>
      <c r="LVI51" s="7"/>
      <c r="LVJ51" s="7"/>
      <c r="LVK51" s="7"/>
      <c r="LVL51" s="7"/>
      <c r="LVM51" s="7"/>
      <c r="LVN51" s="7"/>
      <c r="LVO51" s="7"/>
      <c r="LVP51" s="7"/>
      <c r="LVQ51" s="7"/>
      <c r="LVR51" s="7"/>
      <c r="LVS51" s="7"/>
      <c r="LVT51" s="7"/>
      <c r="LVU51" s="7"/>
      <c r="LVV51" s="7"/>
      <c r="LVW51" s="7"/>
      <c r="LVX51" s="7"/>
      <c r="LVY51" s="7"/>
      <c r="LVZ51" s="7"/>
      <c r="LWA51" s="7"/>
      <c r="LWB51" s="7"/>
      <c r="LWC51" s="7"/>
      <c r="LWD51" s="7"/>
      <c r="LWE51" s="7"/>
      <c r="LWF51" s="7"/>
      <c r="LWG51" s="7"/>
      <c r="LWH51" s="7"/>
      <c r="LWI51" s="7"/>
      <c r="LWJ51" s="7"/>
      <c r="LWK51" s="7"/>
      <c r="LWL51" s="7"/>
      <c r="LWM51" s="7"/>
      <c r="LWN51" s="7"/>
      <c r="LWP51" s="7"/>
      <c r="LWQ51" s="7"/>
      <c r="LWR51" s="7"/>
      <c r="LWS51" s="7"/>
      <c r="LWT51" s="7"/>
      <c r="LWU51" s="7"/>
      <c r="LWV51" s="7"/>
      <c r="LWW51" s="7"/>
      <c r="LWX51" s="7"/>
      <c r="LWY51" s="7"/>
      <c r="LWZ51" s="7"/>
      <c r="LXA51" s="7"/>
      <c r="LXB51" s="7"/>
      <c r="LXC51" s="7"/>
      <c r="LXD51" s="7"/>
      <c r="LXE51" s="7"/>
      <c r="LXF51" s="7"/>
      <c r="LXG51" s="7"/>
      <c r="LXH51" s="7"/>
      <c r="LXI51" s="7"/>
      <c r="LXJ51" s="7"/>
      <c r="LXK51" s="7"/>
      <c r="LXL51" s="7"/>
      <c r="LXM51" s="7"/>
      <c r="LXN51" s="7"/>
      <c r="LXO51" s="7"/>
      <c r="LXP51" s="7"/>
      <c r="LXQ51" s="7"/>
      <c r="LXR51" s="7"/>
      <c r="LXS51" s="7"/>
      <c r="LXT51" s="7"/>
      <c r="LXU51" s="7"/>
      <c r="LXV51" s="7"/>
      <c r="LXW51" s="7"/>
      <c r="LXX51" s="7"/>
      <c r="LXY51" s="7"/>
      <c r="LXZ51" s="7"/>
      <c r="LYA51" s="7"/>
      <c r="LYB51" s="7"/>
      <c r="LYC51" s="7"/>
      <c r="LYD51" s="7"/>
      <c r="LYE51" s="7"/>
      <c r="LYF51" s="7"/>
      <c r="LYG51" s="7"/>
      <c r="LYH51" s="7"/>
      <c r="LYI51" s="7"/>
      <c r="LYJ51" s="7"/>
      <c r="LYK51" s="7"/>
      <c r="LYL51" s="7"/>
      <c r="LYM51" s="7"/>
      <c r="LYN51" s="7"/>
      <c r="LYO51" s="7"/>
      <c r="LYP51" s="7"/>
      <c r="LYQ51" s="7"/>
      <c r="LYR51" s="7"/>
      <c r="LYS51" s="7"/>
      <c r="LYT51" s="7"/>
      <c r="LYU51" s="7"/>
      <c r="LYV51" s="7"/>
      <c r="LYW51" s="7"/>
      <c r="LYX51" s="7"/>
      <c r="LYY51" s="7"/>
      <c r="LYZ51" s="7"/>
      <c r="LZA51" s="7"/>
      <c r="LZB51" s="7"/>
      <c r="LZC51" s="7"/>
      <c r="LZD51" s="7"/>
      <c r="LZE51" s="7"/>
      <c r="LZF51" s="7"/>
      <c r="LZG51" s="7"/>
      <c r="LZH51" s="7"/>
      <c r="LZI51" s="7"/>
      <c r="LZJ51" s="7"/>
      <c r="LZK51" s="7"/>
      <c r="LZL51" s="7"/>
      <c r="LZM51" s="7"/>
      <c r="LZN51" s="7"/>
      <c r="LZO51" s="7"/>
      <c r="LZP51" s="7"/>
      <c r="LZQ51" s="7"/>
      <c r="LZR51" s="7"/>
      <c r="LZS51" s="7"/>
      <c r="LZT51" s="7"/>
      <c r="LZU51" s="7"/>
      <c r="LZV51" s="7"/>
      <c r="LZW51" s="7"/>
      <c r="LZX51" s="7"/>
      <c r="LZY51" s="7"/>
      <c r="LZZ51" s="7"/>
      <c r="MAA51" s="7"/>
      <c r="MAB51" s="7"/>
      <c r="MAC51" s="7"/>
      <c r="MAD51" s="7"/>
      <c r="MAE51" s="7"/>
      <c r="MAF51" s="7"/>
      <c r="MAG51" s="7"/>
      <c r="MAH51" s="7"/>
      <c r="MAI51" s="7"/>
      <c r="MAJ51" s="7"/>
      <c r="MAK51" s="7"/>
      <c r="MAL51" s="7"/>
      <c r="MAM51" s="7"/>
      <c r="MAN51" s="7"/>
      <c r="MAO51" s="7"/>
      <c r="MAP51" s="7"/>
      <c r="MAQ51" s="7"/>
      <c r="MAR51" s="7"/>
      <c r="MAS51" s="7"/>
      <c r="MAT51" s="7"/>
      <c r="MAU51" s="7"/>
      <c r="MAV51" s="7"/>
      <c r="MAW51" s="7"/>
      <c r="MAX51" s="7"/>
      <c r="MAY51" s="7"/>
      <c r="MAZ51" s="7"/>
      <c r="MBA51" s="7"/>
      <c r="MBB51" s="7"/>
      <c r="MBC51" s="7"/>
      <c r="MBD51" s="7"/>
      <c r="MBE51" s="7"/>
      <c r="MBF51" s="7"/>
      <c r="MBG51" s="7"/>
      <c r="MBH51" s="7"/>
      <c r="MBI51" s="7"/>
      <c r="MBJ51" s="7"/>
      <c r="MBK51" s="7"/>
      <c r="MBL51" s="7"/>
      <c r="MBM51" s="7"/>
      <c r="MBN51" s="7"/>
      <c r="MBO51" s="7"/>
      <c r="MBP51" s="7"/>
      <c r="MBQ51" s="7"/>
      <c r="MBR51" s="7"/>
      <c r="MBS51" s="7"/>
      <c r="MBT51" s="7"/>
      <c r="MBU51" s="7"/>
      <c r="MBV51" s="7"/>
      <c r="MBW51" s="7"/>
      <c r="MBX51" s="7"/>
      <c r="MBY51" s="7"/>
      <c r="MBZ51" s="7"/>
      <c r="MCA51" s="7"/>
      <c r="MCB51" s="7"/>
      <c r="MCC51" s="7"/>
      <c r="MCD51" s="7"/>
      <c r="MCE51" s="7"/>
      <c r="MCF51" s="7"/>
      <c r="MCG51" s="7"/>
      <c r="MCH51" s="7"/>
      <c r="MCI51" s="7"/>
      <c r="MCJ51" s="7"/>
      <c r="MCK51" s="7"/>
      <c r="MCL51" s="7"/>
      <c r="MCM51" s="7"/>
      <c r="MCN51" s="7"/>
      <c r="MCO51" s="7"/>
      <c r="MCP51" s="7"/>
      <c r="MCQ51" s="7"/>
      <c r="MCR51" s="7"/>
      <c r="MCS51" s="7"/>
      <c r="MCT51" s="7"/>
      <c r="MCU51" s="7"/>
      <c r="MCV51" s="7"/>
      <c r="MCW51" s="7"/>
      <c r="MCX51" s="7"/>
      <c r="MCY51" s="7"/>
      <c r="MCZ51" s="7"/>
      <c r="MDA51" s="7"/>
      <c r="MDB51" s="7"/>
      <c r="MDC51" s="7"/>
      <c r="MDD51" s="7"/>
      <c r="MDE51" s="7"/>
      <c r="MDF51" s="7"/>
      <c r="MDG51" s="7"/>
      <c r="MDH51" s="7"/>
      <c r="MDI51" s="7"/>
      <c r="MDJ51" s="7"/>
      <c r="MDK51" s="7"/>
      <c r="MDL51" s="7"/>
      <c r="MDM51" s="7"/>
      <c r="MDN51" s="7"/>
      <c r="MDO51" s="7"/>
      <c r="MDP51" s="7"/>
      <c r="MDQ51" s="7"/>
      <c r="MDR51" s="7"/>
      <c r="MDS51" s="7"/>
      <c r="MDT51" s="7"/>
      <c r="MDU51" s="7"/>
      <c r="MDV51" s="7"/>
      <c r="MDW51" s="7"/>
      <c r="MDX51" s="7"/>
      <c r="MDY51" s="7"/>
      <c r="MDZ51" s="7"/>
      <c r="MEA51" s="7"/>
      <c r="MEB51" s="7"/>
      <c r="MEC51" s="7"/>
      <c r="MED51" s="7"/>
      <c r="MEE51" s="7"/>
      <c r="MEF51" s="7"/>
      <c r="MEG51" s="7"/>
      <c r="MEH51" s="7"/>
      <c r="MEI51" s="7"/>
      <c r="MEJ51" s="7"/>
      <c r="MEK51" s="7"/>
      <c r="MEL51" s="7"/>
      <c r="MEM51" s="7"/>
      <c r="MEN51" s="7"/>
      <c r="MEO51" s="7"/>
      <c r="MEP51" s="7"/>
      <c r="MEQ51" s="7"/>
      <c r="MER51" s="7"/>
      <c r="MES51" s="7"/>
      <c r="MET51" s="7"/>
      <c r="MEU51" s="7"/>
      <c r="MEV51" s="7"/>
      <c r="MEW51" s="7"/>
      <c r="MEX51" s="7"/>
      <c r="MEY51" s="7"/>
      <c r="MEZ51" s="7"/>
      <c r="MFA51" s="7"/>
      <c r="MFB51" s="7"/>
      <c r="MFC51" s="7"/>
      <c r="MFD51" s="7"/>
      <c r="MFE51" s="7"/>
      <c r="MFF51" s="7"/>
      <c r="MFG51" s="7"/>
      <c r="MFH51" s="7"/>
      <c r="MFI51" s="7"/>
      <c r="MFJ51" s="7"/>
      <c r="MFK51" s="7"/>
      <c r="MFL51" s="7"/>
      <c r="MFM51" s="7"/>
      <c r="MFN51" s="7"/>
      <c r="MFO51" s="7"/>
      <c r="MFP51" s="7"/>
      <c r="MFQ51" s="7"/>
      <c r="MFR51" s="7"/>
      <c r="MFS51" s="7"/>
      <c r="MFT51" s="7"/>
      <c r="MFU51" s="7"/>
      <c r="MFV51" s="7"/>
      <c r="MFW51" s="7"/>
      <c r="MFX51" s="7"/>
      <c r="MFY51" s="7"/>
      <c r="MFZ51" s="7"/>
      <c r="MGA51" s="7"/>
      <c r="MGB51" s="7"/>
      <c r="MGC51" s="7"/>
      <c r="MGD51" s="7"/>
      <c r="MGE51" s="7"/>
      <c r="MGF51" s="7"/>
      <c r="MGG51" s="7"/>
      <c r="MGH51" s="7"/>
      <c r="MGI51" s="7"/>
      <c r="MGJ51" s="7"/>
      <c r="MGL51" s="7"/>
      <c r="MGM51" s="7"/>
      <c r="MGN51" s="7"/>
      <c r="MGO51" s="7"/>
      <c r="MGP51" s="7"/>
      <c r="MGQ51" s="7"/>
      <c r="MGR51" s="7"/>
      <c r="MGS51" s="7"/>
      <c r="MGT51" s="7"/>
      <c r="MGU51" s="7"/>
      <c r="MGV51" s="7"/>
      <c r="MGW51" s="7"/>
      <c r="MGX51" s="7"/>
      <c r="MGY51" s="7"/>
      <c r="MGZ51" s="7"/>
      <c r="MHA51" s="7"/>
      <c r="MHB51" s="7"/>
      <c r="MHC51" s="7"/>
      <c r="MHD51" s="7"/>
      <c r="MHE51" s="7"/>
      <c r="MHF51" s="7"/>
      <c r="MHG51" s="7"/>
      <c r="MHH51" s="7"/>
      <c r="MHI51" s="7"/>
      <c r="MHJ51" s="7"/>
      <c r="MHK51" s="7"/>
      <c r="MHL51" s="7"/>
      <c r="MHM51" s="7"/>
      <c r="MHN51" s="7"/>
      <c r="MHO51" s="7"/>
      <c r="MHP51" s="7"/>
      <c r="MHQ51" s="7"/>
      <c r="MHR51" s="7"/>
      <c r="MHS51" s="7"/>
      <c r="MHT51" s="7"/>
      <c r="MHU51" s="7"/>
      <c r="MHV51" s="7"/>
      <c r="MHW51" s="7"/>
      <c r="MHX51" s="7"/>
      <c r="MHY51" s="7"/>
      <c r="MHZ51" s="7"/>
      <c r="MIA51" s="7"/>
      <c r="MIB51" s="7"/>
      <c r="MIC51" s="7"/>
      <c r="MID51" s="7"/>
      <c r="MIE51" s="7"/>
      <c r="MIF51" s="7"/>
      <c r="MIG51" s="7"/>
      <c r="MIH51" s="7"/>
      <c r="MII51" s="7"/>
      <c r="MIJ51" s="7"/>
      <c r="MIK51" s="7"/>
      <c r="MIL51" s="7"/>
      <c r="MIM51" s="7"/>
      <c r="MIN51" s="7"/>
      <c r="MIO51" s="7"/>
      <c r="MIP51" s="7"/>
      <c r="MIQ51" s="7"/>
      <c r="MIR51" s="7"/>
      <c r="MIS51" s="7"/>
      <c r="MIT51" s="7"/>
      <c r="MIU51" s="7"/>
      <c r="MIV51" s="7"/>
      <c r="MIW51" s="7"/>
      <c r="MIX51" s="7"/>
      <c r="MIY51" s="7"/>
      <c r="MIZ51" s="7"/>
      <c r="MJA51" s="7"/>
      <c r="MJB51" s="7"/>
      <c r="MJC51" s="7"/>
      <c r="MJD51" s="7"/>
      <c r="MJE51" s="7"/>
      <c r="MJF51" s="7"/>
      <c r="MJG51" s="7"/>
      <c r="MJH51" s="7"/>
      <c r="MJI51" s="7"/>
      <c r="MJJ51" s="7"/>
      <c r="MJK51" s="7"/>
      <c r="MJL51" s="7"/>
      <c r="MJM51" s="7"/>
      <c r="MJN51" s="7"/>
      <c r="MJO51" s="7"/>
      <c r="MJP51" s="7"/>
      <c r="MJQ51" s="7"/>
      <c r="MJR51" s="7"/>
      <c r="MJS51" s="7"/>
      <c r="MJT51" s="7"/>
      <c r="MJU51" s="7"/>
      <c r="MJV51" s="7"/>
      <c r="MJW51" s="7"/>
      <c r="MJX51" s="7"/>
      <c r="MJY51" s="7"/>
      <c r="MJZ51" s="7"/>
      <c r="MKA51" s="7"/>
      <c r="MKB51" s="7"/>
      <c r="MKC51" s="7"/>
      <c r="MKD51" s="7"/>
      <c r="MKE51" s="7"/>
      <c r="MKF51" s="7"/>
      <c r="MKG51" s="7"/>
      <c r="MKH51" s="7"/>
      <c r="MKI51" s="7"/>
      <c r="MKJ51" s="7"/>
      <c r="MKK51" s="7"/>
      <c r="MKL51" s="7"/>
      <c r="MKM51" s="7"/>
      <c r="MKN51" s="7"/>
      <c r="MKO51" s="7"/>
      <c r="MKP51" s="7"/>
      <c r="MKQ51" s="7"/>
      <c r="MKR51" s="7"/>
      <c r="MKS51" s="7"/>
      <c r="MKT51" s="7"/>
      <c r="MKU51" s="7"/>
      <c r="MKV51" s="7"/>
      <c r="MKW51" s="7"/>
      <c r="MKX51" s="7"/>
      <c r="MKY51" s="7"/>
      <c r="MKZ51" s="7"/>
      <c r="MLA51" s="7"/>
      <c r="MLB51" s="7"/>
      <c r="MLC51" s="7"/>
      <c r="MLD51" s="7"/>
      <c r="MLE51" s="7"/>
      <c r="MLF51" s="7"/>
      <c r="MLG51" s="7"/>
      <c r="MLH51" s="7"/>
      <c r="MLI51" s="7"/>
      <c r="MLJ51" s="7"/>
      <c r="MLK51" s="7"/>
      <c r="MLL51" s="7"/>
      <c r="MLM51" s="7"/>
      <c r="MLN51" s="7"/>
      <c r="MLO51" s="7"/>
      <c r="MLP51" s="7"/>
      <c r="MLQ51" s="7"/>
      <c r="MLR51" s="7"/>
      <c r="MLS51" s="7"/>
      <c r="MLT51" s="7"/>
      <c r="MLU51" s="7"/>
      <c r="MLV51" s="7"/>
      <c r="MLW51" s="7"/>
      <c r="MLX51" s="7"/>
      <c r="MLY51" s="7"/>
      <c r="MLZ51" s="7"/>
      <c r="MMA51" s="7"/>
      <c r="MMB51" s="7"/>
      <c r="MMC51" s="7"/>
      <c r="MMD51" s="7"/>
      <c r="MME51" s="7"/>
      <c r="MMF51" s="7"/>
      <c r="MMG51" s="7"/>
      <c r="MMH51" s="7"/>
      <c r="MMI51" s="7"/>
      <c r="MMJ51" s="7"/>
      <c r="MMK51" s="7"/>
      <c r="MML51" s="7"/>
      <c r="MMM51" s="7"/>
      <c r="MMN51" s="7"/>
      <c r="MMO51" s="7"/>
      <c r="MMP51" s="7"/>
      <c r="MMQ51" s="7"/>
      <c r="MMR51" s="7"/>
      <c r="MMS51" s="7"/>
      <c r="MMT51" s="7"/>
      <c r="MMU51" s="7"/>
      <c r="MMV51" s="7"/>
      <c r="MMW51" s="7"/>
      <c r="MMX51" s="7"/>
      <c r="MMY51" s="7"/>
      <c r="MMZ51" s="7"/>
      <c r="MNA51" s="7"/>
      <c r="MNB51" s="7"/>
      <c r="MNC51" s="7"/>
      <c r="MND51" s="7"/>
      <c r="MNE51" s="7"/>
      <c r="MNF51" s="7"/>
      <c r="MNG51" s="7"/>
      <c r="MNH51" s="7"/>
      <c r="MNI51" s="7"/>
      <c r="MNJ51" s="7"/>
      <c r="MNK51" s="7"/>
      <c r="MNL51" s="7"/>
      <c r="MNM51" s="7"/>
      <c r="MNN51" s="7"/>
      <c r="MNO51" s="7"/>
      <c r="MNP51" s="7"/>
      <c r="MNQ51" s="7"/>
      <c r="MNR51" s="7"/>
      <c r="MNS51" s="7"/>
      <c r="MNT51" s="7"/>
      <c r="MNU51" s="7"/>
      <c r="MNV51" s="7"/>
      <c r="MNW51" s="7"/>
      <c r="MNX51" s="7"/>
      <c r="MNY51" s="7"/>
      <c r="MNZ51" s="7"/>
      <c r="MOA51" s="7"/>
      <c r="MOB51" s="7"/>
      <c r="MOC51" s="7"/>
      <c r="MOD51" s="7"/>
      <c r="MOE51" s="7"/>
      <c r="MOF51" s="7"/>
      <c r="MOG51" s="7"/>
      <c r="MOH51" s="7"/>
      <c r="MOI51" s="7"/>
      <c r="MOJ51" s="7"/>
      <c r="MOK51" s="7"/>
      <c r="MOL51" s="7"/>
      <c r="MOM51" s="7"/>
      <c r="MON51" s="7"/>
      <c r="MOO51" s="7"/>
      <c r="MOP51" s="7"/>
      <c r="MOQ51" s="7"/>
      <c r="MOR51" s="7"/>
      <c r="MOS51" s="7"/>
      <c r="MOT51" s="7"/>
      <c r="MOU51" s="7"/>
      <c r="MOV51" s="7"/>
      <c r="MOW51" s="7"/>
      <c r="MOX51" s="7"/>
      <c r="MOY51" s="7"/>
      <c r="MOZ51" s="7"/>
      <c r="MPA51" s="7"/>
      <c r="MPB51" s="7"/>
      <c r="MPC51" s="7"/>
      <c r="MPD51" s="7"/>
      <c r="MPE51" s="7"/>
      <c r="MPF51" s="7"/>
      <c r="MPG51" s="7"/>
      <c r="MPH51" s="7"/>
      <c r="MPI51" s="7"/>
      <c r="MPJ51" s="7"/>
      <c r="MPK51" s="7"/>
      <c r="MPL51" s="7"/>
      <c r="MPM51" s="7"/>
      <c r="MPN51" s="7"/>
      <c r="MPO51" s="7"/>
      <c r="MPP51" s="7"/>
      <c r="MPQ51" s="7"/>
      <c r="MPR51" s="7"/>
      <c r="MPS51" s="7"/>
      <c r="MPT51" s="7"/>
      <c r="MPU51" s="7"/>
      <c r="MPV51" s="7"/>
      <c r="MPW51" s="7"/>
      <c r="MPX51" s="7"/>
      <c r="MPY51" s="7"/>
      <c r="MPZ51" s="7"/>
      <c r="MQA51" s="7"/>
      <c r="MQB51" s="7"/>
      <c r="MQC51" s="7"/>
      <c r="MQD51" s="7"/>
      <c r="MQE51" s="7"/>
      <c r="MQF51" s="7"/>
      <c r="MQH51" s="7"/>
      <c r="MQI51" s="7"/>
      <c r="MQJ51" s="7"/>
      <c r="MQK51" s="7"/>
      <c r="MQL51" s="7"/>
      <c r="MQM51" s="7"/>
      <c r="MQN51" s="7"/>
      <c r="MQO51" s="7"/>
      <c r="MQP51" s="7"/>
      <c r="MQQ51" s="7"/>
      <c r="MQR51" s="7"/>
      <c r="MQS51" s="7"/>
      <c r="MQT51" s="7"/>
      <c r="MQU51" s="7"/>
      <c r="MQV51" s="7"/>
      <c r="MQW51" s="7"/>
      <c r="MQX51" s="7"/>
      <c r="MQY51" s="7"/>
      <c r="MQZ51" s="7"/>
      <c r="MRA51" s="7"/>
      <c r="MRB51" s="7"/>
      <c r="MRC51" s="7"/>
      <c r="MRD51" s="7"/>
      <c r="MRE51" s="7"/>
      <c r="MRF51" s="7"/>
      <c r="MRG51" s="7"/>
      <c r="MRH51" s="7"/>
      <c r="MRI51" s="7"/>
      <c r="MRJ51" s="7"/>
      <c r="MRK51" s="7"/>
      <c r="MRL51" s="7"/>
      <c r="MRM51" s="7"/>
      <c r="MRN51" s="7"/>
      <c r="MRO51" s="7"/>
      <c r="MRP51" s="7"/>
      <c r="MRQ51" s="7"/>
      <c r="MRR51" s="7"/>
      <c r="MRS51" s="7"/>
      <c r="MRT51" s="7"/>
      <c r="MRU51" s="7"/>
      <c r="MRV51" s="7"/>
      <c r="MRW51" s="7"/>
      <c r="MRX51" s="7"/>
      <c r="MRY51" s="7"/>
      <c r="MRZ51" s="7"/>
      <c r="MSA51" s="7"/>
      <c r="MSB51" s="7"/>
      <c r="MSC51" s="7"/>
      <c r="MSD51" s="7"/>
      <c r="MSE51" s="7"/>
      <c r="MSF51" s="7"/>
      <c r="MSG51" s="7"/>
      <c r="MSH51" s="7"/>
      <c r="MSI51" s="7"/>
      <c r="MSJ51" s="7"/>
      <c r="MSK51" s="7"/>
      <c r="MSL51" s="7"/>
      <c r="MSM51" s="7"/>
      <c r="MSN51" s="7"/>
      <c r="MSO51" s="7"/>
      <c r="MSP51" s="7"/>
      <c r="MSQ51" s="7"/>
      <c r="MSR51" s="7"/>
      <c r="MSS51" s="7"/>
      <c r="MST51" s="7"/>
      <c r="MSU51" s="7"/>
      <c r="MSV51" s="7"/>
      <c r="MSW51" s="7"/>
      <c r="MSX51" s="7"/>
      <c r="MSY51" s="7"/>
      <c r="MSZ51" s="7"/>
      <c r="MTA51" s="7"/>
      <c r="MTB51" s="7"/>
      <c r="MTC51" s="7"/>
      <c r="MTD51" s="7"/>
      <c r="MTE51" s="7"/>
      <c r="MTF51" s="7"/>
      <c r="MTG51" s="7"/>
      <c r="MTH51" s="7"/>
      <c r="MTI51" s="7"/>
      <c r="MTJ51" s="7"/>
      <c r="MTK51" s="7"/>
      <c r="MTL51" s="7"/>
      <c r="MTM51" s="7"/>
      <c r="MTN51" s="7"/>
      <c r="MTO51" s="7"/>
      <c r="MTP51" s="7"/>
      <c r="MTQ51" s="7"/>
      <c r="MTR51" s="7"/>
      <c r="MTS51" s="7"/>
      <c r="MTT51" s="7"/>
      <c r="MTU51" s="7"/>
      <c r="MTV51" s="7"/>
      <c r="MTW51" s="7"/>
      <c r="MTX51" s="7"/>
      <c r="MTY51" s="7"/>
      <c r="MTZ51" s="7"/>
      <c r="MUA51" s="7"/>
      <c r="MUB51" s="7"/>
      <c r="MUC51" s="7"/>
      <c r="MUD51" s="7"/>
      <c r="MUE51" s="7"/>
      <c r="MUF51" s="7"/>
      <c r="MUG51" s="7"/>
      <c r="MUH51" s="7"/>
      <c r="MUI51" s="7"/>
      <c r="MUJ51" s="7"/>
      <c r="MUK51" s="7"/>
      <c r="MUL51" s="7"/>
      <c r="MUM51" s="7"/>
      <c r="MUN51" s="7"/>
      <c r="MUO51" s="7"/>
      <c r="MUP51" s="7"/>
      <c r="MUQ51" s="7"/>
      <c r="MUR51" s="7"/>
      <c r="MUS51" s="7"/>
      <c r="MUT51" s="7"/>
      <c r="MUU51" s="7"/>
      <c r="MUV51" s="7"/>
      <c r="MUW51" s="7"/>
      <c r="MUX51" s="7"/>
      <c r="MUY51" s="7"/>
      <c r="MUZ51" s="7"/>
      <c r="MVA51" s="7"/>
      <c r="MVB51" s="7"/>
      <c r="MVC51" s="7"/>
      <c r="MVD51" s="7"/>
      <c r="MVE51" s="7"/>
      <c r="MVF51" s="7"/>
      <c r="MVG51" s="7"/>
      <c r="MVH51" s="7"/>
      <c r="MVI51" s="7"/>
      <c r="MVJ51" s="7"/>
      <c r="MVK51" s="7"/>
      <c r="MVL51" s="7"/>
      <c r="MVM51" s="7"/>
      <c r="MVN51" s="7"/>
      <c r="MVO51" s="7"/>
      <c r="MVP51" s="7"/>
      <c r="MVQ51" s="7"/>
      <c r="MVR51" s="7"/>
      <c r="MVS51" s="7"/>
      <c r="MVT51" s="7"/>
      <c r="MVU51" s="7"/>
      <c r="MVV51" s="7"/>
      <c r="MVW51" s="7"/>
      <c r="MVX51" s="7"/>
      <c r="MVY51" s="7"/>
      <c r="MVZ51" s="7"/>
      <c r="MWA51" s="7"/>
      <c r="MWB51" s="7"/>
      <c r="MWC51" s="7"/>
      <c r="MWD51" s="7"/>
      <c r="MWE51" s="7"/>
      <c r="MWF51" s="7"/>
      <c r="MWG51" s="7"/>
      <c r="MWH51" s="7"/>
      <c r="MWI51" s="7"/>
      <c r="MWJ51" s="7"/>
      <c r="MWK51" s="7"/>
      <c r="MWL51" s="7"/>
      <c r="MWM51" s="7"/>
      <c r="MWN51" s="7"/>
      <c r="MWO51" s="7"/>
      <c r="MWP51" s="7"/>
      <c r="MWQ51" s="7"/>
      <c r="MWR51" s="7"/>
      <c r="MWS51" s="7"/>
      <c r="MWT51" s="7"/>
      <c r="MWU51" s="7"/>
      <c r="MWV51" s="7"/>
      <c r="MWW51" s="7"/>
      <c r="MWX51" s="7"/>
      <c r="MWY51" s="7"/>
      <c r="MWZ51" s="7"/>
      <c r="MXA51" s="7"/>
      <c r="MXB51" s="7"/>
      <c r="MXC51" s="7"/>
      <c r="MXD51" s="7"/>
      <c r="MXE51" s="7"/>
      <c r="MXF51" s="7"/>
      <c r="MXG51" s="7"/>
      <c r="MXH51" s="7"/>
      <c r="MXI51" s="7"/>
      <c r="MXJ51" s="7"/>
      <c r="MXK51" s="7"/>
      <c r="MXL51" s="7"/>
      <c r="MXM51" s="7"/>
      <c r="MXN51" s="7"/>
      <c r="MXO51" s="7"/>
      <c r="MXP51" s="7"/>
      <c r="MXQ51" s="7"/>
      <c r="MXR51" s="7"/>
      <c r="MXS51" s="7"/>
      <c r="MXT51" s="7"/>
      <c r="MXU51" s="7"/>
      <c r="MXV51" s="7"/>
      <c r="MXW51" s="7"/>
      <c r="MXX51" s="7"/>
      <c r="MXY51" s="7"/>
      <c r="MXZ51" s="7"/>
      <c r="MYA51" s="7"/>
      <c r="MYB51" s="7"/>
      <c r="MYC51" s="7"/>
      <c r="MYD51" s="7"/>
      <c r="MYE51" s="7"/>
      <c r="MYF51" s="7"/>
      <c r="MYG51" s="7"/>
      <c r="MYH51" s="7"/>
      <c r="MYI51" s="7"/>
      <c r="MYJ51" s="7"/>
      <c r="MYK51" s="7"/>
      <c r="MYL51" s="7"/>
      <c r="MYM51" s="7"/>
      <c r="MYN51" s="7"/>
      <c r="MYO51" s="7"/>
      <c r="MYP51" s="7"/>
      <c r="MYQ51" s="7"/>
      <c r="MYR51" s="7"/>
      <c r="MYS51" s="7"/>
      <c r="MYT51" s="7"/>
      <c r="MYU51" s="7"/>
      <c r="MYV51" s="7"/>
      <c r="MYW51" s="7"/>
      <c r="MYX51" s="7"/>
      <c r="MYY51" s="7"/>
      <c r="MYZ51" s="7"/>
      <c r="MZA51" s="7"/>
      <c r="MZB51" s="7"/>
      <c r="MZC51" s="7"/>
      <c r="MZD51" s="7"/>
      <c r="MZE51" s="7"/>
      <c r="MZF51" s="7"/>
      <c r="MZG51" s="7"/>
      <c r="MZH51" s="7"/>
      <c r="MZI51" s="7"/>
      <c r="MZJ51" s="7"/>
      <c r="MZK51" s="7"/>
      <c r="MZL51" s="7"/>
      <c r="MZM51" s="7"/>
      <c r="MZN51" s="7"/>
      <c r="MZO51" s="7"/>
      <c r="MZP51" s="7"/>
      <c r="MZQ51" s="7"/>
      <c r="MZR51" s="7"/>
      <c r="MZS51" s="7"/>
      <c r="MZT51" s="7"/>
      <c r="MZU51" s="7"/>
      <c r="MZV51" s="7"/>
      <c r="MZW51" s="7"/>
      <c r="MZX51" s="7"/>
      <c r="MZY51" s="7"/>
      <c r="MZZ51" s="7"/>
      <c r="NAA51" s="7"/>
      <c r="NAB51" s="7"/>
      <c r="NAD51" s="7"/>
      <c r="NAE51" s="7"/>
      <c r="NAF51" s="7"/>
      <c r="NAG51" s="7"/>
      <c r="NAH51" s="7"/>
      <c r="NAI51" s="7"/>
      <c r="NAJ51" s="7"/>
      <c r="NAK51" s="7"/>
      <c r="NAL51" s="7"/>
      <c r="NAM51" s="7"/>
      <c r="NAN51" s="7"/>
      <c r="NAO51" s="7"/>
      <c r="NAP51" s="7"/>
      <c r="NAQ51" s="7"/>
      <c r="NAR51" s="7"/>
      <c r="NAS51" s="7"/>
      <c r="NAT51" s="7"/>
      <c r="NAU51" s="7"/>
      <c r="NAV51" s="7"/>
      <c r="NAW51" s="7"/>
      <c r="NAX51" s="7"/>
      <c r="NAY51" s="7"/>
      <c r="NAZ51" s="7"/>
      <c r="NBA51" s="7"/>
      <c r="NBB51" s="7"/>
      <c r="NBC51" s="7"/>
      <c r="NBD51" s="7"/>
      <c r="NBE51" s="7"/>
      <c r="NBF51" s="7"/>
      <c r="NBG51" s="7"/>
      <c r="NBH51" s="7"/>
      <c r="NBI51" s="7"/>
      <c r="NBJ51" s="7"/>
      <c r="NBK51" s="7"/>
      <c r="NBL51" s="7"/>
      <c r="NBM51" s="7"/>
      <c r="NBN51" s="7"/>
      <c r="NBO51" s="7"/>
      <c r="NBP51" s="7"/>
      <c r="NBQ51" s="7"/>
      <c r="NBR51" s="7"/>
      <c r="NBS51" s="7"/>
      <c r="NBT51" s="7"/>
      <c r="NBU51" s="7"/>
      <c r="NBV51" s="7"/>
      <c r="NBW51" s="7"/>
      <c r="NBX51" s="7"/>
      <c r="NBY51" s="7"/>
      <c r="NBZ51" s="7"/>
      <c r="NCA51" s="7"/>
      <c r="NCB51" s="7"/>
      <c r="NCC51" s="7"/>
      <c r="NCD51" s="7"/>
      <c r="NCE51" s="7"/>
      <c r="NCF51" s="7"/>
      <c r="NCG51" s="7"/>
      <c r="NCH51" s="7"/>
      <c r="NCI51" s="7"/>
      <c r="NCJ51" s="7"/>
      <c r="NCK51" s="7"/>
      <c r="NCL51" s="7"/>
      <c r="NCM51" s="7"/>
      <c r="NCN51" s="7"/>
      <c r="NCO51" s="7"/>
      <c r="NCP51" s="7"/>
      <c r="NCQ51" s="7"/>
      <c r="NCR51" s="7"/>
      <c r="NCS51" s="7"/>
      <c r="NCT51" s="7"/>
      <c r="NCU51" s="7"/>
      <c r="NCV51" s="7"/>
      <c r="NCW51" s="7"/>
      <c r="NCX51" s="7"/>
      <c r="NCY51" s="7"/>
      <c r="NCZ51" s="7"/>
      <c r="NDA51" s="7"/>
      <c r="NDB51" s="7"/>
      <c r="NDC51" s="7"/>
      <c r="NDD51" s="7"/>
      <c r="NDE51" s="7"/>
      <c r="NDF51" s="7"/>
      <c r="NDG51" s="7"/>
      <c r="NDH51" s="7"/>
      <c r="NDI51" s="7"/>
      <c r="NDJ51" s="7"/>
      <c r="NDK51" s="7"/>
      <c r="NDL51" s="7"/>
      <c r="NDM51" s="7"/>
      <c r="NDN51" s="7"/>
      <c r="NDO51" s="7"/>
      <c r="NDP51" s="7"/>
      <c r="NDQ51" s="7"/>
      <c r="NDR51" s="7"/>
      <c r="NDS51" s="7"/>
      <c r="NDT51" s="7"/>
      <c r="NDU51" s="7"/>
      <c r="NDV51" s="7"/>
      <c r="NDW51" s="7"/>
      <c r="NDX51" s="7"/>
      <c r="NDY51" s="7"/>
      <c r="NDZ51" s="7"/>
      <c r="NEA51" s="7"/>
      <c r="NEB51" s="7"/>
      <c r="NEC51" s="7"/>
      <c r="NED51" s="7"/>
      <c r="NEE51" s="7"/>
      <c r="NEF51" s="7"/>
      <c r="NEG51" s="7"/>
      <c r="NEH51" s="7"/>
      <c r="NEI51" s="7"/>
      <c r="NEJ51" s="7"/>
      <c r="NEK51" s="7"/>
      <c r="NEL51" s="7"/>
      <c r="NEM51" s="7"/>
      <c r="NEN51" s="7"/>
      <c r="NEO51" s="7"/>
      <c r="NEP51" s="7"/>
      <c r="NEQ51" s="7"/>
      <c r="NER51" s="7"/>
      <c r="NES51" s="7"/>
      <c r="NET51" s="7"/>
      <c r="NEU51" s="7"/>
      <c r="NEV51" s="7"/>
      <c r="NEW51" s="7"/>
      <c r="NEX51" s="7"/>
      <c r="NEY51" s="7"/>
      <c r="NEZ51" s="7"/>
      <c r="NFA51" s="7"/>
      <c r="NFB51" s="7"/>
      <c r="NFC51" s="7"/>
      <c r="NFD51" s="7"/>
      <c r="NFE51" s="7"/>
      <c r="NFF51" s="7"/>
      <c r="NFG51" s="7"/>
      <c r="NFH51" s="7"/>
      <c r="NFI51" s="7"/>
      <c r="NFJ51" s="7"/>
      <c r="NFK51" s="7"/>
      <c r="NFL51" s="7"/>
      <c r="NFM51" s="7"/>
      <c r="NFN51" s="7"/>
      <c r="NFO51" s="7"/>
      <c r="NFP51" s="7"/>
      <c r="NFQ51" s="7"/>
      <c r="NFR51" s="7"/>
      <c r="NFS51" s="7"/>
      <c r="NFT51" s="7"/>
      <c r="NFU51" s="7"/>
      <c r="NFV51" s="7"/>
      <c r="NFW51" s="7"/>
      <c r="NFX51" s="7"/>
      <c r="NFY51" s="7"/>
      <c r="NFZ51" s="7"/>
      <c r="NGA51" s="7"/>
      <c r="NGB51" s="7"/>
      <c r="NGC51" s="7"/>
      <c r="NGD51" s="7"/>
      <c r="NGE51" s="7"/>
      <c r="NGF51" s="7"/>
      <c r="NGG51" s="7"/>
      <c r="NGH51" s="7"/>
      <c r="NGI51" s="7"/>
      <c r="NGJ51" s="7"/>
      <c r="NGK51" s="7"/>
      <c r="NGL51" s="7"/>
      <c r="NGM51" s="7"/>
      <c r="NGN51" s="7"/>
      <c r="NGO51" s="7"/>
      <c r="NGP51" s="7"/>
      <c r="NGQ51" s="7"/>
      <c r="NGR51" s="7"/>
      <c r="NGS51" s="7"/>
      <c r="NGT51" s="7"/>
      <c r="NGU51" s="7"/>
      <c r="NGV51" s="7"/>
      <c r="NGW51" s="7"/>
      <c r="NGX51" s="7"/>
      <c r="NGY51" s="7"/>
      <c r="NGZ51" s="7"/>
      <c r="NHA51" s="7"/>
      <c r="NHB51" s="7"/>
      <c r="NHC51" s="7"/>
      <c r="NHD51" s="7"/>
      <c r="NHE51" s="7"/>
      <c r="NHF51" s="7"/>
      <c r="NHG51" s="7"/>
      <c r="NHH51" s="7"/>
      <c r="NHI51" s="7"/>
      <c r="NHJ51" s="7"/>
      <c r="NHK51" s="7"/>
      <c r="NHL51" s="7"/>
      <c r="NHM51" s="7"/>
      <c r="NHN51" s="7"/>
      <c r="NHO51" s="7"/>
      <c r="NHP51" s="7"/>
      <c r="NHQ51" s="7"/>
      <c r="NHR51" s="7"/>
      <c r="NHS51" s="7"/>
      <c r="NHT51" s="7"/>
      <c r="NHU51" s="7"/>
      <c r="NHV51" s="7"/>
      <c r="NHW51" s="7"/>
      <c r="NHX51" s="7"/>
      <c r="NHY51" s="7"/>
      <c r="NHZ51" s="7"/>
      <c r="NIA51" s="7"/>
      <c r="NIB51" s="7"/>
      <c r="NIC51" s="7"/>
      <c r="NID51" s="7"/>
      <c r="NIE51" s="7"/>
      <c r="NIF51" s="7"/>
      <c r="NIG51" s="7"/>
      <c r="NIH51" s="7"/>
      <c r="NII51" s="7"/>
      <c r="NIJ51" s="7"/>
      <c r="NIK51" s="7"/>
      <c r="NIL51" s="7"/>
      <c r="NIM51" s="7"/>
      <c r="NIN51" s="7"/>
      <c r="NIO51" s="7"/>
      <c r="NIP51" s="7"/>
      <c r="NIQ51" s="7"/>
      <c r="NIR51" s="7"/>
      <c r="NIS51" s="7"/>
      <c r="NIT51" s="7"/>
      <c r="NIU51" s="7"/>
      <c r="NIV51" s="7"/>
      <c r="NIW51" s="7"/>
      <c r="NIX51" s="7"/>
      <c r="NIY51" s="7"/>
      <c r="NIZ51" s="7"/>
      <c r="NJA51" s="7"/>
      <c r="NJB51" s="7"/>
      <c r="NJC51" s="7"/>
      <c r="NJD51" s="7"/>
      <c r="NJE51" s="7"/>
      <c r="NJF51" s="7"/>
      <c r="NJG51" s="7"/>
      <c r="NJH51" s="7"/>
      <c r="NJI51" s="7"/>
      <c r="NJJ51" s="7"/>
      <c r="NJK51" s="7"/>
      <c r="NJL51" s="7"/>
      <c r="NJM51" s="7"/>
      <c r="NJN51" s="7"/>
      <c r="NJO51" s="7"/>
      <c r="NJP51" s="7"/>
      <c r="NJQ51" s="7"/>
      <c r="NJR51" s="7"/>
      <c r="NJS51" s="7"/>
      <c r="NJT51" s="7"/>
      <c r="NJU51" s="7"/>
      <c r="NJV51" s="7"/>
      <c r="NJW51" s="7"/>
      <c r="NJX51" s="7"/>
      <c r="NJZ51" s="7"/>
      <c r="NKA51" s="7"/>
      <c r="NKB51" s="7"/>
      <c r="NKC51" s="7"/>
      <c r="NKD51" s="7"/>
      <c r="NKE51" s="7"/>
      <c r="NKF51" s="7"/>
      <c r="NKG51" s="7"/>
      <c r="NKH51" s="7"/>
      <c r="NKI51" s="7"/>
      <c r="NKJ51" s="7"/>
      <c r="NKK51" s="7"/>
      <c r="NKL51" s="7"/>
      <c r="NKM51" s="7"/>
      <c r="NKN51" s="7"/>
      <c r="NKO51" s="7"/>
      <c r="NKP51" s="7"/>
      <c r="NKQ51" s="7"/>
      <c r="NKR51" s="7"/>
      <c r="NKS51" s="7"/>
      <c r="NKT51" s="7"/>
      <c r="NKU51" s="7"/>
      <c r="NKV51" s="7"/>
      <c r="NKW51" s="7"/>
      <c r="NKX51" s="7"/>
      <c r="NKY51" s="7"/>
      <c r="NKZ51" s="7"/>
      <c r="NLA51" s="7"/>
      <c r="NLB51" s="7"/>
      <c r="NLC51" s="7"/>
      <c r="NLD51" s="7"/>
      <c r="NLE51" s="7"/>
      <c r="NLF51" s="7"/>
      <c r="NLG51" s="7"/>
      <c r="NLH51" s="7"/>
      <c r="NLI51" s="7"/>
      <c r="NLJ51" s="7"/>
      <c r="NLK51" s="7"/>
      <c r="NLL51" s="7"/>
      <c r="NLM51" s="7"/>
      <c r="NLN51" s="7"/>
      <c r="NLO51" s="7"/>
      <c r="NLP51" s="7"/>
      <c r="NLQ51" s="7"/>
      <c r="NLR51" s="7"/>
      <c r="NLS51" s="7"/>
      <c r="NLT51" s="7"/>
      <c r="NLU51" s="7"/>
      <c r="NLV51" s="7"/>
      <c r="NLW51" s="7"/>
      <c r="NLX51" s="7"/>
      <c r="NLY51" s="7"/>
      <c r="NLZ51" s="7"/>
      <c r="NMA51" s="7"/>
      <c r="NMB51" s="7"/>
      <c r="NMC51" s="7"/>
      <c r="NMD51" s="7"/>
      <c r="NME51" s="7"/>
      <c r="NMF51" s="7"/>
      <c r="NMG51" s="7"/>
      <c r="NMH51" s="7"/>
      <c r="NMI51" s="7"/>
      <c r="NMJ51" s="7"/>
      <c r="NMK51" s="7"/>
      <c r="NML51" s="7"/>
      <c r="NMM51" s="7"/>
      <c r="NMN51" s="7"/>
      <c r="NMO51" s="7"/>
      <c r="NMP51" s="7"/>
      <c r="NMQ51" s="7"/>
      <c r="NMR51" s="7"/>
      <c r="NMS51" s="7"/>
      <c r="NMT51" s="7"/>
      <c r="NMU51" s="7"/>
      <c r="NMV51" s="7"/>
      <c r="NMW51" s="7"/>
      <c r="NMX51" s="7"/>
      <c r="NMY51" s="7"/>
      <c r="NMZ51" s="7"/>
      <c r="NNA51" s="7"/>
      <c r="NNB51" s="7"/>
      <c r="NNC51" s="7"/>
      <c r="NND51" s="7"/>
      <c r="NNE51" s="7"/>
      <c r="NNF51" s="7"/>
      <c r="NNG51" s="7"/>
      <c r="NNH51" s="7"/>
      <c r="NNI51" s="7"/>
      <c r="NNJ51" s="7"/>
      <c r="NNK51" s="7"/>
      <c r="NNL51" s="7"/>
      <c r="NNM51" s="7"/>
      <c r="NNN51" s="7"/>
      <c r="NNO51" s="7"/>
      <c r="NNP51" s="7"/>
      <c r="NNQ51" s="7"/>
      <c r="NNR51" s="7"/>
      <c r="NNS51" s="7"/>
      <c r="NNT51" s="7"/>
      <c r="NNU51" s="7"/>
      <c r="NNV51" s="7"/>
      <c r="NNW51" s="7"/>
      <c r="NNX51" s="7"/>
      <c r="NNY51" s="7"/>
      <c r="NNZ51" s="7"/>
      <c r="NOA51" s="7"/>
      <c r="NOB51" s="7"/>
      <c r="NOC51" s="7"/>
      <c r="NOD51" s="7"/>
      <c r="NOE51" s="7"/>
      <c r="NOF51" s="7"/>
      <c r="NOG51" s="7"/>
      <c r="NOH51" s="7"/>
      <c r="NOI51" s="7"/>
      <c r="NOJ51" s="7"/>
      <c r="NOK51" s="7"/>
      <c r="NOL51" s="7"/>
      <c r="NOM51" s="7"/>
      <c r="NON51" s="7"/>
      <c r="NOO51" s="7"/>
      <c r="NOP51" s="7"/>
      <c r="NOQ51" s="7"/>
      <c r="NOR51" s="7"/>
      <c r="NOS51" s="7"/>
      <c r="NOT51" s="7"/>
      <c r="NOU51" s="7"/>
      <c r="NOV51" s="7"/>
      <c r="NOW51" s="7"/>
      <c r="NOX51" s="7"/>
      <c r="NOY51" s="7"/>
      <c r="NOZ51" s="7"/>
      <c r="NPA51" s="7"/>
      <c r="NPB51" s="7"/>
      <c r="NPC51" s="7"/>
      <c r="NPD51" s="7"/>
      <c r="NPE51" s="7"/>
      <c r="NPF51" s="7"/>
      <c r="NPG51" s="7"/>
      <c r="NPH51" s="7"/>
      <c r="NPI51" s="7"/>
      <c r="NPJ51" s="7"/>
      <c r="NPK51" s="7"/>
      <c r="NPL51" s="7"/>
      <c r="NPM51" s="7"/>
      <c r="NPN51" s="7"/>
      <c r="NPO51" s="7"/>
      <c r="NPP51" s="7"/>
      <c r="NPQ51" s="7"/>
      <c r="NPR51" s="7"/>
      <c r="NPS51" s="7"/>
      <c r="NPT51" s="7"/>
      <c r="NPU51" s="7"/>
      <c r="NPV51" s="7"/>
      <c r="NPW51" s="7"/>
      <c r="NPX51" s="7"/>
      <c r="NPY51" s="7"/>
      <c r="NPZ51" s="7"/>
      <c r="NQA51" s="7"/>
      <c r="NQB51" s="7"/>
      <c r="NQC51" s="7"/>
      <c r="NQD51" s="7"/>
      <c r="NQE51" s="7"/>
      <c r="NQF51" s="7"/>
      <c r="NQG51" s="7"/>
      <c r="NQH51" s="7"/>
      <c r="NQI51" s="7"/>
      <c r="NQJ51" s="7"/>
      <c r="NQK51" s="7"/>
      <c r="NQL51" s="7"/>
      <c r="NQM51" s="7"/>
      <c r="NQN51" s="7"/>
      <c r="NQO51" s="7"/>
      <c r="NQP51" s="7"/>
      <c r="NQQ51" s="7"/>
      <c r="NQR51" s="7"/>
      <c r="NQS51" s="7"/>
      <c r="NQT51" s="7"/>
      <c r="NQU51" s="7"/>
      <c r="NQV51" s="7"/>
      <c r="NQW51" s="7"/>
      <c r="NQX51" s="7"/>
      <c r="NQY51" s="7"/>
      <c r="NQZ51" s="7"/>
      <c r="NRA51" s="7"/>
      <c r="NRB51" s="7"/>
      <c r="NRC51" s="7"/>
      <c r="NRD51" s="7"/>
      <c r="NRE51" s="7"/>
      <c r="NRF51" s="7"/>
      <c r="NRG51" s="7"/>
      <c r="NRH51" s="7"/>
      <c r="NRI51" s="7"/>
      <c r="NRJ51" s="7"/>
      <c r="NRK51" s="7"/>
      <c r="NRL51" s="7"/>
      <c r="NRM51" s="7"/>
      <c r="NRN51" s="7"/>
      <c r="NRO51" s="7"/>
      <c r="NRP51" s="7"/>
      <c r="NRQ51" s="7"/>
      <c r="NRR51" s="7"/>
      <c r="NRS51" s="7"/>
      <c r="NRT51" s="7"/>
      <c r="NRU51" s="7"/>
      <c r="NRV51" s="7"/>
      <c r="NRW51" s="7"/>
      <c r="NRX51" s="7"/>
      <c r="NRY51" s="7"/>
      <c r="NRZ51" s="7"/>
      <c r="NSA51" s="7"/>
      <c r="NSB51" s="7"/>
      <c r="NSC51" s="7"/>
      <c r="NSD51" s="7"/>
      <c r="NSE51" s="7"/>
      <c r="NSF51" s="7"/>
      <c r="NSG51" s="7"/>
      <c r="NSH51" s="7"/>
      <c r="NSI51" s="7"/>
      <c r="NSJ51" s="7"/>
      <c r="NSK51" s="7"/>
      <c r="NSL51" s="7"/>
      <c r="NSM51" s="7"/>
      <c r="NSN51" s="7"/>
      <c r="NSO51" s="7"/>
      <c r="NSP51" s="7"/>
      <c r="NSQ51" s="7"/>
      <c r="NSR51" s="7"/>
      <c r="NSS51" s="7"/>
      <c r="NST51" s="7"/>
      <c r="NSU51" s="7"/>
      <c r="NSV51" s="7"/>
      <c r="NSW51" s="7"/>
      <c r="NSX51" s="7"/>
      <c r="NSY51" s="7"/>
      <c r="NSZ51" s="7"/>
      <c r="NTA51" s="7"/>
      <c r="NTB51" s="7"/>
      <c r="NTC51" s="7"/>
      <c r="NTD51" s="7"/>
      <c r="NTE51" s="7"/>
      <c r="NTF51" s="7"/>
      <c r="NTG51" s="7"/>
      <c r="NTH51" s="7"/>
      <c r="NTI51" s="7"/>
      <c r="NTJ51" s="7"/>
      <c r="NTK51" s="7"/>
      <c r="NTL51" s="7"/>
      <c r="NTM51" s="7"/>
      <c r="NTN51" s="7"/>
      <c r="NTO51" s="7"/>
      <c r="NTP51" s="7"/>
      <c r="NTQ51" s="7"/>
      <c r="NTR51" s="7"/>
      <c r="NTS51" s="7"/>
      <c r="NTT51" s="7"/>
      <c r="NTV51" s="7"/>
      <c r="NTW51" s="7"/>
      <c r="NTX51" s="7"/>
      <c r="NTY51" s="7"/>
      <c r="NTZ51" s="7"/>
      <c r="NUA51" s="7"/>
      <c r="NUB51" s="7"/>
      <c r="NUC51" s="7"/>
      <c r="NUD51" s="7"/>
      <c r="NUE51" s="7"/>
      <c r="NUF51" s="7"/>
      <c r="NUG51" s="7"/>
      <c r="NUH51" s="7"/>
      <c r="NUI51" s="7"/>
      <c r="NUJ51" s="7"/>
      <c r="NUK51" s="7"/>
      <c r="NUL51" s="7"/>
      <c r="NUM51" s="7"/>
      <c r="NUN51" s="7"/>
      <c r="NUO51" s="7"/>
      <c r="NUP51" s="7"/>
      <c r="NUQ51" s="7"/>
      <c r="NUR51" s="7"/>
      <c r="NUS51" s="7"/>
      <c r="NUT51" s="7"/>
      <c r="NUU51" s="7"/>
      <c r="NUV51" s="7"/>
      <c r="NUW51" s="7"/>
      <c r="NUX51" s="7"/>
      <c r="NUY51" s="7"/>
      <c r="NUZ51" s="7"/>
      <c r="NVA51" s="7"/>
      <c r="NVB51" s="7"/>
      <c r="NVC51" s="7"/>
      <c r="NVD51" s="7"/>
      <c r="NVE51" s="7"/>
      <c r="NVF51" s="7"/>
      <c r="NVG51" s="7"/>
      <c r="NVH51" s="7"/>
      <c r="NVI51" s="7"/>
      <c r="NVJ51" s="7"/>
      <c r="NVK51" s="7"/>
      <c r="NVL51" s="7"/>
      <c r="NVM51" s="7"/>
      <c r="NVN51" s="7"/>
      <c r="NVO51" s="7"/>
      <c r="NVP51" s="7"/>
      <c r="NVQ51" s="7"/>
      <c r="NVR51" s="7"/>
      <c r="NVS51" s="7"/>
      <c r="NVT51" s="7"/>
      <c r="NVU51" s="7"/>
      <c r="NVV51" s="7"/>
      <c r="NVW51" s="7"/>
      <c r="NVX51" s="7"/>
      <c r="NVY51" s="7"/>
      <c r="NVZ51" s="7"/>
      <c r="NWA51" s="7"/>
      <c r="NWB51" s="7"/>
      <c r="NWC51" s="7"/>
      <c r="NWD51" s="7"/>
      <c r="NWE51" s="7"/>
      <c r="NWF51" s="7"/>
      <c r="NWG51" s="7"/>
      <c r="NWH51" s="7"/>
      <c r="NWI51" s="7"/>
      <c r="NWJ51" s="7"/>
      <c r="NWK51" s="7"/>
      <c r="NWL51" s="7"/>
      <c r="NWM51" s="7"/>
      <c r="NWN51" s="7"/>
      <c r="NWO51" s="7"/>
      <c r="NWP51" s="7"/>
      <c r="NWQ51" s="7"/>
      <c r="NWR51" s="7"/>
      <c r="NWS51" s="7"/>
      <c r="NWT51" s="7"/>
      <c r="NWU51" s="7"/>
      <c r="NWV51" s="7"/>
      <c r="NWW51" s="7"/>
      <c r="NWX51" s="7"/>
      <c r="NWY51" s="7"/>
      <c r="NWZ51" s="7"/>
      <c r="NXA51" s="7"/>
      <c r="NXB51" s="7"/>
      <c r="NXC51" s="7"/>
      <c r="NXD51" s="7"/>
      <c r="NXE51" s="7"/>
      <c r="NXF51" s="7"/>
      <c r="NXG51" s="7"/>
      <c r="NXH51" s="7"/>
      <c r="NXI51" s="7"/>
      <c r="NXJ51" s="7"/>
      <c r="NXK51" s="7"/>
      <c r="NXL51" s="7"/>
      <c r="NXM51" s="7"/>
      <c r="NXN51" s="7"/>
      <c r="NXO51" s="7"/>
      <c r="NXP51" s="7"/>
      <c r="NXQ51" s="7"/>
      <c r="NXR51" s="7"/>
      <c r="NXS51" s="7"/>
      <c r="NXT51" s="7"/>
      <c r="NXU51" s="7"/>
      <c r="NXV51" s="7"/>
      <c r="NXW51" s="7"/>
      <c r="NXX51" s="7"/>
      <c r="NXY51" s="7"/>
      <c r="NXZ51" s="7"/>
      <c r="NYA51" s="7"/>
      <c r="NYB51" s="7"/>
      <c r="NYC51" s="7"/>
      <c r="NYD51" s="7"/>
      <c r="NYE51" s="7"/>
      <c r="NYF51" s="7"/>
      <c r="NYG51" s="7"/>
      <c r="NYH51" s="7"/>
      <c r="NYI51" s="7"/>
      <c r="NYJ51" s="7"/>
      <c r="NYK51" s="7"/>
      <c r="NYL51" s="7"/>
      <c r="NYM51" s="7"/>
      <c r="NYN51" s="7"/>
      <c r="NYO51" s="7"/>
      <c r="NYP51" s="7"/>
      <c r="NYQ51" s="7"/>
      <c r="NYR51" s="7"/>
      <c r="NYS51" s="7"/>
      <c r="NYT51" s="7"/>
      <c r="NYU51" s="7"/>
      <c r="NYV51" s="7"/>
      <c r="NYW51" s="7"/>
      <c r="NYX51" s="7"/>
      <c r="NYY51" s="7"/>
      <c r="NYZ51" s="7"/>
      <c r="NZA51" s="7"/>
      <c r="NZB51" s="7"/>
      <c r="NZC51" s="7"/>
      <c r="NZD51" s="7"/>
      <c r="NZE51" s="7"/>
      <c r="NZF51" s="7"/>
      <c r="NZG51" s="7"/>
      <c r="NZH51" s="7"/>
      <c r="NZI51" s="7"/>
      <c r="NZJ51" s="7"/>
      <c r="NZK51" s="7"/>
      <c r="NZL51" s="7"/>
      <c r="NZM51" s="7"/>
      <c r="NZN51" s="7"/>
      <c r="NZO51" s="7"/>
      <c r="NZP51" s="7"/>
      <c r="NZQ51" s="7"/>
      <c r="NZR51" s="7"/>
      <c r="NZS51" s="7"/>
      <c r="NZT51" s="7"/>
      <c r="NZU51" s="7"/>
      <c r="NZV51" s="7"/>
      <c r="NZW51" s="7"/>
      <c r="NZX51" s="7"/>
      <c r="NZY51" s="7"/>
      <c r="NZZ51" s="7"/>
      <c r="OAA51" s="7"/>
      <c r="OAB51" s="7"/>
      <c r="OAC51" s="7"/>
      <c r="OAD51" s="7"/>
      <c r="OAE51" s="7"/>
      <c r="OAF51" s="7"/>
      <c r="OAG51" s="7"/>
      <c r="OAH51" s="7"/>
      <c r="OAI51" s="7"/>
      <c r="OAJ51" s="7"/>
      <c r="OAK51" s="7"/>
      <c r="OAL51" s="7"/>
      <c r="OAM51" s="7"/>
      <c r="OAN51" s="7"/>
      <c r="OAO51" s="7"/>
      <c r="OAP51" s="7"/>
      <c r="OAQ51" s="7"/>
      <c r="OAR51" s="7"/>
      <c r="OAS51" s="7"/>
      <c r="OAT51" s="7"/>
      <c r="OAU51" s="7"/>
      <c r="OAV51" s="7"/>
      <c r="OAW51" s="7"/>
      <c r="OAX51" s="7"/>
      <c r="OAY51" s="7"/>
      <c r="OAZ51" s="7"/>
      <c r="OBA51" s="7"/>
      <c r="OBB51" s="7"/>
      <c r="OBC51" s="7"/>
      <c r="OBD51" s="7"/>
      <c r="OBE51" s="7"/>
      <c r="OBF51" s="7"/>
      <c r="OBG51" s="7"/>
      <c r="OBH51" s="7"/>
      <c r="OBI51" s="7"/>
      <c r="OBJ51" s="7"/>
      <c r="OBK51" s="7"/>
      <c r="OBL51" s="7"/>
      <c r="OBM51" s="7"/>
      <c r="OBN51" s="7"/>
      <c r="OBO51" s="7"/>
      <c r="OBP51" s="7"/>
      <c r="OBQ51" s="7"/>
      <c r="OBR51" s="7"/>
      <c r="OBS51" s="7"/>
      <c r="OBT51" s="7"/>
      <c r="OBU51" s="7"/>
      <c r="OBV51" s="7"/>
      <c r="OBW51" s="7"/>
      <c r="OBX51" s="7"/>
      <c r="OBY51" s="7"/>
      <c r="OBZ51" s="7"/>
      <c r="OCA51" s="7"/>
      <c r="OCB51" s="7"/>
      <c r="OCC51" s="7"/>
      <c r="OCD51" s="7"/>
      <c r="OCE51" s="7"/>
      <c r="OCF51" s="7"/>
      <c r="OCG51" s="7"/>
      <c r="OCH51" s="7"/>
      <c r="OCI51" s="7"/>
      <c r="OCJ51" s="7"/>
      <c r="OCK51" s="7"/>
      <c r="OCL51" s="7"/>
      <c r="OCM51" s="7"/>
      <c r="OCN51" s="7"/>
      <c r="OCO51" s="7"/>
      <c r="OCP51" s="7"/>
      <c r="OCQ51" s="7"/>
      <c r="OCR51" s="7"/>
      <c r="OCS51" s="7"/>
      <c r="OCT51" s="7"/>
      <c r="OCU51" s="7"/>
      <c r="OCV51" s="7"/>
      <c r="OCW51" s="7"/>
      <c r="OCX51" s="7"/>
      <c r="OCY51" s="7"/>
      <c r="OCZ51" s="7"/>
      <c r="ODA51" s="7"/>
      <c r="ODB51" s="7"/>
      <c r="ODC51" s="7"/>
      <c r="ODD51" s="7"/>
      <c r="ODE51" s="7"/>
      <c r="ODF51" s="7"/>
      <c r="ODG51" s="7"/>
      <c r="ODH51" s="7"/>
      <c r="ODI51" s="7"/>
      <c r="ODJ51" s="7"/>
      <c r="ODK51" s="7"/>
      <c r="ODL51" s="7"/>
      <c r="ODM51" s="7"/>
      <c r="ODN51" s="7"/>
      <c r="ODO51" s="7"/>
      <c r="ODP51" s="7"/>
      <c r="ODR51" s="7"/>
      <c r="ODS51" s="7"/>
      <c r="ODT51" s="7"/>
      <c r="ODU51" s="7"/>
      <c r="ODV51" s="7"/>
      <c r="ODW51" s="7"/>
      <c r="ODX51" s="7"/>
      <c r="ODY51" s="7"/>
      <c r="ODZ51" s="7"/>
      <c r="OEA51" s="7"/>
      <c r="OEB51" s="7"/>
      <c r="OEC51" s="7"/>
      <c r="OED51" s="7"/>
      <c r="OEE51" s="7"/>
      <c r="OEF51" s="7"/>
      <c r="OEG51" s="7"/>
      <c r="OEH51" s="7"/>
      <c r="OEI51" s="7"/>
      <c r="OEJ51" s="7"/>
      <c r="OEK51" s="7"/>
      <c r="OEL51" s="7"/>
      <c r="OEM51" s="7"/>
      <c r="OEN51" s="7"/>
      <c r="OEO51" s="7"/>
      <c r="OEP51" s="7"/>
      <c r="OEQ51" s="7"/>
      <c r="OER51" s="7"/>
      <c r="OES51" s="7"/>
      <c r="OET51" s="7"/>
      <c r="OEU51" s="7"/>
      <c r="OEV51" s="7"/>
      <c r="OEW51" s="7"/>
      <c r="OEX51" s="7"/>
      <c r="OEY51" s="7"/>
      <c r="OEZ51" s="7"/>
      <c r="OFA51" s="7"/>
      <c r="OFB51" s="7"/>
      <c r="OFC51" s="7"/>
      <c r="OFD51" s="7"/>
      <c r="OFE51" s="7"/>
      <c r="OFF51" s="7"/>
      <c r="OFG51" s="7"/>
      <c r="OFH51" s="7"/>
      <c r="OFI51" s="7"/>
      <c r="OFJ51" s="7"/>
      <c r="OFK51" s="7"/>
      <c r="OFL51" s="7"/>
      <c r="OFM51" s="7"/>
      <c r="OFN51" s="7"/>
      <c r="OFO51" s="7"/>
      <c r="OFP51" s="7"/>
      <c r="OFQ51" s="7"/>
      <c r="OFR51" s="7"/>
      <c r="OFS51" s="7"/>
      <c r="OFT51" s="7"/>
      <c r="OFU51" s="7"/>
      <c r="OFV51" s="7"/>
      <c r="OFW51" s="7"/>
      <c r="OFX51" s="7"/>
      <c r="OFY51" s="7"/>
      <c r="OFZ51" s="7"/>
      <c r="OGA51" s="7"/>
      <c r="OGB51" s="7"/>
      <c r="OGC51" s="7"/>
      <c r="OGD51" s="7"/>
      <c r="OGE51" s="7"/>
      <c r="OGF51" s="7"/>
      <c r="OGG51" s="7"/>
      <c r="OGH51" s="7"/>
      <c r="OGI51" s="7"/>
      <c r="OGJ51" s="7"/>
      <c r="OGK51" s="7"/>
      <c r="OGL51" s="7"/>
      <c r="OGM51" s="7"/>
      <c r="OGN51" s="7"/>
      <c r="OGO51" s="7"/>
      <c r="OGP51" s="7"/>
      <c r="OGQ51" s="7"/>
      <c r="OGR51" s="7"/>
      <c r="OGS51" s="7"/>
      <c r="OGT51" s="7"/>
      <c r="OGU51" s="7"/>
      <c r="OGV51" s="7"/>
      <c r="OGW51" s="7"/>
      <c r="OGX51" s="7"/>
      <c r="OGY51" s="7"/>
      <c r="OGZ51" s="7"/>
      <c r="OHA51" s="7"/>
      <c r="OHB51" s="7"/>
      <c r="OHC51" s="7"/>
      <c r="OHD51" s="7"/>
      <c r="OHE51" s="7"/>
      <c r="OHF51" s="7"/>
      <c r="OHG51" s="7"/>
      <c r="OHH51" s="7"/>
      <c r="OHI51" s="7"/>
      <c r="OHJ51" s="7"/>
      <c r="OHK51" s="7"/>
      <c r="OHL51" s="7"/>
      <c r="OHM51" s="7"/>
      <c r="OHN51" s="7"/>
      <c r="OHO51" s="7"/>
      <c r="OHP51" s="7"/>
      <c r="OHQ51" s="7"/>
      <c r="OHR51" s="7"/>
      <c r="OHS51" s="7"/>
      <c r="OHT51" s="7"/>
      <c r="OHU51" s="7"/>
      <c r="OHV51" s="7"/>
      <c r="OHW51" s="7"/>
      <c r="OHX51" s="7"/>
      <c r="OHY51" s="7"/>
      <c r="OHZ51" s="7"/>
      <c r="OIA51" s="7"/>
      <c r="OIB51" s="7"/>
      <c r="OIC51" s="7"/>
      <c r="OID51" s="7"/>
      <c r="OIE51" s="7"/>
      <c r="OIF51" s="7"/>
      <c r="OIG51" s="7"/>
      <c r="OIH51" s="7"/>
      <c r="OII51" s="7"/>
      <c r="OIJ51" s="7"/>
      <c r="OIK51" s="7"/>
      <c r="OIL51" s="7"/>
      <c r="OIM51" s="7"/>
      <c r="OIN51" s="7"/>
      <c r="OIO51" s="7"/>
      <c r="OIP51" s="7"/>
      <c r="OIQ51" s="7"/>
      <c r="OIR51" s="7"/>
      <c r="OIS51" s="7"/>
      <c r="OIT51" s="7"/>
      <c r="OIU51" s="7"/>
      <c r="OIV51" s="7"/>
      <c r="OIW51" s="7"/>
      <c r="OIX51" s="7"/>
      <c r="OIY51" s="7"/>
      <c r="OIZ51" s="7"/>
      <c r="OJA51" s="7"/>
      <c r="OJB51" s="7"/>
      <c r="OJC51" s="7"/>
      <c r="OJD51" s="7"/>
      <c r="OJE51" s="7"/>
      <c r="OJF51" s="7"/>
      <c r="OJG51" s="7"/>
      <c r="OJH51" s="7"/>
      <c r="OJI51" s="7"/>
      <c r="OJJ51" s="7"/>
      <c r="OJK51" s="7"/>
      <c r="OJL51" s="7"/>
      <c r="OJM51" s="7"/>
      <c r="OJN51" s="7"/>
      <c r="OJO51" s="7"/>
      <c r="OJP51" s="7"/>
      <c r="OJQ51" s="7"/>
      <c r="OJR51" s="7"/>
      <c r="OJS51" s="7"/>
      <c r="OJT51" s="7"/>
      <c r="OJU51" s="7"/>
      <c r="OJV51" s="7"/>
      <c r="OJW51" s="7"/>
      <c r="OJX51" s="7"/>
      <c r="OJY51" s="7"/>
      <c r="OJZ51" s="7"/>
      <c r="OKA51" s="7"/>
      <c r="OKB51" s="7"/>
      <c r="OKC51" s="7"/>
      <c r="OKD51" s="7"/>
      <c r="OKE51" s="7"/>
      <c r="OKF51" s="7"/>
      <c r="OKG51" s="7"/>
      <c r="OKH51" s="7"/>
      <c r="OKI51" s="7"/>
      <c r="OKJ51" s="7"/>
      <c r="OKK51" s="7"/>
      <c r="OKL51" s="7"/>
      <c r="OKM51" s="7"/>
      <c r="OKN51" s="7"/>
      <c r="OKO51" s="7"/>
      <c r="OKP51" s="7"/>
      <c r="OKQ51" s="7"/>
      <c r="OKR51" s="7"/>
      <c r="OKS51" s="7"/>
      <c r="OKT51" s="7"/>
      <c r="OKU51" s="7"/>
      <c r="OKV51" s="7"/>
      <c r="OKW51" s="7"/>
      <c r="OKX51" s="7"/>
      <c r="OKY51" s="7"/>
      <c r="OKZ51" s="7"/>
      <c r="OLA51" s="7"/>
      <c r="OLB51" s="7"/>
      <c r="OLC51" s="7"/>
      <c r="OLD51" s="7"/>
      <c r="OLE51" s="7"/>
      <c r="OLF51" s="7"/>
      <c r="OLG51" s="7"/>
      <c r="OLH51" s="7"/>
      <c r="OLI51" s="7"/>
      <c r="OLJ51" s="7"/>
      <c r="OLK51" s="7"/>
      <c r="OLL51" s="7"/>
      <c r="OLM51" s="7"/>
      <c r="OLN51" s="7"/>
      <c r="OLO51" s="7"/>
      <c r="OLP51" s="7"/>
      <c r="OLQ51" s="7"/>
      <c r="OLR51" s="7"/>
      <c r="OLS51" s="7"/>
      <c r="OLT51" s="7"/>
      <c r="OLU51" s="7"/>
      <c r="OLV51" s="7"/>
      <c r="OLW51" s="7"/>
      <c r="OLX51" s="7"/>
      <c r="OLY51" s="7"/>
      <c r="OLZ51" s="7"/>
      <c r="OMA51" s="7"/>
      <c r="OMB51" s="7"/>
      <c r="OMC51" s="7"/>
      <c r="OMD51" s="7"/>
      <c r="OME51" s="7"/>
      <c r="OMF51" s="7"/>
      <c r="OMG51" s="7"/>
      <c r="OMH51" s="7"/>
      <c r="OMI51" s="7"/>
      <c r="OMJ51" s="7"/>
      <c r="OMK51" s="7"/>
      <c r="OML51" s="7"/>
      <c r="OMM51" s="7"/>
      <c r="OMN51" s="7"/>
      <c r="OMO51" s="7"/>
      <c r="OMP51" s="7"/>
      <c r="OMQ51" s="7"/>
      <c r="OMR51" s="7"/>
      <c r="OMS51" s="7"/>
      <c r="OMT51" s="7"/>
      <c r="OMU51" s="7"/>
      <c r="OMV51" s="7"/>
      <c r="OMW51" s="7"/>
      <c r="OMX51" s="7"/>
      <c r="OMY51" s="7"/>
      <c r="OMZ51" s="7"/>
      <c r="ONA51" s="7"/>
      <c r="ONB51" s="7"/>
      <c r="ONC51" s="7"/>
      <c r="OND51" s="7"/>
      <c r="ONE51" s="7"/>
      <c r="ONF51" s="7"/>
      <c r="ONG51" s="7"/>
      <c r="ONH51" s="7"/>
      <c r="ONI51" s="7"/>
      <c r="ONJ51" s="7"/>
      <c r="ONK51" s="7"/>
      <c r="ONL51" s="7"/>
      <c r="ONN51" s="7"/>
      <c r="ONO51" s="7"/>
      <c r="ONP51" s="7"/>
      <c r="ONQ51" s="7"/>
      <c r="ONR51" s="7"/>
      <c r="ONS51" s="7"/>
      <c r="ONT51" s="7"/>
      <c r="ONU51" s="7"/>
      <c r="ONV51" s="7"/>
      <c r="ONW51" s="7"/>
      <c r="ONX51" s="7"/>
      <c r="ONY51" s="7"/>
      <c r="ONZ51" s="7"/>
      <c r="OOA51" s="7"/>
      <c r="OOB51" s="7"/>
      <c r="OOC51" s="7"/>
      <c r="OOD51" s="7"/>
      <c r="OOE51" s="7"/>
      <c r="OOF51" s="7"/>
      <c r="OOG51" s="7"/>
      <c r="OOH51" s="7"/>
      <c r="OOI51" s="7"/>
      <c r="OOJ51" s="7"/>
      <c r="OOK51" s="7"/>
      <c r="OOL51" s="7"/>
      <c r="OOM51" s="7"/>
      <c r="OON51" s="7"/>
      <c r="OOO51" s="7"/>
      <c r="OOP51" s="7"/>
      <c r="OOQ51" s="7"/>
      <c r="OOR51" s="7"/>
      <c r="OOS51" s="7"/>
      <c r="OOT51" s="7"/>
      <c r="OOU51" s="7"/>
      <c r="OOV51" s="7"/>
      <c r="OOW51" s="7"/>
      <c r="OOX51" s="7"/>
      <c r="OOY51" s="7"/>
      <c r="OOZ51" s="7"/>
      <c r="OPA51" s="7"/>
      <c r="OPB51" s="7"/>
      <c r="OPC51" s="7"/>
      <c r="OPD51" s="7"/>
      <c r="OPE51" s="7"/>
      <c r="OPF51" s="7"/>
      <c r="OPG51" s="7"/>
      <c r="OPH51" s="7"/>
      <c r="OPI51" s="7"/>
      <c r="OPJ51" s="7"/>
      <c r="OPK51" s="7"/>
      <c r="OPL51" s="7"/>
      <c r="OPM51" s="7"/>
      <c r="OPN51" s="7"/>
      <c r="OPO51" s="7"/>
      <c r="OPP51" s="7"/>
      <c r="OPQ51" s="7"/>
      <c r="OPR51" s="7"/>
      <c r="OPS51" s="7"/>
      <c r="OPT51" s="7"/>
      <c r="OPU51" s="7"/>
      <c r="OPV51" s="7"/>
      <c r="OPW51" s="7"/>
      <c r="OPX51" s="7"/>
      <c r="OPY51" s="7"/>
      <c r="OPZ51" s="7"/>
      <c r="OQA51" s="7"/>
      <c r="OQB51" s="7"/>
      <c r="OQC51" s="7"/>
      <c r="OQD51" s="7"/>
      <c r="OQE51" s="7"/>
      <c r="OQF51" s="7"/>
      <c r="OQG51" s="7"/>
      <c r="OQH51" s="7"/>
      <c r="OQI51" s="7"/>
      <c r="OQJ51" s="7"/>
      <c r="OQK51" s="7"/>
      <c r="OQL51" s="7"/>
      <c r="OQM51" s="7"/>
      <c r="OQN51" s="7"/>
      <c r="OQO51" s="7"/>
      <c r="OQP51" s="7"/>
      <c r="OQQ51" s="7"/>
      <c r="OQR51" s="7"/>
      <c r="OQS51" s="7"/>
      <c r="OQT51" s="7"/>
      <c r="OQU51" s="7"/>
      <c r="OQV51" s="7"/>
      <c r="OQW51" s="7"/>
      <c r="OQX51" s="7"/>
      <c r="OQY51" s="7"/>
      <c r="OQZ51" s="7"/>
      <c r="ORA51" s="7"/>
      <c r="ORB51" s="7"/>
      <c r="ORC51" s="7"/>
      <c r="ORD51" s="7"/>
      <c r="ORE51" s="7"/>
      <c r="ORF51" s="7"/>
      <c r="ORG51" s="7"/>
      <c r="ORH51" s="7"/>
      <c r="ORI51" s="7"/>
      <c r="ORJ51" s="7"/>
      <c r="ORK51" s="7"/>
      <c r="ORL51" s="7"/>
      <c r="ORM51" s="7"/>
      <c r="ORN51" s="7"/>
      <c r="ORO51" s="7"/>
      <c r="ORP51" s="7"/>
      <c r="ORQ51" s="7"/>
      <c r="ORR51" s="7"/>
      <c r="ORS51" s="7"/>
      <c r="ORT51" s="7"/>
      <c r="ORU51" s="7"/>
      <c r="ORV51" s="7"/>
      <c r="ORW51" s="7"/>
      <c r="ORX51" s="7"/>
      <c r="ORY51" s="7"/>
      <c r="ORZ51" s="7"/>
      <c r="OSA51" s="7"/>
      <c r="OSB51" s="7"/>
      <c r="OSC51" s="7"/>
      <c r="OSD51" s="7"/>
      <c r="OSE51" s="7"/>
      <c r="OSF51" s="7"/>
      <c r="OSG51" s="7"/>
      <c r="OSH51" s="7"/>
      <c r="OSI51" s="7"/>
      <c r="OSJ51" s="7"/>
      <c r="OSK51" s="7"/>
      <c r="OSL51" s="7"/>
      <c r="OSM51" s="7"/>
      <c r="OSN51" s="7"/>
      <c r="OSO51" s="7"/>
      <c r="OSP51" s="7"/>
      <c r="OSQ51" s="7"/>
      <c r="OSR51" s="7"/>
      <c r="OSS51" s="7"/>
      <c r="OST51" s="7"/>
      <c r="OSU51" s="7"/>
      <c r="OSV51" s="7"/>
      <c r="OSW51" s="7"/>
      <c r="OSX51" s="7"/>
      <c r="OSY51" s="7"/>
      <c r="OSZ51" s="7"/>
      <c r="OTA51" s="7"/>
      <c r="OTB51" s="7"/>
      <c r="OTC51" s="7"/>
      <c r="OTD51" s="7"/>
      <c r="OTE51" s="7"/>
      <c r="OTF51" s="7"/>
      <c r="OTG51" s="7"/>
      <c r="OTH51" s="7"/>
      <c r="OTI51" s="7"/>
      <c r="OTJ51" s="7"/>
      <c r="OTK51" s="7"/>
      <c r="OTL51" s="7"/>
      <c r="OTM51" s="7"/>
      <c r="OTN51" s="7"/>
      <c r="OTO51" s="7"/>
      <c r="OTP51" s="7"/>
      <c r="OTQ51" s="7"/>
      <c r="OTR51" s="7"/>
      <c r="OTS51" s="7"/>
      <c r="OTT51" s="7"/>
      <c r="OTU51" s="7"/>
      <c r="OTV51" s="7"/>
      <c r="OTW51" s="7"/>
      <c r="OTX51" s="7"/>
      <c r="OTY51" s="7"/>
      <c r="OTZ51" s="7"/>
      <c r="OUA51" s="7"/>
      <c r="OUB51" s="7"/>
      <c r="OUC51" s="7"/>
      <c r="OUD51" s="7"/>
      <c r="OUE51" s="7"/>
      <c r="OUF51" s="7"/>
      <c r="OUG51" s="7"/>
      <c r="OUH51" s="7"/>
      <c r="OUI51" s="7"/>
      <c r="OUJ51" s="7"/>
      <c r="OUK51" s="7"/>
      <c r="OUL51" s="7"/>
      <c r="OUM51" s="7"/>
      <c r="OUN51" s="7"/>
      <c r="OUO51" s="7"/>
      <c r="OUP51" s="7"/>
      <c r="OUQ51" s="7"/>
      <c r="OUR51" s="7"/>
      <c r="OUS51" s="7"/>
      <c r="OUT51" s="7"/>
      <c r="OUU51" s="7"/>
      <c r="OUV51" s="7"/>
      <c r="OUW51" s="7"/>
      <c r="OUX51" s="7"/>
      <c r="OUY51" s="7"/>
      <c r="OUZ51" s="7"/>
      <c r="OVA51" s="7"/>
      <c r="OVB51" s="7"/>
      <c r="OVC51" s="7"/>
      <c r="OVD51" s="7"/>
      <c r="OVE51" s="7"/>
      <c r="OVF51" s="7"/>
      <c r="OVG51" s="7"/>
      <c r="OVH51" s="7"/>
      <c r="OVI51" s="7"/>
      <c r="OVJ51" s="7"/>
      <c r="OVK51" s="7"/>
      <c r="OVL51" s="7"/>
      <c r="OVM51" s="7"/>
      <c r="OVN51" s="7"/>
      <c r="OVO51" s="7"/>
      <c r="OVP51" s="7"/>
      <c r="OVQ51" s="7"/>
      <c r="OVR51" s="7"/>
      <c r="OVS51" s="7"/>
      <c r="OVT51" s="7"/>
      <c r="OVU51" s="7"/>
      <c r="OVV51" s="7"/>
      <c r="OVW51" s="7"/>
      <c r="OVX51" s="7"/>
      <c r="OVY51" s="7"/>
      <c r="OVZ51" s="7"/>
      <c r="OWA51" s="7"/>
      <c r="OWB51" s="7"/>
      <c r="OWC51" s="7"/>
      <c r="OWD51" s="7"/>
      <c r="OWE51" s="7"/>
      <c r="OWF51" s="7"/>
      <c r="OWG51" s="7"/>
      <c r="OWH51" s="7"/>
      <c r="OWI51" s="7"/>
      <c r="OWJ51" s="7"/>
      <c r="OWK51" s="7"/>
      <c r="OWL51" s="7"/>
      <c r="OWM51" s="7"/>
      <c r="OWN51" s="7"/>
      <c r="OWO51" s="7"/>
      <c r="OWP51" s="7"/>
      <c r="OWQ51" s="7"/>
      <c r="OWR51" s="7"/>
      <c r="OWS51" s="7"/>
      <c r="OWT51" s="7"/>
      <c r="OWU51" s="7"/>
      <c r="OWV51" s="7"/>
      <c r="OWW51" s="7"/>
      <c r="OWX51" s="7"/>
      <c r="OWY51" s="7"/>
      <c r="OWZ51" s="7"/>
      <c r="OXA51" s="7"/>
      <c r="OXB51" s="7"/>
      <c r="OXC51" s="7"/>
      <c r="OXD51" s="7"/>
      <c r="OXE51" s="7"/>
      <c r="OXF51" s="7"/>
      <c r="OXG51" s="7"/>
      <c r="OXH51" s="7"/>
      <c r="OXJ51" s="7"/>
      <c r="OXK51" s="7"/>
      <c r="OXL51" s="7"/>
      <c r="OXM51" s="7"/>
      <c r="OXN51" s="7"/>
      <c r="OXO51" s="7"/>
      <c r="OXP51" s="7"/>
      <c r="OXQ51" s="7"/>
      <c r="OXR51" s="7"/>
      <c r="OXS51" s="7"/>
      <c r="OXT51" s="7"/>
      <c r="OXU51" s="7"/>
      <c r="OXV51" s="7"/>
      <c r="OXW51" s="7"/>
      <c r="OXX51" s="7"/>
      <c r="OXY51" s="7"/>
      <c r="OXZ51" s="7"/>
      <c r="OYA51" s="7"/>
      <c r="OYB51" s="7"/>
      <c r="OYC51" s="7"/>
      <c r="OYD51" s="7"/>
      <c r="OYE51" s="7"/>
      <c r="OYF51" s="7"/>
      <c r="OYG51" s="7"/>
      <c r="OYH51" s="7"/>
      <c r="OYI51" s="7"/>
      <c r="OYJ51" s="7"/>
      <c r="OYK51" s="7"/>
      <c r="OYL51" s="7"/>
      <c r="OYM51" s="7"/>
      <c r="OYN51" s="7"/>
      <c r="OYO51" s="7"/>
      <c r="OYP51" s="7"/>
      <c r="OYQ51" s="7"/>
      <c r="OYR51" s="7"/>
      <c r="OYS51" s="7"/>
      <c r="OYT51" s="7"/>
      <c r="OYU51" s="7"/>
      <c r="OYV51" s="7"/>
      <c r="OYW51" s="7"/>
      <c r="OYX51" s="7"/>
      <c r="OYY51" s="7"/>
      <c r="OYZ51" s="7"/>
      <c r="OZA51" s="7"/>
      <c r="OZB51" s="7"/>
      <c r="OZC51" s="7"/>
      <c r="OZD51" s="7"/>
      <c r="OZE51" s="7"/>
      <c r="OZF51" s="7"/>
      <c r="OZG51" s="7"/>
      <c r="OZH51" s="7"/>
      <c r="OZI51" s="7"/>
      <c r="OZJ51" s="7"/>
      <c r="OZK51" s="7"/>
      <c r="OZL51" s="7"/>
      <c r="OZM51" s="7"/>
      <c r="OZN51" s="7"/>
      <c r="OZO51" s="7"/>
      <c r="OZP51" s="7"/>
      <c r="OZQ51" s="7"/>
      <c r="OZR51" s="7"/>
      <c r="OZS51" s="7"/>
      <c r="OZT51" s="7"/>
      <c r="OZU51" s="7"/>
      <c r="OZV51" s="7"/>
      <c r="OZW51" s="7"/>
      <c r="OZX51" s="7"/>
      <c r="OZY51" s="7"/>
      <c r="OZZ51" s="7"/>
      <c r="PAA51" s="7"/>
      <c r="PAB51" s="7"/>
      <c r="PAC51" s="7"/>
      <c r="PAD51" s="7"/>
      <c r="PAE51" s="7"/>
      <c r="PAF51" s="7"/>
      <c r="PAG51" s="7"/>
      <c r="PAH51" s="7"/>
      <c r="PAI51" s="7"/>
      <c r="PAJ51" s="7"/>
      <c r="PAK51" s="7"/>
      <c r="PAL51" s="7"/>
      <c r="PAM51" s="7"/>
      <c r="PAN51" s="7"/>
      <c r="PAO51" s="7"/>
      <c r="PAP51" s="7"/>
      <c r="PAQ51" s="7"/>
      <c r="PAR51" s="7"/>
      <c r="PAS51" s="7"/>
      <c r="PAT51" s="7"/>
      <c r="PAU51" s="7"/>
      <c r="PAV51" s="7"/>
      <c r="PAW51" s="7"/>
      <c r="PAX51" s="7"/>
      <c r="PAY51" s="7"/>
      <c r="PAZ51" s="7"/>
      <c r="PBA51" s="7"/>
      <c r="PBB51" s="7"/>
      <c r="PBC51" s="7"/>
      <c r="PBD51" s="7"/>
      <c r="PBE51" s="7"/>
      <c r="PBF51" s="7"/>
      <c r="PBG51" s="7"/>
      <c r="PBH51" s="7"/>
      <c r="PBI51" s="7"/>
      <c r="PBJ51" s="7"/>
      <c r="PBK51" s="7"/>
      <c r="PBL51" s="7"/>
      <c r="PBM51" s="7"/>
      <c r="PBN51" s="7"/>
      <c r="PBO51" s="7"/>
      <c r="PBP51" s="7"/>
      <c r="PBQ51" s="7"/>
      <c r="PBR51" s="7"/>
      <c r="PBS51" s="7"/>
      <c r="PBT51" s="7"/>
      <c r="PBU51" s="7"/>
      <c r="PBV51" s="7"/>
      <c r="PBW51" s="7"/>
      <c r="PBX51" s="7"/>
      <c r="PBY51" s="7"/>
      <c r="PBZ51" s="7"/>
      <c r="PCA51" s="7"/>
      <c r="PCB51" s="7"/>
      <c r="PCC51" s="7"/>
      <c r="PCD51" s="7"/>
      <c r="PCE51" s="7"/>
      <c r="PCF51" s="7"/>
      <c r="PCG51" s="7"/>
      <c r="PCH51" s="7"/>
      <c r="PCI51" s="7"/>
      <c r="PCJ51" s="7"/>
      <c r="PCK51" s="7"/>
      <c r="PCL51" s="7"/>
      <c r="PCM51" s="7"/>
      <c r="PCN51" s="7"/>
      <c r="PCO51" s="7"/>
      <c r="PCP51" s="7"/>
      <c r="PCQ51" s="7"/>
      <c r="PCR51" s="7"/>
      <c r="PCS51" s="7"/>
      <c r="PCT51" s="7"/>
      <c r="PCU51" s="7"/>
      <c r="PCV51" s="7"/>
      <c r="PCW51" s="7"/>
      <c r="PCX51" s="7"/>
      <c r="PCY51" s="7"/>
      <c r="PCZ51" s="7"/>
      <c r="PDA51" s="7"/>
      <c r="PDB51" s="7"/>
      <c r="PDC51" s="7"/>
      <c r="PDD51" s="7"/>
      <c r="PDE51" s="7"/>
      <c r="PDF51" s="7"/>
      <c r="PDG51" s="7"/>
      <c r="PDH51" s="7"/>
      <c r="PDI51" s="7"/>
      <c r="PDJ51" s="7"/>
      <c r="PDK51" s="7"/>
      <c r="PDL51" s="7"/>
      <c r="PDM51" s="7"/>
      <c r="PDN51" s="7"/>
      <c r="PDO51" s="7"/>
      <c r="PDP51" s="7"/>
      <c r="PDQ51" s="7"/>
      <c r="PDR51" s="7"/>
      <c r="PDS51" s="7"/>
      <c r="PDT51" s="7"/>
      <c r="PDU51" s="7"/>
      <c r="PDV51" s="7"/>
      <c r="PDW51" s="7"/>
      <c r="PDX51" s="7"/>
      <c r="PDY51" s="7"/>
      <c r="PDZ51" s="7"/>
      <c r="PEA51" s="7"/>
      <c r="PEB51" s="7"/>
      <c r="PEC51" s="7"/>
      <c r="PED51" s="7"/>
      <c r="PEE51" s="7"/>
      <c r="PEF51" s="7"/>
      <c r="PEG51" s="7"/>
      <c r="PEH51" s="7"/>
      <c r="PEI51" s="7"/>
      <c r="PEJ51" s="7"/>
      <c r="PEK51" s="7"/>
      <c r="PEL51" s="7"/>
      <c r="PEM51" s="7"/>
      <c r="PEN51" s="7"/>
      <c r="PEO51" s="7"/>
      <c r="PEP51" s="7"/>
      <c r="PEQ51" s="7"/>
      <c r="PER51" s="7"/>
      <c r="PES51" s="7"/>
      <c r="PET51" s="7"/>
      <c r="PEU51" s="7"/>
      <c r="PEV51" s="7"/>
      <c r="PEW51" s="7"/>
      <c r="PEX51" s="7"/>
      <c r="PEY51" s="7"/>
      <c r="PEZ51" s="7"/>
      <c r="PFA51" s="7"/>
      <c r="PFB51" s="7"/>
      <c r="PFC51" s="7"/>
      <c r="PFD51" s="7"/>
      <c r="PFE51" s="7"/>
      <c r="PFF51" s="7"/>
      <c r="PFG51" s="7"/>
      <c r="PFH51" s="7"/>
      <c r="PFI51" s="7"/>
      <c r="PFJ51" s="7"/>
      <c r="PFK51" s="7"/>
      <c r="PFL51" s="7"/>
      <c r="PFM51" s="7"/>
      <c r="PFN51" s="7"/>
      <c r="PFO51" s="7"/>
      <c r="PFP51" s="7"/>
      <c r="PFQ51" s="7"/>
      <c r="PFR51" s="7"/>
      <c r="PFS51" s="7"/>
      <c r="PFT51" s="7"/>
      <c r="PFU51" s="7"/>
      <c r="PFV51" s="7"/>
      <c r="PFW51" s="7"/>
      <c r="PFX51" s="7"/>
      <c r="PFY51" s="7"/>
      <c r="PFZ51" s="7"/>
      <c r="PGA51" s="7"/>
      <c r="PGB51" s="7"/>
      <c r="PGC51" s="7"/>
      <c r="PGD51" s="7"/>
      <c r="PGE51" s="7"/>
      <c r="PGF51" s="7"/>
      <c r="PGG51" s="7"/>
      <c r="PGH51" s="7"/>
      <c r="PGI51" s="7"/>
      <c r="PGJ51" s="7"/>
      <c r="PGK51" s="7"/>
      <c r="PGL51" s="7"/>
      <c r="PGM51" s="7"/>
      <c r="PGN51" s="7"/>
      <c r="PGO51" s="7"/>
      <c r="PGP51" s="7"/>
      <c r="PGQ51" s="7"/>
      <c r="PGR51" s="7"/>
      <c r="PGS51" s="7"/>
      <c r="PGT51" s="7"/>
      <c r="PGU51" s="7"/>
      <c r="PGV51" s="7"/>
      <c r="PGW51" s="7"/>
      <c r="PGX51" s="7"/>
      <c r="PGY51" s="7"/>
      <c r="PGZ51" s="7"/>
      <c r="PHA51" s="7"/>
      <c r="PHB51" s="7"/>
      <c r="PHC51" s="7"/>
      <c r="PHD51" s="7"/>
      <c r="PHF51" s="7"/>
      <c r="PHG51" s="7"/>
      <c r="PHH51" s="7"/>
      <c r="PHI51" s="7"/>
      <c r="PHJ51" s="7"/>
      <c r="PHK51" s="7"/>
      <c r="PHL51" s="7"/>
      <c r="PHM51" s="7"/>
      <c r="PHN51" s="7"/>
      <c r="PHO51" s="7"/>
      <c r="PHP51" s="7"/>
      <c r="PHQ51" s="7"/>
      <c r="PHR51" s="7"/>
      <c r="PHS51" s="7"/>
      <c r="PHT51" s="7"/>
      <c r="PHU51" s="7"/>
      <c r="PHV51" s="7"/>
      <c r="PHW51" s="7"/>
      <c r="PHX51" s="7"/>
      <c r="PHY51" s="7"/>
      <c r="PHZ51" s="7"/>
      <c r="PIA51" s="7"/>
      <c r="PIB51" s="7"/>
      <c r="PIC51" s="7"/>
      <c r="PID51" s="7"/>
      <c r="PIE51" s="7"/>
      <c r="PIF51" s="7"/>
      <c r="PIG51" s="7"/>
      <c r="PIH51" s="7"/>
      <c r="PII51" s="7"/>
      <c r="PIJ51" s="7"/>
      <c r="PIK51" s="7"/>
      <c r="PIL51" s="7"/>
      <c r="PIM51" s="7"/>
      <c r="PIN51" s="7"/>
      <c r="PIO51" s="7"/>
      <c r="PIP51" s="7"/>
      <c r="PIQ51" s="7"/>
      <c r="PIR51" s="7"/>
      <c r="PIS51" s="7"/>
      <c r="PIT51" s="7"/>
      <c r="PIU51" s="7"/>
      <c r="PIV51" s="7"/>
      <c r="PIW51" s="7"/>
      <c r="PIX51" s="7"/>
      <c r="PIY51" s="7"/>
      <c r="PIZ51" s="7"/>
      <c r="PJA51" s="7"/>
      <c r="PJB51" s="7"/>
      <c r="PJC51" s="7"/>
      <c r="PJD51" s="7"/>
      <c r="PJE51" s="7"/>
      <c r="PJF51" s="7"/>
      <c r="PJG51" s="7"/>
      <c r="PJH51" s="7"/>
      <c r="PJI51" s="7"/>
      <c r="PJJ51" s="7"/>
      <c r="PJK51" s="7"/>
      <c r="PJL51" s="7"/>
      <c r="PJM51" s="7"/>
      <c r="PJN51" s="7"/>
      <c r="PJO51" s="7"/>
      <c r="PJP51" s="7"/>
      <c r="PJQ51" s="7"/>
      <c r="PJR51" s="7"/>
      <c r="PJS51" s="7"/>
      <c r="PJT51" s="7"/>
      <c r="PJU51" s="7"/>
      <c r="PJV51" s="7"/>
      <c r="PJW51" s="7"/>
      <c r="PJX51" s="7"/>
      <c r="PJY51" s="7"/>
      <c r="PJZ51" s="7"/>
      <c r="PKA51" s="7"/>
      <c r="PKB51" s="7"/>
      <c r="PKC51" s="7"/>
      <c r="PKD51" s="7"/>
      <c r="PKE51" s="7"/>
      <c r="PKF51" s="7"/>
      <c r="PKG51" s="7"/>
      <c r="PKH51" s="7"/>
      <c r="PKI51" s="7"/>
      <c r="PKJ51" s="7"/>
      <c r="PKK51" s="7"/>
      <c r="PKL51" s="7"/>
      <c r="PKM51" s="7"/>
      <c r="PKN51" s="7"/>
      <c r="PKO51" s="7"/>
      <c r="PKP51" s="7"/>
      <c r="PKQ51" s="7"/>
      <c r="PKR51" s="7"/>
      <c r="PKS51" s="7"/>
      <c r="PKT51" s="7"/>
      <c r="PKU51" s="7"/>
      <c r="PKV51" s="7"/>
      <c r="PKW51" s="7"/>
      <c r="PKX51" s="7"/>
      <c r="PKY51" s="7"/>
      <c r="PKZ51" s="7"/>
      <c r="PLA51" s="7"/>
      <c r="PLB51" s="7"/>
      <c r="PLC51" s="7"/>
      <c r="PLD51" s="7"/>
      <c r="PLE51" s="7"/>
      <c r="PLF51" s="7"/>
      <c r="PLG51" s="7"/>
      <c r="PLH51" s="7"/>
      <c r="PLI51" s="7"/>
      <c r="PLJ51" s="7"/>
      <c r="PLK51" s="7"/>
      <c r="PLL51" s="7"/>
      <c r="PLM51" s="7"/>
      <c r="PLN51" s="7"/>
      <c r="PLO51" s="7"/>
      <c r="PLP51" s="7"/>
      <c r="PLQ51" s="7"/>
      <c r="PLR51" s="7"/>
      <c r="PLS51" s="7"/>
      <c r="PLT51" s="7"/>
      <c r="PLU51" s="7"/>
      <c r="PLV51" s="7"/>
      <c r="PLW51" s="7"/>
      <c r="PLX51" s="7"/>
      <c r="PLY51" s="7"/>
      <c r="PLZ51" s="7"/>
      <c r="PMA51" s="7"/>
      <c r="PMB51" s="7"/>
      <c r="PMC51" s="7"/>
      <c r="PMD51" s="7"/>
      <c r="PME51" s="7"/>
      <c r="PMF51" s="7"/>
      <c r="PMG51" s="7"/>
      <c r="PMH51" s="7"/>
      <c r="PMI51" s="7"/>
      <c r="PMJ51" s="7"/>
      <c r="PMK51" s="7"/>
      <c r="PML51" s="7"/>
      <c r="PMM51" s="7"/>
      <c r="PMN51" s="7"/>
      <c r="PMO51" s="7"/>
      <c r="PMP51" s="7"/>
      <c r="PMQ51" s="7"/>
      <c r="PMR51" s="7"/>
      <c r="PMS51" s="7"/>
      <c r="PMT51" s="7"/>
      <c r="PMU51" s="7"/>
      <c r="PMV51" s="7"/>
      <c r="PMW51" s="7"/>
      <c r="PMX51" s="7"/>
      <c r="PMY51" s="7"/>
      <c r="PMZ51" s="7"/>
      <c r="PNA51" s="7"/>
      <c r="PNB51" s="7"/>
      <c r="PNC51" s="7"/>
      <c r="PND51" s="7"/>
      <c r="PNE51" s="7"/>
      <c r="PNF51" s="7"/>
      <c r="PNG51" s="7"/>
      <c r="PNH51" s="7"/>
      <c r="PNI51" s="7"/>
      <c r="PNJ51" s="7"/>
      <c r="PNK51" s="7"/>
      <c r="PNL51" s="7"/>
      <c r="PNM51" s="7"/>
      <c r="PNN51" s="7"/>
      <c r="PNO51" s="7"/>
      <c r="PNP51" s="7"/>
      <c r="PNQ51" s="7"/>
      <c r="PNR51" s="7"/>
      <c r="PNS51" s="7"/>
      <c r="PNT51" s="7"/>
      <c r="PNU51" s="7"/>
      <c r="PNV51" s="7"/>
      <c r="PNW51" s="7"/>
      <c r="PNX51" s="7"/>
      <c r="PNY51" s="7"/>
      <c r="PNZ51" s="7"/>
      <c r="POA51" s="7"/>
      <c r="POB51" s="7"/>
      <c r="POC51" s="7"/>
      <c r="POD51" s="7"/>
      <c r="POE51" s="7"/>
      <c r="POF51" s="7"/>
      <c r="POG51" s="7"/>
      <c r="POH51" s="7"/>
      <c r="POI51" s="7"/>
      <c r="POJ51" s="7"/>
      <c r="POK51" s="7"/>
      <c r="POL51" s="7"/>
      <c r="POM51" s="7"/>
      <c r="PON51" s="7"/>
      <c r="POO51" s="7"/>
      <c r="POP51" s="7"/>
      <c r="POQ51" s="7"/>
      <c r="POR51" s="7"/>
      <c r="POS51" s="7"/>
      <c r="POT51" s="7"/>
      <c r="POU51" s="7"/>
      <c r="POV51" s="7"/>
      <c r="POW51" s="7"/>
      <c r="POX51" s="7"/>
      <c r="POY51" s="7"/>
      <c r="POZ51" s="7"/>
      <c r="PPA51" s="7"/>
      <c r="PPB51" s="7"/>
      <c r="PPC51" s="7"/>
      <c r="PPD51" s="7"/>
      <c r="PPE51" s="7"/>
      <c r="PPF51" s="7"/>
      <c r="PPG51" s="7"/>
      <c r="PPH51" s="7"/>
      <c r="PPI51" s="7"/>
      <c r="PPJ51" s="7"/>
      <c r="PPK51" s="7"/>
      <c r="PPL51" s="7"/>
      <c r="PPM51" s="7"/>
      <c r="PPN51" s="7"/>
      <c r="PPO51" s="7"/>
      <c r="PPP51" s="7"/>
      <c r="PPQ51" s="7"/>
      <c r="PPR51" s="7"/>
      <c r="PPS51" s="7"/>
      <c r="PPT51" s="7"/>
      <c r="PPU51" s="7"/>
      <c r="PPV51" s="7"/>
      <c r="PPW51" s="7"/>
      <c r="PPX51" s="7"/>
      <c r="PPY51" s="7"/>
      <c r="PPZ51" s="7"/>
      <c r="PQA51" s="7"/>
      <c r="PQB51" s="7"/>
      <c r="PQC51" s="7"/>
      <c r="PQD51" s="7"/>
      <c r="PQE51" s="7"/>
      <c r="PQF51" s="7"/>
      <c r="PQG51" s="7"/>
      <c r="PQH51" s="7"/>
      <c r="PQI51" s="7"/>
      <c r="PQJ51" s="7"/>
      <c r="PQK51" s="7"/>
      <c r="PQL51" s="7"/>
      <c r="PQM51" s="7"/>
      <c r="PQN51" s="7"/>
      <c r="PQO51" s="7"/>
      <c r="PQP51" s="7"/>
      <c r="PQQ51" s="7"/>
      <c r="PQR51" s="7"/>
      <c r="PQS51" s="7"/>
      <c r="PQT51" s="7"/>
      <c r="PQU51" s="7"/>
      <c r="PQV51" s="7"/>
      <c r="PQW51" s="7"/>
      <c r="PQX51" s="7"/>
      <c r="PQY51" s="7"/>
      <c r="PQZ51" s="7"/>
      <c r="PRB51" s="7"/>
      <c r="PRC51" s="7"/>
      <c r="PRD51" s="7"/>
      <c r="PRE51" s="7"/>
      <c r="PRF51" s="7"/>
      <c r="PRG51" s="7"/>
      <c r="PRH51" s="7"/>
      <c r="PRI51" s="7"/>
      <c r="PRJ51" s="7"/>
      <c r="PRK51" s="7"/>
      <c r="PRL51" s="7"/>
      <c r="PRM51" s="7"/>
      <c r="PRN51" s="7"/>
      <c r="PRO51" s="7"/>
      <c r="PRP51" s="7"/>
      <c r="PRQ51" s="7"/>
      <c r="PRR51" s="7"/>
      <c r="PRS51" s="7"/>
      <c r="PRT51" s="7"/>
      <c r="PRU51" s="7"/>
      <c r="PRV51" s="7"/>
      <c r="PRW51" s="7"/>
      <c r="PRX51" s="7"/>
      <c r="PRY51" s="7"/>
      <c r="PRZ51" s="7"/>
      <c r="PSA51" s="7"/>
      <c r="PSB51" s="7"/>
      <c r="PSC51" s="7"/>
      <c r="PSD51" s="7"/>
      <c r="PSE51" s="7"/>
      <c r="PSF51" s="7"/>
      <c r="PSG51" s="7"/>
      <c r="PSH51" s="7"/>
      <c r="PSI51" s="7"/>
      <c r="PSJ51" s="7"/>
      <c r="PSK51" s="7"/>
      <c r="PSL51" s="7"/>
      <c r="PSM51" s="7"/>
      <c r="PSN51" s="7"/>
      <c r="PSO51" s="7"/>
      <c r="PSP51" s="7"/>
      <c r="PSQ51" s="7"/>
      <c r="PSR51" s="7"/>
      <c r="PSS51" s="7"/>
      <c r="PST51" s="7"/>
      <c r="PSU51" s="7"/>
      <c r="PSV51" s="7"/>
      <c r="PSW51" s="7"/>
      <c r="PSX51" s="7"/>
      <c r="PSY51" s="7"/>
      <c r="PSZ51" s="7"/>
      <c r="PTA51" s="7"/>
      <c r="PTB51" s="7"/>
      <c r="PTC51" s="7"/>
      <c r="PTD51" s="7"/>
      <c r="PTE51" s="7"/>
      <c r="PTF51" s="7"/>
      <c r="PTG51" s="7"/>
      <c r="PTH51" s="7"/>
      <c r="PTI51" s="7"/>
      <c r="PTJ51" s="7"/>
      <c r="PTK51" s="7"/>
      <c r="PTL51" s="7"/>
      <c r="PTM51" s="7"/>
      <c r="PTN51" s="7"/>
      <c r="PTO51" s="7"/>
      <c r="PTP51" s="7"/>
      <c r="PTQ51" s="7"/>
      <c r="PTR51" s="7"/>
      <c r="PTS51" s="7"/>
      <c r="PTT51" s="7"/>
      <c r="PTU51" s="7"/>
      <c r="PTV51" s="7"/>
      <c r="PTW51" s="7"/>
      <c r="PTX51" s="7"/>
      <c r="PTY51" s="7"/>
      <c r="PTZ51" s="7"/>
      <c r="PUA51" s="7"/>
      <c r="PUB51" s="7"/>
      <c r="PUC51" s="7"/>
      <c r="PUD51" s="7"/>
      <c r="PUE51" s="7"/>
      <c r="PUF51" s="7"/>
      <c r="PUG51" s="7"/>
      <c r="PUH51" s="7"/>
      <c r="PUI51" s="7"/>
      <c r="PUJ51" s="7"/>
      <c r="PUK51" s="7"/>
      <c r="PUL51" s="7"/>
      <c r="PUM51" s="7"/>
      <c r="PUN51" s="7"/>
      <c r="PUO51" s="7"/>
      <c r="PUP51" s="7"/>
      <c r="PUQ51" s="7"/>
      <c r="PUR51" s="7"/>
      <c r="PUS51" s="7"/>
      <c r="PUT51" s="7"/>
      <c r="PUU51" s="7"/>
      <c r="PUV51" s="7"/>
      <c r="PUW51" s="7"/>
      <c r="PUX51" s="7"/>
      <c r="PUY51" s="7"/>
      <c r="PUZ51" s="7"/>
      <c r="PVA51" s="7"/>
      <c r="PVB51" s="7"/>
      <c r="PVC51" s="7"/>
      <c r="PVD51" s="7"/>
      <c r="PVE51" s="7"/>
      <c r="PVF51" s="7"/>
      <c r="PVG51" s="7"/>
      <c r="PVH51" s="7"/>
      <c r="PVI51" s="7"/>
      <c r="PVJ51" s="7"/>
      <c r="PVK51" s="7"/>
      <c r="PVL51" s="7"/>
      <c r="PVM51" s="7"/>
      <c r="PVN51" s="7"/>
      <c r="PVO51" s="7"/>
      <c r="PVP51" s="7"/>
      <c r="PVQ51" s="7"/>
      <c r="PVR51" s="7"/>
      <c r="PVS51" s="7"/>
      <c r="PVT51" s="7"/>
      <c r="PVU51" s="7"/>
      <c r="PVV51" s="7"/>
      <c r="PVW51" s="7"/>
      <c r="PVX51" s="7"/>
      <c r="PVY51" s="7"/>
      <c r="PVZ51" s="7"/>
      <c r="PWA51" s="7"/>
      <c r="PWB51" s="7"/>
      <c r="PWC51" s="7"/>
      <c r="PWD51" s="7"/>
      <c r="PWE51" s="7"/>
      <c r="PWF51" s="7"/>
      <c r="PWG51" s="7"/>
      <c r="PWH51" s="7"/>
      <c r="PWI51" s="7"/>
      <c r="PWJ51" s="7"/>
      <c r="PWK51" s="7"/>
      <c r="PWL51" s="7"/>
      <c r="PWM51" s="7"/>
      <c r="PWN51" s="7"/>
      <c r="PWO51" s="7"/>
      <c r="PWP51" s="7"/>
      <c r="PWQ51" s="7"/>
      <c r="PWR51" s="7"/>
      <c r="PWS51" s="7"/>
      <c r="PWT51" s="7"/>
      <c r="PWU51" s="7"/>
      <c r="PWV51" s="7"/>
      <c r="PWW51" s="7"/>
      <c r="PWX51" s="7"/>
      <c r="PWY51" s="7"/>
      <c r="PWZ51" s="7"/>
      <c r="PXA51" s="7"/>
      <c r="PXB51" s="7"/>
      <c r="PXC51" s="7"/>
      <c r="PXD51" s="7"/>
      <c r="PXE51" s="7"/>
      <c r="PXF51" s="7"/>
      <c r="PXG51" s="7"/>
      <c r="PXH51" s="7"/>
      <c r="PXI51" s="7"/>
      <c r="PXJ51" s="7"/>
      <c r="PXK51" s="7"/>
      <c r="PXL51" s="7"/>
      <c r="PXM51" s="7"/>
      <c r="PXN51" s="7"/>
      <c r="PXO51" s="7"/>
      <c r="PXP51" s="7"/>
      <c r="PXQ51" s="7"/>
      <c r="PXR51" s="7"/>
      <c r="PXS51" s="7"/>
      <c r="PXT51" s="7"/>
      <c r="PXU51" s="7"/>
      <c r="PXV51" s="7"/>
      <c r="PXW51" s="7"/>
      <c r="PXX51" s="7"/>
      <c r="PXY51" s="7"/>
      <c r="PXZ51" s="7"/>
      <c r="PYA51" s="7"/>
      <c r="PYB51" s="7"/>
      <c r="PYC51" s="7"/>
      <c r="PYD51" s="7"/>
      <c r="PYE51" s="7"/>
      <c r="PYF51" s="7"/>
      <c r="PYG51" s="7"/>
      <c r="PYH51" s="7"/>
      <c r="PYI51" s="7"/>
      <c r="PYJ51" s="7"/>
      <c r="PYK51" s="7"/>
      <c r="PYL51" s="7"/>
      <c r="PYM51" s="7"/>
      <c r="PYN51" s="7"/>
      <c r="PYO51" s="7"/>
      <c r="PYP51" s="7"/>
      <c r="PYQ51" s="7"/>
      <c r="PYR51" s="7"/>
      <c r="PYS51" s="7"/>
      <c r="PYT51" s="7"/>
      <c r="PYU51" s="7"/>
      <c r="PYV51" s="7"/>
      <c r="PYW51" s="7"/>
      <c r="PYX51" s="7"/>
      <c r="PYY51" s="7"/>
      <c r="PYZ51" s="7"/>
      <c r="PZA51" s="7"/>
      <c r="PZB51" s="7"/>
      <c r="PZC51" s="7"/>
      <c r="PZD51" s="7"/>
      <c r="PZE51" s="7"/>
      <c r="PZF51" s="7"/>
      <c r="PZG51" s="7"/>
      <c r="PZH51" s="7"/>
      <c r="PZI51" s="7"/>
      <c r="PZJ51" s="7"/>
      <c r="PZK51" s="7"/>
      <c r="PZL51" s="7"/>
      <c r="PZM51" s="7"/>
      <c r="PZN51" s="7"/>
      <c r="PZO51" s="7"/>
      <c r="PZP51" s="7"/>
      <c r="PZQ51" s="7"/>
      <c r="PZR51" s="7"/>
      <c r="PZS51" s="7"/>
      <c r="PZT51" s="7"/>
      <c r="PZU51" s="7"/>
      <c r="PZV51" s="7"/>
      <c r="PZW51" s="7"/>
      <c r="PZX51" s="7"/>
      <c r="PZY51" s="7"/>
      <c r="PZZ51" s="7"/>
      <c r="QAA51" s="7"/>
      <c r="QAB51" s="7"/>
      <c r="QAC51" s="7"/>
      <c r="QAD51" s="7"/>
      <c r="QAE51" s="7"/>
      <c r="QAF51" s="7"/>
      <c r="QAG51" s="7"/>
      <c r="QAH51" s="7"/>
      <c r="QAI51" s="7"/>
      <c r="QAJ51" s="7"/>
      <c r="QAK51" s="7"/>
      <c r="QAL51" s="7"/>
      <c r="QAM51" s="7"/>
      <c r="QAN51" s="7"/>
      <c r="QAO51" s="7"/>
      <c r="QAP51" s="7"/>
      <c r="QAQ51" s="7"/>
      <c r="QAR51" s="7"/>
      <c r="QAS51" s="7"/>
      <c r="QAT51" s="7"/>
      <c r="QAU51" s="7"/>
      <c r="QAV51" s="7"/>
      <c r="QAX51" s="7"/>
      <c r="QAY51" s="7"/>
      <c r="QAZ51" s="7"/>
      <c r="QBA51" s="7"/>
      <c r="QBB51" s="7"/>
      <c r="QBC51" s="7"/>
      <c r="QBD51" s="7"/>
      <c r="QBE51" s="7"/>
      <c r="QBF51" s="7"/>
      <c r="QBG51" s="7"/>
      <c r="QBH51" s="7"/>
      <c r="QBI51" s="7"/>
      <c r="QBJ51" s="7"/>
      <c r="QBK51" s="7"/>
      <c r="QBL51" s="7"/>
      <c r="QBM51" s="7"/>
      <c r="QBN51" s="7"/>
      <c r="QBO51" s="7"/>
      <c r="QBP51" s="7"/>
      <c r="QBQ51" s="7"/>
      <c r="QBR51" s="7"/>
      <c r="QBS51" s="7"/>
      <c r="QBT51" s="7"/>
      <c r="QBU51" s="7"/>
      <c r="QBV51" s="7"/>
      <c r="QBW51" s="7"/>
      <c r="QBX51" s="7"/>
      <c r="QBY51" s="7"/>
      <c r="QBZ51" s="7"/>
      <c r="QCA51" s="7"/>
      <c r="QCB51" s="7"/>
      <c r="QCC51" s="7"/>
      <c r="QCD51" s="7"/>
      <c r="QCE51" s="7"/>
      <c r="QCF51" s="7"/>
      <c r="QCG51" s="7"/>
      <c r="QCH51" s="7"/>
      <c r="QCI51" s="7"/>
      <c r="QCJ51" s="7"/>
      <c r="QCK51" s="7"/>
      <c r="QCL51" s="7"/>
      <c r="QCM51" s="7"/>
      <c r="QCN51" s="7"/>
      <c r="QCO51" s="7"/>
      <c r="QCP51" s="7"/>
      <c r="QCQ51" s="7"/>
      <c r="QCR51" s="7"/>
      <c r="QCS51" s="7"/>
      <c r="QCT51" s="7"/>
      <c r="QCU51" s="7"/>
      <c r="QCV51" s="7"/>
      <c r="QCW51" s="7"/>
      <c r="QCX51" s="7"/>
      <c r="QCY51" s="7"/>
      <c r="QCZ51" s="7"/>
      <c r="QDA51" s="7"/>
      <c r="QDB51" s="7"/>
      <c r="QDC51" s="7"/>
      <c r="QDD51" s="7"/>
      <c r="QDE51" s="7"/>
      <c r="QDF51" s="7"/>
      <c r="QDG51" s="7"/>
      <c r="QDH51" s="7"/>
      <c r="QDI51" s="7"/>
      <c r="QDJ51" s="7"/>
      <c r="QDK51" s="7"/>
      <c r="QDL51" s="7"/>
      <c r="QDM51" s="7"/>
      <c r="QDN51" s="7"/>
      <c r="QDO51" s="7"/>
      <c r="QDP51" s="7"/>
      <c r="QDQ51" s="7"/>
      <c r="QDR51" s="7"/>
      <c r="QDS51" s="7"/>
      <c r="QDT51" s="7"/>
      <c r="QDU51" s="7"/>
      <c r="QDV51" s="7"/>
      <c r="QDW51" s="7"/>
      <c r="QDX51" s="7"/>
      <c r="QDY51" s="7"/>
      <c r="QDZ51" s="7"/>
      <c r="QEA51" s="7"/>
      <c r="QEB51" s="7"/>
      <c r="QEC51" s="7"/>
      <c r="QED51" s="7"/>
      <c r="QEE51" s="7"/>
      <c r="QEF51" s="7"/>
      <c r="QEG51" s="7"/>
      <c r="QEH51" s="7"/>
      <c r="QEI51" s="7"/>
      <c r="QEJ51" s="7"/>
      <c r="QEK51" s="7"/>
      <c r="QEL51" s="7"/>
      <c r="QEM51" s="7"/>
      <c r="QEN51" s="7"/>
      <c r="QEO51" s="7"/>
      <c r="QEP51" s="7"/>
      <c r="QEQ51" s="7"/>
      <c r="QER51" s="7"/>
      <c r="QES51" s="7"/>
      <c r="QET51" s="7"/>
      <c r="QEU51" s="7"/>
      <c r="QEV51" s="7"/>
      <c r="QEW51" s="7"/>
      <c r="QEX51" s="7"/>
      <c r="QEY51" s="7"/>
      <c r="QEZ51" s="7"/>
      <c r="QFA51" s="7"/>
      <c r="QFB51" s="7"/>
      <c r="QFC51" s="7"/>
      <c r="QFD51" s="7"/>
      <c r="QFE51" s="7"/>
      <c r="QFF51" s="7"/>
      <c r="QFG51" s="7"/>
      <c r="QFH51" s="7"/>
      <c r="QFI51" s="7"/>
      <c r="QFJ51" s="7"/>
      <c r="QFK51" s="7"/>
      <c r="QFL51" s="7"/>
      <c r="QFM51" s="7"/>
      <c r="QFN51" s="7"/>
      <c r="QFO51" s="7"/>
      <c r="QFP51" s="7"/>
      <c r="QFQ51" s="7"/>
      <c r="QFR51" s="7"/>
      <c r="QFS51" s="7"/>
      <c r="QFT51" s="7"/>
      <c r="QFU51" s="7"/>
      <c r="QFV51" s="7"/>
      <c r="QFW51" s="7"/>
      <c r="QFX51" s="7"/>
      <c r="QFY51" s="7"/>
      <c r="QFZ51" s="7"/>
      <c r="QGA51" s="7"/>
      <c r="QGB51" s="7"/>
      <c r="QGC51" s="7"/>
      <c r="QGD51" s="7"/>
      <c r="QGE51" s="7"/>
      <c r="QGF51" s="7"/>
      <c r="QGG51" s="7"/>
      <c r="QGH51" s="7"/>
      <c r="QGI51" s="7"/>
      <c r="QGJ51" s="7"/>
      <c r="QGK51" s="7"/>
      <c r="QGL51" s="7"/>
      <c r="QGM51" s="7"/>
      <c r="QGN51" s="7"/>
      <c r="QGO51" s="7"/>
      <c r="QGP51" s="7"/>
      <c r="QGQ51" s="7"/>
      <c r="QGR51" s="7"/>
      <c r="QGS51" s="7"/>
      <c r="QGT51" s="7"/>
      <c r="QGU51" s="7"/>
      <c r="QGV51" s="7"/>
      <c r="QGW51" s="7"/>
      <c r="QGX51" s="7"/>
      <c r="QGY51" s="7"/>
      <c r="QGZ51" s="7"/>
      <c r="QHA51" s="7"/>
      <c r="QHB51" s="7"/>
      <c r="QHC51" s="7"/>
      <c r="QHD51" s="7"/>
      <c r="QHE51" s="7"/>
      <c r="QHF51" s="7"/>
      <c r="QHG51" s="7"/>
      <c r="QHH51" s="7"/>
      <c r="QHI51" s="7"/>
      <c r="QHJ51" s="7"/>
      <c r="QHK51" s="7"/>
      <c r="QHL51" s="7"/>
      <c r="QHM51" s="7"/>
      <c r="QHN51" s="7"/>
      <c r="QHO51" s="7"/>
      <c r="QHP51" s="7"/>
      <c r="QHQ51" s="7"/>
      <c r="QHR51" s="7"/>
      <c r="QHS51" s="7"/>
      <c r="QHT51" s="7"/>
      <c r="QHU51" s="7"/>
      <c r="QHV51" s="7"/>
      <c r="QHW51" s="7"/>
      <c r="QHX51" s="7"/>
      <c r="QHY51" s="7"/>
      <c r="QHZ51" s="7"/>
      <c r="QIA51" s="7"/>
      <c r="QIB51" s="7"/>
      <c r="QIC51" s="7"/>
      <c r="QID51" s="7"/>
      <c r="QIE51" s="7"/>
      <c r="QIF51" s="7"/>
      <c r="QIG51" s="7"/>
      <c r="QIH51" s="7"/>
      <c r="QII51" s="7"/>
      <c r="QIJ51" s="7"/>
      <c r="QIK51" s="7"/>
      <c r="QIL51" s="7"/>
      <c r="QIM51" s="7"/>
      <c r="QIN51" s="7"/>
      <c r="QIO51" s="7"/>
      <c r="QIP51" s="7"/>
      <c r="QIQ51" s="7"/>
      <c r="QIR51" s="7"/>
      <c r="QIS51" s="7"/>
      <c r="QIT51" s="7"/>
      <c r="QIU51" s="7"/>
      <c r="QIV51" s="7"/>
      <c r="QIW51" s="7"/>
      <c r="QIX51" s="7"/>
      <c r="QIY51" s="7"/>
      <c r="QIZ51" s="7"/>
      <c r="QJA51" s="7"/>
      <c r="QJB51" s="7"/>
      <c r="QJC51" s="7"/>
      <c r="QJD51" s="7"/>
      <c r="QJE51" s="7"/>
      <c r="QJF51" s="7"/>
      <c r="QJG51" s="7"/>
      <c r="QJH51" s="7"/>
      <c r="QJI51" s="7"/>
      <c r="QJJ51" s="7"/>
      <c r="QJK51" s="7"/>
      <c r="QJL51" s="7"/>
      <c r="QJM51" s="7"/>
      <c r="QJN51" s="7"/>
      <c r="QJO51" s="7"/>
      <c r="QJP51" s="7"/>
      <c r="QJQ51" s="7"/>
      <c r="QJR51" s="7"/>
      <c r="QJS51" s="7"/>
      <c r="QJT51" s="7"/>
      <c r="QJU51" s="7"/>
      <c r="QJV51" s="7"/>
      <c r="QJW51" s="7"/>
      <c r="QJX51" s="7"/>
      <c r="QJY51" s="7"/>
      <c r="QJZ51" s="7"/>
      <c r="QKA51" s="7"/>
      <c r="QKB51" s="7"/>
      <c r="QKC51" s="7"/>
      <c r="QKD51" s="7"/>
      <c r="QKE51" s="7"/>
      <c r="QKF51" s="7"/>
      <c r="QKG51" s="7"/>
      <c r="QKH51" s="7"/>
      <c r="QKI51" s="7"/>
      <c r="QKJ51" s="7"/>
      <c r="QKK51" s="7"/>
      <c r="QKL51" s="7"/>
      <c r="QKM51" s="7"/>
      <c r="QKN51" s="7"/>
      <c r="QKO51" s="7"/>
      <c r="QKP51" s="7"/>
      <c r="QKQ51" s="7"/>
      <c r="QKR51" s="7"/>
      <c r="QKT51" s="7"/>
      <c r="QKU51" s="7"/>
      <c r="QKV51" s="7"/>
      <c r="QKW51" s="7"/>
      <c r="QKX51" s="7"/>
      <c r="QKY51" s="7"/>
      <c r="QKZ51" s="7"/>
      <c r="QLA51" s="7"/>
      <c r="QLB51" s="7"/>
      <c r="QLC51" s="7"/>
      <c r="QLD51" s="7"/>
      <c r="QLE51" s="7"/>
      <c r="QLF51" s="7"/>
      <c r="QLG51" s="7"/>
      <c r="QLH51" s="7"/>
      <c r="QLI51" s="7"/>
      <c r="QLJ51" s="7"/>
      <c r="QLK51" s="7"/>
      <c r="QLL51" s="7"/>
      <c r="QLM51" s="7"/>
      <c r="QLN51" s="7"/>
      <c r="QLO51" s="7"/>
      <c r="QLP51" s="7"/>
      <c r="QLQ51" s="7"/>
      <c r="QLR51" s="7"/>
      <c r="QLS51" s="7"/>
      <c r="QLT51" s="7"/>
      <c r="QLU51" s="7"/>
      <c r="QLV51" s="7"/>
      <c r="QLW51" s="7"/>
      <c r="QLX51" s="7"/>
      <c r="QLY51" s="7"/>
      <c r="QLZ51" s="7"/>
      <c r="QMA51" s="7"/>
      <c r="QMB51" s="7"/>
      <c r="QMC51" s="7"/>
      <c r="QMD51" s="7"/>
      <c r="QME51" s="7"/>
      <c r="QMF51" s="7"/>
      <c r="QMG51" s="7"/>
      <c r="QMH51" s="7"/>
      <c r="QMI51" s="7"/>
      <c r="QMJ51" s="7"/>
      <c r="QMK51" s="7"/>
      <c r="QML51" s="7"/>
      <c r="QMM51" s="7"/>
      <c r="QMN51" s="7"/>
      <c r="QMO51" s="7"/>
      <c r="QMP51" s="7"/>
      <c r="QMQ51" s="7"/>
      <c r="QMR51" s="7"/>
      <c r="QMS51" s="7"/>
      <c r="QMT51" s="7"/>
      <c r="QMU51" s="7"/>
      <c r="QMV51" s="7"/>
      <c r="QMW51" s="7"/>
      <c r="QMX51" s="7"/>
      <c r="QMY51" s="7"/>
      <c r="QMZ51" s="7"/>
      <c r="QNA51" s="7"/>
      <c r="QNB51" s="7"/>
      <c r="QNC51" s="7"/>
      <c r="QND51" s="7"/>
      <c r="QNE51" s="7"/>
      <c r="QNF51" s="7"/>
      <c r="QNG51" s="7"/>
      <c r="QNH51" s="7"/>
      <c r="QNI51" s="7"/>
      <c r="QNJ51" s="7"/>
      <c r="QNK51" s="7"/>
      <c r="QNL51" s="7"/>
      <c r="QNM51" s="7"/>
      <c r="QNN51" s="7"/>
      <c r="QNO51" s="7"/>
      <c r="QNP51" s="7"/>
      <c r="QNQ51" s="7"/>
      <c r="QNR51" s="7"/>
      <c r="QNS51" s="7"/>
      <c r="QNT51" s="7"/>
      <c r="QNU51" s="7"/>
      <c r="QNV51" s="7"/>
      <c r="QNW51" s="7"/>
      <c r="QNX51" s="7"/>
      <c r="QNY51" s="7"/>
      <c r="QNZ51" s="7"/>
      <c r="QOA51" s="7"/>
      <c r="QOB51" s="7"/>
      <c r="QOC51" s="7"/>
      <c r="QOD51" s="7"/>
      <c r="QOE51" s="7"/>
      <c r="QOF51" s="7"/>
      <c r="QOG51" s="7"/>
      <c r="QOH51" s="7"/>
      <c r="QOI51" s="7"/>
      <c r="QOJ51" s="7"/>
      <c r="QOK51" s="7"/>
      <c r="QOL51" s="7"/>
      <c r="QOM51" s="7"/>
      <c r="QON51" s="7"/>
      <c r="QOO51" s="7"/>
      <c r="QOP51" s="7"/>
      <c r="QOQ51" s="7"/>
      <c r="QOR51" s="7"/>
      <c r="QOS51" s="7"/>
      <c r="QOT51" s="7"/>
      <c r="QOU51" s="7"/>
      <c r="QOV51" s="7"/>
      <c r="QOW51" s="7"/>
      <c r="QOX51" s="7"/>
      <c r="QOY51" s="7"/>
      <c r="QOZ51" s="7"/>
      <c r="QPA51" s="7"/>
      <c r="QPB51" s="7"/>
      <c r="QPC51" s="7"/>
      <c r="QPD51" s="7"/>
      <c r="QPE51" s="7"/>
      <c r="QPF51" s="7"/>
      <c r="QPG51" s="7"/>
      <c r="QPH51" s="7"/>
      <c r="QPI51" s="7"/>
      <c r="QPJ51" s="7"/>
      <c r="QPK51" s="7"/>
      <c r="QPL51" s="7"/>
      <c r="QPM51" s="7"/>
      <c r="QPN51" s="7"/>
      <c r="QPO51" s="7"/>
      <c r="QPP51" s="7"/>
      <c r="QPQ51" s="7"/>
      <c r="QPR51" s="7"/>
      <c r="QPS51" s="7"/>
      <c r="QPT51" s="7"/>
      <c r="QPU51" s="7"/>
      <c r="QPV51" s="7"/>
      <c r="QPW51" s="7"/>
      <c r="QPX51" s="7"/>
      <c r="QPY51" s="7"/>
      <c r="QPZ51" s="7"/>
      <c r="QQA51" s="7"/>
      <c r="QQB51" s="7"/>
      <c r="QQC51" s="7"/>
      <c r="QQD51" s="7"/>
      <c r="QQE51" s="7"/>
      <c r="QQF51" s="7"/>
      <c r="QQG51" s="7"/>
      <c r="QQH51" s="7"/>
      <c r="QQI51" s="7"/>
      <c r="QQJ51" s="7"/>
      <c r="QQK51" s="7"/>
      <c r="QQL51" s="7"/>
      <c r="QQM51" s="7"/>
      <c r="QQN51" s="7"/>
      <c r="QQO51" s="7"/>
      <c r="QQP51" s="7"/>
      <c r="QQQ51" s="7"/>
      <c r="QQR51" s="7"/>
      <c r="QQS51" s="7"/>
      <c r="QQT51" s="7"/>
      <c r="QQU51" s="7"/>
      <c r="QQV51" s="7"/>
      <c r="QQW51" s="7"/>
      <c r="QQX51" s="7"/>
      <c r="QQY51" s="7"/>
      <c r="QQZ51" s="7"/>
      <c r="QRA51" s="7"/>
      <c r="QRB51" s="7"/>
      <c r="QRC51" s="7"/>
      <c r="QRD51" s="7"/>
      <c r="QRE51" s="7"/>
      <c r="QRF51" s="7"/>
      <c r="QRG51" s="7"/>
      <c r="QRH51" s="7"/>
      <c r="QRI51" s="7"/>
      <c r="QRJ51" s="7"/>
      <c r="QRK51" s="7"/>
      <c r="QRL51" s="7"/>
      <c r="QRM51" s="7"/>
      <c r="QRN51" s="7"/>
      <c r="QRO51" s="7"/>
      <c r="QRP51" s="7"/>
      <c r="QRQ51" s="7"/>
      <c r="QRR51" s="7"/>
      <c r="QRS51" s="7"/>
      <c r="QRT51" s="7"/>
      <c r="QRU51" s="7"/>
      <c r="QRV51" s="7"/>
      <c r="QRW51" s="7"/>
      <c r="QRX51" s="7"/>
      <c r="QRY51" s="7"/>
      <c r="QRZ51" s="7"/>
      <c r="QSA51" s="7"/>
      <c r="QSB51" s="7"/>
      <c r="QSC51" s="7"/>
      <c r="QSD51" s="7"/>
      <c r="QSE51" s="7"/>
      <c r="QSF51" s="7"/>
      <c r="QSG51" s="7"/>
      <c r="QSH51" s="7"/>
      <c r="QSI51" s="7"/>
      <c r="QSJ51" s="7"/>
      <c r="QSK51" s="7"/>
      <c r="QSL51" s="7"/>
      <c r="QSM51" s="7"/>
      <c r="QSN51" s="7"/>
      <c r="QSO51" s="7"/>
      <c r="QSP51" s="7"/>
      <c r="QSQ51" s="7"/>
      <c r="QSR51" s="7"/>
      <c r="QSS51" s="7"/>
      <c r="QST51" s="7"/>
      <c r="QSU51" s="7"/>
      <c r="QSV51" s="7"/>
      <c r="QSW51" s="7"/>
      <c r="QSX51" s="7"/>
      <c r="QSY51" s="7"/>
      <c r="QSZ51" s="7"/>
      <c r="QTA51" s="7"/>
      <c r="QTB51" s="7"/>
      <c r="QTC51" s="7"/>
      <c r="QTD51" s="7"/>
      <c r="QTE51" s="7"/>
      <c r="QTF51" s="7"/>
      <c r="QTG51" s="7"/>
      <c r="QTH51" s="7"/>
      <c r="QTI51" s="7"/>
      <c r="QTJ51" s="7"/>
      <c r="QTK51" s="7"/>
      <c r="QTL51" s="7"/>
      <c r="QTM51" s="7"/>
      <c r="QTN51" s="7"/>
      <c r="QTO51" s="7"/>
      <c r="QTP51" s="7"/>
      <c r="QTQ51" s="7"/>
      <c r="QTR51" s="7"/>
      <c r="QTS51" s="7"/>
      <c r="QTT51" s="7"/>
      <c r="QTU51" s="7"/>
      <c r="QTV51" s="7"/>
      <c r="QTW51" s="7"/>
      <c r="QTX51" s="7"/>
      <c r="QTY51" s="7"/>
      <c r="QTZ51" s="7"/>
      <c r="QUA51" s="7"/>
      <c r="QUB51" s="7"/>
      <c r="QUC51" s="7"/>
      <c r="QUD51" s="7"/>
      <c r="QUE51" s="7"/>
      <c r="QUF51" s="7"/>
      <c r="QUG51" s="7"/>
      <c r="QUH51" s="7"/>
      <c r="QUI51" s="7"/>
      <c r="QUJ51" s="7"/>
      <c r="QUK51" s="7"/>
      <c r="QUL51" s="7"/>
      <c r="QUM51" s="7"/>
      <c r="QUN51" s="7"/>
      <c r="QUP51" s="7"/>
      <c r="QUQ51" s="7"/>
      <c r="QUR51" s="7"/>
      <c r="QUS51" s="7"/>
      <c r="QUT51" s="7"/>
      <c r="QUU51" s="7"/>
      <c r="QUV51" s="7"/>
      <c r="QUW51" s="7"/>
      <c r="QUX51" s="7"/>
      <c r="QUY51" s="7"/>
      <c r="QUZ51" s="7"/>
      <c r="QVA51" s="7"/>
      <c r="QVB51" s="7"/>
      <c r="QVC51" s="7"/>
      <c r="QVD51" s="7"/>
      <c r="QVE51" s="7"/>
      <c r="QVF51" s="7"/>
      <c r="QVG51" s="7"/>
      <c r="QVH51" s="7"/>
      <c r="QVI51" s="7"/>
      <c r="QVJ51" s="7"/>
      <c r="QVK51" s="7"/>
      <c r="QVL51" s="7"/>
      <c r="QVM51" s="7"/>
      <c r="QVN51" s="7"/>
      <c r="QVO51" s="7"/>
      <c r="QVP51" s="7"/>
      <c r="QVQ51" s="7"/>
      <c r="QVR51" s="7"/>
      <c r="QVS51" s="7"/>
      <c r="QVT51" s="7"/>
      <c r="QVU51" s="7"/>
      <c r="QVV51" s="7"/>
      <c r="QVW51" s="7"/>
      <c r="QVX51" s="7"/>
      <c r="QVY51" s="7"/>
      <c r="QVZ51" s="7"/>
      <c r="QWA51" s="7"/>
      <c r="QWB51" s="7"/>
      <c r="QWC51" s="7"/>
      <c r="QWD51" s="7"/>
      <c r="QWE51" s="7"/>
      <c r="QWF51" s="7"/>
      <c r="QWG51" s="7"/>
      <c r="QWH51" s="7"/>
      <c r="QWI51" s="7"/>
      <c r="QWJ51" s="7"/>
      <c r="QWK51" s="7"/>
      <c r="QWL51" s="7"/>
      <c r="QWM51" s="7"/>
      <c r="QWN51" s="7"/>
      <c r="QWO51" s="7"/>
      <c r="QWP51" s="7"/>
      <c r="QWQ51" s="7"/>
      <c r="QWR51" s="7"/>
      <c r="QWS51" s="7"/>
      <c r="QWT51" s="7"/>
      <c r="QWU51" s="7"/>
      <c r="QWV51" s="7"/>
      <c r="QWW51" s="7"/>
      <c r="QWX51" s="7"/>
      <c r="QWY51" s="7"/>
      <c r="QWZ51" s="7"/>
      <c r="QXA51" s="7"/>
      <c r="QXB51" s="7"/>
      <c r="QXC51" s="7"/>
      <c r="QXD51" s="7"/>
      <c r="QXE51" s="7"/>
      <c r="QXF51" s="7"/>
      <c r="QXG51" s="7"/>
      <c r="QXH51" s="7"/>
      <c r="QXI51" s="7"/>
      <c r="QXJ51" s="7"/>
      <c r="QXK51" s="7"/>
      <c r="QXL51" s="7"/>
      <c r="QXM51" s="7"/>
      <c r="QXN51" s="7"/>
      <c r="QXO51" s="7"/>
      <c r="QXP51" s="7"/>
      <c r="QXQ51" s="7"/>
      <c r="QXR51" s="7"/>
      <c r="QXS51" s="7"/>
      <c r="QXT51" s="7"/>
      <c r="QXU51" s="7"/>
      <c r="QXV51" s="7"/>
      <c r="QXW51" s="7"/>
      <c r="QXX51" s="7"/>
      <c r="QXY51" s="7"/>
      <c r="QXZ51" s="7"/>
      <c r="QYA51" s="7"/>
      <c r="QYB51" s="7"/>
      <c r="QYC51" s="7"/>
      <c r="QYD51" s="7"/>
      <c r="QYE51" s="7"/>
      <c r="QYF51" s="7"/>
      <c r="QYG51" s="7"/>
      <c r="QYH51" s="7"/>
      <c r="QYI51" s="7"/>
      <c r="QYJ51" s="7"/>
      <c r="QYK51" s="7"/>
      <c r="QYL51" s="7"/>
      <c r="QYM51" s="7"/>
      <c r="QYN51" s="7"/>
      <c r="QYO51" s="7"/>
      <c r="QYP51" s="7"/>
      <c r="QYQ51" s="7"/>
      <c r="QYR51" s="7"/>
      <c r="QYS51" s="7"/>
      <c r="QYT51" s="7"/>
      <c r="QYU51" s="7"/>
      <c r="QYV51" s="7"/>
      <c r="QYW51" s="7"/>
      <c r="QYX51" s="7"/>
      <c r="QYY51" s="7"/>
      <c r="QYZ51" s="7"/>
      <c r="QZA51" s="7"/>
      <c r="QZB51" s="7"/>
      <c r="QZC51" s="7"/>
      <c r="QZD51" s="7"/>
      <c r="QZE51" s="7"/>
      <c r="QZF51" s="7"/>
      <c r="QZG51" s="7"/>
      <c r="QZH51" s="7"/>
      <c r="QZI51" s="7"/>
      <c r="QZJ51" s="7"/>
      <c r="QZK51" s="7"/>
      <c r="QZL51" s="7"/>
      <c r="QZM51" s="7"/>
      <c r="QZN51" s="7"/>
      <c r="QZO51" s="7"/>
      <c r="QZP51" s="7"/>
      <c r="QZQ51" s="7"/>
      <c r="QZR51" s="7"/>
      <c r="QZS51" s="7"/>
      <c r="QZT51" s="7"/>
      <c r="QZU51" s="7"/>
      <c r="QZV51" s="7"/>
      <c r="QZW51" s="7"/>
      <c r="QZX51" s="7"/>
      <c r="QZY51" s="7"/>
      <c r="QZZ51" s="7"/>
      <c r="RAA51" s="7"/>
      <c r="RAB51" s="7"/>
      <c r="RAC51" s="7"/>
      <c r="RAD51" s="7"/>
      <c r="RAE51" s="7"/>
      <c r="RAF51" s="7"/>
      <c r="RAG51" s="7"/>
      <c r="RAH51" s="7"/>
      <c r="RAI51" s="7"/>
      <c r="RAJ51" s="7"/>
      <c r="RAK51" s="7"/>
      <c r="RAL51" s="7"/>
      <c r="RAM51" s="7"/>
      <c r="RAN51" s="7"/>
      <c r="RAO51" s="7"/>
      <c r="RAP51" s="7"/>
      <c r="RAQ51" s="7"/>
      <c r="RAR51" s="7"/>
      <c r="RAS51" s="7"/>
      <c r="RAT51" s="7"/>
      <c r="RAU51" s="7"/>
      <c r="RAV51" s="7"/>
      <c r="RAW51" s="7"/>
      <c r="RAX51" s="7"/>
      <c r="RAY51" s="7"/>
      <c r="RAZ51" s="7"/>
      <c r="RBA51" s="7"/>
      <c r="RBB51" s="7"/>
      <c r="RBC51" s="7"/>
      <c r="RBD51" s="7"/>
      <c r="RBE51" s="7"/>
      <c r="RBF51" s="7"/>
      <c r="RBG51" s="7"/>
      <c r="RBH51" s="7"/>
      <c r="RBI51" s="7"/>
      <c r="RBJ51" s="7"/>
      <c r="RBK51" s="7"/>
      <c r="RBL51" s="7"/>
      <c r="RBM51" s="7"/>
      <c r="RBN51" s="7"/>
      <c r="RBO51" s="7"/>
      <c r="RBP51" s="7"/>
      <c r="RBQ51" s="7"/>
      <c r="RBR51" s="7"/>
      <c r="RBS51" s="7"/>
      <c r="RBT51" s="7"/>
      <c r="RBU51" s="7"/>
      <c r="RBV51" s="7"/>
      <c r="RBW51" s="7"/>
      <c r="RBX51" s="7"/>
      <c r="RBY51" s="7"/>
      <c r="RBZ51" s="7"/>
      <c r="RCA51" s="7"/>
      <c r="RCB51" s="7"/>
      <c r="RCC51" s="7"/>
      <c r="RCD51" s="7"/>
      <c r="RCE51" s="7"/>
      <c r="RCF51" s="7"/>
      <c r="RCG51" s="7"/>
      <c r="RCH51" s="7"/>
      <c r="RCI51" s="7"/>
      <c r="RCJ51" s="7"/>
      <c r="RCK51" s="7"/>
      <c r="RCL51" s="7"/>
      <c r="RCM51" s="7"/>
      <c r="RCN51" s="7"/>
      <c r="RCO51" s="7"/>
      <c r="RCP51" s="7"/>
      <c r="RCQ51" s="7"/>
      <c r="RCR51" s="7"/>
      <c r="RCS51" s="7"/>
      <c r="RCT51" s="7"/>
      <c r="RCU51" s="7"/>
      <c r="RCV51" s="7"/>
      <c r="RCW51" s="7"/>
      <c r="RCX51" s="7"/>
      <c r="RCY51" s="7"/>
      <c r="RCZ51" s="7"/>
      <c r="RDA51" s="7"/>
      <c r="RDB51" s="7"/>
      <c r="RDC51" s="7"/>
      <c r="RDD51" s="7"/>
      <c r="RDE51" s="7"/>
      <c r="RDF51" s="7"/>
      <c r="RDG51" s="7"/>
      <c r="RDH51" s="7"/>
      <c r="RDI51" s="7"/>
      <c r="RDJ51" s="7"/>
      <c r="RDK51" s="7"/>
      <c r="RDL51" s="7"/>
      <c r="RDM51" s="7"/>
      <c r="RDN51" s="7"/>
      <c r="RDO51" s="7"/>
      <c r="RDP51" s="7"/>
      <c r="RDQ51" s="7"/>
      <c r="RDR51" s="7"/>
      <c r="RDS51" s="7"/>
      <c r="RDT51" s="7"/>
      <c r="RDU51" s="7"/>
      <c r="RDV51" s="7"/>
      <c r="RDW51" s="7"/>
      <c r="RDX51" s="7"/>
      <c r="RDY51" s="7"/>
      <c r="RDZ51" s="7"/>
      <c r="REA51" s="7"/>
      <c r="REB51" s="7"/>
      <c r="REC51" s="7"/>
      <c r="RED51" s="7"/>
      <c r="REE51" s="7"/>
      <c r="REF51" s="7"/>
      <c r="REG51" s="7"/>
      <c r="REH51" s="7"/>
      <c r="REI51" s="7"/>
      <c r="REJ51" s="7"/>
      <c r="REL51" s="7"/>
      <c r="REM51" s="7"/>
      <c r="REN51" s="7"/>
      <c r="REO51" s="7"/>
      <c r="REP51" s="7"/>
      <c r="REQ51" s="7"/>
      <c r="RER51" s="7"/>
      <c r="RES51" s="7"/>
      <c r="RET51" s="7"/>
      <c r="REU51" s="7"/>
      <c r="REV51" s="7"/>
      <c r="REW51" s="7"/>
      <c r="REX51" s="7"/>
      <c r="REY51" s="7"/>
      <c r="REZ51" s="7"/>
      <c r="RFA51" s="7"/>
      <c r="RFB51" s="7"/>
      <c r="RFC51" s="7"/>
      <c r="RFD51" s="7"/>
      <c r="RFE51" s="7"/>
      <c r="RFF51" s="7"/>
      <c r="RFG51" s="7"/>
      <c r="RFH51" s="7"/>
      <c r="RFI51" s="7"/>
      <c r="RFJ51" s="7"/>
      <c r="RFK51" s="7"/>
      <c r="RFL51" s="7"/>
      <c r="RFM51" s="7"/>
      <c r="RFN51" s="7"/>
      <c r="RFO51" s="7"/>
      <c r="RFP51" s="7"/>
      <c r="RFQ51" s="7"/>
      <c r="RFR51" s="7"/>
      <c r="RFS51" s="7"/>
      <c r="RFT51" s="7"/>
      <c r="RFU51" s="7"/>
      <c r="RFV51" s="7"/>
      <c r="RFW51" s="7"/>
      <c r="RFX51" s="7"/>
      <c r="RFY51" s="7"/>
      <c r="RFZ51" s="7"/>
      <c r="RGA51" s="7"/>
      <c r="RGB51" s="7"/>
      <c r="RGC51" s="7"/>
      <c r="RGD51" s="7"/>
      <c r="RGE51" s="7"/>
      <c r="RGF51" s="7"/>
      <c r="RGG51" s="7"/>
      <c r="RGH51" s="7"/>
      <c r="RGI51" s="7"/>
      <c r="RGJ51" s="7"/>
      <c r="RGK51" s="7"/>
      <c r="RGL51" s="7"/>
      <c r="RGM51" s="7"/>
      <c r="RGN51" s="7"/>
      <c r="RGO51" s="7"/>
      <c r="RGP51" s="7"/>
      <c r="RGQ51" s="7"/>
      <c r="RGR51" s="7"/>
      <c r="RGS51" s="7"/>
      <c r="RGT51" s="7"/>
      <c r="RGU51" s="7"/>
      <c r="RGV51" s="7"/>
      <c r="RGW51" s="7"/>
      <c r="RGX51" s="7"/>
      <c r="RGY51" s="7"/>
      <c r="RGZ51" s="7"/>
      <c r="RHA51" s="7"/>
      <c r="RHB51" s="7"/>
      <c r="RHC51" s="7"/>
      <c r="RHD51" s="7"/>
      <c r="RHE51" s="7"/>
      <c r="RHF51" s="7"/>
      <c r="RHG51" s="7"/>
      <c r="RHH51" s="7"/>
      <c r="RHI51" s="7"/>
      <c r="RHJ51" s="7"/>
      <c r="RHK51" s="7"/>
      <c r="RHL51" s="7"/>
      <c r="RHM51" s="7"/>
      <c r="RHN51" s="7"/>
      <c r="RHO51" s="7"/>
      <c r="RHP51" s="7"/>
      <c r="RHQ51" s="7"/>
      <c r="RHR51" s="7"/>
      <c r="RHS51" s="7"/>
      <c r="RHT51" s="7"/>
      <c r="RHU51" s="7"/>
      <c r="RHV51" s="7"/>
      <c r="RHW51" s="7"/>
      <c r="RHX51" s="7"/>
      <c r="RHY51" s="7"/>
      <c r="RHZ51" s="7"/>
      <c r="RIA51" s="7"/>
      <c r="RIB51" s="7"/>
      <c r="RIC51" s="7"/>
      <c r="RID51" s="7"/>
      <c r="RIE51" s="7"/>
      <c r="RIF51" s="7"/>
      <c r="RIG51" s="7"/>
      <c r="RIH51" s="7"/>
      <c r="RII51" s="7"/>
      <c r="RIJ51" s="7"/>
      <c r="RIK51" s="7"/>
      <c r="RIL51" s="7"/>
      <c r="RIM51" s="7"/>
      <c r="RIN51" s="7"/>
      <c r="RIO51" s="7"/>
      <c r="RIP51" s="7"/>
      <c r="RIQ51" s="7"/>
      <c r="RIR51" s="7"/>
      <c r="RIS51" s="7"/>
      <c r="RIT51" s="7"/>
      <c r="RIU51" s="7"/>
      <c r="RIV51" s="7"/>
      <c r="RIW51" s="7"/>
      <c r="RIX51" s="7"/>
      <c r="RIY51" s="7"/>
      <c r="RIZ51" s="7"/>
      <c r="RJA51" s="7"/>
      <c r="RJB51" s="7"/>
      <c r="RJC51" s="7"/>
      <c r="RJD51" s="7"/>
      <c r="RJE51" s="7"/>
      <c r="RJF51" s="7"/>
      <c r="RJG51" s="7"/>
      <c r="RJH51" s="7"/>
      <c r="RJI51" s="7"/>
      <c r="RJJ51" s="7"/>
      <c r="RJK51" s="7"/>
      <c r="RJL51" s="7"/>
      <c r="RJM51" s="7"/>
      <c r="RJN51" s="7"/>
      <c r="RJO51" s="7"/>
      <c r="RJP51" s="7"/>
      <c r="RJQ51" s="7"/>
      <c r="RJR51" s="7"/>
      <c r="RJS51" s="7"/>
      <c r="RJT51" s="7"/>
      <c r="RJU51" s="7"/>
      <c r="RJV51" s="7"/>
      <c r="RJW51" s="7"/>
      <c r="RJX51" s="7"/>
      <c r="RJY51" s="7"/>
      <c r="RJZ51" s="7"/>
      <c r="RKA51" s="7"/>
      <c r="RKB51" s="7"/>
      <c r="RKC51" s="7"/>
      <c r="RKD51" s="7"/>
      <c r="RKE51" s="7"/>
      <c r="RKF51" s="7"/>
      <c r="RKG51" s="7"/>
      <c r="RKH51" s="7"/>
      <c r="RKI51" s="7"/>
      <c r="RKJ51" s="7"/>
      <c r="RKK51" s="7"/>
      <c r="RKL51" s="7"/>
      <c r="RKM51" s="7"/>
      <c r="RKN51" s="7"/>
      <c r="RKO51" s="7"/>
      <c r="RKP51" s="7"/>
      <c r="RKQ51" s="7"/>
      <c r="RKR51" s="7"/>
      <c r="RKS51" s="7"/>
      <c r="RKT51" s="7"/>
      <c r="RKU51" s="7"/>
      <c r="RKV51" s="7"/>
      <c r="RKW51" s="7"/>
      <c r="RKX51" s="7"/>
      <c r="RKY51" s="7"/>
      <c r="RKZ51" s="7"/>
      <c r="RLA51" s="7"/>
      <c r="RLB51" s="7"/>
      <c r="RLC51" s="7"/>
      <c r="RLD51" s="7"/>
      <c r="RLE51" s="7"/>
      <c r="RLF51" s="7"/>
      <c r="RLG51" s="7"/>
      <c r="RLH51" s="7"/>
      <c r="RLI51" s="7"/>
      <c r="RLJ51" s="7"/>
      <c r="RLK51" s="7"/>
      <c r="RLL51" s="7"/>
      <c r="RLM51" s="7"/>
      <c r="RLN51" s="7"/>
      <c r="RLO51" s="7"/>
      <c r="RLP51" s="7"/>
      <c r="RLQ51" s="7"/>
      <c r="RLR51" s="7"/>
      <c r="RLS51" s="7"/>
      <c r="RLT51" s="7"/>
      <c r="RLU51" s="7"/>
      <c r="RLV51" s="7"/>
      <c r="RLW51" s="7"/>
      <c r="RLX51" s="7"/>
      <c r="RLY51" s="7"/>
      <c r="RLZ51" s="7"/>
      <c r="RMA51" s="7"/>
      <c r="RMB51" s="7"/>
      <c r="RMC51" s="7"/>
      <c r="RMD51" s="7"/>
      <c r="RME51" s="7"/>
      <c r="RMF51" s="7"/>
      <c r="RMG51" s="7"/>
      <c r="RMH51" s="7"/>
      <c r="RMI51" s="7"/>
      <c r="RMJ51" s="7"/>
      <c r="RMK51" s="7"/>
      <c r="RML51" s="7"/>
      <c r="RMM51" s="7"/>
      <c r="RMN51" s="7"/>
      <c r="RMO51" s="7"/>
      <c r="RMP51" s="7"/>
      <c r="RMQ51" s="7"/>
      <c r="RMR51" s="7"/>
      <c r="RMS51" s="7"/>
      <c r="RMT51" s="7"/>
      <c r="RMU51" s="7"/>
      <c r="RMV51" s="7"/>
      <c r="RMW51" s="7"/>
      <c r="RMX51" s="7"/>
      <c r="RMY51" s="7"/>
      <c r="RMZ51" s="7"/>
      <c r="RNA51" s="7"/>
      <c r="RNB51" s="7"/>
      <c r="RNC51" s="7"/>
      <c r="RND51" s="7"/>
      <c r="RNE51" s="7"/>
      <c r="RNF51" s="7"/>
      <c r="RNG51" s="7"/>
      <c r="RNH51" s="7"/>
      <c r="RNI51" s="7"/>
      <c r="RNJ51" s="7"/>
      <c r="RNK51" s="7"/>
      <c r="RNL51" s="7"/>
      <c r="RNM51" s="7"/>
      <c r="RNN51" s="7"/>
      <c r="RNO51" s="7"/>
      <c r="RNP51" s="7"/>
      <c r="RNQ51" s="7"/>
      <c r="RNR51" s="7"/>
      <c r="RNS51" s="7"/>
      <c r="RNT51" s="7"/>
      <c r="RNU51" s="7"/>
      <c r="RNV51" s="7"/>
      <c r="RNW51" s="7"/>
      <c r="RNX51" s="7"/>
      <c r="RNY51" s="7"/>
      <c r="RNZ51" s="7"/>
      <c r="ROA51" s="7"/>
      <c r="ROB51" s="7"/>
      <c r="ROC51" s="7"/>
      <c r="ROD51" s="7"/>
      <c r="ROE51" s="7"/>
      <c r="ROF51" s="7"/>
      <c r="ROH51" s="7"/>
      <c r="ROI51" s="7"/>
      <c r="ROJ51" s="7"/>
      <c r="ROK51" s="7"/>
      <c r="ROL51" s="7"/>
      <c r="ROM51" s="7"/>
      <c r="RON51" s="7"/>
      <c r="ROO51" s="7"/>
      <c r="ROP51" s="7"/>
      <c r="ROQ51" s="7"/>
      <c r="ROR51" s="7"/>
      <c r="ROS51" s="7"/>
      <c r="ROT51" s="7"/>
      <c r="ROU51" s="7"/>
      <c r="ROV51" s="7"/>
      <c r="ROW51" s="7"/>
      <c r="ROX51" s="7"/>
      <c r="ROY51" s="7"/>
      <c r="ROZ51" s="7"/>
      <c r="RPA51" s="7"/>
      <c r="RPB51" s="7"/>
      <c r="RPC51" s="7"/>
      <c r="RPD51" s="7"/>
      <c r="RPE51" s="7"/>
      <c r="RPF51" s="7"/>
      <c r="RPG51" s="7"/>
      <c r="RPH51" s="7"/>
      <c r="RPI51" s="7"/>
      <c r="RPJ51" s="7"/>
      <c r="RPK51" s="7"/>
      <c r="RPL51" s="7"/>
      <c r="RPM51" s="7"/>
      <c r="RPN51" s="7"/>
      <c r="RPO51" s="7"/>
      <c r="RPP51" s="7"/>
      <c r="RPQ51" s="7"/>
      <c r="RPR51" s="7"/>
      <c r="RPS51" s="7"/>
      <c r="RPT51" s="7"/>
      <c r="RPU51" s="7"/>
      <c r="RPV51" s="7"/>
      <c r="RPW51" s="7"/>
      <c r="RPX51" s="7"/>
      <c r="RPY51" s="7"/>
      <c r="RPZ51" s="7"/>
      <c r="RQA51" s="7"/>
      <c r="RQB51" s="7"/>
      <c r="RQC51" s="7"/>
      <c r="RQD51" s="7"/>
      <c r="RQE51" s="7"/>
      <c r="RQF51" s="7"/>
      <c r="RQG51" s="7"/>
      <c r="RQH51" s="7"/>
      <c r="RQI51" s="7"/>
      <c r="RQJ51" s="7"/>
      <c r="RQK51" s="7"/>
      <c r="RQL51" s="7"/>
      <c r="RQM51" s="7"/>
      <c r="RQN51" s="7"/>
      <c r="RQO51" s="7"/>
      <c r="RQP51" s="7"/>
      <c r="RQQ51" s="7"/>
      <c r="RQR51" s="7"/>
      <c r="RQS51" s="7"/>
      <c r="RQT51" s="7"/>
      <c r="RQU51" s="7"/>
      <c r="RQV51" s="7"/>
      <c r="RQW51" s="7"/>
      <c r="RQX51" s="7"/>
      <c r="RQY51" s="7"/>
      <c r="RQZ51" s="7"/>
      <c r="RRA51" s="7"/>
      <c r="RRB51" s="7"/>
      <c r="RRC51" s="7"/>
      <c r="RRD51" s="7"/>
      <c r="RRE51" s="7"/>
      <c r="RRF51" s="7"/>
      <c r="RRG51" s="7"/>
      <c r="RRH51" s="7"/>
      <c r="RRI51" s="7"/>
      <c r="RRJ51" s="7"/>
      <c r="RRK51" s="7"/>
      <c r="RRL51" s="7"/>
      <c r="RRM51" s="7"/>
      <c r="RRN51" s="7"/>
      <c r="RRO51" s="7"/>
      <c r="RRP51" s="7"/>
      <c r="RRQ51" s="7"/>
      <c r="RRR51" s="7"/>
      <c r="RRS51" s="7"/>
      <c r="RRT51" s="7"/>
      <c r="RRU51" s="7"/>
      <c r="RRV51" s="7"/>
      <c r="RRW51" s="7"/>
      <c r="RRX51" s="7"/>
      <c r="RRY51" s="7"/>
      <c r="RRZ51" s="7"/>
      <c r="RSA51" s="7"/>
      <c r="RSB51" s="7"/>
      <c r="RSC51" s="7"/>
      <c r="RSD51" s="7"/>
      <c r="RSE51" s="7"/>
      <c r="RSF51" s="7"/>
      <c r="RSG51" s="7"/>
      <c r="RSH51" s="7"/>
      <c r="RSI51" s="7"/>
      <c r="RSJ51" s="7"/>
      <c r="RSK51" s="7"/>
      <c r="RSL51" s="7"/>
      <c r="RSM51" s="7"/>
      <c r="RSN51" s="7"/>
      <c r="RSO51" s="7"/>
      <c r="RSP51" s="7"/>
      <c r="RSQ51" s="7"/>
      <c r="RSR51" s="7"/>
      <c r="RSS51" s="7"/>
      <c r="RST51" s="7"/>
      <c r="RSU51" s="7"/>
      <c r="RSV51" s="7"/>
      <c r="RSW51" s="7"/>
      <c r="RSX51" s="7"/>
      <c r="RSY51" s="7"/>
      <c r="RSZ51" s="7"/>
      <c r="RTA51" s="7"/>
      <c r="RTB51" s="7"/>
      <c r="RTC51" s="7"/>
      <c r="RTD51" s="7"/>
      <c r="RTE51" s="7"/>
      <c r="RTF51" s="7"/>
      <c r="RTG51" s="7"/>
      <c r="RTH51" s="7"/>
      <c r="RTI51" s="7"/>
      <c r="RTJ51" s="7"/>
      <c r="RTK51" s="7"/>
      <c r="RTL51" s="7"/>
      <c r="RTM51" s="7"/>
      <c r="RTN51" s="7"/>
      <c r="RTO51" s="7"/>
      <c r="RTP51" s="7"/>
      <c r="RTQ51" s="7"/>
      <c r="RTR51" s="7"/>
      <c r="RTS51" s="7"/>
      <c r="RTT51" s="7"/>
      <c r="RTU51" s="7"/>
      <c r="RTV51" s="7"/>
      <c r="RTW51" s="7"/>
      <c r="RTX51" s="7"/>
      <c r="RTY51" s="7"/>
      <c r="RTZ51" s="7"/>
      <c r="RUA51" s="7"/>
      <c r="RUB51" s="7"/>
      <c r="RUC51" s="7"/>
      <c r="RUD51" s="7"/>
      <c r="RUE51" s="7"/>
      <c r="RUF51" s="7"/>
      <c r="RUG51" s="7"/>
      <c r="RUH51" s="7"/>
      <c r="RUI51" s="7"/>
      <c r="RUJ51" s="7"/>
      <c r="RUK51" s="7"/>
      <c r="RUL51" s="7"/>
      <c r="RUM51" s="7"/>
      <c r="RUN51" s="7"/>
      <c r="RUO51" s="7"/>
      <c r="RUP51" s="7"/>
      <c r="RUQ51" s="7"/>
      <c r="RUR51" s="7"/>
      <c r="RUS51" s="7"/>
      <c r="RUT51" s="7"/>
      <c r="RUU51" s="7"/>
      <c r="RUV51" s="7"/>
      <c r="RUW51" s="7"/>
      <c r="RUX51" s="7"/>
      <c r="RUY51" s="7"/>
      <c r="RUZ51" s="7"/>
      <c r="RVA51" s="7"/>
      <c r="RVB51" s="7"/>
      <c r="RVC51" s="7"/>
      <c r="RVD51" s="7"/>
      <c r="RVE51" s="7"/>
      <c r="RVF51" s="7"/>
      <c r="RVG51" s="7"/>
      <c r="RVH51" s="7"/>
      <c r="RVI51" s="7"/>
      <c r="RVJ51" s="7"/>
      <c r="RVK51" s="7"/>
      <c r="RVL51" s="7"/>
      <c r="RVM51" s="7"/>
      <c r="RVN51" s="7"/>
      <c r="RVO51" s="7"/>
      <c r="RVP51" s="7"/>
      <c r="RVQ51" s="7"/>
      <c r="RVR51" s="7"/>
      <c r="RVS51" s="7"/>
      <c r="RVT51" s="7"/>
      <c r="RVU51" s="7"/>
      <c r="RVV51" s="7"/>
      <c r="RVW51" s="7"/>
      <c r="RVX51" s="7"/>
      <c r="RVY51" s="7"/>
      <c r="RVZ51" s="7"/>
      <c r="RWA51" s="7"/>
      <c r="RWB51" s="7"/>
      <c r="RWC51" s="7"/>
      <c r="RWD51" s="7"/>
      <c r="RWE51" s="7"/>
      <c r="RWF51" s="7"/>
      <c r="RWG51" s="7"/>
      <c r="RWH51" s="7"/>
      <c r="RWI51" s="7"/>
      <c r="RWJ51" s="7"/>
      <c r="RWK51" s="7"/>
      <c r="RWL51" s="7"/>
      <c r="RWM51" s="7"/>
      <c r="RWN51" s="7"/>
      <c r="RWO51" s="7"/>
      <c r="RWP51" s="7"/>
      <c r="RWQ51" s="7"/>
      <c r="RWR51" s="7"/>
      <c r="RWS51" s="7"/>
      <c r="RWT51" s="7"/>
      <c r="RWU51" s="7"/>
      <c r="RWV51" s="7"/>
      <c r="RWW51" s="7"/>
      <c r="RWX51" s="7"/>
      <c r="RWY51" s="7"/>
      <c r="RWZ51" s="7"/>
      <c r="RXA51" s="7"/>
      <c r="RXB51" s="7"/>
      <c r="RXC51" s="7"/>
      <c r="RXD51" s="7"/>
      <c r="RXE51" s="7"/>
      <c r="RXF51" s="7"/>
      <c r="RXG51" s="7"/>
      <c r="RXH51" s="7"/>
      <c r="RXI51" s="7"/>
      <c r="RXJ51" s="7"/>
      <c r="RXK51" s="7"/>
      <c r="RXL51" s="7"/>
      <c r="RXM51" s="7"/>
      <c r="RXN51" s="7"/>
      <c r="RXO51" s="7"/>
      <c r="RXP51" s="7"/>
      <c r="RXQ51" s="7"/>
      <c r="RXR51" s="7"/>
      <c r="RXS51" s="7"/>
      <c r="RXT51" s="7"/>
      <c r="RXU51" s="7"/>
      <c r="RXV51" s="7"/>
      <c r="RXW51" s="7"/>
      <c r="RXX51" s="7"/>
      <c r="RXY51" s="7"/>
      <c r="RXZ51" s="7"/>
      <c r="RYA51" s="7"/>
      <c r="RYB51" s="7"/>
      <c r="RYD51" s="7"/>
      <c r="RYE51" s="7"/>
      <c r="RYF51" s="7"/>
      <c r="RYG51" s="7"/>
      <c r="RYH51" s="7"/>
      <c r="RYI51" s="7"/>
      <c r="RYJ51" s="7"/>
      <c r="RYK51" s="7"/>
      <c r="RYL51" s="7"/>
      <c r="RYM51" s="7"/>
      <c r="RYN51" s="7"/>
      <c r="RYO51" s="7"/>
      <c r="RYP51" s="7"/>
      <c r="RYQ51" s="7"/>
      <c r="RYR51" s="7"/>
      <c r="RYS51" s="7"/>
      <c r="RYT51" s="7"/>
      <c r="RYU51" s="7"/>
      <c r="RYV51" s="7"/>
      <c r="RYW51" s="7"/>
      <c r="RYX51" s="7"/>
      <c r="RYY51" s="7"/>
      <c r="RYZ51" s="7"/>
      <c r="RZA51" s="7"/>
      <c r="RZB51" s="7"/>
      <c r="RZC51" s="7"/>
      <c r="RZD51" s="7"/>
      <c r="RZE51" s="7"/>
      <c r="RZF51" s="7"/>
      <c r="RZG51" s="7"/>
      <c r="RZH51" s="7"/>
      <c r="RZI51" s="7"/>
      <c r="RZJ51" s="7"/>
      <c r="RZK51" s="7"/>
      <c r="RZL51" s="7"/>
      <c r="RZM51" s="7"/>
      <c r="RZN51" s="7"/>
      <c r="RZO51" s="7"/>
      <c r="RZP51" s="7"/>
      <c r="RZQ51" s="7"/>
      <c r="RZR51" s="7"/>
      <c r="RZS51" s="7"/>
      <c r="RZT51" s="7"/>
      <c r="RZU51" s="7"/>
      <c r="RZV51" s="7"/>
      <c r="RZW51" s="7"/>
      <c r="RZX51" s="7"/>
      <c r="RZY51" s="7"/>
      <c r="RZZ51" s="7"/>
      <c r="SAA51" s="7"/>
      <c r="SAB51" s="7"/>
      <c r="SAC51" s="7"/>
      <c r="SAD51" s="7"/>
      <c r="SAE51" s="7"/>
      <c r="SAF51" s="7"/>
      <c r="SAG51" s="7"/>
      <c r="SAH51" s="7"/>
      <c r="SAI51" s="7"/>
      <c r="SAJ51" s="7"/>
      <c r="SAK51" s="7"/>
      <c r="SAL51" s="7"/>
      <c r="SAM51" s="7"/>
      <c r="SAN51" s="7"/>
      <c r="SAO51" s="7"/>
      <c r="SAP51" s="7"/>
      <c r="SAQ51" s="7"/>
      <c r="SAR51" s="7"/>
      <c r="SAS51" s="7"/>
      <c r="SAT51" s="7"/>
      <c r="SAU51" s="7"/>
      <c r="SAV51" s="7"/>
      <c r="SAW51" s="7"/>
      <c r="SAX51" s="7"/>
      <c r="SAY51" s="7"/>
      <c r="SAZ51" s="7"/>
      <c r="SBA51" s="7"/>
      <c r="SBB51" s="7"/>
      <c r="SBC51" s="7"/>
      <c r="SBD51" s="7"/>
      <c r="SBE51" s="7"/>
      <c r="SBF51" s="7"/>
      <c r="SBG51" s="7"/>
      <c r="SBH51" s="7"/>
      <c r="SBI51" s="7"/>
      <c r="SBJ51" s="7"/>
      <c r="SBK51" s="7"/>
      <c r="SBL51" s="7"/>
      <c r="SBM51" s="7"/>
      <c r="SBN51" s="7"/>
      <c r="SBO51" s="7"/>
      <c r="SBP51" s="7"/>
      <c r="SBQ51" s="7"/>
      <c r="SBR51" s="7"/>
      <c r="SBS51" s="7"/>
      <c r="SBT51" s="7"/>
      <c r="SBU51" s="7"/>
      <c r="SBV51" s="7"/>
      <c r="SBW51" s="7"/>
      <c r="SBX51" s="7"/>
      <c r="SBY51" s="7"/>
      <c r="SBZ51" s="7"/>
      <c r="SCA51" s="7"/>
      <c r="SCB51" s="7"/>
      <c r="SCC51" s="7"/>
      <c r="SCD51" s="7"/>
      <c r="SCE51" s="7"/>
      <c r="SCF51" s="7"/>
      <c r="SCG51" s="7"/>
      <c r="SCH51" s="7"/>
      <c r="SCI51" s="7"/>
      <c r="SCJ51" s="7"/>
      <c r="SCK51" s="7"/>
      <c r="SCL51" s="7"/>
      <c r="SCM51" s="7"/>
      <c r="SCN51" s="7"/>
      <c r="SCO51" s="7"/>
      <c r="SCP51" s="7"/>
      <c r="SCQ51" s="7"/>
      <c r="SCR51" s="7"/>
      <c r="SCS51" s="7"/>
      <c r="SCT51" s="7"/>
      <c r="SCU51" s="7"/>
      <c r="SCV51" s="7"/>
      <c r="SCW51" s="7"/>
      <c r="SCX51" s="7"/>
      <c r="SCY51" s="7"/>
      <c r="SCZ51" s="7"/>
      <c r="SDA51" s="7"/>
      <c r="SDB51" s="7"/>
      <c r="SDC51" s="7"/>
      <c r="SDD51" s="7"/>
      <c r="SDE51" s="7"/>
      <c r="SDF51" s="7"/>
      <c r="SDG51" s="7"/>
      <c r="SDH51" s="7"/>
      <c r="SDI51" s="7"/>
      <c r="SDJ51" s="7"/>
      <c r="SDK51" s="7"/>
      <c r="SDL51" s="7"/>
      <c r="SDM51" s="7"/>
      <c r="SDN51" s="7"/>
      <c r="SDO51" s="7"/>
      <c r="SDP51" s="7"/>
      <c r="SDQ51" s="7"/>
      <c r="SDR51" s="7"/>
      <c r="SDS51" s="7"/>
      <c r="SDT51" s="7"/>
      <c r="SDU51" s="7"/>
      <c r="SDV51" s="7"/>
      <c r="SDW51" s="7"/>
      <c r="SDX51" s="7"/>
      <c r="SDY51" s="7"/>
      <c r="SDZ51" s="7"/>
      <c r="SEA51" s="7"/>
      <c r="SEB51" s="7"/>
      <c r="SEC51" s="7"/>
      <c r="SED51" s="7"/>
      <c r="SEE51" s="7"/>
      <c r="SEF51" s="7"/>
      <c r="SEG51" s="7"/>
      <c r="SEH51" s="7"/>
      <c r="SEI51" s="7"/>
      <c r="SEJ51" s="7"/>
      <c r="SEK51" s="7"/>
      <c r="SEL51" s="7"/>
      <c r="SEM51" s="7"/>
      <c r="SEN51" s="7"/>
      <c r="SEO51" s="7"/>
      <c r="SEP51" s="7"/>
      <c r="SEQ51" s="7"/>
      <c r="SER51" s="7"/>
      <c r="SES51" s="7"/>
      <c r="SET51" s="7"/>
      <c r="SEU51" s="7"/>
      <c r="SEV51" s="7"/>
      <c r="SEW51" s="7"/>
      <c r="SEX51" s="7"/>
      <c r="SEY51" s="7"/>
      <c r="SEZ51" s="7"/>
      <c r="SFA51" s="7"/>
      <c r="SFB51" s="7"/>
      <c r="SFC51" s="7"/>
      <c r="SFD51" s="7"/>
      <c r="SFE51" s="7"/>
      <c r="SFF51" s="7"/>
      <c r="SFG51" s="7"/>
      <c r="SFH51" s="7"/>
      <c r="SFI51" s="7"/>
      <c r="SFJ51" s="7"/>
      <c r="SFK51" s="7"/>
      <c r="SFL51" s="7"/>
      <c r="SFM51" s="7"/>
      <c r="SFN51" s="7"/>
      <c r="SFO51" s="7"/>
      <c r="SFP51" s="7"/>
      <c r="SFQ51" s="7"/>
      <c r="SFR51" s="7"/>
      <c r="SFS51" s="7"/>
      <c r="SFT51" s="7"/>
      <c r="SFU51" s="7"/>
      <c r="SFV51" s="7"/>
      <c r="SFW51" s="7"/>
      <c r="SFX51" s="7"/>
      <c r="SFY51" s="7"/>
      <c r="SFZ51" s="7"/>
      <c r="SGA51" s="7"/>
      <c r="SGB51" s="7"/>
      <c r="SGC51" s="7"/>
      <c r="SGD51" s="7"/>
      <c r="SGE51" s="7"/>
      <c r="SGF51" s="7"/>
      <c r="SGG51" s="7"/>
      <c r="SGH51" s="7"/>
      <c r="SGI51" s="7"/>
      <c r="SGJ51" s="7"/>
      <c r="SGK51" s="7"/>
      <c r="SGL51" s="7"/>
      <c r="SGM51" s="7"/>
      <c r="SGN51" s="7"/>
      <c r="SGO51" s="7"/>
      <c r="SGP51" s="7"/>
      <c r="SGQ51" s="7"/>
      <c r="SGR51" s="7"/>
      <c r="SGS51" s="7"/>
      <c r="SGT51" s="7"/>
      <c r="SGU51" s="7"/>
      <c r="SGV51" s="7"/>
      <c r="SGW51" s="7"/>
      <c r="SGX51" s="7"/>
      <c r="SGY51" s="7"/>
      <c r="SGZ51" s="7"/>
      <c r="SHA51" s="7"/>
      <c r="SHB51" s="7"/>
      <c r="SHC51" s="7"/>
      <c r="SHD51" s="7"/>
      <c r="SHE51" s="7"/>
      <c r="SHF51" s="7"/>
      <c r="SHG51" s="7"/>
      <c r="SHH51" s="7"/>
      <c r="SHI51" s="7"/>
      <c r="SHJ51" s="7"/>
      <c r="SHK51" s="7"/>
      <c r="SHL51" s="7"/>
      <c r="SHM51" s="7"/>
      <c r="SHN51" s="7"/>
      <c r="SHO51" s="7"/>
      <c r="SHP51" s="7"/>
      <c r="SHQ51" s="7"/>
      <c r="SHR51" s="7"/>
      <c r="SHS51" s="7"/>
      <c r="SHT51" s="7"/>
      <c r="SHU51" s="7"/>
      <c r="SHV51" s="7"/>
      <c r="SHW51" s="7"/>
      <c r="SHX51" s="7"/>
      <c r="SHZ51" s="7"/>
      <c r="SIA51" s="7"/>
      <c r="SIB51" s="7"/>
      <c r="SIC51" s="7"/>
      <c r="SID51" s="7"/>
      <c r="SIE51" s="7"/>
      <c r="SIF51" s="7"/>
      <c r="SIG51" s="7"/>
      <c r="SIH51" s="7"/>
      <c r="SII51" s="7"/>
      <c r="SIJ51" s="7"/>
      <c r="SIK51" s="7"/>
      <c r="SIL51" s="7"/>
      <c r="SIM51" s="7"/>
      <c r="SIN51" s="7"/>
      <c r="SIO51" s="7"/>
      <c r="SIP51" s="7"/>
      <c r="SIQ51" s="7"/>
      <c r="SIR51" s="7"/>
      <c r="SIS51" s="7"/>
      <c r="SIT51" s="7"/>
      <c r="SIU51" s="7"/>
      <c r="SIV51" s="7"/>
      <c r="SIW51" s="7"/>
      <c r="SIX51" s="7"/>
      <c r="SIY51" s="7"/>
      <c r="SIZ51" s="7"/>
      <c r="SJA51" s="7"/>
      <c r="SJB51" s="7"/>
      <c r="SJC51" s="7"/>
      <c r="SJD51" s="7"/>
      <c r="SJE51" s="7"/>
      <c r="SJF51" s="7"/>
      <c r="SJG51" s="7"/>
      <c r="SJH51" s="7"/>
      <c r="SJI51" s="7"/>
      <c r="SJJ51" s="7"/>
      <c r="SJK51" s="7"/>
      <c r="SJL51" s="7"/>
      <c r="SJM51" s="7"/>
      <c r="SJN51" s="7"/>
      <c r="SJO51" s="7"/>
      <c r="SJP51" s="7"/>
      <c r="SJQ51" s="7"/>
      <c r="SJR51" s="7"/>
      <c r="SJS51" s="7"/>
      <c r="SJT51" s="7"/>
      <c r="SJU51" s="7"/>
      <c r="SJV51" s="7"/>
      <c r="SJW51" s="7"/>
      <c r="SJX51" s="7"/>
      <c r="SJY51" s="7"/>
      <c r="SJZ51" s="7"/>
      <c r="SKA51" s="7"/>
      <c r="SKB51" s="7"/>
      <c r="SKC51" s="7"/>
      <c r="SKD51" s="7"/>
      <c r="SKE51" s="7"/>
      <c r="SKF51" s="7"/>
      <c r="SKG51" s="7"/>
      <c r="SKH51" s="7"/>
      <c r="SKI51" s="7"/>
      <c r="SKJ51" s="7"/>
      <c r="SKK51" s="7"/>
      <c r="SKL51" s="7"/>
      <c r="SKM51" s="7"/>
      <c r="SKN51" s="7"/>
      <c r="SKO51" s="7"/>
      <c r="SKP51" s="7"/>
      <c r="SKQ51" s="7"/>
      <c r="SKR51" s="7"/>
      <c r="SKS51" s="7"/>
      <c r="SKT51" s="7"/>
      <c r="SKU51" s="7"/>
      <c r="SKV51" s="7"/>
      <c r="SKW51" s="7"/>
      <c r="SKX51" s="7"/>
      <c r="SKY51" s="7"/>
      <c r="SKZ51" s="7"/>
      <c r="SLA51" s="7"/>
      <c r="SLB51" s="7"/>
      <c r="SLC51" s="7"/>
      <c r="SLD51" s="7"/>
      <c r="SLE51" s="7"/>
      <c r="SLF51" s="7"/>
      <c r="SLG51" s="7"/>
      <c r="SLH51" s="7"/>
      <c r="SLI51" s="7"/>
      <c r="SLJ51" s="7"/>
      <c r="SLK51" s="7"/>
      <c r="SLL51" s="7"/>
      <c r="SLM51" s="7"/>
      <c r="SLN51" s="7"/>
      <c r="SLO51" s="7"/>
      <c r="SLP51" s="7"/>
      <c r="SLQ51" s="7"/>
      <c r="SLR51" s="7"/>
      <c r="SLS51" s="7"/>
      <c r="SLT51" s="7"/>
      <c r="SLU51" s="7"/>
      <c r="SLV51" s="7"/>
      <c r="SLW51" s="7"/>
      <c r="SLX51" s="7"/>
      <c r="SLY51" s="7"/>
      <c r="SLZ51" s="7"/>
      <c r="SMA51" s="7"/>
      <c r="SMB51" s="7"/>
      <c r="SMC51" s="7"/>
      <c r="SMD51" s="7"/>
      <c r="SME51" s="7"/>
      <c r="SMF51" s="7"/>
      <c r="SMG51" s="7"/>
      <c r="SMH51" s="7"/>
      <c r="SMI51" s="7"/>
      <c r="SMJ51" s="7"/>
      <c r="SMK51" s="7"/>
      <c r="SML51" s="7"/>
      <c r="SMM51" s="7"/>
      <c r="SMN51" s="7"/>
      <c r="SMO51" s="7"/>
      <c r="SMP51" s="7"/>
      <c r="SMQ51" s="7"/>
      <c r="SMR51" s="7"/>
      <c r="SMS51" s="7"/>
      <c r="SMT51" s="7"/>
      <c r="SMU51" s="7"/>
      <c r="SMV51" s="7"/>
      <c r="SMW51" s="7"/>
      <c r="SMX51" s="7"/>
      <c r="SMY51" s="7"/>
      <c r="SMZ51" s="7"/>
      <c r="SNA51" s="7"/>
      <c r="SNB51" s="7"/>
      <c r="SNC51" s="7"/>
      <c r="SND51" s="7"/>
      <c r="SNE51" s="7"/>
      <c r="SNF51" s="7"/>
      <c r="SNG51" s="7"/>
      <c r="SNH51" s="7"/>
      <c r="SNI51" s="7"/>
      <c r="SNJ51" s="7"/>
      <c r="SNK51" s="7"/>
      <c r="SNL51" s="7"/>
      <c r="SNM51" s="7"/>
      <c r="SNN51" s="7"/>
      <c r="SNO51" s="7"/>
      <c r="SNP51" s="7"/>
      <c r="SNQ51" s="7"/>
      <c r="SNR51" s="7"/>
      <c r="SNS51" s="7"/>
      <c r="SNT51" s="7"/>
      <c r="SNU51" s="7"/>
      <c r="SNV51" s="7"/>
      <c r="SNW51" s="7"/>
      <c r="SNX51" s="7"/>
      <c r="SNY51" s="7"/>
      <c r="SNZ51" s="7"/>
      <c r="SOA51" s="7"/>
      <c r="SOB51" s="7"/>
      <c r="SOC51" s="7"/>
      <c r="SOD51" s="7"/>
      <c r="SOE51" s="7"/>
      <c r="SOF51" s="7"/>
      <c r="SOG51" s="7"/>
      <c r="SOH51" s="7"/>
      <c r="SOI51" s="7"/>
      <c r="SOJ51" s="7"/>
      <c r="SOK51" s="7"/>
      <c r="SOL51" s="7"/>
      <c r="SOM51" s="7"/>
      <c r="SON51" s="7"/>
      <c r="SOO51" s="7"/>
      <c r="SOP51" s="7"/>
      <c r="SOQ51" s="7"/>
      <c r="SOR51" s="7"/>
      <c r="SOS51" s="7"/>
      <c r="SOT51" s="7"/>
      <c r="SOU51" s="7"/>
      <c r="SOV51" s="7"/>
      <c r="SOW51" s="7"/>
      <c r="SOX51" s="7"/>
      <c r="SOY51" s="7"/>
      <c r="SOZ51" s="7"/>
      <c r="SPA51" s="7"/>
      <c r="SPB51" s="7"/>
      <c r="SPC51" s="7"/>
      <c r="SPD51" s="7"/>
      <c r="SPE51" s="7"/>
      <c r="SPF51" s="7"/>
      <c r="SPG51" s="7"/>
      <c r="SPH51" s="7"/>
      <c r="SPI51" s="7"/>
      <c r="SPJ51" s="7"/>
      <c r="SPK51" s="7"/>
      <c r="SPL51" s="7"/>
      <c r="SPM51" s="7"/>
      <c r="SPN51" s="7"/>
      <c r="SPO51" s="7"/>
      <c r="SPP51" s="7"/>
      <c r="SPQ51" s="7"/>
      <c r="SPR51" s="7"/>
      <c r="SPS51" s="7"/>
      <c r="SPT51" s="7"/>
      <c r="SPU51" s="7"/>
      <c r="SPV51" s="7"/>
      <c r="SPW51" s="7"/>
      <c r="SPX51" s="7"/>
      <c r="SPY51" s="7"/>
      <c r="SPZ51" s="7"/>
      <c r="SQA51" s="7"/>
      <c r="SQB51" s="7"/>
      <c r="SQC51" s="7"/>
      <c r="SQD51" s="7"/>
      <c r="SQE51" s="7"/>
      <c r="SQF51" s="7"/>
      <c r="SQG51" s="7"/>
      <c r="SQH51" s="7"/>
      <c r="SQI51" s="7"/>
      <c r="SQJ51" s="7"/>
      <c r="SQK51" s="7"/>
      <c r="SQL51" s="7"/>
      <c r="SQM51" s="7"/>
      <c r="SQN51" s="7"/>
      <c r="SQO51" s="7"/>
      <c r="SQP51" s="7"/>
      <c r="SQQ51" s="7"/>
      <c r="SQR51" s="7"/>
      <c r="SQS51" s="7"/>
      <c r="SQT51" s="7"/>
      <c r="SQU51" s="7"/>
      <c r="SQV51" s="7"/>
      <c r="SQW51" s="7"/>
      <c r="SQX51" s="7"/>
      <c r="SQY51" s="7"/>
      <c r="SQZ51" s="7"/>
      <c r="SRA51" s="7"/>
      <c r="SRB51" s="7"/>
      <c r="SRC51" s="7"/>
      <c r="SRD51" s="7"/>
      <c r="SRE51" s="7"/>
      <c r="SRF51" s="7"/>
      <c r="SRG51" s="7"/>
      <c r="SRH51" s="7"/>
      <c r="SRI51" s="7"/>
      <c r="SRJ51" s="7"/>
      <c r="SRK51" s="7"/>
      <c r="SRL51" s="7"/>
      <c r="SRM51" s="7"/>
      <c r="SRN51" s="7"/>
      <c r="SRO51" s="7"/>
      <c r="SRP51" s="7"/>
      <c r="SRQ51" s="7"/>
      <c r="SRR51" s="7"/>
      <c r="SRS51" s="7"/>
      <c r="SRT51" s="7"/>
      <c r="SRV51" s="7"/>
      <c r="SRW51" s="7"/>
      <c r="SRX51" s="7"/>
      <c r="SRY51" s="7"/>
      <c r="SRZ51" s="7"/>
      <c r="SSA51" s="7"/>
      <c r="SSB51" s="7"/>
      <c r="SSC51" s="7"/>
      <c r="SSD51" s="7"/>
      <c r="SSE51" s="7"/>
      <c r="SSF51" s="7"/>
      <c r="SSG51" s="7"/>
      <c r="SSH51" s="7"/>
      <c r="SSI51" s="7"/>
      <c r="SSJ51" s="7"/>
      <c r="SSK51" s="7"/>
      <c r="SSL51" s="7"/>
      <c r="SSM51" s="7"/>
      <c r="SSN51" s="7"/>
      <c r="SSO51" s="7"/>
      <c r="SSP51" s="7"/>
      <c r="SSQ51" s="7"/>
      <c r="SSR51" s="7"/>
      <c r="SSS51" s="7"/>
      <c r="SST51" s="7"/>
      <c r="SSU51" s="7"/>
      <c r="SSV51" s="7"/>
      <c r="SSW51" s="7"/>
      <c r="SSX51" s="7"/>
      <c r="SSY51" s="7"/>
      <c r="SSZ51" s="7"/>
      <c r="STA51" s="7"/>
      <c r="STB51" s="7"/>
      <c r="STC51" s="7"/>
      <c r="STD51" s="7"/>
      <c r="STE51" s="7"/>
      <c r="STF51" s="7"/>
      <c r="STG51" s="7"/>
      <c r="STH51" s="7"/>
      <c r="STI51" s="7"/>
      <c r="STJ51" s="7"/>
      <c r="STK51" s="7"/>
      <c r="STL51" s="7"/>
      <c r="STM51" s="7"/>
      <c r="STN51" s="7"/>
      <c r="STO51" s="7"/>
      <c r="STP51" s="7"/>
      <c r="STQ51" s="7"/>
      <c r="STR51" s="7"/>
      <c r="STS51" s="7"/>
      <c r="STT51" s="7"/>
      <c r="STU51" s="7"/>
      <c r="STV51" s="7"/>
      <c r="STW51" s="7"/>
      <c r="STX51" s="7"/>
      <c r="STY51" s="7"/>
      <c r="STZ51" s="7"/>
      <c r="SUA51" s="7"/>
      <c r="SUB51" s="7"/>
      <c r="SUC51" s="7"/>
      <c r="SUD51" s="7"/>
      <c r="SUE51" s="7"/>
      <c r="SUF51" s="7"/>
      <c r="SUG51" s="7"/>
      <c r="SUH51" s="7"/>
      <c r="SUI51" s="7"/>
      <c r="SUJ51" s="7"/>
      <c r="SUK51" s="7"/>
      <c r="SUL51" s="7"/>
      <c r="SUM51" s="7"/>
      <c r="SUN51" s="7"/>
      <c r="SUO51" s="7"/>
      <c r="SUP51" s="7"/>
      <c r="SUQ51" s="7"/>
      <c r="SUR51" s="7"/>
      <c r="SUS51" s="7"/>
      <c r="SUT51" s="7"/>
      <c r="SUU51" s="7"/>
      <c r="SUV51" s="7"/>
      <c r="SUW51" s="7"/>
      <c r="SUX51" s="7"/>
      <c r="SUY51" s="7"/>
      <c r="SUZ51" s="7"/>
      <c r="SVA51" s="7"/>
      <c r="SVB51" s="7"/>
      <c r="SVC51" s="7"/>
      <c r="SVD51" s="7"/>
      <c r="SVE51" s="7"/>
      <c r="SVF51" s="7"/>
      <c r="SVG51" s="7"/>
      <c r="SVH51" s="7"/>
      <c r="SVI51" s="7"/>
      <c r="SVJ51" s="7"/>
      <c r="SVK51" s="7"/>
      <c r="SVL51" s="7"/>
      <c r="SVM51" s="7"/>
      <c r="SVN51" s="7"/>
      <c r="SVO51" s="7"/>
      <c r="SVP51" s="7"/>
      <c r="SVQ51" s="7"/>
      <c r="SVR51" s="7"/>
      <c r="SVS51" s="7"/>
      <c r="SVT51" s="7"/>
      <c r="SVU51" s="7"/>
      <c r="SVV51" s="7"/>
      <c r="SVW51" s="7"/>
      <c r="SVX51" s="7"/>
      <c r="SVY51" s="7"/>
      <c r="SVZ51" s="7"/>
      <c r="SWA51" s="7"/>
      <c r="SWB51" s="7"/>
      <c r="SWC51" s="7"/>
      <c r="SWD51" s="7"/>
      <c r="SWE51" s="7"/>
      <c r="SWF51" s="7"/>
      <c r="SWG51" s="7"/>
      <c r="SWH51" s="7"/>
      <c r="SWI51" s="7"/>
      <c r="SWJ51" s="7"/>
      <c r="SWK51" s="7"/>
      <c r="SWL51" s="7"/>
      <c r="SWM51" s="7"/>
      <c r="SWN51" s="7"/>
      <c r="SWO51" s="7"/>
      <c r="SWP51" s="7"/>
      <c r="SWQ51" s="7"/>
      <c r="SWR51" s="7"/>
      <c r="SWS51" s="7"/>
      <c r="SWT51" s="7"/>
      <c r="SWU51" s="7"/>
      <c r="SWV51" s="7"/>
      <c r="SWW51" s="7"/>
      <c r="SWX51" s="7"/>
      <c r="SWY51" s="7"/>
      <c r="SWZ51" s="7"/>
      <c r="SXA51" s="7"/>
      <c r="SXB51" s="7"/>
      <c r="SXC51" s="7"/>
      <c r="SXD51" s="7"/>
      <c r="SXE51" s="7"/>
      <c r="SXF51" s="7"/>
      <c r="SXG51" s="7"/>
      <c r="SXH51" s="7"/>
      <c r="SXI51" s="7"/>
      <c r="SXJ51" s="7"/>
      <c r="SXK51" s="7"/>
      <c r="SXL51" s="7"/>
      <c r="SXM51" s="7"/>
      <c r="SXN51" s="7"/>
      <c r="SXO51" s="7"/>
      <c r="SXP51" s="7"/>
      <c r="SXQ51" s="7"/>
      <c r="SXR51" s="7"/>
      <c r="SXS51" s="7"/>
      <c r="SXT51" s="7"/>
      <c r="SXU51" s="7"/>
      <c r="SXV51" s="7"/>
      <c r="SXW51" s="7"/>
      <c r="SXX51" s="7"/>
      <c r="SXY51" s="7"/>
      <c r="SXZ51" s="7"/>
      <c r="SYA51" s="7"/>
      <c r="SYB51" s="7"/>
      <c r="SYC51" s="7"/>
      <c r="SYD51" s="7"/>
      <c r="SYE51" s="7"/>
      <c r="SYF51" s="7"/>
      <c r="SYG51" s="7"/>
      <c r="SYH51" s="7"/>
      <c r="SYI51" s="7"/>
      <c r="SYJ51" s="7"/>
      <c r="SYK51" s="7"/>
      <c r="SYL51" s="7"/>
      <c r="SYM51" s="7"/>
      <c r="SYN51" s="7"/>
      <c r="SYO51" s="7"/>
      <c r="SYP51" s="7"/>
      <c r="SYQ51" s="7"/>
      <c r="SYR51" s="7"/>
      <c r="SYS51" s="7"/>
      <c r="SYT51" s="7"/>
      <c r="SYU51" s="7"/>
      <c r="SYV51" s="7"/>
      <c r="SYW51" s="7"/>
      <c r="SYX51" s="7"/>
      <c r="SYY51" s="7"/>
      <c r="SYZ51" s="7"/>
      <c r="SZA51" s="7"/>
      <c r="SZB51" s="7"/>
      <c r="SZC51" s="7"/>
      <c r="SZD51" s="7"/>
      <c r="SZE51" s="7"/>
      <c r="SZF51" s="7"/>
      <c r="SZG51" s="7"/>
      <c r="SZH51" s="7"/>
      <c r="SZI51" s="7"/>
      <c r="SZJ51" s="7"/>
      <c r="SZK51" s="7"/>
      <c r="SZL51" s="7"/>
      <c r="SZM51" s="7"/>
      <c r="SZN51" s="7"/>
      <c r="SZO51" s="7"/>
      <c r="SZP51" s="7"/>
      <c r="SZQ51" s="7"/>
      <c r="SZR51" s="7"/>
      <c r="SZS51" s="7"/>
      <c r="SZT51" s="7"/>
      <c r="SZU51" s="7"/>
      <c r="SZV51" s="7"/>
      <c r="SZW51" s="7"/>
      <c r="SZX51" s="7"/>
      <c r="SZY51" s="7"/>
      <c r="SZZ51" s="7"/>
      <c r="TAA51" s="7"/>
      <c r="TAB51" s="7"/>
      <c r="TAC51" s="7"/>
      <c r="TAD51" s="7"/>
      <c r="TAE51" s="7"/>
      <c r="TAF51" s="7"/>
      <c r="TAG51" s="7"/>
      <c r="TAH51" s="7"/>
      <c r="TAI51" s="7"/>
      <c r="TAJ51" s="7"/>
      <c r="TAK51" s="7"/>
      <c r="TAL51" s="7"/>
      <c r="TAM51" s="7"/>
      <c r="TAN51" s="7"/>
      <c r="TAO51" s="7"/>
      <c r="TAP51" s="7"/>
      <c r="TAQ51" s="7"/>
      <c r="TAR51" s="7"/>
      <c r="TAS51" s="7"/>
      <c r="TAT51" s="7"/>
      <c r="TAU51" s="7"/>
      <c r="TAV51" s="7"/>
      <c r="TAW51" s="7"/>
      <c r="TAX51" s="7"/>
      <c r="TAY51" s="7"/>
      <c r="TAZ51" s="7"/>
      <c r="TBA51" s="7"/>
      <c r="TBB51" s="7"/>
      <c r="TBC51" s="7"/>
      <c r="TBD51" s="7"/>
      <c r="TBE51" s="7"/>
      <c r="TBF51" s="7"/>
      <c r="TBG51" s="7"/>
      <c r="TBH51" s="7"/>
      <c r="TBI51" s="7"/>
      <c r="TBJ51" s="7"/>
      <c r="TBK51" s="7"/>
      <c r="TBL51" s="7"/>
      <c r="TBM51" s="7"/>
      <c r="TBN51" s="7"/>
      <c r="TBO51" s="7"/>
      <c r="TBP51" s="7"/>
      <c r="TBR51" s="7"/>
      <c r="TBS51" s="7"/>
      <c r="TBT51" s="7"/>
      <c r="TBU51" s="7"/>
      <c r="TBV51" s="7"/>
      <c r="TBW51" s="7"/>
      <c r="TBX51" s="7"/>
      <c r="TBY51" s="7"/>
      <c r="TBZ51" s="7"/>
      <c r="TCA51" s="7"/>
      <c r="TCB51" s="7"/>
      <c r="TCC51" s="7"/>
      <c r="TCD51" s="7"/>
      <c r="TCE51" s="7"/>
      <c r="TCF51" s="7"/>
      <c r="TCG51" s="7"/>
      <c r="TCH51" s="7"/>
      <c r="TCI51" s="7"/>
      <c r="TCJ51" s="7"/>
      <c r="TCK51" s="7"/>
      <c r="TCL51" s="7"/>
      <c r="TCM51" s="7"/>
      <c r="TCN51" s="7"/>
      <c r="TCO51" s="7"/>
      <c r="TCP51" s="7"/>
      <c r="TCQ51" s="7"/>
      <c r="TCR51" s="7"/>
      <c r="TCS51" s="7"/>
      <c r="TCT51" s="7"/>
      <c r="TCU51" s="7"/>
      <c r="TCV51" s="7"/>
      <c r="TCW51" s="7"/>
      <c r="TCX51" s="7"/>
      <c r="TCY51" s="7"/>
      <c r="TCZ51" s="7"/>
      <c r="TDA51" s="7"/>
      <c r="TDB51" s="7"/>
      <c r="TDC51" s="7"/>
      <c r="TDD51" s="7"/>
      <c r="TDE51" s="7"/>
      <c r="TDF51" s="7"/>
      <c r="TDG51" s="7"/>
      <c r="TDH51" s="7"/>
      <c r="TDI51" s="7"/>
      <c r="TDJ51" s="7"/>
      <c r="TDK51" s="7"/>
      <c r="TDL51" s="7"/>
      <c r="TDM51" s="7"/>
      <c r="TDN51" s="7"/>
      <c r="TDO51" s="7"/>
      <c r="TDP51" s="7"/>
      <c r="TDQ51" s="7"/>
      <c r="TDR51" s="7"/>
      <c r="TDS51" s="7"/>
      <c r="TDT51" s="7"/>
      <c r="TDU51" s="7"/>
      <c r="TDV51" s="7"/>
      <c r="TDW51" s="7"/>
      <c r="TDX51" s="7"/>
      <c r="TDY51" s="7"/>
      <c r="TDZ51" s="7"/>
      <c r="TEA51" s="7"/>
      <c r="TEB51" s="7"/>
      <c r="TEC51" s="7"/>
      <c r="TED51" s="7"/>
      <c r="TEE51" s="7"/>
      <c r="TEF51" s="7"/>
      <c r="TEG51" s="7"/>
      <c r="TEH51" s="7"/>
      <c r="TEI51" s="7"/>
      <c r="TEJ51" s="7"/>
      <c r="TEK51" s="7"/>
      <c r="TEL51" s="7"/>
      <c r="TEM51" s="7"/>
      <c r="TEN51" s="7"/>
      <c r="TEO51" s="7"/>
      <c r="TEP51" s="7"/>
      <c r="TEQ51" s="7"/>
      <c r="TER51" s="7"/>
      <c r="TES51" s="7"/>
      <c r="TET51" s="7"/>
      <c r="TEU51" s="7"/>
      <c r="TEV51" s="7"/>
      <c r="TEW51" s="7"/>
      <c r="TEX51" s="7"/>
      <c r="TEY51" s="7"/>
      <c r="TEZ51" s="7"/>
      <c r="TFA51" s="7"/>
      <c r="TFB51" s="7"/>
      <c r="TFC51" s="7"/>
      <c r="TFD51" s="7"/>
      <c r="TFE51" s="7"/>
      <c r="TFF51" s="7"/>
      <c r="TFG51" s="7"/>
      <c r="TFH51" s="7"/>
      <c r="TFI51" s="7"/>
      <c r="TFJ51" s="7"/>
      <c r="TFK51" s="7"/>
      <c r="TFL51" s="7"/>
      <c r="TFM51" s="7"/>
      <c r="TFN51" s="7"/>
      <c r="TFO51" s="7"/>
      <c r="TFP51" s="7"/>
      <c r="TFQ51" s="7"/>
      <c r="TFR51" s="7"/>
      <c r="TFS51" s="7"/>
      <c r="TFT51" s="7"/>
      <c r="TFU51" s="7"/>
      <c r="TFV51" s="7"/>
      <c r="TFW51" s="7"/>
      <c r="TFX51" s="7"/>
      <c r="TFY51" s="7"/>
      <c r="TFZ51" s="7"/>
      <c r="TGA51" s="7"/>
      <c r="TGB51" s="7"/>
      <c r="TGC51" s="7"/>
      <c r="TGD51" s="7"/>
      <c r="TGE51" s="7"/>
      <c r="TGF51" s="7"/>
      <c r="TGG51" s="7"/>
      <c r="TGH51" s="7"/>
      <c r="TGI51" s="7"/>
      <c r="TGJ51" s="7"/>
      <c r="TGK51" s="7"/>
      <c r="TGL51" s="7"/>
      <c r="TGM51" s="7"/>
      <c r="TGN51" s="7"/>
      <c r="TGO51" s="7"/>
      <c r="TGP51" s="7"/>
      <c r="TGQ51" s="7"/>
      <c r="TGR51" s="7"/>
      <c r="TGS51" s="7"/>
      <c r="TGT51" s="7"/>
      <c r="TGU51" s="7"/>
      <c r="TGV51" s="7"/>
      <c r="TGW51" s="7"/>
      <c r="TGX51" s="7"/>
      <c r="TGY51" s="7"/>
      <c r="TGZ51" s="7"/>
      <c r="THA51" s="7"/>
      <c r="THB51" s="7"/>
      <c r="THC51" s="7"/>
      <c r="THD51" s="7"/>
      <c r="THE51" s="7"/>
      <c r="THF51" s="7"/>
      <c r="THG51" s="7"/>
      <c r="THH51" s="7"/>
      <c r="THI51" s="7"/>
      <c r="THJ51" s="7"/>
      <c r="THK51" s="7"/>
      <c r="THL51" s="7"/>
      <c r="THM51" s="7"/>
      <c r="THN51" s="7"/>
      <c r="THO51" s="7"/>
      <c r="THP51" s="7"/>
      <c r="THQ51" s="7"/>
      <c r="THR51" s="7"/>
      <c r="THS51" s="7"/>
      <c r="THT51" s="7"/>
      <c r="THU51" s="7"/>
      <c r="THV51" s="7"/>
      <c r="THW51" s="7"/>
      <c r="THX51" s="7"/>
      <c r="THY51" s="7"/>
      <c r="THZ51" s="7"/>
      <c r="TIA51" s="7"/>
      <c r="TIB51" s="7"/>
      <c r="TIC51" s="7"/>
      <c r="TID51" s="7"/>
      <c r="TIE51" s="7"/>
      <c r="TIF51" s="7"/>
      <c r="TIG51" s="7"/>
      <c r="TIH51" s="7"/>
      <c r="TII51" s="7"/>
      <c r="TIJ51" s="7"/>
      <c r="TIK51" s="7"/>
      <c r="TIL51" s="7"/>
      <c r="TIM51" s="7"/>
      <c r="TIN51" s="7"/>
      <c r="TIO51" s="7"/>
      <c r="TIP51" s="7"/>
      <c r="TIQ51" s="7"/>
      <c r="TIR51" s="7"/>
      <c r="TIS51" s="7"/>
      <c r="TIT51" s="7"/>
      <c r="TIU51" s="7"/>
      <c r="TIV51" s="7"/>
      <c r="TIW51" s="7"/>
      <c r="TIX51" s="7"/>
      <c r="TIY51" s="7"/>
      <c r="TIZ51" s="7"/>
      <c r="TJA51" s="7"/>
      <c r="TJB51" s="7"/>
      <c r="TJC51" s="7"/>
      <c r="TJD51" s="7"/>
      <c r="TJE51" s="7"/>
      <c r="TJF51" s="7"/>
      <c r="TJG51" s="7"/>
      <c r="TJH51" s="7"/>
      <c r="TJI51" s="7"/>
      <c r="TJJ51" s="7"/>
      <c r="TJK51" s="7"/>
      <c r="TJL51" s="7"/>
      <c r="TJM51" s="7"/>
      <c r="TJN51" s="7"/>
      <c r="TJO51" s="7"/>
      <c r="TJP51" s="7"/>
      <c r="TJQ51" s="7"/>
      <c r="TJR51" s="7"/>
      <c r="TJS51" s="7"/>
      <c r="TJT51" s="7"/>
      <c r="TJU51" s="7"/>
      <c r="TJV51" s="7"/>
      <c r="TJW51" s="7"/>
      <c r="TJX51" s="7"/>
      <c r="TJY51" s="7"/>
      <c r="TJZ51" s="7"/>
      <c r="TKA51" s="7"/>
      <c r="TKB51" s="7"/>
      <c r="TKC51" s="7"/>
      <c r="TKD51" s="7"/>
      <c r="TKE51" s="7"/>
      <c r="TKF51" s="7"/>
      <c r="TKG51" s="7"/>
      <c r="TKH51" s="7"/>
      <c r="TKI51" s="7"/>
      <c r="TKJ51" s="7"/>
      <c r="TKK51" s="7"/>
      <c r="TKL51" s="7"/>
      <c r="TKM51" s="7"/>
      <c r="TKN51" s="7"/>
      <c r="TKO51" s="7"/>
      <c r="TKP51" s="7"/>
      <c r="TKQ51" s="7"/>
      <c r="TKR51" s="7"/>
      <c r="TKS51" s="7"/>
      <c r="TKT51" s="7"/>
      <c r="TKU51" s="7"/>
      <c r="TKV51" s="7"/>
      <c r="TKW51" s="7"/>
      <c r="TKX51" s="7"/>
      <c r="TKY51" s="7"/>
      <c r="TKZ51" s="7"/>
      <c r="TLA51" s="7"/>
      <c r="TLB51" s="7"/>
      <c r="TLC51" s="7"/>
      <c r="TLD51" s="7"/>
      <c r="TLE51" s="7"/>
      <c r="TLF51" s="7"/>
      <c r="TLG51" s="7"/>
      <c r="TLH51" s="7"/>
      <c r="TLI51" s="7"/>
      <c r="TLJ51" s="7"/>
      <c r="TLK51" s="7"/>
      <c r="TLL51" s="7"/>
      <c r="TLN51" s="7"/>
      <c r="TLO51" s="7"/>
      <c r="TLP51" s="7"/>
      <c r="TLQ51" s="7"/>
      <c r="TLR51" s="7"/>
      <c r="TLS51" s="7"/>
      <c r="TLT51" s="7"/>
      <c r="TLU51" s="7"/>
      <c r="TLV51" s="7"/>
      <c r="TLW51" s="7"/>
      <c r="TLX51" s="7"/>
      <c r="TLY51" s="7"/>
      <c r="TLZ51" s="7"/>
      <c r="TMA51" s="7"/>
      <c r="TMB51" s="7"/>
      <c r="TMC51" s="7"/>
      <c r="TMD51" s="7"/>
      <c r="TME51" s="7"/>
      <c r="TMF51" s="7"/>
      <c r="TMG51" s="7"/>
      <c r="TMH51" s="7"/>
      <c r="TMI51" s="7"/>
      <c r="TMJ51" s="7"/>
      <c r="TMK51" s="7"/>
      <c r="TML51" s="7"/>
      <c r="TMM51" s="7"/>
      <c r="TMN51" s="7"/>
      <c r="TMO51" s="7"/>
      <c r="TMP51" s="7"/>
      <c r="TMQ51" s="7"/>
      <c r="TMR51" s="7"/>
      <c r="TMS51" s="7"/>
      <c r="TMT51" s="7"/>
      <c r="TMU51" s="7"/>
      <c r="TMV51" s="7"/>
      <c r="TMW51" s="7"/>
      <c r="TMX51" s="7"/>
      <c r="TMY51" s="7"/>
      <c r="TMZ51" s="7"/>
      <c r="TNA51" s="7"/>
      <c r="TNB51" s="7"/>
      <c r="TNC51" s="7"/>
      <c r="TND51" s="7"/>
      <c r="TNE51" s="7"/>
      <c r="TNF51" s="7"/>
      <c r="TNG51" s="7"/>
      <c r="TNH51" s="7"/>
      <c r="TNI51" s="7"/>
      <c r="TNJ51" s="7"/>
      <c r="TNK51" s="7"/>
      <c r="TNL51" s="7"/>
      <c r="TNM51" s="7"/>
      <c r="TNN51" s="7"/>
      <c r="TNO51" s="7"/>
      <c r="TNP51" s="7"/>
      <c r="TNQ51" s="7"/>
      <c r="TNR51" s="7"/>
      <c r="TNS51" s="7"/>
      <c r="TNT51" s="7"/>
      <c r="TNU51" s="7"/>
      <c r="TNV51" s="7"/>
      <c r="TNW51" s="7"/>
      <c r="TNX51" s="7"/>
      <c r="TNY51" s="7"/>
      <c r="TNZ51" s="7"/>
      <c r="TOA51" s="7"/>
      <c r="TOB51" s="7"/>
      <c r="TOC51" s="7"/>
      <c r="TOD51" s="7"/>
      <c r="TOE51" s="7"/>
      <c r="TOF51" s="7"/>
      <c r="TOG51" s="7"/>
      <c r="TOH51" s="7"/>
      <c r="TOI51" s="7"/>
      <c r="TOJ51" s="7"/>
      <c r="TOK51" s="7"/>
      <c r="TOL51" s="7"/>
      <c r="TOM51" s="7"/>
      <c r="TON51" s="7"/>
      <c r="TOO51" s="7"/>
      <c r="TOP51" s="7"/>
      <c r="TOQ51" s="7"/>
      <c r="TOR51" s="7"/>
      <c r="TOS51" s="7"/>
      <c r="TOT51" s="7"/>
      <c r="TOU51" s="7"/>
      <c r="TOV51" s="7"/>
      <c r="TOW51" s="7"/>
      <c r="TOX51" s="7"/>
      <c r="TOY51" s="7"/>
      <c r="TOZ51" s="7"/>
      <c r="TPA51" s="7"/>
      <c r="TPB51" s="7"/>
      <c r="TPC51" s="7"/>
      <c r="TPD51" s="7"/>
      <c r="TPE51" s="7"/>
      <c r="TPF51" s="7"/>
      <c r="TPG51" s="7"/>
      <c r="TPH51" s="7"/>
      <c r="TPI51" s="7"/>
      <c r="TPJ51" s="7"/>
      <c r="TPK51" s="7"/>
      <c r="TPL51" s="7"/>
      <c r="TPM51" s="7"/>
      <c r="TPN51" s="7"/>
      <c r="TPO51" s="7"/>
      <c r="TPP51" s="7"/>
      <c r="TPQ51" s="7"/>
      <c r="TPR51" s="7"/>
      <c r="TPS51" s="7"/>
      <c r="TPT51" s="7"/>
      <c r="TPU51" s="7"/>
      <c r="TPV51" s="7"/>
      <c r="TPW51" s="7"/>
      <c r="TPX51" s="7"/>
      <c r="TPY51" s="7"/>
      <c r="TPZ51" s="7"/>
      <c r="TQA51" s="7"/>
      <c r="TQB51" s="7"/>
      <c r="TQC51" s="7"/>
      <c r="TQD51" s="7"/>
      <c r="TQE51" s="7"/>
      <c r="TQF51" s="7"/>
      <c r="TQG51" s="7"/>
      <c r="TQH51" s="7"/>
      <c r="TQI51" s="7"/>
      <c r="TQJ51" s="7"/>
      <c r="TQK51" s="7"/>
      <c r="TQL51" s="7"/>
      <c r="TQM51" s="7"/>
      <c r="TQN51" s="7"/>
      <c r="TQO51" s="7"/>
      <c r="TQP51" s="7"/>
      <c r="TQQ51" s="7"/>
      <c r="TQR51" s="7"/>
      <c r="TQS51" s="7"/>
      <c r="TQT51" s="7"/>
      <c r="TQU51" s="7"/>
      <c r="TQV51" s="7"/>
      <c r="TQW51" s="7"/>
      <c r="TQX51" s="7"/>
      <c r="TQY51" s="7"/>
      <c r="TQZ51" s="7"/>
      <c r="TRA51" s="7"/>
      <c r="TRB51" s="7"/>
      <c r="TRC51" s="7"/>
      <c r="TRD51" s="7"/>
      <c r="TRE51" s="7"/>
      <c r="TRF51" s="7"/>
      <c r="TRG51" s="7"/>
      <c r="TRH51" s="7"/>
      <c r="TRI51" s="7"/>
      <c r="TRJ51" s="7"/>
      <c r="TRK51" s="7"/>
      <c r="TRL51" s="7"/>
      <c r="TRM51" s="7"/>
      <c r="TRN51" s="7"/>
      <c r="TRO51" s="7"/>
      <c r="TRP51" s="7"/>
      <c r="TRQ51" s="7"/>
      <c r="TRR51" s="7"/>
      <c r="TRS51" s="7"/>
      <c r="TRT51" s="7"/>
      <c r="TRU51" s="7"/>
      <c r="TRV51" s="7"/>
      <c r="TRW51" s="7"/>
      <c r="TRX51" s="7"/>
      <c r="TRY51" s="7"/>
      <c r="TRZ51" s="7"/>
      <c r="TSA51" s="7"/>
      <c r="TSB51" s="7"/>
      <c r="TSC51" s="7"/>
      <c r="TSD51" s="7"/>
      <c r="TSE51" s="7"/>
      <c r="TSF51" s="7"/>
      <c r="TSG51" s="7"/>
      <c r="TSH51" s="7"/>
      <c r="TSI51" s="7"/>
      <c r="TSJ51" s="7"/>
      <c r="TSK51" s="7"/>
      <c r="TSL51" s="7"/>
      <c r="TSM51" s="7"/>
      <c r="TSN51" s="7"/>
      <c r="TSO51" s="7"/>
      <c r="TSP51" s="7"/>
      <c r="TSQ51" s="7"/>
      <c r="TSR51" s="7"/>
      <c r="TSS51" s="7"/>
      <c r="TST51" s="7"/>
      <c r="TSU51" s="7"/>
      <c r="TSV51" s="7"/>
      <c r="TSW51" s="7"/>
      <c r="TSX51" s="7"/>
      <c r="TSY51" s="7"/>
      <c r="TSZ51" s="7"/>
      <c r="TTA51" s="7"/>
      <c r="TTB51" s="7"/>
      <c r="TTC51" s="7"/>
      <c r="TTD51" s="7"/>
      <c r="TTE51" s="7"/>
      <c r="TTF51" s="7"/>
      <c r="TTG51" s="7"/>
      <c r="TTH51" s="7"/>
      <c r="TTI51" s="7"/>
      <c r="TTJ51" s="7"/>
      <c r="TTK51" s="7"/>
      <c r="TTL51" s="7"/>
      <c r="TTM51" s="7"/>
      <c r="TTN51" s="7"/>
      <c r="TTO51" s="7"/>
      <c r="TTP51" s="7"/>
      <c r="TTQ51" s="7"/>
      <c r="TTR51" s="7"/>
      <c r="TTS51" s="7"/>
      <c r="TTT51" s="7"/>
      <c r="TTU51" s="7"/>
      <c r="TTV51" s="7"/>
      <c r="TTW51" s="7"/>
      <c r="TTX51" s="7"/>
      <c r="TTY51" s="7"/>
      <c r="TTZ51" s="7"/>
      <c r="TUA51" s="7"/>
      <c r="TUB51" s="7"/>
      <c r="TUC51" s="7"/>
      <c r="TUD51" s="7"/>
      <c r="TUE51" s="7"/>
      <c r="TUF51" s="7"/>
      <c r="TUG51" s="7"/>
      <c r="TUH51" s="7"/>
      <c r="TUI51" s="7"/>
      <c r="TUJ51" s="7"/>
      <c r="TUK51" s="7"/>
      <c r="TUL51" s="7"/>
      <c r="TUM51" s="7"/>
      <c r="TUN51" s="7"/>
      <c r="TUO51" s="7"/>
      <c r="TUP51" s="7"/>
      <c r="TUQ51" s="7"/>
      <c r="TUR51" s="7"/>
      <c r="TUS51" s="7"/>
      <c r="TUT51" s="7"/>
      <c r="TUU51" s="7"/>
      <c r="TUV51" s="7"/>
      <c r="TUW51" s="7"/>
      <c r="TUX51" s="7"/>
      <c r="TUY51" s="7"/>
      <c r="TUZ51" s="7"/>
      <c r="TVA51" s="7"/>
      <c r="TVB51" s="7"/>
      <c r="TVC51" s="7"/>
      <c r="TVD51" s="7"/>
      <c r="TVE51" s="7"/>
      <c r="TVF51" s="7"/>
      <c r="TVG51" s="7"/>
      <c r="TVH51" s="7"/>
      <c r="TVJ51" s="7"/>
      <c r="TVK51" s="7"/>
      <c r="TVL51" s="7"/>
      <c r="TVM51" s="7"/>
      <c r="TVN51" s="7"/>
      <c r="TVO51" s="7"/>
      <c r="TVP51" s="7"/>
      <c r="TVQ51" s="7"/>
      <c r="TVR51" s="7"/>
      <c r="TVS51" s="7"/>
      <c r="TVT51" s="7"/>
      <c r="TVU51" s="7"/>
      <c r="TVV51" s="7"/>
      <c r="TVW51" s="7"/>
      <c r="TVX51" s="7"/>
      <c r="TVY51" s="7"/>
      <c r="TVZ51" s="7"/>
      <c r="TWA51" s="7"/>
      <c r="TWB51" s="7"/>
      <c r="TWC51" s="7"/>
      <c r="TWD51" s="7"/>
      <c r="TWE51" s="7"/>
      <c r="TWF51" s="7"/>
      <c r="TWG51" s="7"/>
      <c r="TWH51" s="7"/>
      <c r="TWI51" s="7"/>
      <c r="TWJ51" s="7"/>
      <c r="TWK51" s="7"/>
      <c r="TWL51" s="7"/>
      <c r="TWM51" s="7"/>
      <c r="TWN51" s="7"/>
      <c r="TWO51" s="7"/>
      <c r="TWP51" s="7"/>
      <c r="TWQ51" s="7"/>
      <c r="TWR51" s="7"/>
      <c r="TWS51" s="7"/>
      <c r="TWT51" s="7"/>
      <c r="TWU51" s="7"/>
      <c r="TWV51" s="7"/>
      <c r="TWW51" s="7"/>
      <c r="TWX51" s="7"/>
      <c r="TWY51" s="7"/>
      <c r="TWZ51" s="7"/>
      <c r="TXA51" s="7"/>
      <c r="TXB51" s="7"/>
      <c r="TXC51" s="7"/>
      <c r="TXD51" s="7"/>
      <c r="TXE51" s="7"/>
      <c r="TXF51" s="7"/>
      <c r="TXG51" s="7"/>
      <c r="TXH51" s="7"/>
      <c r="TXI51" s="7"/>
      <c r="TXJ51" s="7"/>
      <c r="TXK51" s="7"/>
      <c r="TXL51" s="7"/>
      <c r="TXM51" s="7"/>
      <c r="TXN51" s="7"/>
      <c r="TXO51" s="7"/>
      <c r="TXP51" s="7"/>
      <c r="TXQ51" s="7"/>
      <c r="TXR51" s="7"/>
      <c r="TXS51" s="7"/>
      <c r="TXT51" s="7"/>
      <c r="TXU51" s="7"/>
      <c r="TXV51" s="7"/>
      <c r="TXW51" s="7"/>
      <c r="TXX51" s="7"/>
      <c r="TXY51" s="7"/>
      <c r="TXZ51" s="7"/>
      <c r="TYA51" s="7"/>
      <c r="TYB51" s="7"/>
      <c r="TYC51" s="7"/>
      <c r="TYD51" s="7"/>
      <c r="TYE51" s="7"/>
      <c r="TYF51" s="7"/>
      <c r="TYG51" s="7"/>
      <c r="TYH51" s="7"/>
      <c r="TYI51" s="7"/>
      <c r="TYJ51" s="7"/>
      <c r="TYK51" s="7"/>
      <c r="TYL51" s="7"/>
      <c r="TYM51" s="7"/>
      <c r="TYN51" s="7"/>
      <c r="TYO51" s="7"/>
      <c r="TYP51" s="7"/>
      <c r="TYQ51" s="7"/>
      <c r="TYR51" s="7"/>
      <c r="TYS51" s="7"/>
      <c r="TYT51" s="7"/>
      <c r="TYU51" s="7"/>
      <c r="TYV51" s="7"/>
      <c r="TYW51" s="7"/>
      <c r="TYX51" s="7"/>
      <c r="TYY51" s="7"/>
      <c r="TYZ51" s="7"/>
      <c r="TZA51" s="7"/>
      <c r="TZB51" s="7"/>
      <c r="TZC51" s="7"/>
      <c r="TZD51" s="7"/>
      <c r="TZE51" s="7"/>
      <c r="TZF51" s="7"/>
      <c r="TZG51" s="7"/>
      <c r="TZH51" s="7"/>
      <c r="TZI51" s="7"/>
      <c r="TZJ51" s="7"/>
      <c r="TZK51" s="7"/>
      <c r="TZL51" s="7"/>
      <c r="TZM51" s="7"/>
      <c r="TZN51" s="7"/>
      <c r="TZO51" s="7"/>
      <c r="TZP51" s="7"/>
      <c r="TZQ51" s="7"/>
      <c r="TZR51" s="7"/>
      <c r="TZS51" s="7"/>
      <c r="TZT51" s="7"/>
      <c r="TZU51" s="7"/>
      <c r="TZV51" s="7"/>
      <c r="TZW51" s="7"/>
      <c r="TZX51" s="7"/>
      <c r="TZY51" s="7"/>
      <c r="TZZ51" s="7"/>
      <c r="UAA51" s="7"/>
      <c r="UAB51" s="7"/>
      <c r="UAC51" s="7"/>
      <c r="UAD51" s="7"/>
      <c r="UAE51" s="7"/>
      <c r="UAF51" s="7"/>
      <c r="UAG51" s="7"/>
      <c r="UAH51" s="7"/>
      <c r="UAI51" s="7"/>
      <c r="UAJ51" s="7"/>
      <c r="UAK51" s="7"/>
      <c r="UAL51" s="7"/>
      <c r="UAM51" s="7"/>
      <c r="UAN51" s="7"/>
      <c r="UAO51" s="7"/>
      <c r="UAP51" s="7"/>
      <c r="UAQ51" s="7"/>
      <c r="UAR51" s="7"/>
      <c r="UAS51" s="7"/>
      <c r="UAT51" s="7"/>
      <c r="UAU51" s="7"/>
      <c r="UAV51" s="7"/>
      <c r="UAW51" s="7"/>
      <c r="UAX51" s="7"/>
      <c r="UAY51" s="7"/>
      <c r="UAZ51" s="7"/>
      <c r="UBA51" s="7"/>
      <c r="UBB51" s="7"/>
      <c r="UBC51" s="7"/>
      <c r="UBD51" s="7"/>
      <c r="UBE51" s="7"/>
      <c r="UBF51" s="7"/>
      <c r="UBG51" s="7"/>
      <c r="UBH51" s="7"/>
      <c r="UBI51" s="7"/>
      <c r="UBJ51" s="7"/>
      <c r="UBK51" s="7"/>
      <c r="UBL51" s="7"/>
      <c r="UBM51" s="7"/>
      <c r="UBN51" s="7"/>
      <c r="UBO51" s="7"/>
      <c r="UBP51" s="7"/>
      <c r="UBQ51" s="7"/>
      <c r="UBR51" s="7"/>
      <c r="UBS51" s="7"/>
      <c r="UBT51" s="7"/>
      <c r="UBU51" s="7"/>
      <c r="UBV51" s="7"/>
      <c r="UBW51" s="7"/>
      <c r="UBX51" s="7"/>
      <c r="UBY51" s="7"/>
      <c r="UBZ51" s="7"/>
      <c r="UCA51" s="7"/>
      <c r="UCB51" s="7"/>
      <c r="UCC51" s="7"/>
      <c r="UCD51" s="7"/>
      <c r="UCE51" s="7"/>
      <c r="UCF51" s="7"/>
      <c r="UCG51" s="7"/>
      <c r="UCH51" s="7"/>
      <c r="UCI51" s="7"/>
      <c r="UCJ51" s="7"/>
      <c r="UCK51" s="7"/>
      <c r="UCL51" s="7"/>
      <c r="UCM51" s="7"/>
      <c r="UCN51" s="7"/>
      <c r="UCO51" s="7"/>
      <c r="UCP51" s="7"/>
      <c r="UCQ51" s="7"/>
      <c r="UCR51" s="7"/>
      <c r="UCS51" s="7"/>
      <c r="UCT51" s="7"/>
      <c r="UCU51" s="7"/>
      <c r="UCV51" s="7"/>
      <c r="UCW51" s="7"/>
      <c r="UCX51" s="7"/>
      <c r="UCY51" s="7"/>
      <c r="UCZ51" s="7"/>
      <c r="UDA51" s="7"/>
      <c r="UDB51" s="7"/>
      <c r="UDC51" s="7"/>
      <c r="UDD51" s="7"/>
      <c r="UDE51" s="7"/>
      <c r="UDF51" s="7"/>
      <c r="UDG51" s="7"/>
      <c r="UDH51" s="7"/>
      <c r="UDI51" s="7"/>
      <c r="UDJ51" s="7"/>
      <c r="UDK51" s="7"/>
      <c r="UDL51" s="7"/>
      <c r="UDM51" s="7"/>
      <c r="UDN51" s="7"/>
      <c r="UDO51" s="7"/>
      <c r="UDP51" s="7"/>
      <c r="UDQ51" s="7"/>
      <c r="UDR51" s="7"/>
      <c r="UDS51" s="7"/>
      <c r="UDT51" s="7"/>
      <c r="UDU51" s="7"/>
      <c r="UDV51" s="7"/>
      <c r="UDW51" s="7"/>
      <c r="UDX51" s="7"/>
      <c r="UDY51" s="7"/>
      <c r="UDZ51" s="7"/>
      <c r="UEA51" s="7"/>
      <c r="UEB51" s="7"/>
      <c r="UEC51" s="7"/>
      <c r="UED51" s="7"/>
      <c r="UEE51" s="7"/>
      <c r="UEF51" s="7"/>
      <c r="UEG51" s="7"/>
      <c r="UEH51" s="7"/>
      <c r="UEI51" s="7"/>
      <c r="UEJ51" s="7"/>
      <c r="UEK51" s="7"/>
      <c r="UEL51" s="7"/>
      <c r="UEM51" s="7"/>
      <c r="UEN51" s="7"/>
      <c r="UEO51" s="7"/>
      <c r="UEP51" s="7"/>
      <c r="UEQ51" s="7"/>
      <c r="UER51" s="7"/>
      <c r="UES51" s="7"/>
      <c r="UET51" s="7"/>
      <c r="UEU51" s="7"/>
      <c r="UEV51" s="7"/>
      <c r="UEW51" s="7"/>
      <c r="UEX51" s="7"/>
      <c r="UEY51" s="7"/>
      <c r="UEZ51" s="7"/>
      <c r="UFA51" s="7"/>
      <c r="UFB51" s="7"/>
      <c r="UFC51" s="7"/>
      <c r="UFD51" s="7"/>
      <c r="UFF51" s="7"/>
      <c r="UFG51" s="7"/>
      <c r="UFH51" s="7"/>
      <c r="UFI51" s="7"/>
      <c r="UFJ51" s="7"/>
      <c r="UFK51" s="7"/>
      <c r="UFL51" s="7"/>
      <c r="UFM51" s="7"/>
      <c r="UFN51" s="7"/>
      <c r="UFO51" s="7"/>
      <c r="UFP51" s="7"/>
      <c r="UFQ51" s="7"/>
      <c r="UFR51" s="7"/>
      <c r="UFS51" s="7"/>
      <c r="UFT51" s="7"/>
      <c r="UFU51" s="7"/>
      <c r="UFV51" s="7"/>
      <c r="UFW51" s="7"/>
      <c r="UFX51" s="7"/>
      <c r="UFY51" s="7"/>
      <c r="UFZ51" s="7"/>
      <c r="UGA51" s="7"/>
      <c r="UGB51" s="7"/>
      <c r="UGC51" s="7"/>
      <c r="UGD51" s="7"/>
      <c r="UGE51" s="7"/>
      <c r="UGF51" s="7"/>
      <c r="UGG51" s="7"/>
      <c r="UGH51" s="7"/>
      <c r="UGI51" s="7"/>
      <c r="UGJ51" s="7"/>
      <c r="UGK51" s="7"/>
      <c r="UGL51" s="7"/>
      <c r="UGM51" s="7"/>
      <c r="UGN51" s="7"/>
      <c r="UGO51" s="7"/>
      <c r="UGP51" s="7"/>
      <c r="UGQ51" s="7"/>
      <c r="UGR51" s="7"/>
      <c r="UGS51" s="7"/>
      <c r="UGT51" s="7"/>
      <c r="UGU51" s="7"/>
      <c r="UGV51" s="7"/>
      <c r="UGW51" s="7"/>
      <c r="UGX51" s="7"/>
      <c r="UGY51" s="7"/>
      <c r="UGZ51" s="7"/>
      <c r="UHA51" s="7"/>
      <c r="UHB51" s="7"/>
      <c r="UHC51" s="7"/>
      <c r="UHD51" s="7"/>
      <c r="UHE51" s="7"/>
      <c r="UHF51" s="7"/>
      <c r="UHG51" s="7"/>
      <c r="UHH51" s="7"/>
      <c r="UHI51" s="7"/>
      <c r="UHJ51" s="7"/>
      <c r="UHK51" s="7"/>
      <c r="UHL51" s="7"/>
      <c r="UHM51" s="7"/>
      <c r="UHN51" s="7"/>
      <c r="UHO51" s="7"/>
      <c r="UHP51" s="7"/>
      <c r="UHQ51" s="7"/>
      <c r="UHR51" s="7"/>
      <c r="UHS51" s="7"/>
      <c r="UHT51" s="7"/>
      <c r="UHU51" s="7"/>
      <c r="UHV51" s="7"/>
      <c r="UHW51" s="7"/>
      <c r="UHX51" s="7"/>
      <c r="UHY51" s="7"/>
      <c r="UHZ51" s="7"/>
      <c r="UIA51" s="7"/>
      <c r="UIB51" s="7"/>
      <c r="UIC51" s="7"/>
      <c r="UID51" s="7"/>
      <c r="UIE51" s="7"/>
      <c r="UIF51" s="7"/>
      <c r="UIG51" s="7"/>
      <c r="UIH51" s="7"/>
      <c r="UII51" s="7"/>
      <c r="UIJ51" s="7"/>
      <c r="UIK51" s="7"/>
      <c r="UIL51" s="7"/>
      <c r="UIM51" s="7"/>
      <c r="UIN51" s="7"/>
      <c r="UIO51" s="7"/>
      <c r="UIP51" s="7"/>
      <c r="UIQ51" s="7"/>
      <c r="UIR51" s="7"/>
      <c r="UIS51" s="7"/>
      <c r="UIT51" s="7"/>
      <c r="UIU51" s="7"/>
      <c r="UIV51" s="7"/>
      <c r="UIW51" s="7"/>
      <c r="UIX51" s="7"/>
      <c r="UIY51" s="7"/>
      <c r="UIZ51" s="7"/>
      <c r="UJA51" s="7"/>
      <c r="UJB51" s="7"/>
      <c r="UJC51" s="7"/>
      <c r="UJD51" s="7"/>
      <c r="UJE51" s="7"/>
      <c r="UJF51" s="7"/>
      <c r="UJG51" s="7"/>
      <c r="UJH51" s="7"/>
      <c r="UJI51" s="7"/>
      <c r="UJJ51" s="7"/>
      <c r="UJK51" s="7"/>
      <c r="UJL51" s="7"/>
      <c r="UJM51" s="7"/>
      <c r="UJN51" s="7"/>
      <c r="UJO51" s="7"/>
      <c r="UJP51" s="7"/>
      <c r="UJQ51" s="7"/>
      <c r="UJR51" s="7"/>
      <c r="UJS51" s="7"/>
      <c r="UJT51" s="7"/>
      <c r="UJU51" s="7"/>
      <c r="UJV51" s="7"/>
      <c r="UJW51" s="7"/>
      <c r="UJX51" s="7"/>
      <c r="UJY51" s="7"/>
      <c r="UJZ51" s="7"/>
      <c r="UKA51" s="7"/>
      <c r="UKB51" s="7"/>
      <c r="UKC51" s="7"/>
      <c r="UKD51" s="7"/>
      <c r="UKE51" s="7"/>
      <c r="UKF51" s="7"/>
      <c r="UKG51" s="7"/>
      <c r="UKH51" s="7"/>
      <c r="UKI51" s="7"/>
      <c r="UKJ51" s="7"/>
      <c r="UKK51" s="7"/>
      <c r="UKL51" s="7"/>
      <c r="UKM51" s="7"/>
      <c r="UKN51" s="7"/>
      <c r="UKO51" s="7"/>
      <c r="UKP51" s="7"/>
      <c r="UKQ51" s="7"/>
      <c r="UKR51" s="7"/>
      <c r="UKS51" s="7"/>
      <c r="UKT51" s="7"/>
      <c r="UKU51" s="7"/>
      <c r="UKV51" s="7"/>
      <c r="UKW51" s="7"/>
      <c r="UKX51" s="7"/>
      <c r="UKY51" s="7"/>
      <c r="UKZ51" s="7"/>
      <c r="ULA51" s="7"/>
      <c r="ULB51" s="7"/>
      <c r="ULC51" s="7"/>
      <c r="ULD51" s="7"/>
      <c r="ULE51" s="7"/>
      <c r="ULF51" s="7"/>
      <c r="ULG51" s="7"/>
      <c r="ULH51" s="7"/>
      <c r="ULI51" s="7"/>
      <c r="ULJ51" s="7"/>
      <c r="ULK51" s="7"/>
      <c r="ULL51" s="7"/>
      <c r="ULM51" s="7"/>
      <c r="ULN51" s="7"/>
      <c r="ULO51" s="7"/>
      <c r="ULP51" s="7"/>
      <c r="ULQ51" s="7"/>
      <c r="ULR51" s="7"/>
      <c r="ULS51" s="7"/>
      <c r="ULT51" s="7"/>
      <c r="ULU51" s="7"/>
      <c r="ULV51" s="7"/>
      <c r="ULW51" s="7"/>
      <c r="ULX51" s="7"/>
      <c r="ULY51" s="7"/>
      <c r="ULZ51" s="7"/>
      <c r="UMA51" s="7"/>
      <c r="UMB51" s="7"/>
      <c r="UMC51" s="7"/>
      <c r="UMD51" s="7"/>
      <c r="UME51" s="7"/>
      <c r="UMF51" s="7"/>
      <c r="UMG51" s="7"/>
      <c r="UMH51" s="7"/>
      <c r="UMI51" s="7"/>
      <c r="UMJ51" s="7"/>
      <c r="UMK51" s="7"/>
      <c r="UML51" s="7"/>
      <c r="UMM51" s="7"/>
      <c r="UMN51" s="7"/>
      <c r="UMO51" s="7"/>
      <c r="UMP51" s="7"/>
      <c r="UMQ51" s="7"/>
      <c r="UMR51" s="7"/>
      <c r="UMS51" s="7"/>
      <c r="UMT51" s="7"/>
      <c r="UMU51" s="7"/>
      <c r="UMV51" s="7"/>
      <c r="UMW51" s="7"/>
      <c r="UMX51" s="7"/>
      <c r="UMY51" s="7"/>
      <c r="UMZ51" s="7"/>
      <c r="UNA51" s="7"/>
      <c r="UNB51" s="7"/>
      <c r="UNC51" s="7"/>
      <c r="UND51" s="7"/>
      <c r="UNE51" s="7"/>
      <c r="UNF51" s="7"/>
      <c r="UNG51" s="7"/>
      <c r="UNH51" s="7"/>
      <c r="UNI51" s="7"/>
      <c r="UNJ51" s="7"/>
      <c r="UNK51" s="7"/>
      <c r="UNL51" s="7"/>
      <c r="UNM51" s="7"/>
      <c r="UNN51" s="7"/>
      <c r="UNO51" s="7"/>
      <c r="UNP51" s="7"/>
      <c r="UNQ51" s="7"/>
      <c r="UNR51" s="7"/>
      <c r="UNS51" s="7"/>
      <c r="UNT51" s="7"/>
      <c r="UNU51" s="7"/>
      <c r="UNV51" s="7"/>
      <c r="UNW51" s="7"/>
      <c r="UNX51" s="7"/>
      <c r="UNY51" s="7"/>
      <c r="UNZ51" s="7"/>
      <c r="UOA51" s="7"/>
      <c r="UOB51" s="7"/>
      <c r="UOC51" s="7"/>
      <c r="UOD51" s="7"/>
      <c r="UOE51" s="7"/>
      <c r="UOF51" s="7"/>
      <c r="UOG51" s="7"/>
      <c r="UOH51" s="7"/>
      <c r="UOI51" s="7"/>
      <c r="UOJ51" s="7"/>
      <c r="UOK51" s="7"/>
      <c r="UOL51" s="7"/>
      <c r="UOM51" s="7"/>
      <c r="UON51" s="7"/>
      <c r="UOO51" s="7"/>
      <c r="UOP51" s="7"/>
      <c r="UOQ51" s="7"/>
      <c r="UOR51" s="7"/>
      <c r="UOS51" s="7"/>
      <c r="UOT51" s="7"/>
      <c r="UOU51" s="7"/>
      <c r="UOV51" s="7"/>
      <c r="UOW51" s="7"/>
      <c r="UOX51" s="7"/>
      <c r="UOY51" s="7"/>
      <c r="UOZ51" s="7"/>
      <c r="UPB51" s="7"/>
      <c r="UPC51" s="7"/>
      <c r="UPD51" s="7"/>
      <c r="UPE51" s="7"/>
      <c r="UPF51" s="7"/>
      <c r="UPG51" s="7"/>
      <c r="UPH51" s="7"/>
      <c r="UPI51" s="7"/>
      <c r="UPJ51" s="7"/>
      <c r="UPK51" s="7"/>
      <c r="UPL51" s="7"/>
      <c r="UPM51" s="7"/>
      <c r="UPN51" s="7"/>
      <c r="UPO51" s="7"/>
      <c r="UPP51" s="7"/>
      <c r="UPQ51" s="7"/>
      <c r="UPR51" s="7"/>
      <c r="UPS51" s="7"/>
      <c r="UPT51" s="7"/>
      <c r="UPU51" s="7"/>
      <c r="UPV51" s="7"/>
      <c r="UPW51" s="7"/>
      <c r="UPX51" s="7"/>
      <c r="UPY51" s="7"/>
      <c r="UPZ51" s="7"/>
      <c r="UQA51" s="7"/>
      <c r="UQB51" s="7"/>
      <c r="UQC51" s="7"/>
      <c r="UQD51" s="7"/>
      <c r="UQE51" s="7"/>
      <c r="UQF51" s="7"/>
      <c r="UQG51" s="7"/>
      <c r="UQH51" s="7"/>
      <c r="UQI51" s="7"/>
      <c r="UQJ51" s="7"/>
      <c r="UQK51" s="7"/>
      <c r="UQL51" s="7"/>
      <c r="UQM51" s="7"/>
      <c r="UQN51" s="7"/>
      <c r="UQO51" s="7"/>
      <c r="UQP51" s="7"/>
      <c r="UQQ51" s="7"/>
      <c r="UQR51" s="7"/>
      <c r="UQS51" s="7"/>
      <c r="UQT51" s="7"/>
      <c r="UQU51" s="7"/>
      <c r="UQV51" s="7"/>
      <c r="UQW51" s="7"/>
      <c r="UQX51" s="7"/>
      <c r="UQY51" s="7"/>
      <c r="UQZ51" s="7"/>
      <c r="URA51" s="7"/>
      <c r="URB51" s="7"/>
      <c r="URC51" s="7"/>
      <c r="URD51" s="7"/>
      <c r="URE51" s="7"/>
      <c r="URF51" s="7"/>
      <c r="URG51" s="7"/>
      <c r="URH51" s="7"/>
      <c r="URI51" s="7"/>
      <c r="URJ51" s="7"/>
      <c r="URK51" s="7"/>
      <c r="URL51" s="7"/>
      <c r="URM51" s="7"/>
      <c r="URN51" s="7"/>
      <c r="URO51" s="7"/>
      <c r="URP51" s="7"/>
      <c r="URQ51" s="7"/>
      <c r="URR51" s="7"/>
      <c r="URS51" s="7"/>
      <c r="URT51" s="7"/>
      <c r="URU51" s="7"/>
      <c r="URV51" s="7"/>
      <c r="URW51" s="7"/>
      <c r="URX51" s="7"/>
      <c r="URY51" s="7"/>
      <c r="URZ51" s="7"/>
      <c r="USA51" s="7"/>
      <c r="USB51" s="7"/>
      <c r="USC51" s="7"/>
      <c r="USD51" s="7"/>
      <c r="USE51" s="7"/>
      <c r="USF51" s="7"/>
      <c r="USG51" s="7"/>
      <c r="USH51" s="7"/>
      <c r="USI51" s="7"/>
      <c r="USJ51" s="7"/>
      <c r="USK51" s="7"/>
      <c r="USL51" s="7"/>
      <c r="USM51" s="7"/>
      <c r="USN51" s="7"/>
      <c r="USO51" s="7"/>
      <c r="USP51" s="7"/>
      <c r="USQ51" s="7"/>
      <c r="USR51" s="7"/>
      <c r="USS51" s="7"/>
      <c r="UST51" s="7"/>
      <c r="USU51" s="7"/>
      <c r="USV51" s="7"/>
      <c r="USW51" s="7"/>
      <c r="USX51" s="7"/>
      <c r="USY51" s="7"/>
      <c r="USZ51" s="7"/>
      <c r="UTA51" s="7"/>
      <c r="UTB51" s="7"/>
      <c r="UTC51" s="7"/>
      <c r="UTD51" s="7"/>
      <c r="UTE51" s="7"/>
      <c r="UTF51" s="7"/>
      <c r="UTG51" s="7"/>
      <c r="UTH51" s="7"/>
      <c r="UTI51" s="7"/>
      <c r="UTJ51" s="7"/>
      <c r="UTK51" s="7"/>
      <c r="UTL51" s="7"/>
      <c r="UTM51" s="7"/>
      <c r="UTN51" s="7"/>
      <c r="UTO51" s="7"/>
      <c r="UTP51" s="7"/>
      <c r="UTQ51" s="7"/>
      <c r="UTR51" s="7"/>
      <c r="UTS51" s="7"/>
      <c r="UTT51" s="7"/>
      <c r="UTU51" s="7"/>
      <c r="UTV51" s="7"/>
      <c r="UTW51" s="7"/>
      <c r="UTX51" s="7"/>
      <c r="UTY51" s="7"/>
      <c r="UTZ51" s="7"/>
      <c r="UUA51" s="7"/>
      <c r="UUB51" s="7"/>
      <c r="UUC51" s="7"/>
      <c r="UUD51" s="7"/>
      <c r="UUE51" s="7"/>
      <c r="UUF51" s="7"/>
      <c r="UUG51" s="7"/>
      <c r="UUH51" s="7"/>
      <c r="UUI51" s="7"/>
      <c r="UUJ51" s="7"/>
      <c r="UUK51" s="7"/>
      <c r="UUL51" s="7"/>
      <c r="UUM51" s="7"/>
      <c r="UUN51" s="7"/>
      <c r="UUO51" s="7"/>
      <c r="UUP51" s="7"/>
      <c r="UUQ51" s="7"/>
      <c r="UUR51" s="7"/>
      <c r="UUS51" s="7"/>
      <c r="UUT51" s="7"/>
      <c r="UUU51" s="7"/>
      <c r="UUV51" s="7"/>
      <c r="UUW51" s="7"/>
      <c r="UUX51" s="7"/>
      <c r="UUY51" s="7"/>
      <c r="UUZ51" s="7"/>
      <c r="UVA51" s="7"/>
      <c r="UVB51" s="7"/>
      <c r="UVC51" s="7"/>
      <c r="UVD51" s="7"/>
      <c r="UVE51" s="7"/>
      <c r="UVF51" s="7"/>
      <c r="UVG51" s="7"/>
      <c r="UVH51" s="7"/>
      <c r="UVI51" s="7"/>
      <c r="UVJ51" s="7"/>
      <c r="UVK51" s="7"/>
      <c r="UVL51" s="7"/>
      <c r="UVM51" s="7"/>
      <c r="UVN51" s="7"/>
      <c r="UVO51" s="7"/>
      <c r="UVP51" s="7"/>
      <c r="UVQ51" s="7"/>
      <c r="UVR51" s="7"/>
      <c r="UVS51" s="7"/>
      <c r="UVT51" s="7"/>
      <c r="UVU51" s="7"/>
      <c r="UVV51" s="7"/>
      <c r="UVW51" s="7"/>
      <c r="UVX51" s="7"/>
      <c r="UVY51" s="7"/>
      <c r="UVZ51" s="7"/>
      <c r="UWA51" s="7"/>
      <c r="UWB51" s="7"/>
      <c r="UWC51" s="7"/>
      <c r="UWD51" s="7"/>
      <c r="UWE51" s="7"/>
      <c r="UWF51" s="7"/>
      <c r="UWG51" s="7"/>
      <c r="UWH51" s="7"/>
      <c r="UWI51" s="7"/>
      <c r="UWJ51" s="7"/>
      <c r="UWK51" s="7"/>
      <c r="UWL51" s="7"/>
      <c r="UWM51" s="7"/>
      <c r="UWN51" s="7"/>
      <c r="UWO51" s="7"/>
      <c r="UWP51" s="7"/>
      <c r="UWQ51" s="7"/>
      <c r="UWR51" s="7"/>
      <c r="UWS51" s="7"/>
      <c r="UWT51" s="7"/>
      <c r="UWU51" s="7"/>
      <c r="UWV51" s="7"/>
      <c r="UWW51" s="7"/>
      <c r="UWX51" s="7"/>
      <c r="UWY51" s="7"/>
      <c r="UWZ51" s="7"/>
      <c r="UXA51" s="7"/>
      <c r="UXB51" s="7"/>
      <c r="UXC51" s="7"/>
      <c r="UXD51" s="7"/>
      <c r="UXE51" s="7"/>
      <c r="UXF51" s="7"/>
      <c r="UXG51" s="7"/>
      <c r="UXH51" s="7"/>
      <c r="UXI51" s="7"/>
      <c r="UXJ51" s="7"/>
      <c r="UXK51" s="7"/>
      <c r="UXL51" s="7"/>
      <c r="UXM51" s="7"/>
      <c r="UXN51" s="7"/>
      <c r="UXO51" s="7"/>
      <c r="UXP51" s="7"/>
      <c r="UXQ51" s="7"/>
      <c r="UXR51" s="7"/>
      <c r="UXS51" s="7"/>
      <c r="UXT51" s="7"/>
      <c r="UXU51" s="7"/>
      <c r="UXV51" s="7"/>
      <c r="UXW51" s="7"/>
      <c r="UXX51" s="7"/>
      <c r="UXY51" s="7"/>
      <c r="UXZ51" s="7"/>
      <c r="UYA51" s="7"/>
      <c r="UYB51" s="7"/>
      <c r="UYC51" s="7"/>
      <c r="UYD51" s="7"/>
      <c r="UYE51" s="7"/>
      <c r="UYF51" s="7"/>
      <c r="UYG51" s="7"/>
      <c r="UYH51" s="7"/>
      <c r="UYI51" s="7"/>
      <c r="UYJ51" s="7"/>
      <c r="UYK51" s="7"/>
      <c r="UYL51" s="7"/>
      <c r="UYM51" s="7"/>
      <c r="UYN51" s="7"/>
      <c r="UYO51" s="7"/>
      <c r="UYP51" s="7"/>
      <c r="UYQ51" s="7"/>
      <c r="UYR51" s="7"/>
      <c r="UYS51" s="7"/>
      <c r="UYT51" s="7"/>
      <c r="UYU51" s="7"/>
      <c r="UYV51" s="7"/>
      <c r="UYX51" s="7"/>
      <c r="UYY51" s="7"/>
      <c r="UYZ51" s="7"/>
      <c r="UZA51" s="7"/>
      <c r="UZB51" s="7"/>
      <c r="UZC51" s="7"/>
      <c r="UZD51" s="7"/>
      <c r="UZE51" s="7"/>
      <c r="UZF51" s="7"/>
      <c r="UZG51" s="7"/>
      <c r="UZH51" s="7"/>
      <c r="UZI51" s="7"/>
      <c r="UZJ51" s="7"/>
      <c r="UZK51" s="7"/>
      <c r="UZL51" s="7"/>
      <c r="UZM51" s="7"/>
      <c r="UZN51" s="7"/>
      <c r="UZO51" s="7"/>
      <c r="UZP51" s="7"/>
      <c r="UZQ51" s="7"/>
      <c r="UZR51" s="7"/>
      <c r="UZS51" s="7"/>
      <c r="UZT51" s="7"/>
      <c r="UZU51" s="7"/>
      <c r="UZV51" s="7"/>
      <c r="UZW51" s="7"/>
      <c r="UZX51" s="7"/>
      <c r="UZY51" s="7"/>
      <c r="UZZ51" s="7"/>
      <c r="VAA51" s="7"/>
      <c r="VAB51" s="7"/>
      <c r="VAC51" s="7"/>
      <c r="VAD51" s="7"/>
      <c r="VAE51" s="7"/>
      <c r="VAF51" s="7"/>
      <c r="VAG51" s="7"/>
      <c r="VAH51" s="7"/>
      <c r="VAI51" s="7"/>
      <c r="VAJ51" s="7"/>
      <c r="VAK51" s="7"/>
      <c r="VAL51" s="7"/>
      <c r="VAM51" s="7"/>
      <c r="VAN51" s="7"/>
      <c r="VAO51" s="7"/>
      <c r="VAP51" s="7"/>
      <c r="VAQ51" s="7"/>
      <c r="VAR51" s="7"/>
      <c r="VAS51" s="7"/>
      <c r="VAT51" s="7"/>
      <c r="VAU51" s="7"/>
      <c r="VAV51" s="7"/>
      <c r="VAW51" s="7"/>
      <c r="VAX51" s="7"/>
      <c r="VAY51" s="7"/>
      <c r="VAZ51" s="7"/>
      <c r="VBA51" s="7"/>
      <c r="VBB51" s="7"/>
      <c r="VBC51" s="7"/>
      <c r="VBD51" s="7"/>
      <c r="VBE51" s="7"/>
      <c r="VBF51" s="7"/>
      <c r="VBG51" s="7"/>
      <c r="VBH51" s="7"/>
      <c r="VBI51" s="7"/>
      <c r="VBJ51" s="7"/>
      <c r="VBK51" s="7"/>
      <c r="VBL51" s="7"/>
      <c r="VBM51" s="7"/>
      <c r="VBN51" s="7"/>
      <c r="VBO51" s="7"/>
      <c r="VBP51" s="7"/>
      <c r="VBQ51" s="7"/>
      <c r="VBR51" s="7"/>
      <c r="VBS51" s="7"/>
      <c r="VBT51" s="7"/>
      <c r="VBU51" s="7"/>
      <c r="VBV51" s="7"/>
      <c r="VBW51" s="7"/>
      <c r="VBX51" s="7"/>
      <c r="VBY51" s="7"/>
      <c r="VBZ51" s="7"/>
      <c r="VCA51" s="7"/>
      <c r="VCB51" s="7"/>
      <c r="VCC51" s="7"/>
      <c r="VCD51" s="7"/>
      <c r="VCE51" s="7"/>
      <c r="VCF51" s="7"/>
      <c r="VCG51" s="7"/>
      <c r="VCH51" s="7"/>
      <c r="VCI51" s="7"/>
      <c r="VCJ51" s="7"/>
      <c r="VCK51" s="7"/>
      <c r="VCL51" s="7"/>
      <c r="VCM51" s="7"/>
      <c r="VCN51" s="7"/>
      <c r="VCO51" s="7"/>
      <c r="VCP51" s="7"/>
      <c r="VCQ51" s="7"/>
      <c r="VCR51" s="7"/>
      <c r="VCS51" s="7"/>
      <c r="VCT51" s="7"/>
      <c r="VCU51" s="7"/>
      <c r="VCV51" s="7"/>
      <c r="VCW51" s="7"/>
      <c r="VCX51" s="7"/>
      <c r="VCY51" s="7"/>
      <c r="VCZ51" s="7"/>
      <c r="VDA51" s="7"/>
      <c r="VDB51" s="7"/>
      <c r="VDC51" s="7"/>
      <c r="VDD51" s="7"/>
      <c r="VDE51" s="7"/>
      <c r="VDF51" s="7"/>
      <c r="VDG51" s="7"/>
      <c r="VDH51" s="7"/>
      <c r="VDI51" s="7"/>
      <c r="VDJ51" s="7"/>
      <c r="VDK51" s="7"/>
      <c r="VDL51" s="7"/>
      <c r="VDM51" s="7"/>
      <c r="VDN51" s="7"/>
      <c r="VDO51" s="7"/>
      <c r="VDP51" s="7"/>
      <c r="VDQ51" s="7"/>
      <c r="VDR51" s="7"/>
      <c r="VDS51" s="7"/>
      <c r="VDT51" s="7"/>
      <c r="VDU51" s="7"/>
      <c r="VDV51" s="7"/>
      <c r="VDW51" s="7"/>
      <c r="VDX51" s="7"/>
      <c r="VDY51" s="7"/>
      <c r="VDZ51" s="7"/>
      <c r="VEA51" s="7"/>
      <c r="VEB51" s="7"/>
      <c r="VEC51" s="7"/>
      <c r="VED51" s="7"/>
      <c r="VEE51" s="7"/>
      <c r="VEF51" s="7"/>
      <c r="VEG51" s="7"/>
      <c r="VEH51" s="7"/>
      <c r="VEI51" s="7"/>
      <c r="VEJ51" s="7"/>
      <c r="VEK51" s="7"/>
      <c r="VEL51" s="7"/>
      <c r="VEM51" s="7"/>
      <c r="VEN51" s="7"/>
      <c r="VEO51" s="7"/>
      <c r="VEP51" s="7"/>
      <c r="VEQ51" s="7"/>
      <c r="VER51" s="7"/>
      <c r="VES51" s="7"/>
      <c r="VET51" s="7"/>
      <c r="VEU51" s="7"/>
      <c r="VEV51" s="7"/>
      <c r="VEW51" s="7"/>
      <c r="VEX51" s="7"/>
      <c r="VEY51" s="7"/>
      <c r="VEZ51" s="7"/>
      <c r="VFA51" s="7"/>
      <c r="VFB51" s="7"/>
      <c r="VFC51" s="7"/>
      <c r="VFD51" s="7"/>
      <c r="VFE51" s="7"/>
      <c r="VFF51" s="7"/>
      <c r="VFG51" s="7"/>
      <c r="VFH51" s="7"/>
      <c r="VFI51" s="7"/>
      <c r="VFJ51" s="7"/>
      <c r="VFK51" s="7"/>
      <c r="VFL51" s="7"/>
      <c r="VFM51" s="7"/>
      <c r="VFN51" s="7"/>
      <c r="VFO51" s="7"/>
      <c r="VFP51" s="7"/>
      <c r="VFQ51" s="7"/>
      <c r="VFR51" s="7"/>
      <c r="VFS51" s="7"/>
      <c r="VFT51" s="7"/>
      <c r="VFU51" s="7"/>
      <c r="VFV51" s="7"/>
      <c r="VFW51" s="7"/>
      <c r="VFX51" s="7"/>
      <c r="VFY51" s="7"/>
      <c r="VFZ51" s="7"/>
      <c r="VGA51" s="7"/>
      <c r="VGB51" s="7"/>
      <c r="VGC51" s="7"/>
      <c r="VGD51" s="7"/>
      <c r="VGE51" s="7"/>
      <c r="VGF51" s="7"/>
      <c r="VGG51" s="7"/>
      <c r="VGH51" s="7"/>
      <c r="VGI51" s="7"/>
      <c r="VGJ51" s="7"/>
      <c r="VGK51" s="7"/>
      <c r="VGL51" s="7"/>
      <c r="VGM51" s="7"/>
      <c r="VGN51" s="7"/>
      <c r="VGO51" s="7"/>
      <c r="VGP51" s="7"/>
      <c r="VGQ51" s="7"/>
      <c r="VGR51" s="7"/>
      <c r="VGS51" s="7"/>
      <c r="VGT51" s="7"/>
      <c r="VGU51" s="7"/>
      <c r="VGV51" s="7"/>
      <c r="VGW51" s="7"/>
      <c r="VGX51" s="7"/>
      <c r="VGY51" s="7"/>
      <c r="VGZ51" s="7"/>
      <c r="VHA51" s="7"/>
      <c r="VHB51" s="7"/>
      <c r="VHC51" s="7"/>
      <c r="VHD51" s="7"/>
      <c r="VHE51" s="7"/>
      <c r="VHF51" s="7"/>
      <c r="VHG51" s="7"/>
      <c r="VHH51" s="7"/>
      <c r="VHI51" s="7"/>
      <c r="VHJ51" s="7"/>
      <c r="VHK51" s="7"/>
      <c r="VHL51" s="7"/>
      <c r="VHM51" s="7"/>
      <c r="VHN51" s="7"/>
      <c r="VHO51" s="7"/>
      <c r="VHP51" s="7"/>
      <c r="VHQ51" s="7"/>
      <c r="VHR51" s="7"/>
      <c r="VHS51" s="7"/>
      <c r="VHT51" s="7"/>
      <c r="VHU51" s="7"/>
      <c r="VHV51" s="7"/>
      <c r="VHW51" s="7"/>
      <c r="VHX51" s="7"/>
      <c r="VHY51" s="7"/>
      <c r="VHZ51" s="7"/>
      <c r="VIA51" s="7"/>
      <c r="VIB51" s="7"/>
      <c r="VIC51" s="7"/>
      <c r="VID51" s="7"/>
      <c r="VIE51" s="7"/>
      <c r="VIF51" s="7"/>
      <c r="VIG51" s="7"/>
      <c r="VIH51" s="7"/>
      <c r="VII51" s="7"/>
      <c r="VIJ51" s="7"/>
      <c r="VIK51" s="7"/>
      <c r="VIL51" s="7"/>
      <c r="VIM51" s="7"/>
      <c r="VIN51" s="7"/>
      <c r="VIO51" s="7"/>
      <c r="VIP51" s="7"/>
      <c r="VIQ51" s="7"/>
      <c r="VIR51" s="7"/>
      <c r="VIT51" s="7"/>
      <c r="VIU51" s="7"/>
      <c r="VIV51" s="7"/>
      <c r="VIW51" s="7"/>
      <c r="VIX51" s="7"/>
      <c r="VIY51" s="7"/>
      <c r="VIZ51" s="7"/>
      <c r="VJA51" s="7"/>
      <c r="VJB51" s="7"/>
      <c r="VJC51" s="7"/>
      <c r="VJD51" s="7"/>
      <c r="VJE51" s="7"/>
      <c r="VJF51" s="7"/>
      <c r="VJG51" s="7"/>
      <c r="VJH51" s="7"/>
      <c r="VJI51" s="7"/>
      <c r="VJJ51" s="7"/>
      <c r="VJK51" s="7"/>
      <c r="VJL51" s="7"/>
      <c r="VJM51" s="7"/>
      <c r="VJN51" s="7"/>
      <c r="VJO51" s="7"/>
      <c r="VJP51" s="7"/>
      <c r="VJQ51" s="7"/>
      <c r="VJR51" s="7"/>
      <c r="VJS51" s="7"/>
      <c r="VJT51" s="7"/>
      <c r="VJU51" s="7"/>
      <c r="VJV51" s="7"/>
      <c r="VJW51" s="7"/>
      <c r="VJX51" s="7"/>
      <c r="VJY51" s="7"/>
      <c r="VJZ51" s="7"/>
      <c r="VKA51" s="7"/>
      <c r="VKB51" s="7"/>
      <c r="VKC51" s="7"/>
      <c r="VKD51" s="7"/>
      <c r="VKE51" s="7"/>
      <c r="VKF51" s="7"/>
      <c r="VKG51" s="7"/>
      <c r="VKH51" s="7"/>
      <c r="VKI51" s="7"/>
      <c r="VKJ51" s="7"/>
      <c r="VKK51" s="7"/>
      <c r="VKL51" s="7"/>
      <c r="VKM51" s="7"/>
      <c r="VKN51" s="7"/>
      <c r="VKO51" s="7"/>
      <c r="VKP51" s="7"/>
      <c r="VKQ51" s="7"/>
      <c r="VKR51" s="7"/>
      <c r="VKS51" s="7"/>
      <c r="VKT51" s="7"/>
      <c r="VKU51" s="7"/>
      <c r="VKV51" s="7"/>
      <c r="VKW51" s="7"/>
      <c r="VKX51" s="7"/>
      <c r="VKY51" s="7"/>
      <c r="VKZ51" s="7"/>
      <c r="VLA51" s="7"/>
      <c r="VLB51" s="7"/>
      <c r="VLC51" s="7"/>
      <c r="VLD51" s="7"/>
      <c r="VLE51" s="7"/>
      <c r="VLF51" s="7"/>
      <c r="VLG51" s="7"/>
      <c r="VLH51" s="7"/>
      <c r="VLI51" s="7"/>
      <c r="VLJ51" s="7"/>
      <c r="VLK51" s="7"/>
      <c r="VLL51" s="7"/>
      <c r="VLM51" s="7"/>
      <c r="VLN51" s="7"/>
      <c r="VLO51" s="7"/>
      <c r="VLP51" s="7"/>
      <c r="VLQ51" s="7"/>
      <c r="VLR51" s="7"/>
      <c r="VLS51" s="7"/>
      <c r="VLT51" s="7"/>
      <c r="VLU51" s="7"/>
      <c r="VLV51" s="7"/>
      <c r="VLW51" s="7"/>
      <c r="VLX51" s="7"/>
      <c r="VLY51" s="7"/>
      <c r="VLZ51" s="7"/>
      <c r="VMA51" s="7"/>
      <c r="VMB51" s="7"/>
      <c r="VMC51" s="7"/>
      <c r="VMD51" s="7"/>
      <c r="VME51" s="7"/>
      <c r="VMF51" s="7"/>
      <c r="VMG51" s="7"/>
      <c r="VMH51" s="7"/>
      <c r="VMI51" s="7"/>
      <c r="VMJ51" s="7"/>
      <c r="VMK51" s="7"/>
      <c r="VML51" s="7"/>
      <c r="VMM51" s="7"/>
      <c r="VMN51" s="7"/>
      <c r="VMO51" s="7"/>
      <c r="VMP51" s="7"/>
      <c r="VMQ51" s="7"/>
      <c r="VMR51" s="7"/>
      <c r="VMS51" s="7"/>
      <c r="VMT51" s="7"/>
      <c r="VMU51" s="7"/>
      <c r="VMV51" s="7"/>
      <c r="VMW51" s="7"/>
      <c r="VMX51" s="7"/>
      <c r="VMY51" s="7"/>
      <c r="VMZ51" s="7"/>
      <c r="VNA51" s="7"/>
      <c r="VNB51" s="7"/>
      <c r="VNC51" s="7"/>
      <c r="VND51" s="7"/>
      <c r="VNE51" s="7"/>
      <c r="VNF51" s="7"/>
      <c r="VNG51" s="7"/>
      <c r="VNH51" s="7"/>
      <c r="VNI51" s="7"/>
      <c r="VNJ51" s="7"/>
      <c r="VNK51" s="7"/>
      <c r="VNL51" s="7"/>
      <c r="VNM51" s="7"/>
      <c r="VNN51" s="7"/>
      <c r="VNO51" s="7"/>
      <c r="VNP51" s="7"/>
      <c r="VNQ51" s="7"/>
      <c r="VNR51" s="7"/>
      <c r="VNS51" s="7"/>
      <c r="VNT51" s="7"/>
      <c r="VNU51" s="7"/>
      <c r="VNV51" s="7"/>
      <c r="VNW51" s="7"/>
      <c r="VNX51" s="7"/>
      <c r="VNY51" s="7"/>
      <c r="VNZ51" s="7"/>
      <c r="VOA51" s="7"/>
      <c r="VOB51" s="7"/>
      <c r="VOC51" s="7"/>
      <c r="VOD51" s="7"/>
      <c r="VOE51" s="7"/>
      <c r="VOF51" s="7"/>
      <c r="VOG51" s="7"/>
      <c r="VOH51" s="7"/>
      <c r="VOI51" s="7"/>
      <c r="VOJ51" s="7"/>
      <c r="VOK51" s="7"/>
      <c r="VOL51" s="7"/>
      <c r="VOM51" s="7"/>
      <c r="VON51" s="7"/>
      <c r="VOO51" s="7"/>
      <c r="VOP51" s="7"/>
      <c r="VOQ51" s="7"/>
      <c r="VOR51" s="7"/>
      <c r="VOS51" s="7"/>
      <c r="VOT51" s="7"/>
      <c r="VOU51" s="7"/>
      <c r="VOV51" s="7"/>
      <c r="VOW51" s="7"/>
      <c r="VOX51" s="7"/>
      <c r="VOY51" s="7"/>
      <c r="VOZ51" s="7"/>
      <c r="VPA51" s="7"/>
      <c r="VPB51" s="7"/>
      <c r="VPC51" s="7"/>
      <c r="VPD51" s="7"/>
      <c r="VPE51" s="7"/>
      <c r="VPF51" s="7"/>
      <c r="VPG51" s="7"/>
      <c r="VPH51" s="7"/>
      <c r="VPI51" s="7"/>
      <c r="VPJ51" s="7"/>
      <c r="VPK51" s="7"/>
      <c r="VPL51" s="7"/>
      <c r="VPM51" s="7"/>
      <c r="VPN51" s="7"/>
      <c r="VPO51" s="7"/>
      <c r="VPP51" s="7"/>
      <c r="VPQ51" s="7"/>
      <c r="VPR51" s="7"/>
      <c r="VPS51" s="7"/>
      <c r="VPT51" s="7"/>
      <c r="VPU51" s="7"/>
      <c r="VPV51" s="7"/>
      <c r="VPW51" s="7"/>
      <c r="VPX51" s="7"/>
      <c r="VPY51" s="7"/>
      <c r="VPZ51" s="7"/>
      <c r="VQA51" s="7"/>
      <c r="VQB51" s="7"/>
      <c r="VQC51" s="7"/>
      <c r="VQD51" s="7"/>
      <c r="VQE51" s="7"/>
      <c r="VQF51" s="7"/>
      <c r="VQG51" s="7"/>
      <c r="VQH51" s="7"/>
      <c r="VQI51" s="7"/>
      <c r="VQJ51" s="7"/>
      <c r="VQK51" s="7"/>
      <c r="VQL51" s="7"/>
      <c r="VQM51" s="7"/>
      <c r="VQN51" s="7"/>
      <c r="VQO51" s="7"/>
      <c r="VQP51" s="7"/>
      <c r="VQQ51" s="7"/>
      <c r="VQR51" s="7"/>
      <c r="VQS51" s="7"/>
      <c r="VQT51" s="7"/>
      <c r="VQU51" s="7"/>
      <c r="VQV51" s="7"/>
      <c r="VQW51" s="7"/>
      <c r="VQX51" s="7"/>
      <c r="VQY51" s="7"/>
      <c r="VQZ51" s="7"/>
      <c r="VRA51" s="7"/>
      <c r="VRB51" s="7"/>
      <c r="VRC51" s="7"/>
      <c r="VRD51" s="7"/>
      <c r="VRE51" s="7"/>
      <c r="VRF51" s="7"/>
      <c r="VRG51" s="7"/>
      <c r="VRH51" s="7"/>
      <c r="VRI51" s="7"/>
      <c r="VRJ51" s="7"/>
      <c r="VRK51" s="7"/>
      <c r="VRL51" s="7"/>
      <c r="VRM51" s="7"/>
      <c r="VRN51" s="7"/>
      <c r="VRO51" s="7"/>
      <c r="VRP51" s="7"/>
      <c r="VRQ51" s="7"/>
      <c r="VRR51" s="7"/>
      <c r="VRS51" s="7"/>
      <c r="VRT51" s="7"/>
      <c r="VRU51" s="7"/>
      <c r="VRV51" s="7"/>
      <c r="VRW51" s="7"/>
      <c r="VRX51" s="7"/>
      <c r="VRY51" s="7"/>
      <c r="VRZ51" s="7"/>
      <c r="VSA51" s="7"/>
      <c r="VSB51" s="7"/>
      <c r="VSC51" s="7"/>
      <c r="VSD51" s="7"/>
      <c r="VSE51" s="7"/>
      <c r="VSF51" s="7"/>
      <c r="VSG51" s="7"/>
      <c r="VSH51" s="7"/>
      <c r="VSI51" s="7"/>
      <c r="VSJ51" s="7"/>
      <c r="VSK51" s="7"/>
      <c r="VSL51" s="7"/>
      <c r="VSM51" s="7"/>
      <c r="VSN51" s="7"/>
      <c r="VSP51" s="7"/>
      <c r="VSQ51" s="7"/>
      <c r="VSR51" s="7"/>
      <c r="VSS51" s="7"/>
      <c r="VST51" s="7"/>
      <c r="VSU51" s="7"/>
      <c r="VSV51" s="7"/>
      <c r="VSW51" s="7"/>
      <c r="VSX51" s="7"/>
      <c r="VSY51" s="7"/>
      <c r="VSZ51" s="7"/>
      <c r="VTA51" s="7"/>
      <c r="VTB51" s="7"/>
      <c r="VTC51" s="7"/>
      <c r="VTD51" s="7"/>
      <c r="VTE51" s="7"/>
      <c r="VTF51" s="7"/>
      <c r="VTG51" s="7"/>
      <c r="VTH51" s="7"/>
      <c r="VTI51" s="7"/>
      <c r="VTJ51" s="7"/>
      <c r="VTK51" s="7"/>
      <c r="VTL51" s="7"/>
      <c r="VTM51" s="7"/>
      <c r="VTN51" s="7"/>
      <c r="VTO51" s="7"/>
      <c r="VTP51" s="7"/>
      <c r="VTQ51" s="7"/>
      <c r="VTR51" s="7"/>
      <c r="VTS51" s="7"/>
      <c r="VTT51" s="7"/>
      <c r="VTU51" s="7"/>
      <c r="VTV51" s="7"/>
      <c r="VTW51" s="7"/>
      <c r="VTX51" s="7"/>
      <c r="VTY51" s="7"/>
      <c r="VTZ51" s="7"/>
      <c r="VUA51" s="7"/>
      <c r="VUB51" s="7"/>
      <c r="VUC51" s="7"/>
      <c r="VUD51" s="7"/>
      <c r="VUE51" s="7"/>
      <c r="VUF51" s="7"/>
      <c r="VUG51" s="7"/>
      <c r="VUH51" s="7"/>
      <c r="VUI51" s="7"/>
      <c r="VUJ51" s="7"/>
      <c r="VUK51" s="7"/>
      <c r="VUL51" s="7"/>
      <c r="VUM51" s="7"/>
      <c r="VUN51" s="7"/>
      <c r="VUO51" s="7"/>
      <c r="VUP51" s="7"/>
      <c r="VUQ51" s="7"/>
      <c r="VUR51" s="7"/>
      <c r="VUS51" s="7"/>
      <c r="VUT51" s="7"/>
      <c r="VUU51" s="7"/>
      <c r="VUV51" s="7"/>
      <c r="VUW51" s="7"/>
      <c r="VUX51" s="7"/>
      <c r="VUY51" s="7"/>
      <c r="VUZ51" s="7"/>
      <c r="VVA51" s="7"/>
      <c r="VVB51" s="7"/>
      <c r="VVC51" s="7"/>
      <c r="VVD51" s="7"/>
      <c r="VVE51" s="7"/>
      <c r="VVF51" s="7"/>
      <c r="VVG51" s="7"/>
      <c r="VVH51" s="7"/>
      <c r="VVI51" s="7"/>
      <c r="VVJ51" s="7"/>
      <c r="VVK51" s="7"/>
      <c r="VVL51" s="7"/>
      <c r="VVM51" s="7"/>
      <c r="VVN51" s="7"/>
      <c r="VVO51" s="7"/>
      <c r="VVP51" s="7"/>
      <c r="VVQ51" s="7"/>
      <c r="VVR51" s="7"/>
      <c r="VVS51" s="7"/>
      <c r="VVT51" s="7"/>
      <c r="VVU51" s="7"/>
      <c r="VVV51" s="7"/>
      <c r="VVW51" s="7"/>
      <c r="VVX51" s="7"/>
      <c r="VVY51" s="7"/>
      <c r="VVZ51" s="7"/>
      <c r="VWA51" s="7"/>
      <c r="VWB51" s="7"/>
      <c r="VWC51" s="7"/>
      <c r="VWD51" s="7"/>
      <c r="VWE51" s="7"/>
      <c r="VWF51" s="7"/>
      <c r="VWG51" s="7"/>
      <c r="VWH51" s="7"/>
      <c r="VWI51" s="7"/>
      <c r="VWJ51" s="7"/>
      <c r="VWK51" s="7"/>
      <c r="VWL51" s="7"/>
      <c r="VWM51" s="7"/>
      <c r="VWN51" s="7"/>
      <c r="VWO51" s="7"/>
      <c r="VWP51" s="7"/>
      <c r="VWQ51" s="7"/>
      <c r="VWR51" s="7"/>
      <c r="VWS51" s="7"/>
      <c r="VWT51" s="7"/>
      <c r="VWU51" s="7"/>
      <c r="VWV51" s="7"/>
      <c r="VWW51" s="7"/>
      <c r="VWX51" s="7"/>
      <c r="VWY51" s="7"/>
      <c r="VWZ51" s="7"/>
      <c r="VXA51" s="7"/>
      <c r="VXB51" s="7"/>
      <c r="VXC51" s="7"/>
      <c r="VXD51" s="7"/>
      <c r="VXE51" s="7"/>
      <c r="VXF51" s="7"/>
      <c r="VXG51" s="7"/>
      <c r="VXH51" s="7"/>
      <c r="VXI51" s="7"/>
      <c r="VXJ51" s="7"/>
      <c r="VXK51" s="7"/>
      <c r="VXL51" s="7"/>
      <c r="VXM51" s="7"/>
      <c r="VXN51" s="7"/>
      <c r="VXO51" s="7"/>
      <c r="VXP51" s="7"/>
      <c r="VXQ51" s="7"/>
      <c r="VXR51" s="7"/>
      <c r="VXS51" s="7"/>
      <c r="VXT51" s="7"/>
      <c r="VXU51" s="7"/>
      <c r="VXV51" s="7"/>
      <c r="VXW51" s="7"/>
      <c r="VXX51" s="7"/>
      <c r="VXY51" s="7"/>
      <c r="VXZ51" s="7"/>
      <c r="VYA51" s="7"/>
      <c r="VYB51" s="7"/>
      <c r="VYC51" s="7"/>
      <c r="VYD51" s="7"/>
      <c r="VYE51" s="7"/>
      <c r="VYF51" s="7"/>
      <c r="VYG51" s="7"/>
      <c r="VYH51" s="7"/>
      <c r="VYI51" s="7"/>
      <c r="VYJ51" s="7"/>
      <c r="VYK51" s="7"/>
      <c r="VYL51" s="7"/>
      <c r="VYM51" s="7"/>
      <c r="VYN51" s="7"/>
      <c r="VYO51" s="7"/>
      <c r="VYP51" s="7"/>
      <c r="VYQ51" s="7"/>
      <c r="VYR51" s="7"/>
      <c r="VYS51" s="7"/>
      <c r="VYT51" s="7"/>
      <c r="VYU51" s="7"/>
      <c r="VYV51" s="7"/>
      <c r="VYW51" s="7"/>
      <c r="VYX51" s="7"/>
      <c r="VYY51" s="7"/>
      <c r="VYZ51" s="7"/>
      <c r="VZA51" s="7"/>
      <c r="VZB51" s="7"/>
      <c r="VZC51" s="7"/>
      <c r="VZD51" s="7"/>
      <c r="VZE51" s="7"/>
      <c r="VZF51" s="7"/>
      <c r="VZG51" s="7"/>
      <c r="VZH51" s="7"/>
      <c r="VZI51" s="7"/>
      <c r="VZJ51" s="7"/>
      <c r="VZK51" s="7"/>
      <c r="VZL51" s="7"/>
      <c r="VZM51" s="7"/>
      <c r="VZN51" s="7"/>
      <c r="VZO51" s="7"/>
      <c r="VZP51" s="7"/>
      <c r="VZQ51" s="7"/>
      <c r="VZR51" s="7"/>
      <c r="VZS51" s="7"/>
      <c r="VZT51" s="7"/>
      <c r="VZU51" s="7"/>
      <c r="VZV51" s="7"/>
      <c r="VZW51" s="7"/>
      <c r="VZX51" s="7"/>
      <c r="VZY51" s="7"/>
      <c r="VZZ51" s="7"/>
      <c r="WAA51" s="7"/>
      <c r="WAB51" s="7"/>
      <c r="WAC51" s="7"/>
      <c r="WAD51" s="7"/>
      <c r="WAE51" s="7"/>
      <c r="WAF51" s="7"/>
      <c r="WAG51" s="7"/>
      <c r="WAH51" s="7"/>
      <c r="WAI51" s="7"/>
      <c r="WAJ51" s="7"/>
      <c r="WAK51" s="7"/>
      <c r="WAL51" s="7"/>
      <c r="WAM51" s="7"/>
      <c r="WAN51" s="7"/>
      <c r="WAO51" s="7"/>
      <c r="WAP51" s="7"/>
      <c r="WAQ51" s="7"/>
      <c r="WAR51" s="7"/>
      <c r="WAS51" s="7"/>
      <c r="WAT51" s="7"/>
      <c r="WAU51" s="7"/>
      <c r="WAV51" s="7"/>
      <c r="WAW51" s="7"/>
      <c r="WAX51" s="7"/>
      <c r="WAY51" s="7"/>
      <c r="WAZ51" s="7"/>
      <c r="WBA51" s="7"/>
      <c r="WBB51" s="7"/>
      <c r="WBC51" s="7"/>
      <c r="WBD51" s="7"/>
      <c r="WBE51" s="7"/>
      <c r="WBF51" s="7"/>
      <c r="WBG51" s="7"/>
      <c r="WBH51" s="7"/>
      <c r="WBI51" s="7"/>
      <c r="WBJ51" s="7"/>
      <c r="WBK51" s="7"/>
      <c r="WBL51" s="7"/>
      <c r="WBM51" s="7"/>
      <c r="WBN51" s="7"/>
      <c r="WBO51" s="7"/>
      <c r="WBP51" s="7"/>
      <c r="WBQ51" s="7"/>
      <c r="WBR51" s="7"/>
      <c r="WBS51" s="7"/>
      <c r="WBT51" s="7"/>
      <c r="WBU51" s="7"/>
      <c r="WBV51" s="7"/>
      <c r="WBW51" s="7"/>
      <c r="WBX51" s="7"/>
      <c r="WBY51" s="7"/>
      <c r="WBZ51" s="7"/>
      <c r="WCA51" s="7"/>
      <c r="WCB51" s="7"/>
      <c r="WCC51" s="7"/>
      <c r="WCD51" s="7"/>
      <c r="WCE51" s="7"/>
      <c r="WCF51" s="7"/>
      <c r="WCG51" s="7"/>
      <c r="WCH51" s="7"/>
      <c r="WCI51" s="7"/>
      <c r="WCJ51" s="7"/>
      <c r="WCL51" s="7"/>
      <c r="WCM51" s="7"/>
      <c r="WCN51" s="7"/>
      <c r="WCO51" s="7"/>
      <c r="WCP51" s="7"/>
      <c r="WCQ51" s="7"/>
      <c r="WCR51" s="7"/>
      <c r="WCS51" s="7"/>
      <c r="WCT51" s="7"/>
      <c r="WCU51" s="7"/>
      <c r="WCV51" s="7"/>
      <c r="WCW51" s="7"/>
      <c r="WCX51" s="7"/>
      <c r="WCY51" s="7"/>
      <c r="WCZ51" s="7"/>
      <c r="WDA51" s="7"/>
      <c r="WDB51" s="7"/>
      <c r="WDC51" s="7"/>
      <c r="WDD51" s="7"/>
      <c r="WDE51" s="7"/>
      <c r="WDF51" s="7"/>
      <c r="WDG51" s="7"/>
      <c r="WDH51" s="7"/>
      <c r="WDI51" s="7"/>
      <c r="WDJ51" s="7"/>
      <c r="WDK51" s="7"/>
      <c r="WDL51" s="7"/>
      <c r="WDM51" s="7"/>
      <c r="WDN51" s="7"/>
      <c r="WDO51" s="7"/>
      <c r="WDP51" s="7"/>
      <c r="WDQ51" s="7"/>
      <c r="WDR51" s="7"/>
      <c r="WDS51" s="7"/>
      <c r="WDT51" s="7"/>
      <c r="WDU51" s="7"/>
      <c r="WDV51" s="7"/>
      <c r="WDW51" s="7"/>
      <c r="WDX51" s="7"/>
      <c r="WDY51" s="7"/>
      <c r="WDZ51" s="7"/>
      <c r="WEA51" s="7"/>
      <c r="WEB51" s="7"/>
      <c r="WEC51" s="7"/>
      <c r="WED51" s="7"/>
      <c r="WEE51" s="7"/>
      <c r="WEF51" s="7"/>
      <c r="WEG51" s="7"/>
      <c r="WEH51" s="7"/>
      <c r="WEI51" s="7"/>
      <c r="WEJ51" s="7"/>
      <c r="WEK51" s="7"/>
      <c r="WEL51" s="7"/>
      <c r="WEM51" s="7"/>
      <c r="WEN51" s="7"/>
      <c r="WEO51" s="7"/>
      <c r="WEP51" s="7"/>
      <c r="WEQ51" s="7"/>
      <c r="WER51" s="7"/>
      <c r="WES51" s="7"/>
      <c r="WET51" s="7"/>
      <c r="WEU51" s="7"/>
      <c r="WEV51" s="7"/>
      <c r="WEW51" s="7"/>
      <c r="WEX51" s="7"/>
      <c r="WEY51" s="7"/>
      <c r="WEZ51" s="7"/>
      <c r="WFA51" s="7"/>
      <c r="WFB51" s="7"/>
      <c r="WFC51" s="7"/>
      <c r="WFD51" s="7"/>
      <c r="WFE51" s="7"/>
      <c r="WFF51" s="7"/>
      <c r="WFG51" s="7"/>
      <c r="WFH51" s="7"/>
      <c r="WFI51" s="7"/>
      <c r="WFJ51" s="7"/>
      <c r="WFK51" s="7"/>
      <c r="WFL51" s="7"/>
      <c r="WFM51" s="7"/>
      <c r="WFN51" s="7"/>
      <c r="WFO51" s="7"/>
      <c r="WFP51" s="7"/>
      <c r="WFQ51" s="7"/>
      <c r="WFR51" s="7"/>
      <c r="WFS51" s="7"/>
      <c r="WFT51" s="7"/>
      <c r="WFU51" s="7"/>
      <c r="WFV51" s="7"/>
      <c r="WFW51" s="7"/>
      <c r="WFX51" s="7"/>
      <c r="WFY51" s="7"/>
      <c r="WFZ51" s="7"/>
      <c r="WGA51" s="7"/>
      <c r="WGB51" s="7"/>
      <c r="WGC51" s="7"/>
      <c r="WGD51" s="7"/>
      <c r="WGE51" s="7"/>
      <c r="WGF51" s="7"/>
      <c r="WGG51" s="7"/>
      <c r="WGH51" s="7"/>
      <c r="WGI51" s="7"/>
      <c r="WGJ51" s="7"/>
      <c r="WGK51" s="7"/>
      <c r="WGL51" s="7"/>
      <c r="WGM51" s="7"/>
      <c r="WGN51" s="7"/>
      <c r="WGO51" s="7"/>
      <c r="WGP51" s="7"/>
      <c r="WGQ51" s="7"/>
      <c r="WGR51" s="7"/>
      <c r="WGS51" s="7"/>
      <c r="WGT51" s="7"/>
      <c r="WGU51" s="7"/>
      <c r="WGV51" s="7"/>
      <c r="WGW51" s="7"/>
      <c r="WGX51" s="7"/>
      <c r="WGY51" s="7"/>
      <c r="WGZ51" s="7"/>
      <c r="WHA51" s="7"/>
      <c r="WHB51" s="7"/>
      <c r="WHC51" s="7"/>
      <c r="WHD51" s="7"/>
      <c r="WHE51" s="7"/>
      <c r="WHF51" s="7"/>
      <c r="WHG51" s="7"/>
      <c r="WHH51" s="7"/>
      <c r="WHI51" s="7"/>
      <c r="WHJ51" s="7"/>
      <c r="WHK51" s="7"/>
      <c r="WHL51" s="7"/>
      <c r="WHM51" s="7"/>
      <c r="WHN51" s="7"/>
      <c r="WHO51" s="7"/>
      <c r="WHP51" s="7"/>
      <c r="WHQ51" s="7"/>
      <c r="WHR51" s="7"/>
      <c r="WHS51" s="7"/>
      <c r="WHT51" s="7"/>
      <c r="WHU51" s="7"/>
      <c r="WHV51" s="7"/>
      <c r="WHW51" s="7"/>
      <c r="WHX51" s="7"/>
      <c r="WHY51" s="7"/>
      <c r="WHZ51" s="7"/>
      <c r="WIA51" s="7"/>
      <c r="WIB51" s="7"/>
      <c r="WIC51" s="7"/>
      <c r="WID51" s="7"/>
      <c r="WIE51" s="7"/>
      <c r="WIF51" s="7"/>
      <c r="WIG51" s="7"/>
      <c r="WIH51" s="7"/>
      <c r="WII51" s="7"/>
      <c r="WIJ51" s="7"/>
      <c r="WIK51" s="7"/>
      <c r="WIL51" s="7"/>
      <c r="WIM51" s="7"/>
      <c r="WIN51" s="7"/>
      <c r="WIO51" s="7"/>
      <c r="WIP51" s="7"/>
      <c r="WIQ51" s="7"/>
      <c r="WIR51" s="7"/>
      <c r="WIS51" s="7"/>
      <c r="WIT51" s="7"/>
      <c r="WIU51" s="7"/>
      <c r="WIV51" s="7"/>
      <c r="WIW51" s="7"/>
      <c r="WIX51" s="7"/>
      <c r="WIY51" s="7"/>
      <c r="WIZ51" s="7"/>
      <c r="WJA51" s="7"/>
      <c r="WJB51" s="7"/>
      <c r="WJC51" s="7"/>
      <c r="WJD51" s="7"/>
      <c r="WJE51" s="7"/>
      <c r="WJF51" s="7"/>
      <c r="WJG51" s="7"/>
      <c r="WJH51" s="7"/>
      <c r="WJI51" s="7"/>
      <c r="WJJ51" s="7"/>
      <c r="WJK51" s="7"/>
      <c r="WJL51" s="7"/>
      <c r="WJM51" s="7"/>
      <c r="WJN51" s="7"/>
      <c r="WJO51" s="7"/>
      <c r="WJP51" s="7"/>
      <c r="WJQ51" s="7"/>
      <c r="WJR51" s="7"/>
      <c r="WJS51" s="7"/>
      <c r="WJT51" s="7"/>
      <c r="WJU51" s="7"/>
      <c r="WJV51" s="7"/>
      <c r="WJW51" s="7"/>
      <c r="WJX51" s="7"/>
      <c r="WJY51" s="7"/>
      <c r="WJZ51" s="7"/>
      <c r="WKA51" s="7"/>
      <c r="WKB51" s="7"/>
      <c r="WKC51" s="7"/>
      <c r="WKD51" s="7"/>
      <c r="WKE51" s="7"/>
      <c r="WKF51" s="7"/>
      <c r="WKG51" s="7"/>
      <c r="WKH51" s="7"/>
      <c r="WKI51" s="7"/>
      <c r="WKJ51" s="7"/>
      <c r="WKK51" s="7"/>
      <c r="WKL51" s="7"/>
      <c r="WKM51" s="7"/>
      <c r="WKN51" s="7"/>
      <c r="WKO51" s="7"/>
      <c r="WKP51" s="7"/>
      <c r="WKQ51" s="7"/>
      <c r="WKR51" s="7"/>
      <c r="WKS51" s="7"/>
      <c r="WKT51" s="7"/>
      <c r="WKU51" s="7"/>
      <c r="WKV51" s="7"/>
      <c r="WKW51" s="7"/>
      <c r="WKX51" s="7"/>
      <c r="WKY51" s="7"/>
      <c r="WKZ51" s="7"/>
      <c r="WLA51" s="7"/>
      <c r="WLB51" s="7"/>
      <c r="WLC51" s="7"/>
      <c r="WLD51" s="7"/>
      <c r="WLE51" s="7"/>
      <c r="WLF51" s="7"/>
      <c r="WLG51" s="7"/>
      <c r="WLH51" s="7"/>
      <c r="WLI51" s="7"/>
      <c r="WLJ51" s="7"/>
      <c r="WLK51" s="7"/>
      <c r="WLL51" s="7"/>
      <c r="WLM51" s="7"/>
      <c r="WLN51" s="7"/>
      <c r="WLO51" s="7"/>
      <c r="WLP51" s="7"/>
      <c r="WLQ51" s="7"/>
      <c r="WLR51" s="7"/>
      <c r="WLS51" s="7"/>
      <c r="WLT51" s="7"/>
      <c r="WLU51" s="7"/>
      <c r="WLV51" s="7"/>
      <c r="WLW51" s="7"/>
      <c r="WLX51" s="7"/>
      <c r="WLY51" s="7"/>
      <c r="WLZ51" s="7"/>
      <c r="WMA51" s="7"/>
      <c r="WMB51" s="7"/>
      <c r="WMC51" s="7"/>
      <c r="WMD51" s="7"/>
      <c r="WME51" s="7"/>
      <c r="WMF51" s="7"/>
      <c r="WMH51" s="7"/>
      <c r="WMI51" s="7"/>
      <c r="WMJ51" s="7"/>
      <c r="WMK51" s="7"/>
      <c r="WML51" s="7"/>
      <c r="WMM51" s="7"/>
      <c r="WMN51" s="7"/>
      <c r="WMO51" s="7"/>
      <c r="WMP51" s="7"/>
      <c r="WMQ51" s="7"/>
      <c r="WMR51" s="7"/>
      <c r="WMS51" s="7"/>
      <c r="WMT51" s="7"/>
      <c r="WMU51" s="7"/>
      <c r="WMV51" s="7"/>
      <c r="WMW51" s="7"/>
      <c r="WMX51" s="7"/>
      <c r="WMY51" s="7"/>
      <c r="WMZ51" s="7"/>
      <c r="WNA51" s="7"/>
      <c r="WNB51" s="7"/>
      <c r="WNC51" s="7"/>
      <c r="WND51" s="7"/>
      <c r="WNE51" s="7"/>
      <c r="WNF51" s="7"/>
      <c r="WNG51" s="7"/>
      <c r="WNH51" s="7"/>
      <c r="WNI51" s="7"/>
      <c r="WNJ51" s="7"/>
      <c r="WNK51" s="7"/>
      <c r="WNL51" s="7"/>
      <c r="WNM51" s="7"/>
      <c r="WNN51" s="7"/>
      <c r="WNO51" s="7"/>
      <c r="WNP51" s="7"/>
      <c r="WNQ51" s="7"/>
      <c r="WNR51" s="7"/>
      <c r="WNS51" s="7"/>
      <c r="WNT51" s="7"/>
      <c r="WNU51" s="7"/>
      <c r="WNV51" s="7"/>
      <c r="WNW51" s="7"/>
      <c r="WNX51" s="7"/>
      <c r="WNY51" s="7"/>
      <c r="WNZ51" s="7"/>
      <c r="WOA51" s="7"/>
      <c r="WOB51" s="7"/>
      <c r="WOC51" s="7"/>
      <c r="WOD51" s="7"/>
      <c r="WOE51" s="7"/>
      <c r="WOF51" s="7"/>
      <c r="WOG51" s="7"/>
      <c r="WOH51" s="7"/>
      <c r="WOI51" s="7"/>
      <c r="WOJ51" s="7"/>
      <c r="WOK51" s="7"/>
      <c r="WOL51" s="7"/>
      <c r="WOM51" s="7"/>
      <c r="WON51" s="7"/>
      <c r="WOO51" s="7"/>
      <c r="WOP51" s="7"/>
      <c r="WOQ51" s="7"/>
      <c r="WOR51" s="7"/>
      <c r="WOS51" s="7"/>
      <c r="WOT51" s="7"/>
      <c r="WOU51" s="7"/>
      <c r="WOV51" s="7"/>
      <c r="WOW51" s="7"/>
      <c r="WOX51" s="7"/>
      <c r="WOY51" s="7"/>
      <c r="WOZ51" s="7"/>
      <c r="WPA51" s="7"/>
      <c r="WPB51" s="7"/>
      <c r="WPC51" s="7"/>
      <c r="WPD51" s="7"/>
      <c r="WPE51" s="7"/>
      <c r="WPF51" s="7"/>
      <c r="WPG51" s="7"/>
      <c r="WPH51" s="7"/>
      <c r="WPI51" s="7"/>
      <c r="WPJ51" s="7"/>
      <c r="WPK51" s="7"/>
      <c r="WPL51" s="7"/>
      <c r="WPM51" s="7"/>
      <c r="WPN51" s="7"/>
      <c r="WPO51" s="7"/>
      <c r="WPP51" s="7"/>
      <c r="WPQ51" s="7"/>
      <c r="WPR51" s="7"/>
      <c r="WPS51" s="7"/>
      <c r="WPT51" s="7"/>
      <c r="WPU51" s="7"/>
      <c r="WPV51" s="7"/>
      <c r="WPW51" s="7"/>
      <c r="WPX51" s="7"/>
      <c r="WPY51" s="7"/>
      <c r="WPZ51" s="7"/>
      <c r="WQA51" s="7"/>
      <c r="WQB51" s="7"/>
      <c r="WQC51" s="7"/>
      <c r="WQD51" s="7"/>
      <c r="WQE51" s="7"/>
      <c r="WQF51" s="7"/>
      <c r="WQG51" s="7"/>
      <c r="WQH51" s="7"/>
      <c r="WQI51" s="7"/>
      <c r="WQJ51" s="7"/>
      <c r="WQK51" s="7"/>
      <c r="WQL51" s="7"/>
      <c r="WQM51" s="7"/>
      <c r="WQN51" s="7"/>
      <c r="WQO51" s="7"/>
      <c r="WQP51" s="7"/>
      <c r="WQQ51" s="7"/>
      <c r="WQR51" s="7"/>
      <c r="WQS51" s="7"/>
      <c r="WQT51" s="7"/>
      <c r="WQU51" s="7"/>
      <c r="WQV51" s="7"/>
      <c r="WQW51" s="7"/>
      <c r="WQX51" s="7"/>
      <c r="WQY51" s="7"/>
      <c r="WQZ51" s="7"/>
      <c r="WRA51" s="7"/>
      <c r="WRB51" s="7"/>
      <c r="WRC51" s="7"/>
      <c r="WRD51" s="7"/>
      <c r="WRE51" s="7"/>
      <c r="WRF51" s="7"/>
      <c r="WRG51" s="7"/>
      <c r="WRH51" s="7"/>
      <c r="WRI51" s="7"/>
      <c r="WRJ51" s="7"/>
      <c r="WRK51" s="7"/>
      <c r="WRL51" s="7"/>
      <c r="WRM51" s="7"/>
      <c r="WRN51" s="7"/>
      <c r="WRO51" s="7"/>
      <c r="WRP51" s="7"/>
      <c r="WRQ51" s="7"/>
      <c r="WRR51" s="7"/>
      <c r="WRS51" s="7"/>
      <c r="WRT51" s="7"/>
      <c r="WRU51" s="7"/>
      <c r="WRV51" s="7"/>
      <c r="WRW51" s="7"/>
      <c r="WRX51" s="7"/>
      <c r="WRY51" s="7"/>
      <c r="WRZ51" s="7"/>
      <c r="WSA51" s="7"/>
      <c r="WSB51" s="7"/>
      <c r="WSC51" s="7"/>
      <c r="WSD51" s="7"/>
      <c r="WSE51" s="7"/>
      <c r="WSF51" s="7"/>
      <c r="WSG51" s="7"/>
      <c r="WSH51" s="7"/>
      <c r="WSI51" s="7"/>
      <c r="WSJ51" s="7"/>
      <c r="WSK51" s="7"/>
      <c r="WSL51" s="7"/>
      <c r="WSM51" s="7"/>
      <c r="WSN51" s="7"/>
      <c r="WSO51" s="7"/>
      <c r="WSP51" s="7"/>
      <c r="WSQ51" s="7"/>
      <c r="WSR51" s="7"/>
      <c r="WSS51" s="7"/>
      <c r="WST51" s="7"/>
      <c r="WSU51" s="7"/>
      <c r="WSV51" s="7"/>
      <c r="WSW51" s="7"/>
      <c r="WSX51" s="7"/>
      <c r="WSY51" s="7"/>
      <c r="WSZ51" s="7"/>
      <c r="WTA51" s="7"/>
      <c r="WTB51" s="7"/>
      <c r="WTC51" s="7"/>
      <c r="WTD51" s="7"/>
      <c r="WTE51" s="7"/>
      <c r="WTF51" s="7"/>
      <c r="WTG51" s="7"/>
      <c r="WTH51" s="7"/>
      <c r="WTI51" s="7"/>
      <c r="WTJ51" s="7"/>
      <c r="WTK51" s="7"/>
      <c r="WTL51" s="7"/>
      <c r="WTM51" s="7"/>
      <c r="WTN51" s="7"/>
      <c r="WTO51" s="7"/>
      <c r="WTP51" s="7"/>
      <c r="WTQ51" s="7"/>
      <c r="WTR51" s="7"/>
      <c r="WTS51" s="7"/>
      <c r="WTT51" s="7"/>
      <c r="WTU51" s="7"/>
      <c r="WTV51" s="7"/>
      <c r="WTW51" s="7"/>
      <c r="WTX51" s="7"/>
      <c r="WTY51" s="7"/>
      <c r="WTZ51" s="7"/>
      <c r="WUA51" s="7"/>
      <c r="WUB51" s="7"/>
      <c r="WUC51" s="7"/>
      <c r="WUD51" s="7"/>
      <c r="WUE51" s="7"/>
      <c r="WUF51" s="7"/>
      <c r="WUG51" s="7"/>
      <c r="WUH51" s="7"/>
      <c r="WUI51" s="7"/>
      <c r="WUJ51" s="7"/>
      <c r="WUK51" s="7"/>
      <c r="WUL51" s="7"/>
      <c r="WUM51" s="7"/>
      <c r="WUN51" s="7"/>
      <c r="WUO51" s="7"/>
      <c r="WUP51" s="7"/>
      <c r="WUQ51" s="7"/>
      <c r="WUR51" s="7"/>
      <c r="WUS51" s="7"/>
      <c r="WUT51" s="7"/>
      <c r="WUU51" s="7"/>
      <c r="WUV51" s="7"/>
      <c r="WUW51" s="7"/>
      <c r="WUX51" s="7"/>
      <c r="WUY51" s="7"/>
      <c r="WUZ51" s="7"/>
      <c r="WVA51" s="7"/>
      <c r="WVB51" s="7"/>
      <c r="WVC51" s="7"/>
      <c r="WVD51" s="7"/>
      <c r="WVE51" s="7"/>
      <c r="WVF51" s="7"/>
      <c r="WVG51" s="7"/>
      <c r="WVH51" s="7"/>
      <c r="WVI51" s="7"/>
      <c r="WVJ51" s="7"/>
      <c r="WVK51" s="7"/>
      <c r="WVL51" s="7"/>
      <c r="WVM51" s="7"/>
      <c r="WVN51" s="7"/>
      <c r="WVO51" s="7"/>
      <c r="WVP51" s="7"/>
      <c r="WVQ51" s="7"/>
      <c r="WVR51" s="7"/>
      <c r="WVS51" s="7"/>
      <c r="WVT51" s="7"/>
      <c r="WVU51" s="7"/>
      <c r="WVV51" s="7"/>
      <c r="WVW51" s="7"/>
      <c r="WVX51" s="7"/>
      <c r="WVY51" s="7"/>
      <c r="WVZ51" s="7"/>
      <c r="WWA51" s="7"/>
      <c r="WWB51" s="7"/>
      <c r="WWD51" s="7"/>
      <c r="WWE51" s="7"/>
      <c r="WWF51" s="7"/>
      <c r="WWG51" s="7"/>
      <c r="WWH51" s="7"/>
      <c r="WWI51" s="7"/>
      <c r="WWJ51" s="7"/>
      <c r="WWK51" s="7"/>
      <c r="WWL51" s="7"/>
      <c r="WWM51" s="7"/>
      <c r="WWN51" s="7"/>
      <c r="WWO51" s="7"/>
      <c r="WWP51" s="7"/>
      <c r="WWQ51" s="7"/>
      <c r="WWR51" s="7"/>
      <c r="WWS51" s="7"/>
      <c r="WWT51" s="7"/>
      <c r="WWU51" s="7"/>
      <c r="WWV51" s="7"/>
      <c r="WWW51" s="7"/>
      <c r="WWX51" s="7"/>
      <c r="WWY51" s="7"/>
      <c r="WWZ51" s="7"/>
      <c r="WXA51" s="7"/>
      <c r="WXB51" s="7"/>
      <c r="WXC51" s="7"/>
      <c r="WXD51" s="7"/>
      <c r="WXE51" s="7"/>
      <c r="WXF51" s="7"/>
      <c r="WXG51" s="7"/>
      <c r="WXH51" s="7"/>
      <c r="WXI51" s="7"/>
      <c r="WXJ51" s="7"/>
      <c r="WXK51" s="7"/>
      <c r="WXL51" s="7"/>
      <c r="WXM51" s="7"/>
      <c r="WXN51" s="7"/>
      <c r="WXO51" s="7"/>
      <c r="WXP51" s="7"/>
      <c r="WXQ51" s="7"/>
      <c r="WXR51" s="7"/>
      <c r="WXS51" s="7"/>
      <c r="WXT51" s="7"/>
      <c r="WXU51" s="7"/>
      <c r="WXV51" s="7"/>
      <c r="WXW51" s="7"/>
      <c r="WXX51" s="7"/>
      <c r="WXY51" s="7"/>
      <c r="WXZ51" s="7"/>
      <c r="WYA51" s="7"/>
      <c r="WYB51" s="7"/>
      <c r="WYC51" s="7"/>
      <c r="WYD51" s="7"/>
      <c r="WYE51" s="7"/>
      <c r="WYF51" s="7"/>
      <c r="WYG51" s="7"/>
      <c r="WYH51" s="7"/>
      <c r="WYI51" s="7"/>
      <c r="WYJ51" s="7"/>
      <c r="WYK51" s="7"/>
      <c r="WYL51" s="7"/>
      <c r="WYM51" s="7"/>
      <c r="WYN51" s="7"/>
      <c r="WYO51" s="7"/>
      <c r="WYP51" s="7"/>
      <c r="WYQ51" s="7"/>
      <c r="WYR51" s="7"/>
      <c r="WYS51" s="7"/>
      <c r="WYT51" s="7"/>
      <c r="WYU51" s="7"/>
      <c r="WYV51" s="7"/>
      <c r="WYW51" s="7"/>
      <c r="WYX51" s="7"/>
      <c r="WYY51" s="7"/>
      <c r="WYZ51" s="7"/>
      <c r="WZA51" s="7"/>
      <c r="WZB51" s="7"/>
      <c r="WZC51" s="7"/>
      <c r="WZD51" s="7"/>
      <c r="WZE51" s="7"/>
      <c r="WZF51" s="7"/>
      <c r="WZG51" s="7"/>
      <c r="WZH51" s="7"/>
      <c r="WZI51" s="7"/>
      <c r="WZJ51" s="7"/>
      <c r="WZK51" s="7"/>
      <c r="WZL51" s="7"/>
      <c r="WZM51" s="7"/>
      <c r="WZN51" s="7"/>
      <c r="WZO51" s="7"/>
      <c r="WZP51" s="7"/>
      <c r="WZQ51" s="7"/>
      <c r="WZR51" s="7"/>
      <c r="WZS51" s="7"/>
      <c r="WZT51" s="7"/>
      <c r="WZU51" s="7"/>
      <c r="WZV51" s="7"/>
      <c r="WZW51" s="7"/>
      <c r="WZX51" s="7"/>
      <c r="WZY51" s="7"/>
      <c r="WZZ51" s="7"/>
      <c r="XAA51" s="7"/>
      <c r="XAB51" s="7"/>
      <c r="XAC51" s="7"/>
      <c r="XAD51" s="7"/>
      <c r="XAE51" s="7"/>
      <c r="XAF51" s="7"/>
      <c r="XAG51" s="7"/>
      <c r="XAH51" s="7"/>
      <c r="XAI51" s="7"/>
      <c r="XAJ51" s="7"/>
      <c r="XAK51" s="7"/>
      <c r="XAL51" s="7"/>
      <c r="XAM51" s="7"/>
      <c r="XAN51" s="7"/>
      <c r="XAO51" s="7"/>
      <c r="XAP51" s="7"/>
      <c r="XAQ51" s="7"/>
      <c r="XAR51" s="7"/>
      <c r="XAS51" s="7"/>
      <c r="XAT51" s="7"/>
      <c r="XAU51" s="7"/>
      <c r="XAV51" s="7"/>
      <c r="XAW51" s="7"/>
      <c r="XAX51" s="7"/>
      <c r="XAY51" s="7"/>
      <c r="XAZ51" s="7"/>
      <c r="XBA51" s="7"/>
      <c r="XBB51" s="7"/>
      <c r="XBC51" s="7"/>
      <c r="XBD51" s="7"/>
      <c r="XBE51" s="7"/>
      <c r="XBF51" s="7"/>
      <c r="XBG51" s="7"/>
      <c r="XBH51" s="7"/>
      <c r="XBI51" s="7"/>
      <c r="XBJ51" s="7"/>
      <c r="XBK51" s="7"/>
      <c r="XBL51" s="7"/>
      <c r="XBM51" s="7"/>
      <c r="XBN51" s="7"/>
      <c r="XBO51" s="7"/>
      <c r="XBP51" s="7"/>
      <c r="XBQ51" s="7"/>
      <c r="XBR51" s="7"/>
      <c r="XBS51" s="7"/>
      <c r="XBT51" s="7"/>
      <c r="XBU51" s="7"/>
      <c r="XBV51" s="7"/>
      <c r="XBW51" s="7"/>
      <c r="XBX51" s="7"/>
      <c r="XBY51" s="7"/>
      <c r="XBZ51" s="7"/>
      <c r="XCA51" s="7"/>
      <c r="XCB51" s="7"/>
      <c r="XCC51" s="7"/>
      <c r="XCD51" s="7"/>
      <c r="XCE51" s="7"/>
      <c r="XCF51" s="7"/>
      <c r="XCG51" s="7"/>
      <c r="XCH51" s="7"/>
      <c r="XCI51" s="7"/>
      <c r="XCJ51" s="7"/>
      <c r="XCK51" s="7"/>
      <c r="XCL51" s="7"/>
      <c r="XCM51" s="7"/>
      <c r="XCN51" s="7"/>
      <c r="XCO51" s="7"/>
      <c r="XCP51" s="7"/>
      <c r="XCQ51" s="7"/>
      <c r="XCR51" s="7"/>
      <c r="XCS51" s="7"/>
      <c r="XCT51" s="7"/>
      <c r="XCU51" s="7"/>
      <c r="XCV51" s="7"/>
      <c r="XCW51" s="7"/>
      <c r="XCX51" s="7"/>
      <c r="XCY51" s="7"/>
      <c r="XCZ51" s="7"/>
      <c r="XDA51" s="7"/>
      <c r="XDB51" s="7"/>
      <c r="XDC51" s="7"/>
      <c r="XDD51" s="7"/>
      <c r="XDE51" s="7"/>
      <c r="XDF51" s="7"/>
      <c r="XDG51" s="7"/>
      <c r="XDH51" s="7"/>
      <c r="XDI51" s="7"/>
      <c r="XDJ51" s="7"/>
      <c r="XDK51" s="7"/>
      <c r="XDL51" s="7"/>
      <c r="XDM51" s="7"/>
      <c r="XDN51" s="7"/>
      <c r="XDO51" s="7"/>
      <c r="XDP51" s="7"/>
      <c r="XDQ51" s="7"/>
      <c r="XDR51" s="7"/>
      <c r="XDS51" s="7"/>
      <c r="XDT51" s="7"/>
      <c r="XDU51" s="7"/>
      <c r="XDV51" s="7"/>
      <c r="XDW51" s="7"/>
      <c r="XDX51" s="7"/>
      <c r="XDY51" s="7"/>
      <c r="XDZ51" s="7"/>
      <c r="XEA51" s="7"/>
      <c r="XEB51" s="7"/>
      <c r="XEC51" s="7"/>
      <c r="XED51" s="7"/>
      <c r="XEE51" s="7"/>
      <c r="XEF51" s="7"/>
      <c r="XEG51" s="7"/>
      <c r="XEH51" s="7"/>
      <c r="XEI51" s="7"/>
      <c r="XEJ51" s="7"/>
      <c r="XEK51" s="7"/>
      <c r="XEL51" s="7"/>
      <c r="XEM51" s="7"/>
      <c r="XEN51" s="7"/>
      <c r="XEO51" s="7"/>
      <c r="XEP51" s="7"/>
      <c r="XEQ51" s="7"/>
      <c r="XER51" s="7"/>
      <c r="XES51" s="7"/>
      <c r="XET51" s="7"/>
      <c r="XEU51" s="7"/>
      <c r="XEV51" s="7"/>
      <c r="XEW51" s="7"/>
      <c r="XEX51" s="7"/>
    </row>
    <row r="52" spans="1:16378" x14ac:dyDescent="0.25">
      <c r="A52" s="138">
        <v>48</v>
      </c>
      <c r="B52" s="376">
        <f t="shared" si="60"/>
        <v>170</v>
      </c>
      <c r="C52" s="377" t="str">
        <f t="shared" si="56"/>
        <v>JUNE</v>
      </c>
      <c r="D52" s="138"/>
      <c r="E52" s="167"/>
      <c r="F52" s="377" t="str">
        <f>IF(ISNA(VLOOKUP($J52,ADDRESS!$B$3:$N1371,12,0)),"",VLOOKUP($J52,ADDRESS!$B$3:$N1371,12,0))</f>
        <v>AAAAA0000AST001</v>
      </c>
      <c r="G52" s="377">
        <f>IF(ISNA(VLOOKUP($J52,ADDRESS!$B$3:$N1371,13,0)),"",VLOOKUP($J52,ADDRESS!$B$3:$N1371,13,0))</f>
        <v>0</v>
      </c>
      <c r="H52" s="377">
        <f>IF(ISNA(VLOOKUP($J52,ADDRESS!$B$3:$N1371,10,0)),"",VLOOKUP($J52,ADDRESS!$B$3:$N1371,10,0))</f>
        <v>0</v>
      </c>
      <c r="I52" s="377" t="str">
        <f>IF(ISNA(VLOOKUP($J52,ADDRESS!$B$3:$N1371,11,0)),"",VLOOKUP($J52,ADDRESS!$B$3:$N1371,11,0))</f>
        <v>AAAAA0000A</v>
      </c>
      <c r="J52" s="165" t="s">
        <v>364</v>
      </c>
      <c r="K52" s="168">
        <v>21325</v>
      </c>
      <c r="L52" s="110" t="s">
        <v>302</v>
      </c>
      <c r="M52" s="169"/>
      <c r="N52" s="378">
        <f t="shared" si="31"/>
        <v>0</v>
      </c>
      <c r="O52" s="378">
        <f t="shared" si="32"/>
        <v>0</v>
      </c>
      <c r="P52" s="378">
        <f t="shared" si="33"/>
        <v>0</v>
      </c>
      <c r="Q52" s="378">
        <f t="shared" si="34"/>
        <v>0</v>
      </c>
      <c r="R52" s="378">
        <f t="shared" si="35"/>
        <v>0</v>
      </c>
      <c r="S52" s="378">
        <f t="shared" si="36"/>
        <v>0</v>
      </c>
      <c r="T52" s="378">
        <f t="shared" si="37"/>
        <v>0</v>
      </c>
      <c r="U52" s="378">
        <f t="shared" si="57"/>
        <v>0</v>
      </c>
      <c r="V52" s="378">
        <f t="shared" si="39"/>
        <v>2636</v>
      </c>
      <c r="W52" s="378">
        <f t="shared" si="40"/>
        <v>0</v>
      </c>
      <c r="X52" s="378">
        <f t="shared" si="41"/>
        <v>0</v>
      </c>
      <c r="Y52" s="378">
        <f t="shared" si="42"/>
        <v>0</v>
      </c>
      <c r="Z52" s="378">
        <f t="shared" si="43"/>
        <v>0</v>
      </c>
      <c r="AA52" s="176"/>
      <c r="AB52" s="151">
        <f t="shared" si="44"/>
        <v>23961</v>
      </c>
      <c r="AC52" s="110" t="s">
        <v>309</v>
      </c>
      <c r="AD52" s="177"/>
      <c r="AE52" s="378">
        <f t="shared" si="45"/>
        <v>0</v>
      </c>
      <c r="AF52" s="378">
        <f t="shared" si="46"/>
        <v>0</v>
      </c>
      <c r="AG52" s="378">
        <f t="shared" si="59"/>
        <v>0</v>
      </c>
      <c r="AH52" s="378">
        <f t="shared" si="48"/>
        <v>2396</v>
      </c>
      <c r="AI52" s="378">
        <f t="shared" si="61"/>
        <v>0</v>
      </c>
      <c r="AJ52" s="378">
        <f t="shared" si="50"/>
        <v>0</v>
      </c>
      <c r="AK52" s="378">
        <f t="shared" si="51"/>
        <v>0</v>
      </c>
      <c r="AL52" s="378">
        <f t="shared" si="52"/>
        <v>0</v>
      </c>
      <c r="AM52" s="378">
        <f t="shared" si="53"/>
        <v>0</v>
      </c>
      <c r="AN52" s="378">
        <f t="shared" si="54"/>
        <v>0</v>
      </c>
      <c r="AO52" s="151">
        <f t="shared" si="55"/>
        <v>21565</v>
      </c>
      <c r="AP52" s="172">
        <v>41445</v>
      </c>
      <c r="AQ52" s="151"/>
      <c r="AR52" s="110"/>
      <c r="AS52" s="178"/>
      <c r="AT52" s="165"/>
    </row>
    <row r="53" spans="1:16378" x14ac:dyDescent="0.25">
      <c r="A53" s="138">
        <v>49</v>
      </c>
      <c r="B53" s="376">
        <f t="shared" si="60"/>
        <v>170</v>
      </c>
      <c r="C53" s="377" t="str">
        <f t="shared" si="56"/>
        <v>JUNE</v>
      </c>
      <c r="D53" s="138"/>
      <c r="E53" s="167"/>
      <c r="F53" s="377" t="str">
        <f>IF(ISNA(VLOOKUP($J53,ADDRESS!$B$3:$N1372,12,0)),"",VLOOKUP($J53,ADDRESS!$B$3:$N1372,12,0))</f>
        <v>AAAAA0000AST001</v>
      </c>
      <c r="G53" s="377">
        <f>IF(ISNA(VLOOKUP($J53,ADDRESS!$B$3:$N1372,13,0)),"",VLOOKUP($J53,ADDRESS!$B$3:$N1372,13,0))</f>
        <v>0</v>
      </c>
      <c r="H53" s="377">
        <f>IF(ISNA(VLOOKUP($J53,ADDRESS!$B$3:$N1372,10,0)),"",VLOOKUP($J53,ADDRESS!$B$3:$N1372,10,0))</f>
        <v>0</v>
      </c>
      <c r="I53" s="377" t="str">
        <f>IF(ISNA(VLOOKUP($J53,ADDRESS!$B$3:$N1372,11,0)),"",VLOOKUP($J53,ADDRESS!$B$3:$N1372,11,0))</f>
        <v>AAAAA0000A</v>
      </c>
      <c r="J53" s="165" t="s">
        <v>365</v>
      </c>
      <c r="K53" s="168">
        <v>309000</v>
      </c>
      <c r="L53" s="110" t="s">
        <v>302</v>
      </c>
      <c r="M53" s="169"/>
      <c r="N53" s="378">
        <f t="shared" si="31"/>
        <v>0</v>
      </c>
      <c r="O53" s="378">
        <f t="shared" si="32"/>
        <v>0</v>
      </c>
      <c r="P53" s="378">
        <f t="shared" si="33"/>
        <v>0</v>
      </c>
      <c r="Q53" s="378">
        <f t="shared" si="34"/>
        <v>0</v>
      </c>
      <c r="R53" s="378">
        <f t="shared" si="35"/>
        <v>0</v>
      </c>
      <c r="S53" s="378">
        <f t="shared" si="36"/>
        <v>0</v>
      </c>
      <c r="T53" s="378">
        <f t="shared" si="37"/>
        <v>0</v>
      </c>
      <c r="U53" s="378">
        <f t="shared" si="57"/>
        <v>0</v>
      </c>
      <c r="V53" s="378">
        <f t="shared" si="39"/>
        <v>38192</v>
      </c>
      <c r="W53" s="378">
        <f t="shared" si="40"/>
        <v>0</v>
      </c>
      <c r="X53" s="378">
        <f t="shared" si="41"/>
        <v>0</v>
      </c>
      <c r="Y53" s="378">
        <f t="shared" si="42"/>
        <v>0</v>
      </c>
      <c r="Z53" s="378">
        <f t="shared" si="43"/>
        <v>0</v>
      </c>
      <c r="AA53" s="176"/>
      <c r="AB53" s="151">
        <f t="shared" si="44"/>
        <v>347192</v>
      </c>
      <c r="AC53" s="110" t="s">
        <v>307</v>
      </c>
      <c r="AD53" s="177"/>
      <c r="AE53" s="378">
        <f t="shared" si="45"/>
        <v>0</v>
      </c>
      <c r="AF53" s="378">
        <f t="shared" si="46"/>
        <v>0</v>
      </c>
      <c r="AG53" s="378">
        <f t="shared" si="59"/>
        <v>34719</v>
      </c>
      <c r="AH53" s="378">
        <f t="shared" si="48"/>
        <v>0</v>
      </c>
      <c r="AI53" s="378">
        <f t="shared" si="61"/>
        <v>0</v>
      </c>
      <c r="AJ53" s="378">
        <f t="shared" si="50"/>
        <v>0</v>
      </c>
      <c r="AK53" s="378">
        <f t="shared" si="51"/>
        <v>0</v>
      </c>
      <c r="AL53" s="378">
        <f t="shared" si="52"/>
        <v>0</v>
      </c>
      <c r="AM53" s="378">
        <f t="shared" si="53"/>
        <v>0</v>
      </c>
      <c r="AN53" s="378">
        <f t="shared" si="54"/>
        <v>0</v>
      </c>
      <c r="AO53" s="151">
        <f t="shared" si="55"/>
        <v>312473</v>
      </c>
      <c r="AP53" s="172">
        <v>41445</v>
      </c>
      <c r="AQ53" s="151"/>
      <c r="AR53" s="110"/>
      <c r="AS53" s="172"/>
      <c r="AT53" s="165"/>
    </row>
    <row r="54" spans="1:16378" x14ac:dyDescent="0.25">
      <c r="A54" s="138">
        <v>50</v>
      </c>
      <c r="B54" s="376">
        <f t="shared" si="60"/>
        <v>170</v>
      </c>
      <c r="C54" s="377" t="str">
        <f t="shared" si="56"/>
        <v>JUNE</v>
      </c>
      <c r="D54" s="138"/>
      <c r="E54" s="167"/>
      <c r="F54" s="377" t="str">
        <f>IF(ISNA(VLOOKUP($J54,ADDRESS!$B$3:$N1373,12,0)),"",VLOOKUP($J54,ADDRESS!$B$3:$N1373,12,0))</f>
        <v>AAAAA0000AST001</v>
      </c>
      <c r="G54" s="377">
        <f>IF(ISNA(VLOOKUP($J54,ADDRESS!$B$3:$N1373,13,0)),"",VLOOKUP($J54,ADDRESS!$B$3:$N1373,13,0))</f>
        <v>0</v>
      </c>
      <c r="H54" s="377">
        <f>IF(ISNA(VLOOKUP($J54,ADDRESS!$B$3:$N1373,10,0)),"",VLOOKUP($J54,ADDRESS!$B$3:$N1373,10,0))</f>
        <v>0</v>
      </c>
      <c r="I54" s="377" t="str">
        <f>IF(ISNA(VLOOKUP($J54,ADDRESS!$B$3:$N1373,11,0)),"",VLOOKUP($J54,ADDRESS!$B$3:$N1373,11,0))</f>
        <v>AAAAA0000A</v>
      </c>
      <c r="J54" s="165" t="s">
        <v>366</v>
      </c>
      <c r="K54" s="168">
        <v>18690</v>
      </c>
      <c r="L54" s="110" t="s">
        <v>310</v>
      </c>
      <c r="M54" s="169"/>
      <c r="N54" s="378">
        <f t="shared" si="31"/>
        <v>0</v>
      </c>
      <c r="O54" s="378">
        <f t="shared" si="32"/>
        <v>0</v>
      </c>
      <c r="P54" s="378">
        <f t="shared" si="33"/>
        <v>0</v>
      </c>
      <c r="Q54" s="378">
        <f t="shared" si="34"/>
        <v>0</v>
      </c>
      <c r="R54" s="378">
        <f t="shared" si="35"/>
        <v>0</v>
      </c>
      <c r="S54" s="378">
        <f t="shared" si="36"/>
        <v>0</v>
      </c>
      <c r="T54" s="378">
        <f t="shared" si="37"/>
        <v>0</v>
      </c>
      <c r="U54" s="378">
        <f t="shared" si="57"/>
        <v>0</v>
      </c>
      <c r="V54" s="378">
        <f t="shared" si="39"/>
        <v>0</v>
      </c>
      <c r="W54" s="378">
        <f t="shared" si="40"/>
        <v>578</v>
      </c>
      <c r="X54" s="378">
        <f>ROUND(W54*3,0)-2</f>
        <v>1732</v>
      </c>
      <c r="Y54" s="378">
        <f t="shared" si="42"/>
        <v>0</v>
      </c>
      <c r="Z54" s="378">
        <f t="shared" si="43"/>
        <v>0</v>
      </c>
      <c r="AA54" s="176">
        <v>-1732</v>
      </c>
      <c r="AB54" s="151">
        <f t="shared" si="44"/>
        <v>19268</v>
      </c>
      <c r="AC54" s="110" t="s">
        <v>311</v>
      </c>
      <c r="AD54" s="177"/>
      <c r="AE54" s="378">
        <f t="shared" si="45"/>
        <v>193</v>
      </c>
      <c r="AF54" s="378">
        <f t="shared" si="46"/>
        <v>0</v>
      </c>
      <c r="AG54" s="378">
        <f t="shared" si="59"/>
        <v>0</v>
      </c>
      <c r="AH54" s="378">
        <f t="shared" si="48"/>
        <v>0</v>
      </c>
      <c r="AI54" s="378">
        <f t="shared" si="61"/>
        <v>0</v>
      </c>
      <c r="AJ54" s="378">
        <f t="shared" si="50"/>
        <v>0</v>
      </c>
      <c r="AK54" s="378">
        <f t="shared" si="51"/>
        <v>0</v>
      </c>
      <c r="AL54" s="378">
        <f t="shared" si="52"/>
        <v>0</v>
      </c>
      <c r="AM54" s="378">
        <f t="shared" si="53"/>
        <v>0</v>
      </c>
      <c r="AN54" s="378">
        <f t="shared" si="54"/>
        <v>0</v>
      </c>
      <c r="AO54" s="151">
        <f t="shared" si="55"/>
        <v>19075</v>
      </c>
      <c r="AP54" s="172">
        <v>41445</v>
      </c>
      <c r="AQ54" s="151"/>
      <c r="AR54" s="165"/>
      <c r="AS54" s="178"/>
      <c r="AT54" s="165"/>
    </row>
    <row r="55" spans="1:16378" x14ac:dyDescent="0.25">
      <c r="A55" s="138">
        <v>51</v>
      </c>
      <c r="B55" s="376">
        <f t="shared" si="60"/>
        <v>178</v>
      </c>
      <c r="C55" s="377" t="str">
        <f t="shared" si="56"/>
        <v>JUNE</v>
      </c>
      <c r="D55" s="138"/>
      <c r="E55" s="167"/>
      <c r="F55" s="356" t="str">
        <f>IF(ISNA(VLOOKUP($J55,ADDRESS!$B$3:$N1374,12,0)),"",VLOOKUP($J55,ADDRESS!$B$3:$N1374,12,0))</f>
        <v>AAAAA0000AST001</v>
      </c>
      <c r="G55" s="356">
        <f>IF(ISNA(VLOOKUP($J55,ADDRESS!$B$3:$N1374,13,0)),"",VLOOKUP($J55,ADDRESS!$B$3:$N1374,13,0))</f>
        <v>0</v>
      </c>
      <c r="H55" s="356">
        <f>IF(ISNA(VLOOKUP($J55,ADDRESS!$B$3:$N1374,10,0)),"",VLOOKUP($J55,ADDRESS!$B$3:$N1374,10,0))</f>
        <v>0</v>
      </c>
      <c r="I55" s="356" t="str">
        <f>IF(ISNA(VLOOKUP($J55,ADDRESS!$B$3:$N1374,11,0)),"",VLOOKUP($J55,ADDRESS!$B$3:$N1374,11,0))</f>
        <v>AAAAA0000A</v>
      </c>
      <c r="J55" s="165" t="s">
        <v>367</v>
      </c>
      <c r="K55" s="168">
        <v>61400</v>
      </c>
      <c r="L55" s="110" t="s">
        <v>302</v>
      </c>
      <c r="M55" s="169"/>
      <c r="N55" s="379">
        <f t="shared" si="31"/>
        <v>0</v>
      </c>
      <c r="O55" s="379">
        <f t="shared" si="32"/>
        <v>0</v>
      </c>
      <c r="P55" s="379">
        <f t="shared" si="33"/>
        <v>0</v>
      </c>
      <c r="Q55" s="379">
        <f t="shared" si="34"/>
        <v>0</v>
      </c>
      <c r="R55" s="379">
        <f t="shared" si="35"/>
        <v>0</v>
      </c>
      <c r="S55" s="379">
        <f t="shared" si="36"/>
        <v>0</v>
      </c>
      <c r="T55" s="379">
        <f t="shared" si="37"/>
        <v>0</v>
      </c>
      <c r="U55" s="379">
        <f t="shared" si="57"/>
        <v>0</v>
      </c>
      <c r="V55" s="379">
        <f t="shared" si="39"/>
        <v>7589</v>
      </c>
      <c r="W55" s="379">
        <f t="shared" si="40"/>
        <v>0</v>
      </c>
      <c r="X55" s="379">
        <f t="shared" si="41"/>
        <v>0</v>
      </c>
      <c r="Y55" s="379">
        <f t="shared" si="42"/>
        <v>0</v>
      </c>
      <c r="Z55" s="379">
        <f t="shared" si="43"/>
        <v>0</v>
      </c>
      <c r="AA55" s="170">
        <f>-614+75</f>
        <v>-539</v>
      </c>
      <c r="AB55" s="151">
        <f t="shared" si="44"/>
        <v>68450</v>
      </c>
      <c r="AC55" s="110" t="s">
        <v>309</v>
      </c>
      <c r="AD55" s="171"/>
      <c r="AE55" s="379">
        <f t="shared" si="45"/>
        <v>0</v>
      </c>
      <c r="AF55" s="379">
        <f t="shared" si="46"/>
        <v>0</v>
      </c>
      <c r="AG55" s="379">
        <f t="shared" si="59"/>
        <v>0</v>
      </c>
      <c r="AH55" s="379">
        <f t="shared" si="48"/>
        <v>6845</v>
      </c>
      <c r="AI55" s="379">
        <f t="shared" si="61"/>
        <v>0</v>
      </c>
      <c r="AJ55" s="379">
        <f t="shared" si="50"/>
        <v>0</v>
      </c>
      <c r="AK55" s="379">
        <f t="shared" si="51"/>
        <v>0</v>
      </c>
      <c r="AL55" s="379">
        <f t="shared" si="52"/>
        <v>0</v>
      </c>
      <c r="AM55" s="379">
        <f t="shared" si="53"/>
        <v>0</v>
      </c>
      <c r="AN55" s="379">
        <f t="shared" si="54"/>
        <v>0</v>
      </c>
      <c r="AO55" s="151">
        <f t="shared" si="55"/>
        <v>61605</v>
      </c>
      <c r="AP55" s="172">
        <v>41453</v>
      </c>
      <c r="AQ55" s="151"/>
      <c r="AR55" s="110"/>
      <c r="AS55" s="172"/>
      <c r="AT55" s="21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/>
      <c r="KO55" s="7"/>
      <c r="KP55" s="7"/>
      <c r="KQ55" s="7"/>
      <c r="KR55" s="7"/>
      <c r="KS55" s="7"/>
      <c r="KT55" s="7"/>
      <c r="KU55" s="7"/>
      <c r="KV55" s="7"/>
      <c r="KW55" s="7"/>
      <c r="KX55" s="7"/>
      <c r="KY55" s="7"/>
      <c r="KZ55" s="7"/>
      <c r="LA55" s="7"/>
      <c r="LB55" s="7"/>
      <c r="LC55" s="7"/>
      <c r="LD55" s="7"/>
      <c r="LE55" s="7"/>
      <c r="LF55" s="7"/>
      <c r="LG55" s="7"/>
      <c r="LH55" s="7"/>
      <c r="LI55" s="7"/>
      <c r="LJ55" s="7"/>
      <c r="LK55" s="7"/>
      <c r="LL55" s="7"/>
      <c r="LM55" s="7"/>
      <c r="LN55" s="7"/>
      <c r="LO55" s="7"/>
      <c r="LP55" s="7"/>
      <c r="LQ55" s="7"/>
      <c r="LR55" s="7"/>
      <c r="LS55" s="7"/>
      <c r="LT55" s="7"/>
      <c r="LU55" s="7"/>
      <c r="LV55" s="7"/>
      <c r="LW55" s="7"/>
      <c r="LX55" s="7"/>
      <c r="LY55" s="7"/>
      <c r="LZ55" s="7"/>
      <c r="MA55" s="7"/>
      <c r="MB55" s="7"/>
      <c r="MC55" s="7"/>
      <c r="MD55" s="7"/>
      <c r="ME55" s="7"/>
      <c r="MF55" s="7"/>
      <c r="MG55" s="7"/>
      <c r="MH55" s="7"/>
      <c r="MI55" s="7"/>
      <c r="MJ55" s="7"/>
      <c r="MK55" s="7"/>
      <c r="ML55" s="7"/>
      <c r="MM55" s="7"/>
      <c r="MN55" s="7"/>
      <c r="MO55" s="7"/>
      <c r="MP55" s="7"/>
      <c r="MQ55" s="7"/>
      <c r="MR55" s="7"/>
      <c r="MS55" s="7"/>
      <c r="MT55" s="7"/>
      <c r="MU55" s="7"/>
      <c r="MV55" s="7"/>
      <c r="MW55" s="7"/>
      <c r="MX55" s="7"/>
      <c r="MY55" s="7"/>
      <c r="MZ55" s="7"/>
      <c r="NA55" s="7"/>
      <c r="NB55" s="7"/>
      <c r="NC55" s="7"/>
      <c r="ND55" s="7"/>
      <c r="NE55" s="7"/>
      <c r="NF55" s="7"/>
      <c r="NG55" s="7"/>
      <c r="NH55" s="7"/>
      <c r="NI55" s="7"/>
      <c r="NJ55" s="7"/>
      <c r="NK55" s="7"/>
      <c r="NL55" s="7"/>
      <c r="NM55" s="7"/>
      <c r="NN55" s="7"/>
      <c r="NO55" s="7"/>
      <c r="NP55" s="7"/>
      <c r="NQ55" s="7"/>
      <c r="NR55" s="7"/>
      <c r="NS55" s="7"/>
      <c r="NT55" s="7"/>
      <c r="NU55" s="7"/>
      <c r="NV55" s="7"/>
      <c r="NW55" s="7"/>
      <c r="NX55" s="7"/>
      <c r="NY55" s="7"/>
      <c r="NZ55" s="7"/>
      <c r="OA55" s="7"/>
      <c r="OB55" s="7"/>
      <c r="OC55" s="7"/>
      <c r="OD55" s="7"/>
      <c r="OE55" s="7"/>
      <c r="OF55" s="7"/>
      <c r="OG55" s="7"/>
      <c r="OH55" s="7"/>
      <c r="OI55" s="7"/>
      <c r="OJ55" s="7"/>
      <c r="OK55" s="7"/>
      <c r="OL55" s="7"/>
      <c r="OM55" s="7"/>
      <c r="ON55" s="7"/>
      <c r="OO55" s="7"/>
      <c r="OP55" s="7"/>
      <c r="OQ55" s="7"/>
      <c r="OR55" s="7"/>
      <c r="OS55" s="7"/>
      <c r="OT55" s="7"/>
      <c r="OU55" s="7"/>
      <c r="OV55" s="7"/>
      <c r="OW55" s="7"/>
      <c r="OX55" s="7"/>
      <c r="OY55" s="7"/>
      <c r="OZ55" s="7"/>
      <c r="PA55" s="7"/>
      <c r="PB55" s="7"/>
      <c r="PC55" s="7"/>
      <c r="PD55" s="7"/>
      <c r="PE55" s="7"/>
      <c r="PF55" s="7"/>
      <c r="PG55" s="7"/>
      <c r="PH55" s="7"/>
      <c r="PI55" s="7"/>
      <c r="PJ55" s="7"/>
      <c r="PK55" s="7"/>
      <c r="PL55" s="7"/>
      <c r="PM55" s="7"/>
      <c r="PN55" s="7"/>
      <c r="PO55" s="7"/>
      <c r="PP55" s="7"/>
      <c r="PQ55" s="7"/>
      <c r="PR55" s="7"/>
      <c r="PS55" s="7"/>
      <c r="PT55" s="7"/>
      <c r="PU55" s="7"/>
      <c r="PV55" s="7"/>
      <c r="PW55" s="7"/>
      <c r="PX55" s="7"/>
      <c r="PY55" s="7"/>
      <c r="PZ55" s="7"/>
      <c r="QA55" s="7"/>
      <c r="QB55" s="7"/>
      <c r="QC55" s="7"/>
      <c r="QD55" s="7"/>
      <c r="QE55" s="7"/>
      <c r="QF55" s="7"/>
      <c r="QG55" s="7"/>
      <c r="QH55" s="7"/>
      <c r="QI55" s="7"/>
      <c r="QJ55" s="7"/>
      <c r="QK55" s="7"/>
      <c r="QL55" s="7"/>
      <c r="QM55" s="7"/>
      <c r="QN55" s="7"/>
      <c r="QO55" s="7"/>
      <c r="QP55" s="7"/>
      <c r="QQ55" s="7"/>
      <c r="QR55" s="7"/>
      <c r="QS55" s="7"/>
      <c r="QT55" s="7"/>
      <c r="QU55" s="7"/>
      <c r="QV55" s="7"/>
      <c r="QW55" s="7"/>
      <c r="QX55" s="7"/>
      <c r="QY55" s="7"/>
      <c r="QZ55" s="7"/>
      <c r="RA55" s="7"/>
      <c r="RB55" s="7"/>
      <c r="RC55" s="7"/>
      <c r="RD55" s="7"/>
      <c r="RE55" s="7"/>
      <c r="RF55" s="7"/>
      <c r="RG55" s="7"/>
      <c r="RH55" s="7"/>
      <c r="RI55" s="7"/>
      <c r="RJ55" s="7"/>
      <c r="RK55" s="7"/>
      <c r="RL55" s="7"/>
      <c r="RM55" s="7"/>
      <c r="RN55" s="7"/>
      <c r="RO55" s="7"/>
      <c r="RP55" s="7"/>
      <c r="RQ55" s="7"/>
      <c r="RR55" s="7"/>
      <c r="RS55" s="7"/>
      <c r="RT55" s="7"/>
      <c r="RU55" s="7"/>
      <c r="RV55" s="7"/>
      <c r="RW55" s="7"/>
      <c r="RX55" s="7"/>
      <c r="RY55" s="7"/>
      <c r="RZ55" s="7"/>
      <c r="SA55" s="7"/>
      <c r="SB55" s="7"/>
      <c r="SC55" s="7"/>
      <c r="SD55" s="7"/>
      <c r="SE55" s="7"/>
      <c r="SF55" s="7"/>
      <c r="SG55" s="7"/>
      <c r="SH55" s="7"/>
      <c r="SI55" s="7"/>
      <c r="SJ55" s="7"/>
      <c r="SK55" s="7"/>
      <c r="SL55" s="7"/>
      <c r="SM55" s="7"/>
      <c r="SN55" s="7"/>
      <c r="SO55" s="7"/>
      <c r="SP55" s="7"/>
      <c r="SQ55" s="7"/>
      <c r="SR55" s="7"/>
      <c r="SS55" s="7"/>
      <c r="ST55" s="7"/>
      <c r="SU55" s="7"/>
      <c r="SV55" s="7"/>
      <c r="SW55" s="7"/>
      <c r="SX55" s="7"/>
      <c r="SY55" s="7"/>
      <c r="SZ55" s="7"/>
      <c r="TA55" s="7"/>
      <c r="TB55" s="7"/>
      <c r="TC55" s="7"/>
      <c r="TD55" s="7"/>
      <c r="TE55" s="7"/>
      <c r="TF55" s="7"/>
      <c r="TG55" s="7"/>
      <c r="TH55" s="7"/>
      <c r="TI55" s="7"/>
      <c r="TJ55" s="7"/>
      <c r="TK55" s="7"/>
      <c r="TL55" s="7"/>
      <c r="TN55" s="7"/>
      <c r="TO55" s="7"/>
      <c r="TP55" s="7"/>
      <c r="TQ55" s="7"/>
      <c r="TR55" s="7"/>
      <c r="TS55" s="7"/>
      <c r="TT55" s="7"/>
      <c r="TU55" s="7"/>
      <c r="TV55" s="7"/>
      <c r="TW55" s="7"/>
      <c r="TX55" s="7"/>
      <c r="TY55" s="7"/>
      <c r="TZ55" s="7"/>
      <c r="UA55" s="7"/>
      <c r="UB55" s="7"/>
      <c r="UC55" s="7"/>
      <c r="UD55" s="7"/>
      <c r="UE55" s="7"/>
      <c r="UF55" s="7"/>
      <c r="UG55" s="7"/>
      <c r="UH55" s="7"/>
      <c r="UI55" s="7"/>
      <c r="UJ55" s="7"/>
      <c r="UK55" s="7"/>
      <c r="UL55" s="7"/>
      <c r="UM55" s="7"/>
      <c r="UN55" s="7"/>
      <c r="UO55" s="7"/>
      <c r="UP55" s="7"/>
      <c r="UQ55" s="7"/>
      <c r="UR55" s="7"/>
      <c r="US55" s="7"/>
      <c r="UT55" s="7"/>
      <c r="UU55" s="7"/>
      <c r="UV55" s="7"/>
      <c r="UW55" s="7"/>
      <c r="UX55" s="7"/>
      <c r="UY55" s="7"/>
      <c r="UZ55" s="7"/>
      <c r="VA55" s="7"/>
      <c r="VB55" s="7"/>
      <c r="VC55" s="7"/>
      <c r="VD55" s="7"/>
      <c r="VE55" s="7"/>
      <c r="VF55" s="7"/>
      <c r="VG55" s="7"/>
      <c r="VH55" s="7"/>
      <c r="VI55" s="7"/>
      <c r="VJ55" s="7"/>
      <c r="VK55" s="7"/>
      <c r="VL55" s="7"/>
      <c r="VM55" s="7"/>
      <c r="VN55" s="7"/>
      <c r="VO55" s="7"/>
      <c r="VP55" s="7"/>
      <c r="VQ55" s="7"/>
      <c r="VR55" s="7"/>
      <c r="VS55" s="7"/>
      <c r="VT55" s="7"/>
      <c r="VU55" s="7"/>
      <c r="VV55" s="7"/>
      <c r="VW55" s="7"/>
      <c r="VX55" s="7"/>
      <c r="VY55" s="7"/>
      <c r="VZ55" s="7"/>
      <c r="WA55" s="7"/>
      <c r="WB55" s="7"/>
      <c r="WC55" s="7"/>
      <c r="WD55" s="7"/>
      <c r="WE55" s="7"/>
      <c r="WF55" s="7"/>
      <c r="WG55" s="7"/>
      <c r="WH55" s="7"/>
      <c r="WI55" s="7"/>
      <c r="WJ55" s="7"/>
      <c r="WK55" s="7"/>
      <c r="WL55" s="7"/>
      <c r="WM55" s="7"/>
      <c r="WN55" s="7"/>
      <c r="WO55" s="7"/>
      <c r="WP55" s="7"/>
      <c r="WQ55" s="7"/>
      <c r="WR55" s="7"/>
      <c r="WS55" s="7"/>
      <c r="WT55" s="7"/>
      <c r="WU55" s="7"/>
      <c r="WV55" s="7"/>
      <c r="WW55" s="7"/>
      <c r="WX55" s="7"/>
      <c r="WY55" s="7"/>
      <c r="WZ55" s="7"/>
      <c r="XA55" s="7"/>
      <c r="XB55" s="7"/>
      <c r="XC55" s="7"/>
      <c r="XD55" s="7"/>
      <c r="XE55" s="7"/>
      <c r="XF55" s="7"/>
      <c r="XG55" s="7"/>
      <c r="XH55" s="7"/>
      <c r="XI55" s="7"/>
      <c r="XJ55" s="7"/>
      <c r="XK55" s="7"/>
      <c r="XL55" s="7"/>
      <c r="XM55" s="7"/>
      <c r="XN55" s="7"/>
      <c r="XO55" s="7"/>
      <c r="XP55" s="7"/>
      <c r="XQ55" s="7"/>
      <c r="XR55" s="7"/>
      <c r="XS55" s="7"/>
      <c r="XT55" s="7"/>
      <c r="XU55" s="7"/>
      <c r="XV55" s="7"/>
      <c r="XW55" s="7"/>
      <c r="XX55" s="7"/>
      <c r="XY55" s="7"/>
      <c r="XZ55" s="7"/>
      <c r="YA55" s="7"/>
      <c r="YB55" s="7"/>
      <c r="YC55" s="7"/>
      <c r="YD55" s="7"/>
      <c r="YE55" s="7"/>
      <c r="YF55" s="7"/>
      <c r="YG55" s="7"/>
      <c r="YH55" s="7"/>
      <c r="YI55" s="7"/>
      <c r="YJ55" s="7"/>
      <c r="YK55" s="7"/>
      <c r="YL55" s="7"/>
      <c r="YM55" s="7"/>
      <c r="YN55" s="7"/>
      <c r="YO55" s="7"/>
      <c r="YP55" s="7"/>
      <c r="YQ55" s="7"/>
      <c r="YR55" s="7"/>
      <c r="YS55" s="7"/>
      <c r="YT55" s="7"/>
      <c r="YU55" s="7"/>
      <c r="YV55" s="7"/>
      <c r="YW55" s="7"/>
      <c r="YX55" s="7"/>
      <c r="YY55" s="7"/>
      <c r="YZ55" s="7"/>
      <c r="ZA55" s="7"/>
      <c r="ZB55" s="7"/>
      <c r="ZC55" s="7"/>
      <c r="ZD55" s="7"/>
      <c r="ZE55" s="7"/>
      <c r="ZF55" s="7"/>
      <c r="ZG55" s="7"/>
      <c r="ZH55" s="7"/>
      <c r="ZI55" s="7"/>
      <c r="ZJ55" s="7"/>
      <c r="ZK55" s="7"/>
      <c r="ZL55" s="7"/>
      <c r="ZM55" s="7"/>
      <c r="ZN55" s="7"/>
      <c r="ZO55" s="7"/>
      <c r="ZP55" s="7"/>
      <c r="ZQ55" s="7"/>
      <c r="ZR55" s="7"/>
      <c r="ZS55" s="7"/>
      <c r="ZT55" s="7"/>
      <c r="ZU55" s="7"/>
      <c r="ZV55" s="7"/>
      <c r="ZW55" s="7"/>
      <c r="ZX55" s="7"/>
      <c r="ZY55" s="7"/>
      <c r="ZZ55" s="7"/>
      <c r="AAA55" s="7"/>
      <c r="AAB55" s="7"/>
      <c r="AAC55" s="7"/>
      <c r="AAD55" s="7"/>
      <c r="AAE55" s="7"/>
      <c r="AAF55" s="7"/>
      <c r="AAG55" s="7"/>
      <c r="AAH55" s="7"/>
      <c r="AAI55" s="7"/>
      <c r="AAJ55" s="7"/>
      <c r="AAK55" s="7"/>
      <c r="AAL55" s="7"/>
      <c r="AAM55" s="7"/>
      <c r="AAN55" s="7"/>
      <c r="AAO55" s="7"/>
      <c r="AAP55" s="7"/>
      <c r="AAQ55" s="7"/>
      <c r="AAR55" s="7"/>
      <c r="AAS55" s="7"/>
      <c r="AAT55" s="7"/>
      <c r="AAU55" s="7"/>
      <c r="AAV55" s="7"/>
      <c r="AAW55" s="7"/>
      <c r="AAX55" s="7"/>
      <c r="AAY55" s="7"/>
      <c r="AAZ55" s="7"/>
      <c r="ABA55" s="7"/>
      <c r="ABB55" s="7"/>
      <c r="ABC55" s="7"/>
      <c r="ABD55" s="7"/>
      <c r="ABE55" s="7"/>
      <c r="ABF55" s="7"/>
      <c r="ABG55" s="7"/>
      <c r="ABH55" s="7"/>
      <c r="ABI55" s="7"/>
      <c r="ABJ55" s="7"/>
      <c r="ABK55" s="7"/>
      <c r="ABL55" s="7"/>
      <c r="ABM55" s="7"/>
      <c r="ABN55" s="7"/>
      <c r="ABO55" s="7"/>
      <c r="ABP55" s="7"/>
      <c r="ABQ55" s="7"/>
      <c r="ABR55" s="7"/>
      <c r="ABS55" s="7"/>
      <c r="ABT55" s="7"/>
      <c r="ABU55" s="7"/>
      <c r="ABV55" s="7"/>
      <c r="ABW55" s="7"/>
      <c r="ABX55" s="7"/>
      <c r="ABY55" s="7"/>
      <c r="ABZ55" s="7"/>
      <c r="ACA55" s="7"/>
      <c r="ACB55" s="7"/>
      <c r="ACC55" s="7"/>
      <c r="ACD55" s="7"/>
      <c r="ACE55" s="7"/>
      <c r="ACF55" s="7"/>
      <c r="ACG55" s="7"/>
      <c r="ACH55" s="7"/>
      <c r="ACI55" s="7"/>
      <c r="ACJ55" s="7"/>
      <c r="ACK55" s="7"/>
      <c r="ACL55" s="7"/>
      <c r="ACM55" s="7"/>
      <c r="ACN55" s="7"/>
      <c r="ACO55" s="7"/>
      <c r="ACP55" s="7"/>
      <c r="ACQ55" s="7"/>
      <c r="ACR55" s="7"/>
      <c r="ACS55" s="7"/>
      <c r="ACT55" s="7"/>
      <c r="ACU55" s="7"/>
      <c r="ACV55" s="7"/>
      <c r="ACW55" s="7"/>
      <c r="ACX55" s="7"/>
      <c r="ACY55" s="7"/>
      <c r="ACZ55" s="7"/>
      <c r="ADA55" s="7"/>
      <c r="ADB55" s="7"/>
      <c r="ADC55" s="7"/>
      <c r="ADD55" s="7"/>
      <c r="ADE55" s="7"/>
      <c r="ADF55" s="7"/>
      <c r="ADG55" s="7"/>
      <c r="ADH55" s="7"/>
      <c r="ADJ55" s="7"/>
      <c r="ADK55" s="7"/>
      <c r="ADL55" s="7"/>
      <c r="ADM55" s="7"/>
      <c r="ADN55" s="7"/>
      <c r="ADO55" s="7"/>
      <c r="ADP55" s="7"/>
      <c r="ADQ55" s="7"/>
      <c r="ADR55" s="7"/>
      <c r="ADS55" s="7"/>
      <c r="ADT55" s="7"/>
      <c r="ADU55" s="7"/>
      <c r="ADV55" s="7"/>
      <c r="ADW55" s="7"/>
      <c r="ADX55" s="7"/>
      <c r="ADY55" s="7"/>
      <c r="ADZ55" s="7"/>
      <c r="AEA55" s="7"/>
      <c r="AEB55" s="7"/>
      <c r="AEC55" s="7"/>
      <c r="AED55" s="7"/>
      <c r="AEE55" s="7"/>
      <c r="AEF55" s="7"/>
      <c r="AEG55" s="7"/>
      <c r="AEH55" s="7"/>
      <c r="AEI55" s="7"/>
      <c r="AEJ55" s="7"/>
      <c r="AEK55" s="7"/>
      <c r="AEL55" s="7"/>
      <c r="AEM55" s="7"/>
      <c r="AEN55" s="7"/>
      <c r="AEO55" s="7"/>
      <c r="AEP55" s="7"/>
      <c r="AEQ55" s="7"/>
      <c r="AER55" s="7"/>
      <c r="AES55" s="7"/>
      <c r="AET55" s="7"/>
      <c r="AEU55" s="7"/>
      <c r="AEV55" s="7"/>
      <c r="AEW55" s="7"/>
      <c r="AEX55" s="7"/>
      <c r="AEY55" s="7"/>
      <c r="AEZ55" s="7"/>
      <c r="AFA55" s="7"/>
      <c r="AFB55" s="7"/>
      <c r="AFC55" s="7"/>
      <c r="AFD55" s="7"/>
      <c r="AFE55" s="7"/>
      <c r="AFF55" s="7"/>
      <c r="AFG55" s="7"/>
      <c r="AFH55" s="7"/>
      <c r="AFI55" s="7"/>
      <c r="AFJ55" s="7"/>
      <c r="AFK55" s="7"/>
      <c r="AFL55" s="7"/>
      <c r="AFM55" s="7"/>
      <c r="AFN55" s="7"/>
      <c r="AFO55" s="7"/>
      <c r="AFP55" s="7"/>
      <c r="AFQ55" s="7"/>
      <c r="AFR55" s="7"/>
      <c r="AFS55" s="7"/>
      <c r="AFT55" s="7"/>
      <c r="AFU55" s="7"/>
      <c r="AFV55" s="7"/>
      <c r="AFW55" s="7"/>
      <c r="AFX55" s="7"/>
      <c r="AFY55" s="7"/>
      <c r="AFZ55" s="7"/>
      <c r="AGA55" s="7"/>
      <c r="AGB55" s="7"/>
      <c r="AGC55" s="7"/>
      <c r="AGD55" s="7"/>
      <c r="AGE55" s="7"/>
      <c r="AGF55" s="7"/>
      <c r="AGG55" s="7"/>
      <c r="AGH55" s="7"/>
      <c r="AGI55" s="7"/>
      <c r="AGJ55" s="7"/>
      <c r="AGK55" s="7"/>
      <c r="AGL55" s="7"/>
      <c r="AGM55" s="7"/>
      <c r="AGN55" s="7"/>
      <c r="AGO55" s="7"/>
      <c r="AGP55" s="7"/>
      <c r="AGQ55" s="7"/>
      <c r="AGR55" s="7"/>
      <c r="AGS55" s="7"/>
      <c r="AGT55" s="7"/>
      <c r="AGU55" s="7"/>
      <c r="AGV55" s="7"/>
      <c r="AGW55" s="7"/>
      <c r="AGX55" s="7"/>
      <c r="AGY55" s="7"/>
      <c r="AGZ55" s="7"/>
      <c r="AHA55" s="7"/>
      <c r="AHB55" s="7"/>
      <c r="AHC55" s="7"/>
      <c r="AHD55" s="7"/>
      <c r="AHE55" s="7"/>
      <c r="AHF55" s="7"/>
      <c r="AHG55" s="7"/>
      <c r="AHH55" s="7"/>
      <c r="AHI55" s="7"/>
      <c r="AHJ55" s="7"/>
      <c r="AHK55" s="7"/>
      <c r="AHL55" s="7"/>
      <c r="AHM55" s="7"/>
      <c r="AHN55" s="7"/>
      <c r="AHO55" s="7"/>
      <c r="AHP55" s="7"/>
      <c r="AHQ55" s="7"/>
      <c r="AHR55" s="7"/>
      <c r="AHS55" s="7"/>
      <c r="AHT55" s="7"/>
      <c r="AHU55" s="7"/>
      <c r="AHV55" s="7"/>
      <c r="AHW55" s="7"/>
      <c r="AHX55" s="7"/>
      <c r="AHY55" s="7"/>
      <c r="AHZ55" s="7"/>
      <c r="AIA55" s="7"/>
      <c r="AIB55" s="7"/>
      <c r="AIC55" s="7"/>
      <c r="AID55" s="7"/>
      <c r="AIE55" s="7"/>
      <c r="AIF55" s="7"/>
      <c r="AIG55" s="7"/>
      <c r="AIH55" s="7"/>
      <c r="AII55" s="7"/>
      <c r="AIJ55" s="7"/>
      <c r="AIK55" s="7"/>
      <c r="AIL55" s="7"/>
      <c r="AIM55" s="7"/>
      <c r="AIN55" s="7"/>
      <c r="AIO55" s="7"/>
      <c r="AIP55" s="7"/>
      <c r="AIQ55" s="7"/>
      <c r="AIR55" s="7"/>
      <c r="AIS55" s="7"/>
      <c r="AIT55" s="7"/>
      <c r="AIU55" s="7"/>
      <c r="AIV55" s="7"/>
      <c r="AIW55" s="7"/>
      <c r="AIX55" s="7"/>
      <c r="AIY55" s="7"/>
      <c r="AIZ55" s="7"/>
      <c r="AJA55" s="7"/>
      <c r="AJB55" s="7"/>
      <c r="AJC55" s="7"/>
      <c r="AJD55" s="7"/>
      <c r="AJE55" s="7"/>
      <c r="AJF55" s="7"/>
      <c r="AJG55" s="7"/>
      <c r="AJH55" s="7"/>
      <c r="AJI55" s="7"/>
      <c r="AJJ55" s="7"/>
      <c r="AJK55" s="7"/>
      <c r="AJL55" s="7"/>
      <c r="AJM55" s="7"/>
      <c r="AJN55" s="7"/>
      <c r="AJO55" s="7"/>
      <c r="AJP55" s="7"/>
      <c r="AJQ55" s="7"/>
      <c r="AJR55" s="7"/>
      <c r="AJS55" s="7"/>
      <c r="AJT55" s="7"/>
      <c r="AJU55" s="7"/>
      <c r="AJV55" s="7"/>
      <c r="AJW55" s="7"/>
      <c r="AJX55" s="7"/>
      <c r="AJY55" s="7"/>
      <c r="AJZ55" s="7"/>
      <c r="AKA55" s="7"/>
      <c r="AKB55" s="7"/>
      <c r="AKC55" s="7"/>
      <c r="AKD55" s="7"/>
      <c r="AKE55" s="7"/>
      <c r="AKF55" s="7"/>
      <c r="AKG55" s="7"/>
      <c r="AKH55" s="7"/>
      <c r="AKI55" s="7"/>
      <c r="AKJ55" s="7"/>
      <c r="AKK55" s="7"/>
      <c r="AKL55" s="7"/>
      <c r="AKM55" s="7"/>
      <c r="AKN55" s="7"/>
      <c r="AKO55" s="7"/>
      <c r="AKP55" s="7"/>
      <c r="AKQ55" s="7"/>
      <c r="AKR55" s="7"/>
      <c r="AKS55" s="7"/>
      <c r="AKT55" s="7"/>
      <c r="AKU55" s="7"/>
      <c r="AKV55" s="7"/>
      <c r="AKW55" s="7"/>
      <c r="AKX55" s="7"/>
      <c r="AKY55" s="7"/>
      <c r="AKZ55" s="7"/>
      <c r="ALA55" s="7"/>
      <c r="ALB55" s="7"/>
      <c r="ALC55" s="7"/>
      <c r="ALD55" s="7"/>
      <c r="ALE55" s="7"/>
      <c r="ALF55" s="7"/>
      <c r="ALG55" s="7"/>
      <c r="ALH55" s="7"/>
      <c r="ALI55" s="7"/>
      <c r="ALJ55" s="7"/>
      <c r="ALK55" s="7"/>
      <c r="ALL55" s="7"/>
      <c r="ALM55" s="7"/>
      <c r="ALN55" s="7"/>
      <c r="ALO55" s="7"/>
      <c r="ALP55" s="7"/>
      <c r="ALQ55" s="7"/>
      <c r="ALR55" s="7"/>
      <c r="ALS55" s="7"/>
      <c r="ALT55" s="7"/>
      <c r="ALU55" s="7"/>
      <c r="ALV55" s="7"/>
      <c r="ALW55" s="7"/>
      <c r="ALX55" s="7"/>
      <c r="ALY55" s="7"/>
      <c r="ALZ55" s="7"/>
      <c r="AMA55" s="7"/>
      <c r="AMB55" s="7"/>
      <c r="AMC55" s="7"/>
      <c r="AMD55" s="7"/>
      <c r="AME55" s="7"/>
      <c r="AMF55" s="7"/>
      <c r="AMG55" s="7"/>
      <c r="AMH55" s="7"/>
      <c r="AMI55" s="7"/>
      <c r="AMJ55" s="7"/>
      <c r="AMK55" s="7"/>
      <c r="AML55" s="7"/>
      <c r="AMM55" s="7"/>
      <c r="AMN55" s="7"/>
      <c r="AMO55" s="7"/>
      <c r="AMP55" s="7"/>
      <c r="AMQ55" s="7"/>
      <c r="AMR55" s="7"/>
      <c r="AMS55" s="7"/>
      <c r="AMT55" s="7"/>
      <c r="AMU55" s="7"/>
      <c r="AMV55" s="7"/>
      <c r="AMW55" s="7"/>
      <c r="AMX55" s="7"/>
      <c r="AMY55" s="7"/>
      <c r="AMZ55" s="7"/>
      <c r="ANA55" s="7"/>
      <c r="ANB55" s="7"/>
      <c r="ANC55" s="7"/>
      <c r="AND55" s="7"/>
      <c r="ANF55" s="7"/>
      <c r="ANG55" s="7"/>
      <c r="ANH55" s="7"/>
      <c r="ANI55" s="7"/>
      <c r="ANJ55" s="7"/>
      <c r="ANK55" s="7"/>
      <c r="ANL55" s="7"/>
      <c r="ANM55" s="7"/>
      <c r="ANN55" s="7"/>
      <c r="ANO55" s="7"/>
      <c r="ANP55" s="7"/>
      <c r="ANQ55" s="7"/>
      <c r="ANR55" s="7"/>
      <c r="ANS55" s="7"/>
      <c r="ANT55" s="7"/>
      <c r="ANU55" s="7"/>
      <c r="ANV55" s="7"/>
      <c r="ANW55" s="7"/>
      <c r="ANX55" s="7"/>
      <c r="ANY55" s="7"/>
      <c r="ANZ55" s="7"/>
      <c r="AOA55" s="7"/>
      <c r="AOB55" s="7"/>
      <c r="AOC55" s="7"/>
      <c r="AOD55" s="7"/>
      <c r="AOE55" s="7"/>
      <c r="AOF55" s="7"/>
      <c r="AOG55" s="7"/>
      <c r="AOH55" s="7"/>
      <c r="AOI55" s="7"/>
      <c r="AOJ55" s="7"/>
      <c r="AOK55" s="7"/>
      <c r="AOL55" s="7"/>
      <c r="AOM55" s="7"/>
      <c r="AON55" s="7"/>
      <c r="AOO55" s="7"/>
      <c r="AOP55" s="7"/>
      <c r="AOQ55" s="7"/>
      <c r="AOR55" s="7"/>
      <c r="AOS55" s="7"/>
      <c r="AOT55" s="7"/>
      <c r="AOU55" s="7"/>
      <c r="AOV55" s="7"/>
      <c r="AOW55" s="7"/>
      <c r="AOX55" s="7"/>
      <c r="AOY55" s="7"/>
      <c r="AOZ55" s="7"/>
      <c r="APA55" s="7"/>
      <c r="APB55" s="7"/>
      <c r="APC55" s="7"/>
      <c r="APD55" s="7"/>
      <c r="APE55" s="7"/>
      <c r="APF55" s="7"/>
      <c r="APG55" s="7"/>
      <c r="APH55" s="7"/>
      <c r="API55" s="7"/>
      <c r="APJ55" s="7"/>
      <c r="APK55" s="7"/>
      <c r="APL55" s="7"/>
      <c r="APM55" s="7"/>
      <c r="APN55" s="7"/>
      <c r="APO55" s="7"/>
      <c r="APP55" s="7"/>
      <c r="APQ55" s="7"/>
      <c r="APR55" s="7"/>
      <c r="APS55" s="7"/>
      <c r="APT55" s="7"/>
      <c r="APU55" s="7"/>
      <c r="APV55" s="7"/>
      <c r="APW55" s="7"/>
      <c r="APX55" s="7"/>
      <c r="APY55" s="7"/>
      <c r="APZ55" s="7"/>
      <c r="AQA55" s="7"/>
      <c r="AQB55" s="7"/>
      <c r="AQC55" s="7"/>
      <c r="AQD55" s="7"/>
      <c r="AQE55" s="7"/>
      <c r="AQF55" s="7"/>
      <c r="AQG55" s="7"/>
      <c r="AQH55" s="7"/>
      <c r="AQI55" s="7"/>
      <c r="AQJ55" s="7"/>
      <c r="AQK55" s="7"/>
      <c r="AQL55" s="7"/>
      <c r="AQM55" s="7"/>
      <c r="AQN55" s="7"/>
      <c r="AQO55" s="7"/>
      <c r="AQP55" s="7"/>
      <c r="AQQ55" s="7"/>
      <c r="AQR55" s="7"/>
      <c r="AQS55" s="7"/>
      <c r="AQT55" s="7"/>
      <c r="AQU55" s="7"/>
      <c r="AQV55" s="7"/>
      <c r="AQW55" s="7"/>
      <c r="AQX55" s="7"/>
      <c r="AQY55" s="7"/>
      <c r="AQZ55" s="7"/>
      <c r="ARA55" s="7"/>
      <c r="ARB55" s="7"/>
      <c r="ARC55" s="7"/>
      <c r="ARD55" s="7"/>
      <c r="ARE55" s="7"/>
      <c r="ARF55" s="7"/>
      <c r="ARG55" s="7"/>
      <c r="ARH55" s="7"/>
      <c r="ARI55" s="7"/>
      <c r="ARJ55" s="7"/>
      <c r="ARK55" s="7"/>
      <c r="ARL55" s="7"/>
      <c r="ARM55" s="7"/>
      <c r="ARN55" s="7"/>
      <c r="ARO55" s="7"/>
      <c r="ARP55" s="7"/>
      <c r="ARQ55" s="7"/>
      <c r="ARR55" s="7"/>
      <c r="ARS55" s="7"/>
      <c r="ART55" s="7"/>
      <c r="ARU55" s="7"/>
      <c r="ARV55" s="7"/>
      <c r="ARW55" s="7"/>
      <c r="ARX55" s="7"/>
      <c r="ARY55" s="7"/>
      <c r="ARZ55" s="7"/>
      <c r="ASA55" s="7"/>
      <c r="ASB55" s="7"/>
      <c r="ASC55" s="7"/>
      <c r="ASD55" s="7"/>
      <c r="ASE55" s="7"/>
      <c r="ASF55" s="7"/>
      <c r="ASG55" s="7"/>
      <c r="ASH55" s="7"/>
      <c r="ASI55" s="7"/>
      <c r="ASJ55" s="7"/>
      <c r="ASK55" s="7"/>
      <c r="ASL55" s="7"/>
      <c r="ASM55" s="7"/>
      <c r="ASN55" s="7"/>
      <c r="ASO55" s="7"/>
      <c r="ASP55" s="7"/>
      <c r="ASQ55" s="7"/>
      <c r="ASR55" s="7"/>
      <c r="ASS55" s="7"/>
      <c r="AST55" s="7"/>
      <c r="ASU55" s="7"/>
      <c r="ASV55" s="7"/>
      <c r="ASW55" s="7"/>
      <c r="ASX55" s="7"/>
      <c r="ASY55" s="7"/>
      <c r="ASZ55" s="7"/>
      <c r="ATA55" s="7"/>
      <c r="ATB55" s="7"/>
      <c r="ATC55" s="7"/>
      <c r="ATD55" s="7"/>
      <c r="ATE55" s="7"/>
      <c r="ATF55" s="7"/>
      <c r="ATG55" s="7"/>
      <c r="ATH55" s="7"/>
      <c r="ATI55" s="7"/>
      <c r="ATJ55" s="7"/>
      <c r="ATK55" s="7"/>
      <c r="ATL55" s="7"/>
      <c r="ATM55" s="7"/>
      <c r="ATN55" s="7"/>
      <c r="ATO55" s="7"/>
      <c r="ATP55" s="7"/>
      <c r="ATQ55" s="7"/>
      <c r="ATR55" s="7"/>
      <c r="ATS55" s="7"/>
      <c r="ATT55" s="7"/>
      <c r="ATU55" s="7"/>
      <c r="ATV55" s="7"/>
      <c r="ATW55" s="7"/>
      <c r="ATX55" s="7"/>
      <c r="ATY55" s="7"/>
      <c r="ATZ55" s="7"/>
      <c r="AUA55" s="7"/>
      <c r="AUB55" s="7"/>
      <c r="AUC55" s="7"/>
      <c r="AUD55" s="7"/>
      <c r="AUE55" s="7"/>
      <c r="AUF55" s="7"/>
      <c r="AUG55" s="7"/>
      <c r="AUH55" s="7"/>
      <c r="AUI55" s="7"/>
      <c r="AUJ55" s="7"/>
      <c r="AUK55" s="7"/>
      <c r="AUL55" s="7"/>
      <c r="AUM55" s="7"/>
      <c r="AUN55" s="7"/>
      <c r="AUO55" s="7"/>
      <c r="AUP55" s="7"/>
      <c r="AUQ55" s="7"/>
      <c r="AUR55" s="7"/>
      <c r="AUS55" s="7"/>
      <c r="AUT55" s="7"/>
      <c r="AUU55" s="7"/>
      <c r="AUV55" s="7"/>
      <c r="AUW55" s="7"/>
      <c r="AUX55" s="7"/>
      <c r="AUY55" s="7"/>
      <c r="AUZ55" s="7"/>
      <c r="AVA55" s="7"/>
      <c r="AVB55" s="7"/>
      <c r="AVC55" s="7"/>
      <c r="AVD55" s="7"/>
      <c r="AVE55" s="7"/>
      <c r="AVF55" s="7"/>
      <c r="AVG55" s="7"/>
      <c r="AVH55" s="7"/>
      <c r="AVI55" s="7"/>
      <c r="AVJ55" s="7"/>
      <c r="AVK55" s="7"/>
      <c r="AVL55" s="7"/>
      <c r="AVM55" s="7"/>
      <c r="AVN55" s="7"/>
      <c r="AVO55" s="7"/>
      <c r="AVP55" s="7"/>
      <c r="AVQ55" s="7"/>
      <c r="AVR55" s="7"/>
      <c r="AVS55" s="7"/>
      <c r="AVT55" s="7"/>
      <c r="AVU55" s="7"/>
      <c r="AVV55" s="7"/>
      <c r="AVW55" s="7"/>
      <c r="AVX55" s="7"/>
      <c r="AVY55" s="7"/>
      <c r="AVZ55" s="7"/>
      <c r="AWA55" s="7"/>
      <c r="AWB55" s="7"/>
      <c r="AWC55" s="7"/>
      <c r="AWD55" s="7"/>
      <c r="AWE55" s="7"/>
      <c r="AWF55" s="7"/>
      <c r="AWG55" s="7"/>
      <c r="AWH55" s="7"/>
      <c r="AWI55" s="7"/>
      <c r="AWJ55" s="7"/>
      <c r="AWK55" s="7"/>
      <c r="AWL55" s="7"/>
      <c r="AWM55" s="7"/>
      <c r="AWN55" s="7"/>
      <c r="AWO55" s="7"/>
      <c r="AWP55" s="7"/>
      <c r="AWQ55" s="7"/>
      <c r="AWR55" s="7"/>
      <c r="AWS55" s="7"/>
      <c r="AWT55" s="7"/>
      <c r="AWU55" s="7"/>
      <c r="AWV55" s="7"/>
      <c r="AWW55" s="7"/>
      <c r="AWX55" s="7"/>
      <c r="AWY55" s="7"/>
      <c r="AWZ55" s="7"/>
      <c r="AXB55" s="7"/>
      <c r="AXC55" s="7"/>
      <c r="AXD55" s="7"/>
      <c r="AXE55" s="7"/>
      <c r="AXF55" s="7"/>
      <c r="AXG55" s="7"/>
      <c r="AXH55" s="7"/>
      <c r="AXI55" s="7"/>
      <c r="AXJ55" s="7"/>
      <c r="AXK55" s="7"/>
      <c r="AXL55" s="7"/>
      <c r="AXM55" s="7"/>
      <c r="AXN55" s="7"/>
      <c r="AXO55" s="7"/>
      <c r="AXP55" s="7"/>
      <c r="AXQ55" s="7"/>
      <c r="AXR55" s="7"/>
      <c r="AXS55" s="7"/>
      <c r="AXT55" s="7"/>
      <c r="AXU55" s="7"/>
      <c r="AXV55" s="7"/>
      <c r="AXW55" s="7"/>
      <c r="AXX55" s="7"/>
      <c r="AXY55" s="7"/>
      <c r="AXZ55" s="7"/>
      <c r="AYA55" s="7"/>
      <c r="AYB55" s="7"/>
      <c r="AYC55" s="7"/>
      <c r="AYD55" s="7"/>
      <c r="AYE55" s="7"/>
      <c r="AYF55" s="7"/>
      <c r="AYG55" s="7"/>
      <c r="AYH55" s="7"/>
      <c r="AYI55" s="7"/>
      <c r="AYJ55" s="7"/>
      <c r="AYK55" s="7"/>
      <c r="AYL55" s="7"/>
      <c r="AYM55" s="7"/>
      <c r="AYN55" s="7"/>
      <c r="AYO55" s="7"/>
      <c r="AYP55" s="7"/>
      <c r="AYQ55" s="7"/>
      <c r="AYR55" s="7"/>
      <c r="AYS55" s="7"/>
      <c r="AYT55" s="7"/>
      <c r="AYU55" s="7"/>
      <c r="AYV55" s="7"/>
      <c r="AYW55" s="7"/>
      <c r="AYX55" s="7"/>
      <c r="AYY55" s="7"/>
      <c r="AYZ55" s="7"/>
      <c r="AZA55" s="7"/>
      <c r="AZB55" s="7"/>
      <c r="AZC55" s="7"/>
      <c r="AZD55" s="7"/>
      <c r="AZE55" s="7"/>
      <c r="AZF55" s="7"/>
      <c r="AZG55" s="7"/>
      <c r="AZH55" s="7"/>
      <c r="AZI55" s="7"/>
      <c r="AZJ55" s="7"/>
      <c r="AZK55" s="7"/>
      <c r="AZL55" s="7"/>
      <c r="AZM55" s="7"/>
      <c r="AZN55" s="7"/>
      <c r="AZO55" s="7"/>
      <c r="AZP55" s="7"/>
      <c r="AZQ55" s="7"/>
      <c r="AZR55" s="7"/>
      <c r="AZS55" s="7"/>
      <c r="AZT55" s="7"/>
      <c r="AZU55" s="7"/>
      <c r="AZV55" s="7"/>
      <c r="AZW55" s="7"/>
      <c r="AZX55" s="7"/>
      <c r="AZY55" s="7"/>
      <c r="AZZ55" s="7"/>
      <c r="BAA55" s="7"/>
      <c r="BAB55" s="7"/>
      <c r="BAC55" s="7"/>
      <c r="BAD55" s="7"/>
      <c r="BAE55" s="7"/>
      <c r="BAF55" s="7"/>
      <c r="BAG55" s="7"/>
      <c r="BAH55" s="7"/>
      <c r="BAI55" s="7"/>
      <c r="BAJ55" s="7"/>
      <c r="BAK55" s="7"/>
      <c r="BAL55" s="7"/>
      <c r="BAM55" s="7"/>
      <c r="BAN55" s="7"/>
      <c r="BAO55" s="7"/>
      <c r="BAP55" s="7"/>
      <c r="BAQ55" s="7"/>
      <c r="BAR55" s="7"/>
      <c r="BAS55" s="7"/>
      <c r="BAT55" s="7"/>
      <c r="BAU55" s="7"/>
      <c r="BAV55" s="7"/>
      <c r="BAW55" s="7"/>
      <c r="BAX55" s="7"/>
      <c r="BAY55" s="7"/>
      <c r="BAZ55" s="7"/>
      <c r="BBA55" s="7"/>
      <c r="BBB55" s="7"/>
      <c r="BBC55" s="7"/>
      <c r="BBD55" s="7"/>
      <c r="BBE55" s="7"/>
      <c r="BBF55" s="7"/>
      <c r="BBG55" s="7"/>
      <c r="BBH55" s="7"/>
      <c r="BBI55" s="7"/>
      <c r="BBJ55" s="7"/>
      <c r="BBK55" s="7"/>
      <c r="BBL55" s="7"/>
      <c r="BBM55" s="7"/>
      <c r="BBN55" s="7"/>
      <c r="BBO55" s="7"/>
      <c r="BBP55" s="7"/>
      <c r="BBQ55" s="7"/>
      <c r="BBR55" s="7"/>
      <c r="BBS55" s="7"/>
      <c r="BBT55" s="7"/>
      <c r="BBU55" s="7"/>
      <c r="BBV55" s="7"/>
      <c r="BBW55" s="7"/>
      <c r="BBX55" s="7"/>
      <c r="BBY55" s="7"/>
      <c r="BBZ55" s="7"/>
      <c r="BCA55" s="7"/>
      <c r="BCB55" s="7"/>
      <c r="BCC55" s="7"/>
      <c r="BCD55" s="7"/>
      <c r="BCE55" s="7"/>
      <c r="BCF55" s="7"/>
      <c r="BCG55" s="7"/>
      <c r="BCH55" s="7"/>
      <c r="BCI55" s="7"/>
      <c r="BCJ55" s="7"/>
      <c r="BCK55" s="7"/>
      <c r="BCL55" s="7"/>
      <c r="BCM55" s="7"/>
      <c r="BCN55" s="7"/>
      <c r="BCO55" s="7"/>
      <c r="BCP55" s="7"/>
      <c r="BCQ55" s="7"/>
      <c r="BCR55" s="7"/>
      <c r="BCS55" s="7"/>
      <c r="BCT55" s="7"/>
      <c r="BCU55" s="7"/>
      <c r="BCV55" s="7"/>
      <c r="BCW55" s="7"/>
      <c r="BCX55" s="7"/>
      <c r="BCY55" s="7"/>
      <c r="BCZ55" s="7"/>
      <c r="BDA55" s="7"/>
      <c r="BDB55" s="7"/>
      <c r="BDC55" s="7"/>
      <c r="BDD55" s="7"/>
      <c r="BDE55" s="7"/>
      <c r="BDF55" s="7"/>
      <c r="BDG55" s="7"/>
      <c r="BDH55" s="7"/>
      <c r="BDI55" s="7"/>
      <c r="BDJ55" s="7"/>
      <c r="BDK55" s="7"/>
      <c r="BDL55" s="7"/>
      <c r="BDM55" s="7"/>
      <c r="BDN55" s="7"/>
      <c r="BDO55" s="7"/>
      <c r="BDP55" s="7"/>
      <c r="BDQ55" s="7"/>
      <c r="BDR55" s="7"/>
      <c r="BDS55" s="7"/>
      <c r="BDT55" s="7"/>
      <c r="BDU55" s="7"/>
      <c r="BDV55" s="7"/>
      <c r="BDW55" s="7"/>
      <c r="BDX55" s="7"/>
      <c r="BDY55" s="7"/>
      <c r="BDZ55" s="7"/>
      <c r="BEA55" s="7"/>
      <c r="BEB55" s="7"/>
      <c r="BEC55" s="7"/>
      <c r="BED55" s="7"/>
      <c r="BEE55" s="7"/>
      <c r="BEF55" s="7"/>
      <c r="BEG55" s="7"/>
      <c r="BEH55" s="7"/>
      <c r="BEI55" s="7"/>
      <c r="BEJ55" s="7"/>
      <c r="BEK55" s="7"/>
      <c r="BEL55" s="7"/>
      <c r="BEM55" s="7"/>
      <c r="BEN55" s="7"/>
      <c r="BEO55" s="7"/>
      <c r="BEP55" s="7"/>
      <c r="BEQ55" s="7"/>
      <c r="BER55" s="7"/>
      <c r="BES55" s="7"/>
      <c r="BET55" s="7"/>
      <c r="BEU55" s="7"/>
      <c r="BEV55" s="7"/>
      <c r="BEW55" s="7"/>
      <c r="BEX55" s="7"/>
      <c r="BEY55" s="7"/>
      <c r="BEZ55" s="7"/>
      <c r="BFA55" s="7"/>
      <c r="BFB55" s="7"/>
      <c r="BFC55" s="7"/>
      <c r="BFD55" s="7"/>
      <c r="BFE55" s="7"/>
      <c r="BFF55" s="7"/>
      <c r="BFG55" s="7"/>
      <c r="BFH55" s="7"/>
      <c r="BFI55" s="7"/>
      <c r="BFJ55" s="7"/>
      <c r="BFK55" s="7"/>
      <c r="BFL55" s="7"/>
      <c r="BFM55" s="7"/>
      <c r="BFN55" s="7"/>
      <c r="BFO55" s="7"/>
      <c r="BFP55" s="7"/>
      <c r="BFQ55" s="7"/>
      <c r="BFR55" s="7"/>
      <c r="BFS55" s="7"/>
      <c r="BFT55" s="7"/>
      <c r="BFU55" s="7"/>
      <c r="BFV55" s="7"/>
      <c r="BFW55" s="7"/>
      <c r="BFX55" s="7"/>
      <c r="BFY55" s="7"/>
      <c r="BFZ55" s="7"/>
      <c r="BGA55" s="7"/>
      <c r="BGB55" s="7"/>
      <c r="BGC55" s="7"/>
      <c r="BGD55" s="7"/>
      <c r="BGE55" s="7"/>
      <c r="BGF55" s="7"/>
      <c r="BGG55" s="7"/>
      <c r="BGH55" s="7"/>
      <c r="BGI55" s="7"/>
      <c r="BGJ55" s="7"/>
      <c r="BGK55" s="7"/>
      <c r="BGL55" s="7"/>
      <c r="BGM55" s="7"/>
      <c r="BGN55" s="7"/>
      <c r="BGO55" s="7"/>
      <c r="BGP55" s="7"/>
      <c r="BGQ55" s="7"/>
      <c r="BGR55" s="7"/>
      <c r="BGS55" s="7"/>
      <c r="BGT55" s="7"/>
      <c r="BGU55" s="7"/>
      <c r="BGV55" s="7"/>
      <c r="BGX55" s="7"/>
      <c r="BGY55" s="7"/>
      <c r="BGZ55" s="7"/>
      <c r="BHA55" s="7"/>
      <c r="BHB55" s="7"/>
      <c r="BHC55" s="7"/>
      <c r="BHD55" s="7"/>
      <c r="BHE55" s="7"/>
      <c r="BHF55" s="7"/>
      <c r="BHG55" s="7"/>
      <c r="BHH55" s="7"/>
      <c r="BHI55" s="7"/>
      <c r="BHJ55" s="7"/>
      <c r="BHK55" s="7"/>
      <c r="BHL55" s="7"/>
      <c r="BHM55" s="7"/>
      <c r="BHN55" s="7"/>
      <c r="BHO55" s="7"/>
      <c r="BHP55" s="7"/>
      <c r="BHQ55" s="7"/>
      <c r="BHR55" s="7"/>
      <c r="BHS55" s="7"/>
      <c r="BHT55" s="7"/>
      <c r="BHU55" s="7"/>
      <c r="BHV55" s="7"/>
      <c r="BHW55" s="7"/>
      <c r="BHX55" s="7"/>
      <c r="BHY55" s="7"/>
      <c r="BHZ55" s="7"/>
      <c r="BIA55" s="7"/>
      <c r="BIB55" s="7"/>
      <c r="BIC55" s="7"/>
      <c r="BID55" s="7"/>
      <c r="BIE55" s="7"/>
      <c r="BIF55" s="7"/>
      <c r="BIG55" s="7"/>
      <c r="BIH55" s="7"/>
      <c r="BII55" s="7"/>
      <c r="BIJ55" s="7"/>
      <c r="BIK55" s="7"/>
      <c r="BIL55" s="7"/>
      <c r="BIM55" s="7"/>
      <c r="BIN55" s="7"/>
      <c r="BIO55" s="7"/>
      <c r="BIP55" s="7"/>
      <c r="BIQ55" s="7"/>
      <c r="BIR55" s="7"/>
      <c r="BIS55" s="7"/>
      <c r="BIT55" s="7"/>
      <c r="BIU55" s="7"/>
      <c r="BIV55" s="7"/>
      <c r="BIW55" s="7"/>
      <c r="BIX55" s="7"/>
      <c r="BIY55" s="7"/>
      <c r="BIZ55" s="7"/>
      <c r="BJA55" s="7"/>
      <c r="BJB55" s="7"/>
      <c r="BJC55" s="7"/>
      <c r="BJD55" s="7"/>
      <c r="BJE55" s="7"/>
      <c r="BJF55" s="7"/>
      <c r="BJG55" s="7"/>
      <c r="BJH55" s="7"/>
      <c r="BJI55" s="7"/>
      <c r="BJJ55" s="7"/>
      <c r="BJK55" s="7"/>
      <c r="BJL55" s="7"/>
      <c r="BJM55" s="7"/>
      <c r="BJN55" s="7"/>
      <c r="BJO55" s="7"/>
      <c r="BJP55" s="7"/>
      <c r="BJQ55" s="7"/>
      <c r="BJR55" s="7"/>
      <c r="BJS55" s="7"/>
      <c r="BJT55" s="7"/>
      <c r="BJU55" s="7"/>
      <c r="BJV55" s="7"/>
      <c r="BJW55" s="7"/>
      <c r="BJX55" s="7"/>
      <c r="BJY55" s="7"/>
      <c r="BJZ55" s="7"/>
      <c r="BKA55" s="7"/>
      <c r="BKB55" s="7"/>
      <c r="BKC55" s="7"/>
      <c r="BKD55" s="7"/>
      <c r="BKE55" s="7"/>
      <c r="BKF55" s="7"/>
      <c r="BKG55" s="7"/>
      <c r="BKH55" s="7"/>
      <c r="BKI55" s="7"/>
      <c r="BKJ55" s="7"/>
      <c r="BKK55" s="7"/>
      <c r="BKL55" s="7"/>
      <c r="BKM55" s="7"/>
      <c r="BKN55" s="7"/>
      <c r="BKO55" s="7"/>
      <c r="BKP55" s="7"/>
      <c r="BKQ55" s="7"/>
      <c r="BKR55" s="7"/>
      <c r="BKS55" s="7"/>
      <c r="BKT55" s="7"/>
      <c r="BKU55" s="7"/>
      <c r="BKV55" s="7"/>
      <c r="BKW55" s="7"/>
      <c r="BKX55" s="7"/>
      <c r="BKY55" s="7"/>
      <c r="BKZ55" s="7"/>
      <c r="BLA55" s="7"/>
      <c r="BLB55" s="7"/>
      <c r="BLC55" s="7"/>
      <c r="BLD55" s="7"/>
      <c r="BLE55" s="7"/>
      <c r="BLF55" s="7"/>
      <c r="BLG55" s="7"/>
      <c r="BLH55" s="7"/>
      <c r="BLI55" s="7"/>
      <c r="BLJ55" s="7"/>
      <c r="BLK55" s="7"/>
      <c r="BLL55" s="7"/>
      <c r="BLM55" s="7"/>
      <c r="BLN55" s="7"/>
      <c r="BLO55" s="7"/>
      <c r="BLP55" s="7"/>
      <c r="BLQ55" s="7"/>
      <c r="BLR55" s="7"/>
      <c r="BLS55" s="7"/>
      <c r="BLT55" s="7"/>
      <c r="BLU55" s="7"/>
      <c r="BLV55" s="7"/>
      <c r="BLW55" s="7"/>
      <c r="BLX55" s="7"/>
      <c r="BLY55" s="7"/>
      <c r="BLZ55" s="7"/>
      <c r="BMA55" s="7"/>
      <c r="BMB55" s="7"/>
      <c r="BMC55" s="7"/>
      <c r="BMD55" s="7"/>
      <c r="BME55" s="7"/>
      <c r="BMF55" s="7"/>
      <c r="BMG55" s="7"/>
      <c r="BMH55" s="7"/>
      <c r="BMI55" s="7"/>
      <c r="BMJ55" s="7"/>
      <c r="BMK55" s="7"/>
      <c r="BML55" s="7"/>
      <c r="BMM55" s="7"/>
      <c r="BMN55" s="7"/>
      <c r="BMO55" s="7"/>
      <c r="BMP55" s="7"/>
      <c r="BMQ55" s="7"/>
      <c r="BMR55" s="7"/>
      <c r="BMS55" s="7"/>
      <c r="BMT55" s="7"/>
      <c r="BMU55" s="7"/>
      <c r="BMV55" s="7"/>
      <c r="BMW55" s="7"/>
      <c r="BMX55" s="7"/>
      <c r="BMY55" s="7"/>
      <c r="BMZ55" s="7"/>
      <c r="BNA55" s="7"/>
      <c r="BNB55" s="7"/>
      <c r="BNC55" s="7"/>
      <c r="BND55" s="7"/>
      <c r="BNE55" s="7"/>
      <c r="BNF55" s="7"/>
      <c r="BNG55" s="7"/>
      <c r="BNH55" s="7"/>
      <c r="BNI55" s="7"/>
      <c r="BNJ55" s="7"/>
      <c r="BNK55" s="7"/>
      <c r="BNL55" s="7"/>
      <c r="BNM55" s="7"/>
      <c r="BNN55" s="7"/>
      <c r="BNO55" s="7"/>
      <c r="BNP55" s="7"/>
      <c r="BNQ55" s="7"/>
      <c r="BNR55" s="7"/>
      <c r="BNS55" s="7"/>
      <c r="BNT55" s="7"/>
      <c r="BNU55" s="7"/>
      <c r="BNV55" s="7"/>
      <c r="BNW55" s="7"/>
      <c r="BNX55" s="7"/>
      <c r="BNY55" s="7"/>
      <c r="BNZ55" s="7"/>
      <c r="BOA55" s="7"/>
      <c r="BOB55" s="7"/>
      <c r="BOC55" s="7"/>
      <c r="BOD55" s="7"/>
      <c r="BOE55" s="7"/>
      <c r="BOF55" s="7"/>
      <c r="BOG55" s="7"/>
      <c r="BOH55" s="7"/>
      <c r="BOI55" s="7"/>
      <c r="BOJ55" s="7"/>
      <c r="BOK55" s="7"/>
      <c r="BOL55" s="7"/>
      <c r="BOM55" s="7"/>
      <c r="BON55" s="7"/>
      <c r="BOO55" s="7"/>
      <c r="BOP55" s="7"/>
      <c r="BOQ55" s="7"/>
      <c r="BOR55" s="7"/>
      <c r="BOS55" s="7"/>
      <c r="BOT55" s="7"/>
      <c r="BOU55" s="7"/>
      <c r="BOV55" s="7"/>
      <c r="BOW55" s="7"/>
      <c r="BOX55" s="7"/>
      <c r="BOY55" s="7"/>
      <c r="BOZ55" s="7"/>
      <c r="BPA55" s="7"/>
      <c r="BPB55" s="7"/>
      <c r="BPC55" s="7"/>
      <c r="BPD55" s="7"/>
      <c r="BPE55" s="7"/>
      <c r="BPF55" s="7"/>
      <c r="BPG55" s="7"/>
      <c r="BPH55" s="7"/>
      <c r="BPI55" s="7"/>
      <c r="BPJ55" s="7"/>
      <c r="BPK55" s="7"/>
      <c r="BPL55" s="7"/>
      <c r="BPM55" s="7"/>
      <c r="BPN55" s="7"/>
      <c r="BPO55" s="7"/>
      <c r="BPP55" s="7"/>
      <c r="BPQ55" s="7"/>
      <c r="BPR55" s="7"/>
      <c r="BPS55" s="7"/>
      <c r="BPT55" s="7"/>
      <c r="BPU55" s="7"/>
      <c r="BPV55" s="7"/>
      <c r="BPW55" s="7"/>
      <c r="BPX55" s="7"/>
      <c r="BPY55" s="7"/>
      <c r="BPZ55" s="7"/>
      <c r="BQA55" s="7"/>
      <c r="BQB55" s="7"/>
      <c r="BQC55" s="7"/>
      <c r="BQD55" s="7"/>
      <c r="BQE55" s="7"/>
      <c r="BQF55" s="7"/>
      <c r="BQG55" s="7"/>
      <c r="BQH55" s="7"/>
      <c r="BQI55" s="7"/>
      <c r="BQJ55" s="7"/>
      <c r="BQK55" s="7"/>
      <c r="BQL55" s="7"/>
      <c r="BQM55" s="7"/>
      <c r="BQN55" s="7"/>
      <c r="BQO55" s="7"/>
      <c r="BQP55" s="7"/>
      <c r="BQQ55" s="7"/>
      <c r="BQR55" s="7"/>
      <c r="BQT55" s="7"/>
      <c r="BQU55" s="7"/>
      <c r="BQV55" s="7"/>
      <c r="BQW55" s="7"/>
      <c r="BQX55" s="7"/>
      <c r="BQY55" s="7"/>
      <c r="BQZ55" s="7"/>
      <c r="BRA55" s="7"/>
      <c r="BRB55" s="7"/>
      <c r="BRC55" s="7"/>
      <c r="BRD55" s="7"/>
      <c r="BRE55" s="7"/>
      <c r="BRF55" s="7"/>
      <c r="BRG55" s="7"/>
      <c r="BRH55" s="7"/>
      <c r="BRI55" s="7"/>
      <c r="BRJ55" s="7"/>
      <c r="BRK55" s="7"/>
      <c r="BRL55" s="7"/>
      <c r="BRM55" s="7"/>
      <c r="BRN55" s="7"/>
      <c r="BRO55" s="7"/>
      <c r="BRP55" s="7"/>
      <c r="BRQ55" s="7"/>
      <c r="BRR55" s="7"/>
      <c r="BRS55" s="7"/>
      <c r="BRT55" s="7"/>
      <c r="BRU55" s="7"/>
      <c r="BRV55" s="7"/>
      <c r="BRW55" s="7"/>
      <c r="BRX55" s="7"/>
      <c r="BRY55" s="7"/>
      <c r="BRZ55" s="7"/>
      <c r="BSA55" s="7"/>
      <c r="BSB55" s="7"/>
      <c r="BSC55" s="7"/>
      <c r="BSD55" s="7"/>
      <c r="BSE55" s="7"/>
      <c r="BSF55" s="7"/>
      <c r="BSG55" s="7"/>
      <c r="BSH55" s="7"/>
      <c r="BSI55" s="7"/>
      <c r="BSJ55" s="7"/>
      <c r="BSK55" s="7"/>
      <c r="BSL55" s="7"/>
      <c r="BSM55" s="7"/>
      <c r="BSN55" s="7"/>
      <c r="BSO55" s="7"/>
      <c r="BSP55" s="7"/>
      <c r="BSQ55" s="7"/>
      <c r="BSR55" s="7"/>
      <c r="BSS55" s="7"/>
      <c r="BST55" s="7"/>
      <c r="BSU55" s="7"/>
      <c r="BSV55" s="7"/>
      <c r="BSW55" s="7"/>
      <c r="BSX55" s="7"/>
      <c r="BSY55" s="7"/>
      <c r="BSZ55" s="7"/>
      <c r="BTA55" s="7"/>
      <c r="BTB55" s="7"/>
      <c r="BTC55" s="7"/>
      <c r="BTD55" s="7"/>
      <c r="BTE55" s="7"/>
      <c r="BTF55" s="7"/>
      <c r="BTG55" s="7"/>
      <c r="BTH55" s="7"/>
      <c r="BTI55" s="7"/>
      <c r="BTJ55" s="7"/>
      <c r="BTK55" s="7"/>
      <c r="BTL55" s="7"/>
      <c r="BTM55" s="7"/>
      <c r="BTN55" s="7"/>
      <c r="BTO55" s="7"/>
      <c r="BTP55" s="7"/>
      <c r="BTQ55" s="7"/>
      <c r="BTR55" s="7"/>
      <c r="BTS55" s="7"/>
      <c r="BTT55" s="7"/>
      <c r="BTU55" s="7"/>
      <c r="BTV55" s="7"/>
      <c r="BTW55" s="7"/>
      <c r="BTX55" s="7"/>
      <c r="BTY55" s="7"/>
      <c r="BTZ55" s="7"/>
      <c r="BUA55" s="7"/>
      <c r="BUB55" s="7"/>
      <c r="BUC55" s="7"/>
      <c r="BUD55" s="7"/>
      <c r="BUE55" s="7"/>
      <c r="BUF55" s="7"/>
      <c r="BUG55" s="7"/>
      <c r="BUH55" s="7"/>
      <c r="BUI55" s="7"/>
      <c r="BUJ55" s="7"/>
      <c r="BUK55" s="7"/>
      <c r="BUL55" s="7"/>
      <c r="BUM55" s="7"/>
      <c r="BUN55" s="7"/>
      <c r="BUO55" s="7"/>
      <c r="BUP55" s="7"/>
      <c r="BUQ55" s="7"/>
      <c r="BUR55" s="7"/>
      <c r="BUS55" s="7"/>
      <c r="BUT55" s="7"/>
      <c r="BUU55" s="7"/>
      <c r="BUV55" s="7"/>
      <c r="BUW55" s="7"/>
      <c r="BUX55" s="7"/>
      <c r="BUY55" s="7"/>
      <c r="BUZ55" s="7"/>
      <c r="BVA55" s="7"/>
      <c r="BVB55" s="7"/>
      <c r="BVC55" s="7"/>
      <c r="BVD55" s="7"/>
      <c r="BVE55" s="7"/>
      <c r="BVF55" s="7"/>
      <c r="BVG55" s="7"/>
      <c r="BVH55" s="7"/>
      <c r="BVI55" s="7"/>
      <c r="BVJ55" s="7"/>
      <c r="BVK55" s="7"/>
      <c r="BVL55" s="7"/>
      <c r="BVM55" s="7"/>
      <c r="BVN55" s="7"/>
      <c r="BVO55" s="7"/>
      <c r="BVP55" s="7"/>
      <c r="BVQ55" s="7"/>
      <c r="BVR55" s="7"/>
      <c r="BVS55" s="7"/>
      <c r="BVT55" s="7"/>
      <c r="BVU55" s="7"/>
      <c r="BVV55" s="7"/>
      <c r="BVW55" s="7"/>
      <c r="BVX55" s="7"/>
      <c r="BVY55" s="7"/>
      <c r="BVZ55" s="7"/>
      <c r="BWA55" s="7"/>
      <c r="BWB55" s="7"/>
      <c r="BWC55" s="7"/>
      <c r="BWD55" s="7"/>
      <c r="BWE55" s="7"/>
      <c r="BWF55" s="7"/>
      <c r="BWG55" s="7"/>
      <c r="BWH55" s="7"/>
      <c r="BWI55" s="7"/>
      <c r="BWJ55" s="7"/>
      <c r="BWK55" s="7"/>
      <c r="BWL55" s="7"/>
      <c r="BWM55" s="7"/>
      <c r="BWN55" s="7"/>
      <c r="BWO55" s="7"/>
      <c r="BWP55" s="7"/>
      <c r="BWQ55" s="7"/>
      <c r="BWR55" s="7"/>
      <c r="BWS55" s="7"/>
      <c r="BWT55" s="7"/>
      <c r="BWU55" s="7"/>
      <c r="BWV55" s="7"/>
      <c r="BWW55" s="7"/>
      <c r="BWX55" s="7"/>
      <c r="BWY55" s="7"/>
      <c r="BWZ55" s="7"/>
      <c r="BXA55" s="7"/>
      <c r="BXB55" s="7"/>
      <c r="BXC55" s="7"/>
      <c r="BXD55" s="7"/>
      <c r="BXE55" s="7"/>
      <c r="BXF55" s="7"/>
      <c r="BXG55" s="7"/>
      <c r="BXH55" s="7"/>
      <c r="BXI55" s="7"/>
      <c r="BXJ55" s="7"/>
      <c r="BXK55" s="7"/>
      <c r="BXL55" s="7"/>
      <c r="BXM55" s="7"/>
      <c r="BXN55" s="7"/>
      <c r="BXO55" s="7"/>
      <c r="BXP55" s="7"/>
      <c r="BXQ55" s="7"/>
      <c r="BXR55" s="7"/>
      <c r="BXS55" s="7"/>
      <c r="BXT55" s="7"/>
      <c r="BXU55" s="7"/>
      <c r="BXV55" s="7"/>
      <c r="BXW55" s="7"/>
      <c r="BXX55" s="7"/>
      <c r="BXY55" s="7"/>
      <c r="BXZ55" s="7"/>
      <c r="BYA55" s="7"/>
      <c r="BYB55" s="7"/>
      <c r="BYC55" s="7"/>
      <c r="BYD55" s="7"/>
      <c r="BYE55" s="7"/>
      <c r="BYF55" s="7"/>
      <c r="BYG55" s="7"/>
      <c r="BYH55" s="7"/>
      <c r="BYI55" s="7"/>
      <c r="BYJ55" s="7"/>
      <c r="BYK55" s="7"/>
      <c r="BYL55" s="7"/>
      <c r="BYM55" s="7"/>
      <c r="BYN55" s="7"/>
      <c r="BYO55" s="7"/>
      <c r="BYP55" s="7"/>
      <c r="BYQ55" s="7"/>
      <c r="BYR55" s="7"/>
      <c r="BYS55" s="7"/>
      <c r="BYT55" s="7"/>
      <c r="BYU55" s="7"/>
      <c r="BYV55" s="7"/>
      <c r="BYW55" s="7"/>
      <c r="BYX55" s="7"/>
      <c r="BYY55" s="7"/>
      <c r="BYZ55" s="7"/>
      <c r="BZA55" s="7"/>
      <c r="BZB55" s="7"/>
      <c r="BZC55" s="7"/>
      <c r="BZD55" s="7"/>
      <c r="BZE55" s="7"/>
      <c r="BZF55" s="7"/>
      <c r="BZG55" s="7"/>
      <c r="BZH55" s="7"/>
      <c r="BZI55" s="7"/>
      <c r="BZJ55" s="7"/>
      <c r="BZK55" s="7"/>
      <c r="BZL55" s="7"/>
      <c r="BZM55" s="7"/>
      <c r="BZN55" s="7"/>
      <c r="BZO55" s="7"/>
      <c r="BZP55" s="7"/>
      <c r="BZQ55" s="7"/>
      <c r="BZR55" s="7"/>
      <c r="BZS55" s="7"/>
      <c r="BZT55" s="7"/>
      <c r="BZU55" s="7"/>
      <c r="BZV55" s="7"/>
      <c r="BZW55" s="7"/>
      <c r="BZX55" s="7"/>
      <c r="BZY55" s="7"/>
      <c r="BZZ55" s="7"/>
      <c r="CAA55" s="7"/>
      <c r="CAB55" s="7"/>
      <c r="CAC55" s="7"/>
      <c r="CAD55" s="7"/>
      <c r="CAE55" s="7"/>
      <c r="CAF55" s="7"/>
      <c r="CAG55" s="7"/>
      <c r="CAH55" s="7"/>
      <c r="CAI55" s="7"/>
      <c r="CAJ55" s="7"/>
      <c r="CAK55" s="7"/>
      <c r="CAL55" s="7"/>
      <c r="CAM55" s="7"/>
      <c r="CAN55" s="7"/>
      <c r="CAP55" s="7"/>
      <c r="CAQ55" s="7"/>
      <c r="CAR55" s="7"/>
      <c r="CAS55" s="7"/>
      <c r="CAT55" s="7"/>
      <c r="CAU55" s="7"/>
      <c r="CAV55" s="7"/>
      <c r="CAW55" s="7"/>
      <c r="CAX55" s="7"/>
      <c r="CAY55" s="7"/>
      <c r="CAZ55" s="7"/>
      <c r="CBA55" s="7"/>
      <c r="CBB55" s="7"/>
      <c r="CBC55" s="7"/>
      <c r="CBD55" s="7"/>
      <c r="CBE55" s="7"/>
      <c r="CBF55" s="7"/>
      <c r="CBG55" s="7"/>
      <c r="CBH55" s="7"/>
      <c r="CBI55" s="7"/>
      <c r="CBJ55" s="7"/>
      <c r="CBK55" s="7"/>
      <c r="CBL55" s="7"/>
      <c r="CBM55" s="7"/>
      <c r="CBN55" s="7"/>
      <c r="CBO55" s="7"/>
      <c r="CBP55" s="7"/>
      <c r="CBQ55" s="7"/>
      <c r="CBR55" s="7"/>
      <c r="CBS55" s="7"/>
      <c r="CBT55" s="7"/>
      <c r="CBU55" s="7"/>
      <c r="CBV55" s="7"/>
      <c r="CBW55" s="7"/>
      <c r="CBX55" s="7"/>
      <c r="CBY55" s="7"/>
      <c r="CBZ55" s="7"/>
      <c r="CCA55" s="7"/>
      <c r="CCB55" s="7"/>
      <c r="CCC55" s="7"/>
      <c r="CCD55" s="7"/>
      <c r="CCE55" s="7"/>
      <c r="CCF55" s="7"/>
      <c r="CCG55" s="7"/>
      <c r="CCH55" s="7"/>
      <c r="CCI55" s="7"/>
      <c r="CCJ55" s="7"/>
      <c r="CCK55" s="7"/>
      <c r="CCL55" s="7"/>
      <c r="CCM55" s="7"/>
      <c r="CCN55" s="7"/>
      <c r="CCO55" s="7"/>
      <c r="CCP55" s="7"/>
      <c r="CCQ55" s="7"/>
      <c r="CCR55" s="7"/>
      <c r="CCS55" s="7"/>
      <c r="CCT55" s="7"/>
      <c r="CCU55" s="7"/>
      <c r="CCV55" s="7"/>
      <c r="CCW55" s="7"/>
      <c r="CCX55" s="7"/>
      <c r="CCY55" s="7"/>
      <c r="CCZ55" s="7"/>
      <c r="CDA55" s="7"/>
      <c r="CDB55" s="7"/>
      <c r="CDC55" s="7"/>
      <c r="CDD55" s="7"/>
      <c r="CDE55" s="7"/>
      <c r="CDF55" s="7"/>
      <c r="CDG55" s="7"/>
      <c r="CDH55" s="7"/>
      <c r="CDI55" s="7"/>
      <c r="CDJ55" s="7"/>
      <c r="CDK55" s="7"/>
      <c r="CDL55" s="7"/>
      <c r="CDM55" s="7"/>
      <c r="CDN55" s="7"/>
      <c r="CDO55" s="7"/>
      <c r="CDP55" s="7"/>
      <c r="CDQ55" s="7"/>
      <c r="CDR55" s="7"/>
      <c r="CDS55" s="7"/>
      <c r="CDT55" s="7"/>
      <c r="CDU55" s="7"/>
      <c r="CDV55" s="7"/>
      <c r="CDW55" s="7"/>
      <c r="CDX55" s="7"/>
      <c r="CDY55" s="7"/>
      <c r="CDZ55" s="7"/>
      <c r="CEA55" s="7"/>
      <c r="CEB55" s="7"/>
      <c r="CEC55" s="7"/>
      <c r="CED55" s="7"/>
      <c r="CEE55" s="7"/>
      <c r="CEF55" s="7"/>
      <c r="CEG55" s="7"/>
      <c r="CEH55" s="7"/>
      <c r="CEI55" s="7"/>
      <c r="CEJ55" s="7"/>
      <c r="CEK55" s="7"/>
      <c r="CEL55" s="7"/>
      <c r="CEM55" s="7"/>
      <c r="CEN55" s="7"/>
      <c r="CEO55" s="7"/>
      <c r="CEP55" s="7"/>
      <c r="CEQ55" s="7"/>
      <c r="CER55" s="7"/>
      <c r="CES55" s="7"/>
      <c r="CET55" s="7"/>
      <c r="CEU55" s="7"/>
      <c r="CEV55" s="7"/>
      <c r="CEW55" s="7"/>
      <c r="CEX55" s="7"/>
      <c r="CEY55" s="7"/>
      <c r="CEZ55" s="7"/>
      <c r="CFA55" s="7"/>
      <c r="CFB55" s="7"/>
      <c r="CFC55" s="7"/>
      <c r="CFD55" s="7"/>
      <c r="CFE55" s="7"/>
      <c r="CFF55" s="7"/>
      <c r="CFG55" s="7"/>
      <c r="CFH55" s="7"/>
      <c r="CFI55" s="7"/>
      <c r="CFJ55" s="7"/>
      <c r="CFK55" s="7"/>
      <c r="CFL55" s="7"/>
      <c r="CFM55" s="7"/>
      <c r="CFN55" s="7"/>
      <c r="CFO55" s="7"/>
      <c r="CFP55" s="7"/>
      <c r="CFQ55" s="7"/>
      <c r="CFR55" s="7"/>
      <c r="CFS55" s="7"/>
      <c r="CFT55" s="7"/>
      <c r="CFU55" s="7"/>
      <c r="CFV55" s="7"/>
      <c r="CFW55" s="7"/>
      <c r="CFX55" s="7"/>
      <c r="CFY55" s="7"/>
      <c r="CFZ55" s="7"/>
      <c r="CGA55" s="7"/>
      <c r="CGB55" s="7"/>
      <c r="CGC55" s="7"/>
      <c r="CGD55" s="7"/>
      <c r="CGE55" s="7"/>
      <c r="CGF55" s="7"/>
      <c r="CGG55" s="7"/>
      <c r="CGH55" s="7"/>
      <c r="CGI55" s="7"/>
      <c r="CGJ55" s="7"/>
      <c r="CGK55" s="7"/>
      <c r="CGL55" s="7"/>
      <c r="CGM55" s="7"/>
      <c r="CGN55" s="7"/>
      <c r="CGO55" s="7"/>
      <c r="CGP55" s="7"/>
      <c r="CGQ55" s="7"/>
      <c r="CGR55" s="7"/>
      <c r="CGS55" s="7"/>
      <c r="CGT55" s="7"/>
      <c r="CGU55" s="7"/>
      <c r="CGV55" s="7"/>
      <c r="CGW55" s="7"/>
      <c r="CGX55" s="7"/>
      <c r="CGY55" s="7"/>
      <c r="CGZ55" s="7"/>
      <c r="CHA55" s="7"/>
      <c r="CHB55" s="7"/>
      <c r="CHC55" s="7"/>
      <c r="CHD55" s="7"/>
      <c r="CHE55" s="7"/>
      <c r="CHF55" s="7"/>
      <c r="CHG55" s="7"/>
      <c r="CHH55" s="7"/>
      <c r="CHI55" s="7"/>
      <c r="CHJ55" s="7"/>
      <c r="CHK55" s="7"/>
      <c r="CHL55" s="7"/>
      <c r="CHM55" s="7"/>
      <c r="CHN55" s="7"/>
      <c r="CHO55" s="7"/>
      <c r="CHP55" s="7"/>
      <c r="CHQ55" s="7"/>
      <c r="CHR55" s="7"/>
      <c r="CHS55" s="7"/>
      <c r="CHT55" s="7"/>
      <c r="CHU55" s="7"/>
      <c r="CHV55" s="7"/>
      <c r="CHW55" s="7"/>
      <c r="CHX55" s="7"/>
      <c r="CHY55" s="7"/>
      <c r="CHZ55" s="7"/>
      <c r="CIA55" s="7"/>
      <c r="CIB55" s="7"/>
      <c r="CIC55" s="7"/>
      <c r="CID55" s="7"/>
      <c r="CIE55" s="7"/>
      <c r="CIF55" s="7"/>
      <c r="CIG55" s="7"/>
      <c r="CIH55" s="7"/>
      <c r="CII55" s="7"/>
      <c r="CIJ55" s="7"/>
      <c r="CIK55" s="7"/>
      <c r="CIL55" s="7"/>
      <c r="CIM55" s="7"/>
      <c r="CIN55" s="7"/>
      <c r="CIO55" s="7"/>
      <c r="CIP55" s="7"/>
      <c r="CIQ55" s="7"/>
      <c r="CIR55" s="7"/>
      <c r="CIS55" s="7"/>
      <c r="CIT55" s="7"/>
      <c r="CIU55" s="7"/>
      <c r="CIV55" s="7"/>
      <c r="CIW55" s="7"/>
      <c r="CIX55" s="7"/>
      <c r="CIY55" s="7"/>
      <c r="CIZ55" s="7"/>
      <c r="CJA55" s="7"/>
      <c r="CJB55" s="7"/>
      <c r="CJC55" s="7"/>
      <c r="CJD55" s="7"/>
      <c r="CJE55" s="7"/>
      <c r="CJF55" s="7"/>
      <c r="CJG55" s="7"/>
      <c r="CJH55" s="7"/>
      <c r="CJI55" s="7"/>
      <c r="CJJ55" s="7"/>
      <c r="CJK55" s="7"/>
      <c r="CJL55" s="7"/>
      <c r="CJM55" s="7"/>
      <c r="CJN55" s="7"/>
      <c r="CJO55" s="7"/>
      <c r="CJP55" s="7"/>
      <c r="CJQ55" s="7"/>
      <c r="CJR55" s="7"/>
      <c r="CJS55" s="7"/>
      <c r="CJT55" s="7"/>
      <c r="CJU55" s="7"/>
      <c r="CJV55" s="7"/>
      <c r="CJW55" s="7"/>
      <c r="CJX55" s="7"/>
      <c r="CJY55" s="7"/>
      <c r="CJZ55" s="7"/>
      <c r="CKA55" s="7"/>
      <c r="CKB55" s="7"/>
      <c r="CKC55" s="7"/>
      <c r="CKD55" s="7"/>
      <c r="CKE55" s="7"/>
      <c r="CKF55" s="7"/>
      <c r="CKG55" s="7"/>
      <c r="CKH55" s="7"/>
      <c r="CKI55" s="7"/>
      <c r="CKJ55" s="7"/>
      <c r="CKL55" s="7"/>
      <c r="CKM55" s="7"/>
      <c r="CKN55" s="7"/>
      <c r="CKO55" s="7"/>
      <c r="CKP55" s="7"/>
      <c r="CKQ55" s="7"/>
      <c r="CKR55" s="7"/>
      <c r="CKS55" s="7"/>
      <c r="CKT55" s="7"/>
      <c r="CKU55" s="7"/>
      <c r="CKV55" s="7"/>
      <c r="CKW55" s="7"/>
      <c r="CKX55" s="7"/>
      <c r="CKY55" s="7"/>
      <c r="CKZ55" s="7"/>
      <c r="CLA55" s="7"/>
      <c r="CLB55" s="7"/>
      <c r="CLC55" s="7"/>
      <c r="CLD55" s="7"/>
      <c r="CLE55" s="7"/>
      <c r="CLF55" s="7"/>
      <c r="CLG55" s="7"/>
      <c r="CLH55" s="7"/>
      <c r="CLI55" s="7"/>
      <c r="CLJ55" s="7"/>
      <c r="CLK55" s="7"/>
      <c r="CLL55" s="7"/>
      <c r="CLM55" s="7"/>
      <c r="CLN55" s="7"/>
      <c r="CLO55" s="7"/>
      <c r="CLP55" s="7"/>
      <c r="CLQ55" s="7"/>
      <c r="CLR55" s="7"/>
      <c r="CLS55" s="7"/>
      <c r="CLT55" s="7"/>
      <c r="CLU55" s="7"/>
      <c r="CLV55" s="7"/>
      <c r="CLW55" s="7"/>
      <c r="CLX55" s="7"/>
      <c r="CLY55" s="7"/>
      <c r="CLZ55" s="7"/>
      <c r="CMA55" s="7"/>
      <c r="CMB55" s="7"/>
      <c r="CMC55" s="7"/>
      <c r="CMD55" s="7"/>
      <c r="CME55" s="7"/>
      <c r="CMF55" s="7"/>
      <c r="CMG55" s="7"/>
      <c r="CMH55" s="7"/>
      <c r="CMI55" s="7"/>
      <c r="CMJ55" s="7"/>
      <c r="CMK55" s="7"/>
      <c r="CML55" s="7"/>
      <c r="CMM55" s="7"/>
      <c r="CMN55" s="7"/>
      <c r="CMO55" s="7"/>
      <c r="CMP55" s="7"/>
      <c r="CMQ55" s="7"/>
      <c r="CMR55" s="7"/>
      <c r="CMS55" s="7"/>
      <c r="CMT55" s="7"/>
      <c r="CMU55" s="7"/>
      <c r="CMV55" s="7"/>
      <c r="CMW55" s="7"/>
      <c r="CMX55" s="7"/>
      <c r="CMY55" s="7"/>
      <c r="CMZ55" s="7"/>
      <c r="CNA55" s="7"/>
      <c r="CNB55" s="7"/>
      <c r="CNC55" s="7"/>
      <c r="CND55" s="7"/>
      <c r="CNE55" s="7"/>
      <c r="CNF55" s="7"/>
      <c r="CNG55" s="7"/>
      <c r="CNH55" s="7"/>
      <c r="CNI55" s="7"/>
      <c r="CNJ55" s="7"/>
      <c r="CNK55" s="7"/>
      <c r="CNL55" s="7"/>
      <c r="CNM55" s="7"/>
      <c r="CNN55" s="7"/>
      <c r="CNO55" s="7"/>
      <c r="CNP55" s="7"/>
      <c r="CNQ55" s="7"/>
      <c r="CNR55" s="7"/>
      <c r="CNS55" s="7"/>
      <c r="CNT55" s="7"/>
      <c r="CNU55" s="7"/>
      <c r="CNV55" s="7"/>
      <c r="CNW55" s="7"/>
      <c r="CNX55" s="7"/>
      <c r="CNY55" s="7"/>
      <c r="CNZ55" s="7"/>
      <c r="COA55" s="7"/>
      <c r="COB55" s="7"/>
      <c r="COC55" s="7"/>
      <c r="COD55" s="7"/>
      <c r="COE55" s="7"/>
      <c r="COF55" s="7"/>
      <c r="COG55" s="7"/>
      <c r="COH55" s="7"/>
      <c r="COI55" s="7"/>
      <c r="COJ55" s="7"/>
      <c r="COK55" s="7"/>
      <c r="COL55" s="7"/>
      <c r="COM55" s="7"/>
      <c r="CON55" s="7"/>
      <c r="COO55" s="7"/>
      <c r="COP55" s="7"/>
      <c r="COQ55" s="7"/>
      <c r="COR55" s="7"/>
      <c r="COS55" s="7"/>
      <c r="COT55" s="7"/>
      <c r="COU55" s="7"/>
      <c r="COV55" s="7"/>
      <c r="COW55" s="7"/>
      <c r="COX55" s="7"/>
      <c r="COY55" s="7"/>
      <c r="COZ55" s="7"/>
      <c r="CPA55" s="7"/>
      <c r="CPB55" s="7"/>
      <c r="CPC55" s="7"/>
      <c r="CPD55" s="7"/>
      <c r="CPE55" s="7"/>
      <c r="CPF55" s="7"/>
      <c r="CPG55" s="7"/>
      <c r="CPH55" s="7"/>
      <c r="CPI55" s="7"/>
      <c r="CPJ55" s="7"/>
      <c r="CPK55" s="7"/>
      <c r="CPL55" s="7"/>
      <c r="CPM55" s="7"/>
      <c r="CPN55" s="7"/>
      <c r="CPO55" s="7"/>
      <c r="CPP55" s="7"/>
      <c r="CPQ55" s="7"/>
      <c r="CPR55" s="7"/>
      <c r="CPS55" s="7"/>
      <c r="CPT55" s="7"/>
      <c r="CPU55" s="7"/>
      <c r="CPV55" s="7"/>
      <c r="CPW55" s="7"/>
      <c r="CPX55" s="7"/>
      <c r="CPY55" s="7"/>
      <c r="CPZ55" s="7"/>
      <c r="CQA55" s="7"/>
      <c r="CQB55" s="7"/>
      <c r="CQC55" s="7"/>
      <c r="CQD55" s="7"/>
      <c r="CQE55" s="7"/>
      <c r="CQF55" s="7"/>
      <c r="CQG55" s="7"/>
      <c r="CQH55" s="7"/>
      <c r="CQI55" s="7"/>
      <c r="CQJ55" s="7"/>
      <c r="CQK55" s="7"/>
      <c r="CQL55" s="7"/>
      <c r="CQM55" s="7"/>
      <c r="CQN55" s="7"/>
      <c r="CQO55" s="7"/>
      <c r="CQP55" s="7"/>
      <c r="CQQ55" s="7"/>
      <c r="CQR55" s="7"/>
      <c r="CQS55" s="7"/>
      <c r="CQT55" s="7"/>
      <c r="CQU55" s="7"/>
      <c r="CQV55" s="7"/>
      <c r="CQW55" s="7"/>
      <c r="CQX55" s="7"/>
      <c r="CQY55" s="7"/>
      <c r="CQZ55" s="7"/>
      <c r="CRA55" s="7"/>
      <c r="CRB55" s="7"/>
      <c r="CRC55" s="7"/>
      <c r="CRD55" s="7"/>
      <c r="CRE55" s="7"/>
      <c r="CRF55" s="7"/>
      <c r="CRG55" s="7"/>
      <c r="CRH55" s="7"/>
      <c r="CRI55" s="7"/>
      <c r="CRJ55" s="7"/>
      <c r="CRK55" s="7"/>
      <c r="CRL55" s="7"/>
      <c r="CRM55" s="7"/>
      <c r="CRN55" s="7"/>
      <c r="CRO55" s="7"/>
      <c r="CRP55" s="7"/>
      <c r="CRQ55" s="7"/>
      <c r="CRR55" s="7"/>
      <c r="CRS55" s="7"/>
      <c r="CRT55" s="7"/>
      <c r="CRU55" s="7"/>
      <c r="CRV55" s="7"/>
      <c r="CRW55" s="7"/>
      <c r="CRX55" s="7"/>
      <c r="CRY55" s="7"/>
      <c r="CRZ55" s="7"/>
      <c r="CSA55" s="7"/>
      <c r="CSB55" s="7"/>
      <c r="CSC55" s="7"/>
      <c r="CSD55" s="7"/>
      <c r="CSE55" s="7"/>
      <c r="CSF55" s="7"/>
      <c r="CSG55" s="7"/>
      <c r="CSH55" s="7"/>
      <c r="CSI55" s="7"/>
      <c r="CSJ55" s="7"/>
      <c r="CSK55" s="7"/>
      <c r="CSL55" s="7"/>
      <c r="CSM55" s="7"/>
      <c r="CSN55" s="7"/>
      <c r="CSO55" s="7"/>
      <c r="CSP55" s="7"/>
      <c r="CSQ55" s="7"/>
      <c r="CSR55" s="7"/>
      <c r="CSS55" s="7"/>
      <c r="CST55" s="7"/>
      <c r="CSU55" s="7"/>
      <c r="CSV55" s="7"/>
      <c r="CSW55" s="7"/>
      <c r="CSX55" s="7"/>
      <c r="CSY55" s="7"/>
      <c r="CSZ55" s="7"/>
      <c r="CTA55" s="7"/>
      <c r="CTB55" s="7"/>
      <c r="CTC55" s="7"/>
      <c r="CTD55" s="7"/>
      <c r="CTE55" s="7"/>
      <c r="CTF55" s="7"/>
      <c r="CTG55" s="7"/>
      <c r="CTH55" s="7"/>
      <c r="CTI55" s="7"/>
      <c r="CTJ55" s="7"/>
      <c r="CTK55" s="7"/>
      <c r="CTL55" s="7"/>
      <c r="CTM55" s="7"/>
      <c r="CTN55" s="7"/>
      <c r="CTO55" s="7"/>
      <c r="CTP55" s="7"/>
      <c r="CTQ55" s="7"/>
      <c r="CTR55" s="7"/>
      <c r="CTS55" s="7"/>
      <c r="CTT55" s="7"/>
      <c r="CTU55" s="7"/>
      <c r="CTV55" s="7"/>
      <c r="CTW55" s="7"/>
      <c r="CTX55" s="7"/>
      <c r="CTY55" s="7"/>
      <c r="CTZ55" s="7"/>
      <c r="CUA55" s="7"/>
      <c r="CUB55" s="7"/>
      <c r="CUC55" s="7"/>
      <c r="CUD55" s="7"/>
      <c r="CUE55" s="7"/>
      <c r="CUF55" s="7"/>
      <c r="CUH55" s="7"/>
      <c r="CUI55" s="7"/>
      <c r="CUJ55" s="7"/>
      <c r="CUK55" s="7"/>
      <c r="CUL55" s="7"/>
      <c r="CUM55" s="7"/>
      <c r="CUN55" s="7"/>
      <c r="CUO55" s="7"/>
      <c r="CUP55" s="7"/>
      <c r="CUQ55" s="7"/>
      <c r="CUR55" s="7"/>
      <c r="CUS55" s="7"/>
      <c r="CUT55" s="7"/>
      <c r="CUU55" s="7"/>
      <c r="CUV55" s="7"/>
      <c r="CUW55" s="7"/>
      <c r="CUX55" s="7"/>
      <c r="CUY55" s="7"/>
      <c r="CUZ55" s="7"/>
      <c r="CVA55" s="7"/>
      <c r="CVB55" s="7"/>
      <c r="CVC55" s="7"/>
      <c r="CVD55" s="7"/>
      <c r="CVE55" s="7"/>
      <c r="CVF55" s="7"/>
      <c r="CVG55" s="7"/>
      <c r="CVH55" s="7"/>
      <c r="CVI55" s="7"/>
      <c r="CVJ55" s="7"/>
      <c r="CVK55" s="7"/>
      <c r="CVL55" s="7"/>
      <c r="CVM55" s="7"/>
      <c r="CVN55" s="7"/>
      <c r="CVO55" s="7"/>
      <c r="CVP55" s="7"/>
      <c r="CVQ55" s="7"/>
      <c r="CVR55" s="7"/>
      <c r="CVS55" s="7"/>
      <c r="CVT55" s="7"/>
      <c r="CVU55" s="7"/>
      <c r="CVV55" s="7"/>
      <c r="CVW55" s="7"/>
      <c r="CVX55" s="7"/>
      <c r="CVY55" s="7"/>
      <c r="CVZ55" s="7"/>
      <c r="CWA55" s="7"/>
      <c r="CWB55" s="7"/>
      <c r="CWC55" s="7"/>
      <c r="CWD55" s="7"/>
      <c r="CWE55" s="7"/>
      <c r="CWF55" s="7"/>
      <c r="CWG55" s="7"/>
      <c r="CWH55" s="7"/>
      <c r="CWI55" s="7"/>
      <c r="CWJ55" s="7"/>
      <c r="CWK55" s="7"/>
      <c r="CWL55" s="7"/>
      <c r="CWM55" s="7"/>
      <c r="CWN55" s="7"/>
      <c r="CWO55" s="7"/>
      <c r="CWP55" s="7"/>
      <c r="CWQ55" s="7"/>
      <c r="CWR55" s="7"/>
      <c r="CWS55" s="7"/>
      <c r="CWT55" s="7"/>
      <c r="CWU55" s="7"/>
      <c r="CWV55" s="7"/>
      <c r="CWW55" s="7"/>
      <c r="CWX55" s="7"/>
      <c r="CWY55" s="7"/>
      <c r="CWZ55" s="7"/>
      <c r="CXA55" s="7"/>
      <c r="CXB55" s="7"/>
      <c r="CXC55" s="7"/>
      <c r="CXD55" s="7"/>
      <c r="CXE55" s="7"/>
      <c r="CXF55" s="7"/>
      <c r="CXG55" s="7"/>
      <c r="CXH55" s="7"/>
      <c r="CXI55" s="7"/>
      <c r="CXJ55" s="7"/>
      <c r="CXK55" s="7"/>
      <c r="CXL55" s="7"/>
      <c r="CXM55" s="7"/>
      <c r="CXN55" s="7"/>
      <c r="CXO55" s="7"/>
      <c r="CXP55" s="7"/>
      <c r="CXQ55" s="7"/>
      <c r="CXR55" s="7"/>
      <c r="CXS55" s="7"/>
      <c r="CXT55" s="7"/>
      <c r="CXU55" s="7"/>
      <c r="CXV55" s="7"/>
      <c r="CXW55" s="7"/>
      <c r="CXX55" s="7"/>
      <c r="CXY55" s="7"/>
      <c r="CXZ55" s="7"/>
      <c r="CYA55" s="7"/>
      <c r="CYB55" s="7"/>
      <c r="CYC55" s="7"/>
      <c r="CYD55" s="7"/>
      <c r="CYE55" s="7"/>
      <c r="CYF55" s="7"/>
      <c r="CYG55" s="7"/>
      <c r="CYH55" s="7"/>
      <c r="CYI55" s="7"/>
      <c r="CYJ55" s="7"/>
      <c r="CYK55" s="7"/>
      <c r="CYL55" s="7"/>
      <c r="CYM55" s="7"/>
      <c r="CYN55" s="7"/>
      <c r="CYO55" s="7"/>
      <c r="CYP55" s="7"/>
      <c r="CYQ55" s="7"/>
      <c r="CYR55" s="7"/>
      <c r="CYS55" s="7"/>
      <c r="CYT55" s="7"/>
      <c r="CYU55" s="7"/>
      <c r="CYV55" s="7"/>
      <c r="CYW55" s="7"/>
      <c r="CYX55" s="7"/>
      <c r="CYY55" s="7"/>
      <c r="CYZ55" s="7"/>
      <c r="CZA55" s="7"/>
      <c r="CZB55" s="7"/>
      <c r="CZC55" s="7"/>
      <c r="CZD55" s="7"/>
      <c r="CZE55" s="7"/>
      <c r="CZF55" s="7"/>
      <c r="CZG55" s="7"/>
      <c r="CZH55" s="7"/>
      <c r="CZI55" s="7"/>
      <c r="CZJ55" s="7"/>
      <c r="CZK55" s="7"/>
      <c r="CZL55" s="7"/>
      <c r="CZM55" s="7"/>
      <c r="CZN55" s="7"/>
      <c r="CZO55" s="7"/>
      <c r="CZP55" s="7"/>
      <c r="CZQ55" s="7"/>
      <c r="CZR55" s="7"/>
      <c r="CZS55" s="7"/>
      <c r="CZT55" s="7"/>
      <c r="CZU55" s="7"/>
      <c r="CZV55" s="7"/>
      <c r="CZW55" s="7"/>
      <c r="CZX55" s="7"/>
      <c r="CZY55" s="7"/>
      <c r="CZZ55" s="7"/>
      <c r="DAA55" s="7"/>
      <c r="DAB55" s="7"/>
      <c r="DAC55" s="7"/>
      <c r="DAD55" s="7"/>
      <c r="DAE55" s="7"/>
      <c r="DAF55" s="7"/>
      <c r="DAG55" s="7"/>
      <c r="DAH55" s="7"/>
      <c r="DAI55" s="7"/>
      <c r="DAJ55" s="7"/>
      <c r="DAK55" s="7"/>
      <c r="DAL55" s="7"/>
      <c r="DAM55" s="7"/>
      <c r="DAN55" s="7"/>
      <c r="DAO55" s="7"/>
      <c r="DAP55" s="7"/>
      <c r="DAQ55" s="7"/>
      <c r="DAR55" s="7"/>
      <c r="DAS55" s="7"/>
      <c r="DAT55" s="7"/>
      <c r="DAU55" s="7"/>
      <c r="DAV55" s="7"/>
      <c r="DAW55" s="7"/>
      <c r="DAX55" s="7"/>
      <c r="DAY55" s="7"/>
      <c r="DAZ55" s="7"/>
      <c r="DBA55" s="7"/>
      <c r="DBB55" s="7"/>
      <c r="DBC55" s="7"/>
      <c r="DBD55" s="7"/>
      <c r="DBE55" s="7"/>
      <c r="DBF55" s="7"/>
      <c r="DBG55" s="7"/>
      <c r="DBH55" s="7"/>
      <c r="DBI55" s="7"/>
      <c r="DBJ55" s="7"/>
      <c r="DBK55" s="7"/>
      <c r="DBL55" s="7"/>
      <c r="DBM55" s="7"/>
      <c r="DBN55" s="7"/>
      <c r="DBO55" s="7"/>
      <c r="DBP55" s="7"/>
      <c r="DBQ55" s="7"/>
      <c r="DBR55" s="7"/>
      <c r="DBS55" s="7"/>
      <c r="DBT55" s="7"/>
      <c r="DBU55" s="7"/>
      <c r="DBV55" s="7"/>
      <c r="DBW55" s="7"/>
      <c r="DBX55" s="7"/>
      <c r="DBY55" s="7"/>
      <c r="DBZ55" s="7"/>
      <c r="DCA55" s="7"/>
      <c r="DCB55" s="7"/>
      <c r="DCC55" s="7"/>
      <c r="DCD55" s="7"/>
      <c r="DCE55" s="7"/>
      <c r="DCF55" s="7"/>
      <c r="DCG55" s="7"/>
      <c r="DCH55" s="7"/>
      <c r="DCI55" s="7"/>
      <c r="DCJ55" s="7"/>
      <c r="DCK55" s="7"/>
      <c r="DCL55" s="7"/>
      <c r="DCM55" s="7"/>
      <c r="DCN55" s="7"/>
      <c r="DCO55" s="7"/>
      <c r="DCP55" s="7"/>
      <c r="DCQ55" s="7"/>
      <c r="DCR55" s="7"/>
      <c r="DCS55" s="7"/>
      <c r="DCT55" s="7"/>
      <c r="DCU55" s="7"/>
      <c r="DCV55" s="7"/>
      <c r="DCW55" s="7"/>
      <c r="DCX55" s="7"/>
      <c r="DCY55" s="7"/>
      <c r="DCZ55" s="7"/>
      <c r="DDA55" s="7"/>
      <c r="DDB55" s="7"/>
      <c r="DDC55" s="7"/>
      <c r="DDD55" s="7"/>
      <c r="DDE55" s="7"/>
      <c r="DDF55" s="7"/>
      <c r="DDG55" s="7"/>
      <c r="DDH55" s="7"/>
      <c r="DDI55" s="7"/>
      <c r="DDJ55" s="7"/>
      <c r="DDK55" s="7"/>
      <c r="DDL55" s="7"/>
      <c r="DDM55" s="7"/>
      <c r="DDN55" s="7"/>
      <c r="DDO55" s="7"/>
      <c r="DDP55" s="7"/>
      <c r="DDQ55" s="7"/>
      <c r="DDR55" s="7"/>
      <c r="DDS55" s="7"/>
      <c r="DDT55" s="7"/>
      <c r="DDU55" s="7"/>
      <c r="DDV55" s="7"/>
      <c r="DDW55" s="7"/>
      <c r="DDX55" s="7"/>
      <c r="DDY55" s="7"/>
      <c r="DDZ55" s="7"/>
      <c r="DEA55" s="7"/>
      <c r="DEB55" s="7"/>
      <c r="DED55" s="7"/>
      <c r="DEE55" s="7"/>
      <c r="DEF55" s="7"/>
      <c r="DEG55" s="7"/>
      <c r="DEH55" s="7"/>
      <c r="DEI55" s="7"/>
      <c r="DEJ55" s="7"/>
      <c r="DEK55" s="7"/>
      <c r="DEL55" s="7"/>
      <c r="DEM55" s="7"/>
      <c r="DEN55" s="7"/>
      <c r="DEO55" s="7"/>
      <c r="DEP55" s="7"/>
      <c r="DEQ55" s="7"/>
      <c r="DER55" s="7"/>
      <c r="DES55" s="7"/>
      <c r="DET55" s="7"/>
      <c r="DEU55" s="7"/>
      <c r="DEV55" s="7"/>
      <c r="DEW55" s="7"/>
      <c r="DEX55" s="7"/>
      <c r="DEY55" s="7"/>
      <c r="DEZ55" s="7"/>
      <c r="DFA55" s="7"/>
      <c r="DFB55" s="7"/>
      <c r="DFC55" s="7"/>
      <c r="DFD55" s="7"/>
      <c r="DFE55" s="7"/>
      <c r="DFF55" s="7"/>
      <c r="DFG55" s="7"/>
      <c r="DFH55" s="7"/>
      <c r="DFI55" s="7"/>
      <c r="DFJ55" s="7"/>
      <c r="DFK55" s="7"/>
      <c r="DFL55" s="7"/>
      <c r="DFM55" s="7"/>
      <c r="DFN55" s="7"/>
      <c r="DFO55" s="7"/>
      <c r="DFP55" s="7"/>
      <c r="DFQ55" s="7"/>
      <c r="DFR55" s="7"/>
      <c r="DFS55" s="7"/>
      <c r="DFT55" s="7"/>
      <c r="DFU55" s="7"/>
      <c r="DFV55" s="7"/>
      <c r="DFW55" s="7"/>
      <c r="DFX55" s="7"/>
      <c r="DFY55" s="7"/>
      <c r="DFZ55" s="7"/>
      <c r="DGA55" s="7"/>
      <c r="DGB55" s="7"/>
      <c r="DGC55" s="7"/>
      <c r="DGD55" s="7"/>
      <c r="DGE55" s="7"/>
      <c r="DGF55" s="7"/>
      <c r="DGG55" s="7"/>
      <c r="DGH55" s="7"/>
      <c r="DGI55" s="7"/>
      <c r="DGJ55" s="7"/>
      <c r="DGK55" s="7"/>
      <c r="DGL55" s="7"/>
      <c r="DGM55" s="7"/>
      <c r="DGN55" s="7"/>
      <c r="DGO55" s="7"/>
      <c r="DGP55" s="7"/>
      <c r="DGQ55" s="7"/>
      <c r="DGR55" s="7"/>
      <c r="DGS55" s="7"/>
      <c r="DGT55" s="7"/>
      <c r="DGU55" s="7"/>
      <c r="DGV55" s="7"/>
      <c r="DGW55" s="7"/>
      <c r="DGX55" s="7"/>
      <c r="DGY55" s="7"/>
      <c r="DGZ55" s="7"/>
      <c r="DHA55" s="7"/>
      <c r="DHB55" s="7"/>
      <c r="DHC55" s="7"/>
      <c r="DHD55" s="7"/>
      <c r="DHE55" s="7"/>
      <c r="DHF55" s="7"/>
      <c r="DHG55" s="7"/>
      <c r="DHH55" s="7"/>
      <c r="DHI55" s="7"/>
      <c r="DHJ55" s="7"/>
      <c r="DHK55" s="7"/>
      <c r="DHL55" s="7"/>
      <c r="DHM55" s="7"/>
      <c r="DHN55" s="7"/>
      <c r="DHO55" s="7"/>
      <c r="DHP55" s="7"/>
      <c r="DHQ55" s="7"/>
      <c r="DHR55" s="7"/>
      <c r="DHS55" s="7"/>
      <c r="DHT55" s="7"/>
      <c r="DHU55" s="7"/>
      <c r="DHV55" s="7"/>
      <c r="DHW55" s="7"/>
      <c r="DHX55" s="7"/>
      <c r="DHY55" s="7"/>
      <c r="DHZ55" s="7"/>
      <c r="DIA55" s="7"/>
      <c r="DIB55" s="7"/>
      <c r="DIC55" s="7"/>
      <c r="DID55" s="7"/>
      <c r="DIE55" s="7"/>
      <c r="DIF55" s="7"/>
      <c r="DIG55" s="7"/>
      <c r="DIH55" s="7"/>
      <c r="DII55" s="7"/>
      <c r="DIJ55" s="7"/>
      <c r="DIK55" s="7"/>
      <c r="DIL55" s="7"/>
      <c r="DIM55" s="7"/>
      <c r="DIN55" s="7"/>
      <c r="DIO55" s="7"/>
      <c r="DIP55" s="7"/>
      <c r="DIQ55" s="7"/>
      <c r="DIR55" s="7"/>
      <c r="DIS55" s="7"/>
      <c r="DIT55" s="7"/>
      <c r="DIU55" s="7"/>
      <c r="DIV55" s="7"/>
      <c r="DIW55" s="7"/>
      <c r="DIX55" s="7"/>
      <c r="DIY55" s="7"/>
      <c r="DIZ55" s="7"/>
      <c r="DJA55" s="7"/>
      <c r="DJB55" s="7"/>
      <c r="DJC55" s="7"/>
      <c r="DJD55" s="7"/>
      <c r="DJE55" s="7"/>
      <c r="DJF55" s="7"/>
      <c r="DJG55" s="7"/>
      <c r="DJH55" s="7"/>
      <c r="DJI55" s="7"/>
      <c r="DJJ55" s="7"/>
      <c r="DJK55" s="7"/>
      <c r="DJL55" s="7"/>
      <c r="DJM55" s="7"/>
      <c r="DJN55" s="7"/>
      <c r="DJO55" s="7"/>
      <c r="DJP55" s="7"/>
      <c r="DJQ55" s="7"/>
      <c r="DJR55" s="7"/>
      <c r="DJS55" s="7"/>
      <c r="DJT55" s="7"/>
      <c r="DJU55" s="7"/>
      <c r="DJV55" s="7"/>
      <c r="DJW55" s="7"/>
      <c r="DJX55" s="7"/>
      <c r="DJY55" s="7"/>
      <c r="DJZ55" s="7"/>
      <c r="DKA55" s="7"/>
      <c r="DKB55" s="7"/>
      <c r="DKC55" s="7"/>
      <c r="DKD55" s="7"/>
      <c r="DKE55" s="7"/>
      <c r="DKF55" s="7"/>
      <c r="DKG55" s="7"/>
      <c r="DKH55" s="7"/>
      <c r="DKI55" s="7"/>
      <c r="DKJ55" s="7"/>
      <c r="DKK55" s="7"/>
      <c r="DKL55" s="7"/>
      <c r="DKM55" s="7"/>
      <c r="DKN55" s="7"/>
      <c r="DKO55" s="7"/>
      <c r="DKP55" s="7"/>
      <c r="DKQ55" s="7"/>
      <c r="DKR55" s="7"/>
      <c r="DKS55" s="7"/>
      <c r="DKT55" s="7"/>
      <c r="DKU55" s="7"/>
      <c r="DKV55" s="7"/>
      <c r="DKW55" s="7"/>
      <c r="DKX55" s="7"/>
      <c r="DKY55" s="7"/>
      <c r="DKZ55" s="7"/>
      <c r="DLA55" s="7"/>
      <c r="DLB55" s="7"/>
      <c r="DLC55" s="7"/>
      <c r="DLD55" s="7"/>
      <c r="DLE55" s="7"/>
      <c r="DLF55" s="7"/>
      <c r="DLG55" s="7"/>
      <c r="DLH55" s="7"/>
      <c r="DLI55" s="7"/>
      <c r="DLJ55" s="7"/>
      <c r="DLK55" s="7"/>
      <c r="DLL55" s="7"/>
      <c r="DLM55" s="7"/>
      <c r="DLN55" s="7"/>
      <c r="DLO55" s="7"/>
      <c r="DLP55" s="7"/>
      <c r="DLQ55" s="7"/>
      <c r="DLR55" s="7"/>
      <c r="DLS55" s="7"/>
      <c r="DLT55" s="7"/>
      <c r="DLU55" s="7"/>
      <c r="DLV55" s="7"/>
      <c r="DLW55" s="7"/>
      <c r="DLX55" s="7"/>
      <c r="DLY55" s="7"/>
      <c r="DLZ55" s="7"/>
      <c r="DMA55" s="7"/>
      <c r="DMB55" s="7"/>
      <c r="DMC55" s="7"/>
      <c r="DMD55" s="7"/>
      <c r="DME55" s="7"/>
      <c r="DMF55" s="7"/>
      <c r="DMG55" s="7"/>
      <c r="DMH55" s="7"/>
      <c r="DMI55" s="7"/>
      <c r="DMJ55" s="7"/>
      <c r="DMK55" s="7"/>
      <c r="DML55" s="7"/>
      <c r="DMM55" s="7"/>
      <c r="DMN55" s="7"/>
      <c r="DMO55" s="7"/>
      <c r="DMP55" s="7"/>
      <c r="DMQ55" s="7"/>
      <c r="DMR55" s="7"/>
      <c r="DMS55" s="7"/>
      <c r="DMT55" s="7"/>
      <c r="DMU55" s="7"/>
      <c r="DMV55" s="7"/>
      <c r="DMW55" s="7"/>
      <c r="DMX55" s="7"/>
      <c r="DMY55" s="7"/>
      <c r="DMZ55" s="7"/>
      <c r="DNA55" s="7"/>
      <c r="DNB55" s="7"/>
      <c r="DNC55" s="7"/>
      <c r="DND55" s="7"/>
      <c r="DNE55" s="7"/>
      <c r="DNF55" s="7"/>
      <c r="DNG55" s="7"/>
      <c r="DNH55" s="7"/>
      <c r="DNI55" s="7"/>
      <c r="DNJ55" s="7"/>
      <c r="DNK55" s="7"/>
      <c r="DNL55" s="7"/>
      <c r="DNM55" s="7"/>
      <c r="DNN55" s="7"/>
      <c r="DNO55" s="7"/>
      <c r="DNP55" s="7"/>
      <c r="DNQ55" s="7"/>
      <c r="DNR55" s="7"/>
      <c r="DNS55" s="7"/>
      <c r="DNT55" s="7"/>
      <c r="DNU55" s="7"/>
      <c r="DNV55" s="7"/>
      <c r="DNW55" s="7"/>
      <c r="DNX55" s="7"/>
      <c r="DNZ55" s="7"/>
      <c r="DOA55" s="7"/>
      <c r="DOB55" s="7"/>
      <c r="DOC55" s="7"/>
      <c r="DOD55" s="7"/>
      <c r="DOE55" s="7"/>
      <c r="DOF55" s="7"/>
      <c r="DOG55" s="7"/>
      <c r="DOH55" s="7"/>
      <c r="DOI55" s="7"/>
      <c r="DOJ55" s="7"/>
      <c r="DOK55" s="7"/>
      <c r="DOL55" s="7"/>
      <c r="DOM55" s="7"/>
      <c r="DON55" s="7"/>
      <c r="DOO55" s="7"/>
      <c r="DOP55" s="7"/>
      <c r="DOQ55" s="7"/>
      <c r="DOR55" s="7"/>
      <c r="DOS55" s="7"/>
      <c r="DOT55" s="7"/>
      <c r="DOU55" s="7"/>
      <c r="DOV55" s="7"/>
      <c r="DOW55" s="7"/>
      <c r="DOX55" s="7"/>
      <c r="DOY55" s="7"/>
      <c r="DOZ55" s="7"/>
      <c r="DPA55" s="7"/>
      <c r="DPB55" s="7"/>
      <c r="DPC55" s="7"/>
      <c r="DPD55" s="7"/>
      <c r="DPE55" s="7"/>
      <c r="DPF55" s="7"/>
      <c r="DPG55" s="7"/>
      <c r="DPH55" s="7"/>
      <c r="DPI55" s="7"/>
      <c r="DPJ55" s="7"/>
      <c r="DPK55" s="7"/>
      <c r="DPL55" s="7"/>
      <c r="DPM55" s="7"/>
      <c r="DPN55" s="7"/>
      <c r="DPO55" s="7"/>
      <c r="DPP55" s="7"/>
      <c r="DPQ55" s="7"/>
      <c r="DPR55" s="7"/>
      <c r="DPS55" s="7"/>
      <c r="DPT55" s="7"/>
      <c r="DPU55" s="7"/>
      <c r="DPV55" s="7"/>
      <c r="DPW55" s="7"/>
      <c r="DPX55" s="7"/>
      <c r="DPY55" s="7"/>
      <c r="DPZ55" s="7"/>
      <c r="DQA55" s="7"/>
      <c r="DQB55" s="7"/>
      <c r="DQC55" s="7"/>
      <c r="DQD55" s="7"/>
      <c r="DQE55" s="7"/>
      <c r="DQF55" s="7"/>
      <c r="DQG55" s="7"/>
      <c r="DQH55" s="7"/>
      <c r="DQI55" s="7"/>
      <c r="DQJ55" s="7"/>
      <c r="DQK55" s="7"/>
      <c r="DQL55" s="7"/>
      <c r="DQM55" s="7"/>
      <c r="DQN55" s="7"/>
      <c r="DQO55" s="7"/>
      <c r="DQP55" s="7"/>
      <c r="DQQ55" s="7"/>
      <c r="DQR55" s="7"/>
      <c r="DQS55" s="7"/>
      <c r="DQT55" s="7"/>
      <c r="DQU55" s="7"/>
      <c r="DQV55" s="7"/>
      <c r="DQW55" s="7"/>
      <c r="DQX55" s="7"/>
      <c r="DQY55" s="7"/>
      <c r="DQZ55" s="7"/>
      <c r="DRA55" s="7"/>
      <c r="DRB55" s="7"/>
      <c r="DRC55" s="7"/>
      <c r="DRD55" s="7"/>
      <c r="DRE55" s="7"/>
      <c r="DRF55" s="7"/>
      <c r="DRG55" s="7"/>
      <c r="DRH55" s="7"/>
      <c r="DRI55" s="7"/>
      <c r="DRJ55" s="7"/>
      <c r="DRK55" s="7"/>
      <c r="DRL55" s="7"/>
      <c r="DRM55" s="7"/>
      <c r="DRN55" s="7"/>
      <c r="DRO55" s="7"/>
      <c r="DRP55" s="7"/>
      <c r="DRQ55" s="7"/>
      <c r="DRR55" s="7"/>
      <c r="DRS55" s="7"/>
      <c r="DRT55" s="7"/>
      <c r="DRU55" s="7"/>
      <c r="DRV55" s="7"/>
      <c r="DRW55" s="7"/>
      <c r="DRX55" s="7"/>
      <c r="DRY55" s="7"/>
      <c r="DRZ55" s="7"/>
      <c r="DSA55" s="7"/>
      <c r="DSB55" s="7"/>
      <c r="DSC55" s="7"/>
      <c r="DSD55" s="7"/>
      <c r="DSE55" s="7"/>
      <c r="DSF55" s="7"/>
      <c r="DSG55" s="7"/>
      <c r="DSH55" s="7"/>
      <c r="DSI55" s="7"/>
      <c r="DSJ55" s="7"/>
      <c r="DSK55" s="7"/>
      <c r="DSL55" s="7"/>
      <c r="DSM55" s="7"/>
      <c r="DSN55" s="7"/>
      <c r="DSO55" s="7"/>
      <c r="DSP55" s="7"/>
      <c r="DSQ55" s="7"/>
      <c r="DSR55" s="7"/>
      <c r="DSS55" s="7"/>
      <c r="DST55" s="7"/>
      <c r="DSU55" s="7"/>
      <c r="DSV55" s="7"/>
      <c r="DSW55" s="7"/>
      <c r="DSX55" s="7"/>
      <c r="DSY55" s="7"/>
      <c r="DSZ55" s="7"/>
      <c r="DTA55" s="7"/>
      <c r="DTB55" s="7"/>
      <c r="DTC55" s="7"/>
      <c r="DTD55" s="7"/>
      <c r="DTE55" s="7"/>
      <c r="DTF55" s="7"/>
      <c r="DTG55" s="7"/>
      <c r="DTH55" s="7"/>
      <c r="DTI55" s="7"/>
      <c r="DTJ55" s="7"/>
      <c r="DTK55" s="7"/>
      <c r="DTL55" s="7"/>
      <c r="DTM55" s="7"/>
      <c r="DTN55" s="7"/>
      <c r="DTO55" s="7"/>
      <c r="DTP55" s="7"/>
      <c r="DTQ55" s="7"/>
      <c r="DTR55" s="7"/>
      <c r="DTS55" s="7"/>
      <c r="DTT55" s="7"/>
      <c r="DTU55" s="7"/>
      <c r="DTV55" s="7"/>
      <c r="DTW55" s="7"/>
      <c r="DTX55" s="7"/>
      <c r="DTY55" s="7"/>
      <c r="DTZ55" s="7"/>
      <c r="DUA55" s="7"/>
      <c r="DUB55" s="7"/>
      <c r="DUC55" s="7"/>
      <c r="DUD55" s="7"/>
      <c r="DUE55" s="7"/>
      <c r="DUF55" s="7"/>
      <c r="DUG55" s="7"/>
      <c r="DUH55" s="7"/>
      <c r="DUI55" s="7"/>
      <c r="DUJ55" s="7"/>
      <c r="DUK55" s="7"/>
      <c r="DUL55" s="7"/>
      <c r="DUM55" s="7"/>
      <c r="DUN55" s="7"/>
      <c r="DUO55" s="7"/>
      <c r="DUP55" s="7"/>
      <c r="DUQ55" s="7"/>
      <c r="DUR55" s="7"/>
      <c r="DUS55" s="7"/>
      <c r="DUT55" s="7"/>
      <c r="DUU55" s="7"/>
      <c r="DUV55" s="7"/>
      <c r="DUW55" s="7"/>
      <c r="DUX55" s="7"/>
      <c r="DUY55" s="7"/>
      <c r="DUZ55" s="7"/>
      <c r="DVA55" s="7"/>
      <c r="DVB55" s="7"/>
      <c r="DVC55" s="7"/>
      <c r="DVD55" s="7"/>
      <c r="DVE55" s="7"/>
      <c r="DVF55" s="7"/>
      <c r="DVG55" s="7"/>
      <c r="DVH55" s="7"/>
      <c r="DVI55" s="7"/>
      <c r="DVJ55" s="7"/>
      <c r="DVK55" s="7"/>
      <c r="DVL55" s="7"/>
      <c r="DVM55" s="7"/>
      <c r="DVN55" s="7"/>
      <c r="DVO55" s="7"/>
      <c r="DVP55" s="7"/>
      <c r="DVQ55" s="7"/>
      <c r="DVR55" s="7"/>
      <c r="DVS55" s="7"/>
      <c r="DVT55" s="7"/>
      <c r="DVU55" s="7"/>
      <c r="DVV55" s="7"/>
      <c r="DVW55" s="7"/>
      <c r="DVX55" s="7"/>
      <c r="DVY55" s="7"/>
      <c r="DVZ55" s="7"/>
      <c r="DWA55" s="7"/>
      <c r="DWB55" s="7"/>
      <c r="DWC55" s="7"/>
      <c r="DWD55" s="7"/>
      <c r="DWE55" s="7"/>
      <c r="DWF55" s="7"/>
      <c r="DWG55" s="7"/>
      <c r="DWH55" s="7"/>
      <c r="DWI55" s="7"/>
      <c r="DWJ55" s="7"/>
      <c r="DWK55" s="7"/>
      <c r="DWL55" s="7"/>
      <c r="DWM55" s="7"/>
      <c r="DWN55" s="7"/>
      <c r="DWO55" s="7"/>
      <c r="DWP55" s="7"/>
      <c r="DWQ55" s="7"/>
      <c r="DWR55" s="7"/>
      <c r="DWS55" s="7"/>
      <c r="DWT55" s="7"/>
      <c r="DWU55" s="7"/>
      <c r="DWV55" s="7"/>
      <c r="DWW55" s="7"/>
      <c r="DWX55" s="7"/>
      <c r="DWY55" s="7"/>
      <c r="DWZ55" s="7"/>
      <c r="DXA55" s="7"/>
      <c r="DXB55" s="7"/>
      <c r="DXC55" s="7"/>
      <c r="DXD55" s="7"/>
      <c r="DXE55" s="7"/>
      <c r="DXF55" s="7"/>
      <c r="DXG55" s="7"/>
      <c r="DXH55" s="7"/>
      <c r="DXI55" s="7"/>
      <c r="DXJ55" s="7"/>
      <c r="DXK55" s="7"/>
      <c r="DXL55" s="7"/>
      <c r="DXM55" s="7"/>
      <c r="DXN55" s="7"/>
      <c r="DXO55" s="7"/>
      <c r="DXP55" s="7"/>
      <c r="DXQ55" s="7"/>
      <c r="DXR55" s="7"/>
      <c r="DXS55" s="7"/>
      <c r="DXT55" s="7"/>
      <c r="DXV55" s="7"/>
      <c r="DXW55" s="7"/>
      <c r="DXX55" s="7"/>
      <c r="DXY55" s="7"/>
      <c r="DXZ55" s="7"/>
      <c r="DYA55" s="7"/>
      <c r="DYB55" s="7"/>
      <c r="DYC55" s="7"/>
      <c r="DYD55" s="7"/>
      <c r="DYE55" s="7"/>
      <c r="DYF55" s="7"/>
      <c r="DYG55" s="7"/>
      <c r="DYH55" s="7"/>
      <c r="DYI55" s="7"/>
      <c r="DYJ55" s="7"/>
      <c r="DYK55" s="7"/>
      <c r="DYL55" s="7"/>
      <c r="DYM55" s="7"/>
      <c r="DYN55" s="7"/>
      <c r="DYO55" s="7"/>
      <c r="DYP55" s="7"/>
      <c r="DYQ55" s="7"/>
      <c r="DYR55" s="7"/>
      <c r="DYS55" s="7"/>
      <c r="DYT55" s="7"/>
      <c r="DYU55" s="7"/>
      <c r="DYV55" s="7"/>
      <c r="DYW55" s="7"/>
      <c r="DYX55" s="7"/>
      <c r="DYY55" s="7"/>
      <c r="DYZ55" s="7"/>
      <c r="DZA55" s="7"/>
      <c r="DZB55" s="7"/>
      <c r="DZC55" s="7"/>
      <c r="DZD55" s="7"/>
      <c r="DZE55" s="7"/>
      <c r="DZF55" s="7"/>
      <c r="DZG55" s="7"/>
      <c r="DZH55" s="7"/>
      <c r="DZI55" s="7"/>
      <c r="DZJ55" s="7"/>
      <c r="DZK55" s="7"/>
      <c r="DZL55" s="7"/>
      <c r="DZM55" s="7"/>
      <c r="DZN55" s="7"/>
      <c r="DZO55" s="7"/>
      <c r="DZP55" s="7"/>
      <c r="DZQ55" s="7"/>
      <c r="DZR55" s="7"/>
      <c r="DZS55" s="7"/>
      <c r="DZT55" s="7"/>
      <c r="DZU55" s="7"/>
      <c r="DZV55" s="7"/>
      <c r="DZW55" s="7"/>
      <c r="DZX55" s="7"/>
      <c r="DZY55" s="7"/>
      <c r="DZZ55" s="7"/>
      <c r="EAA55" s="7"/>
      <c r="EAB55" s="7"/>
      <c r="EAC55" s="7"/>
      <c r="EAD55" s="7"/>
      <c r="EAE55" s="7"/>
      <c r="EAF55" s="7"/>
      <c r="EAG55" s="7"/>
      <c r="EAH55" s="7"/>
      <c r="EAI55" s="7"/>
      <c r="EAJ55" s="7"/>
      <c r="EAK55" s="7"/>
      <c r="EAL55" s="7"/>
      <c r="EAM55" s="7"/>
      <c r="EAN55" s="7"/>
      <c r="EAO55" s="7"/>
      <c r="EAP55" s="7"/>
      <c r="EAQ55" s="7"/>
      <c r="EAR55" s="7"/>
      <c r="EAS55" s="7"/>
      <c r="EAT55" s="7"/>
      <c r="EAU55" s="7"/>
      <c r="EAV55" s="7"/>
      <c r="EAW55" s="7"/>
      <c r="EAX55" s="7"/>
      <c r="EAY55" s="7"/>
      <c r="EAZ55" s="7"/>
      <c r="EBA55" s="7"/>
      <c r="EBB55" s="7"/>
      <c r="EBC55" s="7"/>
      <c r="EBD55" s="7"/>
      <c r="EBE55" s="7"/>
      <c r="EBF55" s="7"/>
      <c r="EBG55" s="7"/>
      <c r="EBH55" s="7"/>
      <c r="EBI55" s="7"/>
      <c r="EBJ55" s="7"/>
      <c r="EBK55" s="7"/>
      <c r="EBL55" s="7"/>
      <c r="EBM55" s="7"/>
      <c r="EBN55" s="7"/>
      <c r="EBO55" s="7"/>
      <c r="EBP55" s="7"/>
      <c r="EBQ55" s="7"/>
      <c r="EBR55" s="7"/>
      <c r="EBS55" s="7"/>
      <c r="EBT55" s="7"/>
      <c r="EBU55" s="7"/>
      <c r="EBV55" s="7"/>
      <c r="EBW55" s="7"/>
      <c r="EBX55" s="7"/>
      <c r="EBY55" s="7"/>
      <c r="EBZ55" s="7"/>
      <c r="ECA55" s="7"/>
      <c r="ECB55" s="7"/>
      <c r="ECC55" s="7"/>
      <c r="ECD55" s="7"/>
      <c r="ECE55" s="7"/>
      <c r="ECF55" s="7"/>
      <c r="ECG55" s="7"/>
      <c r="ECH55" s="7"/>
      <c r="ECI55" s="7"/>
      <c r="ECJ55" s="7"/>
      <c r="ECK55" s="7"/>
      <c r="ECL55" s="7"/>
      <c r="ECM55" s="7"/>
      <c r="ECN55" s="7"/>
      <c r="ECO55" s="7"/>
      <c r="ECP55" s="7"/>
      <c r="ECQ55" s="7"/>
      <c r="ECR55" s="7"/>
      <c r="ECS55" s="7"/>
      <c r="ECT55" s="7"/>
      <c r="ECU55" s="7"/>
      <c r="ECV55" s="7"/>
      <c r="ECW55" s="7"/>
      <c r="ECX55" s="7"/>
      <c r="ECY55" s="7"/>
      <c r="ECZ55" s="7"/>
      <c r="EDA55" s="7"/>
      <c r="EDB55" s="7"/>
      <c r="EDC55" s="7"/>
      <c r="EDD55" s="7"/>
      <c r="EDE55" s="7"/>
      <c r="EDF55" s="7"/>
      <c r="EDG55" s="7"/>
      <c r="EDH55" s="7"/>
      <c r="EDI55" s="7"/>
      <c r="EDJ55" s="7"/>
      <c r="EDK55" s="7"/>
      <c r="EDL55" s="7"/>
      <c r="EDM55" s="7"/>
      <c r="EDN55" s="7"/>
      <c r="EDO55" s="7"/>
      <c r="EDP55" s="7"/>
      <c r="EDQ55" s="7"/>
      <c r="EDR55" s="7"/>
      <c r="EDS55" s="7"/>
      <c r="EDT55" s="7"/>
      <c r="EDU55" s="7"/>
      <c r="EDV55" s="7"/>
      <c r="EDW55" s="7"/>
      <c r="EDX55" s="7"/>
      <c r="EDY55" s="7"/>
      <c r="EDZ55" s="7"/>
      <c r="EEA55" s="7"/>
      <c r="EEB55" s="7"/>
      <c r="EEC55" s="7"/>
      <c r="EED55" s="7"/>
      <c r="EEE55" s="7"/>
      <c r="EEF55" s="7"/>
      <c r="EEG55" s="7"/>
      <c r="EEH55" s="7"/>
      <c r="EEI55" s="7"/>
      <c r="EEJ55" s="7"/>
      <c r="EEK55" s="7"/>
      <c r="EEL55" s="7"/>
      <c r="EEM55" s="7"/>
      <c r="EEN55" s="7"/>
      <c r="EEO55" s="7"/>
      <c r="EEP55" s="7"/>
      <c r="EEQ55" s="7"/>
      <c r="EER55" s="7"/>
      <c r="EES55" s="7"/>
      <c r="EET55" s="7"/>
      <c r="EEU55" s="7"/>
      <c r="EEV55" s="7"/>
      <c r="EEW55" s="7"/>
      <c r="EEX55" s="7"/>
      <c r="EEY55" s="7"/>
      <c r="EEZ55" s="7"/>
      <c r="EFA55" s="7"/>
      <c r="EFB55" s="7"/>
      <c r="EFC55" s="7"/>
      <c r="EFD55" s="7"/>
      <c r="EFE55" s="7"/>
      <c r="EFF55" s="7"/>
      <c r="EFG55" s="7"/>
      <c r="EFH55" s="7"/>
      <c r="EFI55" s="7"/>
      <c r="EFJ55" s="7"/>
      <c r="EFK55" s="7"/>
      <c r="EFL55" s="7"/>
      <c r="EFM55" s="7"/>
      <c r="EFN55" s="7"/>
      <c r="EFO55" s="7"/>
      <c r="EFP55" s="7"/>
      <c r="EFQ55" s="7"/>
      <c r="EFR55" s="7"/>
      <c r="EFS55" s="7"/>
      <c r="EFT55" s="7"/>
      <c r="EFU55" s="7"/>
      <c r="EFV55" s="7"/>
      <c r="EFW55" s="7"/>
      <c r="EFX55" s="7"/>
      <c r="EFY55" s="7"/>
      <c r="EFZ55" s="7"/>
      <c r="EGA55" s="7"/>
      <c r="EGB55" s="7"/>
      <c r="EGC55" s="7"/>
      <c r="EGD55" s="7"/>
      <c r="EGE55" s="7"/>
      <c r="EGF55" s="7"/>
      <c r="EGG55" s="7"/>
      <c r="EGH55" s="7"/>
      <c r="EGI55" s="7"/>
      <c r="EGJ55" s="7"/>
      <c r="EGK55" s="7"/>
      <c r="EGL55" s="7"/>
      <c r="EGM55" s="7"/>
      <c r="EGN55" s="7"/>
      <c r="EGO55" s="7"/>
      <c r="EGP55" s="7"/>
      <c r="EGQ55" s="7"/>
      <c r="EGR55" s="7"/>
      <c r="EGS55" s="7"/>
      <c r="EGT55" s="7"/>
      <c r="EGU55" s="7"/>
      <c r="EGV55" s="7"/>
      <c r="EGW55" s="7"/>
      <c r="EGX55" s="7"/>
      <c r="EGY55" s="7"/>
      <c r="EGZ55" s="7"/>
      <c r="EHA55" s="7"/>
      <c r="EHB55" s="7"/>
      <c r="EHC55" s="7"/>
      <c r="EHD55" s="7"/>
      <c r="EHE55" s="7"/>
      <c r="EHF55" s="7"/>
      <c r="EHG55" s="7"/>
      <c r="EHH55" s="7"/>
      <c r="EHI55" s="7"/>
      <c r="EHJ55" s="7"/>
      <c r="EHK55" s="7"/>
      <c r="EHL55" s="7"/>
      <c r="EHM55" s="7"/>
      <c r="EHN55" s="7"/>
      <c r="EHO55" s="7"/>
      <c r="EHP55" s="7"/>
      <c r="EHR55" s="7"/>
      <c r="EHS55" s="7"/>
      <c r="EHT55" s="7"/>
      <c r="EHU55" s="7"/>
      <c r="EHV55" s="7"/>
      <c r="EHW55" s="7"/>
      <c r="EHX55" s="7"/>
      <c r="EHY55" s="7"/>
      <c r="EHZ55" s="7"/>
      <c r="EIA55" s="7"/>
      <c r="EIB55" s="7"/>
      <c r="EIC55" s="7"/>
      <c r="EID55" s="7"/>
      <c r="EIE55" s="7"/>
      <c r="EIF55" s="7"/>
      <c r="EIG55" s="7"/>
      <c r="EIH55" s="7"/>
      <c r="EII55" s="7"/>
      <c r="EIJ55" s="7"/>
      <c r="EIK55" s="7"/>
      <c r="EIL55" s="7"/>
      <c r="EIM55" s="7"/>
      <c r="EIN55" s="7"/>
      <c r="EIO55" s="7"/>
      <c r="EIP55" s="7"/>
      <c r="EIQ55" s="7"/>
      <c r="EIR55" s="7"/>
      <c r="EIS55" s="7"/>
      <c r="EIT55" s="7"/>
      <c r="EIU55" s="7"/>
      <c r="EIV55" s="7"/>
      <c r="EIW55" s="7"/>
      <c r="EIX55" s="7"/>
      <c r="EIY55" s="7"/>
      <c r="EIZ55" s="7"/>
      <c r="EJA55" s="7"/>
      <c r="EJB55" s="7"/>
      <c r="EJC55" s="7"/>
      <c r="EJD55" s="7"/>
      <c r="EJE55" s="7"/>
      <c r="EJF55" s="7"/>
      <c r="EJG55" s="7"/>
      <c r="EJH55" s="7"/>
      <c r="EJI55" s="7"/>
      <c r="EJJ55" s="7"/>
      <c r="EJK55" s="7"/>
      <c r="EJL55" s="7"/>
      <c r="EJM55" s="7"/>
      <c r="EJN55" s="7"/>
      <c r="EJO55" s="7"/>
      <c r="EJP55" s="7"/>
      <c r="EJQ55" s="7"/>
      <c r="EJR55" s="7"/>
      <c r="EJS55" s="7"/>
      <c r="EJT55" s="7"/>
      <c r="EJU55" s="7"/>
      <c r="EJV55" s="7"/>
      <c r="EJW55" s="7"/>
      <c r="EJX55" s="7"/>
      <c r="EJY55" s="7"/>
      <c r="EJZ55" s="7"/>
      <c r="EKA55" s="7"/>
      <c r="EKB55" s="7"/>
      <c r="EKC55" s="7"/>
      <c r="EKD55" s="7"/>
      <c r="EKE55" s="7"/>
      <c r="EKF55" s="7"/>
      <c r="EKG55" s="7"/>
      <c r="EKH55" s="7"/>
      <c r="EKI55" s="7"/>
      <c r="EKJ55" s="7"/>
      <c r="EKK55" s="7"/>
      <c r="EKL55" s="7"/>
      <c r="EKM55" s="7"/>
      <c r="EKN55" s="7"/>
      <c r="EKO55" s="7"/>
      <c r="EKP55" s="7"/>
      <c r="EKQ55" s="7"/>
      <c r="EKR55" s="7"/>
      <c r="EKS55" s="7"/>
      <c r="EKT55" s="7"/>
      <c r="EKU55" s="7"/>
      <c r="EKV55" s="7"/>
      <c r="EKW55" s="7"/>
      <c r="EKX55" s="7"/>
      <c r="EKY55" s="7"/>
      <c r="EKZ55" s="7"/>
      <c r="ELA55" s="7"/>
      <c r="ELB55" s="7"/>
      <c r="ELC55" s="7"/>
      <c r="ELD55" s="7"/>
      <c r="ELE55" s="7"/>
      <c r="ELF55" s="7"/>
      <c r="ELG55" s="7"/>
      <c r="ELH55" s="7"/>
      <c r="ELI55" s="7"/>
      <c r="ELJ55" s="7"/>
      <c r="ELK55" s="7"/>
      <c r="ELL55" s="7"/>
      <c r="ELM55" s="7"/>
      <c r="ELN55" s="7"/>
      <c r="ELO55" s="7"/>
      <c r="ELP55" s="7"/>
      <c r="ELQ55" s="7"/>
      <c r="ELR55" s="7"/>
      <c r="ELS55" s="7"/>
      <c r="ELT55" s="7"/>
      <c r="ELU55" s="7"/>
      <c r="ELV55" s="7"/>
      <c r="ELW55" s="7"/>
      <c r="ELX55" s="7"/>
      <c r="ELY55" s="7"/>
      <c r="ELZ55" s="7"/>
      <c r="EMA55" s="7"/>
      <c r="EMB55" s="7"/>
      <c r="EMC55" s="7"/>
      <c r="EMD55" s="7"/>
      <c r="EME55" s="7"/>
      <c r="EMF55" s="7"/>
      <c r="EMG55" s="7"/>
      <c r="EMH55" s="7"/>
      <c r="EMI55" s="7"/>
      <c r="EMJ55" s="7"/>
      <c r="EMK55" s="7"/>
      <c r="EML55" s="7"/>
      <c r="EMM55" s="7"/>
      <c r="EMN55" s="7"/>
      <c r="EMO55" s="7"/>
      <c r="EMP55" s="7"/>
      <c r="EMQ55" s="7"/>
      <c r="EMR55" s="7"/>
      <c r="EMS55" s="7"/>
      <c r="EMT55" s="7"/>
      <c r="EMU55" s="7"/>
      <c r="EMV55" s="7"/>
      <c r="EMW55" s="7"/>
      <c r="EMX55" s="7"/>
      <c r="EMY55" s="7"/>
      <c r="EMZ55" s="7"/>
      <c r="ENA55" s="7"/>
      <c r="ENB55" s="7"/>
      <c r="ENC55" s="7"/>
      <c r="END55" s="7"/>
      <c r="ENE55" s="7"/>
      <c r="ENF55" s="7"/>
      <c r="ENG55" s="7"/>
      <c r="ENH55" s="7"/>
      <c r="ENI55" s="7"/>
      <c r="ENJ55" s="7"/>
      <c r="ENK55" s="7"/>
      <c r="ENL55" s="7"/>
      <c r="ENM55" s="7"/>
      <c r="ENN55" s="7"/>
      <c r="ENO55" s="7"/>
      <c r="ENP55" s="7"/>
      <c r="ENQ55" s="7"/>
      <c r="ENR55" s="7"/>
      <c r="ENS55" s="7"/>
      <c r="ENT55" s="7"/>
      <c r="ENU55" s="7"/>
      <c r="ENV55" s="7"/>
      <c r="ENW55" s="7"/>
      <c r="ENX55" s="7"/>
      <c r="ENY55" s="7"/>
      <c r="ENZ55" s="7"/>
      <c r="EOA55" s="7"/>
      <c r="EOB55" s="7"/>
      <c r="EOC55" s="7"/>
      <c r="EOD55" s="7"/>
      <c r="EOE55" s="7"/>
      <c r="EOF55" s="7"/>
      <c r="EOG55" s="7"/>
      <c r="EOH55" s="7"/>
      <c r="EOI55" s="7"/>
      <c r="EOJ55" s="7"/>
      <c r="EOK55" s="7"/>
      <c r="EOL55" s="7"/>
      <c r="EOM55" s="7"/>
      <c r="EON55" s="7"/>
      <c r="EOO55" s="7"/>
      <c r="EOP55" s="7"/>
      <c r="EOQ55" s="7"/>
      <c r="EOR55" s="7"/>
      <c r="EOS55" s="7"/>
      <c r="EOT55" s="7"/>
      <c r="EOU55" s="7"/>
      <c r="EOV55" s="7"/>
      <c r="EOW55" s="7"/>
      <c r="EOX55" s="7"/>
      <c r="EOY55" s="7"/>
      <c r="EOZ55" s="7"/>
      <c r="EPA55" s="7"/>
      <c r="EPB55" s="7"/>
      <c r="EPC55" s="7"/>
      <c r="EPD55" s="7"/>
      <c r="EPE55" s="7"/>
      <c r="EPF55" s="7"/>
      <c r="EPG55" s="7"/>
      <c r="EPH55" s="7"/>
      <c r="EPI55" s="7"/>
      <c r="EPJ55" s="7"/>
      <c r="EPK55" s="7"/>
      <c r="EPL55" s="7"/>
      <c r="EPM55" s="7"/>
      <c r="EPN55" s="7"/>
      <c r="EPO55" s="7"/>
      <c r="EPP55" s="7"/>
      <c r="EPQ55" s="7"/>
      <c r="EPR55" s="7"/>
      <c r="EPS55" s="7"/>
      <c r="EPT55" s="7"/>
      <c r="EPU55" s="7"/>
      <c r="EPV55" s="7"/>
      <c r="EPW55" s="7"/>
      <c r="EPX55" s="7"/>
      <c r="EPY55" s="7"/>
      <c r="EPZ55" s="7"/>
      <c r="EQA55" s="7"/>
      <c r="EQB55" s="7"/>
      <c r="EQC55" s="7"/>
      <c r="EQD55" s="7"/>
      <c r="EQE55" s="7"/>
      <c r="EQF55" s="7"/>
      <c r="EQG55" s="7"/>
      <c r="EQH55" s="7"/>
      <c r="EQI55" s="7"/>
      <c r="EQJ55" s="7"/>
      <c r="EQK55" s="7"/>
      <c r="EQL55" s="7"/>
      <c r="EQM55" s="7"/>
      <c r="EQN55" s="7"/>
      <c r="EQO55" s="7"/>
      <c r="EQP55" s="7"/>
      <c r="EQQ55" s="7"/>
      <c r="EQR55" s="7"/>
      <c r="EQS55" s="7"/>
      <c r="EQT55" s="7"/>
      <c r="EQU55" s="7"/>
      <c r="EQV55" s="7"/>
      <c r="EQW55" s="7"/>
      <c r="EQX55" s="7"/>
      <c r="EQY55" s="7"/>
      <c r="EQZ55" s="7"/>
      <c r="ERA55" s="7"/>
      <c r="ERB55" s="7"/>
      <c r="ERC55" s="7"/>
      <c r="ERD55" s="7"/>
      <c r="ERE55" s="7"/>
      <c r="ERF55" s="7"/>
      <c r="ERG55" s="7"/>
      <c r="ERH55" s="7"/>
      <c r="ERI55" s="7"/>
      <c r="ERJ55" s="7"/>
      <c r="ERK55" s="7"/>
      <c r="ERL55" s="7"/>
      <c r="ERN55" s="7"/>
      <c r="ERO55" s="7"/>
      <c r="ERP55" s="7"/>
      <c r="ERQ55" s="7"/>
      <c r="ERR55" s="7"/>
      <c r="ERS55" s="7"/>
      <c r="ERT55" s="7"/>
      <c r="ERU55" s="7"/>
      <c r="ERV55" s="7"/>
      <c r="ERW55" s="7"/>
      <c r="ERX55" s="7"/>
      <c r="ERY55" s="7"/>
      <c r="ERZ55" s="7"/>
      <c r="ESA55" s="7"/>
      <c r="ESB55" s="7"/>
      <c r="ESC55" s="7"/>
      <c r="ESD55" s="7"/>
      <c r="ESE55" s="7"/>
      <c r="ESF55" s="7"/>
      <c r="ESG55" s="7"/>
      <c r="ESH55" s="7"/>
      <c r="ESI55" s="7"/>
      <c r="ESJ55" s="7"/>
      <c r="ESK55" s="7"/>
      <c r="ESL55" s="7"/>
      <c r="ESM55" s="7"/>
      <c r="ESN55" s="7"/>
      <c r="ESO55" s="7"/>
      <c r="ESP55" s="7"/>
      <c r="ESQ55" s="7"/>
      <c r="ESR55" s="7"/>
      <c r="ESS55" s="7"/>
      <c r="EST55" s="7"/>
      <c r="ESU55" s="7"/>
      <c r="ESV55" s="7"/>
      <c r="ESW55" s="7"/>
      <c r="ESX55" s="7"/>
      <c r="ESY55" s="7"/>
      <c r="ESZ55" s="7"/>
      <c r="ETA55" s="7"/>
      <c r="ETB55" s="7"/>
      <c r="ETC55" s="7"/>
      <c r="ETD55" s="7"/>
      <c r="ETE55" s="7"/>
      <c r="ETF55" s="7"/>
      <c r="ETG55" s="7"/>
      <c r="ETH55" s="7"/>
      <c r="ETI55" s="7"/>
      <c r="ETJ55" s="7"/>
      <c r="ETK55" s="7"/>
      <c r="ETL55" s="7"/>
      <c r="ETM55" s="7"/>
      <c r="ETN55" s="7"/>
      <c r="ETO55" s="7"/>
      <c r="ETP55" s="7"/>
      <c r="ETQ55" s="7"/>
      <c r="ETR55" s="7"/>
      <c r="ETS55" s="7"/>
      <c r="ETT55" s="7"/>
      <c r="ETU55" s="7"/>
      <c r="ETV55" s="7"/>
      <c r="ETW55" s="7"/>
      <c r="ETX55" s="7"/>
      <c r="ETY55" s="7"/>
      <c r="ETZ55" s="7"/>
      <c r="EUA55" s="7"/>
      <c r="EUB55" s="7"/>
      <c r="EUC55" s="7"/>
      <c r="EUD55" s="7"/>
      <c r="EUE55" s="7"/>
      <c r="EUF55" s="7"/>
      <c r="EUG55" s="7"/>
      <c r="EUH55" s="7"/>
      <c r="EUI55" s="7"/>
      <c r="EUJ55" s="7"/>
      <c r="EUK55" s="7"/>
      <c r="EUL55" s="7"/>
      <c r="EUM55" s="7"/>
      <c r="EUN55" s="7"/>
      <c r="EUO55" s="7"/>
      <c r="EUP55" s="7"/>
      <c r="EUQ55" s="7"/>
      <c r="EUR55" s="7"/>
      <c r="EUS55" s="7"/>
      <c r="EUT55" s="7"/>
      <c r="EUU55" s="7"/>
      <c r="EUV55" s="7"/>
      <c r="EUW55" s="7"/>
      <c r="EUX55" s="7"/>
      <c r="EUY55" s="7"/>
      <c r="EUZ55" s="7"/>
      <c r="EVA55" s="7"/>
      <c r="EVB55" s="7"/>
      <c r="EVC55" s="7"/>
      <c r="EVD55" s="7"/>
      <c r="EVE55" s="7"/>
      <c r="EVF55" s="7"/>
      <c r="EVG55" s="7"/>
      <c r="EVH55" s="7"/>
      <c r="EVI55" s="7"/>
      <c r="EVJ55" s="7"/>
      <c r="EVK55" s="7"/>
      <c r="EVL55" s="7"/>
      <c r="EVM55" s="7"/>
      <c r="EVN55" s="7"/>
      <c r="EVO55" s="7"/>
      <c r="EVP55" s="7"/>
      <c r="EVQ55" s="7"/>
      <c r="EVR55" s="7"/>
      <c r="EVS55" s="7"/>
      <c r="EVT55" s="7"/>
      <c r="EVU55" s="7"/>
      <c r="EVV55" s="7"/>
      <c r="EVW55" s="7"/>
      <c r="EVX55" s="7"/>
      <c r="EVY55" s="7"/>
      <c r="EVZ55" s="7"/>
      <c r="EWA55" s="7"/>
      <c r="EWB55" s="7"/>
      <c r="EWC55" s="7"/>
      <c r="EWD55" s="7"/>
      <c r="EWE55" s="7"/>
      <c r="EWF55" s="7"/>
      <c r="EWG55" s="7"/>
      <c r="EWH55" s="7"/>
      <c r="EWI55" s="7"/>
      <c r="EWJ55" s="7"/>
      <c r="EWK55" s="7"/>
      <c r="EWL55" s="7"/>
      <c r="EWM55" s="7"/>
      <c r="EWN55" s="7"/>
      <c r="EWO55" s="7"/>
      <c r="EWP55" s="7"/>
      <c r="EWQ55" s="7"/>
      <c r="EWR55" s="7"/>
      <c r="EWS55" s="7"/>
      <c r="EWT55" s="7"/>
      <c r="EWU55" s="7"/>
      <c r="EWV55" s="7"/>
      <c r="EWW55" s="7"/>
      <c r="EWX55" s="7"/>
      <c r="EWY55" s="7"/>
      <c r="EWZ55" s="7"/>
      <c r="EXA55" s="7"/>
      <c r="EXB55" s="7"/>
      <c r="EXC55" s="7"/>
      <c r="EXD55" s="7"/>
      <c r="EXE55" s="7"/>
      <c r="EXF55" s="7"/>
      <c r="EXG55" s="7"/>
      <c r="EXH55" s="7"/>
      <c r="EXI55" s="7"/>
      <c r="EXJ55" s="7"/>
      <c r="EXK55" s="7"/>
      <c r="EXL55" s="7"/>
      <c r="EXM55" s="7"/>
      <c r="EXN55" s="7"/>
      <c r="EXO55" s="7"/>
      <c r="EXP55" s="7"/>
      <c r="EXQ55" s="7"/>
      <c r="EXR55" s="7"/>
      <c r="EXS55" s="7"/>
      <c r="EXT55" s="7"/>
      <c r="EXU55" s="7"/>
      <c r="EXV55" s="7"/>
      <c r="EXW55" s="7"/>
      <c r="EXX55" s="7"/>
      <c r="EXY55" s="7"/>
      <c r="EXZ55" s="7"/>
      <c r="EYA55" s="7"/>
      <c r="EYB55" s="7"/>
      <c r="EYC55" s="7"/>
      <c r="EYD55" s="7"/>
      <c r="EYE55" s="7"/>
      <c r="EYF55" s="7"/>
      <c r="EYG55" s="7"/>
      <c r="EYH55" s="7"/>
      <c r="EYI55" s="7"/>
      <c r="EYJ55" s="7"/>
      <c r="EYK55" s="7"/>
      <c r="EYL55" s="7"/>
      <c r="EYM55" s="7"/>
      <c r="EYN55" s="7"/>
      <c r="EYO55" s="7"/>
      <c r="EYP55" s="7"/>
      <c r="EYQ55" s="7"/>
      <c r="EYR55" s="7"/>
      <c r="EYS55" s="7"/>
      <c r="EYT55" s="7"/>
      <c r="EYU55" s="7"/>
      <c r="EYV55" s="7"/>
      <c r="EYW55" s="7"/>
      <c r="EYX55" s="7"/>
      <c r="EYY55" s="7"/>
      <c r="EYZ55" s="7"/>
      <c r="EZA55" s="7"/>
      <c r="EZB55" s="7"/>
      <c r="EZC55" s="7"/>
      <c r="EZD55" s="7"/>
      <c r="EZE55" s="7"/>
      <c r="EZF55" s="7"/>
      <c r="EZG55" s="7"/>
      <c r="EZH55" s="7"/>
      <c r="EZI55" s="7"/>
      <c r="EZJ55" s="7"/>
      <c r="EZK55" s="7"/>
      <c r="EZL55" s="7"/>
      <c r="EZM55" s="7"/>
      <c r="EZN55" s="7"/>
      <c r="EZO55" s="7"/>
      <c r="EZP55" s="7"/>
      <c r="EZQ55" s="7"/>
      <c r="EZR55" s="7"/>
      <c r="EZS55" s="7"/>
      <c r="EZT55" s="7"/>
      <c r="EZU55" s="7"/>
      <c r="EZV55" s="7"/>
      <c r="EZW55" s="7"/>
      <c r="EZX55" s="7"/>
      <c r="EZY55" s="7"/>
      <c r="EZZ55" s="7"/>
      <c r="FAA55" s="7"/>
      <c r="FAB55" s="7"/>
      <c r="FAC55" s="7"/>
      <c r="FAD55" s="7"/>
      <c r="FAE55" s="7"/>
      <c r="FAF55" s="7"/>
      <c r="FAG55" s="7"/>
      <c r="FAH55" s="7"/>
      <c r="FAI55" s="7"/>
      <c r="FAJ55" s="7"/>
      <c r="FAK55" s="7"/>
      <c r="FAL55" s="7"/>
      <c r="FAM55" s="7"/>
      <c r="FAN55" s="7"/>
      <c r="FAO55" s="7"/>
      <c r="FAP55" s="7"/>
      <c r="FAQ55" s="7"/>
      <c r="FAR55" s="7"/>
      <c r="FAS55" s="7"/>
      <c r="FAT55" s="7"/>
      <c r="FAU55" s="7"/>
      <c r="FAV55" s="7"/>
      <c r="FAW55" s="7"/>
      <c r="FAX55" s="7"/>
      <c r="FAY55" s="7"/>
      <c r="FAZ55" s="7"/>
      <c r="FBA55" s="7"/>
      <c r="FBB55" s="7"/>
      <c r="FBC55" s="7"/>
      <c r="FBD55" s="7"/>
      <c r="FBE55" s="7"/>
      <c r="FBF55" s="7"/>
      <c r="FBG55" s="7"/>
      <c r="FBH55" s="7"/>
      <c r="FBJ55" s="7"/>
      <c r="FBK55" s="7"/>
      <c r="FBL55" s="7"/>
      <c r="FBM55" s="7"/>
      <c r="FBN55" s="7"/>
      <c r="FBO55" s="7"/>
      <c r="FBP55" s="7"/>
      <c r="FBQ55" s="7"/>
      <c r="FBR55" s="7"/>
      <c r="FBS55" s="7"/>
      <c r="FBT55" s="7"/>
      <c r="FBU55" s="7"/>
      <c r="FBV55" s="7"/>
      <c r="FBW55" s="7"/>
      <c r="FBX55" s="7"/>
      <c r="FBY55" s="7"/>
      <c r="FBZ55" s="7"/>
      <c r="FCA55" s="7"/>
      <c r="FCB55" s="7"/>
      <c r="FCC55" s="7"/>
      <c r="FCD55" s="7"/>
      <c r="FCE55" s="7"/>
      <c r="FCF55" s="7"/>
      <c r="FCG55" s="7"/>
      <c r="FCH55" s="7"/>
      <c r="FCI55" s="7"/>
      <c r="FCJ55" s="7"/>
      <c r="FCK55" s="7"/>
      <c r="FCL55" s="7"/>
      <c r="FCM55" s="7"/>
      <c r="FCN55" s="7"/>
      <c r="FCO55" s="7"/>
      <c r="FCP55" s="7"/>
      <c r="FCQ55" s="7"/>
      <c r="FCR55" s="7"/>
      <c r="FCS55" s="7"/>
      <c r="FCT55" s="7"/>
      <c r="FCU55" s="7"/>
      <c r="FCV55" s="7"/>
      <c r="FCW55" s="7"/>
      <c r="FCX55" s="7"/>
      <c r="FCY55" s="7"/>
      <c r="FCZ55" s="7"/>
      <c r="FDA55" s="7"/>
      <c r="FDB55" s="7"/>
      <c r="FDC55" s="7"/>
      <c r="FDD55" s="7"/>
      <c r="FDE55" s="7"/>
      <c r="FDF55" s="7"/>
      <c r="FDG55" s="7"/>
      <c r="FDH55" s="7"/>
      <c r="FDI55" s="7"/>
      <c r="FDJ55" s="7"/>
      <c r="FDK55" s="7"/>
      <c r="FDL55" s="7"/>
      <c r="FDM55" s="7"/>
      <c r="FDN55" s="7"/>
      <c r="FDO55" s="7"/>
      <c r="FDP55" s="7"/>
      <c r="FDQ55" s="7"/>
      <c r="FDR55" s="7"/>
      <c r="FDS55" s="7"/>
      <c r="FDT55" s="7"/>
      <c r="FDU55" s="7"/>
      <c r="FDV55" s="7"/>
      <c r="FDW55" s="7"/>
      <c r="FDX55" s="7"/>
      <c r="FDY55" s="7"/>
      <c r="FDZ55" s="7"/>
      <c r="FEA55" s="7"/>
      <c r="FEB55" s="7"/>
      <c r="FEC55" s="7"/>
      <c r="FED55" s="7"/>
      <c r="FEE55" s="7"/>
      <c r="FEF55" s="7"/>
      <c r="FEG55" s="7"/>
      <c r="FEH55" s="7"/>
      <c r="FEI55" s="7"/>
      <c r="FEJ55" s="7"/>
      <c r="FEK55" s="7"/>
      <c r="FEL55" s="7"/>
      <c r="FEM55" s="7"/>
      <c r="FEN55" s="7"/>
      <c r="FEO55" s="7"/>
      <c r="FEP55" s="7"/>
      <c r="FEQ55" s="7"/>
      <c r="FER55" s="7"/>
      <c r="FES55" s="7"/>
      <c r="FET55" s="7"/>
      <c r="FEU55" s="7"/>
      <c r="FEV55" s="7"/>
      <c r="FEW55" s="7"/>
      <c r="FEX55" s="7"/>
      <c r="FEY55" s="7"/>
      <c r="FEZ55" s="7"/>
      <c r="FFA55" s="7"/>
      <c r="FFB55" s="7"/>
      <c r="FFC55" s="7"/>
      <c r="FFD55" s="7"/>
      <c r="FFE55" s="7"/>
      <c r="FFF55" s="7"/>
      <c r="FFG55" s="7"/>
      <c r="FFH55" s="7"/>
      <c r="FFI55" s="7"/>
      <c r="FFJ55" s="7"/>
      <c r="FFK55" s="7"/>
      <c r="FFL55" s="7"/>
      <c r="FFM55" s="7"/>
      <c r="FFN55" s="7"/>
      <c r="FFO55" s="7"/>
      <c r="FFP55" s="7"/>
      <c r="FFQ55" s="7"/>
      <c r="FFR55" s="7"/>
      <c r="FFS55" s="7"/>
      <c r="FFT55" s="7"/>
      <c r="FFU55" s="7"/>
      <c r="FFV55" s="7"/>
      <c r="FFW55" s="7"/>
      <c r="FFX55" s="7"/>
      <c r="FFY55" s="7"/>
      <c r="FFZ55" s="7"/>
      <c r="FGA55" s="7"/>
      <c r="FGB55" s="7"/>
      <c r="FGC55" s="7"/>
      <c r="FGD55" s="7"/>
      <c r="FGE55" s="7"/>
      <c r="FGF55" s="7"/>
      <c r="FGG55" s="7"/>
      <c r="FGH55" s="7"/>
      <c r="FGI55" s="7"/>
      <c r="FGJ55" s="7"/>
      <c r="FGK55" s="7"/>
      <c r="FGL55" s="7"/>
      <c r="FGM55" s="7"/>
      <c r="FGN55" s="7"/>
      <c r="FGO55" s="7"/>
      <c r="FGP55" s="7"/>
      <c r="FGQ55" s="7"/>
      <c r="FGR55" s="7"/>
      <c r="FGS55" s="7"/>
      <c r="FGT55" s="7"/>
      <c r="FGU55" s="7"/>
      <c r="FGV55" s="7"/>
      <c r="FGW55" s="7"/>
      <c r="FGX55" s="7"/>
      <c r="FGY55" s="7"/>
      <c r="FGZ55" s="7"/>
      <c r="FHA55" s="7"/>
      <c r="FHB55" s="7"/>
      <c r="FHC55" s="7"/>
      <c r="FHD55" s="7"/>
      <c r="FHE55" s="7"/>
      <c r="FHF55" s="7"/>
      <c r="FHG55" s="7"/>
      <c r="FHH55" s="7"/>
      <c r="FHI55" s="7"/>
      <c r="FHJ55" s="7"/>
      <c r="FHK55" s="7"/>
      <c r="FHL55" s="7"/>
      <c r="FHM55" s="7"/>
      <c r="FHN55" s="7"/>
      <c r="FHO55" s="7"/>
      <c r="FHP55" s="7"/>
      <c r="FHQ55" s="7"/>
      <c r="FHR55" s="7"/>
      <c r="FHS55" s="7"/>
      <c r="FHT55" s="7"/>
      <c r="FHU55" s="7"/>
      <c r="FHV55" s="7"/>
      <c r="FHW55" s="7"/>
      <c r="FHX55" s="7"/>
      <c r="FHY55" s="7"/>
      <c r="FHZ55" s="7"/>
      <c r="FIA55" s="7"/>
      <c r="FIB55" s="7"/>
      <c r="FIC55" s="7"/>
      <c r="FID55" s="7"/>
      <c r="FIE55" s="7"/>
      <c r="FIF55" s="7"/>
      <c r="FIG55" s="7"/>
      <c r="FIH55" s="7"/>
      <c r="FII55" s="7"/>
      <c r="FIJ55" s="7"/>
      <c r="FIK55" s="7"/>
      <c r="FIL55" s="7"/>
      <c r="FIM55" s="7"/>
      <c r="FIN55" s="7"/>
      <c r="FIO55" s="7"/>
      <c r="FIP55" s="7"/>
      <c r="FIQ55" s="7"/>
      <c r="FIR55" s="7"/>
      <c r="FIS55" s="7"/>
      <c r="FIT55" s="7"/>
      <c r="FIU55" s="7"/>
      <c r="FIV55" s="7"/>
      <c r="FIW55" s="7"/>
      <c r="FIX55" s="7"/>
      <c r="FIY55" s="7"/>
      <c r="FIZ55" s="7"/>
      <c r="FJA55" s="7"/>
      <c r="FJB55" s="7"/>
      <c r="FJC55" s="7"/>
      <c r="FJD55" s="7"/>
      <c r="FJE55" s="7"/>
      <c r="FJF55" s="7"/>
      <c r="FJG55" s="7"/>
      <c r="FJH55" s="7"/>
      <c r="FJI55" s="7"/>
      <c r="FJJ55" s="7"/>
      <c r="FJK55" s="7"/>
      <c r="FJL55" s="7"/>
      <c r="FJM55" s="7"/>
      <c r="FJN55" s="7"/>
      <c r="FJO55" s="7"/>
      <c r="FJP55" s="7"/>
      <c r="FJQ55" s="7"/>
      <c r="FJR55" s="7"/>
      <c r="FJS55" s="7"/>
      <c r="FJT55" s="7"/>
      <c r="FJU55" s="7"/>
      <c r="FJV55" s="7"/>
      <c r="FJW55" s="7"/>
      <c r="FJX55" s="7"/>
      <c r="FJY55" s="7"/>
      <c r="FJZ55" s="7"/>
      <c r="FKA55" s="7"/>
      <c r="FKB55" s="7"/>
      <c r="FKC55" s="7"/>
      <c r="FKD55" s="7"/>
      <c r="FKE55" s="7"/>
      <c r="FKF55" s="7"/>
      <c r="FKG55" s="7"/>
      <c r="FKH55" s="7"/>
      <c r="FKI55" s="7"/>
      <c r="FKJ55" s="7"/>
      <c r="FKK55" s="7"/>
      <c r="FKL55" s="7"/>
      <c r="FKM55" s="7"/>
      <c r="FKN55" s="7"/>
      <c r="FKO55" s="7"/>
      <c r="FKP55" s="7"/>
      <c r="FKQ55" s="7"/>
      <c r="FKR55" s="7"/>
      <c r="FKS55" s="7"/>
      <c r="FKT55" s="7"/>
      <c r="FKU55" s="7"/>
      <c r="FKV55" s="7"/>
      <c r="FKW55" s="7"/>
      <c r="FKX55" s="7"/>
      <c r="FKY55" s="7"/>
      <c r="FKZ55" s="7"/>
      <c r="FLA55" s="7"/>
      <c r="FLB55" s="7"/>
      <c r="FLC55" s="7"/>
      <c r="FLD55" s="7"/>
      <c r="FLF55" s="7"/>
      <c r="FLG55" s="7"/>
      <c r="FLH55" s="7"/>
      <c r="FLI55" s="7"/>
      <c r="FLJ55" s="7"/>
      <c r="FLK55" s="7"/>
      <c r="FLL55" s="7"/>
      <c r="FLM55" s="7"/>
      <c r="FLN55" s="7"/>
      <c r="FLO55" s="7"/>
      <c r="FLP55" s="7"/>
      <c r="FLQ55" s="7"/>
      <c r="FLR55" s="7"/>
      <c r="FLS55" s="7"/>
      <c r="FLT55" s="7"/>
      <c r="FLU55" s="7"/>
      <c r="FLV55" s="7"/>
      <c r="FLW55" s="7"/>
      <c r="FLX55" s="7"/>
      <c r="FLY55" s="7"/>
      <c r="FLZ55" s="7"/>
      <c r="FMA55" s="7"/>
      <c r="FMB55" s="7"/>
      <c r="FMC55" s="7"/>
      <c r="FMD55" s="7"/>
      <c r="FME55" s="7"/>
      <c r="FMF55" s="7"/>
      <c r="FMG55" s="7"/>
      <c r="FMH55" s="7"/>
      <c r="FMI55" s="7"/>
      <c r="FMJ55" s="7"/>
      <c r="FMK55" s="7"/>
      <c r="FML55" s="7"/>
      <c r="FMM55" s="7"/>
      <c r="FMN55" s="7"/>
      <c r="FMO55" s="7"/>
      <c r="FMP55" s="7"/>
      <c r="FMQ55" s="7"/>
      <c r="FMR55" s="7"/>
      <c r="FMS55" s="7"/>
      <c r="FMT55" s="7"/>
      <c r="FMU55" s="7"/>
      <c r="FMV55" s="7"/>
      <c r="FMW55" s="7"/>
      <c r="FMX55" s="7"/>
      <c r="FMY55" s="7"/>
      <c r="FMZ55" s="7"/>
      <c r="FNA55" s="7"/>
      <c r="FNB55" s="7"/>
      <c r="FNC55" s="7"/>
      <c r="FND55" s="7"/>
      <c r="FNE55" s="7"/>
      <c r="FNF55" s="7"/>
      <c r="FNG55" s="7"/>
      <c r="FNH55" s="7"/>
      <c r="FNI55" s="7"/>
      <c r="FNJ55" s="7"/>
      <c r="FNK55" s="7"/>
      <c r="FNL55" s="7"/>
      <c r="FNM55" s="7"/>
      <c r="FNN55" s="7"/>
      <c r="FNO55" s="7"/>
      <c r="FNP55" s="7"/>
      <c r="FNQ55" s="7"/>
      <c r="FNR55" s="7"/>
      <c r="FNS55" s="7"/>
      <c r="FNT55" s="7"/>
      <c r="FNU55" s="7"/>
      <c r="FNV55" s="7"/>
      <c r="FNW55" s="7"/>
      <c r="FNX55" s="7"/>
      <c r="FNY55" s="7"/>
      <c r="FNZ55" s="7"/>
      <c r="FOA55" s="7"/>
      <c r="FOB55" s="7"/>
      <c r="FOC55" s="7"/>
      <c r="FOD55" s="7"/>
      <c r="FOE55" s="7"/>
      <c r="FOF55" s="7"/>
      <c r="FOG55" s="7"/>
      <c r="FOH55" s="7"/>
      <c r="FOI55" s="7"/>
      <c r="FOJ55" s="7"/>
      <c r="FOK55" s="7"/>
      <c r="FOL55" s="7"/>
      <c r="FOM55" s="7"/>
      <c r="FON55" s="7"/>
      <c r="FOO55" s="7"/>
      <c r="FOP55" s="7"/>
      <c r="FOQ55" s="7"/>
      <c r="FOR55" s="7"/>
      <c r="FOS55" s="7"/>
      <c r="FOT55" s="7"/>
      <c r="FOU55" s="7"/>
      <c r="FOV55" s="7"/>
      <c r="FOW55" s="7"/>
      <c r="FOX55" s="7"/>
      <c r="FOY55" s="7"/>
      <c r="FOZ55" s="7"/>
      <c r="FPA55" s="7"/>
      <c r="FPB55" s="7"/>
      <c r="FPC55" s="7"/>
      <c r="FPD55" s="7"/>
      <c r="FPE55" s="7"/>
      <c r="FPF55" s="7"/>
      <c r="FPG55" s="7"/>
      <c r="FPH55" s="7"/>
      <c r="FPI55" s="7"/>
      <c r="FPJ55" s="7"/>
      <c r="FPK55" s="7"/>
      <c r="FPL55" s="7"/>
      <c r="FPM55" s="7"/>
      <c r="FPN55" s="7"/>
      <c r="FPO55" s="7"/>
      <c r="FPP55" s="7"/>
      <c r="FPQ55" s="7"/>
      <c r="FPR55" s="7"/>
      <c r="FPS55" s="7"/>
      <c r="FPT55" s="7"/>
      <c r="FPU55" s="7"/>
      <c r="FPV55" s="7"/>
      <c r="FPW55" s="7"/>
      <c r="FPX55" s="7"/>
      <c r="FPY55" s="7"/>
      <c r="FPZ55" s="7"/>
      <c r="FQA55" s="7"/>
      <c r="FQB55" s="7"/>
      <c r="FQC55" s="7"/>
      <c r="FQD55" s="7"/>
      <c r="FQE55" s="7"/>
      <c r="FQF55" s="7"/>
      <c r="FQG55" s="7"/>
      <c r="FQH55" s="7"/>
      <c r="FQI55" s="7"/>
      <c r="FQJ55" s="7"/>
      <c r="FQK55" s="7"/>
      <c r="FQL55" s="7"/>
      <c r="FQM55" s="7"/>
      <c r="FQN55" s="7"/>
      <c r="FQO55" s="7"/>
      <c r="FQP55" s="7"/>
      <c r="FQQ55" s="7"/>
      <c r="FQR55" s="7"/>
      <c r="FQS55" s="7"/>
      <c r="FQT55" s="7"/>
      <c r="FQU55" s="7"/>
      <c r="FQV55" s="7"/>
      <c r="FQW55" s="7"/>
      <c r="FQX55" s="7"/>
      <c r="FQY55" s="7"/>
      <c r="FQZ55" s="7"/>
      <c r="FRA55" s="7"/>
      <c r="FRB55" s="7"/>
      <c r="FRC55" s="7"/>
      <c r="FRD55" s="7"/>
      <c r="FRE55" s="7"/>
      <c r="FRF55" s="7"/>
      <c r="FRG55" s="7"/>
      <c r="FRH55" s="7"/>
      <c r="FRI55" s="7"/>
      <c r="FRJ55" s="7"/>
      <c r="FRK55" s="7"/>
      <c r="FRL55" s="7"/>
      <c r="FRM55" s="7"/>
      <c r="FRN55" s="7"/>
      <c r="FRO55" s="7"/>
      <c r="FRP55" s="7"/>
      <c r="FRQ55" s="7"/>
      <c r="FRR55" s="7"/>
      <c r="FRS55" s="7"/>
      <c r="FRT55" s="7"/>
      <c r="FRU55" s="7"/>
      <c r="FRV55" s="7"/>
      <c r="FRW55" s="7"/>
      <c r="FRX55" s="7"/>
      <c r="FRY55" s="7"/>
      <c r="FRZ55" s="7"/>
      <c r="FSA55" s="7"/>
      <c r="FSB55" s="7"/>
      <c r="FSC55" s="7"/>
      <c r="FSD55" s="7"/>
      <c r="FSE55" s="7"/>
      <c r="FSF55" s="7"/>
      <c r="FSG55" s="7"/>
      <c r="FSH55" s="7"/>
      <c r="FSI55" s="7"/>
      <c r="FSJ55" s="7"/>
      <c r="FSK55" s="7"/>
      <c r="FSL55" s="7"/>
      <c r="FSM55" s="7"/>
      <c r="FSN55" s="7"/>
      <c r="FSO55" s="7"/>
      <c r="FSP55" s="7"/>
      <c r="FSQ55" s="7"/>
      <c r="FSR55" s="7"/>
      <c r="FSS55" s="7"/>
      <c r="FST55" s="7"/>
      <c r="FSU55" s="7"/>
      <c r="FSV55" s="7"/>
      <c r="FSW55" s="7"/>
      <c r="FSX55" s="7"/>
      <c r="FSY55" s="7"/>
      <c r="FSZ55" s="7"/>
      <c r="FTA55" s="7"/>
      <c r="FTB55" s="7"/>
      <c r="FTC55" s="7"/>
      <c r="FTD55" s="7"/>
      <c r="FTE55" s="7"/>
      <c r="FTF55" s="7"/>
      <c r="FTG55" s="7"/>
      <c r="FTH55" s="7"/>
      <c r="FTI55" s="7"/>
      <c r="FTJ55" s="7"/>
      <c r="FTK55" s="7"/>
      <c r="FTL55" s="7"/>
      <c r="FTM55" s="7"/>
      <c r="FTN55" s="7"/>
      <c r="FTO55" s="7"/>
      <c r="FTP55" s="7"/>
      <c r="FTQ55" s="7"/>
      <c r="FTR55" s="7"/>
      <c r="FTS55" s="7"/>
      <c r="FTT55" s="7"/>
      <c r="FTU55" s="7"/>
      <c r="FTV55" s="7"/>
      <c r="FTW55" s="7"/>
      <c r="FTX55" s="7"/>
      <c r="FTY55" s="7"/>
      <c r="FTZ55" s="7"/>
      <c r="FUA55" s="7"/>
      <c r="FUB55" s="7"/>
      <c r="FUC55" s="7"/>
      <c r="FUD55" s="7"/>
      <c r="FUE55" s="7"/>
      <c r="FUF55" s="7"/>
      <c r="FUG55" s="7"/>
      <c r="FUH55" s="7"/>
      <c r="FUI55" s="7"/>
      <c r="FUJ55" s="7"/>
      <c r="FUK55" s="7"/>
      <c r="FUL55" s="7"/>
      <c r="FUM55" s="7"/>
      <c r="FUN55" s="7"/>
      <c r="FUO55" s="7"/>
      <c r="FUP55" s="7"/>
      <c r="FUQ55" s="7"/>
      <c r="FUR55" s="7"/>
      <c r="FUS55" s="7"/>
      <c r="FUT55" s="7"/>
      <c r="FUU55" s="7"/>
      <c r="FUV55" s="7"/>
      <c r="FUW55" s="7"/>
      <c r="FUX55" s="7"/>
      <c r="FUY55" s="7"/>
      <c r="FUZ55" s="7"/>
      <c r="FVB55" s="7"/>
      <c r="FVC55" s="7"/>
      <c r="FVD55" s="7"/>
      <c r="FVE55" s="7"/>
      <c r="FVF55" s="7"/>
      <c r="FVG55" s="7"/>
      <c r="FVH55" s="7"/>
      <c r="FVI55" s="7"/>
      <c r="FVJ55" s="7"/>
      <c r="FVK55" s="7"/>
      <c r="FVL55" s="7"/>
      <c r="FVM55" s="7"/>
      <c r="FVN55" s="7"/>
      <c r="FVO55" s="7"/>
      <c r="FVP55" s="7"/>
      <c r="FVQ55" s="7"/>
      <c r="FVR55" s="7"/>
      <c r="FVS55" s="7"/>
      <c r="FVT55" s="7"/>
      <c r="FVU55" s="7"/>
      <c r="FVV55" s="7"/>
      <c r="FVW55" s="7"/>
      <c r="FVX55" s="7"/>
      <c r="FVY55" s="7"/>
      <c r="FVZ55" s="7"/>
      <c r="FWA55" s="7"/>
      <c r="FWB55" s="7"/>
      <c r="FWC55" s="7"/>
      <c r="FWD55" s="7"/>
      <c r="FWE55" s="7"/>
      <c r="FWF55" s="7"/>
      <c r="FWG55" s="7"/>
      <c r="FWH55" s="7"/>
      <c r="FWI55" s="7"/>
      <c r="FWJ55" s="7"/>
      <c r="FWK55" s="7"/>
      <c r="FWL55" s="7"/>
      <c r="FWM55" s="7"/>
      <c r="FWN55" s="7"/>
      <c r="FWO55" s="7"/>
      <c r="FWP55" s="7"/>
      <c r="FWQ55" s="7"/>
      <c r="FWR55" s="7"/>
      <c r="FWS55" s="7"/>
      <c r="FWT55" s="7"/>
      <c r="FWU55" s="7"/>
      <c r="FWV55" s="7"/>
      <c r="FWW55" s="7"/>
      <c r="FWX55" s="7"/>
      <c r="FWY55" s="7"/>
      <c r="FWZ55" s="7"/>
      <c r="FXA55" s="7"/>
      <c r="FXB55" s="7"/>
      <c r="FXC55" s="7"/>
      <c r="FXD55" s="7"/>
      <c r="FXE55" s="7"/>
      <c r="FXF55" s="7"/>
      <c r="FXG55" s="7"/>
      <c r="FXH55" s="7"/>
      <c r="FXI55" s="7"/>
      <c r="FXJ55" s="7"/>
      <c r="FXK55" s="7"/>
      <c r="FXL55" s="7"/>
      <c r="FXM55" s="7"/>
      <c r="FXN55" s="7"/>
      <c r="FXO55" s="7"/>
      <c r="FXP55" s="7"/>
      <c r="FXQ55" s="7"/>
      <c r="FXR55" s="7"/>
      <c r="FXS55" s="7"/>
      <c r="FXT55" s="7"/>
      <c r="FXU55" s="7"/>
      <c r="FXV55" s="7"/>
      <c r="FXW55" s="7"/>
      <c r="FXX55" s="7"/>
      <c r="FXY55" s="7"/>
      <c r="FXZ55" s="7"/>
      <c r="FYA55" s="7"/>
      <c r="FYB55" s="7"/>
      <c r="FYC55" s="7"/>
      <c r="FYD55" s="7"/>
      <c r="FYE55" s="7"/>
      <c r="FYF55" s="7"/>
      <c r="FYG55" s="7"/>
      <c r="FYH55" s="7"/>
      <c r="FYI55" s="7"/>
      <c r="FYJ55" s="7"/>
      <c r="FYK55" s="7"/>
      <c r="FYL55" s="7"/>
      <c r="FYM55" s="7"/>
      <c r="FYN55" s="7"/>
      <c r="FYO55" s="7"/>
      <c r="FYP55" s="7"/>
      <c r="FYQ55" s="7"/>
      <c r="FYR55" s="7"/>
      <c r="FYS55" s="7"/>
      <c r="FYT55" s="7"/>
      <c r="FYU55" s="7"/>
      <c r="FYV55" s="7"/>
      <c r="FYW55" s="7"/>
      <c r="FYX55" s="7"/>
      <c r="FYY55" s="7"/>
      <c r="FYZ55" s="7"/>
      <c r="FZA55" s="7"/>
      <c r="FZB55" s="7"/>
      <c r="FZC55" s="7"/>
      <c r="FZD55" s="7"/>
      <c r="FZE55" s="7"/>
      <c r="FZF55" s="7"/>
      <c r="FZG55" s="7"/>
      <c r="FZH55" s="7"/>
      <c r="FZI55" s="7"/>
      <c r="FZJ55" s="7"/>
      <c r="FZK55" s="7"/>
      <c r="FZL55" s="7"/>
      <c r="FZM55" s="7"/>
      <c r="FZN55" s="7"/>
      <c r="FZO55" s="7"/>
      <c r="FZP55" s="7"/>
      <c r="FZQ55" s="7"/>
      <c r="FZR55" s="7"/>
      <c r="FZS55" s="7"/>
      <c r="FZT55" s="7"/>
      <c r="FZU55" s="7"/>
      <c r="FZV55" s="7"/>
      <c r="FZW55" s="7"/>
      <c r="FZX55" s="7"/>
      <c r="FZY55" s="7"/>
      <c r="FZZ55" s="7"/>
      <c r="GAA55" s="7"/>
      <c r="GAB55" s="7"/>
      <c r="GAC55" s="7"/>
      <c r="GAD55" s="7"/>
      <c r="GAE55" s="7"/>
      <c r="GAF55" s="7"/>
      <c r="GAG55" s="7"/>
      <c r="GAH55" s="7"/>
      <c r="GAI55" s="7"/>
      <c r="GAJ55" s="7"/>
      <c r="GAK55" s="7"/>
      <c r="GAL55" s="7"/>
      <c r="GAM55" s="7"/>
      <c r="GAN55" s="7"/>
      <c r="GAO55" s="7"/>
      <c r="GAP55" s="7"/>
      <c r="GAQ55" s="7"/>
      <c r="GAR55" s="7"/>
      <c r="GAS55" s="7"/>
      <c r="GAT55" s="7"/>
      <c r="GAU55" s="7"/>
      <c r="GAV55" s="7"/>
      <c r="GAW55" s="7"/>
      <c r="GAX55" s="7"/>
      <c r="GAY55" s="7"/>
      <c r="GAZ55" s="7"/>
      <c r="GBA55" s="7"/>
      <c r="GBB55" s="7"/>
      <c r="GBC55" s="7"/>
      <c r="GBD55" s="7"/>
      <c r="GBE55" s="7"/>
      <c r="GBF55" s="7"/>
      <c r="GBG55" s="7"/>
      <c r="GBH55" s="7"/>
      <c r="GBI55" s="7"/>
      <c r="GBJ55" s="7"/>
      <c r="GBK55" s="7"/>
      <c r="GBL55" s="7"/>
      <c r="GBM55" s="7"/>
      <c r="GBN55" s="7"/>
      <c r="GBO55" s="7"/>
      <c r="GBP55" s="7"/>
      <c r="GBQ55" s="7"/>
      <c r="GBR55" s="7"/>
      <c r="GBS55" s="7"/>
      <c r="GBT55" s="7"/>
      <c r="GBU55" s="7"/>
      <c r="GBV55" s="7"/>
      <c r="GBW55" s="7"/>
      <c r="GBX55" s="7"/>
      <c r="GBY55" s="7"/>
      <c r="GBZ55" s="7"/>
      <c r="GCA55" s="7"/>
      <c r="GCB55" s="7"/>
      <c r="GCC55" s="7"/>
      <c r="GCD55" s="7"/>
      <c r="GCE55" s="7"/>
      <c r="GCF55" s="7"/>
      <c r="GCG55" s="7"/>
      <c r="GCH55" s="7"/>
      <c r="GCI55" s="7"/>
      <c r="GCJ55" s="7"/>
      <c r="GCK55" s="7"/>
      <c r="GCL55" s="7"/>
      <c r="GCM55" s="7"/>
      <c r="GCN55" s="7"/>
      <c r="GCO55" s="7"/>
      <c r="GCP55" s="7"/>
      <c r="GCQ55" s="7"/>
      <c r="GCR55" s="7"/>
      <c r="GCS55" s="7"/>
      <c r="GCT55" s="7"/>
      <c r="GCU55" s="7"/>
      <c r="GCV55" s="7"/>
      <c r="GCW55" s="7"/>
      <c r="GCX55" s="7"/>
      <c r="GCY55" s="7"/>
      <c r="GCZ55" s="7"/>
      <c r="GDA55" s="7"/>
      <c r="GDB55" s="7"/>
      <c r="GDC55" s="7"/>
      <c r="GDD55" s="7"/>
      <c r="GDE55" s="7"/>
      <c r="GDF55" s="7"/>
      <c r="GDG55" s="7"/>
      <c r="GDH55" s="7"/>
      <c r="GDI55" s="7"/>
      <c r="GDJ55" s="7"/>
      <c r="GDK55" s="7"/>
      <c r="GDL55" s="7"/>
      <c r="GDM55" s="7"/>
      <c r="GDN55" s="7"/>
      <c r="GDO55" s="7"/>
      <c r="GDP55" s="7"/>
      <c r="GDQ55" s="7"/>
      <c r="GDR55" s="7"/>
      <c r="GDS55" s="7"/>
      <c r="GDT55" s="7"/>
      <c r="GDU55" s="7"/>
      <c r="GDV55" s="7"/>
      <c r="GDW55" s="7"/>
      <c r="GDX55" s="7"/>
      <c r="GDY55" s="7"/>
      <c r="GDZ55" s="7"/>
      <c r="GEA55" s="7"/>
      <c r="GEB55" s="7"/>
      <c r="GEC55" s="7"/>
      <c r="GED55" s="7"/>
      <c r="GEE55" s="7"/>
      <c r="GEF55" s="7"/>
      <c r="GEG55" s="7"/>
      <c r="GEH55" s="7"/>
      <c r="GEI55" s="7"/>
      <c r="GEJ55" s="7"/>
      <c r="GEK55" s="7"/>
      <c r="GEL55" s="7"/>
      <c r="GEM55" s="7"/>
      <c r="GEN55" s="7"/>
      <c r="GEO55" s="7"/>
      <c r="GEP55" s="7"/>
      <c r="GEQ55" s="7"/>
      <c r="GER55" s="7"/>
      <c r="GES55" s="7"/>
      <c r="GET55" s="7"/>
      <c r="GEU55" s="7"/>
      <c r="GEV55" s="7"/>
      <c r="GEX55" s="7"/>
      <c r="GEY55" s="7"/>
      <c r="GEZ55" s="7"/>
      <c r="GFA55" s="7"/>
      <c r="GFB55" s="7"/>
      <c r="GFC55" s="7"/>
      <c r="GFD55" s="7"/>
      <c r="GFE55" s="7"/>
      <c r="GFF55" s="7"/>
      <c r="GFG55" s="7"/>
      <c r="GFH55" s="7"/>
      <c r="GFI55" s="7"/>
      <c r="GFJ55" s="7"/>
      <c r="GFK55" s="7"/>
      <c r="GFL55" s="7"/>
      <c r="GFM55" s="7"/>
      <c r="GFN55" s="7"/>
      <c r="GFO55" s="7"/>
      <c r="GFP55" s="7"/>
      <c r="GFQ55" s="7"/>
      <c r="GFR55" s="7"/>
      <c r="GFS55" s="7"/>
      <c r="GFT55" s="7"/>
      <c r="GFU55" s="7"/>
      <c r="GFV55" s="7"/>
      <c r="GFW55" s="7"/>
      <c r="GFX55" s="7"/>
      <c r="GFY55" s="7"/>
      <c r="GFZ55" s="7"/>
      <c r="GGA55" s="7"/>
      <c r="GGB55" s="7"/>
      <c r="GGC55" s="7"/>
      <c r="GGD55" s="7"/>
      <c r="GGE55" s="7"/>
      <c r="GGF55" s="7"/>
      <c r="GGG55" s="7"/>
      <c r="GGH55" s="7"/>
      <c r="GGI55" s="7"/>
      <c r="GGJ55" s="7"/>
      <c r="GGK55" s="7"/>
      <c r="GGL55" s="7"/>
      <c r="GGM55" s="7"/>
      <c r="GGN55" s="7"/>
      <c r="GGO55" s="7"/>
      <c r="GGP55" s="7"/>
      <c r="GGQ55" s="7"/>
      <c r="GGR55" s="7"/>
      <c r="GGS55" s="7"/>
      <c r="GGT55" s="7"/>
      <c r="GGU55" s="7"/>
      <c r="GGV55" s="7"/>
      <c r="GGW55" s="7"/>
      <c r="GGX55" s="7"/>
      <c r="GGY55" s="7"/>
      <c r="GGZ55" s="7"/>
      <c r="GHA55" s="7"/>
      <c r="GHB55" s="7"/>
      <c r="GHC55" s="7"/>
      <c r="GHD55" s="7"/>
      <c r="GHE55" s="7"/>
      <c r="GHF55" s="7"/>
      <c r="GHG55" s="7"/>
      <c r="GHH55" s="7"/>
      <c r="GHI55" s="7"/>
      <c r="GHJ55" s="7"/>
      <c r="GHK55" s="7"/>
      <c r="GHL55" s="7"/>
      <c r="GHM55" s="7"/>
      <c r="GHN55" s="7"/>
      <c r="GHO55" s="7"/>
      <c r="GHP55" s="7"/>
      <c r="GHQ55" s="7"/>
      <c r="GHR55" s="7"/>
      <c r="GHS55" s="7"/>
      <c r="GHT55" s="7"/>
      <c r="GHU55" s="7"/>
      <c r="GHV55" s="7"/>
      <c r="GHW55" s="7"/>
      <c r="GHX55" s="7"/>
      <c r="GHY55" s="7"/>
      <c r="GHZ55" s="7"/>
      <c r="GIA55" s="7"/>
      <c r="GIB55" s="7"/>
      <c r="GIC55" s="7"/>
      <c r="GID55" s="7"/>
      <c r="GIE55" s="7"/>
      <c r="GIF55" s="7"/>
      <c r="GIG55" s="7"/>
      <c r="GIH55" s="7"/>
      <c r="GII55" s="7"/>
      <c r="GIJ55" s="7"/>
      <c r="GIK55" s="7"/>
      <c r="GIL55" s="7"/>
      <c r="GIM55" s="7"/>
      <c r="GIN55" s="7"/>
      <c r="GIO55" s="7"/>
      <c r="GIP55" s="7"/>
      <c r="GIQ55" s="7"/>
      <c r="GIR55" s="7"/>
      <c r="GIS55" s="7"/>
      <c r="GIT55" s="7"/>
      <c r="GIU55" s="7"/>
      <c r="GIV55" s="7"/>
      <c r="GIW55" s="7"/>
      <c r="GIX55" s="7"/>
      <c r="GIY55" s="7"/>
      <c r="GIZ55" s="7"/>
      <c r="GJA55" s="7"/>
      <c r="GJB55" s="7"/>
      <c r="GJC55" s="7"/>
      <c r="GJD55" s="7"/>
      <c r="GJE55" s="7"/>
      <c r="GJF55" s="7"/>
      <c r="GJG55" s="7"/>
      <c r="GJH55" s="7"/>
      <c r="GJI55" s="7"/>
      <c r="GJJ55" s="7"/>
      <c r="GJK55" s="7"/>
      <c r="GJL55" s="7"/>
      <c r="GJM55" s="7"/>
      <c r="GJN55" s="7"/>
      <c r="GJO55" s="7"/>
      <c r="GJP55" s="7"/>
      <c r="GJQ55" s="7"/>
      <c r="GJR55" s="7"/>
      <c r="GJS55" s="7"/>
      <c r="GJT55" s="7"/>
      <c r="GJU55" s="7"/>
      <c r="GJV55" s="7"/>
      <c r="GJW55" s="7"/>
      <c r="GJX55" s="7"/>
      <c r="GJY55" s="7"/>
      <c r="GJZ55" s="7"/>
      <c r="GKA55" s="7"/>
      <c r="GKB55" s="7"/>
      <c r="GKC55" s="7"/>
      <c r="GKD55" s="7"/>
      <c r="GKE55" s="7"/>
      <c r="GKF55" s="7"/>
      <c r="GKG55" s="7"/>
      <c r="GKH55" s="7"/>
      <c r="GKI55" s="7"/>
      <c r="GKJ55" s="7"/>
      <c r="GKK55" s="7"/>
      <c r="GKL55" s="7"/>
      <c r="GKM55" s="7"/>
      <c r="GKN55" s="7"/>
      <c r="GKO55" s="7"/>
      <c r="GKP55" s="7"/>
      <c r="GKQ55" s="7"/>
      <c r="GKR55" s="7"/>
      <c r="GKS55" s="7"/>
      <c r="GKT55" s="7"/>
      <c r="GKU55" s="7"/>
      <c r="GKV55" s="7"/>
      <c r="GKW55" s="7"/>
      <c r="GKX55" s="7"/>
      <c r="GKY55" s="7"/>
      <c r="GKZ55" s="7"/>
      <c r="GLA55" s="7"/>
      <c r="GLB55" s="7"/>
      <c r="GLC55" s="7"/>
      <c r="GLD55" s="7"/>
      <c r="GLE55" s="7"/>
      <c r="GLF55" s="7"/>
      <c r="GLG55" s="7"/>
      <c r="GLH55" s="7"/>
      <c r="GLI55" s="7"/>
      <c r="GLJ55" s="7"/>
      <c r="GLK55" s="7"/>
      <c r="GLL55" s="7"/>
      <c r="GLM55" s="7"/>
      <c r="GLN55" s="7"/>
      <c r="GLO55" s="7"/>
      <c r="GLP55" s="7"/>
      <c r="GLQ55" s="7"/>
      <c r="GLR55" s="7"/>
      <c r="GLS55" s="7"/>
      <c r="GLT55" s="7"/>
      <c r="GLU55" s="7"/>
      <c r="GLV55" s="7"/>
      <c r="GLW55" s="7"/>
      <c r="GLX55" s="7"/>
      <c r="GLY55" s="7"/>
      <c r="GLZ55" s="7"/>
      <c r="GMA55" s="7"/>
      <c r="GMB55" s="7"/>
      <c r="GMC55" s="7"/>
      <c r="GMD55" s="7"/>
      <c r="GME55" s="7"/>
      <c r="GMF55" s="7"/>
      <c r="GMG55" s="7"/>
      <c r="GMH55" s="7"/>
      <c r="GMI55" s="7"/>
      <c r="GMJ55" s="7"/>
      <c r="GMK55" s="7"/>
      <c r="GML55" s="7"/>
      <c r="GMM55" s="7"/>
      <c r="GMN55" s="7"/>
      <c r="GMO55" s="7"/>
      <c r="GMP55" s="7"/>
      <c r="GMQ55" s="7"/>
      <c r="GMR55" s="7"/>
      <c r="GMS55" s="7"/>
      <c r="GMT55" s="7"/>
      <c r="GMU55" s="7"/>
      <c r="GMV55" s="7"/>
      <c r="GMW55" s="7"/>
      <c r="GMX55" s="7"/>
      <c r="GMY55" s="7"/>
      <c r="GMZ55" s="7"/>
      <c r="GNA55" s="7"/>
      <c r="GNB55" s="7"/>
      <c r="GNC55" s="7"/>
      <c r="GND55" s="7"/>
      <c r="GNE55" s="7"/>
      <c r="GNF55" s="7"/>
      <c r="GNG55" s="7"/>
      <c r="GNH55" s="7"/>
      <c r="GNI55" s="7"/>
      <c r="GNJ55" s="7"/>
      <c r="GNK55" s="7"/>
      <c r="GNL55" s="7"/>
      <c r="GNM55" s="7"/>
      <c r="GNN55" s="7"/>
      <c r="GNO55" s="7"/>
      <c r="GNP55" s="7"/>
      <c r="GNQ55" s="7"/>
      <c r="GNR55" s="7"/>
      <c r="GNS55" s="7"/>
      <c r="GNT55" s="7"/>
      <c r="GNU55" s="7"/>
      <c r="GNV55" s="7"/>
      <c r="GNW55" s="7"/>
      <c r="GNX55" s="7"/>
      <c r="GNY55" s="7"/>
      <c r="GNZ55" s="7"/>
      <c r="GOA55" s="7"/>
      <c r="GOB55" s="7"/>
      <c r="GOC55" s="7"/>
      <c r="GOD55" s="7"/>
      <c r="GOE55" s="7"/>
      <c r="GOF55" s="7"/>
      <c r="GOG55" s="7"/>
      <c r="GOH55" s="7"/>
      <c r="GOI55" s="7"/>
      <c r="GOJ55" s="7"/>
      <c r="GOK55" s="7"/>
      <c r="GOL55" s="7"/>
      <c r="GOM55" s="7"/>
      <c r="GON55" s="7"/>
      <c r="GOO55" s="7"/>
      <c r="GOP55" s="7"/>
      <c r="GOQ55" s="7"/>
      <c r="GOR55" s="7"/>
      <c r="GOT55" s="7"/>
      <c r="GOU55" s="7"/>
      <c r="GOV55" s="7"/>
      <c r="GOW55" s="7"/>
      <c r="GOX55" s="7"/>
      <c r="GOY55" s="7"/>
      <c r="GOZ55" s="7"/>
      <c r="GPA55" s="7"/>
      <c r="GPB55" s="7"/>
      <c r="GPC55" s="7"/>
      <c r="GPD55" s="7"/>
      <c r="GPE55" s="7"/>
      <c r="GPF55" s="7"/>
      <c r="GPG55" s="7"/>
      <c r="GPH55" s="7"/>
      <c r="GPI55" s="7"/>
      <c r="GPJ55" s="7"/>
      <c r="GPK55" s="7"/>
      <c r="GPL55" s="7"/>
      <c r="GPM55" s="7"/>
      <c r="GPN55" s="7"/>
      <c r="GPO55" s="7"/>
      <c r="GPP55" s="7"/>
      <c r="GPQ55" s="7"/>
      <c r="GPR55" s="7"/>
      <c r="GPS55" s="7"/>
      <c r="GPT55" s="7"/>
      <c r="GPU55" s="7"/>
      <c r="GPV55" s="7"/>
      <c r="GPW55" s="7"/>
      <c r="GPX55" s="7"/>
      <c r="GPY55" s="7"/>
      <c r="GPZ55" s="7"/>
      <c r="GQA55" s="7"/>
      <c r="GQB55" s="7"/>
      <c r="GQC55" s="7"/>
      <c r="GQD55" s="7"/>
      <c r="GQE55" s="7"/>
      <c r="GQF55" s="7"/>
      <c r="GQG55" s="7"/>
      <c r="GQH55" s="7"/>
      <c r="GQI55" s="7"/>
      <c r="GQJ55" s="7"/>
      <c r="GQK55" s="7"/>
      <c r="GQL55" s="7"/>
      <c r="GQM55" s="7"/>
      <c r="GQN55" s="7"/>
      <c r="GQO55" s="7"/>
      <c r="GQP55" s="7"/>
      <c r="GQQ55" s="7"/>
      <c r="GQR55" s="7"/>
      <c r="GQS55" s="7"/>
      <c r="GQT55" s="7"/>
      <c r="GQU55" s="7"/>
      <c r="GQV55" s="7"/>
      <c r="GQW55" s="7"/>
      <c r="GQX55" s="7"/>
      <c r="GQY55" s="7"/>
      <c r="GQZ55" s="7"/>
      <c r="GRA55" s="7"/>
      <c r="GRB55" s="7"/>
      <c r="GRC55" s="7"/>
      <c r="GRD55" s="7"/>
      <c r="GRE55" s="7"/>
      <c r="GRF55" s="7"/>
      <c r="GRG55" s="7"/>
      <c r="GRH55" s="7"/>
      <c r="GRI55" s="7"/>
      <c r="GRJ55" s="7"/>
      <c r="GRK55" s="7"/>
      <c r="GRL55" s="7"/>
      <c r="GRM55" s="7"/>
      <c r="GRN55" s="7"/>
      <c r="GRO55" s="7"/>
      <c r="GRP55" s="7"/>
      <c r="GRQ55" s="7"/>
      <c r="GRR55" s="7"/>
      <c r="GRS55" s="7"/>
      <c r="GRT55" s="7"/>
      <c r="GRU55" s="7"/>
      <c r="GRV55" s="7"/>
      <c r="GRW55" s="7"/>
      <c r="GRX55" s="7"/>
      <c r="GRY55" s="7"/>
      <c r="GRZ55" s="7"/>
      <c r="GSA55" s="7"/>
      <c r="GSB55" s="7"/>
      <c r="GSC55" s="7"/>
      <c r="GSD55" s="7"/>
      <c r="GSE55" s="7"/>
      <c r="GSF55" s="7"/>
      <c r="GSG55" s="7"/>
      <c r="GSH55" s="7"/>
      <c r="GSI55" s="7"/>
      <c r="GSJ55" s="7"/>
      <c r="GSK55" s="7"/>
      <c r="GSL55" s="7"/>
      <c r="GSM55" s="7"/>
      <c r="GSN55" s="7"/>
      <c r="GSO55" s="7"/>
      <c r="GSP55" s="7"/>
      <c r="GSQ55" s="7"/>
      <c r="GSR55" s="7"/>
      <c r="GSS55" s="7"/>
      <c r="GST55" s="7"/>
      <c r="GSU55" s="7"/>
      <c r="GSV55" s="7"/>
      <c r="GSW55" s="7"/>
      <c r="GSX55" s="7"/>
      <c r="GSY55" s="7"/>
      <c r="GSZ55" s="7"/>
      <c r="GTA55" s="7"/>
      <c r="GTB55" s="7"/>
      <c r="GTC55" s="7"/>
      <c r="GTD55" s="7"/>
      <c r="GTE55" s="7"/>
      <c r="GTF55" s="7"/>
      <c r="GTG55" s="7"/>
      <c r="GTH55" s="7"/>
      <c r="GTI55" s="7"/>
      <c r="GTJ55" s="7"/>
      <c r="GTK55" s="7"/>
      <c r="GTL55" s="7"/>
      <c r="GTM55" s="7"/>
      <c r="GTN55" s="7"/>
      <c r="GTO55" s="7"/>
      <c r="GTP55" s="7"/>
      <c r="GTQ55" s="7"/>
      <c r="GTR55" s="7"/>
      <c r="GTS55" s="7"/>
      <c r="GTT55" s="7"/>
      <c r="GTU55" s="7"/>
      <c r="GTV55" s="7"/>
      <c r="GTW55" s="7"/>
      <c r="GTX55" s="7"/>
      <c r="GTY55" s="7"/>
      <c r="GTZ55" s="7"/>
      <c r="GUA55" s="7"/>
      <c r="GUB55" s="7"/>
      <c r="GUC55" s="7"/>
      <c r="GUD55" s="7"/>
      <c r="GUE55" s="7"/>
      <c r="GUF55" s="7"/>
      <c r="GUG55" s="7"/>
      <c r="GUH55" s="7"/>
      <c r="GUI55" s="7"/>
      <c r="GUJ55" s="7"/>
      <c r="GUK55" s="7"/>
      <c r="GUL55" s="7"/>
      <c r="GUM55" s="7"/>
      <c r="GUN55" s="7"/>
      <c r="GUO55" s="7"/>
      <c r="GUP55" s="7"/>
      <c r="GUQ55" s="7"/>
      <c r="GUR55" s="7"/>
      <c r="GUS55" s="7"/>
      <c r="GUT55" s="7"/>
      <c r="GUU55" s="7"/>
      <c r="GUV55" s="7"/>
      <c r="GUW55" s="7"/>
      <c r="GUX55" s="7"/>
      <c r="GUY55" s="7"/>
      <c r="GUZ55" s="7"/>
      <c r="GVA55" s="7"/>
      <c r="GVB55" s="7"/>
      <c r="GVC55" s="7"/>
      <c r="GVD55" s="7"/>
      <c r="GVE55" s="7"/>
      <c r="GVF55" s="7"/>
      <c r="GVG55" s="7"/>
      <c r="GVH55" s="7"/>
      <c r="GVI55" s="7"/>
      <c r="GVJ55" s="7"/>
      <c r="GVK55" s="7"/>
      <c r="GVL55" s="7"/>
      <c r="GVM55" s="7"/>
      <c r="GVN55" s="7"/>
      <c r="GVO55" s="7"/>
      <c r="GVP55" s="7"/>
      <c r="GVQ55" s="7"/>
      <c r="GVR55" s="7"/>
      <c r="GVS55" s="7"/>
      <c r="GVT55" s="7"/>
      <c r="GVU55" s="7"/>
      <c r="GVV55" s="7"/>
      <c r="GVW55" s="7"/>
      <c r="GVX55" s="7"/>
      <c r="GVY55" s="7"/>
      <c r="GVZ55" s="7"/>
      <c r="GWA55" s="7"/>
      <c r="GWB55" s="7"/>
      <c r="GWC55" s="7"/>
      <c r="GWD55" s="7"/>
      <c r="GWE55" s="7"/>
      <c r="GWF55" s="7"/>
      <c r="GWG55" s="7"/>
      <c r="GWH55" s="7"/>
      <c r="GWI55" s="7"/>
      <c r="GWJ55" s="7"/>
      <c r="GWK55" s="7"/>
      <c r="GWL55" s="7"/>
      <c r="GWM55" s="7"/>
      <c r="GWN55" s="7"/>
      <c r="GWO55" s="7"/>
      <c r="GWP55" s="7"/>
      <c r="GWQ55" s="7"/>
      <c r="GWR55" s="7"/>
      <c r="GWS55" s="7"/>
      <c r="GWT55" s="7"/>
      <c r="GWU55" s="7"/>
      <c r="GWV55" s="7"/>
      <c r="GWW55" s="7"/>
      <c r="GWX55" s="7"/>
      <c r="GWY55" s="7"/>
      <c r="GWZ55" s="7"/>
      <c r="GXA55" s="7"/>
      <c r="GXB55" s="7"/>
      <c r="GXC55" s="7"/>
      <c r="GXD55" s="7"/>
      <c r="GXE55" s="7"/>
      <c r="GXF55" s="7"/>
      <c r="GXG55" s="7"/>
      <c r="GXH55" s="7"/>
      <c r="GXI55" s="7"/>
      <c r="GXJ55" s="7"/>
      <c r="GXK55" s="7"/>
      <c r="GXL55" s="7"/>
      <c r="GXM55" s="7"/>
      <c r="GXN55" s="7"/>
      <c r="GXO55" s="7"/>
      <c r="GXP55" s="7"/>
      <c r="GXQ55" s="7"/>
      <c r="GXR55" s="7"/>
      <c r="GXS55" s="7"/>
      <c r="GXT55" s="7"/>
      <c r="GXU55" s="7"/>
      <c r="GXV55" s="7"/>
      <c r="GXW55" s="7"/>
      <c r="GXX55" s="7"/>
      <c r="GXY55" s="7"/>
      <c r="GXZ55" s="7"/>
      <c r="GYA55" s="7"/>
      <c r="GYB55" s="7"/>
      <c r="GYC55" s="7"/>
      <c r="GYD55" s="7"/>
      <c r="GYE55" s="7"/>
      <c r="GYF55" s="7"/>
      <c r="GYG55" s="7"/>
      <c r="GYH55" s="7"/>
      <c r="GYI55" s="7"/>
      <c r="GYJ55" s="7"/>
      <c r="GYK55" s="7"/>
      <c r="GYL55" s="7"/>
      <c r="GYM55" s="7"/>
      <c r="GYN55" s="7"/>
      <c r="GYP55" s="7"/>
      <c r="GYQ55" s="7"/>
      <c r="GYR55" s="7"/>
      <c r="GYS55" s="7"/>
      <c r="GYT55" s="7"/>
      <c r="GYU55" s="7"/>
      <c r="GYV55" s="7"/>
      <c r="GYW55" s="7"/>
      <c r="GYX55" s="7"/>
      <c r="GYY55" s="7"/>
      <c r="GYZ55" s="7"/>
      <c r="GZA55" s="7"/>
      <c r="GZB55" s="7"/>
      <c r="GZC55" s="7"/>
      <c r="GZD55" s="7"/>
      <c r="GZE55" s="7"/>
      <c r="GZF55" s="7"/>
      <c r="GZG55" s="7"/>
      <c r="GZH55" s="7"/>
      <c r="GZI55" s="7"/>
      <c r="GZJ55" s="7"/>
      <c r="GZK55" s="7"/>
      <c r="GZL55" s="7"/>
      <c r="GZM55" s="7"/>
      <c r="GZN55" s="7"/>
      <c r="GZO55" s="7"/>
      <c r="GZP55" s="7"/>
      <c r="GZQ55" s="7"/>
      <c r="GZR55" s="7"/>
      <c r="GZS55" s="7"/>
      <c r="GZT55" s="7"/>
      <c r="GZU55" s="7"/>
      <c r="GZV55" s="7"/>
      <c r="GZW55" s="7"/>
      <c r="GZX55" s="7"/>
      <c r="GZY55" s="7"/>
      <c r="GZZ55" s="7"/>
      <c r="HAA55" s="7"/>
      <c r="HAB55" s="7"/>
      <c r="HAC55" s="7"/>
      <c r="HAD55" s="7"/>
      <c r="HAE55" s="7"/>
      <c r="HAF55" s="7"/>
      <c r="HAG55" s="7"/>
      <c r="HAH55" s="7"/>
      <c r="HAI55" s="7"/>
      <c r="HAJ55" s="7"/>
      <c r="HAK55" s="7"/>
      <c r="HAL55" s="7"/>
      <c r="HAM55" s="7"/>
      <c r="HAN55" s="7"/>
      <c r="HAO55" s="7"/>
      <c r="HAP55" s="7"/>
      <c r="HAQ55" s="7"/>
      <c r="HAR55" s="7"/>
      <c r="HAS55" s="7"/>
      <c r="HAT55" s="7"/>
      <c r="HAU55" s="7"/>
      <c r="HAV55" s="7"/>
      <c r="HAW55" s="7"/>
      <c r="HAX55" s="7"/>
      <c r="HAY55" s="7"/>
      <c r="HAZ55" s="7"/>
      <c r="HBA55" s="7"/>
      <c r="HBB55" s="7"/>
      <c r="HBC55" s="7"/>
      <c r="HBD55" s="7"/>
      <c r="HBE55" s="7"/>
      <c r="HBF55" s="7"/>
      <c r="HBG55" s="7"/>
      <c r="HBH55" s="7"/>
      <c r="HBI55" s="7"/>
      <c r="HBJ55" s="7"/>
      <c r="HBK55" s="7"/>
      <c r="HBL55" s="7"/>
      <c r="HBM55" s="7"/>
      <c r="HBN55" s="7"/>
      <c r="HBO55" s="7"/>
      <c r="HBP55" s="7"/>
      <c r="HBQ55" s="7"/>
      <c r="HBR55" s="7"/>
      <c r="HBS55" s="7"/>
      <c r="HBT55" s="7"/>
      <c r="HBU55" s="7"/>
      <c r="HBV55" s="7"/>
      <c r="HBW55" s="7"/>
      <c r="HBX55" s="7"/>
      <c r="HBY55" s="7"/>
      <c r="HBZ55" s="7"/>
      <c r="HCA55" s="7"/>
      <c r="HCB55" s="7"/>
      <c r="HCC55" s="7"/>
      <c r="HCD55" s="7"/>
      <c r="HCE55" s="7"/>
      <c r="HCF55" s="7"/>
      <c r="HCG55" s="7"/>
      <c r="HCH55" s="7"/>
      <c r="HCI55" s="7"/>
      <c r="HCJ55" s="7"/>
      <c r="HCK55" s="7"/>
      <c r="HCL55" s="7"/>
      <c r="HCM55" s="7"/>
      <c r="HCN55" s="7"/>
      <c r="HCO55" s="7"/>
      <c r="HCP55" s="7"/>
      <c r="HCQ55" s="7"/>
      <c r="HCR55" s="7"/>
      <c r="HCS55" s="7"/>
      <c r="HCT55" s="7"/>
      <c r="HCU55" s="7"/>
      <c r="HCV55" s="7"/>
      <c r="HCW55" s="7"/>
      <c r="HCX55" s="7"/>
      <c r="HCY55" s="7"/>
      <c r="HCZ55" s="7"/>
      <c r="HDA55" s="7"/>
      <c r="HDB55" s="7"/>
      <c r="HDC55" s="7"/>
      <c r="HDD55" s="7"/>
      <c r="HDE55" s="7"/>
      <c r="HDF55" s="7"/>
      <c r="HDG55" s="7"/>
      <c r="HDH55" s="7"/>
      <c r="HDI55" s="7"/>
      <c r="HDJ55" s="7"/>
      <c r="HDK55" s="7"/>
      <c r="HDL55" s="7"/>
      <c r="HDM55" s="7"/>
      <c r="HDN55" s="7"/>
      <c r="HDO55" s="7"/>
      <c r="HDP55" s="7"/>
      <c r="HDQ55" s="7"/>
      <c r="HDR55" s="7"/>
      <c r="HDS55" s="7"/>
      <c r="HDT55" s="7"/>
      <c r="HDU55" s="7"/>
      <c r="HDV55" s="7"/>
      <c r="HDW55" s="7"/>
      <c r="HDX55" s="7"/>
      <c r="HDY55" s="7"/>
      <c r="HDZ55" s="7"/>
      <c r="HEA55" s="7"/>
      <c r="HEB55" s="7"/>
      <c r="HEC55" s="7"/>
      <c r="HED55" s="7"/>
      <c r="HEE55" s="7"/>
      <c r="HEF55" s="7"/>
      <c r="HEG55" s="7"/>
      <c r="HEH55" s="7"/>
      <c r="HEI55" s="7"/>
      <c r="HEJ55" s="7"/>
      <c r="HEK55" s="7"/>
      <c r="HEL55" s="7"/>
      <c r="HEM55" s="7"/>
      <c r="HEN55" s="7"/>
      <c r="HEO55" s="7"/>
      <c r="HEP55" s="7"/>
      <c r="HEQ55" s="7"/>
      <c r="HER55" s="7"/>
      <c r="HES55" s="7"/>
      <c r="HET55" s="7"/>
      <c r="HEU55" s="7"/>
      <c r="HEV55" s="7"/>
      <c r="HEW55" s="7"/>
      <c r="HEX55" s="7"/>
      <c r="HEY55" s="7"/>
      <c r="HEZ55" s="7"/>
      <c r="HFA55" s="7"/>
      <c r="HFB55" s="7"/>
      <c r="HFC55" s="7"/>
      <c r="HFD55" s="7"/>
      <c r="HFE55" s="7"/>
      <c r="HFF55" s="7"/>
      <c r="HFG55" s="7"/>
      <c r="HFH55" s="7"/>
      <c r="HFI55" s="7"/>
      <c r="HFJ55" s="7"/>
      <c r="HFK55" s="7"/>
      <c r="HFL55" s="7"/>
      <c r="HFM55" s="7"/>
      <c r="HFN55" s="7"/>
      <c r="HFO55" s="7"/>
      <c r="HFP55" s="7"/>
      <c r="HFQ55" s="7"/>
      <c r="HFR55" s="7"/>
      <c r="HFS55" s="7"/>
      <c r="HFT55" s="7"/>
      <c r="HFU55" s="7"/>
      <c r="HFV55" s="7"/>
      <c r="HFW55" s="7"/>
      <c r="HFX55" s="7"/>
      <c r="HFY55" s="7"/>
      <c r="HFZ55" s="7"/>
      <c r="HGA55" s="7"/>
      <c r="HGB55" s="7"/>
      <c r="HGC55" s="7"/>
      <c r="HGD55" s="7"/>
      <c r="HGE55" s="7"/>
      <c r="HGF55" s="7"/>
      <c r="HGG55" s="7"/>
      <c r="HGH55" s="7"/>
      <c r="HGI55" s="7"/>
      <c r="HGJ55" s="7"/>
      <c r="HGK55" s="7"/>
      <c r="HGL55" s="7"/>
      <c r="HGM55" s="7"/>
      <c r="HGN55" s="7"/>
      <c r="HGO55" s="7"/>
      <c r="HGP55" s="7"/>
      <c r="HGQ55" s="7"/>
      <c r="HGR55" s="7"/>
      <c r="HGS55" s="7"/>
      <c r="HGT55" s="7"/>
      <c r="HGU55" s="7"/>
      <c r="HGV55" s="7"/>
      <c r="HGW55" s="7"/>
      <c r="HGX55" s="7"/>
      <c r="HGY55" s="7"/>
      <c r="HGZ55" s="7"/>
      <c r="HHA55" s="7"/>
      <c r="HHB55" s="7"/>
      <c r="HHC55" s="7"/>
      <c r="HHD55" s="7"/>
      <c r="HHE55" s="7"/>
      <c r="HHF55" s="7"/>
      <c r="HHG55" s="7"/>
      <c r="HHH55" s="7"/>
      <c r="HHI55" s="7"/>
      <c r="HHJ55" s="7"/>
      <c r="HHK55" s="7"/>
      <c r="HHL55" s="7"/>
      <c r="HHM55" s="7"/>
      <c r="HHN55" s="7"/>
      <c r="HHO55" s="7"/>
      <c r="HHP55" s="7"/>
      <c r="HHQ55" s="7"/>
      <c r="HHR55" s="7"/>
      <c r="HHS55" s="7"/>
      <c r="HHT55" s="7"/>
      <c r="HHU55" s="7"/>
      <c r="HHV55" s="7"/>
      <c r="HHW55" s="7"/>
      <c r="HHX55" s="7"/>
      <c r="HHY55" s="7"/>
      <c r="HHZ55" s="7"/>
      <c r="HIA55" s="7"/>
      <c r="HIB55" s="7"/>
      <c r="HIC55" s="7"/>
      <c r="HID55" s="7"/>
      <c r="HIE55" s="7"/>
      <c r="HIF55" s="7"/>
      <c r="HIG55" s="7"/>
      <c r="HIH55" s="7"/>
      <c r="HII55" s="7"/>
      <c r="HIJ55" s="7"/>
      <c r="HIL55" s="7"/>
      <c r="HIM55" s="7"/>
      <c r="HIN55" s="7"/>
      <c r="HIO55" s="7"/>
      <c r="HIP55" s="7"/>
      <c r="HIQ55" s="7"/>
      <c r="HIR55" s="7"/>
      <c r="HIS55" s="7"/>
      <c r="HIT55" s="7"/>
      <c r="HIU55" s="7"/>
      <c r="HIV55" s="7"/>
      <c r="HIW55" s="7"/>
      <c r="HIX55" s="7"/>
      <c r="HIY55" s="7"/>
      <c r="HIZ55" s="7"/>
      <c r="HJA55" s="7"/>
      <c r="HJB55" s="7"/>
      <c r="HJC55" s="7"/>
      <c r="HJD55" s="7"/>
      <c r="HJE55" s="7"/>
      <c r="HJF55" s="7"/>
      <c r="HJG55" s="7"/>
      <c r="HJH55" s="7"/>
      <c r="HJI55" s="7"/>
      <c r="HJJ55" s="7"/>
      <c r="HJK55" s="7"/>
      <c r="HJL55" s="7"/>
      <c r="HJM55" s="7"/>
      <c r="HJN55" s="7"/>
      <c r="HJO55" s="7"/>
      <c r="HJP55" s="7"/>
      <c r="HJQ55" s="7"/>
      <c r="HJR55" s="7"/>
      <c r="HJS55" s="7"/>
      <c r="HJT55" s="7"/>
      <c r="HJU55" s="7"/>
      <c r="HJV55" s="7"/>
      <c r="HJW55" s="7"/>
      <c r="HJX55" s="7"/>
      <c r="HJY55" s="7"/>
      <c r="HJZ55" s="7"/>
      <c r="HKA55" s="7"/>
      <c r="HKB55" s="7"/>
      <c r="HKC55" s="7"/>
      <c r="HKD55" s="7"/>
      <c r="HKE55" s="7"/>
      <c r="HKF55" s="7"/>
      <c r="HKG55" s="7"/>
      <c r="HKH55" s="7"/>
      <c r="HKI55" s="7"/>
      <c r="HKJ55" s="7"/>
      <c r="HKK55" s="7"/>
      <c r="HKL55" s="7"/>
      <c r="HKM55" s="7"/>
      <c r="HKN55" s="7"/>
      <c r="HKO55" s="7"/>
      <c r="HKP55" s="7"/>
      <c r="HKQ55" s="7"/>
      <c r="HKR55" s="7"/>
      <c r="HKS55" s="7"/>
      <c r="HKT55" s="7"/>
      <c r="HKU55" s="7"/>
      <c r="HKV55" s="7"/>
      <c r="HKW55" s="7"/>
      <c r="HKX55" s="7"/>
      <c r="HKY55" s="7"/>
      <c r="HKZ55" s="7"/>
      <c r="HLA55" s="7"/>
      <c r="HLB55" s="7"/>
      <c r="HLC55" s="7"/>
      <c r="HLD55" s="7"/>
      <c r="HLE55" s="7"/>
      <c r="HLF55" s="7"/>
      <c r="HLG55" s="7"/>
      <c r="HLH55" s="7"/>
      <c r="HLI55" s="7"/>
      <c r="HLJ55" s="7"/>
      <c r="HLK55" s="7"/>
      <c r="HLL55" s="7"/>
      <c r="HLM55" s="7"/>
      <c r="HLN55" s="7"/>
      <c r="HLO55" s="7"/>
      <c r="HLP55" s="7"/>
      <c r="HLQ55" s="7"/>
      <c r="HLR55" s="7"/>
      <c r="HLS55" s="7"/>
      <c r="HLT55" s="7"/>
      <c r="HLU55" s="7"/>
      <c r="HLV55" s="7"/>
      <c r="HLW55" s="7"/>
      <c r="HLX55" s="7"/>
      <c r="HLY55" s="7"/>
      <c r="HLZ55" s="7"/>
      <c r="HMA55" s="7"/>
      <c r="HMB55" s="7"/>
      <c r="HMC55" s="7"/>
      <c r="HMD55" s="7"/>
      <c r="HME55" s="7"/>
      <c r="HMF55" s="7"/>
      <c r="HMG55" s="7"/>
      <c r="HMH55" s="7"/>
      <c r="HMI55" s="7"/>
      <c r="HMJ55" s="7"/>
      <c r="HMK55" s="7"/>
      <c r="HML55" s="7"/>
      <c r="HMM55" s="7"/>
      <c r="HMN55" s="7"/>
      <c r="HMO55" s="7"/>
      <c r="HMP55" s="7"/>
      <c r="HMQ55" s="7"/>
      <c r="HMR55" s="7"/>
      <c r="HMS55" s="7"/>
      <c r="HMT55" s="7"/>
      <c r="HMU55" s="7"/>
      <c r="HMV55" s="7"/>
      <c r="HMW55" s="7"/>
      <c r="HMX55" s="7"/>
      <c r="HMY55" s="7"/>
      <c r="HMZ55" s="7"/>
      <c r="HNA55" s="7"/>
      <c r="HNB55" s="7"/>
      <c r="HNC55" s="7"/>
      <c r="HND55" s="7"/>
      <c r="HNE55" s="7"/>
      <c r="HNF55" s="7"/>
      <c r="HNG55" s="7"/>
      <c r="HNH55" s="7"/>
      <c r="HNI55" s="7"/>
      <c r="HNJ55" s="7"/>
      <c r="HNK55" s="7"/>
      <c r="HNL55" s="7"/>
      <c r="HNM55" s="7"/>
      <c r="HNN55" s="7"/>
      <c r="HNO55" s="7"/>
      <c r="HNP55" s="7"/>
      <c r="HNQ55" s="7"/>
      <c r="HNR55" s="7"/>
      <c r="HNS55" s="7"/>
      <c r="HNT55" s="7"/>
      <c r="HNU55" s="7"/>
      <c r="HNV55" s="7"/>
      <c r="HNW55" s="7"/>
      <c r="HNX55" s="7"/>
      <c r="HNY55" s="7"/>
      <c r="HNZ55" s="7"/>
      <c r="HOA55" s="7"/>
      <c r="HOB55" s="7"/>
      <c r="HOC55" s="7"/>
      <c r="HOD55" s="7"/>
      <c r="HOE55" s="7"/>
      <c r="HOF55" s="7"/>
      <c r="HOG55" s="7"/>
      <c r="HOH55" s="7"/>
      <c r="HOI55" s="7"/>
      <c r="HOJ55" s="7"/>
      <c r="HOK55" s="7"/>
      <c r="HOL55" s="7"/>
      <c r="HOM55" s="7"/>
      <c r="HON55" s="7"/>
      <c r="HOO55" s="7"/>
      <c r="HOP55" s="7"/>
      <c r="HOQ55" s="7"/>
      <c r="HOR55" s="7"/>
      <c r="HOS55" s="7"/>
      <c r="HOT55" s="7"/>
      <c r="HOU55" s="7"/>
      <c r="HOV55" s="7"/>
      <c r="HOW55" s="7"/>
      <c r="HOX55" s="7"/>
      <c r="HOY55" s="7"/>
      <c r="HOZ55" s="7"/>
      <c r="HPA55" s="7"/>
      <c r="HPB55" s="7"/>
      <c r="HPC55" s="7"/>
      <c r="HPD55" s="7"/>
      <c r="HPE55" s="7"/>
      <c r="HPF55" s="7"/>
      <c r="HPG55" s="7"/>
      <c r="HPH55" s="7"/>
      <c r="HPI55" s="7"/>
      <c r="HPJ55" s="7"/>
      <c r="HPK55" s="7"/>
      <c r="HPL55" s="7"/>
      <c r="HPM55" s="7"/>
      <c r="HPN55" s="7"/>
      <c r="HPO55" s="7"/>
      <c r="HPP55" s="7"/>
      <c r="HPQ55" s="7"/>
      <c r="HPR55" s="7"/>
      <c r="HPS55" s="7"/>
      <c r="HPT55" s="7"/>
      <c r="HPU55" s="7"/>
      <c r="HPV55" s="7"/>
      <c r="HPW55" s="7"/>
      <c r="HPX55" s="7"/>
      <c r="HPY55" s="7"/>
      <c r="HPZ55" s="7"/>
      <c r="HQA55" s="7"/>
      <c r="HQB55" s="7"/>
      <c r="HQC55" s="7"/>
      <c r="HQD55" s="7"/>
      <c r="HQE55" s="7"/>
      <c r="HQF55" s="7"/>
      <c r="HQG55" s="7"/>
      <c r="HQH55" s="7"/>
      <c r="HQI55" s="7"/>
      <c r="HQJ55" s="7"/>
      <c r="HQK55" s="7"/>
      <c r="HQL55" s="7"/>
      <c r="HQM55" s="7"/>
      <c r="HQN55" s="7"/>
      <c r="HQO55" s="7"/>
      <c r="HQP55" s="7"/>
      <c r="HQQ55" s="7"/>
      <c r="HQR55" s="7"/>
      <c r="HQS55" s="7"/>
      <c r="HQT55" s="7"/>
      <c r="HQU55" s="7"/>
      <c r="HQV55" s="7"/>
      <c r="HQW55" s="7"/>
      <c r="HQX55" s="7"/>
      <c r="HQY55" s="7"/>
      <c r="HQZ55" s="7"/>
      <c r="HRA55" s="7"/>
      <c r="HRB55" s="7"/>
      <c r="HRC55" s="7"/>
      <c r="HRD55" s="7"/>
      <c r="HRE55" s="7"/>
      <c r="HRF55" s="7"/>
      <c r="HRG55" s="7"/>
      <c r="HRH55" s="7"/>
      <c r="HRI55" s="7"/>
      <c r="HRJ55" s="7"/>
      <c r="HRK55" s="7"/>
      <c r="HRL55" s="7"/>
      <c r="HRM55" s="7"/>
      <c r="HRN55" s="7"/>
      <c r="HRO55" s="7"/>
      <c r="HRP55" s="7"/>
      <c r="HRQ55" s="7"/>
      <c r="HRR55" s="7"/>
      <c r="HRS55" s="7"/>
      <c r="HRT55" s="7"/>
      <c r="HRU55" s="7"/>
      <c r="HRV55" s="7"/>
      <c r="HRW55" s="7"/>
      <c r="HRX55" s="7"/>
      <c r="HRY55" s="7"/>
      <c r="HRZ55" s="7"/>
      <c r="HSA55" s="7"/>
      <c r="HSB55" s="7"/>
      <c r="HSC55" s="7"/>
      <c r="HSD55" s="7"/>
      <c r="HSE55" s="7"/>
      <c r="HSF55" s="7"/>
      <c r="HSH55" s="7"/>
      <c r="HSI55" s="7"/>
      <c r="HSJ55" s="7"/>
      <c r="HSK55" s="7"/>
      <c r="HSL55" s="7"/>
      <c r="HSM55" s="7"/>
      <c r="HSN55" s="7"/>
      <c r="HSO55" s="7"/>
      <c r="HSP55" s="7"/>
      <c r="HSQ55" s="7"/>
      <c r="HSR55" s="7"/>
      <c r="HSS55" s="7"/>
      <c r="HST55" s="7"/>
      <c r="HSU55" s="7"/>
      <c r="HSV55" s="7"/>
      <c r="HSW55" s="7"/>
      <c r="HSX55" s="7"/>
      <c r="HSY55" s="7"/>
      <c r="HSZ55" s="7"/>
      <c r="HTA55" s="7"/>
      <c r="HTB55" s="7"/>
      <c r="HTC55" s="7"/>
      <c r="HTD55" s="7"/>
      <c r="HTE55" s="7"/>
      <c r="HTF55" s="7"/>
      <c r="HTG55" s="7"/>
      <c r="HTH55" s="7"/>
      <c r="HTI55" s="7"/>
      <c r="HTJ55" s="7"/>
      <c r="HTK55" s="7"/>
      <c r="HTL55" s="7"/>
      <c r="HTM55" s="7"/>
      <c r="HTN55" s="7"/>
      <c r="HTO55" s="7"/>
      <c r="HTP55" s="7"/>
      <c r="HTQ55" s="7"/>
      <c r="HTR55" s="7"/>
      <c r="HTS55" s="7"/>
      <c r="HTT55" s="7"/>
      <c r="HTU55" s="7"/>
      <c r="HTV55" s="7"/>
      <c r="HTW55" s="7"/>
      <c r="HTX55" s="7"/>
      <c r="HTY55" s="7"/>
      <c r="HTZ55" s="7"/>
      <c r="HUA55" s="7"/>
      <c r="HUB55" s="7"/>
      <c r="HUC55" s="7"/>
      <c r="HUD55" s="7"/>
      <c r="HUE55" s="7"/>
      <c r="HUF55" s="7"/>
      <c r="HUG55" s="7"/>
      <c r="HUH55" s="7"/>
      <c r="HUI55" s="7"/>
      <c r="HUJ55" s="7"/>
      <c r="HUK55" s="7"/>
      <c r="HUL55" s="7"/>
      <c r="HUM55" s="7"/>
      <c r="HUN55" s="7"/>
      <c r="HUO55" s="7"/>
      <c r="HUP55" s="7"/>
      <c r="HUQ55" s="7"/>
      <c r="HUR55" s="7"/>
      <c r="HUS55" s="7"/>
      <c r="HUT55" s="7"/>
      <c r="HUU55" s="7"/>
      <c r="HUV55" s="7"/>
      <c r="HUW55" s="7"/>
      <c r="HUX55" s="7"/>
      <c r="HUY55" s="7"/>
      <c r="HUZ55" s="7"/>
      <c r="HVA55" s="7"/>
      <c r="HVB55" s="7"/>
      <c r="HVC55" s="7"/>
      <c r="HVD55" s="7"/>
      <c r="HVE55" s="7"/>
      <c r="HVF55" s="7"/>
      <c r="HVG55" s="7"/>
      <c r="HVH55" s="7"/>
      <c r="HVI55" s="7"/>
      <c r="HVJ55" s="7"/>
      <c r="HVK55" s="7"/>
      <c r="HVL55" s="7"/>
      <c r="HVM55" s="7"/>
      <c r="HVN55" s="7"/>
      <c r="HVO55" s="7"/>
      <c r="HVP55" s="7"/>
      <c r="HVQ55" s="7"/>
      <c r="HVR55" s="7"/>
      <c r="HVS55" s="7"/>
      <c r="HVT55" s="7"/>
      <c r="HVU55" s="7"/>
      <c r="HVV55" s="7"/>
      <c r="HVW55" s="7"/>
      <c r="HVX55" s="7"/>
      <c r="HVY55" s="7"/>
      <c r="HVZ55" s="7"/>
      <c r="HWA55" s="7"/>
      <c r="HWB55" s="7"/>
      <c r="HWC55" s="7"/>
      <c r="HWD55" s="7"/>
      <c r="HWE55" s="7"/>
      <c r="HWF55" s="7"/>
      <c r="HWG55" s="7"/>
      <c r="HWH55" s="7"/>
      <c r="HWI55" s="7"/>
      <c r="HWJ55" s="7"/>
      <c r="HWK55" s="7"/>
      <c r="HWL55" s="7"/>
      <c r="HWM55" s="7"/>
      <c r="HWN55" s="7"/>
      <c r="HWO55" s="7"/>
      <c r="HWP55" s="7"/>
      <c r="HWQ55" s="7"/>
      <c r="HWR55" s="7"/>
      <c r="HWS55" s="7"/>
      <c r="HWT55" s="7"/>
      <c r="HWU55" s="7"/>
      <c r="HWV55" s="7"/>
      <c r="HWW55" s="7"/>
      <c r="HWX55" s="7"/>
      <c r="HWY55" s="7"/>
      <c r="HWZ55" s="7"/>
      <c r="HXA55" s="7"/>
      <c r="HXB55" s="7"/>
      <c r="HXC55" s="7"/>
      <c r="HXD55" s="7"/>
      <c r="HXE55" s="7"/>
      <c r="HXF55" s="7"/>
      <c r="HXG55" s="7"/>
      <c r="HXH55" s="7"/>
      <c r="HXI55" s="7"/>
      <c r="HXJ55" s="7"/>
      <c r="HXK55" s="7"/>
      <c r="HXL55" s="7"/>
      <c r="HXM55" s="7"/>
      <c r="HXN55" s="7"/>
      <c r="HXO55" s="7"/>
      <c r="HXP55" s="7"/>
      <c r="HXQ55" s="7"/>
      <c r="HXR55" s="7"/>
      <c r="HXS55" s="7"/>
      <c r="HXT55" s="7"/>
      <c r="HXU55" s="7"/>
      <c r="HXV55" s="7"/>
      <c r="HXW55" s="7"/>
      <c r="HXX55" s="7"/>
      <c r="HXY55" s="7"/>
      <c r="HXZ55" s="7"/>
      <c r="HYA55" s="7"/>
      <c r="HYB55" s="7"/>
      <c r="HYC55" s="7"/>
      <c r="HYD55" s="7"/>
      <c r="HYE55" s="7"/>
      <c r="HYF55" s="7"/>
      <c r="HYG55" s="7"/>
      <c r="HYH55" s="7"/>
      <c r="HYI55" s="7"/>
      <c r="HYJ55" s="7"/>
      <c r="HYK55" s="7"/>
      <c r="HYL55" s="7"/>
      <c r="HYM55" s="7"/>
      <c r="HYN55" s="7"/>
      <c r="HYO55" s="7"/>
      <c r="HYP55" s="7"/>
      <c r="HYQ55" s="7"/>
      <c r="HYR55" s="7"/>
      <c r="HYS55" s="7"/>
      <c r="HYT55" s="7"/>
      <c r="HYU55" s="7"/>
      <c r="HYV55" s="7"/>
      <c r="HYW55" s="7"/>
      <c r="HYX55" s="7"/>
      <c r="HYY55" s="7"/>
      <c r="HYZ55" s="7"/>
      <c r="HZA55" s="7"/>
      <c r="HZB55" s="7"/>
      <c r="HZC55" s="7"/>
      <c r="HZD55" s="7"/>
      <c r="HZE55" s="7"/>
      <c r="HZF55" s="7"/>
      <c r="HZG55" s="7"/>
      <c r="HZH55" s="7"/>
      <c r="HZI55" s="7"/>
      <c r="HZJ55" s="7"/>
      <c r="HZK55" s="7"/>
      <c r="HZL55" s="7"/>
      <c r="HZM55" s="7"/>
      <c r="HZN55" s="7"/>
      <c r="HZO55" s="7"/>
      <c r="HZP55" s="7"/>
      <c r="HZQ55" s="7"/>
      <c r="HZR55" s="7"/>
      <c r="HZS55" s="7"/>
      <c r="HZT55" s="7"/>
      <c r="HZU55" s="7"/>
      <c r="HZV55" s="7"/>
      <c r="HZW55" s="7"/>
      <c r="HZX55" s="7"/>
      <c r="HZY55" s="7"/>
      <c r="HZZ55" s="7"/>
      <c r="IAA55" s="7"/>
      <c r="IAB55" s="7"/>
      <c r="IAC55" s="7"/>
      <c r="IAD55" s="7"/>
      <c r="IAE55" s="7"/>
      <c r="IAF55" s="7"/>
      <c r="IAG55" s="7"/>
      <c r="IAH55" s="7"/>
      <c r="IAI55" s="7"/>
      <c r="IAJ55" s="7"/>
      <c r="IAK55" s="7"/>
      <c r="IAL55" s="7"/>
      <c r="IAM55" s="7"/>
      <c r="IAN55" s="7"/>
      <c r="IAO55" s="7"/>
      <c r="IAP55" s="7"/>
      <c r="IAQ55" s="7"/>
      <c r="IAR55" s="7"/>
      <c r="IAS55" s="7"/>
      <c r="IAT55" s="7"/>
      <c r="IAU55" s="7"/>
      <c r="IAV55" s="7"/>
      <c r="IAW55" s="7"/>
      <c r="IAX55" s="7"/>
      <c r="IAY55" s="7"/>
      <c r="IAZ55" s="7"/>
      <c r="IBA55" s="7"/>
      <c r="IBB55" s="7"/>
      <c r="IBC55" s="7"/>
      <c r="IBD55" s="7"/>
      <c r="IBE55" s="7"/>
      <c r="IBF55" s="7"/>
      <c r="IBG55" s="7"/>
      <c r="IBH55" s="7"/>
      <c r="IBI55" s="7"/>
      <c r="IBJ55" s="7"/>
      <c r="IBK55" s="7"/>
      <c r="IBL55" s="7"/>
      <c r="IBM55" s="7"/>
      <c r="IBN55" s="7"/>
      <c r="IBO55" s="7"/>
      <c r="IBP55" s="7"/>
      <c r="IBQ55" s="7"/>
      <c r="IBR55" s="7"/>
      <c r="IBS55" s="7"/>
      <c r="IBT55" s="7"/>
      <c r="IBU55" s="7"/>
      <c r="IBV55" s="7"/>
      <c r="IBW55" s="7"/>
      <c r="IBX55" s="7"/>
      <c r="IBY55" s="7"/>
      <c r="IBZ55" s="7"/>
      <c r="ICA55" s="7"/>
      <c r="ICB55" s="7"/>
      <c r="ICD55" s="7"/>
      <c r="ICE55" s="7"/>
      <c r="ICF55" s="7"/>
      <c r="ICG55" s="7"/>
      <c r="ICH55" s="7"/>
      <c r="ICI55" s="7"/>
      <c r="ICJ55" s="7"/>
      <c r="ICK55" s="7"/>
      <c r="ICL55" s="7"/>
      <c r="ICM55" s="7"/>
      <c r="ICN55" s="7"/>
      <c r="ICO55" s="7"/>
      <c r="ICP55" s="7"/>
      <c r="ICQ55" s="7"/>
      <c r="ICR55" s="7"/>
      <c r="ICS55" s="7"/>
      <c r="ICT55" s="7"/>
      <c r="ICU55" s="7"/>
      <c r="ICV55" s="7"/>
      <c r="ICW55" s="7"/>
      <c r="ICX55" s="7"/>
      <c r="ICY55" s="7"/>
      <c r="ICZ55" s="7"/>
      <c r="IDA55" s="7"/>
      <c r="IDB55" s="7"/>
      <c r="IDC55" s="7"/>
      <c r="IDD55" s="7"/>
      <c r="IDE55" s="7"/>
      <c r="IDF55" s="7"/>
      <c r="IDG55" s="7"/>
      <c r="IDH55" s="7"/>
      <c r="IDI55" s="7"/>
      <c r="IDJ55" s="7"/>
      <c r="IDK55" s="7"/>
      <c r="IDL55" s="7"/>
      <c r="IDM55" s="7"/>
      <c r="IDN55" s="7"/>
      <c r="IDO55" s="7"/>
      <c r="IDP55" s="7"/>
      <c r="IDQ55" s="7"/>
      <c r="IDR55" s="7"/>
      <c r="IDS55" s="7"/>
      <c r="IDT55" s="7"/>
      <c r="IDU55" s="7"/>
      <c r="IDV55" s="7"/>
      <c r="IDW55" s="7"/>
      <c r="IDX55" s="7"/>
      <c r="IDY55" s="7"/>
      <c r="IDZ55" s="7"/>
      <c r="IEA55" s="7"/>
      <c r="IEB55" s="7"/>
      <c r="IEC55" s="7"/>
      <c r="IED55" s="7"/>
      <c r="IEE55" s="7"/>
      <c r="IEF55" s="7"/>
      <c r="IEG55" s="7"/>
      <c r="IEH55" s="7"/>
      <c r="IEI55" s="7"/>
      <c r="IEJ55" s="7"/>
      <c r="IEK55" s="7"/>
      <c r="IEL55" s="7"/>
      <c r="IEM55" s="7"/>
      <c r="IEN55" s="7"/>
      <c r="IEO55" s="7"/>
      <c r="IEP55" s="7"/>
      <c r="IEQ55" s="7"/>
      <c r="IER55" s="7"/>
      <c r="IES55" s="7"/>
      <c r="IET55" s="7"/>
      <c r="IEU55" s="7"/>
      <c r="IEV55" s="7"/>
      <c r="IEW55" s="7"/>
      <c r="IEX55" s="7"/>
      <c r="IEY55" s="7"/>
      <c r="IEZ55" s="7"/>
      <c r="IFA55" s="7"/>
      <c r="IFB55" s="7"/>
      <c r="IFC55" s="7"/>
      <c r="IFD55" s="7"/>
      <c r="IFE55" s="7"/>
      <c r="IFF55" s="7"/>
      <c r="IFG55" s="7"/>
      <c r="IFH55" s="7"/>
      <c r="IFI55" s="7"/>
      <c r="IFJ55" s="7"/>
      <c r="IFK55" s="7"/>
      <c r="IFL55" s="7"/>
      <c r="IFM55" s="7"/>
      <c r="IFN55" s="7"/>
      <c r="IFO55" s="7"/>
      <c r="IFP55" s="7"/>
      <c r="IFQ55" s="7"/>
      <c r="IFR55" s="7"/>
      <c r="IFS55" s="7"/>
      <c r="IFT55" s="7"/>
      <c r="IFU55" s="7"/>
      <c r="IFV55" s="7"/>
      <c r="IFW55" s="7"/>
      <c r="IFX55" s="7"/>
      <c r="IFY55" s="7"/>
      <c r="IFZ55" s="7"/>
      <c r="IGA55" s="7"/>
      <c r="IGB55" s="7"/>
      <c r="IGC55" s="7"/>
      <c r="IGD55" s="7"/>
      <c r="IGE55" s="7"/>
      <c r="IGF55" s="7"/>
      <c r="IGG55" s="7"/>
      <c r="IGH55" s="7"/>
      <c r="IGI55" s="7"/>
      <c r="IGJ55" s="7"/>
      <c r="IGK55" s="7"/>
      <c r="IGL55" s="7"/>
      <c r="IGM55" s="7"/>
      <c r="IGN55" s="7"/>
      <c r="IGO55" s="7"/>
      <c r="IGP55" s="7"/>
      <c r="IGQ55" s="7"/>
      <c r="IGR55" s="7"/>
      <c r="IGS55" s="7"/>
      <c r="IGT55" s="7"/>
      <c r="IGU55" s="7"/>
      <c r="IGV55" s="7"/>
      <c r="IGW55" s="7"/>
      <c r="IGX55" s="7"/>
      <c r="IGY55" s="7"/>
      <c r="IGZ55" s="7"/>
      <c r="IHA55" s="7"/>
      <c r="IHB55" s="7"/>
      <c r="IHC55" s="7"/>
      <c r="IHD55" s="7"/>
      <c r="IHE55" s="7"/>
      <c r="IHF55" s="7"/>
      <c r="IHG55" s="7"/>
      <c r="IHH55" s="7"/>
      <c r="IHI55" s="7"/>
      <c r="IHJ55" s="7"/>
      <c r="IHK55" s="7"/>
      <c r="IHL55" s="7"/>
      <c r="IHM55" s="7"/>
      <c r="IHN55" s="7"/>
      <c r="IHO55" s="7"/>
      <c r="IHP55" s="7"/>
      <c r="IHQ55" s="7"/>
      <c r="IHR55" s="7"/>
      <c r="IHS55" s="7"/>
      <c r="IHT55" s="7"/>
      <c r="IHU55" s="7"/>
      <c r="IHV55" s="7"/>
      <c r="IHW55" s="7"/>
      <c r="IHX55" s="7"/>
      <c r="IHY55" s="7"/>
      <c r="IHZ55" s="7"/>
      <c r="IIA55" s="7"/>
      <c r="IIB55" s="7"/>
      <c r="IIC55" s="7"/>
      <c r="IID55" s="7"/>
      <c r="IIE55" s="7"/>
      <c r="IIF55" s="7"/>
      <c r="IIG55" s="7"/>
      <c r="IIH55" s="7"/>
      <c r="III55" s="7"/>
      <c r="IIJ55" s="7"/>
      <c r="IIK55" s="7"/>
      <c r="IIL55" s="7"/>
      <c r="IIM55" s="7"/>
      <c r="IIN55" s="7"/>
      <c r="IIO55" s="7"/>
      <c r="IIP55" s="7"/>
      <c r="IIQ55" s="7"/>
      <c r="IIR55" s="7"/>
      <c r="IIS55" s="7"/>
      <c r="IIT55" s="7"/>
      <c r="IIU55" s="7"/>
      <c r="IIV55" s="7"/>
      <c r="IIW55" s="7"/>
      <c r="IIX55" s="7"/>
      <c r="IIY55" s="7"/>
      <c r="IIZ55" s="7"/>
      <c r="IJA55" s="7"/>
      <c r="IJB55" s="7"/>
      <c r="IJC55" s="7"/>
      <c r="IJD55" s="7"/>
      <c r="IJE55" s="7"/>
      <c r="IJF55" s="7"/>
      <c r="IJG55" s="7"/>
      <c r="IJH55" s="7"/>
      <c r="IJI55" s="7"/>
      <c r="IJJ55" s="7"/>
      <c r="IJK55" s="7"/>
      <c r="IJL55" s="7"/>
      <c r="IJM55" s="7"/>
      <c r="IJN55" s="7"/>
      <c r="IJO55" s="7"/>
      <c r="IJP55" s="7"/>
      <c r="IJQ55" s="7"/>
      <c r="IJR55" s="7"/>
      <c r="IJS55" s="7"/>
      <c r="IJT55" s="7"/>
      <c r="IJU55" s="7"/>
      <c r="IJV55" s="7"/>
      <c r="IJW55" s="7"/>
      <c r="IJX55" s="7"/>
      <c r="IJY55" s="7"/>
      <c r="IJZ55" s="7"/>
      <c r="IKA55" s="7"/>
      <c r="IKB55" s="7"/>
      <c r="IKC55" s="7"/>
      <c r="IKD55" s="7"/>
      <c r="IKE55" s="7"/>
      <c r="IKF55" s="7"/>
      <c r="IKG55" s="7"/>
      <c r="IKH55" s="7"/>
      <c r="IKI55" s="7"/>
      <c r="IKJ55" s="7"/>
      <c r="IKK55" s="7"/>
      <c r="IKL55" s="7"/>
      <c r="IKM55" s="7"/>
      <c r="IKN55" s="7"/>
      <c r="IKO55" s="7"/>
      <c r="IKP55" s="7"/>
      <c r="IKQ55" s="7"/>
      <c r="IKR55" s="7"/>
      <c r="IKS55" s="7"/>
      <c r="IKT55" s="7"/>
      <c r="IKU55" s="7"/>
      <c r="IKV55" s="7"/>
      <c r="IKW55" s="7"/>
      <c r="IKX55" s="7"/>
      <c r="IKY55" s="7"/>
      <c r="IKZ55" s="7"/>
      <c r="ILA55" s="7"/>
      <c r="ILB55" s="7"/>
      <c r="ILC55" s="7"/>
      <c r="ILD55" s="7"/>
      <c r="ILE55" s="7"/>
      <c r="ILF55" s="7"/>
      <c r="ILG55" s="7"/>
      <c r="ILH55" s="7"/>
      <c r="ILI55" s="7"/>
      <c r="ILJ55" s="7"/>
      <c r="ILK55" s="7"/>
      <c r="ILL55" s="7"/>
      <c r="ILM55" s="7"/>
      <c r="ILN55" s="7"/>
      <c r="ILO55" s="7"/>
      <c r="ILP55" s="7"/>
      <c r="ILQ55" s="7"/>
      <c r="ILR55" s="7"/>
      <c r="ILS55" s="7"/>
      <c r="ILT55" s="7"/>
      <c r="ILU55" s="7"/>
      <c r="ILV55" s="7"/>
      <c r="ILW55" s="7"/>
      <c r="ILX55" s="7"/>
      <c r="ILZ55" s="7"/>
      <c r="IMA55" s="7"/>
      <c r="IMB55" s="7"/>
      <c r="IMC55" s="7"/>
      <c r="IMD55" s="7"/>
      <c r="IME55" s="7"/>
      <c r="IMF55" s="7"/>
      <c r="IMG55" s="7"/>
      <c r="IMH55" s="7"/>
      <c r="IMI55" s="7"/>
      <c r="IMJ55" s="7"/>
      <c r="IMK55" s="7"/>
      <c r="IML55" s="7"/>
      <c r="IMM55" s="7"/>
      <c r="IMN55" s="7"/>
      <c r="IMO55" s="7"/>
      <c r="IMP55" s="7"/>
      <c r="IMQ55" s="7"/>
      <c r="IMR55" s="7"/>
      <c r="IMS55" s="7"/>
      <c r="IMT55" s="7"/>
      <c r="IMU55" s="7"/>
      <c r="IMV55" s="7"/>
      <c r="IMW55" s="7"/>
      <c r="IMX55" s="7"/>
      <c r="IMY55" s="7"/>
      <c r="IMZ55" s="7"/>
      <c r="INA55" s="7"/>
      <c r="INB55" s="7"/>
      <c r="INC55" s="7"/>
      <c r="IND55" s="7"/>
      <c r="INE55" s="7"/>
      <c r="INF55" s="7"/>
      <c r="ING55" s="7"/>
      <c r="INH55" s="7"/>
      <c r="INI55" s="7"/>
      <c r="INJ55" s="7"/>
      <c r="INK55" s="7"/>
      <c r="INL55" s="7"/>
      <c r="INM55" s="7"/>
      <c r="INN55" s="7"/>
      <c r="INO55" s="7"/>
      <c r="INP55" s="7"/>
      <c r="INQ55" s="7"/>
      <c r="INR55" s="7"/>
      <c r="INS55" s="7"/>
      <c r="INT55" s="7"/>
      <c r="INU55" s="7"/>
      <c r="INV55" s="7"/>
      <c r="INW55" s="7"/>
      <c r="INX55" s="7"/>
      <c r="INY55" s="7"/>
      <c r="INZ55" s="7"/>
      <c r="IOA55" s="7"/>
      <c r="IOB55" s="7"/>
      <c r="IOC55" s="7"/>
      <c r="IOD55" s="7"/>
      <c r="IOE55" s="7"/>
      <c r="IOF55" s="7"/>
      <c r="IOG55" s="7"/>
      <c r="IOH55" s="7"/>
      <c r="IOI55" s="7"/>
      <c r="IOJ55" s="7"/>
      <c r="IOK55" s="7"/>
      <c r="IOL55" s="7"/>
      <c r="IOM55" s="7"/>
      <c r="ION55" s="7"/>
      <c r="IOO55" s="7"/>
      <c r="IOP55" s="7"/>
      <c r="IOQ55" s="7"/>
      <c r="IOR55" s="7"/>
      <c r="IOS55" s="7"/>
      <c r="IOT55" s="7"/>
      <c r="IOU55" s="7"/>
      <c r="IOV55" s="7"/>
      <c r="IOW55" s="7"/>
      <c r="IOX55" s="7"/>
      <c r="IOY55" s="7"/>
      <c r="IOZ55" s="7"/>
      <c r="IPA55" s="7"/>
      <c r="IPB55" s="7"/>
      <c r="IPC55" s="7"/>
      <c r="IPD55" s="7"/>
      <c r="IPE55" s="7"/>
      <c r="IPF55" s="7"/>
      <c r="IPG55" s="7"/>
      <c r="IPH55" s="7"/>
      <c r="IPI55" s="7"/>
      <c r="IPJ55" s="7"/>
      <c r="IPK55" s="7"/>
      <c r="IPL55" s="7"/>
      <c r="IPM55" s="7"/>
      <c r="IPN55" s="7"/>
      <c r="IPO55" s="7"/>
      <c r="IPP55" s="7"/>
      <c r="IPQ55" s="7"/>
      <c r="IPR55" s="7"/>
      <c r="IPS55" s="7"/>
      <c r="IPT55" s="7"/>
      <c r="IPU55" s="7"/>
      <c r="IPV55" s="7"/>
      <c r="IPW55" s="7"/>
      <c r="IPX55" s="7"/>
      <c r="IPY55" s="7"/>
      <c r="IPZ55" s="7"/>
      <c r="IQA55" s="7"/>
      <c r="IQB55" s="7"/>
      <c r="IQC55" s="7"/>
      <c r="IQD55" s="7"/>
      <c r="IQE55" s="7"/>
      <c r="IQF55" s="7"/>
      <c r="IQG55" s="7"/>
      <c r="IQH55" s="7"/>
      <c r="IQI55" s="7"/>
      <c r="IQJ55" s="7"/>
      <c r="IQK55" s="7"/>
      <c r="IQL55" s="7"/>
      <c r="IQM55" s="7"/>
      <c r="IQN55" s="7"/>
      <c r="IQO55" s="7"/>
      <c r="IQP55" s="7"/>
      <c r="IQQ55" s="7"/>
      <c r="IQR55" s="7"/>
      <c r="IQS55" s="7"/>
      <c r="IQT55" s="7"/>
      <c r="IQU55" s="7"/>
      <c r="IQV55" s="7"/>
      <c r="IQW55" s="7"/>
      <c r="IQX55" s="7"/>
      <c r="IQY55" s="7"/>
      <c r="IQZ55" s="7"/>
      <c r="IRA55" s="7"/>
      <c r="IRB55" s="7"/>
      <c r="IRC55" s="7"/>
      <c r="IRD55" s="7"/>
      <c r="IRE55" s="7"/>
      <c r="IRF55" s="7"/>
      <c r="IRG55" s="7"/>
      <c r="IRH55" s="7"/>
      <c r="IRI55" s="7"/>
      <c r="IRJ55" s="7"/>
      <c r="IRK55" s="7"/>
      <c r="IRL55" s="7"/>
      <c r="IRM55" s="7"/>
      <c r="IRN55" s="7"/>
      <c r="IRO55" s="7"/>
      <c r="IRP55" s="7"/>
      <c r="IRQ55" s="7"/>
      <c r="IRR55" s="7"/>
      <c r="IRS55" s="7"/>
      <c r="IRT55" s="7"/>
      <c r="IRU55" s="7"/>
      <c r="IRV55" s="7"/>
      <c r="IRW55" s="7"/>
      <c r="IRX55" s="7"/>
      <c r="IRY55" s="7"/>
      <c r="IRZ55" s="7"/>
      <c r="ISA55" s="7"/>
      <c r="ISB55" s="7"/>
      <c r="ISC55" s="7"/>
      <c r="ISD55" s="7"/>
      <c r="ISE55" s="7"/>
      <c r="ISF55" s="7"/>
      <c r="ISG55" s="7"/>
      <c r="ISH55" s="7"/>
      <c r="ISI55" s="7"/>
      <c r="ISJ55" s="7"/>
      <c r="ISK55" s="7"/>
      <c r="ISL55" s="7"/>
      <c r="ISM55" s="7"/>
      <c r="ISN55" s="7"/>
      <c r="ISO55" s="7"/>
      <c r="ISP55" s="7"/>
      <c r="ISQ55" s="7"/>
      <c r="ISR55" s="7"/>
      <c r="ISS55" s="7"/>
      <c r="IST55" s="7"/>
      <c r="ISU55" s="7"/>
      <c r="ISV55" s="7"/>
      <c r="ISW55" s="7"/>
      <c r="ISX55" s="7"/>
      <c r="ISY55" s="7"/>
      <c r="ISZ55" s="7"/>
      <c r="ITA55" s="7"/>
      <c r="ITB55" s="7"/>
      <c r="ITC55" s="7"/>
      <c r="ITD55" s="7"/>
      <c r="ITE55" s="7"/>
      <c r="ITF55" s="7"/>
      <c r="ITG55" s="7"/>
      <c r="ITH55" s="7"/>
      <c r="ITI55" s="7"/>
      <c r="ITJ55" s="7"/>
      <c r="ITK55" s="7"/>
      <c r="ITL55" s="7"/>
      <c r="ITM55" s="7"/>
      <c r="ITN55" s="7"/>
      <c r="ITO55" s="7"/>
      <c r="ITP55" s="7"/>
      <c r="ITQ55" s="7"/>
      <c r="ITR55" s="7"/>
      <c r="ITS55" s="7"/>
      <c r="ITT55" s="7"/>
      <c r="ITU55" s="7"/>
      <c r="ITV55" s="7"/>
      <c r="ITW55" s="7"/>
      <c r="ITX55" s="7"/>
      <c r="ITY55" s="7"/>
      <c r="ITZ55" s="7"/>
      <c r="IUA55" s="7"/>
      <c r="IUB55" s="7"/>
      <c r="IUC55" s="7"/>
      <c r="IUD55" s="7"/>
      <c r="IUE55" s="7"/>
      <c r="IUF55" s="7"/>
      <c r="IUG55" s="7"/>
      <c r="IUH55" s="7"/>
      <c r="IUI55" s="7"/>
      <c r="IUJ55" s="7"/>
      <c r="IUK55" s="7"/>
      <c r="IUL55" s="7"/>
      <c r="IUM55" s="7"/>
      <c r="IUN55" s="7"/>
      <c r="IUO55" s="7"/>
      <c r="IUP55" s="7"/>
      <c r="IUQ55" s="7"/>
      <c r="IUR55" s="7"/>
      <c r="IUS55" s="7"/>
      <c r="IUT55" s="7"/>
      <c r="IUU55" s="7"/>
      <c r="IUV55" s="7"/>
      <c r="IUW55" s="7"/>
      <c r="IUX55" s="7"/>
      <c r="IUY55" s="7"/>
      <c r="IUZ55" s="7"/>
      <c r="IVA55" s="7"/>
      <c r="IVB55" s="7"/>
      <c r="IVC55" s="7"/>
      <c r="IVD55" s="7"/>
      <c r="IVE55" s="7"/>
      <c r="IVF55" s="7"/>
      <c r="IVG55" s="7"/>
      <c r="IVH55" s="7"/>
      <c r="IVI55" s="7"/>
      <c r="IVJ55" s="7"/>
      <c r="IVK55" s="7"/>
      <c r="IVL55" s="7"/>
      <c r="IVM55" s="7"/>
      <c r="IVN55" s="7"/>
      <c r="IVO55" s="7"/>
      <c r="IVP55" s="7"/>
      <c r="IVQ55" s="7"/>
      <c r="IVR55" s="7"/>
      <c r="IVS55" s="7"/>
      <c r="IVT55" s="7"/>
      <c r="IVV55" s="7"/>
      <c r="IVW55" s="7"/>
      <c r="IVX55" s="7"/>
      <c r="IVY55" s="7"/>
      <c r="IVZ55" s="7"/>
      <c r="IWA55" s="7"/>
      <c r="IWB55" s="7"/>
      <c r="IWC55" s="7"/>
      <c r="IWD55" s="7"/>
      <c r="IWE55" s="7"/>
      <c r="IWF55" s="7"/>
      <c r="IWG55" s="7"/>
      <c r="IWH55" s="7"/>
      <c r="IWI55" s="7"/>
      <c r="IWJ55" s="7"/>
      <c r="IWK55" s="7"/>
      <c r="IWL55" s="7"/>
      <c r="IWM55" s="7"/>
      <c r="IWN55" s="7"/>
      <c r="IWO55" s="7"/>
      <c r="IWP55" s="7"/>
      <c r="IWQ55" s="7"/>
      <c r="IWR55" s="7"/>
      <c r="IWS55" s="7"/>
      <c r="IWT55" s="7"/>
      <c r="IWU55" s="7"/>
      <c r="IWV55" s="7"/>
      <c r="IWW55" s="7"/>
      <c r="IWX55" s="7"/>
      <c r="IWY55" s="7"/>
      <c r="IWZ55" s="7"/>
      <c r="IXA55" s="7"/>
      <c r="IXB55" s="7"/>
      <c r="IXC55" s="7"/>
      <c r="IXD55" s="7"/>
      <c r="IXE55" s="7"/>
      <c r="IXF55" s="7"/>
      <c r="IXG55" s="7"/>
      <c r="IXH55" s="7"/>
      <c r="IXI55" s="7"/>
      <c r="IXJ55" s="7"/>
      <c r="IXK55" s="7"/>
      <c r="IXL55" s="7"/>
      <c r="IXM55" s="7"/>
      <c r="IXN55" s="7"/>
      <c r="IXO55" s="7"/>
      <c r="IXP55" s="7"/>
      <c r="IXQ55" s="7"/>
      <c r="IXR55" s="7"/>
      <c r="IXS55" s="7"/>
      <c r="IXT55" s="7"/>
      <c r="IXU55" s="7"/>
      <c r="IXV55" s="7"/>
      <c r="IXW55" s="7"/>
      <c r="IXX55" s="7"/>
      <c r="IXY55" s="7"/>
      <c r="IXZ55" s="7"/>
      <c r="IYA55" s="7"/>
      <c r="IYB55" s="7"/>
      <c r="IYC55" s="7"/>
      <c r="IYD55" s="7"/>
      <c r="IYE55" s="7"/>
      <c r="IYF55" s="7"/>
      <c r="IYG55" s="7"/>
      <c r="IYH55" s="7"/>
      <c r="IYI55" s="7"/>
      <c r="IYJ55" s="7"/>
      <c r="IYK55" s="7"/>
      <c r="IYL55" s="7"/>
      <c r="IYM55" s="7"/>
      <c r="IYN55" s="7"/>
      <c r="IYO55" s="7"/>
      <c r="IYP55" s="7"/>
      <c r="IYQ55" s="7"/>
      <c r="IYR55" s="7"/>
      <c r="IYS55" s="7"/>
      <c r="IYT55" s="7"/>
      <c r="IYU55" s="7"/>
      <c r="IYV55" s="7"/>
      <c r="IYW55" s="7"/>
      <c r="IYX55" s="7"/>
      <c r="IYY55" s="7"/>
      <c r="IYZ55" s="7"/>
      <c r="IZA55" s="7"/>
      <c r="IZB55" s="7"/>
      <c r="IZC55" s="7"/>
      <c r="IZD55" s="7"/>
      <c r="IZE55" s="7"/>
      <c r="IZF55" s="7"/>
      <c r="IZG55" s="7"/>
      <c r="IZH55" s="7"/>
      <c r="IZI55" s="7"/>
      <c r="IZJ55" s="7"/>
      <c r="IZK55" s="7"/>
      <c r="IZL55" s="7"/>
      <c r="IZM55" s="7"/>
      <c r="IZN55" s="7"/>
      <c r="IZO55" s="7"/>
      <c r="IZP55" s="7"/>
      <c r="IZQ55" s="7"/>
      <c r="IZR55" s="7"/>
      <c r="IZS55" s="7"/>
      <c r="IZT55" s="7"/>
      <c r="IZU55" s="7"/>
      <c r="IZV55" s="7"/>
      <c r="IZW55" s="7"/>
      <c r="IZX55" s="7"/>
      <c r="IZY55" s="7"/>
      <c r="IZZ55" s="7"/>
      <c r="JAA55" s="7"/>
      <c r="JAB55" s="7"/>
      <c r="JAC55" s="7"/>
      <c r="JAD55" s="7"/>
      <c r="JAE55" s="7"/>
      <c r="JAF55" s="7"/>
      <c r="JAG55" s="7"/>
      <c r="JAH55" s="7"/>
      <c r="JAI55" s="7"/>
      <c r="JAJ55" s="7"/>
      <c r="JAK55" s="7"/>
      <c r="JAL55" s="7"/>
      <c r="JAM55" s="7"/>
      <c r="JAN55" s="7"/>
      <c r="JAO55" s="7"/>
      <c r="JAP55" s="7"/>
      <c r="JAQ55" s="7"/>
      <c r="JAR55" s="7"/>
      <c r="JAS55" s="7"/>
      <c r="JAT55" s="7"/>
      <c r="JAU55" s="7"/>
      <c r="JAV55" s="7"/>
      <c r="JAW55" s="7"/>
      <c r="JAX55" s="7"/>
      <c r="JAY55" s="7"/>
      <c r="JAZ55" s="7"/>
      <c r="JBA55" s="7"/>
      <c r="JBB55" s="7"/>
      <c r="JBC55" s="7"/>
      <c r="JBD55" s="7"/>
      <c r="JBE55" s="7"/>
      <c r="JBF55" s="7"/>
      <c r="JBG55" s="7"/>
      <c r="JBH55" s="7"/>
      <c r="JBI55" s="7"/>
      <c r="JBJ55" s="7"/>
      <c r="JBK55" s="7"/>
      <c r="JBL55" s="7"/>
      <c r="JBM55" s="7"/>
      <c r="JBN55" s="7"/>
      <c r="JBO55" s="7"/>
      <c r="JBP55" s="7"/>
      <c r="JBQ55" s="7"/>
      <c r="JBR55" s="7"/>
      <c r="JBS55" s="7"/>
      <c r="JBT55" s="7"/>
      <c r="JBU55" s="7"/>
      <c r="JBV55" s="7"/>
      <c r="JBW55" s="7"/>
      <c r="JBX55" s="7"/>
      <c r="JBY55" s="7"/>
      <c r="JBZ55" s="7"/>
      <c r="JCA55" s="7"/>
      <c r="JCB55" s="7"/>
      <c r="JCC55" s="7"/>
      <c r="JCD55" s="7"/>
      <c r="JCE55" s="7"/>
      <c r="JCF55" s="7"/>
      <c r="JCG55" s="7"/>
      <c r="JCH55" s="7"/>
      <c r="JCI55" s="7"/>
      <c r="JCJ55" s="7"/>
      <c r="JCK55" s="7"/>
      <c r="JCL55" s="7"/>
      <c r="JCM55" s="7"/>
      <c r="JCN55" s="7"/>
      <c r="JCO55" s="7"/>
      <c r="JCP55" s="7"/>
      <c r="JCQ55" s="7"/>
      <c r="JCR55" s="7"/>
      <c r="JCS55" s="7"/>
      <c r="JCT55" s="7"/>
      <c r="JCU55" s="7"/>
      <c r="JCV55" s="7"/>
      <c r="JCW55" s="7"/>
      <c r="JCX55" s="7"/>
      <c r="JCY55" s="7"/>
      <c r="JCZ55" s="7"/>
      <c r="JDA55" s="7"/>
      <c r="JDB55" s="7"/>
      <c r="JDC55" s="7"/>
      <c r="JDD55" s="7"/>
      <c r="JDE55" s="7"/>
      <c r="JDF55" s="7"/>
      <c r="JDG55" s="7"/>
      <c r="JDH55" s="7"/>
      <c r="JDI55" s="7"/>
      <c r="JDJ55" s="7"/>
      <c r="JDK55" s="7"/>
      <c r="JDL55" s="7"/>
      <c r="JDM55" s="7"/>
      <c r="JDN55" s="7"/>
      <c r="JDO55" s="7"/>
      <c r="JDP55" s="7"/>
      <c r="JDQ55" s="7"/>
      <c r="JDR55" s="7"/>
      <c r="JDS55" s="7"/>
      <c r="JDT55" s="7"/>
      <c r="JDU55" s="7"/>
      <c r="JDV55" s="7"/>
      <c r="JDW55" s="7"/>
      <c r="JDX55" s="7"/>
      <c r="JDY55" s="7"/>
      <c r="JDZ55" s="7"/>
      <c r="JEA55" s="7"/>
      <c r="JEB55" s="7"/>
      <c r="JEC55" s="7"/>
      <c r="JED55" s="7"/>
      <c r="JEE55" s="7"/>
      <c r="JEF55" s="7"/>
      <c r="JEG55" s="7"/>
      <c r="JEH55" s="7"/>
      <c r="JEI55" s="7"/>
      <c r="JEJ55" s="7"/>
      <c r="JEK55" s="7"/>
      <c r="JEL55" s="7"/>
      <c r="JEM55" s="7"/>
      <c r="JEN55" s="7"/>
      <c r="JEO55" s="7"/>
      <c r="JEP55" s="7"/>
      <c r="JEQ55" s="7"/>
      <c r="JER55" s="7"/>
      <c r="JES55" s="7"/>
      <c r="JET55" s="7"/>
      <c r="JEU55" s="7"/>
      <c r="JEV55" s="7"/>
      <c r="JEW55" s="7"/>
      <c r="JEX55" s="7"/>
      <c r="JEY55" s="7"/>
      <c r="JEZ55" s="7"/>
      <c r="JFA55" s="7"/>
      <c r="JFB55" s="7"/>
      <c r="JFC55" s="7"/>
      <c r="JFD55" s="7"/>
      <c r="JFE55" s="7"/>
      <c r="JFF55" s="7"/>
      <c r="JFG55" s="7"/>
      <c r="JFH55" s="7"/>
      <c r="JFI55" s="7"/>
      <c r="JFJ55" s="7"/>
      <c r="JFK55" s="7"/>
      <c r="JFL55" s="7"/>
      <c r="JFM55" s="7"/>
      <c r="JFN55" s="7"/>
      <c r="JFO55" s="7"/>
      <c r="JFP55" s="7"/>
      <c r="JFR55" s="7"/>
      <c r="JFS55" s="7"/>
      <c r="JFT55" s="7"/>
      <c r="JFU55" s="7"/>
      <c r="JFV55" s="7"/>
      <c r="JFW55" s="7"/>
      <c r="JFX55" s="7"/>
      <c r="JFY55" s="7"/>
      <c r="JFZ55" s="7"/>
      <c r="JGA55" s="7"/>
      <c r="JGB55" s="7"/>
      <c r="JGC55" s="7"/>
      <c r="JGD55" s="7"/>
      <c r="JGE55" s="7"/>
      <c r="JGF55" s="7"/>
      <c r="JGG55" s="7"/>
      <c r="JGH55" s="7"/>
      <c r="JGI55" s="7"/>
      <c r="JGJ55" s="7"/>
      <c r="JGK55" s="7"/>
      <c r="JGL55" s="7"/>
      <c r="JGM55" s="7"/>
      <c r="JGN55" s="7"/>
      <c r="JGO55" s="7"/>
      <c r="JGP55" s="7"/>
      <c r="JGQ55" s="7"/>
      <c r="JGR55" s="7"/>
      <c r="JGS55" s="7"/>
      <c r="JGT55" s="7"/>
      <c r="JGU55" s="7"/>
      <c r="JGV55" s="7"/>
      <c r="JGW55" s="7"/>
      <c r="JGX55" s="7"/>
      <c r="JGY55" s="7"/>
      <c r="JGZ55" s="7"/>
      <c r="JHA55" s="7"/>
      <c r="JHB55" s="7"/>
      <c r="JHC55" s="7"/>
      <c r="JHD55" s="7"/>
      <c r="JHE55" s="7"/>
      <c r="JHF55" s="7"/>
      <c r="JHG55" s="7"/>
      <c r="JHH55" s="7"/>
      <c r="JHI55" s="7"/>
      <c r="JHJ55" s="7"/>
      <c r="JHK55" s="7"/>
      <c r="JHL55" s="7"/>
      <c r="JHM55" s="7"/>
      <c r="JHN55" s="7"/>
      <c r="JHO55" s="7"/>
      <c r="JHP55" s="7"/>
      <c r="JHQ55" s="7"/>
      <c r="JHR55" s="7"/>
      <c r="JHS55" s="7"/>
      <c r="JHT55" s="7"/>
      <c r="JHU55" s="7"/>
      <c r="JHV55" s="7"/>
      <c r="JHW55" s="7"/>
      <c r="JHX55" s="7"/>
      <c r="JHY55" s="7"/>
      <c r="JHZ55" s="7"/>
      <c r="JIA55" s="7"/>
      <c r="JIB55" s="7"/>
      <c r="JIC55" s="7"/>
      <c r="JID55" s="7"/>
      <c r="JIE55" s="7"/>
      <c r="JIF55" s="7"/>
      <c r="JIG55" s="7"/>
      <c r="JIH55" s="7"/>
      <c r="JII55" s="7"/>
      <c r="JIJ55" s="7"/>
      <c r="JIK55" s="7"/>
      <c r="JIL55" s="7"/>
      <c r="JIM55" s="7"/>
      <c r="JIN55" s="7"/>
      <c r="JIO55" s="7"/>
      <c r="JIP55" s="7"/>
      <c r="JIQ55" s="7"/>
      <c r="JIR55" s="7"/>
      <c r="JIS55" s="7"/>
      <c r="JIT55" s="7"/>
      <c r="JIU55" s="7"/>
      <c r="JIV55" s="7"/>
      <c r="JIW55" s="7"/>
      <c r="JIX55" s="7"/>
      <c r="JIY55" s="7"/>
      <c r="JIZ55" s="7"/>
      <c r="JJA55" s="7"/>
      <c r="JJB55" s="7"/>
      <c r="JJC55" s="7"/>
      <c r="JJD55" s="7"/>
      <c r="JJE55" s="7"/>
      <c r="JJF55" s="7"/>
      <c r="JJG55" s="7"/>
      <c r="JJH55" s="7"/>
      <c r="JJI55" s="7"/>
      <c r="JJJ55" s="7"/>
      <c r="JJK55" s="7"/>
      <c r="JJL55" s="7"/>
      <c r="JJM55" s="7"/>
      <c r="JJN55" s="7"/>
      <c r="JJO55" s="7"/>
      <c r="JJP55" s="7"/>
      <c r="JJQ55" s="7"/>
      <c r="JJR55" s="7"/>
      <c r="JJS55" s="7"/>
      <c r="JJT55" s="7"/>
      <c r="JJU55" s="7"/>
      <c r="JJV55" s="7"/>
      <c r="JJW55" s="7"/>
      <c r="JJX55" s="7"/>
      <c r="JJY55" s="7"/>
      <c r="JJZ55" s="7"/>
      <c r="JKA55" s="7"/>
      <c r="JKB55" s="7"/>
      <c r="JKC55" s="7"/>
      <c r="JKD55" s="7"/>
      <c r="JKE55" s="7"/>
      <c r="JKF55" s="7"/>
      <c r="JKG55" s="7"/>
      <c r="JKH55" s="7"/>
      <c r="JKI55" s="7"/>
      <c r="JKJ55" s="7"/>
      <c r="JKK55" s="7"/>
      <c r="JKL55" s="7"/>
      <c r="JKM55" s="7"/>
      <c r="JKN55" s="7"/>
      <c r="JKO55" s="7"/>
      <c r="JKP55" s="7"/>
      <c r="JKQ55" s="7"/>
      <c r="JKR55" s="7"/>
      <c r="JKS55" s="7"/>
      <c r="JKT55" s="7"/>
      <c r="JKU55" s="7"/>
      <c r="JKV55" s="7"/>
      <c r="JKW55" s="7"/>
      <c r="JKX55" s="7"/>
      <c r="JKY55" s="7"/>
      <c r="JKZ55" s="7"/>
      <c r="JLA55" s="7"/>
      <c r="JLB55" s="7"/>
      <c r="JLC55" s="7"/>
      <c r="JLD55" s="7"/>
      <c r="JLE55" s="7"/>
      <c r="JLF55" s="7"/>
      <c r="JLG55" s="7"/>
      <c r="JLH55" s="7"/>
      <c r="JLI55" s="7"/>
      <c r="JLJ55" s="7"/>
      <c r="JLK55" s="7"/>
      <c r="JLL55" s="7"/>
      <c r="JLM55" s="7"/>
      <c r="JLN55" s="7"/>
      <c r="JLO55" s="7"/>
      <c r="JLP55" s="7"/>
      <c r="JLQ55" s="7"/>
      <c r="JLR55" s="7"/>
      <c r="JLS55" s="7"/>
      <c r="JLT55" s="7"/>
      <c r="JLU55" s="7"/>
      <c r="JLV55" s="7"/>
      <c r="JLW55" s="7"/>
      <c r="JLX55" s="7"/>
      <c r="JLY55" s="7"/>
      <c r="JLZ55" s="7"/>
      <c r="JMA55" s="7"/>
      <c r="JMB55" s="7"/>
      <c r="JMC55" s="7"/>
      <c r="JMD55" s="7"/>
      <c r="JME55" s="7"/>
      <c r="JMF55" s="7"/>
      <c r="JMG55" s="7"/>
      <c r="JMH55" s="7"/>
      <c r="JMI55" s="7"/>
      <c r="JMJ55" s="7"/>
      <c r="JMK55" s="7"/>
      <c r="JML55" s="7"/>
      <c r="JMM55" s="7"/>
      <c r="JMN55" s="7"/>
      <c r="JMO55" s="7"/>
      <c r="JMP55" s="7"/>
      <c r="JMQ55" s="7"/>
      <c r="JMR55" s="7"/>
      <c r="JMS55" s="7"/>
      <c r="JMT55" s="7"/>
      <c r="JMU55" s="7"/>
      <c r="JMV55" s="7"/>
      <c r="JMW55" s="7"/>
      <c r="JMX55" s="7"/>
      <c r="JMY55" s="7"/>
      <c r="JMZ55" s="7"/>
      <c r="JNA55" s="7"/>
      <c r="JNB55" s="7"/>
      <c r="JNC55" s="7"/>
      <c r="JND55" s="7"/>
      <c r="JNE55" s="7"/>
      <c r="JNF55" s="7"/>
      <c r="JNG55" s="7"/>
      <c r="JNH55" s="7"/>
      <c r="JNI55" s="7"/>
      <c r="JNJ55" s="7"/>
      <c r="JNK55" s="7"/>
      <c r="JNL55" s="7"/>
      <c r="JNM55" s="7"/>
      <c r="JNN55" s="7"/>
      <c r="JNO55" s="7"/>
      <c r="JNP55" s="7"/>
      <c r="JNQ55" s="7"/>
      <c r="JNR55" s="7"/>
      <c r="JNS55" s="7"/>
      <c r="JNT55" s="7"/>
      <c r="JNU55" s="7"/>
      <c r="JNV55" s="7"/>
      <c r="JNW55" s="7"/>
      <c r="JNX55" s="7"/>
      <c r="JNY55" s="7"/>
      <c r="JNZ55" s="7"/>
      <c r="JOA55" s="7"/>
      <c r="JOB55" s="7"/>
      <c r="JOC55" s="7"/>
      <c r="JOD55" s="7"/>
      <c r="JOE55" s="7"/>
      <c r="JOF55" s="7"/>
      <c r="JOG55" s="7"/>
      <c r="JOH55" s="7"/>
      <c r="JOI55" s="7"/>
      <c r="JOJ55" s="7"/>
      <c r="JOK55" s="7"/>
      <c r="JOL55" s="7"/>
      <c r="JOM55" s="7"/>
      <c r="JON55" s="7"/>
      <c r="JOO55" s="7"/>
      <c r="JOP55" s="7"/>
      <c r="JOQ55" s="7"/>
      <c r="JOR55" s="7"/>
      <c r="JOS55" s="7"/>
      <c r="JOT55" s="7"/>
      <c r="JOU55" s="7"/>
      <c r="JOV55" s="7"/>
      <c r="JOW55" s="7"/>
      <c r="JOX55" s="7"/>
      <c r="JOY55" s="7"/>
      <c r="JOZ55" s="7"/>
      <c r="JPA55" s="7"/>
      <c r="JPB55" s="7"/>
      <c r="JPC55" s="7"/>
      <c r="JPD55" s="7"/>
      <c r="JPE55" s="7"/>
      <c r="JPF55" s="7"/>
      <c r="JPG55" s="7"/>
      <c r="JPH55" s="7"/>
      <c r="JPI55" s="7"/>
      <c r="JPJ55" s="7"/>
      <c r="JPK55" s="7"/>
      <c r="JPL55" s="7"/>
      <c r="JPN55" s="7"/>
      <c r="JPO55" s="7"/>
      <c r="JPP55" s="7"/>
      <c r="JPQ55" s="7"/>
      <c r="JPR55" s="7"/>
      <c r="JPS55" s="7"/>
      <c r="JPT55" s="7"/>
      <c r="JPU55" s="7"/>
      <c r="JPV55" s="7"/>
      <c r="JPW55" s="7"/>
      <c r="JPX55" s="7"/>
      <c r="JPY55" s="7"/>
      <c r="JPZ55" s="7"/>
      <c r="JQA55" s="7"/>
      <c r="JQB55" s="7"/>
      <c r="JQC55" s="7"/>
      <c r="JQD55" s="7"/>
      <c r="JQE55" s="7"/>
      <c r="JQF55" s="7"/>
      <c r="JQG55" s="7"/>
      <c r="JQH55" s="7"/>
      <c r="JQI55" s="7"/>
      <c r="JQJ55" s="7"/>
      <c r="JQK55" s="7"/>
      <c r="JQL55" s="7"/>
      <c r="JQM55" s="7"/>
      <c r="JQN55" s="7"/>
      <c r="JQO55" s="7"/>
      <c r="JQP55" s="7"/>
      <c r="JQQ55" s="7"/>
      <c r="JQR55" s="7"/>
      <c r="JQS55" s="7"/>
      <c r="JQT55" s="7"/>
      <c r="JQU55" s="7"/>
      <c r="JQV55" s="7"/>
      <c r="JQW55" s="7"/>
      <c r="JQX55" s="7"/>
      <c r="JQY55" s="7"/>
      <c r="JQZ55" s="7"/>
      <c r="JRA55" s="7"/>
      <c r="JRB55" s="7"/>
      <c r="JRC55" s="7"/>
      <c r="JRD55" s="7"/>
      <c r="JRE55" s="7"/>
      <c r="JRF55" s="7"/>
      <c r="JRG55" s="7"/>
      <c r="JRH55" s="7"/>
      <c r="JRI55" s="7"/>
      <c r="JRJ55" s="7"/>
      <c r="JRK55" s="7"/>
      <c r="JRL55" s="7"/>
      <c r="JRM55" s="7"/>
      <c r="JRN55" s="7"/>
      <c r="JRO55" s="7"/>
      <c r="JRP55" s="7"/>
      <c r="JRQ55" s="7"/>
      <c r="JRR55" s="7"/>
      <c r="JRS55" s="7"/>
      <c r="JRT55" s="7"/>
      <c r="JRU55" s="7"/>
      <c r="JRV55" s="7"/>
      <c r="JRW55" s="7"/>
      <c r="JRX55" s="7"/>
      <c r="JRY55" s="7"/>
      <c r="JRZ55" s="7"/>
      <c r="JSA55" s="7"/>
      <c r="JSB55" s="7"/>
      <c r="JSC55" s="7"/>
      <c r="JSD55" s="7"/>
      <c r="JSE55" s="7"/>
      <c r="JSF55" s="7"/>
      <c r="JSG55" s="7"/>
      <c r="JSH55" s="7"/>
      <c r="JSI55" s="7"/>
      <c r="JSJ55" s="7"/>
      <c r="JSK55" s="7"/>
      <c r="JSL55" s="7"/>
      <c r="JSM55" s="7"/>
      <c r="JSN55" s="7"/>
      <c r="JSO55" s="7"/>
      <c r="JSP55" s="7"/>
      <c r="JSQ55" s="7"/>
      <c r="JSR55" s="7"/>
      <c r="JSS55" s="7"/>
      <c r="JST55" s="7"/>
      <c r="JSU55" s="7"/>
      <c r="JSV55" s="7"/>
      <c r="JSW55" s="7"/>
      <c r="JSX55" s="7"/>
      <c r="JSY55" s="7"/>
      <c r="JSZ55" s="7"/>
      <c r="JTA55" s="7"/>
      <c r="JTB55" s="7"/>
      <c r="JTC55" s="7"/>
      <c r="JTD55" s="7"/>
      <c r="JTE55" s="7"/>
      <c r="JTF55" s="7"/>
      <c r="JTG55" s="7"/>
      <c r="JTH55" s="7"/>
      <c r="JTI55" s="7"/>
      <c r="JTJ55" s="7"/>
      <c r="JTK55" s="7"/>
      <c r="JTL55" s="7"/>
      <c r="JTM55" s="7"/>
      <c r="JTN55" s="7"/>
      <c r="JTO55" s="7"/>
      <c r="JTP55" s="7"/>
      <c r="JTQ55" s="7"/>
      <c r="JTR55" s="7"/>
      <c r="JTS55" s="7"/>
      <c r="JTT55" s="7"/>
      <c r="JTU55" s="7"/>
      <c r="JTV55" s="7"/>
      <c r="JTW55" s="7"/>
      <c r="JTX55" s="7"/>
      <c r="JTY55" s="7"/>
      <c r="JTZ55" s="7"/>
      <c r="JUA55" s="7"/>
      <c r="JUB55" s="7"/>
      <c r="JUC55" s="7"/>
      <c r="JUD55" s="7"/>
      <c r="JUE55" s="7"/>
      <c r="JUF55" s="7"/>
      <c r="JUG55" s="7"/>
      <c r="JUH55" s="7"/>
      <c r="JUI55" s="7"/>
      <c r="JUJ55" s="7"/>
      <c r="JUK55" s="7"/>
      <c r="JUL55" s="7"/>
      <c r="JUM55" s="7"/>
      <c r="JUN55" s="7"/>
      <c r="JUO55" s="7"/>
      <c r="JUP55" s="7"/>
      <c r="JUQ55" s="7"/>
      <c r="JUR55" s="7"/>
      <c r="JUS55" s="7"/>
      <c r="JUT55" s="7"/>
      <c r="JUU55" s="7"/>
      <c r="JUV55" s="7"/>
      <c r="JUW55" s="7"/>
      <c r="JUX55" s="7"/>
      <c r="JUY55" s="7"/>
      <c r="JUZ55" s="7"/>
      <c r="JVA55" s="7"/>
      <c r="JVB55" s="7"/>
      <c r="JVC55" s="7"/>
      <c r="JVD55" s="7"/>
      <c r="JVE55" s="7"/>
      <c r="JVF55" s="7"/>
      <c r="JVG55" s="7"/>
      <c r="JVH55" s="7"/>
      <c r="JVI55" s="7"/>
      <c r="JVJ55" s="7"/>
      <c r="JVK55" s="7"/>
      <c r="JVL55" s="7"/>
      <c r="JVM55" s="7"/>
      <c r="JVN55" s="7"/>
      <c r="JVO55" s="7"/>
      <c r="JVP55" s="7"/>
      <c r="JVQ55" s="7"/>
      <c r="JVR55" s="7"/>
      <c r="JVS55" s="7"/>
      <c r="JVT55" s="7"/>
      <c r="JVU55" s="7"/>
      <c r="JVV55" s="7"/>
      <c r="JVW55" s="7"/>
      <c r="JVX55" s="7"/>
      <c r="JVY55" s="7"/>
      <c r="JVZ55" s="7"/>
      <c r="JWA55" s="7"/>
      <c r="JWB55" s="7"/>
      <c r="JWC55" s="7"/>
      <c r="JWD55" s="7"/>
      <c r="JWE55" s="7"/>
      <c r="JWF55" s="7"/>
      <c r="JWG55" s="7"/>
      <c r="JWH55" s="7"/>
      <c r="JWI55" s="7"/>
      <c r="JWJ55" s="7"/>
      <c r="JWK55" s="7"/>
      <c r="JWL55" s="7"/>
      <c r="JWM55" s="7"/>
      <c r="JWN55" s="7"/>
      <c r="JWO55" s="7"/>
      <c r="JWP55" s="7"/>
      <c r="JWQ55" s="7"/>
      <c r="JWR55" s="7"/>
      <c r="JWS55" s="7"/>
      <c r="JWT55" s="7"/>
      <c r="JWU55" s="7"/>
      <c r="JWV55" s="7"/>
      <c r="JWW55" s="7"/>
      <c r="JWX55" s="7"/>
      <c r="JWY55" s="7"/>
      <c r="JWZ55" s="7"/>
      <c r="JXA55" s="7"/>
      <c r="JXB55" s="7"/>
      <c r="JXC55" s="7"/>
      <c r="JXD55" s="7"/>
      <c r="JXE55" s="7"/>
      <c r="JXF55" s="7"/>
      <c r="JXG55" s="7"/>
      <c r="JXH55" s="7"/>
      <c r="JXI55" s="7"/>
      <c r="JXJ55" s="7"/>
      <c r="JXK55" s="7"/>
      <c r="JXL55" s="7"/>
      <c r="JXM55" s="7"/>
      <c r="JXN55" s="7"/>
      <c r="JXO55" s="7"/>
      <c r="JXP55" s="7"/>
      <c r="JXQ55" s="7"/>
      <c r="JXR55" s="7"/>
      <c r="JXS55" s="7"/>
      <c r="JXT55" s="7"/>
      <c r="JXU55" s="7"/>
      <c r="JXV55" s="7"/>
      <c r="JXW55" s="7"/>
      <c r="JXX55" s="7"/>
      <c r="JXY55" s="7"/>
      <c r="JXZ55" s="7"/>
      <c r="JYA55" s="7"/>
      <c r="JYB55" s="7"/>
      <c r="JYC55" s="7"/>
      <c r="JYD55" s="7"/>
      <c r="JYE55" s="7"/>
      <c r="JYF55" s="7"/>
      <c r="JYG55" s="7"/>
      <c r="JYH55" s="7"/>
      <c r="JYI55" s="7"/>
      <c r="JYJ55" s="7"/>
      <c r="JYK55" s="7"/>
      <c r="JYL55" s="7"/>
      <c r="JYM55" s="7"/>
      <c r="JYN55" s="7"/>
      <c r="JYO55" s="7"/>
      <c r="JYP55" s="7"/>
      <c r="JYQ55" s="7"/>
      <c r="JYR55" s="7"/>
      <c r="JYS55" s="7"/>
      <c r="JYT55" s="7"/>
      <c r="JYU55" s="7"/>
      <c r="JYV55" s="7"/>
      <c r="JYW55" s="7"/>
      <c r="JYX55" s="7"/>
      <c r="JYY55" s="7"/>
      <c r="JYZ55" s="7"/>
      <c r="JZA55" s="7"/>
      <c r="JZB55" s="7"/>
      <c r="JZC55" s="7"/>
      <c r="JZD55" s="7"/>
      <c r="JZE55" s="7"/>
      <c r="JZF55" s="7"/>
      <c r="JZG55" s="7"/>
      <c r="JZH55" s="7"/>
      <c r="JZJ55" s="7"/>
      <c r="JZK55" s="7"/>
      <c r="JZL55" s="7"/>
      <c r="JZM55" s="7"/>
      <c r="JZN55" s="7"/>
      <c r="JZO55" s="7"/>
      <c r="JZP55" s="7"/>
      <c r="JZQ55" s="7"/>
      <c r="JZR55" s="7"/>
      <c r="JZS55" s="7"/>
      <c r="JZT55" s="7"/>
      <c r="JZU55" s="7"/>
      <c r="JZV55" s="7"/>
      <c r="JZW55" s="7"/>
      <c r="JZX55" s="7"/>
      <c r="JZY55" s="7"/>
      <c r="JZZ55" s="7"/>
      <c r="KAA55" s="7"/>
      <c r="KAB55" s="7"/>
      <c r="KAC55" s="7"/>
      <c r="KAD55" s="7"/>
      <c r="KAE55" s="7"/>
      <c r="KAF55" s="7"/>
      <c r="KAG55" s="7"/>
      <c r="KAH55" s="7"/>
      <c r="KAI55" s="7"/>
      <c r="KAJ55" s="7"/>
      <c r="KAK55" s="7"/>
      <c r="KAL55" s="7"/>
      <c r="KAM55" s="7"/>
      <c r="KAN55" s="7"/>
      <c r="KAO55" s="7"/>
      <c r="KAP55" s="7"/>
      <c r="KAQ55" s="7"/>
      <c r="KAR55" s="7"/>
      <c r="KAS55" s="7"/>
      <c r="KAT55" s="7"/>
      <c r="KAU55" s="7"/>
      <c r="KAV55" s="7"/>
      <c r="KAW55" s="7"/>
      <c r="KAX55" s="7"/>
      <c r="KAY55" s="7"/>
      <c r="KAZ55" s="7"/>
      <c r="KBA55" s="7"/>
      <c r="KBB55" s="7"/>
      <c r="KBC55" s="7"/>
      <c r="KBD55" s="7"/>
      <c r="KBE55" s="7"/>
      <c r="KBF55" s="7"/>
      <c r="KBG55" s="7"/>
      <c r="KBH55" s="7"/>
      <c r="KBI55" s="7"/>
      <c r="KBJ55" s="7"/>
      <c r="KBK55" s="7"/>
      <c r="KBL55" s="7"/>
      <c r="KBM55" s="7"/>
      <c r="KBN55" s="7"/>
      <c r="KBO55" s="7"/>
      <c r="KBP55" s="7"/>
      <c r="KBQ55" s="7"/>
      <c r="KBR55" s="7"/>
      <c r="KBS55" s="7"/>
      <c r="KBT55" s="7"/>
      <c r="KBU55" s="7"/>
      <c r="KBV55" s="7"/>
      <c r="KBW55" s="7"/>
      <c r="KBX55" s="7"/>
      <c r="KBY55" s="7"/>
      <c r="KBZ55" s="7"/>
      <c r="KCA55" s="7"/>
      <c r="KCB55" s="7"/>
      <c r="KCC55" s="7"/>
      <c r="KCD55" s="7"/>
      <c r="KCE55" s="7"/>
      <c r="KCF55" s="7"/>
      <c r="KCG55" s="7"/>
      <c r="KCH55" s="7"/>
      <c r="KCI55" s="7"/>
      <c r="KCJ55" s="7"/>
      <c r="KCK55" s="7"/>
      <c r="KCL55" s="7"/>
      <c r="KCM55" s="7"/>
      <c r="KCN55" s="7"/>
      <c r="KCO55" s="7"/>
      <c r="KCP55" s="7"/>
      <c r="KCQ55" s="7"/>
      <c r="KCR55" s="7"/>
      <c r="KCS55" s="7"/>
      <c r="KCT55" s="7"/>
      <c r="KCU55" s="7"/>
      <c r="KCV55" s="7"/>
      <c r="KCW55" s="7"/>
      <c r="KCX55" s="7"/>
      <c r="KCY55" s="7"/>
      <c r="KCZ55" s="7"/>
      <c r="KDA55" s="7"/>
      <c r="KDB55" s="7"/>
      <c r="KDC55" s="7"/>
      <c r="KDD55" s="7"/>
      <c r="KDE55" s="7"/>
      <c r="KDF55" s="7"/>
      <c r="KDG55" s="7"/>
      <c r="KDH55" s="7"/>
      <c r="KDI55" s="7"/>
      <c r="KDJ55" s="7"/>
      <c r="KDK55" s="7"/>
      <c r="KDL55" s="7"/>
      <c r="KDM55" s="7"/>
      <c r="KDN55" s="7"/>
      <c r="KDO55" s="7"/>
      <c r="KDP55" s="7"/>
      <c r="KDQ55" s="7"/>
      <c r="KDR55" s="7"/>
      <c r="KDS55" s="7"/>
      <c r="KDT55" s="7"/>
      <c r="KDU55" s="7"/>
      <c r="KDV55" s="7"/>
      <c r="KDW55" s="7"/>
      <c r="KDX55" s="7"/>
      <c r="KDY55" s="7"/>
      <c r="KDZ55" s="7"/>
      <c r="KEA55" s="7"/>
      <c r="KEB55" s="7"/>
      <c r="KEC55" s="7"/>
      <c r="KED55" s="7"/>
      <c r="KEE55" s="7"/>
      <c r="KEF55" s="7"/>
      <c r="KEG55" s="7"/>
      <c r="KEH55" s="7"/>
      <c r="KEI55" s="7"/>
      <c r="KEJ55" s="7"/>
      <c r="KEK55" s="7"/>
      <c r="KEL55" s="7"/>
      <c r="KEM55" s="7"/>
      <c r="KEN55" s="7"/>
      <c r="KEO55" s="7"/>
      <c r="KEP55" s="7"/>
      <c r="KEQ55" s="7"/>
      <c r="KER55" s="7"/>
      <c r="KES55" s="7"/>
      <c r="KET55" s="7"/>
      <c r="KEU55" s="7"/>
      <c r="KEV55" s="7"/>
      <c r="KEW55" s="7"/>
      <c r="KEX55" s="7"/>
      <c r="KEY55" s="7"/>
      <c r="KEZ55" s="7"/>
      <c r="KFA55" s="7"/>
      <c r="KFB55" s="7"/>
      <c r="KFC55" s="7"/>
      <c r="KFD55" s="7"/>
      <c r="KFE55" s="7"/>
      <c r="KFF55" s="7"/>
      <c r="KFG55" s="7"/>
      <c r="KFH55" s="7"/>
      <c r="KFI55" s="7"/>
      <c r="KFJ55" s="7"/>
      <c r="KFK55" s="7"/>
      <c r="KFL55" s="7"/>
      <c r="KFM55" s="7"/>
      <c r="KFN55" s="7"/>
      <c r="KFO55" s="7"/>
      <c r="KFP55" s="7"/>
      <c r="KFQ55" s="7"/>
      <c r="KFR55" s="7"/>
      <c r="KFS55" s="7"/>
      <c r="KFT55" s="7"/>
      <c r="KFU55" s="7"/>
      <c r="KFV55" s="7"/>
      <c r="KFW55" s="7"/>
      <c r="KFX55" s="7"/>
      <c r="KFY55" s="7"/>
      <c r="KFZ55" s="7"/>
      <c r="KGA55" s="7"/>
      <c r="KGB55" s="7"/>
      <c r="KGC55" s="7"/>
      <c r="KGD55" s="7"/>
      <c r="KGE55" s="7"/>
      <c r="KGF55" s="7"/>
      <c r="KGG55" s="7"/>
      <c r="KGH55" s="7"/>
      <c r="KGI55" s="7"/>
      <c r="KGJ55" s="7"/>
      <c r="KGK55" s="7"/>
      <c r="KGL55" s="7"/>
      <c r="KGM55" s="7"/>
      <c r="KGN55" s="7"/>
      <c r="KGO55" s="7"/>
      <c r="KGP55" s="7"/>
      <c r="KGQ55" s="7"/>
      <c r="KGR55" s="7"/>
      <c r="KGS55" s="7"/>
      <c r="KGT55" s="7"/>
      <c r="KGU55" s="7"/>
      <c r="KGV55" s="7"/>
      <c r="KGW55" s="7"/>
      <c r="KGX55" s="7"/>
      <c r="KGY55" s="7"/>
      <c r="KGZ55" s="7"/>
      <c r="KHA55" s="7"/>
      <c r="KHB55" s="7"/>
      <c r="KHC55" s="7"/>
      <c r="KHD55" s="7"/>
      <c r="KHE55" s="7"/>
      <c r="KHF55" s="7"/>
      <c r="KHG55" s="7"/>
      <c r="KHH55" s="7"/>
      <c r="KHI55" s="7"/>
      <c r="KHJ55" s="7"/>
      <c r="KHK55" s="7"/>
      <c r="KHL55" s="7"/>
      <c r="KHM55" s="7"/>
      <c r="KHN55" s="7"/>
      <c r="KHO55" s="7"/>
      <c r="KHP55" s="7"/>
      <c r="KHQ55" s="7"/>
      <c r="KHR55" s="7"/>
      <c r="KHS55" s="7"/>
      <c r="KHT55" s="7"/>
      <c r="KHU55" s="7"/>
      <c r="KHV55" s="7"/>
      <c r="KHW55" s="7"/>
      <c r="KHX55" s="7"/>
      <c r="KHY55" s="7"/>
      <c r="KHZ55" s="7"/>
      <c r="KIA55" s="7"/>
      <c r="KIB55" s="7"/>
      <c r="KIC55" s="7"/>
      <c r="KID55" s="7"/>
      <c r="KIE55" s="7"/>
      <c r="KIF55" s="7"/>
      <c r="KIG55" s="7"/>
      <c r="KIH55" s="7"/>
      <c r="KII55" s="7"/>
      <c r="KIJ55" s="7"/>
      <c r="KIK55" s="7"/>
      <c r="KIL55" s="7"/>
      <c r="KIM55" s="7"/>
      <c r="KIN55" s="7"/>
      <c r="KIO55" s="7"/>
      <c r="KIP55" s="7"/>
      <c r="KIQ55" s="7"/>
      <c r="KIR55" s="7"/>
      <c r="KIS55" s="7"/>
      <c r="KIT55" s="7"/>
      <c r="KIU55" s="7"/>
      <c r="KIV55" s="7"/>
      <c r="KIW55" s="7"/>
      <c r="KIX55" s="7"/>
      <c r="KIY55" s="7"/>
      <c r="KIZ55" s="7"/>
      <c r="KJA55" s="7"/>
      <c r="KJB55" s="7"/>
      <c r="KJC55" s="7"/>
      <c r="KJD55" s="7"/>
      <c r="KJF55" s="7"/>
      <c r="KJG55" s="7"/>
      <c r="KJH55" s="7"/>
      <c r="KJI55" s="7"/>
      <c r="KJJ55" s="7"/>
      <c r="KJK55" s="7"/>
      <c r="KJL55" s="7"/>
      <c r="KJM55" s="7"/>
      <c r="KJN55" s="7"/>
      <c r="KJO55" s="7"/>
      <c r="KJP55" s="7"/>
      <c r="KJQ55" s="7"/>
      <c r="KJR55" s="7"/>
      <c r="KJS55" s="7"/>
      <c r="KJT55" s="7"/>
      <c r="KJU55" s="7"/>
      <c r="KJV55" s="7"/>
      <c r="KJW55" s="7"/>
      <c r="KJX55" s="7"/>
      <c r="KJY55" s="7"/>
      <c r="KJZ55" s="7"/>
      <c r="KKA55" s="7"/>
      <c r="KKB55" s="7"/>
      <c r="KKC55" s="7"/>
      <c r="KKD55" s="7"/>
      <c r="KKE55" s="7"/>
      <c r="KKF55" s="7"/>
      <c r="KKG55" s="7"/>
      <c r="KKH55" s="7"/>
      <c r="KKI55" s="7"/>
      <c r="KKJ55" s="7"/>
      <c r="KKK55" s="7"/>
      <c r="KKL55" s="7"/>
      <c r="KKM55" s="7"/>
      <c r="KKN55" s="7"/>
      <c r="KKO55" s="7"/>
      <c r="KKP55" s="7"/>
      <c r="KKQ55" s="7"/>
      <c r="KKR55" s="7"/>
      <c r="KKS55" s="7"/>
      <c r="KKT55" s="7"/>
      <c r="KKU55" s="7"/>
      <c r="KKV55" s="7"/>
      <c r="KKW55" s="7"/>
      <c r="KKX55" s="7"/>
      <c r="KKY55" s="7"/>
      <c r="KKZ55" s="7"/>
      <c r="KLA55" s="7"/>
      <c r="KLB55" s="7"/>
      <c r="KLC55" s="7"/>
      <c r="KLD55" s="7"/>
      <c r="KLE55" s="7"/>
      <c r="KLF55" s="7"/>
      <c r="KLG55" s="7"/>
      <c r="KLH55" s="7"/>
      <c r="KLI55" s="7"/>
      <c r="KLJ55" s="7"/>
      <c r="KLK55" s="7"/>
      <c r="KLL55" s="7"/>
      <c r="KLM55" s="7"/>
      <c r="KLN55" s="7"/>
      <c r="KLO55" s="7"/>
      <c r="KLP55" s="7"/>
      <c r="KLQ55" s="7"/>
      <c r="KLR55" s="7"/>
      <c r="KLS55" s="7"/>
      <c r="KLT55" s="7"/>
      <c r="KLU55" s="7"/>
      <c r="KLV55" s="7"/>
      <c r="KLW55" s="7"/>
      <c r="KLX55" s="7"/>
      <c r="KLY55" s="7"/>
      <c r="KLZ55" s="7"/>
      <c r="KMA55" s="7"/>
      <c r="KMB55" s="7"/>
      <c r="KMC55" s="7"/>
      <c r="KMD55" s="7"/>
      <c r="KME55" s="7"/>
      <c r="KMF55" s="7"/>
      <c r="KMG55" s="7"/>
      <c r="KMH55" s="7"/>
      <c r="KMI55" s="7"/>
      <c r="KMJ55" s="7"/>
      <c r="KMK55" s="7"/>
      <c r="KML55" s="7"/>
      <c r="KMM55" s="7"/>
      <c r="KMN55" s="7"/>
      <c r="KMO55" s="7"/>
      <c r="KMP55" s="7"/>
      <c r="KMQ55" s="7"/>
      <c r="KMR55" s="7"/>
      <c r="KMS55" s="7"/>
      <c r="KMT55" s="7"/>
      <c r="KMU55" s="7"/>
      <c r="KMV55" s="7"/>
      <c r="KMW55" s="7"/>
      <c r="KMX55" s="7"/>
      <c r="KMY55" s="7"/>
      <c r="KMZ55" s="7"/>
      <c r="KNA55" s="7"/>
      <c r="KNB55" s="7"/>
      <c r="KNC55" s="7"/>
      <c r="KND55" s="7"/>
      <c r="KNE55" s="7"/>
      <c r="KNF55" s="7"/>
      <c r="KNG55" s="7"/>
      <c r="KNH55" s="7"/>
      <c r="KNI55" s="7"/>
      <c r="KNJ55" s="7"/>
      <c r="KNK55" s="7"/>
      <c r="KNL55" s="7"/>
      <c r="KNM55" s="7"/>
      <c r="KNN55" s="7"/>
      <c r="KNO55" s="7"/>
      <c r="KNP55" s="7"/>
      <c r="KNQ55" s="7"/>
      <c r="KNR55" s="7"/>
      <c r="KNS55" s="7"/>
      <c r="KNT55" s="7"/>
      <c r="KNU55" s="7"/>
      <c r="KNV55" s="7"/>
      <c r="KNW55" s="7"/>
      <c r="KNX55" s="7"/>
      <c r="KNY55" s="7"/>
      <c r="KNZ55" s="7"/>
      <c r="KOA55" s="7"/>
      <c r="KOB55" s="7"/>
      <c r="KOC55" s="7"/>
      <c r="KOD55" s="7"/>
      <c r="KOE55" s="7"/>
      <c r="KOF55" s="7"/>
      <c r="KOG55" s="7"/>
      <c r="KOH55" s="7"/>
      <c r="KOI55" s="7"/>
      <c r="KOJ55" s="7"/>
      <c r="KOK55" s="7"/>
      <c r="KOL55" s="7"/>
      <c r="KOM55" s="7"/>
      <c r="KON55" s="7"/>
      <c r="KOO55" s="7"/>
      <c r="KOP55" s="7"/>
      <c r="KOQ55" s="7"/>
      <c r="KOR55" s="7"/>
      <c r="KOS55" s="7"/>
      <c r="KOT55" s="7"/>
      <c r="KOU55" s="7"/>
      <c r="KOV55" s="7"/>
      <c r="KOW55" s="7"/>
      <c r="KOX55" s="7"/>
      <c r="KOY55" s="7"/>
      <c r="KOZ55" s="7"/>
      <c r="KPA55" s="7"/>
      <c r="KPB55" s="7"/>
      <c r="KPC55" s="7"/>
      <c r="KPD55" s="7"/>
      <c r="KPE55" s="7"/>
      <c r="KPF55" s="7"/>
      <c r="KPG55" s="7"/>
      <c r="KPH55" s="7"/>
      <c r="KPI55" s="7"/>
      <c r="KPJ55" s="7"/>
      <c r="KPK55" s="7"/>
      <c r="KPL55" s="7"/>
      <c r="KPM55" s="7"/>
      <c r="KPN55" s="7"/>
      <c r="KPO55" s="7"/>
      <c r="KPP55" s="7"/>
      <c r="KPQ55" s="7"/>
      <c r="KPR55" s="7"/>
      <c r="KPS55" s="7"/>
      <c r="KPT55" s="7"/>
      <c r="KPU55" s="7"/>
      <c r="KPV55" s="7"/>
      <c r="KPW55" s="7"/>
      <c r="KPX55" s="7"/>
      <c r="KPY55" s="7"/>
      <c r="KPZ55" s="7"/>
      <c r="KQA55" s="7"/>
      <c r="KQB55" s="7"/>
      <c r="KQC55" s="7"/>
      <c r="KQD55" s="7"/>
      <c r="KQE55" s="7"/>
      <c r="KQF55" s="7"/>
      <c r="KQG55" s="7"/>
      <c r="KQH55" s="7"/>
      <c r="KQI55" s="7"/>
      <c r="KQJ55" s="7"/>
      <c r="KQK55" s="7"/>
      <c r="KQL55" s="7"/>
      <c r="KQM55" s="7"/>
      <c r="KQN55" s="7"/>
      <c r="KQO55" s="7"/>
      <c r="KQP55" s="7"/>
      <c r="KQQ55" s="7"/>
      <c r="KQR55" s="7"/>
      <c r="KQS55" s="7"/>
      <c r="KQT55" s="7"/>
      <c r="KQU55" s="7"/>
      <c r="KQV55" s="7"/>
      <c r="KQW55" s="7"/>
      <c r="KQX55" s="7"/>
      <c r="KQY55" s="7"/>
      <c r="KQZ55" s="7"/>
      <c r="KRA55" s="7"/>
      <c r="KRB55" s="7"/>
      <c r="KRC55" s="7"/>
      <c r="KRD55" s="7"/>
      <c r="KRE55" s="7"/>
      <c r="KRF55" s="7"/>
      <c r="KRG55" s="7"/>
      <c r="KRH55" s="7"/>
      <c r="KRI55" s="7"/>
      <c r="KRJ55" s="7"/>
      <c r="KRK55" s="7"/>
      <c r="KRL55" s="7"/>
      <c r="KRM55" s="7"/>
      <c r="KRN55" s="7"/>
      <c r="KRO55" s="7"/>
      <c r="KRP55" s="7"/>
      <c r="KRQ55" s="7"/>
      <c r="KRR55" s="7"/>
      <c r="KRS55" s="7"/>
      <c r="KRT55" s="7"/>
      <c r="KRU55" s="7"/>
      <c r="KRV55" s="7"/>
      <c r="KRW55" s="7"/>
      <c r="KRX55" s="7"/>
      <c r="KRY55" s="7"/>
      <c r="KRZ55" s="7"/>
      <c r="KSA55" s="7"/>
      <c r="KSB55" s="7"/>
      <c r="KSC55" s="7"/>
      <c r="KSD55" s="7"/>
      <c r="KSE55" s="7"/>
      <c r="KSF55" s="7"/>
      <c r="KSG55" s="7"/>
      <c r="KSH55" s="7"/>
      <c r="KSI55" s="7"/>
      <c r="KSJ55" s="7"/>
      <c r="KSK55" s="7"/>
      <c r="KSL55" s="7"/>
      <c r="KSM55" s="7"/>
      <c r="KSN55" s="7"/>
      <c r="KSO55" s="7"/>
      <c r="KSP55" s="7"/>
      <c r="KSQ55" s="7"/>
      <c r="KSR55" s="7"/>
      <c r="KSS55" s="7"/>
      <c r="KST55" s="7"/>
      <c r="KSU55" s="7"/>
      <c r="KSV55" s="7"/>
      <c r="KSW55" s="7"/>
      <c r="KSX55" s="7"/>
      <c r="KSY55" s="7"/>
      <c r="KSZ55" s="7"/>
      <c r="KTB55" s="7"/>
      <c r="KTC55" s="7"/>
      <c r="KTD55" s="7"/>
      <c r="KTE55" s="7"/>
      <c r="KTF55" s="7"/>
      <c r="KTG55" s="7"/>
      <c r="KTH55" s="7"/>
      <c r="KTI55" s="7"/>
      <c r="KTJ55" s="7"/>
      <c r="KTK55" s="7"/>
      <c r="KTL55" s="7"/>
      <c r="KTM55" s="7"/>
      <c r="KTN55" s="7"/>
      <c r="KTO55" s="7"/>
      <c r="KTP55" s="7"/>
      <c r="KTQ55" s="7"/>
      <c r="KTR55" s="7"/>
      <c r="KTS55" s="7"/>
      <c r="KTT55" s="7"/>
      <c r="KTU55" s="7"/>
      <c r="KTV55" s="7"/>
      <c r="KTW55" s="7"/>
      <c r="KTX55" s="7"/>
      <c r="KTY55" s="7"/>
      <c r="KTZ55" s="7"/>
      <c r="KUA55" s="7"/>
      <c r="KUB55" s="7"/>
      <c r="KUC55" s="7"/>
      <c r="KUD55" s="7"/>
      <c r="KUE55" s="7"/>
      <c r="KUF55" s="7"/>
      <c r="KUG55" s="7"/>
      <c r="KUH55" s="7"/>
      <c r="KUI55" s="7"/>
      <c r="KUJ55" s="7"/>
      <c r="KUK55" s="7"/>
      <c r="KUL55" s="7"/>
      <c r="KUM55" s="7"/>
      <c r="KUN55" s="7"/>
      <c r="KUO55" s="7"/>
      <c r="KUP55" s="7"/>
      <c r="KUQ55" s="7"/>
      <c r="KUR55" s="7"/>
      <c r="KUS55" s="7"/>
      <c r="KUT55" s="7"/>
      <c r="KUU55" s="7"/>
      <c r="KUV55" s="7"/>
      <c r="KUW55" s="7"/>
      <c r="KUX55" s="7"/>
      <c r="KUY55" s="7"/>
      <c r="KUZ55" s="7"/>
      <c r="KVA55" s="7"/>
      <c r="KVB55" s="7"/>
      <c r="KVC55" s="7"/>
      <c r="KVD55" s="7"/>
      <c r="KVE55" s="7"/>
      <c r="KVF55" s="7"/>
      <c r="KVG55" s="7"/>
      <c r="KVH55" s="7"/>
      <c r="KVI55" s="7"/>
      <c r="KVJ55" s="7"/>
      <c r="KVK55" s="7"/>
      <c r="KVL55" s="7"/>
      <c r="KVM55" s="7"/>
      <c r="KVN55" s="7"/>
      <c r="KVO55" s="7"/>
      <c r="KVP55" s="7"/>
      <c r="KVQ55" s="7"/>
      <c r="KVR55" s="7"/>
      <c r="KVS55" s="7"/>
      <c r="KVT55" s="7"/>
      <c r="KVU55" s="7"/>
      <c r="KVV55" s="7"/>
      <c r="KVW55" s="7"/>
      <c r="KVX55" s="7"/>
      <c r="KVY55" s="7"/>
      <c r="KVZ55" s="7"/>
      <c r="KWA55" s="7"/>
      <c r="KWB55" s="7"/>
      <c r="KWC55" s="7"/>
      <c r="KWD55" s="7"/>
      <c r="KWE55" s="7"/>
      <c r="KWF55" s="7"/>
      <c r="KWG55" s="7"/>
      <c r="KWH55" s="7"/>
      <c r="KWI55" s="7"/>
      <c r="KWJ55" s="7"/>
      <c r="KWK55" s="7"/>
      <c r="KWL55" s="7"/>
      <c r="KWM55" s="7"/>
      <c r="KWN55" s="7"/>
      <c r="KWO55" s="7"/>
      <c r="KWP55" s="7"/>
      <c r="KWQ55" s="7"/>
      <c r="KWR55" s="7"/>
      <c r="KWS55" s="7"/>
      <c r="KWT55" s="7"/>
      <c r="KWU55" s="7"/>
      <c r="KWV55" s="7"/>
      <c r="KWW55" s="7"/>
      <c r="KWX55" s="7"/>
      <c r="KWY55" s="7"/>
      <c r="KWZ55" s="7"/>
      <c r="KXA55" s="7"/>
      <c r="KXB55" s="7"/>
      <c r="KXC55" s="7"/>
      <c r="KXD55" s="7"/>
      <c r="KXE55" s="7"/>
      <c r="KXF55" s="7"/>
      <c r="KXG55" s="7"/>
      <c r="KXH55" s="7"/>
      <c r="KXI55" s="7"/>
      <c r="KXJ55" s="7"/>
      <c r="KXK55" s="7"/>
      <c r="KXL55" s="7"/>
      <c r="KXM55" s="7"/>
      <c r="KXN55" s="7"/>
      <c r="KXO55" s="7"/>
      <c r="KXP55" s="7"/>
      <c r="KXQ55" s="7"/>
      <c r="KXR55" s="7"/>
      <c r="KXS55" s="7"/>
      <c r="KXT55" s="7"/>
      <c r="KXU55" s="7"/>
      <c r="KXV55" s="7"/>
      <c r="KXW55" s="7"/>
      <c r="KXX55" s="7"/>
      <c r="KXY55" s="7"/>
      <c r="KXZ55" s="7"/>
      <c r="KYA55" s="7"/>
      <c r="KYB55" s="7"/>
      <c r="KYC55" s="7"/>
      <c r="KYD55" s="7"/>
      <c r="KYE55" s="7"/>
      <c r="KYF55" s="7"/>
      <c r="KYG55" s="7"/>
      <c r="KYH55" s="7"/>
      <c r="KYI55" s="7"/>
      <c r="KYJ55" s="7"/>
      <c r="KYK55" s="7"/>
      <c r="KYL55" s="7"/>
      <c r="KYM55" s="7"/>
      <c r="KYN55" s="7"/>
      <c r="KYO55" s="7"/>
      <c r="KYP55" s="7"/>
      <c r="KYQ55" s="7"/>
      <c r="KYR55" s="7"/>
      <c r="KYS55" s="7"/>
      <c r="KYT55" s="7"/>
      <c r="KYU55" s="7"/>
      <c r="KYV55" s="7"/>
      <c r="KYW55" s="7"/>
      <c r="KYX55" s="7"/>
      <c r="KYY55" s="7"/>
      <c r="KYZ55" s="7"/>
      <c r="KZA55" s="7"/>
      <c r="KZB55" s="7"/>
      <c r="KZC55" s="7"/>
      <c r="KZD55" s="7"/>
      <c r="KZE55" s="7"/>
      <c r="KZF55" s="7"/>
      <c r="KZG55" s="7"/>
      <c r="KZH55" s="7"/>
      <c r="KZI55" s="7"/>
      <c r="KZJ55" s="7"/>
      <c r="KZK55" s="7"/>
      <c r="KZL55" s="7"/>
      <c r="KZM55" s="7"/>
      <c r="KZN55" s="7"/>
      <c r="KZO55" s="7"/>
      <c r="KZP55" s="7"/>
      <c r="KZQ55" s="7"/>
      <c r="KZR55" s="7"/>
      <c r="KZS55" s="7"/>
      <c r="KZT55" s="7"/>
      <c r="KZU55" s="7"/>
      <c r="KZV55" s="7"/>
      <c r="KZW55" s="7"/>
      <c r="KZX55" s="7"/>
      <c r="KZY55" s="7"/>
      <c r="KZZ55" s="7"/>
      <c r="LAA55" s="7"/>
      <c r="LAB55" s="7"/>
      <c r="LAC55" s="7"/>
      <c r="LAD55" s="7"/>
      <c r="LAE55" s="7"/>
      <c r="LAF55" s="7"/>
      <c r="LAG55" s="7"/>
      <c r="LAH55" s="7"/>
      <c r="LAI55" s="7"/>
      <c r="LAJ55" s="7"/>
      <c r="LAK55" s="7"/>
      <c r="LAL55" s="7"/>
      <c r="LAM55" s="7"/>
      <c r="LAN55" s="7"/>
      <c r="LAO55" s="7"/>
      <c r="LAP55" s="7"/>
      <c r="LAQ55" s="7"/>
      <c r="LAR55" s="7"/>
      <c r="LAS55" s="7"/>
      <c r="LAT55" s="7"/>
      <c r="LAU55" s="7"/>
      <c r="LAV55" s="7"/>
      <c r="LAW55" s="7"/>
      <c r="LAX55" s="7"/>
      <c r="LAY55" s="7"/>
      <c r="LAZ55" s="7"/>
      <c r="LBA55" s="7"/>
      <c r="LBB55" s="7"/>
      <c r="LBC55" s="7"/>
      <c r="LBD55" s="7"/>
      <c r="LBE55" s="7"/>
      <c r="LBF55" s="7"/>
      <c r="LBG55" s="7"/>
      <c r="LBH55" s="7"/>
      <c r="LBI55" s="7"/>
      <c r="LBJ55" s="7"/>
      <c r="LBK55" s="7"/>
      <c r="LBL55" s="7"/>
      <c r="LBM55" s="7"/>
      <c r="LBN55" s="7"/>
      <c r="LBO55" s="7"/>
      <c r="LBP55" s="7"/>
      <c r="LBQ55" s="7"/>
      <c r="LBR55" s="7"/>
      <c r="LBS55" s="7"/>
      <c r="LBT55" s="7"/>
      <c r="LBU55" s="7"/>
      <c r="LBV55" s="7"/>
      <c r="LBW55" s="7"/>
      <c r="LBX55" s="7"/>
      <c r="LBY55" s="7"/>
      <c r="LBZ55" s="7"/>
      <c r="LCA55" s="7"/>
      <c r="LCB55" s="7"/>
      <c r="LCC55" s="7"/>
      <c r="LCD55" s="7"/>
      <c r="LCE55" s="7"/>
      <c r="LCF55" s="7"/>
      <c r="LCG55" s="7"/>
      <c r="LCH55" s="7"/>
      <c r="LCI55" s="7"/>
      <c r="LCJ55" s="7"/>
      <c r="LCK55" s="7"/>
      <c r="LCL55" s="7"/>
      <c r="LCM55" s="7"/>
      <c r="LCN55" s="7"/>
      <c r="LCO55" s="7"/>
      <c r="LCP55" s="7"/>
      <c r="LCQ55" s="7"/>
      <c r="LCR55" s="7"/>
      <c r="LCS55" s="7"/>
      <c r="LCT55" s="7"/>
      <c r="LCU55" s="7"/>
      <c r="LCV55" s="7"/>
      <c r="LCX55" s="7"/>
      <c r="LCY55" s="7"/>
      <c r="LCZ55" s="7"/>
      <c r="LDA55" s="7"/>
      <c r="LDB55" s="7"/>
      <c r="LDC55" s="7"/>
      <c r="LDD55" s="7"/>
      <c r="LDE55" s="7"/>
      <c r="LDF55" s="7"/>
      <c r="LDG55" s="7"/>
      <c r="LDH55" s="7"/>
      <c r="LDI55" s="7"/>
      <c r="LDJ55" s="7"/>
      <c r="LDK55" s="7"/>
      <c r="LDL55" s="7"/>
      <c r="LDM55" s="7"/>
      <c r="LDN55" s="7"/>
      <c r="LDO55" s="7"/>
      <c r="LDP55" s="7"/>
      <c r="LDQ55" s="7"/>
      <c r="LDR55" s="7"/>
      <c r="LDS55" s="7"/>
      <c r="LDT55" s="7"/>
      <c r="LDU55" s="7"/>
      <c r="LDV55" s="7"/>
      <c r="LDW55" s="7"/>
      <c r="LDX55" s="7"/>
      <c r="LDY55" s="7"/>
      <c r="LDZ55" s="7"/>
      <c r="LEA55" s="7"/>
      <c r="LEB55" s="7"/>
      <c r="LEC55" s="7"/>
      <c r="LED55" s="7"/>
      <c r="LEE55" s="7"/>
      <c r="LEF55" s="7"/>
      <c r="LEG55" s="7"/>
      <c r="LEH55" s="7"/>
      <c r="LEI55" s="7"/>
      <c r="LEJ55" s="7"/>
      <c r="LEK55" s="7"/>
      <c r="LEL55" s="7"/>
      <c r="LEM55" s="7"/>
      <c r="LEN55" s="7"/>
      <c r="LEO55" s="7"/>
      <c r="LEP55" s="7"/>
      <c r="LEQ55" s="7"/>
      <c r="LER55" s="7"/>
      <c r="LES55" s="7"/>
      <c r="LET55" s="7"/>
      <c r="LEU55" s="7"/>
      <c r="LEV55" s="7"/>
      <c r="LEW55" s="7"/>
      <c r="LEX55" s="7"/>
      <c r="LEY55" s="7"/>
      <c r="LEZ55" s="7"/>
      <c r="LFA55" s="7"/>
      <c r="LFB55" s="7"/>
      <c r="LFC55" s="7"/>
      <c r="LFD55" s="7"/>
      <c r="LFE55" s="7"/>
      <c r="LFF55" s="7"/>
      <c r="LFG55" s="7"/>
      <c r="LFH55" s="7"/>
      <c r="LFI55" s="7"/>
      <c r="LFJ55" s="7"/>
      <c r="LFK55" s="7"/>
      <c r="LFL55" s="7"/>
      <c r="LFM55" s="7"/>
      <c r="LFN55" s="7"/>
      <c r="LFO55" s="7"/>
      <c r="LFP55" s="7"/>
      <c r="LFQ55" s="7"/>
      <c r="LFR55" s="7"/>
      <c r="LFS55" s="7"/>
      <c r="LFT55" s="7"/>
      <c r="LFU55" s="7"/>
      <c r="LFV55" s="7"/>
      <c r="LFW55" s="7"/>
      <c r="LFX55" s="7"/>
      <c r="LFY55" s="7"/>
      <c r="LFZ55" s="7"/>
      <c r="LGA55" s="7"/>
      <c r="LGB55" s="7"/>
      <c r="LGC55" s="7"/>
      <c r="LGD55" s="7"/>
      <c r="LGE55" s="7"/>
      <c r="LGF55" s="7"/>
      <c r="LGG55" s="7"/>
      <c r="LGH55" s="7"/>
      <c r="LGI55" s="7"/>
      <c r="LGJ55" s="7"/>
      <c r="LGK55" s="7"/>
      <c r="LGL55" s="7"/>
      <c r="LGM55" s="7"/>
      <c r="LGN55" s="7"/>
      <c r="LGO55" s="7"/>
      <c r="LGP55" s="7"/>
      <c r="LGQ55" s="7"/>
      <c r="LGR55" s="7"/>
      <c r="LGS55" s="7"/>
      <c r="LGT55" s="7"/>
      <c r="LGU55" s="7"/>
      <c r="LGV55" s="7"/>
      <c r="LGW55" s="7"/>
      <c r="LGX55" s="7"/>
      <c r="LGY55" s="7"/>
      <c r="LGZ55" s="7"/>
      <c r="LHA55" s="7"/>
      <c r="LHB55" s="7"/>
      <c r="LHC55" s="7"/>
      <c r="LHD55" s="7"/>
      <c r="LHE55" s="7"/>
      <c r="LHF55" s="7"/>
      <c r="LHG55" s="7"/>
      <c r="LHH55" s="7"/>
      <c r="LHI55" s="7"/>
      <c r="LHJ55" s="7"/>
      <c r="LHK55" s="7"/>
      <c r="LHL55" s="7"/>
      <c r="LHM55" s="7"/>
      <c r="LHN55" s="7"/>
      <c r="LHO55" s="7"/>
      <c r="LHP55" s="7"/>
      <c r="LHQ55" s="7"/>
      <c r="LHR55" s="7"/>
      <c r="LHS55" s="7"/>
      <c r="LHT55" s="7"/>
      <c r="LHU55" s="7"/>
      <c r="LHV55" s="7"/>
      <c r="LHW55" s="7"/>
      <c r="LHX55" s="7"/>
      <c r="LHY55" s="7"/>
      <c r="LHZ55" s="7"/>
      <c r="LIA55" s="7"/>
      <c r="LIB55" s="7"/>
      <c r="LIC55" s="7"/>
      <c r="LID55" s="7"/>
      <c r="LIE55" s="7"/>
      <c r="LIF55" s="7"/>
      <c r="LIG55" s="7"/>
      <c r="LIH55" s="7"/>
      <c r="LII55" s="7"/>
      <c r="LIJ55" s="7"/>
      <c r="LIK55" s="7"/>
      <c r="LIL55" s="7"/>
      <c r="LIM55" s="7"/>
      <c r="LIN55" s="7"/>
      <c r="LIO55" s="7"/>
      <c r="LIP55" s="7"/>
      <c r="LIQ55" s="7"/>
      <c r="LIR55" s="7"/>
      <c r="LIS55" s="7"/>
      <c r="LIT55" s="7"/>
      <c r="LIU55" s="7"/>
      <c r="LIV55" s="7"/>
      <c r="LIW55" s="7"/>
      <c r="LIX55" s="7"/>
      <c r="LIY55" s="7"/>
      <c r="LIZ55" s="7"/>
      <c r="LJA55" s="7"/>
      <c r="LJB55" s="7"/>
      <c r="LJC55" s="7"/>
      <c r="LJD55" s="7"/>
      <c r="LJE55" s="7"/>
      <c r="LJF55" s="7"/>
      <c r="LJG55" s="7"/>
      <c r="LJH55" s="7"/>
      <c r="LJI55" s="7"/>
      <c r="LJJ55" s="7"/>
      <c r="LJK55" s="7"/>
      <c r="LJL55" s="7"/>
      <c r="LJM55" s="7"/>
      <c r="LJN55" s="7"/>
      <c r="LJO55" s="7"/>
      <c r="LJP55" s="7"/>
      <c r="LJQ55" s="7"/>
      <c r="LJR55" s="7"/>
      <c r="LJS55" s="7"/>
      <c r="LJT55" s="7"/>
      <c r="LJU55" s="7"/>
      <c r="LJV55" s="7"/>
      <c r="LJW55" s="7"/>
      <c r="LJX55" s="7"/>
      <c r="LJY55" s="7"/>
      <c r="LJZ55" s="7"/>
      <c r="LKA55" s="7"/>
      <c r="LKB55" s="7"/>
      <c r="LKC55" s="7"/>
      <c r="LKD55" s="7"/>
      <c r="LKE55" s="7"/>
      <c r="LKF55" s="7"/>
      <c r="LKG55" s="7"/>
      <c r="LKH55" s="7"/>
      <c r="LKI55" s="7"/>
      <c r="LKJ55" s="7"/>
      <c r="LKK55" s="7"/>
      <c r="LKL55" s="7"/>
      <c r="LKM55" s="7"/>
      <c r="LKN55" s="7"/>
      <c r="LKO55" s="7"/>
      <c r="LKP55" s="7"/>
      <c r="LKQ55" s="7"/>
      <c r="LKR55" s="7"/>
      <c r="LKS55" s="7"/>
      <c r="LKT55" s="7"/>
      <c r="LKU55" s="7"/>
      <c r="LKV55" s="7"/>
      <c r="LKW55" s="7"/>
      <c r="LKX55" s="7"/>
      <c r="LKY55" s="7"/>
      <c r="LKZ55" s="7"/>
      <c r="LLA55" s="7"/>
      <c r="LLB55" s="7"/>
      <c r="LLC55" s="7"/>
      <c r="LLD55" s="7"/>
      <c r="LLE55" s="7"/>
      <c r="LLF55" s="7"/>
      <c r="LLG55" s="7"/>
      <c r="LLH55" s="7"/>
      <c r="LLI55" s="7"/>
      <c r="LLJ55" s="7"/>
      <c r="LLK55" s="7"/>
      <c r="LLL55" s="7"/>
      <c r="LLM55" s="7"/>
      <c r="LLN55" s="7"/>
      <c r="LLO55" s="7"/>
      <c r="LLP55" s="7"/>
      <c r="LLQ55" s="7"/>
      <c r="LLR55" s="7"/>
      <c r="LLS55" s="7"/>
      <c r="LLT55" s="7"/>
      <c r="LLU55" s="7"/>
      <c r="LLV55" s="7"/>
      <c r="LLW55" s="7"/>
      <c r="LLX55" s="7"/>
      <c r="LLY55" s="7"/>
      <c r="LLZ55" s="7"/>
      <c r="LMA55" s="7"/>
      <c r="LMB55" s="7"/>
      <c r="LMC55" s="7"/>
      <c r="LMD55" s="7"/>
      <c r="LME55" s="7"/>
      <c r="LMF55" s="7"/>
      <c r="LMG55" s="7"/>
      <c r="LMH55" s="7"/>
      <c r="LMI55" s="7"/>
      <c r="LMJ55" s="7"/>
      <c r="LMK55" s="7"/>
      <c r="LML55" s="7"/>
      <c r="LMM55" s="7"/>
      <c r="LMN55" s="7"/>
      <c r="LMO55" s="7"/>
      <c r="LMP55" s="7"/>
      <c r="LMQ55" s="7"/>
      <c r="LMR55" s="7"/>
      <c r="LMT55" s="7"/>
      <c r="LMU55" s="7"/>
      <c r="LMV55" s="7"/>
      <c r="LMW55" s="7"/>
      <c r="LMX55" s="7"/>
      <c r="LMY55" s="7"/>
      <c r="LMZ55" s="7"/>
      <c r="LNA55" s="7"/>
      <c r="LNB55" s="7"/>
      <c r="LNC55" s="7"/>
      <c r="LND55" s="7"/>
      <c r="LNE55" s="7"/>
      <c r="LNF55" s="7"/>
      <c r="LNG55" s="7"/>
      <c r="LNH55" s="7"/>
      <c r="LNI55" s="7"/>
      <c r="LNJ55" s="7"/>
      <c r="LNK55" s="7"/>
      <c r="LNL55" s="7"/>
      <c r="LNM55" s="7"/>
      <c r="LNN55" s="7"/>
      <c r="LNO55" s="7"/>
      <c r="LNP55" s="7"/>
      <c r="LNQ55" s="7"/>
      <c r="LNR55" s="7"/>
      <c r="LNS55" s="7"/>
      <c r="LNT55" s="7"/>
      <c r="LNU55" s="7"/>
      <c r="LNV55" s="7"/>
      <c r="LNW55" s="7"/>
      <c r="LNX55" s="7"/>
      <c r="LNY55" s="7"/>
      <c r="LNZ55" s="7"/>
      <c r="LOA55" s="7"/>
      <c r="LOB55" s="7"/>
      <c r="LOC55" s="7"/>
      <c r="LOD55" s="7"/>
      <c r="LOE55" s="7"/>
      <c r="LOF55" s="7"/>
      <c r="LOG55" s="7"/>
      <c r="LOH55" s="7"/>
      <c r="LOI55" s="7"/>
      <c r="LOJ55" s="7"/>
      <c r="LOK55" s="7"/>
      <c r="LOL55" s="7"/>
      <c r="LOM55" s="7"/>
      <c r="LON55" s="7"/>
      <c r="LOO55" s="7"/>
      <c r="LOP55" s="7"/>
      <c r="LOQ55" s="7"/>
      <c r="LOR55" s="7"/>
      <c r="LOS55" s="7"/>
      <c r="LOT55" s="7"/>
      <c r="LOU55" s="7"/>
      <c r="LOV55" s="7"/>
      <c r="LOW55" s="7"/>
      <c r="LOX55" s="7"/>
      <c r="LOY55" s="7"/>
      <c r="LOZ55" s="7"/>
      <c r="LPA55" s="7"/>
      <c r="LPB55" s="7"/>
      <c r="LPC55" s="7"/>
      <c r="LPD55" s="7"/>
      <c r="LPE55" s="7"/>
      <c r="LPF55" s="7"/>
      <c r="LPG55" s="7"/>
      <c r="LPH55" s="7"/>
      <c r="LPI55" s="7"/>
      <c r="LPJ55" s="7"/>
      <c r="LPK55" s="7"/>
      <c r="LPL55" s="7"/>
      <c r="LPM55" s="7"/>
      <c r="LPN55" s="7"/>
      <c r="LPO55" s="7"/>
      <c r="LPP55" s="7"/>
      <c r="LPQ55" s="7"/>
      <c r="LPR55" s="7"/>
      <c r="LPS55" s="7"/>
      <c r="LPT55" s="7"/>
      <c r="LPU55" s="7"/>
      <c r="LPV55" s="7"/>
      <c r="LPW55" s="7"/>
      <c r="LPX55" s="7"/>
      <c r="LPY55" s="7"/>
      <c r="LPZ55" s="7"/>
      <c r="LQA55" s="7"/>
      <c r="LQB55" s="7"/>
      <c r="LQC55" s="7"/>
      <c r="LQD55" s="7"/>
      <c r="LQE55" s="7"/>
      <c r="LQF55" s="7"/>
      <c r="LQG55" s="7"/>
      <c r="LQH55" s="7"/>
      <c r="LQI55" s="7"/>
      <c r="LQJ55" s="7"/>
      <c r="LQK55" s="7"/>
      <c r="LQL55" s="7"/>
      <c r="LQM55" s="7"/>
      <c r="LQN55" s="7"/>
      <c r="LQO55" s="7"/>
      <c r="LQP55" s="7"/>
      <c r="LQQ55" s="7"/>
      <c r="LQR55" s="7"/>
      <c r="LQS55" s="7"/>
      <c r="LQT55" s="7"/>
      <c r="LQU55" s="7"/>
      <c r="LQV55" s="7"/>
      <c r="LQW55" s="7"/>
      <c r="LQX55" s="7"/>
      <c r="LQY55" s="7"/>
      <c r="LQZ55" s="7"/>
      <c r="LRA55" s="7"/>
      <c r="LRB55" s="7"/>
      <c r="LRC55" s="7"/>
      <c r="LRD55" s="7"/>
      <c r="LRE55" s="7"/>
      <c r="LRF55" s="7"/>
      <c r="LRG55" s="7"/>
      <c r="LRH55" s="7"/>
      <c r="LRI55" s="7"/>
      <c r="LRJ55" s="7"/>
      <c r="LRK55" s="7"/>
      <c r="LRL55" s="7"/>
      <c r="LRM55" s="7"/>
      <c r="LRN55" s="7"/>
      <c r="LRO55" s="7"/>
      <c r="LRP55" s="7"/>
      <c r="LRQ55" s="7"/>
      <c r="LRR55" s="7"/>
      <c r="LRS55" s="7"/>
      <c r="LRT55" s="7"/>
      <c r="LRU55" s="7"/>
      <c r="LRV55" s="7"/>
      <c r="LRW55" s="7"/>
      <c r="LRX55" s="7"/>
      <c r="LRY55" s="7"/>
      <c r="LRZ55" s="7"/>
      <c r="LSA55" s="7"/>
      <c r="LSB55" s="7"/>
      <c r="LSC55" s="7"/>
      <c r="LSD55" s="7"/>
      <c r="LSE55" s="7"/>
      <c r="LSF55" s="7"/>
      <c r="LSG55" s="7"/>
      <c r="LSH55" s="7"/>
      <c r="LSI55" s="7"/>
      <c r="LSJ55" s="7"/>
      <c r="LSK55" s="7"/>
      <c r="LSL55" s="7"/>
      <c r="LSM55" s="7"/>
      <c r="LSN55" s="7"/>
      <c r="LSO55" s="7"/>
      <c r="LSP55" s="7"/>
      <c r="LSQ55" s="7"/>
      <c r="LSR55" s="7"/>
      <c r="LSS55" s="7"/>
      <c r="LST55" s="7"/>
      <c r="LSU55" s="7"/>
      <c r="LSV55" s="7"/>
      <c r="LSW55" s="7"/>
      <c r="LSX55" s="7"/>
      <c r="LSY55" s="7"/>
      <c r="LSZ55" s="7"/>
      <c r="LTA55" s="7"/>
      <c r="LTB55" s="7"/>
      <c r="LTC55" s="7"/>
      <c r="LTD55" s="7"/>
      <c r="LTE55" s="7"/>
      <c r="LTF55" s="7"/>
      <c r="LTG55" s="7"/>
      <c r="LTH55" s="7"/>
      <c r="LTI55" s="7"/>
      <c r="LTJ55" s="7"/>
      <c r="LTK55" s="7"/>
      <c r="LTL55" s="7"/>
      <c r="LTM55" s="7"/>
      <c r="LTN55" s="7"/>
      <c r="LTO55" s="7"/>
      <c r="LTP55" s="7"/>
      <c r="LTQ55" s="7"/>
      <c r="LTR55" s="7"/>
      <c r="LTS55" s="7"/>
      <c r="LTT55" s="7"/>
      <c r="LTU55" s="7"/>
      <c r="LTV55" s="7"/>
      <c r="LTW55" s="7"/>
      <c r="LTX55" s="7"/>
      <c r="LTY55" s="7"/>
      <c r="LTZ55" s="7"/>
      <c r="LUA55" s="7"/>
      <c r="LUB55" s="7"/>
      <c r="LUC55" s="7"/>
      <c r="LUD55" s="7"/>
      <c r="LUE55" s="7"/>
      <c r="LUF55" s="7"/>
      <c r="LUG55" s="7"/>
      <c r="LUH55" s="7"/>
      <c r="LUI55" s="7"/>
      <c r="LUJ55" s="7"/>
      <c r="LUK55" s="7"/>
      <c r="LUL55" s="7"/>
      <c r="LUM55" s="7"/>
      <c r="LUN55" s="7"/>
      <c r="LUO55" s="7"/>
      <c r="LUP55" s="7"/>
      <c r="LUQ55" s="7"/>
      <c r="LUR55" s="7"/>
      <c r="LUS55" s="7"/>
      <c r="LUT55" s="7"/>
      <c r="LUU55" s="7"/>
      <c r="LUV55" s="7"/>
      <c r="LUW55" s="7"/>
      <c r="LUX55" s="7"/>
      <c r="LUY55" s="7"/>
      <c r="LUZ55" s="7"/>
      <c r="LVA55" s="7"/>
      <c r="LVB55" s="7"/>
      <c r="LVC55" s="7"/>
      <c r="LVD55" s="7"/>
      <c r="LVE55" s="7"/>
      <c r="LVF55" s="7"/>
      <c r="LVG55" s="7"/>
      <c r="LVH55" s="7"/>
      <c r="LVI55" s="7"/>
      <c r="LVJ55" s="7"/>
      <c r="LVK55" s="7"/>
      <c r="LVL55" s="7"/>
      <c r="LVM55" s="7"/>
      <c r="LVN55" s="7"/>
      <c r="LVO55" s="7"/>
      <c r="LVP55" s="7"/>
      <c r="LVQ55" s="7"/>
      <c r="LVR55" s="7"/>
      <c r="LVS55" s="7"/>
      <c r="LVT55" s="7"/>
      <c r="LVU55" s="7"/>
      <c r="LVV55" s="7"/>
      <c r="LVW55" s="7"/>
      <c r="LVX55" s="7"/>
      <c r="LVY55" s="7"/>
      <c r="LVZ55" s="7"/>
      <c r="LWA55" s="7"/>
      <c r="LWB55" s="7"/>
      <c r="LWC55" s="7"/>
      <c r="LWD55" s="7"/>
      <c r="LWE55" s="7"/>
      <c r="LWF55" s="7"/>
      <c r="LWG55" s="7"/>
      <c r="LWH55" s="7"/>
      <c r="LWI55" s="7"/>
      <c r="LWJ55" s="7"/>
      <c r="LWK55" s="7"/>
      <c r="LWL55" s="7"/>
      <c r="LWM55" s="7"/>
      <c r="LWN55" s="7"/>
      <c r="LWP55" s="7"/>
      <c r="LWQ55" s="7"/>
      <c r="LWR55" s="7"/>
      <c r="LWS55" s="7"/>
      <c r="LWT55" s="7"/>
      <c r="LWU55" s="7"/>
      <c r="LWV55" s="7"/>
      <c r="LWW55" s="7"/>
      <c r="LWX55" s="7"/>
      <c r="LWY55" s="7"/>
      <c r="LWZ55" s="7"/>
      <c r="LXA55" s="7"/>
      <c r="LXB55" s="7"/>
      <c r="LXC55" s="7"/>
      <c r="LXD55" s="7"/>
      <c r="LXE55" s="7"/>
      <c r="LXF55" s="7"/>
      <c r="LXG55" s="7"/>
      <c r="LXH55" s="7"/>
      <c r="LXI55" s="7"/>
      <c r="LXJ55" s="7"/>
      <c r="LXK55" s="7"/>
      <c r="LXL55" s="7"/>
      <c r="LXM55" s="7"/>
      <c r="LXN55" s="7"/>
      <c r="LXO55" s="7"/>
      <c r="LXP55" s="7"/>
      <c r="LXQ55" s="7"/>
      <c r="LXR55" s="7"/>
      <c r="LXS55" s="7"/>
      <c r="LXT55" s="7"/>
      <c r="LXU55" s="7"/>
      <c r="LXV55" s="7"/>
      <c r="LXW55" s="7"/>
      <c r="LXX55" s="7"/>
      <c r="LXY55" s="7"/>
      <c r="LXZ55" s="7"/>
      <c r="LYA55" s="7"/>
      <c r="LYB55" s="7"/>
      <c r="LYC55" s="7"/>
      <c r="LYD55" s="7"/>
      <c r="LYE55" s="7"/>
      <c r="LYF55" s="7"/>
      <c r="LYG55" s="7"/>
      <c r="LYH55" s="7"/>
      <c r="LYI55" s="7"/>
      <c r="LYJ55" s="7"/>
      <c r="LYK55" s="7"/>
      <c r="LYL55" s="7"/>
      <c r="LYM55" s="7"/>
      <c r="LYN55" s="7"/>
      <c r="LYO55" s="7"/>
      <c r="LYP55" s="7"/>
      <c r="LYQ55" s="7"/>
      <c r="LYR55" s="7"/>
      <c r="LYS55" s="7"/>
      <c r="LYT55" s="7"/>
      <c r="LYU55" s="7"/>
      <c r="LYV55" s="7"/>
      <c r="LYW55" s="7"/>
      <c r="LYX55" s="7"/>
      <c r="LYY55" s="7"/>
      <c r="LYZ55" s="7"/>
      <c r="LZA55" s="7"/>
      <c r="LZB55" s="7"/>
      <c r="LZC55" s="7"/>
      <c r="LZD55" s="7"/>
      <c r="LZE55" s="7"/>
      <c r="LZF55" s="7"/>
      <c r="LZG55" s="7"/>
      <c r="LZH55" s="7"/>
      <c r="LZI55" s="7"/>
      <c r="LZJ55" s="7"/>
      <c r="LZK55" s="7"/>
      <c r="LZL55" s="7"/>
      <c r="LZM55" s="7"/>
      <c r="LZN55" s="7"/>
      <c r="LZO55" s="7"/>
      <c r="LZP55" s="7"/>
      <c r="LZQ55" s="7"/>
      <c r="LZR55" s="7"/>
      <c r="LZS55" s="7"/>
      <c r="LZT55" s="7"/>
      <c r="LZU55" s="7"/>
      <c r="LZV55" s="7"/>
      <c r="LZW55" s="7"/>
      <c r="LZX55" s="7"/>
      <c r="LZY55" s="7"/>
      <c r="LZZ55" s="7"/>
      <c r="MAA55" s="7"/>
      <c r="MAB55" s="7"/>
      <c r="MAC55" s="7"/>
      <c r="MAD55" s="7"/>
      <c r="MAE55" s="7"/>
      <c r="MAF55" s="7"/>
      <c r="MAG55" s="7"/>
      <c r="MAH55" s="7"/>
      <c r="MAI55" s="7"/>
      <c r="MAJ55" s="7"/>
      <c r="MAK55" s="7"/>
      <c r="MAL55" s="7"/>
      <c r="MAM55" s="7"/>
      <c r="MAN55" s="7"/>
      <c r="MAO55" s="7"/>
      <c r="MAP55" s="7"/>
      <c r="MAQ55" s="7"/>
      <c r="MAR55" s="7"/>
      <c r="MAS55" s="7"/>
      <c r="MAT55" s="7"/>
      <c r="MAU55" s="7"/>
      <c r="MAV55" s="7"/>
      <c r="MAW55" s="7"/>
      <c r="MAX55" s="7"/>
      <c r="MAY55" s="7"/>
      <c r="MAZ55" s="7"/>
      <c r="MBA55" s="7"/>
      <c r="MBB55" s="7"/>
      <c r="MBC55" s="7"/>
      <c r="MBD55" s="7"/>
      <c r="MBE55" s="7"/>
      <c r="MBF55" s="7"/>
      <c r="MBG55" s="7"/>
      <c r="MBH55" s="7"/>
      <c r="MBI55" s="7"/>
      <c r="MBJ55" s="7"/>
      <c r="MBK55" s="7"/>
      <c r="MBL55" s="7"/>
      <c r="MBM55" s="7"/>
      <c r="MBN55" s="7"/>
      <c r="MBO55" s="7"/>
      <c r="MBP55" s="7"/>
      <c r="MBQ55" s="7"/>
      <c r="MBR55" s="7"/>
      <c r="MBS55" s="7"/>
      <c r="MBT55" s="7"/>
      <c r="MBU55" s="7"/>
      <c r="MBV55" s="7"/>
      <c r="MBW55" s="7"/>
      <c r="MBX55" s="7"/>
      <c r="MBY55" s="7"/>
      <c r="MBZ55" s="7"/>
      <c r="MCA55" s="7"/>
      <c r="MCB55" s="7"/>
      <c r="MCC55" s="7"/>
      <c r="MCD55" s="7"/>
      <c r="MCE55" s="7"/>
      <c r="MCF55" s="7"/>
      <c r="MCG55" s="7"/>
      <c r="MCH55" s="7"/>
      <c r="MCI55" s="7"/>
      <c r="MCJ55" s="7"/>
      <c r="MCK55" s="7"/>
      <c r="MCL55" s="7"/>
      <c r="MCM55" s="7"/>
      <c r="MCN55" s="7"/>
      <c r="MCO55" s="7"/>
      <c r="MCP55" s="7"/>
      <c r="MCQ55" s="7"/>
      <c r="MCR55" s="7"/>
      <c r="MCS55" s="7"/>
      <c r="MCT55" s="7"/>
      <c r="MCU55" s="7"/>
      <c r="MCV55" s="7"/>
      <c r="MCW55" s="7"/>
      <c r="MCX55" s="7"/>
      <c r="MCY55" s="7"/>
      <c r="MCZ55" s="7"/>
      <c r="MDA55" s="7"/>
      <c r="MDB55" s="7"/>
      <c r="MDC55" s="7"/>
      <c r="MDD55" s="7"/>
      <c r="MDE55" s="7"/>
      <c r="MDF55" s="7"/>
      <c r="MDG55" s="7"/>
      <c r="MDH55" s="7"/>
      <c r="MDI55" s="7"/>
      <c r="MDJ55" s="7"/>
      <c r="MDK55" s="7"/>
      <c r="MDL55" s="7"/>
      <c r="MDM55" s="7"/>
      <c r="MDN55" s="7"/>
      <c r="MDO55" s="7"/>
      <c r="MDP55" s="7"/>
      <c r="MDQ55" s="7"/>
      <c r="MDR55" s="7"/>
      <c r="MDS55" s="7"/>
      <c r="MDT55" s="7"/>
      <c r="MDU55" s="7"/>
      <c r="MDV55" s="7"/>
      <c r="MDW55" s="7"/>
      <c r="MDX55" s="7"/>
      <c r="MDY55" s="7"/>
      <c r="MDZ55" s="7"/>
      <c r="MEA55" s="7"/>
      <c r="MEB55" s="7"/>
      <c r="MEC55" s="7"/>
      <c r="MED55" s="7"/>
      <c r="MEE55" s="7"/>
      <c r="MEF55" s="7"/>
      <c r="MEG55" s="7"/>
      <c r="MEH55" s="7"/>
      <c r="MEI55" s="7"/>
      <c r="MEJ55" s="7"/>
      <c r="MEK55" s="7"/>
      <c r="MEL55" s="7"/>
      <c r="MEM55" s="7"/>
      <c r="MEN55" s="7"/>
      <c r="MEO55" s="7"/>
      <c r="MEP55" s="7"/>
      <c r="MEQ55" s="7"/>
      <c r="MER55" s="7"/>
      <c r="MES55" s="7"/>
      <c r="MET55" s="7"/>
      <c r="MEU55" s="7"/>
      <c r="MEV55" s="7"/>
      <c r="MEW55" s="7"/>
      <c r="MEX55" s="7"/>
      <c r="MEY55" s="7"/>
      <c r="MEZ55" s="7"/>
      <c r="MFA55" s="7"/>
      <c r="MFB55" s="7"/>
      <c r="MFC55" s="7"/>
      <c r="MFD55" s="7"/>
      <c r="MFE55" s="7"/>
      <c r="MFF55" s="7"/>
      <c r="MFG55" s="7"/>
      <c r="MFH55" s="7"/>
      <c r="MFI55" s="7"/>
      <c r="MFJ55" s="7"/>
      <c r="MFK55" s="7"/>
      <c r="MFL55" s="7"/>
      <c r="MFM55" s="7"/>
      <c r="MFN55" s="7"/>
      <c r="MFO55" s="7"/>
      <c r="MFP55" s="7"/>
      <c r="MFQ55" s="7"/>
      <c r="MFR55" s="7"/>
      <c r="MFS55" s="7"/>
      <c r="MFT55" s="7"/>
      <c r="MFU55" s="7"/>
      <c r="MFV55" s="7"/>
      <c r="MFW55" s="7"/>
      <c r="MFX55" s="7"/>
      <c r="MFY55" s="7"/>
      <c r="MFZ55" s="7"/>
      <c r="MGA55" s="7"/>
      <c r="MGB55" s="7"/>
      <c r="MGC55" s="7"/>
      <c r="MGD55" s="7"/>
      <c r="MGE55" s="7"/>
      <c r="MGF55" s="7"/>
      <c r="MGG55" s="7"/>
      <c r="MGH55" s="7"/>
      <c r="MGI55" s="7"/>
      <c r="MGJ55" s="7"/>
      <c r="MGL55" s="7"/>
      <c r="MGM55" s="7"/>
      <c r="MGN55" s="7"/>
      <c r="MGO55" s="7"/>
      <c r="MGP55" s="7"/>
      <c r="MGQ55" s="7"/>
      <c r="MGR55" s="7"/>
      <c r="MGS55" s="7"/>
      <c r="MGT55" s="7"/>
      <c r="MGU55" s="7"/>
      <c r="MGV55" s="7"/>
      <c r="MGW55" s="7"/>
      <c r="MGX55" s="7"/>
      <c r="MGY55" s="7"/>
      <c r="MGZ55" s="7"/>
      <c r="MHA55" s="7"/>
      <c r="MHB55" s="7"/>
      <c r="MHC55" s="7"/>
      <c r="MHD55" s="7"/>
      <c r="MHE55" s="7"/>
      <c r="MHF55" s="7"/>
      <c r="MHG55" s="7"/>
      <c r="MHH55" s="7"/>
      <c r="MHI55" s="7"/>
      <c r="MHJ55" s="7"/>
      <c r="MHK55" s="7"/>
      <c r="MHL55" s="7"/>
      <c r="MHM55" s="7"/>
      <c r="MHN55" s="7"/>
      <c r="MHO55" s="7"/>
      <c r="MHP55" s="7"/>
      <c r="MHQ55" s="7"/>
      <c r="MHR55" s="7"/>
      <c r="MHS55" s="7"/>
      <c r="MHT55" s="7"/>
      <c r="MHU55" s="7"/>
      <c r="MHV55" s="7"/>
      <c r="MHW55" s="7"/>
      <c r="MHX55" s="7"/>
      <c r="MHY55" s="7"/>
      <c r="MHZ55" s="7"/>
      <c r="MIA55" s="7"/>
      <c r="MIB55" s="7"/>
      <c r="MIC55" s="7"/>
      <c r="MID55" s="7"/>
      <c r="MIE55" s="7"/>
      <c r="MIF55" s="7"/>
      <c r="MIG55" s="7"/>
      <c r="MIH55" s="7"/>
      <c r="MII55" s="7"/>
      <c r="MIJ55" s="7"/>
      <c r="MIK55" s="7"/>
      <c r="MIL55" s="7"/>
      <c r="MIM55" s="7"/>
      <c r="MIN55" s="7"/>
      <c r="MIO55" s="7"/>
      <c r="MIP55" s="7"/>
      <c r="MIQ55" s="7"/>
      <c r="MIR55" s="7"/>
      <c r="MIS55" s="7"/>
      <c r="MIT55" s="7"/>
      <c r="MIU55" s="7"/>
      <c r="MIV55" s="7"/>
      <c r="MIW55" s="7"/>
      <c r="MIX55" s="7"/>
      <c r="MIY55" s="7"/>
      <c r="MIZ55" s="7"/>
      <c r="MJA55" s="7"/>
      <c r="MJB55" s="7"/>
      <c r="MJC55" s="7"/>
      <c r="MJD55" s="7"/>
      <c r="MJE55" s="7"/>
      <c r="MJF55" s="7"/>
      <c r="MJG55" s="7"/>
      <c r="MJH55" s="7"/>
      <c r="MJI55" s="7"/>
      <c r="MJJ55" s="7"/>
      <c r="MJK55" s="7"/>
      <c r="MJL55" s="7"/>
      <c r="MJM55" s="7"/>
      <c r="MJN55" s="7"/>
      <c r="MJO55" s="7"/>
      <c r="MJP55" s="7"/>
      <c r="MJQ55" s="7"/>
      <c r="MJR55" s="7"/>
      <c r="MJS55" s="7"/>
      <c r="MJT55" s="7"/>
      <c r="MJU55" s="7"/>
      <c r="MJV55" s="7"/>
      <c r="MJW55" s="7"/>
      <c r="MJX55" s="7"/>
      <c r="MJY55" s="7"/>
      <c r="MJZ55" s="7"/>
      <c r="MKA55" s="7"/>
      <c r="MKB55" s="7"/>
      <c r="MKC55" s="7"/>
      <c r="MKD55" s="7"/>
      <c r="MKE55" s="7"/>
      <c r="MKF55" s="7"/>
      <c r="MKG55" s="7"/>
      <c r="MKH55" s="7"/>
      <c r="MKI55" s="7"/>
      <c r="MKJ55" s="7"/>
      <c r="MKK55" s="7"/>
      <c r="MKL55" s="7"/>
      <c r="MKM55" s="7"/>
      <c r="MKN55" s="7"/>
      <c r="MKO55" s="7"/>
      <c r="MKP55" s="7"/>
      <c r="MKQ55" s="7"/>
      <c r="MKR55" s="7"/>
      <c r="MKS55" s="7"/>
      <c r="MKT55" s="7"/>
      <c r="MKU55" s="7"/>
      <c r="MKV55" s="7"/>
      <c r="MKW55" s="7"/>
      <c r="MKX55" s="7"/>
      <c r="MKY55" s="7"/>
      <c r="MKZ55" s="7"/>
      <c r="MLA55" s="7"/>
      <c r="MLB55" s="7"/>
      <c r="MLC55" s="7"/>
      <c r="MLD55" s="7"/>
      <c r="MLE55" s="7"/>
      <c r="MLF55" s="7"/>
      <c r="MLG55" s="7"/>
      <c r="MLH55" s="7"/>
      <c r="MLI55" s="7"/>
      <c r="MLJ55" s="7"/>
      <c r="MLK55" s="7"/>
      <c r="MLL55" s="7"/>
      <c r="MLM55" s="7"/>
      <c r="MLN55" s="7"/>
      <c r="MLO55" s="7"/>
      <c r="MLP55" s="7"/>
      <c r="MLQ55" s="7"/>
      <c r="MLR55" s="7"/>
      <c r="MLS55" s="7"/>
      <c r="MLT55" s="7"/>
      <c r="MLU55" s="7"/>
      <c r="MLV55" s="7"/>
      <c r="MLW55" s="7"/>
      <c r="MLX55" s="7"/>
      <c r="MLY55" s="7"/>
      <c r="MLZ55" s="7"/>
      <c r="MMA55" s="7"/>
      <c r="MMB55" s="7"/>
      <c r="MMC55" s="7"/>
      <c r="MMD55" s="7"/>
      <c r="MME55" s="7"/>
      <c r="MMF55" s="7"/>
      <c r="MMG55" s="7"/>
      <c r="MMH55" s="7"/>
      <c r="MMI55" s="7"/>
      <c r="MMJ55" s="7"/>
      <c r="MMK55" s="7"/>
      <c r="MML55" s="7"/>
      <c r="MMM55" s="7"/>
      <c r="MMN55" s="7"/>
      <c r="MMO55" s="7"/>
      <c r="MMP55" s="7"/>
      <c r="MMQ55" s="7"/>
      <c r="MMR55" s="7"/>
      <c r="MMS55" s="7"/>
      <c r="MMT55" s="7"/>
      <c r="MMU55" s="7"/>
      <c r="MMV55" s="7"/>
      <c r="MMW55" s="7"/>
      <c r="MMX55" s="7"/>
      <c r="MMY55" s="7"/>
      <c r="MMZ55" s="7"/>
      <c r="MNA55" s="7"/>
      <c r="MNB55" s="7"/>
      <c r="MNC55" s="7"/>
      <c r="MND55" s="7"/>
      <c r="MNE55" s="7"/>
      <c r="MNF55" s="7"/>
      <c r="MNG55" s="7"/>
      <c r="MNH55" s="7"/>
      <c r="MNI55" s="7"/>
      <c r="MNJ55" s="7"/>
      <c r="MNK55" s="7"/>
      <c r="MNL55" s="7"/>
      <c r="MNM55" s="7"/>
      <c r="MNN55" s="7"/>
      <c r="MNO55" s="7"/>
      <c r="MNP55" s="7"/>
      <c r="MNQ55" s="7"/>
      <c r="MNR55" s="7"/>
      <c r="MNS55" s="7"/>
      <c r="MNT55" s="7"/>
      <c r="MNU55" s="7"/>
      <c r="MNV55" s="7"/>
      <c r="MNW55" s="7"/>
      <c r="MNX55" s="7"/>
      <c r="MNY55" s="7"/>
      <c r="MNZ55" s="7"/>
      <c r="MOA55" s="7"/>
      <c r="MOB55" s="7"/>
      <c r="MOC55" s="7"/>
      <c r="MOD55" s="7"/>
      <c r="MOE55" s="7"/>
      <c r="MOF55" s="7"/>
      <c r="MOG55" s="7"/>
      <c r="MOH55" s="7"/>
      <c r="MOI55" s="7"/>
      <c r="MOJ55" s="7"/>
      <c r="MOK55" s="7"/>
      <c r="MOL55" s="7"/>
      <c r="MOM55" s="7"/>
      <c r="MON55" s="7"/>
      <c r="MOO55" s="7"/>
      <c r="MOP55" s="7"/>
      <c r="MOQ55" s="7"/>
      <c r="MOR55" s="7"/>
      <c r="MOS55" s="7"/>
      <c r="MOT55" s="7"/>
      <c r="MOU55" s="7"/>
      <c r="MOV55" s="7"/>
      <c r="MOW55" s="7"/>
      <c r="MOX55" s="7"/>
      <c r="MOY55" s="7"/>
      <c r="MOZ55" s="7"/>
      <c r="MPA55" s="7"/>
      <c r="MPB55" s="7"/>
      <c r="MPC55" s="7"/>
      <c r="MPD55" s="7"/>
      <c r="MPE55" s="7"/>
      <c r="MPF55" s="7"/>
      <c r="MPG55" s="7"/>
      <c r="MPH55" s="7"/>
      <c r="MPI55" s="7"/>
      <c r="MPJ55" s="7"/>
      <c r="MPK55" s="7"/>
      <c r="MPL55" s="7"/>
      <c r="MPM55" s="7"/>
      <c r="MPN55" s="7"/>
      <c r="MPO55" s="7"/>
      <c r="MPP55" s="7"/>
      <c r="MPQ55" s="7"/>
      <c r="MPR55" s="7"/>
      <c r="MPS55" s="7"/>
      <c r="MPT55" s="7"/>
      <c r="MPU55" s="7"/>
      <c r="MPV55" s="7"/>
      <c r="MPW55" s="7"/>
      <c r="MPX55" s="7"/>
      <c r="MPY55" s="7"/>
      <c r="MPZ55" s="7"/>
      <c r="MQA55" s="7"/>
      <c r="MQB55" s="7"/>
      <c r="MQC55" s="7"/>
      <c r="MQD55" s="7"/>
      <c r="MQE55" s="7"/>
      <c r="MQF55" s="7"/>
      <c r="MQH55" s="7"/>
      <c r="MQI55" s="7"/>
      <c r="MQJ55" s="7"/>
      <c r="MQK55" s="7"/>
      <c r="MQL55" s="7"/>
      <c r="MQM55" s="7"/>
      <c r="MQN55" s="7"/>
      <c r="MQO55" s="7"/>
      <c r="MQP55" s="7"/>
      <c r="MQQ55" s="7"/>
      <c r="MQR55" s="7"/>
      <c r="MQS55" s="7"/>
      <c r="MQT55" s="7"/>
      <c r="MQU55" s="7"/>
      <c r="MQV55" s="7"/>
      <c r="MQW55" s="7"/>
      <c r="MQX55" s="7"/>
      <c r="MQY55" s="7"/>
      <c r="MQZ55" s="7"/>
      <c r="MRA55" s="7"/>
      <c r="MRB55" s="7"/>
      <c r="MRC55" s="7"/>
      <c r="MRD55" s="7"/>
      <c r="MRE55" s="7"/>
      <c r="MRF55" s="7"/>
      <c r="MRG55" s="7"/>
      <c r="MRH55" s="7"/>
      <c r="MRI55" s="7"/>
      <c r="MRJ55" s="7"/>
      <c r="MRK55" s="7"/>
      <c r="MRL55" s="7"/>
      <c r="MRM55" s="7"/>
      <c r="MRN55" s="7"/>
      <c r="MRO55" s="7"/>
      <c r="MRP55" s="7"/>
      <c r="MRQ55" s="7"/>
      <c r="MRR55" s="7"/>
      <c r="MRS55" s="7"/>
      <c r="MRT55" s="7"/>
      <c r="MRU55" s="7"/>
      <c r="MRV55" s="7"/>
      <c r="MRW55" s="7"/>
      <c r="MRX55" s="7"/>
      <c r="MRY55" s="7"/>
      <c r="MRZ55" s="7"/>
      <c r="MSA55" s="7"/>
      <c r="MSB55" s="7"/>
      <c r="MSC55" s="7"/>
      <c r="MSD55" s="7"/>
      <c r="MSE55" s="7"/>
      <c r="MSF55" s="7"/>
      <c r="MSG55" s="7"/>
      <c r="MSH55" s="7"/>
      <c r="MSI55" s="7"/>
      <c r="MSJ55" s="7"/>
      <c r="MSK55" s="7"/>
      <c r="MSL55" s="7"/>
      <c r="MSM55" s="7"/>
      <c r="MSN55" s="7"/>
      <c r="MSO55" s="7"/>
      <c r="MSP55" s="7"/>
      <c r="MSQ55" s="7"/>
      <c r="MSR55" s="7"/>
      <c r="MSS55" s="7"/>
      <c r="MST55" s="7"/>
      <c r="MSU55" s="7"/>
      <c r="MSV55" s="7"/>
      <c r="MSW55" s="7"/>
      <c r="MSX55" s="7"/>
      <c r="MSY55" s="7"/>
      <c r="MSZ55" s="7"/>
      <c r="MTA55" s="7"/>
      <c r="MTB55" s="7"/>
      <c r="MTC55" s="7"/>
      <c r="MTD55" s="7"/>
      <c r="MTE55" s="7"/>
      <c r="MTF55" s="7"/>
      <c r="MTG55" s="7"/>
      <c r="MTH55" s="7"/>
      <c r="MTI55" s="7"/>
      <c r="MTJ55" s="7"/>
      <c r="MTK55" s="7"/>
      <c r="MTL55" s="7"/>
      <c r="MTM55" s="7"/>
      <c r="MTN55" s="7"/>
      <c r="MTO55" s="7"/>
      <c r="MTP55" s="7"/>
      <c r="MTQ55" s="7"/>
      <c r="MTR55" s="7"/>
      <c r="MTS55" s="7"/>
      <c r="MTT55" s="7"/>
      <c r="MTU55" s="7"/>
      <c r="MTV55" s="7"/>
      <c r="MTW55" s="7"/>
      <c r="MTX55" s="7"/>
      <c r="MTY55" s="7"/>
      <c r="MTZ55" s="7"/>
      <c r="MUA55" s="7"/>
      <c r="MUB55" s="7"/>
      <c r="MUC55" s="7"/>
      <c r="MUD55" s="7"/>
      <c r="MUE55" s="7"/>
      <c r="MUF55" s="7"/>
      <c r="MUG55" s="7"/>
      <c r="MUH55" s="7"/>
      <c r="MUI55" s="7"/>
      <c r="MUJ55" s="7"/>
      <c r="MUK55" s="7"/>
      <c r="MUL55" s="7"/>
      <c r="MUM55" s="7"/>
      <c r="MUN55" s="7"/>
      <c r="MUO55" s="7"/>
      <c r="MUP55" s="7"/>
      <c r="MUQ55" s="7"/>
      <c r="MUR55" s="7"/>
      <c r="MUS55" s="7"/>
      <c r="MUT55" s="7"/>
      <c r="MUU55" s="7"/>
      <c r="MUV55" s="7"/>
      <c r="MUW55" s="7"/>
      <c r="MUX55" s="7"/>
      <c r="MUY55" s="7"/>
      <c r="MUZ55" s="7"/>
      <c r="MVA55" s="7"/>
      <c r="MVB55" s="7"/>
      <c r="MVC55" s="7"/>
      <c r="MVD55" s="7"/>
      <c r="MVE55" s="7"/>
      <c r="MVF55" s="7"/>
      <c r="MVG55" s="7"/>
      <c r="MVH55" s="7"/>
      <c r="MVI55" s="7"/>
      <c r="MVJ55" s="7"/>
      <c r="MVK55" s="7"/>
      <c r="MVL55" s="7"/>
      <c r="MVM55" s="7"/>
      <c r="MVN55" s="7"/>
      <c r="MVO55" s="7"/>
      <c r="MVP55" s="7"/>
      <c r="MVQ55" s="7"/>
      <c r="MVR55" s="7"/>
      <c r="MVS55" s="7"/>
      <c r="MVT55" s="7"/>
      <c r="MVU55" s="7"/>
      <c r="MVV55" s="7"/>
      <c r="MVW55" s="7"/>
      <c r="MVX55" s="7"/>
      <c r="MVY55" s="7"/>
      <c r="MVZ55" s="7"/>
      <c r="MWA55" s="7"/>
      <c r="MWB55" s="7"/>
      <c r="MWC55" s="7"/>
      <c r="MWD55" s="7"/>
      <c r="MWE55" s="7"/>
      <c r="MWF55" s="7"/>
      <c r="MWG55" s="7"/>
      <c r="MWH55" s="7"/>
      <c r="MWI55" s="7"/>
      <c r="MWJ55" s="7"/>
      <c r="MWK55" s="7"/>
      <c r="MWL55" s="7"/>
      <c r="MWM55" s="7"/>
      <c r="MWN55" s="7"/>
      <c r="MWO55" s="7"/>
      <c r="MWP55" s="7"/>
      <c r="MWQ55" s="7"/>
      <c r="MWR55" s="7"/>
      <c r="MWS55" s="7"/>
      <c r="MWT55" s="7"/>
      <c r="MWU55" s="7"/>
      <c r="MWV55" s="7"/>
      <c r="MWW55" s="7"/>
      <c r="MWX55" s="7"/>
      <c r="MWY55" s="7"/>
      <c r="MWZ55" s="7"/>
      <c r="MXA55" s="7"/>
      <c r="MXB55" s="7"/>
      <c r="MXC55" s="7"/>
      <c r="MXD55" s="7"/>
      <c r="MXE55" s="7"/>
      <c r="MXF55" s="7"/>
      <c r="MXG55" s="7"/>
      <c r="MXH55" s="7"/>
      <c r="MXI55" s="7"/>
      <c r="MXJ55" s="7"/>
      <c r="MXK55" s="7"/>
      <c r="MXL55" s="7"/>
      <c r="MXM55" s="7"/>
      <c r="MXN55" s="7"/>
      <c r="MXO55" s="7"/>
      <c r="MXP55" s="7"/>
      <c r="MXQ55" s="7"/>
      <c r="MXR55" s="7"/>
      <c r="MXS55" s="7"/>
      <c r="MXT55" s="7"/>
      <c r="MXU55" s="7"/>
      <c r="MXV55" s="7"/>
      <c r="MXW55" s="7"/>
      <c r="MXX55" s="7"/>
      <c r="MXY55" s="7"/>
      <c r="MXZ55" s="7"/>
      <c r="MYA55" s="7"/>
      <c r="MYB55" s="7"/>
      <c r="MYC55" s="7"/>
      <c r="MYD55" s="7"/>
      <c r="MYE55" s="7"/>
      <c r="MYF55" s="7"/>
      <c r="MYG55" s="7"/>
      <c r="MYH55" s="7"/>
      <c r="MYI55" s="7"/>
      <c r="MYJ55" s="7"/>
      <c r="MYK55" s="7"/>
      <c r="MYL55" s="7"/>
      <c r="MYM55" s="7"/>
      <c r="MYN55" s="7"/>
      <c r="MYO55" s="7"/>
      <c r="MYP55" s="7"/>
      <c r="MYQ55" s="7"/>
      <c r="MYR55" s="7"/>
      <c r="MYS55" s="7"/>
      <c r="MYT55" s="7"/>
      <c r="MYU55" s="7"/>
      <c r="MYV55" s="7"/>
      <c r="MYW55" s="7"/>
      <c r="MYX55" s="7"/>
      <c r="MYY55" s="7"/>
      <c r="MYZ55" s="7"/>
      <c r="MZA55" s="7"/>
      <c r="MZB55" s="7"/>
      <c r="MZC55" s="7"/>
      <c r="MZD55" s="7"/>
      <c r="MZE55" s="7"/>
      <c r="MZF55" s="7"/>
      <c r="MZG55" s="7"/>
      <c r="MZH55" s="7"/>
      <c r="MZI55" s="7"/>
      <c r="MZJ55" s="7"/>
      <c r="MZK55" s="7"/>
      <c r="MZL55" s="7"/>
      <c r="MZM55" s="7"/>
      <c r="MZN55" s="7"/>
      <c r="MZO55" s="7"/>
      <c r="MZP55" s="7"/>
      <c r="MZQ55" s="7"/>
      <c r="MZR55" s="7"/>
      <c r="MZS55" s="7"/>
      <c r="MZT55" s="7"/>
      <c r="MZU55" s="7"/>
      <c r="MZV55" s="7"/>
      <c r="MZW55" s="7"/>
      <c r="MZX55" s="7"/>
      <c r="MZY55" s="7"/>
      <c r="MZZ55" s="7"/>
      <c r="NAA55" s="7"/>
      <c r="NAB55" s="7"/>
      <c r="NAD55" s="7"/>
      <c r="NAE55" s="7"/>
      <c r="NAF55" s="7"/>
      <c r="NAG55" s="7"/>
      <c r="NAH55" s="7"/>
      <c r="NAI55" s="7"/>
      <c r="NAJ55" s="7"/>
      <c r="NAK55" s="7"/>
      <c r="NAL55" s="7"/>
      <c r="NAM55" s="7"/>
      <c r="NAN55" s="7"/>
      <c r="NAO55" s="7"/>
      <c r="NAP55" s="7"/>
      <c r="NAQ55" s="7"/>
      <c r="NAR55" s="7"/>
      <c r="NAS55" s="7"/>
      <c r="NAT55" s="7"/>
      <c r="NAU55" s="7"/>
      <c r="NAV55" s="7"/>
      <c r="NAW55" s="7"/>
      <c r="NAX55" s="7"/>
      <c r="NAY55" s="7"/>
      <c r="NAZ55" s="7"/>
      <c r="NBA55" s="7"/>
      <c r="NBB55" s="7"/>
      <c r="NBC55" s="7"/>
      <c r="NBD55" s="7"/>
      <c r="NBE55" s="7"/>
      <c r="NBF55" s="7"/>
      <c r="NBG55" s="7"/>
      <c r="NBH55" s="7"/>
      <c r="NBI55" s="7"/>
      <c r="NBJ55" s="7"/>
      <c r="NBK55" s="7"/>
      <c r="NBL55" s="7"/>
      <c r="NBM55" s="7"/>
      <c r="NBN55" s="7"/>
      <c r="NBO55" s="7"/>
      <c r="NBP55" s="7"/>
      <c r="NBQ55" s="7"/>
      <c r="NBR55" s="7"/>
      <c r="NBS55" s="7"/>
      <c r="NBT55" s="7"/>
      <c r="NBU55" s="7"/>
      <c r="NBV55" s="7"/>
      <c r="NBW55" s="7"/>
      <c r="NBX55" s="7"/>
      <c r="NBY55" s="7"/>
      <c r="NBZ55" s="7"/>
      <c r="NCA55" s="7"/>
      <c r="NCB55" s="7"/>
      <c r="NCC55" s="7"/>
      <c r="NCD55" s="7"/>
      <c r="NCE55" s="7"/>
      <c r="NCF55" s="7"/>
      <c r="NCG55" s="7"/>
      <c r="NCH55" s="7"/>
      <c r="NCI55" s="7"/>
      <c r="NCJ55" s="7"/>
      <c r="NCK55" s="7"/>
      <c r="NCL55" s="7"/>
      <c r="NCM55" s="7"/>
      <c r="NCN55" s="7"/>
      <c r="NCO55" s="7"/>
      <c r="NCP55" s="7"/>
      <c r="NCQ55" s="7"/>
      <c r="NCR55" s="7"/>
      <c r="NCS55" s="7"/>
      <c r="NCT55" s="7"/>
      <c r="NCU55" s="7"/>
      <c r="NCV55" s="7"/>
      <c r="NCW55" s="7"/>
      <c r="NCX55" s="7"/>
      <c r="NCY55" s="7"/>
      <c r="NCZ55" s="7"/>
      <c r="NDA55" s="7"/>
      <c r="NDB55" s="7"/>
      <c r="NDC55" s="7"/>
      <c r="NDD55" s="7"/>
      <c r="NDE55" s="7"/>
      <c r="NDF55" s="7"/>
      <c r="NDG55" s="7"/>
      <c r="NDH55" s="7"/>
      <c r="NDI55" s="7"/>
      <c r="NDJ55" s="7"/>
      <c r="NDK55" s="7"/>
      <c r="NDL55" s="7"/>
      <c r="NDM55" s="7"/>
      <c r="NDN55" s="7"/>
      <c r="NDO55" s="7"/>
      <c r="NDP55" s="7"/>
      <c r="NDQ55" s="7"/>
      <c r="NDR55" s="7"/>
      <c r="NDS55" s="7"/>
      <c r="NDT55" s="7"/>
      <c r="NDU55" s="7"/>
      <c r="NDV55" s="7"/>
      <c r="NDW55" s="7"/>
      <c r="NDX55" s="7"/>
      <c r="NDY55" s="7"/>
      <c r="NDZ55" s="7"/>
      <c r="NEA55" s="7"/>
      <c r="NEB55" s="7"/>
      <c r="NEC55" s="7"/>
      <c r="NED55" s="7"/>
      <c r="NEE55" s="7"/>
      <c r="NEF55" s="7"/>
      <c r="NEG55" s="7"/>
      <c r="NEH55" s="7"/>
      <c r="NEI55" s="7"/>
      <c r="NEJ55" s="7"/>
      <c r="NEK55" s="7"/>
      <c r="NEL55" s="7"/>
      <c r="NEM55" s="7"/>
      <c r="NEN55" s="7"/>
      <c r="NEO55" s="7"/>
      <c r="NEP55" s="7"/>
      <c r="NEQ55" s="7"/>
      <c r="NER55" s="7"/>
      <c r="NES55" s="7"/>
      <c r="NET55" s="7"/>
      <c r="NEU55" s="7"/>
      <c r="NEV55" s="7"/>
      <c r="NEW55" s="7"/>
      <c r="NEX55" s="7"/>
      <c r="NEY55" s="7"/>
      <c r="NEZ55" s="7"/>
      <c r="NFA55" s="7"/>
      <c r="NFB55" s="7"/>
      <c r="NFC55" s="7"/>
      <c r="NFD55" s="7"/>
      <c r="NFE55" s="7"/>
      <c r="NFF55" s="7"/>
      <c r="NFG55" s="7"/>
      <c r="NFH55" s="7"/>
      <c r="NFI55" s="7"/>
      <c r="NFJ55" s="7"/>
      <c r="NFK55" s="7"/>
      <c r="NFL55" s="7"/>
      <c r="NFM55" s="7"/>
      <c r="NFN55" s="7"/>
      <c r="NFO55" s="7"/>
      <c r="NFP55" s="7"/>
      <c r="NFQ55" s="7"/>
      <c r="NFR55" s="7"/>
      <c r="NFS55" s="7"/>
      <c r="NFT55" s="7"/>
      <c r="NFU55" s="7"/>
      <c r="NFV55" s="7"/>
      <c r="NFW55" s="7"/>
      <c r="NFX55" s="7"/>
      <c r="NFY55" s="7"/>
      <c r="NFZ55" s="7"/>
      <c r="NGA55" s="7"/>
      <c r="NGB55" s="7"/>
      <c r="NGC55" s="7"/>
      <c r="NGD55" s="7"/>
      <c r="NGE55" s="7"/>
      <c r="NGF55" s="7"/>
      <c r="NGG55" s="7"/>
      <c r="NGH55" s="7"/>
      <c r="NGI55" s="7"/>
      <c r="NGJ55" s="7"/>
      <c r="NGK55" s="7"/>
      <c r="NGL55" s="7"/>
      <c r="NGM55" s="7"/>
      <c r="NGN55" s="7"/>
      <c r="NGO55" s="7"/>
      <c r="NGP55" s="7"/>
      <c r="NGQ55" s="7"/>
      <c r="NGR55" s="7"/>
      <c r="NGS55" s="7"/>
      <c r="NGT55" s="7"/>
      <c r="NGU55" s="7"/>
      <c r="NGV55" s="7"/>
      <c r="NGW55" s="7"/>
      <c r="NGX55" s="7"/>
      <c r="NGY55" s="7"/>
      <c r="NGZ55" s="7"/>
      <c r="NHA55" s="7"/>
      <c r="NHB55" s="7"/>
      <c r="NHC55" s="7"/>
      <c r="NHD55" s="7"/>
      <c r="NHE55" s="7"/>
      <c r="NHF55" s="7"/>
      <c r="NHG55" s="7"/>
      <c r="NHH55" s="7"/>
      <c r="NHI55" s="7"/>
      <c r="NHJ55" s="7"/>
      <c r="NHK55" s="7"/>
      <c r="NHL55" s="7"/>
      <c r="NHM55" s="7"/>
      <c r="NHN55" s="7"/>
      <c r="NHO55" s="7"/>
      <c r="NHP55" s="7"/>
      <c r="NHQ55" s="7"/>
      <c r="NHR55" s="7"/>
      <c r="NHS55" s="7"/>
      <c r="NHT55" s="7"/>
      <c r="NHU55" s="7"/>
      <c r="NHV55" s="7"/>
      <c r="NHW55" s="7"/>
      <c r="NHX55" s="7"/>
      <c r="NHY55" s="7"/>
      <c r="NHZ55" s="7"/>
      <c r="NIA55" s="7"/>
      <c r="NIB55" s="7"/>
      <c r="NIC55" s="7"/>
      <c r="NID55" s="7"/>
      <c r="NIE55" s="7"/>
      <c r="NIF55" s="7"/>
      <c r="NIG55" s="7"/>
      <c r="NIH55" s="7"/>
      <c r="NII55" s="7"/>
      <c r="NIJ55" s="7"/>
      <c r="NIK55" s="7"/>
      <c r="NIL55" s="7"/>
      <c r="NIM55" s="7"/>
      <c r="NIN55" s="7"/>
      <c r="NIO55" s="7"/>
      <c r="NIP55" s="7"/>
      <c r="NIQ55" s="7"/>
      <c r="NIR55" s="7"/>
      <c r="NIS55" s="7"/>
      <c r="NIT55" s="7"/>
      <c r="NIU55" s="7"/>
      <c r="NIV55" s="7"/>
      <c r="NIW55" s="7"/>
      <c r="NIX55" s="7"/>
      <c r="NIY55" s="7"/>
      <c r="NIZ55" s="7"/>
      <c r="NJA55" s="7"/>
      <c r="NJB55" s="7"/>
      <c r="NJC55" s="7"/>
      <c r="NJD55" s="7"/>
      <c r="NJE55" s="7"/>
      <c r="NJF55" s="7"/>
      <c r="NJG55" s="7"/>
      <c r="NJH55" s="7"/>
      <c r="NJI55" s="7"/>
      <c r="NJJ55" s="7"/>
      <c r="NJK55" s="7"/>
      <c r="NJL55" s="7"/>
      <c r="NJM55" s="7"/>
      <c r="NJN55" s="7"/>
      <c r="NJO55" s="7"/>
      <c r="NJP55" s="7"/>
      <c r="NJQ55" s="7"/>
      <c r="NJR55" s="7"/>
      <c r="NJS55" s="7"/>
      <c r="NJT55" s="7"/>
      <c r="NJU55" s="7"/>
      <c r="NJV55" s="7"/>
      <c r="NJW55" s="7"/>
      <c r="NJX55" s="7"/>
      <c r="NJZ55" s="7"/>
      <c r="NKA55" s="7"/>
      <c r="NKB55" s="7"/>
      <c r="NKC55" s="7"/>
      <c r="NKD55" s="7"/>
      <c r="NKE55" s="7"/>
      <c r="NKF55" s="7"/>
      <c r="NKG55" s="7"/>
      <c r="NKH55" s="7"/>
      <c r="NKI55" s="7"/>
      <c r="NKJ55" s="7"/>
      <c r="NKK55" s="7"/>
      <c r="NKL55" s="7"/>
      <c r="NKM55" s="7"/>
      <c r="NKN55" s="7"/>
      <c r="NKO55" s="7"/>
      <c r="NKP55" s="7"/>
      <c r="NKQ55" s="7"/>
      <c r="NKR55" s="7"/>
      <c r="NKS55" s="7"/>
      <c r="NKT55" s="7"/>
      <c r="NKU55" s="7"/>
      <c r="NKV55" s="7"/>
      <c r="NKW55" s="7"/>
      <c r="NKX55" s="7"/>
      <c r="NKY55" s="7"/>
      <c r="NKZ55" s="7"/>
      <c r="NLA55" s="7"/>
      <c r="NLB55" s="7"/>
      <c r="NLC55" s="7"/>
      <c r="NLD55" s="7"/>
      <c r="NLE55" s="7"/>
      <c r="NLF55" s="7"/>
      <c r="NLG55" s="7"/>
      <c r="NLH55" s="7"/>
      <c r="NLI55" s="7"/>
      <c r="NLJ55" s="7"/>
      <c r="NLK55" s="7"/>
      <c r="NLL55" s="7"/>
      <c r="NLM55" s="7"/>
      <c r="NLN55" s="7"/>
      <c r="NLO55" s="7"/>
      <c r="NLP55" s="7"/>
      <c r="NLQ55" s="7"/>
      <c r="NLR55" s="7"/>
      <c r="NLS55" s="7"/>
      <c r="NLT55" s="7"/>
      <c r="NLU55" s="7"/>
      <c r="NLV55" s="7"/>
      <c r="NLW55" s="7"/>
      <c r="NLX55" s="7"/>
      <c r="NLY55" s="7"/>
      <c r="NLZ55" s="7"/>
      <c r="NMA55" s="7"/>
      <c r="NMB55" s="7"/>
      <c r="NMC55" s="7"/>
      <c r="NMD55" s="7"/>
      <c r="NME55" s="7"/>
      <c r="NMF55" s="7"/>
      <c r="NMG55" s="7"/>
      <c r="NMH55" s="7"/>
      <c r="NMI55" s="7"/>
      <c r="NMJ55" s="7"/>
      <c r="NMK55" s="7"/>
      <c r="NML55" s="7"/>
      <c r="NMM55" s="7"/>
      <c r="NMN55" s="7"/>
      <c r="NMO55" s="7"/>
      <c r="NMP55" s="7"/>
      <c r="NMQ55" s="7"/>
      <c r="NMR55" s="7"/>
      <c r="NMS55" s="7"/>
      <c r="NMT55" s="7"/>
      <c r="NMU55" s="7"/>
      <c r="NMV55" s="7"/>
      <c r="NMW55" s="7"/>
      <c r="NMX55" s="7"/>
      <c r="NMY55" s="7"/>
      <c r="NMZ55" s="7"/>
      <c r="NNA55" s="7"/>
      <c r="NNB55" s="7"/>
      <c r="NNC55" s="7"/>
      <c r="NND55" s="7"/>
      <c r="NNE55" s="7"/>
      <c r="NNF55" s="7"/>
      <c r="NNG55" s="7"/>
      <c r="NNH55" s="7"/>
      <c r="NNI55" s="7"/>
      <c r="NNJ55" s="7"/>
      <c r="NNK55" s="7"/>
      <c r="NNL55" s="7"/>
      <c r="NNM55" s="7"/>
      <c r="NNN55" s="7"/>
      <c r="NNO55" s="7"/>
      <c r="NNP55" s="7"/>
      <c r="NNQ55" s="7"/>
      <c r="NNR55" s="7"/>
      <c r="NNS55" s="7"/>
      <c r="NNT55" s="7"/>
      <c r="NNU55" s="7"/>
      <c r="NNV55" s="7"/>
      <c r="NNW55" s="7"/>
      <c r="NNX55" s="7"/>
      <c r="NNY55" s="7"/>
      <c r="NNZ55" s="7"/>
      <c r="NOA55" s="7"/>
      <c r="NOB55" s="7"/>
      <c r="NOC55" s="7"/>
      <c r="NOD55" s="7"/>
      <c r="NOE55" s="7"/>
      <c r="NOF55" s="7"/>
      <c r="NOG55" s="7"/>
      <c r="NOH55" s="7"/>
      <c r="NOI55" s="7"/>
      <c r="NOJ55" s="7"/>
      <c r="NOK55" s="7"/>
      <c r="NOL55" s="7"/>
      <c r="NOM55" s="7"/>
      <c r="NON55" s="7"/>
      <c r="NOO55" s="7"/>
      <c r="NOP55" s="7"/>
      <c r="NOQ55" s="7"/>
      <c r="NOR55" s="7"/>
      <c r="NOS55" s="7"/>
      <c r="NOT55" s="7"/>
      <c r="NOU55" s="7"/>
      <c r="NOV55" s="7"/>
      <c r="NOW55" s="7"/>
      <c r="NOX55" s="7"/>
      <c r="NOY55" s="7"/>
      <c r="NOZ55" s="7"/>
      <c r="NPA55" s="7"/>
      <c r="NPB55" s="7"/>
      <c r="NPC55" s="7"/>
      <c r="NPD55" s="7"/>
      <c r="NPE55" s="7"/>
      <c r="NPF55" s="7"/>
      <c r="NPG55" s="7"/>
      <c r="NPH55" s="7"/>
      <c r="NPI55" s="7"/>
      <c r="NPJ55" s="7"/>
      <c r="NPK55" s="7"/>
      <c r="NPL55" s="7"/>
      <c r="NPM55" s="7"/>
      <c r="NPN55" s="7"/>
      <c r="NPO55" s="7"/>
      <c r="NPP55" s="7"/>
      <c r="NPQ55" s="7"/>
      <c r="NPR55" s="7"/>
      <c r="NPS55" s="7"/>
      <c r="NPT55" s="7"/>
      <c r="NPU55" s="7"/>
      <c r="NPV55" s="7"/>
      <c r="NPW55" s="7"/>
      <c r="NPX55" s="7"/>
      <c r="NPY55" s="7"/>
      <c r="NPZ55" s="7"/>
      <c r="NQA55" s="7"/>
      <c r="NQB55" s="7"/>
      <c r="NQC55" s="7"/>
      <c r="NQD55" s="7"/>
      <c r="NQE55" s="7"/>
      <c r="NQF55" s="7"/>
      <c r="NQG55" s="7"/>
      <c r="NQH55" s="7"/>
      <c r="NQI55" s="7"/>
      <c r="NQJ55" s="7"/>
      <c r="NQK55" s="7"/>
      <c r="NQL55" s="7"/>
      <c r="NQM55" s="7"/>
      <c r="NQN55" s="7"/>
      <c r="NQO55" s="7"/>
      <c r="NQP55" s="7"/>
      <c r="NQQ55" s="7"/>
      <c r="NQR55" s="7"/>
      <c r="NQS55" s="7"/>
      <c r="NQT55" s="7"/>
      <c r="NQU55" s="7"/>
      <c r="NQV55" s="7"/>
      <c r="NQW55" s="7"/>
      <c r="NQX55" s="7"/>
      <c r="NQY55" s="7"/>
      <c r="NQZ55" s="7"/>
      <c r="NRA55" s="7"/>
      <c r="NRB55" s="7"/>
      <c r="NRC55" s="7"/>
      <c r="NRD55" s="7"/>
      <c r="NRE55" s="7"/>
      <c r="NRF55" s="7"/>
      <c r="NRG55" s="7"/>
      <c r="NRH55" s="7"/>
      <c r="NRI55" s="7"/>
      <c r="NRJ55" s="7"/>
      <c r="NRK55" s="7"/>
      <c r="NRL55" s="7"/>
      <c r="NRM55" s="7"/>
      <c r="NRN55" s="7"/>
      <c r="NRO55" s="7"/>
      <c r="NRP55" s="7"/>
      <c r="NRQ55" s="7"/>
      <c r="NRR55" s="7"/>
      <c r="NRS55" s="7"/>
      <c r="NRT55" s="7"/>
      <c r="NRU55" s="7"/>
      <c r="NRV55" s="7"/>
      <c r="NRW55" s="7"/>
      <c r="NRX55" s="7"/>
      <c r="NRY55" s="7"/>
      <c r="NRZ55" s="7"/>
      <c r="NSA55" s="7"/>
      <c r="NSB55" s="7"/>
      <c r="NSC55" s="7"/>
      <c r="NSD55" s="7"/>
      <c r="NSE55" s="7"/>
      <c r="NSF55" s="7"/>
      <c r="NSG55" s="7"/>
      <c r="NSH55" s="7"/>
      <c r="NSI55" s="7"/>
      <c r="NSJ55" s="7"/>
      <c r="NSK55" s="7"/>
      <c r="NSL55" s="7"/>
      <c r="NSM55" s="7"/>
      <c r="NSN55" s="7"/>
      <c r="NSO55" s="7"/>
      <c r="NSP55" s="7"/>
      <c r="NSQ55" s="7"/>
      <c r="NSR55" s="7"/>
      <c r="NSS55" s="7"/>
      <c r="NST55" s="7"/>
      <c r="NSU55" s="7"/>
      <c r="NSV55" s="7"/>
      <c r="NSW55" s="7"/>
      <c r="NSX55" s="7"/>
      <c r="NSY55" s="7"/>
      <c r="NSZ55" s="7"/>
      <c r="NTA55" s="7"/>
      <c r="NTB55" s="7"/>
      <c r="NTC55" s="7"/>
      <c r="NTD55" s="7"/>
      <c r="NTE55" s="7"/>
      <c r="NTF55" s="7"/>
      <c r="NTG55" s="7"/>
      <c r="NTH55" s="7"/>
      <c r="NTI55" s="7"/>
      <c r="NTJ55" s="7"/>
      <c r="NTK55" s="7"/>
      <c r="NTL55" s="7"/>
      <c r="NTM55" s="7"/>
      <c r="NTN55" s="7"/>
      <c r="NTO55" s="7"/>
      <c r="NTP55" s="7"/>
      <c r="NTQ55" s="7"/>
      <c r="NTR55" s="7"/>
      <c r="NTS55" s="7"/>
      <c r="NTT55" s="7"/>
      <c r="NTV55" s="7"/>
      <c r="NTW55" s="7"/>
      <c r="NTX55" s="7"/>
      <c r="NTY55" s="7"/>
      <c r="NTZ55" s="7"/>
      <c r="NUA55" s="7"/>
      <c r="NUB55" s="7"/>
      <c r="NUC55" s="7"/>
      <c r="NUD55" s="7"/>
      <c r="NUE55" s="7"/>
      <c r="NUF55" s="7"/>
      <c r="NUG55" s="7"/>
      <c r="NUH55" s="7"/>
      <c r="NUI55" s="7"/>
      <c r="NUJ55" s="7"/>
      <c r="NUK55" s="7"/>
      <c r="NUL55" s="7"/>
      <c r="NUM55" s="7"/>
      <c r="NUN55" s="7"/>
      <c r="NUO55" s="7"/>
      <c r="NUP55" s="7"/>
      <c r="NUQ55" s="7"/>
      <c r="NUR55" s="7"/>
      <c r="NUS55" s="7"/>
      <c r="NUT55" s="7"/>
      <c r="NUU55" s="7"/>
      <c r="NUV55" s="7"/>
      <c r="NUW55" s="7"/>
      <c r="NUX55" s="7"/>
      <c r="NUY55" s="7"/>
      <c r="NUZ55" s="7"/>
      <c r="NVA55" s="7"/>
      <c r="NVB55" s="7"/>
      <c r="NVC55" s="7"/>
      <c r="NVD55" s="7"/>
      <c r="NVE55" s="7"/>
      <c r="NVF55" s="7"/>
      <c r="NVG55" s="7"/>
      <c r="NVH55" s="7"/>
      <c r="NVI55" s="7"/>
      <c r="NVJ55" s="7"/>
      <c r="NVK55" s="7"/>
      <c r="NVL55" s="7"/>
      <c r="NVM55" s="7"/>
      <c r="NVN55" s="7"/>
      <c r="NVO55" s="7"/>
      <c r="NVP55" s="7"/>
      <c r="NVQ55" s="7"/>
      <c r="NVR55" s="7"/>
      <c r="NVS55" s="7"/>
      <c r="NVT55" s="7"/>
      <c r="NVU55" s="7"/>
      <c r="NVV55" s="7"/>
      <c r="NVW55" s="7"/>
      <c r="NVX55" s="7"/>
      <c r="NVY55" s="7"/>
      <c r="NVZ55" s="7"/>
      <c r="NWA55" s="7"/>
      <c r="NWB55" s="7"/>
      <c r="NWC55" s="7"/>
      <c r="NWD55" s="7"/>
      <c r="NWE55" s="7"/>
      <c r="NWF55" s="7"/>
      <c r="NWG55" s="7"/>
      <c r="NWH55" s="7"/>
      <c r="NWI55" s="7"/>
      <c r="NWJ55" s="7"/>
      <c r="NWK55" s="7"/>
      <c r="NWL55" s="7"/>
      <c r="NWM55" s="7"/>
      <c r="NWN55" s="7"/>
      <c r="NWO55" s="7"/>
      <c r="NWP55" s="7"/>
      <c r="NWQ55" s="7"/>
      <c r="NWR55" s="7"/>
      <c r="NWS55" s="7"/>
      <c r="NWT55" s="7"/>
      <c r="NWU55" s="7"/>
      <c r="NWV55" s="7"/>
      <c r="NWW55" s="7"/>
      <c r="NWX55" s="7"/>
      <c r="NWY55" s="7"/>
      <c r="NWZ55" s="7"/>
      <c r="NXA55" s="7"/>
      <c r="NXB55" s="7"/>
      <c r="NXC55" s="7"/>
      <c r="NXD55" s="7"/>
      <c r="NXE55" s="7"/>
      <c r="NXF55" s="7"/>
      <c r="NXG55" s="7"/>
      <c r="NXH55" s="7"/>
      <c r="NXI55" s="7"/>
      <c r="NXJ55" s="7"/>
      <c r="NXK55" s="7"/>
      <c r="NXL55" s="7"/>
      <c r="NXM55" s="7"/>
      <c r="NXN55" s="7"/>
      <c r="NXO55" s="7"/>
      <c r="NXP55" s="7"/>
      <c r="NXQ55" s="7"/>
      <c r="NXR55" s="7"/>
      <c r="NXS55" s="7"/>
      <c r="NXT55" s="7"/>
      <c r="NXU55" s="7"/>
      <c r="NXV55" s="7"/>
      <c r="NXW55" s="7"/>
      <c r="NXX55" s="7"/>
      <c r="NXY55" s="7"/>
      <c r="NXZ55" s="7"/>
      <c r="NYA55" s="7"/>
      <c r="NYB55" s="7"/>
      <c r="NYC55" s="7"/>
      <c r="NYD55" s="7"/>
      <c r="NYE55" s="7"/>
      <c r="NYF55" s="7"/>
      <c r="NYG55" s="7"/>
      <c r="NYH55" s="7"/>
      <c r="NYI55" s="7"/>
      <c r="NYJ55" s="7"/>
      <c r="NYK55" s="7"/>
      <c r="NYL55" s="7"/>
      <c r="NYM55" s="7"/>
      <c r="NYN55" s="7"/>
      <c r="NYO55" s="7"/>
      <c r="NYP55" s="7"/>
      <c r="NYQ55" s="7"/>
      <c r="NYR55" s="7"/>
      <c r="NYS55" s="7"/>
      <c r="NYT55" s="7"/>
      <c r="NYU55" s="7"/>
      <c r="NYV55" s="7"/>
      <c r="NYW55" s="7"/>
      <c r="NYX55" s="7"/>
      <c r="NYY55" s="7"/>
      <c r="NYZ55" s="7"/>
      <c r="NZA55" s="7"/>
      <c r="NZB55" s="7"/>
      <c r="NZC55" s="7"/>
      <c r="NZD55" s="7"/>
      <c r="NZE55" s="7"/>
      <c r="NZF55" s="7"/>
      <c r="NZG55" s="7"/>
      <c r="NZH55" s="7"/>
      <c r="NZI55" s="7"/>
      <c r="NZJ55" s="7"/>
      <c r="NZK55" s="7"/>
      <c r="NZL55" s="7"/>
      <c r="NZM55" s="7"/>
      <c r="NZN55" s="7"/>
      <c r="NZO55" s="7"/>
      <c r="NZP55" s="7"/>
      <c r="NZQ55" s="7"/>
      <c r="NZR55" s="7"/>
      <c r="NZS55" s="7"/>
      <c r="NZT55" s="7"/>
      <c r="NZU55" s="7"/>
      <c r="NZV55" s="7"/>
      <c r="NZW55" s="7"/>
      <c r="NZX55" s="7"/>
      <c r="NZY55" s="7"/>
      <c r="NZZ55" s="7"/>
      <c r="OAA55" s="7"/>
      <c r="OAB55" s="7"/>
      <c r="OAC55" s="7"/>
      <c r="OAD55" s="7"/>
      <c r="OAE55" s="7"/>
      <c r="OAF55" s="7"/>
      <c r="OAG55" s="7"/>
      <c r="OAH55" s="7"/>
      <c r="OAI55" s="7"/>
      <c r="OAJ55" s="7"/>
      <c r="OAK55" s="7"/>
      <c r="OAL55" s="7"/>
      <c r="OAM55" s="7"/>
      <c r="OAN55" s="7"/>
      <c r="OAO55" s="7"/>
      <c r="OAP55" s="7"/>
      <c r="OAQ55" s="7"/>
      <c r="OAR55" s="7"/>
      <c r="OAS55" s="7"/>
      <c r="OAT55" s="7"/>
      <c r="OAU55" s="7"/>
      <c r="OAV55" s="7"/>
      <c r="OAW55" s="7"/>
      <c r="OAX55" s="7"/>
      <c r="OAY55" s="7"/>
      <c r="OAZ55" s="7"/>
      <c r="OBA55" s="7"/>
      <c r="OBB55" s="7"/>
      <c r="OBC55" s="7"/>
      <c r="OBD55" s="7"/>
      <c r="OBE55" s="7"/>
      <c r="OBF55" s="7"/>
      <c r="OBG55" s="7"/>
      <c r="OBH55" s="7"/>
      <c r="OBI55" s="7"/>
      <c r="OBJ55" s="7"/>
      <c r="OBK55" s="7"/>
      <c r="OBL55" s="7"/>
      <c r="OBM55" s="7"/>
      <c r="OBN55" s="7"/>
      <c r="OBO55" s="7"/>
      <c r="OBP55" s="7"/>
      <c r="OBQ55" s="7"/>
      <c r="OBR55" s="7"/>
      <c r="OBS55" s="7"/>
      <c r="OBT55" s="7"/>
      <c r="OBU55" s="7"/>
      <c r="OBV55" s="7"/>
      <c r="OBW55" s="7"/>
      <c r="OBX55" s="7"/>
      <c r="OBY55" s="7"/>
      <c r="OBZ55" s="7"/>
      <c r="OCA55" s="7"/>
      <c r="OCB55" s="7"/>
      <c r="OCC55" s="7"/>
      <c r="OCD55" s="7"/>
      <c r="OCE55" s="7"/>
      <c r="OCF55" s="7"/>
      <c r="OCG55" s="7"/>
      <c r="OCH55" s="7"/>
      <c r="OCI55" s="7"/>
      <c r="OCJ55" s="7"/>
      <c r="OCK55" s="7"/>
      <c r="OCL55" s="7"/>
      <c r="OCM55" s="7"/>
      <c r="OCN55" s="7"/>
      <c r="OCO55" s="7"/>
      <c r="OCP55" s="7"/>
      <c r="OCQ55" s="7"/>
      <c r="OCR55" s="7"/>
      <c r="OCS55" s="7"/>
      <c r="OCT55" s="7"/>
      <c r="OCU55" s="7"/>
      <c r="OCV55" s="7"/>
      <c r="OCW55" s="7"/>
      <c r="OCX55" s="7"/>
      <c r="OCY55" s="7"/>
      <c r="OCZ55" s="7"/>
      <c r="ODA55" s="7"/>
      <c r="ODB55" s="7"/>
      <c r="ODC55" s="7"/>
      <c r="ODD55" s="7"/>
      <c r="ODE55" s="7"/>
      <c r="ODF55" s="7"/>
      <c r="ODG55" s="7"/>
      <c r="ODH55" s="7"/>
      <c r="ODI55" s="7"/>
      <c r="ODJ55" s="7"/>
      <c r="ODK55" s="7"/>
      <c r="ODL55" s="7"/>
      <c r="ODM55" s="7"/>
      <c r="ODN55" s="7"/>
      <c r="ODO55" s="7"/>
      <c r="ODP55" s="7"/>
      <c r="ODR55" s="7"/>
      <c r="ODS55" s="7"/>
      <c r="ODT55" s="7"/>
      <c r="ODU55" s="7"/>
      <c r="ODV55" s="7"/>
      <c r="ODW55" s="7"/>
      <c r="ODX55" s="7"/>
      <c r="ODY55" s="7"/>
      <c r="ODZ55" s="7"/>
      <c r="OEA55" s="7"/>
      <c r="OEB55" s="7"/>
      <c r="OEC55" s="7"/>
      <c r="OED55" s="7"/>
      <c r="OEE55" s="7"/>
      <c r="OEF55" s="7"/>
      <c r="OEG55" s="7"/>
      <c r="OEH55" s="7"/>
      <c r="OEI55" s="7"/>
      <c r="OEJ55" s="7"/>
      <c r="OEK55" s="7"/>
      <c r="OEL55" s="7"/>
      <c r="OEM55" s="7"/>
      <c r="OEN55" s="7"/>
      <c r="OEO55" s="7"/>
      <c r="OEP55" s="7"/>
      <c r="OEQ55" s="7"/>
      <c r="OER55" s="7"/>
      <c r="OES55" s="7"/>
      <c r="OET55" s="7"/>
      <c r="OEU55" s="7"/>
      <c r="OEV55" s="7"/>
      <c r="OEW55" s="7"/>
      <c r="OEX55" s="7"/>
      <c r="OEY55" s="7"/>
      <c r="OEZ55" s="7"/>
      <c r="OFA55" s="7"/>
      <c r="OFB55" s="7"/>
      <c r="OFC55" s="7"/>
      <c r="OFD55" s="7"/>
      <c r="OFE55" s="7"/>
      <c r="OFF55" s="7"/>
      <c r="OFG55" s="7"/>
      <c r="OFH55" s="7"/>
      <c r="OFI55" s="7"/>
      <c r="OFJ55" s="7"/>
      <c r="OFK55" s="7"/>
      <c r="OFL55" s="7"/>
      <c r="OFM55" s="7"/>
      <c r="OFN55" s="7"/>
      <c r="OFO55" s="7"/>
      <c r="OFP55" s="7"/>
      <c r="OFQ55" s="7"/>
      <c r="OFR55" s="7"/>
      <c r="OFS55" s="7"/>
      <c r="OFT55" s="7"/>
      <c r="OFU55" s="7"/>
      <c r="OFV55" s="7"/>
      <c r="OFW55" s="7"/>
      <c r="OFX55" s="7"/>
      <c r="OFY55" s="7"/>
      <c r="OFZ55" s="7"/>
      <c r="OGA55" s="7"/>
      <c r="OGB55" s="7"/>
      <c r="OGC55" s="7"/>
      <c r="OGD55" s="7"/>
      <c r="OGE55" s="7"/>
      <c r="OGF55" s="7"/>
      <c r="OGG55" s="7"/>
      <c r="OGH55" s="7"/>
      <c r="OGI55" s="7"/>
      <c r="OGJ55" s="7"/>
      <c r="OGK55" s="7"/>
      <c r="OGL55" s="7"/>
      <c r="OGM55" s="7"/>
      <c r="OGN55" s="7"/>
      <c r="OGO55" s="7"/>
      <c r="OGP55" s="7"/>
      <c r="OGQ55" s="7"/>
      <c r="OGR55" s="7"/>
      <c r="OGS55" s="7"/>
      <c r="OGT55" s="7"/>
      <c r="OGU55" s="7"/>
      <c r="OGV55" s="7"/>
      <c r="OGW55" s="7"/>
      <c r="OGX55" s="7"/>
      <c r="OGY55" s="7"/>
      <c r="OGZ55" s="7"/>
      <c r="OHA55" s="7"/>
      <c r="OHB55" s="7"/>
      <c r="OHC55" s="7"/>
      <c r="OHD55" s="7"/>
      <c r="OHE55" s="7"/>
      <c r="OHF55" s="7"/>
      <c r="OHG55" s="7"/>
      <c r="OHH55" s="7"/>
      <c r="OHI55" s="7"/>
      <c r="OHJ55" s="7"/>
      <c r="OHK55" s="7"/>
      <c r="OHL55" s="7"/>
      <c r="OHM55" s="7"/>
      <c r="OHN55" s="7"/>
      <c r="OHO55" s="7"/>
      <c r="OHP55" s="7"/>
      <c r="OHQ55" s="7"/>
      <c r="OHR55" s="7"/>
      <c r="OHS55" s="7"/>
      <c r="OHT55" s="7"/>
      <c r="OHU55" s="7"/>
      <c r="OHV55" s="7"/>
      <c r="OHW55" s="7"/>
      <c r="OHX55" s="7"/>
      <c r="OHY55" s="7"/>
      <c r="OHZ55" s="7"/>
      <c r="OIA55" s="7"/>
      <c r="OIB55" s="7"/>
      <c r="OIC55" s="7"/>
      <c r="OID55" s="7"/>
      <c r="OIE55" s="7"/>
      <c r="OIF55" s="7"/>
      <c r="OIG55" s="7"/>
      <c r="OIH55" s="7"/>
      <c r="OII55" s="7"/>
      <c r="OIJ55" s="7"/>
      <c r="OIK55" s="7"/>
      <c r="OIL55" s="7"/>
      <c r="OIM55" s="7"/>
      <c r="OIN55" s="7"/>
      <c r="OIO55" s="7"/>
      <c r="OIP55" s="7"/>
      <c r="OIQ55" s="7"/>
      <c r="OIR55" s="7"/>
      <c r="OIS55" s="7"/>
      <c r="OIT55" s="7"/>
      <c r="OIU55" s="7"/>
      <c r="OIV55" s="7"/>
      <c r="OIW55" s="7"/>
      <c r="OIX55" s="7"/>
      <c r="OIY55" s="7"/>
      <c r="OIZ55" s="7"/>
      <c r="OJA55" s="7"/>
      <c r="OJB55" s="7"/>
      <c r="OJC55" s="7"/>
      <c r="OJD55" s="7"/>
      <c r="OJE55" s="7"/>
      <c r="OJF55" s="7"/>
      <c r="OJG55" s="7"/>
      <c r="OJH55" s="7"/>
      <c r="OJI55" s="7"/>
      <c r="OJJ55" s="7"/>
      <c r="OJK55" s="7"/>
      <c r="OJL55" s="7"/>
      <c r="OJM55" s="7"/>
      <c r="OJN55" s="7"/>
      <c r="OJO55" s="7"/>
      <c r="OJP55" s="7"/>
      <c r="OJQ55" s="7"/>
      <c r="OJR55" s="7"/>
      <c r="OJS55" s="7"/>
      <c r="OJT55" s="7"/>
      <c r="OJU55" s="7"/>
      <c r="OJV55" s="7"/>
      <c r="OJW55" s="7"/>
      <c r="OJX55" s="7"/>
      <c r="OJY55" s="7"/>
      <c r="OJZ55" s="7"/>
      <c r="OKA55" s="7"/>
      <c r="OKB55" s="7"/>
      <c r="OKC55" s="7"/>
      <c r="OKD55" s="7"/>
      <c r="OKE55" s="7"/>
      <c r="OKF55" s="7"/>
      <c r="OKG55" s="7"/>
      <c r="OKH55" s="7"/>
      <c r="OKI55" s="7"/>
      <c r="OKJ55" s="7"/>
      <c r="OKK55" s="7"/>
      <c r="OKL55" s="7"/>
      <c r="OKM55" s="7"/>
      <c r="OKN55" s="7"/>
      <c r="OKO55" s="7"/>
      <c r="OKP55" s="7"/>
      <c r="OKQ55" s="7"/>
      <c r="OKR55" s="7"/>
      <c r="OKS55" s="7"/>
      <c r="OKT55" s="7"/>
      <c r="OKU55" s="7"/>
      <c r="OKV55" s="7"/>
      <c r="OKW55" s="7"/>
      <c r="OKX55" s="7"/>
      <c r="OKY55" s="7"/>
      <c r="OKZ55" s="7"/>
      <c r="OLA55" s="7"/>
      <c r="OLB55" s="7"/>
      <c r="OLC55" s="7"/>
      <c r="OLD55" s="7"/>
      <c r="OLE55" s="7"/>
      <c r="OLF55" s="7"/>
      <c r="OLG55" s="7"/>
      <c r="OLH55" s="7"/>
      <c r="OLI55" s="7"/>
      <c r="OLJ55" s="7"/>
      <c r="OLK55" s="7"/>
      <c r="OLL55" s="7"/>
      <c r="OLM55" s="7"/>
      <c r="OLN55" s="7"/>
      <c r="OLO55" s="7"/>
      <c r="OLP55" s="7"/>
      <c r="OLQ55" s="7"/>
      <c r="OLR55" s="7"/>
      <c r="OLS55" s="7"/>
      <c r="OLT55" s="7"/>
      <c r="OLU55" s="7"/>
      <c r="OLV55" s="7"/>
      <c r="OLW55" s="7"/>
      <c r="OLX55" s="7"/>
      <c r="OLY55" s="7"/>
      <c r="OLZ55" s="7"/>
      <c r="OMA55" s="7"/>
      <c r="OMB55" s="7"/>
      <c r="OMC55" s="7"/>
      <c r="OMD55" s="7"/>
      <c r="OME55" s="7"/>
      <c r="OMF55" s="7"/>
      <c r="OMG55" s="7"/>
      <c r="OMH55" s="7"/>
      <c r="OMI55" s="7"/>
      <c r="OMJ55" s="7"/>
      <c r="OMK55" s="7"/>
      <c r="OML55" s="7"/>
      <c r="OMM55" s="7"/>
      <c r="OMN55" s="7"/>
      <c r="OMO55" s="7"/>
      <c r="OMP55" s="7"/>
      <c r="OMQ55" s="7"/>
      <c r="OMR55" s="7"/>
      <c r="OMS55" s="7"/>
      <c r="OMT55" s="7"/>
      <c r="OMU55" s="7"/>
      <c r="OMV55" s="7"/>
      <c r="OMW55" s="7"/>
      <c r="OMX55" s="7"/>
      <c r="OMY55" s="7"/>
      <c r="OMZ55" s="7"/>
      <c r="ONA55" s="7"/>
      <c r="ONB55" s="7"/>
      <c r="ONC55" s="7"/>
      <c r="OND55" s="7"/>
      <c r="ONE55" s="7"/>
      <c r="ONF55" s="7"/>
      <c r="ONG55" s="7"/>
      <c r="ONH55" s="7"/>
      <c r="ONI55" s="7"/>
      <c r="ONJ55" s="7"/>
      <c r="ONK55" s="7"/>
      <c r="ONL55" s="7"/>
      <c r="ONN55" s="7"/>
      <c r="ONO55" s="7"/>
      <c r="ONP55" s="7"/>
      <c r="ONQ55" s="7"/>
      <c r="ONR55" s="7"/>
      <c r="ONS55" s="7"/>
      <c r="ONT55" s="7"/>
      <c r="ONU55" s="7"/>
      <c r="ONV55" s="7"/>
      <c r="ONW55" s="7"/>
      <c r="ONX55" s="7"/>
      <c r="ONY55" s="7"/>
      <c r="ONZ55" s="7"/>
      <c r="OOA55" s="7"/>
      <c r="OOB55" s="7"/>
      <c r="OOC55" s="7"/>
      <c r="OOD55" s="7"/>
      <c r="OOE55" s="7"/>
      <c r="OOF55" s="7"/>
      <c r="OOG55" s="7"/>
      <c r="OOH55" s="7"/>
      <c r="OOI55" s="7"/>
      <c r="OOJ55" s="7"/>
      <c r="OOK55" s="7"/>
      <c r="OOL55" s="7"/>
      <c r="OOM55" s="7"/>
      <c r="OON55" s="7"/>
      <c r="OOO55" s="7"/>
      <c r="OOP55" s="7"/>
      <c r="OOQ55" s="7"/>
      <c r="OOR55" s="7"/>
      <c r="OOS55" s="7"/>
      <c r="OOT55" s="7"/>
      <c r="OOU55" s="7"/>
      <c r="OOV55" s="7"/>
      <c r="OOW55" s="7"/>
      <c r="OOX55" s="7"/>
      <c r="OOY55" s="7"/>
      <c r="OOZ55" s="7"/>
      <c r="OPA55" s="7"/>
      <c r="OPB55" s="7"/>
      <c r="OPC55" s="7"/>
      <c r="OPD55" s="7"/>
      <c r="OPE55" s="7"/>
      <c r="OPF55" s="7"/>
      <c r="OPG55" s="7"/>
      <c r="OPH55" s="7"/>
      <c r="OPI55" s="7"/>
      <c r="OPJ55" s="7"/>
      <c r="OPK55" s="7"/>
      <c r="OPL55" s="7"/>
      <c r="OPM55" s="7"/>
      <c r="OPN55" s="7"/>
      <c r="OPO55" s="7"/>
      <c r="OPP55" s="7"/>
      <c r="OPQ55" s="7"/>
      <c r="OPR55" s="7"/>
      <c r="OPS55" s="7"/>
      <c r="OPT55" s="7"/>
      <c r="OPU55" s="7"/>
      <c r="OPV55" s="7"/>
      <c r="OPW55" s="7"/>
      <c r="OPX55" s="7"/>
      <c r="OPY55" s="7"/>
      <c r="OPZ55" s="7"/>
      <c r="OQA55" s="7"/>
      <c r="OQB55" s="7"/>
      <c r="OQC55" s="7"/>
      <c r="OQD55" s="7"/>
      <c r="OQE55" s="7"/>
      <c r="OQF55" s="7"/>
      <c r="OQG55" s="7"/>
      <c r="OQH55" s="7"/>
      <c r="OQI55" s="7"/>
      <c r="OQJ55" s="7"/>
      <c r="OQK55" s="7"/>
      <c r="OQL55" s="7"/>
      <c r="OQM55" s="7"/>
      <c r="OQN55" s="7"/>
      <c r="OQO55" s="7"/>
      <c r="OQP55" s="7"/>
      <c r="OQQ55" s="7"/>
      <c r="OQR55" s="7"/>
      <c r="OQS55" s="7"/>
      <c r="OQT55" s="7"/>
      <c r="OQU55" s="7"/>
      <c r="OQV55" s="7"/>
      <c r="OQW55" s="7"/>
      <c r="OQX55" s="7"/>
      <c r="OQY55" s="7"/>
      <c r="OQZ55" s="7"/>
      <c r="ORA55" s="7"/>
      <c r="ORB55" s="7"/>
      <c r="ORC55" s="7"/>
      <c r="ORD55" s="7"/>
      <c r="ORE55" s="7"/>
      <c r="ORF55" s="7"/>
      <c r="ORG55" s="7"/>
      <c r="ORH55" s="7"/>
      <c r="ORI55" s="7"/>
      <c r="ORJ55" s="7"/>
      <c r="ORK55" s="7"/>
      <c r="ORL55" s="7"/>
      <c r="ORM55" s="7"/>
      <c r="ORN55" s="7"/>
      <c r="ORO55" s="7"/>
      <c r="ORP55" s="7"/>
      <c r="ORQ55" s="7"/>
      <c r="ORR55" s="7"/>
      <c r="ORS55" s="7"/>
      <c r="ORT55" s="7"/>
      <c r="ORU55" s="7"/>
      <c r="ORV55" s="7"/>
      <c r="ORW55" s="7"/>
      <c r="ORX55" s="7"/>
      <c r="ORY55" s="7"/>
      <c r="ORZ55" s="7"/>
      <c r="OSA55" s="7"/>
      <c r="OSB55" s="7"/>
      <c r="OSC55" s="7"/>
      <c r="OSD55" s="7"/>
      <c r="OSE55" s="7"/>
      <c r="OSF55" s="7"/>
      <c r="OSG55" s="7"/>
      <c r="OSH55" s="7"/>
      <c r="OSI55" s="7"/>
      <c r="OSJ55" s="7"/>
      <c r="OSK55" s="7"/>
      <c r="OSL55" s="7"/>
      <c r="OSM55" s="7"/>
      <c r="OSN55" s="7"/>
      <c r="OSO55" s="7"/>
      <c r="OSP55" s="7"/>
      <c r="OSQ55" s="7"/>
      <c r="OSR55" s="7"/>
      <c r="OSS55" s="7"/>
      <c r="OST55" s="7"/>
      <c r="OSU55" s="7"/>
      <c r="OSV55" s="7"/>
      <c r="OSW55" s="7"/>
      <c r="OSX55" s="7"/>
      <c r="OSY55" s="7"/>
      <c r="OSZ55" s="7"/>
      <c r="OTA55" s="7"/>
      <c r="OTB55" s="7"/>
      <c r="OTC55" s="7"/>
      <c r="OTD55" s="7"/>
      <c r="OTE55" s="7"/>
      <c r="OTF55" s="7"/>
      <c r="OTG55" s="7"/>
      <c r="OTH55" s="7"/>
      <c r="OTI55" s="7"/>
      <c r="OTJ55" s="7"/>
      <c r="OTK55" s="7"/>
      <c r="OTL55" s="7"/>
      <c r="OTM55" s="7"/>
      <c r="OTN55" s="7"/>
      <c r="OTO55" s="7"/>
      <c r="OTP55" s="7"/>
      <c r="OTQ55" s="7"/>
      <c r="OTR55" s="7"/>
      <c r="OTS55" s="7"/>
      <c r="OTT55" s="7"/>
      <c r="OTU55" s="7"/>
      <c r="OTV55" s="7"/>
      <c r="OTW55" s="7"/>
      <c r="OTX55" s="7"/>
      <c r="OTY55" s="7"/>
      <c r="OTZ55" s="7"/>
      <c r="OUA55" s="7"/>
      <c r="OUB55" s="7"/>
      <c r="OUC55" s="7"/>
      <c r="OUD55" s="7"/>
      <c r="OUE55" s="7"/>
      <c r="OUF55" s="7"/>
      <c r="OUG55" s="7"/>
      <c r="OUH55" s="7"/>
      <c r="OUI55" s="7"/>
      <c r="OUJ55" s="7"/>
      <c r="OUK55" s="7"/>
      <c r="OUL55" s="7"/>
      <c r="OUM55" s="7"/>
      <c r="OUN55" s="7"/>
      <c r="OUO55" s="7"/>
      <c r="OUP55" s="7"/>
      <c r="OUQ55" s="7"/>
      <c r="OUR55" s="7"/>
      <c r="OUS55" s="7"/>
      <c r="OUT55" s="7"/>
      <c r="OUU55" s="7"/>
      <c r="OUV55" s="7"/>
      <c r="OUW55" s="7"/>
      <c r="OUX55" s="7"/>
      <c r="OUY55" s="7"/>
      <c r="OUZ55" s="7"/>
      <c r="OVA55" s="7"/>
      <c r="OVB55" s="7"/>
      <c r="OVC55" s="7"/>
      <c r="OVD55" s="7"/>
      <c r="OVE55" s="7"/>
      <c r="OVF55" s="7"/>
      <c r="OVG55" s="7"/>
      <c r="OVH55" s="7"/>
      <c r="OVI55" s="7"/>
      <c r="OVJ55" s="7"/>
      <c r="OVK55" s="7"/>
      <c r="OVL55" s="7"/>
      <c r="OVM55" s="7"/>
      <c r="OVN55" s="7"/>
      <c r="OVO55" s="7"/>
      <c r="OVP55" s="7"/>
      <c r="OVQ55" s="7"/>
      <c r="OVR55" s="7"/>
      <c r="OVS55" s="7"/>
      <c r="OVT55" s="7"/>
      <c r="OVU55" s="7"/>
      <c r="OVV55" s="7"/>
      <c r="OVW55" s="7"/>
      <c r="OVX55" s="7"/>
      <c r="OVY55" s="7"/>
      <c r="OVZ55" s="7"/>
      <c r="OWA55" s="7"/>
      <c r="OWB55" s="7"/>
      <c r="OWC55" s="7"/>
      <c r="OWD55" s="7"/>
      <c r="OWE55" s="7"/>
      <c r="OWF55" s="7"/>
      <c r="OWG55" s="7"/>
      <c r="OWH55" s="7"/>
      <c r="OWI55" s="7"/>
      <c r="OWJ55" s="7"/>
      <c r="OWK55" s="7"/>
      <c r="OWL55" s="7"/>
      <c r="OWM55" s="7"/>
      <c r="OWN55" s="7"/>
      <c r="OWO55" s="7"/>
      <c r="OWP55" s="7"/>
      <c r="OWQ55" s="7"/>
      <c r="OWR55" s="7"/>
      <c r="OWS55" s="7"/>
      <c r="OWT55" s="7"/>
      <c r="OWU55" s="7"/>
      <c r="OWV55" s="7"/>
      <c r="OWW55" s="7"/>
      <c r="OWX55" s="7"/>
      <c r="OWY55" s="7"/>
      <c r="OWZ55" s="7"/>
      <c r="OXA55" s="7"/>
      <c r="OXB55" s="7"/>
      <c r="OXC55" s="7"/>
      <c r="OXD55" s="7"/>
      <c r="OXE55" s="7"/>
      <c r="OXF55" s="7"/>
      <c r="OXG55" s="7"/>
      <c r="OXH55" s="7"/>
      <c r="OXJ55" s="7"/>
      <c r="OXK55" s="7"/>
      <c r="OXL55" s="7"/>
      <c r="OXM55" s="7"/>
      <c r="OXN55" s="7"/>
      <c r="OXO55" s="7"/>
      <c r="OXP55" s="7"/>
      <c r="OXQ55" s="7"/>
      <c r="OXR55" s="7"/>
      <c r="OXS55" s="7"/>
      <c r="OXT55" s="7"/>
      <c r="OXU55" s="7"/>
      <c r="OXV55" s="7"/>
      <c r="OXW55" s="7"/>
      <c r="OXX55" s="7"/>
      <c r="OXY55" s="7"/>
      <c r="OXZ55" s="7"/>
      <c r="OYA55" s="7"/>
      <c r="OYB55" s="7"/>
      <c r="OYC55" s="7"/>
      <c r="OYD55" s="7"/>
      <c r="OYE55" s="7"/>
      <c r="OYF55" s="7"/>
      <c r="OYG55" s="7"/>
      <c r="OYH55" s="7"/>
      <c r="OYI55" s="7"/>
      <c r="OYJ55" s="7"/>
      <c r="OYK55" s="7"/>
      <c r="OYL55" s="7"/>
      <c r="OYM55" s="7"/>
      <c r="OYN55" s="7"/>
      <c r="OYO55" s="7"/>
      <c r="OYP55" s="7"/>
      <c r="OYQ55" s="7"/>
      <c r="OYR55" s="7"/>
      <c r="OYS55" s="7"/>
      <c r="OYT55" s="7"/>
      <c r="OYU55" s="7"/>
      <c r="OYV55" s="7"/>
      <c r="OYW55" s="7"/>
      <c r="OYX55" s="7"/>
      <c r="OYY55" s="7"/>
      <c r="OYZ55" s="7"/>
      <c r="OZA55" s="7"/>
      <c r="OZB55" s="7"/>
      <c r="OZC55" s="7"/>
      <c r="OZD55" s="7"/>
      <c r="OZE55" s="7"/>
      <c r="OZF55" s="7"/>
      <c r="OZG55" s="7"/>
      <c r="OZH55" s="7"/>
      <c r="OZI55" s="7"/>
      <c r="OZJ55" s="7"/>
      <c r="OZK55" s="7"/>
      <c r="OZL55" s="7"/>
      <c r="OZM55" s="7"/>
      <c r="OZN55" s="7"/>
      <c r="OZO55" s="7"/>
      <c r="OZP55" s="7"/>
      <c r="OZQ55" s="7"/>
      <c r="OZR55" s="7"/>
      <c r="OZS55" s="7"/>
      <c r="OZT55" s="7"/>
      <c r="OZU55" s="7"/>
      <c r="OZV55" s="7"/>
      <c r="OZW55" s="7"/>
      <c r="OZX55" s="7"/>
      <c r="OZY55" s="7"/>
      <c r="OZZ55" s="7"/>
      <c r="PAA55" s="7"/>
      <c r="PAB55" s="7"/>
      <c r="PAC55" s="7"/>
      <c r="PAD55" s="7"/>
      <c r="PAE55" s="7"/>
      <c r="PAF55" s="7"/>
      <c r="PAG55" s="7"/>
      <c r="PAH55" s="7"/>
      <c r="PAI55" s="7"/>
      <c r="PAJ55" s="7"/>
      <c r="PAK55" s="7"/>
      <c r="PAL55" s="7"/>
      <c r="PAM55" s="7"/>
      <c r="PAN55" s="7"/>
      <c r="PAO55" s="7"/>
      <c r="PAP55" s="7"/>
      <c r="PAQ55" s="7"/>
      <c r="PAR55" s="7"/>
      <c r="PAS55" s="7"/>
      <c r="PAT55" s="7"/>
      <c r="PAU55" s="7"/>
      <c r="PAV55" s="7"/>
      <c r="PAW55" s="7"/>
      <c r="PAX55" s="7"/>
      <c r="PAY55" s="7"/>
      <c r="PAZ55" s="7"/>
      <c r="PBA55" s="7"/>
      <c r="PBB55" s="7"/>
      <c r="PBC55" s="7"/>
      <c r="PBD55" s="7"/>
      <c r="PBE55" s="7"/>
      <c r="PBF55" s="7"/>
      <c r="PBG55" s="7"/>
      <c r="PBH55" s="7"/>
      <c r="PBI55" s="7"/>
      <c r="PBJ55" s="7"/>
      <c r="PBK55" s="7"/>
      <c r="PBL55" s="7"/>
      <c r="PBM55" s="7"/>
      <c r="PBN55" s="7"/>
      <c r="PBO55" s="7"/>
      <c r="PBP55" s="7"/>
      <c r="PBQ55" s="7"/>
      <c r="PBR55" s="7"/>
      <c r="PBS55" s="7"/>
      <c r="PBT55" s="7"/>
      <c r="PBU55" s="7"/>
      <c r="PBV55" s="7"/>
      <c r="PBW55" s="7"/>
      <c r="PBX55" s="7"/>
      <c r="PBY55" s="7"/>
      <c r="PBZ55" s="7"/>
      <c r="PCA55" s="7"/>
      <c r="PCB55" s="7"/>
      <c r="PCC55" s="7"/>
      <c r="PCD55" s="7"/>
      <c r="PCE55" s="7"/>
      <c r="PCF55" s="7"/>
      <c r="PCG55" s="7"/>
      <c r="PCH55" s="7"/>
      <c r="PCI55" s="7"/>
      <c r="PCJ55" s="7"/>
      <c r="PCK55" s="7"/>
      <c r="PCL55" s="7"/>
      <c r="PCM55" s="7"/>
      <c r="PCN55" s="7"/>
      <c r="PCO55" s="7"/>
      <c r="PCP55" s="7"/>
      <c r="PCQ55" s="7"/>
      <c r="PCR55" s="7"/>
      <c r="PCS55" s="7"/>
      <c r="PCT55" s="7"/>
      <c r="PCU55" s="7"/>
      <c r="PCV55" s="7"/>
      <c r="PCW55" s="7"/>
      <c r="PCX55" s="7"/>
      <c r="PCY55" s="7"/>
      <c r="PCZ55" s="7"/>
      <c r="PDA55" s="7"/>
      <c r="PDB55" s="7"/>
      <c r="PDC55" s="7"/>
      <c r="PDD55" s="7"/>
      <c r="PDE55" s="7"/>
      <c r="PDF55" s="7"/>
      <c r="PDG55" s="7"/>
      <c r="PDH55" s="7"/>
      <c r="PDI55" s="7"/>
      <c r="PDJ55" s="7"/>
      <c r="PDK55" s="7"/>
      <c r="PDL55" s="7"/>
      <c r="PDM55" s="7"/>
      <c r="PDN55" s="7"/>
      <c r="PDO55" s="7"/>
      <c r="PDP55" s="7"/>
      <c r="PDQ55" s="7"/>
      <c r="PDR55" s="7"/>
      <c r="PDS55" s="7"/>
      <c r="PDT55" s="7"/>
      <c r="PDU55" s="7"/>
      <c r="PDV55" s="7"/>
      <c r="PDW55" s="7"/>
      <c r="PDX55" s="7"/>
      <c r="PDY55" s="7"/>
      <c r="PDZ55" s="7"/>
      <c r="PEA55" s="7"/>
      <c r="PEB55" s="7"/>
      <c r="PEC55" s="7"/>
      <c r="PED55" s="7"/>
      <c r="PEE55" s="7"/>
      <c r="PEF55" s="7"/>
      <c r="PEG55" s="7"/>
      <c r="PEH55" s="7"/>
      <c r="PEI55" s="7"/>
      <c r="PEJ55" s="7"/>
      <c r="PEK55" s="7"/>
      <c r="PEL55" s="7"/>
      <c r="PEM55" s="7"/>
      <c r="PEN55" s="7"/>
      <c r="PEO55" s="7"/>
      <c r="PEP55" s="7"/>
      <c r="PEQ55" s="7"/>
      <c r="PER55" s="7"/>
      <c r="PES55" s="7"/>
      <c r="PET55" s="7"/>
      <c r="PEU55" s="7"/>
      <c r="PEV55" s="7"/>
      <c r="PEW55" s="7"/>
      <c r="PEX55" s="7"/>
      <c r="PEY55" s="7"/>
      <c r="PEZ55" s="7"/>
      <c r="PFA55" s="7"/>
      <c r="PFB55" s="7"/>
      <c r="PFC55" s="7"/>
      <c r="PFD55" s="7"/>
      <c r="PFE55" s="7"/>
      <c r="PFF55" s="7"/>
      <c r="PFG55" s="7"/>
      <c r="PFH55" s="7"/>
      <c r="PFI55" s="7"/>
      <c r="PFJ55" s="7"/>
      <c r="PFK55" s="7"/>
      <c r="PFL55" s="7"/>
      <c r="PFM55" s="7"/>
      <c r="PFN55" s="7"/>
      <c r="PFO55" s="7"/>
      <c r="PFP55" s="7"/>
      <c r="PFQ55" s="7"/>
      <c r="PFR55" s="7"/>
      <c r="PFS55" s="7"/>
      <c r="PFT55" s="7"/>
      <c r="PFU55" s="7"/>
      <c r="PFV55" s="7"/>
      <c r="PFW55" s="7"/>
      <c r="PFX55" s="7"/>
      <c r="PFY55" s="7"/>
      <c r="PFZ55" s="7"/>
      <c r="PGA55" s="7"/>
      <c r="PGB55" s="7"/>
      <c r="PGC55" s="7"/>
      <c r="PGD55" s="7"/>
      <c r="PGE55" s="7"/>
      <c r="PGF55" s="7"/>
      <c r="PGG55" s="7"/>
      <c r="PGH55" s="7"/>
      <c r="PGI55" s="7"/>
      <c r="PGJ55" s="7"/>
      <c r="PGK55" s="7"/>
      <c r="PGL55" s="7"/>
      <c r="PGM55" s="7"/>
      <c r="PGN55" s="7"/>
      <c r="PGO55" s="7"/>
      <c r="PGP55" s="7"/>
      <c r="PGQ55" s="7"/>
      <c r="PGR55" s="7"/>
      <c r="PGS55" s="7"/>
      <c r="PGT55" s="7"/>
      <c r="PGU55" s="7"/>
      <c r="PGV55" s="7"/>
      <c r="PGW55" s="7"/>
      <c r="PGX55" s="7"/>
      <c r="PGY55" s="7"/>
      <c r="PGZ55" s="7"/>
      <c r="PHA55" s="7"/>
      <c r="PHB55" s="7"/>
      <c r="PHC55" s="7"/>
      <c r="PHD55" s="7"/>
      <c r="PHF55" s="7"/>
      <c r="PHG55" s="7"/>
      <c r="PHH55" s="7"/>
      <c r="PHI55" s="7"/>
      <c r="PHJ55" s="7"/>
      <c r="PHK55" s="7"/>
      <c r="PHL55" s="7"/>
      <c r="PHM55" s="7"/>
      <c r="PHN55" s="7"/>
      <c r="PHO55" s="7"/>
      <c r="PHP55" s="7"/>
      <c r="PHQ55" s="7"/>
      <c r="PHR55" s="7"/>
      <c r="PHS55" s="7"/>
      <c r="PHT55" s="7"/>
      <c r="PHU55" s="7"/>
      <c r="PHV55" s="7"/>
      <c r="PHW55" s="7"/>
      <c r="PHX55" s="7"/>
      <c r="PHY55" s="7"/>
      <c r="PHZ55" s="7"/>
      <c r="PIA55" s="7"/>
      <c r="PIB55" s="7"/>
      <c r="PIC55" s="7"/>
      <c r="PID55" s="7"/>
      <c r="PIE55" s="7"/>
      <c r="PIF55" s="7"/>
      <c r="PIG55" s="7"/>
      <c r="PIH55" s="7"/>
      <c r="PII55" s="7"/>
      <c r="PIJ55" s="7"/>
      <c r="PIK55" s="7"/>
      <c r="PIL55" s="7"/>
      <c r="PIM55" s="7"/>
      <c r="PIN55" s="7"/>
      <c r="PIO55" s="7"/>
      <c r="PIP55" s="7"/>
      <c r="PIQ55" s="7"/>
      <c r="PIR55" s="7"/>
      <c r="PIS55" s="7"/>
      <c r="PIT55" s="7"/>
      <c r="PIU55" s="7"/>
      <c r="PIV55" s="7"/>
      <c r="PIW55" s="7"/>
      <c r="PIX55" s="7"/>
      <c r="PIY55" s="7"/>
      <c r="PIZ55" s="7"/>
      <c r="PJA55" s="7"/>
      <c r="PJB55" s="7"/>
      <c r="PJC55" s="7"/>
      <c r="PJD55" s="7"/>
      <c r="PJE55" s="7"/>
      <c r="PJF55" s="7"/>
      <c r="PJG55" s="7"/>
      <c r="PJH55" s="7"/>
      <c r="PJI55" s="7"/>
      <c r="PJJ55" s="7"/>
      <c r="PJK55" s="7"/>
      <c r="PJL55" s="7"/>
      <c r="PJM55" s="7"/>
      <c r="PJN55" s="7"/>
      <c r="PJO55" s="7"/>
      <c r="PJP55" s="7"/>
      <c r="PJQ55" s="7"/>
      <c r="PJR55" s="7"/>
      <c r="PJS55" s="7"/>
      <c r="PJT55" s="7"/>
      <c r="PJU55" s="7"/>
      <c r="PJV55" s="7"/>
      <c r="PJW55" s="7"/>
      <c r="PJX55" s="7"/>
      <c r="PJY55" s="7"/>
      <c r="PJZ55" s="7"/>
      <c r="PKA55" s="7"/>
      <c r="PKB55" s="7"/>
      <c r="PKC55" s="7"/>
      <c r="PKD55" s="7"/>
      <c r="PKE55" s="7"/>
      <c r="PKF55" s="7"/>
      <c r="PKG55" s="7"/>
      <c r="PKH55" s="7"/>
      <c r="PKI55" s="7"/>
      <c r="PKJ55" s="7"/>
      <c r="PKK55" s="7"/>
      <c r="PKL55" s="7"/>
      <c r="PKM55" s="7"/>
      <c r="PKN55" s="7"/>
      <c r="PKO55" s="7"/>
      <c r="PKP55" s="7"/>
      <c r="PKQ55" s="7"/>
      <c r="PKR55" s="7"/>
      <c r="PKS55" s="7"/>
      <c r="PKT55" s="7"/>
      <c r="PKU55" s="7"/>
      <c r="PKV55" s="7"/>
      <c r="PKW55" s="7"/>
      <c r="PKX55" s="7"/>
      <c r="PKY55" s="7"/>
      <c r="PKZ55" s="7"/>
      <c r="PLA55" s="7"/>
      <c r="PLB55" s="7"/>
      <c r="PLC55" s="7"/>
      <c r="PLD55" s="7"/>
      <c r="PLE55" s="7"/>
      <c r="PLF55" s="7"/>
      <c r="PLG55" s="7"/>
      <c r="PLH55" s="7"/>
      <c r="PLI55" s="7"/>
      <c r="PLJ55" s="7"/>
      <c r="PLK55" s="7"/>
      <c r="PLL55" s="7"/>
      <c r="PLM55" s="7"/>
      <c r="PLN55" s="7"/>
      <c r="PLO55" s="7"/>
      <c r="PLP55" s="7"/>
      <c r="PLQ55" s="7"/>
      <c r="PLR55" s="7"/>
      <c r="PLS55" s="7"/>
      <c r="PLT55" s="7"/>
      <c r="PLU55" s="7"/>
      <c r="PLV55" s="7"/>
      <c r="PLW55" s="7"/>
      <c r="PLX55" s="7"/>
      <c r="PLY55" s="7"/>
      <c r="PLZ55" s="7"/>
      <c r="PMA55" s="7"/>
      <c r="PMB55" s="7"/>
      <c r="PMC55" s="7"/>
      <c r="PMD55" s="7"/>
      <c r="PME55" s="7"/>
      <c r="PMF55" s="7"/>
      <c r="PMG55" s="7"/>
      <c r="PMH55" s="7"/>
      <c r="PMI55" s="7"/>
      <c r="PMJ55" s="7"/>
      <c r="PMK55" s="7"/>
      <c r="PML55" s="7"/>
      <c r="PMM55" s="7"/>
      <c r="PMN55" s="7"/>
      <c r="PMO55" s="7"/>
      <c r="PMP55" s="7"/>
      <c r="PMQ55" s="7"/>
      <c r="PMR55" s="7"/>
      <c r="PMS55" s="7"/>
      <c r="PMT55" s="7"/>
      <c r="PMU55" s="7"/>
      <c r="PMV55" s="7"/>
      <c r="PMW55" s="7"/>
      <c r="PMX55" s="7"/>
      <c r="PMY55" s="7"/>
      <c r="PMZ55" s="7"/>
      <c r="PNA55" s="7"/>
      <c r="PNB55" s="7"/>
      <c r="PNC55" s="7"/>
      <c r="PND55" s="7"/>
      <c r="PNE55" s="7"/>
      <c r="PNF55" s="7"/>
      <c r="PNG55" s="7"/>
      <c r="PNH55" s="7"/>
      <c r="PNI55" s="7"/>
      <c r="PNJ55" s="7"/>
      <c r="PNK55" s="7"/>
      <c r="PNL55" s="7"/>
      <c r="PNM55" s="7"/>
      <c r="PNN55" s="7"/>
      <c r="PNO55" s="7"/>
      <c r="PNP55" s="7"/>
      <c r="PNQ55" s="7"/>
      <c r="PNR55" s="7"/>
      <c r="PNS55" s="7"/>
      <c r="PNT55" s="7"/>
      <c r="PNU55" s="7"/>
      <c r="PNV55" s="7"/>
      <c r="PNW55" s="7"/>
      <c r="PNX55" s="7"/>
      <c r="PNY55" s="7"/>
      <c r="PNZ55" s="7"/>
      <c r="POA55" s="7"/>
      <c r="POB55" s="7"/>
      <c r="POC55" s="7"/>
      <c r="POD55" s="7"/>
      <c r="POE55" s="7"/>
      <c r="POF55" s="7"/>
      <c r="POG55" s="7"/>
      <c r="POH55" s="7"/>
      <c r="POI55" s="7"/>
      <c r="POJ55" s="7"/>
      <c r="POK55" s="7"/>
      <c r="POL55" s="7"/>
      <c r="POM55" s="7"/>
      <c r="PON55" s="7"/>
      <c r="POO55" s="7"/>
      <c r="POP55" s="7"/>
      <c r="POQ55" s="7"/>
      <c r="POR55" s="7"/>
      <c r="POS55" s="7"/>
      <c r="POT55" s="7"/>
      <c r="POU55" s="7"/>
      <c r="POV55" s="7"/>
      <c r="POW55" s="7"/>
      <c r="POX55" s="7"/>
      <c r="POY55" s="7"/>
      <c r="POZ55" s="7"/>
      <c r="PPA55" s="7"/>
      <c r="PPB55" s="7"/>
      <c r="PPC55" s="7"/>
      <c r="PPD55" s="7"/>
      <c r="PPE55" s="7"/>
      <c r="PPF55" s="7"/>
      <c r="PPG55" s="7"/>
      <c r="PPH55" s="7"/>
      <c r="PPI55" s="7"/>
      <c r="PPJ55" s="7"/>
      <c r="PPK55" s="7"/>
      <c r="PPL55" s="7"/>
      <c r="PPM55" s="7"/>
      <c r="PPN55" s="7"/>
      <c r="PPO55" s="7"/>
      <c r="PPP55" s="7"/>
      <c r="PPQ55" s="7"/>
      <c r="PPR55" s="7"/>
      <c r="PPS55" s="7"/>
      <c r="PPT55" s="7"/>
      <c r="PPU55" s="7"/>
      <c r="PPV55" s="7"/>
      <c r="PPW55" s="7"/>
      <c r="PPX55" s="7"/>
      <c r="PPY55" s="7"/>
      <c r="PPZ55" s="7"/>
      <c r="PQA55" s="7"/>
      <c r="PQB55" s="7"/>
      <c r="PQC55" s="7"/>
      <c r="PQD55" s="7"/>
      <c r="PQE55" s="7"/>
      <c r="PQF55" s="7"/>
      <c r="PQG55" s="7"/>
      <c r="PQH55" s="7"/>
      <c r="PQI55" s="7"/>
      <c r="PQJ55" s="7"/>
      <c r="PQK55" s="7"/>
      <c r="PQL55" s="7"/>
      <c r="PQM55" s="7"/>
      <c r="PQN55" s="7"/>
      <c r="PQO55" s="7"/>
      <c r="PQP55" s="7"/>
      <c r="PQQ55" s="7"/>
      <c r="PQR55" s="7"/>
      <c r="PQS55" s="7"/>
      <c r="PQT55" s="7"/>
      <c r="PQU55" s="7"/>
      <c r="PQV55" s="7"/>
      <c r="PQW55" s="7"/>
      <c r="PQX55" s="7"/>
      <c r="PQY55" s="7"/>
      <c r="PQZ55" s="7"/>
      <c r="PRB55" s="7"/>
      <c r="PRC55" s="7"/>
      <c r="PRD55" s="7"/>
      <c r="PRE55" s="7"/>
      <c r="PRF55" s="7"/>
      <c r="PRG55" s="7"/>
      <c r="PRH55" s="7"/>
      <c r="PRI55" s="7"/>
      <c r="PRJ55" s="7"/>
      <c r="PRK55" s="7"/>
      <c r="PRL55" s="7"/>
      <c r="PRM55" s="7"/>
      <c r="PRN55" s="7"/>
      <c r="PRO55" s="7"/>
      <c r="PRP55" s="7"/>
      <c r="PRQ55" s="7"/>
      <c r="PRR55" s="7"/>
      <c r="PRS55" s="7"/>
      <c r="PRT55" s="7"/>
      <c r="PRU55" s="7"/>
      <c r="PRV55" s="7"/>
      <c r="PRW55" s="7"/>
      <c r="PRX55" s="7"/>
      <c r="PRY55" s="7"/>
      <c r="PRZ55" s="7"/>
      <c r="PSA55" s="7"/>
      <c r="PSB55" s="7"/>
      <c r="PSC55" s="7"/>
      <c r="PSD55" s="7"/>
      <c r="PSE55" s="7"/>
      <c r="PSF55" s="7"/>
      <c r="PSG55" s="7"/>
      <c r="PSH55" s="7"/>
      <c r="PSI55" s="7"/>
      <c r="PSJ55" s="7"/>
      <c r="PSK55" s="7"/>
      <c r="PSL55" s="7"/>
      <c r="PSM55" s="7"/>
      <c r="PSN55" s="7"/>
      <c r="PSO55" s="7"/>
      <c r="PSP55" s="7"/>
      <c r="PSQ55" s="7"/>
      <c r="PSR55" s="7"/>
      <c r="PSS55" s="7"/>
      <c r="PST55" s="7"/>
      <c r="PSU55" s="7"/>
      <c r="PSV55" s="7"/>
      <c r="PSW55" s="7"/>
      <c r="PSX55" s="7"/>
      <c r="PSY55" s="7"/>
      <c r="PSZ55" s="7"/>
      <c r="PTA55" s="7"/>
      <c r="PTB55" s="7"/>
      <c r="PTC55" s="7"/>
      <c r="PTD55" s="7"/>
      <c r="PTE55" s="7"/>
      <c r="PTF55" s="7"/>
      <c r="PTG55" s="7"/>
      <c r="PTH55" s="7"/>
      <c r="PTI55" s="7"/>
      <c r="PTJ55" s="7"/>
      <c r="PTK55" s="7"/>
      <c r="PTL55" s="7"/>
      <c r="PTM55" s="7"/>
      <c r="PTN55" s="7"/>
      <c r="PTO55" s="7"/>
      <c r="PTP55" s="7"/>
      <c r="PTQ55" s="7"/>
      <c r="PTR55" s="7"/>
      <c r="PTS55" s="7"/>
      <c r="PTT55" s="7"/>
      <c r="PTU55" s="7"/>
      <c r="PTV55" s="7"/>
      <c r="PTW55" s="7"/>
      <c r="PTX55" s="7"/>
      <c r="PTY55" s="7"/>
      <c r="PTZ55" s="7"/>
      <c r="PUA55" s="7"/>
      <c r="PUB55" s="7"/>
      <c r="PUC55" s="7"/>
      <c r="PUD55" s="7"/>
      <c r="PUE55" s="7"/>
      <c r="PUF55" s="7"/>
      <c r="PUG55" s="7"/>
      <c r="PUH55" s="7"/>
      <c r="PUI55" s="7"/>
      <c r="PUJ55" s="7"/>
      <c r="PUK55" s="7"/>
      <c r="PUL55" s="7"/>
      <c r="PUM55" s="7"/>
      <c r="PUN55" s="7"/>
      <c r="PUO55" s="7"/>
      <c r="PUP55" s="7"/>
      <c r="PUQ55" s="7"/>
      <c r="PUR55" s="7"/>
      <c r="PUS55" s="7"/>
      <c r="PUT55" s="7"/>
      <c r="PUU55" s="7"/>
      <c r="PUV55" s="7"/>
      <c r="PUW55" s="7"/>
      <c r="PUX55" s="7"/>
      <c r="PUY55" s="7"/>
      <c r="PUZ55" s="7"/>
      <c r="PVA55" s="7"/>
      <c r="PVB55" s="7"/>
      <c r="PVC55" s="7"/>
      <c r="PVD55" s="7"/>
      <c r="PVE55" s="7"/>
      <c r="PVF55" s="7"/>
      <c r="PVG55" s="7"/>
      <c r="PVH55" s="7"/>
      <c r="PVI55" s="7"/>
      <c r="PVJ55" s="7"/>
      <c r="PVK55" s="7"/>
      <c r="PVL55" s="7"/>
      <c r="PVM55" s="7"/>
      <c r="PVN55" s="7"/>
      <c r="PVO55" s="7"/>
      <c r="PVP55" s="7"/>
      <c r="PVQ55" s="7"/>
      <c r="PVR55" s="7"/>
      <c r="PVS55" s="7"/>
      <c r="PVT55" s="7"/>
      <c r="PVU55" s="7"/>
      <c r="PVV55" s="7"/>
      <c r="PVW55" s="7"/>
      <c r="PVX55" s="7"/>
      <c r="PVY55" s="7"/>
      <c r="PVZ55" s="7"/>
      <c r="PWA55" s="7"/>
      <c r="PWB55" s="7"/>
      <c r="PWC55" s="7"/>
      <c r="PWD55" s="7"/>
      <c r="PWE55" s="7"/>
      <c r="PWF55" s="7"/>
      <c r="PWG55" s="7"/>
      <c r="PWH55" s="7"/>
      <c r="PWI55" s="7"/>
      <c r="PWJ55" s="7"/>
      <c r="PWK55" s="7"/>
      <c r="PWL55" s="7"/>
      <c r="PWM55" s="7"/>
      <c r="PWN55" s="7"/>
      <c r="PWO55" s="7"/>
      <c r="PWP55" s="7"/>
      <c r="PWQ55" s="7"/>
      <c r="PWR55" s="7"/>
      <c r="PWS55" s="7"/>
      <c r="PWT55" s="7"/>
      <c r="PWU55" s="7"/>
      <c r="PWV55" s="7"/>
      <c r="PWW55" s="7"/>
      <c r="PWX55" s="7"/>
      <c r="PWY55" s="7"/>
      <c r="PWZ55" s="7"/>
      <c r="PXA55" s="7"/>
      <c r="PXB55" s="7"/>
      <c r="PXC55" s="7"/>
      <c r="PXD55" s="7"/>
      <c r="PXE55" s="7"/>
      <c r="PXF55" s="7"/>
      <c r="PXG55" s="7"/>
      <c r="PXH55" s="7"/>
      <c r="PXI55" s="7"/>
      <c r="PXJ55" s="7"/>
      <c r="PXK55" s="7"/>
      <c r="PXL55" s="7"/>
      <c r="PXM55" s="7"/>
      <c r="PXN55" s="7"/>
      <c r="PXO55" s="7"/>
      <c r="PXP55" s="7"/>
      <c r="PXQ55" s="7"/>
      <c r="PXR55" s="7"/>
      <c r="PXS55" s="7"/>
      <c r="PXT55" s="7"/>
      <c r="PXU55" s="7"/>
      <c r="PXV55" s="7"/>
      <c r="PXW55" s="7"/>
      <c r="PXX55" s="7"/>
      <c r="PXY55" s="7"/>
      <c r="PXZ55" s="7"/>
      <c r="PYA55" s="7"/>
      <c r="PYB55" s="7"/>
      <c r="PYC55" s="7"/>
      <c r="PYD55" s="7"/>
      <c r="PYE55" s="7"/>
      <c r="PYF55" s="7"/>
      <c r="PYG55" s="7"/>
      <c r="PYH55" s="7"/>
      <c r="PYI55" s="7"/>
      <c r="PYJ55" s="7"/>
      <c r="PYK55" s="7"/>
      <c r="PYL55" s="7"/>
      <c r="PYM55" s="7"/>
      <c r="PYN55" s="7"/>
      <c r="PYO55" s="7"/>
      <c r="PYP55" s="7"/>
      <c r="PYQ55" s="7"/>
      <c r="PYR55" s="7"/>
      <c r="PYS55" s="7"/>
      <c r="PYT55" s="7"/>
      <c r="PYU55" s="7"/>
      <c r="PYV55" s="7"/>
      <c r="PYW55" s="7"/>
      <c r="PYX55" s="7"/>
      <c r="PYY55" s="7"/>
      <c r="PYZ55" s="7"/>
      <c r="PZA55" s="7"/>
      <c r="PZB55" s="7"/>
      <c r="PZC55" s="7"/>
      <c r="PZD55" s="7"/>
      <c r="PZE55" s="7"/>
      <c r="PZF55" s="7"/>
      <c r="PZG55" s="7"/>
      <c r="PZH55" s="7"/>
      <c r="PZI55" s="7"/>
      <c r="PZJ55" s="7"/>
      <c r="PZK55" s="7"/>
      <c r="PZL55" s="7"/>
      <c r="PZM55" s="7"/>
      <c r="PZN55" s="7"/>
      <c r="PZO55" s="7"/>
      <c r="PZP55" s="7"/>
      <c r="PZQ55" s="7"/>
      <c r="PZR55" s="7"/>
      <c r="PZS55" s="7"/>
      <c r="PZT55" s="7"/>
      <c r="PZU55" s="7"/>
      <c r="PZV55" s="7"/>
      <c r="PZW55" s="7"/>
      <c r="PZX55" s="7"/>
      <c r="PZY55" s="7"/>
      <c r="PZZ55" s="7"/>
      <c r="QAA55" s="7"/>
      <c r="QAB55" s="7"/>
      <c r="QAC55" s="7"/>
      <c r="QAD55" s="7"/>
      <c r="QAE55" s="7"/>
      <c r="QAF55" s="7"/>
      <c r="QAG55" s="7"/>
      <c r="QAH55" s="7"/>
      <c r="QAI55" s="7"/>
      <c r="QAJ55" s="7"/>
      <c r="QAK55" s="7"/>
      <c r="QAL55" s="7"/>
      <c r="QAM55" s="7"/>
      <c r="QAN55" s="7"/>
      <c r="QAO55" s="7"/>
      <c r="QAP55" s="7"/>
      <c r="QAQ55" s="7"/>
      <c r="QAR55" s="7"/>
      <c r="QAS55" s="7"/>
      <c r="QAT55" s="7"/>
      <c r="QAU55" s="7"/>
      <c r="QAV55" s="7"/>
      <c r="QAX55" s="7"/>
      <c r="QAY55" s="7"/>
      <c r="QAZ55" s="7"/>
      <c r="QBA55" s="7"/>
      <c r="QBB55" s="7"/>
      <c r="QBC55" s="7"/>
      <c r="QBD55" s="7"/>
      <c r="QBE55" s="7"/>
      <c r="QBF55" s="7"/>
      <c r="QBG55" s="7"/>
      <c r="QBH55" s="7"/>
      <c r="QBI55" s="7"/>
      <c r="QBJ55" s="7"/>
      <c r="QBK55" s="7"/>
      <c r="QBL55" s="7"/>
      <c r="QBM55" s="7"/>
      <c r="QBN55" s="7"/>
      <c r="QBO55" s="7"/>
      <c r="QBP55" s="7"/>
      <c r="QBQ55" s="7"/>
      <c r="QBR55" s="7"/>
      <c r="QBS55" s="7"/>
      <c r="QBT55" s="7"/>
      <c r="QBU55" s="7"/>
      <c r="QBV55" s="7"/>
      <c r="QBW55" s="7"/>
      <c r="QBX55" s="7"/>
      <c r="QBY55" s="7"/>
      <c r="QBZ55" s="7"/>
      <c r="QCA55" s="7"/>
      <c r="QCB55" s="7"/>
      <c r="QCC55" s="7"/>
      <c r="QCD55" s="7"/>
      <c r="QCE55" s="7"/>
      <c r="QCF55" s="7"/>
      <c r="QCG55" s="7"/>
      <c r="QCH55" s="7"/>
      <c r="QCI55" s="7"/>
      <c r="QCJ55" s="7"/>
      <c r="QCK55" s="7"/>
      <c r="QCL55" s="7"/>
      <c r="QCM55" s="7"/>
      <c r="QCN55" s="7"/>
      <c r="QCO55" s="7"/>
      <c r="QCP55" s="7"/>
      <c r="QCQ55" s="7"/>
      <c r="QCR55" s="7"/>
      <c r="QCS55" s="7"/>
      <c r="QCT55" s="7"/>
      <c r="QCU55" s="7"/>
      <c r="QCV55" s="7"/>
      <c r="QCW55" s="7"/>
      <c r="QCX55" s="7"/>
      <c r="QCY55" s="7"/>
      <c r="QCZ55" s="7"/>
      <c r="QDA55" s="7"/>
      <c r="QDB55" s="7"/>
      <c r="QDC55" s="7"/>
      <c r="QDD55" s="7"/>
      <c r="QDE55" s="7"/>
      <c r="QDF55" s="7"/>
      <c r="QDG55" s="7"/>
      <c r="QDH55" s="7"/>
      <c r="QDI55" s="7"/>
      <c r="QDJ55" s="7"/>
      <c r="QDK55" s="7"/>
      <c r="QDL55" s="7"/>
      <c r="QDM55" s="7"/>
      <c r="QDN55" s="7"/>
      <c r="QDO55" s="7"/>
      <c r="QDP55" s="7"/>
      <c r="QDQ55" s="7"/>
      <c r="QDR55" s="7"/>
      <c r="QDS55" s="7"/>
      <c r="QDT55" s="7"/>
      <c r="QDU55" s="7"/>
      <c r="QDV55" s="7"/>
      <c r="QDW55" s="7"/>
      <c r="QDX55" s="7"/>
      <c r="QDY55" s="7"/>
      <c r="QDZ55" s="7"/>
      <c r="QEA55" s="7"/>
      <c r="QEB55" s="7"/>
      <c r="QEC55" s="7"/>
      <c r="QED55" s="7"/>
      <c r="QEE55" s="7"/>
      <c r="QEF55" s="7"/>
      <c r="QEG55" s="7"/>
      <c r="QEH55" s="7"/>
      <c r="QEI55" s="7"/>
      <c r="QEJ55" s="7"/>
      <c r="QEK55" s="7"/>
      <c r="QEL55" s="7"/>
      <c r="QEM55" s="7"/>
      <c r="QEN55" s="7"/>
      <c r="QEO55" s="7"/>
      <c r="QEP55" s="7"/>
      <c r="QEQ55" s="7"/>
      <c r="QER55" s="7"/>
      <c r="QES55" s="7"/>
      <c r="QET55" s="7"/>
      <c r="QEU55" s="7"/>
      <c r="QEV55" s="7"/>
      <c r="QEW55" s="7"/>
      <c r="QEX55" s="7"/>
      <c r="QEY55" s="7"/>
      <c r="QEZ55" s="7"/>
      <c r="QFA55" s="7"/>
      <c r="QFB55" s="7"/>
      <c r="QFC55" s="7"/>
      <c r="QFD55" s="7"/>
      <c r="QFE55" s="7"/>
      <c r="QFF55" s="7"/>
      <c r="QFG55" s="7"/>
      <c r="QFH55" s="7"/>
      <c r="QFI55" s="7"/>
      <c r="QFJ55" s="7"/>
      <c r="QFK55" s="7"/>
      <c r="QFL55" s="7"/>
      <c r="QFM55" s="7"/>
      <c r="QFN55" s="7"/>
      <c r="QFO55" s="7"/>
      <c r="QFP55" s="7"/>
      <c r="QFQ55" s="7"/>
      <c r="QFR55" s="7"/>
      <c r="QFS55" s="7"/>
      <c r="QFT55" s="7"/>
      <c r="QFU55" s="7"/>
      <c r="QFV55" s="7"/>
      <c r="QFW55" s="7"/>
      <c r="QFX55" s="7"/>
      <c r="QFY55" s="7"/>
      <c r="QFZ55" s="7"/>
      <c r="QGA55" s="7"/>
      <c r="QGB55" s="7"/>
      <c r="QGC55" s="7"/>
      <c r="QGD55" s="7"/>
      <c r="QGE55" s="7"/>
      <c r="QGF55" s="7"/>
      <c r="QGG55" s="7"/>
      <c r="QGH55" s="7"/>
      <c r="QGI55" s="7"/>
      <c r="QGJ55" s="7"/>
      <c r="QGK55" s="7"/>
      <c r="QGL55" s="7"/>
      <c r="QGM55" s="7"/>
      <c r="QGN55" s="7"/>
      <c r="QGO55" s="7"/>
      <c r="QGP55" s="7"/>
      <c r="QGQ55" s="7"/>
      <c r="QGR55" s="7"/>
      <c r="QGS55" s="7"/>
      <c r="QGT55" s="7"/>
      <c r="QGU55" s="7"/>
      <c r="QGV55" s="7"/>
      <c r="QGW55" s="7"/>
      <c r="QGX55" s="7"/>
      <c r="QGY55" s="7"/>
      <c r="QGZ55" s="7"/>
      <c r="QHA55" s="7"/>
      <c r="QHB55" s="7"/>
      <c r="QHC55" s="7"/>
      <c r="QHD55" s="7"/>
      <c r="QHE55" s="7"/>
      <c r="QHF55" s="7"/>
      <c r="QHG55" s="7"/>
      <c r="QHH55" s="7"/>
      <c r="QHI55" s="7"/>
      <c r="QHJ55" s="7"/>
      <c r="QHK55" s="7"/>
      <c r="QHL55" s="7"/>
      <c r="QHM55" s="7"/>
      <c r="QHN55" s="7"/>
      <c r="QHO55" s="7"/>
      <c r="QHP55" s="7"/>
      <c r="QHQ55" s="7"/>
      <c r="QHR55" s="7"/>
      <c r="QHS55" s="7"/>
      <c r="QHT55" s="7"/>
      <c r="QHU55" s="7"/>
      <c r="QHV55" s="7"/>
      <c r="QHW55" s="7"/>
      <c r="QHX55" s="7"/>
      <c r="QHY55" s="7"/>
      <c r="QHZ55" s="7"/>
      <c r="QIA55" s="7"/>
      <c r="QIB55" s="7"/>
      <c r="QIC55" s="7"/>
      <c r="QID55" s="7"/>
      <c r="QIE55" s="7"/>
      <c r="QIF55" s="7"/>
      <c r="QIG55" s="7"/>
      <c r="QIH55" s="7"/>
      <c r="QII55" s="7"/>
      <c r="QIJ55" s="7"/>
      <c r="QIK55" s="7"/>
      <c r="QIL55" s="7"/>
      <c r="QIM55" s="7"/>
      <c r="QIN55" s="7"/>
      <c r="QIO55" s="7"/>
      <c r="QIP55" s="7"/>
      <c r="QIQ55" s="7"/>
      <c r="QIR55" s="7"/>
      <c r="QIS55" s="7"/>
      <c r="QIT55" s="7"/>
      <c r="QIU55" s="7"/>
      <c r="QIV55" s="7"/>
      <c r="QIW55" s="7"/>
      <c r="QIX55" s="7"/>
      <c r="QIY55" s="7"/>
      <c r="QIZ55" s="7"/>
      <c r="QJA55" s="7"/>
      <c r="QJB55" s="7"/>
      <c r="QJC55" s="7"/>
      <c r="QJD55" s="7"/>
      <c r="QJE55" s="7"/>
      <c r="QJF55" s="7"/>
      <c r="QJG55" s="7"/>
      <c r="QJH55" s="7"/>
      <c r="QJI55" s="7"/>
      <c r="QJJ55" s="7"/>
      <c r="QJK55" s="7"/>
      <c r="QJL55" s="7"/>
      <c r="QJM55" s="7"/>
      <c r="QJN55" s="7"/>
      <c r="QJO55" s="7"/>
      <c r="QJP55" s="7"/>
      <c r="QJQ55" s="7"/>
      <c r="QJR55" s="7"/>
      <c r="QJS55" s="7"/>
      <c r="QJT55" s="7"/>
      <c r="QJU55" s="7"/>
      <c r="QJV55" s="7"/>
      <c r="QJW55" s="7"/>
      <c r="QJX55" s="7"/>
      <c r="QJY55" s="7"/>
      <c r="QJZ55" s="7"/>
      <c r="QKA55" s="7"/>
      <c r="QKB55" s="7"/>
      <c r="QKC55" s="7"/>
      <c r="QKD55" s="7"/>
      <c r="QKE55" s="7"/>
      <c r="QKF55" s="7"/>
      <c r="QKG55" s="7"/>
      <c r="QKH55" s="7"/>
      <c r="QKI55" s="7"/>
      <c r="QKJ55" s="7"/>
      <c r="QKK55" s="7"/>
      <c r="QKL55" s="7"/>
      <c r="QKM55" s="7"/>
      <c r="QKN55" s="7"/>
      <c r="QKO55" s="7"/>
      <c r="QKP55" s="7"/>
      <c r="QKQ55" s="7"/>
      <c r="QKR55" s="7"/>
      <c r="QKT55" s="7"/>
      <c r="QKU55" s="7"/>
      <c r="QKV55" s="7"/>
      <c r="QKW55" s="7"/>
      <c r="QKX55" s="7"/>
      <c r="QKY55" s="7"/>
      <c r="QKZ55" s="7"/>
      <c r="QLA55" s="7"/>
      <c r="QLB55" s="7"/>
      <c r="QLC55" s="7"/>
      <c r="QLD55" s="7"/>
      <c r="QLE55" s="7"/>
      <c r="QLF55" s="7"/>
      <c r="QLG55" s="7"/>
      <c r="QLH55" s="7"/>
      <c r="QLI55" s="7"/>
      <c r="QLJ55" s="7"/>
      <c r="QLK55" s="7"/>
      <c r="QLL55" s="7"/>
      <c r="QLM55" s="7"/>
      <c r="QLN55" s="7"/>
      <c r="QLO55" s="7"/>
      <c r="QLP55" s="7"/>
      <c r="QLQ55" s="7"/>
      <c r="QLR55" s="7"/>
      <c r="QLS55" s="7"/>
      <c r="QLT55" s="7"/>
      <c r="QLU55" s="7"/>
      <c r="QLV55" s="7"/>
      <c r="QLW55" s="7"/>
      <c r="QLX55" s="7"/>
      <c r="QLY55" s="7"/>
      <c r="QLZ55" s="7"/>
      <c r="QMA55" s="7"/>
      <c r="QMB55" s="7"/>
      <c r="QMC55" s="7"/>
      <c r="QMD55" s="7"/>
      <c r="QME55" s="7"/>
      <c r="QMF55" s="7"/>
      <c r="QMG55" s="7"/>
      <c r="QMH55" s="7"/>
      <c r="QMI55" s="7"/>
      <c r="QMJ55" s="7"/>
      <c r="QMK55" s="7"/>
      <c r="QML55" s="7"/>
      <c r="QMM55" s="7"/>
      <c r="QMN55" s="7"/>
      <c r="QMO55" s="7"/>
      <c r="QMP55" s="7"/>
      <c r="QMQ55" s="7"/>
      <c r="QMR55" s="7"/>
      <c r="QMS55" s="7"/>
      <c r="QMT55" s="7"/>
      <c r="QMU55" s="7"/>
      <c r="QMV55" s="7"/>
      <c r="QMW55" s="7"/>
      <c r="QMX55" s="7"/>
      <c r="QMY55" s="7"/>
      <c r="QMZ55" s="7"/>
      <c r="QNA55" s="7"/>
      <c r="QNB55" s="7"/>
      <c r="QNC55" s="7"/>
      <c r="QND55" s="7"/>
      <c r="QNE55" s="7"/>
      <c r="QNF55" s="7"/>
      <c r="QNG55" s="7"/>
      <c r="QNH55" s="7"/>
      <c r="QNI55" s="7"/>
      <c r="QNJ55" s="7"/>
      <c r="QNK55" s="7"/>
      <c r="QNL55" s="7"/>
      <c r="QNM55" s="7"/>
      <c r="QNN55" s="7"/>
      <c r="QNO55" s="7"/>
      <c r="QNP55" s="7"/>
      <c r="QNQ55" s="7"/>
      <c r="QNR55" s="7"/>
      <c r="QNS55" s="7"/>
      <c r="QNT55" s="7"/>
      <c r="QNU55" s="7"/>
      <c r="QNV55" s="7"/>
      <c r="QNW55" s="7"/>
      <c r="QNX55" s="7"/>
      <c r="QNY55" s="7"/>
      <c r="QNZ55" s="7"/>
      <c r="QOA55" s="7"/>
      <c r="QOB55" s="7"/>
      <c r="QOC55" s="7"/>
      <c r="QOD55" s="7"/>
      <c r="QOE55" s="7"/>
      <c r="QOF55" s="7"/>
      <c r="QOG55" s="7"/>
      <c r="QOH55" s="7"/>
      <c r="QOI55" s="7"/>
      <c r="QOJ55" s="7"/>
      <c r="QOK55" s="7"/>
      <c r="QOL55" s="7"/>
      <c r="QOM55" s="7"/>
      <c r="QON55" s="7"/>
      <c r="QOO55" s="7"/>
      <c r="QOP55" s="7"/>
      <c r="QOQ55" s="7"/>
      <c r="QOR55" s="7"/>
      <c r="QOS55" s="7"/>
      <c r="QOT55" s="7"/>
      <c r="QOU55" s="7"/>
      <c r="QOV55" s="7"/>
      <c r="QOW55" s="7"/>
      <c r="QOX55" s="7"/>
      <c r="QOY55" s="7"/>
      <c r="QOZ55" s="7"/>
      <c r="QPA55" s="7"/>
      <c r="QPB55" s="7"/>
      <c r="QPC55" s="7"/>
      <c r="QPD55" s="7"/>
      <c r="QPE55" s="7"/>
      <c r="QPF55" s="7"/>
      <c r="QPG55" s="7"/>
      <c r="QPH55" s="7"/>
      <c r="QPI55" s="7"/>
      <c r="QPJ55" s="7"/>
      <c r="QPK55" s="7"/>
      <c r="QPL55" s="7"/>
      <c r="QPM55" s="7"/>
      <c r="QPN55" s="7"/>
      <c r="QPO55" s="7"/>
      <c r="QPP55" s="7"/>
      <c r="QPQ55" s="7"/>
      <c r="QPR55" s="7"/>
      <c r="QPS55" s="7"/>
      <c r="QPT55" s="7"/>
      <c r="QPU55" s="7"/>
      <c r="QPV55" s="7"/>
      <c r="QPW55" s="7"/>
      <c r="QPX55" s="7"/>
      <c r="QPY55" s="7"/>
      <c r="QPZ55" s="7"/>
      <c r="QQA55" s="7"/>
      <c r="QQB55" s="7"/>
      <c r="QQC55" s="7"/>
      <c r="QQD55" s="7"/>
      <c r="QQE55" s="7"/>
      <c r="QQF55" s="7"/>
      <c r="QQG55" s="7"/>
      <c r="QQH55" s="7"/>
      <c r="QQI55" s="7"/>
      <c r="QQJ55" s="7"/>
      <c r="QQK55" s="7"/>
      <c r="QQL55" s="7"/>
      <c r="QQM55" s="7"/>
      <c r="QQN55" s="7"/>
      <c r="QQO55" s="7"/>
      <c r="QQP55" s="7"/>
      <c r="QQQ55" s="7"/>
      <c r="QQR55" s="7"/>
      <c r="QQS55" s="7"/>
      <c r="QQT55" s="7"/>
      <c r="QQU55" s="7"/>
      <c r="QQV55" s="7"/>
      <c r="QQW55" s="7"/>
      <c r="QQX55" s="7"/>
      <c r="QQY55" s="7"/>
      <c r="QQZ55" s="7"/>
      <c r="QRA55" s="7"/>
      <c r="QRB55" s="7"/>
      <c r="QRC55" s="7"/>
      <c r="QRD55" s="7"/>
      <c r="QRE55" s="7"/>
      <c r="QRF55" s="7"/>
      <c r="QRG55" s="7"/>
      <c r="QRH55" s="7"/>
      <c r="QRI55" s="7"/>
      <c r="QRJ55" s="7"/>
      <c r="QRK55" s="7"/>
      <c r="QRL55" s="7"/>
      <c r="QRM55" s="7"/>
      <c r="QRN55" s="7"/>
      <c r="QRO55" s="7"/>
      <c r="QRP55" s="7"/>
      <c r="QRQ55" s="7"/>
      <c r="QRR55" s="7"/>
      <c r="QRS55" s="7"/>
      <c r="QRT55" s="7"/>
      <c r="QRU55" s="7"/>
      <c r="QRV55" s="7"/>
      <c r="QRW55" s="7"/>
      <c r="QRX55" s="7"/>
      <c r="QRY55" s="7"/>
      <c r="QRZ55" s="7"/>
      <c r="QSA55" s="7"/>
      <c r="QSB55" s="7"/>
      <c r="QSC55" s="7"/>
      <c r="QSD55" s="7"/>
      <c r="QSE55" s="7"/>
      <c r="QSF55" s="7"/>
      <c r="QSG55" s="7"/>
      <c r="QSH55" s="7"/>
      <c r="QSI55" s="7"/>
      <c r="QSJ55" s="7"/>
      <c r="QSK55" s="7"/>
      <c r="QSL55" s="7"/>
      <c r="QSM55" s="7"/>
      <c r="QSN55" s="7"/>
      <c r="QSO55" s="7"/>
      <c r="QSP55" s="7"/>
      <c r="QSQ55" s="7"/>
      <c r="QSR55" s="7"/>
      <c r="QSS55" s="7"/>
      <c r="QST55" s="7"/>
      <c r="QSU55" s="7"/>
      <c r="QSV55" s="7"/>
      <c r="QSW55" s="7"/>
      <c r="QSX55" s="7"/>
      <c r="QSY55" s="7"/>
      <c r="QSZ55" s="7"/>
      <c r="QTA55" s="7"/>
      <c r="QTB55" s="7"/>
      <c r="QTC55" s="7"/>
      <c r="QTD55" s="7"/>
      <c r="QTE55" s="7"/>
      <c r="QTF55" s="7"/>
      <c r="QTG55" s="7"/>
      <c r="QTH55" s="7"/>
      <c r="QTI55" s="7"/>
      <c r="QTJ55" s="7"/>
      <c r="QTK55" s="7"/>
      <c r="QTL55" s="7"/>
      <c r="QTM55" s="7"/>
      <c r="QTN55" s="7"/>
      <c r="QTO55" s="7"/>
      <c r="QTP55" s="7"/>
      <c r="QTQ55" s="7"/>
      <c r="QTR55" s="7"/>
      <c r="QTS55" s="7"/>
      <c r="QTT55" s="7"/>
      <c r="QTU55" s="7"/>
      <c r="QTV55" s="7"/>
      <c r="QTW55" s="7"/>
      <c r="QTX55" s="7"/>
      <c r="QTY55" s="7"/>
      <c r="QTZ55" s="7"/>
      <c r="QUA55" s="7"/>
      <c r="QUB55" s="7"/>
      <c r="QUC55" s="7"/>
      <c r="QUD55" s="7"/>
      <c r="QUE55" s="7"/>
      <c r="QUF55" s="7"/>
      <c r="QUG55" s="7"/>
      <c r="QUH55" s="7"/>
      <c r="QUI55" s="7"/>
      <c r="QUJ55" s="7"/>
      <c r="QUK55" s="7"/>
      <c r="QUL55" s="7"/>
      <c r="QUM55" s="7"/>
      <c r="QUN55" s="7"/>
      <c r="QUP55" s="7"/>
      <c r="QUQ55" s="7"/>
      <c r="QUR55" s="7"/>
      <c r="QUS55" s="7"/>
      <c r="QUT55" s="7"/>
      <c r="QUU55" s="7"/>
      <c r="QUV55" s="7"/>
      <c r="QUW55" s="7"/>
      <c r="QUX55" s="7"/>
      <c r="QUY55" s="7"/>
      <c r="QUZ55" s="7"/>
      <c r="QVA55" s="7"/>
      <c r="QVB55" s="7"/>
      <c r="QVC55" s="7"/>
      <c r="QVD55" s="7"/>
      <c r="QVE55" s="7"/>
      <c r="QVF55" s="7"/>
      <c r="QVG55" s="7"/>
      <c r="QVH55" s="7"/>
      <c r="QVI55" s="7"/>
      <c r="QVJ55" s="7"/>
      <c r="QVK55" s="7"/>
      <c r="QVL55" s="7"/>
      <c r="QVM55" s="7"/>
      <c r="QVN55" s="7"/>
      <c r="QVO55" s="7"/>
      <c r="QVP55" s="7"/>
      <c r="QVQ55" s="7"/>
      <c r="QVR55" s="7"/>
      <c r="QVS55" s="7"/>
      <c r="QVT55" s="7"/>
      <c r="QVU55" s="7"/>
      <c r="QVV55" s="7"/>
      <c r="QVW55" s="7"/>
      <c r="QVX55" s="7"/>
      <c r="QVY55" s="7"/>
      <c r="QVZ55" s="7"/>
      <c r="QWA55" s="7"/>
      <c r="QWB55" s="7"/>
      <c r="QWC55" s="7"/>
      <c r="QWD55" s="7"/>
      <c r="QWE55" s="7"/>
      <c r="QWF55" s="7"/>
      <c r="QWG55" s="7"/>
      <c r="QWH55" s="7"/>
      <c r="QWI55" s="7"/>
      <c r="QWJ55" s="7"/>
      <c r="QWK55" s="7"/>
      <c r="QWL55" s="7"/>
      <c r="QWM55" s="7"/>
      <c r="QWN55" s="7"/>
      <c r="QWO55" s="7"/>
      <c r="QWP55" s="7"/>
      <c r="QWQ55" s="7"/>
      <c r="QWR55" s="7"/>
      <c r="QWS55" s="7"/>
      <c r="QWT55" s="7"/>
      <c r="QWU55" s="7"/>
      <c r="QWV55" s="7"/>
      <c r="QWW55" s="7"/>
      <c r="QWX55" s="7"/>
      <c r="QWY55" s="7"/>
      <c r="QWZ55" s="7"/>
      <c r="QXA55" s="7"/>
      <c r="QXB55" s="7"/>
      <c r="QXC55" s="7"/>
      <c r="QXD55" s="7"/>
      <c r="QXE55" s="7"/>
      <c r="QXF55" s="7"/>
      <c r="QXG55" s="7"/>
      <c r="QXH55" s="7"/>
      <c r="QXI55" s="7"/>
      <c r="QXJ55" s="7"/>
      <c r="QXK55" s="7"/>
      <c r="QXL55" s="7"/>
      <c r="QXM55" s="7"/>
      <c r="QXN55" s="7"/>
      <c r="QXO55" s="7"/>
      <c r="QXP55" s="7"/>
      <c r="QXQ55" s="7"/>
      <c r="QXR55" s="7"/>
      <c r="QXS55" s="7"/>
      <c r="QXT55" s="7"/>
      <c r="QXU55" s="7"/>
      <c r="QXV55" s="7"/>
      <c r="QXW55" s="7"/>
      <c r="QXX55" s="7"/>
      <c r="QXY55" s="7"/>
      <c r="QXZ55" s="7"/>
      <c r="QYA55" s="7"/>
      <c r="QYB55" s="7"/>
      <c r="QYC55" s="7"/>
      <c r="QYD55" s="7"/>
      <c r="QYE55" s="7"/>
      <c r="QYF55" s="7"/>
      <c r="QYG55" s="7"/>
      <c r="QYH55" s="7"/>
      <c r="QYI55" s="7"/>
      <c r="QYJ55" s="7"/>
      <c r="QYK55" s="7"/>
      <c r="QYL55" s="7"/>
      <c r="QYM55" s="7"/>
      <c r="QYN55" s="7"/>
      <c r="QYO55" s="7"/>
      <c r="QYP55" s="7"/>
      <c r="QYQ55" s="7"/>
      <c r="QYR55" s="7"/>
      <c r="QYS55" s="7"/>
      <c r="QYT55" s="7"/>
      <c r="QYU55" s="7"/>
      <c r="QYV55" s="7"/>
      <c r="QYW55" s="7"/>
      <c r="QYX55" s="7"/>
      <c r="QYY55" s="7"/>
      <c r="QYZ55" s="7"/>
      <c r="QZA55" s="7"/>
      <c r="QZB55" s="7"/>
      <c r="QZC55" s="7"/>
      <c r="QZD55" s="7"/>
      <c r="QZE55" s="7"/>
      <c r="QZF55" s="7"/>
      <c r="QZG55" s="7"/>
      <c r="QZH55" s="7"/>
      <c r="QZI55" s="7"/>
      <c r="QZJ55" s="7"/>
      <c r="QZK55" s="7"/>
      <c r="QZL55" s="7"/>
      <c r="QZM55" s="7"/>
      <c r="QZN55" s="7"/>
      <c r="QZO55" s="7"/>
      <c r="QZP55" s="7"/>
      <c r="QZQ55" s="7"/>
      <c r="QZR55" s="7"/>
      <c r="QZS55" s="7"/>
      <c r="QZT55" s="7"/>
      <c r="QZU55" s="7"/>
      <c r="QZV55" s="7"/>
      <c r="QZW55" s="7"/>
      <c r="QZX55" s="7"/>
      <c r="QZY55" s="7"/>
      <c r="QZZ55" s="7"/>
      <c r="RAA55" s="7"/>
      <c r="RAB55" s="7"/>
      <c r="RAC55" s="7"/>
      <c r="RAD55" s="7"/>
      <c r="RAE55" s="7"/>
      <c r="RAF55" s="7"/>
      <c r="RAG55" s="7"/>
      <c r="RAH55" s="7"/>
      <c r="RAI55" s="7"/>
      <c r="RAJ55" s="7"/>
      <c r="RAK55" s="7"/>
      <c r="RAL55" s="7"/>
      <c r="RAM55" s="7"/>
      <c r="RAN55" s="7"/>
      <c r="RAO55" s="7"/>
      <c r="RAP55" s="7"/>
      <c r="RAQ55" s="7"/>
      <c r="RAR55" s="7"/>
      <c r="RAS55" s="7"/>
      <c r="RAT55" s="7"/>
      <c r="RAU55" s="7"/>
      <c r="RAV55" s="7"/>
      <c r="RAW55" s="7"/>
      <c r="RAX55" s="7"/>
      <c r="RAY55" s="7"/>
      <c r="RAZ55" s="7"/>
      <c r="RBA55" s="7"/>
      <c r="RBB55" s="7"/>
      <c r="RBC55" s="7"/>
      <c r="RBD55" s="7"/>
      <c r="RBE55" s="7"/>
      <c r="RBF55" s="7"/>
      <c r="RBG55" s="7"/>
      <c r="RBH55" s="7"/>
      <c r="RBI55" s="7"/>
      <c r="RBJ55" s="7"/>
      <c r="RBK55" s="7"/>
      <c r="RBL55" s="7"/>
      <c r="RBM55" s="7"/>
      <c r="RBN55" s="7"/>
      <c r="RBO55" s="7"/>
      <c r="RBP55" s="7"/>
      <c r="RBQ55" s="7"/>
      <c r="RBR55" s="7"/>
      <c r="RBS55" s="7"/>
      <c r="RBT55" s="7"/>
      <c r="RBU55" s="7"/>
      <c r="RBV55" s="7"/>
      <c r="RBW55" s="7"/>
      <c r="RBX55" s="7"/>
      <c r="RBY55" s="7"/>
      <c r="RBZ55" s="7"/>
      <c r="RCA55" s="7"/>
      <c r="RCB55" s="7"/>
      <c r="RCC55" s="7"/>
      <c r="RCD55" s="7"/>
      <c r="RCE55" s="7"/>
      <c r="RCF55" s="7"/>
      <c r="RCG55" s="7"/>
      <c r="RCH55" s="7"/>
      <c r="RCI55" s="7"/>
      <c r="RCJ55" s="7"/>
      <c r="RCK55" s="7"/>
      <c r="RCL55" s="7"/>
      <c r="RCM55" s="7"/>
      <c r="RCN55" s="7"/>
      <c r="RCO55" s="7"/>
      <c r="RCP55" s="7"/>
      <c r="RCQ55" s="7"/>
      <c r="RCR55" s="7"/>
      <c r="RCS55" s="7"/>
      <c r="RCT55" s="7"/>
      <c r="RCU55" s="7"/>
      <c r="RCV55" s="7"/>
      <c r="RCW55" s="7"/>
      <c r="RCX55" s="7"/>
      <c r="RCY55" s="7"/>
      <c r="RCZ55" s="7"/>
      <c r="RDA55" s="7"/>
      <c r="RDB55" s="7"/>
      <c r="RDC55" s="7"/>
      <c r="RDD55" s="7"/>
      <c r="RDE55" s="7"/>
      <c r="RDF55" s="7"/>
      <c r="RDG55" s="7"/>
      <c r="RDH55" s="7"/>
      <c r="RDI55" s="7"/>
      <c r="RDJ55" s="7"/>
      <c r="RDK55" s="7"/>
      <c r="RDL55" s="7"/>
      <c r="RDM55" s="7"/>
      <c r="RDN55" s="7"/>
      <c r="RDO55" s="7"/>
      <c r="RDP55" s="7"/>
      <c r="RDQ55" s="7"/>
      <c r="RDR55" s="7"/>
      <c r="RDS55" s="7"/>
      <c r="RDT55" s="7"/>
      <c r="RDU55" s="7"/>
      <c r="RDV55" s="7"/>
      <c r="RDW55" s="7"/>
      <c r="RDX55" s="7"/>
      <c r="RDY55" s="7"/>
      <c r="RDZ55" s="7"/>
      <c r="REA55" s="7"/>
      <c r="REB55" s="7"/>
      <c r="REC55" s="7"/>
      <c r="RED55" s="7"/>
      <c r="REE55" s="7"/>
      <c r="REF55" s="7"/>
      <c r="REG55" s="7"/>
      <c r="REH55" s="7"/>
      <c r="REI55" s="7"/>
      <c r="REJ55" s="7"/>
      <c r="REL55" s="7"/>
      <c r="REM55" s="7"/>
      <c r="REN55" s="7"/>
      <c r="REO55" s="7"/>
      <c r="REP55" s="7"/>
      <c r="REQ55" s="7"/>
      <c r="RER55" s="7"/>
      <c r="RES55" s="7"/>
      <c r="RET55" s="7"/>
      <c r="REU55" s="7"/>
      <c r="REV55" s="7"/>
      <c r="REW55" s="7"/>
      <c r="REX55" s="7"/>
      <c r="REY55" s="7"/>
      <c r="REZ55" s="7"/>
      <c r="RFA55" s="7"/>
      <c r="RFB55" s="7"/>
      <c r="RFC55" s="7"/>
      <c r="RFD55" s="7"/>
      <c r="RFE55" s="7"/>
      <c r="RFF55" s="7"/>
      <c r="RFG55" s="7"/>
      <c r="RFH55" s="7"/>
      <c r="RFI55" s="7"/>
      <c r="RFJ55" s="7"/>
      <c r="RFK55" s="7"/>
      <c r="RFL55" s="7"/>
      <c r="RFM55" s="7"/>
      <c r="RFN55" s="7"/>
      <c r="RFO55" s="7"/>
      <c r="RFP55" s="7"/>
      <c r="RFQ55" s="7"/>
      <c r="RFR55" s="7"/>
      <c r="RFS55" s="7"/>
      <c r="RFT55" s="7"/>
      <c r="RFU55" s="7"/>
      <c r="RFV55" s="7"/>
      <c r="RFW55" s="7"/>
      <c r="RFX55" s="7"/>
      <c r="RFY55" s="7"/>
      <c r="RFZ55" s="7"/>
      <c r="RGA55" s="7"/>
      <c r="RGB55" s="7"/>
      <c r="RGC55" s="7"/>
      <c r="RGD55" s="7"/>
      <c r="RGE55" s="7"/>
      <c r="RGF55" s="7"/>
      <c r="RGG55" s="7"/>
      <c r="RGH55" s="7"/>
      <c r="RGI55" s="7"/>
      <c r="RGJ55" s="7"/>
      <c r="RGK55" s="7"/>
      <c r="RGL55" s="7"/>
      <c r="RGM55" s="7"/>
      <c r="RGN55" s="7"/>
      <c r="RGO55" s="7"/>
      <c r="RGP55" s="7"/>
      <c r="RGQ55" s="7"/>
      <c r="RGR55" s="7"/>
      <c r="RGS55" s="7"/>
      <c r="RGT55" s="7"/>
      <c r="RGU55" s="7"/>
      <c r="RGV55" s="7"/>
      <c r="RGW55" s="7"/>
      <c r="RGX55" s="7"/>
      <c r="RGY55" s="7"/>
      <c r="RGZ55" s="7"/>
      <c r="RHA55" s="7"/>
      <c r="RHB55" s="7"/>
      <c r="RHC55" s="7"/>
      <c r="RHD55" s="7"/>
      <c r="RHE55" s="7"/>
      <c r="RHF55" s="7"/>
      <c r="RHG55" s="7"/>
      <c r="RHH55" s="7"/>
      <c r="RHI55" s="7"/>
      <c r="RHJ55" s="7"/>
      <c r="RHK55" s="7"/>
      <c r="RHL55" s="7"/>
      <c r="RHM55" s="7"/>
      <c r="RHN55" s="7"/>
      <c r="RHO55" s="7"/>
      <c r="RHP55" s="7"/>
      <c r="RHQ55" s="7"/>
      <c r="RHR55" s="7"/>
      <c r="RHS55" s="7"/>
      <c r="RHT55" s="7"/>
      <c r="RHU55" s="7"/>
      <c r="RHV55" s="7"/>
      <c r="RHW55" s="7"/>
      <c r="RHX55" s="7"/>
      <c r="RHY55" s="7"/>
      <c r="RHZ55" s="7"/>
      <c r="RIA55" s="7"/>
      <c r="RIB55" s="7"/>
      <c r="RIC55" s="7"/>
      <c r="RID55" s="7"/>
      <c r="RIE55" s="7"/>
      <c r="RIF55" s="7"/>
      <c r="RIG55" s="7"/>
      <c r="RIH55" s="7"/>
      <c r="RII55" s="7"/>
      <c r="RIJ55" s="7"/>
      <c r="RIK55" s="7"/>
      <c r="RIL55" s="7"/>
      <c r="RIM55" s="7"/>
      <c r="RIN55" s="7"/>
      <c r="RIO55" s="7"/>
      <c r="RIP55" s="7"/>
      <c r="RIQ55" s="7"/>
      <c r="RIR55" s="7"/>
      <c r="RIS55" s="7"/>
      <c r="RIT55" s="7"/>
      <c r="RIU55" s="7"/>
      <c r="RIV55" s="7"/>
      <c r="RIW55" s="7"/>
      <c r="RIX55" s="7"/>
      <c r="RIY55" s="7"/>
      <c r="RIZ55" s="7"/>
      <c r="RJA55" s="7"/>
      <c r="RJB55" s="7"/>
      <c r="RJC55" s="7"/>
      <c r="RJD55" s="7"/>
      <c r="RJE55" s="7"/>
      <c r="RJF55" s="7"/>
      <c r="RJG55" s="7"/>
      <c r="RJH55" s="7"/>
      <c r="RJI55" s="7"/>
      <c r="RJJ55" s="7"/>
      <c r="RJK55" s="7"/>
      <c r="RJL55" s="7"/>
      <c r="RJM55" s="7"/>
      <c r="RJN55" s="7"/>
      <c r="RJO55" s="7"/>
      <c r="RJP55" s="7"/>
      <c r="RJQ55" s="7"/>
      <c r="RJR55" s="7"/>
      <c r="RJS55" s="7"/>
      <c r="RJT55" s="7"/>
      <c r="RJU55" s="7"/>
      <c r="RJV55" s="7"/>
      <c r="RJW55" s="7"/>
      <c r="RJX55" s="7"/>
      <c r="RJY55" s="7"/>
      <c r="RJZ55" s="7"/>
      <c r="RKA55" s="7"/>
      <c r="RKB55" s="7"/>
      <c r="RKC55" s="7"/>
      <c r="RKD55" s="7"/>
      <c r="RKE55" s="7"/>
      <c r="RKF55" s="7"/>
      <c r="RKG55" s="7"/>
      <c r="RKH55" s="7"/>
      <c r="RKI55" s="7"/>
      <c r="RKJ55" s="7"/>
      <c r="RKK55" s="7"/>
      <c r="RKL55" s="7"/>
      <c r="RKM55" s="7"/>
      <c r="RKN55" s="7"/>
      <c r="RKO55" s="7"/>
      <c r="RKP55" s="7"/>
      <c r="RKQ55" s="7"/>
      <c r="RKR55" s="7"/>
      <c r="RKS55" s="7"/>
      <c r="RKT55" s="7"/>
      <c r="RKU55" s="7"/>
      <c r="RKV55" s="7"/>
      <c r="RKW55" s="7"/>
      <c r="RKX55" s="7"/>
      <c r="RKY55" s="7"/>
      <c r="RKZ55" s="7"/>
      <c r="RLA55" s="7"/>
      <c r="RLB55" s="7"/>
      <c r="RLC55" s="7"/>
      <c r="RLD55" s="7"/>
      <c r="RLE55" s="7"/>
      <c r="RLF55" s="7"/>
      <c r="RLG55" s="7"/>
      <c r="RLH55" s="7"/>
      <c r="RLI55" s="7"/>
      <c r="RLJ55" s="7"/>
      <c r="RLK55" s="7"/>
      <c r="RLL55" s="7"/>
      <c r="RLM55" s="7"/>
      <c r="RLN55" s="7"/>
      <c r="RLO55" s="7"/>
      <c r="RLP55" s="7"/>
      <c r="RLQ55" s="7"/>
      <c r="RLR55" s="7"/>
      <c r="RLS55" s="7"/>
      <c r="RLT55" s="7"/>
      <c r="RLU55" s="7"/>
      <c r="RLV55" s="7"/>
      <c r="RLW55" s="7"/>
      <c r="RLX55" s="7"/>
      <c r="RLY55" s="7"/>
      <c r="RLZ55" s="7"/>
      <c r="RMA55" s="7"/>
      <c r="RMB55" s="7"/>
      <c r="RMC55" s="7"/>
      <c r="RMD55" s="7"/>
      <c r="RME55" s="7"/>
      <c r="RMF55" s="7"/>
      <c r="RMG55" s="7"/>
      <c r="RMH55" s="7"/>
      <c r="RMI55" s="7"/>
      <c r="RMJ55" s="7"/>
      <c r="RMK55" s="7"/>
      <c r="RML55" s="7"/>
      <c r="RMM55" s="7"/>
      <c r="RMN55" s="7"/>
      <c r="RMO55" s="7"/>
      <c r="RMP55" s="7"/>
      <c r="RMQ55" s="7"/>
      <c r="RMR55" s="7"/>
      <c r="RMS55" s="7"/>
      <c r="RMT55" s="7"/>
      <c r="RMU55" s="7"/>
      <c r="RMV55" s="7"/>
      <c r="RMW55" s="7"/>
      <c r="RMX55" s="7"/>
      <c r="RMY55" s="7"/>
      <c r="RMZ55" s="7"/>
      <c r="RNA55" s="7"/>
      <c r="RNB55" s="7"/>
      <c r="RNC55" s="7"/>
      <c r="RND55" s="7"/>
      <c r="RNE55" s="7"/>
      <c r="RNF55" s="7"/>
      <c r="RNG55" s="7"/>
      <c r="RNH55" s="7"/>
      <c r="RNI55" s="7"/>
      <c r="RNJ55" s="7"/>
      <c r="RNK55" s="7"/>
      <c r="RNL55" s="7"/>
      <c r="RNM55" s="7"/>
      <c r="RNN55" s="7"/>
      <c r="RNO55" s="7"/>
      <c r="RNP55" s="7"/>
      <c r="RNQ55" s="7"/>
      <c r="RNR55" s="7"/>
      <c r="RNS55" s="7"/>
      <c r="RNT55" s="7"/>
      <c r="RNU55" s="7"/>
      <c r="RNV55" s="7"/>
      <c r="RNW55" s="7"/>
      <c r="RNX55" s="7"/>
      <c r="RNY55" s="7"/>
      <c r="RNZ55" s="7"/>
      <c r="ROA55" s="7"/>
      <c r="ROB55" s="7"/>
      <c r="ROC55" s="7"/>
      <c r="ROD55" s="7"/>
      <c r="ROE55" s="7"/>
      <c r="ROF55" s="7"/>
      <c r="ROH55" s="7"/>
      <c r="ROI55" s="7"/>
      <c r="ROJ55" s="7"/>
      <c r="ROK55" s="7"/>
      <c r="ROL55" s="7"/>
      <c r="ROM55" s="7"/>
      <c r="RON55" s="7"/>
      <c r="ROO55" s="7"/>
      <c r="ROP55" s="7"/>
      <c r="ROQ55" s="7"/>
      <c r="ROR55" s="7"/>
      <c r="ROS55" s="7"/>
      <c r="ROT55" s="7"/>
      <c r="ROU55" s="7"/>
      <c r="ROV55" s="7"/>
      <c r="ROW55" s="7"/>
      <c r="ROX55" s="7"/>
      <c r="ROY55" s="7"/>
      <c r="ROZ55" s="7"/>
      <c r="RPA55" s="7"/>
      <c r="RPB55" s="7"/>
      <c r="RPC55" s="7"/>
      <c r="RPD55" s="7"/>
      <c r="RPE55" s="7"/>
      <c r="RPF55" s="7"/>
      <c r="RPG55" s="7"/>
      <c r="RPH55" s="7"/>
      <c r="RPI55" s="7"/>
      <c r="RPJ55" s="7"/>
      <c r="RPK55" s="7"/>
      <c r="RPL55" s="7"/>
      <c r="RPM55" s="7"/>
      <c r="RPN55" s="7"/>
      <c r="RPO55" s="7"/>
      <c r="RPP55" s="7"/>
      <c r="RPQ55" s="7"/>
      <c r="RPR55" s="7"/>
      <c r="RPS55" s="7"/>
      <c r="RPT55" s="7"/>
      <c r="RPU55" s="7"/>
      <c r="RPV55" s="7"/>
      <c r="RPW55" s="7"/>
      <c r="RPX55" s="7"/>
      <c r="RPY55" s="7"/>
      <c r="RPZ55" s="7"/>
      <c r="RQA55" s="7"/>
      <c r="RQB55" s="7"/>
      <c r="RQC55" s="7"/>
      <c r="RQD55" s="7"/>
      <c r="RQE55" s="7"/>
      <c r="RQF55" s="7"/>
      <c r="RQG55" s="7"/>
      <c r="RQH55" s="7"/>
      <c r="RQI55" s="7"/>
      <c r="RQJ55" s="7"/>
      <c r="RQK55" s="7"/>
      <c r="RQL55" s="7"/>
      <c r="RQM55" s="7"/>
      <c r="RQN55" s="7"/>
      <c r="RQO55" s="7"/>
      <c r="RQP55" s="7"/>
      <c r="RQQ55" s="7"/>
      <c r="RQR55" s="7"/>
      <c r="RQS55" s="7"/>
      <c r="RQT55" s="7"/>
      <c r="RQU55" s="7"/>
      <c r="RQV55" s="7"/>
      <c r="RQW55" s="7"/>
      <c r="RQX55" s="7"/>
      <c r="RQY55" s="7"/>
      <c r="RQZ55" s="7"/>
      <c r="RRA55" s="7"/>
      <c r="RRB55" s="7"/>
      <c r="RRC55" s="7"/>
      <c r="RRD55" s="7"/>
      <c r="RRE55" s="7"/>
      <c r="RRF55" s="7"/>
      <c r="RRG55" s="7"/>
      <c r="RRH55" s="7"/>
      <c r="RRI55" s="7"/>
      <c r="RRJ55" s="7"/>
      <c r="RRK55" s="7"/>
      <c r="RRL55" s="7"/>
      <c r="RRM55" s="7"/>
      <c r="RRN55" s="7"/>
      <c r="RRO55" s="7"/>
      <c r="RRP55" s="7"/>
      <c r="RRQ55" s="7"/>
      <c r="RRR55" s="7"/>
      <c r="RRS55" s="7"/>
      <c r="RRT55" s="7"/>
      <c r="RRU55" s="7"/>
      <c r="RRV55" s="7"/>
      <c r="RRW55" s="7"/>
      <c r="RRX55" s="7"/>
      <c r="RRY55" s="7"/>
      <c r="RRZ55" s="7"/>
      <c r="RSA55" s="7"/>
      <c r="RSB55" s="7"/>
      <c r="RSC55" s="7"/>
      <c r="RSD55" s="7"/>
      <c r="RSE55" s="7"/>
      <c r="RSF55" s="7"/>
      <c r="RSG55" s="7"/>
      <c r="RSH55" s="7"/>
      <c r="RSI55" s="7"/>
      <c r="RSJ55" s="7"/>
      <c r="RSK55" s="7"/>
      <c r="RSL55" s="7"/>
      <c r="RSM55" s="7"/>
      <c r="RSN55" s="7"/>
      <c r="RSO55" s="7"/>
      <c r="RSP55" s="7"/>
      <c r="RSQ55" s="7"/>
      <c r="RSR55" s="7"/>
      <c r="RSS55" s="7"/>
      <c r="RST55" s="7"/>
      <c r="RSU55" s="7"/>
      <c r="RSV55" s="7"/>
      <c r="RSW55" s="7"/>
      <c r="RSX55" s="7"/>
      <c r="RSY55" s="7"/>
      <c r="RSZ55" s="7"/>
      <c r="RTA55" s="7"/>
      <c r="RTB55" s="7"/>
      <c r="RTC55" s="7"/>
      <c r="RTD55" s="7"/>
      <c r="RTE55" s="7"/>
      <c r="RTF55" s="7"/>
      <c r="RTG55" s="7"/>
      <c r="RTH55" s="7"/>
      <c r="RTI55" s="7"/>
      <c r="RTJ55" s="7"/>
      <c r="RTK55" s="7"/>
      <c r="RTL55" s="7"/>
      <c r="RTM55" s="7"/>
      <c r="RTN55" s="7"/>
      <c r="RTO55" s="7"/>
      <c r="RTP55" s="7"/>
      <c r="RTQ55" s="7"/>
      <c r="RTR55" s="7"/>
      <c r="RTS55" s="7"/>
      <c r="RTT55" s="7"/>
      <c r="RTU55" s="7"/>
      <c r="RTV55" s="7"/>
      <c r="RTW55" s="7"/>
      <c r="RTX55" s="7"/>
      <c r="RTY55" s="7"/>
      <c r="RTZ55" s="7"/>
      <c r="RUA55" s="7"/>
      <c r="RUB55" s="7"/>
      <c r="RUC55" s="7"/>
      <c r="RUD55" s="7"/>
      <c r="RUE55" s="7"/>
      <c r="RUF55" s="7"/>
      <c r="RUG55" s="7"/>
      <c r="RUH55" s="7"/>
      <c r="RUI55" s="7"/>
      <c r="RUJ55" s="7"/>
      <c r="RUK55" s="7"/>
      <c r="RUL55" s="7"/>
      <c r="RUM55" s="7"/>
      <c r="RUN55" s="7"/>
      <c r="RUO55" s="7"/>
      <c r="RUP55" s="7"/>
      <c r="RUQ55" s="7"/>
      <c r="RUR55" s="7"/>
      <c r="RUS55" s="7"/>
      <c r="RUT55" s="7"/>
      <c r="RUU55" s="7"/>
      <c r="RUV55" s="7"/>
      <c r="RUW55" s="7"/>
      <c r="RUX55" s="7"/>
      <c r="RUY55" s="7"/>
      <c r="RUZ55" s="7"/>
      <c r="RVA55" s="7"/>
      <c r="RVB55" s="7"/>
      <c r="RVC55" s="7"/>
      <c r="RVD55" s="7"/>
      <c r="RVE55" s="7"/>
      <c r="RVF55" s="7"/>
      <c r="RVG55" s="7"/>
      <c r="RVH55" s="7"/>
      <c r="RVI55" s="7"/>
      <c r="RVJ55" s="7"/>
      <c r="RVK55" s="7"/>
      <c r="RVL55" s="7"/>
      <c r="RVM55" s="7"/>
      <c r="RVN55" s="7"/>
      <c r="RVO55" s="7"/>
      <c r="RVP55" s="7"/>
      <c r="RVQ55" s="7"/>
      <c r="RVR55" s="7"/>
      <c r="RVS55" s="7"/>
      <c r="RVT55" s="7"/>
      <c r="RVU55" s="7"/>
      <c r="RVV55" s="7"/>
      <c r="RVW55" s="7"/>
      <c r="RVX55" s="7"/>
      <c r="RVY55" s="7"/>
      <c r="RVZ55" s="7"/>
      <c r="RWA55" s="7"/>
      <c r="RWB55" s="7"/>
      <c r="RWC55" s="7"/>
      <c r="RWD55" s="7"/>
      <c r="RWE55" s="7"/>
      <c r="RWF55" s="7"/>
      <c r="RWG55" s="7"/>
      <c r="RWH55" s="7"/>
      <c r="RWI55" s="7"/>
      <c r="RWJ55" s="7"/>
      <c r="RWK55" s="7"/>
      <c r="RWL55" s="7"/>
      <c r="RWM55" s="7"/>
      <c r="RWN55" s="7"/>
      <c r="RWO55" s="7"/>
      <c r="RWP55" s="7"/>
      <c r="RWQ55" s="7"/>
      <c r="RWR55" s="7"/>
      <c r="RWS55" s="7"/>
      <c r="RWT55" s="7"/>
      <c r="RWU55" s="7"/>
      <c r="RWV55" s="7"/>
      <c r="RWW55" s="7"/>
      <c r="RWX55" s="7"/>
      <c r="RWY55" s="7"/>
      <c r="RWZ55" s="7"/>
      <c r="RXA55" s="7"/>
      <c r="RXB55" s="7"/>
      <c r="RXC55" s="7"/>
      <c r="RXD55" s="7"/>
      <c r="RXE55" s="7"/>
      <c r="RXF55" s="7"/>
      <c r="RXG55" s="7"/>
      <c r="RXH55" s="7"/>
      <c r="RXI55" s="7"/>
      <c r="RXJ55" s="7"/>
      <c r="RXK55" s="7"/>
      <c r="RXL55" s="7"/>
      <c r="RXM55" s="7"/>
      <c r="RXN55" s="7"/>
      <c r="RXO55" s="7"/>
      <c r="RXP55" s="7"/>
      <c r="RXQ55" s="7"/>
      <c r="RXR55" s="7"/>
      <c r="RXS55" s="7"/>
      <c r="RXT55" s="7"/>
      <c r="RXU55" s="7"/>
      <c r="RXV55" s="7"/>
      <c r="RXW55" s="7"/>
      <c r="RXX55" s="7"/>
      <c r="RXY55" s="7"/>
      <c r="RXZ55" s="7"/>
      <c r="RYA55" s="7"/>
      <c r="RYB55" s="7"/>
      <c r="RYD55" s="7"/>
      <c r="RYE55" s="7"/>
      <c r="RYF55" s="7"/>
      <c r="RYG55" s="7"/>
      <c r="RYH55" s="7"/>
      <c r="RYI55" s="7"/>
      <c r="RYJ55" s="7"/>
      <c r="RYK55" s="7"/>
      <c r="RYL55" s="7"/>
      <c r="RYM55" s="7"/>
      <c r="RYN55" s="7"/>
      <c r="RYO55" s="7"/>
      <c r="RYP55" s="7"/>
      <c r="RYQ55" s="7"/>
      <c r="RYR55" s="7"/>
      <c r="RYS55" s="7"/>
      <c r="RYT55" s="7"/>
      <c r="RYU55" s="7"/>
      <c r="RYV55" s="7"/>
      <c r="RYW55" s="7"/>
      <c r="RYX55" s="7"/>
      <c r="RYY55" s="7"/>
      <c r="RYZ55" s="7"/>
      <c r="RZA55" s="7"/>
      <c r="RZB55" s="7"/>
      <c r="RZC55" s="7"/>
      <c r="RZD55" s="7"/>
      <c r="RZE55" s="7"/>
      <c r="RZF55" s="7"/>
      <c r="RZG55" s="7"/>
      <c r="RZH55" s="7"/>
      <c r="RZI55" s="7"/>
      <c r="RZJ55" s="7"/>
      <c r="RZK55" s="7"/>
      <c r="RZL55" s="7"/>
      <c r="RZM55" s="7"/>
      <c r="RZN55" s="7"/>
      <c r="RZO55" s="7"/>
      <c r="RZP55" s="7"/>
      <c r="RZQ55" s="7"/>
      <c r="RZR55" s="7"/>
      <c r="RZS55" s="7"/>
      <c r="RZT55" s="7"/>
      <c r="RZU55" s="7"/>
      <c r="RZV55" s="7"/>
      <c r="RZW55" s="7"/>
      <c r="RZX55" s="7"/>
      <c r="RZY55" s="7"/>
      <c r="RZZ55" s="7"/>
      <c r="SAA55" s="7"/>
      <c r="SAB55" s="7"/>
      <c r="SAC55" s="7"/>
      <c r="SAD55" s="7"/>
      <c r="SAE55" s="7"/>
      <c r="SAF55" s="7"/>
      <c r="SAG55" s="7"/>
      <c r="SAH55" s="7"/>
      <c r="SAI55" s="7"/>
      <c r="SAJ55" s="7"/>
      <c r="SAK55" s="7"/>
      <c r="SAL55" s="7"/>
      <c r="SAM55" s="7"/>
      <c r="SAN55" s="7"/>
      <c r="SAO55" s="7"/>
      <c r="SAP55" s="7"/>
      <c r="SAQ55" s="7"/>
      <c r="SAR55" s="7"/>
      <c r="SAS55" s="7"/>
      <c r="SAT55" s="7"/>
      <c r="SAU55" s="7"/>
      <c r="SAV55" s="7"/>
      <c r="SAW55" s="7"/>
      <c r="SAX55" s="7"/>
      <c r="SAY55" s="7"/>
      <c r="SAZ55" s="7"/>
      <c r="SBA55" s="7"/>
      <c r="SBB55" s="7"/>
      <c r="SBC55" s="7"/>
      <c r="SBD55" s="7"/>
      <c r="SBE55" s="7"/>
      <c r="SBF55" s="7"/>
      <c r="SBG55" s="7"/>
      <c r="SBH55" s="7"/>
      <c r="SBI55" s="7"/>
      <c r="SBJ55" s="7"/>
      <c r="SBK55" s="7"/>
      <c r="SBL55" s="7"/>
      <c r="SBM55" s="7"/>
      <c r="SBN55" s="7"/>
      <c r="SBO55" s="7"/>
      <c r="SBP55" s="7"/>
      <c r="SBQ55" s="7"/>
      <c r="SBR55" s="7"/>
      <c r="SBS55" s="7"/>
      <c r="SBT55" s="7"/>
      <c r="SBU55" s="7"/>
      <c r="SBV55" s="7"/>
      <c r="SBW55" s="7"/>
      <c r="SBX55" s="7"/>
      <c r="SBY55" s="7"/>
      <c r="SBZ55" s="7"/>
      <c r="SCA55" s="7"/>
      <c r="SCB55" s="7"/>
      <c r="SCC55" s="7"/>
      <c r="SCD55" s="7"/>
      <c r="SCE55" s="7"/>
      <c r="SCF55" s="7"/>
      <c r="SCG55" s="7"/>
      <c r="SCH55" s="7"/>
      <c r="SCI55" s="7"/>
      <c r="SCJ55" s="7"/>
      <c r="SCK55" s="7"/>
      <c r="SCL55" s="7"/>
      <c r="SCM55" s="7"/>
      <c r="SCN55" s="7"/>
      <c r="SCO55" s="7"/>
      <c r="SCP55" s="7"/>
      <c r="SCQ55" s="7"/>
      <c r="SCR55" s="7"/>
      <c r="SCS55" s="7"/>
      <c r="SCT55" s="7"/>
      <c r="SCU55" s="7"/>
      <c r="SCV55" s="7"/>
      <c r="SCW55" s="7"/>
      <c r="SCX55" s="7"/>
      <c r="SCY55" s="7"/>
      <c r="SCZ55" s="7"/>
      <c r="SDA55" s="7"/>
      <c r="SDB55" s="7"/>
      <c r="SDC55" s="7"/>
      <c r="SDD55" s="7"/>
      <c r="SDE55" s="7"/>
      <c r="SDF55" s="7"/>
      <c r="SDG55" s="7"/>
      <c r="SDH55" s="7"/>
      <c r="SDI55" s="7"/>
      <c r="SDJ55" s="7"/>
      <c r="SDK55" s="7"/>
      <c r="SDL55" s="7"/>
      <c r="SDM55" s="7"/>
      <c r="SDN55" s="7"/>
      <c r="SDO55" s="7"/>
      <c r="SDP55" s="7"/>
      <c r="SDQ55" s="7"/>
      <c r="SDR55" s="7"/>
      <c r="SDS55" s="7"/>
      <c r="SDT55" s="7"/>
      <c r="SDU55" s="7"/>
      <c r="SDV55" s="7"/>
      <c r="SDW55" s="7"/>
      <c r="SDX55" s="7"/>
      <c r="SDY55" s="7"/>
      <c r="SDZ55" s="7"/>
      <c r="SEA55" s="7"/>
      <c r="SEB55" s="7"/>
      <c r="SEC55" s="7"/>
      <c r="SED55" s="7"/>
      <c r="SEE55" s="7"/>
      <c r="SEF55" s="7"/>
      <c r="SEG55" s="7"/>
      <c r="SEH55" s="7"/>
      <c r="SEI55" s="7"/>
      <c r="SEJ55" s="7"/>
      <c r="SEK55" s="7"/>
      <c r="SEL55" s="7"/>
      <c r="SEM55" s="7"/>
      <c r="SEN55" s="7"/>
      <c r="SEO55" s="7"/>
      <c r="SEP55" s="7"/>
      <c r="SEQ55" s="7"/>
      <c r="SER55" s="7"/>
      <c r="SES55" s="7"/>
      <c r="SET55" s="7"/>
      <c r="SEU55" s="7"/>
      <c r="SEV55" s="7"/>
      <c r="SEW55" s="7"/>
      <c r="SEX55" s="7"/>
      <c r="SEY55" s="7"/>
      <c r="SEZ55" s="7"/>
      <c r="SFA55" s="7"/>
      <c r="SFB55" s="7"/>
      <c r="SFC55" s="7"/>
      <c r="SFD55" s="7"/>
      <c r="SFE55" s="7"/>
      <c r="SFF55" s="7"/>
      <c r="SFG55" s="7"/>
      <c r="SFH55" s="7"/>
      <c r="SFI55" s="7"/>
      <c r="SFJ55" s="7"/>
      <c r="SFK55" s="7"/>
      <c r="SFL55" s="7"/>
      <c r="SFM55" s="7"/>
      <c r="SFN55" s="7"/>
      <c r="SFO55" s="7"/>
      <c r="SFP55" s="7"/>
      <c r="SFQ55" s="7"/>
      <c r="SFR55" s="7"/>
      <c r="SFS55" s="7"/>
      <c r="SFT55" s="7"/>
      <c r="SFU55" s="7"/>
      <c r="SFV55" s="7"/>
      <c r="SFW55" s="7"/>
      <c r="SFX55" s="7"/>
      <c r="SFY55" s="7"/>
      <c r="SFZ55" s="7"/>
      <c r="SGA55" s="7"/>
      <c r="SGB55" s="7"/>
      <c r="SGC55" s="7"/>
      <c r="SGD55" s="7"/>
      <c r="SGE55" s="7"/>
      <c r="SGF55" s="7"/>
      <c r="SGG55" s="7"/>
      <c r="SGH55" s="7"/>
      <c r="SGI55" s="7"/>
      <c r="SGJ55" s="7"/>
      <c r="SGK55" s="7"/>
      <c r="SGL55" s="7"/>
      <c r="SGM55" s="7"/>
      <c r="SGN55" s="7"/>
      <c r="SGO55" s="7"/>
      <c r="SGP55" s="7"/>
      <c r="SGQ55" s="7"/>
      <c r="SGR55" s="7"/>
      <c r="SGS55" s="7"/>
      <c r="SGT55" s="7"/>
      <c r="SGU55" s="7"/>
      <c r="SGV55" s="7"/>
      <c r="SGW55" s="7"/>
      <c r="SGX55" s="7"/>
      <c r="SGY55" s="7"/>
      <c r="SGZ55" s="7"/>
      <c r="SHA55" s="7"/>
      <c r="SHB55" s="7"/>
      <c r="SHC55" s="7"/>
      <c r="SHD55" s="7"/>
      <c r="SHE55" s="7"/>
      <c r="SHF55" s="7"/>
      <c r="SHG55" s="7"/>
      <c r="SHH55" s="7"/>
      <c r="SHI55" s="7"/>
      <c r="SHJ55" s="7"/>
      <c r="SHK55" s="7"/>
      <c r="SHL55" s="7"/>
      <c r="SHM55" s="7"/>
      <c r="SHN55" s="7"/>
      <c r="SHO55" s="7"/>
      <c r="SHP55" s="7"/>
      <c r="SHQ55" s="7"/>
      <c r="SHR55" s="7"/>
      <c r="SHS55" s="7"/>
      <c r="SHT55" s="7"/>
      <c r="SHU55" s="7"/>
      <c r="SHV55" s="7"/>
      <c r="SHW55" s="7"/>
      <c r="SHX55" s="7"/>
      <c r="SHZ55" s="7"/>
      <c r="SIA55" s="7"/>
      <c r="SIB55" s="7"/>
      <c r="SIC55" s="7"/>
      <c r="SID55" s="7"/>
      <c r="SIE55" s="7"/>
      <c r="SIF55" s="7"/>
      <c r="SIG55" s="7"/>
      <c r="SIH55" s="7"/>
      <c r="SII55" s="7"/>
      <c r="SIJ55" s="7"/>
      <c r="SIK55" s="7"/>
      <c r="SIL55" s="7"/>
      <c r="SIM55" s="7"/>
      <c r="SIN55" s="7"/>
      <c r="SIO55" s="7"/>
      <c r="SIP55" s="7"/>
      <c r="SIQ55" s="7"/>
      <c r="SIR55" s="7"/>
      <c r="SIS55" s="7"/>
      <c r="SIT55" s="7"/>
      <c r="SIU55" s="7"/>
      <c r="SIV55" s="7"/>
      <c r="SIW55" s="7"/>
      <c r="SIX55" s="7"/>
      <c r="SIY55" s="7"/>
      <c r="SIZ55" s="7"/>
      <c r="SJA55" s="7"/>
      <c r="SJB55" s="7"/>
      <c r="SJC55" s="7"/>
      <c r="SJD55" s="7"/>
      <c r="SJE55" s="7"/>
      <c r="SJF55" s="7"/>
      <c r="SJG55" s="7"/>
      <c r="SJH55" s="7"/>
      <c r="SJI55" s="7"/>
      <c r="SJJ55" s="7"/>
      <c r="SJK55" s="7"/>
      <c r="SJL55" s="7"/>
      <c r="SJM55" s="7"/>
      <c r="SJN55" s="7"/>
      <c r="SJO55" s="7"/>
      <c r="SJP55" s="7"/>
      <c r="SJQ55" s="7"/>
      <c r="SJR55" s="7"/>
      <c r="SJS55" s="7"/>
      <c r="SJT55" s="7"/>
      <c r="SJU55" s="7"/>
      <c r="SJV55" s="7"/>
      <c r="SJW55" s="7"/>
      <c r="SJX55" s="7"/>
      <c r="SJY55" s="7"/>
      <c r="SJZ55" s="7"/>
      <c r="SKA55" s="7"/>
      <c r="SKB55" s="7"/>
      <c r="SKC55" s="7"/>
      <c r="SKD55" s="7"/>
      <c r="SKE55" s="7"/>
      <c r="SKF55" s="7"/>
      <c r="SKG55" s="7"/>
      <c r="SKH55" s="7"/>
      <c r="SKI55" s="7"/>
      <c r="SKJ55" s="7"/>
      <c r="SKK55" s="7"/>
      <c r="SKL55" s="7"/>
      <c r="SKM55" s="7"/>
      <c r="SKN55" s="7"/>
      <c r="SKO55" s="7"/>
      <c r="SKP55" s="7"/>
      <c r="SKQ55" s="7"/>
      <c r="SKR55" s="7"/>
      <c r="SKS55" s="7"/>
      <c r="SKT55" s="7"/>
      <c r="SKU55" s="7"/>
      <c r="SKV55" s="7"/>
      <c r="SKW55" s="7"/>
      <c r="SKX55" s="7"/>
      <c r="SKY55" s="7"/>
      <c r="SKZ55" s="7"/>
      <c r="SLA55" s="7"/>
      <c r="SLB55" s="7"/>
      <c r="SLC55" s="7"/>
      <c r="SLD55" s="7"/>
      <c r="SLE55" s="7"/>
      <c r="SLF55" s="7"/>
      <c r="SLG55" s="7"/>
      <c r="SLH55" s="7"/>
      <c r="SLI55" s="7"/>
      <c r="SLJ55" s="7"/>
      <c r="SLK55" s="7"/>
      <c r="SLL55" s="7"/>
      <c r="SLM55" s="7"/>
      <c r="SLN55" s="7"/>
      <c r="SLO55" s="7"/>
      <c r="SLP55" s="7"/>
      <c r="SLQ55" s="7"/>
      <c r="SLR55" s="7"/>
      <c r="SLS55" s="7"/>
      <c r="SLT55" s="7"/>
      <c r="SLU55" s="7"/>
      <c r="SLV55" s="7"/>
      <c r="SLW55" s="7"/>
      <c r="SLX55" s="7"/>
      <c r="SLY55" s="7"/>
      <c r="SLZ55" s="7"/>
      <c r="SMA55" s="7"/>
      <c r="SMB55" s="7"/>
      <c r="SMC55" s="7"/>
      <c r="SMD55" s="7"/>
      <c r="SME55" s="7"/>
      <c r="SMF55" s="7"/>
      <c r="SMG55" s="7"/>
      <c r="SMH55" s="7"/>
      <c r="SMI55" s="7"/>
      <c r="SMJ55" s="7"/>
      <c r="SMK55" s="7"/>
      <c r="SML55" s="7"/>
      <c r="SMM55" s="7"/>
      <c r="SMN55" s="7"/>
      <c r="SMO55" s="7"/>
      <c r="SMP55" s="7"/>
      <c r="SMQ55" s="7"/>
      <c r="SMR55" s="7"/>
      <c r="SMS55" s="7"/>
      <c r="SMT55" s="7"/>
      <c r="SMU55" s="7"/>
      <c r="SMV55" s="7"/>
      <c r="SMW55" s="7"/>
      <c r="SMX55" s="7"/>
      <c r="SMY55" s="7"/>
      <c r="SMZ55" s="7"/>
      <c r="SNA55" s="7"/>
      <c r="SNB55" s="7"/>
      <c r="SNC55" s="7"/>
      <c r="SND55" s="7"/>
      <c r="SNE55" s="7"/>
      <c r="SNF55" s="7"/>
      <c r="SNG55" s="7"/>
      <c r="SNH55" s="7"/>
      <c r="SNI55" s="7"/>
      <c r="SNJ55" s="7"/>
      <c r="SNK55" s="7"/>
      <c r="SNL55" s="7"/>
      <c r="SNM55" s="7"/>
      <c r="SNN55" s="7"/>
      <c r="SNO55" s="7"/>
      <c r="SNP55" s="7"/>
      <c r="SNQ55" s="7"/>
      <c r="SNR55" s="7"/>
      <c r="SNS55" s="7"/>
      <c r="SNT55" s="7"/>
      <c r="SNU55" s="7"/>
      <c r="SNV55" s="7"/>
      <c r="SNW55" s="7"/>
      <c r="SNX55" s="7"/>
      <c r="SNY55" s="7"/>
      <c r="SNZ55" s="7"/>
      <c r="SOA55" s="7"/>
      <c r="SOB55" s="7"/>
      <c r="SOC55" s="7"/>
      <c r="SOD55" s="7"/>
      <c r="SOE55" s="7"/>
      <c r="SOF55" s="7"/>
      <c r="SOG55" s="7"/>
      <c r="SOH55" s="7"/>
      <c r="SOI55" s="7"/>
      <c r="SOJ55" s="7"/>
      <c r="SOK55" s="7"/>
      <c r="SOL55" s="7"/>
      <c r="SOM55" s="7"/>
      <c r="SON55" s="7"/>
      <c r="SOO55" s="7"/>
      <c r="SOP55" s="7"/>
      <c r="SOQ55" s="7"/>
      <c r="SOR55" s="7"/>
      <c r="SOS55" s="7"/>
      <c r="SOT55" s="7"/>
      <c r="SOU55" s="7"/>
      <c r="SOV55" s="7"/>
      <c r="SOW55" s="7"/>
      <c r="SOX55" s="7"/>
      <c r="SOY55" s="7"/>
      <c r="SOZ55" s="7"/>
      <c r="SPA55" s="7"/>
      <c r="SPB55" s="7"/>
      <c r="SPC55" s="7"/>
      <c r="SPD55" s="7"/>
      <c r="SPE55" s="7"/>
      <c r="SPF55" s="7"/>
      <c r="SPG55" s="7"/>
      <c r="SPH55" s="7"/>
      <c r="SPI55" s="7"/>
      <c r="SPJ55" s="7"/>
      <c r="SPK55" s="7"/>
      <c r="SPL55" s="7"/>
      <c r="SPM55" s="7"/>
      <c r="SPN55" s="7"/>
      <c r="SPO55" s="7"/>
      <c r="SPP55" s="7"/>
      <c r="SPQ55" s="7"/>
      <c r="SPR55" s="7"/>
      <c r="SPS55" s="7"/>
      <c r="SPT55" s="7"/>
      <c r="SPU55" s="7"/>
      <c r="SPV55" s="7"/>
      <c r="SPW55" s="7"/>
      <c r="SPX55" s="7"/>
      <c r="SPY55" s="7"/>
      <c r="SPZ55" s="7"/>
      <c r="SQA55" s="7"/>
      <c r="SQB55" s="7"/>
      <c r="SQC55" s="7"/>
      <c r="SQD55" s="7"/>
      <c r="SQE55" s="7"/>
      <c r="SQF55" s="7"/>
      <c r="SQG55" s="7"/>
      <c r="SQH55" s="7"/>
      <c r="SQI55" s="7"/>
      <c r="SQJ55" s="7"/>
      <c r="SQK55" s="7"/>
      <c r="SQL55" s="7"/>
      <c r="SQM55" s="7"/>
      <c r="SQN55" s="7"/>
      <c r="SQO55" s="7"/>
      <c r="SQP55" s="7"/>
      <c r="SQQ55" s="7"/>
      <c r="SQR55" s="7"/>
      <c r="SQS55" s="7"/>
      <c r="SQT55" s="7"/>
      <c r="SQU55" s="7"/>
      <c r="SQV55" s="7"/>
      <c r="SQW55" s="7"/>
      <c r="SQX55" s="7"/>
      <c r="SQY55" s="7"/>
      <c r="SQZ55" s="7"/>
      <c r="SRA55" s="7"/>
      <c r="SRB55" s="7"/>
      <c r="SRC55" s="7"/>
      <c r="SRD55" s="7"/>
      <c r="SRE55" s="7"/>
      <c r="SRF55" s="7"/>
      <c r="SRG55" s="7"/>
      <c r="SRH55" s="7"/>
      <c r="SRI55" s="7"/>
      <c r="SRJ55" s="7"/>
      <c r="SRK55" s="7"/>
      <c r="SRL55" s="7"/>
      <c r="SRM55" s="7"/>
      <c r="SRN55" s="7"/>
      <c r="SRO55" s="7"/>
      <c r="SRP55" s="7"/>
      <c r="SRQ55" s="7"/>
      <c r="SRR55" s="7"/>
      <c r="SRS55" s="7"/>
      <c r="SRT55" s="7"/>
      <c r="SRV55" s="7"/>
      <c r="SRW55" s="7"/>
      <c r="SRX55" s="7"/>
      <c r="SRY55" s="7"/>
      <c r="SRZ55" s="7"/>
      <c r="SSA55" s="7"/>
      <c r="SSB55" s="7"/>
      <c r="SSC55" s="7"/>
      <c r="SSD55" s="7"/>
      <c r="SSE55" s="7"/>
      <c r="SSF55" s="7"/>
      <c r="SSG55" s="7"/>
      <c r="SSH55" s="7"/>
      <c r="SSI55" s="7"/>
      <c r="SSJ55" s="7"/>
      <c r="SSK55" s="7"/>
      <c r="SSL55" s="7"/>
      <c r="SSM55" s="7"/>
      <c r="SSN55" s="7"/>
      <c r="SSO55" s="7"/>
      <c r="SSP55" s="7"/>
      <c r="SSQ55" s="7"/>
      <c r="SSR55" s="7"/>
      <c r="SSS55" s="7"/>
      <c r="SST55" s="7"/>
      <c r="SSU55" s="7"/>
      <c r="SSV55" s="7"/>
      <c r="SSW55" s="7"/>
      <c r="SSX55" s="7"/>
      <c r="SSY55" s="7"/>
      <c r="SSZ55" s="7"/>
      <c r="STA55" s="7"/>
      <c r="STB55" s="7"/>
      <c r="STC55" s="7"/>
      <c r="STD55" s="7"/>
      <c r="STE55" s="7"/>
      <c r="STF55" s="7"/>
      <c r="STG55" s="7"/>
      <c r="STH55" s="7"/>
      <c r="STI55" s="7"/>
      <c r="STJ55" s="7"/>
      <c r="STK55" s="7"/>
      <c r="STL55" s="7"/>
      <c r="STM55" s="7"/>
      <c r="STN55" s="7"/>
      <c r="STO55" s="7"/>
      <c r="STP55" s="7"/>
      <c r="STQ55" s="7"/>
      <c r="STR55" s="7"/>
      <c r="STS55" s="7"/>
      <c r="STT55" s="7"/>
      <c r="STU55" s="7"/>
      <c r="STV55" s="7"/>
      <c r="STW55" s="7"/>
      <c r="STX55" s="7"/>
      <c r="STY55" s="7"/>
      <c r="STZ55" s="7"/>
      <c r="SUA55" s="7"/>
      <c r="SUB55" s="7"/>
      <c r="SUC55" s="7"/>
      <c r="SUD55" s="7"/>
      <c r="SUE55" s="7"/>
      <c r="SUF55" s="7"/>
      <c r="SUG55" s="7"/>
      <c r="SUH55" s="7"/>
      <c r="SUI55" s="7"/>
      <c r="SUJ55" s="7"/>
      <c r="SUK55" s="7"/>
      <c r="SUL55" s="7"/>
      <c r="SUM55" s="7"/>
      <c r="SUN55" s="7"/>
      <c r="SUO55" s="7"/>
      <c r="SUP55" s="7"/>
      <c r="SUQ55" s="7"/>
      <c r="SUR55" s="7"/>
      <c r="SUS55" s="7"/>
      <c r="SUT55" s="7"/>
      <c r="SUU55" s="7"/>
      <c r="SUV55" s="7"/>
      <c r="SUW55" s="7"/>
      <c r="SUX55" s="7"/>
      <c r="SUY55" s="7"/>
      <c r="SUZ55" s="7"/>
      <c r="SVA55" s="7"/>
      <c r="SVB55" s="7"/>
      <c r="SVC55" s="7"/>
      <c r="SVD55" s="7"/>
      <c r="SVE55" s="7"/>
      <c r="SVF55" s="7"/>
      <c r="SVG55" s="7"/>
      <c r="SVH55" s="7"/>
      <c r="SVI55" s="7"/>
      <c r="SVJ55" s="7"/>
      <c r="SVK55" s="7"/>
      <c r="SVL55" s="7"/>
      <c r="SVM55" s="7"/>
      <c r="SVN55" s="7"/>
      <c r="SVO55" s="7"/>
      <c r="SVP55" s="7"/>
      <c r="SVQ55" s="7"/>
      <c r="SVR55" s="7"/>
      <c r="SVS55" s="7"/>
      <c r="SVT55" s="7"/>
      <c r="SVU55" s="7"/>
      <c r="SVV55" s="7"/>
      <c r="SVW55" s="7"/>
      <c r="SVX55" s="7"/>
      <c r="SVY55" s="7"/>
      <c r="SVZ55" s="7"/>
      <c r="SWA55" s="7"/>
      <c r="SWB55" s="7"/>
      <c r="SWC55" s="7"/>
      <c r="SWD55" s="7"/>
      <c r="SWE55" s="7"/>
      <c r="SWF55" s="7"/>
      <c r="SWG55" s="7"/>
      <c r="SWH55" s="7"/>
      <c r="SWI55" s="7"/>
      <c r="SWJ55" s="7"/>
      <c r="SWK55" s="7"/>
      <c r="SWL55" s="7"/>
      <c r="SWM55" s="7"/>
      <c r="SWN55" s="7"/>
      <c r="SWO55" s="7"/>
      <c r="SWP55" s="7"/>
      <c r="SWQ55" s="7"/>
      <c r="SWR55" s="7"/>
      <c r="SWS55" s="7"/>
      <c r="SWT55" s="7"/>
      <c r="SWU55" s="7"/>
      <c r="SWV55" s="7"/>
      <c r="SWW55" s="7"/>
      <c r="SWX55" s="7"/>
      <c r="SWY55" s="7"/>
      <c r="SWZ55" s="7"/>
      <c r="SXA55" s="7"/>
      <c r="SXB55" s="7"/>
      <c r="SXC55" s="7"/>
      <c r="SXD55" s="7"/>
      <c r="SXE55" s="7"/>
      <c r="SXF55" s="7"/>
      <c r="SXG55" s="7"/>
      <c r="SXH55" s="7"/>
      <c r="SXI55" s="7"/>
      <c r="SXJ55" s="7"/>
      <c r="SXK55" s="7"/>
      <c r="SXL55" s="7"/>
      <c r="SXM55" s="7"/>
      <c r="SXN55" s="7"/>
      <c r="SXO55" s="7"/>
      <c r="SXP55" s="7"/>
      <c r="SXQ55" s="7"/>
      <c r="SXR55" s="7"/>
      <c r="SXS55" s="7"/>
      <c r="SXT55" s="7"/>
      <c r="SXU55" s="7"/>
      <c r="SXV55" s="7"/>
      <c r="SXW55" s="7"/>
      <c r="SXX55" s="7"/>
      <c r="SXY55" s="7"/>
      <c r="SXZ55" s="7"/>
      <c r="SYA55" s="7"/>
      <c r="SYB55" s="7"/>
      <c r="SYC55" s="7"/>
      <c r="SYD55" s="7"/>
      <c r="SYE55" s="7"/>
      <c r="SYF55" s="7"/>
      <c r="SYG55" s="7"/>
      <c r="SYH55" s="7"/>
      <c r="SYI55" s="7"/>
      <c r="SYJ55" s="7"/>
      <c r="SYK55" s="7"/>
      <c r="SYL55" s="7"/>
      <c r="SYM55" s="7"/>
      <c r="SYN55" s="7"/>
      <c r="SYO55" s="7"/>
      <c r="SYP55" s="7"/>
      <c r="SYQ55" s="7"/>
      <c r="SYR55" s="7"/>
      <c r="SYS55" s="7"/>
      <c r="SYT55" s="7"/>
      <c r="SYU55" s="7"/>
      <c r="SYV55" s="7"/>
      <c r="SYW55" s="7"/>
      <c r="SYX55" s="7"/>
      <c r="SYY55" s="7"/>
      <c r="SYZ55" s="7"/>
      <c r="SZA55" s="7"/>
      <c r="SZB55" s="7"/>
      <c r="SZC55" s="7"/>
      <c r="SZD55" s="7"/>
      <c r="SZE55" s="7"/>
      <c r="SZF55" s="7"/>
      <c r="SZG55" s="7"/>
      <c r="SZH55" s="7"/>
      <c r="SZI55" s="7"/>
      <c r="SZJ55" s="7"/>
      <c r="SZK55" s="7"/>
      <c r="SZL55" s="7"/>
      <c r="SZM55" s="7"/>
      <c r="SZN55" s="7"/>
      <c r="SZO55" s="7"/>
      <c r="SZP55" s="7"/>
      <c r="SZQ55" s="7"/>
      <c r="SZR55" s="7"/>
      <c r="SZS55" s="7"/>
      <c r="SZT55" s="7"/>
      <c r="SZU55" s="7"/>
      <c r="SZV55" s="7"/>
      <c r="SZW55" s="7"/>
      <c r="SZX55" s="7"/>
      <c r="SZY55" s="7"/>
      <c r="SZZ55" s="7"/>
      <c r="TAA55" s="7"/>
      <c r="TAB55" s="7"/>
      <c r="TAC55" s="7"/>
      <c r="TAD55" s="7"/>
      <c r="TAE55" s="7"/>
      <c r="TAF55" s="7"/>
      <c r="TAG55" s="7"/>
      <c r="TAH55" s="7"/>
      <c r="TAI55" s="7"/>
      <c r="TAJ55" s="7"/>
      <c r="TAK55" s="7"/>
      <c r="TAL55" s="7"/>
      <c r="TAM55" s="7"/>
      <c r="TAN55" s="7"/>
      <c r="TAO55" s="7"/>
      <c r="TAP55" s="7"/>
      <c r="TAQ55" s="7"/>
      <c r="TAR55" s="7"/>
      <c r="TAS55" s="7"/>
      <c r="TAT55" s="7"/>
      <c r="TAU55" s="7"/>
      <c r="TAV55" s="7"/>
      <c r="TAW55" s="7"/>
      <c r="TAX55" s="7"/>
      <c r="TAY55" s="7"/>
      <c r="TAZ55" s="7"/>
      <c r="TBA55" s="7"/>
      <c r="TBB55" s="7"/>
      <c r="TBC55" s="7"/>
      <c r="TBD55" s="7"/>
      <c r="TBE55" s="7"/>
      <c r="TBF55" s="7"/>
      <c r="TBG55" s="7"/>
      <c r="TBH55" s="7"/>
      <c r="TBI55" s="7"/>
      <c r="TBJ55" s="7"/>
      <c r="TBK55" s="7"/>
      <c r="TBL55" s="7"/>
      <c r="TBM55" s="7"/>
      <c r="TBN55" s="7"/>
      <c r="TBO55" s="7"/>
      <c r="TBP55" s="7"/>
      <c r="TBR55" s="7"/>
      <c r="TBS55" s="7"/>
      <c r="TBT55" s="7"/>
      <c r="TBU55" s="7"/>
      <c r="TBV55" s="7"/>
      <c r="TBW55" s="7"/>
      <c r="TBX55" s="7"/>
      <c r="TBY55" s="7"/>
      <c r="TBZ55" s="7"/>
      <c r="TCA55" s="7"/>
      <c r="TCB55" s="7"/>
      <c r="TCC55" s="7"/>
      <c r="TCD55" s="7"/>
      <c r="TCE55" s="7"/>
      <c r="TCF55" s="7"/>
      <c r="TCG55" s="7"/>
      <c r="TCH55" s="7"/>
      <c r="TCI55" s="7"/>
      <c r="TCJ55" s="7"/>
      <c r="TCK55" s="7"/>
      <c r="TCL55" s="7"/>
      <c r="TCM55" s="7"/>
      <c r="TCN55" s="7"/>
      <c r="TCO55" s="7"/>
      <c r="TCP55" s="7"/>
      <c r="TCQ55" s="7"/>
      <c r="TCR55" s="7"/>
      <c r="TCS55" s="7"/>
      <c r="TCT55" s="7"/>
      <c r="TCU55" s="7"/>
      <c r="TCV55" s="7"/>
      <c r="TCW55" s="7"/>
      <c r="TCX55" s="7"/>
      <c r="TCY55" s="7"/>
      <c r="TCZ55" s="7"/>
      <c r="TDA55" s="7"/>
      <c r="TDB55" s="7"/>
      <c r="TDC55" s="7"/>
      <c r="TDD55" s="7"/>
      <c r="TDE55" s="7"/>
      <c r="TDF55" s="7"/>
      <c r="TDG55" s="7"/>
      <c r="TDH55" s="7"/>
      <c r="TDI55" s="7"/>
      <c r="TDJ55" s="7"/>
      <c r="TDK55" s="7"/>
      <c r="TDL55" s="7"/>
      <c r="TDM55" s="7"/>
      <c r="TDN55" s="7"/>
      <c r="TDO55" s="7"/>
      <c r="TDP55" s="7"/>
      <c r="TDQ55" s="7"/>
      <c r="TDR55" s="7"/>
      <c r="TDS55" s="7"/>
      <c r="TDT55" s="7"/>
      <c r="TDU55" s="7"/>
      <c r="TDV55" s="7"/>
      <c r="TDW55" s="7"/>
      <c r="TDX55" s="7"/>
      <c r="TDY55" s="7"/>
      <c r="TDZ55" s="7"/>
      <c r="TEA55" s="7"/>
      <c r="TEB55" s="7"/>
      <c r="TEC55" s="7"/>
      <c r="TED55" s="7"/>
      <c r="TEE55" s="7"/>
      <c r="TEF55" s="7"/>
      <c r="TEG55" s="7"/>
      <c r="TEH55" s="7"/>
      <c r="TEI55" s="7"/>
      <c r="TEJ55" s="7"/>
      <c r="TEK55" s="7"/>
      <c r="TEL55" s="7"/>
      <c r="TEM55" s="7"/>
      <c r="TEN55" s="7"/>
      <c r="TEO55" s="7"/>
      <c r="TEP55" s="7"/>
      <c r="TEQ55" s="7"/>
      <c r="TER55" s="7"/>
      <c r="TES55" s="7"/>
      <c r="TET55" s="7"/>
      <c r="TEU55" s="7"/>
      <c r="TEV55" s="7"/>
      <c r="TEW55" s="7"/>
      <c r="TEX55" s="7"/>
      <c r="TEY55" s="7"/>
      <c r="TEZ55" s="7"/>
      <c r="TFA55" s="7"/>
      <c r="TFB55" s="7"/>
      <c r="TFC55" s="7"/>
      <c r="TFD55" s="7"/>
      <c r="TFE55" s="7"/>
      <c r="TFF55" s="7"/>
      <c r="TFG55" s="7"/>
      <c r="TFH55" s="7"/>
      <c r="TFI55" s="7"/>
      <c r="TFJ55" s="7"/>
      <c r="TFK55" s="7"/>
      <c r="TFL55" s="7"/>
      <c r="TFM55" s="7"/>
      <c r="TFN55" s="7"/>
      <c r="TFO55" s="7"/>
      <c r="TFP55" s="7"/>
      <c r="TFQ55" s="7"/>
      <c r="TFR55" s="7"/>
      <c r="TFS55" s="7"/>
      <c r="TFT55" s="7"/>
      <c r="TFU55" s="7"/>
      <c r="TFV55" s="7"/>
      <c r="TFW55" s="7"/>
      <c r="TFX55" s="7"/>
      <c r="TFY55" s="7"/>
      <c r="TFZ55" s="7"/>
      <c r="TGA55" s="7"/>
      <c r="TGB55" s="7"/>
      <c r="TGC55" s="7"/>
      <c r="TGD55" s="7"/>
      <c r="TGE55" s="7"/>
      <c r="TGF55" s="7"/>
      <c r="TGG55" s="7"/>
      <c r="TGH55" s="7"/>
      <c r="TGI55" s="7"/>
      <c r="TGJ55" s="7"/>
      <c r="TGK55" s="7"/>
      <c r="TGL55" s="7"/>
      <c r="TGM55" s="7"/>
      <c r="TGN55" s="7"/>
      <c r="TGO55" s="7"/>
      <c r="TGP55" s="7"/>
      <c r="TGQ55" s="7"/>
      <c r="TGR55" s="7"/>
      <c r="TGS55" s="7"/>
      <c r="TGT55" s="7"/>
      <c r="TGU55" s="7"/>
      <c r="TGV55" s="7"/>
      <c r="TGW55" s="7"/>
      <c r="TGX55" s="7"/>
      <c r="TGY55" s="7"/>
      <c r="TGZ55" s="7"/>
      <c r="THA55" s="7"/>
      <c r="THB55" s="7"/>
      <c r="THC55" s="7"/>
      <c r="THD55" s="7"/>
      <c r="THE55" s="7"/>
      <c r="THF55" s="7"/>
      <c r="THG55" s="7"/>
      <c r="THH55" s="7"/>
      <c r="THI55" s="7"/>
      <c r="THJ55" s="7"/>
      <c r="THK55" s="7"/>
      <c r="THL55" s="7"/>
      <c r="THM55" s="7"/>
      <c r="THN55" s="7"/>
      <c r="THO55" s="7"/>
      <c r="THP55" s="7"/>
      <c r="THQ55" s="7"/>
      <c r="THR55" s="7"/>
      <c r="THS55" s="7"/>
      <c r="THT55" s="7"/>
      <c r="THU55" s="7"/>
      <c r="THV55" s="7"/>
      <c r="THW55" s="7"/>
      <c r="THX55" s="7"/>
      <c r="THY55" s="7"/>
      <c r="THZ55" s="7"/>
      <c r="TIA55" s="7"/>
      <c r="TIB55" s="7"/>
      <c r="TIC55" s="7"/>
      <c r="TID55" s="7"/>
      <c r="TIE55" s="7"/>
      <c r="TIF55" s="7"/>
      <c r="TIG55" s="7"/>
      <c r="TIH55" s="7"/>
      <c r="TII55" s="7"/>
      <c r="TIJ55" s="7"/>
      <c r="TIK55" s="7"/>
      <c r="TIL55" s="7"/>
      <c r="TIM55" s="7"/>
      <c r="TIN55" s="7"/>
      <c r="TIO55" s="7"/>
      <c r="TIP55" s="7"/>
      <c r="TIQ55" s="7"/>
      <c r="TIR55" s="7"/>
      <c r="TIS55" s="7"/>
      <c r="TIT55" s="7"/>
      <c r="TIU55" s="7"/>
      <c r="TIV55" s="7"/>
      <c r="TIW55" s="7"/>
      <c r="TIX55" s="7"/>
      <c r="TIY55" s="7"/>
      <c r="TIZ55" s="7"/>
      <c r="TJA55" s="7"/>
      <c r="TJB55" s="7"/>
      <c r="TJC55" s="7"/>
      <c r="TJD55" s="7"/>
      <c r="TJE55" s="7"/>
      <c r="TJF55" s="7"/>
      <c r="TJG55" s="7"/>
      <c r="TJH55" s="7"/>
      <c r="TJI55" s="7"/>
      <c r="TJJ55" s="7"/>
      <c r="TJK55" s="7"/>
      <c r="TJL55" s="7"/>
      <c r="TJM55" s="7"/>
      <c r="TJN55" s="7"/>
      <c r="TJO55" s="7"/>
      <c r="TJP55" s="7"/>
      <c r="TJQ55" s="7"/>
      <c r="TJR55" s="7"/>
      <c r="TJS55" s="7"/>
      <c r="TJT55" s="7"/>
      <c r="TJU55" s="7"/>
      <c r="TJV55" s="7"/>
      <c r="TJW55" s="7"/>
      <c r="TJX55" s="7"/>
      <c r="TJY55" s="7"/>
      <c r="TJZ55" s="7"/>
      <c r="TKA55" s="7"/>
      <c r="TKB55" s="7"/>
      <c r="TKC55" s="7"/>
      <c r="TKD55" s="7"/>
      <c r="TKE55" s="7"/>
      <c r="TKF55" s="7"/>
      <c r="TKG55" s="7"/>
      <c r="TKH55" s="7"/>
      <c r="TKI55" s="7"/>
      <c r="TKJ55" s="7"/>
      <c r="TKK55" s="7"/>
      <c r="TKL55" s="7"/>
      <c r="TKM55" s="7"/>
      <c r="TKN55" s="7"/>
      <c r="TKO55" s="7"/>
      <c r="TKP55" s="7"/>
      <c r="TKQ55" s="7"/>
      <c r="TKR55" s="7"/>
      <c r="TKS55" s="7"/>
      <c r="TKT55" s="7"/>
      <c r="TKU55" s="7"/>
      <c r="TKV55" s="7"/>
      <c r="TKW55" s="7"/>
      <c r="TKX55" s="7"/>
      <c r="TKY55" s="7"/>
      <c r="TKZ55" s="7"/>
      <c r="TLA55" s="7"/>
      <c r="TLB55" s="7"/>
      <c r="TLC55" s="7"/>
      <c r="TLD55" s="7"/>
      <c r="TLE55" s="7"/>
      <c r="TLF55" s="7"/>
      <c r="TLG55" s="7"/>
      <c r="TLH55" s="7"/>
      <c r="TLI55" s="7"/>
      <c r="TLJ55" s="7"/>
      <c r="TLK55" s="7"/>
      <c r="TLL55" s="7"/>
      <c r="TLN55" s="7"/>
      <c r="TLO55" s="7"/>
      <c r="TLP55" s="7"/>
      <c r="TLQ55" s="7"/>
      <c r="TLR55" s="7"/>
      <c r="TLS55" s="7"/>
      <c r="TLT55" s="7"/>
      <c r="TLU55" s="7"/>
      <c r="TLV55" s="7"/>
      <c r="TLW55" s="7"/>
      <c r="TLX55" s="7"/>
      <c r="TLY55" s="7"/>
      <c r="TLZ55" s="7"/>
      <c r="TMA55" s="7"/>
      <c r="TMB55" s="7"/>
      <c r="TMC55" s="7"/>
      <c r="TMD55" s="7"/>
      <c r="TME55" s="7"/>
      <c r="TMF55" s="7"/>
      <c r="TMG55" s="7"/>
      <c r="TMH55" s="7"/>
      <c r="TMI55" s="7"/>
      <c r="TMJ55" s="7"/>
      <c r="TMK55" s="7"/>
      <c r="TML55" s="7"/>
      <c r="TMM55" s="7"/>
      <c r="TMN55" s="7"/>
      <c r="TMO55" s="7"/>
      <c r="TMP55" s="7"/>
      <c r="TMQ55" s="7"/>
      <c r="TMR55" s="7"/>
      <c r="TMS55" s="7"/>
      <c r="TMT55" s="7"/>
      <c r="TMU55" s="7"/>
      <c r="TMV55" s="7"/>
      <c r="TMW55" s="7"/>
      <c r="TMX55" s="7"/>
      <c r="TMY55" s="7"/>
      <c r="TMZ55" s="7"/>
      <c r="TNA55" s="7"/>
      <c r="TNB55" s="7"/>
      <c r="TNC55" s="7"/>
      <c r="TND55" s="7"/>
      <c r="TNE55" s="7"/>
      <c r="TNF55" s="7"/>
      <c r="TNG55" s="7"/>
      <c r="TNH55" s="7"/>
      <c r="TNI55" s="7"/>
      <c r="TNJ55" s="7"/>
      <c r="TNK55" s="7"/>
      <c r="TNL55" s="7"/>
      <c r="TNM55" s="7"/>
      <c r="TNN55" s="7"/>
      <c r="TNO55" s="7"/>
      <c r="TNP55" s="7"/>
      <c r="TNQ55" s="7"/>
      <c r="TNR55" s="7"/>
      <c r="TNS55" s="7"/>
      <c r="TNT55" s="7"/>
      <c r="TNU55" s="7"/>
      <c r="TNV55" s="7"/>
      <c r="TNW55" s="7"/>
      <c r="TNX55" s="7"/>
      <c r="TNY55" s="7"/>
      <c r="TNZ55" s="7"/>
      <c r="TOA55" s="7"/>
      <c r="TOB55" s="7"/>
      <c r="TOC55" s="7"/>
      <c r="TOD55" s="7"/>
      <c r="TOE55" s="7"/>
      <c r="TOF55" s="7"/>
      <c r="TOG55" s="7"/>
      <c r="TOH55" s="7"/>
      <c r="TOI55" s="7"/>
      <c r="TOJ55" s="7"/>
      <c r="TOK55" s="7"/>
      <c r="TOL55" s="7"/>
      <c r="TOM55" s="7"/>
      <c r="TON55" s="7"/>
      <c r="TOO55" s="7"/>
      <c r="TOP55" s="7"/>
      <c r="TOQ55" s="7"/>
      <c r="TOR55" s="7"/>
      <c r="TOS55" s="7"/>
      <c r="TOT55" s="7"/>
      <c r="TOU55" s="7"/>
      <c r="TOV55" s="7"/>
      <c r="TOW55" s="7"/>
      <c r="TOX55" s="7"/>
      <c r="TOY55" s="7"/>
      <c r="TOZ55" s="7"/>
      <c r="TPA55" s="7"/>
      <c r="TPB55" s="7"/>
      <c r="TPC55" s="7"/>
      <c r="TPD55" s="7"/>
      <c r="TPE55" s="7"/>
      <c r="TPF55" s="7"/>
      <c r="TPG55" s="7"/>
      <c r="TPH55" s="7"/>
      <c r="TPI55" s="7"/>
      <c r="TPJ55" s="7"/>
      <c r="TPK55" s="7"/>
      <c r="TPL55" s="7"/>
      <c r="TPM55" s="7"/>
      <c r="TPN55" s="7"/>
      <c r="TPO55" s="7"/>
      <c r="TPP55" s="7"/>
      <c r="TPQ55" s="7"/>
      <c r="TPR55" s="7"/>
      <c r="TPS55" s="7"/>
      <c r="TPT55" s="7"/>
      <c r="TPU55" s="7"/>
      <c r="TPV55" s="7"/>
      <c r="TPW55" s="7"/>
      <c r="TPX55" s="7"/>
      <c r="TPY55" s="7"/>
      <c r="TPZ55" s="7"/>
      <c r="TQA55" s="7"/>
      <c r="TQB55" s="7"/>
      <c r="TQC55" s="7"/>
      <c r="TQD55" s="7"/>
      <c r="TQE55" s="7"/>
      <c r="TQF55" s="7"/>
      <c r="TQG55" s="7"/>
      <c r="TQH55" s="7"/>
      <c r="TQI55" s="7"/>
      <c r="TQJ55" s="7"/>
      <c r="TQK55" s="7"/>
      <c r="TQL55" s="7"/>
      <c r="TQM55" s="7"/>
      <c r="TQN55" s="7"/>
      <c r="TQO55" s="7"/>
      <c r="TQP55" s="7"/>
      <c r="TQQ55" s="7"/>
      <c r="TQR55" s="7"/>
      <c r="TQS55" s="7"/>
      <c r="TQT55" s="7"/>
      <c r="TQU55" s="7"/>
      <c r="TQV55" s="7"/>
      <c r="TQW55" s="7"/>
      <c r="TQX55" s="7"/>
      <c r="TQY55" s="7"/>
      <c r="TQZ55" s="7"/>
      <c r="TRA55" s="7"/>
      <c r="TRB55" s="7"/>
      <c r="TRC55" s="7"/>
      <c r="TRD55" s="7"/>
      <c r="TRE55" s="7"/>
      <c r="TRF55" s="7"/>
      <c r="TRG55" s="7"/>
      <c r="TRH55" s="7"/>
      <c r="TRI55" s="7"/>
      <c r="TRJ55" s="7"/>
      <c r="TRK55" s="7"/>
      <c r="TRL55" s="7"/>
      <c r="TRM55" s="7"/>
      <c r="TRN55" s="7"/>
      <c r="TRO55" s="7"/>
      <c r="TRP55" s="7"/>
      <c r="TRQ55" s="7"/>
      <c r="TRR55" s="7"/>
      <c r="TRS55" s="7"/>
      <c r="TRT55" s="7"/>
      <c r="TRU55" s="7"/>
      <c r="TRV55" s="7"/>
      <c r="TRW55" s="7"/>
      <c r="TRX55" s="7"/>
      <c r="TRY55" s="7"/>
      <c r="TRZ55" s="7"/>
      <c r="TSA55" s="7"/>
      <c r="TSB55" s="7"/>
      <c r="TSC55" s="7"/>
      <c r="TSD55" s="7"/>
      <c r="TSE55" s="7"/>
      <c r="TSF55" s="7"/>
      <c r="TSG55" s="7"/>
      <c r="TSH55" s="7"/>
      <c r="TSI55" s="7"/>
      <c r="TSJ55" s="7"/>
      <c r="TSK55" s="7"/>
      <c r="TSL55" s="7"/>
      <c r="TSM55" s="7"/>
      <c r="TSN55" s="7"/>
      <c r="TSO55" s="7"/>
      <c r="TSP55" s="7"/>
      <c r="TSQ55" s="7"/>
      <c r="TSR55" s="7"/>
      <c r="TSS55" s="7"/>
      <c r="TST55" s="7"/>
      <c r="TSU55" s="7"/>
      <c r="TSV55" s="7"/>
      <c r="TSW55" s="7"/>
      <c r="TSX55" s="7"/>
      <c r="TSY55" s="7"/>
      <c r="TSZ55" s="7"/>
      <c r="TTA55" s="7"/>
      <c r="TTB55" s="7"/>
      <c r="TTC55" s="7"/>
      <c r="TTD55" s="7"/>
      <c r="TTE55" s="7"/>
      <c r="TTF55" s="7"/>
      <c r="TTG55" s="7"/>
      <c r="TTH55" s="7"/>
      <c r="TTI55" s="7"/>
      <c r="TTJ55" s="7"/>
      <c r="TTK55" s="7"/>
      <c r="TTL55" s="7"/>
      <c r="TTM55" s="7"/>
      <c r="TTN55" s="7"/>
      <c r="TTO55" s="7"/>
      <c r="TTP55" s="7"/>
      <c r="TTQ55" s="7"/>
      <c r="TTR55" s="7"/>
      <c r="TTS55" s="7"/>
      <c r="TTT55" s="7"/>
      <c r="TTU55" s="7"/>
      <c r="TTV55" s="7"/>
      <c r="TTW55" s="7"/>
      <c r="TTX55" s="7"/>
      <c r="TTY55" s="7"/>
      <c r="TTZ55" s="7"/>
      <c r="TUA55" s="7"/>
      <c r="TUB55" s="7"/>
      <c r="TUC55" s="7"/>
      <c r="TUD55" s="7"/>
      <c r="TUE55" s="7"/>
      <c r="TUF55" s="7"/>
      <c r="TUG55" s="7"/>
      <c r="TUH55" s="7"/>
      <c r="TUI55" s="7"/>
      <c r="TUJ55" s="7"/>
      <c r="TUK55" s="7"/>
      <c r="TUL55" s="7"/>
      <c r="TUM55" s="7"/>
      <c r="TUN55" s="7"/>
      <c r="TUO55" s="7"/>
      <c r="TUP55" s="7"/>
      <c r="TUQ55" s="7"/>
      <c r="TUR55" s="7"/>
      <c r="TUS55" s="7"/>
      <c r="TUT55" s="7"/>
      <c r="TUU55" s="7"/>
      <c r="TUV55" s="7"/>
      <c r="TUW55" s="7"/>
      <c r="TUX55" s="7"/>
      <c r="TUY55" s="7"/>
      <c r="TUZ55" s="7"/>
      <c r="TVA55" s="7"/>
      <c r="TVB55" s="7"/>
      <c r="TVC55" s="7"/>
      <c r="TVD55" s="7"/>
      <c r="TVE55" s="7"/>
      <c r="TVF55" s="7"/>
      <c r="TVG55" s="7"/>
      <c r="TVH55" s="7"/>
      <c r="TVJ55" s="7"/>
      <c r="TVK55" s="7"/>
      <c r="TVL55" s="7"/>
      <c r="TVM55" s="7"/>
      <c r="TVN55" s="7"/>
      <c r="TVO55" s="7"/>
      <c r="TVP55" s="7"/>
      <c r="TVQ55" s="7"/>
      <c r="TVR55" s="7"/>
      <c r="TVS55" s="7"/>
      <c r="TVT55" s="7"/>
      <c r="TVU55" s="7"/>
      <c r="TVV55" s="7"/>
      <c r="TVW55" s="7"/>
      <c r="TVX55" s="7"/>
      <c r="TVY55" s="7"/>
      <c r="TVZ55" s="7"/>
      <c r="TWA55" s="7"/>
      <c r="TWB55" s="7"/>
      <c r="TWC55" s="7"/>
      <c r="TWD55" s="7"/>
      <c r="TWE55" s="7"/>
      <c r="TWF55" s="7"/>
      <c r="TWG55" s="7"/>
      <c r="TWH55" s="7"/>
      <c r="TWI55" s="7"/>
      <c r="TWJ55" s="7"/>
      <c r="TWK55" s="7"/>
      <c r="TWL55" s="7"/>
      <c r="TWM55" s="7"/>
      <c r="TWN55" s="7"/>
      <c r="TWO55" s="7"/>
      <c r="TWP55" s="7"/>
      <c r="TWQ55" s="7"/>
      <c r="TWR55" s="7"/>
      <c r="TWS55" s="7"/>
      <c r="TWT55" s="7"/>
      <c r="TWU55" s="7"/>
      <c r="TWV55" s="7"/>
      <c r="TWW55" s="7"/>
      <c r="TWX55" s="7"/>
      <c r="TWY55" s="7"/>
      <c r="TWZ55" s="7"/>
      <c r="TXA55" s="7"/>
      <c r="TXB55" s="7"/>
      <c r="TXC55" s="7"/>
      <c r="TXD55" s="7"/>
      <c r="TXE55" s="7"/>
      <c r="TXF55" s="7"/>
      <c r="TXG55" s="7"/>
      <c r="TXH55" s="7"/>
      <c r="TXI55" s="7"/>
      <c r="TXJ55" s="7"/>
      <c r="TXK55" s="7"/>
      <c r="TXL55" s="7"/>
      <c r="TXM55" s="7"/>
      <c r="TXN55" s="7"/>
      <c r="TXO55" s="7"/>
      <c r="TXP55" s="7"/>
      <c r="TXQ55" s="7"/>
      <c r="TXR55" s="7"/>
      <c r="TXS55" s="7"/>
      <c r="TXT55" s="7"/>
      <c r="TXU55" s="7"/>
      <c r="TXV55" s="7"/>
      <c r="TXW55" s="7"/>
      <c r="TXX55" s="7"/>
      <c r="TXY55" s="7"/>
      <c r="TXZ55" s="7"/>
      <c r="TYA55" s="7"/>
      <c r="TYB55" s="7"/>
      <c r="TYC55" s="7"/>
      <c r="TYD55" s="7"/>
      <c r="TYE55" s="7"/>
      <c r="TYF55" s="7"/>
      <c r="TYG55" s="7"/>
      <c r="TYH55" s="7"/>
      <c r="TYI55" s="7"/>
      <c r="TYJ55" s="7"/>
      <c r="TYK55" s="7"/>
      <c r="TYL55" s="7"/>
      <c r="TYM55" s="7"/>
      <c r="TYN55" s="7"/>
      <c r="TYO55" s="7"/>
      <c r="TYP55" s="7"/>
      <c r="TYQ55" s="7"/>
      <c r="TYR55" s="7"/>
      <c r="TYS55" s="7"/>
      <c r="TYT55" s="7"/>
      <c r="TYU55" s="7"/>
      <c r="TYV55" s="7"/>
      <c r="TYW55" s="7"/>
      <c r="TYX55" s="7"/>
      <c r="TYY55" s="7"/>
      <c r="TYZ55" s="7"/>
      <c r="TZA55" s="7"/>
      <c r="TZB55" s="7"/>
      <c r="TZC55" s="7"/>
      <c r="TZD55" s="7"/>
      <c r="TZE55" s="7"/>
      <c r="TZF55" s="7"/>
      <c r="TZG55" s="7"/>
      <c r="TZH55" s="7"/>
      <c r="TZI55" s="7"/>
      <c r="TZJ55" s="7"/>
      <c r="TZK55" s="7"/>
      <c r="TZL55" s="7"/>
      <c r="TZM55" s="7"/>
      <c r="TZN55" s="7"/>
      <c r="TZO55" s="7"/>
      <c r="TZP55" s="7"/>
      <c r="TZQ55" s="7"/>
      <c r="TZR55" s="7"/>
      <c r="TZS55" s="7"/>
      <c r="TZT55" s="7"/>
      <c r="TZU55" s="7"/>
      <c r="TZV55" s="7"/>
      <c r="TZW55" s="7"/>
      <c r="TZX55" s="7"/>
      <c r="TZY55" s="7"/>
      <c r="TZZ55" s="7"/>
      <c r="UAA55" s="7"/>
      <c r="UAB55" s="7"/>
      <c r="UAC55" s="7"/>
      <c r="UAD55" s="7"/>
      <c r="UAE55" s="7"/>
      <c r="UAF55" s="7"/>
      <c r="UAG55" s="7"/>
      <c r="UAH55" s="7"/>
      <c r="UAI55" s="7"/>
      <c r="UAJ55" s="7"/>
      <c r="UAK55" s="7"/>
      <c r="UAL55" s="7"/>
      <c r="UAM55" s="7"/>
      <c r="UAN55" s="7"/>
      <c r="UAO55" s="7"/>
      <c r="UAP55" s="7"/>
      <c r="UAQ55" s="7"/>
      <c r="UAR55" s="7"/>
      <c r="UAS55" s="7"/>
      <c r="UAT55" s="7"/>
      <c r="UAU55" s="7"/>
      <c r="UAV55" s="7"/>
      <c r="UAW55" s="7"/>
      <c r="UAX55" s="7"/>
      <c r="UAY55" s="7"/>
      <c r="UAZ55" s="7"/>
      <c r="UBA55" s="7"/>
      <c r="UBB55" s="7"/>
      <c r="UBC55" s="7"/>
      <c r="UBD55" s="7"/>
      <c r="UBE55" s="7"/>
      <c r="UBF55" s="7"/>
      <c r="UBG55" s="7"/>
      <c r="UBH55" s="7"/>
      <c r="UBI55" s="7"/>
      <c r="UBJ55" s="7"/>
      <c r="UBK55" s="7"/>
      <c r="UBL55" s="7"/>
      <c r="UBM55" s="7"/>
      <c r="UBN55" s="7"/>
      <c r="UBO55" s="7"/>
      <c r="UBP55" s="7"/>
      <c r="UBQ55" s="7"/>
      <c r="UBR55" s="7"/>
      <c r="UBS55" s="7"/>
      <c r="UBT55" s="7"/>
      <c r="UBU55" s="7"/>
      <c r="UBV55" s="7"/>
      <c r="UBW55" s="7"/>
      <c r="UBX55" s="7"/>
      <c r="UBY55" s="7"/>
      <c r="UBZ55" s="7"/>
      <c r="UCA55" s="7"/>
      <c r="UCB55" s="7"/>
      <c r="UCC55" s="7"/>
      <c r="UCD55" s="7"/>
      <c r="UCE55" s="7"/>
      <c r="UCF55" s="7"/>
      <c r="UCG55" s="7"/>
      <c r="UCH55" s="7"/>
      <c r="UCI55" s="7"/>
      <c r="UCJ55" s="7"/>
      <c r="UCK55" s="7"/>
      <c r="UCL55" s="7"/>
      <c r="UCM55" s="7"/>
      <c r="UCN55" s="7"/>
      <c r="UCO55" s="7"/>
      <c r="UCP55" s="7"/>
      <c r="UCQ55" s="7"/>
      <c r="UCR55" s="7"/>
      <c r="UCS55" s="7"/>
      <c r="UCT55" s="7"/>
      <c r="UCU55" s="7"/>
      <c r="UCV55" s="7"/>
      <c r="UCW55" s="7"/>
      <c r="UCX55" s="7"/>
      <c r="UCY55" s="7"/>
      <c r="UCZ55" s="7"/>
      <c r="UDA55" s="7"/>
      <c r="UDB55" s="7"/>
      <c r="UDC55" s="7"/>
      <c r="UDD55" s="7"/>
      <c r="UDE55" s="7"/>
      <c r="UDF55" s="7"/>
      <c r="UDG55" s="7"/>
      <c r="UDH55" s="7"/>
      <c r="UDI55" s="7"/>
      <c r="UDJ55" s="7"/>
      <c r="UDK55" s="7"/>
      <c r="UDL55" s="7"/>
      <c r="UDM55" s="7"/>
      <c r="UDN55" s="7"/>
      <c r="UDO55" s="7"/>
      <c r="UDP55" s="7"/>
      <c r="UDQ55" s="7"/>
      <c r="UDR55" s="7"/>
      <c r="UDS55" s="7"/>
      <c r="UDT55" s="7"/>
      <c r="UDU55" s="7"/>
      <c r="UDV55" s="7"/>
      <c r="UDW55" s="7"/>
      <c r="UDX55" s="7"/>
      <c r="UDY55" s="7"/>
      <c r="UDZ55" s="7"/>
      <c r="UEA55" s="7"/>
      <c r="UEB55" s="7"/>
      <c r="UEC55" s="7"/>
      <c r="UED55" s="7"/>
      <c r="UEE55" s="7"/>
      <c r="UEF55" s="7"/>
      <c r="UEG55" s="7"/>
      <c r="UEH55" s="7"/>
      <c r="UEI55" s="7"/>
      <c r="UEJ55" s="7"/>
      <c r="UEK55" s="7"/>
      <c r="UEL55" s="7"/>
      <c r="UEM55" s="7"/>
      <c r="UEN55" s="7"/>
      <c r="UEO55" s="7"/>
      <c r="UEP55" s="7"/>
      <c r="UEQ55" s="7"/>
      <c r="UER55" s="7"/>
      <c r="UES55" s="7"/>
      <c r="UET55" s="7"/>
      <c r="UEU55" s="7"/>
      <c r="UEV55" s="7"/>
      <c r="UEW55" s="7"/>
      <c r="UEX55" s="7"/>
      <c r="UEY55" s="7"/>
      <c r="UEZ55" s="7"/>
      <c r="UFA55" s="7"/>
      <c r="UFB55" s="7"/>
      <c r="UFC55" s="7"/>
      <c r="UFD55" s="7"/>
      <c r="UFF55" s="7"/>
      <c r="UFG55" s="7"/>
      <c r="UFH55" s="7"/>
      <c r="UFI55" s="7"/>
      <c r="UFJ55" s="7"/>
      <c r="UFK55" s="7"/>
      <c r="UFL55" s="7"/>
      <c r="UFM55" s="7"/>
      <c r="UFN55" s="7"/>
      <c r="UFO55" s="7"/>
      <c r="UFP55" s="7"/>
      <c r="UFQ55" s="7"/>
      <c r="UFR55" s="7"/>
      <c r="UFS55" s="7"/>
      <c r="UFT55" s="7"/>
      <c r="UFU55" s="7"/>
      <c r="UFV55" s="7"/>
      <c r="UFW55" s="7"/>
      <c r="UFX55" s="7"/>
      <c r="UFY55" s="7"/>
      <c r="UFZ55" s="7"/>
      <c r="UGA55" s="7"/>
      <c r="UGB55" s="7"/>
      <c r="UGC55" s="7"/>
      <c r="UGD55" s="7"/>
      <c r="UGE55" s="7"/>
      <c r="UGF55" s="7"/>
      <c r="UGG55" s="7"/>
      <c r="UGH55" s="7"/>
      <c r="UGI55" s="7"/>
      <c r="UGJ55" s="7"/>
      <c r="UGK55" s="7"/>
      <c r="UGL55" s="7"/>
      <c r="UGM55" s="7"/>
      <c r="UGN55" s="7"/>
      <c r="UGO55" s="7"/>
      <c r="UGP55" s="7"/>
      <c r="UGQ55" s="7"/>
      <c r="UGR55" s="7"/>
      <c r="UGS55" s="7"/>
      <c r="UGT55" s="7"/>
      <c r="UGU55" s="7"/>
      <c r="UGV55" s="7"/>
      <c r="UGW55" s="7"/>
      <c r="UGX55" s="7"/>
      <c r="UGY55" s="7"/>
      <c r="UGZ55" s="7"/>
      <c r="UHA55" s="7"/>
      <c r="UHB55" s="7"/>
      <c r="UHC55" s="7"/>
      <c r="UHD55" s="7"/>
      <c r="UHE55" s="7"/>
      <c r="UHF55" s="7"/>
      <c r="UHG55" s="7"/>
      <c r="UHH55" s="7"/>
      <c r="UHI55" s="7"/>
      <c r="UHJ55" s="7"/>
      <c r="UHK55" s="7"/>
      <c r="UHL55" s="7"/>
      <c r="UHM55" s="7"/>
      <c r="UHN55" s="7"/>
      <c r="UHO55" s="7"/>
      <c r="UHP55" s="7"/>
      <c r="UHQ55" s="7"/>
      <c r="UHR55" s="7"/>
      <c r="UHS55" s="7"/>
      <c r="UHT55" s="7"/>
      <c r="UHU55" s="7"/>
      <c r="UHV55" s="7"/>
      <c r="UHW55" s="7"/>
      <c r="UHX55" s="7"/>
      <c r="UHY55" s="7"/>
      <c r="UHZ55" s="7"/>
      <c r="UIA55" s="7"/>
      <c r="UIB55" s="7"/>
      <c r="UIC55" s="7"/>
      <c r="UID55" s="7"/>
      <c r="UIE55" s="7"/>
      <c r="UIF55" s="7"/>
      <c r="UIG55" s="7"/>
      <c r="UIH55" s="7"/>
      <c r="UII55" s="7"/>
      <c r="UIJ55" s="7"/>
      <c r="UIK55" s="7"/>
      <c r="UIL55" s="7"/>
      <c r="UIM55" s="7"/>
      <c r="UIN55" s="7"/>
      <c r="UIO55" s="7"/>
      <c r="UIP55" s="7"/>
      <c r="UIQ55" s="7"/>
      <c r="UIR55" s="7"/>
      <c r="UIS55" s="7"/>
      <c r="UIT55" s="7"/>
      <c r="UIU55" s="7"/>
      <c r="UIV55" s="7"/>
      <c r="UIW55" s="7"/>
      <c r="UIX55" s="7"/>
      <c r="UIY55" s="7"/>
      <c r="UIZ55" s="7"/>
      <c r="UJA55" s="7"/>
      <c r="UJB55" s="7"/>
      <c r="UJC55" s="7"/>
      <c r="UJD55" s="7"/>
      <c r="UJE55" s="7"/>
      <c r="UJF55" s="7"/>
      <c r="UJG55" s="7"/>
      <c r="UJH55" s="7"/>
      <c r="UJI55" s="7"/>
      <c r="UJJ55" s="7"/>
      <c r="UJK55" s="7"/>
      <c r="UJL55" s="7"/>
      <c r="UJM55" s="7"/>
      <c r="UJN55" s="7"/>
      <c r="UJO55" s="7"/>
      <c r="UJP55" s="7"/>
      <c r="UJQ55" s="7"/>
      <c r="UJR55" s="7"/>
      <c r="UJS55" s="7"/>
      <c r="UJT55" s="7"/>
      <c r="UJU55" s="7"/>
      <c r="UJV55" s="7"/>
      <c r="UJW55" s="7"/>
      <c r="UJX55" s="7"/>
      <c r="UJY55" s="7"/>
      <c r="UJZ55" s="7"/>
      <c r="UKA55" s="7"/>
      <c r="UKB55" s="7"/>
      <c r="UKC55" s="7"/>
      <c r="UKD55" s="7"/>
      <c r="UKE55" s="7"/>
      <c r="UKF55" s="7"/>
      <c r="UKG55" s="7"/>
      <c r="UKH55" s="7"/>
      <c r="UKI55" s="7"/>
      <c r="UKJ55" s="7"/>
      <c r="UKK55" s="7"/>
      <c r="UKL55" s="7"/>
      <c r="UKM55" s="7"/>
      <c r="UKN55" s="7"/>
      <c r="UKO55" s="7"/>
      <c r="UKP55" s="7"/>
      <c r="UKQ55" s="7"/>
      <c r="UKR55" s="7"/>
      <c r="UKS55" s="7"/>
      <c r="UKT55" s="7"/>
      <c r="UKU55" s="7"/>
      <c r="UKV55" s="7"/>
      <c r="UKW55" s="7"/>
      <c r="UKX55" s="7"/>
      <c r="UKY55" s="7"/>
      <c r="UKZ55" s="7"/>
      <c r="ULA55" s="7"/>
      <c r="ULB55" s="7"/>
      <c r="ULC55" s="7"/>
      <c r="ULD55" s="7"/>
      <c r="ULE55" s="7"/>
      <c r="ULF55" s="7"/>
      <c r="ULG55" s="7"/>
      <c r="ULH55" s="7"/>
      <c r="ULI55" s="7"/>
      <c r="ULJ55" s="7"/>
      <c r="ULK55" s="7"/>
      <c r="ULL55" s="7"/>
      <c r="ULM55" s="7"/>
      <c r="ULN55" s="7"/>
      <c r="ULO55" s="7"/>
      <c r="ULP55" s="7"/>
      <c r="ULQ55" s="7"/>
      <c r="ULR55" s="7"/>
      <c r="ULS55" s="7"/>
      <c r="ULT55" s="7"/>
      <c r="ULU55" s="7"/>
      <c r="ULV55" s="7"/>
      <c r="ULW55" s="7"/>
      <c r="ULX55" s="7"/>
      <c r="ULY55" s="7"/>
      <c r="ULZ55" s="7"/>
      <c r="UMA55" s="7"/>
      <c r="UMB55" s="7"/>
      <c r="UMC55" s="7"/>
      <c r="UMD55" s="7"/>
      <c r="UME55" s="7"/>
      <c r="UMF55" s="7"/>
      <c r="UMG55" s="7"/>
      <c r="UMH55" s="7"/>
      <c r="UMI55" s="7"/>
      <c r="UMJ55" s="7"/>
      <c r="UMK55" s="7"/>
      <c r="UML55" s="7"/>
      <c r="UMM55" s="7"/>
      <c r="UMN55" s="7"/>
      <c r="UMO55" s="7"/>
      <c r="UMP55" s="7"/>
      <c r="UMQ55" s="7"/>
      <c r="UMR55" s="7"/>
      <c r="UMS55" s="7"/>
      <c r="UMT55" s="7"/>
      <c r="UMU55" s="7"/>
      <c r="UMV55" s="7"/>
      <c r="UMW55" s="7"/>
      <c r="UMX55" s="7"/>
      <c r="UMY55" s="7"/>
      <c r="UMZ55" s="7"/>
      <c r="UNA55" s="7"/>
      <c r="UNB55" s="7"/>
      <c r="UNC55" s="7"/>
      <c r="UND55" s="7"/>
      <c r="UNE55" s="7"/>
      <c r="UNF55" s="7"/>
      <c r="UNG55" s="7"/>
      <c r="UNH55" s="7"/>
      <c r="UNI55" s="7"/>
      <c r="UNJ55" s="7"/>
      <c r="UNK55" s="7"/>
      <c r="UNL55" s="7"/>
      <c r="UNM55" s="7"/>
      <c r="UNN55" s="7"/>
      <c r="UNO55" s="7"/>
      <c r="UNP55" s="7"/>
      <c r="UNQ55" s="7"/>
      <c r="UNR55" s="7"/>
      <c r="UNS55" s="7"/>
      <c r="UNT55" s="7"/>
      <c r="UNU55" s="7"/>
      <c r="UNV55" s="7"/>
      <c r="UNW55" s="7"/>
      <c r="UNX55" s="7"/>
      <c r="UNY55" s="7"/>
      <c r="UNZ55" s="7"/>
      <c r="UOA55" s="7"/>
      <c r="UOB55" s="7"/>
      <c r="UOC55" s="7"/>
      <c r="UOD55" s="7"/>
      <c r="UOE55" s="7"/>
      <c r="UOF55" s="7"/>
      <c r="UOG55" s="7"/>
      <c r="UOH55" s="7"/>
      <c r="UOI55" s="7"/>
      <c r="UOJ55" s="7"/>
      <c r="UOK55" s="7"/>
      <c r="UOL55" s="7"/>
      <c r="UOM55" s="7"/>
      <c r="UON55" s="7"/>
      <c r="UOO55" s="7"/>
      <c r="UOP55" s="7"/>
      <c r="UOQ55" s="7"/>
      <c r="UOR55" s="7"/>
      <c r="UOS55" s="7"/>
      <c r="UOT55" s="7"/>
      <c r="UOU55" s="7"/>
      <c r="UOV55" s="7"/>
      <c r="UOW55" s="7"/>
      <c r="UOX55" s="7"/>
      <c r="UOY55" s="7"/>
      <c r="UOZ55" s="7"/>
      <c r="UPB55" s="7"/>
      <c r="UPC55" s="7"/>
      <c r="UPD55" s="7"/>
      <c r="UPE55" s="7"/>
      <c r="UPF55" s="7"/>
      <c r="UPG55" s="7"/>
      <c r="UPH55" s="7"/>
      <c r="UPI55" s="7"/>
      <c r="UPJ55" s="7"/>
      <c r="UPK55" s="7"/>
      <c r="UPL55" s="7"/>
      <c r="UPM55" s="7"/>
      <c r="UPN55" s="7"/>
      <c r="UPO55" s="7"/>
      <c r="UPP55" s="7"/>
      <c r="UPQ55" s="7"/>
      <c r="UPR55" s="7"/>
      <c r="UPS55" s="7"/>
      <c r="UPT55" s="7"/>
      <c r="UPU55" s="7"/>
      <c r="UPV55" s="7"/>
      <c r="UPW55" s="7"/>
      <c r="UPX55" s="7"/>
      <c r="UPY55" s="7"/>
      <c r="UPZ55" s="7"/>
      <c r="UQA55" s="7"/>
      <c r="UQB55" s="7"/>
      <c r="UQC55" s="7"/>
      <c r="UQD55" s="7"/>
      <c r="UQE55" s="7"/>
      <c r="UQF55" s="7"/>
      <c r="UQG55" s="7"/>
      <c r="UQH55" s="7"/>
      <c r="UQI55" s="7"/>
      <c r="UQJ55" s="7"/>
      <c r="UQK55" s="7"/>
      <c r="UQL55" s="7"/>
      <c r="UQM55" s="7"/>
      <c r="UQN55" s="7"/>
      <c r="UQO55" s="7"/>
      <c r="UQP55" s="7"/>
      <c r="UQQ55" s="7"/>
      <c r="UQR55" s="7"/>
      <c r="UQS55" s="7"/>
      <c r="UQT55" s="7"/>
      <c r="UQU55" s="7"/>
      <c r="UQV55" s="7"/>
      <c r="UQW55" s="7"/>
      <c r="UQX55" s="7"/>
      <c r="UQY55" s="7"/>
      <c r="UQZ55" s="7"/>
      <c r="URA55" s="7"/>
      <c r="URB55" s="7"/>
      <c r="URC55" s="7"/>
      <c r="URD55" s="7"/>
      <c r="URE55" s="7"/>
      <c r="URF55" s="7"/>
      <c r="URG55" s="7"/>
      <c r="URH55" s="7"/>
      <c r="URI55" s="7"/>
      <c r="URJ55" s="7"/>
      <c r="URK55" s="7"/>
      <c r="URL55" s="7"/>
      <c r="URM55" s="7"/>
      <c r="URN55" s="7"/>
      <c r="URO55" s="7"/>
      <c r="URP55" s="7"/>
      <c r="URQ55" s="7"/>
      <c r="URR55" s="7"/>
      <c r="URS55" s="7"/>
      <c r="URT55" s="7"/>
      <c r="URU55" s="7"/>
      <c r="URV55" s="7"/>
      <c r="URW55" s="7"/>
      <c r="URX55" s="7"/>
      <c r="URY55" s="7"/>
      <c r="URZ55" s="7"/>
      <c r="USA55" s="7"/>
      <c r="USB55" s="7"/>
      <c r="USC55" s="7"/>
      <c r="USD55" s="7"/>
      <c r="USE55" s="7"/>
      <c r="USF55" s="7"/>
      <c r="USG55" s="7"/>
      <c r="USH55" s="7"/>
      <c r="USI55" s="7"/>
      <c r="USJ55" s="7"/>
      <c r="USK55" s="7"/>
      <c r="USL55" s="7"/>
      <c r="USM55" s="7"/>
      <c r="USN55" s="7"/>
      <c r="USO55" s="7"/>
      <c r="USP55" s="7"/>
      <c r="USQ55" s="7"/>
      <c r="USR55" s="7"/>
      <c r="USS55" s="7"/>
      <c r="UST55" s="7"/>
      <c r="USU55" s="7"/>
      <c r="USV55" s="7"/>
      <c r="USW55" s="7"/>
      <c r="USX55" s="7"/>
      <c r="USY55" s="7"/>
      <c r="USZ55" s="7"/>
      <c r="UTA55" s="7"/>
      <c r="UTB55" s="7"/>
      <c r="UTC55" s="7"/>
      <c r="UTD55" s="7"/>
      <c r="UTE55" s="7"/>
      <c r="UTF55" s="7"/>
      <c r="UTG55" s="7"/>
      <c r="UTH55" s="7"/>
      <c r="UTI55" s="7"/>
      <c r="UTJ55" s="7"/>
      <c r="UTK55" s="7"/>
      <c r="UTL55" s="7"/>
      <c r="UTM55" s="7"/>
      <c r="UTN55" s="7"/>
      <c r="UTO55" s="7"/>
      <c r="UTP55" s="7"/>
      <c r="UTQ55" s="7"/>
      <c r="UTR55" s="7"/>
      <c r="UTS55" s="7"/>
      <c r="UTT55" s="7"/>
      <c r="UTU55" s="7"/>
      <c r="UTV55" s="7"/>
      <c r="UTW55" s="7"/>
      <c r="UTX55" s="7"/>
      <c r="UTY55" s="7"/>
      <c r="UTZ55" s="7"/>
      <c r="UUA55" s="7"/>
      <c r="UUB55" s="7"/>
      <c r="UUC55" s="7"/>
      <c r="UUD55" s="7"/>
      <c r="UUE55" s="7"/>
      <c r="UUF55" s="7"/>
      <c r="UUG55" s="7"/>
      <c r="UUH55" s="7"/>
      <c r="UUI55" s="7"/>
      <c r="UUJ55" s="7"/>
      <c r="UUK55" s="7"/>
      <c r="UUL55" s="7"/>
      <c r="UUM55" s="7"/>
      <c r="UUN55" s="7"/>
      <c r="UUO55" s="7"/>
      <c r="UUP55" s="7"/>
      <c r="UUQ55" s="7"/>
      <c r="UUR55" s="7"/>
      <c r="UUS55" s="7"/>
      <c r="UUT55" s="7"/>
      <c r="UUU55" s="7"/>
      <c r="UUV55" s="7"/>
      <c r="UUW55" s="7"/>
      <c r="UUX55" s="7"/>
      <c r="UUY55" s="7"/>
      <c r="UUZ55" s="7"/>
      <c r="UVA55" s="7"/>
      <c r="UVB55" s="7"/>
      <c r="UVC55" s="7"/>
      <c r="UVD55" s="7"/>
      <c r="UVE55" s="7"/>
      <c r="UVF55" s="7"/>
      <c r="UVG55" s="7"/>
      <c r="UVH55" s="7"/>
      <c r="UVI55" s="7"/>
      <c r="UVJ55" s="7"/>
      <c r="UVK55" s="7"/>
      <c r="UVL55" s="7"/>
      <c r="UVM55" s="7"/>
      <c r="UVN55" s="7"/>
      <c r="UVO55" s="7"/>
      <c r="UVP55" s="7"/>
      <c r="UVQ55" s="7"/>
      <c r="UVR55" s="7"/>
      <c r="UVS55" s="7"/>
      <c r="UVT55" s="7"/>
      <c r="UVU55" s="7"/>
      <c r="UVV55" s="7"/>
      <c r="UVW55" s="7"/>
      <c r="UVX55" s="7"/>
      <c r="UVY55" s="7"/>
      <c r="UVZ55" s="7"/>
      <c r="UWA55" s="7"/>
      <c r="UWB55" s="7"/>
      <c r="UWC55" s="7"/>
      <c r="UWD55" s="7"/>
      <c r="UWE55" s="7"/>
      <c r="UWF55" s="7"/>
      <c r="UWG55" s="7"/>
      <c r="UWH55" s="7"/>
      <c r="UWI55" s="7"/>
      <c r="UWJ55" s="7"/>
      <c r="UWK55" s="7"/>
      <c r="UWL55" s="7"/>
      <c r="UWM55" s="7"/>
      <c r="UWN55" s="7"/>
      <c r="UWO55" s="7"/>
      <c r="UWP55" s="7"/>
      <c r="UWQ55" s="7"/>
      <c r="UWR55" s="7"/>
      <c r="UWS55" s="7"/>
      <c r="UWT55" s="7"/>
      <c r="UWU55" s="7"/>
      <c r="UWV55" s="7"/>
      <c r="UWW55" s="7"/>
      <c r="UWX55" s="7"/>
      <c r="UWY55" s="7"/>
      <c r="UWZ55" s="7"/>
      <c r="UXA55" s="7"/>
      <c r="UXB55" s="7"/>
      <c r="UXC55" s="7"/>
      <c r="UXD55" s="7"/>
      <c r="UXE55" s="7"/>
      <c r="UXF55" s="7"/>
      <c r="UXG55" s="7"/>
      <c r="UXH55" s="7"/>
      <c r="UXI55" s="7"/>
      <c r="UXJ55" s="7"/>
      <c r="UXK55" s="7"/>
      <c r="UXL55" s="7"/>
      <c r="UXM55" s="7"/>
      <c r="UXN55" s="7"/>
      <c r="UXO55" s="7"/>
      <c r="UXP55" s="7"/>
      <c r="UXQ55" s="7"/>
      <c r="UXR55" s="7"/>
      <c r="UXS55" s="7"/>
      <c r="UXT55" s="7"/>
      <c r="UXU55" s="7"/>
      <c r="UXV55" s="7"/>
      <c r="UXW55" s="7"/>
      <c r="UXX55" s="7"/>
      <c r="UXY55" s="7"/>
      <c r="UXZ55" s="7"/>
      <c r="UYA55" s="7"/>
      <c r="UYB55" s="7"/>
      <c r="UYC55" s="7"/>
      <c r="UYD55" s="7"/>
      <c r="UYE55" s="7"/>
      <c r="UYF55" s="7"/>
      <c r="UYG55" s="7"/>
      <c r="UYH55" s="7"/>
      <c r="UYI55" s="7"/>
      <c r="UYJ55" s="7"/>
      <c r="UYK55" s="7"/>
      <c r="UYL55" s="7"/>
      <c r="UYM55" s="7"/>
      <c r="UYN55" s="7"/>
      <c r="UYO55" s="7"/>
      <c r="UYP55" s="7"/>
      <c r="UYQ55" s="7"/>
      <c r="UYR55" s="7"/>
      <c r="UYS55" s="7"/>
      <c r="UYT55" s="7"/>
      <c r="UYU55" s="7"/>
      <c r="UYV55" s="7"/>
      <c r="UYX55" s="7"/>
      <c r="UYY55" s="7"/>
      <c r="UYZ55" s="7"/>
      <c r="UZA55" s="7"/>
      <c r="UZB55" s="7"/>
      <c r="UZC55" s="7"/>
      <c r="UZD55" s="7"/>
      <c r="UZE55" s="7"/>
      <c r="UZF55" s="7"/>
      <c r="UZG55" s="7"/>
      <c r="UZH55" s="7"/>
      <c r="UZI55" s="7"/>
      <c r="UZJ55" s="7"/>
      <c r="UZK55" s="7"/>
      <c r="UZL55" s="7"/>
      <c r="UZM55" s="7"/>
      <c r="UZN55" s="7"/>
      <c r="UZO55" s="7"/>
      <c r="UZP55" s="7"/>
      <c r="UZQ55" s="7"/>
      <c r="UZR55" s="7"/>
      <c r="UZS55" s="7"/>
      <c r="UZT55" s="7"/>
      <c r="UZU55" s="7"/>
      <c r="UZV55" s="7"/>
      <c r="UZW55" s="7"/>
      <c r="UZX55" s="7"/>
      <c r="UZY55" s="7"/>
      <c r="UZZ55" s="7"/>
      <c r="VAA55" s="7"/>
      <c r="VAB55" s="7"/>
      <c r="VAC55" s="7"/>
      <c r="VAD55" s="7"/>
      <c r="VAE55" s="7"/>
      <c r="VAF55" s="7"/>
      <c r="VAG55" s="7"/>
      <c r="VAH55" s="7"/>
      <c r="VAI55" s="7"/>
      <c r="VAJ55" s="7"/>
      <c r="VAK55" s="7"/>
      <c r="VAL55" s="7"/>
      <c r="VAM55" s="7"/>
      <c r="VAN55" s="7"/>
      <c r="VAO55" s="7"/>
      <c r="VAP55" s="7"/>
      <c r="VAQ55" s="7"/>
      <c r="VAR55" s="7"/>
      <c r="VAS55" s="7"/>
      <c r="VAT55" s="7"/>
      <c r="VAU55" s="7"/>
      <c r="VAV55" s="7"/>
      <c r="VAW55" s="7"/>
      <c r="VAX55" s="7"/>
      <c r="VAY55" s="7"/>
      <c r="VAZ55" s="7"/>
      <c r="VBA55" s="7"/>
      <c r="VBB55" s="7"/>
      <c r="VBC55" s="7"/>
      <c r="VBD55" s="7"/>
      <c r="VBE55" s="7"/>
      <c r="VBF55" s="7"/>
      <c r="VBG55" s="7"/>
      <c r="VBH55" s="7"/>
      <c r="VBI55" s="7"/>
      <c r="VBJ55" s="7"/>
      <c r="VBK55" s="7"/>
      <c r="VBL55" s="7"/>
      <c r="VBM55" s="7"/>
      <c r="VBN55" s="7"/>
      <c r="VBO55" s="7"/>
      <c r="VBP55" s="7"/>
      <c r="VBQ55" s="7"/>
      <c r="VBR55" s="7"/>
      <c r="VBS55" s="7"/>
      <c r="VBT55" s="7"/>
      <c r="VBU55" s="7"/>
      <c r="VBV55" s="7"/>
      <c r="VBW55" s="7"/>
      <c r="VBX55" s="7"/>
      <c r="VBY55" s="7"/>
      <c r="VBZ55" s="7"/>
      <c r="VCA55" s="7"/>
      <c r="VCB55" s="7"/>
      <c r="VCC55" s="7"/>
      <c r="VCD55" s="7"/>
      <c r="VCE55" s="7"/>
      <c r="VCF55" s="7"/>
      <c r="VCG55" s="7"/>
      <c r="VCH55" s="7"/>
      <c r="VCI55" s="7"/>
      <c r="VCJ55" s="7"/>
      <c r="VCK55" s="7"/>
      <c r="VCL55" s="7"/>
      <c r="VCM55" s="7"/>
      <c r="VCN55" s="7"/>
      <c r="VCO55" s="7"/>
      <c r="VCP55" s="7"/>
      <c r="VCQ55" s="7"/>
      <c r="VCR55" s="7"/>
      <c r="VCS55" s="7"/>
      <c r="VCT55" s="7"/>
      <c r="VCU55" s="7"/>
      <c r="VCV55" s="7"/>
      <c r="VCW55" s="7"/>
      <c r="VCX55" s="7"/>
      <c r="VCY55" s="7"/>
      <c r="VCZ55" s="7"/>
      <c r="VDA55" s="7"/>
      <c r="VDB55" s="7"/>
      <c r="VDC55" s="7"/>
      <c r="VDD55" s="7"/>
      <c r="VDE55" s="7"/>
      <c r="VDF55" s="7"/>
      <c r="VDG55" s="7"/>
      <c r="VDH55" s="7"/>
      <c r="VDI55" s="7"/>
      <c r="VDJ55" s="7"/>
      <c r="VDK55" s="7"/>
      <c r="VDL55" s="7"/>
      <c r="VDM55" s="7"/>
      <c r="VDN55" s="7"/>
      <c r="VDO55" s="7"/>
      <c r="VDP55" s="7"/>
      <c r="VDQ55" s="7"/>
      <c r="VDR55" s="7"/>
      <c r="VDS55" s="7"/>
      <c r="VDT55" s="7"/>
      <c r="VDU55" s="7"/>
      <c r="VDV55" s="7"/>
      <c r="VDW55" s="7"/>
      <c r="VDX55" s="7"/>
      <c r="VDY55" s="7"/>
      <c r="VDZ55" s="7"/>
      <c r="VEA55" s="7"/>
      <c r="VEB55" s="7"/>
      <c r="VEC55" s="7"/>
      <c r="VED55" s="7"/>
      <c r="VEE55" s="7"/>
      <c r="VEF55" s="7"/>
      <c r="VEG55" s="7"/>
      <c r="VEH55" s="7"/>
      <c r="VEI55" s="7"/>
      <c r="VEJ55" s="7"/>
      <c r="VEK55" s="7"/>
      <c r="VEL55" s="7"/>
      <c r="VEM55" s="7"/>
      <c r="VEN55" s="7"/>
      <c r="VEO55" s="7"/>
      <c r="VEP55" s="7"/>
      <c r="VEQ55" s="7"/>
      <c r="VER55" s="7"/>
      <c r="VES55" s="7"/>
      <c r="VET55" s="7"/>
      <c r="VEU55" s="7"/>
      <c r="VEV55" s="7"/>
      <c r="VEW55" s="7"/>
      <c r="VEX55" s="7"/>
      <c r="VEY55" s="7"/>
      <c r="VEZ55" s="7"/>
      <c r="VFA55" s="7"/>
      <c r="VFB55" s="7"/>
      <c r="VFC55" s="7"/>
      <c r="VFD55" s="7"/>
      <c r="VFE55" s="7"/>
      <c r="VFF55" s="7"/>
      <c r="VFG55" s="7"/>
      <c r="VFH55" s="7"/>
      <c r="VFI55" s="7"/>
      <c r="VFJ55" s="7"/>
      <c r="VFK55" s="7"/>
      <c r="VFL55" s="7"/>
      <c r="VFM55" s="7"/>
      <c r="VFN55" s="7"/>
      <c r="VFO55" s="7"/>
      <c r="VFP55" s="7"/>
      <c r="VFQ55" s="7"/>
      <c r="VFR55" s="7"/>
      <c r="VFS55" s="7"/>
      <c r="VFT55" s="7"/>
      <c r="VFU55" s="7"/>
      <c r="VFV55" s="7"/>
      <c r="VFW55" s="7"/>
      <c r="VFX55" s="7"/>
      <c r="VFY55" s="7"/>
      <c r="VFZ55" s="7"/>
      <c r="VGA55" s="7"/>
      <c r="VGB55" s="7"/>
      <c r="VGC55" s="7"/>
      <c r="VGD55" s="7"/>
      <c r="VGE55" s="7"/>
      <c r="VGF55" s="7"/>
      <c r="VGG55" s="7"/>
      <c r="VGH55" s="7"/>
      <c r="VGI55" s="7"/>
      <c r="VGJ55" s="7"/>
      <c r="VGK55" s="7"/>
      <c r="VGL55" s="7"/>
      <c r="VGM55" s="7"/>
      <c r="VGN55" s="7"/>
      <c r="VGO55" s="7"/>
      <c r="VGP55" s="7"/>
      <c r="VGQ55" s="7"/>
      <c r="VGR55" s="7"/>
      <c r="VGS55" s="7"/>
      <c r="VGT55" s="7"/>
      <c r="VGU55" s="7"/>
      <c r="VGV55" s="7"/>
      <c r="VGW55" s="7"/>
      <c r="VGX55" s="7"/>
      <c r="VGY55" s="7"/>
      <c r="VGZ55" s="7"/>
      <c r="VHA55" s="7"/>
      <c r="VHB55" s="7"/>
      <c r="VHC55" s="7"/>
      <c r="VHD55" s="7"/>
      <c r="VHE55" s="7"/>
      <c r="VHF55" s="7"/>
      <c r="VHG55" s="7"/>
      <c r="VHH55" s="7"/>
      <c r="VHI55" s="7"/>
      <c r="VHJ55" s="7"/>
      <c r="VHK55" s="7"/>
      <c r="VHL55" s="7"/>
      <c r="VHM55" s="7"/>
      <c r="VHN55" s="7"/>
      <c r="VHO55" s="7"/>
      <c r="VHP55" s="7"/>
      <c r="VHQ55" s="7"/>
      <c r="VHR55" s="7"/>
      <c r="VHS55" s="7"/>
      <c r="VHT55" s="7"/>
      <c r="VHU55" s="7"/>
      <c r="VHV55" s="7"/>
      <c r="VHW55" s="7"/>
      <c r="VHX55" s="7"/>
      <c r="VHY55" s="7"/>
      <c r="VHZ55" s="7"/>
      <c r="VIA55" s="7"/>
      <c r="VIB55" s="7"/>
      <c r="VIC55" s="7"/>
      <c r="VID55" s="7"/>
      <c r="VIE55" s="7"/>
      <c r="VIF55" s="7"/>
      <c r="VIG55" s="7"/>
      <c r="VIH55" s="7"/>
      <c r="VII55" s="7"/>
      <c r="VIJ55" s="7"/>
      <c r="VIK55" s="7"/>
      <c r="VIL55" s="7"/>
      <c r="VIM55" s="7"/>
      <c r="VIN55" s="7"/>
      <c r="VIO55" s="7"/>
      <c r="VIP55" s="7"/>
      <c r="VIQ55" s="7"/>
      <c r="VIR55" s="7"/>
      <c r="VIT55" s="7"/>
      <c r="VIU55" s="7"/>
      <c r="VIV55" s="7"/>
      <c r="VIW55" s="7"/>
      <c r="VIX55" s="7"/>
      <c r="VIY55" s="7"/>
      <c r="VIZ55" s="7"/>
      <c r="VJA55" s="7"/>
      <c r="VJB55" s="7"/>
      <c r="VJC55" s="7"/>
      <c r="VJD55" s="7"/>
      <c r="VJE55" s="7"/>
      <c r="VJF55" s="7"/>
      <c r="VJG55" s="7"/>
      <c r="VJH55" s="7"/>
      <c r="VJI55" s="7"/>
      <c r="VJJ55" s="7"/>
      <c r="VJK55" s="7"/>
      <c r="VJL55" s="7"/>
      <c r="VJM55" s="7"/>
      <c r="VJN55" s="7"/>
      <c r="VJO55" s="7"/>
      <c r="VJP55" s="7"/>
      <c r="VJQ55" s="7"/>
      <c r="VJR55" s="7"/>
      <c r="VJS55" s="7"/>
      <c r="VJT55" s="7"/>
      <c r="VJU55" s="7"/>
      <c r="VJV55" s="7"/>
      <c r="VJW55" s="7"/>
      <c r="VJX55" s="7"/>
      <c r="VJY55" s="7"/>
      <c r="VJZ55" s="7"/>
      <c r="VKA55" s="7"/>
      <c r="VKB55" s="7"/>
      <c r="VKC55" s="7"/>
      <c r="VKD55" s="7"/>
      <c r="VKE55" s="7"/>
      <c r="VKF55" s="7"/>
      <c r="VKG55" s="7"/>
      <c r="VKH55" s="7"/>
      <c r="VKI55" s="7"/>
      <c r="VKJ55" s="7"/>
      <c r="VKK55" s="7"/>
      <c r="VKL55" s="7"/>
      <c r="VKM55" s="7"/>
      <c r="VKN55" s="7"/>
      <c r="VKO55" s="7"/>
      <c r="VKP55" s="7"/>
      <c r="VKQ55" s="7"/>
      <c r="VKR55" s="7"/>
      <c r="VKS55" s="7"/>
      <c r="VKT55" s="7"/>
      <c r="VKU55" s="7"/>
      <c r="VKV55" s="7"/>
      <c r="VKW55" s="7"/>
      <c r="VKX55" s="7"/>
      <c r="VKY55" s="7"/>
      <c r="VKZ55" s="7"/>
      <c r="VLA55" s="7"/>
      <c r="VLB55" s="7"/>
      <c r="VLC55" s="7"/>
      <c r="VLD55" s="7"/>
      <c r="VLE55" s="7"/>
      <c r="VLF55" s="7"/>
      <c r="VLG55" s="7"/>
      <c r="VLH55" s="7"/>
      <c r="VLI55" s="7"/>
      <c r="VLJ55" s="7"/>
      <c r="VLK55" s="7"/>
      <c r="VLL55" s="7"/>
      <c r="VLM55" s="7"/>
      <c r="VLN55" s="7"/>
      <c r="VLO55" s="7"/>
      <c r="VLP55" s="7"/>
      <c r="VLQ55" s="7"/>
      <c r="VLR55" s="7"/>
      <c r="VLS55" s="7"/>
      <c r="VLT55" s="7"/>
      <c r="VLU55" s="7"/>
      <c r="VLV55" s="7"/>
      <c r="VLW55" s="7"/>
      <c r="VLX55" s="7"/>
      <c r="VLY55" s="7"/>
      <c r="VLZ55" s="7"/>
      <c r="VMA55" s="7"/>
      <c r="VMB55" s="7"/>
      <c r="VMC55" s="7"/>
      <c r="VMD55" s="7"/>
      <c r="VME55" s="7"/>
      <c r="VMF55" s="7"/>
      <c r="VMG55" s="7"/>
      <c r="VMH55" s="7"/>
      <c r="VMI55" s="7"/>
      <c r="VMJ55" s="7"/>
      <c r="VMK55" s="7"/>
      <c r="VML55" s="7"/>
      <c r="VMM55" s="7"/>
      <c r="VMN55" s="7"/>
      <c r="VMO55" s="7"/>
      <c r="VMP55" s="7"/>
      <c r="VMQ55" s="7"/>
      <c r="VMR55" s="7"/>
      <c r="VMS55" s="7"/>
      <c r="VMT55" s="7"/>
      <c r="VMU55" s="7"/>
      <c r="VMV55" s="7"/>
      <c r="VMW55" s="7"/>
      <c r="VMX55" s="7"/>
      <c r="VMY55" s="7"/>
      <c r="VMZ55" s="7"/>
      <c r="VNA55" s="7"/>
      <c r="VNB55" s="7"/>
      <c r="VNC55" s="7"/>
      <c r="VND55" s="7"/>
      <c r="VNE55" s="7"/>
      <c r="VNF55" s="7"/>
      <c r="VNG55" s="7"/>
      <c r="VNH55" s="7"/>
      <c r="VNI55" s="7"/>
      <c r="VNJ55" s="7"/>
      <c r="VNK55" s="7"/>
      <c r="VNL55" s="7"/>
      <c r="VNM55" s="7"/>
      <c r="VNN55" s="7"/>
      <c r="VNO55" s="7"/>
      <c r="VNP55" s="7"/>
      <c r="VNQ55" s="7"/>
      <c r="VNR55" s="7"/>
      <c r="VNS55" s="7"/>
      <c r="VNT55" s="7"/>
      <c r="VNU55" s="7"/>
      <c r="VNV55" s="7"/>
      <c r="VNW55" s="7"/>
      <c r="VNX55" s="7"/>
      <c r="VNY55" s="7"/>
      <c r="VNZ55" s="7"/>
      <c r="VOA55" s="7"/>
      <c r="VOB55" s="7"/>
      <c r="VOC55" s="7"/>
      <c r="VOD55" s="7"/>
      <c r="VOE55" s="7"/>
      <c r="VOF55" s="7"/>
      <c r="VOG55" s="7"/>
      <c r="VOH55" s="7"/>
      <c r="VOI55" s="7"/>
      <c r="VOJ55" s="7"/>
      <c r="VOK55" s="7"/>
      <c r="VOL55" s="7"/>
      <c r="VOM55" s="7"/>
      <c r="VON55" s="7"/>
      <c r="VOO55" s="7"/>
      <c r="VOP55" s="7"/>
      <c r="VOQ55" s="7"/>
      <c r="VOR55" s="7"/>
      <c r="VOS55" s="7"/>
      <c r="VOT55" s="7"/>
      <c r="VOU55" s="7"/>
      <c r="VOV55" s="7"/>
      <c r="VOW55" s="7"/>
      <c r="VOX55" s="7"/>
      <c r="VOY55" s="7"/>
      <c r="VOZ55" s="7"/>
      <c r="VPA55" s="7"/>
      <c r="VPB55" s="7"/>
      <c r="VPC55" s="7"/>
      <c r="VPD55" s="7"/>
      <c r="VPE55" s="7"/>
      <c r="VPF55" s="7"/>
      <c r="VPG55" s="7"/>
      <c r="VPH55" s="7"/>
      <c r="VPI55" s="7"/>
      <c r="VPJ55" s="7"/>
      <c r="VPK55" s="7"/>
      <c r="VPL55" s="7"/>
      <c r="VPM55" s="7"/>
      <c r="VPN55" s="7"/>
      <c r="VPO55" s="7"/>
      <c r="VPP55" s="7"/>
      <c r="VPQ55" s="7"/>
      <c r="VPR55" s="7"/>
      <c r="VPS55" s="7"/>
      <c r="VPT55" s="7"/>
      <c r="VPU55" s="7"/>
      <c r="VPV55" s="7"/>
      <c r="VPW55" s="7"/>
      <c r="VPX55" s="7"/>
      <c r="VPY55" s="7"/>
      <c r="VPZ55" s="7"/>
      <c r="VQA55" s="7"/>
      <c r="VQB55" s="7"/>
      <c r="VQC55" s="7"/>
      <c r="VQD55" s="7"/>
      <c r="VQE55" s="7"/>
      <c r="VQF55" s="7"/>
      <c r="VQG55" s="7"/>
      <c r="VQH55" s="7"/>
      <c r="VQI55" s="7"/>
      <c r="VQJ55" s="7"/>
      <c r="VQK55" s="7"/>
      <c r="VQL55" s="7"/>
      <c r="VQM55" s="7"/>
      <c r="VQN55" s="7"/>
      <c r="VQO55" s="7"/>
      <c r="VQP55" s="7"/>
      <c r="VQQ55" s="7"/>
      <c r="VQR55" s="7"/>
      <c r="VQS55" s="7"/>
      <c r="VQT55" s="7"/>
      <c r="VQU55" s="7"/>
      <c r="VQV55" s="7"/>
      <c r="VQW55" s="7"/>
      <c r="VQX55" s="7"/>
      <c r="VQY55" s="7"/>
      <c r="VQZ55" s="7"/>
      <c r="VRA55" s="7"/>
      <c r="VRB55" s="7"/>
      <c r="VRC55" s="7"/>
      <c r="VRD55" s="7"/>
      <c r="VRE55" s="7"/>
      <c r="VRF55" s="7"/>
      <c r="VRG55" s="7"/>
      <c r="VRH55" s="7"/>
      <c r="VRI55" s="7"/>
      <c r="VRJ55" s="7"/>
      <c r="VRK55" s="7"/>
      <c r="VRL55" s="7"/>
      <c r="VRM55" s="7"/>
      <c r="VRN55" s="7"/>
      <c r="VRO55" s="7"/>
      <c r="VRP55" s="7"/>
      <c r="VRQ55" s="7"/>
      <c r="VRR55" s="7"/>
      <c r="VRS55" s="7"/>
      <c r="VRT55" s="7"/>
      <c r="VRU55" s="7"/>
      <c r="VRV55" s="7"/>
      <c r="VRW55" s="7"/>
      <c r="VRX55" s="7"/>
      <c r="VRY55" s="7"/>
      <c r="VRZ55" s="7"/>
      <c r="VSA55" s="7"/>
      <c r="VSB55" s="7"/>
      <c r="VSC55" s="7"/>
      <c r="VSD55" s="7"/>
      <c r="VSE55" s="7"/>
      <c r="VSF55" s="7"/>
      <c r="VSG55" s="7"/>
      <c r="VSH55" s="7"/>
      <c r="VSI55" s="7"/>
      <c r="VSJ55" s="7"/>
      <c r="VSK55" s="7"/>
      <c r="VSL55" s="7"/>
      <c r="VSM55" s="7"/>
      <c r="VSN55" s="7"/>
      <c r="VSP55" s="7"/>
      <c r="VSQ55" s="7"/>
      <c r="VSR55" s="7"/>
      <c r="VSS55" s="7"/>
      <c r="VST55" s="7"/>
      <c r="VSU55" s="7"/>
      <c r="VSV55" s="7"/>
      <c r="VSW55" s="7"/>
      <c r="VSX55" s="7"/>
      <c r="VSY55" s="7"/>
      <c r="VSZ55" s="7"/>
      <c r="VTA55" s="7"/>
      <c r="VTB55" s="7"/>
      <c r="VTC55" s="7"/>
      <c r="VTD55" s="7"/>
      <c r="VTE55" s="7"/>
      <c r="VTF55" s="7"/>
      <c r="VTG55" s="7"/>
      <c r="VTH55" s="7"/>
      <c r="VTI55" s="7"/>
      <c r="VTJ55" s="7"/>
      <c r="VTK55" s="7"/>
      <c r="VTL55" s="7"/>
      <c r="VTM55" s="7"/>
      <c r="VTN55" s="7"/>
      <c r="VTO55" s="7"/>
      <c r="VTP55" s="7"/>
      <c r="VTQ55" s="7"/>
      <c r="VTR55" s="7"/>
      <c r="VTS55" s="7"/>
      <c r="VTT55" s="7"/>
      <c r="VTU55" s="7"/>
      <c r="VTV55" s="7"/>
      <c r="VTW55" s="7"/>
      <c r="VTX55" s="7"/>
      <c r="VTY55" s="7"/>
      <c r="VTZ55" s="7"/>
      <c r="VUA55" s="7"/>
      <c r="VUB55" s="7"/>
      <c r="VUC55" s="7"/>
      <c r="VUD55" s="7"/>
      <c r="VUE55" s="7"/>
      <c r="VUF55" s="7"/>
      <c r="VUG55" s="7"/>
      <c r="VUH55" s="7"/>
      <c r="VUI55" s="7"/>
      <c r="VUJ55" s="7"/>
      <c r="VUK55" s="7"/>
      <c r="VUL55" s="7"/>
      <c r="VUM55" s="7"/>
      <c r="VUN55" s="7"/>
      <c r="VUO55" s="7"/>
      <c r="VUP55" s="7"/>
      <c r="VUQ55" s="7"/>
      <c r="VUR55" s="7"/>
      <c r="VUS55" s="7"/>
      <c r="VUT55" s="7"/>
      <c r="VUU55" s="7"/>
      <c r="VUV55" s="7"/>
      <c r="VUW55" s="7"/>
      <c r="VUX55" s="7"/>
      <c r="VUY55" s="7"/>
      <c r="VUZ55" s="7"/>
      <c r="VVA55" s="7"/>
      <c r="VVB55" s="7"/>
      <c r="VVC55" s="7"/>
      <c r="VVD55" s="7"/>
      <c r="VVE55" s="7"/>
      <c r="VVF55" s="7"/>
      <c r="VVG55" s="7"/>
      <c r="VVH55" s="7"/>
      <c r="VVI55" s="7"/>
      <c r="VVJ55" s="7"/>
      <c r="VVK55" s="7"/>
      <c r="VVL55" s="7"/>
      <c r="VVM55" s="7"/>
      <c r="VVN55" s="7"/>
      <c r="VVO55" s="7"/>
      <c r="VVP55" s="7"/>
      <c r="VVQ55" s="7"/>
      <c r="VVR55" s="7"/>
      <c r="VVS55" s="7"/>
      <c r="VVT55" s="7"/>
      <c r="VVU55" s="7"/>
      <c r="VVV55" s="7"/>
      <c r="VVW55" s="7"/>
      <c r="VVX55" s="7"/>
      <c r="VVY55" s="7"/>
      <c r="VVZ55" s="7"/>
      <c r="VWA55" s="7"/>
      <c r="VWB55" s="7"/>
      <c r="VWC55" s="7"/>
      <c r="VWD55" s="7"/>
      <c r="VWE55" s="7"/>
      <c r="VWF55" s="7"/>
      <c r="VWG55" s="7"/>
      <c r="VWH55" s="7"/>
      <c r="VWI55" s="7"/>
      <c r="VWJ55" s="7"/>
      <c r="VWK55" s="7"/>
      <c r="VWL55" s="7"/>
      <c r="VWM55" s="7"/>
      <c r="VWN55" s="7"/>
      <c r="VWO55" s="7"/>
      <c r="VWP55" s="7"/>
      <c r="VWQ55" s="7"/>
      <c r="VWR55" s="7"/>
      <c r="VWS55" s="7"/>
      <c r="VWT55" s="7"/>
      <c r="VWU55" s="7"/>
      <c r="VWV55" s="7"/>
      <c r="VWW55" s="7"/>
      <c r="VWX55" s="7"/>
      <c r="VWY55" s="7"/>
      <c r="VWZ55" s="7"/>
      <c r="VXA55" s="7"/>
      <c r="VXB55" s="7"/>
      <c r="VXC55" s="7"/>
      <c r="VXD55" s="7"/>
      <c r="VXE55" s="7"/>
      <c r="VXF55" s="7"/>
      <c r="VXG55" s="7"/>
      <c r="VXH55" s="7"/>
      <c r="VXI55" s="7"/>
      <c r="VXJ55" s="7"/>
      <c r="VXK55" s="7"/>
      <c r="VXL55" s="7"/>
      <c r="VXM55" s="7"/>
      <c r="VXN55" s="7"/>
      <c r="VXO55" s="7"/>
      <c r="VXP55" s="7"/>
      <c r="VXQ55" s="7"/>
      <c r="VXR55" s="7"/>
      <c r="VXS55" s="7"/>
      <c r="VXT55" s="7"/>
      <c r="VXU55" s="7"/>
      <c r="VXV55" s="7"/>
      <c r="VXW55" s="7"/>
      <c r="VXX55" s="7"/>
      <c r="VXY55" s="7"/>
      <c r="VXZ55" s="7"/>
      <c r="VYA55" s="7"/>
      <c r="VYB55" s="7"/>
      <c r="VYC55" s="7"/>
      <c r="VYD55" s="7"/>
      <c r="VYE55" s="7"/>
      <c r="VYF55" s="7"/>
      <c r="VYG55" s="7"/>
      <c r="VYH55" s="7"/>
      <c r="VYI55" s="7"/>
      <c r="VYJ55" s="7"/>
      <c r="VYK55" s="7"/>
      <c r="VYL55" s="7"/>
      <c r="VYM55" s="7"/>
      <c r="VYN55" s="7"/>
      <c r="VYO55" s="7"/>
      <c r="VYP55" s="7"/>
      <c r="VYQ55" s="7"/>
      <c r="VYR55" s="7"/>
      <c r="VYS55" s="7"/>
      <c r="VYT55" s="7"/>
      <c r="VYU55" s="7"/>
      <c r="VYV55" s="7"/>
      <c r="VYW55" s="7"/>
      <c r="VYX55" s="7"/>
      <c r="VYY55" s="7"/>
      <c r="VYZ55" s="7"/>
      <c r="VZA55" s="7"/>
      <c r="VZB55" s="7"/>
      <c r="VZC55" s="7"/>
      <c r="VZD55" s="7"/>
      <c r="VZE55" s="7"/>
      <c r="VZF55" s="7"/>
      <c r="VZG55" s="7"/>
      <c r="VZH55" s="7"/>
      <c r="VZI55" s="7"/>
      <c r="VZJ55" s="7"/>
      <c r="VZK55" s="7"/>
      <c r="VZL55" s="7"/>
      <c r="VZM55" s="7"/>
      <c r="VZN55" s="7"/>
      <c r="VZO55" s="7"/>
      <c r="VZP55" s="7"/>
      <c r="VZQ55" s="7"/>
      <c r="VZR55" s="7"/>
      <c r="VZS55" s="7"/>
      <c r="VZT55" s="7"/>
      <c r="VZU55" s="7"/>
      <c r="VZV55" s="7"/>
      <c r="VZW55" s="7"/>
      <c r="VZX55" s="7"/>
      <c r="VZY55" s="7"/>
      <c r="VZZ55" s="7"/>
      <c r="WAA55" s="7"/>
      <c r="WAB55" s="7"/>
      <c r="WAC55" s="7"/>
      <c r="WAD55" s="7"/>
      <c r="WAE55" s="7"/>
      <c r="WAF55" s="7"/>
      <c r="WAG55" s="7"/>
      <c r="WAH55" s="7"/>
      <c r="WAI55" s="7"/>
      <c r="WAJ55" s="7"/>
      <c r="WAK55" s="7"/>
      <c r="WAL55" s="7"/>
      <c r="WAM55" s="7"/>
      <c r="WAN55" s="7"/>
      <c r="WAO55" s="7"/>
      <c r="WAP55" s="7"/>
      <c r="WAQ55" s="7"/>
      <c r="WAR55" s="7"/>
      <c r="WAS55" s="7"/>
      <c r="WAT55" s="7"/>
      <c r="WAU55" s="7"/>
      <c r="WAV55" s="7"/>
      <c r="WAW55" s="7"/>
      <c r="WAX55" s="7"/>
      <c r="WAY55" s="7"/>
      <c r="WAZ55" s="7"/>
      <c r="WBA55" s="7"/>
      <c r="WBB55" s="7"/>
      <c r="WBC55" s="7"/>
      <c r="WBD55" s="7"/>
      <c r="WBE55" s="7"/>
      <c r="WBF55" s="7"/>
      <c r="WBG55" s="7"/>
      <c r="WBH55" s="7"/>
      <c r="WBI55" s="7"/>
      <c r="WBJ55" s="7"/>
      <c r="WBK55" s="7"/>
      <c r="WBL55" s="7"/>
      <c r="WBM55" s="7"/>
      <c r="WBN55" s="7"/>
      <c r="WBO55" s="7"/>
      <c r="WBP55" s="7"/>
      <c r="WBQ55" s="7"/>
      <c r="WBR55" s="7"/>
      <c r="WBS55" s="7"/>
      <c r="WBT55" s="7"/>
      <c r="WBU55" s="7"/>
      <c r="WBV55" s="7"/>
      <c r="WBW55" s="7"/>
      <c r="WBX55" s="7"/>
      <c r="WBY55" s="7"/>
      <c r="WBZ55" s="7"/>
      <c r="WCA55" s="7"/>
      <c r="WCB55" s="7"/>
      <c r="WCC55" s="7"/>
      <c r="WCD55" s="7"/>
      <c r="WCE55" s="7"/>
      <c r="WCF55" s="7"/>
      <c r="WCG55" s="7"/>
      <c r="WCH55" s="7"/>
      <c r="WCI55" s="7"/>
      <c r="WCJ55" s="7"/>
      <c r="WCL55" s="7"/>
      <c r="WCM55" s="7"/>
      <c r="WCN55" s="7"/>
      <c r="WCO55" s="7"/>
      <c r="WCP55" s="7"/>
      <c r="WCQ55" s="7"/>
      <c r="WCR55" s="7"/>
      <c r="WCS55" s="7"/>
      <c r="WCT55" s="7"/>
      <c r="WCU55" s="7"/>
      <c r="WCV55" s="7"/>
      <c r="WCW55" s="7"/>
      <c r="WCX55" s="7"/>
      <c r="WCY55" s="7"/>
      <c r="WCZ55" s="7"/>
      <c r="WDA55" s="7"/>
      <c r="WDB55" s="7"/>
      <c r="WDC55" s="7"/>
      <c r="WDD55" s="7"/>
      <c r="WDE55" s="7"/>
      <c r="WDF55" s="7"/>
      <c r="WDG55" s="7"/>
      <c r="WDH55" s="7"/>
      <c r="WDI55" s="7"/>
      <c r="WDJ55" s="7"/>
      <c r="WDK55" s="7"/>
      <c r="WDL55" s="7"/>
      <c r="WDM55" s="7"/>
      <c r="WDN55" s="7"/>
      <c r="WDO55" s="7"/>
      <c r="WDP55" s="7"/>
      <c r="WDQ55" s="7"/>
      <c r="WDR55" s="7"/>
      <c r="WDS55" s="7"/>
      <c r="WDT55" s="7"/>
      <c r="WDU55" s="7"/>
      <c r="WDV55" s="7"/>
      <c r="WDW55" s="7"/>
      <c r="WDX55" s="7"/>
      <c r="WDY55" s="7"/>
      <c r="WDZ55" s="7"/>
      <c r="WEA55" s="7"/>
      <c r="WEB55" s="7"/>
      <c r="WEC55" s="7"/>
      <c r="WED55" s="7"/>
      <c r="WEE55" s="7"/>
      <c r="WEF55" s="7"/>
      <c r="WEG55" s="7"/>
      <c r="WEH55" s="7"/>
      <c r="WEI55" s="7"/>
      <c r="WEJ55" s="7"/>
      <c r="WEK55" s="7"/>
      <c r="WEL55" s="7"/>
      <c r="WEM55" s="7"/>
      <c r="WEN55" s="7"/>
      <c r="WEO55" s="7"/>
      <c r="WEP55" s="7"/>
      <c r="WEQ55" s="7"/>
      <c r="WER55" s="7"/>
      <c r="WES55" s="7"/>
      <c r="WET55" s="7"/>
      <c r="WEU55" s="7"/>
      <c r="WEV55" s="7"/>
      <c r="WEW55" s="7"/>
      <c r="WEX55" s="7"/>
      <c r="WEY55" s="7"/>
      <c r="WEZ55" s="7"/>
      <c r="WFA55" s="7"/>
      <c r="WFB55" s="7"/>
      <c r="WFC55" s="7"/>
      <c r="WFD55" s="7"/>
      <c r="WFE55" s="7"/>
      <c r="WFF55" s="7"/>
      <c r="WFG55" s="7"/>
      <c r="WFH55" s="7"/>
      <c r="WFI55" s="7"/>
      <c r="WFJ55" s="7"/>
      <c r="WFK55" s="7"/>
      <c r="WFL55" s="7"/>
      <c r="WFM55" s="7"/>
      <c r="WFN55" s="7"/>
      <c r="WFO55" s="7"/>
      <c r="WFP55" s="7"/>
      <c r="WFQ55" s="7"/>
      <c r="WFR55" s="7"/>
      <c r="WFS55" s="7"/>
      <c r="WFT55" s="7"/>
      <c r="WFU55" s="7"/>
      <c r="WFV55" s="7"/>
      <c r="WFW55" s="7"/>
      <c r="WFX55" s="7"/>
      <c r="WFY55" s="7"/>
      <c r="WFZ55" s="7"/>
      <c r="WGA55" s="7"/>
      <c r="WGB55" s="7"/>
      <c r="WGC55" s="7"/>
      <c r="WGD55" s="7"/>
      <c r="WGE55" s="7"/>
      <c r="WGF55" s="7"/>
      <c r="WGG55" s="7"/>
      <c r="WGH55" s="7"/>
      <c r="WGI55" s="7"/>
      <c r="WGJ55" s="7"/>
      <c r="WGK55" s="7"/>
      <c r="WGL55" s="7"/>
      <c r="WGM55" s="7"/>
      <c r="WGN55" s="7"/>
      <c r="WGO55" s="7"/>
      <c r="WGP55" s="7"/>
      <c r="WGQ55" s="7"/>
      <c r="WGR55" s="7"/>
      <c r="WGS55" s="7"/>
      <c r="WGT55" s="7"/>
      <c r="WGU55" s="7"/>
      <c r="WGV55" s="7"/>
      <c r="WGW55" s="7"/>
      <c r="WGX55" s="7"/>
      <c r="WGY55" s="7"/>
      <c r="WGZ55" s="7"/>
      <c r="WHA55" s="7"/>
      <c r="WHB55" s="7"/>
      <c r="WHC55" s="7"/>
      <c r="WHD55" s="7"/>
      <c r="WHE55" s="7"/>
      <c r="WHF55" s="7"/>
      <c r="WHG55" s="7"/>
      <c r="WHH55" s="7"/>
      <c r="WHI55" s="7"/>
      <c r="WHJ55" s="7"/>
      <c r="WHK55" s="7"/>
      <c r="WHL55" s="7"/>
      <c r="WHM55" s="7"/>
      <c r="WHN55" s="7"/>
      <c r="WHO55" s="7"/>
      <c r="WHP55" s="7"/>
      <c r="WHQ55" s="7"/>
      <c r="WHR55" s="7"/>
      <c r="WHS55" s="7"/>
      <c r="WHT55" s="7"/>
      <c r="WHU55" s="7"/>
      <c r="WHV55" s="7"/>
      <c r="WHW55" s="7"/>
      <c r="WHX55" s="7"/>
      <c r="WHY55" s="7"/>
      <c r="WHZ55" s="7"/>
      <c r="WIA55" s="7"/>
      <c r="WIB55" s="7"/>
      <c r="WIC55" s="7"/>
      <c r="WID55" s="7"/>
      <c r="WIE55" s="7"/>
      <c r="WIF55" s="7"/>
      <c r="WIG55" s="7"/>
      <c r="WIH55" s="7"/>
      <c r="WII55" s="7"/>
      <c r="WIJ55" s="7"/>
      <c r="WIK55" s="7"/>
      <c r="WIL55" s="7"/>
      <c r="WIM55" s="7"/>
      <c r="WIN55" s="7"/>
      <c r="WIO55" s="7"/>
      <c r="WIP55" s="7"/>
      <c r="WIQ55" s="7"/>
      <c r="WIR55" s="7"/>
      <c r="WIS55" s="7"/>
      <c r="WIT55" s="7"/>
      <c r="WIU55" s="7"/>
      <c r="WIV55" s="7"/>
      <c r="WIW55" s="7"/>
      <c r="WIX55" s="7"/>
      <c r="WIY55" s="7"/>
      <c r="WIZ55" s="7"/>
      <c r="WJA55" s="7"/>
      <c r="WJB55" s="7"/>
      <c r="WJC55" s="7"/>
      <c r="WJD55" s="7"/>
      <c r="WJE55" s="7"/>
      <c r="WJF55" s="7"/>
      <c r="WJG55" s="7"/>
      <c r="WJH55" s="7"/>
      <c r="WJI55" s="7"/>
      <c r="WJJ55" s="7"/>
      <c r="WJK55" s="7"/>
      <c r="WJL55" s="7"/>
      <c r="WJM55" s="7"/>
      <c r="WJN55" s="7"/>
      <c r="WJO55" s="7"/>
      <c r="WJP55" s="7"/>
      <c r="WJQ55" s="7"/>
      <c r="WJR55" s="7"/>
      <c r="WJS55" s="7"/>
      <c r="WJT55" s="7"/>
      <c r="WJU55" s="7"/>
      <c r="WJV55" s="7"/>
      <c r="WJW55" s="7"/>
      <c r="WJX55" s="7"/>
      <c r="WJY55" s="7"/>
      <c r="WJZ55" s="7"/>
      <c r="WKA55" s="7"/>
      <c r="WKB55" s="7"/>
      <c r="WKC55" s="7"/>
      <c r="WKD55" s="7"/>
      <c r="WKE55" s="7"/>
      <c r="WKF55" s="7"/>
      <c r="WKG55" s="7"/>
      <c r="WKH55" s="7"/>
      <c r="WKI55" s="7"/>
      <c r="WKJ55" s="7"/>
      <c r="WKK55" s="7"/>
      <c r="WKL55" s="7"/>
      <c r="WKM55" s="7"/>
      <c r="WKN55" s="7"/>
      <c r="WKO55" s="7"/>
      <c r="WKP55" s="7"/>
      <c r="WKQ55" s="7"/>
      <c r="WKR55" s="7"/>
      <c r="WKS55" s="7"/>
      <c r="WKT55" s="7"/>
      <c r="WKU55" s="7"/>
      <c r="WKV55" s="7"/>
      <c r="WKW55" s="7"/>
      <c r="WKX55" s="7"/>
      <c r="WKY55" s="7"/>
      <c r="WKZ55" s="7"/>
      <c r="WLA55" s="7"/>
      <c r="WLB55" s="7"/>
      <c r="WLC55" s="7"/>
      <c r="WLD55" s="7"/>
      <c r="WLE55" s="7"/>
      <c r="WLF55" s="7"/>
      <c r="WLG55" s="7"/>
      <c r="WLH55" s="7"/>
      <c r="WLI55" s="7"/>
      <c r="WLJ55" s="7"/>
      <c r="WLK55" s="7"/>
      <c r="WLL55" s="7"/>
      <c r="WLM55" s="7"/>
      <c r="WLN55" s="7"/>
      <c r="WLO55" s="7"/>
      <c r="WLP55" s="7"/>
      <c r="WLQ55" s="7"/>
      <c r="WLR55" s="7"/>
      <c r="WLS55" s="7"/>
      <c r="WLT55" s="7"/>
      <c r="WLU55" s="7"/>
      <c r="WLV55" s="7"/>
      <c r="WLW55" s="7"/>
      <c r="WLX55" s="7"/>
      <c r="WLY55" s="7"/>
      <c r="WLZ55" s="7"/>
      <c r="WMA55" s="7"/>
      <c r="WMB55" s="7"/>
      <c r="WMC55" s="7"/>
      <c r="WMD55" s="7"/>
      <c r="WME55" s="7"/>
      <c r="WMF55" s="7"/>
      <c r="WMH55" s="7"/>
      <c r="WMI55" s="7"/>
      <c r="WMJ55" s="7"/>
      <c r="WMK55" s="7"/>
      <c r="WML55" s="7"/>
      <c r="WMM55" s="7"/>
      <c r="WMN55" s="7"/>
      <c r="WMO55" s="7"/>
      <c r="WMP55" s="7"/>
      <c r="WMQ55" s="7"/>
      <c r="WMR55" s="7"/>
      <c r="WMS55" s="7"/>
      <c r="WMT55" s="7"/>
      <c r="WMU55" s="7"/>
      <c r="WMV55" s="7"/>
      <c r="WMW55" s="7"/>
      <c r="WMX55" s="7"/>
      <c r="WMY55" s="7"/>
      <c r="WMZ55" s="7"/>
      <c r="WNA55" s="7"/>
      <c r="WNB55" s="7"/>
      <c r="WNC55" s="7"/>
      <c r="WND55" s="7"/>
      <c r="WNE55" s="7"/>
      <c r="WNF55" s="7"/>
      <c r="WNG55" s="7"/>
      <c r="WNH55" s="7"/>
      <c r="WNI55" s="7"/>
      <c r="WNJ55" s="7"/>
      <c r="WNK55" s="7"/>
      <c r="WNL55" s="7"/>
      <c r="WNM55" s="7"/>
      <c r="WNN55" s="7"/>
      <c r="WNO55" s="7"/>
      <c r="WNP55" s="7"/>
      <c r="WNQ55" s="7"/>
      <c r="WNR55" s="7"/>
      <c r="WNS55" s="7"/>
      <c r="WNT55" s="7"/>
      <c r="WNU55" s="7"/>
      <c r="WNV55" s="7"/>
      <c r="WNW55" s="7"/>
      <c r="WNX55" s="7"/>
      <c r="WNY55" s="7"/>
      <c r="WNZ55" s="7"/>
      <c r="WOA55" s="7"/>
      <c r="WOB55" s="7"/>
      <c r="WOC55" s="7"/>
      <c r="WOD55" s="7"/>
      <c r="WOE55" s="7"/>
      <c r="WOF55" s="7"/>
      <c r="WOG55" s="7"/>
      <c r="WOH55" s="7"/>
      <c r="WOI55" s="7"/>
      <c r="WOJ55" s="7"/>
      <c r="WOK55" s="7"/>
      <c r="WOL55" s="7"/>
      <c r="WOM55" s="7"/>
      <c r="WON55" s="7"/>
      <c r="WOO55" s="7"/>
      <c r="WOP55" s="7"/>
      <c r="WOQ55" s="7"/>
      <c r="WOR55" s="7"/>
      <c r="WOS55" s="7"/>
      <c r="WOT55" s="7"/>
      <c r="WOU55" s="7"/>
      <c r="WOV55" s="7"/>
      <c r="WOW55" s="7"/>
      <c r="WOX55" s="7"/>
      <c r="WOY55" s="7"/>
      <c r="WOZ55" s="7"/>
      <c r="WPA55" s="7"/>
      <c r="WPB55" s="7"/>
      <c r="WPC55" s="7"/>
      <c r="WPD55" s="7"/>
      <c r="WPE55" s="7"/>
      <c r="WPF55" s="7"/>
      <c r="WPG55" s="7"/>
      <c r="WPH55" s="7"/>
      <c r="WPI55" s="7"/>
      <c r="WPJ55" s="7"/>
      <c r="WPK55" s="7"/>
      <c r="WPL55" s="7"/>
      <c r="WPM55" s="7"/>
      <c r="WPN55" s="7"/>
      <c r="WPO55" s="7"/>
      <c r="WPP55" s="7"/>
      <c r="WPQ55" s="7"/>
      <c r="WPR55" s="7"/>
      <c r="WPS55" s="7"/>
      <c r="WPT55" s="7"/>
      <c r="WPU55" s="7"/>
      <c r="WPV55" s="7"/>
      <c r="WPW55" s="7"/>
      <c r="WPX55" s="7"/>
      <c r="WPY55" s="7"/>
      <c r="WPZ55" s="7"/>
      <c r="WQA55" s="7"/>
      <c r="WQB55" s="7"/>
      <c r="WQC55" s="7"/>
      <c r="WQD55" s="7"/>
      <c r="WQE55" s="7"/>
      <c r="WQF55" s="7"/>
      <c r="WQG55" s="7"/>
      <c r="WQH55" s="7"/>
      <c r="WQI55" s="7"/>
      <c r="WQJ55" s="7"/>
      <c r="WQK55" s="7"/>
      <c r="WQL55" s="7"/>
      <c r="WQM55" s="7"/>
      <c r="WQN55" s="7"/>
      <c r="WQO55" s="7"/>
      <c r="WQP55" s="7"/>
      <c r="WQQ55" s="7"/>
      <c r="WQR55" s="7"/>
      <c r="WQS55" s="7"/>
      <c r="WQT55" s="7"/>
      <c r="WQU55" s="7"/>
      <c r="WQV55" s="7"/>
      <c r="WQW55" s="7"/>
      <c r="WQX55" s="7"/>
      <c r="WQY55" s="7"/>
      <c r="WQZ55" s="7"/>
      <c r="WRA55" s="7"/>
      <c r="WRB55" s="7"/>
      <c r="WRC55" s="7"/>
      <c r="WRD55" s="7"/>
      <c r="WRE55" s="7"/>
      <c r="WRF55" s="7"/>
      <c r="WRG55" s="7"/>
      <c r="WRH55" s="7"/>
      <c r="WRI55" s="7"/>
      <c r="WRJ55" s="7"/>
      <c r="WRK55" s="7"/>
      <c r="WRL55" s="7"/>
      <c r="WRM55" s="7"/>
      <c r="WRN55" s="7"/>
      <c r="WRO55" s="7"/>
      <c r="WRP55" s="7"/>
      <c r="WRQ55" s="7"/>
      <c r="WRR55" s="7"/>
      <c r="WRS55" s="7"/>
      <c r="WRT55" s="7"/>
      <c r="WRU55" s="7"/>
      <c r="WRV55" s="7"/>
      <c r="WRW55" s="7"/>
      <c r="WRX55" s="7"/>
      <c r="WRY55" s="7"/>
      <c r="WRZ55" s="7"/>
      <c r="WSA55" s="7"/>
      <c r="WSB55" s="7"/>
      <c r="WSC55" s="7"/>
      <c r="WSD55" s="7"/>
      <c r="WSE55" s="7"/>
      <c r="WSF55" s="7"/>
      <c r="WSG55" s="7"/>
      <c r="WSH55" s="7"/>
      <c r="WSI55" s="7"/>
      <c r="WSJ55" s="7"/>
      <c r="WSK55" s="7"/>
      <c r="WSL55" s="7"/>
      <c r="WSM55" s="7"/>
      <c r="WSN55" s="7"/>
      <c r="WSO55" s="7"/>
      <c r="WSP55" s="7"/>
      <c r="WSQ55" s="7"/>
      <c r="WSR55" s="7"/>
      <c r="WSS55" s="7"/>
      <c r="WST55" s="7"/>
      <c r="WSU55" s="7"/>
      <c r="WSV55" s="7"/>
      <c r="WSW55" s="7"/>
      <c r="WSX55" s="7"/>
      <c r="WSY55" s="7"/>
      <c r="WSZ55" s="7"/>
      <c r="WTA55" s="7"/>
      <c r="WTB55" s="7"/>
      <c r="WTC55" s="7"/>
      <c r="WTD55" s="7"/>
      <c r="WTE55" s="7"/>
      <c r="WTF55" s="7"/>
      <c r="WTG55" s="7"/>
      <c r="WTH55" s="7"/>
      <c r="WTI55" s="7"/>
      <c r="WTJ55" s="7"/>
      <c r="WTK55" s="7"/>
      <c r="WTL55" s="7"/>
      <c r="WTM55" s="7"/>
      <c r="WTN55" s="7"/>
      <c r="WTO55" s="7"/>
      <c r="WTP55" s="7"/>
      <c r="WTQ55" s="7"/>
      <c r="WTR55" s="7"/>
      <c r="WTS55" s="7"/>
      <c r="WTT55" s="7"/>
      <c r="WTU55" s="7"/>
      <c r="WTV55" s="7"/>
      <c r="WTW55" s="7"/>
      <c r="WTX55" s="7"/>
      <c r="WTY55" s="7"/>
      <c r="WTZ55" s="7"/>
      <c r="WUA55" s="7"/>
      <c r="WUB55" s="7"/>
      <c r="WUC55" s="7"/>
      <c r="WUD55" s="7"/>
      <c r="WUE55" s="7"/>
      <c r="WUF55" s="7"/>
      <c r="WUG55" s="7"/>
      <c r="WUH55" s="7"/>
      <c r="WUI55" s="7"/>
      <c r="WUJ55" s="7"/>
      <c r="WUK55" s="7"/>
      <c r="WUL55" s="7"/>
      <c r="WUM55" s="7"/>
      <c r="WUN55" s="7"/>
      <c r="WUO55" s="7"/>
      <c r="WUP55" s="7"/>
      <c r="WUQ55" s="7"/>
      <c r="WUR55" s="7"/>
      <c r="WUS55" s="7"/>
      <c r="WUT55" s="7"/>
      <c r="WUU55" s="7"/>
      <c r="WUV55" s="7"/>
      <c r="WUW55" s="7"/>
      <c r="WUX55" s="7"/>
      <c r="WUY55" s="7"/>
      <c r="WUZ55" s="7"/>
      <c r="WVA55" s="7"/>
      <c r="WVB55" s="7"/>
      <c r="WVC55" s="7"/>
      <c r="WVD55" s="7"/>
      <c r="WVE55" s="7"/>
      <c r="WVF55" s="7"/>
      <c r="WVG55" s="7"/>
      <c r="WVH55" s="7"/>
      <c r="WVI55" s="7"/>
      <c r="WVJ55" s="7"/>
      <c r="WVK55" s="7"/>
      <c r="WVL55" s="7"/>
      <c r="WVM55" s="7"/>
      <c r="WVN55" s="7"/>
      <c r="WVO55" s="7"/>
      <c r="WVP55" s="7"/>
      <c r="WVQ55" s="7"/>
      <c r="WVR55" s="7"/>
      <c r="WVS55" s="7"/>
      <c r="WVT55" s="7"/>
      <c r="WVU55" s="7"/>
      <c r="WVV55" s="7"/>
      <c r="WVW55" s="7"/>
      <c r="WVX55" s="7"/>
      <c r="WVY55" s="7"/>
      <c r="WVZ55" s="7"/>
      <c r="WWA55" s="7"/>
      <c r="WWB55" s="7"/>
      <c r="WWD55" s="7"/>
      <c r="WWE55" s="7"/>
      <c r="WWF55" s="7"/>
      <c r="WWG55" s="7"/>
      <c r="WWH55" s="7"/>
      <c r="WWI55" s="7"/>
      <c r="WWJ55" s="7"/>
      <c r="WWK55" s="7"/>
      <c r="WWL55" s="7"/>
      <c r="WWM55" s="7"/>
      <c r="WWN55" s="7"/>
      <c r="WWO55" s="7"/>
      <c r="WWP55" s="7"/>
      <c r="WWQ55" s="7"/>
      <c r="WWR55" s="7"/>
      <c r="WWS55" s="7"/>
      <c r="WWT55" s="7"/>
      <c r="WWU55" s="7"/>
      <c r="WWV55" s="7"/>
      <c r="WWW55" s="7"/>
      <c r="WWX55" s="7"/>
      <c r="WWY55" s="7"/>
      <c r="WWZ55" s="7"/>
      <c r="WXA55" s="7"/>
      <c r="WXB55" s="7"/>
      <c r="WXC55" s="7"/>
      <c r="WXD55" s="7"/>
      <c r="WXE55" s="7"/>
      <c r="WXF55" s="7"/>
      <c r="WXG55" s="7"/>
      <c r="WXH55" s="7"/>
      <c r="WXI55" s="7"/>
      <c r="WXJ55" s="7"/>
      <c r="WXK55" s="7"/>
      <c r="WXL55" s="7"/>
      <c r="WXM55" s="7"/>
      <c r="WXN55" s="7"/>
      <c r="WXO55" s="7"/>
      <c r="WXP55" s="7"/>
      <c r="WXQ55" s="7"/>
      <c r="WXR55" s="7"/>
      <c r="WXS55" s="7"/>
      <c r="WXT55" s="7"/>
      <c r="WXU55" s="7"/>
      <c r="WXV55" s="7"/>
      <c r="WXW55" s="7"/>
      <c r="WXX55" s="7"/>
      <c r="WXY55" s="7"/>
      <c r="WXZ55" s="7"/>
      <c r="WYA55" s="7"/>
      <c r="WYB55" s="7"/>
      <c r="WYC55" s="7"/>
      <c r="WYD55" s="7"/>
      <c r="WYE55" s="7"/>
      <c r="WYF55" s="7"/>
      <c r="WYG55" s="7"/>
      <c r="WYH55" s="7"/>
      <c r="WYI55" s="7"/>
      <c r="WYJ55" s="7"/>
      <c r="WYK55" s="7"/>
      <c r="WYL55" s="7"/>
      <c r="WYM55" s="7"/>
      <c r="WYN55" s="7"/>
      <c r="WYO55" s="7"/>
      <c r="WYP55" s="7"/>
      <c r="WYQ55" s="7"/>
      <c r="WYR55" s="7"/>
      <c r="WYS55" s="7"/>
      <c r="WYT55" s="7"/>
      <c r="WYU55" s="7"/>
      <c r="WYV55" s="7"/>
      <c r="WYW55" s="7"/>
      <c r="WYX55" s="7"/>
      <c r="WYY55" s="7"/>
      <c r="WYZ55" s="7"/>
      <c r="WZA55" s="7"/>
      <c r="WZB55" s="7"/>
      <c r="WZC55" s="7"/>
      <c r="WZD55" s="7"/>
      <c r="WZE55" s="7"/>
      <c r="WZF55" s="7"/>
      <c r="WZG55" s="7"/>
      <c r="WZH55" s="7"/>
      <c r="WZI55" s="7"/>
      <c r="WZJ55" s="7"/>
      <c r="WZK55" s="7"/>
      <c r="WZL55" s="7"/>
      <c r="WZM55" s="7"/>
      <c r="WZN55" s="7"/>
      <c r="WZO55" s="7"/>
      <c r="WZP55" s="7"/>
      <c r="WZQ55" s="7"/>
      <c r="WZR55" s="7"/>
      <c r="WZS55" s="7"/>
      <c r="WZT55" s="7"/>
      <c r="WZU55" s="7"/>
      <c r="WZV55" s="7"/>
      <c r="WZW55" s="7"/>
      <c r="WZX55" s="7"/>
      <c r="WZY55" s="7"/>
      <c r="WZZ55" s="7"/>
      <c r="XAA55" s="7"/>
      <c r="XAB55" s="7"/>
      <c r="XAC55" s="7"/>
      <c r="XAD55" s="7"/>
      <c r="XAE55" s="7"/>
      <c r="XAF55" s="7"/>
      <c r="XAG55" s="7"/>
      <c r="XAH55" s="7"/>
      <c r="XAI55" s="7"/>
      <c r="XAJ55" s="7"/>
      <c r="XAK55" s="7"/>
      <c r="XAL55" s="7"/>
      <c r="XAM55" s="7"/>
      <c r="XAN55" s="7"/>
      <c r="XAO55" s="7"/>
      <c r="XAP55" s="7"/>
      <c r="XAQ55" s="7"/>
      <c r="XAR55" s="7"/>
      <c r="XAS55" s="7"/>
      <c r="XAT55" s="7"/>
      <c r="XAU55" s="7"/>
      <c r="XAV55" s="7"/>
      <c r="XAW55" s="7"/>
      <c r="XAX55" s="7"/>
      <c r="XAY55" s="7"/>
      <c r="XAZ55" s="7"/>
      <c r="XBA55" s="7"/>
      <c r="XBB55" s="7"/>
      <c r="XBC55" s="7"/>
      <c r="XBD55" s="7"/>
      <c r="XBE55" s="7"/>
      <c r="XBF55" s="7"/>
      <c r="XBG55" s="7"/>
      <c r="XBH55" s="7"/>
      <c r="XBI55" s="7"/>
      <c r="XBJ55" s="7"/>
      <c r="XBK55" s="7"/>
      <c r="XBL55" s="7"/>
      <c r="XBM55" s="7"/>
      <c r="XBN55" s="7"/>
      <c r="XBO55" s="7"/>
      <c r="XBP55" s="7"/>
      <c r="XBQ55" s="7"/>
      <c r="XBR55" s="7"/>
      <c r="XBS55" s="7"/>
      <c r="XBT55" s="7"/>
      <c r="XBU55" s="7"/>
      <c r="XBV55" s="7"/>
      <c r="XBW55" s="7"/>
      <c r="XBX55" s="7"/>
      <c r="XBY55" s="7"/>
      <c r="XBZ55" s="7"/>
      <c r="XCA55" s="7"/>
      <c r="XCB55" s="7"/>
      <c r="XCC55" s="7"/>
      <c r="XCD55" s="7"/>
      <c r="XCE55" s="7"/>
      <c r="XCF55" s="7"/>
      <c r="XCG55" s="7"/>
      <c r="XCH55" s="7"/>
      <c r="XCI55" s="7"/>
      <c r="XCJ55" s="7"/>
      <c r="XCK55" s="7"/>
      <c r="XCL55" s="7"/>
      <c r="XCM55" s="7"/>
      <c r="XCN55" s="7"/>
      <c r="XCO55" s="7"/>
      <c r="XCP55" s="7"/>
      <c r="XCQ55" s="7"/>
      <c r="XCR55" s="7"/>
      <c r="XCS55" s="7"/>
      <c r="XCT55" s="7"/>
      <c r="XCU55" s="7"/>
      <c r="XCV55" s="7"/>
      <c r="XCW55" s="7"/>
      <c r="XCX55" s="7"/>
      <c r="XCY55" s="7"/>
      <c r="XCZ55" s="7"/>
      <c r="XDA55" s="7"/>
      <c r="XDB55" s="7"/>
      <c r="XDC55" s="7"/>
      <c r="XDD55" s="7"/>
      <c r="XDE55" s="7"/>
      <c r="XDF55" s="7"/>
      <c r="XDG55" s="7"/>
      <c r="XDH55" s="7"/>
      <c r="XDI55" s="7"/>
      <c r="XDJ55" s="7"/>
      <c r="XDK55" s="7"/>
      <c r="XDL55" s="7"/>
      <c r="XDM55" s="7"/>
      <c r="XDN55" s="7"/>
      <c r="XDO55" s="7"/>
      <c r="XDP55" s="7"/>
      <c r="XDQ55" s="7"/>
      <c r="XDR55" s="7"/>
      <c r="XDS55" s="7"/>
      <c r="XDT55" s="7"/>
      <c r="XDU55" s="7"/>
      <c r="XDV55" s="7"/>
      <c r="XDW55" s="7"/>
      <c r="XDX55" s="7"/>
      <c r="XDY55" s="7"/>
      <c r="XDZ55" s="7"/>
      <c r="XEA55" s="7"/>
      <c r="XEB55" s="7"/>
      <c r="XEC55" s="7"/>
      <c r="XED55" s="7"/>
      <c r="XEE55" s="7"/>
      <c r="XEF55" s="7"/>
      <c r="XEG55" s="7"/>
      <c r="XEH55" s="7"/>
      <c r="XEI55" s="7"/>
      <c r="XEJ55" s="7"/>
      <c r="XEK55" s="7"/>
      <c r="XEL55" s="7"/>
      <c r="XEM55" s="7"/>
      <c r="XEN55" s="7"/>
      <c r="XEO55" s="7"/>
      <c r="XEP55" s="7"/>
      <c r="XEQ55" s="7"/>
      <c r="XER55" s="7"/>
      <c r="XES55" s="7"/>
      <c r="XET55" s="7"/>
      <c r="XEU55" s="7"/>
      <c r="XEV55" s="7"/>
      <c r="XEW55" s="7"/>
      <c r="XEX55" s="7"/>
    </row>
    <row r="56" spans="1:16378" x14ac:dyDescent="0.25">
      <c r="A56" s="138">
        <v>52</v>
      </c>
      <c r="B56" s="376">
        <f t="shared" si="60"/>
        <v>178</v>
      </c>
      <c r="C56" s="377" t="str">
        <f t="shared" si="56"/>
        <v>JUNE</v>
      </c>
      <c r="D56" s="138"/>
      <c r="E56" s="167"/>
      <c r="F56" s="356" t="str">
        <f>IF(ISNA(VLOOKUP($J56,ADDRESS!$B$3:$N1375,12,0)),"",VLOOKUP($J56,ADDRESS!$B$3:$N1375,12,0))</f>
        <v>AAAAA0000AST001</v>
      </c>
      <c r="G56" s="356">
        <f>IF(ISNA(VLOOKUP($J56,ADDRESS!$B$3:$N1375,13,0)),"",VLOOKUP($J56,ADDRESS!$B$3:$N1375,13,0))</f>
        <v>0</v>
      </c>
      <c r="H56" s="356">
        <f>IF(ISNA(VLOOKUP($J56,ADDRESS!$B$3:$N1375,10,0)),"",VLOOKUP($J56,ADDRESS!$B$3:$N1375,10,0))</f>
        <v>0</v>
      </c>
      <c r="I56" s="356" t="str">
        <f>IF(ISNA(VLOOKUP($J56,ADDRESS!$B$3:$N1375,11,0)),"",VLOOKUP($J56,ADDRESS!$B$3:$N1375,11,0))</f>
        <v>AAAAA0000A</v>
      </c>
      <c r="J56" s="165" t="s">
        <v>368</v>
      </c>
      <c r="K56" s="168">
        <v>275744</v>
      </c>
      <c r="L56" s="110" t="s">
        <v>312</v>
      </c>
      <c r="M56" s="169"/>
      <c r="N56" s="379">
        <f t="shared" si="31"/>
        <v>0</v>
      </c>
      <c r="O56" s="379">
        <f t="shared" si="32"/>
        <v>0</v>
      </c>
      <c r="P56" s="379">
        <f t="shared" si="33"/>
        <v>0</v>
      </c>
      <c r="Q56" s="379">
        <f t="shared" si="34"/>
        <v>0</v>
      </c>
      <c r="R56" s="379">
        <f t="shared" si="35"/>
        <v>13787</v>
      </c>
      <c r="S56" s="379">
        <f t="shared" si="36"/>
        <v>0</v>
      </c>
      <c r="T56" s="379">
        <f t="shared" si="37"/>
        <v>0</v>
      </c>
      <c r="U56" s="379">
        <f t="shared" si="57"/>
        <v>0</v>
      </c>
      <c r="V56" s="379">
        <f t="shared" si="39"/>
        <v>0</v>
      </c>
      <c r="W56" s="379">
        <f t="shared" si="40"/>
        <v>0</v>
      </c>
      <c r="X56" s="379">
        <f t="shared" si="41"/>
        <v>0</v>
      </c>
      <c r="Y56" s="379">
        <f t="shared" si="42"/>
        <v>0</v>
      </c>
      <c r="Z56" s="379">
        <f t="shared" si="43"/>
        <v>0</v>
      </c>
      <c r="AA56" s="170">
        <v>200</v>
      </c>
      <c r="AB56" s="151">
        <f t="shared" si="44"/>
        <v>289731</v>
      </c>
      <c r="AC56" s="110"/>
      <c r="AD56" s="171"/>
      <c r="AE56" s="379">
        <f t="shared" si="45"/>
        <v>0</v>
      </c>
      <c r="AF56" s="379">
        <f t="shared" si="46"/>
        <v>0</v>
      </c>
      <c r="AG56" s="379">
        <f t="shared" si="59"/>
        <v>0</v>
      </c>
      <c r="AH56" s="379">
        <f t="shared" si="48"/>
        <v>0</v>
      </c>
      <c r="AI56" s="379">
        <f t="shared" si="61"/>
        <v>0</v>
      </c>
      <c r="AJ56" s="379">
        <f t="shared" si="50"/>
        <v>0</v>
      </c>
      <c r="AK56" s="379">
        <f t="shared" si="51"/>
        <v>0</v>
      </c>
      <c r="AL56" s="379">
        <f t="shared" si="52"/>
        <v>0</v>
      </c>
      <c r="AM56" s="379">
        <f t="shared" si="53"/>
        <v>0</v>
      </c>
      <c r="AN56" s="379">
        <f t="shared" si="54"/>
        <v>0</v>
      </c>
      <c r="AO56" s="151">
        <f t="shared" si="55"/>
        <v>289731</v>
      </c>
      <c r="AP56" s="172">
        <v>41453</v>
      </c>
      <c r="AQ56" s="151"/>
      <c r="AR56" s="110"/>
      <c r="AS56" s="172"/>
      <c r="AT56" s="21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  <c r="OL56" s="7"/>
      <c r="OM56" s="7"/>
      <c r="ON56" s="7"/>
      <c r="OO56" s="7"/>
      <c r="OP56" s="7"/>
      <c r="OQ56" s="7"/>
      <c r="OR56" s="7"/>
      <c r="OS56" s="7"/>
      <c r="OT56" s="7"/>
      <c r="OU56" s="7"/>
      <c r="OV56" s="7"/>
      <c r="OW56" s="7"/>
      <c r="OX56" s="7"/>
      <c r="OY56" s="7"/>
      <c r="OZ56" s="7"/>
      <c r="PA56" s="7"/>
      <c r="PB56" s="7"/>
      <c r="PC56" s="7"/>
      <c r="PD56" s="7"/>
      <c r="PE56" s="7"/>
      <c r="PF56" s="7"/>
      <c r="PG56" s="7"/>
      <c r="PH56" s="7"/>
      <c r="PI56" s="7"/>
      <c r="PJ56" s="7"/>
      <c r="PK56" s="7"/>
      <c r="PL56" s="7"/>
      <c r="PM56" s="7"/>
      <c r="PN56" s="7"/>
      <c r="PO56" s="7"/>
      <c r="PP56" s="7"/>
      <c r="PQ56" s="7"/>
      <c r="PR56" s="7"/>
      <c r="PS56" s="7"/>
      <c r="PT56" s="7"/>
      <c r="PU56" s="7"/>
      <c r="PV56" s="7"/>
      <c r="PW56" s="7"/>
      <c r="PX56" s="7"/>
      <c r="PY56" s="7"/>
      <c r="PZ56" s="7"/>
      <c r="QA56" s="7"/>
      <c r="QB56" s="7"/>
      <c r="QC56" s="7"/>
      <c r="QD56" s="7"/>
      <c r="QE56" s="7"/>
      <c r="QF56" s="7"/>
      <c r="QG56" s="7"/>
      <c r="QH56" s="7"/>
      <c r="QI56" s="7"/>
      <c r="QJ56" s="7"/>
      <c r="QK56" s="7"/>
      <c r="QL56" s="7"/>
      <c r="QM56" s="7"/>
      <c r="QN56" s="7"/>
      <c r="QO56" s="7"/>
      <c r="QP56" s="7"/>
      <c r="QQ56" s="7"/>
      <c r="QR56" s="7"/>
      <c r="QS56" s="7"/>
      <c r="QT56" s="7"/>
      <c r="QU56" s="7"/>
      <c r="QV56" s="7"/>
      <c r="QW56" s="7"/>
      <c r="QX56" s="7"/>
      <c r="QY56" s="7"/>
      <c r="QZ56" s="7"/>
      <c r="RA56" s="7"/>
      <c r="RB56" s="7"/>
      <c r="RC56" s="7"/>
      <c r="RD56" s="7"/>
      <c r="RE56" s="7"/>
      <c r="RF56" s="7"/>
      <c r="RG56" s="7"/>
      <c r="RH56" s="7"/>
      <c r="RI56" s="7"/>
      <c r="RJ56" s="7"/>
      <c r="RK56" s="7"/>
      <c r="RL56" s="7"/>
      <c r="RM56" s="7"/>
      <c r="RN56" s="7"/>
      <c r="RO56" s="7"/>
      <c r="RP56" s="7"/>
      <c r="RQ56" s="7"/>
      <c r="RR56" s="7"/>
      <c r="RS56" s="7"/>
      <c r="RT56" s="7"/>
      <c r="RU56" s="7"/>
      <c r="RV56" s="7"/>
      <c r="RW56" s="7"/>
      <c r="RX56" s="7"/>
      <c r="RY56" s="7"/>
      <c r="RZ56" s="7"/>
      <c r="SA56" s="7"/>
      <c r="SB56" s="7"/>
      <c r="SC56" s="7"/>
      <c r="SD56" s="7"/>
      <c r="SE56" s="7"/>
      <c r="SF56" s="7"/>
      <c r="SG56" s="7"/>
      <c r="SH56" s="7"/>
      <c r="SI56" s="7"/>
      <c r="SJ56" s="7"/>
      <c r="SK56" s="7"/>
      <c r="SL56" s="7"/>
      <c r="SM56" s="7"/>
      <c r="SN56" s="7"/>
      <c r="SO56" s="7"/>
      <c r="SP56" s="7"/>
      <c r="SQ56" s="7"/>
      <c r="SR56" s="7"/>
      <c r="SS56" s="7"/>
      <c r="ST56" s="7"/>
      <c r="SU56" s="7"/>
      <c r="SV56" s="7"/>
      <c r="SW56" s="7"/>
      <c r="SX56" s="7"/>
      <c r="SY56" s="7"/>
      <c r="SZ56" s="7"/>
      <c r="TA56" s="7"/>
      <c r="TB56" s="7"/>
      <c r="TC56" s="7"/>
      <c r="TD56" s="7"/>
      <c r="TE56" s="7"/>
      <c r="TF56" s="7"/>
      <c r="TG56" s="7"/>
      <c r="TH56" s="7"/>
      <c r="TI56" s="7"/>
      <c r="TJ56" s="7"/>
      <c r="TK56" s="7"/>
      <c r="TL56" s="7"/>
      <c r="TN56" s="7"/>
      <c r="TO56" s="7"/>
      <c r="TP56" s="7"/>
      <c r="TQ56" s="7"/>
      <c r="TR56" s="7"/>
      <c r="TS56" s="7"/>
      <c r="TT56" s="7"/>
      <c r="TU56" s="7"/>
      <c r="TV56" s="7"/>
      <c r="TW56" s="7"/>
      <c r="TX56" s="7"/>
      <c r="TY56" s="7"/>
      <c r="TZ56" s="7"/>
      <c r="UA56" s="7"/>
      <c r="UB56" s="7"/>
      <c r="UC56" s="7"/>
      <c r="UD56" s="7"/>
      <c r="UE56" s="7"/>
      <c r="UF56" s="7"/>
      <c r="UG56" s="7"/>
      <c r="UH56" s="7"/>
      <c r="UI56" s="7"/>
      <c r="UJ56" s="7"/>
      <c r="UK56" s="7"/>
      <c r="UL56" s="7"/>
      <c r="UM56" s="7"/>
      <c r="UN56" s="7"/>
      <c r="UO56" s="7"/>
      <c r="UP56" s="7"/>
      <c r="UQ56" s="7"/>
      <c r="UR56" s="7"/>
      <c r="US56" s="7"/>
      <c r="UT56" s="7"/>
      <c r="UU56" s="7"/>
      <c r="UV56" s="7"/>
      <c r="UW56" s="7"/>
      <c r="UX56" s="7"/>
      <c r="UY56" s="7"/>
      <c r="UZ56" s="7"/>
      <c r="VA56" s="7"/>
      <c r="VB56" s="7"/>
      <c r="VC56" s="7"/>
      <c r="VD56" s="7"/>
      <c r="VE56" s="7"/>
      <c r="VF56" s="7"/>
      <c r="VG56" s="7"/>
      <c r="VH56" s="7"/>
      <c r="VI56" s="7"/>
      <c r="VJ56" s="7"/>
      <c r="VK56" s="7"/>
      <c r="VL56" s="7"/>
      <c r="VM56" s="7"/>
      <c r="VN56" s="7"/>
      <c r="VO56" s="7"/>
      <c r="VP56" s="7"/>
      <c r="VQ56" s="7"/>
      <c r="VR56" s="7"/>
      <c r="VS56" s="7"/>
      <c r="VT56" s="7"/>
      <c r="VU56" s="7"/>
      <c r="VV56" s="7"/>
      <c r="VW56" s="7"/>
      <c r="VX56" s="7"/>
      <c r="VY56" s="7"/>
      <c r="VZ56" s="7"/>
      <c r="WA56" s="7"/>
      <c r="WB56" s="7"/>
      <c r="WC56" s="7"/>
      <c r="WD56" s="7"/>
      <c r="WE56" s="7"/>
      <c r="WF56" s="7"/>
      <c r="WG56" s="7"/>
      <c r="WH56" s="7"/>
      <c r="WI56" s="7"/>
      <c r="WJ56" s="7"/>
      <c r="WK56" s="7"/>
      <c r="WL56" s="7"/>
      <c r="WM56" s="7"/>
      <c r="WN56" s="7"/>
      <c r="WO56" s="7"/>
      <c r="WP56" s="7"/>
      <c r="WQ56" s="7"/>
      <c r="WR56" s="7"/>
      <c r="WS56" s="7"/>
      <c r="WT56" s="7"/>
      <c r="WU56" s="7"/>
      <c r="WV56" s="7"/>
      <c r="WW56" s="7"/>
      <c r="WX56" s="7"/>
      <c r="WY56" s="7"/>
      <c r="WZ56" s="7"/>
      <c r="XA56" s="7"/>
      <c r="XB56" s="7"/>
      <c r="XC56" s="7"/>
      <c r="XD56" s="7"/>
      <c r="XE56" s="7"/>
      <c r="XF56" s="7"/>
      <c r="XG56" s="7"/>
      <c r="XH56" s="7"/>
      <c r="XI56" s="7"/>
      <c r="XJ56" s="7"/>
      <c r="XK56" s="7"/>
      <c r="XL56" s="7"/>
      <c r="XM56" s="7"/>
      <c r="XN56" s="7"/>
      <c r="XO56" s="7"/>
      <c r="XP56" s="7"/>
      <c r="XQ56" s="7"/>
      <c r="XR56" s="7"/>
      <c r="XS56" s="7"/>
      <c r="XT56" s="7"/>
      <c r="XU56" s="7"/>
      <c r="XV56" s="7"/>
      <c r="XW56" s="7"/>
      <c r="XX56" s="7"/>
      <c r="XY56" s="7"/>
      <c r="XZ56" s="7"/>
      <c r="YA56" s="7"/>
      <c r="YB56" s="7"/>
      <c r="YC56" s="7"/>
      <c r="YD56" s="7"/>
      <c r="YE56" s="7"/>
      <c r="YF56" s="7"/>
      <c r="YG56" s="7"/>
      <c r="YH56" s="7"/>
      <c r="YI56" s="7"/>
      <c r="YJ56" s="7"/>
      <c r="YK56" s="7"/>
      <c r="YL56" s="7"/>
      <c r="YM56" s="7"/>
      <c r="YN56" s="7"/>
      <c r="YO56" s="7"/>
      <c r="YP56" s="7"/>
      <c r="YQ56" s="7"/>
      <c r="YR56" s="7"/>
      <c r="YS56" s="7"/>
      <c r="YT56" s="7"/>
      <c r="YU56" s="7"/>
      <c r="YV56" s="7"/>
      <c r="YW56" s="7"/>
      <c r="YX56" s="7"/>
      <c r="YY56" s="7"/>
      <c r="YZ56" s="7"/>
      <c r="ZA56" s="7"/>
      <c r="ZB56" s="7"/>
      <c r="ZC56" s="7"/>
      <c r="ZD56" s="7"/>
      <c r="ZE56" s="7"/>
      <c r="ZF56" s="7"/>
      <c r="ZG56" s="7"/>
      <c r="ZH56" s="7"/>
      <c r="ZI56" s="7"/>
      <c r="ZJ56" s="7"/>
      <c r="ZK56" s="7"/>
      <c r="ZL56" s="7"/>
      <c r="ZM56" s="7"/>
      <c r="ZN56" s="7"/>
      <c r="ZO56" s="7"/>
      <c r="ZP56" s="7"/>
      <c r="ZQ56" s="7"/>
      <c r="ZR56" s="7"/>
      <c r="ZS56" s="7"/>
      <c r="ZT56" s="7"/>
      <c r="ZU56" s="7"/>
      <c r="ZV56" s="7"/>
      <c r="ZW56" s="7"/>
      <c r="ZX56" s="7"/>
      <c r="ZY56" s="7"/>
      <c r="ZZ56" s="7"/>
      <c r="AAA56" s="7"/>
      <c r="AAB56" s="7"/>
      <c r="AAC56" s="7"/>
      <c r="AAD56" s="7"/>
      <c r="AAE56" s="7"/>
      <c r="AAF56" s="7"/>
      <c r="AAG56" s="7"/>
      <c r="AAH56" s="7"/>
      <c r="AAI56" s="7"/>
      <c r="AAJ56" s="7"/>
      <c r="AAK56" s="7"/>
      <c r="AAL56" s="7"/>
      <c r="AAM56" s="7"/>
      <c r="AAN56" s="7"/>
      <c r="AAO56" s="7"/>
      <c r="AAP56" s="7"/>
      <c r="AAQ56" s="7"/>
      <c r="AAR56" s="7"/>
      <c r="AAS56" s="7"/>
      <c r="AAT56" s="7"/>
      <c r="AAU56" s="7"/>
      <c r="AAV56" s="7"/>
      <c r="AAW56" s="7"/>
      <c r="AAX56" s="7"/>
      <c r="AAY56" s="7"/>
      <c r="AAZ56" s="7"/>
      <c r="ABA56" s="7"/>
      <c r="ABB56" s="7"/>
      <c r="ABC56" s="7"/>
      <c r="ABD56" s="7"/>
      <c r="ABE56" s="7"/>
      <c r="ABF56" s="7"/>
      <c r="ABG56" s="7"/>
      <c r="ABH56" s="7"/>
      <c r="ABI56" s="7"/>
      <c r="ABJ56" s="7"/>
      <c r="ABK56" s="7"/>
      <c r="ABL56" s="7"/>
      <c r="ABM56" s="7"/>
      <c r="ABN56" s="7"/>
      <c r="ABO56" s="7"/>
      <c r="ABP56" s="7"/>
      <c r="ABQ56" s="7"/>
      <c r="ABR56" s="7"/>
      <c r="ABS56" s="7"/>
      <c r="ABT56" s="7"/>
      <c r="ABU56" s="7"/>
      <c r="ABV56" s="7"/>
      <c r="ABW56" s="7"/>
      <c r="ABX56" s="7"/>
      <c r="ABY56" s="7"/>
      <c r="ABZ56" s="7"/>
      <c r="ACA56" s="7"/>
      <c r="ACB56" s="7"/>
      <c r="ACC56" s="7"/>
      <c r="ACD56" s="7"/>
      <c r="ACE56" s="7"/>
      <c r="ACF56" s="7"/>
      <c r="ACG56" s="7"/>
      <c r="ACH56" s="7"/>
      <c r="ACI56" s="7"/>
      <c r="ACJ56" s="7"/>
      <c r="ACK56" s="7"/>
      <c r="ACL56" s="7"/>
      <c r="ACM56" s="7"/>
      <c r="ACN56" s="7"/>
      <c r="ACO56" s="7"/>
      <c r="ACP56" s="7"/>
      <c r="ACQ56" s="7"/>
      <c r="ACR56" s="7"/>
      <c r="ACS56" s="7"/>
      <c r="ACT56" s="7"/>
      <c r="ACU56" s="7"/>
      <c r="ACV56" s="7"/>
      <c r="ACW56" s="7"/>
      <c r="ACX56" s="7"/>
      <c r="ACY56" s="7"/>
      <c r="ACZ56" s="7"/>
      <c r="ADA56" s="7"/>
      <c r="ADB56" s="7"/>
      <c r="ADC56" s="7"/>
      <c r="ADD56" s="7"/>
      <c r="ADE56" s="7"/>
      <c r="ADF56" s="7"/>
      <c r="ADG56" s="7"/>
      <c r="ADH56" s="7"/>
      <c r="ADJ56" s="7"/>
      <c r="ADK56" s="7"/>
      <c r="ADL56" s="7"/>
      <c r="ADM56" s="7"/>
      <c r="ADN56" s="7"/>
      <c r="ADO56" s="7"/>
      <c r="ADP56" s="7"/>
      <c r="ADQ56" s="7"/>
      <c r="ADR56" s="7"/>
      <c r="ADS56" s="7"/>
      <c r="ADT56" s="7"/>
      <c r="ADU56" s="7"/>
      <c r="ADV56" s="7"/>
      <c r="ADW56" s="7"/>
      <c r="ADX56" s="7"/>
      <c r="ADY56" s="7"/>
      <c r="ADZ56" s="7"/>
      <c r="AEA56" s="7"/>
      <c r="AEB56" s="7"/>
      <c r="AEC56" s="7"/>
      <c r="AED56" s="7"/>
      <c r="AEE56" s="7"/>
      <c r="AEF56" s="7"/>
      <c r="AEG56" s="7"/>
      <c r="AEH56" s="7"/>
      <c r="AEI56" s="7"/>
      <c r="AEJ56" s="7"/>
      <c r="AEK56" s="7"/>
      <c r="AEL56" s="7"/>
      <c r="AEM56" s="7"/>
      <c r="AEN56" s="7"/>
      <c r="AEO56" s="7"/>
      <c r="AEP56" s="7"/>
      <c r="AEQ56" s="7"/>
      <c r="AER56" s="7"/>
      <c r="AES56" s="7"/>
      <c r="AET56" s="7"/>
      <c r="AEU56" s="7"/>
      <c r="AEV56" s="7"/>
      <c r="AEW56" s="7"/>
      <c r="AEX56" s="7"/>
      <c r="AEY56" s="7"/>
      <c r="AEZ56" s="7"/>
      <c r="AFA56" s="7"/>
      <c r="AFB56" s="7"/>
      <c r="AFC56" s="7"/>
      <c r="AFD56" s="7"/>
      <c r="AFE56" s="7"/>
      <c r="AFF56" s="7"/>
      <c r="AFG56" s="7"/>
      <c r="AFH56" s="7"/>
      <c r="AFI56" s="7"/>
      <c r="AFJ56" s="7"/>
      <c r="AFK56" s="7"/>
      <c r="AFL56" s="7"/>
      <c r="AFM56" s="7"/>
      <c r="AFN56" s="7"/>
      <c r="AFO56" s="7"/>
      <c r="AFP56" s="7"/>
      <c r="AFQ56" s="7"/>
      <c r="AFR56" s="7"/>
      <c r="AFS56" s="7"/>
      <c r="AFT56" s="7"/>
      <c r="AFU56" s="7"/>
      <c r="AFV56" s="7"/>
      <c r="AFW56" s="7"/>
      <c r="AFX56" s="7"/>
      <c r="AFY56" s="7"/>
      <c r="AFZ56" s="7"/>
      <c r="AGA56" s="7"/>
      <c r="AGB56" s="7"/>
      <c r="AGC56" s="7"/>
      <c r="AGD56" s="7"/>
      <c r="AGE56" s="7"/>
      <c r="AGF56" s="7"/>
      <c r="AGG56" s="7"/>
      <c r="AGH56" s="7"/>
      <c r="AGI56" s="7"/>
      <c r="AGJ56" s="7"/>
      <c r="AGK56" s="7"/>
      <c r="AGL56" s="7"/>
      <c r="AGM56" s="7"/>
      <c r="AGN56" s="7"/>
      <c r="AGO56" s="7"/>
      <c r="AGP56" s="7"/>
      <c r="AGQ56" s="7"/>
      <c r="AGR56" s="7"/>
      <c r="AGS56" s="7"/>
      <c r="AGT56" s="7"/>
      <c r="AGU56" s="7"/>
      <c r="AGV56" s="7"/>
      <c r="AGW56" s="7"/>
      <c r="AGX56" s="7"/>
      <c r="AGY56" s="7"/>
      <c r="AGZ56" s="7"/>
      <c r="AHA56" s="7"/>
      <c r="AHB56" s="7"/>
      <c r="AHC56" s="7"/>
      <c r="AHD56" s="7"/>
      <c r="AHE56" s="7"/>
      <c r="AHF56" s="7"/>
      <c r="AHG56" s="7"/>
      <c r="AHH56" s="7"/>
      <c r="AHI56" s="7"/>
      <c r="AHJ56" s="7"/>
      <c r="AHK56" s="7"/>
      <c r="AHL56" s="7"/>
      <c r="AHM56" s="7"/>
      <c r="AHN56" s="7"/>
      <c r="AHO56" s="7"/>
      <c r="AHP56" s="7"/>
      <c r="AHQ56" s="7"/>
      <c r="AHR56" s="7"/>
      <c r="AHS56" s="7"/>
      <c r="AHT56" s="7"/>
      <c r="AHU56" s="7"/>
      <c r="AHV56" s="7"/>
      <c r="AHW56" s="7"/>
      <c r="AHX56" s="7"/>
      <c r="AHY56" s="7"/>
      <c r="AHZ56" s="7"/>
      <c r="AIA56" s="7"/>
      <c r="AIB56" s="7"/>
      <c r="AIC56" s="7"/>
      <c r="AID56" s="7"/>
      <c r="AIE56" s="7"/>
      <c r="AIF56" s="7"/>
      <c r="AIG56" s="7"/>
      <c r="AIH56" s="7"/>
      <c r="AII56" s="7"/>
      <c r="AIJ56" s="7"/>
      <c r="AIK56" s="7"/>
      <c r="AIL56" s="7"/>
      <c r="AIM56" s="7"/>
      <c r="AIN56" s="7"/>
      <c r="AIO56" s="7"/>
      <c r="AIP56" s="7"/>
      <c r="AIQ56" s="7"/>
      <c r="AIR56" s="7"/>
      <c r="AIS56" s="7"/>
      <c r="AIT56" s="7"/>
      <c r="AIU56" s="7"/>
      <c r="AIV56" s="7"/>
      <c r="AIW56" s="7"/>
      <c r="AIX56" s="7"/>
      <c r="AIY56" s="7"/>
      <c r="AIZ56" s="7"/>
      <c r="AJA56" s="7"/>
      <c r="AJB56" s="7"/>
      <c r="AJC56" s="7"/>
      <c r="AJD56" s="7"/>
      <c r="AJE56" s="7"/>
      <c r="AJF56" s="7"/>
      <c r="AJG56" s="7"/>
      <c r="AJH56" s="7"/>
      <c r="AJI56" s="7"/>
      <c r="AJJ56" s="7"/>
      <c r="AJK56" s="7"/>
      <c r="AJL56" s="7"/>
      <c r="AJM56" s="7"/>
      <c r="AJN56" s="7"/>
      <c r="AJO56" s="7"/>
      <c r="AJP56" s="7"/>
      <c r="AJQ56" s="7"/>
      <c r="AJR56" s="7"/>
      <c r="AJS56" s="7"/>
      <c r="AJT56" s="7"/>
      <c r="AJU56" s="7"/>
      <c r="AJV56" s="7"/>
      <c r="AJW56" s="7"/>
      <c r="AJX56" s="7"/>
      <c r="AJY56" s="7"/>
      <c r="AJZ56" s="7"/>
      <c r="AKA56" s="7"/>
      <c r="AKB56" s="7"/>
      <c r="AKC56" s="7"/>
      <c r="AKD56" s="7"/>
      <c r="AKE56" s="7"/>
      <c r="AKF56" s="7"/>
      <c r="AKG56" s="7"/>
      <c r="AKH56" s="7"/>
      <c r="AKI56" s="7"/>
      <c r="AKJ56" s="7"/>
      <c r="AKK56" s="7"/>
      <c r="AKL56" s="7"/>
      <c r="AKM56" s="7"/>
      <c r="AKN56" s="7"/>
      <c r="AKO56" s="7"/>
      <c r="AKP56" s="7"/>
      <c r="AKQ56" s="7"/>
      <c r="AKR56" s="7"/>
      <c r="AKS56" s="7"/>
      <c r="AKT56" s="7"/>
      <c r="AKU56" s="7"/>
      <c r="AKV56" s="7"/>
      <c r="AKW56" s="7"/>
      <c r="AKX56" s="7"/>
      <c r="AKY56" s="7"/>
      <c r="AKZ56" s="7"/>
      <c r="ALA56" s="7"/>
      <c r="ALB56" s="7"/>
      <c r="ALC56" s="7"/>
      <c r="ALD56" s="7"/>
      <c r="ALE56" s="7"/>
      <c r="ALF56" s="7"/>
      <c r="ALG56" s="7"/>
      <c r="ALH56" s="7"/>
      <c r="ALI56" s="7"/>
      <c r="ALJ56" s="7"/>
      <c r="ALK56" s="7"/>
      <c r="ALL56" s="7"/>
      <c r="ALM56" s="7"/>
      <c r="ALN56" s="7"/>
      <c r="ALO56" s="7"/>
      <c r="ALP56" s="7"/>
      <c r="ALQ56" s="7"/>
      <c r="ALR56" s="7"/>
      <c r="ALS56" s="7"/>
      <c r="ALT56" s="7"/>
      <c r="ALU56" s="7"/>
      <c r="ALV56" s="7"/>
      <c r="ALW56" s="7"/>
      <c r="ALX56" s="7"/>
      <c r="ALY56" s="7"/>
      <c r="ALZ56" s="7"/>
      <c r="AMA56" s="7"/>
      <c r="AMB56" s="7"/>
      <c r="AMC56" s="7"/>
      <c r="AMD56" s="7"/>
      <c r="AME56" s="7"/>
      <c r="AMF56" s="7"/>
      <c r="AMG56" s="7"/>
      <c r="AMH56" s="7"/>
      <c r="AMI56" s="7"/>
      <c r="AMJ56" s="7"/>
      <c r="AMK56" s="7"/>
      <c r="AML56" s="7"/>
      <c r="AMM56" s="7"/>
      <c r="AMN56" s="7"/>
      <c r="AMO56" s="7"/>
      <c r="AMP56" s="7"/>
      <c r="AMQ56" s="7"/>
      <c r="AMR56" s="7"/>
      <c r="AMS56" s="7"/>
      <c r="AMT56" s="7"/>
      <c r="AMU56" s="7"/>
      <c r="AMV56" s="7"/>
      <c r="AMW56" s="7"/>
      <c r="AMX56" s="7"/>
      <c r="AMY56" s="7"/>
      <c r="AMZ56" s="7"/>
      <c r="ANA56" s="7"/>
      <c r="ANB56" s="7"/>
      <c r="ANC56" s="7"/>
      <c r="AND56" s="7"/>
      <c r="ANF56" s="7"/>
      <c r="ANG56" s="7"/>
      <c r="ANH56" s="7"/>
      <c r="ANI56" s="7"/>
      <c r="ANJ56" s="7"/>
      <c r="ANK56" s="7"/>
      <c r="ANL56" s="7"/>
      <c r="ANM56" s="7"/>
      <c r="ANN56" s="7"/>
      <c r="ANO56" s="7"/>
      <c r="ANP56" s="7"/>
      <c r="ANQ56" s="7"/>
      <c r="ANR56" s="7"/>
      <c r="ANS56" s="7"/>
      <c r="ANT56" s="7"/>
      <c r="ANU56" s="7"/>
      <c r="ANV56" s="7"/>
      <c r="ANW56" s="7"/>
      <c r="ANX56" s="7"/>
      <c r="ANY56" s="7"/>
      <c r="ANZ56" s="7"/>
      <c r="AOA56" s="7"/>
      <c r="AOB56" s="7"/>
      <c r="AOC56" s="7"/>
      <c r="AOD56" s="7"/>
      <c r="AOE56" s="7"/>
      <c r="AOF56" s="7"/>
      <c r="AOG56" s="7"/>
      <c r="AOH56" s="7"/>
      <c r="AOI56" s="7"/>
      <c r="AOJ56" s="7"/>
      <c r="AOK56" s="7"/>
      <c r="AOL56" s="7"/>
      <c r="AOM56" s="7"/>
      <c r="AON56" s="7"/>
      <c r="AOO56" s="7"/>
      <c r="AOP56" s="7"/>
      <c r="AOQ56" s="7"/>
      <c r="AOR56" s="7"/>
      <c r="AOS56" s="7"/>
      <c r="AOT56" s="7"/>
      <c r="AOU56" s="7"/>
      <c r="AOV56" s="7"/>
      <c r="AOW56" s="7"/>
      <c r="AOX56" s="7"/>
      <c r="AOY56" s="7"/>
      <c r="AOZ56" s="7"/>
      <c r="APA56" s="7"/>
      <c r="APB56" s="7"/>
      <c r="APC56" s="7"/>
      <c r="APD56" s="7"/>
      <c r="APE56" s="7"/>
      <c r="APF56" s="7"/>
      <c r="APG56" s="7"/>
      <c r="APH56" s="7"/>
      <c r="API56" s="7"/>
      <c r="APJ56" s="7"/>
      <c r="APK56" s="7"/>
      <c r="APL56" s="7"/>
      <c r="APM56" s="7"/>
      <c r="APN56" s="7"/>
      <c r="APO56" s="7"/>
      <c r="APP56" s="7"/>
      <c r="APQ56" s="7"/>
      <c r="APR56" s="7"/>
      <c r="APS56" s="7"/>
      <c r="APT56" s="7"/>
      <c r="APU56" s="7"/>
      <c r="APV56" s="7"/>
      <c r="APW56" s="7"/>
      <c r="APX56" s="7"/>
      <c r="APY56" s="7"/>
      <c r="APZ56" s="7"/>
      <c r="AQA56" s="7"/>
      <c r="AQB56" s="7"/>
      <c r="AQC56" s="7"/>
      <c r="AQD56" s="7"/>
      <c r="AQE56" s="7"/>
      <c r="AQF56" s="7"/>
      <c r="AQG56" s="7"/>
      <c r="AQH56" s="7"/>
      <c r="AQI56" s="7"/>
      <c r="AQJ56" s="7"/>
      <c r="AQK56" s="7"/>
      <c r="AQL56" s="7"/>
      <c r="AQM56" s="7"/>
      <c r="AQN56" s="7"/>
      <c r="AQO56" s="7"/>
      <c r="AQP56" s="7"/>
      <c r="AQQ56" s="7"/>
      <c r="AQR56" s="7"/>
      <c r="AQS56" s="7"/>
      <c r="AQT56" s="7"/>
      <c r="AQU56" s="7"/>
      <c r="AQV56" s="7"/>
      <c r="AQW56" s="7"/>
      <c r="AQX56" s="7"/>
      <c r="AQY56" s="7"/>
      <c r="AQZ56" s="7"/>
      <c r="ARA56" s="7"/>
      <c r="ARB56" s="7"/>
      <c r="ARC56" s="7"/>
      <c r="ARD56" s="7"/>
      <c r="ARE56" s="7"/>
      <c r="ARF56" s="7"/>
      <c r="ARG56" s="7"/>
      <c r="ARH56" s="7"/>
      <c r="ARI56" s="7"/>
      <c r="ARJ56" s="7"/>
      <c r="ARK56" s="7"/>
      <c r="ARL56" s="7"/>
      <c r="ARM56" s="7"/>
      <c r="ARN56" s="7"/>
      <c r="ARO56" s="7"/>
      <c r="ARP56" s="7"/>
      <c r="ARQ56" s="7"/>
      <c r="ARR56" s="7"/>
      <c r="ARS56" s="7"/>
      <c r="ART56" s="7"/>
      <c r="ARU56" s="7"/>
      <c r="ARV56" s="7"/>
      <c r="ARW56" s="7"/>
      <c r="ARX56" s="7"/>
      <c r="ARY56" s="7"/>
      <c r="ARZ56" s="7"/>
      <c r="ASA56" s="7"/>
      <c r="ASB56" s="7"/>
      <c r="ASC56" s="7"/>
      <c r="ASD56" s="7"/>
      <c r="ASE56" s="7"/>
      <c r="ASF56" s="7"/>
      <c r="ASG56" s="7"/>
      <c r="ASH56" s="7"/>
      <c r="ASI56" s="7"/>
      <c r="ASJ56" s="7"/>
      <c r="ASK56" s="7"/>
      <c r="ASL56" s="7"/>
      <c r="ASM56" s="7"/>
      <c r="ASN56" s="7"/>
      <c r="ASO56" s="7"/>
      <c r="ASP56" s="7"/>
      <c r="ASQ56" s="7"/>
      <c r="ASR56" s="7"/>
      <c r="ASS56" s="7"/>
      <c r="AST56" s="7"/>
      <c r="ASU56" s="7"/>
      <c r="ASV56" s="7"/>
      <c r="ASW56" s="7"/>
      <c r="ASX56" s="7"/>
      <c r="ASY56" s="7"/>
      <c r="ASZ56" s="7"/>
      <c r="ATA56" s="7"/>
      <c r="ATB56" s="7"/>
      <c r="ATC56" s="7"/>
      <c r="ATD56" s="7"/>
      <c r="ATE56" s="7"/>
      <c r="ATF56" s="7"/>
      <c r="ATG56" s="7"/>
      <c r="ATH56" s="7"/>
      <c r="ATI56" s="7"/>
      <c r="ATJ56" s="7"/>
      <c r="ATK56" s="7"/>
      <c r="ATL56" s="7"/>
      <c r="ATM56" s="7"/>
      <c r="ATN56" s="7"/>
      <c r="ATO56" s="7"/>
      <c r="ATP56" s="7"/>
      <c r="ATQ56" s="7"/>
      <c r="ATR56" s="7"/>
      <c r="ATS56" s="7"/>
      <c r="ATT56" s="7"/>
      <c r="ATU56" s="7"/>
      <c r="ATV56" s="7"/>
      <c r="ATW56" s="7"/>
      <c r="ATX56" s="7"/>
      <c r="ATY56" s="7"/>
      <c r="ATZ56" s="7"/>
      <c r="AUA56" s="7"/>
      <c r="AUB56" s="7"/>
      <c r="AUC56" s="7"/>
      <c r="AUD56" s="7"/>
      <c r="AUE56" s="7"/>
      <c r="AUF56" s="7"/>
      <c r="AUG56" s="7"/>
      <c r="AUH56" s="7"/>
      <c r="AUI56" s="7"/>
      <c r="AUJ56" s="7"/>
      <c r="AUK56" s="7"/>
      <c r="AUL56" s="7"/>
      <c r="AUM56" s="7"/>
      <c r="AUN56" s="7"/>
      <c r="AUO56" s="7"/>
      <c r="AUP56" s="7"/>
      <c r="AUQ56" s="7"/>
      <c r="AUR56" s="7"/>
      <c r="AUS56" s="7"/>
      <c r="AUT56" s="7"/>
      <c r="AUU56" s="7"/>
      <c r="AUV56" s="7"/>
      <c r="AUW56" s="7"/>
      <c r="AUX56" s="7"/>
      <c r="AUY56" s="7"/>
      <c r="AUZ56" s="7"/>
      <c r="AVA56" s="7"/>
      <c r="AVB56" s="7"/>
      <c r="AVC56" s="7"/>
      <c r="AVD56" s="7"/>
      <c r="AVE56" s="7"/>
      <c r="AVF56" s="7"/>
      <c r="AVG56" s="7"/>
      <c r="AVH56" s="7"/>
      <c r="AVI56" s="7"/>
      <c r="AVJ56" s="7"/>
      <c r="AVK56" s="7"/>
      <c r="AVL56" s="7"/>
      <c r="AVM56" s="7"/>
      <c r="AVN56" s="7"/>
      <c r="AVO56" s="7"/>
      <c r="AVP56" s="7"/>
      <c r="AVQ56" s="7"/>
      <c r="AVR56" s="7"/>
      <c r="AVS56" s="7"/>
      <c r="AVT56" s="7"/>
      <c r="AVU56" s="7"/>
      <c r="AVV56" s="7"/>
      <c r="AVW56" s="7"/>
      <c r="AVX56" s="7"/>
      <c r="AVY56" s="7"/>
      <c r="AVZ56" s="7"/>
      <c r="AWA56" s="7"/>
      <c r="AWB56" s="7"/>
      <c r="AWC56" s="7"/>
      <c r="AWD56" s="7"/>
      <c r="AWE56" s="7"/>
      <c r="AWF56" s="7"/>
      <c r="AWG56" s="7"/>
      <c r="AWH56" s="7"/>
      <c r="AWI56" s="7"/>
      <c r="AWJ56" s="7"/>
      <c r="AWK56" s="7"/>
      <c r="AWL56" s="7"/>
      <c r="AWM56" s="7"/>
      <c r="AWN56" s="7"/>
      <c r="AWO56" s="7"/>
      <c r="AWP56" s="7"/>
      <c r="AWQ56" s="7"/>
      <c r="AWR56" s="7"/>
      <c r="AWS56" s="7"/>
      <c r="AWT56" s="7"/>
      <c r="AWU56" s="7"/>
      <c r="AWV56" s="7"/>
      <c r="AWW56" s="7"/>
      <c r="AWX56" s="7"/>
      <c r="AWY56" s="7"/>
      <c r="AWZ56" s="7"/>
      <c r="AXB56" s="7"/>
      <c r="AXC56" s="7"/>
      <c r="AXD56" s="7"/>
      <c r="AXE56" s="7"/>
      <c r="AXF56" s="7"/>
      <c r="AXG56" s="7"/>
      <c r="AXH56" s="7"/>
      <c r="AXI56" s="7"/>
      <c r="AXJ56" s="7"/>
      <c r="AXK56" s="7"/>
      <c r="AXL56" s="7"/>
      <c r="AXM56" s="7"/>
      <c r="AXN56" s="7"/>
      <c r="AXO56" s="7"/>
      <c r="AXP56" s="7"/>
      <c r="AXQ56" s="7"/>
      <c r="AXR56" s="7"/>
      <c r="AXS56" s="7"/>
      <c r="AXT56" s="7"/>
      <c r="AXU56" s="7"/>
      <c r="AXV56" s="7"/>
      <c r="AXW56" s="7"/>
      <c r="AXX56" s="7"/>
      <c r="AXY56" s="7"/>
      <c r="AXZ56" s="7"/>
      <c r="AYA56" s="7"/>
      <c r="AYB56" s="7"/>
      <c r="AYC56" s="7"/>
      <c r="AYD56" s="7"/>
      <c r="AYE56" s="7"/>
      <c r="AYF56" s="7"/>
      <c r="AYG56" s="7"/>
      <c r="AYH56" s="7"/>
      <c r="AYI56" s="7"/>
      <c r="AYJ56" s="7"/>
      <c r="AYK56" s="7"/>
      <c r="AYL56" s="7"/>
      <c r="AYM56" s="7"/>
      <c r="AYN56" s="7"/>
      <c r="AYO56" s="7"/>
      <c r="AYP56" s="7"/>
      <c r="AYQ56" s="7"/>
      <c r="AYR56" s="7"/>
      <c r="AYS56" s="7"/>
      <c r="AYT56" s="7"/>
      <c r="AYU56" s="7"/>
      <c r="AYV56" s="7"/>
      <c r="AYW56" s="7"/>
      <c r="AYX56" s="7"/>
      <c r="AYY56" s="7"/>
      <c r="AYZ56" s="7"/>
      <c r="AZA56" s="7"/>
      <c r="AZB56" s="7"/>
      <c r="AZC56" s="7"/>
      <c r="AZD56" s="7"/>
      <c r="AZE56" s="7"/>
      <c r="AZF56" s="7"/>
      <c r="AZG56" s="7"/>
      <c r="AZH56" s="7"/>
      <c r="AZI56" s="7"/>
      <c r="AZJ56" s="7"/>
      <c r="AZK56" s="7"/>
      <c r="AZL56" s="7"/>
      <c r="AZM56" s="7"/>
      <c r="AZN56" s="7"/>
      <c r="AZO56" s="7"/>
      <c r="AZP56" s="7"/>
      <c r="AZQ56" s="7"/>
      <c r="AZR56" s="7"/>
      <c r="AZS56" s="7"/>
      <c r="AZT56" s="7"/>
      <c r="AZU56" s="7"/>
      <c r="AZV56" s="7"/>
      <c r="AZW56" s="7"/>
      <c r="AZX56" s="7"/>
      <c r="AZY56" s="7"/>
      <c r="AZZ56" s="7"/>
      <c r="BAA56" s="7"/>
      <c r="BAB56" s="7"/>
      <c r="BAC56" s="7"/>
      <c r="BAD56" s="7"/>
      <c r="BAE56" s="7"/>
      <c r="BAF56" s="7"/>
      <c r="BAG56" s="7"/>
      <c r="BAH56" s="7"/>
      <c r="BAI56" s="7"/>
      <c r="BAJ56" s="7"/>
      <c r="BAK56" s="7"/>
      <c r="BAL56" s="7"/>
      <c r="BAM56" s="7"/>
      <c r="BAN56" s="7"/>
      <c r="BAO56" s="7"/>
      <c r="BAP56" s="7"/>
      <c r="BAQ56" s="7"/>
      <c r="BAR56" s="7"/>
      <c r="BAS56" s="7"/>
      <c r="BAT56" s="7"/>
      <c r="BAU56" s="7"/>
      <c r="BAV56" s="7"/>
      <c r="BAW56" s="7"/>
      <c r="BAX56" s="7"/>
      <c r="BAY56" s="7"/>
      <c r="BAZ56" s="7"/>
      <c r="BBA56" s="7"/>
      <c r="BBB56" s="7"/>
      <c r="BBC56" s="7"/>
      <c r="BBD56" s="7"/>
      <c r="BBE56" s="7"/>
      <c r="BBF56" s="7"/>
      <c r="BBG56" s="7"/>
      <c r="BBH56" s="7"/>
      <c r="BBI56" s="7"/>
      <c r="BBJ56" s="7"/>
      <c r="BBK56" s="7"/>
      <c r="BBL56" s="7"/>
      <c r="BBM56" s="7"/>
      <c r="BBN56" s="7"/>
      <c r="BBO56" s="7"/>
      <c r="BBP56" s="7"/>
      <c r="BBQ56" s="7"/>
      <c r="BBR56" s="7"/>
      <c r="BBS56" s="7"/>
      <c r="BBT56" s="7"/>
      <c r="BBU56" s="7"/>
      <c r="BBV56" s="7"/>
      <c r="BBW56" s="7"/>
      <c r="BBX56" s="7"/>
      <c r="BBY56" s="7"/>
      <c r="BBZ56" s="7"/>
      <c r="BCA56" s="7"/>
      <c r="BCB56" s="7"/>
      <c r="BCC56" s="7"/>
      <c r="BCD56" s="7"/>
      <c r="BCE56" s="7"/>
      <c r="BCF56" s="7"/>
      <c r="BCG56" s="7"/>
      <c r="BCH56" s="7"/>
      <c r="BCI56" s="7"/>
      <c r="BCJ56" s="7"/>
      <c r="BCK56" s="7"/>
      <c r="BCL56" s="7"/>
      <c r="BCM56" s="7"/>
      <c r="BCN56" s="7"/>
      <c r="BCO56" s="7"/>
      <c r="BCP56" s="7"/>
      <c r="BCQ56" s="7"/>
      <c r="BCR56" s="7"/>
      <c r="BCS56" s="7"/>
      <c r="BCT56" s="7"/>
      <c r="BCU56" s="7"/>
      <c r="BCV56" s="7"/>
      <c r="BCW56" s="7"/>
      <c r="BCX56" s="7"/>
      <c r="BCY56" s="7"/>
      <c r="BCZ56" s="7"/>
      <c r="BDA56" s="7"/>
      <c r="BDB56" s="7"/>
      <c r="BDC56" s="7"/>
      <c r="BDD56" s="7"/>
      <c r="BDE56" s="7"/>
      <c r="BDF56" s="7"/>
      <c r="BDG56" s="7"/>
      <c r="BDH56" s="7"/>
      <c r="BDI56" s="7"/>
      <c r="BDJ56" s="7"/>
      <c r="BDK56" s="7"/>
      <c r="BDL56" s="7"/>
      <c r="BDM56" s="7"/>
      <c r="BDN56" s="7"/>
      <c r="BDO56" s="7"/>
      <c r="BDP56" s="7"/>
      <c r="BDQ56" s="7"/>
      <c r="BDR56" s="7"/>
      <c r="BDS56" s="7"/>
      <c r="BDT56" s="7"/>
      <c r="BDU56" s="7"/>
      <c r="BDV56" s="7"/>
      <c r="BDW56" s="7"/>
      <c r="BDX56" s="7"/>
      <c r="BDY56" s="7"/>
      <c r="BDZ56" s="7"/>
      <c r="BEA56" s="7"/>
      <c r="BEB56" s="7"/>
      <c r="BEC56" s="7"/>
      <c r="BED56" s="7"/>
      <c r="BEE56" s="7"/>
      <c r="BEF56" s="7"/>
      <c r="BEG56" s="7"/>
      <c r="BEH56" s="7"/>
      <c r="BEI56" s="7"/>
      <c r="BEJ56" s="7"/>
      <c r="BEK56" s="7"/>
      <c r="BEL56" s="7"/>
      <c r="BEM56" s="7"/>
      <c r="BEN56" s="7"/>
      <c r="BEO56" s="7"/>
      <c r="BEP56" s="7"/>
      <c r="BEQ56" s="7"/>
      <c r="BER56" s="7"/>
      <c r="BES56" s="7"/>
      <c r="BET56" s="7"/>
      <c r="BEU56" s="7"/>
      <c r="BEV56" s="7"/>
      <c r="BEW56" s="7"/>
      <c r="BEX56" s="7"/>
      <c r="BEY56" s="7"/>
      <c r="BEZ56" s="7"/>
      <c r="BFA56" s="7"/>
      <c r="BFB56" s="7"/>
      <c r="BFC56" s="7"/>
      <c r="BFD56" s="7"/>
      <c r="BFE56" s="7"/>
      <c r="BFF56" s="7"/>
      <c r="BFG56" s="7"/>
      <c r="BFH56" s="7"/>
      <c r="BFI56" s="7"/>
      <c r="BFJ56" s="7"/>
      <c r="BFK56" s="7"/>
      <c r="BFL56" s="7"/>
      <c r="BFM56" s="7"/>
      <c r="BFN56" s="7"/>
      <c r="BFO56" s="7"/>
      <c r="BFP56" s="7"/>
      <c r="BFQ56" s="7"/>
      <c r="BFR56" s="7"/>
      <c r="BFS56" s="7"/>
      <c r="BFT56" s="7"/>
      <c r="BFU56" s="7"/>
      <c r="BFV56" s="7"/>
      <c r="BFW56" s="7"/>
      <c r="BFX56" s="7"/>
      <c r="BFY56" s="7"/>
      <c r="BFZ56" s="7"/>
      <c r="BGA56" s="7"/>
      <c r="BGB56" s="7"/>
      <c r="BGC56" s="7"/>
      <c r="BGD56" s="7"/>
      <c r="BGE56" s="7"/>
      <c r="BGF56" s="7"/>
      <c r="BGG56" s="7"/>
      <c r="BGH56" s="7"/>
      <c r="BGI56" s="7"/>
      <c r="BGJ56" s="7"/>
      <c r="BGK56" s="7"/>
      <c r="BGL56" s="7"/>
      <c r="BGM56" s="7"/>
      <c r="BGN56" s="7"/>
      <c r="BGO56" s="7"/>
      <c r="BGP56" s="7"/>
      <c r="BGQ56" s="7"/>
      <c r="BGR56" s="7"/>
      <c r="BGS56" s="7"/>
      <c r="BGT56" s="7"/>
      <c r="BGU56" s="7"/>
      <c r="BGV56" s="7"/>
      <c r="BGX56" s="7"/>
      <c r="BGY56" s="7"/>
      <c r="BGZ56" s="7"/>
      <c r="BHA56" s="7"/>
      <c r="BHB56" s="7"/>
      <c r="BHC56" s="7"/>
      <c r="BHD56" s="7"/>
      <c r="BHE56" s="7"/>
      <c r="BHF56" s="7"/>
      <c r="BHG56" s="7"/>
      <c r="BHH56" s="7"/>
      <c r="BHI56" s="7"/>
      <c r="BHJ56" s="7"/>
      <c r="BHK56" s="7"/>
      <c r="BHL56" s="7"/>
      <c r="BHM56" s="7"/>
      <c r="BHN56" s="7"/>
      <c r="BHO56" s="7"/>
      <c r="BHP56" s="7"/>
      <c r="BHQ56" s="7"/>
      <c r="BHR56" s="7"/>
      <c r="BHS56" s="7"/>
      <c r="BHT56" s="7"/>
      <c r="BHU56" s="7"/>
      <c r="BHV56" s="7"/>
      <c r="BHW56" s="7"/>
      <c r="BHX56" s="7"/>
      <c r="BHY56" s="7"/>
      <c r="BHZ56" s="7"/>
      <c r="BIA56" s="7"/>
      <c r="BIB56" s="7"/>
      <c r="BIC56" s="7"/>
      <c r="BID56" s="7"/>
      <c r="BIE56" s="7"/>
      <c r="BIF56" s="7"/>
      <c r="BIG56" s="7"/>
      <c r="BIH56" s="7"/>
      <c r="BII56" s="7"/>
      <c r="BIJ56" s="7"/>
      <c r="BIK56" s="7"/>
      <c r="BIL56" s="7"/>
      <c r="BIM56" s="7"/>
      <c r="BIN56" s="7"/>
      <c r="BIO56" s="7"/>
      <c r="BIP56" s="7"/>
      <c r="BIQ56" s="7"/>
      <c r="BIR56" s="7"/>
      <c r="BIS56" s="7"/>
      <c r="BIT56" s="7"/>
      <c r="BIU56" s="7"/>
      <c r="BIV56" s="7"/>
      <c r="BIW56" s="7"/>
      <c r="BIX56" s="7"/>
      <c r="BIY56" s="7"/>
      <c r="BIZ56" s="7"/>
      <c r="BJA56" s="7"/>
      <c r="BJB56" s="7"/>
      <c r="BJC56" s="7"/>
      <c r="BJD56" s="7"/>
      <c r="BJE56" s="7"/>
      <c r="BJF56" s="7"/>
      <c r="BJG56" s="7"/>
      <c r="BJH56" s="7"/>
      <c r="BJI56" s="7"/>
      <c r="BJJ56" s="7"/>
      <c r="BJK56" s="7"/>
      <c r="BJL56" s="7"/>
      <c r="BJM56" s="7"/>
      <c r="BJN56" s="7"/>
      <c r="BJO56" s="7"/>
      <c r="BJP56" s="7"/>
      <c r="BJQ56" s="7"/>
      <c r="BJR56" s="7"/>
      <c r="BJS56" s="7"/>
      <c r="BJT56" s="7"/>
      <c r="BJU56" s="7"/>
      <c r="BJV56" s="7"/>
      <c r="BJW56" s="7"/>
      <c r="BJX56" s="7"/>
      <c r="BJY56" s="7"/>
      <c r="BJZ56" s="7"/>
      <c r="BKA56" s="7"/>
      <c r="BKB56" s="7"/>
      <c r="BKC56" s="7"/>
      <c r="BKD56" s="7"/>
      <c r="BKE56" s="7"/>
      <c r="BKF56" s="7"/>
      <c r="BKG56" s="7"/>
      <c r="BKH56" s="7"/>
      <c r="BKI56" s="7"/>
      <c r="BKJ56" s="7"/>
      <c r="BKK56" s="7"/>
      <c r="BKL56" s="7"/>
      <c r="BKM56" s="7"/>
      <c r="BKN56" s="7"/>
      <c r="BKO56" s="7"/>
      <c r="BKP56" s="7"/>
      <c r="BKQ56" s="7"/>
      <c r="BKR56" s="7"/>
      <c r="BKS56" s="7"/>
      <c r="BKT56" s="7"/>
      <c r="BKU56" s="7"/>
      <c r="BKV56" s="7"/>
      <c r="BKW56" s="7"/>
      <c r="BKX56" s="7"/>
      <c r="BKY56" s="7"/>
      <c r="BKZ56" s="7"/>
      <c r="BLA56" s="7"/>
      <c r="BLB56" s="7"/>
      <c r="BLC56" s="7"/>
      <c r="BLD56" s="7"/>
      <c r="BLE56" s="7"/>
      <c r="BLF56" s="7"/>
      <c r="BLG56" s="7"/>
      <c r="BLH56" s="7"/>
      <c r="BLI56" s="7"/>
      <c r="BLJ56" s="7"/>
      <c r="BLK56" s="7"/>
      <c r="BLL56" s="7"/>
      <c r="BLM56" s="7"/>
      <c r="BLN56" s="7"/>
      <c r="BLO56" s="7"/>
      <c r="BLP56" s="7"/>
      <c r="BLQ56" s="7"/>
      <c r="BLR56" s="7"/>
      <c r="BLS56" s="7"/>
      <c r="BLT56" s="7"/>
      <c r="BLU56" s="7"/>
      <c r="BLV56" s="7"/>
      <c r="BLW56" s="7"/>
      <c r="BLX56" s="7"/>
      <c r="BLY56" s="7"/>
      <c r="BLZ56" s="7"/>
      <c r="BMA56" s="7"/>
      <c r="BMB56" s="7"/>
      <c r="BMC56" s="7"/>
      <c r="BMD56" s="7"/>
      <c r="BME56" s="7"/>
      <c r="BMF56" s="7"/>
      <c r="BMG56" s="7"/>
      <c r="BMH56" s="7"/>
      <c r="BMI56" s="7"/>
      <c r="BMJ56" s="7"/>
      <c r="BMK56" s="7"/>
      <c r="BML56" s="7"/>
      <c r="BMM56" s="7"/>
      <c r="BMN56" s="7"/>
      <c r="BMO56" s="7"/>
      <c r="BMP56" s="7"/>
      <c r="BMQ56" s="7"/>
      <c r="BMR56" s="7"/>
      <c r="BMS56" s="7"/>
      <c r="BMT56" s="7"/>
      <c r="BMU56" s="7"/>
      <c r="BMV56" s="7"/>
      <c r="BMW56" s="7"/>
      <c r="BMX56" s="7"/>
      <c r="BMY56" s="7"/>
      <c r="BMZ56" s="7"/>
      <c r="BNA56" s="7"/>
      <c r="BNB56" s="7"/>
      <c r="BNC56" s="7"/>
      <c r="BND56" s="7"/>
      <c r="BNE56" s="7"/>
      <c r="BNF56" s="7"/>
      <c r="BNG56" s="7"/>
      <c r="BNH56" s="7"/>
      <c r="BNI56" s="7"/>
      <c r="BNJ56" s="7"/>
      <c r="BNK56" s="7"/>
      <c r="BNL56" s="7"/>
      <c r="BNM56" s="7"/>
      <c r="BNN56" s="7"/>
      <c r="BNO56" s="7"/>
      <c r="BNP56" s="7"/>
      <c r="BNQ56" s="7"/>
      <c r="BNR56" s="7"/>
      <c r="BNS56" s="7"/>
      <c r="BNT56" s="7"/>
      <c r="BNU56" s="7"/>
      <c r="BNV56" s="7"/>
      <c r="BNW56" s="7"/>
      <c r="BNX56" s="7"/>
      <c r="BNY56" s="7"/>
      <c r="BNZ56" s="7"/>
      <c r="BOA56" s="7"/>
      <c r="BOB56" s="7"/>
      <c r="BOC56" s="7"/>
      <c r="BOD56" s="7"/>
      <c r="BOE56" s="7"/>
      <c r="BOF56" s="7"/>
      <c r="BOG56" s="7"/>
      <c r="BOH56" s="7"/>
      <c r="BOI56" s="7"/>
      <c r="BOJ56" s="7"/>
      <c r="BOK56" s="7"/>
      <c r="BOL56" s="7"/>
      <c r="BOM56" s="7"/>
      <c r="BON56" s="7"/>
      <c r="BOO56" s="7"/>
      <c r="BOP56" s="7"/>
      <c r="BOQ56" s="7"/>
      <c r="BOR56" s="7"/>
      <c r="BOS56" s="7"/>
      <c r="BOT56" s="7"/>
      <c r="BOU56" s="7"/>
      <c r="BOV56" s="7"/>
      <c r="BOW56" s="7"/>
      <c r="BOX56" s="7"/>
      <c r="BOY56" s="7"/>
      <c r="BOZ56" s="7"/>
      <c r="BPA56" s="7"/>
      <c r="BPB56" s="7"/>
      <c r="BPC56" s="7"/>
      <c r="BPD56" s="7"/>
      <c r="BPE56" s="7"/>
      <c r="BPF56" s="7"/>
      <c r="BPG56" s="7"/>
      <c r="BPH56" s="7"/>
      <c r="BPI56" s="7"/>
      <c r="BPJ56" s="7"/>
      <c r="BPK56" s="7"/>
      <c r="BPL56" s="7"/>
      <c r="BPM56" s="7"/>
      <c r="BPN56" s="7"/>
      <c r="BPO56" s="7"/>
      <c r="BPP56" s="7"/>
      <c r="BPQ56" s="7"/>
      <c r="BPR56" s="7"/>
      <c r="BPS56" s="7"/>
      <c r="BPT56" s="7"/>
      <c r="BPU56" s="7"/>
      <c r="BPV56" s="7"/>
      <c r="BPW56" s="7"/>
      <c r="BPX56" s="7"/>
      <c r="BPY56" s="7"/>
      <c r="BPZ56" s="7"/>
      <c r="BQA56" s="7"/>
      <c r="BQB56" s="7"/>
      <c r="BQC56" s="7"/>
      <c r="BQD56" s="7"/>
      <c r="BQE56" s="7"/>
      <c r="BQF56" s="7"/>
      <c r="BQG56" s="7"/>
      <c r="BQH56" s="7"/>
      <c r="BQI56" s="7"/>
      <c r="BQJ56" s="7"/>
      <c r="BQK56" s="7"/>
      <c r="BQL56" s="7"/>
      <c r="BQM56" s="7"/>
      <c r="BQN56" s="7"/>
      <c r="BQO56" s="7"/>
      <c r="BQP56" s="7"/>
      <c r="BQQ56" s="7"/>
      <c r="BQR56" s="7"/>
      <c r="BQT56" s="7"/>
      <c r="BQU56" s="7"/>
      <c r="BQV56" s="7"/>
      <c r="BQW56" s="7"/>
      <c r="BQX56" s="7"/>
      <c r="BQY56" s="7"/>
      <c r="BQZ56" s="7"/>
      <c r="BRA56" s="7"/>
      <c r="BRB56" s="7"/>
      <c r="BRC56" s="7"/>
      <c r="BRD56" s="7"/>
      <c r="BRE56" s="7"/>
      <c r="BRF56" s="7"/>
      <c r="BRG56" s="7"/>
      <c r="BRH56" s="7"/>
      <c r="BRI56" s="7"/>
      <c r="BRJ56" s="7"/>
      <c r="BRK56" s="7"/>
      <c r="BRL56" s="7"/>
      <c r="BRM56" s="7"/>
      <c r="BRN56" s="7"/>
      <c r="BRO56" s="7"/>
      <c r="BRP56" s="7"/>
      <c r="BRQ56" s="7"/>
      <c r="BRR56" s="7"/>
      <c r="BRS56" s="7"/>
      <c r="BRT56" s="7"/>
      <c r="BRU56" s="7"/>
      <c r="BRV56" s="7"/>
      <c r="BRW56" s="7"/>
      <c r="BRX56" s="7"/>
      <c r="BRY56" s="7"/>
      <c r="BRZ56" s="7"/>
      <c r="BSA56" s="7"/>
      <c r="BSB56" s="7"/>
      <c r="BSC56" s="7"/>
      <c r="BSD56" s="7"/>
      <c r="BSE56" s="7"/>
      <c r="BSF56" s="7"/>
      <c r="BSG56" s="7"/>
      <c r="BSH56" s="7"/>
      <c r="BSI56" s="7"/>
      <c r="BSJ56" s="7"/>
      <c r="BSK56" s="7"/>
      <c r="BSL56" s="7"/>
      <c r="BSM56" s="7"/>
      <c r="BSN56" s="7"/>
      <c r="BSO56" s="7"/>
      <c r="BSP56" s="7"/>
      <c r="BSQ56" s="7"/>
      <c r="BSR56" s="7"/>
      <c r="BSS56" s="7"/>
      <c r="BST56" s="7"/>
      <c r="BSU56" s="7"/>
      <c r="BSV56" s="7"/>
      <c r="BSW56" s="7"/>
      <c r="BSX56" s="7"/>
      <c r="BSY56" s="7"/>
      <c r="BSZ56" s="7"/>
      <c r="BTA56" s="7"/>
      <c r="BTB56" s="7"/>
      <c r="BTC56" s="7"/>
      <c r="BTD56" s="7"/>
      <c r="BTE56" s="7"/>
      <c r="BTF56" s="7"/>
      <c r="BTG56" s="7"/>
      <c r="BTH56" s="7"/>
      <c r="BTI56" s="7"/>
      <c r="BTJ56" s="7"/>
      <c r="BTK56" s="7"/>
      <c r="BTL56" s="7"/>
      <c r="BTM56" s="7"/>
      <c r="BTN56" s="7"/>
      <c r="BTO56" s="7"/>
      <c r="BTP56" s="7"/>
      <c r="BTQ56" s="7"/>
      <c r="BTR56" s="7"/>
      <c r="BTS56" s="7"/>
      <c r="BTT56" s="7"/>
      <c r="BTU56" s="7"/>
      <c r="BTV56" s="7"/>
      <c r="BTW56" s="7"/>
      <c r="BTX56" s="7"/>
      <c r="BTY56" s="7"/>
      <c r="BTZ56" s="7"/>
      <c r="BUA56" s="7"/>
      <c r="BUB56" s="7"/>
      <c r="BUC56" s="7"/>
      <c r="BUD56" s="7"/>
      <c r="BUE56" s="7"/>
      <c r="BUF56" s="7"/>
      <c r="BUG56" s="7"/>
      <c r="BUH56" s="7"/>
      <c r="BUI56" s="7"/>
      <c r="BUJ56" s="7"/>
      <c r="BUK56" s="7"/>
      <c r="BUL56" s="7"/>
      <c r="BUM56" s="7"/>
      <c r="BUN56" s="7"/>
      <c r="BUO56" s="7"/>
      <c r="BUP56" s="7"/>
      <c r="BUQ56" s="7"/>
      <c r="BUR56" s="7"/>
      <c r="BUS56" s="7"/>
      <c r="BUT56" s="7"/>
      <c r="BUU56" s="7"/>
      <c r="BUV56" s="7"/>
      <c r="BUW56" s="7"/>
      <c r="BUX56" s="7"/>
      <c r="BUY56" s="7"/>
      <c r="BUZ56" s="7"/>
      <c r="BVA56" s="7"/>
      <c r="BVB56" s="7"/>
      <c r="BVC56" s="7"/>
      <c r="BVD56" s="7"/>
      <c r="BVE56" s="7"/>
      <c r="BVF56" s="7"/>
      <c r="BVG56" s="7"/>
      <c r="BVH56" s="7"/>
      <c r="BVI56" s="7"/>
      <c r="BVJ56" s="7"/>
      <c r="BVK56" s="7"/>
      <c r="BVL56" s="7"/>
      <c r="BVM56" s="7"/>
      <c r="BVN56" s="7"/>
      <c r="BVO56" s="7"/>
      <c r="BVP56" s="7"/>
      <c r="BVQ56" s="7"/>
      <c r="BVR56" s="7"/>
      <c r="BVS56" s="7"/>
      <c r="BVT56" s="7"/>
      <c r="BVU56" s="7"/>
      <c r="BVV56" s="7"/>
      <c r="BVW56" s="7"/>
      <c r="BVX56" s="7"/>
      <c r="BVY56" s="7"/>
      <c r="BVZ56" s="7"/>
      <c r="BWA56" s="7"/>
      <c r="BWB56" s="7"/>
      <c r="BWC56" s="7"/>
      <c r="BWD56" s="7"/>
      <c r="BWE56" s="7"/>
      <c r="BWF56" s="7"/>
      <c r="BWG56" s="7"/>
      <c r="BWH56" s="7"/>
      <c r="BWI56" s="7"/>
      <c r="BWJ56" s="7"/>
      <c r="BWK56" s="7"/>
      <c r="BWL56" s="7"/>
      <c r="BWM56" s="7"/>
      <c r="BWN56" s="7"/>
      <c r="BWO56" s="7"/>
      <c r="BWP56" s="7"/>
      <c r="BWQ56" s="7"/>
      <c r="BWR56" s="7"/>
      <c r="BWS56" s="7"/>
      <c r="BWT56" s="7"/>
      <c r="BWU56" s="7"/>
      <c r="BWV56" s="7"/>
      <c r="BWW56" s="7"/>
      <c r="BWX56" s="7"/>
      <c r="BWY56" s="7"/>
      <c r="BWZ56" s="7"/>
      <c r="BXA56" s="7"/>
      <c r="BXB56" s="7"/>
      <c r="BXC56" s="7"/>
      <c r="BXD56" s="7"/>
      <c r="BXE56" s="7"/>
      <c r="BXF56" s="7"/>
      <c r="BXG56" s="7"/>
      <c r="BXH56" s="7"/>
      <c r="BXI56" s="7"/>
      <c r="BXJ56" s="7"/>
      <c r="BXK56" s="7"/>
      <c r="BXL56" s="7"/>
      <c r="BXM56" s="7"/>
      <c r="BXN56" s="7"/>
      <c r="BXO56" s="7"/>
      <c r="BXP56" s="7"/>
      <c r="BXQ56" s="7"/>
      <c r="BXR56" s="7"/>
      <c r="BXS56" s="7"/>
      <c r="BXT56" s="7"/>
      <c r="BXU56" s="7"/>
      <c r="BXV56" s="7"/>
      <c r="BXW56" s="7"/>
      <c r="BXX56" s="7"/>
      <c r="BXY56" s="7"/>
      <c r="BXZ56" s="7"/>
      <c r="BYA56" s="7"/>
      <c r="BYB56" s="7"/>
      <c r="BYC56" s="7"/>
      <c r="BYD56" s="7"/>
      <c r="BYE56" s="7"/>
      <c r="BYF56" s="7"/>
      <c r="BYG56" s="7"/>
      <c r="BYH56" s="7"/>
      <c r="BYI56" s="7"/>
      <c r="BYJ56" s="7"/>
      <c r="BYK56" s="7"/>
      <c r="BYL56" s="7"/>
      <c r="BYM56" s="7"/>
      <c r="BYN56" s="7"/>
      <c r="BYO56" s="7"/>
      <c r="BYP56" s="7"/>
      <c r="BYQ56" s="7"/>
      <c r="BYR56" s="7"/>
      <c r="BYS56" s="7"/>
      <c r="BYT56" s="7"/>
      <c r="BYU56" s="7"/>
      <c r="BYV56" s="7"/>
      <c r="BYW56" s="7"/>
      <c r="BYX56" s="7"/>
      <c r="BYY56" s="7"/>
      <c r="BYZ56" s="7"/>
      <c r="BZA56" s="7"/>
      <c r="BZB56" s="7"/>
      <c r="BZC56" s="7"/>
      <c r="BZD56" s="7"/>
      <c r="BZE56" s="7"/>
      <c r="BZF56" s="7"/>
      <c r="BZG56" s="7"/>
      <c r="BZH56" s="7"/>
      <c r="BZI56" s="7"/>
      <c r="BZJ56" s="7"/>
      <c r="BZK56" s="7"/>
      <c r="BZL56" s="7"/>
      <c r="BZM56" s="7"/>
      <c r="BZN56" s="7"/>
      <c r="BZO56" s="7"/>
      <c r="BZP56" s="7"/>
      <c r="BZQ56" s="7"/>
      <c r="BZR56" s="7"/>
      <c r="BZS56" s="7"/>
      <c r="BZT56" s="7"/>
      <c r="BZU56" s="7"/>
      <c r="BZV56" s="7"/>
      <c r="BZW56" s="7"/>
      <c r="BZX56" s="7"/>
      <c r="BZY56" s="7"/>
      <c r="BZZ56" s="7"/>
      <c r="CAA56" s="7"/>
      <c r="CAB56" s="7"/>
      <c r="CAC56" s="7"/>
      <c r="CAD56" s="7"/>
      <c r="CAE56" s="7"/>
      <c r="CAF56" s="7"/>
      <c r="CAG56" s="7"/>
      <c r="CAH56" s="7"/>
      <c r="CAI56" s="7"/>
      <c r="CAJ56" s="7"/>
      <c r="CAK56" s="7"/>
      <c r="CAL56" s="7"/>
      <c r="CAM56" s="7"/>
      <c r="CAN56" s="7"/>
      <c r="CAP56" s="7"/>
      <c r="CAQ56" s="7"/>
      <c r="CAR56" s="7"/>
      <c r="CAS56" s="7"/>
      <c r="CAT56" s="7"/>
      <c r="CAU56" s="7"/>
      <c r="CAV56" s="7"/>
      <c r="CAW56" s="7"/>
      <c r="CAX56" s="7"/>
      <c r="CAY56" s="7"/>
      <c r="CAZ56" s="7"/>
      <c r="CBA56" s="7"/>
      <c r="CBB56" s="7"/>
      <c r="CBC56" s="7"/>
      <c r="CBD56" s="7"/>
      <c r="CBE56" s="7"/>
      <c r="CBF56" s="7"/>
      <c r="CBG56" s="7"/>
      <c r="CBH56" s="7"/>
      <c r="CBI56" s="7"/>
      <c r="CBJ56" s="7"/>
      <c r="CBK56" s="7"/>
      <c r="CBL56" s="7"/>
      <c r="CBM56" s="7"/>
      <c r="CBN56" s="7"/>
      <c r="CBO56" s="7"/>
      <c r="CBP56" s="7"/>
      <c r="CBQ56" s="7"/>
      <c r="CBR56" s="7"/>
      <c r="CBS56" s="7"/>
      <c r="CBT56" s="7"/>
      <c r="CBU56" s="7"/>
      <c r="CBV56" s="7"/>
      <c r="CBW56" s="7"/>
      <c r="CBX56" s="7"/>
      <c r="CBY56" s="7"/>
      <c r="CBZ56" s="7"/>
      <c r="CCA56" s="7"/>
      <c r="CCB56" s="7"/>
      <c r="CCC56" s="7"/>
      <c r="CCD56" s="7"/>
      <c r="CCE56" s="7"/>
      <c r="CCF56" s="7"/>
      <c r="CCG56" s="7"/>
      <c r="CCH56" s="7"/>
      <c r="CCI56" s="7"/>
      <c r="CCJ56" s="7"/>
      <c r="CCK56" s="7"/>
      <c r="CCL56" s="7"/>
      <c r="CCM56" s="7"/>
      <c r="CCN56" s="7"/>
      <c r="CCO56" s="7"/>
      <c r="CCP56" s="7"/>
      <c r="CCQ56" s="7"/>
      <c r="CCR56" s="7"/>
      <c r="CCS56" s="7"/>
      <c r="CCT56" s="7"/>
      <c r="CCU56" s="7"/>
      <c r="CCV56" s="7"/>
      <c r="CCW56" s="7"/>
      <c r="CCX56" s="7"/>
      <c r="CCY56" s="7"/>
      <c r="CCZ56" s="7"/>
      <c r="CDA56" s="7"/>
      <c r="CDB56" s="7"/>
      <c r="CDC56" s="7"/>
      <c r="CDD56" s="7"/>
      <c r="CDE56" s="7"/>
      <c r="CDF56" s="7"/>
      <c r="CDG56" s="7"/>
      <c r="CDH56" s="7"/>
      <c r="CDI56" s="7"/>
      <c r="CDJ56" s="7"/>
      <c r="CDK56" s="7"/>
      <c r="CDL56" s="7"/>
      <c r="CDM56" s="7"/>
      <c r="CDN56" s="7"/>
      <c r="CDO56" s="7"/>
      <c r="CDP56" s="7"/>
      <c r="CDQ56" s="7"/>
      <c r="CDR56" s="7"/>
      <c r="CDS56" s="7"/>
      <c r="CDT56" s="7"/>
      <c r="CDU56" s="7"/>
      <c r="CDV56" s="7"/>
      <c r="CDW56" s="7"/>
      <c r="CDX56" s="7"/>
      <c r="CDY56" s="7"/>
      <c r="CDZ56" s="7"/>
      <c r="CEA56" s="7"/>
      <c r="CEB56" s="7"/>
      <c r="CEC56" s="7"/>
      <c r="CED56" s="7"/>
      <c r="CEE56" s="7"/>
      <c r="CEF56" s="7"/>
      <c r="CEG56" s="7"/>
      <c r="CEH56" s="7"/>
      <c r="CEI56" s="7"/>
      <c r="CEJ56" s="7"/>
      <c r="CEK56" s="7"/>
      <c r="CEL56" s="7"/>
      <c r="CEM56" s="7"/>
      <c r="CEN56" s="7"/>
      <c r="CEO56" s="7"/>
      <c r="CEP56" s="7"/>
      <c r="CEQ56" s="7"/>
      <c r="CER56" s="7"/>
      <c r="CES56" s="7"/>
      <c r="CET56" s="7"/>
      <c r="CEU56" s="7"/>
      <c r="CEV56" s="7"/>
      <c r="CEW56" s="7"/>
      <c r="CEX56" s="7"/>
      <c r="CEY56" s="7"/>
      <c r="CEZ56" s="7"/>
      <c r="CFA56" s="7"/>
      <c r="CFB56" s="7"/>
      <c r="CFC56" s="7"/>
      <c r="CFD56" s="7"/>
      <c r="CFE56" s="7"/>
      <c r="CFF56" s="7"/>
      <c r="CFG56" s="7"/>
      <c r="CFH56" s="7"/>
      <c r="CFI56" s="7"/>
      <c r="CFJ56" s="7"/>
      <c r="CFK56" s="7"/>
      <c r="CFL56" s="7"/>
      <c r="CFM56" s="7"/>
      <c r="CFN56" s="7"/>
      <c r="CFO56" s="7"/>
      <c r="CFP56" s="7"/>
      <c r="CFQ56" s="7"/>
      <c r="CFR56" s="7"/>
      <c r="CFS56" s="7"/>
      <c r="CFT56" s="7"/>
      <c r="CFU56" s="7"/>
      <c r="CFV56" s="7"/>
      <c r="CFW56" s="7"/>
      <c r="CFX56" s="7"/>
      <c r="CFY56" s="7"/>
      <c r="CFZ56" s="7"/>
      <c r="CGA56" s="7"/>
      <c r="CGB56" s="7"/>
      <c r="CGC56" s="7"/>
      <c r="CGD56" s="7"/>
      <c r="CGE56" s="7"/>
      <c r="CGF56" s="7"/>
      <c r="CGG56" s="7"/>
      <c r="CGH56" s="7"/>
      <c r="CGI56" s="7"/>
      <c r="CGJ56" s="7"/>
      <c r="CGK56" s="7"/>
      <c r="CGL56" s="7"/>
      <c r="CGM56" s="7"/>
      <c r="CGN56" s="7"/>
      <c r="CGO56" s="7"/>
      <c r="CGP56" s="7"/>
      <c r="CGQ56" s="7"/>
      <c r="CGR56" s="7"/>
      <c r="CGS56" s="7"/>
      <c r="CGT56" s="7"/>
      <c r="CGU56" s="7"/>
      <c r="CGV56" s="7"/>
      <c r="CGW56" s="7"/>
      <c r="CGX56" s="7"/>
      <c r="CGY56" s="7"/>
      <c r="CGZ56" s="7"/>
      <c r="CHA56" s="7"/>
      <c r="CHB56" s="7"/>
      <c r="CHC56" s="7"/>
      <c r="CHD56" s="7"/>
      <c r="CHE56" s="7"/>
      <c r="CHF56" s="7"/>
      <c r="CHG56" s="7"/>
      <c r="CHH56" s="7"/>
      <c r="CHI56" s="7"/>
      <c r="CHJ56" s="7"/>
      <c r="CHK56" s="7"/>
      <c r="CHL56" s="7"/>
      <c r="CHM56" s="7"/>
      <c r="CHN56" s="7"/>
      <c r="CHO56" s="7"/>
      <c r="CHP56" s="7"/>
      <c r="CHQ56" s="7"/>
      <c r="CHR56" s="7"/>
      <c r="CHS56" s="7"/>
      <c r="CHT56" s="7"/>
      <c r="CHU56" s="7"/>
      <c r="CHV56" s="7"/>
      <c r="CHW56" s="7"/>
      <c r="CHX56" s="7"/>
      <c r="CHY56" s="7"/>
      <c r="CHZ56" s="7"/>
      <c r="CIA56" s="7"/>
      <c r="CIB56" s="7"/>
      <c r="CIC56" s="7"/>
      <c r="CID56" s="7"/>
      <c r="CIE56" s="7"/>
      <c r="CIF56" s="7"/>
      <c r="CIG56" s="7"/>
      <c r="CIH56" s="7"/>
      <c r="CII56" s="7"/>
      <c r="CIJ56" s="7"/>
      <c r="CIK56" s="7"/>
      <c r="CIL56" s="7"/>
      <c r="CIM56" s="7"/>
      <c r="CIN56" s="7"/>
      <c r="CIO56" s="7"/>
      <c r="CIP56" s="7"/>
      <c r="CIQ56" s="7"/>
      <c r="CIR56" s="7"/>
      <c r="CIS56" s="7"/>
      <c r="CIT56" s="7"/>
      <c r="CIU56" s="7"/>
      <c r="CIV56" s="7"/>
      <c r="CIW56" s="7"/>
      <c r="CIX56" s="7"/>
      <c r="CIY56" s="7"/>
      <c r="CIZ56" s="7"/>
      <c r="CJA56" s="7"/>
      <c r="CJB56" s="7"/>
      <c r="CJC56" s="7"/>
      <c r="CJD56" s="7"/>
      <c r="CJE56" s="7"/>
      <c r="CJF56" s="7"/>
      <c r="CJG56" s="7"/>
      <c r="CJH56" s="7"/>
      <c r="CJI56" s="7"/>
      <c r="CJJ56" s="7"/>
      <c r="CJK56" s="7"/>
      <c r="CJL56" s="7"/>
      <c r="CJM56" s="7"/>
      <c r="CJN56" s="7"/>
      <c r="CJO56" s="7"/>
      <c r="CJP56" s="7"/>
      <c r="CJQ56" s="7"/>
      <c r="CJR56" s="7"/>
      <c r="CJS56" s="7"/>
      <c r="CJT56" s="7"/>
      <c r="CJU56" s="7"/>
      <c r="CJV56" s="7"/>
      <c r="CJW56" s="7"/>
      <c r="CJX56" s="7"/>
      <c r="CJY56" s="7"/>
      <c r="CJZ56" s="7"/>
      <c r="CKA56" s="7"/>
      <c r="CKB56" s="7"/>
      <c r="CKC56" s="7"/>
      <c r="CKD56" s="7"/>
      <c r="CKE56" s="7"/>
      <c r="CKF56" s="7"/>
      <c r="CKG56" s="7"/>
      <c r="CKH56" s="7"/>
      <c r="CKI56" s="7"/>
      <c r="CKJ56" s="7"/>
      <c r="CKL56" s="7"/>
      <c r="CKM56" s="7"/>
      <c r="CKN56" s="7"/>
      <c r="CKO56" s="7"/>
      <c r="CKP56" s="7"/>
      <c r="CKQ56" s="7"/>
      <c r="CKR56" s="7"/>
      <c r="CKS56" s="7"/>
      <c r="CKT56" s="7"/>
      <c r="CKU56" s="7"/>
      <c r="CKV56" s="7"/>
      <c r="CKW56" s="7"/>
      <c r="CKX56" s="7"/>
      <c r="CKY56" s="7"/>
      <c r="CKZ56" s="7"/>
      <c r="CLA56" s="7"/>
      <c r="CLB56" s="7"/>
      <c r="CLC56" s="7"/>
      <c r="CLD56" s="7"/>
      <c r="CLE56" s="7"/>
      <c r="CLF56" s="7"/>
      <c r="CLG56" s="7"/>
      <c r="CLH56" s="7"/>
      <c r="CLI56" s="7"/>
      <c r="CLJ56" s="7"/>
      <c r="CLK56" s="7"/>
      <c r="CLL56" s="7"/>
      <c r="CLM56" s="7"/>
      <c r="CLN56" s="7"/>
      <c r="CLO56" s="7"/>
      <c r="CLP56" s="7"/>
      <c r="CLQ56" s="7"/>
      <c r="CLR56" s="7"/>
      <c r="CLS56" s="7"/>
      <c r="CLT56" s="7"/>
      <c r="CLU56" s="7"/>
      <c r="CLV56" s="7"/>
      <c r="CLW56" s="7"/>
      <c r="CLX56" s="7"/>
      <c r="CLY56" s="7"/>
      <c r="CLZ56" s="7"/>
      <c r="CMA56" s="7"/>
      <c r="CMB56" s="7"/>
      <c r="CMC56" s="7"/>
      <c r="CMD56" s="7"/>
      <c r="CME56" s="7"/>
      <c r="CMF56" s="7"/>
      <c r="CMG56" s="7"/>
      <c r="CMH56" s="7"/>
      <c r="CMI56" s="7"/>
      <c r="CMJ56" s="7"/>
      <c r="CMK56" s="7"/>
      <c r="CML56" s="7"/>
      <c r="CMM56" s="7"/>
      <c r="CMN56" s="7"/>
      <c r="CMO56" s="7"/>
      <c r="CMP56" s="7"/>
      <c r="CMQ56" s="7"/>
      <c r="CMR56" s="7"/>
      <c r="CMS56" s="7"/>
      <c r="CMT56" s="7"/>
      <c r="CMU56" s="7"/>
      <c r="CMV56" s="7"/>
      <c r="CMW56" s="7"/>
      <c r="CMX56" s="7"/>
      <c r="CMY56" s="7"/>
      <c r="CMZ56" s="7"/>
      <c r="CNA56" s="7"/>
      <c r="CNB56" s="7"/>
      <c r="CNC56" s="7"/>
      <c r="CND56" s="7"/>
      <c r="CNE56" s="7"/>
      <c r="CNF56" s="7"/>
      <c r="CNG56" s="7"/>
      <c r="CNH56" s="7"/>
      <c r="CNI56" s="7"/>
      <c r="CNJ56" s="7"/>
      <c r="CNK56" s="7"/>
      <c r="CNL56" s="7"/>
      <c r="CNM56" s="7"/>
      <c r="CNN56" s="7"/>
      <c r="CNO56" s="7"/>
      <c r="CNP56" s="7"/>
      <c r="CNQ56" s="7"/>
      <c r="CNR56" s="7"/>
      <c r="CNS56" s="7"/>
      <c r="CNT56" s="7"/>
      <c r="CNU56" s="7"/>
      <c r="CNV56" s="7"/>
      <c r="CNW56" s="7"/>
      <c r="CNX56" s="7"/>
      <c r="CNY56" s="7"/>
      <c r="CNZ56" s="7"/>
      <c r="COA56" s="7"/>
      <c r="COB56" s="7"/>
      <c r="COC56" s="7"/>
      <c r="COD56" s="7"/>
      <c r="COE56" s="7"/>
      <c r="COF56" s="7"/>
      <c r="COG56" s="7"/>
      <c r="COH56" s="7"/>
      <c r="COI56" s="7"/>
      <c r="COJ56" s="7"/>
      <c r="COK56" s="7"/>
      <c r="COL56" s="7"/>
      <c r="COM56" s="7"/>
      <c r="CON56" s="7"/>
      <c r="COO56" s="7"/>
      <c r="COP56" s="7"/>
      <c r="COQ56" s="7"/>
      <c r="COR56" s="7"/>
      <c r="COS56" s="7"/>
      <c r="COT56" s="7"/>
      <c r="COU56" s="7"/>
      <c r="COV56" s="7"/>
      <c r="COW56" s="7"/>
      <c r="COX56" s="7"/>
      <c r="COY56" s="7"/>
      <c r="COZ56" s="7"/>
      <c r="CPA56" s="7"/>
      <c r="CPB56" s="7"/>
      <c r="CPC56" s="7"/>
      <c r="CPD56" s="7"/>
      <c r="CPE56" s="7"/>
      <c r="CPF56" s="7"/>
      <c r="CPG56" s="7"/>
      <c r="CPH56" s="7"/>
      <c r="CPI56" s="7"/>
      <c r="CPJ56" s="7"/>
      <c r="CPK56" s="7"/>
      <c r="CPL56" s="7"/>
      <c r="CPM56" s="7"/>
      <c r="CPN56" s="7"/>
      <c r="CPO56" s="7"/>
      <c r="CPP56" s="7"/>
      <c r="CPQ56" s="7"/>
      <c r="CPR56" s="7"/>
      <c r="CPS56" s="7"/>
      <c r="CPT56" s="7"/>
      <c r="CPU56" s="7"/>
      <c r="CPV56" s="7"/>
      <c r="CPW56" s="7"/>
      <c r="CPX56" s="7"/>
      <c r="CPY56" s="7"/>
      <c r="CPZ56" s="7"/>
      <c r="CQA56" s="7"/>
      <c r="CQB56" s="7"/>
      <c r="CQC56" s="7"/>
      <c r="CQD56" s="7"/>
      <c r="CQE56" s="7"/>
      <c r="CQF56" s="7"/>
      <c r="CQG56" s="7"/>
      <c r="CQH56" s="7"/>
      <c r="CQI56" s="7"/>
      <c r="CQJ56" s="7"/>
      <c r="CQK56" s="7"/>
      <c r="CQL56" s="7"/>
      <c r="CQM56" s="7"/>
      <c r="CQN56" s="7"/>
      <c r="CQO56" s="7"/>
      <c r="CQP56" s="7"/>
      <c r="CQQ56" s="7"/>
      <c r="CQR56" s="7"/>
      <c r="CQS56" s="7"/>
      <c r="CQT56" s="7"/>
      <c r="CQU56" s="7"/>
      <c r="CQV56" s="7"/>
      <c r="CQW56" s="7"/>
      <c r="CQX56" s="7"/>
      <c r="CQY56" s="7"/>
      <c r="CQZ56" s="7"/>
      <c r="CRA56" s="7"/>
      <c r="CRB56" s="7"/>
      <c r="CRC56" s="7"/>
      <c r="CRD56" s="7"/>
      <c r="CRE56" s="7"/>
      <c r="CRF56" s="7"/>
      <c r="CRG56" s="7"/>
      <c r="CRH56" s="7"/>
      <c r="CRI56" s="7"/>
      <c r="CRJ56" s="7"/>
      <c r="CRK56" s="7"/>
      <c r="CRL56" s="7"/>
      <c r="CRM56" s="7"/>
      <c r="CRN56" s="7"/>
      <c r="CRO56" s="7"/>
      <c r="CRP56" s="7"/>
      <c r="CRQ56" s="7"/>
      <c r="CRR56" s="7"/>
      <c r="CRS56" s="7"/>
      <c r="CRT56" s="7"/>
      <c r="CRU56" s="7"/>
      <c r="CRV56" s="7"/>
      <c r="CRW56" s="7"/>
      <c r="CRX56" s="7"/>
      <c r="CRY56" s="7"/>
      <c r="CRZ56" s="7"/>
      <c r="CSA56" s="7"/>
      <c r="CSB56" s="7"/>
      <c r="CSC56" s="7"/>
      <c r="CSD56" s="7"/>
      <c r="CSE56" s="7"/>
      <c r="CSF56" s="7"/>
      <c r="CSG56" s="7"/>
      <c r="CSH56" s="7"/>
      <c r="CSI56" s="7"/>
      <c r="CSJ56" s="7"/>
      <c r="CSK56" s="7"/>
      <c r="CSL56" s="7"/>
      <c r="CSM56" s="7"/>
      <c r="CSN56" s="7"/>
      <c r="CSO56" s="7"/>
      <c r="CSP56" s="7"/>
      <c r="CSQ56" s="7"/>
      <c r="CSR56" s="7"/>
      <c r="CSS56" s="7"/>
      <c r="CST56" s="7"/>
      <c r="CSU56" s="7"/>
      <c r="CSV56" s="7"/>
      <c r="CSW56" s="7"/>
      <c r="CSX56" s="7"/>
      <c r="CSY56" s="7"/>
      <c r="CSZ56" s="7"/>
      <c r="CTA56" s="7"/>
      <c r="CTB56" s="7"/>
      <c r="CTC56" s="7"/>
      <c r="CTD56" s="7"/>
      <c r="CTE56" s="7"/>
      <c r="CTF56" s="7"/>
      <c r="CTG56" s="7"/>
      <c r="CTH56" s="7"/>
      <c r="CTI56" s="7"/>
      <c r="CTJ56" s="7"/>
      <c r="CTK56" s="7"/>
      <c r="CTL56" s="7"/>
      <c r="CTM56" s="7"/>
      <c r="CTN56" s="7"/>
      <c r="CTO56" s="7"/>
      <c r="CTP56" s="7"/>
      <c r="CTQ56" s="7"/>
      <c r="CTR56" s="7"/>
      <c r="CTS56" s="7"/>
      <c r="CTT56" s="7"/>
      <c r="CTU56" s="7"/>
      <c r="CTV56" s="7"/>
      <c r="CTW56" s="7"/>
      <c r="CTX56" s="7"/>
      <c r="CTY56" s="7"/>
      <c r="CTZ56" s="7"/>
      <c r="CUA56" s="7"/>
      <c r="CUB56" s="7"/>
      <c r="CUC56" s="7"/>
      <c r="CUD56" s="7"/>
      <c r="CUE56" s="7"/>
      <c r="CUF56" s="7"/>
      <c r="CUH56" s="7"/>
      <c r="CUI56" s="7"/>
      <c r="CUJ56" s="7"/>
      <c r="CUK56" s="7"/>
      <c r="CUL56" s="7"/>
      <c r="CUM56" s="7"/>
      <c r="CUN56" s="7"/>
      <c r="CUO56" s="7"/>
      <c r="CUP56" s="7"/>
      <c r="CUQ56" s="7"/>
      <c r="CUR56" s="7"/>
      <c r="CUS56" s="7"/>
      <c r="CUT56" s="7"/>
      <c r="CUU56" s="7"/>
      <c r="CUV56" s="7"/>
      <c r="CUW56" s="7"/>
      <c r="CUX56" s="7"/>
      <c r="CUY56" s="7"/>
      <c r="CUZ56" s="7"/>
      <c r="CVA56" s="7"/>
      <c r="CVB56" s="7"/>
      <c r="CVC56" s="7"/>
      <c r="CVD56" s="7"/>
      <c r="CVE56" s="7"/>
      <c r="CVF56" s="7"/>
      <c r="CVG56" s="7"/>
      <c r="CVH56" s="7"/>
      <c r="CVI56" s="7"/>
      <c r="CVJ56" s="7"/>
      <c r="CVK56" s="7"/>
      <c r="CVL56" s="7"/>
      <c r="CVM56" s="7"/>
      <c r="CVN56" s="7"/>
      <c r="CVO56" s="7"/>
      <c r="CVP56" s="7"/>
      <c r="CVQ56" s="7"/>
      <c r="CVR56" s="7"/>
      <c r="CVS56" s="7"/>
      <c r="CVT56" s="7"/>
      <c r="CVU56" s="7"/>
      <c r="CVV56" s="7"/>
      <c r="CVW56" s="7"/>
      <c r="CVX56" s="7"/>
      <c r="CVY56" s="7"/>
      <c r="CVZ56" s="7"/>
      <c r="CWA56" s="7"/>
      <c r="CWB56" s="7"/>
      <c r="CWC56" s="7"/>
      <c r="CWD56" s="7"/>
      <c r="CWE56" s="7"/>
      <c r="CWF56" s="7"/>
      <c r="CWG56" s="7"/>
      <c r="CWH56" s="7"/>
      <c r="CWI56" s="7"/>
      <c r="CWJ56" s="7"/>
      <c r="CWK56" s="7"/>
      <c r="CWL56" s="7"/>
      <c r="CWM56" s="7"/>
      <c r="CWN56" s="7"/>
      <c r="CWO56" s="7"/>
      <c r="CWP56" s="7"/>
      <c r="CWQ56" s="7"/>
      <c r="CWR56" s="7"/>
      <c r="CWS56" s="7"/>
      <c r="CWT56" s="7"/>
      <c r="CWU56" s="7"/>
      <c r="CWV56" s="7"/>
      <c r="CWW56" s="7"/>
      <c r="CWX56" s="7"/>
      <c r="CWY56" s="7"/>
      <c r="CWZ56" s="7"/>
      <c r="CXA56" s="7"/>
      <c r="CXB56" s="7"/>
      <c r="CXC56" s="7"/>
      <c r="CXD56" s="7"/>
      <c r="CXE56" s="7"/>
      <c r="CXF56" s="7"/>
      <c r="CXG56" s="7"/>
      <c r="CXH56" s="7"/>
      <c r="CXI56" s="7"/>
      <c r="CXJ56" s="7"/>
      <c r="CXK56" s="7"/>
      <c r="CXL56" s="7"/>
      <c r="CXM56" s="7"/>
      <c r="CXN56" s="7"/>
      <c r="CXO56" s="7"/>
      <c r="CXP56" s="7"/>
      <c r="CXQ56" s="7"/>
      <c r="CXR56" s="7"/>
      <c r="CXS56" s="7"/>
      <c r="CXT56" s="7"/>
      <c r="CXU56" s="7"/>
      <c r="CXV56" s="7"/>
      <c r="CXW56" s="7"/>
      <c r="CXX56" s="7"/>
      <c r="CXY56" s="7"/>
      <c r="CXZ56" s="7"/>
      <c r="CYA56" s="7"/>
      <c r="CYB56" s="7"/>
      <c r="CYC56" s="7"/>
      <c r="CYD56" s="7"/>
      <c r="CYE56" s="7"/>
      <c r="CYF56" s="7"/>
      <c r="CYG56" s="7"/>
      <c r="CYH56" s="7"/>
      <c r="CYI56" s="7"/>
      <c r="CYJ56" s="7"/>
      <c r="CYK56" s="7"/>
      <c r="CYL56" s="7"/>
      <c r="CYM56" s="7"/>
      <c r="CYN56" s="7"/>
      <c r="CYO56" s="7"/>
      <c r="CYP56" s="7"/>
      <c r="CYQ56" s="7"/>
      <c r="CYR56" s="7"/>
      <c r="CYS56" s="7"/>
      <c r="CYT56" s="7"/>
      <c r="CYU56" s="7"/>
      <c r="CYV56" s="7"/>
      <c r="CYW56" s="7"/>
      <c r="CYX56" s="7"/>
      <c r="CYY56" s="7"/>
      <c r="CYZ56" s="7"/>
      <c r="CZA56" s="7"/>
      <c r="CZB56" s="7"/>
      <c r="CZC56" s="7"/>
      <c r="CZD56" s="7"/>
      <c r="CZE56" s="7"/>
      <c r="CZF56" s="7"/>
      <c r="CZG56" s="7"/>
      <c r="CZH56" s="7"/>
      <c r="CZI56" s="7"/>
      <c r="CZJ56" s="7"/>
      <c r="CZK56" s="7"/>
      <c r="CZL56" s="7"/>
      <c r="CZM56" s="7"/>
      <c r="CZN56" s="7"/>
      <c r="CZO56" s="7"/>
      <c r="CZP56" s="7"/>
      <c r="CZQ56" s="7"/>
      <c r="CZR56" s="7"/>
      <c r="CZS56" s="7"/>
      <c r="CZT56" s="7"/>
      <c r="CZU56" s="7"/>
      <c r="CZV56" s="7"/>
      <c r="CZW56" s="7"/>
      <c r="CZX56" s="7"/>
      <c r="CZY56" s="7"/>
      <c r="CZZ56" s="7"/>
      <c r="DAA56" s="7"/>
      <c r="DAB56" s="7"/>
      <c r="DAC56" s="7"/>
      <c r="DAD56" s="7"/>
      <c r="DAE56" s="7"/>
      <c r="DAF56" s="7"/>
      <c r="DAG56" s="7"/>
      <c r="DAH56" s="7"/>
      <c r="DAI56" s="7"/>
      <c r="DAJ56" s="7"/>
      <c r="DAK56" s="7"/>
      <c r="DAL56" s="7"/>
      <c r="DAM56" s="7"/>
      <c r="DAN56" s="7"/>
      <c r="DAO56" s="7"/>
      <c r="DAP56" s="7"/>
      <c r="DAQ56" s="7"/>
      <c r="DAR56" s="7"/>
      <c r="DAS56" s="7"/>
      <c r="DAT56" s="7"/>
      <c r="DAU56" s="7"/>
      <c r="DAV56" s="7"/>
      <c r="DAW56" s="7"/>
      <c r="DAX56" s="7"/>
      <c r="DAY56" s="7"/>
      <c r="DAZ56" s="7"/>
      <c r="DBA56" s="7"/>
      <c r="DBB56" s="7"/>
      <c r="DBC56" s="7"/>
      <c r="DBD56" s="7"/>
      <c r="DBE56" s="7"/>
      <c r="DBF56" s="7"/>
      <c r="DBG56" s="7"/>
      <c r="DBH56" s="7"/>
      <c r="DBI56" s="7"/>
      <c r="DBJ56" s="7"/>
      <c r="DBK56" s="7"/>
      <c r="DBL56" s="7"/>
      <c r="DBM56" s="7"/>
      <c r="DBN56" s="7"/>
      <c r="DBO56" s="7"/>
      <c r="DBP56" s="7"/>
      <c r="DBQ56" s="7"/>
      <c r="DBR56" s="7"/>
      <c r="DBS56" s="7"/>
      <c r="DBT56" s="7"/>
      <c r="DBU56" s="7"/>
      <c r="DBV56" s="7"/>
      <c r="DBW56" s="7"/>
      <c r="DBX56" s="7"/>
      <c r="DBY56" s="7"/>
      <c r="DBZ56" s="7"/>
      <c r="DCA56" s="7"/>
      <c r="DCB56" s="7"/>
      <c r="DCC56" s="7"/>
      <c r="DCD56" s="7"/>
      <c r="DCE56" s="7"/>
      <c r="DCF56" s="7"/>
      <c r="DCG56" s="7"/>
      <c r="DCH56" s="7"/>
      <c r="DCI56" s="7"/>
      <c r="DCJ56" s="7"/>
      <c r="DCK56" s="7"/>
      <c r="DCL56" s="7"/>
      <c r="DCM56" s="7"/>
      <c r="DCN56" s="7"/>
      <c r="DCO56" s="7"/>
      <c r="DCP56" s="7"/>
      <c r="DCQ56" s="7"/>
      <c r="DCR56" s="7"/>
      <c r="DCS56" s="7"/>
      <c r="DCT56" s="7"/>
      <c r="DCU56" s="7"/>
      <c r="DCV56" s="7"/>
      <c r="DCW56" s="7"/>
      <c r="DCX56" s="7"/>
      <c r="DCY56" s="7"/>
      <c r="DCZ56" s="7"/>
      <c r="DDA56" s="7"/>
      <c r="DDB56" s="7"/>
      <c r="DDC56" s="7"/>
      <c r="DDD56" s="7"/>
      <c r="DDE56" s="7"/>
      <c r="DDF56" s="7"/>
      <c r="DDG56" s="7"/>
      <c r="DDH56" s="7"/>
      <c r="DDI56" s="7"/>
      <c r="DDJ56" s="7"/>
      <c r="DDK56" s="7"/>
      <c r="DDL56" s="7"/>
      <c r="DDM56" s="7"/>
      <c r="DDN56" s="7"/>
      <c r="DDO56" s="7"/>
      <c r="DDP56" s="7"/>
      <c r="DDQ56" s="7"/>
      <c r="DDR56" s="7"/>
      <c r="DDS56" s="7"/>
      <c r="DDT56" s="7"/>
      <c r="DDU56" s="7"/>
      <c r="DDV56" s="7"/>
      <c r="DDW56" s="7"/>
      <c r="DDX56" s="7"/>
      <c r="DDY56" s="7"/>
      <c r="DDZ56" s="7"/>
      <c r="DEA56" s="7"/>
      <c r="DEB56" s="7"/>
      <c r="DED56" s="7"/>
      <c r="DEE56" s="7"/>
      <c r="DEF56" s="7"/>
      <c r="DEG56" s="7"/>
      <c r="DEH56" s="7"/>
      <c r="DEI56" s="7"/>
      <c r="DEJ56" s="7"/>
      <c r="DEK56" s="7"/>
      <c r="DEL56" s="7"/>
      <c r="DEM56" s="7"/>
      <c r="DEN56" s="7"/>
      <c r="DEO56" s="7"/>
      <c r="DEP56" s="7"/>
      <c r="DEQ56" s="7"/>
      <c r="DER56" s="7"/>
      <c r="DES56" s="7"/>
      <c r="DET56" s="7"/>
      <c r="DEU56" s="7"/>
      <c r="DEV56" s="7"/>
      <c r="DEW56" s="7"/>
      <c r="DEX56" s="7"/>
      <c r="DEY56" s="7"/>
      <c r="DEZ56" s="7"/>
      <c r="DFA56" s="7"/>
      <c r="DFB56" s="7"/>
      <c r="DFC56" s="7"/>
      <c r="DFD56" s="7"/>
      <c r="DFE56" s="7"/>
      <c r="DFF56" s="7"/>
      <c r="DFG56" s="7"/>
      <c r="DFH56" s="7"/>
      <c r="DFI56" s="7"/>
      <c r="DFJ56" s="7"/>
      <c r="DFK56" s="7"/>
      <c r="DFL56" s="7"/>
      <c r="DFM56" s="7"/>
      <c r="DFN56" s="7"/>
      <c r="DFO56" s="7"/>
      <c r="DFP56" s="7"/>
      <c r="DFQ56" s="7"/>
      <c r="DFR56" s="7"/>
      <c r="DFS56" s="7"/>
      <c r="DFT56" s="7"/>
      <c r="DFU56" s="7"/>
      <c r="DFV56" s="7"/>
      <c r="DFW56" s="7"/>
      <c r="DFX56" s="7"/>
      <c r="DFY56" s="7"/>
      <c r="DFZ56" s="7"/>
      <c r="DGA56" s="7"/>
      <c r="DGB56" s="7"/>
      <c r="DGC56" s="7"/>
      <c r="DGD56" s="7"/>
      <c r="DGE56" s="7"/>
      <c r="DGF56" s="7"/>
      <c r="DGG56" s="7"/>
      <c r="DGH56" s="7"/>
      <c r="DGI56" s="7"/>
      <c r="DGJ56" s="7"/>
      <c r="DGK56" s="7"/>
      <c r="DGL56" s="7"/>
      <c r="DGM56" s="7"/>
      <c r="DGN56" s="7"/>
      <c r="DGO56" s="7"/>
      <c r="DGP56" s="7"/>
      <c r="DGQ56" s="7"/>
      <c r="DGR56" s="7"/>
      <c r="DGS56" s="7"/>
      <c r="DGT56" s="7"/>
      <c r="DGU56" s="7"/>
      <c r="DGV56" s="7"/>
      <c r="DGW56" s="7"/>
      <c r="DGX56" s="7"/>
      <c r="DGY56" s="7"/>
      <c r="DGZ56" s="7"/>
      <c r="DHA56" s="7"/>
      <c r="DHB56" s="7"/>
      <c r="DHC56" s="7"/>
      <c r="DHD56" s="7"/>
      <c r="DHE56" s="7"/>
      <c r="DHF56" s="7"/>
      <c r="DHG56" s="7"/>
      <c r="DHH56" s="7"/>
      <c r="DHI56" s="7"/>
      <c r="DHJ56" s="7"/>
      <c r="DHK56" s="7"/>
      <c r="DHL56" s="7"/>
      <c r="DHM56" s="7"/>
      <c r="DHN56" s="7"/>
      <c r="DHO56" s="7"/>
      <c r="DHP56" s="7"/>
      <c r="DHQ56" s="7"/>
      <c r="DHR56" s="7"/>
      <c r="DHS56" s="7"/>
      <c r="DHT56" s="7"/>
      <c r="DHU56" s="7"/>
      <c r="DHV56" s="7"/>
      <c r="DHW56" s="7"/>
      <c r="DHX56" s="7"/>
      <c r="DHY56" s="7"/>
      <c r="DHZ56" s="7"/>
      <c r="DIA56" s="7"/>
      <c r="DIB56" s="7"/>
      <c r="DIC56" s="7"/>
      <c r="DID56" s="7"/>
      <c r="DIE56" s="7"/>
      <c r="DIF56" s="7"/>
      <c r="DIG56" s="7"/>
      <c r="DIH56" s="7"/>
      <c r="DII56" s="7"/>
      <c r="DIJ56" s="7"/>
      <c r="DIK56" s="7"/>
      <c r="DIL56" s="7"/>
      <c r="DIM56" s="7"/>
      <c r="DIN56" s="7"/>
      <c r="DIO56" s="7"/>
      <c r="DIP56" s="7"/>
      <c r="DIQ56" s="7"/>
      <c r="DIR56" s="7"/>
      <c r="DIS56" s="7"/>
      <c r="DIT56" s="7"/>
      <c r="DIU56" s="7"/>
      <c r="DIV56" s="7"/>
      <c r="DIW56" s="7"/>
      <c r="DIX56" s="7"/>
      <c r="DIY56" s="7"/>
      <c r="DIZ56" s="7"/>
      <c r="DJA56" s="7"/>
      <c r="DJB56" s="7"/>
      <c r="DJC56" s="7"/>
      <c r="DJD56" s="7"/>
      <c r="DJE56" s="7"/>
      <c r="DJF56" s="7"/>
      <c r="DJG56" s="7"/>
      <c r="DJH56" s="7"/>
      <c r="DJI56" s="7"/>
      <c r="DJJ56" s="7"/>
      <c r="DJK56" s="7"/>
      <c r="DJL56" s="7"/>
      <c r="DJM56" s="7"/>
      <c r="DJN56" s="7"/>
      <c r="DJO56" s="7"/>
      <c r="DJP56" s="7"/>
      <c r="DJQ56" s="7"/>
      <c r="DJR56" s="7"/>
      <c r="DJS56" s="7"/>
      <c r="DJT56" s="7"/>
      <c r="DJU56" s="7"/>
      <c r="DJV56" s="7"/>
      <c r="DJW56" s="7"/>
      <c r="DJX56" s="7"/>
      <c r="DJY56" s="7"/>
      <c r="DJZ56" s="7"/>
      <c r="DKA56" s="7"/>
      <c r="DKB56" s="7"/>
      <c r="DKC56" s="7"/>
      <c r="DKD56" s="7"/>
      <c r="DKE56" s="7"/>
      <c r="DKF56" s="7"/>
      <c r="DKG56" s="7"/>
      <c r="DKH56" s="7"/>
      <c r="DKI56" s="7"/>
      <c r="DKJ56" s="7"/>
      <c r="DKK56" s="7"/>
      <c r="DKL56" s="7"/>
      <c r="DKM56" s="7"/>
      <c r="DKN56" s="7"/>
      <c r="DKO56" s="7"/>
      <c r="DKP56" s="7"/>
      <c r="DKQ56" s="7"/>
      <c r="DKR56" s="7"/>
      <c r="DKS56" s="7"/>
      <c r="DKT56" s="7"/>
      <c r="DKU56" s="7"/>
      <c r="DKV56" s="7"/>
      <c r="DKW56" s="7"/>
      <c r="DKX56" s="7"/>
      <c r="DKY56" s="7"/>
      <c r="DKZ56" s="7"/>
      <c r="DLA56" s="7"/>
      <c r="DLB56" s="7"/>
      <c r="DLC56" s="7"/>
      <c r="DLD56" s="7"/>
      <c r="DLE56" s="7"/>
      <c r="DLF56" s="7"/>
      <c r="DLG56" s="7"/>
      <c r="DLH56" s="7"/>
      <c r="DLI56" s="7"/>
      <c r="DLJ56" s="7"/>
      <c r="DLK56" s="7"/>
      <c r="DLL56" s="7"/>
      <c r="DLM56" s="7"/>
      <c r="DLN56" s="7"/>
      <c r="DLO56" s="7"/>
      <c r="DLP56" s="7"/>
      <c r="DLQ56" s="7"/>
      <c r="DLR56" s="7"/>
      <c r="DLS56" s="7"/>
      <c r="DLT56" s="7"/>
      <c r="DLU56" s="7"/>
      <c r="DLV56" s="7"/>
      <c r="DLW56" s="7"/>
      <c r="DLX56" s="7"/>
      <c r="DLY56" s="7"/>
      <c r="DLZ56" s="7"/>
      <c r="DMA56" s="7"/>
      <c r="DMB56" s="7"/>
      <c r="DMC56" s="7"/>
      <c r="DMD56" s="7"/>
      <c r="DME56" s="7"/>
      <c r="DMF56" s="7"/>
      <c r="DMG56" s="7"/>
      <c r="DMH56" s="7"/>
      <c r="DMI56" s="7"/>
      <c r="DMJ56" s="7"/>
      <c r="DMK56" s="7"/>
      <c r="DML56" s="7"/>
      <c r="DMM56" s="7"/>
      <c r="DMN56" s="7"/>
      <c r="DMO56" s="7"/>
      <c r="DMP56" s="7"/>
      <c r="DMQ56" s="7"/>
      <c r="DMR56" s="7"/>
      <c r="DMS56" s="7"/>
      <c r="DMT56" s="7"/>
      <c r="DMU56" s="7"/>
      <c r="DMV56" s="7"/>
      <c r="DMW56" s="7"/>
      <c r="DMX56" s="7"/>
      <c r="DMY56" s="7"/>
      <c r="DMZ56" s="7"/>
      <c r="DNA56" s="7"/>
      <c r="DNB56" s="7"/>
      <c r="DNC56" s="7"/>
      <c r="DND56" s="7"/>
      <c r="DNE56" s="7"/>
      <c r="DNF56" s="7"/>
      <c r="DNG56" s="7"/>
      <c r="DNH56" s="7"/>
      <c r="DNI56" s="7"/>
      <c r="DNJ56" s="7"/>
      <c r="DNK56" s="7"/>
      <c r="DNL56" s="7"/>
      <c r="DNM56" s="7"/>
      <c r="DNN56" s="7"/>
      <c r="DNO56" s="7"/>
      <c r="DNP56" s="7"/>
      <c r="DNQ56" s="7"/>
      <c r="DNR56" s="7"/>
      <c r="DNS56" s="7"/>
      <c r="DNT56" s="7"/>
      <c r="DNU56" s="7"/>
      <c r="DNV56" s="7"/>
      <c r="DNW56" s="7"/>
      <c r="DNX56" s="7"/>
      <c r="DNZ56" s="7"/>
      <c r="DOA56" s="7"/>
      <c r="DOB56" s="7"/>
      <c r="DOC56" s="7"/>
      <c r="DOD56" s="7"/>
      <c r="DOE56" s="7"/>
      <c r="DOF56" s="7"/>
      <c r="DOG56" s="7"/>
      <c r="DOH56" s="7"/>
      <c r="DOI56" s="7"/>
      <c r="DOJ56" s="7"/>
      <c r="DOK56" s="7"/>
      <c r="DOL56" s="7"/>
      <c r="DOM56" s="7"/>
      <c r="DON56" s="7"/>
      <c r="DOO56" s="7"/>
      <c r="DOP56" s="7"/>
      <c r="DOQ56" s="7"/>
      <c r="DOR56" s="7"/>
      <c r="DOS56" s="7"/>
      <c r="DOT56" s="7"/>
      <c r="DOU56" s="7"/>
      <c r="DOV56" s="7"/>
      <c r="DOW56" s="7"/>
      <c r="DOX56" s="7"/>
      <c r="DOY56" s="7"/>
      <c r="DOZ56" s="7"/>
      <c r="DPA56" s="7"/>
      <c r="DPB56" s="7"/>
      <c r="DPC56" s="7"/>
      <c r="DPD56" s="7"/>
      <c r="DPE56" s="7"/>
      <c r="DPF56" s="7"/>
      <c r="DPG56" s="7"/>
      <c r="DPH56" s="7"/>
      <c r="DPI56" s="7"/>
      <c r="DPJ56" s="7"/>
      <c r="DPK56" s="7"/>
      <c r="DPL56" s="7"/>
      <c r="DPM56" s="7"/>
      <c r="DPN56" s="7"/>
      <c r="DPO56" s="7"/>
      <c r="DPP56" s="7"/>
      <c r="DPQ56" s="7"/>
      <c r="DPR56" s="7"/>
      <c r="DPS56" s="7"/>
      <c r="DPT56" s="7"/>
      <c r="DPU56" s="7"/>
      <c r="DPV56" s="7"/>
      <c r="DPW56" s="7"/>
      <c r="DPX56" s="7"/>
      <c r="DPY56" s="7"/>
      <c r="DPZ56" s="7"/>
      <c r="DQA56" s="7"/>
      <c r="DQB56" s="7"/>
      <c r="DQC56" s="7"/>
      <c r="DQD56" s="7"/>
      <c r="DQE56" s="7"/>
      <c r="DQF56" s="7"/>
      <c r="DQG56" s="7"/>
      <c r="DQH56" s="7"/>
      <c r="DQI56" s="7"/>
      <c r="DQJ56" s="7"/>
      <c r="DQK56" s="7"/>
      <c r="DQL56" s="7"/>
      <c r="DQM56" s="7"/>
      <c r="DQN56" s="7"/>
      <c r="DQO56" s="7"/>
      <c r="DQP56" s="7"/>
      <c r="DQQ56" s="7"/>
      <c r="DQR56" s="7"/>
      <c r="DQS56" s="7"/>
      <c r="DQT56" s="7"/>
      <c r="DQU56" s="7"/>
      <c r="DQV56" s="7"/>
      <c r="DQW56" s="7"/>
      <c r="DQX56" s="7"/>
      <c r="DQY56" s="7"/>
      <c r="DQZ56" s="7"/>
      <c r="DRA56" s="7"/>
      <c r="DRB56" s="7"/>
      <c r="DRC56" s="7"/>
      <c r="DRD56" s="7"/>
      <c r="DRE56" s="7"/>
      <c r="DRF56" s="7"/>
      <c r="DRG56" s="7"/>
      <c r="DRH56" s="7"/>
      <c r="DRI56" s="7"/>
      <c r="DRJ56" s="7"/>
      <c r="DRK56" s="7"/>
      <c r="DRL56" s="7"/>
      <c r="DRM56" s="7"/>
      <c r="DRN56" s="7"/>
      <c r="DRO56" s="7"/>
      <c r="DRP56" s="7"/>
      <c r="DRQ56" s="7"/>
      <c r="DRR56" s="7"/>
      <c r="DRS56" s="7"/>
      <c r="DRT56" s="7"/>
      <c r="DRU56" s="7"/>
      <c r="DRV56" s="7"/>
      <c r="DRW56" s="7"/>
      <c r="DRX56" s="7"/>
      <c r="DRY56" s="7"/>
      <c r="DRZ56" s="7"/>
      <c r="DSA56" s="7"/>
      <c r="DSB56" s="7"/>
      <c r="DSC56" s="7"/>
      <c r="DSD56" s="7"/>
      <c r="DSE56" s="7"/>
      <c r="DSF56" s="7"/>
      <c r="DSG56" s="7"/>
      <c r="DSH56" s="7"/>
      <c r="DSI56" s="7"/>
      <c r="DSJ56" s="7"/>
      <c r="DSK56" s="7"/>
      <c r="DSL56" s="7"/>
      <c r="DSM56" s="7"/>
      <c r="DSN56" s="7"/>
      <c r="DSO56" s="7"/>
      <c r="DSP56" s="7"/>
      <c r="DSQ56" s="7"/>
      <c r="DSR56" s="7"/>
      <c r="DSS56" s="7"/>
      <c r="DST56" s="7"/>
      <c r="DSU56" s="7"/>
      <c r="DSV56" s="7"/>
      <c r="DSW56" s="7"/>
      <c r="DSX56" s="7"/>
      <c r="DSY56" s="7"/>
      <c r="DSZ56" s="7"/>
      <c r="DTA56" s="7"/>
      <c r="DTB56" s="7"/>
      <c r="DTC56" s="7"/>
      <c r="DTD56" s="7"/>
      <c r="DTE56" s="7"/>
      <c r="DTF56" s="7"/>
      <c r="DTG56" s="7"/>
      <c r="DTH56" s="7"/>
      <c r="DTI56" s="7"/>
      <c r="DTJ56" s="7"/>
      <c r="DTK56" s="7"/>
      <c r="DTL56" s="7"/>
      <c r="DTM56" s="7"/>
      <c r="DTN56" s="7"/>
      <c r="DTO56" s="7"/>
      <c r="DTP56" s="7"/>
      <c r="DTQ56" s="7"/>
      <c r="DTR56" s="7"/>
      <c r="DTS56" s="7"/>
      <c r="DTT56" s="7"/>
      <c r="DTU56" s="7"/>
      <c r="DTV56" s="7"/>
      <c r="DTW56" s="7"/>
      <c r="DTX56" s="7"/>
      <c r="DTY56" s="7"/>
      <c r="DTZ56" s="7"/>
      <c r="DUA56" s="7"/>
      <c r="DUB56" s="7"/>
      <c r="DUC56" s="7"/>
      <c r="DUD56" s="7"/>
      <c r="DUE56" s="7"/>
      <c r="DUF56" s="7"/>
      <c r="DUG56" s="7"/>
      <c r="DUH56" s="7"/>
      <c r="DUI56" s="7"/>
      <c r="DUJ56" s="7"/>
      <c r="DUK56" s="7"/>
      <c r="DUL56" s="7"/>
      <c r="DUM56" s="7"/>
      <c r="DUN56" s="7"/>
      <c r="DUO56" s="7"/>
      <c r="DUP56" s="7"/>
      <c r="DUQ56" s="7"/>
      <c r="DUR56" s="7"/>
      <c r="DUS56" s="7"/>
      <c r="DUT56" s="7"/>
      <c r="DUU56" s="7"/>
      <c r="DUV56" s="7"/>
      <c r="DUW56" s="7"/>
      <c r="DUX56" s="7"/>
      <c r="DUY56" s="7"/>
      <c r="DUZ56" s="7"/>
      <c r="DVA56" s="7"/>
      <c r="DVB56" s="7"/>
      <c r="DVC56" s="7"/>
      <c r="DVD56" s="7"/>
      <c r="DVE56" s="7"/>
      <c r="DVF56" s="7"/>
      <c r="DVG56" s="7"/>
      <c r="DVH56" s="7"/>
      <c r="DVI56" s="7"/>
      <c r="DVJ56" s="7"/>
      <c r="DVK56" s="7"/>
      <c r="DVL56" s="7"/>
      <c r="DVM56" s="7"/>
      <c r="DVN56" s="7"/>
      <c r="DVO56" s="7"/>
      <c r="DVP56" s="7"/>
      <c r="DVQ56" s="7"/>
      <c r="DVR56" s="7"/>
      <c r="DVS56" s="7"/>
      <c r="DVT56" s="7"/>
      <c r="DVU56" s="7"/>
      <c r="DVV56" s="7"/>
      <c r="DVW56" s="7"/>
      <c r="DVX56" s="7"/>
      <c r="DVY56" s="7"/>
      <c r="DVZ56" s="7"/>
      <c r="DWA56" s="7"/>
      <c r="DWB56" s="7"/>
      <c r="DWC56" s="7"/>
      <c r="DWD56" s="7"/>
      <c r="DWE56" s="7"/>
      <c r="DWF56" s="7"/>
      <c r="DWG56" s="7"/>
      <c r="DWH56" s="7"/>
      <c r="DWI56" s="7"/>
      <c r="DWJ56" s="7"/>
      <c r="DWK56" s="7"/>
      <c r="DWL56" s="7"/>
      <c r="DWM56" s="7"/>
      <c r="DWN56" s="7"/>
      <c r="DWO56" s="7"/>
      <c r="DWP56" s="7"/>
      <c r="DWQ56" s="7"/>
      <c r="DWR56" s="7"/>
      <c r="DWS56" s="7"/>
      <c r="DWT56" s="7"/>
      <c r="DWU56" s="7"/>
      <c r="DWV56" s="7"/>
      <c r="DWW56" s="7"/>
      <c r="DWX56" s="7"/>
      <c r="DWY56" s="7"/>
      <c r="DWZ56" s="7"/>
      <c r="DXA56" s="7"/>
      <c r="DXB56" s="7"/>
      <c r="DXC56" s="7"/>
      <c r="DXD56" s="7"/>
      <c r="DXE56" s="7"/>
      <c r="DXF56" s="7"/>
      <c r="DXG56" s="7"/>
      <c r="DXH56" s="7"/>
      <c r="DXI56" s="7"/>
      <c r="DXJ56" s="7"/>
      <c r="DXK56" s="7"/>
      <c r="DXL56" s="7"/>
      <c r="DXM56" s="7"/>
      <c r="DXN56" s="7"/>
      <c r="DXO56" s="7"/>
      <c r="DXP56" s="7"/>
      <c r="DXQ56" s="7"/>
      <c r="DXR56" s="7"/>
      <c r="DXS56" s="7"/>
      <c r="DXT56" s="7"/>
      <c r="DXV56" s="7"/>
      <c r="DXW56" s="7"/>
      <c r="DXX56" s="7"/>
      <c r="DXY56" s="7"/>
      <c r="DXZ56" s="7"/>
      <c r="DYA56" s="7"/>
      <c r="DYB56" s="7"/>
      <c r="DYC56" s="7"/>
      <c r="DYD56" s="7"/>
      <c r="DYE56" s="7"/>
      <c r="DYF56" s="7"/>
      <c r="DYG56" s="7"/>
      <c r="DYH56" s="7"/>
      <c r="DYI56" s="7"/>
      <c r="DYJ56" s="7"/>
      <c r="DYK56" s="7"/>
      <c r="DYL56" s="7"/>
      <c r="DYM56" s="7"/>
      <c r="DYN56" s="7"/>
      <c r="DYO56" s="7"/>
      <c r="DYP56" s="7"/>
      <c r="DYQ56" s="7"/>
      <c r="DYR56" s="7"/>
      <c r="DYS56" s="7"/>
      <c r="DYT56" s="7"/>
      <c r="DYU56" s="7"/>
      <c r="DYV56" s="7"/>
      <c r="DYW56" s="7"/>
      <c r="DYX56" s="7"/>
      <c r="DYY56" s="7"/>
      <c r="DYZ56" s="7"/>
      <c r="DZA56" s="7"/>
      <c r="DZB56" s="7"/>
      <c r="DZC56" s="7"/>
      <c r="DZD56" s="7"/>
      <c r="DZE56" s="7"/>
      <c r="DZF56" s="7"/>
      <c r="DZG56" s="7"/>
      <c r="DZH56" s="7"/>
      <c r="DZI56" s="7"/>
      <c r="DZJ56" s="7"/>
      <c r="DZK56" s="7"/>
      <c r="DZL56" s="7"/>
      <c r="DZM56" s="7"/>
      <c r="DZN56" s="7"/>
      <c r="DZO56" s="7"/>
      <c r="DZP56" s="7"/>
      <c r="DZQ56" s="7"/>
      <c r="DZR56" s="7"/>
      <c r="DZS56" s="7"/>
      <c r="DZT56" s="7"/>
      <c r="DZU56" s="7"/>
      <c r="DZV56" s="7"/>
      <c r="DZW56" s="7"/>
      <c r="DZX56" s="7"/>
      <c r="DZY56" s="7"/>
      <c r="DZZ56" s="7"/>
      <c r="EAA56" s="7"/>
      <c r="EAB56" s="7"/>
      <c r="EAC56" s="7"/>
      <c r="EAD56" s="7"/>
      <c r="EAE56" s="7"/>
      <c r="EAF56" s="7"/>
      <c r="EAG56" s="7"/>
      <c r="EAH56" s="7"/>
      <c r="EAI56" s="7"/>
      <c r="EAJ56" s="7"/>
      <c r="EAK56" s="7"/>
      <c r="EAL56" s="7"/>
      <c r="EAM56" s="7"/>
      <c r="EAN56" s="7"/>
      <c r="EAO56" s="7"/>
      <c r="EAP56" s="7"/>
      <c r="EAQ56" s="7"/>
      <c r="EAR56" s="7"/>
      <c r="EAS56" s="7"/>
      <c r="EAT56" s="7"/>
      <c r="EAU56" s="7"/>
      <c r="EAV56" s="7"/>
      <c r="EAW56" s="7"/>
      <c r="EAX56" s="7"/>
      <c r="EAY56" s="7"/>
      <c r="EAZ56" s="7"/>
      <c r="EBA56" s="7"/>
      <c r="EBB56" s="7"/>
      <c r="EBC56" s="7"/>
      <c r="EBD56" s="7"/>
      <c r="EBE56" s="7"/>
      <c r="EBF56" s="7"/>
      <c r="EBG56" s="7"/>
      <c r="EBH56" s="7"/>
      <c r="EBI56" s="7"/>
      <c r="EBJ56" s="7"/>
      <c r="EBK56" s="7"/>
      <c r="EBL56" s="7"/>
      <c r="EBM56" s="7"/>
      <c r="EBN56" s="7"/>
      <c r="EBO56" s="7"/>
      <c r="EBP56" s="7"/>
      <c r="EBQ56" s="7"/>
      <c r="EBR56" s="7"/>
      <c r="EBS56" s="7"/>
      <c r="EBT56" s="7"/>
      <c r="EBU56" s="7"/>
      <c r="EBV56" s="7"/>
      <c r="EBW56" s="7"/>
      <c r="EBX56" s="7"/>
      <c r="EBY56" s="7"/>
      <c r="EBZ56" s="7"/>
      <c r="ECA56" s="7"/>
      <c r="ECB56" s="7"/>
      <c r="ECC56" s="7"/>
      <c r="ECD56" s="7"/>
      <c r="ECE56" s="7"/>
      <c r="ECF56" s="7"/>
      <c r="ECG56" s="7"/>
      <c r="ECH56" s="7"/>
      <c r="ECI56" s="7"/>
      <c r="ECJ56" s="7"/>
      <c r="ECK56" s="7"/>
      <c r="ECL56" s="7"/>
      <c r="ECM56" s="7"/>
      <c r="ECN56" s="7"/>
      <c r="ECO56" s="7"/>
      <c r="ECP56" s="7"/>
      <c r="ECQ56" s="7"/>
      <c r="ECR56" s="7"/>
      <c r="ECS56" s="7"/>
      <c r="ECT56" s="7"/>
      <c r="ECU56" s="7"/>
      <c r="ECV56" s="7"/>
      <c r="ECW56" s="7"/>
      <c r="ECX56" s="7"/>
      <c r="ECY56" s="7"/>
      <c r="ECZ56" s="7"/>
      <c r="EDA56" s="7"/>
      <c r="EDB56" s="7"/>
      <c r="EDC56" s="7"/>
      <c r="EDD56" s="7"/>
      <c r="EDE56" s="7"/>
      <c r="EDF56" s="7"/>
      <c r="EDG56" s="7"/>
      <c r="EDH56" s="7"/>
      <c r="EDI56" s="7"/>
      <c r="EDJ56" s="7"/>
      <c r="EDK56" s="7"/>
      <c r="EDL56" s="7"/>
      <c r="EDM56" s="7"/>
      <c r="EDN56" s="7"/>
      <c r="EDO56" s="7"/>
      <c r="EDP56" s="7"/>
      <c r="EDQ56" s="7"/>
      <c r="EDR56" s="7"/>
      <c r="EDS56" s="7"/>
      <c r="EDT56" s="7"/>
      <c r="EDU56" s="7"/>
      <c r="EDV56" s="7"/>
      <c r="EDW56" s="7"/>
      <c r="EDX56" s="7"/>
      <c r="EDY56" s="7"/>
      <c r="EDZ56" s="7"/>
      <c r="EEA56" s="7"/>
      <c r="EEB56" s="7"/>
      <c r="EEC56" s="7"/>
      <c r="EED56" s="7"/>
      <c r="EEE56" s="7"/>
      <c r="EEF56" s="7"/>
      <c r="EEG56" s="7"/>
      <c r="EEH56" s="7"/>
      <c r="EEI56" s="7"/>
      <c r="EEJ56" s="7"/>
      <c r="EEK56" s="7"/>
      <c r="EEL56" s="7"/>
      <c r="EEM56" s="7"/>
      <c r="EEN56" s="7"/>
      <c r="EEO56" s="7"/>
      <c r="EEP56" s="7"/>
      <c r="EEQ56" s="7"/>
      <c r="EER56" s="7"/>
      <c r="EES56" s="7"/>
      <c r="EET56" s="7"/>
      <c r="EEU56" s="7"/>
      <c r="EEV56" s="7"/>
      <c r="EEW56" s="7"/>
      <c r="EEX56" s="7"/>
      <c r="EEY56" s="7"/>
      <c r="EEZ56" s="7"/>
      <c r="EFA56" s="7"/>
      <c r="EFB56" s="7"/>
      <c r="EFC56" s="7"/>
      <c r="EFD56" s="7"/>
      <c r="EFE56" s="7"/>
      <c r="EFF56" s="7"/>
      <c r="EFG56" s="7"/>
      <c r="EFH56" s="7"/>
      <c r="EFI56" s="7"/>
      <c r="EFJ56" s="7"/>
      <c r="EFK56" s="7"/>
      <c r="EFL56" s="7"/>
      <c r="EFM56" s="7"/>
      <c r="EFN56" s="7"/>
      <c r="EFO56" s="7"/>
      <c r="EFP56" s="7"/>
      <c r="EFQ56" s="7"/>
      <c r="EFR56" s="7"/>
      <c r="EFS56" s="7"/>
      <c r="EFT56" s="7"/>
      <c r="EFU56" s="7"/>
      <c r="EFV56" s="7"/>
      <c r="EFW56" s="7"/>
      <c r="EFX56" s="7"/>
      <c r="EFY56" s="7"/>
      <c r="EFZ56" s="7"/>
      <c r="EGA56" s="7"/>
      <c r="EGB56" s="7"/>
      <c r="EGC56" s="7"/>
      <c r="EGD56" s="7"/>
      <c r="EGE56" s="7"/>
      <c r="EGF56" s="7"/>
      <c r="EGG56" s="7"/>
      <c r="EGH56" s="7"/>
      <c r="EGI56" s="7"/>
      <c r="EGJ56" s="7"/>
      <c r="EGK56" s="7"/>
      <c r="EGL56" s="7"/>
      <c r="EGM56" s="7"/>
      <c r="EGN56" s="7"/>
      <c r="EGO56" s="7"/>
      <c r="EGP56" s="7"/>
      <c r="EGQ56" s="7"/>
      <c r="EGR56" s="7"/>
      <c r="EGS56" s="7"/>
      <c r="EGT56" s="7"/>
      <c r="EGU56" s="7"/>
      <c r="EGV56" s="7"/>
      <c r="EGW56" s="7"/>
      <c r="EGX56" s="7"/>
      <c r="EGY56" s="7"/>
      <c r="EGZ56" s="7"/>
      <c r="EHA56" s="7"/>
      <c r="EHB56" s="7"/>
      <c r="EHC56" s="7"/>
      <c r="EHD56" s="7"/>
      <c r="EHE56" s="7"/>
      <c r="EHF56" s="7"/>
      <c r="EHG56" s="7"/>
      <c r="EHH56" s="7"/>
      <c r="EHI56" s="7"/>
      <c r="EHJ56" s="7"/>
      <c r="EHK56" s="7"/>
      <c r="EHL56" s="7"/>
      <c r="EHM56" s="7"/>
      <c r="EHN56" s="7"/>
      <c r="EHO56" s="7"/>
      <c r="EHP56" s="7"/>
      <c r="EHR56" s="7"/>
      <c r="EHS56" s="7"/>
      <c r="EHT56" s="7"/>
      <c r="EHU56" s="7"/>
      <c r="EHV56" s="7"/>
      <c r="EHW56" s="7"/>
      <c r="EHX56" s="7"/>
      <c r="EHY56" s="7"/>
      <c r="EHZ56" s="7"/>
      <c r="EIA56" s="7"/>
      <c r="EIB56" s="7"/>
      <c r="EIC56" s="7"/>
      <c r="EID56" s="7"/>
      <c r="EIE56" s="7"/>
      <c r="EIF56" s="7"/>
      <c r="EIG56" s="7"/>
      <c r="EIH56" s="7"/>
      <c r="EII56" s="7"/>
      <c r="EIJ56" s="7"/>
      <c r="EIK56" s="7"/>
      <c r="EIL56" s="7"/>
      <c r="EIM56" s="7"/>
      <c r="EIN56" s="7"/>
      <c r="EIO56" s="7"/>
      <c r="EIP56" s="7"/>
      <c r="EIQ56" s="7"/>
      <c r="EIR56" s="7"/>
      <c r="EIS56" s="7"/>
      <c r="EIT56" s="7"/>
      <c r="EIU56" s="7"/>
      <c r="EIV56" s="7"/>
      <c r="EIW56" s="7"/>
      <c r="EIX56" s="7"/>
      <c r="EIY56" s="7"/>
      <c r="EIZ56" s="7"/>
      <c r="EJA56" s="7"/>
      <c r="EJB56" s="7"/>
      <c r="EJC56" s="7"/>
      <c r="EJD56" s="7"/>
      <c r="EJE56" s="7"/>
      <c r="EJF56" s="7"/>
      <c r="EJG56" s="7"/>
      <c r="EJH56" s="7"/>
      <c r="EJI56" s="7"/>
      <c r="EJJ56" s="7"/>
      <c r="EJK56" s="7"/>
      <c r="EJL56" s="7"/>
      <c r="EJM56" s="7"/>
      <c r="EJN56" s="7"/>
      <c r="EJO56" s="7"/>
      <c r="EJP56" s="7"/>
      <c r="EJQ56" s="7"/>
      <c r="EJR56" s="7"/>
      <c r="EJS56" s="7"/>
      <c r="EJT56" s="7"/>
      <c r="EJU56" s="7"/>
      <c r="EJV56" s="7"/>
      <c r="EJW56" s="7"/>
      <c r="EJX56" s="7"/>
      <c r="EJY56" s="7"/>
      <c r="EJZ56" s="7"/>
      <c r="EKA56" s="7"/>
      <c r="EKB56" s="7"/>
      <c r="EKC56" s="7"/>
      <c r="EKD56" s="7"/>
      <c r="EKE56" s="7"/>
      <c r="EKF56" s="7"/>
      <c r="EKG56" s="7"/>
      <c r="EKH56" s="7"/>
      <c r="EKI56" s="7"/>
      <c r="EKJ56" s="7"/>
      <c r="EKK56" s="7"/>
      <c r="EKL56" s="7"/>
      <c r="EKM56" s="7"/>
      <c r="EKN56" s="7"/>
      <c r="EKO56" s="7"/>
      <c r="EKP56" s="7"/>
      <c r="EKQ56" s="7"/>
      <c r="EKR56" s="7"/>
      <c r="EKS56" s="7"/>
      <c r="EKT56" s="7"/>
      <c r="EKU56" s="7"/>
      <c r="EKV56" s="7"/>
      <c r="EKW56" s="7"/>
      <c r="EKX56" s="7"/>
      <c r="EKY56" s="7"/>
      <c r="EKZ56" s="7"/>
      <c r="ELA56" s="7"/>
      <c r="ELB56" s="7"/>
      <c r="ELC56" s="7"/>
      <c r="ELD56" s="7"/>
      <c r="ELE56" s="7"/>
      <c r="ELF56" s="7"/>
      <c r="ELG56" s="7"/>
      <c r="ELH56" s="7"/>
      <c r="ELI56" s="7"/>
      <c r="ELJ56" s="7"/>
      <c r="ELK56" s="7"/>
      <c r="ELL56" s="7"/>
      <c r="ELM56" s="7"/>
      <c r="ELN56" s="7"/>
      <c r="ELO56" s="7"/>
      <c r="ELP56" s="7"/>
      <c r="ELQ56" s="7"/>
      <c r="ELR56" s="7"/>
      <c r="ELS56" s="7"/>
      <c r="ELT56" s="7"/>
      <c r="ELU56" s="7"/>
      <c r="ELV56" s="7"/>
      <c r="ELW56" s="7"/>
      <c r="ELX56" s="7"/>
      <c r="ELY56" s="7"/>
      <c r="ELZ56" s="7"/>
      <c r="EMA56" s="7"/>
      <c r="EMB56" s="7"/>
      <c r="EMC56" s="7"/>
      <c r="EMD56" s="7"/>
      <c r="EME56" s="7"/>
      <c r="EMF56" s="7"/>
      <c r="EMG56" s="7"/>
      <c r="EMH56" s="7"/>
      <c r="EMI56" s="7"/>
      <c r="EMJ56" s="7"/>
      <c r="EMK56" s="7"/>
      <c r="EML56" s="7"/>
      <c r="EMM56" s="7"/>
      <c r="EMN56" s="7"/>
      <c r="EMO56" s="7"/>
      <c r="EMP56" s="7"/>
      <c r="EMQ56" s="7"/>
      <c r="EMR56" s="7"/>
      <c r="EMS56" s="7"/>
      <c r="EMT56" s="7"/>
      <c r="EMU56" s="7"/>
      <c r="EMV56" s="7"/>
      <c r="EMW56" s="7"/>
      <c r="EMX56" s="7"/>
      <c r="EMY56" s="7"/>
      <c r="EMZ56" s="7"/>
      <c r="ENA56" s="7"/>
      <c r="ENB56" s="7"/>
      <c r="ENC56" s="7"/>
      <c r="END56" s="7"/>
      <c r="ENE56" s="7"/>
      <c r="ENF56" s="7"/>
      <c r="ENG56" s="7"/>
      <c r="ENH56" s="7"/>
      <c r="ENI56" s="7"/>
      <c r="ENJ56" s="7"/>
      <c r="ENK56" s="7"/>
      <c r="ENL56" s="7"/>
      <c r="ENM56" s="7"/>
      <c r="ENN56" s="7"/>
      <c r="ENO56" s="7"/>
      <c r="ENP56" s="7"/>
      <c r="ENQ56" s="7"/>
      <c r="ENR56" s="7"/>
      <c r="ENS56" s="7"/>
      <c r="ENT56" s="7"/>
      <c r="ENU56" s="7"/>
      <c r="ENV56" s="7"/>
      <c r="ENW56" s="7"/>
      <c r="ENX56" s="7"/>
      <c r="ENY56" s="7"/>
      <c r="ENZ56" s="7"/>
      <c r="EOA56" s="7"/>
      <c r="EOB56" s="7"/>
      <c r="EOC56" s="7"/>
      <c r="EOD56" s="7"/>
      <c r="EOE56" s="7"/>
      <c r="EOF56" s="7"/>
      <c r="EOG56" s="7"/>
      <c r="EOH56" s="7"/>
      <c r="EOI56" s="7"/>
      <c r="EOJ56" s="7"/>
      <c r="EOK56" s="7"/>
      <c r="EOL56" s="7"/>
      <c r="EOM56" s="7"/>
      <c r="EON56" s="7"/>
      <c r="EOO56" s="7"/>
      <c r="EOP56" s="7"/>
      <c r="EOQ56" s="7"/>
      <c r="EOR56" s="7"/>
      <c r="EOS56" s="7"/>
      <c r="EOT56" s="7"/>
      <c r="EOU56" s="7"/>
      <c r="EOV56" s="7"/>
      <c r="EOW56" s="7"/>
      <c r="EOX56" s="7"/>
      <c r="EOY56" s="7"/>
      <c r="EOZ56" s="7"/>
      <c r="EPA56" s="7"/>
      <c r="EPB56" s="7"/>
      <c r="EPC56" s="7"/>
      <c r="EPD56" s="7"/>
      <c r="EPE56" s="7"/>
      <c r="EPF56" s="7"/>
      <c r="EPG56" s="7"/>
      <c r="EPH56" s="7"/>
      <c r="EPI56" s="7"/>
      <c r="EPJ56" s="7"/>
      <c r="EPK56" s="7"/>
      <c r="EPL56" s="7"/>
      <c r="EPM56" s="7"/>
      <c r="EPN56" s="7"/>
      <c r="EPO56" s="7"/>
      <c r="EPP56" s="7"/>
      <c r="EPQ56" s="7"/>
      <c r="EPR56" s="7"/>
      <c r="EPS56" s="7"/>
      <c r="EPT56" s="7"/>
      <c r="EPU56" s="7"/>
      <c r="EPV56" s="7"/>
      <c r="EPW56" s="7"/>
      <c r="EPX56" s="7"/>
      <c r="EPY56" s="7"/>
      <c r="EPZ56" s="7"/>
      <c r="EQA56" s="7"/>
      <c r="EQB56" s="7"/>
      <c r="EQC56" s="7"/>
      <c r="EQD56" s="7"/>
      <c r="EQE56" s="7"/>
      <c r="EQF56" s="7"/>
      <c r="EQG56" s="7"/>
      <c r="EQH56" s="7"/>
      <c r="EQI56" s="7"/>
      <c r="EQJ56" s="7"/>
      <c r="EQK56" s="7"/>
      <c r="EQL56" s="7"/>
      <c r="EQM56" s="7"/>
      <c r="EQN56" s="7"/>
      <c r="EQO56" s="7"/>
      <c r="EQP56" s="7"/>
      <c r="EQQ56" s="7"/>
      <c r="EQR56" s="7"/>
      <c r="EQS56" s="7"/>
      <c r="EQT56" s="7"/>
      <c r="EQU56" s="7"/>
      <c r="EQV56" s="7"/>
      <c r="EQW56" s="7"/>
      <c r="EQX56" s="7"/>
      <c r="EQY56" s="7"/>
      <c r="EQZ56" s="7"/>
      <c r="ERA56" s="7"/>
      <c r="ERB56" s="7"/>
      <c r="ERC56" s="7"/>
      <c r="ERD56" s="7"/>
      <c r="ERE56" s="7"/>
      <c r="ERF56" s="7"/>
      <c r="ERG56" s="7"/>
      <c r="ERH56" s="7"/>
      <c r="ERI56" s="7"/>
      <c r="ERJ56" s="7"/>
      <c r="ERK56" s="7"/>
      <c r="ERL56" s="7"/>
      <c r="ERN56" s="7"/>
      <c r="ERO56" s="7"/>
      <c r="ERP56" s="7"/>
      <c r="ERQ56" s="7"/>
      <c r="ERR56" s="7"/>
      <c r="ERS56" s="7"/>
      <c r="ERT56" s="7"/>
      <c r="ERU56" s="7"/>
      <c r="ERV56" s="7"/>
      <c r="ERW56" s="7"/>
      <c r="ERX56" s="7"/>
      <c r="ERY56" s="7"/>
      <c r="ERZ56" s="7"/>
      <c r="ESA56" s="7"/>
      <c r="ESB56" s="7"/>
      <c r="ESC56" s="7"/>
      <c r="ESD56" s="7"/>
      <c r="ESE56" s="7"/>
      <c r="ESF56" s="7"/>
      <c r="ESG56" s="7"/>
      <c r="ESH56" s="7"/>
      <c r="ESI56" s="7"/>
      <c r="ESJ56" s="7"/>
      <c r="ESK56" s="7"/>
      <c r="ESL56" s="7"/>
      <c r="ESM56" s="7"/>
      <c r="ESN56" s="7"/>
      <c r="ESO56" s="7"/>
      <c r="ESP56" s="7"/>
      <c r="ESQ56" s="7"/>
      <c r="ESR56" s="7"/>
      <c r="ESS56" s="7"/>
      <c r="EST56" s="7"/>
      <c r="ESU56" s="7"/>
      <c r="ESV56" s="7"/>
      <c r="ESW56" s="7"/>
      <c r="ESX56" s="7"/>
      <c r="ESY56" s="7"/>
      <c r="ESZ56" s="7"/>
      <c r="ETA56" s="7"/>
      <c r="ETB56" s="7"/>
      <c r="ETC56" s="7"/>
      <c r="ETD56" s="7"/>
      <c r="ETE56" s="7"/>
      <c r="ETF56" s="7"/>
      <c r="ETG56" s="7"/>
      <c r="ETH56" s="7"/>
      <c r="ETI56" s="7"/>
      <c r="ETJ56" s="7"/>
      <c r="ETK56" s="7"/>
      <c r="ETL56" s="7"/>
      <c r="ETM56" s="7"/>
      <c r="ETN56" s="7"/>
      <c r="ETO56" s="7"/>
      <c r="ETP56" s="7"/>
      <c r="ETQ56" s="7"/>
      <c r="ETR56" s="7"/>
      <c r="ETS56" s="7"/>
      <c r="ETT56" s="7"/>
      <c r="ETU56" s="7"/>
      <c r="ETV56" s="7"/>
      <c r="ETW56" s="7"/>
      <c r="ETX56" s="7"/>
      <c r="ETY56" s="7"/>
      <c r="ETZ56" s="7"/>
      <c r="EUA56" s="7"/>
      <c r="EUB56" s="7"/>
      <c r="EUC56" s="7"/>
      <c r="EUD56" s="7"/>
      <c r="EUE56" s="7"/>
      <c r="EUF56" s="7"/>
      <c r="EUG56" s="7"/>
      <c r="EUH56" s="7"/>
      <c r="EUI56" s="7"/>
      <c r="EUJ56" s="7"/>
      <c r="EUK56" s="7"/>
      <c r="EUL56" s="7"/>
      <c r="EUM56" s="7"/>
      <c r="EUN56" s="7"/>
      <c r="EUO56" s="7"/>
      <c r="EUP56" s="7"/>
      <c r="EUQ56" s="7"/>
      <c r="EUR56" s="7"/>
      <c r="EUS56" s="7"/>
      <c r="EUT56" s="7"/>
      <c r="EUU56" s="7"/>
      <c r="EUV56" s="7"/>
      <c r="EUW56" s="7"/>
      <c r="EUX56" s="7"/>
      <c r="EUY56" s="7"/>
      <c r="EUZ56" s="7"/>
      <c r="EVA56" s="7"/>
      <c r="EVB56" s="7"/>
      <c r="EVC56" s="7"/>
      <c r="EVD56" s="7"/>
      <c r="EVE56" s="7"/>
      <c r="EVF56" s="7"/>
      <c r="EVG56" s="7"/>
      <c r="EVH56" s="7"/>
      <c r="EVI56" s="7"/>
      <c r="EVJ56" s="7"/>
      <c r="EVK56" s="7"/>
      <c r="EVL56" s="7"/>
      <c r="EVM56" s="7"/>
      <c r="EVN56" s="7"/>
      <c r="EVO56" s="7"/>
      <c r="EVP56" s="7"/>
      <c r="EVQ56" s="7"/>
      <c r="EVR56" s="7"/>
      <c r="EVS56" s="7"/>
      <c r="EVT56" s="7"/>
      <c r="EVU56" s="7"/>
      <c r="EVV56" s="7"/>
      <c r="EVW56" s="7"/>
      <c r="EVX56" s="7"/>
      <c r="EVY56" s="7"/>
      <c r="EVZ56" s="7"/>
      <c r="EWA56" s="7"/>
      <c r="EWB56" s="7"/>
      <c r="EWC56" s="7"/>
      <c r="EWD56" s="7"/>
      <c r="EWE56" s="7"/>
      <c r="EWF56" s="7"/>
      <c r="EWG56" s="7"/>
      <c r="EWH56" s="7"/>
      <c r="EWI56" s="7"/>
      <c r="EWJ56" s="7"/>
      <c r="EWK56" s="7"/>
      <c r="EWL56" s="7"/>
      <c r="EWM56" s="7"/>
      <c r="EWN56" s="7"/>
      <c r="EWO56" s="7"/>
      <c r="EWP56" s="7"/>
      <c r="EWQ56" s="7"/>
      <c r="EWR56" s="7"/>
      <c r="EWS56" s="7"/>
      <c r="EWT56" s="7"/>
      <c r="EWU56" s="7"/>
      <c r="EWV56" s="7"/>
      <c r="EWW56" s="7"/>
      <c r="EWX56" s="7"/>
      <c r="EWY56" s="7"/>
      <c r="EWZ56" s="7"/>
      <c r="EXA56" s="7"/>
      <c r="EXB56" s="7"/>
      <c r="EXC56" s="7"/>
      <c r="EXD56" s="7"/>
      <c r="EXE56" s="7"/>
      <c r="EXF56" s="7"/>
      <c r="EXG56" s="7"/>
      <c r="EXH56" s="7"/>
      <c r="EXI56" s="7"/>
      <c r="EXJ56" s="7"/>
      <c r="EXK56" s="7"/>
      <c r="EXL56" s="7"/>
      <c r="EXM56" s="7"/>
      <c r="EXN56" s="7"/>
      <c r="EXO56" s="7"/>
      <c r="EXP56" s="7"/>
      <c r="EXQ56" s="7"/>
      <c r="EXR56" s="7"/>
      <c r="EXS56" s="7"/>
      <c r="EXT56" s="7"/>
      <c r="EXU56" s="7"/>
      <c r="EXV56" s="7"/>
      <c r="EXW56" s="7"/>
      <c r="EXX56" s="7"/>
      <c r="EXY56" s="7"/>
      <c r="EXZ56" s="7"/>
      <c r="EYA56" s="7"/>
      <c r="EYB56" s="7"/>
      <c r="EYC56" s="7"/>
      <c r="EYD56" s="7"/>
      <c r="EYE56" s="7"/>
      <c r="EYF56" s="7"/>
      <c r="EYG56" s="7"/>
      <c r="EYH56" s="7"/>
      <c r="EYI56" s="7"/>
      <c r="EYJ56" s="7"/>
      <c r="EYK56" s="7"/>
      <c r="EYL56" s="7"/>
      <c r="EYM56" s="7"/>
      <c r="EYN56" s="7"/>
      <c r="EYO56" s="7"/>
      <c r="EYP56" s="7"/>
      <c r="EYQ56" s="7"/>
      <c r="EYR56" s="7"/>
      <c r="EYS56" s="7"/>
      <c r="EYT56" s="7"/>
      <c r="EYU56" s="7"/>
      <c r="EYV56" s="7"/>
      <c r="EYW56" s="7"/>
      <c r="EYX56" s="7"/>
      <c r="EYY56" s="7"/>
      <c r="EYZ56" s="7"/>
      <c r="EZA56" s="7"/>
      <c r="EZB56" s="7"/>
      <c r="EZC56" s="7"/>
      <c r="EZD56" s="7"/>
      <c r="EZE56" s="7"/>
      <c r="EZF56" s="7"/>
      <c r="EZG56" s="7"/>
      <c r="EZH56" s="7"/>
      <c r="EZI56" s="7"/>
      <c r="EZJ56" s="7"/>
      <c r="EZK56" s="7"/>
      <c r="EZL56" s="7"/>
      <c r="EZM56" s="7"/>
      <c r="EZN56" s="7"/>
      <c r="EZO56" s="7"/>
      <c r="EZP56" s="7"/>
      <c r="EZQ56" s="7"/>
      <c r="EZR56" s="7"/>
      <c r="EZS56" s="7"/>
      <c r="EZT56" s="7"/>
      <c r="EZU56" s="7"/>
      <c r="EZV56" s="7"/>
      <c r="EZW56" s="7"/>
      <c r="EZX56" s="7"/>
      <c r="EZY56" s="7"/>
      <c r="EZZ56" s="7"/>
      <c r="FAA56" s="7"/>
      <c r="FAB56" s="7"/>
      <c r="FAC56" s="7"/>
      <c r="FAD56" s="7"/>
      <c r="FAE56" s="7"/>
      <c r="FAF56" s="7"/>
      <c r="FAG56" s="7"/>
      <c r="FAH56" s="7"/>
      <c r="FAI56" s="7"/>
      <c r="FAJ56" s="7"/>
      <c r="FAK56" s="7"/>
      <c r="FAL56" s="7"/>
      <c r="FAM56" s="7"/>
      <c r="FAN56" s="7"/>
      <c r="FAO56" s="7"/>
      <c r="FAP56" s="7"/>
      <c r="FAQ56" s="7"/>
      <c r="FAR56" s="7"/>
      <c r="FAS56" s="7"/>
      <c r="FAT56" s="7"/>
      <c r="FAU56" s="7"/>
      <c r="FAV56" s="7"/>
      <c r="FAW56" s="7"/>
      <c r="FAX56" s="7"/>
      <c r="FAY56" s="7"/>
      <c r="FAZ56" s="7"/>
      <c r="FBA56" s="7"/>
      <c r="FBB56" s="7"/>
      <c r="FBC56" s="7"/>
      <c r="FBD56" s="7"/>
      <c r="FBE56" s="7"/>
      <c r="FBF56" s="7"/>
      <c r="FBG56" s="7"/>
      <c r="FBH56" s="7"/>
      <c r="FBJ56" s="7"/>
      <c r="FBK56" s="7"/>
      <c r="FBL56" s="7"/>
      <c r="FBM56" s="7"/>
      <c r="FBN56" s="7"/>
      <c r="FBO56" s="7"/>
      <c r="FBP56" s="7"/>
      <c r="FBQ56" s="7"/>
      <c r="FBR56" s="7"/>
      <c r="FBS56" s="7"/>
      <c r="FBT56" s="7"/>
      <c r="FBU56" s="7"/>
      <c r="FBV56" s="7"/>
      <c r="FBW56" s="7"/>
      <c r="FBX56" s="7"/>
      <c r="FBY56" s="7"/>
      <c r="FBZ56" s="7"/>
      <c r="FCA56" s="7"/>
      <c r="FCB56" s="7"/>
      <c r="FCC56" s="7"/>
      <c r="FCD56" s="7"/>
      <c r="FCE56" s="7"/>
      <c r="FCF56" s="7"/>
      <c r="FCG56" s="7"/>
      <c r="FCH56" s="7"/>
      <c r="FCI56" s="7"/>
      <c r="FCJ56" s="7"/>
      <c r="FCK56" s="7"/>
      <c r="FCL56" s="7"/>
      <c r="FCM56" s="7"/>
      <c r="FCN56" s="7"/>
      <c r="FCO56" s="7"/>
      <c r="FCP56" s="7"/>
      <c r="FCQ56" s="7"/>
      <c r="FCR56" s="7"/>
      <c r="FCS56" s="7"/>
      <c r="FCT56" s="7"/>
      <c r="FCU56" s="7"/>
      <c r="FCV56" s="7"/>
      <c r="FCW56" s="7"/>
      <c r="FCX56" s="7"/>
      <c r="FCY56" s="7"/>
      <c r="FCZ56" s="7"/>
      <c r="FDA56" s="7"/>
      <c r="FDB56" s="7"/>
      <c r="FDC56" s="7"/>
      <c r="FDD56" s="7"/>
      <c r="FDE56" s="7"/>
      <c r="FDF56" s="7"/>
      <c r="FDG56" s="7"/>
      <c r="FDH56" s="7"/>
      <c r="FDI56" s="7"/>
      <c r="FDJ56" s="7"/>
      <c r="FDK56" s="7"/>
      <c r="FDL56" s="7"/>
      <c r="FDM56" s="7"/>
      <c r="FDN56" s="7"/>
      <c r="FDO56" s="7"/>
      <c r="FDP56" s="7"/>
      <c r="FDQ56" s="7"/>
      <c r="FDR56" s="7"/>
      <c r="FDS56" s="7"/>
      <c r="FDT56" s="7"/>
      <c r="FDU56" s="7"/>
      <c r="FDV56" s="7"/>
      <c r="FDW56" s="7"/>
      <c r="FDX56" s="7"/>
      <c r="FDY56" s="7"/>
      <c r="FDZ56" s="7"/>
      <c r="FEA56" s="7"/>
      <c r="FEB56" s="7"/>
      <c r="FEC56" s="7"/>
      <c r="FED56" s="7"/>
      <c r="FEE56" s="7"/>
      <c r="FEF56" s="7"/>
      <c r="FEG56" s="7"/>
      <c r="FEH56" s="7"/>
      <c r="FEI56" s="7"/>
      <c r="FEJ56" s="7"/>
      <c r="FEK56" s="7"/>
      <c r="FEL56" s="7"/>
      <c r="FEM56" s="7"/>
      <c r="FEN56" s="7"/>
      <c r="FEO56" s="7"/>
      <c r="FEP56" s="7"/>
      <c r="FEQ56" s="7"/>
      <c r="FER56" s="7"/>
      <c r="FES56" s="7"/>
      <c r="FET56" s="7"/>
      <c r="FEU56" s="7"/>
      <c r="FEV56" s="7"/>
      <c r="FEW56" s="7"/>
      <c r="FEX56" s="7"/>
      <c r="FEY56" s="7"/>
      <c r="FEZ56" s="7"/>
      <c r="FFA56" s="7"/>
      <c r="FFB56" s="7"/>
      <c r="FFC56" s="7"/>
      <c r="FFD56" s="7"/>
      <c r="FFE56" s="7"/>
      <c r="FFF56" s="7"/>
      <c r="FFG56" s="7"/>
      <c r="FFH56" s="7"/>
      <c r="FFI56" s="7"/>
      <c r="FFJ56" s="7"/>
      <c r="FFK56" s="7"/>
      <c r="FFL56" s="7"/>
      <c r="FFM56" s="7"/>
      <c r="FFN56" s="7"/>
      <c r="FFO56" s="7"/>
      <c r="FFP56" s="7"/>
      <c r="FFQ56" s="7"/>
      <c r="FFR56" s="7"/>
      <c r="FFS56" s="7"/>
      <c r="FFT56" s="7"/>
      <c r="FFU56" s="7"/>
      <c r="FFV56" s="7"/>
      <c r="FFW56" s="7"/>
      <c r="FFX56" s="7"/>
      <c r="FFY56" s="7"/>
      <c r="FFZ56" s="7"/>
      <c r="FGA56" s="7"/>
      <c r="FGB56" s="7"/>
      <c r="FGC56" s="7"/>
      <c r="FGD56" s="7"/>
      <c r="FGE56" s="7"/>
      <c r="FGF56" s="7"/>
      <c r="FGG56" s="7"/>
      <c r="FGH56" s="7"/>
      <c r="FGI56" s="7"/>
      <c r="FGJ56" s="7"/>
      <c r="FGK56" s="7"/>
      <c r="FGL56" s="7"/>
      <c r="FGM56" s="7"/>
      <c r="FGN56" s="7"/>
      <c r="FGO56" s="7"/>
      <c r="FGP56" s="7"/>
      <c r="FGQ56" s="7"/>
      <c r="FGR56" s="7"/>
      <c r="FGS56" s="7"/>
      <c r="FGT56" s="7"/>
      <c r="FGU56" s="7"/>
      <c r="FGV56" s="7"/>
      <c r="FGW56" s="7"/>
      <c r="FGX56" s="7"/>
      <c r="FGY56" s="7"/>
      <c r="FGZ56" s="7"/>
      <c r="FHA56" s="7"/>
      <c r="FHB56" s="7"/>
      <c r="FHC56" s="7"/>
      <c r="FHD56" s="7"/>
      <c r="FHE56" s="7"/>
      <c r="FHF56" s="7"/>
      <c r="FHG56" s="7"/>
      <c r="FHH56" s="7"/>
      <c r="FHI56" s="7"/>
      <c r="FHJ56" s="7"/>
      <c r="FHK56" s="7"/>
      <c r="FHL56" s="7"/>
      <c r="FHM56" s="7"/>
      <c r="FHN56" s="7"/>
      <c r="FHO56" s="7"/>
      <c r="FHP56" s="7"/>
      <c r="FHQ56" s="7"/>
      <c r="FHR56" s="7"/>
      <c r="FHS56" s="7"/>
      <c r="FHT56" s="7"/>
      <c r="FHU56" s="7"/>
      <c r="FHV56" s="7"/>
      <c r="FHW56" s="7"/>
      <c r="FHX56" s="7"/>
      <c r="FHY56" s="7"/>
      <c r="FHZ56" s="7"/>
      <c r="FIA56" s="7"/>
      <c r="FIB56" s="7"/>
      <c r="FIC56" s="7"/>
      <c r="FID56" s="7"/>
      <c r="FIE56" s="7"/>
      <c r="FIF56" s="7"/>
      <c r="FIG56" s="7"/>
      <c r="FIH56" s="7"/>
      <c r="FII56" s="7"/>
      <c r="FIJ56" s="7"/>
      <c r="FIK56" s="7"/>
      <c r="FIL56" s="7"/>
      <c r="FIM56" s="7"/>
      <c r="FIN56" s="7"/>
      <c r="FIO56" s="7"/>
      <c r="FIP56" s="7"/>
      <c r="FIQ56" s="7"/>
      <c r="FIR56" s="7"/>
      <c r="FIS56" s="7"/>
      <c r="FIT56" s="7"/>
      <c r="FIU56" s="7"/>
      <c r="FIV56" s="7"/>
      <c r="FIW56" s="7"/>
      <c r="FIX56" s="7"/>
      <c r="FIY56" s="7"/>
      <c r="FIZ56" s="7"/>
      <c r="FJA56" s="7"/>
      <c r="FJB56" s="7"/>
      <c r="FJC56" s="7"/>
      <c r="FJD56" s="7"/>
      <c r="FJE56" s="7"/>
      <c r="FJF56" s="7"/>
      <c r="FJG56" s="7"/>
      <c r="FJH56" s="7"/>
      <c r="FJI56" s="7"/>
      <c r="FJJ56" s="7"/>
      <c r="FJK56" s="7"/>
      <c r="FJL56" s="7"/>
      <c r="FJM56" s="7"/>
      <c r="FJN56" s="7"/>
      <c r="FJO56" s="7"/>
      <c r="FJP56" s="7"/>
      <c r="FJQ56" s="7"/>
      <c r="FJR56" s="7"/>
      <c r="FJS56" s="7"/>
      <c r="FJT56" s="7"/>
      <c r="FJU56" s="7"/>
      <c r="FJV56" s="7"/>
      <c r="FJW56" s="7"/>
      <c r="FJX56" s="7"/>
      <c r="FJY56" s="7"/>
      <c r="FJZ56" s="7"/>
      <c r="FKA56" s="7"/>
      <c r="FKB56" s="7"/>
      <c r="FKC56" s="7"/>
      <c r="FKD56" s="7"/>
      <c r="FKE56" s="7"/>
      <c r="FKF56" s="7"/>
      <c r="FKG56" s="7"/>
      <c r="FKH56" s="7"/>
      <c r="FKI56" s="7"/>
      <c r="FKJ56" s="7"/>
      <c r="FKK56" s="7"/>
      <c r="FKL56" s="7"/>
      <c r="FKM56" s="7"/>
      <c r="FKN56" s="7"/>
      <c r="FKO56" s="7"/>
      <c r="FKP56" s="7"/>
      <c r="FKQ56" s="7"/>
      <c r="FKR56" s="7"/>
      <c r="FKS56" s="7"/>
      <c r="FKT56" s="7"/>
      <c r="FKU56" s="7"/>
      <c r="FKV56" s="7"/>
      <c r="FKW56" s="7"/>
      <c r="FKX56" s="7"/>
      <c r="FKY56" s="7"/>
      <c r="FKZ56" s="7"/>
      <c r="FLA56" s="7"/>
      <c r="FLB56" s="7"/>
      <c r="FLC56" s="7"/>
      <c r="FLD56" s="7"/>
      <c r="FLF56" s="7"/>
      <c r="FLG56" s="7"/>
      <c r="FLH56" s="7"/>
      <c r="FLI56" s="7"/>
      <c r="FLJ56" s="7"/>
      <c r="FLK56" s="7"/>
      <c r="FLL56" s="7"/>
      <c r="FLM56" s="7"/>
      <c r="FLN56" s="7"/>
      <c r="FLO56" s="7"/>
      <c r="FLP56" s="7"/>
      <c r="FLQ56" s="7"/>
      <c r="FLR56" s="7"/>
      <c r="FLS56" s="7"/>
      <c r="FLT56" s="7"/>
      <c r="FLU56" s="7"/>
      <c r="FLV56" s="7"/>
      <c r="FLW56" s="7"/>
      <c r="FLX56" s="7"/>
      <c r="FLY56" s="7"/>
      <c r="FLZ56" s="7"/>
      <c r="FMA56" s="7"/>
      <c r="FMB56" s="7"/>
      <c r="FMC56" s="7"/>
      <c r="FMD56" s="7"/>
      <c r="FME56" s="7"/>
      <c r="FMF56" s="7"/>
      <c r="FMG56" s="7"/>
      <c r="FMH56" s="7"/>
      <c r="FMI56" s="7"/>
      <c r="FMJ56" s="7"/>
      <c r="FMK56" s="7"/>
      <c r="FML56" s="7"/>
      <c r="FMM56" s="7"/>
      <c r="FMN56" s="7"/>
      <c r="FMO56" s="7"/>
      <c r="FMP56" s="7"/>
      <c r="FMQ56" s="7"/>
      <c r="FMR56" s="7"/>
      <c r="FMS56" s="7"/>
      <c r="FMT56" s="7"/>
      <c r="FMU56" s="7"/>
      <c r="FMV56" s="7"/>
      <c r="FMW56" s="7"/>
      <c r="FMX56" s="7"/>
      <c r="FMY56" s="7"/>
      <c r="FMZ56" s="7"/>
      <c r="FNA56" s="7"/>
      <c r="FNB56" s="7"/>
      <c r="FNC56" s="7"/>
      <c r="FND56" s="7"/>
      <c r="FNE56" s="7"/>
      <c r="FNF56" s="7"/>
      <c r="FNG56" s="7"/>
      <c r="FNH56" s="7"/>
      <c r="FNI56" s="7"/>
      <c r="FNJ56" s="7"/>
      <c r="FNK56" s="7"/>
      <c r="FNL56" s="7"/>
      <c r="FNM56" s="7"/>
      <c r="FNN56" s="7"/>
      <c r="FNO56" s="7"/>
      <c r="FNP56" s="7"/>
      <c r="FNQ56" s="7"/>
      <c r="FNR56" s="7"/>
      <c r="FNS56" s="7"/>
      <c r="FNT56" s="7"/>
      <c r="FNU56" s="7"/>
      <c r="FNV56" s="7"/>
      <c r="FNW56" s="7"/>
      <c r="FNX56" s="7"/>
      <c r="FNY56" s="7"/>
      <c r="FNZ56" s="7"/>
      <c r="FOA56" s="7"/>
      <c r="FOB56" s="7"/>
      <c r="FOC56" s="7"/>
      <c r="FOD56" s="7"/>
      <c r="FOE56" s="7"/>
      <c r="FOF56" s="7"/>
      <c r="FOG56" s="7"/>
      <c r="FOH56" s="7"/>
      <c r="FOI56" s="7"/>
      <c r="FOJ56" s="7"/>
      <c r="FOK56" s="7"/>
      <c r="FOL56" s="7"/>
      <c r="FOM56" s="7"/>
      <c r="FON56" s="7"/>
      <c r="FOO56" s="7"/>
      <c r="FOP56" s="7"/>
      <c r="FOQ56" s="7"/>
      <c r="FOR56" s="7"/>
      <c r="FOS56" s="7"/>
      <c r="FOT56" s="7"/>
      <c r="FOU56" s="7"/>
      <c r="FOV56" s="7"/>
      <c r="FOW56" s="7"/>
      <c r="FOX56" s="7"/>
      <c r="FOY56" s="7"/>
      <c r="FOZ56" s="7"/>
      <c r="FPA56" s="7"/>
      <c r="FPB56" s="7"/>
      <c r="FPC56" s="7"/>
      <c r="FPD56" s="7"/>
      <c r="FPE56" s="7"/>
      <c r="FPF56" s="7"/>
      <c r="FPG56" s="7"/>
      <c r="FPH56" s="7"/>
      <c r="FPI56" s="7"/>
      <c r="FPJ56" s="7"/>
      <c r="FPK56" s="7"/>
      <c r="FPL56" s="7"/>
      <c r="FPM56" s="7"/>
      <c r="FPN56" s="7"/>
      <c r="FPO56" s="7"/>
      <c r="FPP56" s="7"/>
      <c r="FPQ56" s="7"/>
      <c r="FPR56" s="7"/>
      <c r="FPS56" s="7"/>
      <c r="FPT56" s="7"/>
      <c r="FPU56" s="7"/>
      <c r="FPV56" s="7"/>
      <c r="FPW56" s="7"/>
      <c r="FPX56" s="7"/>
      <c r="FPY56" s="7"/>
      <c r="FPZ56" s="7"/>
      <c r="FQA56" s="7"/>
      <c r="FQB56" s="7"/>
      <c r="FQC56" s="7"/>
      <c r="FQD56" s="7"/>
      <c r="FQE56" s="7"/>
      <c r="FQF56" s="7"/>
      <c r="FQG56" s="7"/>
      <c r="FQH56" s="7"/>
      <c r="FQI56" s="7"/>
      <c r="FQJ56" s="7"/>
      <c r="FQK56" s="7"/>
      <c r="FQL56" s="7"/>
      <c r="FQM56" s="7"/>
      <c r="FQN56" s="7"/>
      <c r="FQO56" s="7"/>
      <c r="FQP56" s="7"/>
      <c r="FQQ56" s="7"/>
      <c r="FQR56" s="7"/>
      <c r="FQS56" s="7"/>
      <c r="FQT56" s="7"/>
      <c r="FQU56" s="7"/>
      <c r="FQV56" s="7"/>
      <c r="FQW56" s="7"/>
      <c r="FQX56" s="7"/>
      <c r="FQY56" s="7"/>
      <c r="FQZ56" s="7"/>
      <c r="FRA56" s="7"/>
      <c r="FRB56" s="7"/>
      <c r="FRC56" s="7"/>
      <c r="FRD56" s="7"/>
      <c r="FRE56" s="7"/>
      <c r="FRF56" s="7"/>
      <c r="FRG56" s="7"/>
      <c r="FRH56" s="7"/>
      <c r="FRI56" s="7"/>
      <c r="FRJ56" s="7"/>
      <c r="FRK56" s="7"/>
      <c r="FRL56" s="7"/>
      <c r="FRM56" s="7"/>
      <c r="FRN56" s="7"/>
      <c r="FRO56" s="7"/>
      <c r="FRP56" s="7"/>
      <c r="FRQ56" s="7"/>
      <c r="FRR56" s="7"/>
      <c r="FRS56" s="7"/>
      <c r="FRT56" s="7"/>
      <c r="FRU56" s="7"/>
      <c r="FRV56" s="7"/>
      <c r="FRW56" s="7"/>
      <c r="FRX56" s="7"/>
      <c r="FRY56" s="7"/>
      <c r="FRZ56" s="7"/>
      <c r="FSA56" s="7"/>
      <c r="FSB56" s="7"/>
      <c r="FSC56" s="7"/>
      <c r="FSD56" s="7"/>
      <c r="FSE56" s="7"/>
      <c r="FSF56" s="7"/>
      <c r="FSG56" s="7"/>
      <c r="FSH56" s="7"/>
      <c r="FSI56" s="7"/>
      <c r="FSJ56" s="7"/>
      <c r="FSK56" s="7"/>
      <c r="FSL56" s="7"/>
      <c r="FSM56" s="7"/>
      <c r="FSN56" s="7"/>
      <c r="FSO56" s="7"/>
      <c r="FSP56" s="7"/>
      <c r="FSQ56" s="7"/>
      <c r="FSR56" s="7"/>
      <c r="FSS56" s="7"/>
      <c r="FST56" s="7"/>
      <c r="FSU56" s="7"/>
      <c r="FSV56" s="7"/>
      <c r="FSW56" s="7"/>
      <c r="FSX56" s="7"/>
      <c r="FSY56" s="7"/>
      <c r="FSZ56" s="7"/>
      <c r="FTA56" s="7"/>
      <c r="FTB56" s="7"/>
      <c r="FTC56" s="7"/>
      <c r="FTD56" s="7"/>
      <c r="FTE56" s="7"/>
      <c r="FTF56" s="7"/>
      <c r="FTG56" s="7"/>
      <c r="FTH56" s="7"/>
      <c r="FTI56" s="7"/>
      <c r="FTJ56" s="7"/>
      <c r="FTK56" s="7"/>
      <c r="FTL56" s="7"/>
      <c r="FTM56" s="7"/>
      <c r="FTN56" s="7"/>
      <c r="FTO56" s="7"/>
      <c r="FTP56" s="7"/>
      <c r="FTQ56" s="7"/>
      <c r="FTR56" s="7"/>
      <c r="FTS56" s="7"/>
      <c r="FTT56" s="7"/>
      <c r="FTU56" s="7"/>
      <c r="FTV56" s="7"/>
      <c r="FTW56" s="7"/>
      <c r="FTX56" s="7"/>
      <c r="FTY56" s="7"/>
      <c r="FTZ56" s="7"/>
      <c r="FUA56" s="7"/>
      <c r="FUB56" s="7"/>
      <c r="FUC56" s="7"/>
      <c r="FUD56" s="7"/>
      <c r="FUE56" s="7"/>
      <c r="FUF56" s="7"/>
      <c r="FUG56" s="7"/>
      <c r="FUH56" s="7"/>
      <c r="FUI56" s="7"/>
      <c r="FUJ56" s="7"/>
      <c r="FUK56" s="7"/>
      <c r="FUL56" s="7"/>
      <c r="FUM56" s="7"/>
      <c r="FUN56" s="7"/>
      <c r="FUO56" s="7"/>
      <c r="FUP56" s="7"/>
      <c r="FUQ56" s="7"/>
      <c r="FUR56" s="7"/>
      <c r="FUS56" s="7"/>
      <c r="FUT56" s="7"/>
      <c r="FUU56" s="7"/>
      <c r="FUV56" s="7"/>
      <c r="FUW56" s="7"/>
      <c r="FUX56" s="7"/>
      <c r="FUY56" s="7"/>
      <c r="FUZ56" s="7"/>
      <c r="FVB56" s="7"/>
      <c r="FVC56" s="7"/>
      <c r="FVD56" s="7"/>
      <c r="FVE56" s="7"/>
      <c r="FVF56" s="7"/>
      <c r="FVG56" s="7"/>
      <c r="FVH56" s="7"/>
      <c r="FVI56" s="7"/>
      <c r="FVJ56" s="7"/>
      <c r="FVK56" s="7"/>
      <c r="FVL56" s="7"/>
      <c r="FVM56" s="7"/>
      <c r="FVN56" s="7"/>
      <c r="FVO56" s="7"/>
      <c r="FVP56" s="7"/>
      <c r="FVQ56" s="7"/>
      <c r="FVR56" s="7"/>
      <c r="FVS56" s="7"/>
      <c r="FVT56" s="7"/>
      <c r="FVU56" s="7"/>
      <c r="FVV56" s="7"/>
      <c r="FVW56" s="7"/>
      <c r="FVX56" s="7"/>
      <c r="FVY56" s="7"/>
      <c r="FVZ56" s="7"/>
      <c r="FWA56" s="7"/>
      <c r="FWB56" s="7"/>
      <c r="FWC56" s="7"/>
      <c r="FWD56" s="7"/>
      <c r="FWE56" s="7"/>
      <c r="FWF56" s="7"/>
      <c r="FWG56" s="7"/>
      <c r="FWH56" s="7"/>
      <c r="FWI56" s="7"/>
      <c r="FWJ56" s="7"/>
      <c r="FWK56" s="7"/>
      <c r="FWL56" s="7"/>
      <c r="FWM56" s="7"/>
      <c r="FWN56" s="7"/>
      <c r="FWO56" s="7"/>
      <c r="FWP56" s="7"/>
      <c r="FWQ56" s="7"/>
      <c r="FWR56" s="7"/>
      <c r="FWS56" s="7"/>
      <c r="FWT56" s="7"/>
      <c r="FWU56" s="7"/>
      <c r="FWV56" s="7"/>
      <c r="FWW56" s="7"/>
      <c r="FWX56" s="7"/>
      <c r="FWY56" s="7"/>
      <c r="FWZ56" s="7"/>
      <c r="FXA56" s="7"/>
      <c r="FXB56" s="7"/>
      <c r="FXC56" s="7"/>
      <c r="FXD56" s="7"/>
      <c r="FXE56" s="7"/>
      <c r="FXF56" s="7"/>
      <c r="FXG56" s="7"/>
      <c r="FXH56" s="7"/>
      <c r="FXI56" s="7"/>
      <c r="FXJ56" s="7"/>
      <c r="FXK56" s="7"/>
      <c r="FXL56" s="7"/>
      <c r="FXM56" s="7"/>
      <c r="FXN56" s="7"/>
      <c r="FXO56" s="7"/>
      <c r="FXP56" s="7"/>
      <c r="FXQ56" s="7"/>
      <c r="FXR56" s="7"/>
      <c r="FXS56" s="7"/>
      <c r="FXT56" s="7"/>
      <c r="FXU56" s="7"/>
      <c r="FXV56" s="7"/>
      <c r="FXW56" s="7"/>
      <c r="FXX56" s="7"/>
      <c r="FXY56" s="7"/>
      <c r="FXZ56" s="7"/>
      <c r="FYA56" s="7"/>
      <c r="FYB56" s="7"/>
      <c r="FYC56" s="7"/>
      <c r="FYD56" s="7"/>
      <c r="FYE56" s="7"/>
      <c r="FYF56" s="7"/>
      <c r="FYG56" s="7"/>
      <c r="FYH56" s="7"/>
      <c r="FYI56" s="7"/>
      <c r="FYJ56" s="7"/>
      <c r="FYK56" s="7"/>
      <c r="FYL56" s="7"/>
      <c r="FYM56" s="7"/>
      <c r="FYN56" s="7"/>
      <c r="FYO56" s="7"/>
      <c r="FYP56" s="7"/>
      <c r="FYQ56" s="7"/>
      <c r="FYR56" s="7"/>
      <c r="FYS56" s="7"/>
      <c r="FYT56" s="7"/>
      <c r="FYU56" s="7"/>
      <c r="FYV56" s="7"/>
      <c r="FYW56" s="7"/>
      <c r="FYX56" s="7"/>
      <c r="FYY56" s="7"/>
      <c r="FYZ56" s="7"/>
      <c r="FZA56" s="7"/>
      <c r="FZB56" s="7"/>
      <c r="FZC56" s="7"/>
      <c r="FZD56" s="7"/>
      <c r="FZE56" s="7"/>
      <c r="FZF56" s="7"/>
      <c r="FZG56" s="7"/>
      <c r="FZH56" s="7"/>
      <c r="FZI56" s="7"/>
      <c r="FZJ56" s="7"/>
      <c r="FZK56" s="7"/>
      <c r="FZL56" s="7"/>
      <c r="FZM56" s="7"/>
      <c r="FZN56" s="7"/>
      <c r="FZO56" s="7"/>
      <c r="FZP56" s="7"/>
      <c r="FZQ56" s="7"/>
      <c r="FZR56" s="7"/>
      <c r="FZS56" s="7"/>
      <c r="FZT56" s="7"/>
      <c r="FZU56" s="7"/>
      <c r="FZV56" s="7"/>
      <c r="FZW56" s="7"/>
      <c r="FZX56" s="7"/>
      <c r="FZY56" s="7"/>
      <c r="FZZ56" s="7"/>
      <c r="GAA56" s="7"/>
      <c r="GAB56" s="7"/>
      <c r="GAC56" s="7"/>
      <c r="GAD56" s="7"/>
      <c r="GAE56" s="7"/>
      <c r="GAF56" s="7"/>
      <c r="GAG56" s="7"/>
      <c r="GAH56" s="7"/>
      <c r="GAI56" s="7"/>
      <c r="GAJ56" s="7"/>
      <c r="GAK56" s="7"/>
      <c r="GAL56" s="7"/>
      <c r="GAM56" s="7"/>
      <c r="GAN56" s="7"/>
      <c r="GAO56" s="7"/>
      <c r="GAP56" s="7"/>
      <c r="GAQ56" s="7"/>
      <c r="GAR56" s="7"/>
      <c r="GAS56" s="7"/>
      <c r="GAT56" s="7"/>
      <c r="GAU56" s="7"/>
      <c r="GAV56" s="7"/>
      <c r="GAW56" s="7"/>
      <c r="GAX56" s="7"/>
      <c r="GAY56" s="7"/>
      <c r="GAZ56" s="7"/>
      <c r="GBA56" s="7"/>
      <c r="GBB56" s="7"/>
      <c r="GBC56" s="7"/>
      <c r="GBD56" s="7"/>
      <c r="GBE56" s="7"/>
      <c r="GBF56" s="7"/>
      <c r="GBG56" s="7"/>
      <c r="GBH56" s="7"/>
      <c r="GBI56" s="7"/>
      <c r="GBJ56" s="7"/>
      <c r="GBK56" s="7"/>
      <c r="GBL56" s="7"/>
      <c r="GBM56" s="7"/>
      <c r="GBN56" s="7"/>
      <c r="GBO56" s="7"/>
      <c r="GBP56" s="7"/>
      <c r="GBQ56" s="7"/>
      <c r="GBR56" s="7"/>
      <c r="GBS56" s="7"/>
      <c r="GBT56" s="7"/>
      <c r="GBU56" s="7"/>
      <c r="GBV56" s="7"/>
      <c r="GBW56" s="7"/>
      <c r="GBX56" s="7"/>
      <c r="GBY56" s="7"/>
      <c r="GBZ56" s="7"/>
      <c r="GCA56" s="7"/>
      <c r="GCB56" s="7"/>
      <c r="GCC56" s="7"/>
      <c r="GCD56" s="7"/>
      <c r="GCE56" s="7"/>
      <c r="GCF56" s="7"/>
      <c r="GCG56" s="7"/>
      <c r="GCH56" s="7"/>
      <c r="GCI56" s="7"/>
      <c r="GCJ56" s="7"/>
      <c r="GCK56" s="7"/>
      <c r="GCL56" s="7"/>
      <c r="GCM56" s="7"/>
      <c r="GCN56" s="7"/>
      <c r="GCO56" s="7"/>
      <c r="GCP56" s="7"/>
      <c r="GCQ56" s="7"/>
      <c r="GCR56" s="7"/>
      <c r="GCS56" s="7"/>
      <c r="GCT56" s="7"/>
      <c r="GCU56" s="7"/>
      <c r="GCV56" s="7"/>
      <c r="GCW56" s="7"/>
      <c r="GCX56" s="7"/>
      <c r="GCY56" s="7"/>
      <c r="GCZ56" s="7"/>
      <c r="GDA56" s="7"/>
      <c r="GDB56" s="7"/>
      <c r="GDC56" s="7"/>
      <c r="GDD56" s="7"/>
      <c r="GDE56" s="7"/>
      <c r="GDF56" s="7"/>
      <c r="GDG56" s="7"/>
      <c r="GDH56" s="7"/>
      <c r="GDI56" s="7"/>
      <c r="GDJ56" s="7"/>
      <c r="GDK56" s="7"/>
      <c r="GDL56" s="7"/>
      <c r="GDM56" s="7"/>
      <c r="GDN56" s="7"/>
      <c r="GDO56" s="7"/>
      <c r="GDP56" s="7"/>
      <c r="GDQ56" s="7"/>
      <c r="GDR56" s="7"/>
      <c r="GDS56" s="7"/>
      <c r="GDT56" s="7"/>
      <c r="GDU56" s="7"/>
      <c r="GDV56" s="7"/>
      <c r="GDW56" s="7"/>
      <c r="GDX56" s="7"/>
      <c r="GDY56" s="7"/>
      <c r="GDZ56" s="7"/>
      <c r="GEA56" s="7"/>
      <c r="GEB56" s="7"/>
      <c r="GEC56" s="7"/>
      <c r="GED56" s="7"/>
      <c r="GEE56" s="7"/>
      <c r="GEF56" s="7"/>
      <c r="GEG56" s="7"/>
      <c r="GEH56" s="7"/>
      <c r="GEI56" s="7"/>
      <c r="GEJ56" s="7"/>
      <c r="GEK56" s="7"/>
      <c r="GEL56" s="7"/>
      <c r="GEM56" s="7"/>
      <c r="GEN56" s="7"/>
      <c r="GEO56" s="7"/>
      <c r="GEP56" s="7"/>
      <c r="GEQ56" s="7"/>
      <c r="GER56" s="7"/>
      <c r="GES56" s="7"/>
      <c r="GET56" s="7"/>
      <c r="GEU56" s="7"/>
      <c r="GEV56" s="7"/>
      <c r="GEX56" s="7"/>
      <c r="GEY56" s="7"/>
      <c r="GEZ56" s="7"/>
      <c r="GFA56" s="7"/>
      <c r="GFB56" s="7"/>
      <c r="GFC56" s="7"/>
      <c r="GFD56" s="7"/>
      <c r="GFE56" s="7"/>
      <c r="GFF56" s="7"/>
      <c r="GFG56" s="7"/>
      <c r="GFH56" s="7"/>
      <c r="GFI56" s="7"/>
      <c r="GFJ56" s="7"/>
      <c r="GFK56" s="7"/>
      <c r="GFL56" s="7"/>
      <c r="GFM56" s="7"/>
      <c r="GFN56" s="7"/>
      <c r="GFO56" s="7"/>
      <c r="GFP56" s="7"/>
      <c r="GFQ56" s="7"/>
      <c r="GFR56" s="7"/>
      <c r="GFS56" s="7"/>
      <c r="GFT56" s="7"/>
      <c r="GFU56" s="7"/>
      <c r="GFV56" s="7"/>
      <c r="GFW56" s="7"/>
      <c r="GFX56" s="7"/>
      <c r="GFY56" s="7"/>
      <c r="GFZ56" s="7"/>
      <c r="GGA56" s="7"/>
      <c r="GGB56" s="7"/>
      <c r="GGC56" s="7"/>
      <c r="GGD56" s="7"/>
      <c r="GGE56" s="7"/>
      <c r="GGF56" s="7"/>
      <c r="GGG56" s="7"/>
      <c r="GGH56" s="7"/>
      <c r="GGI56" s="7"/>
      <c r="GGJ56" s="7"/>
      <c r="GGK56" s="7"/>
      <c r="GGL56" s="7"/>
      <c r="GGM56" s="7"/>
      <c r="GGN56" s="7"/>
      <c r="GGO56" s="7"/>
      <c r="GGP56" s="7"/>
      <c r="GGQ56" s="7"/>
      <c r="GGR56" s="7"/>
      <c r="GGS56" s="7"/>
      <c r="GGT56" s="7"/>
      <c r="GGU56" s="7"/>
      <c r="GGV56" s="7"/>
      <c r="GGW56" s="7"/>
      <c r="GGX56" s="7"/>
      <c r="GGY56" s="7"/>
      <c r="GGZ56" s="7"/>
      <c r="GHA56" s="7"/>
      <c r="GHB56" s="7"/>
      <c r="GHC56" s="7"/>
      <c r="GHD56" s="7"/>
      <c r="GHE56" s="7"/>
      <c r="GHF56" s="7"/>
      <c r="GHG56" s="7"/>
      <c r="GHH56" s="7"/>
      <c r="GHI56" s="7"/>
      <c r="GHJ56" s="7"/>
      <c r="GHK56" s="7"/>
      <c r="GHL56" s="7"/>
      <c r="GHM56" s="7"/>
      <c r="GHN56" s="7"/>
      <c r="GHO56" s="7"/>
      <c r="GHP56" s="7"/>
      <c r="GHQ56" s="7"/>
      <c r="GHR56" s="7"/>
      <c r="GHS56" s="7"/>
      <c r="GHT56" s="7"/>
      <c r="GHU56" s="7"/>
      <c r="GHV56" s="7"/>
      <c r="GHW56" s="7"/>
      <c r="GHX56" s="7"/>
      <c r="GHY56" s="7"/>
      <c r="GHZ56" s="7"/>
      <c r="GIA56" s="7"/>
      <c r="GIB56" s="7"/>
      <c r="GIC56" s="7"/>
      <c r="GID56" s="7"/>
      <c r="GIE56" s="7"/>
      <c r="GIF56" s="7"/>
      <c r="GIG56" s="7"/>
      <c r="GIH56" s="7"/>
      <c r="GII56" s="7"/>
      <c r="GIJ56" s="7"/>
      <c r="GIK56" s="7"/>
      <c r="GIL56" s="7"/>
      <c r="GIM56" s="7"/>
      <c r="GIN56" s="7"/>
      <c r="GIO56" s="7"/>
      <c r="GIP56" s="7"/>
      <c r="GIQ56" s="7"/>
      <c r="GIR56" s="7"/>
      <c r="GIS56" s="7"/>
      <c r="GIT56" s="7"/>
      <c r="GIU56" s="7"/>
      <c r="GIV56" s="7"/>
      <c r="GIW56" s="7"/>
      <c r="GIX56" s="7"/>
      <c r="GIY56" s="7"/>
      <c r="GIZ56" s="7"/>
      <c r="GJA56" s="7"/>
      <c r="GJB56" s="7"/>
      <c r="GJC56" s="7"/>
      <c r="GJD56" s="7"/>
      <c r="GJE56" s="7"/>
      <c r="GJF56" s="7"/>
      <c r="GJG56" s="7"/>
      <c r="GJH56" s="7"/>
      <c r="GJI56" s="7"/>
      <c r="GJJ56" s="7"/>
      <c r="GJK56" s="7"/>
      <c r="GJL56" s="7"/>
      <c r="GJM56" s="7"/>
      <c r="GJN56" s="7"/>
      <c r="GJO56" s="7"/>
      <c r="GJP56" s="7"/>
      <c r="GJQ56" s="7"/>
      <c r="GJR56" s="7"/>
      <c r="GJS56" s="7"/>
      <c r="GJT56" s="7"/>
      <c r="GJU56" s="7"/>
      <c r="GJV56" s="7"/>
      <c r="GJW56" s="7"/>
      <c r="GJX56" s="7"/>
      <c r="GJY56" s="7"/>
      <c r="GJZ56" s="7"/>
      <c r="GKA56" s="7"/>
      <c r="GKB56" s="7"/>
      <c r="GKC56" s="7"/>
      <c r="GKD56" s="7"/>
      <c r="GKE56" s="7"/>
      <c r="GKF56" s="7"/>
      <c r="GKG56" s="7"/>
      <c r="GKH56" s="7"/>
      <c r="GKI56" s="7"/>
      <c r="GKJ56" s="7"/>
      <c r="GKK56" s="7"/>
      <c r="GKL56" s="7"/>
      <c r="GKM56" s="7"/>
      <c r="GKN56" s="7"/>
      <c r="GKO56" s="7"/>
      <c r="GKP56" s="7"/>
      <c r="GKQ56" s="7"/>
      <c r="GKR56" s="7"/>
      <c r="GKS56" s="7"/>
      <c r="GKT56" s="7"/>
      <c r="GKU56" s="7"/>
      <c r="GKV56" s="7"/>
      <c r="GKW56" s="7"/>
      <c r="GKX56" s="7"/>
      <c r="GKY56" s="7"/>
      <c r="GKZ56" s="7"/>
      <c r="GLA56" s="7"/>
      <c r="GLB56" s="7"/>
      <c r="GLC56" s="7"/>
      <c r="GLD56" s="7"/>
      <c r="GLE56" s="7"/>
      <c r="GLF56" s="7"/>
      <c r="GLG56" s="7"/>
      <c r="GLH56" s="7"/>
      <c r="GLI56" s="7"/>
      <c r="GLJ56" s="7"/>
      <c r="GLK56" s="7"/>
      <c r="GLL56" s="7"/>
      <c r="GLM56" s="7"/>
      <c r="GLN56" s="7"/>
      <c r="GLO56" s="7"/>
      <c r="GLP56" s="7"/>
      <c r="GLQ56" s="7"/>
      <c r="GLR56" s="7"/>
      <c r="GLS56" s="7"/>
      <c r="GLT56" s="7"/>
      <c r="GLU56" s="7"/>
      <c r="GLV56" s="7"/>
      <c r="GLW56" s="7"/>
      <c r="GLX56" s="7"/>
      <c r="GLY56" s="7"/>
      <c r="GLZ56" s="7"/>
      <c r="GMA56" s="7"/>
      <c r="GMB56" s="7"/>
      <c r="GMC56" s="7"/>
      <c r="GMD56" s="7"/>
      <c r="GME56" s="7"/>
      <c r="GMF56" s="7"/>
      <c r="GMG56" s="7"/>
      <c r="GMH56" s="7"/>
      <c r="GMI56" s="7"/>
      <c r="GMJ56" s="7"/>
      <c r="GMK56" s="7"/>
      <c r="GML56" s="7"/>
      <c r="GMM56" s="7"/>
      <c r="GMN56" s="7"/>
      <c r="GMO56" s="7"/>
      <c r="GMP56" s="7"/>
      <c r="GMQ56" s="7"/>
      <c r="GMR56" s="7"/>
      <c r="GMS56" s="7"/>
      <c r="GMT56" s="7"/>
      <c r="GMU56" s="7"/>
      <c r="GMV56" s="7"/>
      <c r="GMW56" s="7"/>
      <c r="GMX56" s="7"/>
      <c r="GMY56" s="7"/>
      <c r="GMZ56" s="7"/>
      <c r="GNA56" s="7"/>
      <c r="GNB56" s="7"/>
      <c r="GNC56" s="7"/>
      <c r="GND56" s="7"/>
      <c r="GNE56" s="7"/>
      <c r="GNF56" s="7"/>
      <c r="GNG56" s="7"/>
      <c r="GNH56" s="7"/>
      <c r="GNI56" s="7"/>
      <c r="GNJ56" s="7"/>
      <c r="GNK56" s="7"/>
      <c r="GNL56" s="7"/>
      <c r="GNM56" s="7"/>
      <c r="GNN56" s="7"/>
      <c r="GNO56" s="7"/>
      <c r="GNP56" s="7"/>
      <c r="GNQ56" s="7"/>
      <c r="GNR56" s="7"/>
      <c r="GNS56" s="7"/>
      <c r="GNT56" s="7"/>
      <c r="GNU56" s="7"/>
      <c r="GNV56" s="7"/>
      <c r="GNW56" s="7"/>
      <c r="GNX56" s="7"/>
      <c r="GNY56" s="7"/>
      <c r="GNZ56" s="7"/>
      <c r="GOA56" s="7"/>
      <c r="GOB56" s="7"/>
      <c r="GOC56" s="7"/>
      <c r="GOD56" s="7"/>
      <c r="GOE56" s="7"/>
      <c r="GOF56" s="7"/>
      <c r="GOG56" s="7"/>
      <c r="GOH56" s="7"/>
      <c r="GOI56" s="7"/>
      <c r="GOJ56" s="7"/>
      <c r="GOK56" s="7"/>
      <c r="GOL56" s="7"/>
      <c r="GOM56" s="7"/>
      <c r="GON56" s="7"/>
      <c r="GOO56" s="7"/>
      <c r="GOP56" s="7"/>
      <c r="GOQ56" s="7"/>
      <c r="GOR56" s="7"/>
      <c r="GOT56" s="7"/>
      <c r="GOU56" s="7"/>
      <c r="GOV56" s="7"/>
      <c r="GOW56" s="7"/>
      <c r="GOX56" s="7"/>
      <c r="GOY56" s="7"/>
      <c r="GOZ56" s="7"/>
      <c r="GPA56" s="7"/>
      <c r="GPB56" s="7"/>
      <c r="GPC56" s="7"/>
      <c r="GPD56" s="7"/>
      <c r="GPE56" s="7"/>
      <c r="GPF56" s="7"/>
      <c r="GPG56" s="7"/>
      <c r="GPH56" s="7"/>
      <c r="GPI56" s="7"/>
      <c r="GPJ56" s="7"/>
      <c r="GPK56" s="7"/>
      <c r="GPL56" s="7"/>
      <c r="GPM56" s="7"/>
      <c r="GPN56" s="7"/>
      <c r="GPO56" s="7"/>
      <c r="GPP56" s="7"/>
      <c r="GPQ56" s="7"/>
      <c r="GPR56" s="7"/>
      <c r="GPS56" s="7"/>
      <c r="GPT56" s="7"/>
      <c r="GPU56" s="7"/>
      <c r="GPV56" s="7"/>
      <c r="GPW56" s="7"/>
      <c r="GPX56" s="7"/>
      <c r="GPY56" s="7"/>
      <c r="GPZ56" s="7"/>
      <c r="GQA56" s="7"/>
      <c r="GQB56" s="7"/>
      <c r="GQC56" s="7"/>
      <c r="GQD56" s="7"/>
      <c r="GQE56" s="7"/>
      <c r="GQF56" s="7"/>
      <c r="GQG56" s="7"/>
      <c r="GQH56" s="7"/>
      <c r="GQI56" s="7"/>
      <c r="GQJ56" s="7"/>
      <c r="GQK56" s="7"/>
      <c r="GQL56" s="7"/>
      <c r="GQM56" s="7"/>
      <c r="GQN56" s="7"/>
      <c r="GQO56" s="7"/>
      <c r="GQP56" s="7"/>
      <c r="GQQ56" s="7"/>
      <c r="GQR56" s="7"/>
      <c r="GQS56" s="7"/>
      <c r="GQT56" s="7"/>
      <c r="GQU56" s="7"/>
      <c r="GQV56" s="7"/>
      <c r="GQW56" s="7"/>
      <c r="GQX56" s="7"/>
      <c r="GQY56" s="7"/>
      <c r="GQZ56" s="7"/>
      <c r="GRA56" s="7"/>
      <c r="GRB56" s="7"/>
      <c r="GRC56" s="7"/>
      <c r="GRD56" s="7"/>
      <c r="GRE56" s="7"/>
      <c r="GRF56" s="7"/>
      <c r="GRG56" s="7"/>
      <c r="GRH56" s="7"/>
      <c r="GRI56" s="7"/>
      <c r="GRJ56" s="7"/>
      <c r="GRK56" s="7"/>
      <c r="GRL56" s="7"/>
      <c r="GRM56" s="7"/>
      <c r="GRN56" s="7"/>
      <c r="GRO56" s="7"/>
      <c r="GRP56" s="7"/>
      <c r="GRQ56" s="7"/>
      <c r="GRR56" s="7"/>
      <c r="GRS56" s="7"/>
      <c r="GRT56" s="7"/>
      <c r="GRU56" s="7"/>
      <c r="GRV56" s="7"/>
      <c r="GRW56" s="7"/>
      <c r="GRX56" s="7"/>
      <c r="GRY56" s="7"/>
      <c r="GRZ56" s="7"/>
      <c r="GSA56" s="7"/>
      <c r="GSB56" s="7"/>
      <c r="GSC56" s="7"/>
      <c r="GSD56" s="7"/>
      <c r="GSE56" s="7"/>
      <c r="GSF56" s="7"/>
      <c r="GSG56" s="7"/>
      <c r="GSH56" s="7"/>
      <c r="GSI56" s="7"/>
      <c r="GSJ56" s="7"/>
      <c r="GSK56" s="7"/>
      <c r="GSL56" s="7"/>
      <c r="GSM56" s="7"/>
      <c r="GSN56" s="7"/>
      <c r="GSO56" s="7"/>
      <c r="GSP56" s="7"/>
      <c r="GSQ56" s="7"/>
      <c r="GSR56" s="7"/>
      <c r="GSS56" s="7"/>
      <c r="GST56" s="7"/>
      <c r="GSU56" s="7"/>
      <c r="GSV56" s="7"/>
      <c r="GSW56" s="7"/>
      <c r="GSX56" s="7"/>
      <c r="GSY56" s="7"/>
      <c r="GSZ56" s="7"/>
      <c r="GTA56" s="7"/>
      <c r="GTB56" s="7"/>
      <c r="GTC56" s="7"/>
      <c r="GTD56" s="7"/>
      <c r="GTE56" s="7"/>
      <c r="GTF56" s="7"/>
      <c r="GTG56" s="7"/>
      <c r="GTH56" s="7"/>
      <c r="GTI56" s="7"/>
      <c r="GTJ56" s="7"/>
      <c r="GTK56" s="7"/>
      <c r="GTL56" s="7"/>
      <c r="GTM56" s="7"/>
      <c r="GTN56" s="7"/>
      <c r="GTO56" s="7"/>
      <c r="GTP56" s="7"/>
      <c r="GTQ56" s="7"/>
      <c r="GTR56" s="7"/>
      <c r="GTS56" s="7"/>
      <c r="GTT56" s="7"/>
      <c r="GTU56" s="7"/>
      <c r="GTV56" s="7"/>
      <c r="GTW56" s="7"/>
      <c r="GTX56" s="7"/>
      <c r="GTY56" s="7"/>
      <c r="GTZ56" s="7"/>
      <c r="GUA56" s="7"/>
      <c r="GUB56" s="7"/>
      <c r="GUC56" s="7"/>
      <c r="GUD56" s="7"/>
      <c r="GUE56" s="7"/>
      <c r="GUF56" s="7"/>
      <c r="GUG56" s="7"/>
      <c r="GUH56" s="7"/>
      <c r="GUI56" s="7"/>
      <c r="GUJ56" s="7"/>
      <c r="GUK56" s="7"/>
      <c r="GUL56" s="7"/>
      <c r="GUM56" s="7"/>
      <c r="GUN56" s="7"/>
      <c r="GUO56" s="7"/>
      <c r="GUP56" s="7"/>
      <c r="GUQ56" s="7"/>
      <c r="GUR56" s="7"/>
      <c r="GUS56" s="7"/>
      <c r="GUT56" s="7"/>
      <c r="GUU56" s="7"/>
      <c r="GUV56" s="7"/>
      <c r="GUW56" s="7"/>
      <c r="GUX56" s="7"/>
      <c r="GUY56" s="7"/>
      <c r="GUZ56" s="7"/>
      <c r="GVA56" s="7"/>
      <c r="GVB56" s="7"/>
      <c r="GVC56" s="7"/>
      <c r="GVD56" s="7"/>
      <c r="GVE56" s="7"/>
      <c r="GVF56" s="7"/>
      <c r="GVG56" s="7"/>
      <c r="GVH56" s="7"/>
      <c r="GVI56" s="7"/>
      <c r="GVJ56" s="7"/>
      <c r="GVK56" s="7"/>
      <c r="GVL56" s="7"/>
      <c r="GVM56" s="7"/>
      <c r="GVN56" s="7"/>
      <c r="GVO56" s="7"/>
      <c r="GVP56" s="7"/>
      <c r="GVQ56" s="7"/>
      <c r="GVR56" s="7"/>
      <c r="GVS56" s="7"/>
      <c r="GVT56" s="7"/>
      <c r="GVU56" s="7"/>
      <c r="GVV56" s="7"/>
      <c r="GVW56" s="7"/>
      <c r="GVX56" s="7"/>
      <c r="GVY56" s="7"/>
      <c r="GVZ56" s="7"/>
      <c r="GWA56" s="7"/>
      <c r="GWB56" s="7"/>
      <c r="GWC56" s="7"/>
      <c r="GWD56" s="7"/>
      <c r="GWE56" s="7"/>
      <c r="GWF56" s="7"/>
      <c r="GWG56" s="7"/>
      <c r="GWH56" s="7"/>
      <c r="GWI56" s="7"/>
      <c r="GWJ56" s="7"/>
      <c r="GWK56" s="7"/>
      <c r="GWL56" s="7"/>
      <c r="GWM56" s="7"/>
      <c r="GWN56" s="7"/>
      <c r="GWO56" s="7"/>
      <c r="GWP56" s="7"/>
      <c r="GWQ56" s="7"/>
      <c r="GWR56" s="7"/>
      <c r="GWS56" s="7"/>
      <c r="GWT56" s="7"/>
      <c r="GWU56" s="7"/>
      <c r="GWV56" s="7"/>
      <c r="GWW56" s="7"/>
      <c r="GWX56" s="7"/>
      <c r="GWY56" s="7"/>
      <c r="GWZ56" s="7"/>
      <c r="GXA56" s="7"/>
      <c r="GXB56" s="7"/>
      <c r="GXC56" s="7"/>
      <c r="GXD56" s="7"/>
      <c r="GXE56" s="7"/>
      <c r="GXF56" s="7"/>
      <c r="GXG56" s="7"/>
      <c r="GXH56" s="7"/>
      <c r="GXI56" s="7"/>
      <c r="GXJ56" s="7"/>
      <c r="GXK56" s="7"/>
      <c r="GXL56" s="7"/>
      <c r="GXM56" s="7"/>
      <c r="GXN56" s="7"/>
      <c r="GXO56" s="7"/>
      <c r="GXP56" s="7"/>
      <c r="GXQ56" s="7"/>
      <c r="GXR56" s="7"/>
      <c r="GXS56" s="7"/>
      <c r="GXT56" s="7"/>
      <c r="GXU56" s="7"/>
      <c r="GXV56" s="7"/>
      <c r="GXW56" s="7"/>
      <c r="GXX56" s="7"/>
      <c r="GXY56" s="7"/>
      <c r="GXZ56" s="7"/>
      <c r="GYA56" s="7"/>
      <c r="GYB56" s="7"/>
      <c r="GYC56" s="7"/>
      <c r="GYD56" s="7"/>
      <c r="GYE56" s="7"/>
      <c r="GYF56" s="7"/>
      <c r="GYG56" s="7"/>
      <c r="GYH56" s="7"/>
      <c r="GYI56" s="7"/>
      <c r="GYJ56" s="7"/>
      <c r="GYK56" s="7"/>
      <c r="GYL56" s="7"/>
      <c r="GYM56" s="7"/>
      <c r="GYN56" s="7"/>
      <c r="GYP56" s="7"/>
      <c r="GYQ56" s="7"/>
      <c r="GYR56" s="7"/>
      <c r="GYS56" s="7"/>
      <c r="GYT56" s="7"/>
      <c r="GYU56" s="7"/>
      <c r="GYV56" s="7"/>
      <c r="GYW56" s="7"/>
      <c r="GYX56" s="7"/>
      <c r="GYY56" s="7"/>
      <c r="GYZ56" s="7"/>
      <c r="GZA56" s="7"/>
      <c r="GZB56" s="7"/>
      <c r="GZC56" s="7"/>
      <c r="GZD56" s="7"/>
      <c r="GZE56" s="7"/>
      <c r="GZF56" s="7"/>
      <c r="GZG56" s="7"/>
      <c r="GZH56" s="7"/>
      <c r="GZI56" s="7"/>
      <c r="GZJ56" s="7"/>
      <c r="GZK56" s="7"/>
      <c r="GZL56" s="7"/>
      <c r="GZM56" s="7"/>
      <c r="GZN56" s="7"/>
      <c r="GZO56" s="7"/>
      <c r="GZP56" s="7"/>
      <c r="GZQ56" s="7"/>
      <c r="GZR56" s="7"/>
      <c r="GZS56" s="7"/>
      <c r="GZT56" s="7"/>
      <c r="GZU56" s="7"/>
      <c r="GZV56" s="7"/>
      <c r="GZW56" s="7"/>
      <c r="GZX56" s="7"/>
      <c r="GZY56" s="7"/>
      <c r="GZZ56" s="7"/>
      <c r="HAA56" s="7"/>
      <c r="HAB56" s="7"/>
      <c r="HAC56" s="7"/>
      <c r="HAD56" s="7"/>
      <c r="HAE56" s="7"/>
      <c r="HAF56" s="7"/>
      <c r="HAG56" s="7"/>
      <c r="HAH56" s="7"/>
      <c r="HAI56" s="7"/>
      <c r="HAJ56" s="7"/>
      <c r="HAK56" s="7"/>
      <c r="HAL56" s="7"/>
      <c r="HAM56" s="7"/>
      <c r="HAN56" s="7"/>
      <c r="HAO56" s="7"/>
      <c r="HAP56" s="7"/>
      <c r="HAQ56" s="7"/>
      <c r="HAR56" s="7"/>
      <c r="HAS56" s="7"/>
      <c r="HAT56" s="7"/>
      <c r="HAU56" s="7"/>
      <c r="HAV56" s="7"/>
      <c r="HAW56" s="7"/>
      <c r="HAX56" s="7"/>
      <c r="HAY56" s="7"/>
      <c r="HAZ56" s="7"/>
      <c r="HBA56" s="7"/>
      <c r="HBB56" s="7"/>
      <c r="HBC56" s="7"/>
      <c r="HBD56" s="7"/>
      <c r="HBE56" s="7"/>
      <c r="HBF56" s="7"/>
      <c r="HBG56" s="7"/>
      <c r="HBH56" s="7"/>
      <c r="HBI56" s="7"/>
      <c r="HBJ56" s="7"/>
      <c r="HBK56" s="7"/>
      <c r="HBL56" s="7"/>
      <c r="HBM56" s="7"/>
      <c r="HBN56" s="7"/>
      <c r="HBO56" s="7"/>
      <c r="HBP56" s="7"/>
      <c r="HBQ56" s="7"/>
      <c r="HBR56" s="7"/>
      <c r="HBS56" s="7"/>
      <c r="HBT56" s="7"/>
      <c r="HBU56" s="7"/>
      <c r="HBV56" s="7"/>
      <c r="HBW56" s="7"/>
      <c r="HBX56" s="7"/>
      <c r="HBY56" s="7"/>
      <c r="HBZ56" s="7"/>
      <c r="HCA56" s="7"/>
      <c r="HCB56" s="7"/>
      <c r="HCC56" s="7"/>
      <c r="HCD56" s="7"/>
      <c r="HCE56" s="7"/>
      <c r="HCF56" s="7"/>
      <c r="HCG56" s="7"/>
      <c r="HCH56" s="7"/>
      <c r="HCI56" s="7"/>
      <c r="HCJ56" s="7"/>
      <c r="HCK56" s="7"/>
      <c r="HCL56" s="7"/>
      <c r="HCM56" s="7"/>
      <c r="HCN56" s="7"/>
      <c r="HCO56" s="7"/>
      <c r="HCP56" s="7"/>
      <c r="HCQ56" s="7"/>
      <c r="HCR56" s="7"/>
      <c r="HCS56" s="7"/>
      <c r="HCT56" s="7"/>
      <c r="HCU56" s="7"/>
      <c r="HCV56" s="7"/>
      <c r="HCW56" s="7"/>
      <c r="HCX56" s="7"/>
      <c r="HCY56" s="7"/>
      <c r="HCZ56" s="7"/>
      <c r="HDA56" s="7"/>
      <c r="HDB56" s="7"/>
      <c r="HDC56" s="7"/>
      <c r="HDD56" s="7"/>
      <c r="HDE56" s="7"/>
      <c r="HDF56" s="7"/>
      <c r="HDG56" s="7"/>
      <c r="HDH56" s="7"/>
      <c r="HDI56" s="7"/>
      <c r="HDJ56" s="7"/>
      <c r="HDK56" s="7"/>
      <c r="HDL56" s="7"/>
      <c r="HDM56" s="7"/>
      <c r="HDN56" s="7"/>
      <c r="HDO56" s="7"/>
      <c r="HDP56" s="7"/>
      <c r="HDQ56" s="7"/>
      <c r="HDR56" s="7"/>
      <c r="HDS56" s="7"/>
      <c r="HDT56" s="7"/>
      <c r="HDU56" s="7"/>
      <c r="HDV56" s="7"/>
      <c r="HDW56" s="7"/>
      <c r="HDX56" s="7"/>
      <c r="HDY56" s="7"/>
      <c r="HDZ56" s="7"/>
      <c r="HEA56" s="7"/>
      <c r="HEB56" s="7"/>
      <c r="HEC56" s="7"/>
      <c r="HED56" s="7"/>
      <c r="HEE56" s="7"/>
      <c r="HEF56" s="7"/>
      <c r="HEG56" s="7"/>
      <c r="HEH56" s="7"/>
      <c r="HEI56" s="7"/>
      <c r="HEJ56" s="7"/>
      <c r="HEK56" s="7"/>
      <c r="HEL56" s="7"/>
      <c r="HEM56" s="7"/>
      <c r="HEN56" s="7"/>
      <c r="HEO56" s="7"/>
      <c r="HEP56" s="7"/>
      <c r="HEQ56" s="7"/>
      <c r="HER56" s="7"/>
      <c r="HES56" s="7"/>
      <c r="HET56" s="7"/>
      <c r="HEU56" s="7"/>
      <c r="HEV56" s="7"/>
      <c r="HEW56" s="7"/>
      <c r="HEX56" s="7"/>
      <c r="HEY56" s="7"/>
      <c r="HEZ56" s="7"/>
      <c r="HFA56" s="7"/>
      <c r="HFB56" s="7"/>
      <c r="HFC56" s="7"/>
      <c r="HFD56" s="7"/>
      <c r="HFE56" s="7"/>
      <c r="HFF56" s="7"/>
      <c r="HFG56" s="7"/>
      <c r="HFH56" s="7"/>
      <c r="HFI56" s="7"/>
      <c r="HFJ56" s="7"/>
      <c r="HFK56" s="7"/>
      <c r="HFL56" s="7"/>
      <c r="HFM56" s="7"/>
      <c r="HFN56" s="7"/>
      <c r="HFO56" s="7"/>
      <c r="HFP56" s="7"/>
      <c r="HFQ56" s="7"/>
      <c r="HFR56" s="7"/>
      <c r="HFS56" s="7"/>
      <c r="HFT56" s="7"/>
      <c r="HFU56" s="7"/>
      <c r="HFV56" s="7"/>
      <c r="HFW56" s="7"/>
      <c r="HFX56" s="7"/>
      <c r="HFY56" s="7"/>
      <c r="HFZ56" s="7"/>
      <c r="HGA56" s="7"/>
      <c r="HGB56" s="7"/>
      <c r="HGC56" s="7"/>
      <c r="HGD56" s="7"/>
      <c r="HGE56" s="7"/>
      <c r="HGF56" s="7"/>
      <c r="HGG56" s="7"/>
      <c r="HGH56" s="7"/>
      <c r="HGI56" s="7"/>
      <c r="HGJ56" s="7"/>
      <c r="HGK56" s="7"/>
      <c r="HGL56" s="7"/>
      <c r="HGM56" s="7"/>
      <c r="HGN56" s="7"/>
      <c r="HGO56" s="7"/>
      <c r="HGP56" s="7"/>
      <c r="HGQ56" s="7"/>
      <c r="HGR56" s="7"/>
      <c r="HGS56" s="7"/>
      <c r="HGT56" s="7"/>
      <c r="HGU56" s="7"/>
      <c r="HGV56" s="7"/>
      <c r="HGW56" s="7"/>
      <c r="HGX56" s="7"/>
      <c r="HGY56" s="7"/>
      <c r="HGZ56" s="7"/>
      <c r="HHA56" s="7"/>
      <c r="HHB56" s="7"/>
      <c r="HHC56" s="7"/>
      <c r="HHD56" s="7"/>
      <c r="HHE56" s="7"/>
      <c r="HHF56" s="7"/>
      <c r="HHG56" s="7"/>
      <c r="HHH56" s="7"/>
      <c r="HHI56" s="7"/>
      <c r="HHJ56" s="7"/>
      <c r="HHK56" s="7"/>
      <c r="HHL56" s="7"/>
      <c r="HHM56" s="7"/>
      <c r="HHN56" s="7"/>
      <c r="HHO56" s="7"/>
      <c r="HHP56" s="7"/>
      <c r="HHQ56" s="7"/>
      <c r="HHR56" s="7"/>
      <c r="HHS56" s="7"/>
      <c r="HHT56" s="7"/>
      <c r="HHU56" s="7"/>
      <c r="HHV56" s="7"/>
      <c r="HHW56" s="7"/>
      <c r="HHX56" s="7"/>
      <c r="HHY56" s="7"/>
      <c r="HHZ56" s="7"/>
      <c r="HIA56" s="7"/>
      <c r="HIB56" s="7"/>
      <c r="HIC56" s="7"/>
      <c r="HID56" s="7"/>
      <c r="HIE56" s="7"/>
      <c r="HIF56" s="7"/>
      <c r="HIG56" s="7"/>
      <c r="HIH56" s="7"/>
      <c r="HII56" s="7"/>
      <c r="HIJ56" s="7"/>
      <c r="HIL56" s="7"/>
      <c r="HIM56" s="7"/>
      <c r="HIN56" s="7"/>
      <c r="HIO56" s="7"/>
      <c r="HIP56" s="7"/>
      <c r="HIQ56" s="7"/>
      <c r="HIR56" s="7"/>
      <c r="HIS56" s="7"/>
      <c r="HIT56" s="7"/>
      <c r="HIU56" s="7"/>
      <c r="HIV56" s="7"/>
      <c r="HIW56" s="7"/>
      <c r="HIX56" s="7"/>
      <c r="HIY56" s="7"/>
      <c r="HIZ56" s="7"/>
      <c r="HJA56" s="7"/>
      <c r="HJB56" s="7"/>
      <c r="HJC56" s="7"/>
      <c r="HJD56" s="7"/>
      <c r="HJE56" s="7"/>
      <c r="HJF56" s="7"/>
      <c r="HJG56" s="7"/>
      <c r="HJH56" s="7"/>
      <c r="HJI56" s="7"/>
      <c r="HJJ56" s="7"/>
      <c r="HJK56" s="7"/>
      <c r="HJL56" s="7"/>
      <c r="HJM56" s="7"/>
      <c r="HJN56" s="7"/>
      <c r="HJO56" s="7"/>
      <c r="HJP56" s="7"/>
      <c r="HJQ56" s="7"/>
      <c r="HJR56" s="7"/>
      <c r="HJS56" s="7"/>
      <c r="HJT56" s="7"/>
      <c r="HJU56" s="7"/>
      <c r="HJV56" s="7"/>
      <c r="HJW56" s="7"/>
      <c r="HJX56" s="7"/>
      <c r="HJY56" s="7"/>
      <c r="HJZ56" s="7"/>
      <c r="HKA56" s="7"/>
      <c r="HKB56" s="7"/>
      <c r="HKC56" s="7"/>
      <c r="HKD56" s="7"/>
      <c r="HKE56" s="7"/>
      <c r="HKF56" s="7"/>
      <c r="HKG56" s="7"/>
      <c r="HKH56" s="7"/>
      <c r="HKI56" s="7"/>
      <c r="HKJ56" s="7"/>
      <c r="HKK56" s="7"/>
      <c r="HKL56" s="7"/>
      <c r="HKM56" s="7"/>
      <c r="HKN56" s="7"/>
      <c r="HKO56" s="7"/>
      <c r="HKP56" s="7"/>
      <c r="HKQ56" s="7"/>
      <c r="HKR56" s="7"/>
      <c r="HKS56" s="7"/>
      <c r="HKT56" s="7"/>
      <c r="HKU56" s="7"/>
      <c r="HKV56" s="7"/>
      <c r="HKW56" s="7"/>
      <c r="HKX56" s="7"/>
      <c r="HKY56" s="7"/>
      <c r="HKZ56" s="7"/>
      <c r="HLA56" s="7"/>
      <c r="HLB56" s="7"/>
      <c r="HLC56" s="7"/>
      <c r="HLD56" s="7"/>
      <c r="HLE56" s="7"/>
      <c r="HLF56" s="7"/>
      <c r="HLG56" s="7"/>
      <c r="HLH56" s="7"/>
      <c r="HLI56" s="7"/>
      <c r="HLJ56" s="7"/>
      <c r="HLK56" s="7"/>
      <c r="HLL56" s="7"/>
      <c r="HLM56" s="7"/>
      <c r="HLN56" s="7"/>
      <c r="HLO56" s="7"/>
      <c r="HLP56" s="7"/>
      <c r="HLQ56" s="7"/>
      <c r="HLR56" s="7"/>
      <c r="HLS56" s="7"/>
      <c r="HLT56" s="7"/>
      <c r="HLU56" s="7"/>
      <c r="HLV56" s="7"/>
      <c r="HLW56" s="7"/>
      <c r="HLX56" s="7"/>
      <c r="HLY56" s="7"/>
      <c r="HLZ56" s="7"/>
      <c r="HMA56" s="7"/>
      <c r="HMB56" s="7"/>
      <c r="HMC56" s="7"/>
      <c r="HMD56" s="7"/>
      <c r="HME56" s="7"/>
      <c r="HMF56" s="7"/>
      <c r="HMG56" s="7"/>
      <c r="HMH56" s="7"/>
      <c r="HMI56" s="7"/>
      <c r="HMJ56" s="7"/>
      <c r="HMK56" s="7"/>
      <c r="HML56" s="7"/>
      <c r="HMM56" s="7"/>
      <c r="HMN56" s="7"/>
      <c r="HMO56" s="7"/>
      <c r="HMP56" s="7"/>
      <c r="HMQ56" s="7"/>
      <c r="HMR56" s="7"/>
      <c r="HMS56" s="7"/>
      <c r="HMT56" s="7"/>
      <c r="HMU56" s="7"/>
      <c r="HMV56" s="7"/>
      <c r="HMW56" s="7"/>
      <c r="HMX56" s="7"/>
      <c r="HMY56" s="7"/>
      <c r="HMZ56" s="7"/>
      <c r="HNA56" s="7"/>
      <c r="HNB56" s="7"/>
      <c r="HNC56" s="7"/>
      <c r="HND56" s="7"/>
      <c r="HNE56" s="7"/>
      <c r="HNF56" s="7"/>
      <c r="HNG56" s="7"/>
      <c r="HNH56" s="7"/>
      <c r="HNI56" s="7"/>
      <c r="HNJ56" s="7"/>
      <c r="HNK56" s="7"/>
      <c r="HNL56" s="7"/>
      <c r="HNM56" s="7"/>
      <c r="HNN56" s="7"/>
      <c r="HNO56" s="7"/>
      <c r="HNP56" s="7"/>
      <c r="HNQ56" s="7"/>
      <c r="HNR56" s="7"/>
      <c r="HNS56" s="7"/>
      <c r="HNT56" s="7"/>
      <c r="HNU56" s="7"/>
      <c r="HNV56" s="7"/>
      <c r="HNW56" s="7"/>
      <c r="HNX56" s="7"/>
      <c r="HNY56" s="7"/>
      <c r="HNZ56" s="7"/>
      <c r="HOA56" s="7"/>
      <c r="HOB56" s="7"/>
      <c r="HOC56" s="7"/>
      <c r="HOD56" s="7"/>
      <c r="HOE56" s="7"/>
      <c r="HOF56" s="7"/>
      <c r="HOG56" s="7"/>
      <c r="HOH56" s="7"/>
      <c r="HOI56" s="7"/>
      <c r="HOJ56" s="7"/>
      <c r="HOK56" s="7"/>
      <c r="HOL56" s="7"/>
      <c r="HOM56" s="7"/>
      <c r="HON56" s="7"/>
      <c r="HOO56" s="7"/>
      <c r="HOP56" s="7"/>
      <c r="HOQ56" s="7"/>
      <c r="HOR56" s="7"/>
      <c r="HOS56" s="7"/>
      <c r="HOT56" s="7"/>
      <c r="HOU56" s="7"/>
      <c r="HOV56" s="7"/>
      <c r="HOW56" s="7"/>
      <c r="HOX56" s="7"/>
      <c r="HOY56" s="7"/>
      <c r="HOZ56" s="7"/>
      <c r="HPA56" s="7"/>
      <c r="HPB56" s="7"/>
      <c r="HPC56" s="7"/>
      <c r="HPD56" s="7"/>
      <c r="HPE56" s="7"/>
      <c r="HPF56" s="7"/>
      <c r="HPG56" s="7"/>
      <c r="HPH56" s="7"/>
      <c r="HPI56" s="7"/>
      <c r="HPJ56" s="7"/>
      <c r="HPK56" s="7"/>
      <c r="HPL56" s="7"/>
      <c r="HPM56" s="7"/>
      <c r="HPN56" s="7"/>
      <c r="HPO56" s="7"/>
      <c r="HPP56" s="7"/>
      <c r="HPQ56" s="7"/>
      <c r="HPR56" s="7"/>
      <c r="HPS56" s="7"/>
      <c r="HPT56" s="7"/>
      <c r="HPU56" s="7"/>
      <c r="HPV56" s="7"/>
      <c r="HPW56" s="7"/>
      <c r="HPX56" s="7"/>
      <c r="HPY56" s="7"/>
      <c r="HPZ56" s="7"/>
      <c r="HQA56" s="7"/>
      <c r="HQB56" s="7"/>
      <c r="HQC56" s="7"/>
      <c r="HQD56" s="7"/>
      <c r="HQE56" s="7"/>
      <c r="HQF56" s="7"/>
      <c r="HQG56" s="7"/>
      <c r="HQH56" s="7"/>
      <c r="HQI56" s="7"/>
      <c r="HQJ56" s="7"/>
      <c r="HQK56" s="7"/>
      <c r="HQL56" s="7"/>
      <c r="HQM56" s="7"/>
      <c r="HQN56" s="7"/>
      <c r="HQO56" s="7"/>
      <c r="HQP56" s="7"/>
      <c r="HQQ56" s="7"/>
      <c r="HQR56" s="7"/>
      <c r="HQS56" s="7"/>
      <c r="HQT56" s="7"/>
      <c r="HQU56" s="7"/>
      <c r="HQV56" s="7"/>
      <c r="HQW56" s="7"/>
      <c r="HQX56" s="7"/>
      <c r="HQY56" s="7"/>
      <c r="HQZ56" s="7"/>
      <c r="HRA56" s="7"/>
      <c r="HRB56" s="7"/>
      <c r="HRC56" s="7"/>
      <c r="HRD56" s="7"/>
      <c r="HRE56" s="7"/>
      <c r="HRF56" s="7"/>
      <c r="HRG56" s="7"/>
      <c r="HRH56" s="7"/>
      <c r="HRI56" s="7"/>
      <c r="HRJ56" s="7"/>
      <c r="HRK56" s="7"/>
      <c r="HRL56" s="7"/>
      <c r="HRM56" s="7"/>
      <c r="HRN56" s="7"/>
      <c r="HRO56" s="7"/>
      <c r="HRP56" s="7"/>
      <c r="HRQ56" s="7"/>
      <c r="HRR56" s="7"/>
      <c r="HRS56" s="7"/>
      <c r="HRT56" s="7"/>
      <c r="HRU56" s="7"/>
      <c r="HRV56" s="7"/>
      <c r="HRW56" s="7"/>
      <c r="HRX56" s="7"/>
      <c r="HRY56" s="7"/>
      <c r="HRZ56" s="7"/>
      <c r="HSA56" s="7"/>
      <c r="HSB56" s="7"/>
      <c r="HSC56" s="7"/>
      <c r="HSD56" s="7"/>
      <c r="HSE56" s="7"/>
      <c r="HSF56" s="7"/>
      <c r="HSH56" s="7"/>
      <c r="HSI56" s="7"/>
      <c r="HSJ56" s="7"/>
      <c r="HSK56" s="7"/>
      <c r="HSL56" s="7"/>
      <c r="HSM56" s="7"/>
      <c r="HSN56" s="7"/>
      <c r="HSO56" s="7"/>
      <c r="HSP56" s="7"/>
      <c r="HSQ56" s="7"/>
      <c r="HSR56" s="7"/>
      <c r="HSS56" s="7"/>
      <c r="HST56" s="7"/>
      <c r="HSU56" s="7"/>
      <c r="HSV56" s="7"/>
      <c r="HSW56" s="7"/>
      <c r="HSX56" s="7"/>
      <c r="HSY56" s="7"/>
      <c r="HSZ56" s="7"/>
      <c r="HTA56" s="7"/>
      <c r="HTB56" s="7"/>
      <c r="HTC56" s="7"/>
      <c r="HTD56" s="7"/>
      <c r="HTE56" s="7"/>
      <c r="HTF56" s="7"/>
      <c r="HTG56" s="7"/>
      <c r="HTH56" s="7"/>
      <c r="HTI56" s="7"/>
      <c r="HTJ56" s="7"/>
      <c r="HTK56" s="7"/>
      <c r="HTL56" s="7"/>
      <c r="HTM56" s="7"/>
      <c r="HTN56" s="7"/>
      <c r="HTO56" s="7"/>
      <c r="HTP56" s="7"/>
      <c r="HTQ56" s="7"/>
      <c r="HTR56" s="7"/>
      <c r="HTS56" s="7"/>
      <c r="HTT56" s="7"/>
      <c r="HTU56" s="7"/>
      <c r="HTV56" s="7"/>
      <c r="HTW56" s="7"/>
      <c r="HTX56" s="7"/>
      <c r="HTY56" s="7"/>
      <c r="HTZ56" s="7"/>
      <c r="HUA56" s="7"/>
      <c r="HUB56" s="7"/>
      <c r="HUC56" s="7"/>
      <c r="HUD56" s="7"/>
      <c r="HUE56" s="7"/>
      <c r="HUF56" s="7"/>
      <c r="HUG56" s="7"/>
      <c r="HUH56" s="7"/>
      <c r="HUI56" s="7"/>
      <c r="HUJ56" s="7"/>
      <c r="HUK56" s="7"/>
      <c r="HUL56" s="7"/>
      <c r="HUM56" s="7"/>
      <c r="HUN56" s="7"/>
      <c r="HUO56" s="7"/>
      <c r="HUP56" s="7"/>
      <c r="HUQ56" s="7"/>
      <c r="HUR56" s="7"/>
      <c r="HUS56" s="7"/>
      <c r="HUT56" s="7"/>
      <c r="HUU56" s="7"/>
      <c r="HUV56" s="7"/>
      <c r="HUW56" s="7"/>
      <c r="HUX56" s="7"/>
      <c r="HUY56" s="7"/>
      <c r="HUZ56" s="7"/>
      <c r="HVA56" s="7"/>
      <c r="HVB56" s="7"/>
      <c r="HVC56" s="7"/>
      <c r="HVD56" s="7"/>
      <c r="HVE56" s="7"/>
      <c r="HVF56" s="7"/>
      <c r="HVG56" s="7"/>
      <c r="HVH56" s="7"/>
      <c r="HVI56" s="7"/>
      <c r="HVJ56" s="7"/>
      <c r="HVK56" s="7"/>
      <c r="HVL56" s="7"/>
      <c r="HVM56" s="7"/>
      <c r="HVN56" s="7"/>
      <c r="HVO56" s="7"/>
      <c r="HVP56" s="7"/>
      <c r="HVQ56" s="7"/>
      <c r="HVR56" s="7"/>
      <c r="HVS56" s="7"/>
      <c r="HVT56" s="7"/>
      <c r="HVU56" s="7"/>
      <c r="HVV56" s="7"/>
      <c r="HVW56" s="7"/>
      <c r="HVX56" s="7"/>
      <c r="HVY56" s="7"/>
      <c r="HVZ56" s="7"/>
      <c r="HWA56" s="7"/>
      <c r="HWB56" s="7"/>
      <c r="HWC56" s="7"/>
      <c r="HWD56" s="7"/>
      <c r="HWE56" s="7"/>
      <c r="HWF56" s="7"/>
      <c r="HWG56" s="7"/>
      <c r="HWH56" s="7"/>
      <c r="HWI56" s="7"/>
      <c r="HWJ56" s="7"/>
      <c r="HWK56" s="7"/>
      <c r="HWL56" s="7"/>
      <c r="HWM56" s="7"/>
      <c r="HWN56" s="7"/>
      <c r="HWO56" s="7"/>
      <c r="HWP56" s="7"/>
      <c r="HWQ56" s="7"/>
      <c r="HWR56" s="7"/>
      <c r="HWS56" s="7"/>
      <c r="HWT56" s="7"/>
      <c r="HWU56" s="7"/>
      <c r="HWV56" s="7"/>
      <c r="HWW56" s="7"/>
      <c r="HWX56" s="7"/>
      <c r="HWY56" s="7"/>
      <c r="HWZ56" s="7"/>
      <c r="HXA56" s="7"/>
      <c r="HXB56" s="7"/>
      <c r="HXC56" s="7"/>
      <c r="HXD56" s="7"/>
      <c r="HXE56" s="7"/>
      <c r="HXF56" s="7"/>
      <c r="HXG56" s="7"/>
      <c r="HXH56" s="7"/>
      <c r="HXI56" s="7"/>
      <c r="HXJ56" s="7"/>
      <c r="HXK56" s="7"/>
      <c r="HXL56" s="7"/>
      <c r="HXM56" s="7"/>
      <c r="HXN56" s="7"/>
      <c r="HXO56" s="7"/>
      <c r="HXP56" s="7"/>
      <c r="HXQ56" s="7"/>
      <c r="HXR56" s="7"/>
      <c r="HXS56" s="7"/>
      <c r="HXT56" s="7"/>
      <c r="HXU56" s="7"/>
      <c r="HXV56" s="7"/>
      <c r="HXW56" s="7"/>
      <c r="HXX56" s="7"/>
      <c r="HXY56" s="7"/>
      <c r="HXZ56" s="7"/>
      <c r="HYA56" s="7"/>
      <c r="HYB56" s="7"/>
      <c r="HYC56" s="7"/>
      <c r="HYD56" s="7"/>
      <c r="HYE56" s="7"/>
      <c r="HYF56" s="7"/>
      <c r="HYG56" s="7"/>
      <c r="HYH56" s="7"/>
      <c r="HYI56" s="7"/>
      <c r="HYJ56" s="7"/>
      <c r="HYK56" s="7"/>
      <c r="HYL56" s="7"/>
      <c r="HYM56" s="7"/>
      <c r="HYN56" s="7"/>
      <c r="HYO56" s="7"/>
      <c r="HYP56" s="7"/>
      <c r="HYQ56" s="7"/>
      <c r="HYR56" s="7"/>
      <c r="HYS56" s="7"/>
      <c r="HYT56" s="7"/>
      <c r="HYU56" s="7"/>
      <c r="HYV56" s="7"/>
      <c r="HYW56" s="7"/>
      <c r="HYX56" s="7"/>
      <c r="HYY56" s="7"/>
      <c r="HYZ56" s="7"/>
      <c r="HZA56" s="7"/>
      <c r="HZB56" s="7"/>
      <c r="HZC56" s="7"/>
      <c r="HZD56" s="7"/>
      <c r="HZE56" s="7"/>
      <c r="HZF56" s="7"/>
      <c r="HZG56" s="7"/>
      <c r="HZH56" s="7"/>
      <c r="HZI56" s="7"/>
      <c r="HZJ56" s="7"/>
      <c r="HZK56" s="7"/>
      <c r="HZL56" s="7"/>
      <c r="HZM56" s="7"/>
      <c r="HZN56" s="7"/>
      <c r="HZO56" s="7"/>
      <c r="HZP56" s="7"/>
      <c r="HZQ56" s="7"/>
      <c r="HZR56" s="7"/>
      <c r="HZS56" s="7"/>
      <c r="HZT56" s="7"/>
      <c r="HZU56" s="7"/>
      <c r="HZV56" s="7"/>
      <c r="HZW56" s="7"/>
      <c r="HZX56" s="7"/>
      <c r="HZY56" s="7"/>
      <c r="HZZ56" s="7"/>
      <c r="IAA56" s="7"/>
      <c r="IAB56" s="7"/>
      <c r="IAC56" s="7"/>
      <c r="IAD56" s="7"/>
      <c r="IAE56" s="7"/>
      <c r="IAF56" s="7"/>
      <c r="IAG56" s="7"/>
      <c r="IAH56" s="7"/>
      <c r="IAI56" s="7"/>
      <c r="IAJ56" s="7"/>
      <c r="IAK56" s="7"/>
      <c r="IAL56" s="7"/>
      <c r="IAM56" s="7"/>
      <c r="IAN56" s="7"/>
      <c r="IAO56" s="7"/>
      <c r="IAP56" s="7"/>
      <c r="IAQ56" s="7"/>
      <c r="IAR56" s="7"/>
      <c r="IAS56" s="7"/>
      <c r="IAT56" s="7"/>
      <c r="IAU56" s="7"/>
      <c r="IAV56" s="7"/>
      <c r="IAW56" s="7"/>
      <c r="IAX56" s="7"/>
      <c r="IAY56" s="7"/>
      <c r="IAZ56" s="7"/>
      <c r="IBA56" s="7"/>
      <c r="IBB56" s="7"/>
      <c r="IBC56" s="7"/>
      <c r="IBD56" s="7"/>
      <c r="IBE56" s="7"/>
      <c r="IBF56" s="7"/>
      <c r="IBG56" s="7"/>
      <c r="IBH56" s="7"/>
      <c r="IBI56" s="7"/>
      <c r="IBJ56" s="7"/>
      <c r="IBK56" s="7"/>
      <c r="IBL56" s="7"/>
      <c r="IBM56" s="7"/>
      <c r="IBN56" s="7"/>
      <c r="IBO56" s="7"/>
      <c r="IBP56" s="7"/>
      <c r="IBQ56" s="7"/>
      <c r="IBR56" s="7"/>
      <c r="IBS56" s="7"/>
      <c r="IBT56" s="7"/>
      <c r="IBU56" s="7"/>
      <c r="IBV56" s="7"/>
      <c r="IBW56" s="7"/>
      <c r="IBX56" s="7"/>
      <c r="IBY56" s="7"/>
      <c r="IBZ56" s="7"/>
      <c r="ICA56" s="7"/>
      <c r="ICB56" s="7"/>
      <c r="ICD56" s="7"/>
      <c r="ICE56" s="7"/>
      <c r="ICF56" s="7"/>
      <c r="ICG56" s="7"/>
      <c r="ICH56" s="7"/>
      <c r="ICI56" s="7"/>
      <c r="ICJ56" s="7"/>
      <c r="ICK56" s="7"/>
      <c r="ICL56" s="7"/>
      <c r="ICM56" s="7"/>
      <c r="ICN56" s="7"/>
      <c r="ICO56" s="7"/>
      <c r="ICP56" s="7"/>
      <c r="ICQ56" s="7"/>
      <c r="ICR56" s="7"/>
      <c r="ICS56" s="7"/>
      <c r="ICT56" s="7"/>
      <c r="ICU56" s="7"/>
      <c r="ICV56" s="7"/>
      <c r="ICW56" s="7"/>
      <c r="ICX56" s="7"/>
      <c r="ICY56" s="7"/>
      <c r="ICZ56" s="7"/>
      <c r="IDA56" s="7"/>
      <c r="IDB56" s="7"/>
      <c r="IDC56" s="7"/>
      <c r="IDD56" s="7"/>
      <c r="IDE56" s="7"/>
      <c r="IDF56" s="7"/>
      <c r="IDG56" s="7"/>
      <c r="IDH56" s="7"/>
      <c r="IDI56" s="7"/>
      <c r="IDJ56" s="7"/>
      <c r="IDK56" s="7"/>
      <c r="IDL56" s="7"/>
      <c r="IDM56" s="7"/>
      <c r="IDN56" s="7"/>
      <c r="IDO56" s="7"/>
      <c r="IDP56" s="7"/>
      <c r="IDQ56" s="7"/>
      <c r="IDR56" s="7"/>
      <c r="IDS56" s="7"/>
      <c r="IDT56" s="7"/>
      <c r="IDU56" s="7"/>
      <c r="IDV56" s="7"/>
      <c r="IDW56" s="7"/>
      <c r="IDX56" s="7"/>
      <c r="IDY56" s="7"/>
      <c r="IDZ56" s="7"/>
      <c r="IEA56" s="7"/>
      <c r="IEB56" s="7"/>
      <c r="IEC56" s="7"/>
      <c r="IED56" s="7"/>
      <c r="IEE56" s="7"/>
      <c r="IEF56" s="7"/>
      <c r="IEG56" s="7"/>
      <c r="IEH56" s="7"/>
      <c r="IEI56" s="7"/>
      <c r="IEJ56" s="7"/>
      <c r="IEK56" s="7"/>
      <c r="IEL56" s="7"/>
      <c r="IEM56" s="7"/>
      <c r="IEN56" s="7"/>
      <c r="IEO56" s="7"/>
      <c r="IEP56" s="7"/>
      <c r="IEQ56" s="7"/>
      <c r="IER56" s="7"/>
      <c r="IES56" s="7"/>
      <c r="IET56" s="7"/>
      <c r="IEU56" s="7"/>
      <c r="IEV56" s="7"/>
      <c r="IEW56" s="7"/>
      <c r="IEX56" s="7"/>
      <c r="IEY56" s="7"/>
      <c r="IEZ56" s="7"/>
      <c r="IFA56" s="7"/>
      <c r="IFB56" s="7"/>
      <c r="IFC56" s="7"/>
      <c r="IFD56" s="7"/>
      <c r="IFE56" s="7"/>
      <c r="IFF56" s="7"/>
      <c r="IFG56" s="7"/>
      <c r="IFH56" s="7"/>
      <c r="IFI56" s="7"/>
      <c r="IFJ56" s="7"/>
      <c r="IFK56" s="7"/>
      <c r="IFL56" s="7"/>
      <c r="IFM56" s="7"/>
      <c r="IFN56" s="7"/>
      <c r="IFO56" s="7"/>
      <c r="IFP56" s="7"/>
      <c r="IFQ56" s="7"/>
      <c r="IFR56" s="7"/>
      <c r="IFS56" s="7"/>
      <c r="IFT56" s="7"/>
      <c r="IFU56" s="7"/>
      <c r="IFV56" s="7"/>
      <c r="IFW56" s="7"/>
      <c r="IFX56" s="7"/>
      <c r="IFY56" s="7"/>
      <c r="IFZ56" s="7"/>
      <c r="IGA56" s="7"/>
      <c r="IGB56" s="7"/>
      <c r="IGC56" s="7"/>
      <c r="IGD56" s="7"/>
      <c r="IGE56" s="7"/>
      <c r="IGF56" s="7"/>
      <c r="IGG56" s="7"/>
      <c r="IGH56" s="7"/>
      <c r="IGI56" s="7"/>
      <c r="IGJ56" s="7"/>
      <c r="IGK56" s="7"/>
      <c r="IGL56" s="7"/>
      <c r="IGM56" s="7"/>
      <c r="IGN56" s="7"/>
      <c r="IGO56" s="7"/>
      <c r="IGP56" s="7"/>
      <c r="IGQ56" s="7"/>
      <c r="IGR56" s="7"/>
      <c r="IGS56" s="7"/>
      <c r="IGT56" s="7"/>
      <c r="IGU56" s="7"/>
      <c r="IGV56" s="7"/>
      <c r="IGW56" s="7"/>
      <c r="IGX56" s="7"/>
      <c r="IGY56" s="7"/>
      <c r="IGZ56" s="7"/>
      <c r="IHA56" s="7"/>
      <c r="IHB56" s="7"/>
      <c r="IHC56" s="7"/>
      <c r="IHD56" s="7"/>
      <c r="IHE56" s="7"/>
      <c r="IHF56" s="7"/>
      <c r="IHG56" s="7"/>
      <c r="IHH56" s="7"/>
      <c r="IHI56" s="7"/>
      <c r="IHJ56" s="7"/>
      <c r="IHK56" s="7"/>
      <c r="IHL56" s="7"/>
      <c r="IHM56" s="7"/>
      <c r="IHN56" s="7"/>
      <c r="IHO56" s="7"/>
      <c r="IHP56" s="7"/>
      <c r="IHQ56" s="7"/>
      <c r="IHR56" s="7"/>
      <c r="IHS56" s="7"/>
      <c r="IHT56" s="7"/>
      <c r="IHU56" s="7"/>
      <c r="IHV56" s="7"/>
      <c r="IHW56" s="7"/>
      <c r="IHX56" s="7"/>
      <c r="IHY56" s="7"/>
      <c r="IHZ56" s="7"/>
      <c r="IIA56" s="7"/>
      <c r="IIB56" s="7"/>
      <c r="IIC56" s="7"/>
      <c r="IID56" s="7"/>
      <c r="IIE56" s="7"/>
      <c r="IIF56" s="7"/>
      <c r="IIG56" s="7"/>
      <c r="IIH56" s="7"/>
      <c r="III56" s="7"/>
      <c r="IIJ56" s="7"/>
      <c r="IIK56" s="7"/>
      <c r="IIL56" s="7"/>
      <c r="IIM56" s="7"/>
      <c r="IIN56" s="7"/>
      <c r="IIO56" s="7"/>
      <c r="IIP56" s="7"/>
      <c r="IIQ56" s="7"/>
      <c r="IIR56" s="7"/>
      <c r="IIS56" s="7"/>
      <c r="IIT56" s="7"/>
      <c r="IIU56" s="7"/>
      <c r="IIV56" s="7"/>
      <c r="IIW56" s="7"/>
      <c r="IIX56" s="7"/>
      <c r="IIY56" s="7"/>
      <c r="IIZ56" s="7"/>
      <c r="IJA56" s="7"/>
      <c r="IJB56" s="7"/>
      <c r="IJC56" s="7"/>
      <c r="IJD56" s="7"/>
      <c r="IJE56" s="7"/>
      <c r="IJF56" s="7"/>
      <c r="IJG56" s="7"/>
      <c r="IJH56" s="7"/>
      <c r="IJI56" s="7"/>
      <c r="IJJ56" s="7"/>
      <c r="IJK56" s="7"/>
      <c r="IJL56" s="7"/>
      <c r="IJM56" s="7"/>
      <c r="IJN56" s="7"/>
      <c r="IJO56" s="7"/>
      <c r="IJP56" s="7"/>
      <c r="IJQ56" s="7"/>
      <c r="IJR56" s="7"/>
      <c r="IJS56" s="7"/>
      <c r="IJT56" s="7"/>
      <c r="IJU56" s="7"/>
      <c r="IJV56" s="7"/>
      <c r="IJW56" s="7"/>
      <c r="IJX56" s="7"/>
      <c r="IJY56" s="7"/>
      <c r="IJZ56" s="7"/>
      <c r="IKA56" s="7"/>
      <c r="IKB56" s="7"/>
      <c r="IKC56" s="7"/>
      <c r="IKD56" s="7"/>
      <c r="IKE56" s="7"/>
      <c r="IKF56" s="7"/>
      <c r="IKG56" s="7"/>
      <c r="IKH56" s="7"/>
      <c r="IKI56" s="7"/>
      <c r="IKJ56" s="7"/>
      <c r="IKK56" s="7"/>
      <c r="IKL56" s="7"/>
      <c r="IKM56" s="7"/>
      <c r="IKN56" s="7"/>
      <c r="IKO56" s="7"/>
      <c r="IKP56" s="7"/>
      <c r="IKQ56" s="7"/>
      <c r="IKR56" s="7"/>
      <c r="IKS56" s="7"/>
      <c r="IKT56" s="7"/>
      <c r="IKU56" s="7"/>
      <c r="IKV56" s="7"/>
      <c r="IKW56" s="7"/>
      <c r="IKX56" s="7"/>
      <c r="IKY56" s="7"/>
      <c r="IKZ56" s="7"/>
      <c r="ILA56" s="7"/>
      <c r="ILB56" s="7"/>
      <c r="ILC56" s="7"/>
      <c r="ILD56" s="7"/>
      <c r="ILE56" s="7"/>
      <c r="ILF56" s="7"/>
      <c r="ILG56" s="7"/>
      <c r="ILH56" s="7"/>
      <c r="ILI56" s="7"/>
      <c r="ILJ56" s="7"/>
      <c r="ILK56" s="7"/>
      <c r="ILL56" s="7"/>
      <c r="ILM56" s="7"/>
      <c r="ILN56" s="7"/>
      <c r="ILO56" s="7"/>
      <c r="ILP56" s="7"/>
      <c r="ILQ56" s="7"/>
      <c r="ILR56" s="7"/>
      <c r="ILS56" s="7"/>
      <c r="ILT56" s="7"/>
      <c r="ILU56" s="7"/>
      <c r="ILV56" s="7"/>
      <c r="ILW56" s="7"/>
      <c r="ILX56" s="7"/>
      <c r="ILZ56" s="7"/>
      <c r="IMA56" s="7"/>
      <c r="IMB56" s="7"/>
      <c r="IMC56" s="7"/>
      <c r="IMD56" s="7"/>
      <c r="IME56" s="7"/>
      <c r="IMF56" s="7"/>
      <c r="IMG56" s="7"/>
      <c r="IMH56" s="7"/>
      <c r="IMI56" s="7"/>
      <c r="IMJ56" s="7"/>
      <c r="IMK56" s="7"/>
      <c r="IML56" s="7"/>
      <c r="IMM56" s="7"/>
      <c r="IMN56" s="7"/>
      <c r="IMO56" s="7"/>
      <c r="IMP56" s="7"/>
      <c r="IMQ56" s="7"/>
      <c r="IMR56" s="7"/>
      <c r="IMS56" s="7"/>
      <c r="IMT56" s="7"/>
      <c r="IMU56" s="7"/>
      <c r="IMV56" s="7"/>
      <c r="IMW56" s="7"/>
      <c r="IMX56" s="7"/>
      <c r="IMY56" s="7"/>
      <c r="IMZ56" s="7"/>
      <c r="INA56" s="7"/>
      <c r="INB56" s="7"/>
      <c r="INC56" s="7"/>
      <c r="IND56" s="7"/>
      <c r="INE56" s="7"/>
      <c r="INF56" s="7"/>
      <c r="ING56" s="7"/>
      <c r="INH56" s="7"/>
      <c r="INI56" s="7"/>
      <c r="INJ56" s="7"/>
      <c r="INK56" s="7"/>
      <c r="INL56" s="7"/>
      <c r="INM56" s="7"/>
      <c r="INN56" s="7"/>
      <c r="INO56" s="7"/>
      <c r="INP56" s="7"/>
      <c r="INQ56" s="7"/>
      <c r="INR56" s="7"/>
      <c r="INS56" s="7"/>
      <c r="INT56" s="7"/>
      <c r="INU56" s="7"/>
      <c r="INV56" s="7"/>
      <c r="INW56" s="7"/>
      <c r="INX56" s="7"/>
      <c r="INY56" s="7"/>
      <c r="INZ56" s="7"/>
      <c r="IOA56" s="7"/>
      <c r="IOB56" s="7"/>
      <c r="IOC56" s="7"/>
      <c r="IOD56" s="7"/>
      <c r="IOE56" s="7"/>
      <c r="IOF56" s="7"/>
      <c r="IOG56" s="7"/>
      <c r="IOH56" s="7"/>
      <c r="IOI56" s="7"/>
      <c r="IOJ56" s="7"/>
      <c r="IOK56" s="7"/>
      <c r="IOL56" s="7"/>
      <c r="IOM56" s="7"/>
      <c r="ION56" s="7"/>
      <c r="IOO56" s="7"/>
      <c r="IOP56" s="7"/>
      <c r="IOQ56" s="7"/>
      <c r="IOR56" s="7"/>
      <c r="IOS56" s="7"/>
      <c r="IOT56" s="7"/>
      <c r="IOU56" s="7"/>
      <c r="IOV56" s="7"/>
      <c r="IOW56" s="7"/>
      <c r="IOX56" s="7"/>
      <c r="IOY56" s="7"/>
      <c r="IOZ56" s="7"/>
      <c r="IPA56" s="7"/>
      <c r="IPB56" s="7"/>
      <c r="IPC56" s="7"/>
      <c r="IPD56" s="7"/>
      <c r="IPE56" s="7"/>
      <c r="IPF56" s="7"/>
      <c r="IPG56" s="7"/>
      <c r="IPH56" s="7"/>
      <c r="IPI56" s="7"/>
      <c r="IPJ56" s="7"/>
      <c r="IPK56" s="7"/>
      <c r="IPL56" s="7"/>
      <c r="IPM56" s="7"/>
      <c r="IPN56" s="7"/>
      <c r="IPO56" s="7"/>
      <c r="IPP56" s="7"/>
      <c r="IPQ56" s="7"/>
      <c r="IPR56" s="7"/>
      <c r="IPS56" s="7"/>
      <c r="IPT56" s="7"/>
      <c r="IPU56" s="7"/>
      <c r="IPV56" s="7"/>
      <c r="IPW56" s="7"/>
      <c r="IPX56" s="7"/>
      <c r="IPY56" s="7"/>
      <c r="IPZ56" s="7"/>
      <c r="IQA56" s="7"/>
      <c r="IQB56" s="7"/>
      <c r="IQC56" s="7"/>
      <c r="IQD56" s="7"/>
      <c r="IQE56" s="7"/>
      <c r="IQF56" s="7"/>
      <c r="IQG56" s="7"/>
      <c r="IQH56" s="7"/>
      <c r="IQI56" s="7"/>
      <c r="IQJ56" s="7"/>
      <c r="IQK56" s="7"/>
      <c r="IQL56" s="7"/>
      <c r="IQM56" s="7"/>
      <c r="IQN56" s="7"/>
      <c r="IQO56" s="7"/>
      <c r="IQP56" s="7"/>
      <c r="IQQ56" s="7"/>
      <c r="IQR56" s="7"/>
      <c r="IQS56" s="7"/>
      <c r="IQT56" s="7"/>
      <c r="IQU56" s="7"/>
      <c r="IQV56" s="7"/>
      <c r="IQW56" s="7"/>
      <c r="IQX56" s="7"/>
      <c r="IQY56" s="7"/>
      <c r="IQZ56" s="7"/>
      <c r="IRA56" s="7"/>
      <c r="IRB56" s="7"/>
      <c r="IRC56" s="7"/>
      <c r="IRD56" s="7"/>
      <c r="IRE56" s="7"/>
      <c r="IRF56" s="7"/>
      <c r="IRG56" s="7"/>
      <c r="IRH56" s="7"/>
      <c r="IRI56" s="7"/>
      <c r="IRJ56" s="7"/>
      <c r="IRK56" s="7"/>
      <c r="IRL56" s="7"/>
      <c r="IRM56" s="7"/>
      <c r="IRN56" s="7"/>
      <c r="IRO56" s="7"/>
      <c r="IRP56" s="7"/>
      <c r="IRQ56" s="7"/>
      <c r="IRR56" s="7"/>
      <c r="IRS56" s="7"/>
      <c r="IRT56" s="7"/>
      <c r="IRU56" s="7"/>
      <c r="IRV56" s="7"/>
      <c r="IRW56" s="7"/>
      <c r="IRX56" s="7"/>
      <c r="IRY56" s="7"/>
      <c r="IRZ56" s="7"/>
      <c r="ISA56" s="7"/>
      <c r="ISB56" s="7"/>
      <c r="ISC56" s="7"/>
      <c r="ISD56" s="7"/>
      <c r="ISE56" s="7"/>
      <c r="ISF56" s="7"/>
      <c r="ISG56" s="7"/>
      <c r="ISH56" s="7"/>
      <c r="ISI56" s="7"/>
      <c r="ISJ56" s="7"/>
      <c r="ISK56" s="7"/>
      <c r="ISL56" s="7"/>
      <c r="ISM56" s="7"/>
      <c r="ISN56" s="7"/>
      <c r="ISO56" s="7"/>
      <c r="ISP56" s="7"/>
      <c r="ISQ56" s="7"/>
      <c r="ISR56" s="7"/>
      <c r="ISS56" s="7"/>
      <c r="IST56" s="7"/>
      <c r="ISU56" s="7"/>
      <c r="ISV56" s="7"/>
      <c r="ISW56" s="7"/>
      <c r="ISX56" s="7"/>
      <c r="ISY56" s="7"/>
      <c r="ISZ56" s="7"/>
      <c r="ITA56" s="7"/>
      <c r="ITB56" s="7"/>
      <c r="ITC56" s="7"/>
      <c r="ITD56" s="7"/>
      <c r="ITE56" s="7"/>
      <c r="ITF56" s="7"/>
      <c r="ITG56" s="7"/>
      <c r="ITH56" s="7"/>
      <c r="ITI56" s="7"/>
      <c r="ITJ56" s="7"/>
      <c r="ITK56" s="7"/>
      <c r="ITL56" s="7"/>
      <c r="ITM56" s="7"/>
      <c r="ITN56" s="7"/>
      <c r="ITO56" s="7"/>
      <c r="ITP56" s="7"/>
      <c r="ITQ56" s="7"/>
      <c r="ITR56" s="7"/>
      <c r="ITS56" s="7"/>
      <c r="ITT56" s="7"/>
      <c r="ITU56" s="7"/>
      <c r="ITV56" s="7"/>
      <c r="ITW56" s="7"/>
      <c r="ITX56" s="7"/>
      <c r="ITY56" s="7"/>
      <c r="ITZ56" s="7"/>
      <c r="IUA56" s="7"/>
      <c r="IUB56" s="7"/>
      <c r="IUC56" s="7"/>
      <c r="IUD56" s="7"/>
      <c r="IUE56" s="7"/>
      <c r="IUF56" s="7"/>
      <c r="IUG56" s="7"/>
      <c r="IUH56" s="7"/>
      <c r="IUI56" s="7"/>
      <c r="IUJ56" s="7"/>
      <c r="IUK56" s="7"/>
      <c r="IUL56" s="7"/>
      <c r="IUM56" s="7"/>
      <c r="IUN56" s="7"/>
      <c r="IUO56" s="7"/>
      <c r="IUP56" s="7"/>
      <c r="IUQ56" s="7"/>
      <c r="IUR56" s="7"/>
      <c r="IUS56" s="7"/>
      <c r="IUT56" s="7"/>
      <c r="IUU56" s="7"/>
      <c r="IUV56" s="7"/>
      <c r="IUW56" s="7"/>
      <c r="IUX56" s="7"/>
      <c r="IUY56" s="7"/>
      <c r="IUZ56" s="7"/>
      <c r="IVA56" s="7"/>
      <c r="IVB56" s="7"/>
      <c r="IVC56" s="7"/>
      <c r="IVD56" s="7"/>
      <c r="IVE56" s="7"/>
      <c r="IVF56" s="7"/>
      <c r="IVG56" s="7"/>
      <c r="IVH56" s="7"/>
      <c r="IVI56" s="7"/>
      <c r="IVJ56" s="7"/>
      <c r="IVK56" s="7"/>
      <c r="IVL56" s="7"/>
      <c r="IVM56" s="7"/>
      <c r="IVN56" s="7"/>
      <c r="IVO56" s="7"/>
      <c r="IVP56" s="7"/>
      <c r="IVQ56" s="7"/>
      <c r="IVR56" s="7"/>
      <c r="IVS56" s="7"/>
      <c r="IVT56" s="7"/>
      <c r="IVV56" s="7"/>
      <c r="IVW56" s="7"/>
      <c r="IVX56" s="7"/>
      <c r="IVY56" s="7"/>
      <c r="IVZ56" s="7"/>
      <c r="IWA56" s="7"/>
      <c r="IWB56" s="7"/>
      <c r="IWC56" s="7"/>
      <c r="IWD56" s="7"/>
      <c r="IWE56" s="7"/>
      <c r="IWF56" s="7"/>
      <c r="IWG56" s="7"/>
      <c r="IWH56" s="7"/>
      <c r="IWI56" s="7"/>
      <c r="IWJ56" s="7"/>
      <c r="IWK56" s="7"/>
      <c r="IWL56" s="7"/>
      <c r="IWM56" s="7"/>
      <c r="IWN56" s="7"/>
      <c r="IWO56" s="7"/>
      <c r="IWP56" s="7"/>
      <c r="IWQ56" s="7"/>
      <c r="IWR56" s="7"/>
      <c r="IWS56" s="7"/>
      <c r="IWT56" s="7"/>
      <c r="IWU56" s="7"/>
      <c r="IWV56" s="7"/>
      <c r="IWW56" s="7"/>
      <c r="IWX56" s="7"/>
      <c r="IWY56" s="7"/>
      <c r="IWZ56" s="7"/>
      <c r="IXA56" s="7"/>
      <c r="IXB56" s="7"/>
      <c r="IXC56" s="7"/>
      <c r="IXD56" s="7"/>
      <c r="IXE56" s="7"/>
      <c r="IXF56" s="7"/>
      <c r="IXG56" s="7"/>
      <c r="IXH56" s="7"/>
      <c r="IXI56" s="7"/>
      <c r="IXJ56" s="7"/>
      <c r="IXK56" s="7"/>
      <c r="IXL56" s="7"/>
      <c r="IXM56" s="7"/>
      <c r="IXN56" s="7"/>
      <c r="IXO56" s="7"/>
      <c r="IXP56" s="7"/>
      <c r="IXQ56" s="7"/>
      <c r="IXR56" s="7"/>
      <c r="IXS56" s="7"/>
      <c r="IXT56" s="7"/>
      <c r="IXU56" s="7"/>
      <c r="IXV56" s="7"/>
      <c r="IXW56" s="7"/>
      <c r="IXX56" s="7"/>
      <c r="IXY56" s="7"/>
      <c r="IXZ56" s="7"/>
      <c r="IYA56" s="7"/>
      <c r="IYB56" s="7"/>
      <c r="IYC56" s="7"/>
      <c r="IYD56" s="7"/>
      <c r="IYE56" s="7"/>
      <c r="IYF56" s="7"/>
      <c r="IYG56" s="7"/>
      <c r="IYH56" s="7"/>
      <c r="IYI56" s="7"/>
      <c r="IYJ56" s="7"/>
      <c r="IYK56" s="7"/>
      <c r="IYL56" s="7"/>
      <c r="IYM56" s="7"/>
      <c r="IYN56" s="7"/>
      <c r="IYO56" s="7"/>
      <c r="IYP56" s="7"/>
      <c r="IYQ56" s="7"/>
      <c r="IYR56" s="7"/>
      <c r="IYS56" s="7"/>
      <c r="IYT56" s="7"/>
      <c r="IYU56" s="7"/>
      <c r="IYV56" s="7"/>
      <c r="IYW56" s="7"/>
      <c r="IYX56" s="7"/>
      <c r="IYY56" s="7"/>
      <c r="IYZ56" s="7"/>
      <c r="IZA56" s="7"/>
      <c r="IZB56" s="7"/>
      <c r="IZC56" s="7"/>
      <c r="IZD56" s="7"/>
      <c r="IZE56" s="7"/>
      <c r="IZF56" s="7"/>
      <c r="IZG56" s="7"/>
      <c r="IZH56" s="7"/>
      <c r="IZI56" s="7"/>
      <c r="IZJ56" s="7"/>
      <c r="IZK56" s="7"/>
      <c r="IZL56" s="7"/>
      <c r="IZM56" s="7"/>
      <c r="IZN56" s="7"/>
      <c r="IZO56" s="7"/>
      <c r="IZP56" s="7"/>
      <c r="IZQ56" s="7"/>
      <c r="IZR56" s="7"/>
      <c r="IZS56" s="7"/>
      <c r="IZT56" s="7"/>
      <c r="IZU56" s="7"/>
      <c r="IZV56" s="7"/>
      <c r="IZW56" s="7"/>
      <c r="IZX56" s="7"/>
      <c r="IZY56" s="7"/>
      <c r="IZZ56" s="7"/>
      <c r="JAA56" s="7"/>
      <c r="JAB56" s="7"/>
      <c r="JAC56" s="7"/>
      <c r="JAD56" s="7"/>
      <c r="JAE56" s="7"/>
      <c r="JAF56" s="7"/>
      <c r="JAG56" s="7"/>
      <c r="JAH56" s="7"/>
      <c r="JAI56" s="7"/>
      <c r="JAJ56" s="7"/>
      <c r="JAK56" s="7"/>
      <c r="JAL56" s="7"/>
      <c r="JAM56" s="7"/>
      <c r="JAN56" s="7"/>
      <c r="JAO56" s="7"/>
      <c r="JAP56" s="7"/>
      <c r="JAQ56" s="7"/>
      <c r="JAR56" s="7"/>
      <c r="JAS56" s="7"/>
      <c r="JAT56" s="7"/>
      <c r="JAU56" s="7"/>
      <c r="JAV56" s="7"/>
      <c r="JAW56" s="7"/>
      <c r="JAX56" s="7"/>
      <c r="JAY56" s="7"/>
      <c r="JAZ56" s="7"/>
      <c r="JBA56" s="7"/>
      <c r="JBB56" s="7"/>
      <c r="JBC56" s="7"/>
      <c r="JBD56" s="7"/>
      <c r="JBE56" s="7"/>
      <c r="JBF56" s="7"/>
      <c r="JBG56" s="7"/>
      <c r="JBH56" s="7"/>
      <c r="JBI56" s="7"/>
      <c r="JBJ56" s="7"/>
      <c r="JBK56" s="7"/>
      <c r="JBL56" s="7"/>
      <c r="JBM56" s="7"/>
      <c r="JBN56" s="7"/>
      <c r="JBO56" s="7"/>
      <c r="JBP56" s="7"/>
      <c r="JBQ56" s="7"/>
      <c r="JBR56" s="7"/>
      <c r="JBS56" s="7"/>
      <c r="JBT56" s="7"/>
      <c r="JBU56" s="7"/>
      <c r="JBV56" s="7"/>
      <c r="JBW56" s="7"/>
      <c r="JBX56" s="7"/>
      <c r="JBY56" s="7"/>
      <c r="JBZ56" s="7"/>
      <c r="JCA56" s="7"/>
      <c r="JCB56" s="7"/>
      <c r="JCC56" s="7"/>
      <c r="JCD56" s="7"/>
      <c r="JCE56" s="7"/>
      <c r="JCF56" s="7"/>
      <c r="JCG56" s="7"/>
      <c r="JCH56" s="7"/>
      <c r="JCI56" s="7"/>
      <c r="JCJ56" s="7"/>
      <c r="JCK56" s="7"/>
      <c r="JCL56" s="7"/>
      <c r="JCM56" s="7"/>
      <c r="JCN56" s="7"/>
      <c r="JCO56" s="7"/>
      <c r="JCP56" s="7"/>
      <c r="JCQ56" s="7"/>
      <c r="JCR56" s="7"/>
      <c r="JCS56" s="7"/>
      <c r="JCT56" s="7"/>
      <c r="JCU56" s="7"/>
      <c r="JCV56" s="7"/>
      <c r="JCW56" s="7"/>
      <c r="JCX56" s="7"/>
      <c r="JCY56" s="7"/>
      <c r="JCZ56" s="7"/>
      <c r="JDA56" s="7"/>
      <c r="JDB56" s="7"/>
      <c r="JDC56" s="7"/>
      <c r="JDD56" s="7"/>
      <c r="JDE56" s="7"/>
      <c r="JDF56" s="7"/>
      <c r="JDG56" s="7"/>
      <c r="JDH56" s="7"/>
      <c r="JDI56" s="7"/>
      <c r="JDJ56" s="7"/>
      <c r="JDK56" s="7"/>
      <c r="JDL56" s="7"/>
      <c r="JDM56" s="7"/>
      <c r="JDN56" s="7"/>
      <c r="JDO56" s="7"/>
      <c r="JDP56" s="7"/>
      <c r="JDQ56" s="7"/>
      <c r="JDR56" s="7"/>
      <c r="JDS56" s="7"/>
      <c r="JDT56" s="7"/>
      <c r="JDU56" s="7"/>
      <c r="JDV56" s="7"/>
      <c r="JDW56" s="7"/>
      <c r="JDX56" s="7"/>
      <c r="JDY56" s="7"/>
      <c r="JDZ56" s="7"/>
      <c r="JEA56" s="7"/>
      <c r="JEB56" s="7"/>
      <c r="JEC56" s="7"/>
      <c r="JED56" s="7"/>
      <c r="JEE56" s="7"/>
      <c r="JEF56" s="7"/>
      <c r="JEG56" s="7"/>
      <c r="JEH56" s="7"/>
      <c r="JEI56" s="7"/>
      <c r="JEJ56" s="7"/>
      <c r="JEK56" s="7"/>
      <c r="JEL56" s="7"/>
      <c r="JEM56" s="7"/>
      <c r="JEN56" s="7"/>
      <c r="JEO56" s="7"/>
      <c r="JEP56" s="7"/>
      <c r="JEQ56" s="7"/>
      <c r="JER56" s="7"/>
      <c r="JES56" s="7"/>
      <c r="JET56" s="7"/>
      <c r="JEU56" s="7"/>
      <c r="JEV56" s="7"/>
      <c r="JEW56" s="7"/>
      <c r="JEX56" s="7"/>
      <c r="JEY56" s="7"/>
      <c r="JEZ56" s="7"/>
      <c r="JFA56" s="7"/>
      <c r="JFB56" s="7"/>
      <c r="JFC56" s="7"/>
      <c r="JFD56" s="7"/>
      <c r="JFE56" s="7"/>
      <c r="JFF56" s="7"/>
      <c r="JFG56" s="7"/>
      <c r="JFH56" s="7"/>
      <c r="JFI56" s="7"/>
      <c r="JFJ56" s="7"/>
      <c r="JFK56" s="7"/>
      <c r="JFL56" s="7"/>
      <c r="JFM56" s="7"/>
      <c r="JFN56" s="7"/>
      <c r="JFO56" s="7"/>
      <c r="JFP56" s="7"/>
      <c r="JFR56" s="7"/>
      <c r="JFS56" s="7"/>
      <c r="JFT56" s="7"/>
      <c r="JFU56" s="7"/>
      <c r="JFV56" s="7"/>
      <c r="JFW56" s="7"/>
      <c r="JFX56" s="7"/>
      <c r="JFY56" s="7"/>
      <c r="JFZ56" s="7"/>
      <c r="JGA56" s="7"/>
      <c r="JGB56" s="7"/>
      <c r="JGC56" s="7"/>
      <c r="JGD56" s="7"/>
      <c r="JGE56" s="7"/>
      <c r="JGF56" s="7"/>
      <c r="JGG56" s="7"/>
      <c r="JGH56" s="7"/>
      <c r="JGI56" s="7"/>
      <c r="JGJ56" s="7"/>
      <c r="JGK56" s="7"/>
      <c r="JGL56" s="7"/>
      <c r="JGM56" s="7"/>
      <c r="JGN56" s="7"/>
      <c r="JGO56" s="7"/>
      <c r="JGP56" s="7"/>
      <c r="JGQ56" s="7"/>
      <c r="JGR56" s="7"/>
      <c r="JGS56" s="7"/>
      <c r="JGT56" s="7"/>
      <c r="JGU56" s="7"/>
      <c r="JGV56" s="7"/>
      <c r="JGW56" s="7"/>
      <c r="JGX56" s="7"/>
      <c r="JGY56" s="7"/>
      <c r="JGZ56" s="7"/>
      <c r="JHA56" s="7"/>
      <c r="JHB56" s="7"/>
      <c r="JHC56" s="7"/>
      <c r="JHD56" s="7"/>
      <c r="JHE56" s="7"/>
      <c r="JHF56" s="7"/>
      <c r="JHG56" s="7"/>
      <c r="JHH56" s="7"/>
      <c r="JHI56" s="7"/>
      <c r="JHJ56" s="7"/>
      <c r="JHK56" s="7"/>
      <c r="JHL56" s="7"/>
      <c r="JHM56" s="7"/>
      <c r="JHN56" s="7"/>
      <c r="JHO56" s="7"/>
      <c r="JHP56" s="7"/>
      <c r="JHQ56" s="7"/>
      <c r="JHR56" s="7"/>
      <c r="JHS56" s="7"/>
      <c r="JHT56" s="7"/>
      <c r="JHU56" s="7"/>
      <c r="JHV56" s="7"/>
      <c r="JHW56" s="7"/>
      <c r="JHX56" s="7"/>
      <c r="JHY56" s="7"/>
      <c r="JHZ56" s="7"/>
      <c r="JIA56" s="7"/>
      <c r="JIB56" s="7"/>
      <c r="JIC56" s="7"/>
      <c r="JID56" s="7"/>
      <c r="JIE56" s="7"/>
      <c r="JIF56" s="7"/>
      <c r="JIG56" s="7"/>
      <c r="JIH56" s="7"/>
      <c r="JII56" s="7"/>
      <c r="JIJ56" s="7"/>
      <c r="JIK56" s="7"/>
      <c r="JIL56" s="7"/>
      <c r="JIM56" s="7"/>
      <c r="JIN56" s="7"/>
      <c r="JIO56" s="7"/>
      <c r="JIP56" s="7"/>
      <c r="JIQ56" s="7"/>
      <c r="JIR56" s="7"/>
      <c r="JIS56" s="7"/>
      <c r="JIT56" s="7"/>
      <c r="JIU56" s="7"/>
      <c r="JIV56" s="7"/>
      <c r="JIW56" s="7"/>
      <c r="JIX56" s="7"/>
      <c r="JIY56" s="7"/>
      <c r="JIZ56" s="7"/>
      <c r="JJA56" s="7"/>
      <c r="JJB56" s="7"/>
      <c r="JJC56" s="7"/>
      <c r="JJD56" s="7"/>
      <c r="JJE56" s="7"/>
      <c r="JJF56" s="7"/>
      <c r="JJG56" s="7"/>
      <c r="JJH56" s="7"/>
      <c r="JJI56" s="7"/>
      <c r="JJJ56" s="7"/>
      <c r="JJK56" s="7"/>
      <c r="JJL56" s="7"/>
      <c r="JJM56" s="7"/>
      <c r="JJN56" s="7"/>
      <c r="JJO56" s="7"/>
      <c r="JJP56" s="7"/>
      <c r="JJQ56" s="7"/>
      <c r="JJR56" s="7"/>
      <c r="JJS56" s="7"/>
      <c r="JJT56" s="7"/>
      <c r="JJU56" s="7"/>
      <c r="JJV56" s="7"/>
      <c r="JJW56" s="7"/>
      <c r="JJX56" s="7"/>
      <c r="JJY56" s="7"/>
      <c r="JJZ56" s="7"/>
      <c r="JKA56" s="7"/>
      <c r="JKB56" s="7"/>
      <c r="JKC56" s="7"/>
      <c r="JKD56" s="7"/>
      <c r="JKE56" s="7"/>
      <c r="JKF56" s="7"/>
      <c r="JKG56" s="7"/>
      <c r="JKH56" s="7"/>
      <c r="JKI56" s="7"/>
      <c r="JKJ56" s="7"/>
      <c r="JKK56" s="7"/>
      <c r="JKL56" s="7"/>
      <c r="JKM56" s="7"/>
      <c r="JKN56" s="7"/>
      <c r="JKO56" s="7"/>
      <c r="JKP56" s="7"/>
      <c r="JKQ56" s="7"/>
      <c r="JKR56" s="7"/>
      <c r="JKS56" s="7"/>
      <c r="JKT56" s="7"/>
      <c r="JKU56" s="7"/>
      <c r="JKV56" s="7"/>
      <c r="JKW56" s="7"/>
      <c r="JKX56" s="7"/>
      <c r="JKY56" s="7"/>
      <c r="JKZ56" s="7"/>
      <c r="JLA56" s="7"/>
      <c r="JLB56" s="7"/>
      <c r="JLC56" s="7"/>
      <c r="JLD56" s="7"/>
      <c r="JLE56" s="7"/>
      <c r="JLF56" s="7"/>
      <c r="JLG56" s="7"/>
      <c r="JLH56" s="7"/>
      <c r="JLI56" s="7"/>
      <c r="JLJ56" s="7"/>
      <c r="JLK56" s="7"/>
      <c r="JLL56" s="7"/>
      <c r="JLM56" s="7"/>
      <c r="JLN56" s="7"/>
      <c r="JLO56" s="7"/>
      <c r="JLP56" s="7"/>
      <c r="JLQ56" s="7"/>
      <c r="JLR56" s="7"/>
      <c r="JLS56" s="7"/>
      <c r="JLT56" s="7"/>
      <c r="JLU56" s="7"/>
      <c r="JLV56" s="7"/>
      <c r="JLW56" s="7"/>
      <c r="JLX56" s="7"/>
      <c r="JLY56" s="7"/>
      <c r="JLZ56" s="7"/>
      <c r="JMA56" s="7"/>
      <c r="JMB56" s="7"/>
      <c r="JMC56" s="7"/>
      <c r="JMD56" s="7"/>
      <c r="JME56" s="7"/>
      <c r="JMF56" s="7"/>
      <c r="JMG56" s="7"/>
      <c r="JMH56" s="7"/>
      <c r="JMI56" s="7"/>
      <c r="JMJ56" s="7"/>
      <c r="JMK56" s="7"/>
      <c r="JML56" s="7"/>
      <c r="JMM56" s="7"/>
      <c r="JMN56" s="7"/>
      <c r="JMO56" s="7"/>
      <c r="JMP56" s="7"/>
      <c r="JMQ56" s="7"/>
      <c r="JMR56" s="7"/>
      <c r="JMS56" s="7"/>
      <c r="JMT56" s="7"/>
      <c r="JMU56" s="7"/>
      <c r="JMV56" s="7"/>
      <c r="JMW56" s="7"/>
      <c r="JMX56" s="7"/>
      <c r="JMY56" s="7"/>
      <c r="JMZ56" s="7"/>
      <c r="JNA56" s="7"/>
      <c r="JNB56" s="7"/>
      <c r="JNC56" s="7"/>
      <c r="JND56" s="7"/>
      <c r="JNE56" s="7"/>
      <c r="JNF56" s="7"/>
      <c r="JNG56" s="7"/>
      <c r="JNH56" s="7"/>
      <c r="JNI56" s="7"/>
      <c r="JNJ56" s="7"/>
      <c r="JNK56" s="7"/>
      <c r="JNL56" s="7"/>
      <c r="JNM56" s="7"/>
      <c r="JNN56" s="7"/>
      <c r="JNO56" s="7"/>
      <c r="JNP56" s="7"/>
      <c r="JNQ56" s="7"/>
      <c r="JNR56" s="7"/>
      <c r="JNS56" s="7"/>
      <c r="JNT56" s="7"/>
      <c r="JNU56" s="7"/>
      <c r="JNV56" s="7"/>
      <c r="JNW56" s="7"/>
      <c r="JNX56" s="7"/>
      <c r="JNY56" s="7"/>
      <c r="JNZ56" s="7"/>
      <c r="JOA56" s="7"/>
      <c r="JOB56" s="7"/>
      <c r="JOC56" s="7"/>
      <c r="JOD56" s="7"/>
      <c r="JOE56" s="7"/>
      <c r="JOF56" s="7"/>
      <c r="JOG56" s="7"/>
      <c r="JOH56" s="7"/>
      <c r="JOI56" s="7"/>
      <c r="JOJ56" s="7"/>
      <c r="JOK56" s="7"/>
      <c r="JOL56" s="7"/>
      <c r="JOM56" s="7"/>
      <c r="JON56" s="7"/>
      <c r="JOO56" s="7"/>
      <c r="JOP56" s="7"/>
      <c r="JOQ56" s="7"/>
      <c r="JOR56" s="7"/>
      <c r="JOS56" s="7"/>
      <c r="JOT56" s="7"/>
      <c r="JOU56" s="7"/>
      <c r="JOV56" s="7"/>
      <c r="JOW56" s="7"/>
      <c r="JOX56" s="7"/>
      <c r="JOY56" s="7"/>
      <c r="JOZ56" s="7"/>
      <c r="JPA56" s="7"/>
      <c r="JPB56" s="7"/>
      <c r="JPC56" s="7"/>
      <c r="JPD56" s="7"/>
      <c r="JPE56" s="7"/>
      <c r="JPF56" s="7"/>
      <c r="JPG56" s="7"/>
      <c r="JPH56" s="7"/>
      <c r="JPI56" s="7"/>
      <c r="JPJ56" s="7"/>
      <c r="JPK56" s="7"/>
      <c r="JPL56" s="7"/>
      <c r="JPN56" s="7"/>
      <c r="JPO56" s="7"/>
      <c r="JPP56" s="7"/>
      <c r="JPQ56" s="7"/>
      <c r="JPR56" s="7"/>
      <c r="JPS56" s="7"/>
      <c r="JPT56" s="7"/>
      <c r="JPU56" s="7"/>
      <c r="JPV56" s="7"/>
      <c r="JPW56" s="7"/>
      <c r="JPX56" s="7"/>
      <c r="JPY56" s="7"/>
      <c r="JPZ56" s="7"/>
      <c r="JQA56" s="7"/>
      <c r="JQB56" s="7"/>
      <c r="JQC56" s="7"/>
      <c r="JQD56" s="7"/>
      <c r="JQE56" s="7"/>
      <c r="JQF56" s="7"/>
      <c r="JQG56" s="7"/>
      <c r="JQH56" s="7"/>
      <c r="JQI56" s="7"/>
      <c r="JQJ56" s="7"/>
      <c r="JQK56" s="7"/>
      <c r="JQL56" s="7"/>
      <c r="JQM56" s="7"/>
      <c r="JQN56" s="7"/>
      <c r="JQO56" s="7"/>
      <c r="JQP56" s="7"/>
      <c r="JQQ56" s="7"/>
      <c r="JQR56" s="7"/>
      <c r="JQS56" s="7"/>
      <c r="JQT56" s="7"/>
      <c r="JQU56" s="7"/>
      <c r="JQV56" s="7"/>
      <c r="JQW56" s="7"/>
      <c r="JQX56" s="7"/>
      <c r="JQY56" s="7"/>
      <c r="JQZ56" s="7"/>
      <c r="JRA56" s="7"/>
      <c r="JRB56" s="7"/>
      <c r="JRC56" s="7"/>
      <c r="JRD56" s="7"/>
      <c r="JRE56" s="7"/>
      <c r="JRF56" s="7"/>
      <c r="JRG56" s="7"/>
      <c r="JRH56" s="7"/>
      <c r="JRI56" s="7"/>
      <c r="JRJ56" s="7"/>
      <c r="JRK56" s="7"/>
      <c r="JRL56" s="7"/>
      <c r="JRM56" s="7"/>
      <c r="JRN56" s="7"/>
      <c r="JRO56" s="7"/>
      <c r="JRP56" s="7"/>
      <c r="JRQ56" s="7"/>
      <c r="JRR56" s="7"/>
      <c r="JRS56" s="7"/>
      <c r="JRT56" s="7"/>
      <c r="JRU56" s="7"/>
      <c r="JRV56" s="7"/>
      <c r="JRW56" s="7"/>
      <c r="JRX56" s="7"/>
      <c r="JRY56" s="7"/>
      <c r="JRZ56" s="7"/>
      <c r="JSA56" s="7"/>
      <c r="JSB56" s="7"/>
      <c r="JSC56" s="7"/>
      <c r="JSD56" s="7"/>
      <c r="JSE56" s="7"/>
      <c r="JSF56" s="7"/>
      <c r="JSG56" s="7"/>
      <c r="JSH56" s="7"/>
      <c r="JSI56" s="7"/>
      <c r="JSJ56" s="7"/>
      <c r="JSK56" s="7"/>
      <c r="JSL56" s="7"/>
      <c r="JSM56" s="7"/>
      <c r="JSN56" s="7"/>
      <c r="JSO56" s="7"/>
      <c r="JSP56" s="7"/>
      <c r="JSQ56" s="7"/>
      <c r="JSR56" s="7"/>
      <c r="JSS56" s="7"/>
      <c r="JST56" s="7"/>
      <c r="JSU56" s="7"/>
      <c r="JSV56" s="7"/>
      <c r="JSW56" s="7"/>
      <c r="JSX56" s="7"/>
      <c r="JSY56" s="7"/>
      <c r="JSZ56" s="7"/>
      <c r="JTA56" s="7"/>
      <c r="JTB56" s="7"/>
      <c r="JTC56" s="7"/>
      <c r="JTD56" s="7"/>
      <c r="JTE56" s="7"/>
      <c r="JTF56" s="7"/>
      <c r="JTG56" s="7"/>
      <c r="JTH56" s="7"/>
      <c r="JTI56" s="7"/>
      <c r="JTJ56" s="7"/>
      <c r="JTK56" s="7"/>
      <c r="JTL56" s="7"/>
      <c r="JTM56" s="7"/>
      <c r="JTN56" s="7"/>
      <c r="JTO56" s="7"/>
      <c r="JTP56" s="7"/>
      <c r="JTQ56" s="7"/>
      <c r="JTR56" s="7"/>
      <c r="JTS56" s="7"/>
      <c r="JTT56" s="7"/>
      <c r="JTU56" s="7"/>
      <c r="JTV56" s="7"/>
      <c r="JTW56" s="7"/>
      <c r="JTX56" s="7"/>
      <c r="JTY56" s="7"/>
      <c r="JTZ56" s="7"/>
      <c r="JUA56" s="7"/>
      <c r="JUB56" s="7"/>
      <c r="JUC56" s="7"/>
      <c r="JUD56" s="7"/>
      <c r="JUE56" s="7"/>
      <c r="JUF56" s="7"/>
      <c r="JUG56" s="7"/>
      <c r="JUH56" s="7"/>
      <c r="JUI56" s="7"/>
      <c r="JUJ56" s="7"/>
      <c r="JUK56" s="7"/>
      <c r="JUL56" s="7"/>
      <c r="JUM56" s="7"/>
      <c r="JUN56" s="7"/>
      <c r="JUO56" s="7"/>
      <c r="JUP56" s="7"/>
      <c r="JUQ56" s="7"/>
      <c r="JUR56" s="7"/>
      <c r="JUS56" s="7"/>
      <c r="JUT56" s="7"/>
      <c r="JUU56" s="7"/>
      <c r="JUV56" s="7"/>
      <c r="JUW56" s="7"/>
      <c r="JUX56" s="7"/>
      <c r="JUY56" s="7"/>
      <c r="JUZ56" s="7"/>
      <c r="JVA56" s="7"/>
      <c r="JVB56" s="7"/>
      <c r="JVC56" s="7"/>
      <c r="JVD56" s="7"/>
      <c r="JVE56" s="7"/>
      <c r="JVF56" s="7"/>
      <c r="JVG56" s="7"/>
      <c r="JVH56" s="7"/>
      <c r="JVI56" s="7"/>
      <c r="JVJ56" s="7"/>
      <c r="JVK56" s="7"/>
      <c r="JVL56" s="7"/>
      <c r="JVM56" s="7"/>
      <c r="JVN56" s="7"/>
      <c r="JVO56" s="7"/>
      <c r="JVP56" s="7"/>
      <c r="JVQ56" s="7"/>
      <c r="JVR56" s="7"/>
      <c r="JVS56" s="7"/>
      <c r="JVT56" s="7"/>
      <c r="JVU56" s="7"/>
      <c r="JVV56" s="7"/>
      <c r="JVW56" s="7"/>
      <c r="JVX56" s="7"/>
      <c r="JVY56" s="7"/>
      <c r="JVZ56" s="7"/>
      <c r="JWA56" s="7"/>
      <c r="JWB56" s="7"/>
      <c r="JWC56" s="7"/>
      <c r="JWD56" s="7"/>
      <c r="JWE56" s="7"/>
      <c r="JWF56" s="7"/>
      <c r="JWG56" s="7"/>
      <c r="JWH56" s="7"/>
      <c r="JWI56" s="7"/>
      <c r="JWJ56" s="7"/>
      <c r="JWK56" s="7"/>
      <c r="JWL56" s="7"/>
      <c r="JWM56" s="7"/>
      <c r="JWN56" s="7"/>
      <c r="JWO56" s="7"/>
      <c r="JWP56" s="7"/>
      <c r="JWQ56" s="7"/>
      <c r="JWR56" s="7"/>
      <c r="JWS56" s="7"/>
      <c r="JWT56" s="7"/>
      <c r="JWU56" s="7"/>
      <c r="JWV56" s="7"/>
      <c r="JWW56" s="7"/>
      <c r="JWX56" s="7"/>
      <c r="JWY56" s="7"/>
      <c r="JWZ56" s="7"/>
      <c r="JXA56" s="7"/>
      <c r="JXB56" s="7"/>
      <c r="JXC56" s="7"/>
      <c r="JXD56" s="7"/>
      <c r="JXE56" s="7"/>
      <c r="JXF56" s="7"/>
      <c r="JXG56" s="7"/>
      <c r="JXH56" s="7"/>
      <c r="JXI56" s="7"/>
      <c r="JXJ56" s="7"/>
      <c r="JXK56" s="7"/>
      <c r="JXL56" s="7"/>
      <c r="JXM56" s="7"/>
      <c r="JXN56" s="7"/>
      <c r="JXO56" s="7"/>
      <c r="JXP56" s="7"/>
      <c r="JXQ56" s="7"/>
      <c r="JXR56" s="7"/>
      <c r="JXS56" s="7"/>
      <c r="JXT56" s="7"/>
      <c r="JXU56" s="7"/>
      <c r="JXV56" s="7"/>
      <c r="JXW56" s="7"/>
      <c r="JXX56" s="7"/>
      <c r="JXY56" s="7"/>
      <c r="JXZ56" s="7"/>
      <c r="JYA56" s="7"/>
      <c r="JYB56" s="7"/>
      <c r="JYC56" s="7"/>
      <c r="JYD56" s="7"/>
      <c r="JYE56" s="7"/>
      <c r="JYF56" s="7"/>
      <c r="JYG56" s="7"/>
      <c r="JYH56" s="7"/>
      <c r="JYI56" s="7"/>
      <c r="JYJ56" s="7"/>
      <c r="JYK56" s="7"/>
      <c r="JYL56" s="7"/>
      <c r="JYM56" s="7"/>
      <c r="JYN56" s="7"/>
      <c r="JYO56" s="7"/>
      <c r="JYP56" s="7"/>
      <c r="JYQ56" s="7"/>
      <c r="JYR56" s="7"/>
      <c r="JYS56" s="7"/>
      <c r="JYT56" s="7"/>
      <c r="JYU56" s="7"/>
      <c r="JYV56" s="7"/>
      <c r="JYW56" s="7"/>
      <c r="JYX56" s="7"/>
      <c r="JYY56" s="7"/>
      <c r="JYZ56" s="7"/>
      <c r="JZA56" s="7"/>
      <c r="JZB56" s="7"/>
      <c r="JZC56" s="7"/>
      <c r="JZD56" s="7"/>
      <c r="JZE56" s="7"/>
      <c r="JZF56" s="7"/>
      <c r="JZG56" s="7"/>
      <c r="JZH56" s="7"/>
      <c r="JZJ56" s="7"/>
      <c r="JZK56" s="7"/>
      <c r="JZL56" s="7"/>
      <c r="JZM56" s="7"/>
      <c r="JZN56" s="7"/>
      <c r="JZO56" s="7"/>
      <c r="JZP56" s="7"/>
      <c r="JZQ56" s="7"/>
      <c r="JZR56" s="7"/>
      <c r="JZS56" s="7"/>
      <c r="JZT56" s="7"/>
      <c r="JZU56" s="7"/>
      <c r="JZV56" s="7"/>
      <c r="JZW56" s="7"/>
      <c r="JZX56" s="7"/>
      <c r="JZY56" s="7"/>
      <c r="JZZ56" s="7"/>
      <c r="KAA56" s="7"/>
      <c r="KAB56" s="7"/>
      <c r="KAC56" s="7"/>
      <c r="KAD56" s="7"/>
      <c r="KAE56" s="7"/>
      <c r="KAF56" s="7"/>
      <c r="KAG56" s="7"/>
      <c r="KAH56" s="7"/>
      <c r="KAI56" s="7"/>
      <c r="KAJ56" s="7"/>
      <c r="KAK56" s="7"/>
      <c r="KAL56" s="7"/>
      <c r="KAM56" s="7"/>
      <c r="KAN56" s="7"/>
      <c r="KAO56" s="7"/>
      <c r="KAP56" s="7"/>
      <c r="KAQ56" s="7"/>
      <c r="KAR56" s="7"/>
      <c r="KAS56" s="7"/>
      <c r="KAT56" s="7"/>
      <c r="KAU56" s="7"/>
      <c r="KAV56" s="7"/>
      <c r="KAW56" s="7"/>
      <c r="KAX56" s="7"/>
      <c r="KAY56" s="7"/>
      <c r="KAZ56" s="7"/>
      <c r="KBA56" s="7"/>
      <c r="KBB56" s="7"/>
      <c r="KBC56" s="7"/>
      <c r="KBD56" s="7"/>
      <c r="KBE56" s="7"/>
      <c r="KBF56" s="7"/>
      <c r="KBG56" s="7"/>
      <c r="KBH56" s="7"/>
      <c r="KBI56" s="7"/>
      <c r="KBJ56" s="7"/>
      <c r="KBK56" s="7"/>
      <c r="KBL56" s="7"/>
      <c r="KBM56" s="7"/>
      <c r="KBN56" s="7"/>
      <c r="KBO56" s="7"/>
      <c r="KBP56" s="7"/>
      <c r="KBQ56" s="7"/>
      <c r="KBR56" s="7"/>
      <c r="KBS56" s="7"/>
      <c r="KBT56" s="7"/>
      <c r="KBU56" s="7"/>
      <c r="KBV56" s="7"/>
      <c r="KBW56" s="7"/>
      <c r="KBX56" s="7"/>
      <c r="KBY56" s="7"/>
      <c r="KBZ56" s="7"/>
      <c r="KCA56" s="7"/>
      <c r="KCB56" s="7"/>
      <c r="KCC56" s="7"/>
      <c r="KCD56" s="7"/>
      <c r="KCE56" s="7"/>
      <c r="KCF56" s="7"/>
      <c r="KCG56" s="7"/>
      <c r="KCH56" s="7"/>
      <c r="KCI56" s="7"/>
      <c r="KCJ56" s="7"/>
      <c r="KCK56" s="7"/>
      <c r="KCL56" s="7"/>
      <c r="KCM56" s="7"/>
      <c r="KCN56" s="7"/>
      <c r="KCO56" s="7"/>
      <c r="KCP56" s="7"/>
      <c r="KCQ56" s="7"/>
      <c r="KCR56" s="7"/>
      <c r="KCS56" s="7"/>
      <c r="KCT56" s="7"/>
      <c r="KCU56" s="7"/>
      <c r="KCV56" s="7"/>
      <c r="KCW56" s="7"/>
      <c r="KCX56" s="7"/>
      <c r="KCY56" s="7"/>
      <c r="KCZ56" s="7"/>
      <c r="KDA56" s="7"/>
      <c r="KDB56" s="7"/>
      <c r="KDC56" s="7"/>
      <c r="KDD56" s="7"/>
      <c r="KDE56" s="7"/>
      <c r="KDF56" s="7"/>
      <c r="KDG56" s="7"/>
      <c r="KDH56" s="7"/>
      <c r="KDI56" s="7"/>
      <c r="KDJ56" s="7"/>
      <c r="KDK56" s="7"/>
      <c r="KDL56" s="7"/>
      <c r="KDM56" s="7"/>
      <c r="KDN56" s="7"/>
      <c r="KDO56" s="7"/>
      <c r="KDP56" s="7"/>
      <c r="KDQ56" s="7"/>
      <c r="KDR56" s="7"/>
      <c r="KDS56" s="7"/>
      <c r="KDT56" s="7"/>
      <c r="KDU56" s="7"/>
      <c r="KDV56" s="7"/>
      <c r="KDW56" s="7"/>
      <c r="KDX56" s="7"/>
      <c r="KDY56" s="7"/>
      <c r="KDZ56" s="7"/>
      <c r="KEA56" s="7"/>
      <c r="KEB56" s="7"/>
      <c r="KEC56" s="7"/>
      <c r="KED56" s="7"/>
      <c r="KEE56" s="7"/>
      <c r="KEF56" s="7"/>
      <c r="KEG56" s="7"/>
      <c r="KEH56" s="7"/>
      <c r="KEI56" s="7"/>
      <c r="KEJ56" s="7"/>
      <c r="KEK56" s="7"/>
      <c r="KEL56" s="7"/>
      <c r="KEM56" s="7"/>
      <c r="KEN56" s="7"/>
      <c r="KEO56" s="7"/>
      <c r="KEP56" s="7"/>
      <c r="KEQ56" s="7"/>
      <c r="KER56" s="7"/>
      <c r="KES56" s="7"/>
      <c r="KET56" s="7"/>
      <c r="KEU56" s="7"/>
      <c r="KEV56" s="7"/>
      <c r="KEW56" s="7"/>
      <c r="KEX56" s="7"/>
      <c r="KEY56" s="7"/>
      <c r="KEZ56" s="7"/>
      <c r="KFA56" s="7"/>
      <c r="KFB56" s="7"/>
      <c r="KFC56" s="7"/>
      <c r="KFD56" s="7"/>
      <c r="KFE56" s="7"/>
      <c r="KFF56" s="7"/>
      <c r="KFG56" s="7"/>
      <c r="KFH56" s="7"/>
      <c r="KFI56" s="7"/>
      <c r="KFJ56" s="7"/>
      <c r="KFK56" s="7"/>
      <c r="KFL56" s="7"/>
      <c r="KFM56" s="7"/>
      <c r="KFN56" s="7"/>
      <c r="KFO56" s="7"/>
      <c r="KFP56" s="7"/>
      <c r="KFQ56" s="7"/>
      <c r="KFR56" s="7"/>
      <c r="KFS56" s="7"/>
      <c r="KFT56" s="7"/>
      <c r="KFU56" s="7"/>
      <c r="KFV56" s="7"/>
      <c r="KFW56" s="7"/>
      <c r="KFX56" s="7"/>
      <c r="KFY56" s="7"/>
      <c r="KFZ56" s="7"/>
      <c r="KGA56" s="7"/>
      <c r="KGB56" s="7"/>
      <c r="KGC56" s="7"/>
      <c r="KGD56" s="7"/>
      <c r="KGE56" s="7"/>
      <c r="KGF56" s="7"/>
      <c r="KGG56" s="7"/>
      <c r="KGH56" s="7"/>
      <c r="KGI56" s="7"/>
      <c r="KGJ56" s="7"/>
      <c r="KGK56" s="7"/>
      <c r="KGL56" s="7"/>
      <c r="KGM56" s="7"/>
      <c r="KGN56" s="7"/>
      <c r="KGO56" s="7"/>
      <c r="KGP56" s="7"/>
      <c r="KGQ56" s="7"/>
      <c r="KGR56" s="7"/>
      <c r="KGS56" s="7"/>
      <c r="KGT56" s="7"/>
      <c r="KGU56" s="7"/>
      <c r="KGV56" s="7"/>
      <c r="KGW56" s="7"/>
      <c r="KGX56" s="7"/>
      <c r="KGY56" s="7"/>
      <c r="KGZ56" s="7"/>
      <c r="KHA56" s="7"/>
      <c r="KHB56" s="7"/>
      <c r="KHC56" s="7"/>
      <c r="KHD56" s="7"/>
      <c r="KHE56" s="7"/>
      <c r="KHF56" s="7"/>
      <c r="KHG56" s="7"/>
      <c r="KHH56" s="7"/>
      <c r="KHI56" s="7"/>
      <c r="KHJ56" s="7"/>
      <c r="KHK56" s="7"/>
      <c r="KHL56" s="7"/>
      <c r="KHM56" s="7"/>
      <c r="KHN56" s="7"/>
      <c r="KHO56" s="7"/>
      <c r="KHP56" s="7"/>
      <c r="KHQ56" s="7"/>
      <c r="KHR56" s="7"/>
      <c r="KHS56" s="7"/>
      <c r="KHT56" s="7"/>
      <c r="KHU56" s="7"/>
      <c r="KHV56" s="7"/>
      <c r="KHW56" s="7"/>
      <c r="KHX56" s="7"/>
      <c r="KHY56" s="7"/>
      <c r="KHZ56" s="7"/>
      <c r="KIA56" s="7"/>
      <c r="KIB56" s="7"/>
      <c r="KIC56" s="7"/>
      <c r="KID56" s="7"/>
      <c r="KIE56" s="7"/>
      <c r="KIF56" s="7"/>
      <c r="KIG56" s="7"/>
      <c r="KIH56" s="7"/>
      <c r="KII56" s="7"/>
      <c r="KIJ56" s="7"/>
      <c r="KIK56" s="7"/>
      <c r="KIL56" s="7"/>
      <c r="KIM56" s="7"/>
      <c r="KIN56" s="7"/>
      <c r="KIO56" s="7"/>
      <c r="KIP56" s="7"/>
      <c r="KIQ56" s="7"/>
      <c r="KIR56" s="7"/>
      <c r="KIS56" s="7"/>
      <c r="KIT56" s="7"/>
      <c r="KIU56" s="7"/>
      <c r="KIV56" s="7"/>
      <c r="KIW56" s="7"/>
      <c r="KIX56" s="7"/>
      <c r="KIY56" s="7"/>
      <c r="KIZ56" s="7"/>
      <c r="KJA56" s="7"/>
      <c r="KJB56" s="7"/>
      <c r="KJC56" s="7"/>
      <c r="KJD56" s="7"/>
      <c r="KJF56" s="7"/>
      <c r="KJG56" s="7"/>
      <c r="KJH56" s="7"/>
      <c r="KJI56" s="7"/>
      <c r="KJJ56" s="7"/>
      <c r="KJK56" s="7"/>
      <c r="KJL56" s="7"/>
      <c r="KJM56" s="7"/>
      <c r="KJN56" s="7"/>
      <c r="KJO56" s="7"/>
      <c r="KJP56" s="7"/>
      <c r="KJQ56" s="7"/>
      <c r="KJR56" s="7"/>
      <c r="KJS56" s="7"/>
      <c r="KJT56" s="7"/>
      <c r="KJU56" s="7"/>
      <c r="KJV56" s="7"/>
      <c r="KJW56" s="7"/>
      <c r="KJX56" s="7"/>
      <c r="KJY56" s="7"/>
      <c r="KJZ56" s="7"/>
      <c r="KKA56" s="7"/>
      <c r="KKB56" s="7"/>
      <c r="KKC56" s="7"/>
      <c r="KKD56" s="7"/>
      <c r="KKE56" s="7"/>
      <c r="KKF56" s="7"/>
      <c r="KKG56" s="7"/>
      <c r="KKH56" s="7"/>
      <c r="KKI56" s="7"/>
      <c r="KKJ56" s="7"/>
      <c r="KKK56" s="7"/>
      <c r="KKL56" s="7"/>
      <c r="KKM56" s="7"/>
      <c r="KKN56" s="7"/>
      <c r="KKO56" s="7"/>
      <c r="KKP56" s="7"/>
      <c r="KKQ56" s="7"/>
      <c r="KKR56" s="7"/>
      <c r="KKS56" s="7"/>
      <c r="KKT56" s="7"/>
      <c r="KKU56" s="7"/>
      <c r="KKV56" s="7"/>
      <c r="KKW56" s="7"/>
      <c r="KKX56" s="7"/>
      <c r="KKY56" s="7"/>
      <c r="KKZ56" s="7"/>
      <c r="KLA56" s="7"/>
      <c r="KLB56" s="7"/>
      <c r="KLC56" s="7"/>
      <c r="KLD56" s="7"/>
      <c r="KLE56" s="7"/>
      <c r="KLF56" s="7"/>
      <c r="KLG56" s="7"/>
      <c r="KLH56" s="7"/>
      <c r="KLI56" s="7"/>
      <c r="KLJ56" s="7"/>
      <c r="KLK56" s="7"/>
      <c r="KLL56" s="7"/>
      <c r="KLM56" s="7"/>
      <c r="KLN56" s="7"/>
      <c r="KLO56" s="7"/>
      <c r="KLP56" s="7"/>
      <c r="KLQ56" s="7"/>
      <c r="KLR56" s="7"/>
      <c r="KLS56" s="7"/>
      <c r="KLT56" s="7"/>
      <c r="KLU56" s="7"/>
      <c r="KLV56" s="7"/>
      <c r="KLW56" s="7"/>
      <c r="KLX56" s="7"/>
      <c r="KLY56" s="7"/>
      <c r="KLZ56" s="7"/>
      <c r="KMA56" s="7"/>
      <c r="KMB56" s="7"/>
      <c r="KMC56" s="7"/>
      <c r="KMD56" s="7"/>
      <c r="KME56" s="7"/>
      <c r="KMF56" s="7"/>
      <c r="KMG56" s="7"/>
      <c r="KMH56" s="7"/>
      <c r="KMI56" s="7"/>
      <c r="KMJ56" s="7"/>
      <c r="KMK56" s="7"/>
      <c r="KML56" s="7"/>
      <c r="KMM56" s="7"/>
      <c r="KMN56" s="7"/>
      <c r="KMO56" s="7"/>
      <c r="KMP56" s="7"/>
      <c r="KMQ56" s="7"/>
      <c r="KMR56" s="7"/>
      <c r="KMS56" s="7"/>
      <c r="KMT56" s="7"/>
      <c r="KMU56" s="7"/>
      <c r="KMV56" s="7"/>
      <c r="KMW56" s="7"/>
      <c r="KMX56" s="7"/>
      <c r="KMY56" s="7"/>
      <c r="KMZ56" s="7"/>
      <c r="KNA56" s="7"/>
      <c r="KNB56" s="7"/>
      <c r="KNC56" s="7"/>
      <c r="KND56" s="7"/>
      <c r="KNE56" s="7"/>
      <c r="KNF56" s="7"/>
      <c r="KNG56" s="7"/>
      <c r="KNH56" s="7"/>
      <c r="KNI56" s="7"/>
      <c r="KNJ56" s="7"/>
      <c r="KNK56" s="7"/>
      <c r="KNL56" s="7"/>
      <c r="KNM56" s="7"/>
      <c r="KNN56" s="7"/>
      <c r="KNO56" s="7"/>
      <c r="KNP56" s="7"/>
      <c r="KNQ56" s="7"/>
      <c r="KNR56" s="7"/>
      <c r="KNS56" s="7"/>
      <c r="KNT56" s="7"/>
      <c r="KNU56" s="7"/>
      <c r="KNV56" s="7"/>
      <c r="KNW56" s="7"/>
      <c r="KNX56" s="7"/>
      <c r="KNY56" s="7"/>
      <c r="KNZ56" s="7"/>
      <c r="KOA56" s="7"/>
      <c r="KOB56" s="7"/>
      <c r="KOC56" s="7"/>
      <c r="KOD56" s="7"/>
      <c r="KOE56" s="7"/>
      <c r="KOF56" s="7"/>
      <c r="KOG56" s="7"/>
      <c r="KOH56" s="7"/>
      <c r="KOI56" s="7"/>
      <c r="KOJ56" s="7"/>
      <c r="KOK56" s="7"/>
      <c r="KOL56" s="7"/>
      <c r="KOM56" s="7"/>
      <c r="KON56" s="7"/>
      <c r="KOO56" s="7"/>
      <c r="KOP56" s="7"/>
      <c r="KOQ56" s="7"/>
      <c r="KOR56" s="7"/>
      <c r="KOS56" s="7"/>
      <c r="KOT56" s="7"/>
      <c r="KOU56" s="7"/>
      <c r="KOV56" s="7"/>
      <c r="KOW56" s="7"/>
      <c r="KOX56" s="7"/>
      <c r="KOY56" s="7"/>
      <c r="KOZ56" s="7"/>
      <c r="KPA56" s="7"/>
      <c r="KPB56" s="7"/>
      <c r="KPC56" s="7"/>
      <c r="KPD56" s="7"/>
      <c r="KPE56" s="7"/>
      <c r="KPF56" s="7"/>
      <c r="KPG56" s="7"/>
      <c r="KPH56" s="7"/>
      <c r="KPI56" s="7"/>
      <c r="KPJ56" s="7"/>
      <c r="KPK56" s="7"/>
      <c r="KPL56" s="7"/>
      <c r="KPM56" s="7"/>
      <c r="KPN56" s="7"/>
      <c r="KPO56" s="7"/>
      <c r="KPP56" s="7"/>
      <c r="KPQ56" s="7"/>
      <c r="KPR56" s="7"/>
      <c r="KPS56" s="7"/>
      <c r="KPT56" s="7"/>
      <c r="KPU56" s="7"/>
      <c r="KPV56" s="7"/>
      <c r="KPW56" s="7"/>
      <c r="KPX56" s="7"/>
      <c r="KPY56" s="7"/>
      <c r="KPZ56" s="7"/>
      <c r="KQA56" s="7"/>
      <c r="KQB56" s="7"/>
      <c r="KQC56" s="7"/>
      <c r="KQD56" s="7"/>
      <c r="KQE56" s="7"/>
      <c r="KQF56" s="7"/>
      <c r="KQG56" s="7"/>
      <c r="KQH56" s="7"/>
      <c r="KQI56" s="7"/>
      <c r="KQJ56" s="7"/>
      <c r="KQK56" s="7"/>
      <c r="KQL56" s="7"/>
      <c r="KQM56" s="7"/>
      <c r="KQN56" s="7"/>
      <c r="KQO56" s="7"/>
      <c r="KQP56" s="7"/>
      <c r="KQQ56" s="7"/>
      <c r="KQR56" s="7"/>
      <c r="KQS56" s="7"/>
      <c r="KQT56" s="7"/>
      <c r="KQU56" s="7"/>
      <c r="KQV56" s="7"/>
      <c r="KQW56" s="7"/>
      <c r="KQX56" s="7"/>
      <c r="KQY56" s="7"/>
      <c r="KQZ56" s="7"/>
      <c r="KRA56" s="7"/>
      <c r="KRB56" s="7"/>
      <c r="KRC56" s="7"/>
      <c r="KRD56" s="7"/>
      <c r="KRE56" s="7"/>
      <c r="KRF56" s="7"/>
      <c r="KRG56" s="7"/>
      <c r="KRH56" s="7"/>
      <c r="KRI56" s="7"/>
      <c r="KRJ56" s="7"/>
      <c r="KRK56" s="7"/>
      <c r="KRL56" s="7"/>
      <c r="KRM56" s="7"/>
      <c r="KRN56" s="7"/>
      <c r="KRO56" s="7"/>
      <c r="KRP56" s="7"/>
      <c r="KRQ56" s="7"/>
      <c r="KRR56" s="7"/>
      <c r="KRS56" s="7"/>
      <c r="KRT56" s="7"/>
      <c r="KRU56" s="7"/>
      <c r="KRV56" s="7"/>
      <c r="KRW56" s="7"/>
      <c r="KRX56" s="7"/>
      <c r="KRY56" s="7"/>
      <c r="KRZ56" s="7"/>
      <c r="KSA56" s="7"/>
      <c r="KSB56" s="7"/>
      <c r="KSC56" s="7"/>
      <c r="KSD56" s="7"/>
      <c r="KSE56" s="7"/>
      <c r="KSF56" s="7"/>
      <c r="KSG56" s="7"/>
      <c r="KSH56" s="7"/>
      <c r="KSI56" s="7"/>
      <c r="KSJ56" s="7"/>
      <c r="KSK56" s="7"/>
      <c r="KSL56" s="7"/>
      <c r="KSM56" s="7"/>
      <c r="KSN56" s="7"/>
      <c r="KSO56" s="7"/>
      <c r="KSP56" s="7"/>
      <c r="KSQ56" s="7"/>
      <c r="KSR56" s="7"/>
      <c r="KSS56" s="7"/>
      <c r="KST56" s="7"/>
      <c r="KSU56" s="7"/>
      <c r="KSV56" s="7"/>
      <c r="KSW56" s="7"/>
      <c r="KSX56" s="7"/>
      <c r="KSY56" s="7"/>
      <c r="KSZ56" s="7"/>
      <c r="KTB56" s="7"/>
      <c r="KTC56" s="7"/>
      <c r="KTD56" s="7"/>
      <c r="KTE56" s="7"/>
      <c r="KTF56" s="7"/>
      <c r="KTG56" s="7"/>
      <c r="KTH56" s="7"/>
      <c r="KTI56" s="7"/>
      <c r="KTJ56" s="7"/>
      <c r="KTK56" s="7"/>
      <c r="KTL56" s="7"/>
      <c r="KTM56" s="7"/>
      <c r="KTN56" s="7"/>
      <c r="KTO56" s="7"/>
      <c r="KTP56" s="7"/>
      <c r="KTQ56" s="7"/>
      <c r="KTR56" s="7"/>
      <c r="KTS56" s="7"/>
      <c r="KTT56" s="7"/>
      <c r="KTU56" s="7"/>
      <c r="KTV56" s="7"/>
      <c r="KTW56" s="7"/>
      <c r="KTX56" s="7"/>
      <c r="KTY56" s="7"/>
      <c r="KTZ56" s="7"/>
      <c r="KUA56" s="7"/>
      <c r="KUB56" s="7"/>
      <c r="KUC56" s="7"/>
      <c r="KUD56" s="7"/>
      <c r="KUE56" s="7"/>
      <c r="KUF56" s="7"/>
      <c r="KUG56" s="7"/>
      <c r="KUH56" s="7"/>
      <c r="KUI56" s="7"/>
      <c r="KUJ56" s="7"/>
      <c r="KUK56" s="7"/>
      <c r="KUL56" s="7"/>
      <c r="KUM56" s="7"/>
      <c r="KUN56" s="7"/>
      <c r="KUO56" s="7"/>
      <c r="KUP56" s="7"/>
      <c r="KUQ56" s="7"/>
      <c r="KUR56" s="7"/>
      <c r="KUS56" s="7"/>
      <c r="KUT56" s="7"/>
      <c r="KUU56" s="7"/>
      <c r="KUV56" s="7"/>
      <c r="KUW56" s="7"/>
      <c r="KUX56" s="7"/>
      <c r="KUY56" s="7"/>
      <c r="KUZ56" s="7"/>
      <c r="KVA56" s="7"/>
      <c r="KVB56" s="7"/>
      <c r="KVC56" s="7"/>
      <c r="KVD56" s="7"/>
      <c r="KVE56" s="7"/>
      <c r="KVF56" s="7"/>
      <c r="KVG56" s="7"/>
      <c r="KVH56" s="7"/>
      <c r="KVI56" s="7"/>
      <c r="KVJ56" s="7"/>
      <c r="KVK56" s="7"/>
      <c r="KVL56" s="7"/>
      <c r="KVM56" s="7"/>
      <c r="KVN56" s="7"/>
      <c r="KVO56" s="7"/>
      <c r="KVP56" s="7"/>
      <c r="KVQ56" s="7"/>
      <c r="KVR56" s="7"/>
      <c r="KVS56" s="7"/>
      <c r="KVT56" s="7"/>
      <c r="KVU56" s="7"/>
      <c r="KVV56" s="7"/>
      <c r="KVW56" s="7"/>
      <c r="KVX56" s="7"/>
      <c r="KVY56" s="7"/>
      <c r="KVZ56" s="7"/>
      <c r="KWA56" s="7"/>
      <c r="KWB56" s="7"/>
      <c r="KWC56" s="7"/>
      <c r="KWD56" s="7"/>
      <c r="KWE56" s="7"/>
      <c r="KWF56" s="7"/>
      <c r="KWG56" s="7"/>
      <c r="KWH56" s="7"/>
      <c r="KWI56" s="7"/>
      <c r="KWJ56" s="7"/>
      <c r="KWK56" s="7"/>
      <c r="KWL56" s="7"/>
      <c r="KWM56" s="7"/>
      <c r="KWN56" s="7"/>
      <c r="KWO56" s="7"/>
      <c r="KWP56" s="7"/>
      <c r="KWQ56" s="7"/>
      <c r="KWR56" s="7"/>
      <c r="KWS56" s="7"/>
      <c r="KWT56" s="7"/>
      <c r="KWU56" s="7"/>
      <c r="KWV56" s="7"/>
      <c r="KWW56" s="7"/>
      <c r="KWX56" s="7"/>
      <c r="KWY56" s="7"/>
      <c r="KWZ56" s="7"/>
      <c r="KXA56" s="7"/>
      <c r="KXB56" s="7"/>
      <c r="KXC56" s="7"/>
      <c r="KXD56" s="7"/>
      <c r="KXE56" s="7"/>
      <c r="KXF56" s="7"/>
      <c r="KXG56" s="7"/>
      <c r="KXH56" s="7"/>
      <c r="KXI56" s="7"/>
      <c r="KXJ56" s="7"/>
      <c r="KXK56" s="7"/>
      <c r="KXL56" s="7"/>
      <c r="KXM56" s="7"/>
      <c r="KXN56" s="7"/>
      <c r="KXO56" s="7"/>
      <c r="KXP56" s="7"/>
      <c r="KXQ56" s="7"/>
      <c r="KXR56" s="7"/>
      <c r="KXS56" s="7"/>
      <c r="KXT56" s="7"/>
      <c r="KXU56" s="7"/>
      <c r="KXV56" s="7"/>
      <c r="KXW56" s="7"/>
      <c r="KXX56" s="7"/>
      <c r="KXY56" s="7"/>
      <c r="KXZ56" s="7"/>
      <c r="KYA56" s="7"/>
      <c r="KYB56" s="7"/>
      <c r="KYC56" s="7"/>
      <c r="KYD56" s="7"/>
      <c r="KYE56" s="7"/>
      <c r="KYF56" s="7"/>
      <c r="KYG56" s="7"/>
      <c r="KYH56" s="7"/>
      <c r="KYI56" s="7"/>
      <c r="KYJ56" s="7"/>
      <c r="KYK56" s="7"/>
      <c r="KYL56" s="7"/>
      <c r="KYM56" s="7"/>
      <c r="KYN56" s="7"/>
      <c r="KYO56" s="7"/>
      <c r="KYP56" s="7"/>
      <c r="KYQ56" s="7"/>
      <c r="KYR56" s="7"/>
      <c r="KYS56" s="7"/>
      <c r="KYT56" s="7"/>
      <c r="KYU56" s="7"/>
      <c r="KYV56" s="7"/>
      <c r="KYW56" s="7"/>
      <c r="KYX56" s="7"/>
      <c r="KYY56" s="7"/>
      <c r="KYZ56" s="7"/>
      <c r="KZA56" s="7"/>
      <c r="KZB56" s="7"/>
      <c r="KZC56" s="7"/>
      <c r="KZD56" s="7"/>
      <c r="KZE56" s="7"/>
      <c r="KZF56" s="7"/>
      <c r="KZG56" s="7"/>
      <c r="KZH56" s="7"/>
      <c r="KZI56" s="7"/>
      <c r="KZJ56" s="7"/>
      <c r="KZK56" s="7"/>
      <c r="KZL56" s="7"/>
      <c r="KZM56" s="7"/>
      <c r="KZN56" s="7"/>
      <c r="KZO56" s="7"/>
      <c r="KZP56" s="7"/>
      <c r="KZQ56" s="7"/>
      <c r="KZR56" s="7"/>
      <c r="KZS56" s="7"/>
      <c r="KZT56" s="7"/>
      <c r="KZU56" s="7"/>
      <c r="KZV56" s="7"/>
      <c r="KZW56" s="7"/>
      <c r="KZX56" s="7"/>
      <c r="KZY56" s="7"/>
      <c r="KZZ56" s="7"/>
      <c r="LAA56" s="7"/>
      <c r="LAB56" s="7"/>
      <c r="LAC56" s="7"/>
      <c r="LAD56" s="7"/>
      <c r="LAE56" s="7"/>
      <c r="LAF56" s="7"/>
      <c r="LAG56" s="7"/>
      <c r="LAH56" s="7"/>
      <c r="LAI56" s="7"/>
      <c r="LAJ56" s="7"/>
      <c r="LAK56" s="7"/>
      <c r="LAL56" s="7"/>
      <c r="LAM56" s="7"/>
      <c r="LAN56" s="7"/>
      <c r="LAO56" s="7"/>
      <c r="LAP56" s="7"/>
      <c r="LAQ56" s="7"/>
      <c r="LAR56" s="7"/>
      <c r="LAS56" s="7"/>
      <c r="LAT56" s="7"/>
      <c r="LAU56" s="7"/>
      <c r="LAV56" s="7"/>
      <c r="LAW56" s="7"/>
      <c r="LAX56" s="7"/>
      <c r="LAY56" s="7"/>
      <c r="LAZ56" s="7"/>
      <c r="LBA56" s="7"/>
      <c r="LBB56" s="7"/>
      <c r="LBC56" s="7"/>
      <c r="LBD56" s="7"/>
      <c r="LBE56" s="7"/>
      <c r="LBF56" s="7"/>
      <c r="LBG56" s="7"/>
      <c r="LBH56" s="7"/>
      <c r="LBI56" s="7"/>
      <c r="LBJ56" s="7"/>
      <c r="LBK56" s="7"/>
      <c r="LBL56" s="7"/>
      <c r="LBM56" s="7"/>
      <c r="LBN56" s="7"/>
      <c r="LBO56" s="7"/>
      <c r="LBP56" s="7"/>
      <c r="LBQ56" s="7"/>
      <c r="LBR56" s="7"/>
      <c r="LBS56" s="7"/>
      <c r="LBT56" s="7"/>
      <c r="LBU56" s="7"/>
      <c r="LBV56" s="7"/>
      <c r="LBW56" s="7"/>
      <c r="LBX56" s="7"/>
      <c r="LBY56" s="7"/>
      <c r="LBZ56" s="7"/>
      <c r="LCA56" s="7"/>
      <c r="LCB56" s="7"/>
      <c r="LCC56" s="7"/>
      <c r="LCD56" s="7"/>
      <c r="LCE56" s="7"/>
      <c r="LCF56" s="7"/>
      <c r="LCG56" s="7"/>
      <c r="LCH56" s="7"/>
      <c r="LCI56" s="7"/>
      <c r="LCJ56" s="7"/>
      <c r="LCK56" s="7"/>
      <c r="LCL56" s="7"/>
      <c r="LCM56" s="7"/>
      <c r="LCN56" s="7"/>
      <c r="LCO56" s="7"/>
      <c r="LCP56" s="7"/>
      <c r="LCQ56" s="7"/>
      <c r="LCR56" s="7"/>
      <c r="LCS56" s="7"/>
      <c r="LCT56" s="7"/>
      <c r="LCU56" s="7"/>
      <c r="LCV56" s="7"/>
      <c r="LCX56" s="7"/>
      <c r="LCY56" s="7"/>
      <c r="LCZ56" s="7"/>
      <c r="LDA56" s="7"/>
      <c r="LDB56" s="7"/>
      <c r="LDC56" s="7"/>
      <c r="LDD56" s="7"/>
      <c r="LDE56" s="7"/>
      <c r="LDF56" s="7"/>
      <c r="LDG56" s="7"/>
      <c r="LDH56" s="7"/>
      <c r="LDI56" s="7"/>
      <c r="LDJ56" s="7"/>
      <c r="LDK56" s="7"/>
      <c r="LDL56" s="7"/>
      <c r="LDM56" s="7"/>
      <c r="LDN56" s="7"/>
      <c r="LDO56" s="7"/>
      <c r="LDP56" s="7"/>
      <c r="LDQ56" s="7"/>
      <c r="LDR56" s="7"/>
      <c r="LDS56" s="7"/>
      <c r="LDT56" s="7"/>
      <c r="LDU56" s="7"/>
      <c r="LDV56" s="7"/>
      <c r="LDW56" s="7"/>
      <c r="LDX56" s="7"/>
      <c r="LDY56" s="7"/>
      <c r="LDZ56" s="7"/>
      <c r="LEA56" s="7"/>
      <c r="LEB56" s="7"/>
      <c r="LEC56" s="7"/>
      <c r="LED56" s="7"/>
      <c r="LEE56" s="7"/>
      <c r="LEF56" s="7"/>
      <c r="LEG56" s="7"/>
      <c r="LEH56" s="7"/>
      <c r="LEI56" s="7"/>
      <c r="LEJ56" s="7"/>
      <c r="LEK56" s="7"/>
      <c r="LEL56" s="7"/>
      <c r="LEM56" s="7"/>
      <c r="LEN56" s="7"/>
      <c r="LEO56" s="7"/>
      <c r="LEP56" s="7"/>
      <c r="LEQ56" s="7"/>
      <c r="LER56" s="7"/>
      <c r="LES56" s="7"/>
      <c r="LET56" s="7"/>
      <c r="LEU56" s="7"/>
      <c r="LEV56" s="7"/>
      <c r="LEW56" s="7"/>
      <c r="LEX56" s="7"/>
      <c r="LEY56" s="7"/>
      <c r="LEZ56" s="7"/>
      <c r="LFA56" s="7"/>
      <c r="LFB56" s="7"/>
      <c r="LFC56" s="7"/>
      <c r="LFD56" s="7"/>
      <c r="LFE56" s="7"/>
      <c r="LFF56" s="7"/>
      <c r="LFG56" s="7"/>
      <c r="LFH56" s="7"/>
      <c r="LFI56" s="7"/>
      <c r="LFJ56" s="7"/>
      <c r="LFK56" s="7"/>
      <c r="LFL56" s="7"/>
      <c r="LFM56" s="7"/>
      <c r="LFN56" s="7"/>
      <c r="LFO56" s="7"/>
      <c r="LFP56" s="7"/>
      <c r="LFQ56" s="7"/>
      <c r="LFR56" s="7"/>
      <c r="LFS56" s="7"/>
      <c r="LFT56" s="7"/>
      <c r="LFU56" s="7"/>
      <c r="LFV56" s="7"/>
      <c r="LFW56" s="7"/>
      <c r="LFX56" s="7"/>
      <c r="LFY56" s="7"/>
      <c r="LFZ56" s="7"/>
      <c r="LGA56" s="7"/>
      <c r="LGB56" s="7"/>
      <c r="LGC56" s="7"/>
      <c r="LGD56" s="7"/>
      <c r="LGE56" s="7"/>
      <c r="LGF56" s="7"/>
      <c r="LGG56" s="7"/>
      <c r="LGH56" s="7"/>
      <c r="LGI56" s="7"/>
      <c r="LGJ56" s="7"/>
      <c r="LGK56" s="7"/>
      <c r="LGL56" s="7"/>
      <c r="LGM56" s="7"/>
      <c r="LGN56" s="7"/>
      <c r="LGO56" s="7"/>
      <c r="LGP56" s="7"/>
      <c r="LGQ56" s="7"/>
      <c r="LGR56" s="7"/>
      <c r="LGS56" s="7"/>
      <c r="LGT56" s="7"/>
      <c r="LGU56" s="7"/>
      <c r="LGV56" s="7"/>
      <c r="LGW56" s="7"/>
      <c r="LGX56" s="7"/>
      <c r="LGY56" s="7"/>
      <c r="LGZ56" s="7"/>
      <c r="LHA56" s="7"/>
      <c r="LHB56" s="7"/>
      <c r="LHC56" s="7"/>
      <c r="LHD56" s="7"/>
      <c r="LHE56" s="7"/>
      <c r="LHF56" s="7"/>
      <c r="LHG56" s="7"/>
      <c r="LHH56" s="7"/>
      <c r="LHI56" s="7"/>
      <c r="LHJ56" s="7"/>
      <c r="LHK56" s="7"/>
      <c r="LHL56" s="7"/>
      <c r="LHM56" s="7"/>
      <c r="LHN56" s="7"/>
      <c r="LHO56" s="7"/>
      <c r="LHP56" s="7"/>
      <c r="LHQ56" s="7"/>
      <c r="LHR56" s="7"/>
      <c r="LHS56" s="7"/>
      <c r="LHT56" s="7"/>
      <c r="LHU56" s="7"/>
      <c r="LHV56" s="7"/>
      <c r="LHW56" s="7"/>
      <c r="LHX56" s="7"/>
      <c r="LHY56" s="7"/>
      <c r="LHZ56" s="7"/>
      <c r="LIA56" s="7"/>
      <c r="LIB56" s="7"/>
      <c r="LIC56" s="7"/>
      <c r="LID56" s="7"/>
      <c r="LIE56" s="7"/>
      <c r="LIF56" s="7"/>
      <c r="LIG56" s="7"/>
      <c r="LIH56" s="7"/>
      <c r="LII56" s="7"/>
      <c r="LIJ56" s="7"/>
      <c r="LIK56" s="7"/>
      <c r="LIL56" s="7"/>
      <c r="LIM56" s="7"/>
      <c r="LIN56" s="7"/>
      <c r="LIO56" s="7"/>
      <c r="LIP56" s="7"/>
      <c r="LIQ56" s="7"/>
      <c r="LIR56" s="7"/>
      <c r="LIS56" s="7"/>
      <c r="LIT56" s="7"/>
      <c r="LIU56" s="7"/>
      <c r="LIV56" s="7"/>
      <c r="LIW56" s="7"/>
      <c r="LIX56" s="7"/>
      <c r="LIY56" s="7"/>
      <c r="LIZ56" s="7"/>
      <c r="LJA56" s="7"/>
      <c r="LJB56" s="7"/>
      <c r="LJC56" s="7"/>
      <c r="LJD56" s="7"/>
      <c r="LJE56" s="7"/>
      <c r="LJF56" s="7"/>
      <c r="LJG56" s="7"/>
      <c r="LJH56" s="7"/>
      <c r="LJI56" s="7"/>
      <c r="LJJ56" s="7"/>
      <c r="LJK56" s="7"/>
      <c r="LJL56" s="7"/>
      <c r="LJM56" s="7"/>
      <c r="LJN56" s="7"/>
      <c r="LJO56" s="7"/>
      <c r="LJP56" s="7"/>
      <c r="LJQ56" s="7"/>
      <c r="LJR56" s="7"/>
      <c r="LJS56" s="7"/>
      <c r="LJT56" s="7"/>
      <c r="LJU56" s="7"/>
      <c r="LJV56" s="7"/>
      <c r="LJW56" s="7"/>
      <c r="LJX56" s="7"/>
      <c r="LJY56" s="7"/>
      <c r="LJZ56" s="7"/>
      <c r="LKA56" s="7"/>
      <c r="LKB56" s="7"/>
      <c r="LKC56" s="7"/>
      <c r="LKD56" s="7"/>
      <c r="LKE56" s="7"/>
      <c r="LKF56" s="7"/>
      <c r="LKG56" s="7"/>
      <c r="LKH56" s="7"/>
      <c r="LKI56" s="7"/>
      <c r="LKJ56" s="7"/>
      <c r="LKK56" s="7"/>
      <c r="LKL56" s="7"/>
      <c r="LKM56" s="7"/>
      <c r="LKN56" s="7"/>
      <c r="LKO56" s="7"/>
      <c r="LKP56" s="7"/>
      <c r="LKQ56" s="7"/>
      <c r="LKR56" s="7"/>
      <c r="LKS56" s="7"/>
      <c r="LKT56" s="7"/>
      <c r="LKU56" s="7"/>
      <c r="LKV56" s="7"/>
      <c r="LKW56" s="7"/>
      <c r="LKX56" s="7"/>
      <c r="LKY56" s="7"/>
      <c r="LKZ56" s="7"/>
      <c r="LLA56" s="7"/>
      <c r="LLB56" s="7"/>
      <c r="LLC56" s="7"/>
      <c r="LLD56" s="7"/>
      <c r="LLE56" s="7"/>
      <c r="LLF56" s="7"/>
      <c r="LLG56" s="7"/>
      <c r="LLH56" s="7"/>
      <c r="LLI56" s="7"/>
      <c r="LLJ56" s="7"/>
      <c r="LLK56" s="7"/>
      <c r="LLL56" s="7"/>
      <c r="LLM56" s="7"/>
      <c r="LLN56" s="7"/>
      <c r="LLO56" s="7"/>
      <c r="LLP56" s="7"/>
      <c r="LLQ56" s="7"/>
      <c r="LLR56" s="7"/>
      <c r="LLS56" s="7"/>
      <c r="LLT56" s="7"/>
      <c r="LLU56" s="7"/>
      <c r="LLV56" s="7"/>
      <c r="LLW56" s="7"/>
      <c r="LLX56" s="7"/>
      <c r="LLY56" s="7"/>
      <c r="LLZ56" s="7"/>
      <c r="LMA56" s="7"/>
      <c r="LMB56" s="7"/>
      <c r="LMC56" s="7"/>
      <c r="LMD56" s="7"/>
      <c r="LME56" s="7"/>
      <c r="LMF56" s="7"/>
      <c r="LMG56" s="7"/>
      <c r="LMH56" s="7"/>
      <c r="LMI56" s="7"/>
      <c r="LMJ56" s="7"/>
      <c r="LMK56" s="7"/>
      <c r="LML56" s="7"/>
      <c r="LMM56" s="7"/>
      <c r="LMN56" s="7"/>
      <c r="LMO56" s="7"/>
      <c r="LMP56" s="7"/>
      <c r="LMQ56" s="7"/>
      <c r="LMR56" s="7"/>
      <c r="LMT56" s="7"/>
      <c r="LMU56" s="7"/>
      <c r="LMV56" s="7"/>
      <c r="LMW56" s="7"/>
      <c r="LMX56" s="7"/>
      <c r="LMY56" s="7"/>
      <c r="LMZ56" s="7"/>
      <c r="LNA56" s="7"/>
      <c r="LNB56" s="7"/>
      <c r="LNC56" s="7"/>
      <c r="LND56" s="7"/>
      <c r="LNE56" s="7"/>
      <c r="LNF56" s="7"/>
      <c r="LNG56" s="7"/>
      <c r="LNH56" s="7"/>
      <c r="LNI56" s="7"/>
      <c r="LNJ56" s="7"/>
      <c r="LNK56" s="7"/>
      <c r="LNL56" s="7"/>
      <c r="LNM56" s="7"/>
      <c r="LNN56" s="7"/>
      <c r="LNO56" s="7"/>
      <c r="LNP56" s="7"/>
      <c r="LNQ56" s="7"/>
      <c r="LNR56" s="7"/>
      <c r="LNS56" s="7"/>
      <c r="LNT56" s="7"/>
      <c r="LNU56" s="7"/>
      <c r="LNV56" s="7"/>
      <c r="LNW56" s="7"/>
      <c r="LNX56" s="7"/>
      <c r="LNY56" s="7"/>
      <c r="LNZ56" s="7"/>
      <c r="LOA56" s="7"/>
      <c r="LOB56" s="7"/>
      <c r="LOC56" s="7"/>
      <c r="LOD56" s="7"/>
      <c r="LOE56" s="7"/>
      <c r="LOF56" s="7"/>
      <c r="LOG56" s="7"/>
      <c r="LOH56" s="7"/>
      <c r="LOI56" s="7"/>
      <c r="LOJ56" s="7"/>
      <c r="LOK56" s="7"/>
      <c r="LOL56" s="7"/>
      <c r="LOM56" s="7"/>
      <c r="LON56" s="7"/>
      <c r="LOO56" s="7"/>
      <c r="LOP56" s="7"/>
      <c r="LOQ56" s="7"/>
      <c r="LOR56" s="7"/>
      <c r="LOS56" s="7"/>
      <c r="LOT56" s="7"/>
      <c r="LOU56" s="7"/>
      <c r="LOV56" s="7"/>
      <c r="LOW56" s="7"/>
      <c r="LOX56" s="7"/>
      <c r="LOY56" s="7"/>
      <c r="LOZ56" s="7"/>
      <c r="LPA56" s="7"/>
      <c r="LPB56" s="7"/>
      <c r="LPC56" s="7"/>
      <c r="LPD56" s="7"/>
      <c r="LPE56" s="7"/>
      <c r="LPF56" s="7"/>
      <c r="LPG56" s="7"/>
      <c r="LPH56" s="7"/>
      <c r="LPI56" s="7"/>
      <c r="LPJ56" s="7"/>
      <c r="LPK56" s="7"/>
      <c r="LPL56" s="7"/>
      <c r="LPM56" s="7"/>
      <c r="LPN56" s="7"/>
      <c r="LPO56" s="7"/>
      <c r="LPP56" s="7"/>
      <c r="LPQ56" s="7"/>
      <c r="LPR56" s="7"/>
      <c r="LPS56" s="7"/>
      <c r="LPT56" s="7"/>
      <c r="LPU56" s="7"/>
      <c r="LPV56" s="7"/>
      <c r="LPW56" s="7"/>
      <c r="LPX56" s="7"/>
      <c r="LPY56" s="7"/>
      <c r="LPZ56" s="7"/>
      <c r="LQA56" s="7"/>
      <c r="LQB56" s="7"/>
      <c r="LQC56" s="7"/>
      <c r="LQD56" s="7"/>
      <c r="LQE56" s="7"/>
      <c r="LQF56" s="7"/>
      <c r="LQG56" s="7"/>
      <c r="LQH56" s="7"/>
      <c r="LQI56" s="7"/>
      <c r="LQJ56" s="7"/>
      <c r="LQK56" s="7"/>
      <c r="LQL56" s="7"/>
      <c r="LQM56" s="7"/>
      <c r="LQN56" s="7"/>
      <c r="LQO56" s="7"/>
      <c r="LQP56" s="7"/>
      <c r="LQQ56" s="7"/>
      <c r="LQR56" s="7"/>
      <c r="LQS56" s="7"/>
      <c r="LQT56" s="7"/>
      <c r="LQU56" s="7"/>
      <c r="LQV56" s="7"/>
      <c r="LQW56" s="7"/>
      <c r="LQX56" s="7"/>
      <c r="LQY56" s="7"/>
      <c r="LQZ56" s="7"/>
      <c r="LRA56" s="7"/>
      <c r="LRB56" s="7"/>
      <c r="LRC56" s="7"/>
      <c r="LRD56" s="7"/>
      <c r="LRE56" s="7"/>
      <c r="LRF56" s="7"/>
      <c r="LRG56" s="7"/>
      <c r="LRH56" s="7"/>
      <c r="LRI56" s="7"/>
      <c r="LRJ56" s="7"/>
      <c r="LRK56" s="7"/>
      <c r="LRL56" s="7"/>
      <c r="LRM56" s="7"/>
      <c r="LRN56" s="7"/>
      <c r="LRO56" s="7"/>
      <c r="LRP56" s="7"/>
      <c r="LRQ56" s="7"/>
      <c r="LRR56" s="7"/>
      <c r="LRS56" s="7"/>
      <c r="LRT56" s="7"/>
      <c r="LRU56" s="7"/>
      <c r="LRV56" s="7"/>
      <c r="LRW56" s="7"/>
      <c r="LRX56" s="7"/>
      <c r="LRY56" s="7"/>
      <c r="LRZ56" s="7"/>
      <c r="LSA56" s="7"/>
      <c r="LSB56" s="7"/>
      <c r="LSC56" s="7"/>
      <c r="LSD56" s="7"/>
      <c r="LSE56" s="7"/>
      <c r="LSF56" s="7"/>
      <c r="LSG56" s="7"/>
      <c r="LSH56" s="7"/>
      <c r="LSI56" s="7"/>
      <c r="LSJ56" s="7"/>
      <c r="LSK56" s="7"/>
      <c r="LSL56" s="7"/>
      <c r="LSM56" s="7"/>
      <c r="LSN56" s="7"/>
      <c r="LSO56" s="7"/>
      <c r="LSP56" s="7"/>
      <c r="LSQ56" s="7"/>
      <c r="LSR56" s="7"/>
      <c r="LSS56" s="7"/>
      <c r="LST56" s="7"/>
      <c r="LSU56" s="7"/>
      <c r="LSV56" s="7"/>
      <c r="LSW56" s="7"/>
      <c r="LSX56" s="7"/>
      <c r="LSY56" s="7"/>
      <c r="LSZ56" s="7"/>
      <c r="LTA56" s="7"/>
      <c r="LTB56" s="7"/>
      <c r="LTC56" s="7"/>
      <c r="LTD56" s="7"/>
      <c r="LTE56" s="7"/>
      <c r="LTF56" s="7"/>
      <c r="LTG56" s="7"/>
      <c r="LTH56" s="7"/>
      <c r="LTI56" s="7"/>
      <c r="LTJ56" s="7"/>
      <c r="LTK56" s="7"/>
      <c r="LTL56" s="7"/>
      <c r="LTM56" s="7"/>
      <c r="LTN56" s="7"/>
      <c r="LTO56" s="7"/>
      <c r="LTP56" s="7"/>
      <c r="LTQ56" s="7"/>
      <c r="LTR56" s="7"/>
      <c r="LTS56" s="7"/>
      <c r="LTT56" s="7"/>
      <c r="LTU56" s="7"/>
      <c r="LTV56" s="7"/>
      <c r="LTW56" s="7"/>
      <c r="LTX56" s="7"/>
      <c r="LTY56" s="7"/>
      <c r="LTZ56" s="7"/>
      <c r="LUA56" s="7"/>
      <c r="LUB56" s="7"/>
      <c r="LUC56" s="7"/>
      <c r="LUD56" s="7"/>
      <c r="LUE56" s="7"/>
      <c r="LUF56" s="7"/>
      <c r="LUG56" s="7"/>
      <c r="LUH56" s="7"/>
      <c r="LUI56" s="7"/>
      <c r="LUJ56" s="7"/>
      <c r="LUK56" s="7"/>
      <c r="LUL56" s="7"/>
      <c r="LUM56" s="7"/>
      <c r="LUN56" s="7"/>
      <c r="LUO56" s="7"/>
      <c r="LUP56" s="7"/>
      <c r="LUQ56" s="7"/>
      <c r="LUR56" s="7"/>
      <c r="LUS56" s="7"/>
      <c r="LUT56" s="7"/>
      <c r="LUU56" s="7"/>
      <c r="LUV56" s="7"/>
      <c r="LUW56" s="7"/>
      <c r="LUX56" s="7"/>
      <c r="LUY56" s="7"/>
      <c r="LUZ56" s="7"/>
      <c r="LVA56" s="7"/>
      <c r="LVB56" s="7"/>
      <c r="LVC56" s="7"/>
      <c r="LVD56" s="7"/>
      <c r="LVE56" s="7"/>
      <c r="LVF56" s="7"/>
      <c r="LVG56" s="7"/>
      <c r="LVH56" s="7"/>
      <c r="LVI56" s="7"/>
      <c r="LVJ56" s="7"/>
      <c r="LVK56" s="7"/>
      <c r="LVL56" s="7"/>
      <c r="LVM56" s="7"/>
      <c r="LVN56" s="7"/>
      <c r="LVO56" s="7"/>
      <c r="LVP56" s="7"/>
      <c r="LVQ56" s="7"/>
      <c r="LVR56" s="7"/>
      <c r="LVS56" s="7"/>
      <c r="LVT56" s="7"/>
      <c r="LVU56" s="7"/>
      <c r="LVV56" s="7"/>
      <c r="LVW56" s="7"/>
      <c r="LVX56" s="7"/>
      <c r="LVY56" s="7"/>
      <c r="LVZ56" s="7"/>
      <c r="LWA56" s="7"/>
      <c r="LWB56" s="7"/>
      <c r="LWC56" s="7"/>
      <c r="LWD56" s="7"/>
      <c r="LWE56" s="7"/>
      <c r="LWF56" s="7"/>
      <c r="LWG56" s="7"/>
      <c r="LWH56" s="7"/>
      <c r="LWI56" s="7"/>
      <c r="LWJ56" s="7"/>
      <c r="LWK56" s="7"/>
      <c r="LWL56" s="7"/>
      <c r="LWM56" s="7"/>
      <c r="LWN56" s="7"/>
      <c r="LWP56" s="7"/>
      <c r="LWQ56" s="7"/>
      <c r="LWR56" s="7"/>
      <c r="LWS56" s="7"/>
      <c r="LWT56" s="7"/>
      <c r="LWU56" s="7"/>
      <c r="LWV56" s="7"/>
      <c r="LWW56" s="7"/>
      <c r="LWX56" s="7"/>
      <c r="LWY56" s="7"/>
      <c r="LWZ56" s="7"/>
      <c r="LXA56" s="7"/>
      <c r="LXB56" s="7"/>
      <c r="LXC56" s="7"/>
      <c r="LXD56" s="7"/>
      <c r="LXE56" s="7"/>
      <c r="LXF56" s="7"/>
      <c r="LXG56" s="7"/>
      <c r="LXH56" s="7"/>
      <c r="LXI56" s="7"/>
      <c r="LXJ56" s="7"/>
      <c r="LXK56" s="7"/>
      <c r="LXL56" s="7"/>
      <c r="LXM56" s="7"/>
      <c r="LXN56" s="7"/>
      <c r="LXO56" s="7"/>
      <c r="LXP56" s="7"/>
      <c r="LXQ56" s="7"/>
      <c r="LXR56" s="7"/>
      <c r="LXS56" s="7"/>
      <c r="LXT56" s="7"/>
      <c r="LXU56" s="7"/>
      <c r="LXV56" s="7"/>
      <c r="LXW56" s="7"/>
      <c r="LXX56" s="7"/>
      <c r="LXY56" s="7"/>
      <c r="LXZ56" s="7"/>
      <c r="LYA56" s="7"/>
      <c r="LYB56" s="7"/>
      <c r="LYC56" s="7"/>
      <c r="LYD56" s="7"/>
      <c r="LYE56" s="7"/>
      <c r="LYF56" s="7"/>
      <c r="LYG56" s="7"/>
      <c r="LYH56" s="7"/>
      <c r="LYI56" s="7"/>
      <c r="LYJ56" s="7"/>
      <c r="LYK56" s="7"/>
      <c r="LYL56" s="7"/>
      <c r="LYM56" s="7"/>
      <c r="LYN56" s="7"/>
      <c r="LYO56" s="7"/>
      <c r="LYP56" s="7"/>
      <c r="LYQ56" s="7"/>
      <c r="LYR56" s="7"/>
      <c r="LYS56" s="7"/>
      <c r="LYT56" s="7"/>
      <c r="LYU56" s="7"/>
      <c r="LYV56" s="7"/>
      <c r="LYW56" s="7"/>
      <c r="LYX56" s="7"/>
      <c r="LYY56" s="7"/>
      <c r="LYZ56" s="7"/>
      <c r="LZA56" s="7"/>
      <c r="LZB56" s="7"/>
      <c r="LZC56" s="7"/>
      <c r="LZD56" s="7"/>
      <c r="LZE56" s="7"/>
      <c r="LZF56" s="7"/>
      <c r="LZG56" s="7"/>
      <c r="LZH56" s="7"/>
      <c r="LZI56" s="7"/>
      <c r="LZJ56" s="7"/>
      <c r="LZK56" s="7"/>
      <c r="LZL56" s="7"/>
      <c r="LZM56" s="7"/>
      <c r="LZN56" s="7"/>
      <c r="LZO56" s="7"/>
      <c r="LZP56" s="7"/>
      <c r="LZQ56" s="7"/>
      <c r="LZR56" s="7"/>
      <c r="LZS56" s="7"/>
      <c r="LZT56" s="7"/>
      <c r="LZU56" s="7"/>
      <c r="LZV56" s="7"/>
      <c r="LZW56" s="7"/>
      <c r="LZX56" s="7"/>
      <c r="LZY56" s="7"/>
      <c r="LZZ56" s="7"/>
      <c r="MAA56" s="7"/>
      <c r="MAB56" s="7"/>
      <c r="MAC56" s="7"/>
      <c r="MAD56" s="7"/>
      <c r="MAE56" s="7"/>
      <c r="MAF56" s="7"/>
      <c r="MAG56" s="7"/>
      <c r="MAH56" s="7"/>
      <c r="MAI56" s="7"/>
      <c r="MAJ56" s="7"/>
      <c r="MAK56" s="7"/>
      <c r="MAL56" s="7"/>
      <c r="MAM56" s="7"/>
      <c r="MAN56" s="7"/>
      <c r="MAO56" s="7"/>
      <c r="MAP56" s="7"/>
      <c r="MAQ56" s="7"/>
      <c r="MAR56" s="7"/>
      <c r="MAS56" s="7"/>
      <c r="MAT56" s="7"/>
      <c r="MAU56" s="7"/>
      <c r="MAV56" s="7"/>
      <c r="MAW56" s="7"/>
      <c r="MAX56" s="7"/>
      <c r="MAY56" s="7"/>
      <c r="MAZ56" s="7"/>
      <c r="MBA56" s="7"/>
      <c r="MBB56" s="7"/>
      <c r="MBC56" s="7"/>
      <c r="MBD56" s="7"/>
      <c r="MBE56" s="7"/>
      <c r="MBF56" s="7"/>
      <c r="MBG56" s="7"/>
      <c r="MBH56" s="7"/>
      <c r="MBI56" s="7"/>
      <c r="MBJ56" s="7"/>
      <c r="MBK56" s="7"/>
      <c r="MBL56" s="7"/>
      <c r="MBM56" s="7"/>
      <c r="MBN56" s="7"/>
      <c r="MBO56" s="7"/>
      <c r="MBP56" s="7"/>
      <c r="MBQ56" s="7"/>
      <c r="MBR56" s="7"/>
      <c r="MBS56" s="7"/>
      <c r="MBT56" s="7"/>
      <c r="MBU56" s="7"/>
      <c r="MBV56" s="7"/>
      <c r="MBW56" s="7"/>
      <c r="MBX56" s="7"/>
      <c r="MBY56" s="7"/>
      <c r="MBZ56" s="7"/>
      <c r="MCA56" s="7"/>
      <c r="MCB56" s="7"/>
      <c r="MCC56" s="7"/>
      <c r="MCD56" s="7"/>
      <c r="MCE56" s="7"/>
      <c r="MCF56" s="7"/>
      <c r="MCG56" s="7"/>
      <c r="MCH56" s="7"/>
      <c r="MCI56" s="7"/>
      <c r="MCJ56" s="7"/>
      <c r="MCK56" s="7"/>
      <c r="MCL56" s="7"/>
      <c r="MCM56" s="7"/>
      <c r="MCN56" s="7"/>
      <c r="MCO56" s="7"/>
      <c r="MCP56" s="7"/>
      <c r="MCQ56" s="7"/>
      <c r="MCR56" s="7"/>
      <c r="MCS56" s="7"/>
      <c r="MCT56" s="7"/>
      <c r="MCU56" s="7"/>
      <c r="MCV56" s="7"/>
      <c r="MCW56" s="7"/>
      <c r="MCX56" s="7"/>
      <c r="MCY56" s="7"/>
      <c r="MCZ56" s="7"/>
      <c r="MDA56" s="7"/>
      <c r="MDB56" s="7"/>
      <c r="MDC56" s="7"/>
      <c r="MDD56" s="7"/>
      <c r="MDE56" s="7"/>
      <c r="MDF56" s="7"/>
      <c r="MDG56" s="7"/>
      <c r="MDH56" s="7"/>
      <c r="MDI56" s="7"/>
      <c r="MDJ56" s="7"/>
      <c r="MDK56" s="7"/>
      <c r="MDL56" s="7"/>
      <c r="MDM56" s="7"/>
      <c r="MDN56" s="7"/>
      <c r="MDO56" s="7"/>
      <c r="MDP56" s="7"/>
      <c r="MDQ56" s="7"/>
      <c r="MDR56" s="7"/>
      <c r="MDS56" s="7"/>
      <c r="MDT56" s="7"/>
      <c r="MDU56" s="7"/>
      <c r="MDV56" s="7"/>
      <c r="MDW56" s="7"/>
      <c r="MDX56" s="7"/>
      <c r="MDY56" s="7"/>
      <c r="MDZ56" s="7"/>
      <c r="MEA56" s="7"/>
      <c r="MEB56" s="7"/>
      <c r="MEC56" s="7"/>
      <c r="MED56" s="7"/>
      <c r="MEE56" s="7"/>
      <c r="MEF56" s="7"/>
      <c r="MEG56" s="7"/>
      <c r="MEH56" s="7"/>
      <c r="MEI56" s="7"/>
      <c r="MEJ56" s="7"/>
      <c r="MEK56" s="7"/>
      <c r="MEL56" s="7"/>
      <c r="MEM56" s="7"/>
      <c r="MEN56" s="7"/>
      <c r="MEO56" s="7"/>
      <c r="MEP56" s="7"/>
      <c r="MEQ56" s="7"/>
      <c r="MER56" s="7"/>
      <c r="MES56" s="7"/>
      <c r="MET56" s="7"/>
      <c r="MEU56" s="7"/>
      <c r="MEV56" s="7"/>
      <c r="MEW56" s="7"/>
      <c r="MEX56" s="7"/>
      <c r="MEY56" s="7"/>
      <c r="MEZ56" s="7"/>
      <c r="MFA56" s="7"/>
      <c r="MFB56" s="7"/>
      <c r="MFC56" s="7"/>
      <c r="MFD56" s="7"/>
      <c r="MFE56" s="7"/>
      <c r="MFF56" s="7"/>
      <c r="MFG56" s="7"/>
      <c r="MFH56" s="7"/>
      <c r="MFI56" s="7"/>
      <c r="MFJ56" s="7"/>
      <c r="MFK56" s="7"/>
      <c r="MFL56" s="7"/>
      <c r="MFM56" s="7"/>
      <c r="MFN56" s="7"/>
      <c r="MFO56" s="7"/>
      <c r="MFP56" s="7"/>
      <c r="MFQ56" s="7"/>
      <c r="MFR56" s="7"/>
      <c r="MFS56" s="7"/>
      <c r="MFT56" s="7"/>
      <c r="MFU56" s="7"/>
      <c r="MFV56" s="7"/>
      <c r="MFW56" s="7"/>
      <c r="MFX56" s="7"/>
      <c r="MFY56" s="7"/>
      <c r="MFZ56" s="7"/>
      <c r="MGA56" s="7"/>
      <c r="MGB56" s="7"/>
      <c r="MGC56" s="7"/>
      <c r="MGD56" s="7"/>
      <c r="MGE56" s="7"/>
      <c r="MGF56" s="7"/>
      <c r="MGG56" s="7"/>
      <c r="MGH56" s="7"/>
      <c r="MGI56" s="7"/>
      <c r="MGJ56" s="7"/>
      <c r="MGL56" s="7"/>
      <c r="MGM56" s="7"/>
      <c r="MGN56" s="7"/>
      <c r="MGO56" s="7"/>
      <c r="MGP56" s="7"/>
      <c r="MGQ56" s="7"/>
      <c r="MGR56" s="7"/>
      <c r="MGS56" s="7"/>
      <c r="MGT56" s="7"/>
      <c r="MGU56" s="7"/>
      <c r="MGV56" s="7"/>
      <c r="MGW56" s="7"/>
      <c r="MGX56" s="7"/>
      <c r="MGY56" s="7"/>
      <c r="MGZ56" s="7"/>
      <c r="MHA56" s="7"/>
      <c r="MHB56" s="7"/>
      <c r="MHC56" s="7"/>
      <c r="MHD56" s="7"/>
      <c r="MHE56" s="7"/>
      <c r="MHF56" s="7"/>
      <c r="MHG56" s="7"/>
      <c r="MHH56" s="7"/>
      <c r="MHI56" s="7"/>
      <c r="MHJ56" s="7"/>
      <c r="MHK56" s="7"/>
      <c r="MHL56" s="7"/>
      <c r="MHM56" s="7"/>
      <c r="MHN56" s="7"/>
      <c r="MHO56" s="7"/>
      <c r="MHP56" s="7"/>
      <c r="MHQ56" s="7"/>
      <c r="MHR56" s="7"/>
      <c r="MHS56" s="7"/>
      <c r="MHT56" s="7"/>
      <c r="MHU56" s="7"/>
      <c r="MHV56" s="7"/>
      <c r="MHW56" s="7"/>
      <c r="MHX56" s="7"/>
      <c r="MHY56" s="7"/>
      <c r="MHZ56" s="7"/>
      <c r="MIA56" s="7"/>
      <c r="MIB56" s="7"/>
      <c r="MIC56" s="7"/>
      <c r="MID56" s="7"/>
      <c r="MIE56" s="7"/>
      <c r="MIF56" s="7"/>
      <c r="MIG56" s="7"/>
      <c r="MIH56" s="7"/>
      <c r="MII56" s="7"/>
      <c r="MIJ56" s="7"/>
      <c r="MIK56" s="7"/>
      <c r="MIL56" s="7"/>
      <c r="MIM56" s="7"/>
      <c r="MIN56" s="7"/>
      <c r="MIO56" s="7"/>
      <c r="MIP56" s="7"/>
      <c r="MIQ56" s="7"/>
      <c r="MIR56" s="7"/>
      <c r="MIS56" s="7"/>
      <c r="MIT56" s="7"/>
      <c r="MIU56" s="7"/>
      <c r="MIV56" s="7"/>
      <c r="MIW56" s="7"/>
      <c r="MIX56" s="7"/>
      <c r="MIY56" s="7"/>
      <c r="MIZ56" s="7"/>
      <c r="MJA56" s="7"/>
      <c r="MJB56" s="7"/>
      <c r="MJC56" s="7"/>
      <c r="MJD56" s="7"/>
      <c r="MJE56" s="7"/>
      <c r="MJF56" s="7"/>
      <c r="MJG56" s="7"/>
      <c r="MJH56" s="7"/>
      <c r="MJI56" s="7"/>
      <c r="MJJ56" s="7"/>
      <c r="MJK56" s="7"/>
      <c r="MJL56" s="7"/>
      <c r="MJM56" s="7"/>
      <c r="MJN56" s="7"/>
      <c r="MJO56" s="7"/>
      <c r="MJP56" s="7"/>
      <c r="MJQ56" s="7"/>
      <c r="MJR56" s="7"/>
      <c r="MJS56" s="7"/>
      <c r="MJT56" s="7"/>
      <c r="MJU56" s="7"/>
      <c r="MJV56" s="7"/>
      <c r="MJW56" s="7"/>
      <c r="MJX56" s="7"/>
      <c r="MJY56" s="7"/>
      <c r="MJZ56" s="7"/>
      <c r="MKA56" s="7"/>
      <c r="MKB56" s="7"/>
      <c r="MKC56" s="7"/>
      <c r="MKD56" s="7"/>
      <c r="MKE56" s="7"/>
      <c r="MKF56" s="7"/>
      <c r="MKG56" s="7"/>
      <c r="MKH56" s="7"/>
      <c r="MKI56" s="7"/>
      <c r="MKJ56" s="7"/>
      <c r="MKK56" s="7"/>
      <c r="MKL56" s="7"/>
      <c r="MKM56" s="7"/>
      <c r="MKN56" s="7"/>
      <c r="MKO56" s="7"/>
      <c r="MKP56" s="7"/>
      <c r="MKQ56" s="7"/>
      <c r="MKR56" s="7"/>
      <c r="MKS56" s="7"/>
      <c r="MKT56" s="7"/>
      <c r="MKU56" s="7"/>
      <c r="MKV56" s="7"/>
      <c r="MKW56" s="7"/>
      <c r="MKX56" s="7"/>
      <c r="MKY56" s="7"/>
      <c r="MKZ56" s="7"/>
      <c r="MLA56" s="7"/>
      <c r="MLB56" s="7"/>
      <c r="MLC56" s="7"/>
      <c r="MLD56" s="7"/>
      <c r="MLE56" s="7"/>
      <c r="MLF56" s="7"/>
      <c r="MLG56" s="7"/>
      <c r="MLH56" s="7"/>
      <c r="MLI56" s="7"/>
      <c r="MLJ56" s="7"/>
      <c r="MLK56" s="7"/>
      <c r="MLL56" s="7"/>
      <c r="MLM56" s="7"/>
      <c r="MLN56" s="7"/>
      <c r="MLO56" s="7"/>
      <c r="MLP56" s="7"/>
      <c r="MLQ56" s="7"/>
      <c r="MLR56" s="7"/>
      <c r="MLS56" s="7"/>
      <c r="MLT56" s="7"/>
      <c r="MLU56" s="7"/>
      <c r="MLV56" s="7"/>
      <c r="MLW56" s="7"/>
      <c r="MLX56" s="7"/>
      <c r="MLY56" s="7"/>
      <c r="MLZ56" s="7"/>
      <c r="MMA56" s="7"/>
      <c r="MMB56" s="7"/>
      <c r="MMC56" s="7"/>
      <c r="MMD56" s="7"/>
      <c r="MME56" s="7"/>
      <c r="MMF56" s="7"/>
      <c r="MMG56" s="7"/>
      <c r="MMH56" s="7"/>
      <c r="MMI56" s="7"/>
      <c r="MMJ56" s="7"/>
      <c r="MMK56" s="7"/>
      <c r="MML56" s="7"/>
      <c r="MMM56" s="7"/>
      <c r="MMN56" s="7"/>
      <c r="MMO56" s="7"/>
      <c r="MMP56" s="7"/>
      <c r="MMQ56" s="7"/>
      <c r="MMR56" s="7"/>
      <c r="MMS56" s="7"/>
      <c r="MMT56" s="7"/>
      <c r="MMU56" s="7"/>
      <c r="MMV56" s="7"/>
      <c r="MMW56" s="7"/>
      <c r="MMX56" s="7"/>
      <c r="MMY56" s="7"/>
      <c r="MMZ56" s="7"/>
      <c r="MNA56" s="7"/>
      <c r="MNB56" s="7"/>
      <c r="MNC56" s="7"/>
      <c r="MND56" s="7"/>
      <c r="MNE56" s="7"/>
      <c r="MNF56" s="7"/>
      <c r="MNG56" s="7"/>
      <c r="MNH56" s="7"/>
      <c r="MNI56" s="7"/>
      <c r="MNJ56" s="7"/>
      <c r="MNK56" s="7"/>
      <c r="MNL56" s="7"/>
      <c r="MNM56" s="7"/>
      <c r="MNN56" s="7"/>
      <c r="MNO56" s="7"/>
      <c r="MNP56" s="7"/>
      <c r="MNQ56" s="7"/>
      <c r="MNR56" s="7"/>
      <c r="MNS56" s="7"/>
      <c r="MNT56" s="7"/>
      <c r="MNU56" s="7"/>
      <c r="MNV56" s="7"/>
      <c r="MNW56" s="7"/>
      <c r="MNX56" s="7"/>
      <c r="MNY56" s="7"/>
      <c r="MNZ56" s="7"/>
      <c r="MOA56" s="7"/>
      <c r="MOB56" s="7"/>
      <c r="MOC56" s="7"/>
      <c r="MOD56" s="7"/>
      <c r="MOE56" s="7"/>
      <c r="MOF56" s="7"/>
      <c r="MOG56" s="7"/>
      <c r="MOH56" s="7"/>
      <c r="MOI56" s="7"/>
      <c r="MOJ56" s="7"/>
      <c r="MOK56" s="7"/>
      <c r="MOL56" s="7"/>
      <c r="MOM56" s="7"/>
      <c r="MON56" s="7"/>
      <c r="MOO56" s="7"/>
      <c r="MOP56" s="7"/>
      <c r="MOQ56" s="7"/>
      <c r="MOR56" s="7"/>
      <c r="MOS56" s="7"/>
      <c r="MOT56" s="7"/>
      <c r="MOU56" s="7"/>
      <c r="MOV56" s="7"/>
      <c r="MOW56" s="7"/>
      <c r="MOX56" s="7"/>
      <c r="MOY56" s="7"/>
      <c r="MOZ56" s="7"/>
      <c r="MPA56" s="7"/>
      <c r="MPB56" s="7"/>
      <c r="MPC56" s="7"/>
      <c r="MPD56" s="7"/>
      <c r="MPE56" s="7"/>
      <c r="MPF56" s="7"/>
      <c r="MPG56" s="7"/>
      <c r="MPH56" s="7"/>
      <c r="MPI56" s="7"/>
      <c r="MPJ56" s="7"/>
      <c r="MPK56" s="7"/>
      <c r="MPL56" s="7"/>
      <c r="MPM56" s="7"/>
      <c r="MPN56" s="7"/>
      <c r="MPO56" s="7"/>
      <c r="MPP56" s="7"/>
      <c r="MPQ56" s="7"/>
      <c r="MPR56" s="7"/>
      <c r="MPS56" s="7"/>
      <c r="MPT56" s="7"/>
      <c r="MPU56" s="7"/>
      <c r="MPV56" s="7"/>
      <c r="MPW56" s="7"/>
      <c r="MPX56" s="7"/>
      <c r="MPY56" s="7"/>
      <c r="MPZ56" s="7"/>
      <c r="MQA56" s="7"/>
      <c r="MQB56" s="7"/>
      <c r="MQC56" s="7"/>
      <c r="MQD56" s="7"/>
      <c r="MQE56" s="7"/>
      <c r="MQF56" s="7"/>
      <c r="MQH56" s="7"/>
      <c r="MQI56" s="7"/>
      <c r="MQJ56" s="7"/>
      <c r="MQK56" s="7"/>
      <c r="MQL56" s="7"/>
      <c r="MQM56" s="7"/>
      <c r="MQN56" s="7"/>
      <c r="MQO56" s="7"/>
      <c r="MQP56" s="7"/>
      <c r="MQQ56" s="7"/>
      <c r="MQR56" s="7"/>
      <c r="MQS56" s="7"/>
      <c r="MQT56" s="7"/>
      <c r="MQU56" s="7"/>
      <c r="MQV56" s="7"/>
      <c r="MQW56" s="7"/>
      <c r="MQX56" s="7"/>
      <c r="MQY56" s="7"/>
      <c r="MQZ56" s="7"/>
      <c r="MRA56" s="7"/>
      <c r="MRB56" s="7"/>
      <c r="MRC56" s="7"/>
      <c r="MRD56" s="7"/>
      <c r="MRE56" s="7"/>
      <c r="MRF56" s="7"/>
      <c r="MRG56" s="7"/>
      <c r="MRH56" s="7"/>
      <c r="MRI56" s="7"/>
      <c r="MRJ56" s="7"/>
      <c r="MRK56" s="7"/>
      <c r="MRL56" s="7"/>
      <c r="MRM56" s="7"/>
      <c r="MRN56" s="7"/>
      <c r="MRO56" s="7"/>
      <c r="MRP56" s="7"/>
      <c r="MRQ56" s="7"/>
      <c r="MRR56" s="7"/>
      <c r="MRS56" s="7"/>
      <c r="MRT56" s="7"/>
      <c r="MRU56" s="7"/>
      <c r="MRV56" s="7"/>
      <c r="MRW56" s="7"/>
      <c r="MRX56" s="7"/>
      <c r="MRY56" s="7"/>
      <c r="MRZ56" s="7"/>
      <c r="MSA56" s="7"/>
      <c r="MSB56" s="7"/>
      <c r="MSC56" s="7"/>
      <c r="MSD56" s="7"/>
      <c r="MSE56" s="7"/>
      <c r="MSF56" s="7"/>
      <c r="MSG56" s="7"/>
      <c r="MSH56" s="7"/>
      <c r="MSI56" s="7"/>
      <c r="MSJ56" s="7"/>
      <c r="MSK56" s="7"/>
      <c r="MSL56" s="7"/>
      <c r="MSM56" s="7"/>
      <c r="MSN56" s="7"/>
      <c r="MSO56" s="7"/>
      <c r="MSP56" s="7"/>
      <c r="MSQ56" s="7"/>
      <c r="MSR56" s="7"/>
      <c r="MSS56" s="7"/>
      <c r="MST56" s="7"/>
      <c r="MSU56" s="7"/>
      <c r="MSV56" s="7"/>
      <c r="MSW56" s="7"/>
      <c r="MSX56" s="7"/>
      <c r="MSY56" s="7"/>
      <c r="MSZ56" s="7"/>
      <c r="MTA56" s="7"/>
      <c r="MTB56" s="7"/>
      <c r="MTC56" s="7"/>
      <c r="MTD56" s="7"/>
      <c r="MTE56" s="7"/>
      <c r="MTF56" s="7"/>
      <c r="MTG56" s="7"/>
      <c r="MTH56" s="7"/>
      <c r="MTI56" s="7"/>
      <c r="MTJ56" s="7"/>
      <c r="MTK56" s="7"/>
      <c r="MTL56" s="7"/>
      <c r="MTM56" s="7"/>
      <c r="MTN56" s="7"/>
      <c r="MTO56" s="7"/>
      <c r="MTP56" s="7"/>
      <c r="MTQ56" s="7"/>
      <c r="MTR56" s="7"/>
      <c r="MTS56" s="7"/>
      <c r="MTT56" s="7"/>
      <c r="MTU56" s="7"/>
      <c r="MTV56" s="7"/>
      <c r="MTW56" s="7"/>
      <c r="MTX56" s="7"/>
      <c r="MTY56" s="7"/>
      <c r="MTZ56" s="7"/>
      <c r="MUA56" s="7"/>
      <c r="MUB56" s="7"/>
      <c r="MUC56" s="7"/>
      <c r="MUD56" s="7"/>
      <c r="MUE56" s="7"/>
      <c r="MUF56" s="7"/>
      <c r="MUG56" s="7"/>
      <c r="MUH56" s="7"/>
      <c r="MUI56" s="7"/>
      <c r="MUJ56" s="7"/>
      <c r="MUK56" s="7"/>
      <c r="MUL56" s="7"/>
      <c r="MUM56" s="7"/>
      <c r="MUN56" s="7"/>
      <c r="MUO56" s="7"/>
      <c r="MUP56" s="7"/>
      <c r="MUQ56" s="7"/>
      <c r="MUR56" s="7"/>
      <c r="MUS56" s="7"/>
      <c r="MUT56" s="7"/>
      <c r="MUU56" s="7"/>
      <c r="MUV56" s="7"/>
      <c r="MUW56" s="7"/>
      <c r="MUX56" s="7"/>
      <c r="MUY56" s="7"/>
      <c r="MUZ56" s="7"/>
      <c r="MVA56" s="7"/>
      <c r="MVB56" s="7"/>
      <c r="MVC56" s="7"/>
      <c r="MVD56" s="7"/>
      <c r="MVE56" s="7"/>
      <c r="MVF56" s="7"/>
      <c r="MVG56" s="7"/>
      <c r="MVH56" s="7"/>
      <c r="MVI56" s="7"/>
      <c r="MVJ56" s="7"/>
      <c r="MVK56" s="7"/>
      <c r="MVL56" s="7"/>
      <c r="MVM56" s="7"/>
      <c r="MVN56" s="7"/>
      <c r="MVO56" s="7"/>
      <c r="MVP56" s="7"/>
      <c r="MVQ56" s="7"/>
      <c r="MVR56" s="7"/>
      <c r="MVS56" s="7"/>
      <c r="MVT56" s="7"/>
      <c r="MVU56" s="7"/>
      <c r="MVV56" s="7"/>
      <c r="MVW56" s="7"/>
      <c r="MVX56" s="7"/>
      <c r="MVY56" s="7"/>
      <c r="MVZ56" s="7"/>
      <c r="MWA56" s="7"/>
      <c r="MWB56" s="7"/>
      <c r="MWC56" s="7"/>
      <c r="MWD56" s="7"/>
      <c r="MWE56" s="7"/>
      <c r="MWF56" s="7"/>
      <c r="MWG56" s="7"/>
      <c r="MWH56" s="7"/>
      <c r="MWI56" s="7"/>
      <c r="MWJ56" s="7"/>
      <c r="MWK56" s="7"/>
      <c r="MWL56" s="7"/>
      <c r="MWM56" s="7"/>
      <c r="MWN56" s="7"/>
      <c r="MWO56" s="7"/>
      <c r="MWP56" s="7"/>
      <c r="MWQ56" s="7"/>
      <c r="MWR56" s="7"/>
      <c r="MWS56" s="7"/>
      <c r="MWT56" s="7"/>
      <c r="MWU56" s="7"/>
      <c r="MWV56" s="7"/>
      <c r="MWW56" s="7"/>
      <c r="MWX56" s="7"/>
      <c r="MWY56" s="7"/>
      <c r="MWZ56" s="7"/>
      <c r="MXA56" s="7"/>
      <c r="MXB56" s="7"/>
      <c r="MXC56" s="7"/>
      <c r="MXD56" s="7"/>
      <c r="MXE56" s="7"/>
      <c r="MXF56" s="7"/>
      <c r="MXG56" s="7"/>
      <c r="MXH56" s="7"/>
      <c r="MXI56" s="7"/>
      <c r="MXJ56" s="7"/>
      <c r="MXK56" s="7"/>
      <c r="MXL56" s="7"/>
      <c r="MXM56" s="7"/>
      <c r="MXN56" s="7"/>
      <c r="MXO56" s="7"/>
      <c r="MXP56" s="7"/>
      <c r="MXQ56" s="7"/>
      <c r="MXR56" s="7"/>
      <c r="MXS56" s="7"/>
      <c r="MXT56" s="7"/>
      <c r="MXU56" s="7"/>
      <c r="MXV56" s="7"/>
      <c r="MXW56" s="7"/>
      <c r="MXX56" s="7"/>
      <c r="MXY56" s="7"/>
      <c r="MXZ56" s="7"/>
      <c r="MYA56" s="7"/>
      <c r="MYB56" s="7"/>
      <c r="MYC56" s="7"/>
      <c r="MYD56" s="7"/>
      <c r="MYE56" s="7"/>
      <c r="MYF56" s="7"/>
      <c r="MYG56" s="7"/>
      <c r="MYH56" s="7"/>
      <c r="MYI56" s="7"/>
      <c r="MYJ56" s="7"/>
      <c r="MYK56" s="7"/>
      <c r="MYL56" s="7"/>
      <c r="MYM56" s="7"/>
      <c r="MYN56" s="7"/>
      <c r="MYO56" s="7"/>
      <c r="MYP56" s="7"/>
      <c r="MYQ56" s="7"/>
      <c r="MYR56" s="7"/>
      <c r="MYS56" s="7"/>
      <c r="MYT56" s="7"/>
      <c r="MYU56" s="7"/>
      <c r="MYV56" s="7"/>
      <c r="MYW56" s="7"/>
      <c r="MYX56" s="7"/>
      <c r="MYY56" s="7"/>
      <c r="MYZ56" s="7"/>
      <c r="MZA56" s="7"/>
      <c r="MZB56" s="7"/>
      <c r="MZC56" s="7"/>
      <c r="MZD56" s="7"/>
      <c r="MZE56" s="7"/>
      <c r="MZF56" s="7"/>
      <c r="MZG56" s="7"/>
      <c r="MZH56" s="7"/>
      <c r="MZI56" s="7"/>
      <c r="MZJ56" s="7"/>
      <c r="MZK56" s="7"/>
      <c r="MZL56" s="7"/>
      <c r="MZM56" s="7"/>
      <c r="MZN56" s="7"/>
      <c r="MZO56" s="7"/>
      <c r="MZP56" s="7"/>
      <c r="MZQ56" s="7"/>
      <c r="MZR56" s="7"/>
      <c r="MZS56" s="7"/>
      <c r="MZT56" s="7"/>
      <c r="MZU56" s="7"/>
      <c r="MZV56" s="7"/>
      <c r="MZW56" s="7"/>
      <c r="MZX56" s="7"/>
      <c r="MZY56" s="7"/>
      <c r="MZZ56" s="7"/>
      <c r="NAA56" s="7"/>
      <c r="NAB56" s="7"/>
      <c r="NAD56" s="7"/>
      <c r="NAE56" s="7"/>
      <c r="NAF56" s="7"/>
      <c r="NAG56" s="7"/>
      <c r="NAH56" s="7"/>
      <c r="NAI56" s="7"/>
      <c r="NAJ56" s="7"/>
      <c r="NAK56" s="7"/>
      <c r="NAL56" s="7"/>
      <c r="NAM56" s="7"/>
      <c r="NAN56" s="7"/>
      <c r="NAO56" s="7"/>
      <c r="NAP56" s="7"/>
      <c r="NAQ56" s="7"/>
      <c r="NAR56" s="7"/>
      <c r="NAS56" s="7"/>
      <c r="NAT56" s="7"/>
      <c r="NAU56" s="7"/>
      <c r="NAV56" s="7"/>
      <c r="NAW56" s="7"/>
      <c r="NAX56" s="7"/>
      <c r="NAY56" s="7"/>
      <c r="NAZ56" s="7"/>
      <c r="NBA56" s="7"/>
      <c r="NBB56" s="7"/>
      <c r="NBC56" s="7"/>
      <c r="NBD56" s="7"/>
      <c r="NBE56" s="7"/>
      <c r="NBF56" s="7"/>
      <c r="NBG56" s="7"/>
      <c r="NBH56" s="7"/>
      <c r="NBI56" s="7"/>
      <c r="NBJ56" s="7"/>
      <c r="NBK56" s="7"/>
      <c r="NBL56" s="7"/>
      <c r="NBM56" s="7"/>
      <c r="NBN56" s="7"/>
      <c r="NBO56" s="7"/>
      <c r="NBP56" s="7"/>
      <c r="NBQ56" s="7"/>
      <c r="NBR56" s="7"/>
      <c r="NBS56" s="7"/>
      <c r="NBT56" s="7"/>
      <c r="NBU56" s="7"/>
      <c r="NBV56" s="7"/>
      <c r="NBW56" s="7"/>
      <c r="NBX56" s="7"/>
      <c r="NBY56" s="7"/>
      <c r="NBZ56" s="7"/>
      <c r="NCA56" s="7"/>
      <c r="NCB56" s="7"/>
      <c r="NCC56" s="7"/>
      <c r="NCD56" s="7"/>
      <c r="NCE56" s="7"/>
      <c r="NCF56" s="7"/>
      <c r="NCG56" s="7"/>
      <c r="NCH56" s="7"/>
      <c r="NCI56" s="7"/>
      <c r="NCJ56" s="7"/>
      <c r="NCK56" s="7"/>
      <c r="NCL56" s="7"/>
      <c r="NCM56" s="7"/>
      <c r="NCN56" s="7"/>
      <c r="NCO56" s="7"/>
      <c r="NCP56" s="7"/>
      <c r="NCQ56" s="7"/>
      <c r="NCR56" s="7"/>
      <c r="NCS56" s="7"/>
      <c r="NCT56" s="7"/>
      <c r="NCU56" s="7"/>
      <c r="NCV56" s="7"/>
      <c r="NCW56" s="7"/>
      <c r="NCX56" s="7"/>
      <c r="NCY56" s="7"/>
      <c r="NCZ56" s="7"/>
      <c r="NDA56" s="7"/>
      <c r="NDB56" s="7"/>
      <c r="NDC56" s="7"/>
      <c r="NDD56" s="7"/>
      <c r="NDE56" s="7"/>
      <c r="NDF56" s="7"/>
      <c r="NDG56" s="7"/>
      <c r="NDH56" s="7"/>
      <c r="NDI56" s="7"/>
      <c r="NDJ56" s="7"/>
      <c r="NDK56" s="7"/>
      <c r="NDL56" s="7"/>
      <c r="NDM56" s="7"/>
      <c r="NDN56" s="7"/>
      <c r="NDO56" s="7"/>
      <c r="NDP56" s="7"/>
      <c r="NDQ56" s="7"/>
      <c r="NDR56" s="7"/>
      <c r="NDS56" s="7"/>
      <c r="NDT56" s="7"/>
      <c r="NDU56" s="7"/>
      <c r="NDV56" s="7"/>
      <c r="NDW56" s="7"/>
      <c r="NDX56" s="7"/>
      <c r="NDY56" s="7"/>
      <c r="NDZ56" s="7"/>
      <c r="NEA56" s="7"/>
      <c r="NEB56" s="7"/>
      <c r="NEC56" s="7"/>
      <c r="NED56" s="7"/>
      <c r="NEE56" s="7"/>
      <c r="NEF56" s="7"/>
      <c r="NEG56" s="7"/>
      <c r="NEH56" s="7"/>
      <c r="NEI56" s="7"/>
      <c r="NEJ56" s="7"/>
      <c r="NEK56" s="7"/>
      <c r="NEL56" s="7"/>
      <c r="NEM56" s="7"/>
      <c r="NEN56" s="7"/>
      <c r="NEO56" s="7"/>
      <c r="NEP56" s="7"/>
      <c r="NEQ56" s="7"/>
      <c r="NER56" s="7"/>
      <c r="NES56" s="7"/>
      <c r="NET56" s="7"/>
      <c r="NEU56" s="7"/>
      <c r="NEV56" s="7"/>
      <c r="NEW56" s="7"/>
      <c r="NEX56" s="7"/>
      <c r="NEY56" s="7"/>
      <c r="NEZ56" s="7"/>
      <c r="NFA56" s="7"/>
      <c r="NFB56" s="7"/>
      <c r="NFC56" s="7"/>
      <c r="NFD56" s="7"/>
      <c r="NFE56" s="7"/>
      <c r="NFF56" s="7"/>
      <c r="NFG56" s="7"/>
      <c r="NFH56" s="7"/>
      <c r="NFI56" s="7"/>
      <c r="NFJ56" s="7"/>
      <c r="NFK56" s="7"/>
      <c r="NFL56" s="7"/>
      <c r="NFM56" s="7"/>
      <c r="NFN56" s="7"/>
      <c r="NFO56" s="7"/>
      <c r="NFP56" s="7"/>
      <c r="NFQ56" s="7"/>
      <c r="NFR56" s="7"/>
      <c r="NFS56" s="7"/>
      <c r="NFT56" s="7"/>
      <c r="NFU56" s="7"/>
      <c r="NFV56" s="7"/>
      <c r="NFW56" s="7"/>
      <c r="NFX56" s="7"/>
      <c r="NFY56" s="7"/>
      <c r="NFZ56" s="7"/>
      <c r="NGA56" s="7"/>
      <c r="NGB56" s="7"/>
      <c r="NGC56" s="7"/>
      <c r="NGD56" s="7"/>
      <c r="NGE56" s="7"/>
      <c r="NGF56" s="7"/>
      <c r="NGG56" s="7"/>
      <c r="NGH56" s="7"/>
      <c r="NGI56" s="7"/>
      <c r="NGJ56" s="7"/>
      <c r="NGK56" s="7"/>
      <c r="NGL56" s="7"/>
      <c r="NGM56" s="7"/>
      <c r="NGN56" s="7"/>
      <c r="NGO56" s="7"/>
      <c r="NGP56" s="7"/>
      <c r="NGQ56" s="7"/>
      <c r="NGR56" s="7"/>
      <c r="NGS56" s="7"/>
      <c r="NGT56" s="7"/>
      <c r="NGU56" s="7"/>
      <c r="NGV56" s="7"/>
      <c r="NGW56" s="7"/>
      <c r="NGX56" s="7"/>
      <c r="NGY56" s="7"/>
      <c r="NGZ56" s="7"/>
      <c r="NHA56" s="7"/>
      <c r="NHB56" s="7"/>
      <c r="NHC56" s="7"/>
      <c r="NHD56" s="7"/>
      <c r="NHE56" s="7"/>
      <c r="NHF56" s="7"/>
      <c r="NHG56" s="7"/>
      <c r="NHH56" s="7"/>
      <c r="NHI56" s="7"/>
      <c r="NHJ56" s="7"/>
      <c r="NHK56" s="7"/>
      <c r="NHL56" s="7"/>
      <c r="NHM56" s="7"/>
      <c r="NHN56" s="7"/>
      <c r="NHO56" s="7"/>
      <c r="NHP56" s="7"/>
      <c r="NHQ56" s="7"/>
      <c r="NHR56" s="7"/>
      <c r="NHS56" s="7"/>
      <c r="NHT56" s="7"/>
      <c r="NHU56" s="7"/>
      <c r="NHV56" s="7"/>
      <c r="NHW56" s="7"/>
      <c r="NHX56" s="7"/>
      <c r="NHY56" s="7"/>
      <c r="NHZ56" s="7"/>
      <c r="NIA56" s="7"/>
      <c r="NIB56" s="7"/>
      <c r="NIC56" s="7"/>
      <c r="NID56" s="7"/>
      <c r="NIE56" s="7"/>
      <c r="NIF56" s="7"/>
      <c r="NIG56" s="7"/>
      <c r="NIH56" s="7"/>
      <c r="NII56" s="7"/>
      <c r="NIJ56" s="7"/>
      <c r="NIK56" s="7"/>
      <c r="NIL56" s="7"/>
      <c r="NIM56" s="7"/>
      <c r="NIN56" s="7"/>
      <c r="NIO56" s="7"/>
      <c r="NIP56" s="7"/>
      <c r="NIQ56" s="7"/>
      <c r="NIR56" s="7"/>
      <c r="NIS56" s="7"/>
      <c r="NIT56" s="7"/>
      <c r="NIU56" s="7"/>
      <c r="NIV56" s="7"/>
      <c r="NIW56" s="7"/>
      <c r="NIX56" s="7"/>
      <c r="NIY56" s="7"/>
      <c r="NIZ56" s="7"/>
      <c r="NJA56" s="7"/>
      <c r="NJB56" s="7"/>
      <c r="NJC56" s="7"/>
      <c r="NJD56" s="7"/>
      <c r="NJE56" s="7"/>
      <c r="NJF56" s="7"/>
      <c r="NJG56" s="7"/>
      <c r="NJH56" s="7"/>
      <c r="NJI56" s="7"/>
      <c r="NJJ56" s="7"/>
      <c r="NJK56" s="7"/>
      <c r="NJL56" s="7"/>
      <c r="NJM56" s="7"/>
      <c r="NJN56" s="7"/>
      <c r="NJO56" s="7"/>
      <c r="NJP56" s="7"/>
      <c r="NJQ56" s="7"/>
      <c r="NJR56" s="7"/>
      <c r="NJS56" s="7"/>
      <c r="NJT56" s="7"/>
      <c r="NJU56" s="7"/>
      <c r="NJV56" s="7"/>
      <c r="NJW56" s="7"/>
      <c r="NJX56" s="7"/>
      <c r="NJZ56" s="7"/>
      <c r="NKA56" s="7"/>
      <c r="NKB56" s="7"/>
      <c r="NKC56" s="7"/>
      <c r="NKD56" s="7"/>
      <c r="NKE56" s="7"/>
      <c r="NKF56" s="7"/>
      <c r="NKG56" s="7"/>
      <c r="NKH56" s="7"/>
      <c r="NKI56" s="7"/>
      <c r="NKJ56" s="7"/>
      <c r="NKK56" s="7"/>
      <c r="NKL56" s="7"/>
      <c r="NKM56" s="7"/>
      <c r="NKN56" s="7"/>
      <c r="NKO56" s="7"/>
      <c r="NKP56" s="7"/>
      <c r="NKQ56" s="7"/>
      <c r="NKR56" s="7"/>
      <c r="NKS56" s="7"/>
      <c r="NKT56" s="7"/>
      <c r="NKU56" s="7"/>
      <c r="NKV56" s="7"/>
      <c r="NKW56" s="7"/>
      <c r="NKX56" s="7"/>
      <c r="NKY56" s="7"/>
      <c r="NKZ56" s="7"/>
      <c r="NLA56" s="7"/>
      <c r="NLB56" s="7"/>
      <c r="NLC56" s="7"/>
      <c r="NLD56" s="7"/>
      <c r="NLE56" s="7"/>
      <c r="NLF56" s="7"/>
      <c r="NLG56" s="7"/>
      <c r="NLH56" s="7"/>
      <c r="NLI56" s="7"/>
      <c r="NLJ56" s="7"/>
      <c r="NLK56" s="7"/>
      <c r="NLL56" s="7"/>
      <c r="NLM56" s="7"/>
      <c r="NLN56" s="7"/>
      <c r="NLO56" s="7"/>
      <c r="NLP56" s="7"/>
      <c r="NLQ56" s="7"/>
      <c r="NLR56" s="7"/>
      <c r="NLS56" s="7"/>
      <c r="NLT56" s="7"/>
      <c r="NLU56" s="7"/>
      <c r="NLV56" s="7"/>
      <c r="NLW56" s="7"/>
      <c r="NLX56" s="7"/>
      <c r="NLY56" s="7"/>
      <c r="NLZ56" s="7"/>
      <c r="NMA56" s="7"/>
      <c r="NMB56" s="7"/>
      <c r="NMC56" s="7"/>
      <c r="NMD56" s="7"/>
      <c r="NME56" s="7"/>
      <c r="NMF56" s="7"/>
      <c r="NMG56" s="7"/>
      <c r="NMH56" s="7"/>
      <c r="NMI56" s="7"/>
      <c r="NMJ56" s="7"/>
      <c r="NMK56" s="7"/>
      <c r="NML56" s="7"/>
      <c r="NMM56" s="7"/>
      <c r="NMN56" s="7"/>
      <c r="NMO56" s="7"/>
      <c r="NMP56" s="7"/>
      <c r="NMQ56" s="7"/>
      <c r="NMR56" s="7"/>
      <c r="NMS56" s="7"/>
      <c r="NMT56" s="7"/>
      <c r="NMU56" s="7"/>
      <c r="NMV56" s="7"/>
      <c r="NMW56" s="7"/>
      <c r="NMX56" s="7"/>
      <c r="NMY56" s="7"/>
      <c r="NMZ56" s="7"/>
      <c r="NNA56" s="7"/>
      <c r="NNB56" s="7"/>
      <c r="NNC56" s="7"/>
      <c r="NND56" s="7"/>
      <c r="NNE56" s="7"/>
      <c r="NNF56" s="7"/>
      <c r="NNG56" s="7"/>
      <c r="NNH56" s="7"/>
      <c r="NNI56" s="7"/>
      <c r="NNJ56" s="7"/>
      <c r="NNK56" s="7"/>
      <c r="NNL56" s="7"/>
      <c r="NNM56" s="7"/>
      <c r="NNN56" s="7"/>
      <c r="NNO56" s="7"/>
      <c r="NNP56" s="7"/>
      <c r="NNQ56" s="7"/>
      <c r="NNR56" s="7"/>
      <c r="NNS56" s="7"/>
      <c r="NNT56" s="7"/>
      <c r="NNU56" s="7"/>
      <c r="NNV56" s="7"/>
      <c r="NNW56" s="7"/>
      <c r="NNX56" s="7"/>
      <c r="NNY56" s="7"/>
      <c r="NNZ56" s="7"/>
      <c r="NOA56" s="7"/>
      <c r="NOB56" s="7"/>
      <c r="NOC56" s="7"/>
      <c r="NOD56" s="7"/>
      <c r="NOE56" s="7"/>
      <c r="NOF56" s="7"/>
      <c r="NOG56" s="7"/>
      <c r="NOH56" s="7"/>
      <c r="NOI56" s="7"/>
      <c r="NOJ56" s="7"/>
      <c r="NOK56" s="7"/>
      <c r="NOL56" s="7"/>
      <c r="NOM56" s="7"/>
      <c r="NON56" s="7"/>
      <c r="NOO56" s="7"/>
      <c r="NOP56" s="7"/>
      <c r="NOQ56" s="7"/>
      <c r="NOR56" s="7"/>
      <c r="NOS56" s="7"/>
      <c r="NOT56" s="7"/>
      <c r="NOU56" s="7"/>
      <c r="NOV56" s="7"/>
      <c r="NOW56" s="7"/>
      <c r="NOX56" s="7"/>
      <c r="NOY56" s="7"/>
      <c r="NOZ56" s="7"/>
      <c r="NPA56" s="7"/>
      <c r="NPB56" s="7"/>
      <c r="NPC56" s="7"/>
      <c r="NPD56" s="7"/>
      <c r="NPE56" s="7"/>
      <c r="NPF56" s="7"/>
      <c r="NPG56" s="7"/>
      <c r="NPH56" s="7"/>
      <c r="NPI56" s="7"/>
      <c r="NPJ56" s="7"/>
      <c r="NPK56" s="7"/>
      <c r="NPL56" s="7"/>
      <c r="NPM56" s="7"/>
      <c r="NPN56" s="7"/>
      <c r="NPO56" s="7"/>
      <c r="NPP56" s="7"/>
      <c r="NPQ56" s="7"/>
      <c r="NPR56" s="7"/>
      <c r="NPS56" s="7"/>
      <c r="NPT56" s="7"/>
      <c r="NPU56" s="7"/>
      <c r="NPV56" s="7"/>
      <c r="NPW56" s="7"/>
      <c r="NPX56" s="7"/>
      <c r="NPY56" s="7"/>
      <c r="NPZ56" s="7"/>
      <c r="NQA56" s="7"/>
      <c r="NQB56" s="7"/>
      <c r="NQC56" s="7"/>
      <c r="NQD56" s="7"/>
      <c r="NQE56" s="7"/>
      <c r="NQF56" s="7"/>
      <c r="NQG56" s="7"/>
      <c r="NQH56" s="7"/>
      <c r="NQI56" s="7"/>
      <c r="NQJ56" s="7"/>
      <c r="NQK56" s="7"/>
      <c r="NQL56" s="7"/>
      <c r="NQM56" s="7"/>
      <c r="NQN56" s="7"/>
      <c r="NQO56" s="7"/>
      <c r="NQP56" s="7"/>
      <c r="NQQ56" s="7"/>
      <c r="NQR56" s="7"/>
      <c r="NQS56" s="7"/>
      <c r="NQT56" s="7"/>
      <c r="NQU56" s="7"/>
      <c r="NQV56" s="7"/>
      <c r="NQW56" s="7"/>
      <c r="NQX56" s="7"/>
      <c r="NQY56" s="7"/>
      <c r="NQZ56" s="7"/>
      <c r="NRA56" s="7"/>
      <c r="NRB56" s="7"/>
      <c r="NRC56" s="7"/>
      <c r="NRD56" s="7"/>
      <c r="NRE56" s="7"/>
      <c r="NRF56" s="7"/>
      <c r="NRG56" s="7"/>
      <c r="NRH56" s="7"/>
      <c r="NRI56" s="7"/>
      <c r="NRJ56" s="7"/>
      <c r="NRK56" s="7"/>
      <c r="NRL56" s="7"/>
      <c r="NRM56" s="7"/>
      <c r="NRN56" s="7"/>
      <c r="NRO56" s="7"/>
      <c r="NRP56" s="7"/>
      <c r="NRQ56" s="7"/>
      <c r="NRR56" s="7"/>
      <c r="NRS56" s="7"/>
      <c r="NRT56" s="7"/>
      <c r="NRU56" s="7"/>
      <c r="NRV56" s="7"/>
      <c r="NRW56" s="7"/>
      <c r="NRX56" s="7"/>
      <c r="NRY56" s="7"/>
      <c r="NRZ56" s="7"/>
      <c r="NSA56" s="7"/>
      <c r="NSB56" s="7"/>
      <c r="NSC56" s="7"/>
      <c r="NSD56" s="7"/>
      <c r="NSE56" s="7"/>
      <c r="NSF56" s="7"/>
      <c r="NSG56" s="7"/>
      <c r="NSH56" s="7"/>
      <c r="NSI56" s="7"/>
      <c r="NSJ56" s="7"/>
      <c r="NSK56" s="7"/>
      <c r="NSL56" s="7"/>
      <c r="NSM56" s="7"/>
      <c r="NSN56" s="7"/>
      <c r="NSO56" s="7"/>
      <c r="NSP56" s="7"/>
      <c r="NSQ56" s="7"/>
      <c r="NSR56" s="7"/>
      <c r="NSS56" s="7"/>
      <c r="NST56" s="7"/>
      <c r="NSU56" s="7"/>
      <c r="NSV56" s="7"/>
      <c r="NSW56" s="7"/>
      <c r="NSX56" s="7"/>
      <c r="NSY56" s="7"/>
      <c r="NSZ56" s="7"/>
      <c r="NTA56" s="7"/>
      <c r="NTB56" s="7"/>
      <c r="NTC56" s="7"/>
      <c r="NTD56" s="7"/>
      <c r="NTE56" s="7"/>
      <c r="NTF56" s="7"/>
      <c r="NTG56" s="7"/>
      <c r="NTH56" s="7"/>
      <c r="NTI56" s="7"/>
      <c r="NTJ56" s="7"/>
      <c r="NTK56" s="7"/>
      <c r="NTL56" s="7"/>
      <c r="NTM56" s="7"/>
      <c r="NTN56" s="7"/>
      <c r="NTO56" s="7"/>
      <c r="NTP56" s="7"/>
      <c r="NTQ56" s="7"/>
      <c r="NTR56" s="7"/>
      <c r="NTS56" s="7"/>
      <c r="NTT56" s="7"/>
      <c r="NTV56" s="7"/>
      <c r="NTW56" s="7"/>
      <c r="NTX56" s="7"/>
      <c r="NTY56" s="7"/>
      <c r="NTZ56" s="7"/>
      <c r="NUA56" s="7"/>
      <c r="NUB56" s="7"/>
      <c r="NUC56" s="7"/>
      <c r="NUD56" s="7"/>
      <c r="NUE56" s="7"/>
      <c r="NUF56" s="7"/>
      <c r="NUG56" s="7"/>
      <c r="NUH56" s="7"/>
      <c r="NUI56" s="7"/>
      <c r="NUJ56" s="7"/>
      <c r="NUK56" s="7"/>
      <c r="NUL56" s="7"/>
      <c r="NUM56" s="7"/>
      <c r="NUN56" s="7"/>
      <c r="NUO56" s="7"/>
      <c r="NUP56" s="7"/>
      <c r="NUQ56" s="7"/>
      <c r="NUR56" s="7"/>
      <c r="NUS56" s="7"/>
      <c r="NUT56" s="7"/>
      <c r="NUU56" s="7"/>
      <c r="NUV56" s="7"/>
      <c r="NUW56" s="7"/>
      <c r="NUX56" s="7"/>
      <c r="NUY56" s="7"/>
      <c r="NUZ56" s="7"/>
      <c r="NVA56" s="7"/>
      <c r="NVB56" s="7"/>
      <c r="NVC56" s="7"/>
      <c r="NVD56" s="7"/>
      <c r="NVE56" s="7"/>
      <c r="NVF56" s="7"/>
      <c r="NVG56" s="7"/>
      <c r="NVH56" s="7"/>
      <c r="NVI56" s="7"/>
      <c r="NVJ56" s="7"/>
      <c r="NVK56" s="7"/>
      <c r="NVL56" s="7"/>
      <c r="NVM56" s="7"/>
      <c r="NVN56" s="7"/>
      <c r="NVO56" s="7"/>
      <c r="NVP56" s="7"/>
      <c r="NVQ56" s="7"/>
      <c r="NVR56" s="7"/>
      <c r="NVS56" s="7"/>
      <c r="NVT56" s="7"/>
      <c r="NVU56" s="7"/>
      <c r="NVV56" s="7"/>
      <c r="NVW56" s="7"/>
      <c r="NVX56" s="7"/>
      <c r="NVY56" s="7"/>
      <c r="NVZ56" s="7"/>
      <c r="NWA56" s="7"/>
      <c r="NWB56" s="7"/>
      <c r="NWC56" s="7"/>
      <c r="NWD56" s="7"/>
      <c r="NWE56" s="7"/>
      <c r="NWF56" s="7"/>
      <c r="NWG56" s="7"/>
      <c r="NWH56" s="7"/>
      <c r="NWI56" s="7"/>
      <c r="NWJ56" s="7"/>
      <c r="NWK56" s="7"/>
      <c r="NWL56" s="7"/>
      <c r="NWM56" s="7"/>
      <c r="NWN56" s="7"/>
      <c r="NWO56" s="7"/>
      <c r="NWP56" s="7"/>
      <c r="NWQ56" s="7"/>
      <c r="NWR56" s="7"/>
      <c r="NWS56" s="7"/>
      <c r="NWT56" s="7"/>
      <c r="NWU56" s="7"/>
      <c r="NWV56" s="7"/>
      <c r="NWW56" s="7"/>
      <c r="NWX56" s="7"/>
      <c r="NWY56" s="7"/>
      <c r="NWZ56" s="7"/>
      <c r="NXA56" s="7"/>
      <c r="NXB56" s="7"/>
      <c r="NXC56" s="7"/>
      <c r="NXD56" s="7"/>
      <c r="NXE56" s="7"/>
      <c r="NXF56" s="7"/>
      <c r="NXG56" s="7"/>
      <c r="NXH56" s="7"/>
      <c r="NXI56" s="7"/>
      <c r="NXJ56" s="7"/>
      <c r="NXK56" s="7"/>
      <c r="NXL56" s="7"/>
      <c r="NXM56" s="7"/>
      <c r="NXN56" s="7"/>
      <c r="NXO56" s="7"/>
      <c r="NXP56" s="7"/>
      <c r="NXQ56" s="7"/>
      <c r="NXR56" s="7"/>
      <c r="NXS56" s="7"/>
      <c r="NXT56" s="7"/>
      <c r="NXU56" s="7"/>
      <c r="NXV56" s="7"/>
      <c r="NXW56" s="7"/>
      <c r="NXX56" s="7"/>
      <c r="NXY56" s="7"/>
      <c r="NXZ56" s="7"/>
      <c r="NYA56" s="7"/>
      <c r="NYB56" s="7"/>
      <c r="NYC56" s="7"/>
      <c r="NYD56" s="7"/>
      <c r="NYE56" s="7"/>
      <c r="NYF56" s="7"/>
      <c r="NYG56" s="7"/>
      <c r="NYH56" s="7"/>
      <c r="NYI56" s="7"/>
      <c r="NYJ56" s="7"/>
      <c r="NYK56" s="7"/>
      <c r="NYL56" s="7"/>
      <c r="NYM56" s="7"/>
      <c r="NYN56" s="7"/>
      <c r="NYO56" s="7"/>
      <c r="NYP56" s="7"/>
      <c r="NYQ56" s="7"/>
      <c r="NYR56" s="7"/>
      <c r="NYS56" s="7"/>
      <c r="NYT56" s="7"/>
      <c r="NYU56" s="7"/>
      <c r="NYV56" s="7"/>
      <c r="NYW56" s="7"/>
      <c r="NYX56" s="7"/>
      <c r="NYY56" s="7"/>
      <c r="NYZ56" s="7"/>
      <c r="NZA56" s="7"/>
      <c r="NZB56" s="7"/>
      <c r="NZC56" s="7"/>
      <c r="NZD56" s="7"/>
      <c r="NZE56" s="7"/>
      <c r="NZF56" s="7"/>
      <c r="NZG56" s="7"/>
      <c r="NZH56" s="7"/>
      <c r="NZI56" s="7"/>
      <c r="NZJ56" s="7"/>
      <c r="NZK56" s="7"/>
      <c r="NZL56" s="7"/>
      <c r="NZM56" s="7"/>
      <c r="NZN56" s="7"/>
      <c r="NZO56" s="7"/>
      <c r="NZP56" s="7"/>
      <c r="NZQ56" s="7"/>
      <c r="NZR56" s="7"/>
      <c r="NZS56" s="7"/>
      <c r="NZT56" s="7"/>
      <c r="NZU56" s="7"/>
      <c r="NZV56" s="7"/>
      <c r="NZW56" s="7"/>
      <c r="NZX56" s="7"/>
      <c r="NZY56" s="7"/>
      <c r="NZZ56" s="7"/>
      <c r="OAA56" s="7"/>
      <c r="OAB56" s="7"/>
      <c r="OAC56" s="7"/>
      <c r="OAD56" s="7"/>
      <c r="OAE56" s="7"/>
      <c r="OAF56" s="7"/>
      <c r="OAG56" s="7"/>
      <c r="OAH56" s="7"/>
      <c r="OAI56" s="7"/>
      <c r="OAJ56" s="7"/>
      <c r="OAK56" s="7"/>
      <c r="OAL56" s="7"/>
      <c r="OAM56" s="7"/>
      <c r="OAN56" s="7"/>
      <c r="OAO56" s="7"/>
      <c r="OAP56" s="7"/>
      <c r="OAQ56" s="7"/>
      <c r="OAR56" s="7"/>
      <c r="OAS56" s="7"/>
      <c r="OAT56" s="7"/>
      <c r="OAU56" s="7"/>
      <c r="OAV56" s="7"/>
      <c r="OAW56" s="7"/>
      <c r="OAX56" s="7"/>
      <c r="OAY56" s="7"/>
      <c r="OAZ56" s="7"/>
      <c r="OBA56" s="7"/>
      <c r="OBB56" s="7"/>
      <c r="OBC56" s="7"/>
      <c r="OBD56" s="7"/>
      <c r="OBE56" s="7"/>
      <c r="OBF56" s="7"/>
      <c r="OBG56" s="7"/>
      <c r="OBH56" s="7"/>
      <c r="OBI56" s="7"/>
      <c r="OBJ56" s="7"/>
      <c r="OBK56" s="7"/>
      <c r="OBL56" s="7"/>
      <c r="OBM56" s="7"/>
      <c r="OBN56" s="7"/>
      <c r="OBO56" s="7"/>
      <c r="OBP56" s="7"/>
      <c r="OBQ56" s="7"/>
      <c r="OBR56" s="7"/>
      <c r="OBS56" s="7"/>
      <c r="OBT56" s="7"/>
      <c r="OBU56" s="7"/>
      <c r="OBV56" s="7"/>
      <c r="OBW56" s="7"/>
      <c r="OBX56" s="7"/>
      <c r="OBY56" s="7"/>
      <c r="OBZ56" s="7"/>
      <c r="OCA56" s="7"/>
      <c r="OCB56" s="7"/>
      <c r="OCC56" s="7"/>
      <c r="OCD56" s="7"/>
      <c r="OCE56" s="7"/>
      <c r="OCF56" s="7"/>
      <c r="OCG56" s="7"/>
      <c r="OCH56" s="7"/>
      <c r="OCI56" s="7"/>
      <c r="OCJ56" s="7"/>
      <c r="OCK56" s="7"/>
      <c r="OCL56" s="7"/>
      <c r="OCM56" s="7"/>
      <c r="OCN56" s="7"/>
      <c r="OCO56" s="7"/>
      <c r="OCP56" s="7"/>
      <c r="OCQ56" s="7"/>
      <c r="OCR56" s="7"/>
      <c r="OCS56" s="7"/>
      <c r="OCT56" s="7"/>
      <c r="OCU56" s="7"/>
      <c r="OCV56" s="7"/>
      <c r="OCW56" s="7"/>
      <c r="OCX56" s="7"/>
      <c r="OCY56" s="7"/>
      <c r="OCZ56" s="7"/>
      <c r="ODA56" s="7"/>
      <c r="ODB56" s="7"/>
      <c r="ODC56" s="7"/>
      <c r="ODD56" s="7"/>
      <c r="ODE56" s="7"/>
      <c r="ODF56" s="7"/>
      <c r="ODG56" s="7"/>
      <c r="ODH56" s="7"/>
      <c r="ODI56" s="7"/>
      <c r="ODJ56" s="7"/>
      <c r="ODK56" s="7"/>
      <c r="ODL56" s="7"/>
      <c r="ODM56" s="7"/>
      <c r="ODN56" s="7"/>
      <c r="ODO56" s="7"/>
      <c r="ODP56" s="7"/>
      <c r="ODR56" s="7"/>
      <c r="ODS56" s="7"/>
      <c r="ODT56" s="7"/>
      <c r="ODU56" s="7"/>
      <c r="ODV56" s="7"/>
      <c r="ODW56" s="7"/>
      <c r="ODX56" s="7"/>
      <c r="ODY56" s="7"/>
      <c r="ODZ56" s="7"/>
      <c r="OEA56" s="7"/>
      <c r="OEB56" s="7"/>
      <c r="OEC56" s="7"/>
      <c r="OED56" s="7"/>
      <c r="OEE56" s="7"/>
      <c r="OEF56" s="7"/>
      <c r="OEG56" s="7"/>
      <c r="OEH56" s="7"/>
      <c r="OEI56" s="7"/>
      <c r="OEJ56" s="7"/>
      <c r="OEK56" s="7"/>
      <c r="OEL56" s="7"/>
      <c r="OEM56" s="7"/>
      <c r="OEN56" s="7"/>
      <c r="OEO56" s="7"/>
      <c r="OEP56" s="7"/>
      <c r="OEQ56" s="7"/>
      <c r="OER56" s="7"/>
      <c r="OES56" s="7"/>
      <c r="OET56" s="7"/>
      <c r="OEU56" s="7"/>
      <c r="OEV56" s="7"/>
      <c r="OEW56" s="7"/>
      <c r="OEX56" s="7"/>
      <c r="OEY56" s="7"/>
      <c r="OEZ56" s="7"/>
      <c r="OFA56" s="7"/>
      <c r="OFB56" s="7"/>
      <c r="OFC56" s="7"/>
      <c r="OFD56" s="7"/>
      <c r="OFE56" s="7"/>
      <c r="OFF56" s="7"/>
      <c r="OFG56" s="7"/>
      <c r="OFH56" s="7"/>
      <c r="OFI56" s="7"/>
      <c r="OFJ56" s="7"/>
      <c r="OFK56" s="7"/>
      <c r="OFL56" s="7"/>
      <c r="OFM56" s="7"/>
      <c r="OFN56" s="7"/>
      <c r="OFO56" s="7"/>
      <c r="OFP56" s="7"/>
      <c r="OFQ56" s="7"/>
      <c r="OFR56" s="7"/>
      <c r="OFS56" s="7"/>
      <c r="OFT56" s="7"/>
      <c r="OFU56" s="7"/>
      <c r="OFV56" s="7"/>
      <c r="OFW56" s="7"/>
      <c r="OFX56" s="7"/>
      <c r="OFY56" s="7"/>
      <c r="OFZ56" s="7"/>
      <c r="OGA56" s="7"/>
      <c r="OGB56" s="7"/>
      <c r="OGC56" s="7"/>
      <c r="OGD56" s="7"/>
      <c r="OGE56" s="7"/>
      <c r="OGF56" s="7"/>
      <c r="OGG56" s="7"/>
      <c r="OGH56" s="7"/>
      <c r="OGI56" s="7"/>
      <c r="OGJ56" s="7"/>
      <c r="OGK56" s="7"/>
      <c r="OGL56" s="7"/>
      <c r="OGM56" s="7"/>
      <c r="OGN56" s="7"/>
      <c r="OGO56" s="7"/>
      <c r="OGP56" s="7"/>
      <c r="OGQ56" s="7"/>
      <c r="OGR56" s="7"/>
      <c r="OGS56" s="7"/>
      <c r="OGT56" s="7"/>
      <c r="OGU56" s="7"/>
      <c r="OGV56" s="7"/>
      <c r="OGW56" s="7"/>
      <c r="OGX56" s="7"/>
      <c r="OGY56" s="7"/>
      <c r="OGZ56" s="7"/>
      <c r="OHA56" s="7"/>
      <c r="OHB56" s="7"/>
      <c r="OHC56" s="7"/>
      <c r="OHD56" s="7"/>
      <c r="OHE56" s="7"/>
      <c r="OHF56" s="7"/>
      <c r="OHG56" s="7"/>
      <c r="OHH56" s="7"/>
      <c r="OHI56" s="7"/>
      <c r="OHJ56" s="7"/>
      <c r="OHK56" s="7"/>
      <c r="OHL56" s="7"/>
      <c r="OHM56" s="7"/>
      <c r="OHN56" s="7"/>
      <c r="OHO56" s="7"/>
      <c r="OHP56" s="7"/>
      <c r="OHQ56" s="7"/>
      <c r="OHR56" s="7"/>
      <c r="OHS56" s="7"/>
      <c r="OHT56" s="7"/>
      <c r="OHU56" s="7"/>
      <c r="OHV56" s="7"/>
      <c r="OHW56" s="7"/>
      <c r="OHX56" s="7"/>
      <c r="OHY56" s="7"/>
      <c r="OHZ56" s="7"/>
      <c r="OIA56" s="7"/>
      <c r="OIB56" s="7"/>
      <c r="OIC56" s="7"/>
      <c r="OID56" s="7"/>
      <c r="OIE56" s="7"/>
      <c r="OIF56" s="7"/>
      <c r="OIG56" s="7"/>
      <c r="OIH56" s="7"/>
      <c r="OII56" s="7"/>
      <c r="OIJ56" s="7"/>
      <c r="OIK56" s="7"/>
      <c r="OIL56" s="7"/>
      <c r="OIM56" s="7"/>
      <c r="OIN56" s="7"/>
      <c r="OIO56" s="7"/>
      <c r="OIP56" s="7"/>
      <c r="OIQ56" s="7"/>
      <c r="OIR56" s="7"/>
      <c r="OIS56" s="7"/>
      <c r="OIT56" s="7"/>
      <c r="OIU56" s="7"/>
      <c r="OIV56" s="7"/>
      <c r="OIW56" s="7"/>
      <c r="OIX56" s="7"/>
      <c r="OIY56" s="7"/>
      <c r="OIZ56" s="7"/>
      <c r="OJA56" s="7"/>
      <c r="OJB56" s="7"/>
      <c r="OJC56" s="7"/>
      <c r="OJD56" s="7"/>
      <c r="OJE56" s="7"/>
      <c r="OJF56" s="7"/>
      <c r="OJG56" s="7"/>
      <c r="OJH56" s="7"/>
      <c r="OJI56" s="7"/>
      <c r="OJJ56" s="7"/>
      <c r="OJK56" s="7"/>
      <c r="OJL56" s="7"/>
      <c r="OJM56" s="7"/>
      <c r="OJN56" s="7"/>
      <c r="OJO56" s="7"/>
      <c r="OJP56" s="7"/>
      <c r="OJQ56" s="7"/>
      <c r="OJR56" s="7"/>
      <c r="OJS56" s="7"/>
      <c r="OJT56" s="7"/>
      <c r="OJU56" s="7"/>
      <c r="OJV56" s="7"/>
      <c r="OJW56" s="7"/>
      <c r="OJX56" s="7"/>
      <c r="OJY56" s="7"/>
      <c r="OJZ56" s="7"/>
      <c r="OKA56" s="7"/>
      <c r="OKB56" s="7"/>
      <c r="OKC56" s="7"/>
      <c r="OKD56" s="7"/>
      <c r="OKE56" s="7"/>
      <c r="OKF56" s="7"/>
      <c r="OKG56" s="7"/>
      <c r="OKH56" s="7"/>
      <c r="OKI56" s="7"/>
      <c r="OKJ56" s="7"/>
      <c r="OKK56" s="7"/>
      <c r="OKL56" s="7"/>
      <c r="OKM56" s="7"/>
      <c r="OKN56" s="7"/>
      <c r="OKO56" s="7"/>
      <c r="OKP56" s="7"/>
      <c r="OKQ56" s="7"/>
      <c r="OKR56" s="7"/>
      <c r="OKS56" s="7"/>
      <c r="OKT56" s="7"/>
      <c r="OKU56" s="7"/>
      <c r="OKV56" s="7"/>
      <c r="OKW56" s="7"/>
      <c r="OKX56" s="7"/>
      <c r="OKY56" s="7"/>
      <c r="OKZ56" s="7"/>
      <c r="OLA56" s="7"/>
      <c r="OLB56" s="7"/>
      <c r="OLC56" s="7"/>
      <c r="OLD56" s="7"/>
      <c r="OLE56" s="7"/>
      <c r="OLF56" s="7"/>
      <c r="OLG56" s="7"/>
      <c r="OLH56" s="7"/>
      <c r="OLI56" s="7"/>
      <c r="OLJ56" s="7"/>
      <c r="OLK56" s="7"/>
      <c r="OLL56" s="7"/>
      <c r="OLM56" s="7"/>
      <c r="OLN56" s="7"/>
      <c r="OLO56" s="7"/>
      <c r="OLP56" s="7"/>
      <c r="OLQ56" s="7"/>
      <c r="OLR56" s="7"/>
      <c r="OLS56" s="7"/>
      <c r="OLT56" s="7"/>
      <c r="OLU56" s="7"/>
      <c r="OLV56" s="7"/>
      <c r="OLW56" s="7"/>
      <c r="OLX56" s="7"/>
      <c r="OLY56" s="7"/>
      <c r="OLZ56" s="7"/>
      <c r="OMA56" s="7"/>
      <c r="OMB56" s="7"/>
      <c r="OMC56" s="7"/>
      <c r="OMD56" s="7"/>
      <c r="OME56" s="7"/>
      <c r="OMF56" s="7"/>
      <c r="OMG56" s="7"/>
      <c r="OMH56" s="7"/>
      <c r="OMI56" s="7"/>
      <c r="OMJ56" s="7"/>
      <c r="OMK56" s="7"/>
      <c r="OML56" s="7"/>
      <c r="OMM56" s="7"/>
      <c r="OMN56" s="7"/>
      <c r="OMO56" s="7"/>
      <c r="OMP56" s="7"/>
      <c r="OMQ56" s="7"/>
      <c r="OMR56" s="7"/>
      <c r="OMS56" s="7"/>
      <c r="OMT56" s="7"/>
      <c r="OMU56" s="7"/>
      <c r="OMV56" s="7"/>
      <c r="OMW56" s="7"/>
      <c r="OMX56" s="7"/>
      <c r="OMY56" s="7"/>
      <c r="OMZ56" s="7"/>
      <c r="ONA56" s="7"/>
      <c r="ONB56" s="7"/>
      <c r="ONC56" s="7"/>
      <c r="OND56" s="7"/>
      <c r="ONE56" s="7"/>
      <c r="ONF56" s="7"/>
      <c r="ONG56" s="7"/>
      <c r="ONH56" s="7"/>
      <c r="ONI56" s="7"/>
      <c r="ONJ56" s="7"/>
      <c r="ONK56" s="7"/>
      <c r="ONL56" s="7"/>
      <c r="ONN56" s="7"/>
      <c r="ONO56" s="7"/>
      <c r="ONP56" s="7"/>
      <c r="ONQ56" s="7"/>
      <c r="ONR56" s="7"/>
      <c r="ONS56" s="7"/>
      <c r="ONT56" s="7"/>
      <c r="ONU56" s="7"/>
      <c r="ONV56" s="7"/>
      <c r="ONW56" s="7"/>
      <c r="ONX56" s="7"/>
      <c r="ONY56" s="7"/>
      <c r="ONZ56" s="7"/>
      <c r="OOA56" s="7"/>
      <c r="OOB56" s="7"/>
      <c r="OOC56" s="7"/>
      <c r="OOD56" s="7"/>
      <c r="OOE56" s="7"/>
      <c r="OOF56" s="7"/>
      <c r="OOG56" s="7"/>
      <c r="OOH56" s="7"/>
      <c r="OOI56" s="7"/>
      <c r="OOJ56" s="7"/>
      <c r="OOK56" s="7"/>
      <c r="OOL56" s="7"/>
      <c r="OOM56" s="7"/>
      <c r="OON56" s="7"/>
      <c r="OOO56" s="7"/>
      <c r="OOP56" s="7"/>
      <c r="OOQ56" s="7"/>
      <c r="OOR56" s="7"/>
      <c r="OOS56" s="7"/>
      <c r="OOT56" s="7"/>
      <c r="OOU56" s="7"/>
      <c r="OOV56" s="7"/>
      <c r="OOW56" s="7"/>
      <c r="OOX56" s="7"/>
      <c r="OOY56" s="7"/>
      <c r="OOZ56" s="7"/>
      <c r="OPA56" s="7"/>
      <c r="OPB56" s="7"/>
      <c r="OPC56" s="7"/>
      <c r="OPD56" s="7"/>
      <c r="OPE56" s="7"/>
      <c r="OPF56" s="7"/>
      <c r="OPG56" s="7"/>
      <c r="OPH56" s="7"/>
      <c r="OPI56" s="7"/>
      <c r="OPJ56" s="7"/>
      <c r="OPK56" s="7"/>
      <c r="OPL56" s="7"/>
      <c r="OPM56" s="7"/>
      <c r="OPN56" s="7"/>
      <c r="OPO56" s="7"/>
      <c r="OPP56" s="7"/>
      <c r="OPQ56" s="7"/>
      <c r="OPR56" s="7"/>
      <c r="OPS56" s="7"/>
      <c r="OPT56" s="7"/>
      <c r="OPU56" s="7"/>
      <c r="OPV56" s="7"/>
      <c r="OPW56" s="7"/>
      <c r="OPX56" s="7"/>
      <c r="OPY56" s="7"/>
      <c r="OPZ56" s="7"/>
      <c r="OQA56" s="7"/>
      <c r="OQB56" s="7"/>
      <c r="OQC56" s="7"/>
      <c r="OQD56" s="7"/>
      <c r="OQE56" s="7"/>
      <c r="OQF56" s="7"/>
      <c r="OQG56" s="7"/>
      <c r="OQH56" s="7"/>
      <c r="OQI56" s="7"/>
      <c r="OQJ56" s="7"/>
      <c r="OQK56" s="7"/>
      <c r="OQL56" s="7"/>
      <c r="OQM56" s="7"/>
      <c r="OQN56" s="7"/>
      <c r="OQO56" s="7"/>
      <c r="OQP56" s="7"/>
      <c r="OQQ56" s="7"/>
      <c r="OQR56" s="7"/>
      <c r="OQS56" s="7"/>
      <c r="OQT56" s="7"/>
      <c r="OQU56" s="7"/>
      <c r="OQV56" s="7"/>
      <c r="OQW56" s="7"/>
      <c r="OQX56" s="7"/>
      <c r="OQY56" s="7"/>
      <c r="OQZ56" s="7"/>
      <c r="ORA56" s="7"/>
      <c r="ORB56" s="7"/>
      <c r="ORC56" s="7"/>
      <c r="ORD56" s="7"/>
      <c r="ORE56" s="7"/>
      <c r="ORF56" s="7"/>
      <c r="ORG56" s="7"/>
      <c r="ORH56" s="7"/>
      <c r="ORI56" s="7"/>
      <c r="ORJ56" s="7"/>
      <c r="ORK56" s="7"/>
      <c r="ORL56" s="7"/>
      <c r="ORM56" s="7"/>
      <c r="ORN56" s="7"/>
      <c r="ORO56" s="7"/>
      <c r="ORP56" s="7"/>
      <c r="ORQ56" s="7"/>
      <c r="ORR56" s="7"/>
      <c r="ORS56" s="7"/>
      <c r="ORT56" s="7"/>
      <c r="ORU56" s="7"/>
      <c r="ORV56" s="7"/>
      <c r="ORW56" s="7"/>
      <c r="ORX56" s="7"/>
      <c r="ORY56" s="7"/>
      <c r="ORZ56" s="7"/>
      <c r="OSA56" s="7"/>
      <c r="OSB56" s="7"/>
      <c r="OSC56" s="7"/>
      <c r="OSD56" s="7"/>
      <c r="OSE56" s="7"/>
      <c r="OSF56" s="7"/>
      <c r="OSG56" s="7"/>
      <c r="OSH56" s="7"/>
      <c r="OSI56" s="7"/>
      <c r="OSJ56" s="7"/>
      <c r="OSK56" s="7"/>
      <c r="OSL56" s="7"/>
      <c r="OSM56" s="7"/>
      <c r="OSN56" s="7"/>
      <c r="OSO56" s="7"/>
      <c r="OSP56" s="7"/>
      <c r="OSQ56" s="7"/>
      <c r="OSR56" s="7"/>
      <c r="OSS56" s="7"/>
      <c r="OST56" s="7"/>
      <c r="OSU56" s="7"/>
      <c r="OSV56" s="7"/>
      <c r="OSW56" s="7"/>
      <c r="OSX56" s="7"/>
      <c r="OSY56" s="7"/>
      <c r="OSZ56" s="7"/>
      <c r="OTA56" s="7"/>
      <c r="OTB56" s="7"/>
      <c r="OTC56" s="7"/>
      <c r="OTD56" s="7"/>
      <c r="OTE56" s="7"/>
      <c r="OTF56" s="7"/>
      <c r="OTG56" s="7"/>
      <c r="OTH56" s="7"/>
      <c r="OTI56" s="7"/>
      <c r="OTJ56" s="7"/>
      <c r="OTK56" s="7"/>
      <c r="OTL56" s="7"/>
      <c r="OTM56" s="7"/>
      <c r="OTN56" s="7"/>
      <c r="OTO56" s="7"/>
      <c r="OTP56" s="7"/>
      <c r="OTQ56" s="7"/>
      <c r="OTR56" s="7"/>
      <c r="OTS56" s="7"/>
      <c r="OTT56" s="7"/>
      <c r="OTU56" s="7"/>
      <c r="OTV56" s="7"/>
      <c r="OTW56" s="7"/>
      <c r="OTX56" s="7"/>
      <c r="OTY56" s="7"/>
      <c r="OTZ56" s="7"/>
      <c r="OUA56" s="7"/>
      <c r="OUB56" s="7"/>
      <c r="OUC56" s="7"/>
      <c r="OUD56" s="7"/>
      <c r="OUE56" s="7"/>
      <c r="OUF56" s="7"/>
      <c r="OUG56" s="7"/>
      <c r="OUH56" s="7"/>
      <c r="OUI56" s="7"/>
      <c r="OUJ56" s="7"/>
      <c r="OUK56" s="7"/>
      <c r="OUL56" s="7"/>
      <c r="OUM56" s="7"/>
      <c r="OUN56" s="7"/>
      <c r="OUO56" s="7"/>
      <c r="OUP56" s="7"/>
      <c r="OUQ56" s="7"/>
      <c r="OUR56" s="7"/>
      <c r="OUS56" s="7"/>
      <c r="OUT56" s="7"/>
      <c r="OUU56" s="7"/>
      <c r="OUV56" s="7"/>
      <c r="OUW56" s="7"/>
      <c r="OUX56" s="7"/>
      <c r="OUY56" s="7"/>
      <c r="OUZ56" s="7"/>
      <c r="OVA56" s="7"/>
      <c r="OVB56" s="7"/>
      <c r="OVC56" s="7"/>
      <c r="OVD56" s="7"/>
      <c r="OVE56" s="7"/>
      <c r="OVF56" s="7"/>
      <c r="OVG56" s="7"/>
      <c r="OVH56" s="7"/>
      <c r="OVI56" s="7"/>
      <c r="OVJ56" s="7"/>
      <c r="OVK56" s="7"/>
      <c r="OVL56" s="7"/>
      <c r="OVM56" s="7"/>
      <c r="OVN56" s="7"/>
      <c r="OVO56" s="7"/>
      <c r="OVP56" s="7"/>
      <c r="OVQ56" s="7"/>
      <c r="OVR56" s="7"/>
      <c r="OVS56" s="7"/>
      <c r="OVT56" s="7"/>
      <c r="OVU56" s="7"/>
      <c r="OVV56" s="7"/>
      <c r="OVW56" s="7"/>
      <c r="OVX56" s="7"/>
      <c r="OVY56" s="7"/>
      <c r="OVZ56" s="7"/>
      <c r="OWA56" s="7"/>
      <c r="OWB56" s="7"/>
      <c r="OWC56" s="7"/>
      <c r="OWD56" s="7"/>
      <c r="OWE56" s="7"/>
      <c r="OWF56" s="7"/>
      <c r="OWG56" s="7"/>
      <c r="OWH56" s="7"/>
      <c r="OWI56" s="7"/>
      <c r="OWJ56" s="7"/>
      <c r="OWK56" s="7"/>
      <c r="OWL56" s="7"/>
      <c r="OWM56" s="7"/>
      <c r="OWN56" s="7"/>
      <c r="OWO56" s="7"/>
      <c r="OWP56" s="7"/>
      <c r="OWQ56" s="7"/>
      <c r="OWR56" s="7"/>
      <c r="OWS56" s="7"/>
      <c r="OWT56" s="7"/>
      <c r="OWU56" s="7"/>
      <c r="OWV56" s="7"/>
      <c r="OWW56" s="7"/>
      <c r="OWX56" s="7"/>
      <c r="OWY56" s="7"/>
      <c r="OWZ56" s="7"/>
      <c r="OXA56" s="7"/>
      <c r="OXB56" s="7"/>
      <c r="OXC56" s="7"/>
      <c r="OXD56" s="7"/>
      <c r="OXE56" s="7"/>
      <c r="OXF56" s="7"/>
      <c r="OXG56" s="7"/>
      <c r="OXH56" s="7"/>
      <c r="OXJ56" s="7"/>
      <c r="OXK56" s="7"/>
      <c r="OXL56" s="7"/>
      <c r="OXM56" s="7"/>
      <c r="OXN56" s="7"/>
      <c r="OXO56" s="7"/>
      <c r="OXP56" s="7"/>
      <c r="OXQ56" s="7"/>
      <c r="OXR56" s="7"/>
      <c r="OXS56" s="7"/>
      <c r="OXT56" s="7"/>
      <c r="OXU56" s="7"/>
      <c r="OXV56" s="7"/>
      <c r="OXW56" s="7"/>
      <c r="OXX56" s="7"/>
      <c r="OXY56" s="7"/>
      <c r="OXZ56" s="7"/>
      <c r="OYA56" s="7"/>
      <c r="OYB56" s="7"/>
      <c r="OYC56" s="7"/>
      <c r="OYD56" s="7"/>
      <c r="OYE56" s="7"/>
      <c r="OYF56" s="7"/>
      <c r="OYG56" s="7"/>
      <c r="OYH56" s="7"/>
      <c r="OYI56" s="7"/>
      <c r="OYJ56" s="7"/>
      <c r="OYK56" s="7"/>
      <c r="OYL56" s="7"/>
      <c r="OYM56" s="7"/>
      <c r="OYN56" s="7"/>
      <c r="OYO56" s="7"/>
      <c r="OYP56" s="7"/>
      <c r="OYQ56" s="7"/>
      <c r="OYR56" s="7"/>
      <c r="OYS56" s="7"/>
      <c r="OYT56" s="7"/>
      <c r="OYU56" s="7"/>
      <c r="OYV56" s="7"/>
      <c r="OYW56" s="7"/>
      <c r="OYX56" s="7"/>
      <c r="OYY56" s="7"/>
      <c r="OYZ56" s="7"/>
      <c r="OZA56" s="7"/>
      <c r="OZB56" s="7"/>
      <c r="OZC56" s="7"/>
      <c r="OZD56" s="7"/>
      <c r="OZE56" s="7"/>
      <c r="OZF56" s="7"/>
      <c r="OZG56" s="7"/>
      <c r="OZH56" s="7"/>
      <c r="OZI56" s="7"/>
      <c r="OZJ56" s="7"/>
      <c r="OZK56" s="7"/>
      <c r="OZL56" s="7"/>
      <c r="OZM56" s="7"/>
      <c r="OZN56" s="7"/>
      <c r="OZO56" s="7"/>
      <c r="OZP56" s="7"/>
      <c r="OZQ56" s="7"/>
      <c r="OZR56" s="7"/>
      <c r="OZS56" s="7"/>
      <c r="OZT56" s="7"/>
      <c r="OZU56" s="7"/>
      <c r="OZV56" s="7"/>
      <c r="OZW56" s="7"/>
      <c r="OZX56" s="7"/>
      <c r="OZY56" s="7"/>
      <c r="OZZ56" s="7"/>
      <c r="PAA56" s="7"/>
      <c r="PAB56" s="7"/>
      <c r="PAC56" s="7"/>
      <c r="PAD56" s="7"/>
      <c r="PAE56" s="7"/>
      <c r="PAF56" s="7"/>
      <c r="PAG56" s="7"/>
      <c r="PAH56" s="7"/>
      <c r="PAI56" s="7"/>
      <c r="PAJ56" s="7"/>
      <c r="PAK56" s="7"/>
      <c r="PAL56" s="7"/>
      <c r="PAM56" s="7"/>
      <c r="PAN56" s="7"/>
      <c r="PAO56" s="7"/>
      <c r="PAP56" s="7"/>
      <c r="PAQ56" s="7"/>
      <c r="PAR56" s="7"/>
      <c r="PAS56" s="7"/>
      <c r="PAT56" s="7"/>
      <c r="PAU56" s="7"/>
      <c r="PAV56" s="7"/>
      <c r="PAW56" s="7"/>
      <c r="PAX56" s="7"/>
      <c r="PAY56" s="7"/>
      <c r="PAZ56" s="7"/>
      <c r="PBA56" s="7"/>
      <c r="PBB56" s="7"/>
      <c r="PBC56" s="7"/>
      <c r="PBD56" s="7"/>
      <c r="PBE56" s="7"/>
      <c r="PBF56" s="7"/>
      <c r="PBG56" s="7"/>
      <c r="PBH56" s="7"/>
      <c r="PBI56" s="7"/>
      <c r="PBJ56" s="7"/>
      <c r="PBK56" s="7"/>
      <c r="PBL56" s="7"/>
      <c r="PBM56" s="7"/>
      <c r="PBN56" s="7"/>
      <c r="PBO56" s="7"/>
      <c r="PBP56" s="7"/>
      <c r="PBQ56" s="7"/>
      <c r="PBR56" s="7"/>
      <c r="PBS56" s="7"/>
      <c r="PBT56" s="7"/>
      <c r="PBU56" s="7"/>
      <c r="PBV56" s="7"/>
      <c r="PBW56" s="7"/>
      <c r="PBX56" s="7"/>
      <c r="PBY56" s="7"/>
      <c r="PBZ56" s="7"/>
      <c r="PCA56" s="7"/>
      <c r="PCB56" s="7"/>
      <c r="PCC56" s="7"/>
      <c r="PCD56" s="7"/>
      <c r="PCE56" s="7"/>
      <c r="PCF56" s="7"/>
      <c r="PCG56" s="7"/>
      <c r="PCH56" s="7"/>
      <c r="PCI56" s="7"/>
      <c r="PCJ56" s="7"/>
      <c r="PCK56" s="7"/>
      <c r="PCL56" s="7"/>
      <c r="PCM56" s="7"/>
      <c r="PCN56" s="7"/>
      <c r="PCO56" s="7"/>
      <c r="PCP56" s="7"/>
      <c r="PCQ56" s="7"/>
      <c r="PCR56" s="7"/>
      <c r="PCS56" s="7"/>
      <c r="PCT56" s="7"/>
      <c r="PCU56" s="7"/>
      <c r="PCV56" s="7"/>
      <c r="PCW56" s="7"/>
      <c r="PCX56" s="7"/>
      <c r="PCY56" s="7"/>
      <c r="PCZ56" s="7"/>
      <c r="PDA56" s="7"/>
      <c r="PDB56" s="7"/>
      <c r="PDC56" s="7"/>
      <c r="PDD56" s="7"/>
      <c r="PDE56" s="7"/>
      <c r="PDF56" s="7"/>
      <c r="PDG56" s="7"/>
      <c r="PDH56" s="7"/>
      <c r="PDI56" s="7"/>
      <c r="PDJ56" s="7"/>
      <c r="PDK56" s="7"/>
      <c r="PDL56" s="7"/>
      <c r="PDM56" s="7"/>
      <c r="PDN56" s="7"/>
      <c r="PDO56" s="7"/>
      <c r="PDP56" s="7"/>
      <c r="PDQ56" s="7"/>
      <c r="PDR56" s="7"/>
      <c r="PDS56" s="7"/>
      <c r="PDT56" s="7"/>
      <c r="PDU56" s="7"/>
      <c r="PDV56" s="7"/>
      <c r="PDW56" s="7"/>
      <c r="PDX56" s="7"/>
      <c r="PDY56" s="7"/>
      <c r="PDZ56" s="7"/>
      <c r="PEA56" s="7"/>
      <c r="PEB56" s="7"/>
      <c r="PEC56" s="7"/>
      <c r="PED56" s="7"/>
      <c r="PEE56" s="7"/>
      <c r="PEF56" s="7"/>
      <c r="PEG56" s="7"/>
      <c r="PEH56" s="7"/>
      <c r="PEI56" s="7"/>
      <c r="PEJ56" s="7"/>
      <c r="PEK56" s="7"/>
      <c r="PEL56" s="7"/>
      <c r="PEM56" s="7"/>
      <c r="PEN56" s="7"/>
      <c r="PEO56" s="7"/>
      <c r="PEP56" s="7"/>
      <c r="PEQ56" s="7"/>
      <c r="PER56" s="7"/>
      <c r="PES56" s="7"/>
      <c r="PET56" s="7"/>
      <c r="PEU56" s="7"/>
      <c r="PEV56" s="7"/>
      <c r="PEW56" s="7"/>
      <c r="PEX56" s="7"/>
      <c r="PEY56" s="7"/>
      <c r="PEZ56" s="7"/>
      <c r="PFA56" s="7"/>
      <c r="PFB56" s="7"/>
      <c r="PFC56" s="7"/>
      <c r="PFD56" s="7"/>
      <c r="PFE56" s="7"/>
      <c r="PFF56" s="7"/>
      <c r="PFG56" s="7"/>
      <c r="PFH56" s="7"/>
      <c r="PFI56" s="7"/>
      <c r="PFJ56" s="7"/>
      <c r="PFK56" s="7"/>
      <c r="PFL56" s="7"/>
      <c r="PFM56" s="7"/>
      <c r="PFN56" s="7"/>
      <c r="PFO56" s="7"/>
      <c r="PFP56" s="7"/>
      <c r="PFQ56" s="7"/>
      <c r="PFR56" s="7"/>
      <c r="PFS56" s="7"/>
      <c r="PFT56" s="7"/>
      <c r="PFU56" s="7"/>
      <c r="PFV56" s="7"/>
      <c r="PFW56" s="7"/>
      <c r="PFX56" s="7"/>
      <c r="PFY56" s="7"/>
      <c r="PFZ56" s="7"/>
      <c r="PGA56" s="7"/>
      <c r="PGB56" s="7"/>
      <c r="PGC56" s="7"/>
      <c r="PGD56" s="7"/>
      <c r="PGE56" s="7"/>
      <c r="PGF56" s="7"/>
      <c r="PGG56" s="7"/>
      <c r="PGH56" s="7"/>
      <c r="PGI56" s="7"/>
      <c r="PGJ56" s="7"/>
      <c r="PGK56" s="7"/>
      <c r="PGL56" s="7"/>
      <c r="PGM56" s="7"/>
      <c r="PGN56" s="7"/>
      <c r="PGO56" s="7"/>
      <c r="PGP56" s="7"/>
      <c r="PGQ56" s="7"/>
      <c r="PGR56" s="7"/>
      <c r="PGS56" s="7"/>
      <c r="PGT56" s="7"/>
      <c r="PGU56" s="7"/>
      <c r="PGV56" s="7"/>
      <c r="PGW56" s="7"/>
      <c r="PGX56" s="7"/>
      <c r="PGY56" s="7"/>
      <c r="PGZ56" s="7"/>
      <c r="PHA56" s="7"/>
      <c r="PHB56" s="7"/>
      <c r="PHC56" s="7"/>
      <c r="PHD56" s="7"/>
      <c r="PHF56" s="7"/>
      <c r="PHG56" s="7"/>
      <c r="PHH56" s="7"/>
      <c r="PHI56" s="7"/>
      <c r="PHJ56" s="7"/>
      <c r="PHK56" s="7"/>
      <c r="PHL56" s="7"/>
      <c r="PHM56" s="7"/>
      <c r="PHN56" s="7"/>
      <c r="PHO56" s="7"/>
      <c r="PHP56" s="7"/>
      <c r="PHQ56" s="7"/>
      <c r="PHR56" s="7"/>
      <c r="PHS56" s="7"/>
      <c r="PHT56" s="7"/>
      <c r="PHU56" s="7"/>
      <c r="PHV56" s="7"/>
      <c r="PHW56" s="7"/>
      <c r="PHX56" s="7"/>
      <c r="PHY56" s="7"/>
      <c r="PHZ56" s="7"/>
      <c r="PIA56" s="7"/>
      <c r="PIB56" s="7"/>
      <c r="PIC56" s="7"/>
      <c r="PID56" s="7"/>
      <c r="PIE56" s="7"/>
      <c r="PIF56" s="7"/>
      <c r="PIG56" s="7"/>
      <c r="PIH56" s="7"/>
      <c r="PII56" s="7"/>
      <c r="PIJ56" s="7"/>
      <c r="PIK56" s="7"/>
      <c r="PIL56" s="7"/>
      <c r="PIM56" s="7"/>
      <c r="PIN56" s="7"/>
      <c r="PIO56" s="7"/>
      <c r="PIP56" s="7"/>
      <c r="PIQ56" s="7"/>
      <c r="PIR56" s="7"/>
      <c r="PIS56" s="7"/>
      <c r="PIT56" s="7"/>
      <c r="PIU56" s="7"/>
      <c r="PIV56" s="7"/>
      <c r="PIW56" s="7"/>
      <c r="PIX56" s="7"/>
      <c r="PIY56" s="7"/>
      <c r="PIZ56" s="7"/>
      <c r="PJA56" s="7"/>
      <c r="PJB56" s="7"/>
      <c r="PJC56" s="7"/>
      <c r="PJD56" s="7"/>
      <c r="PJE56" s="7"/>
      <c r="PJF56" s="7"/>
      <c r="PJG56" s="7"/>
      <c r="PJH56" s="7"/>
      <c r="PJI56" s="7"/>
      <c r="PJJ56" s="7"/>
      <c r="PJK56" s="7"/>
      <c r="PJL56" s="7"/>
      <c r="PJM56" s="7"/>
      <c r="PJN56" s="7"/>
      <c r="PJO56" s="7"/>
      <c r="PJP56" s="7"/>
      <c r="PJQ56" s="7"/>
      <c r="PJR56" s="7"/>
      <c r="PJS56" s="7"/>
      <c r="PJT56" s="7"/>
      <c r="PJU56" s="7"/>
      <c r="PJV56" s="7"/>
      <c r="PJW56" s="7"/>
      <c r="PJX56" s="7"/>
      <c r="PJY56" s="7"/>
      <c r="PJZ56" s="7"/>
      <c r="PKA56" s="7"/>
      <c r="PKB56" s="7"/>
      <c r="PKC56" s="7"/>
      <c r="PKD56" s="7"/>
      <c r="PKE56" s="7"/>
      <c r="PKF56" s="7"/>
      <c r="PKG56" s="7"/>
      <c r="PKH56" s="7"/>
      <c r="PKI56" s="7"/>
      <c r="PKJ56" s="7"/>
      <c r="PKK56" s="7"/>
      <c r="PKL56" s="7"/>
      <c r="PKM56" s="7"/>
      <c r="PKN56" s="7"/>
      <c r="PKO56" s="7"/>
      <c r="PKP56" s="7"/>
      <c r="PKQ56" s="7"/>
      <c r="PKR56" s="7"/>
      <c r="PKS56" s="7"/>
      <c r="PKT56" s="7"/>
      <c r="PKU56" s="7"/>
      <c r="PKV56" s="7"/>
      <c r="PKW56" s="7"/>
      <c r="PKX56" s="7"/>
      <c r="PKY56" s="7"/>
      <c r="PKZ56" s="7"/>
      <c r="PLA56" s="7"/>
      <c r="PLB56" s="7"/>
      <c r="PLC56" s="7"/>
      <c r="PLD56" s="7"/>
      <c r="PLE56" s="7"/>
      <c r="PLF56" s="7"/>
      <c r="PLG56" s="7"/>
      <c r="PLH56" s="7"/>
      <c r="PLI56" s="7"/>
      <c r="PLJ56" s="7"/>
      <c r="PLK56" s="7"/>
      <c r="PLL56" s="7"/>
      <c r="PLM56" s="7"/>
      <c r="PLN56" s="7"/>
      <c r="PLO56" s="7"/>
      <c r="PLP56" s="7"/>
      <c r="PLQ56" s="7"/>
      <c r="PLR56" s="7"/>
      <c r="PLS56" s="7"/>
      <c r="PLT56" s="7"/>
      <c r="PLU56" s="7"/>
      <c r="PLV56" s="7"/>
      <c r="PLW56" s="7"/>
      <c r="PLX56" s="7"/>
      <c r="PLY56" s="7"/>
      <c r="PLZ56" s="7"/>
      <c r="PMA56" s="7"/>
      <c r="PMB56" s="7"/>
      <c r="PMC56" s="7"/>
      <c r="PMD56" s="7"/>
      <c r="PME56" s="7"/>
      <c r="PMF56" s="7"/>
      <c r="PMG56" s="7"/>
      <c r="PMH56" s="7"/>
      <c r="PMI56" s="7"/>
      <c r="PMJ56" s="7"/>
      <c r="PMK56" s="7"/>
      <c r="PML56" s="7"/>
      <c r="PMM56" s="7"/>
      <c r="PMN56" s="7"/>
      <c r="PMO56" s="7"/>
      <c r="PMP56" s="7"/>
      <c r="PMQ56" s="7"/>
      <c r="PMR56" s="7"/>
      <c r="PMS56" s="7"/>
      <c r="PMT56" s="7"/>
      <c r="PMU56" s="7"/>
      <c r="PMV56" s="7"/>
      <c r="PMW56" s="7"/>
      <c r="PMX56" s="7"/>
      <c r="PMY56" s="7"/>
      <c r="PMZ56" s="7"/>
      <c r="PNA56" s="7"/>
      <c r="PNB56" s="7"/>
      <c r="PNC56" s="7"/>
      <c r="PND56" s="7"/>
      <c r="PNE56" s="7"/>
      <c r="PNF56" s="7"/>
      <c r="PNG56" s="7"/>
      <c r="PNH56" s="7"/>
      <c r="PNI56" s="7"/>
      <c r="PNJ56" s="7"/>
      <c r="PNK56" s="7"/>
      <c r="PNL56" s="7"/>
      <c r="PNM56" s="7"/>
      <c r="PNN56" s="7"/>
      <c r="PNO56" s="7"/>
      <c r="PNP56" s="7"/>
      <c r="PNQ56" s="7"/>
      <c r="PNR56" s="7"/>
      <c r="PNS56" s="7"/>
      <c r="PNT56" s="7"/>
      <c r="PNU56" s="7"/>
      <c r="PNV56" s="7"/>
      <c r="PNW56" s="7"/>
      <c r="PNX56" s="7"/>
      <c r="PNY56" s="7"/>
      <c r="PNZ56" s="7"/>
      <c r="POA56" s="7"/>
      <c r="POB56" s="7"/>
      <c r="POC56" s="7"/>
      <c r="POD56" s="7"/>
      <c r="POE56" s="7"/>
      <c r="POF56" s="7"/>
      <c r="POG56" s="7"/>
      <c r="POH56" s="7"/>
      <c r="POI56" s="7"/>
      <c r="POJ56" s="7"/>
      <c r="POK56" s="7"/>
      <c r="POL56" s="7"/>
      <c r="POM56" s="7"/>
      <c r="PON56" s="7"/>
      <c r="POO56" s="7"/>
      <c r="POP56" s="7"/>
      <c r="POQ56" s="7"/>
      <c r="POR56" s="7"/>
      <c r="POS56" s="7"/>
      <c r="POT56" s="7"/>
      <c r="POU56" s="7"/>
      <c r="POV56" s="7"/>
      <c r="POW56" s="7"/>
      <c r="POX56" s="7"/>
      <c r="POY56" s="7"/>
      <c r="POZ56" s="7"/>
      <c r="PPA56" s="7"/>
      <c r="PPB56" s="7"/>
      <c r="PPC56" s="7"/>
      <c r="PPD56" s="7"/>
      <c r="PPE56" s="7"/>
      <c r="PPF56" s="7"/>
      <c r="PPG56" s="7"/>
      <c r="PPH56" s="7"/>
      <c r="PPI56" s="7"/>
      <c r="PPJ56" s="7"/>
      <c r="PPK56" s="7"/>
      <c r="PPL56" s="7"/>
      <c r="PPM56" s="7"/>
      <c r="PPN56" s="7"/>
      <c r="PPO56" s="7"/>
      <c r="PPP56" s="7"/>
      <c r="PPQ56" s="7"/>
      <c r="PPR56" s="7"/>
      <c r="PPS56" s="7"/>
      <c r="PPT56" s="7"/>
      <c r="PPU56" s="7"/>
      <c r="PPV56" s="7"/>
      <c r="PPW56" s="7"/>
      <c r="PPX56" s="7"/>
      <c r="PPY56" s="7"/>
      <c r="PPZ56" s="7"/>
      <c r="PQA56" s="7"/>
      <c r="PQB56" s="7"/>
      <c r="PQC56" s="7"/>
      <c r="PQD56" s="7"/>
      <c r="PQE56" s="7"/>
      <c r="PQF56" s="7"/>
      <c r="PQG56" s="7"/>
      <c r="PQH56" s="7"/>
      <c r="PQI56" s="7"/>
      <c r="PQJ56" s="7"/>
      <c r="PQK56" s="7"/>
      <c r="PQL56" s="7"/>
      <c r="PQM56" s="7"/>
      <c r="PQN56" s="7"/>
      <c r="PQO56" s="7"/>
      <c r="PQP56" s="7"/>
      <c r="PQQ56" s="7"/>
      <c r="PQR56" s="7"/>
      <c r="PQS56" s="7"/>
      <c r="PQT56" s="7"/>
      <c r="PQU56" s="7"/>
      <c r="PQV56" s="7"/>
      <c r="PQW56" s="7"/>
      <c r="PQX56" s="7"/>
      <c r="PQY56" s="7"/>
      <c r="PQZ56" s="7"/>
      <c r="PRB56" s="7"/>
      <c r="PRC56" s="7"/>
      <c r="PRD56" s="7"/>
      <c r="PRE56" s="7"/>
      <c r="PRF56" s="7"/>
      <c r="PRG56" s="7"/>
      <c r="PRH56" s="7"/>
      <c r="PRI56" s="7"/>
      <c r="PRJ56" s="7"/>
      <c r="PRK56" s="7"/>
      <c r="PRL56" s="7"/>
      <c r="PRM56" s="7"/>
      <c r="PRN56" s="7"/>
      <c r="PRO56" s="7"/>
      <c r="PRP56" s="7"/>
      <c r="PRQ56" s="7"/>
      <c r="PRR56" s="7"/>
      <c r="PRS56" s="7"/>
      <c r="PRT56" s="7"/>
      <c r="PRU56" s="7"/>
      <c r="PRV56" s="7"/>
      <c r="PRW56" s="7"/>
      <c r="PRX56" s="7"/>
      <c r="PRY56" s="7"/>
      <c r="PRZ56" s="7"/>
      <c r="PSA56" s="7"/>
      <c r="PSB56" s="7"/>
      <c r="PSC56" s="7"/>
      <c r="PSD56" s="7"/>
      <c r="PSE56" s="7"/>
      <c r="PSF56" s="7"/>
      <c r="PSG56" s="7"/>
      <c r="PSH56" s="7"/>
      <c r="PSI56" s="7"/>
      <c r="PSJ56" s="7"/>
      <c r="PSK56" s="7"/>
      <c r="PSL56" s="7"/>
      <c r="PSM56" s="7"/>
      <c r="PSN56" s="7"/>
      <c r="PSO56" s="7"/>
      <c r="PSP56" s="7"/>
      <c r="PSQ56" s="7"/>
      <c r="PSR56" s="7"/>
      <c r="PSS56" s="7"/>
      <c r="PST56" s="7"/>
      <c r="PSU56" s="7"/>
      <c r="PSV56" s="7"/>
      <c r="PSW56" s="7"/>
      <c r="PSX56" s="7"/>
      <c r="PSY56" s="7"/>
      <c r="PSZ56" s="7"/>
      <c r="PTA56" s="7"/>
      <c r="PTB56" s="7"/>
      <c r="PTC56" s="7"/>
      <c r="PTD56" s="7"/>
      <c r="PTE56" s="7"/>
      <c r="PTF56" s="7"/>
      <c r="PTG56" s="7"/>
      <c r="PTH56" s="7"/>
      <c r="PTI56" s="7"/>
      <c r="PTJ56" s="7"/>
      <c r="PTK56" s="7"/>
      <c r="PTL56" s="7"/>
      <c r="PTM56" s="7"/>
      <c r="PTN56" s="7"/>
      <c r="PTO56" s="7"/>
      <c r="PTP56" s="7"/>
      <c r="PTQ56" s="7"/>
      <c r="PTR56" s="7"/>
      <c r="PTS56" s="7"/>
      <c r="PTT56" s="7"/>
      <c r="PTU56" s="7"/>
      <c r="PTV56" s="7"/>
      <c r="PTW56" s="7"/>
      <c r="PTX56" s="7"/>
      <c r="PTY56" s="7"/>
      <c r="PTZ56" s="7"/>
      <c r="PUA56" s="7"/>
      <c r="PUB56" s="7"/>
      <c r="PUC56" s="7"/>
      <c r="PUD56" s="7"/>
      <c r="PUE56" s="7"/>
      <c r="PUF56" s="7"/>
      <c r="PUG56" s="7"/>
      <c r="PUH56" s="7"/>
      <c r="PUI56" s="7"/>
      <c r="PUJ56" s="7"/>
      <c r="PUK56" s="7"/>
      <c r="PUL56" s="7"/>
      <c r="PUM56" s="7"/>
      <c r="PUN56" s="7"/>
      <c r="PUO56" s="7"/>
      <c r="PUP56" s="7"/>
      <c r="PUQ56" s="7"/>
      <c r="PUR56" s="7"/>
      <c r="PUS56" s="7"/>
      <c r="PUT56" s="7"/>
      <c r="PUU56" s="7"/>
      <c r="PUV56" s="7"/>
      <c r="PUW56" s="7"/>
      <c r="PUX56" s="7"/>
      <c r="PUY56" s="7"/>
      <c r="PUZ56" s="7"/>
      <c r="PVA56" s="7"/>
      <c r="PVB56" s="7"/>
      <c r="PVC56" s="7"/>
      <c r="PVD56" s="7"/>
      <c r="PVE56" s="7"/>
      <c r="PVF56" s="7"/>
      <c r="PVG56" s="7"/>
      <c r="PVH56" s="7"/>
      <c r="PVI56" s="7"/>
      <c r="PVJ56" s="7"/>
      <c r="PVK56" s="7"/>
      <c r="PVL56" s="7"/>
      <c r="PVM56" s="7"/>
      <c r="PVN56" s="7"/>
      <c r="PVO56" s="7"/>
      <c r="PVP56" s="7"/>
      <c r="PVQ56" s="7"/>
      <c r="PVR56" s="7"/>
      <c r="PVS56" s="7"/>
      <c r="PVT56" s="7"/>
      <c r="PVU56" s="7"/>
      <c r="PVV56" s="7"/>
      <c r="PVW56" s="7"/>
      <c r="PVX56" s="7"/>
      <c r="PVY56" s="7"/>
      <c r="PVZ56" s="7"/>
      <c r="PWA56" s="7"/>
      <c r="PWB56" s="7"/>
      <c r="PWC56" s="7"/>
      <c r="PWD56" s="7"/>
      <c r="PWE56" s="7"/>
      <c r="PWF56" s="7"/>
      <c r="PWG56" s="7"/>
      <c r="PWH56" s="7"/>
      <c r="PWI56" s="7"/>
      <c r="PWJ56" s="7"/>
      <c r="PWK56" s="7"/>
      <c r="PWL56" s="7"/>
      <c r="PWM56" s="7"/>
      <c r="PWN56" s="7"/>
      <c r="PWO56" s="7"/>
      <c r="PWP56" s="7"/>
      <c r="PWQ56" s="7"/>
      <c r="PWR56" s="7"/>
      <c r="PWS56" s="7"/>
      <c r="PWT56" s="7"/>
      <c r="PWU56" s="7"/>
      <c r="PWV56" s="7"/>
      <c r="PWW56" s="7"/>
      <c r="PWX56" s="7"/>
      <c r="PWY56" s="7"/>
      <c r="PWZ56" s="7"/>
      <c r="PXA56" s="7"/>
      <c r="PXB56" s="7"/>
      <c r="PXC56" s="7"/>
      <c r="PXD56" s="7"/>
      <c r="PXE56" s="7"/>
      <c r="PXF56" s="7"/>
      <c r="PXG56" s="7"/>
      <c r="PXH56" s="7"/>
      <c r="PXI56" s="7"/>
      <c r="PXJ56" s="7"/>
      <c r="PXK56" s="7"/>
      <c r="PXL56" s="7"/>
      <c r="PXM56" s="7"/>
      <c r="PXN56" s="7"/>
      <c r="PXO56" s="7"/>
      <c r="PXP56" s="7"/>
      <c r="PXQ56" s="7"/>
      <c r="PXR56" s="7"/>
      <c r="PXS56" s="7"/>
      <c r="PXT56" s="7"/>
      <c r="PXU56" s="7"/>
      <c r="PXV56" s="7"/>
      <c r="PXW56" s="7"/>
      <c r="PXX56" s="7"/>
      <c r="PXY56" s="7"/>
      <c r="PXZ56" s="7"/>
      <c r="PYA56" s="7"/>
      <c r="PYB56" s="7"/>
      <c r="PYC56" s="7"/>
      <c r="PYD56" s="7"/>
      <c r="PYE56" s="7"/>
      <c r="PYF56" s="7"/>
      <c r="PYG56" s="7"/>
      <c r="PYH56" s="7"/>
      <c r="PYI56" s="7"/>
      <c r="PYJ56" s="7"/>
      <c r="PYK56" s="7"/>
      <c r="PYL56" s="7"/>
      <c r="PYM56" s="7"/>
      <c r="PYN56" s="7"/>
      <c r="PYO56" s="7"/>
      <c r="PYP56" s="7"/>
      <c r="PYQ56" s="7"/>
      <c r="PYR56" s="7"/>
      <c r="PYS56" s="7"/>
      <c r="PYT56" s="7"/>
      <c r="PYU56" s="7"/>
      <c r="PYV56" s="7"/>
      <c r="PYW56" s="7"/>
      <c r="PYX56" s="7"/>
      <c r="PYY56" s="7"/>
      <c r="PYZ56" s="7"/>
      <c r="PZA56" s="7"/>
      <c r="PZB56" s="7"/>
      <c r="PZC56" s="7"/>
      <c r="PZD56" s="7"/>
      <c r="PZE56" s="7"/>
      <c r="PZF56" s="7"/>
      <c r="PZG56" s="7"/>
      <c r="PZH56" s="7"/>
      <c r="PZI56" s="7"/>
      <c r="PZJ56" s="7"/>
      <c r="PZK56" s="7"/>
      <c r="PZL56" s="7"/>
      <c r="PZM56" s="7"/>
      <c r="PZN56" s="7"/>
      <c r="PZO56" s="7"/>
      <c r="PZP56" s="7"/>
      <c r="PZQ56" s="7"/>
      <c r="PZR56" s="7"/>
      <c r="PZS56" s="7"/>
      <c r="PZT56" s="7"/>
      <c r="PZU56" s="7"/>
      <c r="PZV56" s="7"/>
      <c r="PZW56" s="7"/>
      <c r="PZX56" s="7"/>
      <c r="PZY56" s="7"/>
      <c r="PZZ56" s="7"/>
      <c r="QAA56" s="7"/>
      <c r="QAB56" s="7"/>
      <c r="QAC56" s="7"/>
      <c r="QAD56" s="7"/>
      <c r="QAE56" s="7"/>
      <c r="QAF56" s="7"/>
      <c r="QAG56" s="7"/>
      <c r="QAH56" s="7"/>
      <c r="QAI56" s="7"/>
      <c r="QAJ56" s="7"/>
      <c r="QAK56" s="7"/>
      <c r="QAL56" s="7"/>
      <c r="QAM56" s="7"/>
      <c r="QAN56" s="7"/>
      <c r="QAO56" s="7"/>
      <c r="QAP56" s="7"/>
      <c r="QAQ56" s="7"/>
      <c r="QAR56" s="7"/>
      <c r="QAS56" s="7"/>
      <c r="QAT56" s="7"/>
      <c r="QAU56" s="7"/>
      <c r="QAV56" s="7"/>
      <c r="QAX56" s="7"/>
      <c r="QAY56" s="7"/>
      <c r="QAZ56" s="7"/>
      <c r="QBA56" s="7"/>
      <c r="QBB56" s="7"/>
      <c r="QBC56" s="7"/>
      <c r="QBD56" s="7"/>
      <c r="QBE56" s="7"/>
      <c r="QBF56" s="7"/>
      <c r="QBG56" s="7"/>
      <c r="QBH56" s="7"/>
      <c r="QBI56" s="7"/>
      <c r="QBJ56" s="7"/>
      <c r="QBK56" s="7"/>
      <c r="QBL56" s="7"/>
      <c r="QBM56" s="7"/>
      <c r="QBN56" s="7"/>
      <c r="QBO56" s="7"/>
      <c r="QBP56" s="7"/>
      <c r="QBQ56" s="7"/>
      <c r="QBR56" s="7"/>
      <c r="QBS56" s="7"/>
      <c r="QBT56" s="7"/>
      <c r="QBU56" s="7"/>
      <c r="QBV56" s="7"/>
      <c r="QBW56" s="7"/>
      <c r="QBX56" s="7"/>
      <c r="QBY56" s="7"/>
      <c r="QBZ56" s="7"/>
      <c r="QCA56" s="7"/>
      <c r="QCB56" s="7"/>
      <c r="QCC56" s="7"/>
      <c r="QCD56" s="7"/>
      <c r="QCE56" s="7"/>
      <c r="QCF56" s="7"/>
      <c r="QCG56" s="7"/>
      <c r="QCH56" s="7"/>
      <c r="QCI56" s="7"/>
      <c r="QCJ56" s="7"/>
      <c r="QCK56" s="7"/>
      <c r="QCL56" s="7"/>
      <c r="QCM56" s="7"/>
      <c r="QCN56" s="7"/>
      <c r="QCO56" s="7"/>
      <c r="QCP56" s="7"/>
      <c r="QCQ56" s="7"/>
      <c r="QCR56" s="7"/>
      <c r="QCS56" s="7"/>
      <c r="QCT56" s="7"/>
      <c r="QCU56" s="7"/>
      <c r="QCV56" s="7"/>
      <c r="QCW56" s="7"/>
      <c r="QCX56" s="7"/>
      <c r="QCY56" s="7"/>
      <c r="QCZ56" s="7"/>
      <c r="QDA56" s="7"/>
      <c r="QDB56" s="7"/>
      <c r="QDC56" s="7"/>
      <c r="QDD56" s="7"/>
      <c r="QDE56" s="7"/>
      <c r="QDF56" s="7"/>
      <c r="QDG56" s="7"/>
      <c r="QDH56" s="7"/>
      <c r="QDI56" s="7"/>
      <c r="QDJ56" s="7"/>
      <c r="QDK56" s="7"/>
      <c r="QDL56" s="7"/>
      <c r="QDM56" s="7"/>
      <c r="QDN56" s="7"/>
      <c r="QDO56" s="7"/>
      <c r="QDP56" s="7"/>
      <c r="QDQ56" s="7"/>
      <c r="QDR56" s="7"/>
      <c r="QDS56" s="7"/>
      <c r="QDT56" s="7"/>
      <c r="QDU56" s="7"/>
      <c r="QDV56" s="7"/>
      <c r="QDW56" s="7"/>
      <c r="QDX56" s="7"/>
      <c r="QDY56" s="7"/>
      <c r="QDZ56" s="7"/>
      <c r="QEA56" s="7"/>
      <c r="QEB56" s="7"/>
      <c r="QEC56" s="7"/>
      <c r="QED56" s="7"/>
      <c r="QEE56" s="7"/>
      <c r="QEF56" s="7"/>
      <c r="QEG56" s="7"/>
      <c r="QEH56" s="7"/>
      <c r="QEI56" s="7"/>
      <c r="QEJ56" s="7"/>
      <c r="QEK56" s="7"/>
      <c r="QEL56" s="7"/>
      <c r="QEM56" s="7"/>
      <c r="QEN56" s="7"/>
      <c r="QEO56" s="7"/>
      <c r="QEP56" s="7"/>
      <c r="QEQ56" s="7"/>
      <c r="QER56" s="7"/>
      <c r="QES56" s="7"/>
      <c r="QET56" s="7"/>
      <c r="QEU56" s="7"/>
      <c r="QEV56" s="7"/>
      <c r="QEW56" s="7"/>
      <c r="QEX56" s="7"/>
      <c r="QEY56" s="7"/>
      <c r="QEZ56" s="7"/>
      <c r="QFA56" s="7"/>
      <c r="QFB56" s="7"/>
      <c r="QFC56" s="7"/>
      <c r="QFD56" s="7"/>
      <c r="QFE56" s="7"/>
      <c r="QFF56" s="7"/>
      <c r="QFG56" s="7"/>
      <c r="QFH56" s="7"/>
      <c r="QFI56" s="7"/>
      <c r="QFJ56" s="7"/>
      <c r="QFK56" s="7"/>
      <c r="QFL56" s="7"/>
      <c r="QFM56" s="7"/>
      <c r="QFN56" s="7"/>
      <c r="QFO56" s="7"/>
      <c r="QFP56" s="7"/>
      <c r="QFQ56" s="7"/>
      <c r="QFR56" s="7"/>
      <c r="QFS56" s="7"/>
      <c r="QFT56" s="7"/>
      <c r="QFU56" s="7"/>
      <c r="QFV56" s="7"/>
      <c r="QFW56" s="7"/>
      <c r="QFX56" s="7"/>
      <c r="QFY56" s="7"/>
      <c r="QFZ56" s="7"/>
      <c r="QGA56" s="7"/>
      <c r="QGB56" s="7"/>
      <c r="QGC56" s="7"/>
      <c r="QGD56" s="7"/>
      <c r="QGE56" s="7"/>
      <c r="QGF56" s="7"/>
      <c r="QGG56" s="7"/>
      <c r="QGH56" s="7"/>
      <c r="QGI56" s="7"/>
      <c r="QGJ56" s="7"/>
      <c r="QGK56" s="7"/>
      <c r="QGL56" s="7"/>
      <c r="QGM56" s="7"/>
      <c r="QGN56" s="7"/>
      <c r="QGO56" s="7"/>
      <c r="QGP56" s="7"/>
      <c r="QGQ56" s="7"/>
      <c r="QGR56" s="7"/>
      <c r="QGS56" s="7"/>
      <c r="QGT56" s="7"/>
      <c r="QGU56" s="7"/>
      <c r="QGV56" s="7"/>
      <c r="QGW56" s="7"/>
      <c r="QGX56" s="7"/>
      <c r="QGY56" s="7"/>
      <c r="QGZ56" s="7"/>
      <c r="QHA56" s="7"/>
      <c r="QHB56" s="7"/>
      <c r="QHC56" s="7"/>
      <c r="QHD56" s="7"/>
      <c r="QHE56" s="7"/>
      <c r="QHF56" s="7"/>
      <c r="QHG56" s="7"/>
      <c r="QHH56" s="7"/>
      <c r="QHI56" s="7"/>
      <c r="QHJ56" s="7"/>
      <c r="QHK56" s="7"/>
      <c r="QHL56" s="7"/>
      <c r="QHM56" s="7"/>
      <c r="QHN56" s="7"/>
      <c r="QHO56" s="7"/>
      <c r="QHP56" s="7"/>
      <c r="QHQ56" s="7"/>
      <c r="QHR56" s="7"/>
      <c r="QHS56" s="7"/>
      <c r="QHT56" s="7"/>
      <c r="QHU56" s="7"/>
      <c r="QHV56" s="7"/>
      <c r="QHW56" s="7"/>
      <c r="QHX56" s="7"/>
      <c r="QHY56" s="7"/>
      <c r="QHZ56" s="7"/>
      <c r="QIA56" s="7"/>
      <c r="QIB56" s="7"/>
      <c r="QIC56" s="7"/>
      <c r="QID56" s="7"/>
      <c r="QIE56" s="7"/>
      <c r="QIF56" s="7"/>
      <c r="QIG56" s="7"/>
      <c r="QIH56" s="7"/>
      <c r="QII56" s="7"/>
      <c r="QIJ56" s="7"/>
      <c r="QIK56" s="7"/>
      <c r="QIL56" s="7"/>
      <c r="QIM56" s="7"/>
      <c r="QIN56" s="7"/>
      <c r="QIO56" s="7"/>
      <c r="QIP56" s="7"/>
      <c r="QIQ56" s="7"/>
      <c r="QIR56" s="7"/>
      <c r="QIS56" s="7"/>
      <c r="QIT56" s="7"/>
      <c r="QIU56" s="7"/>
      <c r="QIV56" s="7"/>
      <c r="QIW56" s="7"/>
      <c r="QIX56" s="7"/>
      <c r="QIY56" s="7"/>
      <c r="QIZ56" s="7"/>
      <c r="QJA56" s="7"/>
      <c r="QJB56" s="7"/>
      <c r="QJC56" s="7"/>
      <c r="QJD56" s="7"/>
      <c r="QJE56" s="7"/>
      <c r="QJF56" s="7"/>
      <c r="QJG56" s="7"/>
      <c r="QJH56" s="7"/>
      <c r="QJI56" s="7"/>
      <c r="QJJ56" s="7"/>
      <c r="QJK56" s="7"/>
      <c r="QJL56" s="7"/>
      <c r="QJM56" s="7"/>
      <c r="QJN56" s="7"/>
      <c r="QJO56" s="7"/>
      <c r="QJP56" s="7"/>
      <c r="QJQ56" s="7"/>
      <c r="QJR56" s="7"/>
      <c r="QJS56" s="7"/>
      <c r="QJT56" s="7"/>
      <c r="QJU56" s="7"/>
      <c r="QJV56" s="7"/>
      <c r="QJW56" s="7"/>
      <c r="QJX56" s="7"/>
      <c r="QJY56" s="7"/>
      <c r="QJZ56" s="7"/>
      <c r="QKA56" s="7"/>
      <c r="QKB56" s="7"/>
      <c r="QKC56" s="7"/>
      <c r="QKD56" s="7"/>
      <c r="QKE56" s="7"/>
      <c r="QKF56" s="7"/>
      <c r="QKG56" s="7"/>
      <c r="QKH56" s="7"/>
      <c r="QKI56" s="7"/>
      <c r="QKJ56" s="7"/>
      <c r="QKK56" s="7"/>
      <c r="QKL56" s="7"/>
      <c r="QKM56" s="7"/>
      <c r="QKN56" s="7"/>
      <c r="QKO56" s="7"/>
      <c r="QKP56" s="7"/>
      <c r="QKQ56" s="7"/>
      <c r="QKR56" s="7"/>
      <c r="QKT56" s="7"/>
      <c r="QKU56" s="7"/>
      <c r="QKV56" s="7"/>
      <c r="QKW56" s="7"/>
      <c r="QKX56" s="7"/>
      <c r="QKY56" s="7"/>
      <c r="QKZ56" s="7"/>
      <c r="QLA56" s="7"/>
      <c r="QLB56" s="7"/>
      <c r="QLC56" s="7"/>
      <c r="QLD56" s="7"/>
      <c r="QLE56" s="7"/>
      <c r="QLF56" s="7"/>
      <c r="QLG56" s="7"/>
      <c r="QLH56" s="7"/>
      <c r="QLI56" s="7"/>
      <c r="QLJ56" s="7"/>
      <c r="QLK56" s="7"/>
      <c r="QLL56" s="7"/>
      <c r="QLM56" s="7"/>
      <c r="QLN56" s="7"/>
      <c r="QLO56" s="7"/>
      <c r="QLP56" s="7"/>
      <c r="QLQ56" s="7"/>
      <c r="QLR56" s="7"/>
      <c r="QLS56" s="7"/>
      <c r="QLT56" s="7"/>
      <c r="QLU56" s="7"/>
      <c r="QLV56" s="7"/>
      <c r="QLW56" s="7"/>
      <c r="QLX56" s="7"/>
      <c r="QLY56" s="7"/>
      <c r="QLZ56" s="7"/>
      <c r="QMA56" s="7"/>
      <c r="QMB56" s="7"/>
      <c r="QMC56" s="7"/>
      <c r="QMD56" s="7"/>
      <c r="QME56" s="7"/>
      <c r="QMF56" s="7"/>
      <c r="QMG56" s="7"/>
      <c r="QMH56" s="7"/>
      <c r="QMI56" s="7"/>
      <c r="QMJ56" s="7"/>
      <c r="QMK56" s="7"/>
      <c r="QML56" s="7"/>
      <c r="QMM56" s="7"/>
      <c r="QMN56" s="7"/>
      <c r="QMO56" s="7"/>
      <c r="QMP56" s="7"/>
      <c r="QMQ56" s="7"/>
      <c r="QMR56" s="7"/>
      <c r="QMS56" s="7"/>
      <c r="QMT56" s="7"/>
      <c r="QMU56" s="7"/>
      <c r="QMV56" s="7"/>
      <c r="QMW56" s="7"/>
      <c r="QMX56" s="7"/>
      <c r="QMY56" s="7"/>
      <c r="QMZ56" s="7"/>
      <c r="QNA56" s="7"/>
      <c r="QNB56" s="7"/>
      <c r="QNC56" s="7"/>
      <c r="QND56" s="7"/>
      <c r="QNE56" s="7"/>
      <c r="QNF56" s="7"/>
      <c r="QNG56" s="7"/>
      <c r="QNH56" s="7"/>
      <c r="QNI56" s="7"/>
      <c r="QNJ56" s="7"/>
      <c r="QNK56" s="7"/>
      <c r="QNL56" s="7"/>
      <c r="QNM56" s="7"/>
      <c r="QNN56" s="7"/>
      <c r="QNO56" s="7"/>
      <c r="QNP56" s="7"/>
      <c r="QNQ56" s="7"/>
      <c r="QNR56" s="7"/>
      <c r="QNS56" s="7"/>
      <c r="QNT56" s="7"/>
      <c r="QNU56" s="7"/>
      <c r="QNV56" s="7"/>
      <c r="QNW56" s="7"/>
      <c r="QNX56" s="7"/>
      <c r="QNY56" s="7"/>
      <c r="QNZ56" s="7"/>
      <c r="QOA56" s="7"/>
      <c r="QOB56" s="7"/>
      <c r="QOC56" s="7"/>
      <c r="QOD56" s="7"/>
      <c r="QOE56" s="7"/>
      <c r="QOF56" s="7"/>
      <c r="QOG56" s="7"/>
      <c r="QOH56" s="7"/>
      <c r="QOI56" s="7"/>
      <c r="QOJ56" s="7"/>
      <c r="QOK56" s="7"/>
      <c r="QOL56" s="7"/>
      <c r="QOM56" s="7"/>
      <c r="QON56" s="7"/>
      <c r="QOO56" s="7"/>
      <c r="QOP56" s="7"/>
      <c r="QOQ56" s="7"/>
      <c r="QOR56" s="7"/>
      <c r="QOS56" s="7"/>
      <c r="QOT56" s="7"/>
      <c r="QOU56" s="7"/>
      <c r="QOV56" s="7"/>
      <c r="QOW56" s="7"/>
      <c r="QOX56" s="7"/>
      <c r="QOY56" s="7"/>
      <c r="QOZ56" s="7"/>
      <c r="QPA56" s="7"/>
      <c r="QPB56" s="7"/>
      <c r="QPC56" s="7"/>
      <c r="QPD56" s="7"/>
      <c r="QPE56" s="7"/>
      <c r="QPF56" s="7"/>
      <c r="QPG56" s="7"/>
      <c r="QPH56" s="7"/>
      <c r="QPI56" s="7"/>
      <c r="QPJ56" s="7"/>
      <c r="QPK56" s="7"/>
      <c r="QPL56" s="7"/>
      <c r="QPM56" s="7"/>
      <c r="QPN56" s="7"/>
      <c r="QPO56" s="7"/>
      <c r="QPP56" s="7"/>
      <c r="QPQ56" s="7"/>
      <c r="QPR56" s="7"/>
      <c r="QPS56" s="7"/>
      <c r="QPT56" s="7"/>
      <c r="QPU56" s="7"/>
      <c r="QPV56" s="7"/>
      <c r="QPW56" s="7"/>
      <c r="QPX56" s="7"/>
      <c r="QPY56" s="7"/>
      <c r="QPZ56" s="7"/>
      <c r="QQA56" s="7"/>
      <c r="QQB56" s="7"/>
      <c r="QQC56" s="7"/>
      <c r="QQD56" s="7"/>
      <c r="QQE56" s="7"/>
      <c r="QQF56" s="7"/>
      <c r="QQG56" s="7"/>
      <c r="QQH56" s="7"/>
      <c r="QQI56" s="7"/>
      <c r="QQJ56" s="7"/>
      <c r="QQK56" s="7"/>
      <c r="QQL56" s="7"/>
      <c r="QQM56" s="7"/>
      <c r="QQN56" s="7"/>
      <c r="QQO56" s="7"/>
      <c r="QQP56" s="7"/>
      <c r="QQQ56" s="7"/>
      <c r="QQR56" s="7"/>
      <c r="QQS56" s="7"/>
      <c r="QQT56" s="7"/>
      <c r="QQU56" s="7"/>
      <c r="QQV56" s="7"/>
      <c r="QQW56" s="7"/>
      <c r="QQX56" s="7"/>
      <c r="QQY56" s="7"/>
      <c r="QQZ56" s="7"/>
      <c r="QRA56" s="7"/>
      <c r="QRB56" s="7"/>
      <c r="QRC56" s="7"/>
      <c r="QRD56" s="7"/>
      <c r="QRE56" s="7"/>
      <c r="QRF56" s="7"/>
      <c r="QRG56" s="7"/>
      <c r="QRH56" s="7"/>
      <c r="QRI56" s="7"/>
      <c r="QRJ56" s="7"/>
      <c r="QRK56" s="7"/>
      <c r="QRL56" s="7"/>
      <c r="QRM56" s="7"/>
      <c r="QRN56" s="7"/>
      <c r="QRO56" s="7"/>
      <c r="QRP56" s="7"/>
      <c r="QRQ56" s="7"/>
      <c r="QRR56" s="7"/>
      <c r="QRS56" s="7"/>
      <c r="QRT56" s="7"/>
      <c r="QRU56" s="7"/>
      <c r="QRV56" s="7"/>
      <c r="QRW56" s="7"/>
      <c r="QRX56" s="7"/>
      <c r="QRY56" s="7"/>
      <c r="QRZ56" s="7"/>
      <c r="QSA56" s="7"/>
      <c r="QSB56" s="7"/>
      <c r="QSC56" s="7"/>
      <c r="QSD56" s="7"/>
      <c r="QSE56" s="7"/>
      <c r="QSF56" s="7"/>
      <c r="QSG56" s="7"/>
      <c r="QSH56" s="7"/>
      <c r="QSI56" s="7"/>
      <c r="QSJ56" s="7"/>
      <c r="QSK56" s="7"/>
      <c r="QSL56" s="7"/>
      <c r="QSM56" s="7"/>
      <c r="QSN56" s="7"/>
      <c r="QSO56" s="7"/>
      <c r="QSP56" s="7"/>
      <c r="QSQ56" s="7"/>
      <c r="QSR56" s="7"/>
      <c r="QSS56" s="7"/>
      <c r="QST56" s="7"/>
      <c r="QSU56" s="7"/>
      <c r="QSV56" s="7"/>
      <c r="QSW56" s="7"/>
      <c r="QSX56" s="7"/>
      <c r="QSY56" s="7"/>
      <c r="QSZ56" s="7"/>
      <c r="QTA56" s="7"/>
      <c r="QTB56" s="7"/>
      <c r="QTC56" s="7"/>
      <c r="QTD56" s="7"/>
      <c r="QTE56" s="7"/>
      <c r="QTF56" s="7"/>
      <c r="QTG56" s="7"/>
      <c r="QTH56" s="7"/>
      <c r="QTI56" s="7"/>
      <c r="QTJ56" s="7"/>
      <c r="QTK56" s="7"/>
      <c r="QTL56" s="7"/>
      <c r="QTM56" s="7"/>
      <c r="QTN56" s="7"/>
      <c r="QTO56" s="7"/>
      <c r="QTP56" s="7"/>
      <c r="QTQ56" s="7"/>
      <c r="QTR56" s="7"/>
      <c r="QTS56" s="7"/>
      <c r="QTT56" s="7"/>
      <c r="QTU56" s="7"/>
      <c r="QTV56" s="7"/>
      <c r="QTW56" s="7"/>
      <c r="QTX56" s="7"/>
      <c r="QTY56" s="7"/>
      <c r="QTZ56" s="7"/>
      <c r="QUA56" s="7"/>
      <c r="QUB56" s="7"/>
      <c r="QUC56" s="7"/>
      <c r="QUD56" s="7"/>
      <c r="QUE56" s="7"/>
      <c r="QUF56" s="7"/>
      <c r="QUG56" s="7"/>
      <c r="QUH56" s="7"/>
      <c r="QUI56" s="7"/>
      <c r="QUJ56" s="7"/>
      <c r="QUK56" s="7"/>
      <c r="QUL56" s="7"/>
      <c r="QUM56" s="7"/>
      <c r="QUN56" s="7"/>
      <c r="QUP56" s="7"/>
      <c r="QUQ56" s="7"/>
      <c r="QUR56" s="7"/>
      <c r="QUS56" s="7"/>
      <c r="QUT56" s="7"/>
      <c r="QUU56" s="7"/>
      <c r="QUV56" s="7"/>
      <c r="QUW56" s="7"/>
      <c r="QUX56" s="7"/>
      <c r="QUY56" s="7"/>
      <c r="QUZ56" s="7"/>
      <c r="QVA56" s="7"/>
      <c r="QVB56" s="7"/>
      <c r="QVC56" s="7"/>
      <c r="QVD56" s="7"/>
      <c r="QVE56" s="7"/>
      <c r="QVF56" s="7"/>
      <c r="QVG56" s="7"/>
      <c r="QVH56" s="7"/>
      <c r="QVI56" s="7"/>
      <c r="QVJ56" s="7"/>
      <c r="QVK56" s="7"/>
      <c r="QVL56" s="7"/>
      <c r="QVM56" s="7"/>
      <c r="QVN56" s="7"/>
      <c r="QVO56" s="7"/>
      <c r="QVP56" s="7"/>
      <c r="QVQ56" s="7"/>
      <c r="QVR56" s="7"/>
      <c r="QVS56" s="7"/>
      <c r="QVT56" s="7"/>
      <c r="QVU56" s="7"/>
      <c r="QVV56" s="7"/>
      <c r="QVW56" s="7"/>
      <c r="QVX56" s="7"/>
      <c r="QVY56" s="7"/>
      <c r="QVZ56" s="7"/>
      <c r="QWA56" s="7"/>
      <c r="QWB56" s="7"/>
      <c r="QWC56" s="7"/>
      <c r="QWD56" s="7"/>
      <c r="QWE56" s="7"/>
      <c r="QWF56" s="7"/>
      <c r="QWG56" s="7"/>
      <c r="QWH56" s="7"/>
      <c r="QWI56" s="7"/>
      <c r="QWJ56" s="7"/>
      <c r="QWK56" s="7"/>
      <c r="QWL56" s="7"/>
      <c r="QWM56" s="7"/>
      <c r="QWN56" s="7"/>
      <c r="QWO56" s="7"/>
      <c r="QWP56" s="7"/>
      <c r="QWQ56" s="7"/>
      <c r="QWR56" s="7"/>
      <c r="QWS56" s="7"/>
      <c r="QWT56" s="7"/>
      <c r="QWU56" s="7"/>
      <c r="QWV56" s="7"/>
      <c r="QWW56" s="7"/>
      <c r="QWX56" s="7"/>
      <c r="QWY56" s="7"/>
      <c r="QWZ56" s="7"/>
      <c r="QXA56" s="7"/>
      <c r="QXB56" s="7"/>
      <c r="QXC56" s="7"/>
      <c r="QXD56" s="7"/>
      <c r="QXE56" s="7"/>
      <c r="QXF56" s="7"/>
      <c r="QXG56" s="7"/>
      <c r="QXH56" s="7"/>
      <c r="QXI56" s="7"/>
      <c r="QXJ56" s="7"/>
      <c r="QXK56" s="7"/>
      <c r="QXL56" s="7"/>
      <c r="QXM56" s="7"/>
      <c r="QXN56" s="7"/>
      <c r="QXO56" s="7"/>
      <c r="QXP56" s="7"/>
      <c r="QXQ56" s="7"/>
      <c r="QXR56" s="7"/>
      <c r="QXS56" s="7"/>
      <c r="QXT56" s="7"/>
      <c r="QXU56" s="7"/>
      <c r="QXV56" s="7"/>
      <c r="QXW56" s="7"/>
      <c r="QXX56" s="7"/>
      <c r="QXY56" s="7"/>
      <c r="QXZ56" s="7"/>
      <c r="QYA56" s="7"/>
      <c r="QYB56" s="7"/>
      <c r="QYC56" s="7"/>
      <c r="QYD56" s="7"/>
      <c r="QYE56" s="7"/>
      <c r="QYF56" s="7"/>
      <c r="QYG56" s="7"/>
      <c r="QYH56" s="7"/>
      <c r="QYI56" s="7"/>
      <c r="QYJ56" s="7"/>
      <c r="QYK56" s="7"/>
      <c r="QYL56" s="7"/>
      <c r="QYM56" s="7"/>
      <c r="QYN56" s="7"/>
      <c r="QYO56" s="7"/>
      <c r="QYP56" s="7"/>
      <c r="QYQ56" s="7"/>
      <c r="QYR56" s="7"/>
      <c r="QYS56" s="7"/>
      <c r="QYT56" s="7"/>
      <c r="QYU56" s="7"/>
      <c r="QYV56" s="7"/>
      <c r="QYW56" s="7"/>
      <c r="QYX56" s="7"/>
      <c r="QYY56" s="7"/>
      <c r="QYZ56" s="7"/>
      <c r="QZA56" s="7"/>
      <c r="QZB56" s="7"/>
      <c r="QZC56" s="7"/>
      <c r="QZD56" s="7"/>
      <c r="QZE56" s="7"/>
      <c r="QZF56" s="7"/>
      <c r="QZG56" s="7"/>
      <c r="QZH56" s="7"/>
      <c r="QZI56" s="7"/>
      <c r="QZJ56" s="7"/>
      <c r="QZK56" s="7"/>
      <c r="QZL56" s="7"/>
      <c r="QZM56" s="7"/>
      <c r="QZN56" s="7"/>
      <c r="QZO56" s="7"/>
      <c r="QZP56" s="7"/>
      <c r="QZQ56" s="7"/>
      <c r="QZR56" s="7"/>
      <c r="QZS56" s="7"/>
      <c r="QZT56" s="7"/>
      <c r="QZU56" s="7"/>
      <c r="QZV56" s="7"/>
      <c r="QZW56" s="7"/>
      <c r="QZX56" s="7"/>
      <c r="QZY56" s="7"/>
      <c r="QZZ56" s="7"/>
      <c r="RAA56" s="7"/>
      <c r="RAB56" s="7"/>
      <c r="RAC56" s="7"/>
      <c r="RAD56" s="7"/>
      <c r="RAE56" s="7"/>
      <c r="RAF56" s="7"/>
      <c r="RAG56" s="7"/>
      <c r="RAH56" s="7"/>
      <c r="RAI56" s="7"/>
      <c r="RAJ56" s="7"/>
      <c r="RAK56" s="7"/>
      <c r="RAL56" s="7"/>
      <c r="RAM56" s="7"/>
      <c r="RAN56" s="7"/>
      <c r="RAO56" s="7"/>
      <c r="RAP56" s="7"/>
      <c r="RAQ56" s="7"/>
      <c r="RAR56" s="7"/>
      <c r="RAS56" s="7"/>
      <c r="RAT56" s="7"/>
      <c r="RAU56" s="7"/>
      <c r="RAV56" s="7"/>
      <c r="RAW56" s="7"/>
      <c r="RAX56" s="7"/>
      <c r="RAY56" s="7"/>
      <c r="RAZ56" s="7"/>
      <c r="RBA56" s="7"/>
      <c r="RBB56" s="7"/>
      <c r="RBC56" s="7"/>
      <c r="RBD56" s="7"/>
      <c r="RBE56" s="7"/>
      <c r="RBF56" s="7"/>
      <c r="RBG56" s="7"/>
      <c r="RBH56" s="7"/>
      <c r="RBI56" s="7"/>
      <c r="RBJ56" s="7"/>
      <c r="RBK56" s="7"/>
      <c r="RBL56" s="7"/>
      <c r="RBM56" s="7"/>
      <c r="RBN56" s="7"/>
      <c r="RBO56" s="7"/>
      <c r="RBP56" s="7"/>
      <c r="RBQ56" s="7"/>
      <c r="RBR56" s="7"/>
      <c r="RBS56" s="7"/>
      <c r="RBT56" s="7"/>
      <c r="RBU56" s="7"/>
      <c r="RBV56" s="7"/>
      <c r="RBW56" s="7"/>
      <c r="RBX56" s="7"/>
      <c r="RBY56" s="7"/>
      <c r="RBZ56" s="7"/>
      <c r="RCA56" s="7"/>
      <c r="RCB56" s="7"/>
      <c r="RCC56" s="7"/>
      <c r="RCD56" s="7"/>
      <c r="RCE56" s="7"/>
      <c r="RCF56" s="7"/>
      <c r="RCG56" s="7"/>
      <c r="RCH56" s="7"/>
      <c r="RCI56" s="7"/>
      <c r="RCJ56" s="7"/>
      <c r="RCK56" s="7"/>
      <c r="RCL56" s="7"/>
      <c r="RCM56" s="7"/>
      <c r="RCN56" s="7"/>
      <c r="RCO56" s="7"/>
      <c r="RCP56" s="7"/>
      <c r="RCQ56" s="7"/>
      <c r="RCR56" s="7"/>
      <c r="RCS56" s="7"/>
      <c r="RCT56" s="7"/>
      <c r="RCU56" s="7"/>
      <c r="RCV56" s="7"/>
      <c r="RCW56" s="7"/>
      <c r="RCX56" s="7"/>
      <c r="RCY56" s="7"/>
      <c r="RCZ56" s="7"/>
      <c r="RDA56" s="7"/>
      <c r="RDB56" s="7"/>
      <c r="RDC56" s="7"/>
      <c r="RDD56" s="7"/>
      <c r="RDE56" s="7"/>
      <c r="RDF56" s="7"/>
      <c r="RDG56" s="7"/>
      <c r="RDH56" s="7"/>
      <c r="RDI56" s="7"/>
      <c r="RDJ56" s="7"/>
      <c r="RDK56" s="7"/>
      <c r="RDL56" s="7"/>
      <c r="RDM56" s="7"/>
      <c r="RDN56" s="7"/>
      <c r="RDO56" s="7"/>
      <c r="RDP56" s="7"/>
      <c r="RDQ56" s="7"/>
      <c r="RDR56" s="7"/>
      <c r="RDS56" s="7"/>
      <c r="RDT56" s="7"/>
      <c r="RDU56" s="7"/>
      <c r="RDV56" s="7"/>
      <c r="RDW56" s="7"/>
      <c r="RDX56" s="7"/>
      <c r="RDY56" s="7"/>
      <c r="RDZ56" s="7"/>
      <c r="REA56" s="7"/>
      <c r="REB56" s="7"/>
      <c r="REC56" s="7"/>
      <c r="RED56" s="7"/>
      <c r="REE56" s="7"/>
      <c r="REF56" s="7"/>
      <c r="REG56" s="7"/>
      <c r="REH56" s="7"/>
      <c r="REI56" s="7"/>
      <c r="REJ56" s="7"/>
      <c r="REL56" s="7"/>
      <c r="REM56" s="7"/>
      <c r="REN56" s="7"/>
      <c r="REO56" s="7"/>
      <c r="REP56" s="7"/>
      <c r="REQ56" s="7"/>
      <c r="RER56" s="7"/>
      <c r="RES56" s="7"/>
      <c r="RET56" s="7"/>
      <c r="REU56" s="7"/>
      <c r="REV56" s="7"/>
      <c r="REW56" s="7"/>
      <c r="REX56" s="7"/>
      <c r="REY56" s="7"/>
      <c r="REZ56" s="7"/>
      <c r="RFA56" s="7"/>
      <c r="RFB56" s="7"/>
      <c r="RFC56" s="7"/>
      <c r="RFD56" s="7"/>
      <c r="RFE56" s="7"/>
      <c r="RFF56" s="7"/>
      <c r="RFG56" s="7"/>
      <c r="RFH56" s="7"/>
      <c r="RFI56" s="7"/>
      <c r="RFJ56" s="7"/>
      <c r="RFK56" s="7"/>
      <c r="RFL56" s="7"/>
      <c r="RFM56" s="7"/>
      <c r="RFN56" s="7"/>
      <c r="RFO56" s="7"/>
      <c r="RFP56" s="7"/>
      <c r="RFQ56" s="7"/>
      <c r="RFR56" s="7"/>
      <c r="RFS56" s="7"/>
      <c r="RFT56" s="7"/>
      <c r="RFU56" s="7"/>
      <c r="RFV56" s="7"/>
      <c r="RFW56" s="7"/>
      <c r="RFX56" s="7"/>
      <c r="RFY56" s="7"/>
      <c r="RFZ56" s="7"/>
      <c r="RGA56" s="7"/>
      <c r="RGB56" s="7"/>
      <c r="RGC56" s="7"/>
      <c r="RGD56" s="7"/>
      <c r="RGE56" s="7"/>
      <c r="RGF56" s="7"/>
      <c r="RGG56" s="7"/>
      <c r="RGH56" s="7"/>
      <c r="RGI56" s="7"/>
      <c r="RGJ56" s="7"/>
      <c r="RGK56" s="7"/>
      <c r="RGL56" s="7"/>
      <c r="RGM56" s="7"/>
      <c r="RGN56" s="7"/>
      <c r="RGO56" s="7"/>
      <c r="RGP56" s="7"/>
      <c r="RGQ56" s="7"/>
      <c r="RGR56" s="7"/>
      <c r="RGS56" s="7"/>
      <c r="RGT56" s="7"/>
      <c r="RGU56" s="7"/>
      <c r="RGV56" s="7"/>
      <c r="RGW56" s="7"/>
      <c r="RGX56" s="7"/>
      <c r="RGY56" s="7"/>
      <c r="RGZ56" s="7"/>
      <c r="RHA56" s="7"/>
      <c r="RHB56" s="7"/>
      <c r="RHC56" s="7"/>
      <c r="RHD56" s="7"/>
      <c r="RHE56" s="7"/>
      <c r="RHF56" s="7"/>
      <c r="RHG56" s="7"/>
      <c r="RHH56" s="7"/>
      <c r="RHI56" s="7"/>
      <c r="RHJ56" s="7"/>
      <c r="RHK56" s="7"/>
      <c r="RHL56" s="7"/>
      <c r="RHM56" s="7"/>
      <c r="RHN56" s="7"/>
      <c r="RHO56" s="7"/>
      <c r="RHP56" s="7"/>
      <c r="RHQ56" s="7"/>
      <c r="RHR56" s="7"/>
      <c r="RHS56" s="7"/>
      <c r="RHT56" s="7"/>
      <c r="RHU56" s="7"/>
      <c r="RHV56" s="7"/>
      <c r="RHW56" s="7"/>
      <c r="RHX56" s="7"/>
      <c r="RHY56" s="7"/>
      <c r="RHZ56" s="7"/>
      <c r="RIA56" s="7"/>
      <c r="RIB56" s="7"/>
      <c r="RIC56" s="7"/>
      <c r="RID56" s="7"/>
      <c r="RIE56" s="7"/>
      <c r="RIF56" s="7"/>
      <c r="RIG56" s="7"/>
      <c r="RIH56" s="7"/>
      <c r="RII56" s="7"/>
      <c r="RIJ56" s="7"/>
      <c r="RIK56" s="7"/>
      <c r="RIL56" s="7"/>
      <c r="RIM56" s="7"/>
      <c r="RIN56" s="7"/>
      <c r="RIO56" s="7"/>
      <c r="RIP56" s="7"/>
      <c r="RIQ56" s="7"/>
      <c r="RIR56" s="7"/>
      <c r="RIS56" s="7"/>
      <c r="RIT56" s="7"/>
      <c r="RIU56" s="7"/>
      <c r="RIV56" s="7"/>
      <c r="RIW56" s="7"/>
      <c r="RIX56" s="7"/>
      <c r="RIY56" s="7"/>
      <c r="RIZ56" s="7"/>
      <c r="RJA56" s="7"/>
      <c r="RJB56" s="7"/>
      <c r="RJC56" s="7"/>
      <c r="RJD56" s="7"/>
      <c r="RJE56" s="7"/>
      <c r="RJF56" s="7"/>
      <c r="RJG56" s="7"/>
      <c r="RJH56" s="7"/>
      <c r="RJI56" s="7"/>
      <c r="RJJ56" s="7"/>
      <c r="RJK56" s="7"/>
      <c r="RJL56" s="7"/>
      <c r="RJM56" s="7"/>
      <c r="RJN56" s="7"/>
      <c r="RJO56" s="7"/>
      <c r="RJP56" s="7"/>
      <c r="RJQ56" s="7"/>
      <c r="RJR56" s="7"/>
      <c r="RJS56" s="7"/>
      <c r="RJT56" s="7"/>
      <c r="RJU56" s="7"/>
      <c r="RJV56" s="7"/>
      <c r="RJW56" s="7"/>
      <c r="RJX56" s="7"/>
      <c r="RJY56" s="7"/>
      <c r="RJZ56" s="7"/>
      <c r="RKA56" s="7"/>
      <c r="RKB56" s="7"/>
      <c r="RKC56" s="7"/>
      <c r="RKD56" s="7"/>
      <c r="RKE56" s="7"/>
      <c r="RKF56" s="7"/>
      <c r="RKG56" s="7"/>
      <c r="RKH56" s="7"/>
      <c r="RKI56" s="7"/>
      <c r="RKJ56" s="7"/>
      <c r="RKK56" s="7"/>
      <c r="RKL56" s="7"/>
      <c r="RKM56" s="7"/>
      <c r="RKN56" s="7"/>
      <c r="RKO56" s="7"/>
      <c r="RKP56" s="7"/>
      <c r="RKQ56" s="7"/>
      <c r="RKR56" s="7"/>
      <c r="RKS56" s="7"/>
      <c r="RKT56" s="7"/>
      <c r="RKU56" s="7"/>
      <c r="RKV56" s="7"/>
      <c r="RKW56" s="7"/>
      <c r="RKX56" s="7"/>
      <c r="RKY56" s="7"/>
      <c r="RKZ56" s="7"/>
      <c r="RLA56" s="7"/>
      <c r="RLB56" s="7"/>
      <c r="RLC56" s="7"/>
      <c r="RLD56" s="7"/>
      <c r="RLE56" s="7"/>
      <c r="RLF56" s="7"/>
      <c r="RLG56" s="7"/>
      <c r="RLH56" s="7"/>
      <c r="RLI56" s="7"/>
      <c r="RLJ56" s="7"/>
      <c r="RLK56" s="7"/>
      <c r="RLL56" s="7"/>
      <c r="RLM56" s="7"/>
      <c r="RLN56" s="7"/>
      <c r="RLO56" s="7"/>
      <c r="RLP56" s="7"/>
      <c r="RLQ56" s="7"/>
      <c r="RLR56" s="7"/>
      <c r="RLS56" s="7"/>
      <c r="RLT56" s="7"/>
      <c r="RLU56" s="7"/>
      <c r="RLV56" s="7"/>
      <c r="RLW56" s="7"/>
      <c r="RLX56" s="7"/>
      <c r="RLY56" s="7"/>
      <c r="RLZ56" s="7"/>
      <c r="RMA56" s="7"/>
      <c r="RMB56" s="7"/>
      <c r="RMC56" s="7"/>
      <c r="RMD56" s="7"/>
      <c r="RME56" s="7"/>
      <c r="RMF56" s="7"/>
      <c r="RMG56" s="7"/>
      <c r="RMH56" s="7"/>
      <c r="RMI56" s="7"/>
      <c r="RMJ56" s="7"/>
      <c r="RMK56" s="7"/>
      <c r="RML56" s="7"/>
      <c r="RMM56" s="7"/>
      <c r="RMN56" s="7"/>
      <c r="RMO56" s="7"/>
      <c r="RMP56" s="7"/>
      <c r="RMQ56" s="7"/>
      <c r="RMR56" s="7"/>
      <c r="RMS56" s="7"/>
      <c r="RMT56" s="7"/>
      <c r="RMU56" s="7"/>
      <c r="RMV56" s="7"/>
      <c r="RMW56" s="7"/>
      <c r="RMX56" s="7"/>
      <c r="RMY56" s="7"/>
      <c r="RMZ56" s="7"/>
      <c r="RNA56" s="7"/>
      <c r="RNB56" s="7"/>
      <c r="RNC56" s="7"/>
      <c r="RND56" s="7"/>
      <c r="RNE56" s="7"/>
      <c r="RNF56" s="7"/>
      <c r="RNG56" s="7"/>
      <c r="RNH56" s="7"/>
      <c r="RNI56" s="7"/>
      <c r="RNJ56" s="7"/>
      <c r="RNK56" s="7"/>
      <c r="RNL56" s="7"/>
      <c r="RNM56" s="7"/>
      <c r="RNN56" s="7"/>
      <c r="RNO56" s="7"/>
      <c r="RNP56" s="7"/>
      <c r="RNQ56" s="7"/>
      <c r="RNR56" s="7"/>
      <c r="RNS56" s="7"/>
      <c r="RNT56" s="7"/>
      <c r="RNU56" s="7"/>
      <c r="RNV56" s="7"/>
      <c r="RNW56" s="7"/>
      <c r="RNX56" s="7"/>
      <c r="RNY56" s="7"/>
      <c r="RNZ56" s="7"/>
      <c r="ROA56" s="7"/>
      <c r="ROB56" s="7"/>
      <c r="ROC56" s="7"/>
      <c r="ROD56" s="7"/>
      <c r="ROE56" s="7"/>
      <c r="ROF56" s="7"/>
      <c r="ROH56" s="7"/>
      <c r="ROI56" s="7"/>
      <c r="ROJ56" s="7"/>
      <c r="ROK56" s="7"/>
      <c r="ROL56" s="7"/>
      <c r="ROM56" s="7"/>
      <c r="RON56" s="7"/>
      <c r="ROO56" s="7"/>
      <c r="ROP56" s="7"/>
      <c r="ROQ56" s="7"/>
      <c r="ROR56" s="7"/>
      <c r="ROS56" s="7"/>
      <c r="ROT56" s="7"/>
      <c r="ROU56" s="7"/>
      <c r="ROV56" s="7"/>
      <c r="ROW56" s="7"/>
      <c r="ROX56" s="7"/>
      <c r="ROY56" s="7"/>
      <c r="ROZ56" s="7"/>
      <c r="RPA56" s="7"/>
      <c r="RPB56" s="7"/>
      <c r="RPC56" s="7"/>
      <c r="RPD56" s="7"/>
      <c r="RPE56" s="7"/>
      <c r="RPF56" s="7"/>
      <c r="RPG56" s="7"/>
      <c r="RPH56" s="7"/>
      <c r="RPI56" s="7"/>
      <c r="RPJ56" s="7"/>
      <c r="RPK56" s="7"/>
      <c r="RPL56" s="7"/>
      <c r="RPM56" s="7"/>
      <c r="RPN56" s="7"/>
      <c r="RPO56" s="7"/>
      <c r="RPP56" s="7"/>
      <c r="RPQ56" s="7"/>
      <c r="RPR56" s="7"/>
      <c r="RPS56" s="7"/>
      <c r="RPT56" s="7"/>
      <c r="RPU56" s="7"/>
      <c r="RPV56" s="7"/>
      <c r="RPW56" s="7"/>
      <c r="RPX56" s="7"/>
      <c r="RPY56" s="7"/>
      <c r="RPZ56" s="7"/>
      <c r="RQA56" s="7"/>
      <c r="RQB56" s="7"/>
      <c r="RQC56" s="7"/>
      <c r="RQD56" s="7"/>
      <c r="RQE56" s="7"/>
      <c r="RQF56" s="7"/>
      <c r="RQG56" s="7"/>
      <c r="RQH56" s="7"/>
      <c r="RQI56" s="7"/>
      <c r="RQJ56" s="7"/>
      <c r="RQK56" s="7"/>
      <c r="RQL56" s="7"/>
      <c r="RQM56" s="7"/>
      <c r="RQN56" s="7"/>
      <c r="RQO56" s="7"/>
      <c r="RQP56" s="7"/>
      <c r="RQQ56" s="7"/>
      <c r="RQR56" s="7"/>
      <c r="RQS56" s="7"/>
      <c r="RQT56" s="7"/>
      <c r="RQU56" s="7"/>
      <c r="RQV56" s="7"/>
      <c r="RQW56" s="7"/>
      <c r="RQX56" s="7"/>
      <c r="RQY56" s="7"/>
      <c r="RQZ56" s="7"/>
      <c r="RRA56" s="7"/>
      <c r="RRB56" s="7"/>
      <c r="RRC56" s="7"/>
      <c r="RRD56" s="7"/>
      <c r="RRE56" s="7"/>
      <c r="RRF56" s="7"/>
      <c r="RRG56" s="7"/>
      <c r="RRH56" s="7"/>
      <c r="RRI56" s="7"/>
      <c r="RRJ56" s="7"/>
      <c r="RRK56" s="7"/>
      <c r="RRL56" s="7"/>
      <c r="RRM56" s="7"/>
      <c r="RRN56" s="7"/>
      <c r="RRO56" s="7"/>
      <c r="RRP56" s="7"/>
      <c r="RRQ56" s="7"/>
      <c r="RRR56" s="7"/>
      <c r="RRS56" s="7"/>
      <c r="RRT56" s="7"/>
      <c r="RRU56" s="7"/>
      <c r="RRV56" s="7"/>
      <c r="RRW56" s="7"/>
      <c r="RRX56" s="7"/>
      <c r="RRY56" s="7"/>
      <c r="RRZ56" s="7"/>
      <c r="RSA56" s="7"/>
      <c r="RSB56" s="7"/>
      <c r="RSC56" s="7"/>
      <c r="RSD56" s="7"/>
      <c r="RSE56" s="7"/>
      <c r="RSF56" s="7"/>
      <c r="RSG56" s="7"/>
      <c r="RSH56" s="7"/>
      <c r="RSI56" s="7"/>
      <c r="RSJ56" s="7"/>
      <c r="RSK56" s="7"/>
      <c r="RSL56" s="7"/>
      <c r="RSM56" s="7"/>
      <c r="RSN56" s="7"/>
      <c r="RSO56" s="7"/>
      <c r="RSP56" s="7"/>
      <c r="RSQ56" s="7"/>
      <c r="RSR56" s="7"/>
      <c r="RSS56" s="7"/>
      <c r="RST56" s="7"/>
      <c r="RSU56" s="7"/>
      <c r="RSV56" s="7"/>
      <c r="RSW56" s="7"/>
      <c r="RSX56" s="7"/>
      <c r="RSY56" s="7"/>
      <c r="RSZ56" s="7"/>
      <c r="RTA56" s="7"/>
      <c r="RTB56" s="7"/>
      <c r="RTC56" s="7"/>
      <c r="RTD56" s="7"/>
      <c r="RTE56" s="7"/>
      <c r="RTF56" s="7"/>
      <c r="RTG56" s="7"/>
      <c r="RTH56" s="7"/>
      <c r="RTI56" s="7"/>
      <c r="RTJ56" s="7"/>
      <c r="RTK56" s="7"/>
      <c r="RTL56" s="7"/>
      <c r="RTM56" s="7"/>
      <c r="RTN56" s="7"/>
      <c r="RTO56" s="7"/>
      <c r="RTP56" s="7"/>
      <c r="RTQ56" s="7"/>
      <c r="RTR56" s="7"/>
      <c r="RTS56" s="7"/>
      <c r="RTT56" s="7"/>
      <c r="RTU56" s="7"/>
      <c r="RTV56" s="7"/>
      <c r="RTW56" s="7"/>
      <c r="RTX56" s="7"/>
      <c r="RTY56" s="7"/>
      <c r="RTZ56" s="7"/>
      <c r="RUA56" s="7"/>
      <c r="RUB56" s="7"/>
      <c r="RUC56" s="7"/>
      <c r="RUD56" s="7"/>
      <c r="RUE56" s="7"/>
      <c r="RUF56" s="7"/>
      <c r="RUG56" s="7"/>
      <c r="RUH56" s="7"/>
      <c r="RUI56" s="7"/>
      <c r="RUJ56" s="7"/>
      <c r="RUK56" s="7"/>
      <c r="RUL56" s="7"/>
      <c r="RUM56" s="7"/>
      <c r="RUN56" s="7"/>
      <c r="RUO56" s="7"/>
      <c r="RUP56" s="7"/>
      <c r="RUQ56" s="7"/>
      <c r="RUR56" s="7"/>
      <c r="RUS56" s="7"/>
      <c r="RUT56" s="7"/>
      <c r="RUU56" s="7"/>
      <c r="RUV56" s="7"/>
      <c r="RUW56" s="7"/>
      <c r="RUX56" s="7"/>
      <c r="RUY56" s="7"/>
      <c r="RUZ56" s="7"/>
      <c r="RVA56" s="7"/>
      <c r="RVB56" s="7"/>
      <c r="RVC56" s="7"/>
      <c r="RVD56" s="7"/>
      <c r="RVE56" s="7"/>
      <c r="RVF56" s="7"/>
      <c r="RVG56" s="7"/>
      <c r="RVH56" s="7"/>
      <c r="RVI56" s="7"/>
      <c r="RVJ56" s="7"/>
      <c r="RVK56" s="7"/>
      <c r="RVL56" s="7"/>
      <c r="RVM56" s="7"/>
      <c r="RVN56" s="7"/>
      <c r="RVO56" s="7"/>
      <c r="RVP56" s="7"/>
      <c r="RVQ56" s="7"/>
      <c r="RVR56" s="7"/>
      <c r="RVS56" s="7"/>
      <c r="RVT56" s="7"/>
      <c r="RVU56" s="7"/>
      <c r="RVV56" s="7"/>
      <c r="RVW56" s="7"/>
      <c r="RVX56" s="7"/>
      <c r="RVY56" s="7"/>
      <c r="RVZ56" s="7"/>
      <c r="RWA56" s="7"/>
      <c r="RWB56" s="7"/>
      <c r="RWC56" s="7"/>
      <c r="RWD56" s="7"/>
      <c r="RWE56" s="7"/>
      <c r="RWF56" s="7"/>
      <c r="RWG56" s="7"/>
      <c r="RWH56" s="7"/>
      <c r="RWI56" s="7"/>
      <c r="RWJ56" s="7"/>
      <c r="RWK56" s="7"/>
      <c r="RWL56" s="7"/>
      <c r="RWM56" s="7"/>
      <c r="RWN56" s="7"/>
      <c r="RWO56" s="7"/>
      <c r="RWP56" s="7"/>
      <c r="RWQ56" s="7"/>
      <c r="RWR56" s="7"/>
      <c r="RWS56" s="7"/>
      <c r="RWT56" s="7"/>
      <c r="RWU56" s="7"/>
      <c r="RWV56" s="7"/>
      <c r="RWW56" s="7"/>
      <c r="RWX56" s="7"/>
      <c r="RWY56" s="7"/>
      <c r="RWZ56" s="7"/>
      <c r="RXA56" s="7"/>
      <c r="RXB56" s="7"/>
      <c r="RXC56" s="7"/>
      <c r="RXD56" s="7"/>
      <c r="RXE56" s="7"/>
      <c r="RXF56" s="7"/>
      <c r="RXG56" s="7"/>
      <c r="RXH56" s="7"/>
      <c r="RXI56" s="7"/>
      <c r="RXJ56" s="7"/>
      <c r="RXK56" s="7"/>
      <c r="RXL56" s="7"/>
      <c r="RXM56" s="7"/>
      <c r="RXN56" s="7"/>
      <c r="RXO56" s="7"/>
      <c r="RXP56" s="7"/>
      <c r="RXQ56" s="7"/>
      <c r="RXR56" s="7"/>
      <c r="RXS56" s="7"/>
      <c r="RXT56" s="7"/>
      <c r="RXU56" s="7"/>
      <c r="RXV56" s="7"/>
      <c r="RXW56" s="7"/>
      <c r="RXX56" s="7"/>
      <c r="RXY56" s="7"/>
      <c r="RXZ56" s="7"/>
      <c r="RYA56" s="7"/>
      <c r="RYB56" s="7"/>
      <c r="RYD56" s="7"/>
      <c r="RYE56" s="7"/>
      <c r="RYF56" s="7"/>
      <c r="RYG56" s="7"/>
      <c r="RYH56" s="7"/>
      <c r="RYI56" s="7"/>
      <c r="RYJ56" s="7"/>
      <c r="RYK56" s="7"/>
      <c r="RYL56" s="7"/>
      <c r="RYM56" s="7"/>
      <c r="RYN56" s="7"/>
      <c r="RYO56" s="7"/>
      <c r="RYP56" s="7"/>
      <c r="RYQ56" s="7"/>
      <c r="RYR56" s="7"/>
      <c r="RYS56" s="7"/>
      <c r="RYT56" s="7"/>
      <c r="RYU56" s="7"/>
      <c r="RYV56" s="7"/>
      <c r="RYW56" s="7"/>
      <c r="RYX56" s="7"/>
      <c r="RYY56" s="7"/>
      <c r="RYZ56" s="7"/>
      <c r="RZA56" s="7"/>
      <c r="RZB56" s="7"/>
      <c r="RZC56" s="7"/>
      <c r="RZD56" s="7"/>
      <c r="RZE56" s="7"/>
      <c r="RZF56" s="7"/>
      <c r="RZG56" s="7"/>
      <c r="RZH56" s="7"/>
      <c r="RZI56" s="7"/>
      <c r="RZJ56" s="7"/>
      <c r="RZK56" s="7"/>
      <c r="RZL56" s="7"/>
      <c r="RZM56" s="7"/>
      <c r="RZN56" s="7"/>
      <c r="RZO56" s="7"/>
      <c r="RZP56" s="7"/>
      <c r="RZQ56" s="7"/>
      <c r="RZR56" s="7"/>
      <c r="RZS56" s="7"/>
      <c r="RZT56" s="7"/>
      <c r="RZU56" s="7"/>
      <c r="RZV56" s="7"/>
      <c r="RZW56" s="7"/>
      <c r="RZX56" s="7"/>
      <c r="RZY56" s="7"/>
      <c r="RZZ56" s="7"/>
      <c r="SAA56" s="7"/>
      <c r="SAB56" s="7"/>
      <c r="SAC56" s="7"/>
      <c r="SAD56" s="7"/>
      <c r="SAE56" s="7"/>
      <c r="SAF56" s="7"/>
      <c r="SAG56" s="7"/>
      <c r="SAH56" s="7"/>
      <c r="SAI56" s="7"/>
      <c r="SAJ56" s="7"/>
      <c r="SAK56" s="7"/>
      <c r="SAL56" s="7"/>
      <c r="SAM56" s="7"/>
      <c r="SAN56" s="7"/>
      <c r="SAO56" s="7"/>
      <c r="SAP56" s="7"/>
      <c r="SAQ56" s="7"/>
      <c r="SAR56" s="7"/>
      <c r="SAS56" s="7"/>
      <c r="SAT56" s="7"/>
      <c r="SAU56" s="7"/>
      <c r="SAV56" s="7"/>
      <c r="SAW56" s="7"/>
      <c r="SAX56" s="7"/>
      <c r="SAY56" s="7"/>
      <c r="SAZ56" s="7"/>
      <c r="SBA56" s="7"/>
      <c r="SBB56" s="7"/>
      <c r="SBC56" s="7"/>
      <c r="SBD56" s="7"/>
      <c r="SBE56" s="7"/>
      <c r="SBF56" s="7"/>
      <c r="SBG56" s="7"/>
      <c r="SBH56" s="7"/>
      <c r="SBI56" s="7"/>
      <c r="SBJ56" s="7"/>
      <c r="SBK56" s="7"/>
      <c r="SBL56" s="7"/>
      <c r="SBM56" s="7"/>
      <c r="SBN56" s="7"/>
      <c r="SBO56" s="7"/>
      <c r="SBP56" s="7"/>
      <c r="SBQ56" s="7"/>
      <c r="SBR56" s="7"/>
      <c r="SBS56" s="7"/>
      <c r="SBT56" s="7"/>
      <c r="SBU56" s="7"/>
      <c r="SBV56" s="7"/>
      <c r="SBW56" s="7"/>
      <c r="SBX56" s="7"/>
      <c r="SBY56" s="7"/>
      <c r="SBZ56" s="7"/>
      <c r="SCA56" s="7"/>
      <c r="SCB56" s="7"/>
      <c r="SCC56" s="7"/>
      <c r="SCD56" s="7"/>
      <c r="SCE56" s="7"/>
      <c r="SCF56" s="7"/>
      <c r="SCG56" s="7"/>
      <c r="SCH56" s="7"/>
      <c r="SCI56" s="7"/>
      <c r="SCJ56" s="7"/>
      <c r="SCK56" s="7"/>
      <c r="SCL56" s="7"/>
      <c r="SCM56" s="7"/>
      <c r="SCN56" s="7"/>
      <c r="SCO56" s="7"/>
      <c r="SCP56" s="7"/>
      <c r="SCQ56" s="7"/>
      <c r="SCR56" s="7"/>
      <c r="SCS56" s="7"/>
      <c r="SCT56" s="7"/>
      <c r="SCU56" s="7"/>
      <c r="SCV56" s="7"/>
      <c r="SCW56" s="7"/>
      <c r="SCX56" s="7"/>
      <c r="SCY56" s="7"/>
      <c r="SCZ56" s="7"/>
      <c r="SDA56" s="7"/>
      <c r="SDB56" s="7"/>
      <c r="SDC56" s="7"/>
      <c r="SDD56" s="7"/>
      <c r="SDE56" s="7"/>
      <c r="SDF56" s="7"/>
      <c r="SDG56" s="7"/>
      <c r="SDH56" s="7"/>
      <c r="SDI56" s="7"/>
      <c r="SDJ56" s="7"/>
      <c r="SDK56" s="7"/>
      <c r="SDL56" s="7"/>
      <c r="SDM56" s="7"/>
      <c r="SDN56" s="7"/>
      <c r="SDO56" s="7"/>
      <c r="SDP56" s="7"/>
      <c r="SDQ56" s="7"/>
      <c r="SDR56" s="7"/>
      <c r="SDS56" s="7"/>
      <c r="SDT56" s="7"/>
      <c r="SDU56" s="7"/>
      <c r="SDV56" s="7"/>
      <c r="SDW56" s="7"/>
      <c r="SDX56" s="7"/>
      <c r="SDY56" s="7"/>
      <c r="SDZ56" s="7"/>
      <c r="SEA56" s="7"/>
      <c r="SEB56" s="7"/>
      <c r="SEC56" s="7"/>
      <c r="SED56" s="7"/>
      <c r="SEE56" s="7"/>
      <c r="SEF56" s="7"/>
      <c r="SEG56" s="7"/>
      <c r="SEH56" s="7"/>
      <c r="SEI56" s="7"/>
      <c r="SEJ56" s="7"/>
      <c r="SEK56" s="7"/>
      <c r="SEL56" s="7"/>
      <c r="SEM56" s="7"/>
      <c r="SEN56" s="7"/>
      <c r="SEO56" s="7"/>
      <c r="SEP56" s="7"/>
      <c r="SEQ56" s="7"/>
      <c r="SER56" s="7"/>
      <c r="SES56" s="7"/>
      <c r="SET56" s="7"/>
      <c r="SEU56" s="7"/>
      <c r="SEV56" s="7"/>
      <c r="SEW56" s="7"/>
      <c r="SEX56" s="7"/>
      <c r="SEY56" s="7"/>
      <c r="SEZ56" s="7"/>
      <c r="SFA56" s="7"/>
      <c r="SFB56" s="7"/>
      <c r="SFC56" s="7"/>
      <c r="SFD56" s="7"/>
      <c r="SFE56" s="7"/>
      <c r="SFF56" s="7"/>
      <c r="SFG56" s="7"/>
      <c r="SFH56" s="7"/>
      <c r="SFI56" s="7"/>
      <c r="SFJ56" s="7"/>
      <c r="SFK56" s="7"/>
      <c r="SFL56" s="7"/>
      <c r="SFM56" s="7"/>
      <c r="SFN56" s="7"/>
      <c r="SFO56" s="7"/>
      <c r="SFP56" s="7"/>
      <c r="SFQ56" s="7"/>
      <c r="SFR56" s="7"/>
      <c r="SFS56" s="7"/>
      <c r="SFT56" s="7"/>
      <c r="SFU56" s="7"/>
      <c r="SFV56" s="7"/>
      <c r="SFW56" s="7"/>
      <c r="SFX56" s="7"/>
      <c r="SFY56" s="7"/>
      <c r="SFZ56" s="7"/>
      <c r="SGA56" s="7"/>
      <c r="SGB56" s="7"/>
      <c r="SGC56" s="7"/>
      <c r="SGD56" s="7"/>
      <c r="SGE56" s="7"/>
      <c r="SGF56" s="7"/>
      <c r="SGG56" s="7"/>
      <c r="SGH56" s="7"/>
      <c r="SGI56" s="7"/>
      <c r="SGJ56" s="7"/>
      <c r="SGK56" s="7"/>
      <c r="SGL56" s="7"/>
      <c r="SGM56" s="7"/>
      <c r="SGN56" s="7"/>
      <c r="SGO56" s="7"/>
      <c r="SGP56" s="7"/>
      <c r="SGQ56" s="7"/>
      <c r="SGR56" s="7"/>
      <c r="SGS56" s="7"/>
      <c r="SGT56" s="7"/>
      <c r="SGU56" s="7"/>
      <c r="SGV56" s="7"/>
      <c r="SGW56" s="7"/>
      <c r="SGX56" s="7"/>
      <c r="SGY56" s="7"/>
      <c r="SGZ56" s="7"/>
      <c r="SHA56" s="7"/>
      <c r="SHB56" s="7"/>
      <c r="SHC56" s="7"/>
      <c r="SHD56" s="7"/>
      <c r="SHE56" s="7"/>
      <c r="SHF56" s="7"/>
      <c r="SHG56" s="7"/>
      <c r="SHH56" s="7"/>
      <c r="SHI56" s="7"/>
      <c r="SHJ56" s="7"/>
      <c r="SHK56" s="7"/>
      <c r="SHL56" s="7"/>
      <c r="SHM56" s="7"/>
      <c r="SHN56" s="7"/>
      <c r="SHO56" s="7"/>
      <c r="SHP56" s="7"/>
      <c r="SHQ56" s="7"/>
      <c r="SHR56" s="7"/>
      <c r="SHS56" s="7"/>
      <c r="SHT56" s="7"/>
      <c r="SHU56" s="7"/>
      <c r="SHV56" s="7"/>
      <c r="SHW56" s="7"/>
      <c r="SHX56" s="7"/>
      <c r="SHZ56" s="7"/>
      <c r="SIA56" s="7"/>
      <c r="SIB56" s="7"/>
      <c r="SIC56" s="7"/>
      <c r="SID56" s="7"/>
      <c r="SIE56" s="7"/>
      <c r="SIF56" s="7"/>
      <c r="SIG56" s="7"/>
      <c r="SIH56" s="7"/>
      <c r="SII56" s="7"/>
      <c r="SIJ56" s="7"/>
      <c r="SIK56" s="7"/>
      <c r="SIL56" s="7"/>
      <c r="SIM56" s="7"/>
      <c r="SIN56" s="7"/>
      <c r="SIO56" s="7"/>
      <c r="SIP56" s="7"/>
      <c r="SIQ56" s="7"/>
      <c r="SIR56" s="7"/>
      <c r="SIS56" s="7"/>
      <c r="SIT56" s="7"/>
      <c r="SIU56" s="7"/>
      <c r="SIV56" s="7"/>
      <c r="SIW56" s="7"/>
      <c r="SIX56" s="7"/>
      <c r="SIY56" s="7"/>
      <c r="SIZ56" s="7"/>
      <c r="SJA56" s="7"/>
      <c r="SJB56" s="7"/>
      <c r="SJC56" s="7"/>
      <c r="SJD56" s="7"/>
      <c r="SJE56" s="7"/>
      <c r="SJF56" s="7"/>
      <c r="SJG56" s="7"/>
      <c r="SJH56" s="7"/>
      <c r="SJI56" s="7"/>
      <c r="SJJ56" s="7"/>
      <c r="SJK56" s="7"/>
      <c r="SJL56" s="7"/>
      <c r="SJM56" s="7"/>
      <c r="SJN56" s="7"/>
      <c r="SJO56" s="7"/>
      <c r="SJP56" s="7"/>
      <c r="SJQ56" s="7"/>
      <c r="SJR56" s="7"/>
      <c r="SJS56" s="7"/>
      <c r="SJT56" s="7"/>
      <c r="SJU56" s="7"/>
      <c r="SJV56" s="7"/>
      <c r="SJW56" s="7"/>
      <c r="SJX56" s="7"/>
      <c r="SJY56" s="7"/>
      <c r="SJZ56" s="7"/>
      <c r="SKA56" s="7"/>
      <c r="SKB56" s="7"/>
      <c r="SKC56" s="7"/>
      <c r="SKD56" s="7"/>
      <c r="SKE56" s="7"/>
      <c r="SKF56" s="7"/>
      <c r="SKG56" s="7"/>
      <c r="SKH56" s="7"/>
      <c r="SKI56" s="7"/>
      <c r="SKJ56" s="7"/>
      <c r="SKK56" s="7"/>
      <c r="SKL56" s="7"/>
      <c r="SKM56" s="7"/>
      <c r="SKN56" s="7"/>
      <c r="SKO56" s="7"/>
      <c r="SKP56" s="7"/>
      <c r="SKQ56" s="7"/>
      <c r="SKR56" s="7"/>
      <c r="SKS56" s="7"/>
      <c r="SKT56" s="7"/>
      <c r="SKU56" s="7"/>
      <c r="SKV56" s="7"/>
      <c r="SKW56" s="7"/>
      <c r="SKX56" s="7"/>
      <c r="SKY56" s="7"/>
      <c r="SKZ56" s="7"/>
      <c r="SLA56" s="7"/>
      <c r="SLB56" s="7"/>
      <c r="SLC56" s="7"/>
      <c r="SLD56" s="7"/>
      <c r="SLE56" s="7"/>
      <c r="SLF56" s="7"/>
      <c r="SLG56" s="7"/>
      <c r="SLH56" s="7"/>
      <c r="SLI56" s="7"/>
      <c r="SLJ56" s="7"/>
      <c r="SLK56" s="7"/>
      <c r="SLL56" s="7"/>
      <c r="SLM56" s="7"/>
      <c r="SLN56" s="7"/>
      <c r="SLO56" s="7"/>
      <c r="SLP56" s="7"/>
      <c r="SLQ56" s="7"/>
      <c r="SLR56" s="7"/>
      <c r="SLS56" s="7"/>
      <c r="SLT56" s="7"/>
      <c r="SLU56" s="7"/>
      <c r="SLV56" s="7"/>
      <c r="SLW56" s="7"/>
      <c r="SLX56" s="7"/>
      <c r="SLY56" s="7"/>
      <c r="SLZ56" s="7"/>
      <c r="SMA56" s="7"/>
      <c r="SMB56" s="7"/>
      <c r="SMC56" s="7"/>
      <c r="SMD56" s="7"/>
      <c r="SME56" s="7"/>
      <c r="SMF56" s="7"/>
      <c r="SMG56" s="7"/>
      <c r="SMH56" s="7"/>
      <c r="SMI56" s="7"/>
      <c r="SMJ56" s="7"/>
      <c r="SMK56" s="7"/>
      <c r="SML56" s="7"/>
      <c r="SMM56" s="7"/>
      <c r="SMN56" s="7"/>
      <c r="SMO56" s="7"/>
      <c r="SMP56" s="7"/>
      <c r="SMQ56" s="7"/>
      <c r="SMR56" s="7"/>
      <c r="SMS56" s="7"/>
      <c r="SMT56" s="7"/>
      <c r="SMU56" s="7"/>
      <c r="SMV56" s="7"/>
      <c r="SMW56" s="7"/>
      <c r="SMX56" s="7"/>
      <c r="SMY56" s="7"/>
      <c r="SMZ56" s="7"/>
      <c r="SNA56" s="7"/>
      <c r="SNB56" s="7"/>
      <c r="SNC56" s="7"/>
      <c r="SND56" s="7"/>
      <c r="SNE56" s="7"/>
      <c r="SNF56" s="7"/>
      <c r="SNG56" s="7"/>
      <c r="SNH56" s="7"/>
      <c r="SNI56" s="7"/>
      <c r="SNJ56" s="7"/>
      <c r="SNK56" s="7"/>
      <c r="SNL56" s="7"/>
      <c r="SNM56" s="7"/>
      <c r="SNN56" s="7"/>
      <c r="SNO56" s="7"/>
      <c r="SNP56" s="7"/>
      <c r="SNQ56" s="7"/>
      <c r="SNR56" s="7"/>
      <c r="SNS56" s="7"/>
      <c r="SNT56" s="7"/>
      <c r="SNU56" s="7"/>
      <c r="SNV56" s="7"/>
      <c r="SNW56" s="7"/>
      <c r="SNX56" s="7"/>
      <c r="SNY56" s="7"/>
      <c r="SNZ56" s="7"/>
      <c r="SOA56" s="7"/>
      <c r="SOB56" s="7"/>
      <c r="SOC56" s="7"/>
      <c r="SOD56" s="7"/>
      <c r="SOE56" s="7"/>
      <c r="SOF56" s="7"/>
      <c r="SOG56" s="7"/>
      <c r="SOH56" s="7"/>
      <c r="SOI56" s="7"/>
      <c r="SOJ56" s="7"/>
      <c r="SOK56" s="7"/>
      <c r="SOL56" s="7"/>
      <c r="SOM56" s="7"/>
      <c r="SON56" s="7"/>
      <c r="SOO56" s="7"/>
      <c r="SOP56" s="7"/>
      <c r="SOQ56" s="7"/>
      <c r="SOR56" s="7"/>
      <c r="SOS56" s="7"/>
      <c r="SOT56" s="7"/>
      <c r="SOU56" s="7"/>
      <c r="SOV56" s="7"/>
      <c r="SOW56" s="7"/>
      <c r="SOX56" s="7"/>
      <c r="SOY56" s="7"/>
      <c r="SOZ56" s="7"/>
      <c r="SPA56" s="7"/>
      <c r="SPB56" s="7"/>
      <c r="SPC56" s="7"/>
      <c r="SPD56" s="7"/>
      <c r="SPE56" s="7"/>
      <c r="SPF56" s="7"/>
      <c r="SPG56" s="7"/>
      <c r="SPH56" s="7"/>
      <c r="SPI56" s="7"/>
      <c r="SPJ56" s="7"/>
      <c r="SPK56" s="7"/>
      <c r="SPL56" s="7"/>
      <c r="SPM56" s="7"/>
      <c r="SPN56" s="7"/>
      <c r="SPO56" s="7"/>
      <c r="SPP56" s="7"/>
      <c r="SPQ56" s="7"/>
      <c r="SPR56" s="7"/>
      <c r="SPS56" s="7"/>
      <c r="SPT56" s="7"/>
      <c r="SPU56" s="7"/>
      <c r="SPV56" s="7"/>
      <c r="SPW56" s="7"/>
      <c r="SPX56" s="7"/>
      <c r="SPY56" s="7"/>
      <c r="SPZ56" s="7"/>
      <c r="SQA56" s="7"/>
      <c r="SQB56" s="7"/>
      <c r="SQC56" s="7"/>
      <c r="SQD56" s="7"/>
      <c r="SQE56" s="7"/>
      <c r="SQF56" s="7"/>
      <c r="SQG56" s="7"/>
      <c r="SQH56" s="7"/>
      <c r="SQI56" s="7"/>
      <c r="SQJ56" s="7"/>
      <c r="SQK56" s="7"/>
      <c r="SQL56" s="7"/>
      <c r="SQM56" s="7"/>
      <c r="SQN56" s="7"/>
      <c r="SQO56" s="7"/>
      <c r="SQP56" s="7"/>
      <c r="SQQ56" s="7"/>
      <c r="SQR56" s="7"/>
      <c r="SQS56" s="7"/>
      <c r="SQT56" s="7"/>
      <c r="SQU56" s="7"/>
      <c r="SQV56" s="7"/>
      <c r="SQW56" s="7"/>
      <c r="SQX56" s="7"/>
      <c r="SQY56" s="7"/>
      <c r="SQZ56" s="7"/>
      <c r="SRA56" s="7"/>
      <c r="SRB56" s="7"/>
      <c r="SRC56" s="7"/>
      <c r="SRD56" s="7"/>
      <c r="SRE56" s="7"/>
      <c r="SRF56" s="7"/>
      <c r="SRG56" s="7"/>
      <c r="SRH56" s="7"/>
      <c r="SRI56" s="7"/>
      <c r="SRJ56" s="7"/>
      <c r="SRK56" s="7"/>
      <c r="SRL56" s="7"/>
      <c r="SRM56" s="7"/>
      <c r="SRN56" s="7"/>
      <c r="SRO56" s="7"/>
      <c r="SRP56" s="7"/>
      <c r="SRQ56" s="7"/>
      <c r="SRR56" s="7"/>
      <c r="SRS56" s="7"/>
      <c r="SRT56" s="7"/>
      <c r="SRV56" s="7"/>
      <c r="SRW56" s="7"/>
      <c r="SRX56" s="7"/>
      <c r="SRY56" s="7"/>
      <c r="SRZ56" s="7"/>
      <c r="SSA56" s="7"/>
      <c r="SSB56" s="7"/>
      <c r="SSC56" s="7"/>
      <c r="SSD56" s="7"/>
      <c r="SSE56" s="7"/>
      <c r="SSF56" s="7"/>
      <c r="SSG56" s="7"/>
      <c r="SSH56" s="7"/>
      <c r="SSI56" s="7"/>
      <c r="SSJ56" s="7"/>
      <c r="SSK56" s="7"/>
      <c r="SSL56" s="7"/>
      <c r="SSM56" s="7"/>
      <c r="SSN56" s="7"/>
      <c r="SSO56" s="7"/>
      <c r="SSP56" s="7"/>
      <c r="SSQ56" s="7"/>
      <c r="SSR56" s="7"/>
      <c r="SSS56" s="7"/>
      <c r="SST56" s="7"/>
      <c r="SSU56" s="7"/>
      <c r="SSV56" s="7"/>
      <c r="SSW56" s="7"/>
      <c r="SSX56" s="7"/>
      <c r="SSY56" s="7"/>
      <c r="SSZ56" s="7"/>
      <c r="STA56" s="7"/>
      <c r="STB56" s="7"/>
      <c r="STC56" s="7"/>
      <c r="STD56" s="7"/>
      <c r="STE56" s="7"/>
      <c r="STF56" s="7"/>
      <c r="STG56" s="7"/>
      <c r="STH56" s="7"/>
      <c r="STI56" s="7"/>
      <c r="STJ56" s="7"/>
      <c r="STK56" s="7"/>
      <c r="STL56" s="7"/>
      <c r="STM56" s="7"/>
      <c r="STN56" s="7"/>
      <c r="STO56" s="7"/>
      <c r="STP56" s="7"/>
      <c r="STQ56" s="7"/>
      <c r="STR56" s="7"/>
      <c r="STS56" s="7"/>
      <c r="STT56" s="7"/>
      <c r="STU56" s="7"/>
      <c r="STV56" s="7"/>
      <c r="STW56" s="7"/>
      <c r="STX56" s="7"/>
      <c r="STY56" s="7"/>
      <c r="STZ56" s="7"/>
      <c r="SUA56" s="7"/>
      <c r="SUB56" s="7"/>
      <c r="SUC56" s="7"/>
      <c r="SUD56" s="7"/>
      <c r="SUE56" s="7"/>
      <c r="SUF56" s="7"/>
      <c r="SUG56" s="7"/>
      <c r="SUH56" s="7"/>
      <c r="SUI56" s="7"/>
      <c r="SUJ56" s="7"/>
      <c r="SUK56" s="7"/>
      <c r="SUL56" s="7"/>
      <c r="SUM56" s="7"/>
      <c r="SUN56" s="7"/>
      <c r="SUO56" s="7"/>
      <c r="SUP56" s="7"/>
      <c r="SUQ56" s="7"/>
      <c r="SUR56" s="7"/>
      <c r="SUS56" s="7"/>
      <c r="SUT56" s="7"/>
      <c r="SUU56" s="7"/>
      <c r="SUV56" s="7"/>
      <c r="SUW56" s="7"/>
      <c r="SUX56" s="7"/>
      <c r="SUY56" s="7"/>
      <c r="SUZ56" s="7"/>
      <c r="SVA56" s="7"/>
      <c r="SVB56" s="7"/>
      <c r="SVC56" s="7"/>
      <c r="SVD56" s="7"/>
      <c r="SVE56" s="7"/>
      <c r="SVF56" s="7"/>
      <c r="SVG56" s="7"/>
      <c r="SVH56" s="7"/>
      <c r="SVI56" s="7"/>
      <c r="SVJ56" s="7"/>
      <c r="SVK56" s="7"/>
      <c r="SVL56" s="7"/>
      <c r="SVM56" s="7"/>
      <c r="SVN56" s="7"/>
      <c r="SVO56" s="7"/>
      <c r="SVP56" s="7"/>
      <c r="SVQ56" s="7"/>
      <c r="SVR56" s="7"/>
      <c r="SVS56" s="7"/>
      <c r="SVT56" s="7"/>
      <c r="SVU56" s="7"/>
      <c r="SVV56" s="7"/>
      <c r="SVW56" s="7"/>
      <c r="SVX56" s="7"/>
      <c r="SVY56" s="7"/>
      <c r="SVZ56" s="7"/>
      <c r="SWA56" s="7"/>
      <c r="SWB56" s="7"/>
      <c r="SWC56" s="7"/>
      <c r="SWD56" s="7"/>
      <c r="SWE56" s="7"/>
      <c r="SWF56" s="7"/>
      <c r="SWG56" s="7"/>
      <c r="SWH56" s="7"/>
      <c r="SWI56" s="7"/>
      <c r="SWJ56" s="7"/>
      <c r="SWK56" s="7"/>
      <c r="SWL56" s="7"/>
      <c r="SWM56" s="7"/>
      <c r="SWN56" s="7"/>
      <c r="SWO56" s="7"/>
      <c r="SWP56" s="7"/>
      <c r="SWQ56" s="7"/>
      <c r="SWR56" s="7"/>
      <c r="SWS56" s="7"/>
      <c r="SWT56" s="7"/>
      <c r="SWU56" s="7"/>
      <c r="SWV56" s="7"/>
      <c r="SWW56" s="7"/>
      <c r="SWX56" s="7"/>
      <c r="SWY56" s="7"/>
      <c r="SWZ56" s="7"/>
      <c r="SXA56" s="7"/>
      <c r="SXB56" s="7"/>
      <c r="SXC56" s="7"/>
      <c r="SXD56" s="7"/>
      <c r="SXE56" s="7"/>
      <c r="SXF56" s="7"/>
      <c r="SXG56" s="7"/>
      <c r="SXH56" s="7"/>
      <c r="SXI56" s="7"/>
      <c r="SXJ56" s="7"/>
      <c r="SXK56" s="7"/>
      <c r="SXL56" s="7"/>
      <c r="SXM56" s="7"/>
      <c r="SXN56" s="7"/>
      <c r="SXO56" s="7"/>
      <c r="SXP56" s="7"/>
      <c r="SXQ56" s="7"/>
      <c r="SXR56" s="7"/>
      <c r="SXS56" s="7"/>
      <c r="SXT56" s="7"/>
      <c r="SXU56" s="7"/>
      <c r="SXV56" s="7"/>
      <c r="SXW56" s="7"/>
      <c r="SXX56" s="7"/>
      <c r="SXY56" s="7"/>
      <c r="SXZ56" s="7"/>
      <c r="SYA56" s="7"/>
      <c r="SYB56" s="7"/>
      <c r="SYC56" s="7"/>
      <c r="SYD56" s="7"/>
      <c r="SYE56" s="7"/>
      <c r="SYF56" s="7"/>
      <c r="SYG56" s="7"/>
      <c r="SYH56" s="7"/>
      <c r="SYI56" s="7"/>
      <c r="SYJ56" s="7"/>
      <c r="SYK56" s="7"/>
      <c r="SYL56" s="7"/>
      <c r="SYM56" s="7"/>
      <c r="SYN56" s="7"/>
      <c r="SYO56" s="7"/>
      <c r="SYP56" s="7"/>
      <c r="SYQ56" s="7"/>
      <c r="SYR56" s="7"/>
      <c r="SYS56" s="7"/>
      <c r="SYT56" s="7"/>
      <c r="SYU56" s="7"/>
      <c r="SYV56" s="7"/>
      <c r="SYW56" s="7"/>
      <c r="SYX56" s="7"/>
      <c r="SYY56" s="7"/>
      <c r="SYZ56" s="7"/>
      <c r="SZA56" s="7"/>
      <c r="SZB56" s="7"/>
      <c r="SZC56" s="7"/>
      <c r="SZD56" s="7"/>
      <c r="SZE56" s="7"/>
      <c r="SZF56" s="7"/>
      <c r="SZG56" s="7"/>
      <c r="SZH56" s="7"/>
      <c r="SZI56" s="7"/>
      <c r="SZJ56" s="7"/>
      <c r="SZK56" s="7"/>
      <c r="SZL56" s="7"/>
      <c r="SZM56" s="7"/>
      <c r="SZN56" s="7"/>
      <c r="SZO56" s="7"/>
      <c r="SZP56" s="7"/>
      <c r="SZQ56" s="7"/>
      <c r="SZR56" s="7"/>
      <c r="SZS56" s="7"/>
      <c r="SZT56" s="7"/>
      <c r="SZU56" s="7"/>
      <c r="SZV56" s="7"/>
      <c r="SZW56" s="7"/>
      <c r="SZX56" s="7"/>
      <c r="SZY56" s="7"/>
      <c r="SZZ56" s="7"/>
      <c r="TAA56" s="7"/>
      <c r="TAB56" s="7"/>
      <c r="TAC56" s="7"/>
      <c r="TAD56" s="7"/>
      <c r="TAE56" s="7"/>
      <c r="TAF56" s="7"/>
      <c r="TAG56" s="7"/>
      <c r="TAH56" s="7"/>
      <c r="TAI56" s="7"/>
      <c r="TAJ56" s="7"/>
      <c r="TAK56" s="7"/>
      <c r="TAL56" s="7"/>
      <c r="TAM56" s="7"/>
      <c r="TAN56" s="7"/>
      <c r="TAO56" s="7"/>
      <c r="TAP56" s="7"/>
      <c r="TAQ56" s="7"/>
      <c r="TAR56" s="7"/>
      <c r="TAS56" s="7"/>
      <c r="TAT56" s="7"/>
      <c r="TAU56" s="7"/>
      <c r="TAV56" s="7"/>
      <c r="TAW56" s="7"/>
      <c r="TAX56" s="7"/>
      <c r="TAY56" s="7"/>
      <c r="TAZ56" s="7"/>
      <c r="TBA56" s="7"/>
      <c r="TBB56" s="7"/>
      <c r="TBC56" s="7"/>
      <c r="TBD56" s="7"/>
      <c r="TBE56" s="7"/>
      <c r="TBF56" s="7"/>
      <c r="TBG56" s="7"/>
      <c r="TBH56" s="7"/>
      <c r="TBI56" s="7"/>
      <c r="TBJ56" s="7"/>
      <c r="TBK56" s="7"/>
      <c r="TBL56" s="7"/>
      <c r="TBM56" s="7"/>
      <c r="TBN56" s="7"/>
      <c r="TBO56" s="7"/>
      <c r="TBP56" s="7"/>
      <c r="TBR56" s="7"/>
      <c r="TBS56" s="7"/>
      <c r="TBT56" s="7"/>
      <c r="TBU56" s="7"/>
      <c r="TBV56" s="7"/>
      <c r="TBW56" s="7"/>
      <c r="TBX56" s="7"/>
      <c r="TBY56" s="7"/>
      <c r="TBZ56" s="7"/>
      <c r="TCA56" s="7"/>
      <c r="TCB56" s="7"/>
      <c r="TCC56" s="7"/>
      <c r="TCD56" s="7"/>
      <c r="TCE56" s="7"/>
      <c r="TCF56" s="7"/>
      <c r="TCG56" s="7"/>
      <c r="TCH56" s="7"/>
      <c r="TCI56" s="7"/>
      <c r="TCJ56" s="7"/>
      <c r="TCK56" s="7"/>
      <c r="TCL56" s="7"/>
      <c r="TCM56" s="7"/>
      <c r="TCN56" s="7"/>
      <c r="TCO56" s="7"/>
      <c r="TCP56" s="7"/>
      <c r="TCQ56" s="7"/>
      <c r="TCR56" s="7"/>
      <c r="TCS56" s="7"/>
      <c r="TCT56" s="7"/>
      <c r="TCU56" s="7"/>
      <c r="TCV56" s="7"/>
      <c r="TCW56" s="7"/>
      <c r="TCX56" s="7"/>
      <c r="TCY56" s="7"/>
      <c r="TCZ56" s="7"/>
      <c r="TDA56" s="7"/>
      <c r="TDB56" s="7"/>
      <c r="TDC56" s="7"/>
      <c r="TDD56" s="7"/>
      <c r="TDE56" s="7"/>
      <c r="TDF56" s="7"/>
      <c r="TDG56" s="7"/>
      <c r="TDH56" s="7"/>
      <c r="TDI56" s="7"/>
      <c r="TDJ56" s="7"/>
      <c r="TDK56" s="7"/>
      <c r="TDL56" s="7"/>
      <c r="TDM56" s="7"/>
      <c r="TDN56" s="7"/>
      <c r="TDO56" s="7"/>
      <c r="TDP56" s="7"/>
      <c r="TDQ56" s="7"/>
      <c r="TDR56" s="7"/>
      <c r="TDS56" s="7"/>
      <c r="TDT56" s="7"/>
      <c r="TDU56" s="7"/>
      <c r="TDV56" s="7"/>
      <c r="TDW56" s="7"/>
      <c r="TDX56" s="7"/>
      <c r="TDY56" s="7"/>
      <c r="TDZ56" s="7"/>
      <c r="TEA56" s="7"/>
      <c r="TEB56" s="7"/>
      <c r="TEC56" s="7"/>
      <c r="TED56" s="7"/>
      <c r="TEE56" s="7"/>
      <c r="TEF56" s="7"/>
      <c r="TEG56" s="7"/>
      <c r="TEH56" s="7"/>
      <c r="TEI56" s="7"/>
      <c r="TEJ56" s="7"/>
      <c r="TEK56" s="7"/>
      <c r="TEL56" s="7"/>
      <c r="TEM56" s="7"/>
      <c r="TEN56" s="7"/>
      <c r="TEO56" s="7"/>
      <c r="TEP56" s="7"/>
      <c r="TEQ56" s="7"/>
      <c r="TER56" s="7"/>
      <c r="TES56" s="7"/>
      <c r="TET56" s="7"/>
      <c r="TEU56" s="7"/>
      <c r="TEV56" s="7"/>
      <c r="TEW56" s="7"/>
      <c r="TEX56" s="7"/>
      <c r="TEY56" s="7"/>
      <c r="TEZ56" s="7"/>
      <c r="TFA56" s="7"/>
      <c r="TFB56" s="7"/>
      <c r="TFC56" s="7"/>
      <c r="TFD56" s="7"/>
      <c r="TFE56" s="7"/>
      <c r="TFF56" s="7"/>
      <c r="TFG56" s="7"/>
      <c r="TFH56" s="7"/>
      <c r="TFI56" s="7"/>
      <c r="TFJ56" s="7"/>
      <c r="TFK56" s="7"/>
      <c r="TFL56" s="7"/>
      <c r="TFM56" s="7"/>
      <c r="TFN56" s="7"/>
      <c r="TFO56" s="7"/>
      <c r="TFP56" s="7"/>
      <c r="TFQ56" s="7"/>
      <c r="TFR56" s="7"/>
      <c r="TFS56" s="7"/>
      <c r="TFT56" s="7"/>
      <c r="TFU56" s="7"/>
      <c r="TFV56" s="7"/>
      <c r="TFW56" s="7"/>
      <c r="TFX56" s="7"/>
      <c r="TFY56" s="7"/>
      <c r="TFZ56" s="7"/>
      <c r="TGA56" s="7"/>
      <c r="TGB56" s="7"/>
      <c r="TGC56" s="7"/>
      <c r="TGD56" s="7"/>
      <c r="TGE56" s="7"/>
      <c r="TGF56" s="7"/>
      <c r="TGG56" s="7"/>
      <c r="TGH56" s="7"/>
      <c r="TGI56" s="7"/>
      <c r="TGJ56" s="7"/>
      <c r="TGK56" s="7"/>
      <c r="TGL56" s="7"/>
      <c r="TGM56" s="7"/>
      <c r="TGN56" s="7"/>
      <c r="TGO56" s="7"/>
      <c r="TGP56" s="7"/>
      <c r="TGQ56" s="7"/>
      <c r="TGR56" s="7"/>
      <c r="TGS56" s="7"/>
      <c r="TGT56" s="7"/>
      <c r="TGU56" s="7"/>
      <c r="TGV56" s="7"/>
      <c r="TGW56" s="7"/>
      <c r="TGX56" s="7"/>
      <c r="TGY56" s="7"/>
      <c r="TGZ56" s="7"/>
      <c r="THA56" s="7"/>
      <c r="THB56" s="7"/>
      <c r="THC56" s="7"/>
      <c r="THD56" s="7"/>
      <c r="THE56" s="7"/>
      <c r="THF56" s="7"/>
      <c r="THG56" s="7"/>
      <c r="THH56" s="7"/>
      <c r="THI56" s="7"/>
      <c r="THJ56" s="7"/>
      <c r="THK56" s="7"/>
      <c r="THL56" s="7"/>
      <c r="THM56" s="7"/>
      <c r="THN56" s="7"/>
      <c r="THO56" s="7"/>
      <c r="THP56" s="7"/>
      <c r="THQ56" s="7"/>
      <c r="THR56" s="7"/>
      <c r="THS56" s="7"/>
      <c r="THT56" s="7"/>
      <c r="THU56" s="7"/>
      <c r="THV56" s="7"/>
      <c r="THW56" s="7"/>
      <c r="THX56" s="7"/>
      <c r="THY56" s="7"/>
      <c r="THZ56" s="7"/>
      <c r="TIA56" s="7"/>
      <c r="TIB56" s="7"/>
      <c r="TIC56" s="7"/>
      <c r="TID56" s="7"/>
      <c r="TIE56" s="7"/>
      <c r="TIF56" s="7"/>
      <c r="TIG56" s="7"/>
      <c r="TIH56" s="7"/>
      <c r="TII56" s="7"/>
      <c r="TIJ56" s="7"/>
      <c r="TIK56" s="7"/>
      <c r="TIL56" s="7"/>
      <c r="TIM56" s="7"/>
      <c r="TIN56" s="7"/>
      <c r="TIO56" s="7"/>
      <c r="TIP56" s="7"/>
      <c r="TIQ56" s="7"/>
      <c r="TIR56" s="7"/>
      <c r="TIS56" s="7"/>
      <c r="TIT56" s="7"/>
      <c r="TIU56" s="7"/>
      <c r="TIV56" s="7"/>
      <c r="TIW56" s="7"/>
      <c r="TIX56" s="7"/>
      <c r="TIY56" s="7"/>
      <c r="TIZ56" s="7"/>
      <c r="TJA56" s="7"/>
      <c r="TJB56" s="7"/>
      <c r="TJC56" s="7"/>
      <c r="TJD56" s="7"/>
      <c r="TJE56" s="7"/>
      <c r="TJF56" s="7"/>
      <c r="TJG56" s="7"/>
      <c r="TJH56" s="7"/>
      <c r="TJI56" s="7"/>
      <c r="TJJ56" s="7"/>
      <c r="TJK56" s="7"/>
      <c r="TJL56" s="7"/>
      <c r="TJM56" s="7"/>
      <c r="TJN56" s="7"/>
      <c r="TJO56" s="7"/>
      <c r="TJP56" s="7"/>
      <c r="TJQ56" s="7"/>
      <c r="TJR56" s="7"/>
      <c r="TJS56" s="7"/>
      <c r="TJT56" s="7"/>
      <c r="TJU56" s="7"/>
      <c r="TJV56" s="7"/>
      <c r="TJW56" s="7"/>
      <c r="TJX56" s="7"/>
      <c r="TJY56" s="7"/>
      <c r="TJZ56" s="7"/>
      <c r="TKA56" s="7"/>
      <c r="TKB56" s="7"/>
      <c r="TKC56" s="7"/>
      <c r="TKD56" s="7"/>
      <c r="TKE56" s="7"/>
      <c r="TKF56" s="7"/>
      <c r="TKG56" s="7"/>
      <c r="TKH56" s="7"/>
      <c r="TKI56" s="7"/>
      <c r="TKJ56" s="7"/>
      <c r="TKK56" s="7"/>
      <c r="TKL56" s="7"/>
      <c r="TKM56" s="7"/>
      <c r="TKN56" s="7"/>
      <c r="TKO56" s="7"/>
      <c r="TKP56" s="7"/>
      <c r="TKQ56" s="7"/>
      <c r="TKR56" s="7"/>
      <c r="TKS56" s="7"/>
      <c r="TKT56" s="7"/>
      <c r="TKU56" s="7"/>
      <c r="TKV56" s="7"/>
      <c r="TKW56" s="7"/>
      <c r="TKX56" s="7"/>
      <c r="TKY56" s="7"/>
      <c r="TKZ56" s="7"/>
      <c r="TLA56" s="7"/>
      <c r="TLB56" s="7"/>
      <c r="TLC56" s="7"/>
      <c r="TLD56" s="7"/>
      <c r="TLE56" s="7"/>
      <c r="TLF56" s="7"/>
      <c r="TLG56" s="7"/>
      <c r="TLH56" s="7"/>
      <c r="TLI56" s="7"/>
      <c r="TLJ56" s="7"/>
      <c r="TLK56" s="7"/>
      <c r="TLL56" s="7"/>
      <c r="TLN56" s="7"/>
      <c r="TLO56" s="7"/>
      <c r="TLP56" s="7"/>
      <c r="TLQ56" s="7"/>
      <c r="TLR56" s="7"/>
      <c r="TLS56" s="7"/>
      <c r="TLT56" s="7"/>
      <c r="TLU56" s="7"/>
      <c r="TLV56" s="7"/>
      <c r="TLW56" s="7"/>
      <c r="TLX56" s="7"/>
      <c r="TLY56" s="7"/>
      <c r="TLZ56" s="7"/>
      <c r="TMA56" s="7"/>
      <c r="TMB56" s="7"/>
      <c r="TMC56" s="7"/>
      <c r="TMD56" s="7"/>
      <c r="TME56" s="7"/>
      <c r="TMF56" s="7"/>
      <c r="TMG56" s="7"/>
      <c r="TMH56" s="7"/>
      <c r="TMI56" s="7"/>
      <c r="TMJ56" s="7"/>
      <c r="TMK56" s="7"/>
      <c r="TML56" s="7"/>
      <c r="TMM56" s="7"/>
      <c r="TMN56" s="7"/>
      <c r="TMO56" s="7"/>
      <c r="TMP56" s="7"/>
      <c r="TMQ56" s="7"/>
      <c r="TMR56" s="7"/>
      <c r="TMS56" s="7"/>
      <c r="TMT56" s="7"/>
      <c r="TMU56" s="7"/>
      <c r="TMV56" s="7"/>
      <c r="TMW56" s="7"/>
      <c r="TMX56" s="7"/>
      <c r="TMY56" s="7"/>
      <c r="TMZ56" s="7"/>
      <c r="TNA56" s="7"/>
      <c r="TNB56" s="7"/>
      <c r="TNC56" s="7"/>
      <c r="TND56" s="7"/>
      <c r="TNE56" s="7"/>
      <c r="TNF56" s="7"/>
      <c r="TNG56" s="7"/>
      <c r="TNH56" s="7"/>
      <c r="TNI56" s="7"/>
      <c r="TNJ56" s="7"/>
      <c r="TNK56" s="7"/>
      <c r="TNL56" s="7"/>
      <c r="TNM56" s="7"/>
      <c r="TNN56" s="7"/>
      <c r="TNO56" s="7"/>
      <c r="TNP56" s="7"/>
      <c r="TNQ56" s="7"/>
      <c r="TNR56" s="7"/>
      <c r="TNS56" s="7"/>
      <c r="TNT56" s="7"/>
      <c r="TNU56" s="7"/>
      <c r="TNV56" s="7"/>
      <c r="TNW56" s="7"/>
      <c r="TNX56" s="7"/>
      <c r="TNY56" s="7"/>
      <c r="TNZ56" s="7"/>
      <c r="TOA56" s="7"/>
      <c r="TOB56" s="7"/>
      <c r="TOC56" s="7"/>
      <c r="TOD56" s="7"/>
      <c r="TOE56" s="7"/>
      <c r="TOF56" s="7"/>
      <c r="TOG56" s="7"/>
      <c r="TOH56" s="7"/>
      <c r="TOI56" s="7"/>
      <c r="TOJ56" s="7"/>
      <c r="TOK56" s="7"/>
      <c r="TOL56" s="7"/>
      <c r="TOM56" s="7"/>
      <c r="TON56" s="7"/>
      <c r="TOO56" s="7"/>
      <c r="TOP56" s="7"/>
      <c r="TOQ56" s="7"/>
      <c r="TOR56" s="7"/>
      <c r="TOS56" s="7"/>
      <c r="TOT56" s="7"/>
      <c r="TOU56" s="7"/>
      <c r="TOV56" s="7"/>
      <c r="TOW56" s="7"/>
      <c r="TOX56" s="7"/>
      <c r="TOY56" s="7"/>
      <c r="TOZ56" s="7"/>
      <c r="TPA56" s="7"/>
      <c r="TPB56" s="7"/>
      <c r="TPC56" s="7"/>
      <c r="TPD56" s="7"/>
      <c r="TPE56" s="7"/>
      <c r="TPF56" s="7"/>
      <c r="TPG56" s="7"/>
      <c r="TPH56" s="7"/>
      <c r="TPI56" s="7"/>
      <c r="TPJ56" s="7"/>
      <c r="TPK56" s="7"/>
      <c r="TPL56" s="7"/>
      <c r="TPM56" s="7"/>
      <c r="TPN56" s="7"/>
      <c r="TPO56" s="7"/>
      <c r="TPP56" s="7"/>
      <c r="TPQ56" s="7"/>
      <c r="TPR56" s="7"/>
      <c r="TPS56" s="7"/>
      <c r="TPT56" s="7"/>
      <c r="TPU56" s="7"/>
      <c r="TPV56" s="7"/>
      <c r="TPW56" s="7"/>
      <c r="TPX56" s="7"/>
      <c r="TPY56" s="7"/>
      <c r="TPZ56" s="7"/>
      <c r="TQA56" s="7"/>
      <c r="TQB56" s="7"/>
      <c r="TQC56" s="7"/>
      <c r="TQD56" s="7"/>
      <c r="TQE56" s="7"/>
      <c r="TQF56" s="7"/>
      <c r="TQG56" s="7"/>
      <c r="TQH56" s="7"/>
      <c r="TQI56" s="7"/>
      <c r="TQJ56" s="7"/>
      <c r="TQK56" s="7"/>
      <c r="TQL56" s="7"/>
      <c r="TQM56" s="7"/>
      <c r="TQN56" s="7"/>
      <c r="TQO56" s="7"/>
      <c r="TQP56" s="7"/>
      <c r="TQQ56" s="7"/>
      <c r="TQR56" s="7"/>
      <c r="TQS56" s="7"/>
      <c r="TQT56" s="7"/>
      <c r="TQU56" s="7"/>
      <c r="TQV56" s="7"/>
      <c r="TQW56" s="7"/>
      <c r="TQX56" s="7"/>
      <c r="TQY56" s="7"/>
      <c r="TQZ56" s="7"/>
      <c r="TRA56" s="7"/>
      <c r="TRB56" s="7"/>
      <c r="TRC56" s="7"/>
      <c r="TRD56" s="7"/>
      <c r="TRE56" s="7"/>
      <c r="TRF56" s="7"/>
      <c r="TRG56" s="7"/>
      <c r="TRH56" s="7"/>
      <c r="TRI56" s="7"/>
      <c r="TRJ56" s="7"/>
      <c r="TRK56" s="7"/>
      <c r="TRL56" s="7"/>
      <c r="TRM56" s="7"/>
      <c r="TRN56" s="7"/>
      <c r="TRO56" s="7"/>
      <c r="TRP56" s="7"/>
      <c r="TRQ56" s="7"/>
      <c r="TRR56" s="7"/>
      <c r="TRS56" s="7"/>
      <c r="TRT56" s="7"/>
      <c r="TRU56" s="7"/>
      <c r="TRV56" s="7"/>
      <c r="TRW56" s="7"/>
      <c r="TRX56" s="7"/>
      <c r="TRY56" s="7"/>
      <c r="TRZ56" s="7"/>
      <c r="TSA56" s="7"/>
      <c r="TSB56" s="7"/>
      <c r="TSC56" s="7"/>
      <c r="TSD56" s="7"/>
      <c r="TSE56" s="7"/>
      <c r="TSF56" s="7"/>
      <c r="TSG56" s="7"/>
      <c r="TSH56" s="7"/>
      <c r="TSI56" s="7"/>
      <c r="TSJ56" s="7"/>
      <c r="TSK56" s="7"/>
      <c r="TSL56" s="7"/>
      <c r="TSM56" s="7"/>
      <c r="TSN56" s="7"/>
      <c r="TSO56" s="7"/>
      <c r="TSP56" s="7"/>
      <c r="TSQ56" s="7"/>
      <c r="TSR56" s="7"/>
      <c r="TSS56" s="7"/>
      <c r="TST56" s="7"/>
      <c r="TSU56" s="7"/>
      <c r="TSV56" s="7"/>
      <c r="TSW56" s="7"/>
      <c r="TSX56" s="7"/>
      <c r="TSY56" s="7"/>
      <c r="TSZ56" s="7"/>
      <c r="TTA56" s="7"/>
      <c r="TTB56" s="7"/>
      <c r="TTC56" s="7"/>
      <c r="TTD56" s="7"/>
      <c r="TTE56" s="7"/>
      <c r="TTF56" s="7"/>
      <c r="TTG56" s="7"/>
      <c r="TTH56" s="7"/>
      <c r="TTI56" s="7"/>
      <c r="TTJ56" s="7"/>
      <c r="TTK56" s="7"/>
      <c r="TTL56" s="7"/>
      <c r="TTM56" s="7"/>
      <c r="TTN56" s="7"/>
      <c r="TTO56" s="7"/>
      <c r="TTP56" s="7"/>
      <c r="TTQ56" s="7"/>
      <c r="TTR56" s="7"/>
      <c r="TTS56" s="7"/>
      <c r="TTT56" s="7"/>
      <c r="TTU56" s="7"/>
      <c r="TTV56" s="7"/>
      <c r="TTW56" s="7"/>
      <c r="TTX56" s="7"/>
      <c r="TTY56" s="7"/>
      <c r="TTZ56" s="7"/>
      <c r="TUA56" s="7"/>
      <c r="TUB56" s="7"/>
      <c r="TUC56" s="7"/>
      <c r="TUD56" s="7"/>
      <c r="TUE56" s="7"/>
      <c r="TUF56" s="7"/>
      <c r="TUG56" s="7"/>
      <c r="TUH56" s="7"/>
      <c r="TUI56" s="7"/>
      <c r="TUJ56" s="7"/>
      <c r="TUK56" s="7"/>
      <c r="TUL56" s="7"/>
      <c r="TUM56" s="7"/>
      <c r="TUN56" s="7"/>
      <c r="TUO56" s="7"/>
      <c r="TUP56" s="7"/>
      <c r="TUQ56" s="7"/>
      <c r="TUR56" s="7"/>
      <c r="TUS56" s="7"/>
      <c r="TUT56" s="7"/>
      <c r="TUU56" s="7"/>
      <c r="TUV56" s="7"/>
      <c r="TUW56" s="7"/>
      <c r="TUX56" s="7"/>
      <c r="TUY56" s="7"/>
      <c r="TUZ56" s="7"/>
      <c r="TVA56" s="7"/>
      <c r="TVB56" s="7"/>
      <c r="TVC56" s="7"/>
      <c r="TVD56" s="7"/>
      <c r="TVE56" s="7"/>
      <c r="TVF56" s="7"/>
      <c r="TVG56" s="7"/>
      <c r="TVH56" s="7"/>
      <c r="TVJ56" s="7"/>
      <c r="TVK56" s="7"/>
      <c r="TVL56" s="7"/>
      <c r="TVM56" s="7"/>
      <c r="TVN56" s="7"/>
      <c r="TVO56" s="7"/>
      <c r="TVP56" s="7"/>
      <c r="TVQ56" s="7"/>
      <c r="TVR56" s="7"/>
      <c r="TVS56" s="7"/>
      <c r="TVT56" s="7"/>
      <c r="TVU56" s="7"/>
      <c r="TVV56" s="7"/>
      <c r="TVW56" s="7"/>
      <c r="TVX56" s="7"/>
      <c r="TVY56" s="7"/>
      <c r="TVZ56" s="7"/>
      <c r="TWA56" s="7"/>
      <c r="TWB56" s="7"/>
      <c r="TWC56" s="7"/>
      <c r="TWD56" s="7"/>
      <c r="TWE56" s="7"/>
      <c r="TWF56" s="7"/>
      <c r="TWG56" s="7"/>
      <c r="TWH56" s="7"/>
      <c r="TWI56" s="7"/>
      <c r="TWJ56" s="7"/>
      <c r="TWK56" s="7"/>
      <c r="TWL56" s="7"/>
      <c r="TWM56" s="7"/>
      <c r="TWN56" s="7"/>
      <c r="TWO56" s="7"/>
      <c r="TWP56" s="7"/>
      <c r="TWQ56" s="7"/>
      <c r="TWR56" s="7"/>
      <c r="TWS56" s="7"/>
      <c r="TWT56" s="7"/>
      <c r="TWU56" s="7"/>
      <c r="TWV56" s="7"/>
      <c r="TWW56" s="7"/>
      <c r="TWX56" s="7"/>
      <c r="TWY56" s="7"/>
      <c r="TWZ56" s="7"/>
      <c r="TXA56" s="7"/>
      <c r="TXB56" s="7"/>
      <c r="TXC56" s="7"/>
      <c r="TXD56" s="7"/>
      <c r="TXE56" s="7"/>
      <c r="TXF56" s="7"/>
      <c r="TXG56" s="7"/>
      <c r="TXH56" s="7"/>
      <c r="TXI56" s="7"/>
      <c r="TXJ56" s="7"/>
      <c r="TXK56" s="7"/>
      <c r="TXL56" s="7"/>
      <c r="TXM56" s="7"/>
      <c r="TXN56" s="7"/>
      <c r="TXO56" s="7"/>
      <c r="TXP56" s="7"/>
      <c r="TXQ56" s="7"/>
      <c r="TXR56" s="7"/>
      <c r="TXS56" s="7"/>
      <c r="TXT56" s="7"/>
      <c r="TXU56" s="7"/>
      <c r="TXV56" s="7"/>
      <c r="TXW56" s="7"/>
      <c r="TXX56" s="7"/>
      <c r="TXY56" s="7"/>
      <c r="TXZ56" s="7"/>
      <c r="TYA56" s="7"/>
      <c r="TYB56" s="7"/>
      <c r="TYC56" s="7"/>
      <c r="TYD56" s="7"/>
      <c r="TYE56" s="7"/>
      <c r="TYF56" s="7"/>
      <c r="TYG56" s="7"/>
      <c r="TYH56" s="7"/>
      <c r="TYI56" s="7"/>
      <c r="TYJ56" s="7"/>
      <c r="TYK56" s="7"/>
      <c r="TYL56" s="7"/>
      <c r="TYM56" s="7"/>
      <c r="TYN56" s="7"/>
      <c r="TYO56" s="7"/>
      <c r="TYP56" s="7"/>
      <c r="TYQ56" s="7"/>
      <c r="TYR56" s="7"/>
      <c r="TYS56" s="7"/>
      <c r="TYT56" s="7"/>
      <c r="TYU56" s="7"/>
      <c r="TYV56" s="7"/>
      <c r="TYW56" s="7"/>
      <c r="TYX56" s="7"/>
      <c r="TYY56" s="7"/>
      <c r="TYZ56" s="7"/>
      <c r="TZA56" s="7"/>
      <c r="TZB56" s="7"/>
      <c r="TZC56" s="7"/>
      <c r="TZD56" s="7"/>
      <c r="TZE56" s="7"/>
      <c r="TZF56" s="7"/>
      <c r="TZG56" s="7"/>
      <c r="TZH56" s="7"/>
      <c r="TZI56" s="7"/>
      <c r="TZJ56" s="7"/>
      <c r="TZK56" s="7"/>
      <c r="TZL56" s="7"/>
      <c r="TZM56" s="7"/>
      <c r="TZN56" s="7"/>
      <c r="TZO56" s="7"/>
      <c r="TZP56" s="7"/>
      <c r="TZQ56" s="7"/>
      <c r="TZR56" s="7"/>
      <c r="TZS56" s="7"/>
      <c r="TZT56" s="7"/>
      <c r="TZU56" s="7"/>
      <c r="TZV56" s="7"/>
      <c r="TZW56" s="7"/>
      <c r="TZX56" s="7"/>
      <c r="TZY56" s="7"/>
      <c r="TZZ56" s="7"/>
      <c r="UAA56" s="7"/>
      <c r="UAB56" s="7"/>
      <c r="UAC56" s="7"/>
      <c r="UAD56" s="7"/>
      <c r="UAE56" s="7"/>
      <c r="UAF56" s="7"/>
      <c r="UAG56" s="7"/>
      <c r="UAH56" s="7"/>
      <c r="UAI56" s="7"/>
      <c r="UAJ56" s="7"/>
      <c r="UAK56" s="7"/>
      <c r="UAL56" s="7"/>
      <c r="UAM56" s="7"/>
      <c r="UAN56" s="7"/>
      <c r="UAO56" s="7"/>
      <c r="UAP56" s="7"/>
      <c r="UAQ56" s="7"/>
      <c r="UAR56" s="7"/>
      <c r="UAS56" s="7"/>
      <c r="UAT56" s="7"/>
      <c r="UAU56" s="7"/>
      <c r="UAV56" s="7"/>
      <c r="UAW56" s="7"/>
      <c r="UAX56" s="7"/>
      <c r="UAY56" s="7"/>
      <c r="UAZ56" s="7"/>
      <c r="UBA56" s="7"/>
      <c r="UBB56" s="7"/>
      <c r="UBC56" s="7"/>
      <c r="UBD56" s="7"/>
      <c r="UBE56" s="7"/>
      <c r="UBF56" s="7"/>
      <c r="UBG56" s="7"/>
      <c r="UBH56" s="7"/>
      <c r="UBI56" s="7"/>
      <c r="UBJ56" s="7"/>
      <c r="UBK56" s="7"/>
      <c r="UBL56" s="7"/>
      <c r="UBM56" s="7"/>
      <c r="UBN56" s="7"/>
      <c r="UBO56" s="7"/>
      <c r="UBP56" s="7"/>
      <c r="UBQ56" s="7"/>
      <c r="UBR56" s="7"/>
      <c r="UBS56" s="7"/>
      <c r="UBT56" s="7"/>
      <c r="UBU56" s="7"/>
      <c r="UBV56" s="7"/>
      <c r="UBW56" s="7"/>
      <c r="UBX56" s="7"/>
      <c r="UBY56" s="7"/>
      <c r="UBZ56" s="7"/>
      <c r="UCA56" s="7"/>
      <c r="UCB56" s="7"/>
      <c r="UCC56" s="7"/>
      <c r="UCD56" s="7"/>
      <c r="UCE56" s="7"/>
      <c r="UCF56" s="7"/>
      <c r="UCG56" s="7"/>
      <c r="UCH56" s="7"/>
      <c r="UCI56" s="7"/>
      <c r="UCJ56" s="7"/>
      <c r="UCK56" s="7"/>
      <c r="UCL56" s="7"/>
      <c r="UCM56" s="7"/>
      <c r="UCN56" s="7"/>
      <c r="UCO56" s="7"/>
      <c r="UCP56" s="7"/>
      <c r="UCQ56" s="7"/>
      <c r="UCR56" s="7"/>
      <c r="UCS56" s="7"/>
      <c r="UCT56" s="7"/>
      <c r="UCU56" s="7"/>
      <c r="UCV56" s="7"/>
      <c r="UCW56" s="7"/>
      <c r="UCX56" s="7"/>
      <c r="UCY56" s="7"/>
      <c r="UCZ56" s="7"/>
      <c r="UDA56" s="7"/>
      <c r="UDB56" s="7"/>
      <c r="UDC56" s="7"/>
      <c r="UDD56" s="7"/>
      <c r="UDE56" s="7"/>
      <c r="UDF56" s="7"/>
      <c r="UDG56" s="7"/>
      <c r="UDH56" s="7"/>
      <c r="UDI56" s="7"/>
      <c r="UDJ56" s="7"/>
      <c r="UDK56" s="7"/>
      <c r="UDL56" s="7"/>
      <c r="UDM56" s="7"/>
      <c r="UDN56" s="7"/>
      <c r="UDO56" s="7"/>
      <c r="UDP56" s="7"/>
      <c r="UDQ56" s="7"/>
      <c r="UDR56" s="7"/>
      <c r="UDS56" s="7"/>
      <c r="UDT56" s="7"/>
      <c r="UDU56" s="7"/>
      <c r="UDV56" s="7"/>
      <c r="UDW56" s="7"/>
      <c r="UDX56" s="7"/>
      <c r="UDY56" s="7"/>
      <c r="UDZ56" s="7"/>
      <c r="UEA56" s="7"/>
      <c r="UEB56" s="7"/>
      <c r="UEC56" s="7"/>
      <c r="UED56" s="7"/>
      <c r="UEE56" s="7"/>
      <c r="UEF56" s="7"/>
      <c r="UEG56" s="7"/>
      <c r="UEH56" s="7"/>
      <c r="UEI56" s="7"/>
      <c r="UEJ56" s="7"/>
      <c r="UEK56" s="7"/>
      <c r="UEL56" s="7"/>
      <c r="UEM56" s="7"/>
      <c r="UEN56" s="7"/>
      <c r="UEO56" s="7"/>
      <c r="UEP56" s="7"/>
      <c r="UEQ56" s="7"/>
      <c r="UER56" s="7"/>
      <c r="UES56" s="7"/>
      <c r="UET56" s="7"/>
      <c r="UEU56" s="7"/>
      <c r="UEV56" s="7"/>
      <c r="UEW56" s="7"/>
      <c r="UEX56" s="7"/>
      <c r="UEY56" s="7"/>
      <c r="UEZ56" s="7"/>
      <c r="UFA56" s="7"/>
      <c r="UFB56" s="7"/>
      <c r="UFC56" s="7"/>
      <c r="UFD56" s="7"/>
      <c r="UFF56" s="7"/>
      <c r="UFG56" s="7"/>
      <c r="UFH56" s="7"/>
      <c r="UFI56" s="7"/>
      <c r="UFJ56" s="7"/>
      <c r="UFK56" s="7"/>
      <c r="UFL56" s="7"/>
      <c r="UFM56" s="7"/>
      <c r="UFN56" s="7"/>
      <c r="UFO56" s="7"/>
      <c r="UFP56" s="7"/>
      <c r="UFQ56" s="7"/>
      <c r="UFR56" s="7"/>
      <c r="UFS56" s="7"/>
      <c r="UFT56" s="7"/>
      <c r="UFU56" s="7"/>
      <c r="UFV56" s="7"/>
      <c r="UFW56" s="7"/>
      <c r="UFX56" s="7"/>
      <c r="UFY56" s="7"/>
      <c r="UFZ56" s="7"/>
      <c r="UGA56" s="7"/>
      <c r="UGB56" s="7"/>
      <c r="UGC56" s="7"/>
      <c r="UGD56" s="7"/>
      <c r="UGE56" s="7"/>
      <c r="UGF56" s="7"/>
      <c r="UGG56" s="7"/>
      <c r="UGH56" s="7"/>
      <c r="UGI56" s="7"/>
      <c r="UGJ56" s="7"/>
      <c r="UGK56" s="7"/>
      <c r="UGL56" s="7"/>
      <c r="UGM56" s="7"/>
      <c r="UGN56" s="7"/>
      <c r="UGO56" s="7"/>
      <c r="UGP56" s="7"/>
      <c r="UGQ56" s="7"/>
      <c r="UGR56" s="7"/>
      <c r="UGS56" s="7"/>
      <c r="UGT56" s="7"/>
      <c r="UGU56" s="7"/>
      <c r="UGV56" s="7"/>
      <c r="UGW56" s="7"/>
      <c r="UGX56" s="7"/>
      <c r="UGY56" s="7"/>
      <c r="UGZ56" s="7"/>
      <c r="UHA56" s="7"/>
      <c r="UHB56" s="7"/>
      <c r="UHC56" s="7"/>
      <c r="UHD56" s="7"/>
      <c r="UHE56" s="7"/>
      <c r="UHF56" s="7"/>
      <c r="UHG56" s="7"/>
      <c r="UHH56" s="7"/>
      <c r="UHI56" s="7"/>
      <c r="UHJ56" s="7"/>
      <c r="UHK56" s="7"/>
      <c r="UHL56" s="7"/>
      <c r="UHM56" s="7"/>
      <c r="UHN56" s="7"/>
      <c r="UHO56" s="7"/>
      <c r="UHP56" s="7"/>
      <c r="UHQ56" s="7"/>
      <c r="UHR56" s="7"/>
      <c r="UHS56" s="7"/>
      <c r="UHT56" s="7"/>
      <c r="UHU56" s="7"/>
      <c r="UHV56" s="7"/>
      <c r="UHW56" s="7"/>
      <c r="UHX56" s="7"/>
      <c r="UHY56" s="7"/>
      <c r="UHZ56" s="7"/>
      <c r="UIA56" s="7"/>
      <c r="UIB56" s="7"/>
      <c r="UIC56" s="7"/>
      <c r="UID56" s="7"/>
      <c r="UIE56" s="7"/>
      <c r="UIF56" s="7"/>
      <c r="UIG56" s="7"/>
      <c r="UIH56" s="7"/>
      <c r="UII56" s="7"/>
      <c r="UIJ56" s="7"/>
      <c r="UIK56" s="7"/>
      <c r="UIL56" s="7"/>
      <c r="UIM56" s="7"/>
      <c r="UIN56" s="7"/>
      <c r="UIO56" s="7"/>
      <c r="UIP56" s="7"/>
      <c r="UIQ56" s="7"/>
      <c r="UIR56" s="7"/>
      <c r="UIS56" s="7"/>
      <c r="UIT56" s="7"/>
      <c r="UIU56" s="7"/>
      <c r="UIV56" s="7"/>
      <c r="UIW56" s="7"/>
      <c r="UIX56" s="7"/>
      <c r="UIY56" s="7"/>
      <c r="UIZ56" s="7"/>
      <c r="UJA56" s="7"/>
      <c r="UJB56" s="7"/>
      <c r="UJC56" s="7"/>
      <c r="UJD56" s="7"/>
      <c r="UJE56" s="7"/>
      <c r="UJF56" s="7"/>
      <c r="UJG56" s="7"/>
      <c r="UJH56" s="7"/>
      <c r="UJI56" s="7"/>
      <c r="UJJ56" s="7"/>
      <c r="UJK56" s="7"/>
      <c r="UJL56" s="7"/>
      <c r="UJM56" s="7"/>
      <c r="UJN56" s="7"/>
      <c r="UJO56" s="7"/>
      <c r="UJP56" s="7"/>
      <c r="UJQ56" s="7"/>
      <c r="UJR56" s="7"/>
      <c r="UJS56" s="7"/>
      <c r="UJT56" s="7"/>
      <c r="UJU56" s="7"/>
      <c r="UJV56" s="7"/>
      <c r="UJW56" s="7"/>
      <c r="UJX56" s="7"/>
      <c r="UJY56" s="7"/>
      <c r="UJZ56" s="7"/>
      <c r="UKA56" s="7"/>
      <c r="UKB56" s="7"/>
      <c r="UKC56" s="7"/>
      <c r="UKD56" s="7"/>
      <c r="UKE56" s="7"/>
      <c r="UKF56" s="7"/>
      <c r="UKG56" s="7"/>
      <c r="UKH56" s="7"/>
      <c r="UKI56" s="7"/>
      <c r="UKJ56" s="7"/>
      <c r="UKK56" s="7"/>
      <c r="UKL56" s="7"/>
      <c r="UKM56" s="7"/>
      <c r="UKN56" s="7"/>
      <c r="UKO56" s="7"/>
      <c r="UKP56" s="7"/>
      <c r="UKQ56" s="7"/>
      <c r="UKR56" s="7"/>
      <c r="UKS56" s="7"/>
      <c r="UKT56" s="7"/>
      <c r="UKU56" s="7"/>
      <c r="UKV56" s="7"/>
      <c r="UKW56" s="7"/>
      <c r="UKX56" s="7"/>
      <c r="UKY56" s="7"/>
      <c r="UKZ56" s="7"/>
      <c r="ULA56" s="7"/>
      <c r="ULB56" s="7"/>
      <c r="ULC56" s="7"/>
      <c r="ULD56" s="7"/>
      <c r="ULE56" s="7"/>
      <c r="ULF56" s="7"/>
      <c r="ULG56" s="7"/>
      <c r="ULH56" s="7"/>
      <c r="ULI56" s="7"/>
      <c r="ULJ56" s="7"/>
      <c r="ULK56" s="7"/>
      <c r="ULL56" s="7"/>
      <c r="ULM56" s="7"/>
      <c r="ULN56" s="7"/>
      <c r="ULO56" s="7"/>
      <c r="ULP56" s="7"/>
      <c r="ULQ56" s="7"/>
      <c r="ULR56" s="7"/>
      <c r="ULS56" s="7"/>
      <c r="ULT56" s="7"/>
      <c r="ULU56" s="7"/>
      <c r="ULV56" s="7"/>
      <c r="ULW56" s="7"/>
      <c r="ULX56" s="7"/>
      <c r="ULY56" s="7"/>
      <c r="ULZ56" s="7"/>
      <c r="UMA56" s="7"/>
      <c r="UMB56" s="7"/>
      <c r="UMC56" s="7"/>
      <c r="UMD56" s="7"/>
      <c r="UME56" s="7"/>
      <c r="UMF56" s="7"/>
      <c r="UMG56" s="7"/>
      <c r="UMH56" s="7"/>
      <c r="UMI56" s="7"/>
      <c r="UMJ56" s="7"/>
      <c r="UMK56" s="7"/>
      <c r="UML56" s="7"/>
      <c r="UMM56" s="7"/>
      <c r="UMN56" s="7"/>
      <c r="UMO56" s="7"/>
      <c r="UMP56" s="7"/>
      <c r="UMQ56" s="7"/>
      <c r="UMR56" s="7"/>
      <c r="UMS56" s="7"/>
      <c r="UMT56" s="7"/>
      <c r="UMU56" s="7"/>
      <c r="UMV56" s="7"/>
      <c r="UMW56" s="7"/>
      <c r="UMX56" s="7"/>
      <c r="UMY56" s="7"/>
      <c r="UMZ56" s="7"/>
      <c r="UNA56" s="7"/>
      <c r="UNB56" s="7"/>
      <c r="UNC56" s="7"/>
      <c r="UND56" s="7"/>
      <c r="UNE56" s="7"/>
      <c r="UNF56" s="7"/>
      <c r="UNG56" s="7"/>
      <c r="UNH56" s="7"/>
      <c r="UNI56" s="7"/>
      <c r="UNJ56" s="7"/>
      <c r="UNK56" s="7"/>
      <c r="UNL56" s="7"/>
      <c r="UNM56" s="7"/>
      <c r="UNN56" s="7"/>
      <c r="UNO56" s="7"/>
      <c r="UNP56" s="7"/>
      <c r="UNQ56" s="7"/>
      <c r="UNR56" s="7"/>
      <c r="UNS56" s="7"/>
      <c r="UNT56" s="7"/>
      <c r="UNU56" s="7"/>
      <c r="UNV56" s="7"/>
      <c r="UNW56" s="7"/>
      <c r="UNX56" s="7"/>
      <c r="UNY56" s="7"/>
      <c r="UNZ56" s="7"/>
      <c r="UOA56" s="7"/>
      <c r="UOB56" s="7"/>
      <c r="UOC56" s="7"/>
      <c r="UOD56" s="7"/>
      <c r="UOE56" s="7"/>
      <c r="UOF56" s="7"/>
      <c r="UOG56" s="7"/>
      <c r="UOH56" s="7"/>
      <c r="UOI56" s="7"/>
      <c r="UOJ56" s="7"/>
      <c r="UOK56" s="7"/>
      <c r="UOL56" s="7"/>
      <c r="UOM56" s="7"/>
      <c r="UON56" s="7"/>
      <c r="UOO56" s="7"/>
      <c r="UOP56" s="7"/>
      <c r="UOQ56" s="7"/>
      <c r="UOR56" s="7"/>
      <c r="UOS56" s="7"/>
      <c r="UOT56" s="7"/>
      <c r="UOU56" s="7"/>
      <c r="UOV56" s="7"/>
      <c r="UOW56" s="7"/>
      <c r="UOX56" s="7"/>
      <c r="UOY56" s="7"/>
      <c r="UOZ56" s="7"/>
      <c r="UPB56" s="7"/>
      <c r="UPC56" s="7"/>
      <c r="UPD56" s="7"/>
      <c r="UPE56" s="7"/>
      <c r="UPF56" s="7"/>
      <c r="UPG56" s="7"/>
      <c r="UPH56" s="7"/>
      <c r="UPI56" s="7"/>
      <c r="UPJ56" s="7"/>
      <c r="UPK56" s="7"/>
      <c r="UPL56" s="7"/>
      <c r="UPM56" s="7"/>
      <c r="UPN56" s="7"/>
      <c r="UPO56" s="7"/>
      <c r="UPP56" s="7"/>
      <c r="UPQ56" s="7"/>
      <c r="UPR56" s="7"/>
      <c r="UPS56" s="7"/>
      <c r="UPT56" s="7"/>
      <c r="UPU56" s="7"/>
      <c r="UPV56" s="7"/>
      <c r="UPW56" s="7"/>
      <c r="UPX56" s="7"/>
      <c r="UPY56" s="7"/>
      <c r="UPZ56" s="7"/>
      <c r="UQA56" s="7"/>
      <c r="UQB56" s="7"/>
      <c r="UQC56" s="7"/>
      <c r="UQD56" s="7"/>
      <c r="UQE56" s="7"/>
      <c r="UQF56" s="7"/>
      <c r="UQG56" s="7"/>
      <c r="UQH56" s="7"/>
      <c r="UQI56" s="7"/>
      <c r="UQJ56" s="7"/>
      <c r="UQK56" s="7"/>
      <c r="UQL56" s="7"/>
      <c r="UQM56" s="7"/>
      <c r="UQN56" s="7"/>
      <c r="UQO56" s="7"/>
      <c r="UQP56" s="7"/>
      <c r="UQQ56" s="7"/>
      <c r="UQR56" s="7"/>
      <c r="UQS56" s="7"/>
      <c r="UQT56" s="7"/>
      <c r="UQU56" s="7"/>
      <c r="UQV56" s="7"/>
      <c r="UQW56" s="7"/>
      <c r="UQX56" s="7"/>
      <c r="UQY56" s="7"/>
      <c r="UQZ56" s="7"/>
      <c r="URA56" s="7"/>
      <c r="URB56" s="7"/>
      <c r="URC56" s="7"/>
      <c r="URD56" s="7"/>
      <c r="URE56" s="7"/>
      <c r="URF56" s="7"/>
      <c r="URG56" s="7"/>
      <c r="URH56" s="7"/>
      <c r="URI56" s="7"/>
      <c r="URJ56" s="7"/>
      <c r="URK56" s="7"/>
      <c r="URL56" s="7"/>
      <c r="URM56" s="7"/>
      <c r="URN56" s="7"/>
      <c r="URO56" s="7"/>
      <c r="URP56" s="7"/>
      <c r="URQ56" s="7"/>
      <c r="URR56" s="7"/>
      <c r="URS56" s="7"/>
      <c r="URT56" s="7"/>
      <c r="URU56" s="7"/>
      <c r="URV56" s="7"/>
      <c r="URW56" s="7"/>
      <c r="URX56" s="7"/>
      <c r="URY56" s="7"/>
      <c r="URZ56" s="7"/>
      <c r="USA56" s="7"/>
      <c r="USB56" s="7"/>
      <c r="USC56" s="7"/>
      <c r="USD56" s="7"/>
      <c r="USE56" s="7"/>
      <c r="USF56" s="7"/>
      <c r="USG56" s="7"/>
      <c r="USH56" s="7"/>
      <c r="USI56" s="7"/>
      <c r="USJ56" s="7"/>
      <c r="USK56" s="7"/>
      <c r="USL56" s="7"/>
      <c r="USM56" s="7"/>
      <c r="USN56" s="7"/>
      <c r="USO56" s="7"/>
      <c r="USP56" s="7"/>
      <c r="USQ56" s="7"/>
      <c r="USR56" s="7"/>
      <c r="USS56" s="7"/>
      <c r="UST56" s="7"/>
      <c r="USU56" s="7"/>
      <c r="USV56" s="7"/>
      <c r="USW56" s="7"/>
      <c r="USX56" s="7"/>
      <c r="USY56" s="7"/>
      <c r="USZ56" s="7"/>
      <c r="UTA56" s="7"/>
      <c r="UTB56" s="7"/>
      <c r="UTC56" s="7"/>
      <c r="UTD56" s="7"/>
      <c r="UTE56" s="7"/>
      <c r="UTF56" s="7"/>
      <c r="UTG56" s="7"/>
      <c r="UTH56" s="7"/>
      <c r="UTI56" s="7"/>
      <c r="UTJ56" s="7"/>
      <c r="UTK56" s="7"/>
      <c r="UTL56" s="7"/>
      <c r="UTM56" s="7"/>
      <c r="UTN56" s="7"/>
      <c r="UTO56" s="7"/>
      <c r="UTP56" s="7"/>
      <c r="UTQ56" s="7"/>
      <c r="UTR56" s="7"/>
      <c r="UTS56" s="7"/>
      <c r="UTT56" s="7"/>
      <c r="UTU56" s="7"/>
      <c r="UTV56" s="7"/>
      <c r="UTW56" s="7"/>
      <c r="UTX56" s="7"/>
      <c r="UTY56" s="7"/>
      <c r="UTZ56" s="7"/>
      <c r="UUA56" s="7"/>
      <c r="UUB56" s="7"/>
      <c r="UUC56" s="7"/>
      <c r="UUD56" s="7"/>
      <c r="UUE56" s="7"/>
      <c r="UUF56" s="7"/>
      <c r="UUG56" s="7"/>
      <c r="UUH56" s="7"/>
      <c r="UUI56" s="7"/>
      <c r="UUJ56" s="7"/>
      <c r="UUK56" s="7"/>
      <c r="UUL56" s="7"/>
      <c r="UUM56" s="7"/>
      <c r="UUN56" s="7"/>
      <c r="UUO56" s="7"/>
      <c r="UUP56" s="7"/>
      <c r="UUQ56" s="7"/>
      <c r="UUR56" s="7"/>
      <c r="UUS56" s="7"/>
      <c r="UUT56" s="7"/>
      <c r="UUU56" s="7"/>
      <c r="UUV56" s="7"/>
      <c r="UUW56" s="7"/>
      <c r="UUX56" s="7"/>
      <c r="UUY56" s="7"/>
      <c r="UUZ56" s="7"/>
      <c r="UVA56" s="7"/>
      <c r="UVB56" s="7"/>
      <c r="UVC56" s="7"/>
      <c r="UVD56" s="7"/>
      <c r="UVE56" s="7"/>
      <c r="UVF56" s="7"/>
      <c r="UVG56" s="7"/>
      <c r="UVH56" s="7"/>
      <c r="UVI56" s="7"/>
      <c r="UVJ56" s="7"/>
      <c r="UVK56" s="7"/>
      <c r="UVL56" s="7"/>
      <c r="UVM56" s="7"/>
      <c r="UVN56" s="7"/>
      <c r="UVO56" s="7"/>
      <c r="UVP56" s="7"/>
      <c r="UVQ56" s="7"/>
      <c r="UVR56" s="7"/>
      <c r="UVS56" s="7"/>
      <c r="UVT56" s="7"/>
      <c r="UVU56" s="7"/>
      <c r="UVV56" s="7"/>
      <c r="UVW56" s="7"/>
      <c r="UVX56" s="7"/>
      <c r="UVY56" s="7"/>
      <c r="UVZ56" s="7"/>
      <c r="UWA56" s="7"/>
      <c r="UWB56" s="7"/>
      <c r="UWC56" s="7"/>
      <c r="UWD56" s="7"/>
      <c r="UWE56" s="7"/>
      <c r="UWF56" s="7"/>
      <c r="UWG56" s="7"/>
      <c r="UWH56" s="7"/>
      <c r="UWI56" s="7"/>
      <c r="UWJ56" s="7"/>
      <c r="UWK56" s="7"/>
      <c r="UWL56" s="7"/>
      <c r="UWM56" s="7"/>
      <c r="UWN56" s="7"/>
      <c r="UWO56" s="7"/>
      <c r="UWP56" s="7"/>
      <c r="UWQ56" s="7"/>
      <c r="UWR56" s="7"/>
      <c r="UWS56" s="7"/>
      <c r="UWT56" s="7"/>
      <c r="UWU56" s="7"/>
      <c r="UWV56" s="7"/>
      <c r="UWW56" s="7"/>
      <c r="UWX56" s="7"/>
      <c r="UWY56" s="7"/>
      <c r="UWZ56" s="7"/>
      <c r="UXA56" s="7"/>
      <c r="UXB56" s="7"/>
      <c r="UXC56" s="7"/>
      <c r="UXD56" s="7"/>
      <c r="UXE56" s="7"/>
      <c r="UXF56" s="7"/>
      <c r="UXG56" s="7"/>
      <c r="UXH56" s="7"/>
      <c r="UXI56" s="7"/>
      <c r="UXJ56" s="7"/>
      <c r="UXK56" s="7"/>
      <c r="UXL56" s="7"/>
      <c r="UXM56" s="7"/>
      <c r="UXN56" s="7"/>
      <c r="UXO56" s="7"/>
      <c r="UXP56" s="7"/>
      <c r="UXQ56" s="7"/>
      <c r="UXR56" s="7"/>
      <c r="UXS56" s="7"/>
      <c r="UXT56" s="7"/>
      <c r="UXU56" s="7"/>
      <c r="UXV56" s="7"/>
      <c r="UXW56" s="7"/>
      <c r="UXX56" s="7"/>
      <c r="UXY56" s="7"/>
      <c r="UXZ56" s="7"/>
      <c r="UYA56" s="7"/>
      <c r="UYB56" s="7"/>
      <c r="UYC56" s="7"/>
      <c r="UYD56" s="7"/>
      <c r="UYE56" s="7"/>
      <c r="UYF56" s="7"/>
      <c r="UYG56" s="7"/>
      <c r="UYH56" s="7"/>
      <c r="UYI56" s="7"/>
      <c r="UYJ56" s="7"/>
      <c r="UYK56" s="7"/>
      <c r="UYL56" s="7"/>
      <c r="UYM56" s="7"/>
      <c r="UYN56" s="7"/>
      <c r="UYO56" s="7"/>
      <c r="UYP56" s="7"/>
      <c r="UYQ56" s="7"/>
      <c r="UYR56" s="7"/>
      <c r="UYS56" s="7"/>
      <c r="UYT56" s="7"/>
      <c r="UYU56" s="7"/>
      <c r="UYV56" s="7"/>
      <c r="UYX56" s="7"/>
      <c r="UYY56" s="7"/>
      <c r="UYZ56" s="7"/>
      <c r="UZA56" s="7"/>
      <c r="UZB56" s="7"/>
      <c r="UZC56" s="7"/>
      <c r="UZD56" s="7"/>
      <c r="UZE56" s="7"/>
      <c r="UZF56" s="7"/>
      <c r="UZG56" s="7"/>
      <c r="UZH56" s="7"/>
      <c r="UZI56" s="7"/>
      <c r="UZJ56" s="7"/>
      <c r="UZK56" s="7"/>
      <c r="UZL56" s="7"/>
      <c r="UZM56" s="7"/>
      <c r="UZN56" s="7"/>
      <c r="UZO56" s="7"/>
      <c r="UZP56" s="7"/>
      <c r="UZQ56" s="7"/>
      <c r="UZR56" s="7"/>
      <c r="UZS56" s="7"/>
      <c r="UZT56" s="7"/>
      <c r="UZU56" s="7"/>
      <c r="UZV56" s="7"/>
      <c r="UZW56" s="7"/>
      <c r="UZX56" s="7"/>
      <c r="UZY56" s="7"/>
      <c r="UZZ56" s="7"/>
      <c r="VAA56" s="7"/>
      <c r="VAB56" s="7"/>
      <c r="VAC56" s="7"/>
      <c r="VAD56" s="7"/>
      <c r="VAE56" s="7"/>
      <c r="VAF56" s="7"/>
      <c r="VAG56" s="7"/>
      <c r="VAH56" s="7"/>
      <c r="VAI56" s="7"/>
      <c r="VAJ56" s="7"/>
      <c r="VAK56" s="7"/>
      <c r="VAL56" s="7"/>
      <c r="VAM56" s="7"/>
      <c r="VAN56" s="7"/>
      <c r="VAO56" s="7"/>
      <c r="VAP56" s="7"/>
      <c r="VAQ56" s="7"/>
      <c r="VAR56" s="7"/>
      <c r="VAS56" s="7"/>
      <c r="VAT56" s="7"/>
      <c r="VAU56" s="7"/>
      <c r="VAV56" s="7"/>
      <c r="VAW56" s="7"/>
      <c r="VAX56" s="7"/>
      <c r="VAY56" s="7"/>
      <c r="VAZ56" s="7"/>
      <c r="VBA56" s="7"/>
      <c r="VBB56" s="7"/>
      <c r="VBC56" s="7"/>
      <c r="VBD56" s="7"/>
      <c r="VBE56" s="7"/>
      <c r="VBF56" s="7"/>
      <c r="VBG56" s="7"/>
      <c r="VBH56" s="7"/>
      <c r="VBI56" s="7"/>
      <c r="VBJ56" s="7"/>
      <c r="VBK56" s="7"/>
      <c r="VBL56" s="7"/>
      <c r="VBM56" s="7"/>
      <c r="VBN56" s="7"/>
      <c r="VBO56" s="7"/>
      <c r="VBP56" s="7"/>
      <c r="VBQ56" s="7"/>
      <c r="VBR56" s="7"/>
      <c r="VBS56" s="7"/>
      <c r="VBT56" s="7"/>
      <c r="VBU56" s="7"/>
      <c r="VBV56" s="7"/>
      <c r="VBW56" s="7"/>
      <c r="VBX56" s="7"/>
      <c r="VBY56" s="7"/>
      <c r="VBZ56" s="7"/>
      <c r="VCA56" s="7"/>
      <c r="VCB56" s="7"/>
      <c r="VCC56" s="7"/>
      <c r="VCD56" s="7"/>
      <c r="VCE56" s="7"/>
      <c r="VCF56" s="7"/>
      <c r="VCG56" s="7"/>
      <c r="VCH56" s="7"/>
      <c r="VCI56" s="7"/>
      <c r="VCJ56" s="7"/>
      <c r="VCK56" s="7"/>
      <c r="VCL56" s="7"/>
      <c r="VCM56" s="7"/>
      <c r="VCN56" s="7"/>
      <c r="VCO56" s="7"/>
      <c r="VCP56" s="7"/>
      <c r="VCQ56" s="7"/>
      <c r="VCR56" s="7"/>
      <c r="VCS56" s="7"/>
      <c r="VCT56" s="7"/>
      <c r="VCU56" s="7"/>
      <c r="VCV56" s="7"/>
      <c r="VCW56" s="7"/>
      <c r="VCX56" s="7"/>
      <c r="VCY56" s="7"/>
      <c r="VCZ56" s="7"/>
      <c r="VDA56" s="7"/>
      <c r="VDB56" s="7"/>
      <c r="VDC56" s="7"/>
      <c r="VDD56" s="7"/>
      <c r="VDE56" s="7"/>
      <c r="VDF56" s="7"/>
      <c r="VDG56" s="7"/>
      <c r="VDH56" s="7"/>
      <c r="VDI56" s="7"/>
      <c r="VDJ56" s="7"/>
      <c r="VDK56" s="7"/>
      <c r="VDL56" s="7"/>
      <c r="VDM56" s="7"/>
      <c r="VDN56" s="7"/>
      <c r="VDO56" s="7"/>
      <c r="VDP56" s="7"/>
      <c r="VDQ56" s="7"/>
      <c r="VDR56" s="7"/>
      <c r="VDS56" s="7"/>
      <c r="VDT56" s="7"/>
      <c r="VDU56" s="7"/>
      <c r="VDV56" s="7"/>
      <c r="VDW56" s="7"/>
      <c r="VDX56" s="7"/>
      <c r="VDY56" s="7"/>
      <c r="VDZ56" s="7"/>
      <c r="VEA56" s="7"/>
      <c r="VEB56" s="7"/>
      <c r="VEC56" s="7"/>
      <c r="VED56" s="7"/>
      <c r="VEE56" s="7"/>
      <c r="VEF56" s="7"/>
      <c r="VEG56" s="7"/>
      <c r="VEH56" s="7"/>
      <c r="VEI56" s="7"/>
      <c r="VEJ56" s="7"/>
      <c r="VEK56" s="7"/>
      <c r="VEL56" s="7"/>
      <c r="VEM56" s="7"/>
      <c r="VEN56" s="7"/>
      <c r="VEO56" s="7"/>
      <c r="VEP56" s="7"/>
      <c r="VEQ56" s="7"/>
      <c r="VER56" s="7"/>
      <c r="VES56" s="7"/>
      <c r="VET56" s="7"/>
      <c r="VEU56" s="7"/>
      <c r="VEV56" s="7"/>
      <c r="VEW56" s="7"/>
      <c r="VEX56" s="7"/>
      <c r="VEY56" s="7"/>
      <c r="VEZ56" s="7"/>
      <c r="VFA56" s="7"/>
      <c r="VFB56" s="7"/>
      <c r="VFC56" s="7"/>
      <c r="VFD56" s="7"/>
      <c r="VFE56" s="7"/>
      <c r="VFF56" s="7"/>
      <c r="VFG56" s="7"/>
      <c r="VFH56" s="7"/>
      <c r="VFI56" s="7"/>
      <c r="VFJ56" s="7"/>
      <c r="VFK56" s="7"/>
      <c r="VFL56" s="7"/>
      <c r="VFM56" s="7"/>
      <c r="VFN56" s="7"/>
      <c r="VFO56" s="7"/>
      <c r="VFP56" s="7"/>
      <c r="VFQ56" s="7"/>
      <c r="VFR56" s="7"/>
      <c r="VFS56" s="7"/>
      <c r="VFT56" s="7"/>
      <c r="VFU56" s="7"/>
      <c r="VFV56" s="7"/>
      <c r="VFW56" s="7"/>
      <c r="VFX56" s="7"/>
      <c r="VFY56" s="7"/>
      <c r="VFZ56" s="7"/>
      <c r="VGA56" s="7"/>
      <c r="VGB56" s="7"/>
      <c r="VGC56" s="7"/>
      <c r="VGD56" s="7"/>
      <c r="VGE56" s="7"/>
      <c r="VGF56" s="7"/>
      <c r="VGG56" s="7"/>
      <c r="VGH56" s="7"/>
      <c r="VGI56" s="7"/>
      <c r="VGJ56" s="7"/>
      <c r="VGK56" s="7"/>
      <c r="VGL56" s="7"/>
      <c r="VGM56" s="7"/>
      <c r="VGN56" s="7"/>
      <c r="VGO56" s="7"/>
      <c r="VGP56" s="7"/>
      <c r="VGQ56" s="7"/>
      <c r="VGR56" s="7"/>
      <c r="VGS56" s="7"/>
      <c r="VGT56" s="7"/>
      <c r="VGU56" s="7"/>
      <c r="VGV56" s="7"/>
      <c r="VGW56" s="7"/>
      <c r="VGX56" s="7"/>
      <c r="VGY56" s="7"/>
      <c r="VGZ56" s="7"/>
      <c r="VHA56" s="7"/>
      <c r="VHB56" s="7"/>
      <c r="VHC56" s="7"/>
      <c r="VHD56" s="7"/>
      <c r="VHE56" s="7"/>
      <c r="VHF56" s="7"/>
      <c r="VHG56" s="7"/>
      <c r="VHH56" s="7"/>
      <c r="VHI56" s="7"/>
      <c r="VHJ56" s="7"/>
      <c r="VHK56" s="7"/>
      <c r="VHL56" s="7"/>
      <c r="VHM56" s="7"/>
      <c r="VHN56" s="7"/>
      <c r="VHO56" s="7"/>
      <c r="VHP56" s="7"/>
      <c r="VHQ56" s="7"/>
      <c r="VHR56" s="7"/>
      <c r="VHS56" s="7"/>
      <c r="VHT56" s="7"/>
      <c r="VHU56" s="7"/>
      <c r="VHV56" s="7"/>
      <c r="VHW56" s="7"/>
      <c r="VHX56" s="7"/>
      <c r="VHY56" s="7"/>
      <c r="VHZ56" s="7"/>
      <c r="VIA56" s="7"/>
      <c r="VIB56" s="7"/>
      <c r="VIC56" s="7"/>
      <c r="VID56" s="7"/>
      <c r="VIE56" s="7"/>
      <c r="VIF56" s="7"/>
      <c r="VIG56" s="7"/>
      <c r="VIH56" s="7"/>
      <c r="VII56" s="7"/>
      <c r="VIJ56" s="7"/>
      <c r="VIK56" s="7"/>
      <c r="VIL56" s="7"/>
      <c r="VIM56" s="7"/>
      <c r="VIN56" s="7"/>
      <c r="VIO56" s="7"/>
      <c r="VIP56" s="7"/>
      <c r="VIQ56" s="7"/>
      <c r="VIR56" s="7"/>
      <c r="VIT56" s="7"/>
      <c r="VIU56" s="7"/>
      <c r="VIV56" s="7"/>
      <c r="VIW56" s="7"/>
      <c r="VIX56" s="7"/>
      <c r="VIY56" s="7"/>
      <c r="VIZ56" s="7"/>
      <c r="VJA56" s="7"/>
      <c r="VJB56" s="7"/>
      <c r="VJC56" s="7"/>
      <c r="VJD56" s="7"/>
      <c r="VJE56" s="7"/>
      <c r="VJF56" s="7"/>
      <c r="VJG56" s="7"/>
      <c r="VJH56" s="7"/>
      <c r="VJI56" s="7"/>
      <c r="VJJ56" s="7"/>
      <c r="VJK56" s="7"/>
      <c r="VJL56" s="7"/>
      <c r="VJM56" s="7"/>
      <c r="VJN56" s="7"/>
      <c r="VJO56" s="7"/>
      <c r="VJP56" s="7"/>
      <c r="VJQ56" s="7"/>
      <c r="VJR56" s="7"/>
      <c r="VJS56" s="7"/>
      <c r="VJT56" s="7"/>
      <c r="VJU56" s="7"/>
      <c r="VJV56" s="7"/>
      <c r="VJW56" s="7"/>
      <c r="VJX56" s="7"/>
      <c r="VJY56" s="7"/>
      <c r="VJZ56" s="7"/>
      <c r="VKA56" s="7"/>
      <c r="VKB56" s="7"/>
      <c r="VKC56" s="7"/>
      <c r="VKD56" s="7"/>
      <c r="VKE56" s="7"/>
      <c r="VKF56" s="7"/>
      <c r="VKG56" s="7"/>
      <c r="VKH56" s="7"/>
      <c r="VKI56" s="7"/>
      <c r="VKJ56" s="7"/>
      <c r="VKK56" s="7"/>
      <c r="VKL56" s="7"/>
      <c r="VKM56" s="7"/>
      <c r="VKN56" s="7"/>
      <c r="VKO56" s="7"/>
      <c r="VKP56" s="7"/>
      <c r="VKQ56" s="7"/>
      <c r="VKR56" s="7"/>
      <c r="VKS56" s="7"/>
      <c r="VKT56" s="7"/>
      <c r="VKU56" s="7"/>
      <c r="VKV56" s="7"/>
      <c r="VKW56" s="7"/>
      <c r="VKX56" s="7"/>
      <c r="VKY56" s="7"/>
      <c r="VKZ56" s="7"/>
      <c r="VLA56" s="7"/>
      <c r="VLB56" s="7"/>
      <c r="VLC56" s="7"/>
      <c r="VLD56" s="7"/>
      <c r="VLE56" s="7"/>
      <c r="VLF56" s="7"/>
      <c r="VLG56" s="7"/>
      <c r="VLH56" s="7"/>
      <c r="VLI56" s="7"/>
      <c r="VLJ56" s="7"/>
      <c r="VLK56" s="7"/>
      <c r="VLL56" s="7"/>
      <c r="VLM56" s="7"/>
      <c r="VLN56" s="7"/>
      <c r="VLO56" s="7"/>
      <c r="VLP56" s="7"/>
      <c r="VLQ56" s="7"/>
      <c r="VLR56" s="7"/>
      <c r="VLS56" s="7"/>
      <c r="VLT56" s="7"/>
      <c r="VLU56" s="7"/>
      <c r="VLV56" s="7"/>
      <c r="VLW56" s="7"/>
      <c r="VLX56" s="7"/>
      <c r="VLY56" s="7"/>
      <c r="VLZ56" s="7"/>
      <c r="VMA56" s="7"/>
      <c r="VMB56" s="7"/>
      <c r="VMC56" s="7"/>
      <c r="VMD56" s="7"/>
      <c r="VME56" s="7"/>
      <c r="VMF56" s="7"/>
      <c r="VMG56" s="7"/>
      <c r="VMH56" s="7"/>
      <c r="VMI56" s="7"/>
      <c r="VMJ56" s="7"/>
      <c r="VMK56" s="7"/>
      <c r="VML56" s="7"/>
      <c r="VMM56" s="7"/>
      <c r="VMN56" s="7"/>
      <c r="VMO56" s="7"/>
      <c r="VMP56" s="7"/>
      <c r="VMQ56" s="7"/>
      <c r="VMR56" s="7"/>
      <c r="VMS56" s="7"/>
      <c r="VMT56" s="7"/>
      <c r="VMU56" s="7"/>
      <c r="VMV56" s="7"/>
      <c r="VMW56" s="7"/>
      <c r="VMX56" s="7"/>
      <c r="VMY56" s="7"/>
      <c r="VMZ56" s="7"/>
      <c r="VNA56" s="7"/>
      <c r="VNB56" s="7"/>
      <c r="VNC56" s="7"/>
      <c r="VND56" s="7"/>
      <c r="VNE56" s="7"/>
      <c r="VNF56" s="7"/>
      <c r="VNG56" s="7"/>
      <c r="VNH56" s="7"/>
      <c r="VNI56" s="7"/>
      <c r="VNJ56" s="7"/>
      <c r="VNK56" s="7"/>
      <c r="VNL56" s="7"/>
      <c r="VNM56" s="7"/>
      <c r="VNN56" s="7"/>
      <c r="VNO56" s="7"/>
      <c r="VNP56" s="7"/>
      <c r="VNQ56" s="7"/>
      <c r="VNR56" s="7"/>
      <c r="VNS56" s="7"/>
      <c r="VNT56" s="7"/>
      <c r="VNU56" s="7"/>
      <c r="VNV56" s="7"/>
      <c r="VNW56" s="7"/>
      <c r="VNX56" s="7"/>
      <c r="VNY56" s="7"/>
      <c r="VNZ56" s="7"/>
      <c r="VOA56" s="7"/>
      <c r="VOB56" s="7"/>
      <c r="VOC56" s="7"/>
      <c r="VOD56" s="7"/>
      <c r="VOE56" s="7"/>
      <c r="VOF56" s="7"/>
      <c r="VOG56" s="7"/>
      <c r="VOH56" s="7"/>
      <c r="VOI56" s="7"/>
      <c r="VOJ56" s="7"/>
      <c r="VOK56" s="7"/>
      <c r="VOL56" s="7"/>
      <c r="VOM56" s="7"/>
      <c r="VON56" s="7"/>
      <c r="VOO56" s="7"/>
      <c r="VOP56" s="7"/>
      <c r="VOQ56" s="7"/>
      <c r="VOR56" s="7"/>
      <c r="VOS56" s="7"/>
      <c r="VOT56" s="7"/>
      <c r="VOU56" s="7"/>
      <c r="VOV56" s="7"/>
      <c r="VOW56" s="7"/>
      <c r="VOX56" s="7"/>
      <c r="VOY56" s="7"/>
      <c r="VOZ56" s="7"/>
      <c r="VPA56" s="7"/>
      <c r="VPB56" s="7"/>
      <c r="VPC56" s="7"/>
      <c r="VPD56" s="7"/>
      <c r="VPE56" s="7"/>
      <c r="VPF56" s="7"/>
      <c r="VPG56" s="7"/>
      <c r="VPH56" s="7"/>
      <c r="VPI56" s="7"/>
      <c r="VPJ56" s="7"/>
      <c r="VPK56" s="7"/>
      <c r="VPL56" s="7"/>
      <c r="VPM56" s="7"/>
      <c r="VPN56" s="7"/>
      <c r="VPO56" s="7"/>
      <c r="VPP56" s="7"/>
      <c r="VPQ56" s="7"/>
      <c r="VPR56" s="7"/>
      <c r="VPS56" s="7"/>
      <c r="VPT56" s="7"/>
      <c r="VPU56" s="7"/>
      <c r="VPV56" s="7"/>
      <c r="VPW56" s="7"/>
      <c r="VPX56" s="7"/>
      <c r="VPY56" s="7"/>
      <c r="VPZ56" s="7"/>
      <c r="VQA56" s="7"/>
      <c r="VQB56" s="7"/>
      <c r="VQC56" s="7"/>
      <c r="VQD56" s="7"/>
      <c r="VQE56" s="7"/>
      <c r="VQF56" s="7"/>
      <c r="VQG56" s="7"/>
      <c r="VQH56" s="7"/>
      <c r="VQI56" s="7"/>
      <c r="VQJ56" s="7"/>
      <c r="VQK56" s="7"/>
      <c r="VQL56" s="7"/>
      <c r="VQM56" s="7"/>
      <c r="VQN56" s="7"/>
      <c r="VQO56" s="7"/>
      <c r="VQP56" s="7"/>
      <c r="VQQ56" s="7"/>
      <c r="VQR56" s="7"/>
      <c r="VQS56" s="7"/>
      <c r="VQT56" s="7"/>
      <c r="VQU56" s="7"/>
      <c r="VQV56" s="7"/>
      <c r="VQW56" s="7"/>
      <c r="VQX56" s="7"/>
      <c r="VQY56" s="7"/>
      <c r="VQZ56" s="7"/>
      <c r="VRA56" s="7"/>
      <c r="VRB56" s="7"/>
      <c r="VRC56" s="7"/>
      <c r="VRD56" s="7"/>
      <c r="VRE56" s="7"/>
      <c r="VRF56" s="7"/>
      <c r="VRG56" s="7"/>
      <c r="VRH56" s="7"/>
      <c r="VRI56" s="7"/>
      <c r="VRJ56" s="7"/>
      <c r="VRK56" s="7"/>
      <c r="VRL56" s="7"/>
      <c r="VRM56" s="7"/>
      <c r="VRN56" s="7"/>
      <c r="VRO56" s="7"/>
      <c r="VRP56" s="7"/>
      <c r="VRQ56" s="7"/>
      <c r="VRR56" s="7"/>
      <c r="VRS56" s="7"/>
      <c r="VRT56" s="7"/>
      <c r="VRU56" s="7"/>
      <c r="VRV56" s="7"/>
      <c r="VRW56" s="7"/>
      <c r="VRX56" s="7"/>
      <c r="VRY56" s="7"/>
      <c r="VRZ56" s="7"/>
      <c r="VSA56" s="7"/>
      <c r="VSB56" s="7"/>
      <c r="VSC56" s="7"/>
      <c r="VSD56" s="7"/>
      <c r="VSE56" s="7"/>
      <c r="VSF56" s="7"/>
      <c r="VSG56" s="7"/>
      <c r="VSH56" s="7"/>
      <c r="VSI56" s="7"/>
      <c r="VSJ56" s="7"/>
      <c r="VSK56" s="7"/>
      <c r="VSL56" s="7"/>
      <c r="VSM56" s="7"/>
      <c r="VSN56" s="7"/>
      <c r="VSP56" s="7"/>
      <c r="VSQ56" s="7"/>
      <c r="VSR56" s="7"/>
      <c r="VSS56" s="7"/>
      <c r="VST56" s="7"/>
      <c r="VSU56" s="7"/>
      <c r="VSV56" s="7"/>
      <c r="VSW56" s="7"/>
      <c r="VSX56" s="7"/>
      <c r="VSY56" s="7"/>
      <c r="VSZ56" s="7"/>
      <c r="VTA56" s="7"/>
      <c r="VTB56" s="7"/>
      <c r="VTC56" s="7"/>
      <c r="VTD56" s="7"/>
      <c r="VTE56" s="7"/>
      <c r="VTF56" s="7"/>
      <c r="VTG56" s="7"/>
      <c r="VTH56" s="7"/>
      <c r="VTI56" s="7"/>
      <c r="VTJ56" s="7"/>
      <c r="VTK56" s="7"/>
      <c r="VTL56" s="7"/>
      <c r="VTM56" s="7"/>
      <c r="VTN56" s="7"/>
      <c r="VTO56" s="7"/>
      <c r="VTP56" s="7"/>
      <c r="VTQ56" s="7"/>
      <c r="VTR56" s="7"/>
      <c r="VTS56" s="7"/>
      <c r="VTT56" s="7"/>
      <c r="VTU56" s="7"/>
      <c r="VTV56" s="7"/>
      <c r="VTW56" s="7"/>
      <c r="VTX56" s="7"/>
      <c r="VTY56" s="7"/>
      <c r="VTZ56" s="7"/>
      <c r="VUA56" s="7"/>
      <c r="VUB56" s="7"/>
      <c r="VUC56" s="7"/>
      <c r="VUD56" s="7"/>
      <c r="VUE56" s="7"/>
      <c r="VUF56" s="7"/>
      <c r="VUG56" s="7"/>
      <c r="VUH56" s="7"/>
      <c r="VUI56" s="7"/>
      <c r="VUJ56" s="7"/>
      <c r="VUK56" s="7"/>
      <c r="VUL56" s="7"/>
      <c r="VUM56" s="7"/>
      <c r="VUN56" s="7"/>
      <c r="VUO56" s="7"/>
      <c r="VUP56" s="7"/>
      <c r="VUQ56" s="7"/>
      <c r="VUR56" s="7"/>
      <c r="VUS56" s="7"/>
      <c r="VUT56" s="7"/>
      <c r="VUU56" s="7"/>
      <c r="VUV56" s="7"/>
      <c r="VUW56" s="7"/>
      <c r="VUX56" s="7"/>
      <c r="VUY56" s="7"/>
      <c r="VUZ56" s="7"/>
      <c r="VVA56" s="7"/>
      <c r="VVB56" s="7"/>
      <c r="VVC56" s="7"/>
      <c r="VVD56" s="7"/>
      <c r="VVE56" s="7"/>
      <c r="VVF56" s="7"/>
      <c r="VVG56" s="7"/>
      <c r="VVH56" s="7"/>
      <c r="VVI56" s="7"/>
      <c r="VVJ56" s="7"/>
      <c r="VVK56" s="7"/>
      <c r="VVL56" s="7"/>
      <c r="VVM56" s="7"/>
      <c r="VVN56" s="7"/>
      <c r="VVO56" s="7"/>
      <c r="VVP56" s="7"/>
      <c r="VVQ56" s="7"/>
      <c r="VVR56" s="7"/>
      <c r="VVS56" s="7"/>
      <c r="VVT56" s="7"/>
      <c r="VVU56" s="7"/>
      <c r="VVV56" s="7"/>
      <c r="VVW56" s="7"/>
      <c r="VVX56" s="7"/>
      <c r="VVY56" s="7"/>
      <c r="VVZ56" s="7"/>
      <c r="VWA56" s="7"/>
      <c r="VWB56" s="7"/>
      <c r="VWC56" s="7"/>
      <c r="VWD56" s="7"/>
      <c r="VWE56" s="7"/>
      <c r="VWF56" s="7"/>
      <c r="VWG56" s="7"/>
      <c r="VWH56" s="7"/>
      <c r="VWI56" s="7"/>
      <c r="VWJ56" s="7"/>
      <c r="VWK56" s="7"/>
      <c r="VWL56" s="7"/>
      <c r="VWM56" s="7"/>
      <c r="VWN56" s="7"/>
      <c r="VWO56" s="7"/>
      <c r="VWP56" s="7"/>
      <c r="VWQ56" s="7"/>
      <c r="VWR56" s="7"/>
      <c r="VWS56" s="7"/>
      <c r="VWT56" s="7"/>
      <c r="VWU56" s="7"/>
      <c r="VWV56" s="7"/>
      <c r="VWW56" s="7"/>
      <c r="VWX56" s="7"/>
      <c r="VWY56" s="7"/>
      <c r="VWZ56" s="7"/>
      <c r="VXA56" s="7"/>
      <c r="VXB56" s="7"/>
      <c r="VXC56" s="7"/>
      <c r="VXD56" s="7"/>
      <c r="VXE56" s="7"/>
      <c r="VXF56" s="7"/>
      <c r="VXG56" s="7"/>
      <c r="VXH56" s="7"/>
      <c r="VXI56" s="7"/>
      <c r="VXJ56" s="7"/>
      <c r="VXK56" s="7"/>
      <c r="VXL56" s="7"/>
      <c r="VXM56" s="7"/>
      <c r="VXN56" s="7"/>
      <c r="VXO56" s="7"/>
      <c r="VXP56" s="7"/>
      <c r="VXQ56" s="7"/>
      <c r="VXR56" s="7"/>
      <c r="VXS56" s="7"/>
      <c r="VXT56" s="7"/>
      <c r="VXU56" s="7"/>
      <c r="VXV56" s="7"/>
      <c r="VXW56" s="7"/>
      <c r="VXX56" s="7"/>
      <c r="VXY56" s="7"/>
      <c r="VXZ56" s="7"/>
      <c r="VYA56" s="7"/>
      <c r="VYB56" s="7"/>
      <c r="VYC56" s="7"/>
      <c r="VYD56" s="7"/>
      <c r="VYE56" s="7"/>
      <c r="VYF56" s="7"/>
      <c r="VYG56" s="7"/>
      <c r="VYH56" s="7"/>
      <c r="VYI56" s="7"/>
      <c r="VYJ56" s="7"/>
      <c r="VYK56" s="7"/>
      <c r="VYL56" s="7"/>
      <c r="VYM56" s="7"/>
      <c r="VYN56" s="7"/>
      <c r="VYO56" s="7"/>
      <c r="VYP56" s="7"/>
      <c r="VYQ56" s="7"/>
      <c r="VYR56" s="7"/>
      <c r="VYS56" s="7"/>
      <c r="VYT56" s="7"/>
      <c r="VYU56" s="7"/>
      <c r="VYV56" s="7"/>
      <c r="VYW56" s="7"/>
      <c r="VYX56" s="7"/>
      <c r="VYY56" s="7"/>
      <c r="VYZ56" s="7"/>
      <c r="VZA56" s="7"/>
      <c r="VZB56" s="7"/>
      <c r="VZC56" s="7"/>
      <c r="VZD56" s="7"/>
      <c r="VZE56" s="7"/>
      <c r="VZF56" s="7"/>
      <c r="VZG56" s="7"/>
      <c r="VZH56" s="7"/>
      <c r="VZI56" s="7"/>
      <c r="VZJ56" s="7"/>
      <c r="VZK56" s="7"/>
      <c r="VZL56" s="7"/>
      <c r="VZM56" s="7"/>
      <c r="VZN56" s="7"/>
      <c r="VZO56" s="7"/>
      <c r="VZP56" s="7"/>
      <c r="VZQ56" s="7"/>
      <c r="VZR56" s="7"/>
      <c r="VZS56" s="7"/>
      <c r="VZT56" s="7"/>
      <c r="VZU56" s="7"/>
      <c r="VZV56" s="7"/>
      <c r="VZW56" s="7"/>
      <c r="VZX56" s="7"/>
      <c r="VZY56" s="7"/>
      <c r="VZZ56" s="7"/>
      <c r="WAA56" s="7"/>
      <c r="WAB56" s="7"/>
      <c r="WAC56" s="7"/>
      <c r="WAD56" s="7"/>
      <c r="WAE56" s="7"/>
      <c r="WAF56" s="7"/>
      <c r="WAG56" s="7"/>
      <c r="WAH56" s="7"/>
      <c r="WAI56" s="7"/>
      <c r="WAJ56" s="7"/>
      <c r="WAK56" s="7"/>
      <c r="WAL56" s="7"/>
      <c r="WAM56" s="7"/>
      <c r="WAN56" s="7"/>
      <c r="WAO56" s="7"/>
      <c r="WAP56" s="7"/>
      <c r="WAQ56" s="7"/>
      <c r="WAR56" s="7"/>
      <c r="WAS56" s="7"/>
      <c r="WAT56" s="7"/>
      <c r="WAU56" s="7"/>
      <c r="WAV56" s="7"/>
      <c r="WAW56" s="7"/>
      <c r="WAX56" s="7"/>
      <c r="WAY56" s="7"/>
      <c r="WAZ56" s="7"/>
      <c r="WBA56" s="7"/>
      <c r="WBB56" s="7"/>
      <c r="WBC56" s="7"/>
      <c r="WBD56" s="7"/>
      <c r="WBE56" s="7"/>
      <c r="WBF56" s="7"/>
      <c r="WBG56" s="7"/>
      <c r="WBH56" s="7"/>
      <c r="WBI56" s="7"/>
      <c r="WBJ56" s="7"/>
      <c r="WBK56" s="7"/>
      <c r="WBL56" s="7"/>
      <c r="WBM56" s="7"/>
      <c r="WBN56" s="7"/>
      <c r="WBO56" s="7"/>
      <c r="WBP56" s="7"/>
      <c r="WBQ56" s="7"/>
      <c r="WBR56" s="7"/>
      <c r="WBS56" s="7"/>
      <c r="WBT56" s="7"/>
      <c r="WBU56" s="7"/>
      <c r="WBV56" s="7"/>
      <c r="WBW56" s="7"/>
      <c r="WBX56" s="7"/>
      <c r="WBY56" s="7"/>
      <c r="WBZ56" s="7"/>
      <c r="WCA56" s="7"/>
      <c r="WCB56" s="7"/>
      <c r="WCC56" s="7"/>
      <c r="WCD56" s="7"/>
      <c r="WCE56" s="7"/>
      <c r="WCF56" s="7"/>
      <c r="WCG56" s="7"/>
      <c r="WCH56" s="7"/>
      <c r="WCI56" s="7"/>
      <c r="WCJ56" s="7"/>
      <c r="WCL56" s="7"/>
      <c r="WCM56" s="7"/>
      <c r="WCN56" s="7"/>
      <c r="WCO56" s="7"/>
      <c r="WCP56" s="7"/>
      <c r="WCQ56" s="7"/>
      <c r="WCR56" s="7"/>
      <c r="WCS56" s="7"/>
      <c r="WCT56" s="7"/>
      <c r="WCU56" s="7"/>
      <c r="WCV56" s="7"/>
      <c r="WCW56" s="7"/>
      <c r="WCX56" s="7"/>
      <c r="WCY56" s="7"/>
      <c r="WCZ56" s="7"/>
      <c r="WDA56" s="7"/>
      <c r="WDB56" s="7"/>
      <c r="WDC56" s="7"/>
      <c r="WDD56" s="7"/>
      <c r="WDE56" s="7"/>
      <c r="WDF56" s="7"/>
      <c r="WDG56" s="7"/>
      <c r="WDH56" s="7"/>
      <c r="WDI56" s="7"/>
      <c r="WDJ56" s="7"/>
      <c r="WDK56" s="7"/>
      <c r="WDL56" s="7"/>
      <c r="WDM56" s="7"/>
      <c r="WDN56" s="7"/>
      <c r="WDO56" s="7"/>
      <c r="WDP56" s="7"/>
      <c r="WDQ56" s="7"/>
      <c r="WDR56" s="7"/>
      <c r="WDS56" s="7"/>
      <c r="WDT56" s="7"/>
      <c r="WDU56" s="7"/>
      <c r="WDV56" s="7"/>
      <c r="WDW56" s="7"/>
      <c r="WDX56" s="7"/>
      <c r="WDY56" s="7"/>
      <c r="WDZ56" s="7"/>
      <c r="WEA56" s="7"/>
      <c r="WEB56" s="7"/>
      <c r="WEC56" s="7"/>
      <c r="WED56" s="7"/>
      <c r="WEE56" s="7"/>
      <c r="WEF56" s="7"/>
      <c r="WEG56" s="7"/>
      <c r="WEH56" s="7"/>
      <c r="WEI56" s="7"/>
      <c r="WEJ56" s="7"/>
      <c r="WEK56" s="7"/>
      <c r="WEL56" s="7"/>
      <c r="WEM56" s="7"/>
      <c r="WEN56" s="7"/>
      <c r="WEO56" s="7"/>
      <c r="WEP56" s="7"/>
      <c r="WEQ56" s="7"/>
      <c r="WER56" s="7"/>
      <c r="WES56" s="7"/>
      <c r="WET56" s="7"/>
      <c r="WEU56" s="7"/>
      <c r="WEV56" s="7"/>
      <c r="WEW56" s="7"/>
      <c r="WEX56" s="7"/>
      <c r="WEY56" s="7"/>
      <c r="WEZ56" s="7"/>
      <c r="WFA56" s="7"/>
      <c r="WFB56" s="7"/>
      <c r="WFC56" s="7"/>
      <c r="WFD56" s="7"/>
      <c r="WFE56" s="7"/>
      <c r="WFF56" s="7"/>
      <c r="WFG56" s="7"/>
      <c r="WFH56" s="7"/>
      <c r="WFI56" s="7"/>
      <c r="WFJ56" s="7"/>
      <c r="WFK56" s="7"/>
      <c r="WFL56" s="7"/>
      <c r="WFM56" s="7"/>
      <c r="WFN56" s="7"/>
      <c r="WFO56" s="7"/>
      <c r="WFP56" s="7"/>
      <c r="WFQ56" s="7"/>
      <c r="WFR56" s="7"/>
      <c r="WFS56" s="7"/>
      <c r="WFT56" s="7"/>
      <c r="WFU56" s="7"/>
      <c r="WFV56" s="7"/>
      <c r="WFW56" s="7"/>
      <c r="WFX56" s="7"/>
      <c r="WFY56" s="7"/>
      <c r="WFZ56" s="7"/>
      <c r="WGA56" s="7"/>
      <c r="WGB56" s="7"/>
      <c r="WGC56" s="7"/>
      <c r="WGD56" s="7"/>
      <c r="WGE56" s="7"/>
      <c r="WGF56" s="7"/>
      <c r="WGG56" s="7"/>
      <c r="WGH56" s="7"/>
      <c r="WGI56" s="7"/>
      <c r="WGJ56" s="7"/>
      <c r="WGK56" s="7"/>
      <c r="WGL56" s="7"/>
      <c r="WGM56" s="7"/>
      <c r="WGN56" s="7"/>
      <c r="WGO56" s="7"/>
      <c r="WGP56" s="7"/>
      <c r="WGQ56" s="7"/>
      <c r="WGR56" s="7"/>
      <c r="WGS56" s="7"/>
      <c r="WGT56" s="7"/>
      <c r="WGU56" s="7"/>
      <c r="WGV56" s="7"/>
      <c r="WGW56" s="7"/>
      <c r="WGX56" s="7"/>
      <c r="WGY56" s="7"/>
      <c r="WGZ56" s="7"/>
      <c r="WHA56" s="7"/>
      <c r="WHB56" s="7"/>
      <c r="WHC56" s="7"/>
      <c r="WHD56" s="7"/>
      <c r="WHE56" s="7"/>
      <c r="WHF56" s="7"/>
      <c r="WHG56" s="7"/>
      <c r="WHH56" s="7"/>
      <c r="WHI56" s="7"/>
      <c r="WHJ56" s="7"/>
      <c r="WHK56" s="7"/>
      <c r="WHL56" s="7"/>
      <c r="WHM56" s="7"/>
      <c r="WHN56" s="7"/>
      <c r="WHO56" s="7"/>
      <c r="WHP56" s="7"/>
      <c r="WHQ56" s="7"/>
      <c r="WHR56" s="7"/>
      <c r="WHS56" s="7"/>
      <c r="WHT56" s="7"/>
      <c r="WHU56" s="7"/>
      <c r="WHV56" s="7"/>
      <c r="WHW56" s="7"/>
      <c r="WHX56" s="7"/>
      <c r="WHY56" s="7"/>
      <c r="WHZ56" s="7"/>
      <c r="WIA56" s="7"/>
      <c r="WIB56" s="7"/>
      <c r="WIC56" s="7"/>
      <c r="WID56" s="7"/>
      <c r="WIE56" s="7"/>
      <c r="WIF56" s="7"/>
      <c r="WIG56" s="7"/>
      <c r="WIH56" s="7"/>
      <c r="WII56" s="7"/>
      <c r="WIJ56" s="7"/>
      <c r="WIK56" s="7"/>
      <c r="WIL56" s="7"/>
      <c r="WIM56" s="7"/>
      <c r="WIN56" s="7"/>
      <c r="WIO56" s="7"/>
      <c r="WIP56" s="7"/>
      <c r="WIQ56" s="7"/>
      <c r="WIR56" s="7"/>
      <c r="WIS56" s="7"/>
      <c r="WIT56" s="7"/>
      <c r="WIU56" s="7"/>
      <c r="WIV56" s="7"/>
      <c r="WIW56" s="7"/>
      <c r="WIX56" s="7"/>
      <c r="WIY56" s="7"/>
      <c r="WIZ56" s="7"/>
      <c r="WJA56" s="7"/>
      <c r="WJB56" s="7"/>
      <c r="WJC56" s="7"/>
      <c r="WJD56" s="7"/>
      <c r="WJE56" s="7"/>
      <c r="WJF56" s="7"/>
      <c r="WJG56" s="7"/>
      <c r="WJH56" s="7"/>
      <c r="WJI56" s="7"/>
      <c r="WJJ56" s="7"/>
      <c r="WJK56" s="7"/>
      <c r="WJL56" s="7"/>
      <c r="WJM56" s="7"/>
      <c r="WJN56" s="7"/>
      <c r="WJO56" s="7"/>
      <c r="WJP56" s="7"/>
      <c r="WJQ56" s="7"/>
      <c r="WJR56" s="7"/>
      <c r="WJS56" s="7"/>
      <c r="WJT56" s="7"/>
      <c r="WJU56" s="7"/>
      <c r="WJV56" s="7"/>
      <c r="WJW56" s="7"/>
      <c r="WJX56" s="7"/>
      <c r="WJY56" s="7"/>
      <c r="WJZ56" s="7"/>
      <c r="WKA56" s="7"/>
      <c r="WKB56" s="7"/>
      <c r="WKC56" s="7"/>
      <c r="WKD56" s="7"/>
      <c r="WKE56" s="7"/>
      <c r="WKF56" s="7"/>
      <c r="WKG56" s="7"/>
      <c r="WKH56" s="7"/>
      <c r="WKI56" s="7"/>
      <c r="WKJ56" s="7"/>
      <c r="WKK56" s="7"/>
      <c r="WKL56" s="7"/>
      <c r="WKM56" s="7"/>
      <c r="WKN56" s="7"/>
      <c r="WKO56" s="7"/>
      <c r="WKP56" s="7"/>
      <c r="WKQ56" s="7"/>
      <c r="WKR56" s="7"/>
      <c r="WKS56" s="7"/>
      <c r="WKT56" s="7"/>
      <c r="WKU56" s="7"/>
      <c r="WKV56" s="7"/>
      <c r="WKW56" s="7"/>
      <c r="WKX56" s="7"/>
      <c r="WKY56" s="7"/>
      <c r="WKZ56" s="7"/>
      <c r="WLA56" s="7"/>
      <c r="WLB56" s="7"/>
      <c r="WLC56" s="7"/>
      <c r="WLD56" s="7"/>
      <c r="WLE56" s="7"/>
      <c r="WLF56" s="7"/>
      <c r="WLG56" s="7"/>
      <c r="WLH56" s="7"/>
      <c r="WLI56" s="7"/>
      <c r="WLJ56" s="7"/>
      <c r="WLK56" s="7"/>
      <c r="WLL56" s="7"/>
      <c r="WLM56" s="7"/>
      <c r="WLN56" s="7"/>
      <c r="WLO56" s="7"/>
      <c r="WLP56" s="7"/>
      <c r="WLQ56" s="7"/>
      <c r="WLR56" s="7"/>
      <c r="WLS56" s="7"/>
      <c r="WLT56" s="7"/>
      <c r="WLU56" s="7"/>
      <c r="WLV56" s="7"/>
      <c r="WLW56" s="7"/>
      <c r="WLX56" s="7"/>
      <c r="WLY56" s="7"/>
      <c r="WLZ56" s="7"/>
      <c r="WMA56" s="7"/>
      <c r="WMB56" s="7"/>
      <c r="WMC56" s="7"/>
      <c r="WMD56" s="7"/>
      <c r="WME56" s="7"/>
      <c r="WMF56" s="7"/>
      <c r="WMH56" s="7"/>
      <c r="WMI56" s="7"/>
      <c r="WMJ56" s="7"/>
      <c r="WMK56" s="7"/>
      <c r="WML56" s="7"/>
      <c r="WMM56" s="7"/>
      <c r="WMN56" s="7"/>
      <c r="WMO56" s="7"/>
      <c r="WMP56" s="7"/>
      <c r="WMQ56" s="7"/>
      <c r="WMR56" s="7"/>
      <c r="WMS56" s="7"/>
      <c r="WMT56" s="7"/>
      <c r="WMU56" s="7"/>
      <c r="WMV56" s="7"/>
      <c r="WMW56" s="7"/>
      <c r="WMX56" s="7"/>
      <c r="WMY56" s="7"/>
      <c r="WMZ56" s="7"/>
      <c r="WNA56" s="7"/>
      <c r="WNB56" s="7"/>
      <c r="WNC56" s="7"/>
      <c r="WND56" s="7"/>
      <c r="WNE56" s="7"/>
      <c r="WNF56" s="7"/>
      <c r="WNG56" s="7"/>
      <c r="WNH56" s="7"/>
      <c r="WNI56" s="7"/>
      <c r="WNJ56" s="7"/>
      <c r="WNK56" s="7"/>
      <c r="WNL56" s="7"/>
      <c r="WNM56" s="7"/>
      <c r="WNN56" s="7"/>
      <c r="WNO56" s="7"/>
      <c r="WNP56" s="7"/>
      <c r="WNQ56" s="7"/>
      <c r="WNR56" s="7"/>
      <c r="WNS56" s="7"/>
      <c r="WNT56" s="7"/>
      <c r="WNU56" s="7"/>
      <c r="WNV56" s="7"/>
      <c r="WNW56" s="7"/>
      <c r="WNX56" s="7"/>
      <c r="WNY56" s="7"/>
      <c r="WNZ56" s="7"/>
      <c r="WOA56" s="7"/>
      <c r="WOB56" s="7"/>
      <c r="WOC56" s="7"/>
      <c r="WOD56" s="7"/>
      <c r="WOE56" s="7"/>
      <c r="WOF56" s="7"/>
      <c r="WOG56" s="7"/>
      <c r="WOH56" s="7"/>
      <c r="WOI56" s="7"/>
      <c r="WOJ56" s="7"/>
      <c r="WOK56" s="7"/>
      <c r="WOL56" s="7"/>
      <c r="WOM56" s="7"/>
      <c r="WON56" s="7"/>
      <c r="WOO56" s="7"/>
      <c r="WOP56" s="7"/>
      <c r="WOQ56" s="7"/>
      <c r="WOR56" s="7"/>
      <c r="WOS56" s="7"/>
      <c r="WOT56" s="7"/>
      <c r="WOU56" s="7"/>
      <c r="WOV56" s="7"/>
      <c r="WOW56" s="7"/>
      <c r="WOX56" s="7"/>
      <c r="WOY56" s="7"/>
      <c r="WOZ56" s="7"/>
      <c r="WPA56" s="7"/>
      <c r="WPB56" s="7"/>
      <c r="WPC56" s="7"/>
      <c r="WPD56" s="7"/>
      <c r="WPE56" s="7"/>
      <c r="WPF56" s="7"/>
      <c r="WPG56" s="7"/>
      <c r="WPH56" s="7"/>
      <c r="WPI56" s="7"/>
      <c r="WPJ56" s="7"/>
      <c r="WPK56" s="7"/>
      <c r="WPL56" s="7"/>
      <c r="WPM56" s="7"/>
      <c r="WPN56" s="7"/>
      <c r="WPO56" s="7"/>
      <c r="WPP56" s="7"/>
      <c r="WPQ56" s="7"/>
      <c r="WPR56" s="7"/>
      <c r="WPS56" s="7"/>
      <c r="WPT56" s="7"/>
      <c r="WPU56" s="7"/>
      <c r="WPV56" s="7"/>
      <c r="WPW56" s="7"/>
      <c r="WPX56" s="7"/>
      <c r="WPY56" s="7"/>
      <c r="WPZ56" s="7"/>
      <c r="WQA56" s="7"/>
      <c r="WQB56" s="7"/>
      <c r="WQC56" s="7"/>
      <c r="WQD56" s="7"/>
      <c r="WQE56" s="7"/>
      <c r="WQF56" s="7"/>
      <c r="WQG56" s="7"/>
      <c r="WQH56" s="7"/>
      <c r="WQI56" s="7"/>
      <c r="WQJ56" s="7"/>
      <c r="WQK56" s="7"/>
      <c r="WQL56" s="7"/>
      <c r="WQM56" s="7"/>
      <c r="WQN56" s="7"/>
      <c r="WQO56" s="7"/>
      <c r="WQP56" s="7"/>
      <c r="WQQ56" s="7"/>
      <c r="WQR56" s="7"/>
      <c r="WQS56" s="7"/>
      <c r="WQT56" s="7"/>
      <c r="WQU56" s="7"/>
      <c r="WQV56" s="7"/>
      <c r="WQW56" s="7"/>
      <c r="WQX56" s="7"/>
      <c r="WQY56" s="7"/>
      <c r="WQZ56" s="7"/>
      <c r="WRA56" s="7"/>
      <c r="WRB56" s="7"/>
      <c r="WRC56" s="7"/>
      <c r="WRD56" s="7"/>
      <c r="WRE56" s="7"/>
      <c r="WRF56" s="7"/>
      <c r="WRG56" s="7"/>
      <c r="WRH56" s="7"/>
      <c r="WRI56" s="7"/>
      <c r="WRJ56" s="7"/>
      <c r="WRK56" s="7"/>
      <c r="WRL56" s="7"/>
      <c r="WRM56" s="7"/>
      <c r="WRN56" s="7"/>
      <c r="WRO56" s="7"/>
      <c r="WRP56" s="7"/>
      <c r="WRQ56" s="7"/>
      <c r="WRR56" s="7"/>
      <c r="WRS56" s="7"/>
      <c r="WRT56" s="7"/>
      <c r="WRU56" s="7"/>
      <c r="WRV56" s="7"/>
      <c r="WRW56" s="7"/>
      <c r="WRX56" s="7"/>
      <c r="WRY56" s="7"/>
      <c r="WRZ56" s="7"/>
      <c r="WSA56" s="7"/>
      <c r="WSB56" s="7"/>
      <c r="WSC56" s="7"/>
      <c r="WSD56" s="7"/>
      <c r="WSE56" s="7"/>
      <c r="WSF56" s="7"/>
      <c r="WSG56" s="7"/>
      <c r="WSH56" s="7"/>
      <c r="WSI56" s="7"/>
      <c r="WSJ56" s="7"/>
      <c r="WSK56" s="7"/>
      <c r="WSL56" s="7"/>
      <c r="WSM56" s="7"/>
      <c r="WSN56" s="7"/>
      <c r="WSO56" s="7"/>
      <c r="WSP56" s="7"/>
      <c r="WSQ56" s="7"/>
      <c r="WSR56" s="7"/>
      <c r="WSS56" s="7"/>
      <c r="WST56" s="7"/>
      <c r="WSU56" s="7"/>
      <c r="WSV56" s="7"/>
      <c r="WSW56" s="7"/>
      <c r="WSX56" s="7"/>
      <c r="WSY56" s="7"/>
      <c r="WSZ56" s="7"/>
      <c r="WTA56" s="7"/>
      <c r="WTB56" s="7"/>
      <c r="WTC56" s="7"/>
      <c r="WTD56" s="7"/>
      <c r="WTE56" s="7"/>
      <c r="WTF56" s="7"/>
      <c r="WTG56" s="7"/>
      <c r="WTH56" s="7"/>
      <c r="WTI56" s="7"/>
      <c r="WTJ56" s="7"/>
      <c r="WTK56" s="7"/>
      <c r="WTL56" s="7"/>
      <c r="WTM56" s="7"/>
      <c r="WTN56" s="7"/>
      <c r="WTO56" s="7"/>
      <c r="WTP56" s="7"/>
      <c r="WTQ56" s="7"/>
      <c r="WTR56" s="7"/>
      <c r="WTS56" s="7"/>
      <c r="WTT56" s="7"/>
      <c r="WTU56" s="7"/>
      <c r="WTV56" s="7"/>
      <c r="WTW56" s="7"/>
      <c r="WTX56" s="7"/>
      <c r="WTY56" s="7"/>
      <c r="WTZ56" s="7"/>
      <c r="WUA56" s="7"/>
      <c r="WUB56" s="7"/>
      <c r="WUC56" s="7"/>
      <c r="WUD56" s="7"/>
      <c r="WUE56" s="7"/>
      <c r="WUF56" s="7"/>
      <c r="WUG56" s="7"/>
      <c r="WUH56" s="7"/>
      <c r="WUI56" s="7"/>
      <c r="WUJ56" s="7"/>
      <c r="WUK56" s="7"/>
      <c r="WUL56" s="7"/>
      <c r="WUM56" s="7"/>
      <c r="WUN56" s="7"/>
      <c r="WUO56" s="7"/>
      <c r="WUP56" s="7"/>
      <c r="WUQ56" s="7"/>
      <c r="WUR56" s="7"/>
      <c r="WUS56" s="7"/>
      <c r="WUT56" s="7"/>
      <c r="WUU56" s="7"/>
      <c r="WUV56" s="7"/>
      <c r="WUW56" s="7"/>
      <c r="WUX56" s="7"/>
      <c r="WUY56" s="7"/>
      <c r="WUZ56" s="7"/>
      <c r="WVA56" s="7"/>
      <c r="WVB56" s="7"/>
      <c r="WVC56" s="7"/>
      <c r="WVD56" s="7"/>
      <c r="WVE56" s="7"/>
      <c r="WVF56" s="7"/>
      <c r="WVG56" s="7"/>
      <c r="WVH56" s="7"/>
      <c r="WVI56" s="7"/>
      <c r="WVJ56" s="7"/>
      <c r="WVK56" s="7"/>
      <c r="WVL56" s="7"/>
      <c r="WVM56" s="7"/>
      <c r="WVN56" s="7"/>
      <c r="WVO56" s="7"/>
      <c r="WVP56" s="7"/>
      <c r="WVQ56" s="7"/>
      <c r="WVR56" s="7"/>
      <c r="WVS56" s="7"/>
      <c r="WVT56" s="7"/>
      <c r="WVU56" s="7"/>
      <c r="WVV56" s="7"/>
      <c r="WVW56" s="7"/>
      <c r="WVX56" s="7"/>
      <c r="WVY56" s="7"/>
      <c r="WVZ56" s="7"/>
      <c r="WWA56" s="7"/>
      <c r="WWB56" s="7"/>
      <c r="WWD56" s="7"/>
      <c r="WWE56" s="7"/>
      <c r="WWF56" s="7"/>
      <c r="WWG56" s="7"/>
      <c r="WWH56" s="7"/>
      <c r="WWI56" s="7"/>
      <c r="WWJ56" s="7"/>
      <c r="WWK56" s="7"/>
      <c r="WWL56" s="7"/>
      <c r="WWM56" s="7"/>
      <c r="WWN56" s="7"/>
      <c r="WWO56" s="7"/>
      <c r="WWP56" s="7"/>
      <c r="WWQ56" s="7"/>
      <c r="WWR56" s="7"/>
      <c r="WWS56" s="7"/>
      <c r="WWT56" s="7"/>
      <c r="WWU56" s="7"/>
      <c r="WWV56" s="7"/>
      <c r="WWW56" s="7"/>
      <c r="WWX56" s="7"/>
      <c r="WWY56" s="7"/>
      <c r="WWZ56" s="7"/>
      <c r="WXA56" s="7"/>
      <c r="WXB56" s="7"/>
      <c r="WXC56" s="7"/>
      <c r="WXD56" s="7"/>
      <c r="WXE56" s="7"/>
      <c r="WXF56" s="7"/>
      <c r="WXG56" s="7"/>
      <c r="WXH56" s="7"/>
      <c r="WXI56" s="7"/>
      <c r="WXJ56" s="7"/>
      <c r="WXK56" s="7"/>
      <c r="WXL56" s="7"/>
      <c r="WXM56" s="7"/>
      <c r="WXN56" s="7"/>
      <c r="WXO56" s="7"/>
      <c r="WXP56" s="7"/>
      <c r="WXQ56" s="7"/>
      <c r="WXR56" s="7"/>
      <c r="WXS56" s="7"/>
      <c r="WXT56" s="7"/>
      <c r="WXU56" s="7"/>
      <c r="WXV56" s="7"/>
      <c r="WXW56" s="7"/>
      <c r="WXX56" s="7"/>
      <c r="WXY56" s="7"/>
      <c r="WXZ56" s="7"/>
      <c r="WYA56" s="7"/>
      <c r="WYB56" s="7"/>
      <c r="WYC56" s="7"/>
      <c r="WYD56" s="7"/>
      <c r="WYE56" s="7"/>
      <c r="WYF56" s="7"/>
      <c r="WYG56" s="7"/>
      <c r="WYH56" s="7"/>
      <c r="WYI56" s="7"/>
      <c r="WYJ56" s="7"/>
      <c r="WYK56" s="7"/>
      <c r="WYL56" s="7"/>
      <c r="WYM56" s="7"/>
      <c r="WYN56" s="7"/>
      <c r="WYO56" s="7"/>
      <c r="WYP56" s="7"/>
      <c r="WYQ56" s="7"/>
      <c r="WYR56" s="7"/>
      <c r="WYS56" s="7"/>
      <c r="WYT56" s="7"/>
      <c r="WYU56" s="7"/>
      <c r="WYV56" s="7"/>
      <c r="WYW56" s="7"/>
      <c r="WYX56" s="7"/>
      <c r="WYY56" s="7"/>
      <c r="WYZ56" s="7"/>
      <c r="WZA56" s="7"/>
      <c r="WZB56" s="7"/>
      <c r="WZC56" s="7"/>
      <c r="WZD56" s="7"/>
      <c r="WZE56" s="7"/>
      <c r="WZF56" s="7"/>
      <c r="WZG56" s="7"/>
      <c r="WZH56" s="7"/>
      <c r="WZI56" s="7"/>
      <c r="WZJ56" s="7"/>
      <c r="WZK56" s="7"/>
      <c r="WZL56" s="7"/>
      <c r="WZM56" s="7"/>
      <c r="WZN56" s="7"/>
      <c r="WZO56" s="7"/>
      <c r="WZP56" s="7"/>
      <c r="WZQ56" s="7"/>
      <c r="WZR56" s="7"/>
      <c r="WZS56" s="7"/>
      <c r="WZT56" s="7"/>
      <c r="WZU56" s="7"/>
      <c r="WZV56" s="7"/>
      <c r="WZW56" s="7"/>
      <c r="WZX56" s="7"/>
      <c r="WZY56" s="7"/>
      <c r="WZZ56" s="7"/>
      <c r="XAA56" s="7"/>
      <c r="XAB56" s="7"/>
      <c r="XAC56" s="7"/>
      <c r="XAD56" s="7"/>
      <c r="XAE56" s="7"/>
      <c r="XAF56" s="7"/>
      <c r="XAG56" s="7"/>
      <c r="XAH56" s="7"/>
      <c r="XAI56" s="7"/>
      <c r="XAJ56" s="7"/>
      <c r="XAK56" s="7"/>
      <c r="XAL56" s="7"/>
      <c r="XAM56" s="7"/>
      <c r="XAN56" s="7"/>
      <c r="XAO56" s="7"/>
      <c r="XAP56" s="7"/>
      <c r="XAQ56" s="7"/>
      <c r="XAR56" s="7"/>
      <c r="XAS56" s="7"/>
      <c r="XAT56" s="7"/>
      <c r="XAU56" s="7"/>
      <c r="XAV56" s="7"/>
      <c r="XAW56" s="7"/>
      <c r="XAX56" s="7"/>
      <c r="XAY56" s="7"/>
      <c r="XAZ56" s="7"/>
      <c r="XBA56" s="7"/>
      <c r="XBB56" s="7"/>
      <c r="XBC56" s="7"/>
      <c r="XBD56" s="7"/>
      <c r="XBE56" s="7"/>
      <c r="XBF56" s="7"/>
      <c r="XBG56" s="7"/>
      <c r="XBH56" s="7"/>
      <c r="XBI56" s="7"/>
      <c r="XBJ56" s="7"/>
      <c r="XBK56" s="7"/>
      <c r="XBL56" s="7"/>
      <c r="XBM56" s="7"/>
      <c r="XBN56" s="7"/>
      <c r="XBO56" s="7"/>
      <c r="XBP56" s="7"/>
      <c r="XBQ56" s="7"/>
      <c r="XBR56" s="7"/>
      <c r="XBS56" s="7"/>
      <c r="XBT56" s="7"/>
      <c r="XBU56" s="7"/>
      <c r="XBV56" s="7"/>
      <c r="XBW56" s="7"/>
      <c r="XBX56" s="7"/>
      <c r="XBY56" s="7"/>
      <c r="XBZ56" s="7"/>
      <c r="XCA56" s="7"/>
      <c r="XCB56" s="7"/>
      <c r="XCC56" s="7"/>
      <c r="XCD56" s="7"/>
      <c r="XCE56" s="7"/>
      <c r="XCF56" s="7"/>
      <c r="XCG56" s="7"/>
      <c r="XCH56" s="7"/>
      <c r="XCI56" s="7"/>
      <c r="XCJ56" s="7"/>
      <c r="XCK56" s="7"/>
      <c r="XCL56" s="7"/>
      <c r="XCM56" s="7"/>
      <c r="XCN56" s="7"/>
      <c r="XCO56" s="7"/>
      <c r="XCP56" s="7"/>
      <c r="XCQ56" s="7"/>
      <c r="XCR56" s="7"/>
      <c r="XCS56" s="7"/>
      <c r="XCT56" s="7"/>
      <c r="XCU56" s="7"/>
      <c r="XCV56" s="7"/>
      <c r="XCW56" s="7"/>
      <c r="XCX56" s="7"/>
      <c r="XCY56" s="7"/>
      <c r="XCZ56" s="7"/>
      <c r="XDA56" s="7"/>
      <c r="XDB56" s="7"/>
      <c r="XDC56" s="7"/>
      <c r="XDD56" s="7"/>
      <c r="XDE56" s="7"/>
      <c r="XDF56" s="7"/>
      <c r="XDG56" s="7"/>
      <c r="XDH56" s="7"/>
      <c r="XDI56" s="7"/>
      <c r="XDJ56" s="7"/>
      <c r="XDK56" s="7"/>
      <c r="XDL56" s="7"/>
      <c r="XDM56" s="7"/>
      <c r="XDN56" s="7"/>
      <c r="XDO56" s="7"/>
      <c r="XDP56" s="7"/>
      <c r="XDQ56" s="7"/>
      <c r="XDR56" s="7"/>
      <c r="XDS56" s="7"/>
      <c r="XDT56" s="7"/>
      <c r="XDU56" s="7"/>
      <c r="XDV56" s="7"/>
      <c r="XDW56" s="7"/>
      <c r="XDX56" s="7"/>
      <c r="XDY56" s="7"/>
      <c r="XDZ56" s="7"/>
      <c r="XEA56" s="7"/>
      <c r="XEB56" s="7"/>
      <c r="XEC56" s="7"/>
      <c r="XED56" s="7"/>
      <c r="XEE56" s="7"/>
      <c r="XEF56" s="7"/>
      <c r="XEG56" s="7"/>
      <c r="XEH56" s="7"/>
      <c r="XEI56" s="7"/>
      <c r="XEJ56" s="7"/>
      <c r="XEK56" s="7"/>
      <c r="XEL56" s="7"/>
      <c r="XEM56" s="7"/>
      <c r="XEN56" s="7"/>
      <c r="XEO56" s="7"/>
      <c r="XEP56" s="7"/>
      <c r="XEQ56" s="7"/>
      <c r="XER56" s="7"/>
      <c r="XES56" s="7"/>
      <c r="XET56" s="7"/>
      <c r="XEU56" s="7"/>
      <c r="XEV56" s="7"/>
      <c r="XEW56" s="7"/>
      <c r="XEX56" s="7"/>
    </row>
    <row r="57" spans="1:16378" x14ac:dyDescent="0.25">
      <c r="A57" s="138">
        <v>53</v>
      </c>
      <c r="B57" s="376">
        <f t="shared" si="60"/>
        <v>183</v>
      </c>
      <c r="C57" s="377" t="str">
        <f t="shared" ref="C57" si="62">IF(B57&lt;31,"JAN",IF(B57&lt;60,"FEB",IF(B57&lt;90,"MAR",IF(B57&lt;120,"APR",IF(B57&lt;151,"MAY",IF(B57&lt;181,"JUNE",IF(B57&lt;213,"JULY",IF(B57&lt;244,"AUG",IF(B57&lt;274,"SEPT",IF(B57&lt;305,"OCT",IF(B57&lt;335,"NOV",IF(B57&lt;366,"DEC",0))))))))))))</f>
        <v>JULY</v>
      </c>
      <c r="D57" s="138"/>
      <c r="E57" s="167"/>
      <c r="F57" s="356" t="str">
        <f>IF(ISNA(VLOOKUP($J57,ADDRESS!$B$3:$N1376,12,0)),"",VLOOKUP($J57,ADDRESS!$B$3:$N1376,12,0))</f>
        <v>AAAAA0000AST001</v>
      </c>
      <c r="G57" s="356">
        <f>IF(ISNA(VLOOKUP($J57,ADDRESS!$B$3:$N1376,13,0)),"",VLOOKUP($J57,ADDRESS!$B$3:$N1376,13,0))</f>
        <v>0</v>
      </c>
      <c r="H57" s="356">
        <f>IF(ISNA(VLOOKUP($J57,ADDRESS!$B$3:$N1376,10,0)),"",VLOOKUP($J57,ADDRESS!$B$3:$N1376,10,0))</f>
        <v>0</v>
      </c>
      <c r="I57" s="356" t="str">
        <f>IF(ISNA(VLOOKUP($J57,ADDRESS!$B$3:$N1376,11,0)),"",VLOOKUP($J57,ADDRESS!$B$3:$N1376,11,0))</f>
        <v>AAAAA0000A</v>
      </c>
      <c r="J57" s="165" t="s">
        <v>369</v>
      </c>
      <c r="K57" s="168">
        <v>28889</v>
      </c>
      <c r="L57" s="110" t="s">
        <v>312</v>
      </c>
      <c r="M57" s="169"/>
      <c r="N57" s="379">
        <f t="shared" si="31"/>
        <v>0</v>
      </c>
      <c r="O57" s="379">
        <f t="shared" si="32"/>
        <v>0</v>
      </c>
      <c r="P57" s="379">
        <f t="shared" si="33"/>
        <v>0</v>
      </c>
      <c r="Q57" s="379">
        <f t="shared" si="34"/>
        <v>0</v>
      </c>
      <c r="R57" s="379">
        <f t="shared" si="35"/>
        <v>1444</v>
      </c>
      <c r="S57" s="379">
        <f t="shared" si="36"/>
        <v>0</v>
      </c>
      <c r="T57" s="379">
        <f t="shared" si="37"/>
        <v>0</v>
      </c>
      <c r="U57" s="379">
        <f t="shared" si="57"/>
        <v>0</v>
      </c>
      <c r="V57" s="379">
        <f t="shared" si="39"/>
        <v>0</v>
      </c>
      <c r="W57" s="379">
        <f t="shared" si="40"/>
        <v>0</v>
      </c>
      <c r="X57" s="379">
        <f t="shared" ref="X57" si="63">ROUND(W57*3,0)</f>
        <v>0</v>
      </c>
      <c r="Y57" s="379">
        <f t="shared" si="42"/>
        <v>0</v>
      </c>
      <c r="Z57" s="379">
        <f t="shared" ref="Z57" si="64">ROUND(Y57*$Z$4,0)</f>
        <v>0</v>
      </c>
      <c r="AA57" s="170"/>
      <c r="AB57" s="151">
        <f t="shared" ref="AB57" si="65">K57+SUM(N57:AA57)</f>
        <v>30333</v>
      </c>
      <c r="AC57" s="110"/>
      <c r="AD57" s="171"/>
      <c r="AE57" s="379">
        <f t="shared" si="45"/>
        <v>0</v>
      </c>
      <c r="AF57" s="379">
        <f t="shared" si="46"/>
        <v>0</v>
      </c>
      <c r="AG57" s="379">
        <f t="shared" si="59"/>
        <v>0</v>
      </c>
      <c r="AH57" s="379">
        <f t="shared" si="48"/>
        <v>0</v>
      </c>
      <c r="AI57" s="379">
        <f t="shared" si="61"/>
        <v>0</v>
      </c>
      <c r="AJ57" s="379">
        <f t="shared" si="50"/>
        <v>0</v>
      </c>
      <c r="AK57" s="379">
        <f t="shared" si="51"/>
        <v>0</v>
      </c>
      <c r="AL57" s="379">
        <f t="shared" si="52"/>
        <v>0</v>
      </c>
      <c r="AM57" s="379">
        <f t="shared" si="53"/>
        <v>0</v>
      </c>
      <c r="AN57" s="379">
        <f t="shared" si="54"/>
        <v>0</v>
      </c>
      <c r="AO57" s="151">
        <f t="shared" ref="AO57" si="66">AB57-SUM(AE57:AI57)</f>
        <v>30333</v>
      </c>
      <c r="AP57" s="172">
        <v>41458</v>
      </c>
      <c r="AQ57" s="151"/>
      <c r="AR57" s="110"/>
      <c r="AS57" s="172"/>
      <c r="AT57" s="21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7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7"/>
      <c r="NG57" s="7"/>
      <c r="NH57" s="7"/>
      <c r="NI57" s="7"/>
      <c r="NJ57" s="7"/>
      <c r="NK57" s="7"/>
      <c r="NL57" s="7"/>
      <c r="NM57" s="7"/>
      <c r="NN57" s="7"/>
      <c r="NO57" s="7"/>
      <c r="NP57" s="7"/>
      <c r="NQ57" s="7"/>
      <c r="NR57" s="7"/>
      <c r="NS57" s="7"/>
      <c r="NT57" s="7"/>
      <c r="NU57" s="7"/>
      <c r="NV57" s="7"/>
      <c r="NW57" s="7"/>
      <c r="NX57" s="7"/>
      <c r="NY57" s="7"/>
      <c r="NZ57" s="7"/>
      <c r="OA57" s="7"/>
      <c r="OB57" s="7"/>
      <c r="OC57" s="7"/>
      <c r="OD57" s="7"/>
      <c r="OE57" s="7"/>
      <c r="OF57" s="7"/>
      <c r="OG57" s="7"/>
      <c r="OH57" s="7"/>
      <c r="OI57" s="7"/>
      <c r="OJ57" s="7"/>
      <c r="OK57" s="7"/>
      <c r="OL57" s="7"/>
      <c r="OM57" s="7"/>
      <c r="ON57" s="7"/>
      <c r="OO57" s="7"/>
      <c r="OP57" s="7"/>
      <c r="OQ57" s="7"/>
      <c r="OR57" s="7"/>
      <c r="OS57" s="7"/>
      <c r="OT57" s="7"/>
      <c r="OU57" s="7"/>
      <c r="OV57" s="7"/>
      <c r="OW57" s="7"/>
      <c r="OX57" s="7"/>
      <c r="OY57" s="7"/>
      <c r="OZ57" s="7"/>
      <c r="PA57" s="7"/>
      <c r="PB57" s="7"/>
      <c r="PC57" s="7"/>
      <c r="PD57" s="7"/>
      <c r="PE57" s="7"/>
      <c r="PF57" s="7"/>
      <c r="PG57" s="7"/>
      <c r="PH57" s="7"/>
      <c r="PI57" s="7"/>
      <c r="PJ57" s="7"/>
      <c r="PK57" s="7"/>
      <c r="PL57" s="7"/>
      <c r="PM57" s="7"/>
      <c r="PN57" s="7"/>
      <c r="PO57" s="7"/>
      <c r="PP57" s="7"/>
      <c r="PQ57" s="7"/>
      <c r="PR57" s="7"/>
      <c r="PS57" s="7"/>
      <c r="PT57" s="7"/>
      <c r="PU57" s="7"/>
      <c r="PV57" s="7"/>
      <c r="PW57" s="7"/>
      <c r="PX57" s="7"/>
      <c r="PY57" s="7"/>
      <c r="PZ57" s="7"/>
      <c r="QA57" s="7"/>
      <c r="QB57" s="7"/>
      <c r="QC57" s="7"/>
      <c r="QD57" s="7"/>
      <c r="QE57" s="7"/>
      <c r="QF57" s="7"/>
      <c r="QG57" s="7"/>
      <c r="QH57" s="7"/>
      <c r="QI57" s="7"/>
      <c r="QJ57" s="7"/>
      <c r="QK57" s="7"/>
      <c r="QL57" s="7"/>
      <c r="QM57" s="7"/>
      <c r="QN57" s="7"/>
      <c r="QO57" s="7"/>
      <c r="QP57" s="7"/>
      <c r="QQ57" s="7"/>
      <c r="QR57" s="7"/>
      <c r="QS57" s="7"/>
      <c r="QT57" s="7"/>
      <c r="QU57" s="7"/>
      <c r="QV57" s="7"/>
      <c r="QW57" s="7"/>
      <c r="QX57" s="7"/>
      <c r="QY57" s="7"/>
      <c r="QZ57" s="7"/>
      <c r="RA57" s="7"/>
      <c r="RB57" s="7"/>
      <c r="RC57" s="7"/>
      <c r="RD57" s="7"/>
      <c r="RE57" s="7"/>
      <c r="RF57" s="7"/>
      <c r="RG57" s="7"/>
      <c r="RH57" s="7"/>
      <c r="RI57" s="7"/>
      <c r="RJ57" s="7"/>
      <c r="RK57" s="7"/>
      <c r="RL57" s="7"/>
      <c r="RM57" s="7"/>
      <c r="RN57" s="7"/>
      <c r="RO57" s="7"/>
      <c r="RP57" s="7"/>
      <c r="RQ57" s="7"/>
      <c r="RR57" s="7"/>
      <c r="RS57" s="7"/>
      <c r="RT57" s="7"/>
      <c r="RU57" s="7"/>
      <c r="RV57" s="7"/>
      <c r="RW57" s="7"/>
      <c r="RX57" s="7"/>
      <c r="RY57" s="7"/>
      <c r="RZ57" s="7"/>
      <c r="SA57" s="7"/>
      <c r="SB57" s="7"/>
      <c r="SC57" s="7"/>
      <c r="SD57" s="7"/>
      <c r="SE57" s="7"/>
      <c r="SF57" s="7"/>
      <c r="SG57" s="7"/>
      <c r="SH57" s="7"/>
      <c r="SI57" s="7"/>
      <c r="SJ57" s="7"/>
      <c r="SK57" s="7"/>
      <c r="SL57" s="7"/>
      <c r="SM57" s="7"/>
      <c r="SN57" s="7"/>
      <c r="SO57" s="7"/>
      <c r="SP57" s="7"/>
      <c r="SQ57" s="7"/>
      <c r="SR57" s="7"/>
      <c r="SS57" s="7"/>
      <c r="ST57" s="7"/>
      <c r="SU57" s="7"/>
      <c r="SV57" s="7"/>
      <c r="SW57" s="7"/>
      <c r="SX57" s="7"/>
      <c r="SY57" s="7"/>
      <c r="SZ57" s="7"/>
      <c r="TA57" s="7"/>
      <c r="TB57" s="7"/>
      <c r="TC57" s="7"/>
      <c r="TD57" s="7"/>
      <c r="TE57" s="7"/>
      <c r="TF57" s="7"/>
      <c r="TG57" s="7"/>
      <c r="TH57" s="7"/>
      <c r="TI57" s="7"/>
      <c r="TJ57" s="7"/>
      <c r="TK57" s="7"/>
      <c r="TL57" s="7"/>
      <c r="TN57" s="7"/>
      <c r="TO57" s="7"/>
      <c r="TP57" s="7"/>
      <c r="TQ57" s="7"/>
      <c r="TR57" s="7"/>
      <c r="TS57" s="7"/>
      <c r="TT57" s="7"/>
      <c r="TU57" s="7"/>
      <c r="TV57" s="7"/>
      <c r="TW57" s="7"/>
      <c r="TX57" s="7"/>
      <c r="TY57" s="7"/>
      <c r="TZ57" s="7"/>
      <c r="UA57" s="7"/>
      <c r="UB57" s="7"/>
      <c r="UC57" s="7"/>
      <c r="UD57" s="7"/>
      <c r="UE57" s="7"/>
      <c r="UF57" s="7"/>
      <c r="UG57" s="7"/>
      <c r="UH57" s="7"/>
      <c r="UI57" s="7"/>
      <c r="UJ57" s="7"/>
      <c r="UK57" s="7"/>
      <c r="UL57" s="7"/>
      <c r="UM57" s="7"/>
      <c r="UN57" s="7"/>
      <c r="UO57" s="7"/>
      <c r="UP57" s="7"/>
      <c r="UQ57" s="7"/>
      <c r="UR57" s="7"/>
      <c r="US57" s="7"/>
      <c r="UT57" s="7"/>
      <c r="UU57" s="7"/>
      <c r="UV57" s="7"/>
      <c r="UW57" s="7"/>
      <c r="UX57" s="7"/>
      <c r="UY57" s="7"/>
      <c r="UZ57" s="7"/>
      <c r="VA57" s="7"/>
      <c r="VB57" s="7"/>
      <c r="VC57" s="7"/>
      <c r="VD57" s="7"/>
      <c r="VE57" s="7"/>
      <c r="VF57" s="7"/>
      <c r="VG57" s="7"/>
      <c r="VH57" s="7"/>
      <c r="VI57" s="7"/>
      <c r="VJ57" s="7"/>
      <c r="VK57" s="7"/>
      <c r="VL57" s="7"/>
      <c r="VM57" s="7"/>
      <c r="VN57" s="7"/>
      <c r="VO57" s="7"/>
      <c r="VP57" s="7"/>
      <c r="VQ57" s="7"/>
      <c r="VR57" s="7"/>
      <c r="VS57" s="7"/>
      <c r="VT57" s="7"/>
      <c r="VU57" s="7"/>
      <c r="VV57" s="7"/>
      <c r="VW57" s="7"/>
      <c r="VX57" s="7"/>
      <c r="VY57" s="7"/>
      <c r="VZ57" s="7"/>
      <c r="WA57" s="7"/>
      <c r="WB57" s="7"/>
      <c r="WC57" s="7"/>
      <c r="WD57" s="7"/>
      <c r="WE57" s="7"/>
      <c r="WF57" s="7"/>
      <c r="WG57" s="7"/>
      <c r="WH57" s="7"/>
      <c r="WI57" s="7"/>
      <c r="WJ57" s="7"/>
      <c r="WK57" s="7"/>
      <c r="WL57" s="7"/>
      <c r="WM57" s="7"/>
      <c r="WN57" s="7"/>
      <c r="WO57" s="7"/>
      <c r="WP57" s="7"/>
      <c r="WQ57" s="7"/>
      <c r="WR57" s="7"/>
      <c r="WS57" s="7"/>
      <c r="WT57" s="7"/>
      <c r="WU57" s="7"/>
      <c r="WV57" s="7"/>
      <c r="WW57" s="7"/>
      <c r="WX57" s="7"/>
      <c r="WY57" s="7"/>
      <c r="WZ57" s="7"/>
      <c r="XA57" s="7"/>
      <c r="XB57" s="7"/>
      <c r="XC57" s="7"/>
      <c r="XD57" s="7"/>
      <c r="XE57" s="7"/>
      <c r="XF57" s="7"/>
      <c r="XG57" s="7"/>
      <c r="XH57" s="7"/>
      <c r="XI57" s="7"/>
      <c r="XJ57" s="7"/>
      <c r="XK57" s="7"/>
      <c r="XL57" s="7"/>
      <c r="XM57" s="7"/>
      <c r="XN57" s="7"/>
      <c r="XO57" s="7"/>
      <c r="XP57" s="7"/>
      <c r="XQ57" s="7"/>
      <c r="XR57" s="7"/>
      <c r="XS57" s="7"/>
      <c r="XT57" s="7"/>
      <c r="XU57" s="7"/>
      <c r="XV57" s="7"/>
      <c r="XW57" s="7"/>
      <c r="XX57" s="7"/>
      <c r="XY57" s="7"/>
      <c r="XZ57" s="7"/>
      <c r="YA57" s="7"/>
      <c r="YB57" s="7"/>
      <c r="YC57" s="7"/>
      <c r="YD57" s="7"/>
      <c r="YE57" s="7"/>
      <c r="YF57" s="7"/>
      <c r="YG57" s="7"/>
      <c r="YH57" s="7"/>
      <c r="YI57" s="7"/>
      <c r="YJ57" s="7"/>
      <c r="YK57" s="7"/>
      <c r="YL57" s="7"/>
      <c r="YM57" s="7"/>
      <c r="YN57" s="7"/>
      <c r="YO57" s="7"/>
      <c r="YP57" s="7"/>
      <c r="YQ57" s="7"/>
      <c r="YR57" s="7"/>
      <c r="YS57" s="7"/>
      <c r="YT57" s="7"/>
      <c r="YU57" s="7"/>
      <c r="YV57" s="7"/>
      <c r="YW57" s="7"/>
      <c r="YX57" s="7"/>
      <c r="YY57" s="7"/>
      <c r="YZ57" s="7"/>
      <c r="ZA57" s="7"/>
      <c r="ZB57" s="7"/>
      <c r="ZC57" s="7"/>
      <c r="ZD57" s="7"/>
      <c r="ZE57" s="7"/>
      <c r="ZF57" s="7"/>
      <c r="ZG57" s="7"/>
      <c r="ZH57" s="7"/>
      <c r="ZI57" s="7"/>
      <c r="ZJ57" s="7"/>
      <c r="ZK57" s="7"/>
      <c r="ZL57" s="7"/>
      <c r="ZM57" s="7"/>
      <c r="ZN57" s="7"/>
      <c r="ZO57" s="7"/>
      <c r="ZP57" s="7"/>
      <c r="ZQ57" s="7"/>
      <c r="ZR57" s="7"/>
      <c r="ZS57" s="7"/>
      <c r="ZT57" s="7"/>
      <c r="ZU57" s="7"/>
      <c r="ZV57" s="7"/>
      <c r="ZW57" s="7"/>
      <c r="ZX57" s="7"/>
      <c r="ZY57" s="7"/>
      <c r="ZZ57" s="7"/>
      <c r="AAA57" s="7"/>
      <c r="AAB57" s="7"/>
      <c r="AAC57" s="7"/>
      <c r="AAD57" s="7"/>
      <c r="AAE57" s="7"/>
      <c r="AAF57" s="7"/>
      <c r="AAG57" s="7"/>
      <c r="AAH57" s="7"/>
      <c r="AAI57" s="7"/>
      <c r="AAJ57" s="7"/>
      <c r="AAK57" s="7"/>
      <c r="AAL57" s="7"/>
      <c r="AAM57" s="7"/>
      <c r="AAN57" s="7"/>
      <c r="AAO57" s="7"/>
      <c r="AAP57" s="7"/>
      <c r="AAQ57" s="7"/>
      <c r="AAR57" s="7"/>
      <c r="AAS57" s="7"/>
      <c r="AAT57" s="7"/>
      <c r="AAU57" s="7"/>
      <c r="AAV57" s="7"/>
      <c r="AAW57" s="7"/>
      <c r="AAX57" s="7"/>
      <c r="AAY57" s="7"/>
      <c r="AAZ57" s="7"/>
      <c r="ABA57" s="7"/>
      <c r="ABB57" s="7"/>
      <c r="ABC57" s="7"/>
      <c r="ABD57" s="7"/>
      <c r="ABE57" s="7"/>
      <c r="ABF57" s="7"/>
      <c r="ABG57" s="7"/>
      <c r="ABH57" s="7"/>
      <c r="ABI57" s="7"/>
      <c r="ABJ57" s="7"/>
      <c r="ABK57" s="7"/>
      <c r="ABL57" s="7"/>
      <c r="ABM57" s="7"/>
      <c r="ABN57" s="7"/>
      <c r="ABO57" s="7"/>
      <c r="ABP57" s="7"/>
      <c r="ABQ57" s="7"/>
      <c r="ABR57" s="7"/>
      <c r="ABS57" s="7"/>
      <c r="ABT57" s="7"/>
      <c r="ABU57" s="7"/>
      <c r="ABV57" s="7"/>
      <c r="ABW57" s="7"/>
      <c r="ABX57" s="7"/>
      <c r="ABY57" s="7"/>
      <c r="ABZ57" s="7"/>
      <c r="ACA57" s="7"/>
      <c r="ACB57" s="7"/>
      <c r="ACC57" s="7"/>
      <c r="ACD57" s="7"/>
      <c r="ACE57" s="7"/>
      <c r="ACF57" s="7"/>
      <c r="ACG57" s="7"/>
      <c r="ACH57" s="7"/>
      <c r="ACI57" s="7"/>
      <c r="ACJ57" s="7"/>
      <c r="ACK57" s="7"/>
      <c r="ACL57" s="7"/>
      <c r="ACM57" s="7"/>
      <c r="ACN57" s="7"/>
      <c r="ACO57" s="7"/>
      <c r="ACP57" s="7"/>
      <c r="ACQ57" s="7"/>
      <c r="ACR57" s="7"/>
      <c r="ACS57" s="7"/>
      <c r="ACT57" s="7"/>
      <c r="ACU57" s="7"/>
      <c r="ACV57" s="7"/>
      <c r="ACW57" s="7"/>
      <c r="ACX57" s="7"/>
      <c r="ACY57" s="7"/>
      <c r="ACZ57" s="7"/>
      <c r="ADA57" s="7"/>
      <c r="ADB57" s="7"/>
      <c r="ADC57" s="7"/>
      <c r="ADD57" s="7"/>
      <c r="ADE57" s="7"/>
      <c r="ADF57" s="7"/>
      <c r="ADG57" s="7"/>
      <c r="ADH57" s="7"/>
      <c r="ADJ57" s="7"/>
      <c r="ADK57" s="7"/>
      <c r="ADL57" s="7"/>
      <c r="ADM57" s="7"/>
      <c r="ADN57" s="7"/>
      <c r="ADO57" s="7"/>
      <c r="ADP57" s="7"/>
      <c r="ADQ57" s="7"/>
      <c r="ADR57" s="7"/>
      <c r="ADS57" s="7"/>
      <c r="ADT57" s="7"/>
      <c r="ADU57" s="7"/>
      <c r="ADV57" s="7"/>
      <c r="ADW57" s="7"/>
      <c r="ADX57" s="7"/>
      <c r="ADY57" s="7"/>
      <c r="ADZ57" s="7"/>
      <c r="AEA57" s="7"/>
      <c r="AEB57" s="7"/>
      <c r="AEC57" s="7"/>
      <c r="AED57" s="7"/>
      <c r="AEE57" s="7"/>
      <c r="AEF57" s="7"/>
      <c r="AEG57" s="7"/>
      <c r="AEH57" s="7"/>
      <c r="AEI57" s="7"/>
      <c r="AEJ57" s="7"/>
      <c r="AEK57" s="7"/>
      <c r="AEL57" s="7"/>
      <c r="AEM57" s="7"/>
      <c r="AEN57" s="7"/>
      <c r="AEO57" s="7"/>
      <c r="AEP57" s="7"/>
      <c r="AEQ57" s="7"/>
      <c r="AER57" s="7"/>
      <c r="AES57" s="7"/>
      <c r="AET57" s="7"/>
      <c r="AEU57" s="7"/>
      <c r="AEV57" s="7"/>
      <c r="AEW57" s="7"/>
      <c r="AEX57" s="7"/>
      <c r="AEY57" s="7"/>
      <c r="AEZ57" s="7"/>
      <c r="AFA57" s="7"/>
      <c r="AFB57" s="7"/>
      <c r="AFC57" s="7"/>
      <c r="AFD57" s="7"/>
      <c r="AFE57" s="7"/>
      <c r="AFF57" s="7"/>
      <c r="AFG57" s="7"/>
      <c r="AFH57" s="7"/>
      <c r="AFI57" s="7"/>
      <c r="AFJ57" s="7"/>
      <c r="AFK57" s="7"/>
      <c r="AFL57" s="7"/>
      <c r="AFM57" s="7"/>
      <c r="AFN57" s="7"/>
      <c r="AFO57" s="7"/>
      <c r="AFP57" s="7"/>
      <c r="AFQ57" s="7"/>
      <c r="AFR57" s="7"/>
      <c r="AFS57" s="7"/>
      <c r="AFT57" s="7"/>
      <c r="AFU57" s="7"/>
      <c r="AFV57" s="7"/>
      <c r="AFW57" s="7"/>
      <c r="AFX57" s="7"/>
      <c r="AFY57" s="7"/>
      <c r="AFZ57" s="7"/>
      <c r="AGA57" s="7"/>
      <c r="AGB57" s="7"/>
      <c r="AGC57" s="7"/>
      <c r="AGD57" s="7"/>
      <c r="AGE57" s="7"/>
      <c r="AGF57" s="7"/>
      <c r="AGG57" s="7"/>
      <c r="AGH57" s="7"/>
      <c r="AGI57" s="7"/>
      <c r="AGJ57" s="7"/>
      <c r="AGK57" s="7"/>
      <c r="AGL57" s="7"/>
      <c r="AGM57" s="7"/>
      <c r="AGN57" s="7"/>
      <c r="AGO57" s="7"/>
      <c r="AGP57" s="7"/>
      <c r="AGQ57" s="7"/>
      <c r="AGR57" s="7"/>
      <c r="AGS57" s="7"/>
      <c r="AGT57" s="7"/>
      <c r="AGU57" s="7"/>
      <c r="AGV57" s="7"/>
      <c r="AGW57" s="7"/>
      <c r="AGX57" s="7"/>
      <c r="AGY57" s="7"/>
      <c r="AGZ57" s="7"/>
      <c r="AHA57" s="7"/>
      <c r="AHB57" s="7"/>
      <c r="AHC57" s="7"/>
      <c r="AHD57" s="7"/>
      <c r="AHE57" s="7"/>
      <c r="AHF57" s="7"/>
      <c r="AHG57" s="7"/>
      <c r="AHH57" s="7"/>
      <c r="AHI57" s="7"/>
      <c r="AHJ57" s="7"/>
      <c r="AHK57" s="7"/>
      <c r="AHL57" s="7"/>
      <c r="AHM57" s="7"/>
      <c r="AHN57" s="7"/>
      <c r="AHO57" s="7"/>
      <c r="AHP57" s="7"/>
      <c r="AHQ57" s="7"/>
      <c r="AHR57" s="7"/>
      <c r="AHS57" s="7"/>
      <c r="AHT57" s="7"/>
      <c r="AHU57" s="7"/>
      <c r="AHV57" s="7"/>
      <c r="AHW57" s="7"/>
      <c r="AHX57" s="7"/>
      <c r="AHY57" s="7"/>
      <c r="AHZ57" s="7"/>
      <c r="AIA57" s="7"/>
      <c r="AIB57" s="7"/>
      <c r="AIC57" s="7"/>
      <c r="AID57" s="7"/>
      <c r="AIE57" s="7"/>
      <c r="AIF57" s="7"/>
      <c r="AIG57" s="7"/>
      <c r="AIH57" s="7"/>
      <c r="AII57" s="7"/>
      <c r="AIJ57" s="7"/>
      <c r="AIK57" s="7"/>
      <c r="AIL57" s="7"/>
      <c r="AIM57" s="7"/>
      <c r="AIN57" s="7"/>
      <c r="AIO57" s="7"/>
      <c r="AIP57" s="7"/>
      <c r="AIQ57" s="7"/>
      <c r="AIR57" s="7"/>
      <c r="AIS57" s="7"/>
      <c r="AIT57" s="7"/>
      <c r="AIU57" s="7"/>
      <c r="AIV57" s="7"/>
      <c r="AIW57" s="7"/>
      <c r="AIX57" s="7"/>
      <c r="AIY57" s="7"/>
      <c r="AIZ57" s="7"/>
      <c r="AJA57" s="7"/>
      <c r="AJB57" s="7"/>
      <c r="AJC57" s="7"/>
      <c r="AJD57" s="7"/>
      <c r="AJE57" s="7"/>
      <c r="AJF57" s="7"/>
      <c r="AJG57" s="7"/>
      <c r="AJH57" s="7"/>
      <c r="AJI57" s="7"/>
      <c r="AJJ57" s="7"/>
      <c r="AJK57" s="7"/>
      <c r="AJL57" s="7"/>
      <c r="AJM57" s="7"/>
      <c r="AJN57" s="7"/>
      <c r="AJO57" s="7"/>
      <c r="AJP57" s="7"/>
      <c r="AJQ57" s="7"/>
      <c r="AJR57" s="7"/>
      <c r="AJS57" s="7"/>
      <c r="AJT57" s="7"/>
      <c r="AJU57" s="7"/>
      <c r="AJV57" s="7"/>
      <c r="AJW57" s="7"/>
      <c r="AJX57" s="7"/>
      <c r="AJY57" s="7"/>
      <c r="AJZ57" s="7"/>
      <c r="AKA57" s="7"/>
      <c r="AKB57" s="7"/>
      <c r="AKC57" s="7"/>
      <c r="AKD57" s="7"/>
      <c r="AKE57" s="7"/>
      <c r="AKF57" s="7"/>
      <c r="AKG57" s="7"/>
      <c r="AKH57" s="7"/>
      <c r="AKI57" s="7"/>
      <c r="AKJ57" s="7"/>
      <c r="AKK57" s="7"/>
      <c r="AKL57" s="7"/>
      <c r="AKM57" s="7"/>
      <c r="AKN57" s="7"/>
      <c r="AKO57" s="7"/>
      <c r="AKP57" s="7"/>
      <c r="AKQ57" s="7"/>
      <c r="AKR57" s="7"/>
      <c r="AKS57" s="7"/>
      <c r="AKT57" s="7"/>
      <c r="AKU57" s="7"/>
      <c r="AKV57" s="7"/>
      <c r="AKW57" s="7"/>
      <c r="AKX57" s="7"/>
      <c r="AKY57" s="7"/>
      <c r="AKZ57" s="7"/>
      <c r="ALA57" s="7"/>
      <c r="ALB57" s="7"/>
      <c r="ALC57" s="7"/>
      <c r="ALD57" s="7"/>
      <c r="ALE57" s="7"/>
      <c r="ALF57" s="7"/>
      <c r="ALG57" s="7"/>
      <c r="ALH57" s="7"/>
      <c r="ALI57" s="7"/>
      <c r="ALJ57" s="7"/>
      <c r="ALK57" s="7"/>
      <c r="ALL57" s="7"/>
      <c r="ALM57" s="7"/>
      <c r="ALN57" s="7"/>
      <c r="ALO57" s="7"/>
      <c r="ALP57" s="7"/>
      <c r="ALQ57" s="7"/>
      <c r="ALR57" s="7"/>
      <c r="ALS57" s="7"/>
      <c r="ALT57" s="7"/>
      <c r="ALU57" s="7"/>
      <c r="ALV57" s="7"/>
      <c r="ALW57" s="7"/>
      <c r="ALX57" s="7"/>
      <c r="ALY57" s="7"/>
      <c r="ALZ57" s="7"/>
      <c r="AMA57" s="7"/>
      <c r="AMB57" s="7"/>
      <c r="AMC57" s="7"/>
      <c r="AMD57" s="7"/>
      <c r="AME57" s="7"/>
      <c r="AMF57" s="7"/>
      <c r="AMG57" s="7"/>
      <c r="AMH57" s="7"/>
      <c r="AMI57" s="7"/>
      <c r="AMJ57" s="7"/>
      <c r="AMK57" s="7"/>
      <c r="AML57" s="7"/>
      <c r="AMM57" s="7"/>
      <c r="AMN57" s="7"/>
      <c r="AMO57" s="7"/>
      <c r="AMP57" s="7"/>
      <c r="AMQ57" s="7"/>
      <c r="AMR57" s="7"/>
      <c r="AMS57" s="7"/>
      <c r="AMT57" s="7"/>
      <c r="AMU57" s="7"/>
      <c r="AMV57" s="7"/>
      <c r="AMW57" s="7"/>
      <c r="AMX57" s="7"/>
      <c r="AMY57" s="7"/>
      <c r="AMZ57" s="7"/>
      <c r="ANA57" s="7"/>
      <c r="ANB57" s="7"/>
      <c r="ANC57" s="7"/>
      <c r="AND57" s="7"/>
      <c r="ANF57" s="7"/>
      <c r="ANG57" s="7"/>
      <c r="ANH57" s="7"/>
      <c r="ANI57" s="7"/>
      <c r="ANJ57" s="7"/>
      <c r="ANK57" s="7"/>
      <c r="ANL57" s="7"/>
      <c r="ANM57" s="7"/>
      <c r="ANN57" s="7"/>
      <c r="ANO57" s="7"/>
      <c r="ANP57" s="7"/>
      <c r="ANQ57" s="7"/>
      <c r="ANR57" s="7"/>
      <c r="ANS57" s="7"/>
      <c r="ANT57" s="7"/>
      <c r="ANU57" s="7"/>
      <c r="ANV57" s="7"/>
      <c r="ANW57" s="7"/>
      <c r="ANX57" s="7"/>
      <c r="ANY57" s="7"/>
      <c r="ANZ57" s="7"/>
      <c r="AOA57" s="7"/>
      <c r="AOB57" s="7"/>
      <c r="AOC57" s="7"/>
      <c r="AOD57" s="7"/>
      <c r="AOE57" s="7"/>
      <c r="AOF57" s="7"/>
      <c r="AOG57" s="7"/>
      <c r="AOH57" s="7"/>
      <c r="AOI57" s="7"/>
      <c r="AOJ57" s="7"/>
      <c r="AOK57" s="7"/>
      <c r="AOL57" s="7"/>
      <c r="AOM57" s="7"/>
      <c r="AON57" s="7"/>
      <c r="AOO57" s="7"/>
      <c r="AOP57" s="7"/>
      <c r="AOQ57" s="7"/>
      <c r="AOR57" s="7"/>
      <c r="AOS57" s="7"/>
      <c r="AOT57" s="7"/>
      <c r="AOU57" s="7"/>
      <c r="AOV57" s="7"/>
      <c r="AOW57" s="7"/>
      <c r="AOX57" s="7"/>
      <c r="AOY57" s="7"/>
      <c r="AOZ57" s="7"/>
      <c r="APA57" s="7"/>
      <c r="APB57" s="7"/>
      <c r="APC57" s="7"/>
      <c r="APD57" s="7"/>
      <c r="APE57" s="7"/>
      <c r="APF57" s="7"/>
      <c r="APG57" s="7"/>
      <c r="APH57" s="7"/>
      <c r="API57" s="7"/>
      <c r="APJ57" s="7"/>
      <c r="APK57" s="7"/>
      <c r="APL57" s="7"/>
      <c r="APM57" s="7"/>
      <c r="APN57" s="7"/>
      <c r="APO57" s="7"/>
      <c r="APP57" s="7"/>
      <c r="APQ57" s="7"/>
      <c r="APR57" s="7"/>
      <c r="APS57" s="7"/>
      <c r="APT57" s="7"/>
      <c r="APU57" s="7"/>
      <c r="APV57" s="7"/>
      <c r="APW57" s="7"/>
      <c r="APX57" s="7"/>
      <c r="APY57" s="7"/>
      <c r="APZ57" s="7"/>
      <c r="AQA57" s="7"/>
      <c r="AQB57" s="7"/>
      <c r="AQC57" s="7"/>
      <c r="AQD57" s="7"/>
      <c r="AQE57" s="7"/>
      <c r="AQF57" s="7"/>
      <c r="AQG57" s="7"/>
      <c r="AQH57" s="7"/>
      <c r="AQI57" s="7"/>
      <c r="AQJ57" s="7"/>
      <c r="AQK57" s="7"/>
      <c r="AQL57" s="7"/>
      <c r="AQM57" s="7"/>
      <c r="AQN57" s="7"/>
      <c r="AQO57" s="7"/>
      <c r="AQP57" s="7"/>
      <c r="AQQ57" s="7"/>
      <c r="AQR57" s="7"/>
      <c r="AQS57" s="7"/>
      <c r="AQT57" s="7"/>
      <c r="AQU57" s="7"/>
      <c r="AQV57" s="7"/>
      <c r="AQW57" s="7"/>
      <c r="AQX57" s="7"/>
      <c r="AQY57" s="7"/>
      <c r="AQZ57" s="7"/>
      <c r="ARA57" s="7"/>
      <c r="ARB57" s="7"/>
      <c r="ARC57" s="7"/>
      <c r="ARD57" s="7"/>
      <c r="ARE57" s="7"/>
      <c r="ARF57" s="7"/>
      <c r="ARG57" s="7"/>
      <c r="ARH57" s="7"/>
      <c r="ARI57" s="7"/>
      <c r="ARJ57" s="7"/>
      <c r="ARK57" s="7"/>
      <c r="ARL57" s="7"/>
      <c r="ARM57" s="7"/>
      <c r="ARN57" s="7"/>
      <c r="ARO57" s="7"/>
      <c r="ARP57" s="7"/>
      <c r="ARQ57" s="7"/>
      <c r="ARR57" s="7"/>
      <c r="ARS57" s="7"/>
      <c r="ART57" s="7"/>
      <c r="ARU57" s="7"/>
      <c r="ARV57" s="7"/>
      <c r="ARW57" s="7"/>
      <c r="ARX57" s="7"/>
      <c r="ARY57" s="7"/>
      <c r="ARZ57" s="7"/>
      <c r="ASA57" s="7"/>
      <c r="ASB57" s="7"/>
      <c r="ASC57" s="7"/>
      <c r="ASD57" s="7"/>
      <c r="ASE57" s="7"/>
      <c r="ASF57" s="7"/>
      <c r="ASG57" s="7"/>
      <c r="ASH57" s="7"/>
      <c r="ASI57" s="7"/>
      <c r="ASJ57" s="7"/>
      <c r="ASK57" s="7"/>
      <c r="ASL57" s="7"/>
      <c r="ASM57" s="7"/>
      <c r="ASN57" s="7"/>
      <c r="ASO57" s="7"/>
      <c r="ASP57" s="7"/>
      <c r="ASQ57" s="7"/>
      <c r="ASR57" s="7"/>
      <c r="ASS57" s="7"/>
      <c r="AST57" s="7"/>
      <c r="ASU57" s="7"/>
      <c r="ASV57" s="7"/>
      <c r="ASW57" s="7"/>
      <c r="ASX57" s="7"/>
      <c r="ASY57" s="7"/>
      <c r="ASZ57" s="7"/>
      <c r="ATA57" s="7"/>
      <c r="ATB57" s="7"/>
      <c r="ATC57" s="7"/>
      <c r="ATD57" s="7"/>
      <c r="ATE57" s="7"/>
      <c r="ATF57" s="7"/>
      <c r="ATG57" s="7"/>
      <c r="ATH57" s="7"/>
      <c r="ATI57" s="7"/>
      <c r="ATJ57" s="7"/>
      <c r="ATK57" s="7"/>
      <c r="ATL57" s="7"/>
      <c r="ATM57" s="7"/>
      <c r="ATN57" s="7"/>
      <c r="ATO57" s="7"/>
      <c r="ATP57" s="7"/>
      <c r="ATQ57" s="7"/>
      <c r="ATR57" s="7"/>
      <c r="ATS57" s="7"/>
      <c r="ATT57" s="7"/>
      <c r="ATU57" s="7"/>
      <c r="ATV57" s="7"/>
      <c r="ATW57" s="7"/>
      <c r="ATX57" s="7"/>
      <c r="ATY57" s="7"/>
      <c r="ATZ57" s="7"/>
      <c r="AUA57" s="7"/>
      <c r="AUB57" s="7"/>
      <c r="AUC57" s="7"/>
      <c r="AUD57" s="7"/>
      <c r="AUE57" s="7"/>
      <c r="AUF57" s="7"/>
      <c r="AUG57" s="7"/>
      <c r="AUH57" s="7"/>
      <c r="AUI57" s="7"/>
      <c r="AUJ57" s="7"/>
      <c r="AUK57" s="7"/>
      <c r="AUL57" s="7"/>
      <c r="AUM57" s="7"/>
      <c r="AUN57" s="7"/>
      <c r="AUO57" s="7"/>
      <c r="AUP57" s="7"/>
      <c r="AUQ57" s="7"/>
      <c r="AUR57" s="7"/>
      <c r="AUS57" s="7"/>
      <c r="AUT57" s="7"/>
      <c r="AUU57" s="7"/>
      <c r="AUV57" s="7"/>
      <c r="AUW57" s="7"/>
      <c r="AUX57" s="7"/>
      <c r="AUY57" s="7"/>
      <c r="AUZ57" s="7"/>
      <c r="AVA57" s="7"/>
      <c r="AVB57" s="7"/>
      <c r="AVC57" s="7"/>
      <c r="AVD57" s="7"/>
      <c r="AVE57" s="7"/>
      <c r="AVF57" s="7"/>
      <c r="AVG57" s="7"/>
      <c r="AVH57" s="7"/>
      <c r="AVI57" s="7"/>
      <c r="AVJ57" s="7"/>
      <c r="AVK57" s="7"/>
      <c r="AVL57" s="7"/>
      <c r="AVM57" s="7"/>
      <c r="AVN57" s="7"/>
      <c r="AVO57" s="7"/>
      <c r="AVP57" s="7"/>
      <c r="AVQ57" s="7"/>
      <c r="AVR57" s="7"/>
      <c r="AVS57" s="7"/>
      <c r="AVT57" s="7"/>
      <c r="AVU57" s="7"/>
      <c r="AVV57" s="7"/>
      <c r="AVW57" s="7"/>
      <c r="AVX57" s="7"/>
      <c r="AVY57" s="7"/>
      <c r="AVZ57" s="7"/>
      <c r="AWA57" s="7"/>
      <c r="AWB57" s="7"/>
      <c r="AWC57" s="7"/>
      <c r="AWD57" s="7"/>
      <c r="AWE57" s="7"/>
      <c r="AWF57" s="7"/>
      <c r="AWG57" s="7"/>
      <c r="AWH57" s="7"/>
      <c r="AWI57" s="7"/>
      <c r="AWJ57" s="7"/>
      <c r="AWK57" s="7"/>
      <c r="AWL57" s="7"/>
      <c r="AWM57" s="7"/>
      <c r="AWN57" s="7"/>
      <c r="AWO57" s="7"/>
      <c r="AWP57" s="7"/>
      <c r="AWQ57" s="7"/>
      <c r="AWR57" s="7"/>
      <c r="AWS57" s="7"/>
      <c r="AWT57" s="7"/>
      <c r="AWU57" s="7"/>
      <c r="AWV57" s="7"/>
      <c r="AWW57" s="7"/>
      <c r="AWX57" s="7"/>
      <c r="AWY57" s="7"/>
      <c r="AWZ57" s="7"/>
      <c r="AXB57" s="7"/>
      <c r="AXC57" s="7"/>
      <c r="AXD57" s="7"/>
      <c r="AXE57" s="7"/>
      <c r="AXF57" s="7"/>
      <c r="AXG57" s="7"/>
      <c r="AXH57" s="7"/>
      <c r="AXI57" s="7"/>
      <c r="AXJ57" s="7"/>
      <c r="AXK57" s="7"/>
      <c r="AXL57" s="7"/>
      <c r="AXM57" s="7"/>
      <c r="AXN57" s="7"/>
      <c r="AXO57" s="7"/>
      <c r="AXP57" s="7"/>
      <c r="AXQ57" s="7"/>
      <c r="AXR57" s="7"/>
      <c r="AXS57" s="7"/>
      <c r="AXT57" s="7"/>
      <c r="AXU57" s="7"/>
      <c r="AXV57" s="7"/>
      <c r="AXW57" s="7"/>
      <c r="AXX57" s="7"/>
      <c r="AXY57" s="7"/>
      <c r="AXZ57" s="7"/>
      <c r="AYA57" s="7"/>
      <c r="AYB57" s="7"/>
      <c r="AYC57" s="7"/>
      <c r="AYD57" s="7"/>
      <c r="AYE57" s="7"/>
      <c r="AYF57" s="7"/>
      <c r="AYG57" s="7"/>
      <c r="AYH57" s="7"/>
      <c r="AYI57" s="7"/>
      <c r="AYJ57" s="7"/>
      <c r="AYK57" s="7"/>
      <c r="AYL57" s="7"/>
      <c r="AYM57" s="7"/>
      <c r="AYN57" s="7"/>
      <c r="AYO57" s="7"/>
      <c r="AYP57" s="7"/>
      <c r="AYQ57" s="7"/>
      <c r="AYR57" s="7"/>
      <c r="AYS57" s="7"/>
      <c r="AYT57" s="7"/>
      <c r="AYU57" s="7"/>
      <c r="AYV57" s="7"/>
      <c r="AYW57" s="7"/>
      <c r="AYX57" s="7"/>
      <c r="AYY57" s="7"/>
      <c r="AYZ57" s="7"/>
      <c r="AZA57" s="7"/>
      <c r="AZB57" s="7"/>
      <c r="AZC57" s="7"/>
      <c r="AZD57" s="7"/>
      <c r="AZE57" s="7"/>
      <c r="AZF57" s="7"/>
      <c r="AZG57" s="7"/>
      <c r="AZH57" s="7"/>
      <c r="AZI57" s="7"/>
      <c r="AZJ57" s="7"/>
      <c r="AZK57" s="7"/>
      <c r="AZL57" s="7"/>
      <c r="AZM57" s="7"/>
      <c r="AZN57" s="7"/>
      <c r="AZO57" s="7"/>
      <c r="AZP57" s="7"/>
      <c r="AZQ57" s="7"/>
      <c r="AZR57" s="7"/>
      <c r="AZS57" s="7"/>
      <c r="AZT57" s="7"/>
      <c r="AZU57" s="7"/>
      <c r="AZV57" s="7"/>
      <c r="AZW57" s="7"/>
      <c r="AZX57" s="7"/>
      <c r="AZY57" s="7"/>
      <c r="AZZ57" s="7"/>
      <c r="BAA57" s="7"/>
      <c r="BAB57" s="7"/>
      <c r="BAC57" s="7"/>
      <c r="BAD57" s="7"/>
      <c r="BAE57" s="7"/>
      <c r="BAF57" s="7"/>
      <c r="BAG57" s="7"/>
      <c r="BAH57" s="7"/>
      <c r="BAI57" s="7"/>
      <c r="BAJ57" s="7"/>
      <c r="BAK57" s="7"/>
      <c r="BAL57" s="7"/>
      <c r="BAM57" s="7"/>
      <c r="BAN57" s="7"/>
      <c r="BAO57" s="7"/>
      <c r="BAP57" s="7"/>
      <c r="BAQ57" s="7"/>
      <c r="BAR57" s="7"/>
      <c r="BAS57" s="7"/>
      <c r="BAT57" s="7"/>
      <c r="BAU57" s="7"/>
      <c r="BAV57" s="7"/>
      <c r="BAW57" s="7"/>
      <c r="BAX57" s="7"/>
      <c r="BAY57" s="7"/>
      <c r="BAZ57" s="7"/>
      <c r="BBA57" s="7"/>
      <c r="BBB57" s="7"/>
      <c r="BBC57" s="7"/>
      <c r="BBD57" s="7"/>
      <c r="BBE57" s="7"/>
      <c r="BBF57" s="7"/>
      <c r="BBG57" s="7"/>
      <c r="BBH57" s="7"/>
      <c r="BBI57" s="7"/>
      <c r="BBJ57" s="7"/>
      <c r="BBK57" s="7"/>
      <c r="BBL57" s="7"/>
      <c r="BBM57" s="7"/>
      <c r="BBN57" s="7"/>
      <c r="BBO57" s="7"/>
      <c r="BBP57" s="7"/>
      <c r="BBQ57" s="7"/>
      <c r="BBR57" s="7"/>
      <c r="BBS57" s="7"/>
      <c r="BBT57" s="7"/>
      <c r="BBU57" s="7"/>
      <c r="BBV57" s="7"/>
      <c r="BBW57" s="7"/>
      <c r="BBX57" s="7"/>
      <c r="BBY57" s="7"/>
      <c r="BBZ57" s="7"/>
      <c r="BCA57" s="7"/>
      <c r="BCB57" s="7"/>
      <c r="BCC57" s="7"/>
      <c r="BCD57" s="7"/>
      <c r="BCE57" s="7"/>
      <c r="BCF57" s="7"/>
      <c r="BCG57" s="7"/>
      <c r="BCH57" s="7"/>
      <c r="BCI57" s="7"/>
      <c r="BCJ57" s="7"/>
      <c r="BCK57" s="7"/>
      <c r="BCL57" s="7"/>
      <c r="BCM57" s="7"/>
      <c r="BCN57" s="7"/>
      <c r="BCO57" s="7"/>
      <c r="BCP57" s="7"/>
      <c r="BCQ57" s="7"/>
      <c r="BCR57" s="7"/>
      <c r="BCS57" s="7"/>
      <c r="BCT57" s="7"/>
      <c r="BCU57" s="7"/>
      <c r="BCV57" s="7"/>
      <c r="BCW57" s="7"/>
      <c r="BCX57" s="7"/>
      <c r="BCY57" s="7"/>
      <c r="BCZ57" s="7"/>
      <c r="BDA57" s="7"/>
      <c r="BDB57" s="7"/>
      <c r="BDC57" s="7"/>
      <c r="BDD57" s="7"/>
      <c r="BDE57" s="7"/>
      <c r="BDF57" s="7"/>
      <c r="BDG57" s="7"/>
      <c r="BDH57" s="7"/>
      <c r="BDI57" s="7"/>
      <c r="BDJ57" s="7"/>
      <c r="BDK57" s="7"/>
      <c r="BDL57" s="7"/>
      <c r="BDM57" s="7"/>
      <c r="BDN57" s="7"/>
      <c r="BDO57" s="7"/>
      <c r="BDP57" s="7"/>
      <c r="BDQ57" s="7"/>
      <c r="BDR57" s="7"/>
      <c r="BDS57" s="7"/>
      <c r="BDT57" s="7"/>
      <c r="BDU57" s="7"/>
      <c r="BDV57" s="7"/>
      <c r="BDW57" s="7"/>
      <c r="BDX57" s="7"/>
      <c r="BDY57" s="7"/>
      <c r="BDZ57" s="7"/>
      <c r="BEA57" s="7"/>
      <c r="BEB57" s="7"/>
      <c r="BEC57" s="7"/>
      <c r="BED57" s="7"/>
      <c r="BEE57" s="7"/>
      <c r="BEF57" s="7"/>
      <c r="BEG57" s="7"/>
      <c r="BEH57" s="7"/>
      <c r="BEI57" s="7"/>
      <c r="BEJ57" s="7"/>
      <c r="BEK57" s="7"/>
      <c r="BEL57" s="7"/>
      <c r="BEM57" s="7"/>
      <c r="BEN57" s="7"/>
      <c r="BEO57" s="7"/>
      <c r="BEP57" s="7"/>
      <c r="BEQ57" s="7"/>
      <c r="BER57" s="7"/>
      <c r="BES57" s="7"/>
      <c r="BET57" s="7"/>
      <c r="BEU57" s="7"/>
      <c r="BEV57" s="7"/>
      <c r="BEW57" s="7"/>
      <c r="BEX57" s="7"/>
      <c r="BEY57" s="7"/>
      <c r="BEZ57" s="7"/>
      <c r="BFA57" s="7"/>
      <c r="BFB57" s="7"/>
      <c r="BFC57" s="7"/>
      <c r="BFD57" s="7"/>
      <c r="BFE57" s="7"/>
      <c r="BFF57" s="7"/>
      <c r="BFG57" s="7"/>
      <c r="BFH57" s="7"/>
      <c r="BFI57" s="7"/>
      <c r="BFJ57" s="7"/>
      <c r="BFK57" s="7"/>
      <c r="BFL57" s="7"/>
      <c r="BFM57" s="7"/>
      <c r="BFN57" s="7"/>
      <c r="BFO57" s="7"/>
      <c r="BFP57" s="7"/>
      <c r="BFQ57" s="7"/>
      <c r="BFR57" s="7"/>
      <c r="BFS57" s="7"/>
      <c r="BFT57" s="7"/>
      <c r="BFU57" s="7"/>
      <c r="BFV57" s="7"/>
      <c r="BFW57" s="7"/>
      <c r="BFX57" s="7"/>
      <c r="BFY57" s="7"/>
      <c r="BFZ57" s="7"/>
      <c r="BGA57" s="7"/>
      <c r="BGB57" s="7"/>
      <c r="BGC57" s="7"/>
      <c r="BGD57" s="7"/>
      <c r="BGE57" s="7"/>
      <c r="BGF57" s="7"/>
      <c r="BGG57" s="7"/>
      <c r="BGH57" s="7"/>
      <c r="BGI57" s="7"/>
      <c r="BGJ57" s="7"/>
      <c r="BGK57" s="7"/>
      <c r="BGL57" s="7"/>
      <c r="BGM57" s="7"/>
      <c r="BGN57" s="7"/>
      <c r="BGO57" s="7"/>
      <c r="BGP57" s="7"/>
      <c r="BGQ57" s="7"/>
      <c r="BGR57" s="7"/>
      <c r="BGS57" s="7"/>
      <c r="BGT57" s="7"/>
      <c r="BGU57" s="7"/>
      <c r="BGV57" s="7"/>
      <c r="BGX57" s="7"/>
      <c r="BGY57" s="7"/>
      <c r="BGZ57" s="7"/>
      <c r="BHA57" s="7"/>
      <c r="BHB57" s="7"/>
      <c r="BHC57" s="7"/>
      <c r="BHD57" s="7"/>
      <c r="BHE57" s="7"/>
      <c r="BHF57" s="7"/>
      <c r="BHG57" s="7"/>
      <c r="BHH57" s="7"/>
      <c r="BHI57" s="7"/>
      <c r="BHJ57" s="7"/>
      <c r="BHK57" s="7"/>
      <c r="BHL57" s="7"/>
      <c r="BHM57" s="7"/>
      <c r="BHN57" s="7"/>
      <c r="BHO57" s="7"/>
      <c r="BHP57" s="7"/>
      <c r="BHQ57" s="7"/>
      <c r="BHR57" s="7"/>
      <c r="BHS57" s="7"/>
      <c r="BHT57" s="7"/>
      <c r="BHU57" s="7"/>
      <c r="BHV57" s="7"/>
      <c r="BHW57" s="7"/>
      <c r="BHX57" s="7"/>
      <c r="BHY57" s="7"/>
      <c r="BHZ57" s="7"/>
      <c r="BIA57" s="7"/>
      <c r="BIB57" s="7"/>
      <c r="BIC57" s="7"/>
      <c r="BID57" s="7"/>
      <c r="BIE57" s="7"/>
      <c r="BIF57" s="7"/>
      <c r="BIG57" s="7"/>
      <c r="BIH57" s="7"/>
      <c r="BII57" s="7"/>
      <c r="BIJ57" s="7"/>
      <c r="BIK57" s="7"/>
      <c r="BIL57" s="7"/>
      <c r="BIM57" s="7"/>
      <c r="BIN57" s="7"/>
      <c r="BIO57" s="7"/>
      <c r="BIP57" s="7"/>
      <c r="BIQ57" s="7"/>
      <c r="BIR57" s="7"/>
      <c r="BIS57" s="7"/>
      <c r="BIT57" s="7"/>
      <c r="BIU57" s="7"/>
      <c r="BIV57" s="7"/>
      <c r="BIW57" s="7"/>
      <c r="BIX57" s="7"/>
      <c r="BIY57" s="7"/>
      <c r="BIZ57" s="7"/>
      <c r="BJA57" s="7"/>
      <c r="BJB57" s="7"/>
      <c r="BJC57" s="7"/>
      <c r="BJD57" s="7"/>
      <c r="BJE57" s="7"/>
      <c r="BJF57" s="7"/>
      <c r="BJG57" s="7"/>
      <c r="BJH57" s="7"/>
      <c r="BJI57" s="7"/>
      <c r="BJJ57" s="7"/>
      <c r="BJK57" s="7"/>
      <c r="BJL57" s="7"/>
      <c r="BJM57" s="7"/>
      <c r="BJN57" s="7"/>
      <c r="BJO57" s="7"/>
      <c r="BJP57" s="7"/>
      <c r="BJQ57" s="7"/>
      <c r="BJR57" s="7"/>
      <c r="BJS57" s="7"/>
      <c r="BJT57" s="7"/>
      <c r="BJU57" s="7"/>
      <c r="BJV57" s="7"/>
      <c r="BJW57" s="7"/>
      <c r="BJX57" s="7"/>
      <c r="BJY57" s="7"/>
      <c r="BJZ57" s="7"/>
      <c r="BKA57" s="7"/>
      <c r="BKB57" s="7"/>
      <c r="BKC57" s="7"/>
      <c r="BKD57" s="7"/>
      <c r="BKE57" s="7"/>
      <c r="BKF57" s="7"/>
      <c r="BKG57" s="7"/>
      <c r="BKH57" s="7"/>
      <c r="BKI57" s="7"/>
      <c r="BKJ57" s="7"/>
      <c r="BKK57" s="7"/>
      <c r="BKL57" s="7"/>
      <c r="BKM57" s="7"/>
      <c r="BKN57" s="7"/>
      <c r="BKO57" s="7"/>
      <c r="BKP57" s="7"/>
      <c r="BKQ57" s="7"/>
      <c r="BKR57" s="7"/>
      <c r="BKS57" s="7"/>
      <c r="BKT57" s="7"/>
      <c r="BKU57" s="7"/>
      <c r="BKV57" s="7"/>
      <c r="BKW57" s="7"/>
      <c r="BKX57" s="7"/>
      <c r="BKY57" s="7"/>
      <c r="BKZ57" s="7"/>
      <c r="BLA57" s="7"/>
      <c r="BLB57" s="7"/>
      <c r="BLC57" s="7"/>
      <c r="BLD57" s="7"/>
      <c r="BLE57" s="7"/>
      <c r="BLF57" s="7"/>
      <c r="BLG57" s="7"/>
      <c r="BLH57" s="7"/>
      <c r="BLI57" s="7"/>
      <c r="BLJ57" s="7"/>
      <c r="BLK57" s="7"/>
      <c r="BLL57" s="7"/>
      <c r="BLM57" s="7"/>
      <c r="BLN57" s="7"/>
      <c r="BLO57" s="7"/>
      <c r="BLP57" s="7"/>
      <c r="BLQ57" s="7"/>
      <c r="BLR57" s="7"/>
      <c r="BLS57" s="7"/>
      <c r="BLT57" s="7"/>
      <c r="BLU57" s="7"/>
      <c r="BLV57" s="7"/>
      <c r="BLW57" s="7"/>
      <c r="BLX57" s="7"/>
      <c r="BLY57" s="7"/>
      <c r="BLZ57" s="7"/>
      <c r="BMA57" s="7"/>
      <c r="BMB57" s="7"/>
      <c r="BMC57" s="7"/>
      <c r="BMD57" s="7"/>
      <c r="BME57" s="7"/>
      <c r="BMF57" s="7"/>
      <c r="BMG57" s="7"/>
      <c r="BMH57" s="7"/>
      <c r="BMI57" s="7"/>
      <c r="BMJ57" s="7"/>
      <c r="BMK57" s="7"/>
      <c r="BML57" s="7"/>
      <c r="BMM57" s="7"/>
      <c r="BMN57" s="7"/>
      <c r="BMO57" s="7"/>
      <c r="BMP57" s="7"/>
      <c r="BMQ57" s="7"/>
      <c r="BMR57" s="7"/>
      <c r="BMS57" s="7"/>
      <c r="BMT57" s="7"/>
      <c r="BMU57" s="7"/>
      <c r="BMV57" s="7"/>
      <c r="BMW57" s="7"/>
      <c r="BMX57" s="7"/>
      <c r="BMY57" s="7"/>
      <c r="BMZ57" s="7"/>
      <c r="BNA57" s="7"/>
      <c r="BNB57" s="7"/>
      <c r="BNC57" s="7"/>
      <c r="BND57" s="7"/>
      <c r="BNE57" s="7"/>
      <c r="BNF57" s="7"/>
      <c r="BNG57" s="7"/>
      <c r="BNH57" s="7"/>
      <c r="BNI57" s="7"/>
      <c r="BNJ57" s="7"/>
      <c r="BNK57" s="7"/>
      <c r="BNL57" s="7"/>
      <c r="BNM57" s="7"/>
      <c r="BNN57" s="7"/>
      <c r="BNO57" s="7"/>
      <c r="BNP57" s="7"/>
      <c r="BNQ57" s="7"/>
      <c r="BNR57" s="7"/>
      <c r="BNS57" s="7"/>
      <c r="BNT57" s="7"/>
      <c r="BNU57" s="7"/>
      <c r="BNV57" s="7"/>
      <c r="BNW57" s="7"/>
      <c r="BNX57" s="7"/>
      <c r="BNY57" s="7"/>
      <c r="BNZ57" s="7"/>
      <c r="BOA57" s="7"/>
      <c r="BOB57" s="7"/>
      <c r="BOC57" s="7"/>
      <c r="BOD57" s="7"/>
      <c r="BOE57" s="7"/>
      <c r="BOF57" s="7"/>
      <c r="BOG57" s="7"/>
      <c r="BOH57" s="7"/>
      <c r="BOI57" s="7"/>
      <c r="BOJ57" s="7"/>
      <c r="BOK57" s="7"/>
      <c r="BOL57" s="7"/>
      <c r="BOM57" s="7"/>
      <c r="BON57" s="7"/>
      <c r="BOO57" s="7"/>
      <c r="BOP57" s="7"/>
      <c r="BOQ57" s="7"/>
      <c r="BOR57" s="7"/>
      <c r="BOS57" s="7"/>
      <c r="BOT57" s="7"/>
      <c r="BOU57" s="7"/>
      <c r="BOV57" s="7"/>
      <c r="BOW57" s="7"/>
      <c r="BOX57" s="7"/>
      <c r="BOY57" s="7"/>
      <c r="BOZ57" s="7"/>
      <c r="BPA57" s="7"/>
      <c r="BPB57" s="7"/>
      <c r="BPC57" s="7"/>
      <c r="BPD57" s="7"/>
      <c r="BPE57" s="7"/>
      <c r="BPF57" s="7"/>
      <c r="BPG57" s="7"/>
      <c r="BPH57" s="7"/>
      <c r="BPI57" s="7"/>
      <c r="BPJ57" s="7"/>
      <c r="BPK57" s="7"/>
      <c r="BPL57" s="7"/>
      <c r="BPM57" s="7"/>
      <c r="BPN57" s="7"/>
      <c r="BPO57" s="7"/>
      <c r="BPP57" s="7"/>
      <c r="BPQ57" s="7"/>
      <c r="BPR57" s="7"/>
      <c r="BPS57" s="7"/>
      <c r="BPT57" s="7"/>
      <c r="BPU57" s="7"/>
      <c r="BPV57" s="7"/>
      <c r="BPW57" s="7"/>
      <c r="BPX57" s="7"/>
      <c r="BPY57" s="7"/>
      <c r="BPZ57" s="7"/>
      <c r="BQA57" s="7"/>
      <c r="BQB57" s="7"/>
      <c r="BQC57" s="7"/>
      <c r="BQD57" s="7"/>
      <c r="BQE57" s="7"/>
      <c r="BQF57" s="7"/>
      <c r="BQG57" s="7"/>
      <c r="BQH57" s="7"/>
      <c r="BQI57" s="7"/>
      <c r="BQJ57" s="7"/>
      <c r="BQK57" s="7"/>
      <c r="BQL57" s="7"/>
      <c r="BQM57" s="7"/>
      <c r="BQN57" s="7"/>
      <c r="BQO57" s="7"/>
      <c r="BQP57" s="7"/>
      <c r="BQQ57" s="7"/>
      <c r="BQR57" s="7"/>
      <c r="BQT57" s="7"/>
      <c r="BQU57" s="7"/>
      <c r="BQV57" s="7"/>
      <c r="BQW57" s="7"/>
      <c r="BQX57" s="7"/>
      <c r="BQY57" s="7"/>
      <c r="BQZ57" s="7"/>
      <c r="BRA57" s="7"/>
      <c r="BRB57" s="7"/>
      <c r="BRC57" s="7"/>
      <c r="BRD57" s="7"/>
      <c r="BRE57" s="7"/>
      <c r="BRF57" s="7"/>
      <c r="BRG57" s="7"/>
      <c r="BRH57" s="7"/>
      <c r="BRI57" s="7"/>
      <c r="BRJ57" s="7"/>
      <c r="BRK57" s="7"/>
      <c r="BRL57" s="7"/>
      <c r="BRM57" s="7"/>
      <c r="BRN57" s="7"/>
      <c r="BRO57" s="7"/>
      <c r="BRP57" s="7"/>
      <c r="BRQ57" s="7"/>
      <c r="BRR57" s="7"/>
      <c r="BRS57" s="7"/>
      <c r="BRT57" s="7"/>
      <c r="BRU57" s="7"/>
      <c r="BRV57" s="7"/>
      <c r="BRW57" s="7"/>
      <c r="BRX57" s="7"/>
      <c r="BRY57" s="7"/>
      <c r="BRZ57" s="7"/>
      <c r="BSA57" s="7"/>
      <c r="BSB57" s="7"/>
      <c r="BSC57" s="7"/>
      <c r="BSD57" s="7"/>
      <c r="BSE57" s="7"/>
      <c r="BSF57" s="7"/>
      <c r="BSG57" s="7"/>
      <c r="BSH57" s="7"/>
      <c r="BSI57" s="7"/>
      <c r="BSJ57" s="7"/>
      <c r="BSK57" s="7"/>
      <c r="BSL57" s="7"/>
      <c r="BSM57" s="7"/>
      <c r="BSN57" s="7"/>
      <c r="BSO57" s="7"/>
      <c r="BSP57" s="7"/>
      <c r="BSQ57" s="7"/>
      <c r="BSR57" s="7"/>
      <c r="BSS57" s="7"/>
      <c r="BST57" s="7"/>
      <c r="BSU57" s="7"/>
      <c r="BSV57" s="7"/>
      <c r="BSW57" s="7"/>
      <c r="BSX57" s="7"/>
      <c r="BSY57" s="7"/>
      <c r="BSZ57" s="7"/>
      <c r="BTA57" s="7"/>
      <c r="BTB57" s="7"/>
      <c r="BTC57" s="7"/>
      <c r="BTD57" s="7"/>
      <c r="BTE57" s="7"/>
      <c r="BTF57" s="7"/>
      <c r="BTG57" s="7"/>
      <c r="BTH57" s="7"/>
      <c r="BTI57" s="7"/>
      <c r="BTJ57" s="7"/>
      <c r="BTK57" s="7"/>
      <c r="BTL57" s="7"/>
      <c r="BTM57" s="7"/>
      <c r="BTN57" s="7"/>
      <c r="BTO57" s="7"/>
      <c r="BTP57" s="7"/>
      <c r="BTQ57" s="7"/>
      <c r="BTR57" s="7"/>
      <c r="BTS57" s="7"/>
      <c r="BTT57" s="7"/>
      <c r="BTU57" s="7"/>
      <c r="BTV57" s="7"/>
      <c r="BTW57" s="7"/>
      <c r="BTX57" s="7"/>
      <c r="BTY57" s="7"/>
      <c r="BTZ57" s="7"/>
      <c r="BUA57" s="7"/>
      <c r="BUB57" s="7"/>
      <c r="BUC57" s="7"/>
      <c r="BUD57" s="7"/>
      <c r="BUE57" s="7"/>
      <c r="BUF57" s="7"/>
      <c r="BUG57" s="7"/>
      <c r="BUH57" s="7"/>
      <c r="BUI57" s="7"/>
      <c r="BUJ57" s="7"/>
      <c r="BUK57" s="7"/>
      <c r="BUL57" s="7"/>
      <c r="BUM57" s="7"/>
      <c r="BUN57" s="7"/>
      <c r="BUO57" s="7"/>
      <c r="BUP57" s="7"/>
      <c r="BUQ57" s="7"/>
      <c r="BUR57" s="7"/>
      <c r="BUS57" s="7"/>
      <c r="BUT57" s="7"/>
      <c r="BUU57" s="7"/>
      <c r="BUV57" s="7"/>
      <c r="BUW57" s="7"/>
      <c r="BUX57" s="7"/>
      <c r="BUY57" s="7"/>
      <c r="BUZ57" s="7"/>
      <c r="BVA57" s="7"/>
      <c r="BVB57" s="7"/>
      <c r="BVC57" s="7"/>
      <c r="BVD57" s="7"/>
      <c r="BVE57" s="7"/>
      <c r="BVF57" s="7"/>
      <c r="BVG57" s="7"/>
      <c r="BVH57" s="7"/>
      <c r="BVI57" s="7"/>
      <c r="BVJ57" s="7"/>
      <c r="BVK57" s="7"/>
      <c r="BVL57" s="7"/>
      <c r="BVM57" s="7"/>
      <c r="BVN57" s="7"/>
      <c r="BVO57" s="7"/>
      <c r="BVP57" s="7"/>
      <c r="BVQ57" s="7"/>
      <c r="BVR57" s="7"/>
      <c r="BVS57" s="7"/>
      <c r="BVT57" s="7"/>
      <c r="BVU57" s="7"/>
      <c r="BVV57" s="7"/>
      <c r="BVW57" s="7"/>
      <c r="BVX57" s="7"/>
      <c r="BVY57" s="7"/>
      <c r="BVZ57" s="7"/>
      <c r="BWA57" s="7"/>
      <c r="BWB57" s="7"/>
      <c r="BWC57" s="7"/>
      <c r="BWD57" s="7"/>
      <c r="BWE57" s="7"/>
      <c r="BWF57" s="7"/>
      <c r="BWG57" s="7"/>
      <c r="BWH57" s="7"/>
      <c r="BWI57" s="7"/>
      <c r="BWJ57" s="7"/>
      <c r="BWK57" s="7"/>
      <c r="BWL57" s="7"/>
      <c r="BWM57" s="7"/>
      <c r="BWN57" s="7"/>
      <c r="BWO57" s="7"/>
      <c r="BWP57" s="7"/>
      <c r="BWQ57" s="7"/>
      <c r="BWR57" s="7"/>
      <c r="BWS57" s="7"/>
      <c r="BWT57" s="7"/>
      <c r="BWU57" s="7"/>
      <c r="BWV57" s="7"/>
      <c r="BWW57" s="7"/>
      <c r="BWX57" s="7"/>
      <c r="BWY57" s="7"/>
      <c r="BWZ57" s="7"/>
      <c r="BXA57" s="7"/>
      <c r="BXB57" s="7"/>
      <c r="BXC57" s="7"/>
      <c r="BXD57" s="7"/>
      <c r="BXE57" s="7"/>
      <c r="BXF57" s="7"/>
      <c r="BXG57" s="7"/>
      <c r="BXH57" s="7"/>
      <c r="BXI57" s="7"/>
      <c r="BXJ57" s="7"/>
      <c r="BXK57" s="7"/>
      <c r="BXL57" s="7"/>
      <c r="BXM57" s="7"/>
      <c r="BXN57" s="7"/>
      <c r="BXO57" s="7"/>
      <c r="BXP57" s="7"/>
      <c r="BXQ57" s="7"/>
      <c r="BXR57" s="7"/>
      <c r="BXS57" s="7"/>
      <c r="BXT57" s="7"/>
      <c r="BXU57" s="7"/>
      <c r="BXV57" s="7"/>
      <c r="BXW57" s="7"/>
      <c r="BXX57" s="7"/>
      <c r="BXY57" s="7"/>
      <c r="BXZ57" s="7"/>
      <c r="BYA57" s="7"/>
      <c r="BYB57" s="7"/>
      <c r="BYC57" s="7"/>
      <c r="BYD57" s="7"/>
      <c r="BYE57" s="7"/>
      <c r="BYF57" s="7"/>
      <c r="BYG57" s="7"/>
      <c r="BYH57" s="7"/>
      <c r="BYI57" s="7"/>
      <c r="BYJ57" s="7"/>
      <c r="BYK57" s="7"/>
      <c r="BYL57" s="7"/>
      <c r="BYM57" s="7"/>
      <c r="BYN57" s="7"/>
      <c r="BYO57" s="7"/>
      <c r="BYP57" s="7"/>
      <c r="BYQ57" s="7"/>
      <c r="BYR57" s="7"/>
      <c r="BYS57" s="7"/>
      <c r="BYT57" s="7"/>
      <c r="BYU57" s="7"/>
      <c r="BYV57" s="7"/>
      <c r="BYW57" s="7"/>
      <c r="BYX57" s="7"/>
      <c r="BYY57" s="7"/>
      <c r="BYZ57" s="7"/>
      <c r="BZA57" s="7"/>
      <c r="BZB57" s="7"/>
      <c r="BZC57" s="7"/>
      <c r="BZD57" s="7"/>
      <c r="BZE57" s="7"/>
      <c r="BZF57" s="7"/>
      <c r="BZG57" s="7"/>
      <c r="BZH57" s="7"/>
      <c r="BZI57" s="7"/>
      <c r="BZJ57" s="7"/>
      <c r="BZK57" s="7"/>
      <c r="BZL57" s="7"/>
      <c r="BZM57" s="7"/>
      <c r="BZN57" s="7"/>
      <c r="BZO57" s="7"/>
      <c r="BZP57" s="7"/>
      <c r="BZQ57" s="7"/>
      <c r="BZR57" s="7"/>
      <c r="BZS57" s="7"/>
      <c r="BZT57" s="7"/>
      <c r="BZU57" s="7"/>
      <c r="BZV57" s="7"/>
      <c r="BZW57" s="7"/>
      <c r="BZX57" s="7"/>
      <c r="BZY57" s="7"/>
      <c r="BZZ57" s="7"/>
      <c r="CAA57" s="7"/>
      <c r="CAB57" s="7"/>
      <c r="CAC57" s="7"/>
      <c r="CAD57" s="7"/>
      <c r="CAE57" s="7"/>
      <c r="CAF57" s="7"/>
      <c r="CAG57" s="7"/>
      <c r="CAH57" s="7"/>
      <c r="CAI57" s="7"/>
      <c r="CAJ57" s="7"/>
      <c r="CAK57" s="7"/>
      <c r="CAL57" s="7"/>
      <c r="CAM57" s="7"/>
      <c r="CAN57" s="7"/>
      <c r="CAP57" s="7"/>
      <c r="CAQ57" s="7"/>
      <c r="CAR57" s="7"/>
      <c r="CAS57" s="7"/>
      <c r="CAT57" s="7"/>
      <c r="CAU57" s="7"/>
      <c r="CAV57" s="7"/>
      <c r="CAW57" s="7"/>
      <c r="CAX57" s="7"/>
      <c r="CAY57" s="7"/>
      <c r="CAZ57" s="7"/>
      <c r="CBA57" s="7"/>
      <c r="CBB57" s="7"/>
      <c r="CBC57" s="7"/>
      <c r="CBD57" s="7"/>
      <c r="CBE57" s="7"/>
      <c r="CBF57" s="7"/>
      <c r="CBG57" s="7"/>
      <c r="CBH57" s="7"/>
      <c r="CBI57" s="7"/>
      <c r="CBJ57" s="7"/>
      <c r="CBK57" s="7"/>
      <c r="CBL57" s="7"/>
      <c r="CBM57" s="7"/>
      <c r="CBN57" s="7"/>
      <c r="CBO57" s="7"/>
      <c r="CBP57" s="7"/>
      <c r="CBQ57" s="7"/>
      <c r="CBR57" s="7"/>
      <c r="CBS57" s="7"/>
      <c r="CBT57" s="7"/>
      <c r="CBU57" s="7"/>
      <c r="CBV57" s="7"/>
      <c r="CBW57" s="7"/>
      <c r="CBX57" s="7"/>
      <c r="CBY57" s="7"/>
      <c r="CBZ57" s="7"/>
      <c r="CCA57" s="7"/>
      <c r="CCB57" s="7"/>
      <c r="CCC57" s="7"/>
      <c r="CCD57" s="7"/>
      <c r="CCE57" s="7"/>
      <c r="CCF57" s="7"/>
      <c r="CCG57" s="7"/>
      <c r="CCH57" s="7"/>
      <c r="CCI57" s="7"/>
      <c r="CCJ57" s="7"/>
      <c r="CCK57" s="7"/>
      <c r="CCL57" s="7"/>
      <c r="CCM57" s="7"/>
      <c r="CCN57" s="7"/>
      <c r="CCO57" s="7"/>
      <c r="CCP57" s="7"/>
      <c r="CCQ57" s="7"/>
      <c r="CCR57" s="7"/>
      <c r="CCS57" s="7"/>
      <c r="CCT57" s="7"/>
      <c r="CCU57" s="7"/>
      <c r="CCV57" s="7"/>
      <c r="CCW57" s="7"/>
      <c r="CCX57" s="7"/>
      <c r="CCY57" s="7"/>
      <c r="CCZ57" s="7"/>
      <c r="CDA57" s="7"/>
      <c r="CDB57" s="7"/>
      <c r="CDC57" s="7"/>
      <c r="CDD57" s="7"/>
      <c r="CDE57" s="7"/>
      <c r="CDF57" s="7"/>
      <c r="CDG57" s="7"/>
      <c r="CDH57" s="7"/>
      <c r="CDI57" s="7"/>
      <c r="CDJ57" s="7"/>
      <c r="CDK57" s="7"/>
      <c r="CDL57" s="7"/>
      <c r="CDM57" s="7"/>
      <c r="CDN57" s="7"/>
      <c r="CDO57" s="7"/>
      <c r="CDP57" s="7"/>
      <c r="CDQ57" s="7"/>
      <c r="CDR57" s="7"/>
      <c r="CDS57" s="7"/>
      <c r="CDT57" s="7"/>
      <c r="CDU57" s="7"/>
      <c r="CDV57" s="7"/>
      <c r="CDW57" s="7"/>
      <c r="CDX57" s="7"/>
      <c r="CDY57" s="7"/>
      <c r="CDZ57" s="7"/>
      <c r="CEA57" s="7"/>
      <c r="CEB57" s="7"/>
      <c r="CEC57" s="7"/>
      <c r="CED57" s="7"/>
      <c r="CEE57" s="7"/>
      <c r="CEF57" s="7"/>
      <c r="CEG57" s="7"/>
      <c r="CEH57" s="7"/>
      <c r="CEI57" s="7"/>
      <c r="CEJ57" s="7"/>
      <c r="CEK57" s="7"/>
      <c r="CEL57" s="7"/>
      <c r="CEM57" s="7"/>
      <c r="CEN57" s="7"/>
      <c r="CEO57" s="7"/>
      <c r="CEP57" s="7"/>
      <c r="CEQ57" s="7"/>
      <c r="CER57" s="7"/>
      <c r="CES57" s="7"/>
      <c r="CET57" s="7"/>
      <c r="CEU57" s="7"/>
      <c r="CEV57" s="7"/>
      <c r="CEW57" s="7"/>
      <c r="CEX57" s="7"/>
      <c r="CEY57" s="7"/>
      <c r="CEZ57" s="7"/>
      <c r="CFA57" s="7"/>
      <c r="CFB57" s="7"/>
      <c r="CFC57" s="7"/>
      <c r="CFD57" s="7"/>
      <c r="CFE57" s="7"/>
      <c r="CFF57" s="7"/>
      <c r="CFG57" s="7"/>
      <c r="CFH57" s="7"/>
      <c r="CFI57" s="7"/>
      <c r="CFJ57" s="7"/>
      <c r="CFK57" s="7"/>
      <c r="CFL57" s="7"/>
      <c r="CFM57" s="7"/>
      <c r="CFN57" s="7"/>
      <c r="CFO57" s="7"/>
      <c r="CFP57" s="7"/>
      <c r="CFQ57" s="7"/>
      <c r="CFR57" s="7"/>
      <c r="CFS57" s="7"/>
      <c r="CFT57" s="7"/>
      <c r="CFU57" s="7"/>
      <c r="CFV57" s="7"/>
      <c r="CFW57" s="7"/>
      <c r="CFX57" s="7"/>
      <c r="CFY57" s="7"/>
      <c r="CFZ57" s="7"/>
      <c r="CGA57" s="7"/>
      <c r="CGB57" s="7"/>
      <c r="CGC57" s="7"/>
      <c r="CGD57" s="7"/>
      <c r="CGE57" s="7"/>
      <c r="CGF57" s="7"/>
      <c r="CGG57" s="7"/>
      <c r="CGH57" s="7"/>
      <c r="CGI57" s="7"/>
      <c r="CGJ57" s="7"/>
      <c r="CGK57" s="7"/>
      <c r="CGL57" s="7"/>
      <c r="CGM57" s="7"/>
      <c r="CGN57" s="7"/>
      <c r="CGO57" s="7"/>
      <c r="CGP57" s="7"/>
      <c r="CGQ57" s="7"/>
      <c r="CGR57" s="7"/>
      <c r="CGS57" s="7"/>
      <c r="CGT57" s="7"/>
      <c r="CGU57" s="7"/>
      <c r="CGV57" s="7"/>
      <c r="CGW57" s="7"/>
      <c r="CGX57" s="7"/>
      <c r="CGY57" s="7"/>
      <c r="CGZ57" s="7"/>
      <c r="CHA57" s="7"/>
      <c r="CHB57" s="7"/>
      <c r="CHC57" s="7"/>
      <c r="CHD57" s="7"/>
      <c r="CHE57" s="7"/>
      <c r="CHF57" s="7"/>
      <c r="CHG57" s="7"/>
      <c r="CHH57" s="7"/>
      <c r="CHI57" s="7"/>
      <c r="CHJ57" s="7"/>
      <c r="CHK57" s="7"/>
      <c r="CHL57" s="7"/>
      <c r="CHM57" s="7"/>
      <c r="CHN57" s="7"/>
      <c r="CHO57" s="7"/>
      <c r="CHP57" s="7"/>
      <c r="CHQ57" s="7"/>
      <c r="CHR57" s="7"/>
      <c r="CHS57" s="7"/>
      <c r="CHT57" s="7"/>
      <c r="CHU57" s="7"/>
      <c r="CHV57" s="7"/>
      <c r="CHW57" s="7"/>
      <c r="CHX57" s="7"/>
      <c r="CHY57" s="7"/>
      <c r="CHZ57" s="7"/>
      <c r="CIA57" s="7"/>
      <c r="CIB57" s="7"/>
      <c r="CIC57" s="7"/>
      <c r="CID57" s="7"/>
      <c r="CIE57" s="7"/>
      <c r="CIF57" s="7"/>
      <c r="CIG57" s="7"/>
      <c r="CIH57" s="7"/>
      <c r="CII57" s="7"/>
      <c r="CIJ57" s="7"/>
      <c r="CIK57" s="7"/>
      <c r="CIL57" s="7"/>
      <c r="CIM57" s="7"/>
      <c r="CIN57" s="7"/>
      <c r="CIO57" s="7"/>
      <c r="CIP57" s="7"/>
      <c r="CIQ57" s="7"/>
      <c r="CIR57" s="7"/>
      <c r="CIS57" s="7"/>
      <c r="CIT57" s="7"/>
      <c r="CIU57" s="7"/>
      <c r="CIV57" s="7"/>
      <c r="CIW57" s="7"/>
      <c r="CIX57" s="7"/>
      <c r="CIY57" s="7"/>
      <c r="CIZ57" s="7"/>
      <c r="CJA57" s="7"/>
      <c r="CJB57" s="7"/>
      <c r="CJC57" s="7"/>
      <c r="CJD57" s="7"/>
      <c r="CJE57" s="7"/>
      <c r="CJF57" s="7"/>
      <c r="CJG57" s="7"/>
      <c r="CJH57" s="7"/>
      <c r="CJI57" s="7"/>
      <c r="CJJ57" s="7"/>
      <c r="CJK57" s="7"/>
      <c r="CJL57" s="7"/>
      <c r="CJM57" s="7"/>
      <c r="CJN57" s="7"/>
      <c r="CJO57" s="7"/>
      <c r="CJP57" s="7"/>
      <c r="CJQ57" s="7"/>
      <c r="CJR57" s="7"/>
      <c r="CJS57" s="7"/>
      <c r="CJT57" s="7"/>
      <c r="CJU57" s="7"/>
      <c r="CJV57" s="7"/>
      <c r="CJW57" s="7"/>
      <c r="CJX57" s="7"/>
      <c r="CJY57" s="7"/>
      <c r="CJZ57" s="7"/>
      <c r="CKA57" s="7"/>
      <c r="CKB57" s="7"/>
      <c r="CKC57" s="7"/>
      <c r="CKD57" s="7"/>
      <c r="CKE57" s="7"/>
      <c r="CKF57" s="7"/>
      <c r="CKG57" s="7"/>
      <c r="CKH57" s="7"/>
      <c r="CKI57" s="7"/>
      <c r="CKJ57" s="7"/>
      <c r="CKL57" s="7"/>
      <c r="CKM57" s="7"/>
      <c r="CKN57" s="7"/>
      <c r="CKO57" s="7"/>
      <c r="CKP57" s="7"/>
      <c r="CKQ57" s="7"/>
      <c r="CKR57" s="7"/>
      <c r="CKS57" s="7"/>
      <c r="CKT57" s="7"/>
      <c r="CKU57" s="7"/>
      <c r="CKV57" s="7"/>
      <c r="CKW57" s="7"/>
      <c r="CKX57" s="7"/>
      <c r="CKY57" s="7"/>
      <c r="CKZ57" s="7"/>
      <c r="CLA57" s="7"/>
      <c r="CLB57" s="7"/>
      <c r="CLC57" s="7"/>
      <c r="CLD57" s="7"/>
      <c r="CLE57" s="7"/>
      <c r="CLF57" s="7"/>
      <c r="CLG57" s="7"/>
      <c r="CLH57" s="7"/>
      <c r="CLI57" s="7"/>
      <c r="CLJ57" s="7"/>
      <c r="CLK57" s="7"/>
      <c r="CLL57" s="7"/>
      <c r="CLM57" s="7"/>
      <c r="CLN57" s="7"/>
      <c r="CLO57" s="7"/>
      <c r="CLP57" s="7"/>
      <c r="CLQ57" s="7"/>
      <c r="CLR57" s="7"/>
      <c r="CLS57" s="7"/>
      <c r="CLT57" s="7"/>
      <c r="CLU57" s="7"/>
      <c r="CLV57" s="7"/>
      <c r="CLW57" s="7"/>
      <c r="CLX57" s="7"/>
      <c r="CLY57" s="7"/>
      <c r="CLZ57" s="7"/>
      <c r="CMA57" s="7"/>
      <c r="CMB57" s="7"/>
      <c r="CMC57" s="7"/>
      <c r="CMD57" s="7"/>
      <c r="CME57" s="7"/>
      <c r="CMF57" s="7"/>
      <c r="CMG57" s="7"/>
      <c r="CMH57" s="7"/>
      <c r="CMI57" s="7"/>
      <c r="CMJ57" s="7"/>
      <c r="CMK57" s="7"/>
      <c r="CML57" s="7"/>
      <c r="CMM57" s="7"/>
      <c r="CMN57" s="7"/>
      <c r="CMO57" s="7"/>
      <c r="CMP57" s="7"/>
      <c r="CMQ57" s="7"/>
      <c r="CMR57" s="7"/>
      <c r="CMS57" s="7"/>
      <c r="CMT57" s="7"/>
      <c r="CMU57" s="7"/>
      <c r="CMV57" s="7"/>
      <c r="CMW57" s="7"/>
      <c r="CMX57" s="7"/>
      <c r="CMY57" s="7"/>
      <c r="CMZ57" s="7"/>
      <c r="CNA57" s="7"/>
      <c r="CNB57" s="7"/>
      <c r="CNC57" s="7"/>
      <c r="CND57" s="7"/>
      <c r="CNE57" s="7"/>
      <c r="CNF57" s="7"/>
      <c r="CNG57" s="7"/>
      <c r="CNH57" s="7"/>
      <c r="CNI57" s="7"/>
      <c r="CNJ57" s="7"/>
      <c r="CNK57" s="7"/>
      <c r="CNL57" s="7"/>
      <c r="CNM57" s="7"/>
      <c r="CNN57" s="7"/>
      <c r="CNO57" s="7"/>
      <c r="CNP57" s="7"/>
      <c r="CNQ57" s="7"/>
      <c r="CNR57" s="7"/>
      <c r="CNS57" s="7"/>
      <c r="CNT57" s="7"/>
      <c r="CNU57" s="7"/>
      <c r="CNV57" s="7"/>
      <c r="CNW57" s="7"/>
      <c r="CNX57" s="7"/>
      <c r="CNY57" s="7"/>
      <c r="CNZ57" s="7"/>
      <c r="COA57" s="7"/>
      <c r="COB57" s="7"/>
      <c r="COC57" s="7"/>
      <c r="COD57" s="7"/>
      <c r="COE57" s="7"/>
      <c r="COF57" s="7"/>
      <c r="COG57" s="7"/>
      <c r="COH57" s="7"/>
      <c r="COI57" s="7"/>
      <c r="COJ57" s="7"/>
      <c r="COK57" s="7"/>
      <c r="COL57" s="7"/>
      <c r="COM57" s="7"/>
      <c r="CON57" s="7"/>
      <c r="COO57" s="7"/>
      <c r="COP57" s="7"/>
      <c r="COQ57" s="7"/>
      <c r="COR57" s="7"/>
      <c r="COS57" s="7"/>
      <c r="COT57" s="7"/>
      <c r="COU57" s="7"/>
      <c r="COV57" s="7"/>
      <c r="COW57" s="7"/>
      <c r="COX57" s="7"/>
      <c r="COY57" s="7"/>
      <c r="COZ57" s="7"/>
      <c r="CPA57" s="7"/>
      <c r="CPB57" s="7"/>
      <c r="CPC57" s="7"/>
      <c r="CPD57" s="7"/>
      <c r="CPE57" s="7"/>
      <c r="CPF57" s="7"/>
      <c r="CPG57" s="7"/>
      <c r="CPH57" s="7"/>
      <c r="CPI57" s="7"/>
      <c r="CPJ57" s="7"/>
      <c r="CPK57" s="7"/>
      <c r="CPL57" s="7"/>
      <c r="CPM57" s="7"/>
      <c r="CPN57" s="7"/>
      <c r="CPO57" s="7"/>
      <c r="CPP57" s="7"/>
      <c r="CPQ57" s="7"/>
      <c r="CPR57" s="7"/>
      <c r="CPS57" s="7"/>
      <c r="CPT57" s="7"/>
      <c r="CPU57" s="7"/>
      <c r="CPV57" s="7"/>
      <c r="CPW57" s="7"/>
      <c r="CPX57" s="7"/>
      <c r="CPY57" s="7"/>
      <c r="CPZ57" s="7"/>
      <c r="CQA57" s="7"/>
      <c r="CQB57" s="7"/>
      <c r="CQC57" s="7"/>
      <c r="CQD57" s="7"/>
      <c r="CQE57" s="7"/>
      <c r="CQF57" s="7"/>
      <c r="CQG57" s="7"/>
      <c r="CQH57" s="7"/>
      <c r="CQI57" s="7"/>
      <c r="CQJ57" s="7"/>
      <c r="CQK57" s="7"/>
      <c r="CQL57" s="7"/>
      <c r="CQM57" s="7"/>
      <c r="CQN57" s="7"/>
      <c r="CQO57" s="7"/>
      <c r="CQP57" s="7"/>
      <c r="CQQ57" s="7"/>
      <c r="CQR57" s="7"/>
      <c r="CQS57" s="7"/>
      <c r="CQT57" s="7"/>
      <c r="CQU57" s="7"/>
      <c r="CQV57" s="7"/>
      <c r="CQW57" s="7"/>
      <c r="CQX57" s="7"/>
      <c r="CQY57" s="7"/>
      <c r="CQZ57" s="7"/>
      <c r="CRA57" s="7"/>
      <c r="CRB57" s="7"/>
      <c r="CRC57" s="7"/>
      <c r="CRD57" s="7"/>
      <c r="CRE57" s="7"/>
      <c r="CRF57" s="7"/>
      <c r="CRG57" s="7"/>
      <c r="CRH57" s="7"/>
      <c r="CRI57" s="7"/>
      <c r="CRJ57" s="7"/>
      <c r="CRK57" s="7"/>
      <c r="CRL57" s="7"/>
      <c r="CRM57" s="7"/>
      <c r="CRN57" s="7"/>
      <c r="CRO57" s="7"/>
      <c r="CRP57" s="7"/>
      <c r="CRQ57" s="7"/>
      <c r="CRR57" s="7"/>
      <c r="CRS57" s="7"/>
      <c r="CRT57" s="7"/>
      <c r="CRU57" s="7"/>
      <c r="CRV57" s="7"/>
      <c r="CRW57" s="7"/>
      <c r="CRX57" s="7"/>
      <c r="CRY57" s="7"/>
      <c r="CRZ57" s="7"/>
      <c r="CSA57" s="7"/>
      <c r="CSB57" s="7"/>
      <c r="CSC57" s="7"/>
      <c r="CSD57" s="7"/>
      <c r="CSE57" s="7"/>
      <c r="CSF57" s="7"/>
      <c r="CSG57" s="7"/>
      <c r="CSH57" s="7"/>
      <c r="CSI57" s="7"/>
      <c r="CSJ57" s="7"/>
      <c r="CSK57" s="7"/>
      <c r="CSL57" s="7"/>
      <c r="CSM57" s="7"/>
      <c r="CSN57" s="7"/>
      <c r="CSO57" s="7"/>
      <c r="CSP57" s="7"/>
      <c r="CSQ57" s="7"/>
      <c r="CSR57" s="7"/>
      <c r="CSS57" s="7"/>
      <c r="CST57" s="7"/>
      <c r="CSU57" s="7"/>
      <c r="CSV57" s="7"/>
      <c r="CSW57" s="7"/>
      <c r="CSX57" s="7"/>
      <c r="CSY57" s="7"/>
      <c r="CSZ57" s="7"/>
      <c r="CTA57" s="7"/>
      <c r="CTB57" s="7"/>
      <c r="CTC57" s="7"/>
      <c r="CTD57" s="7"/>
      <c r="CTE57" s="7"/>
      <c r="CTF57" s="7"/>
      <c r="CTG57" s="7"/>
      <c r="CTH57" s="7"/>
      <c r="CTI57" s="7"/>
      <c r="CTJ57" s="7"/>
      <c r="CTK57" s="7"/>
      <c r="CTL57" s="7"/>
      <c r="CTM57" s="7"/>
      <c r="CTN57" s="7"/>
      <c r="CTO57" s="7"/>
      <c r="CTP57" s="7"/>
      <c r="CTQ57" s="7"/>
      <c r="CTR57" s="7"/>
      <c r="CTS57" s="7"/>
      <c r="CTT57" s="7"/>
      <c r="CTU57" s="7"/>
      <c r="CTV57" s="7"/>
      <c r="CTW57" s="7"/>
      <c r="CTX57" s="7"/>
      <c r="CTY57" s="7"/>
      <c r="CTZ57" s="7"/>
      <c r="CUA57" s="7"/>
      <c r="CUB57" s="7"/>
      <c r="CUC57" s="7"/>
      <c r="CUD57" s="7"/>
      <c r="CUE57" s="7"/>
      <c r="CUF57" s="7"/>
      <c r="CUH57" s="7"/>
      <c r="CUI57" s="7"/>
      <c r="CUJ57" s="7"/>
      <c r="CUK57" s="7"/>
      <c r="CUL57" s="7"/>
      <c r="CUM57" s="7"/>
      <c r="CUN57" s="7"/>
      <c r="CUO57" s="7"/>
      <c r="CUP57" s="7"/>
      <c r="CUQ57" s="7"/>
      <c r="CUR57" s="7"/>
      <c r="CUS57" s="7"/>
      <c r="CUT57" s="7"/>
      <c r="CUU57" s="7"/>
      <c r="CUV57" s="7"/>
      <c r="CUW57" s="7"/>
      <c r="CUX57" s="7"/>
      <c r="CUY57" s="7"/>
      <c r="CUZ57" s="7"/>
      <c r="CVA57" s="7"/>
      <c r="CVB57" s="7"/>
      <c r="CVC57" s="7"/>
      <c r="CVD57" s="7"/>
      <c r="CVE57" s="7"/>
      <c r="CVF57" s="7"/>
      <c r="CVG57" s="7"/>
      <c r="CVH57" s="7"/>
      <c r="CVI57" s="7"/>
      <c r="CVJ57" s="7"/>
      <c r="CVK57" s="7"/>
      <c r="CVL57" s="7"/>
      <c r="CVM57" s="7"/>
      <c r="CVN57" s="7"/>
      <c r="CVO57" s="7"/>
      <c r="CVP57" s="7"/>
      <c r="CVQ57" s="7"/>
      <c r="CVR57" s="7"/>
      <c r="CVS57" s="7"/>
      <c r="CVT57" s="7"/>
      <c r="CVU57" s="7"/>
      <c r="CVV57" s="7"/>
      <c r="CVW57" s="7"/>
      <c r="CVX57" s="7"/>
      <c r="CVY57" s="7"/>
      <c r="CVZ57" s="7"/>
      <c r="CWA57" s="7"/>
      <c r="CWB57" s="7"/>
      <c r="CWC57" s="7"/>
      <c r="CWD57" s="7"/>
      <c r="CWE57" s="7"/>
      <c r="CWF57" s="7"/>
      <c r="CWG57" s="7"/>
      <c r="CWH57" s="7"/>
      <c r="CWI57" s="7"/>
      <c r="CWJ57" s="7"/>
      <c r="CWK57" s="7"/>
      <c r="CWL57" s="7"/>
      <c r="CWM57" s="7"/>
      <c r="CWN57" s="7"/>
      <c r="CWO57" s="7"/>
      <c r="CWP57" s="7"/>
      <c r="CWQ57" s="7"/>
      <c r="CWR57" s="7"/>
      <c r="CWS57" s="7"/>
      <c r="CWT57" s="7"/>
      <c r="CWU57" s="7"/>
      <c r="CWV57" s="7"/>
      <c r="CWW57" s="7"/>
      <c r="CWX57" s="7"/>
      <c r="CWY57" s="7"/>
      <c r="CWZ57" s="7"/>
      <c r="CXA57" s="7"/>
      <c r="CXB57" s="7"/>
      <c r="CXC57" s="7"/>
      <c r="CXD57" s="7"/>
      <c r="CXE57" s="7"/>
      <c r="CXF57" s="7"/>
      <c r="CXG57" s="7"/>
      <c r="CXH57" s="7"/>
      <c r="CXI57" s="7"/>
      <c r="CXJ57" s="7"/>
      <c r="CXK57" s="7"/>
      <c r="CXL57" s="7"/>
      <c r="CXM57" s="7"/>
      <c r="CXN57" s="7"/>
      <c r="CXO57" s="7"/>
      <c r="CXP57" s="7"/>
      <c r="CXQ57" s="7"/>
      <c r="CXR57" s="7"/>
      <c r="CXS57" s="7"/>
      <c r="CXT57" s="7"/>
      <c r="CXU57" s="7"/>
      <c r="CXV57" s="7"/>
      <c r="CXW57" s="7"/>
      <c r="CXX57" s="7"/>
      <c r="CXY57" s="7"/>
      <c r="CXZ57" s="7"/>
      <c r="CYA57" s="7"/>
      <c r="CYB57" s="7"/>
      <c r="CYC57" s="7"/>
      <c r="CYD57" s="7"/>
      <c r="CYE57" s="7"/>
      <c r="CYF57" s="7"/>
      <c r="CYG57" s="7"/>
      <c r="CYH57" s="7"/>
      <c r="CYI57" s="7"/>
      <c r="CYJ57" s="7"/>
      <c r="CYK57" s="7"/>
      <c r="CYL57" s="7"/>
      <c r="CYM57" s="7"/>
      <c r="CYN57" s="7"/>
      <c r="CYO57" s="7"/>
      <c r="CYP57" s="7"/>
      <c r="CYQ57" s="7"/>
      <c r="CYR57" s="7"/>
      <c r="CYS57" s="7"/>
      <c r="CYT57" s="7"/>
      <c r="CYU57" s="7"/>
      <c r="CYV57" s="7"/>
      <c r="CYW57" s="7"/>
      <c r="CYX57" s="7"/>
      <c r="CYY57" s="7"/>
      <c r="CYZ57" s="7"/>
      <c r="CZA57" s="7"/>
      <c r="CZB57" s="7"/>
      <c r="CZC57" s="7"/>
      <c r="CZD57" s="7"/>
      <c r="CZE57" s="7"/>
      <c r="CZF57" s="7"/>
      <c r="CZG57" s="7"/>
      <c r="CZH57" s="7"/>
      <c r="CZI57" s="7"/>
      <c r="CZJ57" s="7"/>
      <c r="CZK57" s="7"/>
      <c r="CZL57" s="7"/>
      <c r="CZM57" s="7"/>
      <c r="CZN57" s="7"/>
      <c r="CZO57" s="7"/>
      <c r="CZP57" s="7"/>
      <c r="CZQ57" s="7"/>
      <c r="CZR57" s="7"/>
      <c r="CZS57" s="7"/>
      <c r="CZT57" s="7"/>
      <c r="CZU57" s="7"/>
      <c r="CZV57" s="7"/>
      <c r="CZW57" s="7"/>
      <c r="CZX57" s="7"/>
      <c r="CZY57" s="7"/>
      <c r="CZZ57" s="7"/>
      <c r="DAA57" s="7"/>
      <c r="DAB57" s="7"/>
      <c r="DAC57" s="7"/>
      <c r="DAD57" s="7"/>
      <c r="DAE57" s="7"/>
      <c r="DAF57" s="7"/>
      <c r="DAG57" s="7"/>
      <c r="DAH57" s="7"/>
      <c r="DAI57" s="7"/>
      <c r="DAJ57" s="7"/>
      <c r="DAK57" s="7"/>
      <c r="DAL57" s="7"/>
      <c r="DAM57" s="7"/>
      <c r="DAN57" s="7"/>
      <c r="DAO57" s="7"/>
      <c r="DAP57" s="7"/>
      <c r="DAQ57" s="7"/>
      <c r="DAR57" s="7"/>
      <c r="DAS57" s="7"/>
      <c r="DAT57" s="7"/>
      <c r="DAU57" s="7"/>
      <c r="DAV57" s="7"/>
      <c r="DAW57" s="7"/>
      <c r="DAX57" s="7"/>
      <c r="DAY57" s="7"/>
      <c r="DAZ57" s="7"/>
      <c r="DBA57" s="7"/>
      <c r="DBB57" s="7"/>
      <c r="DBC57" s="7"/>
      <c r="DBD57" s="7"/>
      <c r="DBE57" s="7"/>
      <c r="DBF57" s="7"/>
      <c r="DBG57" s="7"/>
      <c r="DBH57" s="7"/>
      <c r="DBI57" s="7"/>
      <c r="DBJ57" s="7"/>
      <c r="DBK57" s="7"/>
      <c r="DBL57" s="7"/>
      <c r="DBM57" s="7"/>
      <c r="DBN57" s="7"/>
      <c r="DBO57" s="7"/>
      <c r="DBP57" s="7"/>
      <c r="DBQ57" s="7"/>
      <c r="DBR57" s="7"/>
      <c r="DBS57" s="7"/>
      <c r="DBT57" s="7"/>
      <c r="DBU57" s="7"/>
      <c r="DBV57" s="7"/>
      <c r="DBW57" s="7"/>
      <c r="DBX57" s="7"/>
      <c r="DBY57" s="7"/>
      <c r="DBZ57" s="7"/>
      <c r="DCA57" s="7"/>
      <c r="DCB57" s="7"/>
      <c r="DCC57" s="7"/>
      <c r="DCD57" s="7"/>
      <c r="DCE57" s="7"/>
      <c r="DCF57" s="7"/>
      <c r="DCG57" s="7"/>
      <c r="DCH57" s="7"/>
      <c r="DCI57" s="7"/>
      <c r="DCJ57" s="7"/>
      <c r="DCK57" s="7"/>
      <c r="DCL57" s="7"/>
      <c r="DCM57" s="7"/>
      <c r="DCN57" s="7"/>
      <c r="DCO57" s="7"/>
      <c r="DCP57" s="7"/>
      <c r="DCQ57" s="7"/>
      <c r="DCR57" s="7"/>
      <c r="DCS57" s="7"/>
      <c r="DCT57" s="7"/>
      <c r="DCU57" s="7"/>
      <c r="DCV57" s="7"/>
      <c r="DCW57" s="7"/>
      <c r="DCX57" s="7"/>
      <c r="DCY57" s="7"/>
      <c r="DCZ57" s="7"/>
      <c r="DDA57" s="7"/>
      <c r="DDB57" s="7"/>
      <c r="DDC57" s="7"/>
      <c r="DDD57" s="7"/>
      <c r="DDE57" s="7"/>
      <c r="DDF57" s="7"/>
      <c r="DDG57" s="7"/>
      <c r="DDH57" s="7"/>
      <c r="DDI57" s="7"/>
      <c r="DDJ57" s="7"/>
      <c r="DDK57" s="7"/>
      <c r="DDL57" s="7"/>
      <c r="DDM57" s="7"/>
      <c r="DDN57" s="7"/>
      <c r="DDO57" s="7"/>
      <c r="DDP57" s="7"/>
      <c r="DDQ57" s="7"/>
      <c r="DDR57" s="7"/>
      <c r="DDS57" s="7"/>
      <c r="DDT57" s="7"/>
      <c r="DDU57" s="7"/>
      <c r="DDV57" s="7"/>
      <c r="DDW57" s="7"/>
      <c r="DDX57" s="7"/>
      <c r="DDY57" s="7"/>
      <c r="DDZ57" s="7"/>
      <c r="DEA57" s="7"/>
      <c r="DEB57" s="7"/>
      <c r="DED57" s="7"/>
      <c r="DEE57" s="7"/>
      <c r="DEF57" s="7"/>
      <c r="DEG57" s="7"/>
      <c r="DEH57" s="7"/>
      <c r="DEI57" s="7"/>
      <c r="DEJ57" s="7"/>
      <c r="DEK57" s="7"/>
      <c r="DEL57" s="7"/>
      <c r="DEM57" s="7"/>
      <c r="DEN57" s="7"/>
      <c r="DEO57" s="7"/>
      <c r="DEP57" s="7"/>
      <c r="DEQ57" s="7"/>
      <c r="DER57" s="7"/>
      <c r="DES57" s="7"/>
      <c r="DET57" s="7"/>
      <c r="DEU57" s="7"/>
      <c r="DEV57" s="7"/>
      <c r="DEW57" s="7"/>
      <c r="DEX57" s="7"/>
      <c r="DEY57" s="7"/>
      <c r="DEZ57" s="7"/>
      <c r="DFA57" s="7"/>
      <c r="DFB57" s="7"/>
      <c r="DFC57" s="7"/>
      <c r="DFD57" s="7"/>
      <c r="DFE57" s="7"/>
      <c r="DFF57" s="7"/>
      <c r="DFG57" s="7"/>
      <c r="DFH57" s="7"/>
      <c r="DFI57" s="7"/>
      <c r="DFJ57" s="7"/>
      <c r="DFK57" s="7"/>
      <c r="DFL57" s="7"/>
      <c r="DFM57" s="7"/>
      <c r="DFN57" s="7"/>
      <c r="DFO57" s="7"/>
      <c r="DFP57" s="7"/>
      <c r="DFQ57" s="7"/>
      <c r="DFR57" s="7"/>
      <c r="DFS57" s="7"/>
      <c r="DFT57" s="7"/>
      <c r="DFU57" s="7"/>
      <c r="DFV57" s="7"/>
      <c r="DFW57" s="7"/>
      <c r="DFX57" s="7"/>
      <c r="DFY57" s="7"/>
      <c r="DFZ57" s="7"/>
      <c r="DGA57" s="7"/>
      <c r="DGB57" s="7"/>
      <c r="DGC57" s="7"/>
      <c r="DGD57" s="7"/>
      <c r="DGE57" s="7"/>
      <c r="DGF57" s="7"/>
      <c r="DGG57" s="7"/>
      <c r="DGH57" s="7"/>
      <c r="DGI57" s="7"/>
      <c r="DGJ57" s="7"/>
      <c r="DGK57" s="7"/>
      <c r="DGL57" s="7"/>
      <c r="DGM57" s="7"/>
      <c r="DGN57" s="7"/>
      <c r="DGO57" s="7"/>
      <c r="DGP57" s="7"/>
      <c r="DGQ57" s="7"/>
      <c r="DGR57" s="7"/>
      <c r="DGS57" s="7"/>
      <c r="DGT57" s="7"/>
      <c r="DGU57" s="7"/>
      <c r="DGV57" s="7"/>
      <c r="DGW57" s="7"/>
      <c r="DGX57" s="7"/>
      <c r="DGY57" s="7"/>
      <c r="DGZ57" s="7"/>
      <c r="DHA57" s="7"/>
      <c r="DHB57" s="7"/>
      <c r="DHC57" s="7"/>
      <c r="DHD57" s="7"/>
      <c r="DHE57" s="7"/>
      <c r="DHF57" s="7"/>
      <c r="DHG57" s="7"/>
      <c r="DHH57" s="7"/>
      <c r="DHI57" s="7"/>
      <c r="DHJ57" s="7"/>
      <c r="DHK57" s="7"/>
      <c r="DHL57" s="7"/>
      <c r="DHM57" s="7"/>
      <c r="DHN57" s="7"/>
      <c r="DHO57" s="7"/>
      <c r="DHP57" s="7"/>
      <c r="DHQ57" s="7"/>
      <c r="DHR57" s="7"/>
      <c r="DHS57" s="7"/>
      <c r="DHT57" s="7"/>
      <c r="DHU57" s="7"/>
      <c r="DHV57" s="7"/>
      <c r="DHW57" s="7"/>
      <c r="DHX57" s="7"/>
      <c r="DHY57" s="7"/>
      <c r="DHZ57" s="7"/>
      <c r="DIA57" s="7"/>
      <c r="DIB57" s="7"/>
      <c r="DIC57" s="7"/>
      <c r="DID57" s="7"/>
      <c r="DIE57" s="7"/>
      <c r="DIF57" s="7"/>
      <c r="DIG57" s="7"/>
      <c r="DIH57" s="7"/>
      <c r="DII57" s="7"/>
      <c r="DIJ57" s="7"/>
      <c r="DIK57" s="7"/>
      <c r="DIL57" s="7"/>
      <c r="DIM57" s="7"/>
      <c r="DIN57" s="7"/>
      <c r="DIO57" s="7"/>
      <c r="DIP57" s="7"/>
      <c r="DIQ57" s="7"/>
      <c r="DIR57" s="7"/>
      <c r="DIS57" s="7"/>
      <c r="DIT57" s="7"/>
      <c r="DIU57" s="7"/>
      <c r="DIV57" s="7"/>
      <c r="DIW57" s="7"/>
      <c r="DIX57" s="7"/>
      <c r="DIY57" s="7"/>
      <c r="DIZ57" s="7"/>
      <c r="DJA57" s="7"/>
      <c r="DJB57" s="7"/>
      <c r="DJC57" s="7"/>
      <c r="DJD57" s="7"/>
      <c r="DJE57" s="7"/>
      <c r="DJF57" s="7"/>
      <c r="DJG57" s="7"/>
      <c r="DJH57" s="7"/>
      <c r="DJI57" s="7"/>
      <c r="DJJ57" s="7"/>
      <c r="DJK57" s="7"/>
      <c r="DJL57" s="7"/>
      <c r="DJM57" s="7"/>
      <c r="DJN57" s="7"/>
      <c r="DJO57" s="7"/>
      <c r="DJP57" s="7"/>
      <c r="DJQ57" s="7"/>
      <c r="DJR57" s="7"/>
      <c r="DJS57" s="7"/>
      <c r="DJT57" s="7"/>
      <c r="DJU57" s="7"/>
      <c r="DJV57" s="7"/>
      <c r="DJW57" s="7"/>
      <c r="DJX57" s="7"/>
      <c r="DJY57" s="7"/>
      <c r="DJZ57" s="7"/>
      <c r="DKA57" s="7"/>
      <c r="DKB57" s="7"/>
      <c r="DKC57" s="7"/>
      <c r="DKD57" s="7"/>
      <c r="DKE57" s="7"/>
      <c r="DKF57" s="7"/>
      <c r="DKG57" s="7"/>
      <c r="DKH57" s="7"/>
      <c r="DKI57" s="7"/>
      <c r="DKJ57" s="7"/>
      <c r="DKK57" s="7"/>
      <c r="DKL57" s="7"/>
      <c r="DKM57" s="7"/>
      <c r="DKN57" s="7"/>
      <c r="DKO57" s="7"/>
      <c r="DKP57" s="7"/>
      <c r="DKQ57" s="7"/>
      <c r="DKR57" s="7"/>
      <c r="DKS57" s="7"/>
      <c r="DKT57" s="7"/>
      <c r="DKU57" s="7"/>
      <c r="DKV57" s="7"/>
      <c r="DKW57" s="7"/>
      <c r="DKX57" s="7"/>
      <c r="DKY57" s="7"/>
      <c r="DKZ57" s="7"/>
      <c r="DLA57" s="7"/>
      <c r="DLB57" s="7"/>
      <c r="DLC57" s="7"/>
      <c r="DLD57" s="7"/>
      <c r="DLE57" s="7"/>
      <c r="DLF57" s="7"/>
      <c r="DLG57" s="7"/>
      <c r="DLH57" s="7"/>
      <c r="DLI57" s="7"/>
      <c r="DLJ57" s="7"/>
      <c r="DLK57" s="7"/>
      <c r="DLL57" s="7"/>
      <c r="DLM57" s="7"/>
      <c r="DLN57" s="7"/>
      <c r="DLO57" s="7"/>
      <c r="DLP57" s="7"/>
      <c r="DLQ57" s="7"/>
      <c r="DLR57" s="7"/>
      <c r="DLS57" s="7"/>
      <c r="DLT57" s="7"/>
      <c r="DLU57" s="7"/>
      <c r="DLV57" s="7"/>
      <c r="DLW57" s="7"/>
      <c r="DLX57" s="7"/>
      <c r="DLY57" s="7"/>
      <c r="DLZ57" s="7"/>
      <c r="DMA57" s="7"/>
      <c r="DMB57" s="7"/>
      <c r="DMC57" s="7"/>
      <c r="DMD57" s="7"/>
      <c r="DME57" s="7"/>
      <c r="DMF57" s="7"/>
      <c r="DMG57" s="7"/>
      <c r="DMH57" s="7"/>
      <c r="DMI57" s="7"/>
      <c r="DMJ57" s="7"/>
      <c r="DMK57" s="7"/>
      <c r="DML57" s="7"/>
      <c r="DMM57" s="7"/>
      <c r="DMN57" s="7"/>
      <c r="DMO57" s="7"/>
      <c r="DMP57" s="7"/>
      <c r="DMQ57" s="7"/>
      <c r="DMR57" s="7"/>
      <c r="DMS57" s="7"/>
      <c r="DMT57" s="7"/>
      <c r="DMU57" s="7"/>
      <c r="DMV57" s="7"/>
      <c r="DMW57" s="7"/>
      <c r="DMX57" s="7"/>
      <c r="DMY57" s="7"/>
      <c r="DMZ57" s="7"/>
      <c r="DNA57" s="7"/>
      <c r="DNB57" s="7"/>
      <c r="DNC57" s="7"/>
      <c r="DND57" s="7"/>
      <c r="DNE57" s="7"/>
      <c r="DNF57" s="7"/>
      <c r="DNG57" s="7"/>
      <c r="DNH57" s="7"/>
      <c r="DNI57" s="7"/>
      <c r="DNJ57" s="7"/>
      <c r="DNK57" s="7"/>
      <c r="DNL57" s="7"/>
      <c r="DNM57" s="7"/>
      <c r="DNN57" s="7"/>
      <c r="DNO57" s="7"/>
      <c r="DNP57" s="7"/>
      <c r="DNQ57" s="7"/>
      <c r="DNR57" s="7"/>
      <c r="DNS57" s="7"/>
      <c r="DNT57" s="7"/>
      <c r="DNU57" s="7"/>
      <c r="DNV57" s="7"/>
      <c r="DNW57" s="7"/>
      <c r="DNX57" s="7"/>
      <c r="DNZ57" s="7"/>
      <c r="DOA57" s="7"/>
      <c r="DOB57" s="7"/>
      <c r="DOC57" s="7"/>
      <c r="DOD57" s="7"/>
      <c r="DOE57" s="7"/>
      <c r="DOF57" s="7"/>
      <c r="DOG57" s="7"/>
      <c r="DOH57" s="7"/>
      <c r="DOI57" s="7"/>
      <c r="DOJ57" s="7"/>
      <c r="DOK57" s="7"/>
      <c r="DOL57" s="7"/>
      <c r="DOM57" s="7"/>
      <c r="DON57" s="7"/>
      <c r="DOO57" s="7"/>
      <c r="DOP57" s="7"/>
      <c r="DOQ57" s="7"/>
      <c r="DOR57" s="7"/>
      <c r="DOS57" s="7"/>
      <c r="DOT57" s="7"/>
      <c r="DOU57" s="7"/>
      <c r="DOV57" s="7"/>
      <c r="DOW57" s="7"/>
      <c r="DOX57" s="7"/>
      <c r="DOY57" s="7"/>
      <c r="DOZ57" s="7"/>
      <c r="DPA57" s="7"/>
      <c r="DPB57" s="7"/>
      <c r="DPC57" s="7"/>
      <c r="DPD57" s="7"/>
      <c r="DPE57" s="7"/>
      <c r="DPF57" s="7"/>
      <c r="DPG57" s="7"/>
      <c r="DPH57" s="7"/>
      <c r="DPI57" s="7"/>
      <c r="DPJ57" s="7"/>
      <c r="DPK57" s="7"/>
      <c r="DPL57" s="7"/>
      <c r="DPM57" s="7"/>
      <c r="DPN57" s="7"/>
      <c r="DPO57" s="7"/>
      <c r="DPP57" s="7"/>
      <c r="DPQ57" s="7"/>
      <c r="DPR57" s="7"/>
      <c r="DPS57" s="7"/>
      <c r="DPT57" s="7"/>
      <c r="DPU57" s="7"/>
      <c r="DPV57" s="7"/>
      <c r="DPW57" s="7"/>
      <c r="DPX57" s="7"/>
      <c r="DPY57" s="7"/>
      <c r="DPZ57" s="7"/>
      <c r="DQA57" s="7"/>
      <c r="DQB57" s="7"/>
      <c r="DQC57" s="7"/>
      <c r="DQD57" s="7"/>
      <c r="DQE57" s="7"/>
      <c r="DQF57" s="7"/>
      <c r="DQG57" s="7"/>
      <c r="DQH57" s="7"/>
      <c r="DQI57" s="7"/>
      <c r="DQJ57" s="7"/>
      <c r="DQK57" s="7"/>
      <c r="DQL57" s="7"/>
      <c r="DQM57" s="7"/>
      <c r="DQN57" s="7"/>
      <c r="DQO57" s="7"/>
      <c r="DQP57" s="7"/>
      <c r="DQQ57" s="7"/>
      <c r="DQR57" s="7"/>
      <c r="DQS57" s="7"/>
      <c r="DQT57" s="7"/>
      <c r="DQU57" s="7"/>
      <c r="DQV57" s="7"/>
      <c r="DQW57" s="7"/>
      <c r="DQX57" s="7"/>
      <c r="DQY57" s="7"/>
      <c r="DQZ57" s="7"/>
      <c r="DRA57" s="7"/>
      <c r="DRB57" s="7"/>
      <c r="DRC57" s="7"/>
      <c r="DRD57" s="7"/>
      <c r="DRE57" s="7"/>
      <c r="DRF57" s="7"/>
      <c r="DRG57" s="7"/>
      <c r="DRH57" s="7"/>
      <c r="DRI57" s="7"/>
      <c r="DRJ57" s="7"/>
      <c r="DRK57" s="7"/>
      <c r="DRL57" s="7"/>
      <c r="DRM57" s="7"/>
      <c r="DRN57" s="7"/>
      <c r="DRO57" s="7"/>
      <c r="DRP57" s="7"/>
      <c r="DRQ57" s="7"/>
      <c r="DRR57" s="7"/>
      <c r="DRS57" s="7"/>
      <c r="DRT57" s="7"/>
      <c r="DRU57" s="7"/>
      <c r="DRV57" s="7"/>
      <c r="DRW57" s="7"/>
      <c r="DRX57" s="7"/>
      <c r="DRY57" s="7"/>
      <c r="DRZ57" s="7"/>
      <c r="DSA57" s="7"/>
      <c r="DSB57" s="7"/>
      <c r="DSC57" s="7"/>
      <c r="DSD57" s="7"/>
      <c r="DSE57" s="7"/>
      <c r="DSF57" s="7"/>
      <c r="DSG57" s="7"/>
      <c r="DSH57" s="7"/>
      <c r="DSI57" s="7"/>
      <c r="DSJ57" s="7"/>
      <c r="DSK57" s="7"/>
      <c r="DSL57" s="7"/>
      <c r="DSM57" s="7"/>
      <c r="DSN57" s="7"/>
      <c r="DSO57" s="7"/>
      <c r="DSP57" s="7"/>
      <c r="DSQ57" s="7"/>
      <c r="DSR57" s="7"/>
      <c r="DSS57" s="7"/>
      <c r="DST57" s="7"/>
      <c r="DSU57" s="7"/>
      <c r="DSV57" s="7"/>
      <c r="DSW57" s="7"/>
      <c r="DSX57" s="7"/>
      <c r="DSY57" s="7"/>
      <c r="DSZ57" s="7"/>
      <c r="DTA57" s="7"/>
      <c r="DTB57" s="7"/>
      <c r="DTC57" s="7"/>
      <c r="DTD57" s="7"/>
      <c r="DTE57" s="7"/>
      <c r="DTF57" s="7"/>
      <c r="DTG57" s="7"/>
      <c r="DTH57" s="7"/>
      <c r="DTI57" s="7"/>
      <c r="DTJ57" s="7"/>
      <c r="DTK57" s="7"/>
      <c r="DTL57" s="7"/>
      <c r="DTM57" s="7"/>
      <c r="DTN57" s="7"/>
      <c r="DTO57" s="7"/>
      <c r="DTP57" s="7"/>
      <c r="DTQ57" s="7"/>
      <c r="DTR57" s="7"/>
      <c r="DTS57" s="7"/>
      <c r="DTT57" s="7"/>
      <c r="DTU57" s="7"/>
      <c r="DTV57" s="7"/>
      <c r="DTW57" s="7"/>
      <c r="DTX57" s="7"/>
      <c r="DTY57" s="7"/>
      <c r="DTZ57" s="7"/>
      <c r="DUA57" s="7"/>
      <c r="DUB57" s="7"/>
      <c r="DUC57" s="7"/>
      <c r="DUD57" s="7"/>
      <c r="DUE57" s="7"/>
      <c r="DUF57" s="7"/>
      <c r="DUG57" s="7"/>
      <c r="DUH57" s="7"/>
      <c r="DUI57" s="7"/>
      <c r="DUJ57" s="7"/>
      <c r="DUK57" s="7"/>
      <c r="DUL57" s="7"/>
      <c r="DUM57" s="7"/>
      <c r="DUN57" s="7"/>
      <c r="DUO57" s="7"/>
      <c r="DUP57" s="7"/>
      <c r="DUQ57" s="7"/>
      <c r="DUR57" s="7"/>
      <c r="DUS57" s="7"/>
      <c r="DUT57" s="7"/>
      <c r="DUU57" s="7"/>
      <c r="DUV57" s="7"/>
      <c r="DUW57" s="7"/>
      <c r="DUX57" s="7"/>
      <c r="DUY57" s="7"/>
      <c r="DUZ57" s="7"/>
      <c r="DVA57" s="7"/>
      <c r="DVB57" s="7"/>
      <c r="DVC57" s="7"/>
      <c r="DVD57" s="7"/>
      <c r="DVE57" s="7"/>
      <c r="DVF57" s="7"/>
      <c r="DVG57" s="7"/>
      <c r="DVH57" s="7"/>
      <c r="DVI57" s="7"/>
      <c r="DVJ57" s="7"/>
      <c r="DVK57" s="7"/>
      <c r="DVL57" s="7"/>
      <c r="DVM57" s="7"/>
      <c r="DVN57" s="7"/>
      <c r="DVO57" s="7"/>
      <c r="DVP57" s="7"/>
      <c r="DVQ57" s="7"/>
      <c r="DVR57" s="7"/>
      <c r="DVS57" s="7"/>
      <c r="DVT57" s="7"/>
      <c r="DVU57" s="7"/>
      <c r="DVV57" s="7"/>
      <c r="DVW57" s="7"/>
      <c r="DVX57" s="7"/>
      <c r="DVY57" s="7"/>
      <c r="DVZ57" s="7"/>
      <c r="DWA57" s="7"/>
      <c r="DWB57" s="7"/>
      <c r="DWC57" s="7"/>
      <c r="DWD57" s="7"/>
      <c r="DWE57" s="7"/>
      <c r="DWF57" s="7"/>
      <c r="DWG57" s="7"/>
      <c r="DWH57" s="7"/>
      <c r="DWI57" s="7"/>
      <c r="DWJ57" s="7"/>
      <c r="DWK57" s="7"/>
      <c r="DWL57" s="7"/>
      <c r="DWM57" s="7"/>
      <c r="DWN57" s="7"/>
      <c r="DWO57" s="7"/>
      <c r="DWP57" s="7"/>
      <c r="DWQ57" s="7"/>
      <c r="DWR57" s="7"/>
      <c r="DWS57" s="7"/>
      <c r="DWT57" s="7"/>
      <c r="DWU57" s="7"/>
      <c r="DWV57" s="7"/>
      <c r="DWW57" s="7"/>
      <c r="DWX57" s="7"/>
      <c r="DWY57" s="7"/>
      <c r="DWZ57" s="7"/>
      <c r="DXA57" s="7"/>
      <c r="DXB57" s="7"/>
      <c r="DXC57" s="7"/>
      <c r="DXD57" s="7"/>
      <c r="DXE57" s="7"/>
      <c r="DXF57" s="7"/>
      <c r="DXG57" s="7"/>
      <c r="DXH57" s="7"/>
      <c r="DXI57" s="7"/>
      <c r="DXJ57" s="7"/>
      <c r="DXK57" s="7"/>
      <c r="DXL57" s="7"/>
      <c r="DXM57" s="7"/>
      <c r="DXN57" s="7"/>
      <c r="DXO57" s="7"/>
      <c r="DXP57" s="7"/>
      <c r="DXQ57" s="7"/>
      <c r="DXR57" s="7"/>
      <c r="DXS57" s="7"/>
      <c r="DXT57" s="7"/>
      <c r="DXV57" s="7"/>
      <c r="DXW57" s="7"/>
      <c r="DXX57" s="7"/>
      <c r="DXY57" s="7"/>
      <c r="DXZ57" s="7"/>
      <c r="DYA57" s="7"/>
      <c r="DYB57" s="7"/>
      <c r="DYC57" s="7"/>
      <c r="DYD57" s="7"/>
      <c r="DYE57" s="7"/>
      <c r="DYF57" s="7"/>
      <c r="DYG57" s="7"/>
      <c r="DYH57" s="7"/>
      <c r="DYI57" s="7"/>
      <c r="DYJ57" s="7"/>
      <c r="DYK57" s="7"/>
      <c r="DYL57" s="7"/>
      <c r="DYM57" s="7"/>
      <c r="DYN57" s="7"/>
      <c r="DYO57" s="7"/>
      <c r="DYP57" s="7"/>
      <c r="DYQ57" s="7"/>
      <c r="DYR57" s="7"/>
      <c r="DYS57" s="7"/>
      <c r="DYT57" s="7"/>
      <c r="DYU57" s="7"/>
      <c r="DYV57" s="7"/>
      <c r="DYW57" s="7"/>
      <c r="DYX57" s="7"/>
      <c r="DYY57" s="7"/>
      <c r="DYZ57" s="7"/>
      <c r="DZA57" s="7"/>
      <c r="DZB57" s="7"/>
      <c r="DZC57" s="7"/>
      <c r="DZD57" s="7"/>
      <c r="DZE57" s="7"/>
      <c r="DZF57" s="7"/>
      <c r="DZG57" s="7"/>
      <c r="DZH57" s="7"/>
      <c r="DZI57" s="7"/>
      <c r="DZJ57" s="7"/>
      <c r="DZK57" s="7"/>
      <c r="DZL57" s="7"/>
      <c r="DZM57" s="7"/>
      <c r="DZN57" s="7"/>
      <c r="DZO57" s="7"/>
      <c r="DZP57" s="7"/>
      <c r="DZQ57" s="7"/>
      <c r="DZR57" s="7"/>
      <c r="DZS57" s="7"/>
      <c r="DZT57" s="7"/>
      <c r="DZU57" s="7"/>
      <c r="DZV57" s="7"/>
      <c r="DZW57" s="7"/>
      <c r="DZX57" s="7"/>
      <c r="DZY57" s="7"/>
      <c r="DZZ57" s="7"/>
      <c r="EAA57" s="7"/>
      <c r="EAB57" s="7"/>
      <c r="EAC57" s="7"/>
      <c r="EAD57" s="7"/>
      <c r="EAE57" s="7"/>
      <c r="EAF57" s="7"/>
      <c r="EAG57" s="7"/>
      <c r="EAH57" s="7"/>
      <c r="EAI57" s="7"/>
      <c r="EAJ57" s="7"/>
      <c r="EAK57" s="7"/>
      <c r="EAL57" s="7"/>
      <c r="EAM57" s="7"/>
      <c r="EAN57" s="7"/>
      <c r="EAO57" s="7"/>
      <c r="EAP57" s="7"/>
      <c r="EAQ57" s="7"/>
      <c r="EAR57" s="7"/>
      <c r="EAS57" s="7"/>
      <c r="EAT57" s="7"/>
      <c r="EAU57" s="7"/>
      <c r="EAV57" s="7"/>
      <c r="EAW57" s="7"/>
      <c r="EAX57" s="7"/>
      <c r="EAY57" s="7"/>
      <c r="EAZ57" s="7"/>
      <c r="EBA57" s="7"/>
      <c r="EBB57" s="7"/>
      <c r="EBC57" s="7"/>
      <c r="EBD57" s="7"/>
      <c r="EBE57" s="7"/>
      <c r="EBF57" s="7"/>
      <c r="EBG57" s="7"/>
      <c r="EBH57" s="7"/>
      <c r="EBI57" s="7"/>
      <c r="EBJ57" s="7"/>
      <c r="EBK57" s="7"/>
      <c r="EBL57" s="7"/>
      <c r="EBM57" s="7"/>
      <c r="EBN57" s="7"/>
      <c r="EBO57" s="7"/>
      <c r="EBP57" s="7"/>
      <c r="EBQ57" s="7"/>
      <c r="EBR57" s="7"/>
      <c r="EBS57" s="7"/>
      <c r="EBT57" s="7"/>
      <c r="EBU57" s="7"/>
      <c r="EBV57" s="7"/>
      <c r="EBW57" s="7"/>
      <c r="EBX57" s="7"/>
      <c r="EBY57" s="7"/>
      <c r="EBZ57" s="7"/>
      <c r="ECA57" s="7"/>
      <c r="ECB57" s="7"/>
      <c r="ECC57" s="7"/>
      <c r="ECD57" s="7"/>
      <c r="ECE57" s="7"/>
      <c r="ECF57" s="7"/>
      <c r="ECG57" s="7"/>
      <c r="ECH57" s="7"/>
      <c r="ECI57" s="7"/>
      <c r="ECJ57" s="7"/>
      <c r="ECK57" s="7"/>
      <c r="ECL57" s="7"/>
      <c r="ECM57" s="7"/>
      <c r="ECN57" s="7"/>
      <c r="ECO57" s="7"/>
      <c r="ECP57" s="7"/>
      <c r="ECQ57" s="7"/>
      <c r="ECR57" s="7"/>
      <c r="ECS57" s="7"/>
      <c r="ECT57" s="7"/>
      <c r="ECU57" s="7"/>
      <c r="ECV57" s="7"/>
      <c r="ECW57" s="7"/>
      <c r="ECX57" s="7"/>
      <c r="ECY57" s="7"/>
      <c r="ECZ57" s="7"/>
      <c r="EDA57" s="7"/>
      <c r="EDB57" s="7"/>
      <c r="EDC57" s="7"/>
      <c r="EDD57" s="7"/>
      <c r="EDE57" s="7"/>
      <c r="EDF57" s="7"/>
      <c r="EDG57" s="7"/>
      <c r="EDH57" s="7"/>
      <c r="EDI57" s="7"/>
      <c r="EDJ57" s="7"/>
      <c r="EDK57" s="7"/>
      <c r="EDL57" s="7"/>
      <c r="EDM57" s="7"/>
      <c r="EDN57" s="7"/>
      <c r="EDO57" s="7"/>
      <c r="EDP57" s="7"/>
      <c r="EDQ57" s="7"/>
      <c r="EDR57" s="7"/>
      <c r="EDS57" s="7"/>
      <c r="EDT57" s="7"/>
      <c r="EDU57" s="7"/>
      <c r="EDV57" s="7"/>
      <c r="EDW57" s="7"/>
      <c r="EDX57" s="7"/>
      <c r="EDY57" s="7"/>
      <c r="EDZ57" s="7"/>
      <c r="EEA57" s="7"/>
      <c r="EEB57" s="7"/>
      <c r="EEC57" s="7"/>
      <c r="EED57" s="7"/>
      <c r="EEE57" s="7"/>
      <c r="EEF57" s="7"/>
      <c r="EEG57" s="7"/>
      <c r="EEH57" s="7"/>
      <c r="EEI57" s="7"/>
      <c r="EEJ57" s="7"/>
      <c r="EEK57" s="7"/>
      <c r="EEL57" s="7"/>
      <c r="EEM57" s="7"/>
      <c r="EEN57" s="7"/>
      <c r="EEO57" s="7"/>
      <c r="EEP57" s="7"/>
      <c r="EEQ57" s="7"/>
      <c r="EER57" s="7"/>
      <c r="EES57" s="7"/>
      <c r="EET57" s="7"/>
      <c r="EEU57" s="7"/>
      <c r="EEV57" s="7"/>
      <c r="EEW57" s="7"/>
      <c r="EEX57" s="7"/>
      <c r="EEY57" s="7"/>
      <c r="EEZ57" s="7"/>
      <c r="EFA57" s="7"/>
      <c r="EFB57" s="7"/>
      <c r="EFC57" s="7"/>
      <c r="EFD57" s="7"/>
      <c r="EFE57" s="7"/>
      <c r="EFF57" s="7"/>
      <c r="EFG57" s="7"/>
      <c r="EFH57" s="7"/>
      <c r="EFI57" s="7"/>
      <c r="EFJ57" s="7"/>
      <c r="EFK57" s="7"/>
      <c r="EFL57" s="7"/>
      <c r="EFM57" s="7"/>
      <c r="EFN57" s="7"/>
      <c r="EFO57" s="7"/>
      <c r="EFP57" s="7"/>
      <c r="EFQ57" s="7"/>
      <c r="EFR57" s="7"/>
      <c r="EFS57" s="7"/>
      <c r="EFT57" s="7"/>
      <c r="EFU57" s="7"/>
      <c r="EFV57" s="7"/>
      <c r="EFW57" s="7"/>
      <c r="EFX57" s="7"/>
      <c r="EFY57" s="7"/>
      <c r="EFZ57" s="7"/>
      <c r="EGA57" s="7"/>
      <c r="EGB57" s="7"/>
      <c r="EGC57" s="7"/>
      <c r="EGD57" s="7"/>
      <c r="EGE57" s="7"/>
      <c r="EGF57" s="7"/>
      <c r="EGG57" s="7"/>
      <c r="EGH57" s="7"/>
      <c r="EGI57" s="7"/>
      <c r="EGJ57" s="7"/>
      <c r="EGK57" s="7"/>
      <c r="EGL57" s="7"/>
      <c r="EGM57" s="7"/>
      <c r="EGN57" s="7"/>
      <c r="EGO57" s="7"/>
      <c r="EGP57" s="7"/>
      <c r="EGQ57" s="7"/>
      <c r="EGR57" s="7"/>
      <c r="EGS57" s="7"/>
      <c r="EGT57" s="7"/>
      <c r="EGU57" s="7"/>
      <c r="EGV57" s="7"/>
      <c r="EGW57" s="7"/>
      <c r="EGX57" s="7"/>
      <c r="EGY57" s="7"/>
      <c r="EGZ57" s="7"/>
      <c r="EHA57" s="7"/>
      <c r="EHB57" s="7"/>
      <c r="EHC57" s="7"/>
      <c r="EHD57" s="7"/>
      <c r="EHE57" s="7"/>
      <c r="EHF57" s="7"/>
      <c r="EHG57" s="7"/>
      <c r="EHH57" s="7"/>
      <c r="EHI57" s="7"/>
      <c r="EHJ57" s="7"/>
      <c r="EHK57" s="7"/>
      <c r="EHL57" s="7"/>
      <c r="EHM57" s="7"/>
      <c r="EHN57" s="7"/>
      <c r="EHO57" s="7"/>
      <c r="EHP57" s="7"/>
      <c r="EHR57" s="7"/>
      <c r="EHS57" s="7"/>
      <c r="EHT57" s="7"/>
      <c r="EHU57" s="7"/>
      <c r="EHV57" s="7"/>
      <c r="EHW57" s="7"/>
      <c r="EHX57" s="7"/>
      <c r="EHY57" s="7"/>
      <c r="EHZ57" s="7"/>
      <c r="EIA57" s="7"/>
      <c r="EIB57" s="7"/>
      <c r="EIC57" s="7"/>
      <c r="EID57" s="7"/>
      <c r="EIE57" s="7"/>
      <c r="EIF57" s="7"/>
      <c r="EIG57" s="7"/>
      <c r="EIH57" s="7"/>
      <c r="EII57" s="7"/>
      <c r="EIJ57" s="7"/>
      <c r="EIK57" s="7"/>
      <c r="EIL57" s="7"/>
      <c r="EIM57" s="7"/>
      <c r="EIN57" s="7"/>
      <c r="EIO57" s="7"/>
      <c r="EIP57" s="7"/>
      <c r="EIQ57" s="7"/>
      <c r="EIR57" s="7"/>
      <c r="EIS57" s="7"/>
      <c r="EIT57" s="7"/>
      <c r="EIU57" s="7"/>
      <c r="EIV57" s="7"/>
      <c r="EIW57" s="7"/>
      <c r="EIX57" s="7"/>
      <c r="EIY57" s="7"/>
      <c r="EIZ57" s="7"/>
      <c r="EJA57" s="7"/>
      <c r="EJB57" s="7"/>
      <c r="EJC57" s="7"/>
      <c r="EJD57" s="7"/>
      <c r="EJE57" s="7"/>
      <c r="EJF57" s="7"/>
      <c r="EJG57" s="7"/>
      <c r="EJH57" s="7"/>
      <c r="EJI57" s="7"/>
      <c r="EJJ57" s="7"/>
      <c r="EJK57" s="7"/>
      <c r="EJL57" s="7"/>
      <c r="EJM57" s="7"/>
      <c r="EJN57" s="7"/>
      <c r="EJO57" s="7"/>
      <c r="EJP57" s="7"/>
      <c r="EJQ57" s="7"/>
      <c r="EJR57" s="7"/>
      <c r="EJS57" s="7"/>
      <c r="EJT57" s="7"/>
      <c r="EJU57" s="7"/>
      <c r="EJV57" s="7"/>
      <c r="EJW57" s="7"/>
      <c r="EJX57" s="7"/>
      <c r="EJY57" s="7"/>
      <c r="EJZ57" s="7"/>
      <c r="EKA57" s="7"/>
      <c r="EKB57" s="7"/>
      <c r="EKC57" s="7"/>
      <c r="EKD57" s="7"/>
      <c r="EKE57" s="7"/>
      <c r="EKF57" s="7"/>
      <c r="EKG57" s="7"/>
      <c r="EKH57" s="7"/>
      <c r="EKI57" s="7"/>
      <c r="EKJ57" s="7"/>
      <c r="EKK57" s="7"/>
      <c r="EKL57" s="7"/>
      <c r="EKM57" s="7"/>
      <c r="EKN57" s="7"/>
      <c r="EKO57" s="7"/>
      <c r="EKP57" s="7"/>
      <c r="EKQ57" s="7"/>
      <c r="EKR57" s="7"/>
      <c r="EKS57" s="7"/>
      <c r="EKT57" s="7"/>
      <c r="EKU57" s="7"/>
      <c r="EKV57" s="7"/>
      <c r="EKW57" s="7"/>
      <c r="EKX57" s="7"/>
      <c r="EKY57" s="7"/>
      <c r="EKZ57" s="7"/>
      <c r="ELA57" s="7"/>
      <c r="ELB57" s="7"/>
      <c r="ELC57" s="7"/>
      <c r="ELD57" s="7"/>
      <c r="ELE57" s="7"/>
      <c r="ELF57" s="7"/>
      <c r="ELG57" s="7"/>
      <c r="ELH57" s="7"/>
      <c r="ELI57" s="7"/>
      <c r="ELJ57" s="7"/>
      <c r="ELK57" s="7"/>
      <c r="ELL57" s="7"/>
      <c r="ELM57" s="7"/>
      <c r="ELN57" s="7"/>
      <c r="ELO57" s="7"/>
      <c r="ELP57" s="7"/>
      <c r="ELQ57" s="7"/>
      <c r="ELR57" s="7"/>
      <c r="ELS57" s="7"/>
      <c r="ELT57" s="7"/>
      <c r="ELU57" s="7"/>
      <c r="ELV57" s="7"/>
      <c r="ELW57" s="7"/>
      <c r="ELX57" s="7"/>
      <c r="ELY57" s="7"/>
      <c r="ELZ57" s="7"/>
      <c r="EMA57" s="7"/>
      <c r="EMB57" s="7"/>
      <c r="EMC57" s="7"/>
      <c r="EMD57" s="7"/>
      <c r="EME57" s="7"/>
      <c r="EMF57" s="7"/>
      <c r="EMG57" s="7"/>
      <c r="EMH57" s="7"/>
      <c r="EMI57" s="7"/>
      <c r="EMJ57" s="7"/>
      <c r="EMK57" s="7"/>
      <c r="EML57" s="7"/>
      <c r="EMM57" s="7"/>
      <c r="EMN57" s="7"/>
      <c r="EMO57" s="7"/>
      <c r="EMP57" s="7"/>
      <c r="EMQ57" s="7"/>
      <c r="EMR57" s="7"/>
      <c r="EMS57" s="7"/>
      <c r="EMT57" s="7"/>
      <c r="EMU57" s="7"/>
      <c r="EMV57" s="7"/>
      <c r="EMW57" s="7"/>
      <c r="EMX57" s="7"/>
      <c r="EMY57" s="7"/>
      <c r="EMZ57" s="7"/>
      <c r="ENA57" s="7"/>
      <c r="ENB57" s="7"/>
      <c r="ENC57" s="7"/>
      <c r="END57" s="7"/>
      <c r="ENE57" s="7"/>
      <c r="ENF57" s="7"/>
      <c r="ENG57" s="7"/>
      <c r="ENH57" s="7"/>
      <c r="ENI57" s="7"/>
      <c r="ENJ57" s="7"/>
      <c r="ENK57" s="7"/>
      <c r="ENL57" s="7"/>
      <c r="ENM57" s="7"/>
      <c r="ENN57" s="7"/>
      <c r="ENO57" s="7"/>
      <c r="ENP57" s="7"/>
      <c r="ENQ57" s="7"/>
      <c r="ENR57" s="7"/>
      <c r="ENS57" s="7"/>
      <c r="ENT57" s="7"/>
      <c r="ENU57" s="7"/>
      <c r="ENV57" s="7"/>
      <c r="ENW57" s="7"/>
      <c r="ENX57" s="7"/>
      <c r="ENY57" s="7"/>
      <c r="ENZ57" s="7"/>
      <c r="EOA57" s="7"/>
      <c r="EOB57" s="7"/>
      <c r="EOC57" s="7"/>
      <c r="EOD57" s="7"/>
      <c r="EOE57" s="7"/>
      <c r="EOF57" s="7"/>
      <c r="EOG57" s="7"/>
      <c r="EOH57" s="7"/>
      <c r="EOI57" s="7"/>
      <c r="EOJ57" s="7"/>
      <c r="EOK57" s="7"/>
      <c r="EOL57" s="7"/>
      <c r="EOM57" s="7"/>
      <c r="EON57" s="7"/>
      <c r="EOO57" s="7"/>
      <c r="EOP57" s="7"/>
      <c r="EOQ57" s="7"/>
      <c r="EOR57" s="7"/>
      <c r="EOS57" s="7"/>
      <c r="EOT57" s="7"/>
      <c r="EOU57" s="7"/>
      <c r="EOV57" s="7"/>
      <c r="EOW57" s="7"/>
      <c r="EOX57" s="7"/>
      <c r="EOY57" s="7"/>
      <c r="EOZ57" s="7"/>
      <c r="EPA57" s="7"/>
      <c r="EPB57" s="7"/>
      <c r="EPC57" s="7"/>
      <c r="EPD57" s="7"/>
      <c r="EPE57" s="7"/>
      <c r="EPF57" s="7"/>
      <c r="EPG57" s="7"/>
      <c r="EPH57" s="7"/>
      <c r="EPI57" s="7"/>
      <c r="EPJ57" s="7"/>
      <c r="EPK57" s="7"/>
      <c r="EPL57" s="7"/>
      <c r="EPM57" s="7"/>
      <c r="EPN57" s="7"/>
      <c r="EPO57" s="7"/>
      <c r="EPP57" s="7"/>
      <c r="EPQ57" s="7"/>
      <c r="EPR57" s="7"/>
      <c r="EPS57" s="7"/>
      <c r="EPT57" s="7"/>
      <c r="EPU57" s="7"/>
      <c r="EPV57" s="7"/>
      <c r="EPW57" s="7"/>
      <c r="EPX57" s="7"/>
      <c r="EPY57" s="7"/>
      <c r="EPZ57" s="7"/>
      <c r="EQA57" s="7"/>
      <c r="EQB57" s="7"/>
      <c r="EQC57" s="7"/>
      <c r="EQD57" s="7"/>
      <c r="EQE57" s="7"/>
      <c r="EQF57" s="7"/>
      <c r="EQG57" s="7"/>
      <c r="EQH57" s="7"/>
      <c r="EQI57" s="7"/>
      <c r="EQJ57" s="7"/>
      <c r="EQK57" s="7"/>
      <c r="EQL57" s="7"/>
      <c r="EQM57" s="7"/>
      <c r="EQN57" s="7"/>
      <c r="EQO57" s="7"/>
      <c r="EQP57" s="7"/>
      <c r="EQQ57" s="7"/>
      <c r="EQR57" s="7"/>
      <c r="EQS57" s="7"/>
      <c r="EQT57" s="7"/>
      <c r="EQU57" s="7"/>
      <c r="EQV57" s="7"/>
      <c r="EQW57" s="7"/>
      <c r="EQX57" s="7"/>
      <c r="EQY57" s="7"/>
      <c r="EQZ57" s="7"/>
      <c r="ERA57" s="7"/>
      <c r="ERB57" s="7"/>
      <c r="ERC57" s="7"/>
      <c r="ERD57" s="7"/>
      <c r="ERE57" s="7"/>
      <c r="ERF57" s="7"/>
      <c r="ERG57" s="7"/>
      <c r="ERH57" s="7"/>
      <c r="ERI57" s="7"/>
      <c r="ERJ57" s="7"/>
      <c r="ERK57" s="7"/>
      <c r="ERL57" s="7"/>
      <c r="ERN57" s="7"/>
      <c r="ERO57" s="7"/>
      <c r="ERP57" s="7"/>
      <c r="ERQ57" s="7"/>
      <c r="ERR57" s="7"/>
      <c r="ERS57" s="7"/>
      <c r="ERT57" s="7"/>
      <c r="ERU57" s="7"/>
      <c r="ERV57" s="7"/>
      <c r="ERW57" s="7"/>
      <c r="ERX57" s="7"/>
      <c r="ERY57" s="7"/>
      <c r="ERZ57" s="7"/>
      <c r="ESA57" s="7"/>
      <c r="ESB57" s="7"/>
      <c r="ESC57" s="7"/>
      <c r="ESD57" s="7"/>
      <c r="ESE57" s="7"/>
      <c r="ESF57" s="7"/>
      <c r="ESG57" s="7"/>
      <c r="ESH57" s="7"/>
      <c r="ESI57" s="7"/>
      <c r="ESJ57" s="7"/>
      <c r="ESK57" s="7"/>
      <c r="ESL57" s="7"/>
      <c r="ESM57" s="7"/>
      <c r="ESN57" s="7"/>
      <c r="ESO57" s="7"/>
      <c r="ESP57" s="7"/>
      <c r="ESQ57" s="7"/>
      <c r="ESR57" s="7"/>
      <c r="ESS57" s="7"/>
      <c r="EST57" s="7"/>
      <c r="ESU57" s="7"/>
      <c r="ESV57" s="7"/>
      <c r="ESW57" s="7"/>
      <c r="ESX57" s="7"/>
      <c r="ESY57" s="7"/>
      <c r="ESZ57" s="7"/>
      <c r="ETA57" s="7"/>
      <c r="ETB57" s="7"/>
      <c r="ETC57" s="7"/>
      <c r="ETD57" s="7"/>
      <c r="ETE57" s="7"/>
      <c r="ETF57" s="7"/>
      <c r="ETG57" s="7"/>
      <c r="ETH57" s="7"/>
      <c r="ETI57" s="7"/>
      <c r="ETJ57" s="7"/>
      <c r="ETK57" s="7"/>
      <c r="ETL57" s="7"/>
      <c r="ETM57" s="7"/>
      <c r="ETN57" s="7"/>
      <c r="ETO57" s="7"/>
      <c r="ETP57" s="7"/>
      <c r="ETQ57" s="7"/>
      <c r="ETR57" s="7"/>
      <c r="ETS57" s="7"/>
      <c r="ETT57" s="7"/>
      <c r="ETU57" s="7"/>
      <c r="ETV57" s="7"/>
      <c r="ETW57" s="7"/>
      <c r="ETX57" s="7"/>
      <c r="ETY57" s="7"/>
      <c r="ETZ57" s="7"/>
      <c r="EUA57" s="7"/>
      <c r="EUB57" s="7"/>
      <c r="EUC57" s="7"/>
      <c r="EUD57" s="7"/>
      <c r="EUE57" s="7"/>
      <c r="EUF57" s="7"/>
      <c r="EUG57" s="7"/>
      <c r="EUH57" s="7"/>
      <c r="EUI57" s="7"/>
      <c r="EUJ57" s="7"/>
      <c r="EUK57" s="7"/>
      <c r="EUL57" s="7"/>
      <c r="EUM57" s="7"/>
      <c r="EUN57" s="7"/>
      <c r="EUO57" s="7"/>
      <c r="EUP57" s="7"/>
      <c r="EUQ57" s="7"/>
      <c r="EUR57" s="7"/>
      <c r="EUS57" s="7"/>
      <c r="EUT57" s="7"/>
      <c r="EUU57" s="7"/>
      <c r="EUV57" s="7"/>
      <c r="EUW57" s="7"/>
      <c r="EUX57" s="7"/>
      <c r="EUY57" s="7"/>
      <c r="EUZ57" s="7"/>
      <c r="EVA57" s="7"/>
      <c r="EVB57" s="7"/>
      <c r="EVC57" s="7"/>
      <c r="EVD57" s="7"/>
      <c r="EVE57" s="7"/>
      <c r="EVF57" s="7"/>
      <c r="EVG57" s="7"/>
      <c r="EVH57" s="7"/>
      <c r="EVI57" s="7"/>
      <c r="EVJ57" s="7"/>
      <c r="EVK57" s="7"/>
      <c r="EVL57" s="7"/>
      <c r="EVM57" s="7"/>
      <c r="EVN57" s="7"/>
      <c r="EVO57" s="7"/>
      <c r="EVP57" s="7"/>
      <c r="EVQ57" s="7"/>
      <c r="EVR57" s="7"/>
      <c r="EVS57" s="7"/>
      <c r="EVT57" s="7"/>
      <c r="EVU57" s="7"/>
      <c r="EVV57" s="7"/>
      <c r="EVW57" s="7"/>
      <c r="EVX57" s="7"/>
      <c r="EVY57" s="7"/>
      <c r="EVZ57" s="7"/>
      <c r="EWA57" s="7"/>
      <c r="EWB57" s="7"/>
      <c r="EWC57" s="7"/>
      <c r="EWD57" s="7"/>
      <c r="EWE57" s="7"/>
      <c r="EWF57" s="7"/>
      <c r="EWG57" s="7"/>
      <c r="EWH57" s="7"/>
      <c r="EWI57" s="7"/>
      <c r="EWJ57" s="7"/>
      <c r="EWK57" s="7"/>
      <c r="EWL57" s="7"/>
      <c r="EWM57" s="7"/>
      <c r="EWN57" s="7"/>
      <c r="EWO57" s="7"/>
      <c r="EWP57" s="7"/>
      <c r="EWQ57" s="7"/>
      <c r="EWR57" s="7"/>
      <c r="EWS57" s="7"/>
      <c r="EWT57" s="7"/>
      <c r="EWU57" s="7"/>
      <c r="EWV57" s="7"/>
      <c r="EWW57" s="7"/>
      <c r="EWX57" s="7"/>
      <c r="EWY57" s="7"/>
      <c r="EWZ57" s="7"/>
      <c r="EXA57" s="7"/>
      <c r="EXB57" s="7"/>
      <c r="EXC57" s="7"/>
      <c r="EXD57" s="7"/>
      <c r="EXE57" s="7"/>
      <c r="EXF57" s="7"/>
      <c r="EXG57" s="7"/>
      <c r="EXH57" s="7"/>
      <c r="EXI57" s="7"/>
      <c r="EXJ57" s="7"/>
      <c r="EXK57" s="7"/>
      <c r="EXL57" s="7"/>
      <c r="EXM57" s="7"/>
      <c r="EXN57" s="7"/>
      <c r="EXO57" s="7"/>
      <c r="EXP57" s="7"/>
      <c r="EXQ57" s="7"/>
      <c r="EXR57" s="7"/>
      <c r="EXS57" s="7"/>
      <c r="EXT57" s="7"/>
      <c r="EXU57" s="7"/>
      <c r="EXV57" s="7"/>
      <c r="EXW57" s="7"/>
      <c r="EXX57" s="7"/>
      <c r="EXY57" s="7"/>
      <c r="EXZ57" s="7"/>
      <c r="EYA57" s="7"/>
      <c r="EYB57" s="7"/>
      <c r="EYC57" s="7"/>
      <c r="EYD57" s="7"/>
      <c r="EYE57" s="7"/>
      <c r="EYF57" s="7"/>
      <c r="EYG57" s="7"/>
      <c r="EYH57" s="7"/>
      <c r="EYI57" s="7"/>
      <c r="EYJ57" s="7"/>
      <c r="EYK57" s="7"/>
      <c r="EYL57" s="7"/>
      <c r="EYM57" s="7"/>
      <c r="EYN57" s="7"/>
      <c r="EYO57" s="7"/>
      <c r="EYP57" s="7"/>
      <c r="EYQ57" s="7"/>
      <c r="EYR57" s="7"/>
      <c r="EYS57" s="7"/>
      <c r="EYT57" s="7"/>
      <c r="EYU57" s="7"/>
      <c r="EYV57" s="7"/>
      <c r="EYW57" s="7"/>
      <c r="EYX57" s="7"/>
      <c r="EYY57" s="7"/>
      <c r="EYZ57" s="7"/>
      <c r="EZA57" s="7"/>
      <c r="EZB57" s="7"/>
      <c r="EZC57" s="7"/>
      <c r="EZD57" s="7"/>
      <c r="EZE57" s="7"/>
      <c r="EZF57" s="7"/>
      <c r="EZG57" s="7"/>
      <c r="EZH57" s="7"/>
      <c r="EZI57" s="7"/>
      <c r="EZJ57" s="7"/>
      <c r="EZK57" s="7"/>
      <c r="EZL57" s="7"/>
      <c r="EZM57" s="7"/>
      <c r="EZN57" s="7"/>
      <c r="EZO57" s="7"/>
      <c r="EZP57" s="7"/>
      <c r="EZQ57" s="7"/>
      <c r="EZR57" s="7"/>
      <c r="EZS57" s="7"/>
      <c r="EZT57" s="7"/>
      <c r="EZU57" s="7"/>
      <c r="EZV57" s="7"/>
      <c r="EZW57" s="7"/>
      <c r="EZX57" s="7"/>
      <c r="EZY57" s="7"/>
      <c r="EZZ57" s="7"/>
      <c r="FAA57" s="7"/>
      <c r="FAB57" s="7"/>
      <c r="FAC57" s="7"/>
      <c r="FAD57" s="7"/>
      <c r="FAE57" s="7"/>
      <c r="FAF57" s="7"/>
      <c r="FAG57" s="7"/>
      <c r="FAH57" s="7"/>
      <c r="FAI57" s="7"/>
      <c r="FAJ57" s="7"/>
      <c r="FAK57" s="7"/>
      <c r="FAL57" s="7"/>
      <c r="FAM57" s="7"/>
      <c r="FAN57" s="7"/>
      <c r="FAO57" s="7"/>
      <c r="FAP57" s="7"/>
      <c r="FAQ57" s="7"/>
      <c r="FAR57" s="7"/>
      <c r="FAS57" s="7"/>
      <c r="FAT57" s="7"/>
      <c r="FAU57" s="7"/>
      <c r="FAV57" s="7"/>
      <c r="FAW57" s="7"/>
      <c r="FAX57" s="7"/>
      <c r="FAY57" s="7"/>
      <c r="FAZ57" s="7"/>
      <c r="FBA57" s="7"/>
      <c r="FBB57" s="7"/>
      <c r="FBC57" s="7"/>
      <c r="FBD57" s="7"/>
      <c r="FBE57" s="7"/>
      <c r="FBF57" s="7"/>
      <c r="FBG57" s="7"/>
      <c r="FBH57" s="7"/>
      <c r="FBJ57" s="7"/>
      <c r="FBK57" s="7"/>
      <c r="FBL57" s="7"/>
      <c r="FBM57" s="7"/>
      <c r="FBN57" s="7"/>
      <c r="FBO57" s="7"/>
      <c r="FBP57" s="7"/>
      <c r="FBQ57" s="7"/>
      <c r="FBR57" s="7"/>
      <c r="FBS57" s="7"/>
      <c r="FBT57" s="7"/>
      <c r="FBU57" s="7"/>
      <c r="FBV57" s="7"/>
      <c r="FBW57" s="7"/>
      <c r="FBX57" s="7"/>
      <c r="FBY57" s="7"/>
      <c r="FBZ57" s="7"/>
      <c r="FCA57" s="7"/>
      <c r="FCB57" s="7"/>
      <c r="FCC57" s="7"/>
      <c r="FCD57" s="7"/>
      <c r="FCE57" s="7"/>
      <c r="FCF57" s="7"/>
      <c r="FCG57" s="7"/>
      <c r="FCH57" s="7"/>
      <c r="FCI57" s="7"/>
      <c r="FCJ57" s="7"/>
      <c r="FCK57" s="7"/>
      <c r="FCL57" s="7"/>
      <c r="FCM57" s="7"/>
      <c r="FCN57" s="7"/>
      <c r="FCO57" s="7"/>
      <c r="FCP57" s="7"/>
      <c r="FCQ57" s="7"/>
      <c r="FCR57" s="7"/>
      <c r="FCS57" s="7"/>
      <c r="FCT57" s="7"/>
      <c r="FCU57" s="7"/>
      <c r="FCV57" s="7"/>
      <c r="FCW57" s="7"/>
      <c r="FCX57" s="7"/>
      <c r="FCY57" s="7"/>
      <c r="FCZ57" s="7"/>
      <c r="FDA57" s="7"/>
      <c r="FDB57" s="7"/>
      <c r="FDC57" s="7"/>
      <c r="FDD57" s="7"/>
      <c r="FDE57" s="7"/>
      <c r="FDF57" s="7"/>
      <c r="FDG57" s="7"/>
      <c r="FDH57" s="7"/>
      <c r="FDI57" s="7"/>
      <c r="FDJ57" s="7"/>
      <c r="FDK57" s="7"/>
      <c r="FDL57" s="7"/>
      <c r="FDM57" s="7"/>
      <c r="FDN57" s="7"/>
      <c r="FDO57" s="7"/>
      <c r="FDP57" s="7"/>
      <c r="FDQ57" s="7"/>
      <c r="FDR57" s="7"/>
      <c r="FDS57" s="7"/>
      <c r="FDT57" s="7"/>
      <c r="FDU57" s="7"/>
      <c r="FDV57" s="7"/>
      <c r="FDW57" s="7"/>
      <c r="FDX57" s="7"/>
      <c r="FDY57" s="7"/>
      <c r="FDZ57" s="7"/>
      <c r="FEA57" s="7"/>
      <c r="FEB57" s="7"/>
      <c r="FEC57" s="7"/>
      <c r="FED57" s="7"/>
      <c r="FEE57" s="7"/>
      <c r="FEF57" s="7"/>
      <c r="FEG57" s="7"/>
      <c r="FEH57" s="7"/>
      <c r="FEI57" s="7"/>
      <c r="FEJ57" s="7"/>
      <c r="FEK57" s="7"/>
      <c r="FEL57" s="7"/>
      <c r="FEM57" s="7"/>
      <c r="FEN57" s="7"/>
      <c r="FEO57" s="7"/>
      <c r="FEP57" s="7"/>
      <c r="FEQ57" s="7"/>
      <c r="FER57" s="7"/>
      <c r="FES57" s="7"/>
      <c r="FET57" s="7"/>
      <c r="FEU57" s="7"/>
      <c r="FEV57" s="7"/>
      <c r="FEW57" s="7"/>
      <c r="FEX57" s="7"/>
      <c r="FEY57" s="7"/>
      <c r="FEZ57" s="7"/>
      <c r="FFA57" s="7"/>
      <c r="FFB57" s="7"/>
      <c r="FFC57" s="7"/>
      <c r="FFD57" s="7"/>
      <c r="FFE57" s="7"/>
      <c r="FFF57" s="7"/>
      <c r="FFG57" s="7"/>
      <c r="FFH57" s="7"/>
      <c r="FFI57" s="7"/>
      <c r="FFJ57" s="7"/>
      <c r="FFK57" s="7"/>
      <c r="FFL57" s="7"/>
      <c r="FFM57" s="7"/>
      <c r="FFN57" s="7"/>
      <c r="FFO57" s="7"/>
      <c r="FFP57" s="7"/>
      <c r="FFQ57" s="7"/>
      <c r="FFR57" s="7"/>
      <c r="FFS57" s="7"/>
      <c r="FFT57" s="7"/>
      <c r="FFU57" s="7"/>
      <c r="FFV57" s="7"/>
      <c r="FFW57" s="7"/>
      <c r="FFX57" s="7"/>
      <c r="FFY57" s="7"/>
      <c r="FFZ57" s="7"/>
      <c r="FGA57" s="7"/>
      <c r="FGB57" s="7"/>
      <c r="FGC57" s="7"/>
      <c r="FGD57" s="7"/>
      <c r="FGE57" s="7"/>
      <c r="FGF57" s="7"/>
      <c r="FGG57" s="7"/>
      <c r="FGH57" s="7"/>
      <c r="FGI57" s="7"/>
      <c r="FGJ57" s="7"/>
      <c r="FGK57" s="7"/>
      <c r="FGL57" s="7"/>
      <c r="FGM57" s="7"/>
      <c r="FGN57" s="7"/>
      <c r="FGO57" s="7"/>
      <c r="FGP57" s="7"/>
      <c r="FGQ57" s="7"/>
      <c r="FGR57" s="7"/>
      <c r="FGS57" s="7"/>
      <c r="FGT57" s="7"/>
      <c r="FGU57" s="7"/>
      <c r="FGV57" s="7"/>
      <c r="FGW57" s="7"/>
      <c r="FGX57" s="7"/>
      <c r="FGY57" s="7"/>
      <c r="FGZ57" s="7"/>
      <c r="FHA57" s="7"/>
      <c r="FHB57" s="7"/>
      <c r="FHC57" s="7"/>
      <c r="FHD57" s="7"/>
      <c r="FHE57" s="7"/>
      <c r="FHF57" s="7"/>
      <c r="FHG57" s="7"/>
      <c r="FHH57" s="7"/>
      <c r="FHI57" s="7"/>
      <c r="FHJ57" s="7"/>
      <c r="FHK57" s="7"/>
      <c r="FHL57" s="7"/>
      <c r="FHM57" s="7"/>
      <c r="FHN57" s="7"/>
      <c r="FHO57" s="7"/>
      <c r="FHP57" s="7"/>
      <c r="FHQ57" s="7"/>
      <c r="FHR57" s="7"/>
      <c r="FHS57" s="7"/>
      <c r="FHT57" s="7"/>
      <c r="FHU57" s="7"/>
      <c r="FHV57" s="7"/>
      <c r="FHW57" s="7"/>
      <c r="FHX57" s="7"/>
      <c r="FHY57" s="7"/>
      <c r="FHZ57" s="7"/>
      <c r="FIA57" s="7"/>
      <c r="FIB57" s="7"/>
      <c r="FIC57" s="7"/>
      <c r="FID57" s="7"/>
      <c r="FIE57" s="7"/>
      <c r="FIF57" s="7"/>
      <c r="FIG57" s="7"/>
      <c r="FIH57" s="7"/>
      <c r="FII57" s="7"/>
      <c r="FIJ57" s="7"/>
      <c r="FIK57" s="7"/>
      <c r="FIL57" s="7"/>
      <c r="FIM57" s="7"/>
      <c r="FIN57" s="7"/>
      <c r="FIO57" s="7"/>
      <c r="FIP57" s="7"/>
      <c r="FIQ57" s="7"/>
      <c r="FIR57" s="7"/>
      <c r="FIS57" s="7"/>
      <c r="FIT57" s="7"/>
      <c r="FIU57" s="7"/>
      <c r="FIV57" s="7"/>
      <c r="FIW57" s="7"/>
      <c r="FIX57" s="7"/>
      <c r="FIY57" s="7"/>
      <c r="FIZ57" s="7"/>
      <c r="FJA57" s="7"/>
      <c r="FJB57" s="7"/>
      <c r="FJC57" s="7"/>
      <c r="FJD57" s="7"/>
      <c r="FJE57" s="7"/>
      <c r="FJF57" s="7"/>
      <c r="FJG57" s="7"/>
      <c r="FJH57" s="7"/>
      <c r="FJI57" s="7"/>
      <c r="FJJ57" s="7"/>
      <c r="FJK57" s="7"/>
      <c r="FJL57" s="7"/>
      <c r="FJM57" s="7"/>
      <c r="FJN57" s="7"/>
      <c r="FJO57" s="7"/>
      <c r="FJP57" s="7"/>
      <c r="FJQ57" s="7"/>
      <c r="FJR57" s="7"/>
      <c r="FJS57" s="7"/>
      <c r="FJT57" s="7"/>
      <c r="FJU57" s="7"/>
      <c r="FJV57" s="7"/>
      <c r="FJW57" s="7"/>
      <c r="FJX57" s="7"/>
      <c r="FJY57" s="7"/>
      <c r="FJZ57" s="7"/>
      <c r="FKA57" s="7"/>
      <c r="FKB57" s="7"/>
      <c r="FKC57" s="7"/>
      <c r="FKD57" s="7"/>
      <c r="FKE57" s="7"/>
      <c r="FKF57" s="7"/>
      <c r="FKG57" s="7"/>
      <c r="FKH57" s="7"/>
      <c r="FKI57" s="7"/>
      <c r="FKJ57" s="7"/>
      <c r="FKK57" s="7"/>
      <c r="FKL57" s="7"/>
      <c r="FKM57" s="7"/>
      <c r="FKN57" s="7"/>
      <c r="FKO57" s="7"/>
      <c r="FKP57" s="7"/>
      <c r="FKQ57" s="7"/>
      <c r="FKR57" s="7"/>
      <c r="FKS57" s="7"/>
      <c r="FKT57" s="7"/>
      <c r="FKU57" s="7"/>
      <c r="FKV57" s="7"/>
      <c r="FKW57" s="7"/>
      <c r="FKX57" s="7"/>
      <c r="FKY57" s="7"/>
      <c r="FKZ57" s="7"/>
      <c r="FLA57" s="7"/>
      <c r="FLB57" s="7"/>
      <c r="FLC57" s="7"/>
      <c r="FLD57" s="7"/>
      <c r="FLF57" s="7"/>
      <c r="FLG57" s="7"/>
      <c r="FLH57" s="7"/>
      <c r="FLI57" s="7"/>
      <c r="FLJ57" s="7"/>
      <c r="FLK57" s="7"/>
      <c r="FLL57" s="7"/>
      <c r="FLM57" s="7"/>
      <c r="FLN57" s="7"/>
      <c r="FLO57" s="7"/>
      <c r="FLP57" s="7"/>
      <c r="FLQ57" s="7"/>
      <c r="FLR57" s="7"/>
      <c r="FLS57" s="7"/>
      <c r="FLT57" s="7"/>
      <c r="FLU57" s="7"/>
      <c r="FLV57" s="7"/>
      <c r="FLW57" s="7"/>
      <c r="FLX57" s="7"/>
      <c r="FLY57" s="7"/>
      <c r="FLZ57" s="7"/>
      <c r="FMA57" s="7"/>
      <c r="FMB57" s="7"/>
      <c r="FMC57" s="7"/>
      <c r="FMD57" s="7"/>
      <c r="FME57" s="7"/>
      <c r="FMF57" s="7"/>
      <c r="FMG57" s="7"/>
      <c r="FMH57" s="7"/>
      <c r="FMI57" s="7"/>
      <c r="FMJ57" s="7"/>
      <c r="FMK57" s="7"/>
      <c r="FML57" s="7"/>
      <c r="FMM57" s="7"/>
      <c r="FMN57" s="7"/>
      <c r="FMO57" s="7"/>
      <c r="FMP57" s="7"/>
      <c r="FMQ57" s="7"/>
      <c r="FMR57" s="7"/>
      <c r="FMS57" s="7"/>
      <c r="FMT57" s="7"/>
      <c r="FMU57" s="7"/>
      <c r="FMV57" s="7"/>
      <c r="FMW57" s="7"/>
      <c r="FMX57" s="7"/>
      <c r="FMY57" s="7"/>
      <c r="FMZ57" s="7"/>
      <c r="FNA57" s="7"/>
      <c r="FNB57" s="7"/>
      <c r="FNC57" s="7"/>
      <c r="FND57" s="7"/>
      <c r="FNE57" s="7"/>
      <c r="FNF57" s="7"/>
      <c r="FNG57" s="7"/>
      <c r="FNH57" s="7"/>
      <c r="FNI57" s="7"/>
      <c r="FNJ57" s="7"/>
      <c r="FNK57" s="7"/>
      <c r="FNL57" s="7"/>
      <c r="FNM57" s="7"/>
      <c r="FNN57" s="7"/>
      <c r="FNO57" s="7"/>
      <c r="FNP57" s="7"/>
      <c r="FNQ57" s="7"/>
      <c r="FNR57" s="7"/>
      <c r="FNS57" s="7"/>
      <c r="FNT57" s="7"/>
      <c r="FNU57" s="7"/>
      <c r="FNV57" s="7"/>
      <c r="FNW57" s="7"/>
      <c r="FNX57" s="7"/>
      <c r="FNY57" s="7"/>
      <c r="FNZ57" s="7"/>
      <c r="FOA57" s="7"/>
      <c r="FOB57" s="7"/>
      <c r="FOC57" s="7"/>
      <c r="FOD57" s="7"/>
      <c r="FOE57" s="7"/>
      <c r="FOF57" s="7"/>
      <c r="FOG57" s="7"/>
      <c r="FOH57" s="7"/>
      <c r="FOI57" s="7"/>
      <c r="FOJ57" s="7"/>
      <c r="FOK57" s="7"/>
      <c r="FOL57" s="7"/>
      <c r="FOM57" s="7"/>
      <c r="FON57" s="7"/>
      <c r="FOO57" s="7"/>
      <c r="FOP57" s="7"/>
      <c r="FOQ57" s="7"/>
      <c r="FOR57" s="7"/>
      <c r="FOS57" s="7"/>
      <c r="FOT57" s="7"/>
      <c r="FOU57" s="7"/>
      <c r="FOV57" s="7"/>
      <c r="FOW57" s="7"/>
      <c r="FOX57" s="7"/>
      <c r="FOY57" s="7"/>
      <c r="FOZ57" s="7"/>
      <c r="FPA57" s="7"/>
      <c r="FPB57" s="7"/>
      <c r="FPC57" s="7"/>
      <c r="FPD57" s="7"/>
      <c r="FPE57" s="7"/>
      <c r="FPF57" s="7"/>
      <c r="FPG57" s="7"/>
      <c r="FPH57" s="7"/>
      <c r="FPI57" s="7"/>
      <c r="FPJ57" s="7"/>
      <c r="FPK57" s="7"/>
      <c r="FPL57" s="7"/>
      <c r="FPM57" s="7"/>
      <c r="FPN57" s="7"/>
      <c r="FPO57" s="7"/>
      <c r="FPP57" s="7"/>
      <c r="FPQ57" s="7"/>
      <c r="FPR57" s="7"/>
      <c r="FPS57" s="7"/>
      <c r="FPT57" s="7"/>
      <c r="FPU57" s="7"/>
      <c r="FPV57" s="7"/>
      <c r="FPW57" s="7"/>
      <c r="FPX57" s="7"/>
      <c r="FPY57" s="7"/>
      <c r="FPZ57" s="7"/>
      <c r="FQA57" s="7"/>
      <c r="FQB57" s="7"/>
      <c r="FQC57" s="7"/>
      <c r="FQD57" s="7"/>
      <c r="FQE57" s="7"/>
      <c r="FQF57" s="7"/>
      <c r="FQG57" s="7"/>
      <c r="FQH57" s="7"/>
      <c r="FQI57" s="7"/>
      <c r="FQJ57" s="7"/>
      <c r="FQK57" s="7"/>
      <c r="FQL57" s="7"/>
      <c r="FQM57" s="7"/>
      <c r="FQN57" s="7"/>
      <c r="FQO57" s="7"/>
      <c r="FQP57" s="7"/>
      <c r="FQQ57" s="7"/>
      <c r="FQR57" s="7"/>
      <c r="FQS57" s="7"/>
      <c r="FQT57" s="7"/>
      <c r="FQU57" s="7"/>
      <c r="FQV57" s="7"/>
      <c r="FQW57" s="7"/>
      <c r="FQX57" s="7"/>
      <c r="FQY57" s="7"/>
      <c r="FQZ57" s="7"/>
      <c r="FRA57" s="7"/>
      <c r="FRB57" s="7"/>
      <c r="FRC57" s="7"/>
      <c r="FRD57" s="7"/>
      <c r="FRE57" s="7"/>
      <c r="FRF57" s="7"/>
      <c r="FRG57" s="7"/>
      <c r="FRH57" s="7"/>
      <c r="FRI57" s="7"/>
      <c r="FRJ57" s="7"/>
      <c r="FRK57" s="7"/>
      <c r="FRL57" s="7"/>
      <c r="FRM57" s="7"/>
      <c r="FRN57" s="7"/>
      <c r="FRO57" s="7"/>
      <c r="FRP57" s="7"/>
      <c r="FRQ57" s="7"/>
      <c r="FRR57" s="7"/>
      <c r="FRS57" s="7"/>
      <c r="FRT57" s="7"/>
      <c r="FRU57" s="7"/>
      <c r="FRV57" s="7"/>
      <c r="FRW57" s="7"/>
      <c r="FRX57" s="7"/>
      <c r="FRY57" s="7"/>
      <c r="FRZ57" s="7"/>
      <c r="FSA57" s="7"/>
      <c r="FSB57" s="7"/>
      <c r="FSC57" s="7"/>
      <c r="FSD57" s="7"/>
      <c r="FSE57" s="7"/>
      <c r="FSF57" s="7"/>
      <c r="FSG57" s="7"/>
      <c r="FSH57" s="7"/>
      <c r="FSI57" s="7"/>
      <c r="FSJ57" s="7"/>
      <c r="FSK57" s="7"/>
      <c r="FSL57" s="7"/>
      <c r="FSM57" s="7"/>
      <c r="FSN57" s="7"/>
      <c r="FSO57" s="7"/>
      <c r="FSP57" s="7"/>
      <c r="FSQ57" s="7"/>
      <c r="FSR57" s="7"/>
      <c r="FSS57" s="7"/>
      <c r="FST57" s="7"/>
      <c r="FSU57" s="7"/>
      <c r="FSV57" s="7"/>
      <c r="FSW57" s="7"/>
      <c r="FSX57" s="7"/>
      <c r="FSY57" s="7"/>
      <c r="FSZ57" s="7"/>
      <c r="FTA57" s="7"/>
      <c r="FTB57" s="7"/>
      <c r="FTC57" s="7"/>
      <c r="FTD57" s="7"/>
      <c r="FTE57" s="7"/>
      <c r="FTF57" s="7"/>
      <c r="FTG57" s="7"/>
      <c r="FTH57" s="7"/>
      <c r="FTI57" s="7"/>
      <c r="FTJ57" s="7"/>
      <c r="FTK57" s="7"/>
      <c r="FTL57" s="7"/>
      <c r="FTM57" s="7"/>
      <c r="FTN57" s="7"/>
      <c r="FTO57" s="7"/>
      <c r="FTP57" s="7"/>
      <c r="FTQ57" s="7"/>
      <c r="FTR57" s="7"/>
      <c r="FTS57" s="7"/>
      <c r="FTT57" s="7"/>
      <c r="FTU57" s="7"/>
      <c r="FTV57" s="7"/>
      <c r="FTW57" s="7"/>
      <c r="FTX57" s="7"/>
      <c r="FTY57" s="7"/>
      <c r="FTZ57" s="7"/>
      <c r="FUA57" s="7"/>
      <c r="FUB57" s="7"/>
      <c r="FUC57" s="7"/>
      <c r="FUD57" s="7"/>
      <c r="FUE57" s="7"/>
      <c r="FUF57" s="7"/>
      <c r="FUG57" s="7"/>
      <c r="FUH57" s="7"/>
      <c r="FUI57" s="7"/>
      <c r="FUJ57" s="7"/>
      <c r="FUK57" s="7"/>
      <c r="FUL57" s="7"/>
      <c r="FUM57" s="7"/>
      <c r="FUN57" s="7"/>
      <c r="FUO57" s="7"/>
      <c r="FUP57" s="7"/>
      <c r="FUQ57" s="7"/>
      <c r="FUR57" s="7"/>
      <c r="FUS57" s="7"/>
      <c r="FUT57" s="7"/>
      <c r="FUU57" s="7"/>
      <c r="FUV57" s="7"/>
      <c r="FUW57" s="7"/>
      <c r="FUX57" s="7"/>
      <c r="FUY57" s="7"/>
      <c r="FUZ57" s="7"/>
      <c r="FVB57" s="7"/>
      <c r="FVC57" s="7"/>
      <c r="FVD57" s="7"/>
      <c r="FVE57" s="7"/>
      <c r="FVF57" s="7"/>
      <c r="FVG57" s="7"/>
      <c r="FVH57" s="7"/>
      <c r="FVI57" s="7"/>
      <c r="FVJ57" s="7"/>
      <c r="FVK57" s="7"/>
      <c r="FVL57" s="7"/>
      <c r="FVM57" s="7"/>
      <c r="FVN57" s="7"/>
      <c r="FVO57" s="7"/>
      <c r="FVP57" s="7"/>
      <c r="FVQ57" s="7"/>
      <c r="FVR57" s="7"/>
      <c r="FVS57" s="7"/>
      <c r="FVT57" s="7"/>
      <c r="FVU57" s="7"/>
      <c r="FVV57" s="7"/>
      <c r="FVW57" s="7"/>
      <c r="FVX57" s="7"/>
      <c r="FVY57" s="7"/>
      <c r="FVZ57" s="7"/>
      <c r="FWA57" s="7"/>
      <c r="FWB57" s="7"/>
      <c r="FWC57" s="7"/>
      <c r="FWD57" s="7"/>
      <c r="FWE57" s="7"/>
      <c r="FWF57" s="7"/>
      <c r="FWG57" s="7"/>
      <c r="FWH57" s="7"/>
      <c r="FWI57" s="7"/>
      <c r="FWJ57" s="7"/>
      <c r="FWK57" s="7"/>
      <c r="FWL57" s="7"/>
      <c r="FWM57" s="7"/>
      <c r="FWN57" s="7"/>
      <c r="FWO57" s="7"/>
      <c r="FWP57" s="7"/>
      <c r="FWQ57" s="7"/>
      <c r="FWR57" s="7"/>
      <c r="FWS57" s="7"/>
      <c r="FWT57" s="7"/>
      <c r="FWU57" s="7"/>
      <c r="FWV57" s="7"/>
      <c r="FWW57" s="7"/>
      <c r="FWX57" s="7"/>
      <c r="FWY57" s="7"/>
      <c r="FWZ57" s="7"/>
      <c r="FXA57" s="7"/>
      <c r="FXB57" s="7"/>
      <c r="FXC57" s="7"/>
      <c r="FXD57" s="7"/>
      <c r="FXE57" s="7"/>
      <c r="FXF57" s="7"/>
      <c r="FXG57" s="7"/>
      <c r="FXH57" s="7"/>
      <c r="FXI57" s="7"/>
      <c r="FXJ57" s="7"/>
      <c r="FXK57" s="7"/>
      <c r="FXL57" s="7"/>
      <c r="FXM57" s="7"/>
      <c r="FXN57" s="7"/>
      <c r="FXO57" s="7"/>
      <c r="FXP57" s="7"/>
      <c r="FXQ57" s="7"/>
      <c r="FXR57" s="7"/>
      <c r="FXS57" s="7"/>
      <c r="FXT57" s="7"/>
      <c r="FXU57" s="7"/>
      <c r="FXV57" s="7"/>
      <c r="FXW57" s="7"/>
      <c r="FXX57" s="7"/>
      <c r="FXY57" s="7"/>
      <c r="FXZ57" s="7"/>
      <c r="FYA57" s="7"/>
      <c r="FYB57" s="7"/>
      <c r="FYC57" s="7"/>
      <c r="FYD57" s="7"/>
      <c r="FYE57" s="7"/>
      <c r="FYF57" s="7"/>
      <c r="FYG57" s="7"/>
      <c r="FYH57" s="7"/>
      <c r="FYI57" s="7"/>
      <c r="FYJ57" s="7"/>
      <c r="FYK57" s="7"/>
      <c r="FYL57" s="7"/>
      <c r="FYM57" s="7"/>
      <c r="FYN57" s="7"/>
      <c r="FYO57" s="7"/>
      <c r="FYP57" s="7"/>
      <c r="FYQ57" s="7"/>
      <c r="FYR57" s="7"/>
      <c r="FYS57" s="7"/>
      <c r="FYT57" s="7"/>
      <c r="FYU57" s="7"/>
      <c r="FYV57" s="7"/>
      <c r="FYW57" s="7"/>
      <c r="FYX57" s="7"/>
      <c r="FYY57" s="7"/>
      <c r="FYZ57" s="7"/>
      <c r="FZA57" s="7"/>
      <c r="FZB57" s="7"/>
      <c r="FZC57" s="7"/>
      <c r="FZD57" s="7"/>
      <c r="FZE57" s="7"/>
      <c r="FZF57" s="7"/>
      <c r="FZG57" s="7"/>
      <c r="FZH57" s="7"/>
      <c r="FZI57" s="7"/>
      <c r="FZJ57" s="7"/>
      <c r="FZK57" s="7"/>
      <c r="FZL57" s="7"/>
      <c r="FZM57" s="7"/>
      <c r="FZN57" s="7"/>
      <c r="FZO57" s="7"/>
      <c r="FZP57" s="7"/>
      <c r="FZQ57" s="7"/>
      <c r="FZR57" s="7"/>
      <c r="FZS57" s="7"/>
      <c r="FZT57" s="7"/>
      <c r="FZU57" s="7"/>
      <c r="FZV57" s="7"/>
      <c r="FZW57" s="7"/>
      <c r="FZX57" s="7"/>
      <c r="FZY57" s="7"/>
      <c r="FZZ57" s="7"/>
      <c r="GAA57" s="7"/>
      <c r="GAB57" s="7"/>
      <c r="GAC57" s="7"/>
      <c r="GAD57" s="7"/>
      <c r="GAE57" s="7"/>
      <c r="GAF57" s="7"/>
      <c r="GAG57" s="7"/>
      <c r="GAH57" s="7"/>
      <c r="GAI57" s="7"/>
      <c r="GAJ57" s="7"/>
      <c r="GAK57" s="7"/>
      <c r="GAL57" s="7"/>
      <c r="GAM57" s="7"/>
      <c r="GAN57" s="7"/>
      <c r="GAO57" s="7"/>
      <c r="GAP57" s="7"/>
      <c r="GAQ57" s="7"/>
      <c r="GAR57" s="7"/>
      <c r="GAS57" s="7"/>
      <c r="GAT57" s="7"/>
      <c r="GAU57" s="7"/>
      <c r="GAV57" s="7"/>
      <c r="GAW57" s="7"/>
      <c r="GAX57" s="7"/>
      <c r="GAY57" s="7"/>
      <c r="GAZ57" s="7"/>
      <c r="GBA57" s="7"/>
      <c r="GBB57" s="7"/>
      <c r="GBC57" s="7"/>
      <c r="GBD57" s="7"/>
      <c r="GBE57" s="7"/>
      <c r="GBF57" s="7"/>
      <c r="GBG57" s="7"/>
      <c r="GBH57" s="7"/>
      <c r="GBI57" s="7"/>
      <c r="GBJ57" s="7"/>
      <c r="GBK57" s="7"/>
      <c r="GBL57" s="7"/>
      <c r="GBM57" s="7"/>
      <c r="GBN57" s="7"/>
      <c r="GBO57" s="7"/>
      <c r="GBP57" s="7"/>
      <c r="GBQ57" s="7"/>
      <c r="GBR57" s="7"/>
      <c r="GBS57" s="7"/>
      <c r="GBT57" s="7"/>
      <c r="GBU57" s="7"/>
      <c r="GBV57" s="7"/>
      <c r="GBW57" s="7"/>
      <c r="GBX57" s="7"/>
      <c r="GBY57" s="7"/>
      <c r="GBZ57" s="7"/>
      <c r="GCA57" s="7"/>
      <c r="GCB57" s="7"/>
      <c r="GCC57" s="7"/>
      <c r="GCD57" s="7"/>
      <c r="GCE57" s="7"/>
      <c r="GCF57" s="7"/>
      <c r="GCG57" s="7"/>
      <c r="GCH57" s="7"/>
      <c r="GCI57" s="7"/>
      <c r="GCJ57" s="7"/>
      <c r="GCK57" s="7"/>
      <c r="GCL57" s="7"/>
      <c r="GCM57" s="7"/>
      <c r="GCN57" s="7"/>
      <c r="GCO57" s="7"/>
      <c r="GCP57" s="7"/>
      <c r="GCQ57" s="7"/>
      <c r="GCR57" s="7"/>
      <c r="GCS57" s="7"/>
      <c r="GCT57" s="7"/>
      <c r="GCU57" s="7"/>
      <c r="GCV57" s="7"/>
      <c r="GCW57" s="7"/>
      <c r="GCX57" s="7"/>
      <c r="GCY57" s="7"/>
      <c r="GCZ57" s="7"/>
      <c r="GDA57" s="7"/>
      <c r="GDB57" s="7"/>
      <c r="GDC57" s="7"/>
      <c r="GDD57" s="7"/>
      <c r="GDE57" s="7"/>
      <c r="GDF57" s="7"/>
      <c r="GDG57" s="7"/>
      <c r="GDH57" s="7"/>
      <c r="GDI57" s="7"/>
      <c r="GDJ57" s="7"/>
      <c r="GDK57" s="7"/>
      <c r="GDL57" s="7"/>
      <c r="GDM57" s="7"/>
      <c r="GDN57" s="7"/>
      <c r="GDO57" s="7"/>
      <c r="GDP57" s="7"/>
      <c r="GDQ57" s="7"/>
      <c r="GDR57" s="7"/>
      <c r="GDS57" s="7"/>
      <c r="GDT57" s="7"/>
      <c r="GDU57" s="7"/>
      <c r="GDV57" s="7"/>
      <c r="GDW57" s="7"/>
      <c r="GDX57" s="7"/>
      <c r="GDY57" s="7"/>
      <c r="GDZ57" s="7"/>
      <c r="GEA57" s="7"/>
      <c r="GEB57" s="7"/>
      <c r="GEC57" s="7"/>
      <c r="GED57" s="7"/>
      <c r="GEE57" s="7"/>
      <c r="GEF57" s="7"/>
      <c r="GEG57" s="7"/>
      <c r="GEH57" s="7"/>
      <c r="GEI57" s="7"/>
      <c r="GEJ57" s="7"/>
      <c r="GEK57" s="7"/>
      <c r="GEL57" s="7"/>
      <c r="GEM57" s="7"/>
      <c r="GEN57" s="7"/>
      <c r="GEO57" s="7"/>
      <c r="GEP57" s="7"/>
      <c r="GEQ57" s="7"/>
      <c r="GER57" s="7"/>
      <c r="GES57" s="7"/>
      <c r="GET57" s="7"/>
      <c r="GEU57" s="7"/>
      <c r="GEV57" s="7"/>
      <c r="GEX57" s="7"/>
      <c r="GEY57" s="7"/>
      <c r="GEZ57" s="7"/>
      <c r="GFA57" s="7"/>
      <c r="GFB57" s="7"/>
      <c r="GFC57" s="7"/>
      <c r="GFD57" s="7"/>
      <c r="GFE57" s="7"/>
      <c r="GFF57" s="7"/>
      <c r="GFG57" s="7"/>
      <c r="GFH57" s="7"/>
      <c r="GFI57" s="7"/>
      <c r="GFJ57" s="7"/>
      <c r="GFK57" s="7"/>
      <c r="GFL57" s="7"/>
      <c r="GFM57" s="7"/>
      <c r="GFN57" s="7"/>
      <c r="GFO57" s="7"/>
      <c r="GFP57" s="7"/>
      <c r="GFQ57" s="7"/>
      <c r="GFR57" s="7"/>
      <c r="GFS57" s="7"/>
      <c r="GFT57" s="7"/>
      <c r="GFU57" s="7"/>
      <c r="GFV57" s="7"/>
      <c r="GFW57" s="7"/>
      <c r="GFX57" s="7"/>
      <c r="GFY57" s="7"/>
      <c r="GFZ57" s="7"/>
      <c r="GGA57" s="7"/>
      <c r="GGB57" s="7"/>
      <c r="GGC57" s="7"/>
      <c r="GGD57" s="7"/>
      <c r="GGE57" s="7"/>
      <c r="GGF57" s="7"/>
      <c r="GGG57" s="7"/>
      <c r="GGH57" s="7"/>
      <c r="GGI57" s="7"/>
      <c r="GGJ57" s="7"/>
      <c r="GGK57" s="7"/>
      <c r="GGL57" s="7"/>
      <c r="GGM57" s="7"/>
      <c r="GGN57" s="7"/>
      <c r="GGO57" s="7"/>
      <c r="GGP57" s="7"/>
      <c r="GGQ57" s="7"/>
      <c r="GGR57" s="7"/>
      <c r="GGS57" s="7"/>
      <c r="GGT57" s="7"/>
      <c r="GGU57" s="7"/>
      <c r="GGV57" s="7"/>
      <c r="GGW57" s="7"/>
      <c r="GGX57" s="7"/>
      <c r="GGY57" s="7"/>
      <c r="GGZ57" s="7"/>
      <c r="GHA57" s="7"/>
      <c r="GHB57" s="7"/>
      <c r="GHC57" s="7"/>
      <c r="GHD57" s="7"/>
      <c r="GHE57" s="7"/>
      <c r="GHF57" s="7"/>
      <c r="GHG57" s="7"/>
      <c r="GHH57" s="7"/>
      <c r="GHI57" s="7"/>
      <c r="GHJ57" s="7"/>
      <c r="GHK57" s="7"/>
      <c r="GHL57" s="7"/>
      <c r="GHM57" s="7"/>
      <c r="GHN57" s="7"/>
      <c r="GHO57" s="7"/>
      <c r="GHP57" s="7"/>
      <c r="GHQ57" s="7"/>
      <c r="GHR57" s="7"/>
      <c r="GHS57" s="7"/>
      <c r="GHT57" s="7"/>
      <c r="GHU57" s="7"/>
      <c r="GHV57" s="7"/>
      <c r="GHW57" s="7"/>
      <c r="GHX57" s="7"/>
      <c r="GHY57" s="7"/>
      <c r="GHZ57" s="7"/>
      <c r="GIA57" s="7"/>
      <c r="GIB57" s="7"/>
      <c r="GIC57" s="7"/>
      <c r="GID57" s="7"/>
      <c r="GIE57" s="7"/>
      <c r="GIF57" s="7"/>
      <c r="GIG57" s="7"/>
      <c r="GIH57" s="7"/>
      <c r="GII57" s="7"/>
      <c r="GIJ57" s="7"/>
      <c r="GIK57" s="7"/>
      <c r="GIL57" s="7"/>
      <c r="GIM57" s="7"/>
      <c r="GIN57" s="7"/>
      <c r="GIO57" s="7"/>
      <c r="GIP57" s="7"/>
      <c r="GIQ57" s="7"/>
      <c r="GIR57" s="7"/>
      <c r="GIS57" s="7"/>
      <c r="GIT57" s="7"/>
      <c r="GIU57" s="7"/>
      <c r="GIV57" s="7"/>
      <c r="GIW57" s="7"/>
      <c r="GIX57" s="7"/>
      <c r="GIY57" s="7"/>
      <c r="GIZ57" s="7"/>
      <c r="GJA57" s="7"/>
      <c r="GJB57" s="7"/>
      <c r="GJC57" s="7"/>
      <c r="GJD57" s="7"/>
      <c r="GJE57" s="7"/>
      <c r="GJF57" s="7"/>
      <c r="GJG57" s="7"/>
      <c r="GJH57" s="7"/>
      <c r="GJI57" s="7"/>
      <c r="GJJ57" s="7"/>
      <c r="GJK57" s="7"/>
      <c r="GJL57" s="7"/>
      <c r="GJM57" s="7"/>
      <c r="GJN57" s="7"/>
      <c r="GJO57" s="7"/>
      <c r="GJP57" s="7"/>
      <c r="GJQ57" s="7"/>
      <c r="GJR57" s="7"/>
      <c r="GJS57" s="7"/>
      <c r="GJT57" s="7"/>
      <c r="GJU57" s="7"/>
      <c r="GJV57" s="7"/>
      <c r="GJW57" s="7"/>
      <c r="GJX57" s="7"/>
      <c r="GJY57" s="7"/>
      <c r="GJZ57" s="7"/>
      <c r="GKA57" s="7"/>
      <c r="GKB57" s="7"/>
      <c r="GKC57" s="7"/>
      <c r="GKD57" s="7"/>
      <c r="GKE57" s="7"/>
      <c r="GKF57" s="7"/>
      <c r="GKG57" s="7"/>
      <c r="GKH57" s="7"/>
      <c r="GKI57" s="7"/>
      <c r="GKJ57" s="7"/>
      <c r="GKK57" s="7"/>
      <c r="GKL57" s="7"/>
      <c r="GKM57" s="7"/>
      <c r="GKN57" s="7"/>
      <c r="GKO57" s="7"/>
      <c r="GKP57" s="7"/>
      <c r="GKQ57" s="7"/>
      <c r="GKR57" s="7"/>
      <c r="GKS57" s="7"/>
      <c r="GKT57" s="7"/>
      <c r="GKU57" s="7"/>
      <c r="GKV57" s="7"/>
      <c r="GKW57" s="7"/>
      <c r="GKX57" s="7"/>
      <c r="GKY57" s="7"/>
      <c r="GKZ57" s="7"/>
      <c r="GLA57" s="7"/>
      <c r="GLB57" s="7"/>
      <c r="GLC57" s="7"/>
      <c r="GLD57" s="7"/>
      <c r="GLE57" s="7"/>
      <c r="GLF57" s="7"/>
      <c r="GLG57" s="7"/>
      <c r="GLH57" s="7"/>
      <c r="GLI57" s="7"/>
      <c r="GLJ57" s="7"/>
      <c r="GLK57" s="7"/>
      <c r="GLL57" s="7"/>
      <c r="GLM57" s="7"/>
      <c r="GLN57" s="7"/>
      <c r="GLO57" s="7"/>
      <c r="GLP57" s="7"/>
      <c r="GLQ57" s="7"/>
      <c r="GLR57" s="7"/>
      <c r="GLS57" s="7"/>
      <c r="GLT57" s="7"/>
      <c r="GLU57" s="7"/>
      <c r="GLV57" s="7"/>
      <c r="GLW57" s="7"/>
      <c r="GLX57" s="7"/>
      <c r="GLY57" s="7"/>
      <c r="GLZ57" s="7"/>
      <c r="GMA57" s="7"/>
      <c r="GMB57" s="7"/>
      <c r="GMC57" s="7"/>
      <c r="GMD57" s="7"/>
      <c r="GME57" s="7"/>
      <c r="GMF57" s="7"/>
      <c r="GMG57" s="7"/>
      <c r="GMH57" s="7"/>
      <c r="GMI57" s="7"/>
      <c r="GMJ57" s="7"/>
      <c r="GMK57" s="7"/>
      <c r="GML57" s="7"/>
      <c r="GMM57" s="7"/>
      <c r="GMN57" s="7"/>
      <c r="GMO57" s="7"/>
      <c r="GMP57" s="7"/>
      <c r="GMQ57" s="7"/>
      <c r="GMR57" s="7"/>
      <c r="GMS57" s="7"/>
      <c r="GMT57" s="7"/>
      <c r="GMU57" s="7"/>
      <c r="GMV57" s="7"/>
      <c r="GMW57" s="7"/>
      <c r="GMX57" s="7"/>
      <c r="GMY57" s="7"/>
      <c r="GMZ57" s="7"/>
      <c r="GNA57" s="7"/>
      <c r="GNB57" s="7"/>
      <c r="GNC57" s="7"/>
      <c r="GND57" s="7"/>
      <c r="GNE57" s="7"/>
      <c r="GNF57" s="7"/>
      <c r="GNG57" s="7"/>
      <c r="GNH57" s="7"/>
      <c r="GNI57" s="7"/>
      <c r="GNJ57" s="7"/>
      <c r="GNK57" s="7"/>
      <c r="GNL57" s="7"/>
      <c r="GNM57" s="7"/>
      <c r="GNN57" s="7"/>
      <c r="GNO57" s="7"/>
      <c r="GNP57" s="7"/>
      <c r="GNQ57" s="7"/>
      <c r="GNR57" s="7"/>
      <c r="GNS57" s="7"/>
      <c r="GNT57" s="7"/>
      <c r="GNU57" s="7"/>
      <c r="GNV57" s="7"/>
      <c r="GNW57" s="7"/>
      <c r="GNX57" s="7"/>
      <c r="GNY57" s="7"/>
      <c r="GNZ57" s="7"/>
      <c r="GOA57" s="7"/>
      <c r="GOB57" s="7"/>
      <c r="GOC57" s="7"/>
      <c r="GOD57" s="7"/>
      <c r="GOE57" s="7"/>
      <c r="GOF57" s="7"/>
      <c r="GOG57" s="7"/>
      <c r="GOH57" s="7"/>
      <c r="GOI57" s="7"/>
      <c r="GOJ57" s="7"/>
      <c r="GOK57" s="7"/>
      <c r="GOL57" s="7"/>
      <c r="GOM57" s="7"/>
      <c r="GON57" s="7"/>
      <c r="GOO57" s="7"/>
      <c r="GOP57" s="7"/>
      <c r="GOQ57" s="7"/>
      <c r="GOR57" s="7"/>
      <c r="GOT57" s="7"/>
      <c r="GOU57" s="7"/>
      <c r="GOV57" s="7"/>
      <c r="GOW57" s="7"/>
      <c r="GOX57" s="7"/>
      <c r="GOY57" s="7"/>
      <c r="GOZ57" s="7"/>
      <c r="GPA57" s="7"/>
      <c r="GPB57" s="7"/>
      <c r="GPC57" s="7"/>
      <c r="GPD57" s="7"/>
      <c r="GPE57" s="7"/>
      <c r="GPF57" s="7"/>
      <c r="GPG57" s="7"/>
      <c r="GPH57" s="7"/>
      <c r="GPI57" s="7"/>
      <c r="GPJ57" s="7"/>
      <c r="GPK57" s="7"/>
      <c r="GPL57" s="7"/>
      <c r="GPM57" s="7"/>
      <c r="GPN57" s="7"/>
      <c r="GPO57" s="7"/>
      <c r="GPP57" s="7"/>
      <c r="GPQ57" s="7"/>
      <c r="GPR57" s="7"/>
      <c r="GPS57" s="7"/>
      <c r="GPT57" s="7"/>
      <c r="GPU57" s="7"/>
      <c r="GPV57" s="7"/>
      <c r="GPW57" s="7"/>
      <c r="GPX57" s="7"/>
      <c r="GPY57" s="7"/>
      <c r="GPZ57" s="7"/>
      <c r="GQA57" s="7"/>
      <c r="GQB57" s="7"/>
      <c r="GQC57" s="7"/>
      <c r="GQD57" s="7"/>
      <c r="GQE57" s="7"/>
      <c r="GQF57" s="7"/>
      <c r="GQG57" s="7"/>
      <c r="GQH57" s="7"/>
      <c r="GQI57" s="7"/>
      <c r="GQJ57" s="7"/>
      <c r="GQK57" s="7"/>
      <c r="GQL57" s="7"/>
      <c r="GQM57" s="7"/>
      <c r="GQN57" s="7"/>
      <c r="GQO57" s="7"/>
      <c r="GQP57" s="7"/>
      <c r="GQQ57" s="7"/>
      <c r="GQR57" s="7"/>
      <c r="GQS57" s="7"/>
      <c r="GQT57" s="7"/>
      <c r="GQU57" s="7"/>
      <c r="GQV57" s="7"/>
      <c r="GQW57" s="7"/>
      <c r="GQX57" s="7"/>
      <c r="GQY57" s="7"/>
      <c r="GQZ57" s="7"/>
      <c r="GRA57" s="7"/>
      <c r="GRB57" s="7"/>
      <c r="GRC57" s="7"/>
      <c r="GRD57" s="7"/>
      <c r="GRE57" s="7"/>
      <c r="GRF57" s="7"/>
      <c r="GRG57" s="7"/>
      <c r="GRH57" s="7"/>
      <c r="GRI57" s="7"/>
      <c r="GRJ57" s="7"/>
      <c r="GRK57" s="7"/>
      <c r="GRL57" s="7"/>
      <c r="GRM57" s="7"/>
      <c r="GRN57" s="7"/>
      <c r="GRO57" s="7"/>
      <c r="GRP57" s="7"/>
      <c r="GRQ57" s="7"/>
      <c r="GRR57" s="7"/>
      <c r="GRS57" s="7"/>
      <c r="GRT57" s="7"/>
      <c r="GRU57" s="7"/>
      <c r="GRV57" s="7"/>
      <c r="GRW57" s="7"/>
      <c r="GRX57" s="7"/>
      <c r="GRY57" s="7"/>
      <c r="GRZ57" s="7"/>
      <c r="GSA57" s="7"/>
      <c r="GSB57" s="7"/>
      <c r="GSC57" s="7"/>
      <c r="GSD57" s="7"/>
      <c r="GSE57" s="7"/>
      <c r="GSF57" s="7"/>
      <c r="GSG57" s="7"/>
      <c r="GSH57" s="7"/>
      <c r="GSI57" s="7"/>
      <c r="GSJ57" s="7"/>
      <c r="GSK57" s="7"/>
      <c r="GSL57" s="7"/>
      <c r="GSM57" s="7"/>
      <c r="GSN57" s="7"/>
      <c r="GSO57" s="7"/>
      <c r="GSP57" s="7"/>
      <c r="GSQ57" s="7"/>
      <c r="GSR57" s="7"/>
      <c r="GSS57" s="7"/>
      <c r="GST57" s="7"/>
      <c r="GSU57" s="7"/>
      <c r="GSV57" s="7"/>
      <c r="GSW57" s="7"/>
      <c r="GSX57" s="7"/>
      <c r="GSY57" s="7"/>
      <c r="GSZ57" s="7"/>
      <c r="GTA57" s="7"/>
      <c r="GTB57" s="7"/>
      <c r="GTC57" s="7"/>
      <c r="GTD57" s="7"/>
      <c r="GTE57" s="7"/>
      <c r="GTF57" s="7"/>
      <c r="GTG57" s="7"/>
      <c r="GTH57" s="7"/>
      <c r="GTI57" s="7"/>
      <c r="GTJ57" s="7"/>
      <c r="GTK57" s="7"/>
      <c r="GTL57" s="7"/>
      <c r="GTM57" s="7"/>
      <c r="GTN57" s="7"/>
      <c r="GTO57" s="7"/>
      <c r="GTP57" s="7"/>
      <c r="GTQ57" s="7"/>
      <c r="GTR57" s="7"/>
      <c r="GTS57" s="7"/>
      <c r="GTT57" s="7"/>
      <c r="GTU57" s="7"/>
      <c r="GTV57" s="7"/>
      <c r="GTW57" s="7"/>
      <c r="GTX57" s="7"/>
      <c r="GTY57" s="7"/>
      <c r="GTZ57" s="7"/>
      <c r="GUA57" s="7"/>
      <c r="GUB57" s="7"/>
      <c r="GUC57" s="7"/>
      <c r="GUD57" s="7"/>
      <c r="GUE57" s="7"/>
      <c r="GUF57" s="7"/>
      <c r="GUG57" s="7"/>
      <c r="GUH57" s="7"/>
      <c r="GUI57" s="7"/>
      <c r="GUJ57" s="7"/>
      <c r="GUK57" s="7"/>
      <c r="GUL57" s="7"/>
      <c r="GUM57" s="7"/>
      <c r="GUN57" s="7"/>
      <c r="GUO57" s="7"/>
      <c r="GUP57" s="7"/>
      <c r="GUQ57" s="7"/>
      <c r="GUR57" s="7"/>
      <c r="GUS57" s="7"/>
      <c r="GUT57" s="7"/>
      <c r="GUU57" s="7"/>
      <c r="GUV57" s="7"/>
      <c r="GUW57" s="7"/>
      <c r="GUX57" s="7"/>
      <c r="GUY57" s="7"/>
      <c r="GUZ57" s="7"/>
      <c r="GVA57" s="7"/>
      <c r="GVB57" s="7"/>
      <c r="GVC57" s="7"/>
      <c r="GVD57" s="7"/>
      <c r="GVE57" s="7"/>
      <c r="GVF57" s="7"/>
      <c r="GVG57" s="7"/>
      <c r="GVH57" s="7"/>
      <c r="GVI57" s="7"/>
      <c r="GVJ57" s="7"/>
      <c r="GVK57" s="7"/>
      <c r="GVL57" s="7"/>
      <c r="GVM57" s="7"/>
      <c r="GVN57" s="7"/>
      <c r="GVO57" s="7"/>
      <c r="GVP57" s="7"/>
      <c r="GVQ57" s="7"/>
      <c r="GVR57" s="7"/>
      <c r="GVS57" s="7"/>
      <c r="GVT57" s="7"/>
      <c r="GVU57" s="7"/>
      <c r="GVV57" s="7"/>
      <c r="GVW57" s="7"/>
      <c r="GVX57" s="7"/>
      <c r="GVY57" s="7"/>
      <c r="GVZ57" s="7"/>
      <c r="GWA57" s="7"/>
      <c r="GWB57" s="7"/>
      <c r="GWC57" s="7"/>
      <c r="GWD57" s="7"/>
      <c r="GWE57" s="7"/>
      <c r="GWF57" s="7"/>
      <c r="GWG57" s="7"/>
      <c r="GWH57" s="7"/>
      <c r="GWI57" s="7"/>
      <c r="GWJ57" s="7"/>
      <c r="GWK57" s="7"/>
      <c r="GWL57" s="7"/>
      <c r="GWM57" s="7"/>
      <c r="GWN57" s="7"/>
      <c r="GWO57" s="7"/>
      <c r="GWP57" s="7"/>
      <c r="GWQ57" s="7"/>
      <c r="GWR57" s="7"/>
      <c r="GWS57" s="7"/>
      <c r="GWT57" s="7"/>
      <c r="GWU57" s="7"/>
      <c r="GWV57" s="7"/>
      <c r="GWW57" s="7"/>
      <c r="GWX57" s="7"/>
      <c r="GWY57" s="7"/>
      <c r="GWZ57" s="7"/>
      <c r="GXA57" s="7"/>
      <c r="GXB57" s="7"/>
      <c r="GXC57" s="7"/>
      <c r="GXD57" s="7"/>
      <c r="GXE57" s="7"/>
      <c r="GXF57" s="7"/>
      <c r="GXG57" s="7"/>
      <c r="GXH57" s="7"/>
      <c r="GXI57" s="7"/>
      <c r="GXJ57" s="7"/>
      <c r="GXK57" s="7"/>
      <c r="GXL57" s="7"/>
      <c r="GXM57" s="7"/>
      <c r="GXN57" s="7"/>
      <c r="GXO57" s="7"/>
      <c r="GXP57" s="7"/>
      <c r="GXQ57" s="7"/>
      <c r="GXR57" s="7"/>
      <c r="GXS57" s="7"/>
      <c r="GXT57" s="7"/>
      <c r="GXU57" s="7"/>
      <c r="GXV57" s="7"/>
      <c r="GXW57" s="7"/>
      <c r="GXX57" s="7"/>
      <c r="GXY57" s="7"/>
      <c r="GXZ57" s="7"/>
      <c r="GYA57" s="7"/>
      <c r="GYB57" s="7"/>
      <c r="GYC57" s="7"/>
      <c r="GYD57" s="7"/>
      <c r="GYE57" s="7"/>
      <c r="GYF57" s="7"/>
      <c r="GYG57" s="7"/>
      <c r="GYH57" s="7"/>
      <c r="GYI57" s="7"/>
      <c r="GYJ57" s="7"/>
      <c r="GYK57" s="7"/>
      <c r="GYL57" s="7"/>
      <c r="GYM57" s="7"/>
      <c r="GYN57" s="7"/>
      <c r="GYP57" s="7"/>
      <c r="GYQ57" s="7"/>
      <c r="GYR57" s="7"/>
      <c r="GYS57" s="7"/>
      <c r="GYT57" s="7"/>
      <c r="GYU57" s="7"/>
      <c r="GYV57" s="7"/>
      <c r="GYW57" s="7"/>
      <c r="GYX57" s="7"/>
      <c r="GYY57" s="7"/>
      <c r="GYZ57" s="7"/>
      <c r="GZA57" s="7"/>
      <c r="GZB57" s="7"/>
      <c r="GZC57" s="7"/>
      <c r="GZD57" s="7"/>
      <c r="GZE57" s="7"/>
      <c r="GZF57" s="7"/>
      <c r="GZG57" s="7"/>
      <c r="GZH57" s="7"/>
      <c r="GZI57" s="7"/>
      <c r="GZJ57" s="7"/>
      <c r="GZK57" s="7"/>
      <c r="GZL57" s="7"/>
      <c r="GZM57" s="7"/>
      <c r="GZN57" s="7"/>
      <c r="GZO57" s="7"/>
      <c r="GZP57" s="7"/>
      <c r="GZQ57" s="7"/>
      <c r="GZR57" s="7"/>
      <c r="GZS57" s="7"/>
      <c r="GZT57" s="7"/>
      <c r="GZU57" s="7"/>
      <c r="GZV57" s="7"/>
      <c r="GZW57" s="7"/>
      <c r="GZX57" s="7"/>
      <c r="GZY57" s="7"/>
      <c r="GZZ57" s="7"/>
      <c r="HAA57" s="7"/>
      <c r="HAB57" s="7"/>
      <c r="HAC57" s="7"/>
      <c r="HAD57" s="7"/>
      <c r="HAE57" s="7"/>
      <c r="HAF57" s="7"/>
      <c r="HAG57" s="7"/>
      <c r="HAH57" s="7"/>
      <c r="HAI57" s="7"/>
      <c r="HAJ57" s="7"/>
      <c r="HAK57" s="7"/>
      <c r="HAL57" s="7"/>
      <c r="HAM57" s="7"/>
      <c r="HAN57" s="7"/>
      <c r="HAO57" s="7"/>
      <c r="HAP57" s="7"/>
      <c r="HAQ57" s="7"/>
      <c r="HAR57" s="7"/>
      <c r="HAS57" s="7"/>
      <c r="HAT57" s="7"/>
      <c r="HAU57" s="7"/>
      <c r="HAV57" s="7"/>
      <c r="HAW57" s="7"/>
      <c r="HAX57" s="7"/>
      <c r="HAY57" s="7"/>
      <c r="HAZ57" s="7"/>
      <c r="HBA57" s="7"/>
      <c r="HBB57" s="7"/>
      <c r="HBC57" s="7"/>
      <c r="HBD57" s="7"/>
      <c r="HBE57" s="7"/>
      <c r="HBF57" s="7"/>
      <c r="HBG57" s="7"/>
      <c r="HBH57" s="7"/>
      <c r="HBI57" s="7"/>
      <c r="HBJ57" s="7"/>
      <c r="HBK57" s="7"/>
      <c r="HBL57" s="7"/>
      <c r="HBM57" s="7"/>
      <c r="HBN57" s="7"/>
      <c r="HBO57" s="7"/>
      <c r="HBP57" s="7"/>
      <c r="HBQ57" s="7"/>
      <c r="HBR57" s="7"/>
      <c r="HBS57" s="7"/>
      <c r="HBT57" s="7"/>
      <c r="HBU57" s="7"/>
      <c r="HBV57" s="7"/>
      <c r="HBW57" s="7"/>
      <c r="HBX57" s="7"/>
      <c r="HBY57" s="7"/>
      <c r="HBZ57" s="7"/>
      <c r="HCA57" s="7"/>
      <c r="HCB57" s="7"/>
      <c r="HCC57" s="7"/>
      <c r="HCD57" s="7"/>
      <c r="HCE57" s="7"/>
      <c r="HCF57" s="7"/>
      <c r="HCG57" s="7"/>
      <c r="HCH57" s="7"/>
      <c r="HCI57" s="7"/>
      <c r="HCJ57" s="7"/>
      <c r="HCK57" s="7"/>
      <c r="HCL57" s="7"/>
      <c r="HCM57" s="7"/>
      <c r="HCN57" s="7"/>
      <c r="HCO57" s="7"/>
      <c r="HCP57" s="7"/>
      <c r="HCQ57" s="7"/>
      <c r="HCR57" s="7"/>
      <c r="HCS57" s="7"/>
      <c r="HCT57" s="7"/>
      <c r="HCU57" s="7"/>
      <c r="HCV57" s="7"/>
      <c r="HCW57" s="7"/>
      <c r="HCX57" s="7"/>
      <c r="HCY57" s="7"/>
      <c r="HCZ57" s="7"/>
      <c r="HDA57" s="7"/>
      <c r="HDB57" s="7"/>
      <c r="HDC57" s="7"/>
      <c r="HDD57" s="7"/>
      <c r="HDE57" s="7"/>
      <c r="HDF57" s="7"/>
      <c r="HDG57" s="7"/>
      <c r="HDH57" s="7"/>
      <c r="HDI57" s="7"/>
      <c r="HDJ57" s="7"/>
      <c r="HDK57" s="7"/>
      <c r="HDL57" s="7"/>
      <c r="HDM57" s="7"/>
      <c r="HDN57" s="7"/>
      <c r="HDO57" s="7"/>
      <c r="HDP57" s="7"/>
      <c r="HDQ57" s="7"/>
      <c r="HDR57" s="7"/>
      <c r="HDS57" s="7"/>
      <c r="HDT57" s="7"/>
      <c r="HDU57" s="7"/>
      <c r="HDV57" s="7"/>
      <c r="HDW57" s="7"/>
      <c r="HDX57" s="7"/>
      <c r="HDY57" s="7"/>
      <c r="HDZ57" s="7"/>
      <c r="HEA57" s="7"/>
      <c r="HEB57" s="7"/>
      <c r="HEC57" s="7"/>
      <c r="HED57" s="7"/>
      <c r="HEE57" s="7"/>
      <c r="HEF57" s="7"/>
      <c r="HEG57" s="7"/>
      <c r="HEH57" s="7"/>
      <c r="HEI57" s="7"/>
      <c r="HEJ57" s="7"/>
      <c r="HEK57" s="7"/>
      <c r="HEL57" s="7"/>
      <c r="HEM57" s="7"/>
      <c r="HEN57" s="7"/>
      <c r="HEO57" s="7"/>
      <c r="HEP57" s="7"/>
      <c r="HEQ57" s="7"/>
      <c r="HER57" s="7"/>
      <c r="HES57" s="7"/>
      <c r="HET57" s="7"/>
      <c r="HEU57" s="7"/>
      <c r="HEV57" s="7"/>
      <c r="HEW57" s="7"/>
      <c r="HEX57" s="7"/>
      <c r="HEY57" s="7"/>
      <c r="HEZ57" s="7"/>
      <c r="HFA57" s="7"/>
      <c r="HFB57" s="7"/>
      <c r="HFC57" s="7"/>
      <c r="HFD57" s="7"/>
      <c r="HFE57" s="7"/>
      <c r="HFF57" s="7"/>
      <c r="HFG57" s="7"/>
      <c r="HFH57" s="7"/>
      <c r="HFI57" s="7"/>
      <c r="HFJ57" s="7"/>
      <c r="HFK57" s="7"/>
      <c r="HFL57" s="7"/>
      <c r="HFM57" s="7"/>
      <c r="HFN57" s="7"/>
      <c r="HFO57" s="7"/>
      <c r="HFP57" s="7"/>
      <c r="HFQ57" s="7"/>
      <c r="HFR57" s="7"/>
      <c r="HFS57" s="7"/>
      <c r="HFT57" s="7"/>
      <c r="HFU57" s="7"/>
      <c r="HFV57" s="7"/>
      <c r="HFW57" s="7"/>
      <c r="HFX57" s="7"/>
      <c r="HFY57" s="7"/>
      <c r="HFZ57" s="7"/>
      <c r="HGA57" s="7"/>
      <c r="HGB57" s="7"/>
      <c r="HGC57" s="7"/>
      <c r="HGD57" s="7"/>
      <c r="HGE57" s="7"/>
      <c r="HGF57" s="7"/>
      <c r="HGG57" s="7"/>
      <c r="HGH57" s="7"/>
      <c r="HGI57" s="7"/>
      <c r="HGJ57" s="7"/>
      <c r="HGK57" s="7"/>
      <c r="HGL57" s="7"/>
      <c r="HGM57" s="7"/>
      <c r="HGN57" s="7"/>
      <c r="HGO57" s="7"/>
      <c r="HGP57" s="7"/>
      <c r="HGQ57" s="7"/>
      <c r="HGR57" s="7"/>
      <c r="HGS57" s="7"/>
      <c r="HGT57" s="7"/>
      <c r="HGU57" s="7"/>
      <c r="HGV57" s="7"/>
      <c r="HGW57" s="7"/>
      <c r="HGX57" s="7"/>
      <c r="HGY57" s="7"/>
      <c r="HGZ57" s="7"/>
      <c r="HHA57" s="7"/>
      <c r="HHB57" s="7"/>
      <c r="HHC57" s="7"/>
      <c r="HHD57" s="7"/>
      <c r="HHE57" s="7"/>
      <c r="HHF57" s="7"/>
      <c r="HHG57" s="7"/>
      <c r="HHH57" s="7"/>
      <c r="HHI57" s="7"/>
      <c r="HHJ57" s="7"/>
      <c r="HHK57" s="7"/>
      <c r="HHL57" s="7"/>
      <c r="HHM57" s="7"/>
      <c r="HHN57" s="7"/>
      <c r="HHO57" s="7"/>
      <c r="HHP57" s="7"/>
      <c r="HHQ57" s="7"/>
      <c r="HHR57" s="7"/>
      <c r="HHS57" s="7"/>
      <c r="HHT57" s="7"/>
      <c r="HHU57" s="7"/>
      <c r="HHV57" s="7"/>
      <c r="HHW57" s="7"/>
      <c r="HHX57" s="7"/>
      <c r="HHY57" s="7"/>
      <c r="HHZ57" s="7"/>
      <c r="HIA57" s="7"/>
      <c r="HIB57" s="7"/>
      <c r="HIC57" s="7"/>
      <c r="HID57" s="7"/>
      <c r="HIE57" s="7"/>
      <c r="HIF57" s="7"/>
      <c r="HIG57" s="7"/>
      <c r="HIH57" s="7"/>
      <c r="HII57" s="7"/>
      <c r="HIJ57" s="7"/>
      <c r="HIL57" s="7"/>
      <c r="HIM57" s="7"/>
      <c r="HIN57" s="7"/>
      <c r="HIO57" s="7"/>
      <c r="HIP57" s="7"/>
      <c r="HIQ57" s="7"/>
      <c r="HIR57" s="7"/>
      <c r="HIS57" s="7"/>
      <c r="HIT57" s="7"/>
      <c r="HIU57" s="7"/>
      <c r="HIV57" s="7"/>
      <c r="HIW57" s="7"/>
      <c r="HIX57" s="7"/>
      <c r="HIY57" s="7"/>
      <c r="HIZ57" s="7"/>
      <c r="HJA57" s="7"/>
      <c r="HJB57" s="7"/>
      <c r="HJC57" s="7"/>
      <c r="HJD57" s="7"/>
      <c r="HJE57" s="7"/>
      <c r="HJF57" s="7"/>
      <c r="HJG57" s="7"/>
      <c r="HJH57" s="7"/>
      <c r="HJI57" s="7"/>
      <c r="HJJ57" s="7"/>
      <c r="HJK57" s="7"/>
      <c r="HJL57" s="7"/>
      <c r="HJM57" s="7"/>
      <c r="HJN57" s="7"/>
      <c r="HJO57" s="7"/>
      <c r="HJP57" s="7"/>
      <c r="HJQ57" s="7"/>
      <c r="HJR57" s="7"/>
      <c r="HJS57" s="7"/>
      <c r="HJT57" s="7"/>
      <c r="HJU57" s="7"/>
      <c r="HJV57" s="7"/>
      <c r="HJW57" s="7"/>
      <c r="HJX57" s="7"/>
      <c r="HJY57" s="7"/>
      <c r="HJZ57" s="7"/>
      <c r="HKA57" s="7"/>
      <c r="HKB57" s="7"/>
      <c r="HKC57" s="7"/>
      <c r="HKD57" s="7"/>
      <c r="HKE57" s="7"/>
      <c r="HKF57" s="7"/>
      <c r="HKG57" s="7"/>
      <c r="HKH57" s="7"/>
      <c r="HKI57" s="7"/>
      <c r="HKJ57" s="7"/>
      <c r="HKK57" s="7"/>
      <c r="HKL57" s="7"/>
      <c r="HKM57" s="7"/>
      <c r="HKN57" s="7"/>
      <c r="HKO57" s="7"/>
      <c r="HKP57" s="7"/>
      <c r="HKQ57" s="7"/>
      <c r="HKR57" s="7"/>
      <c r="HKS57" s="7"/>
      <c r="HKT57" s="7"/>
      <c r="HKU57" s="7"/>
      <c r="HKV57" s="7"/>
      <c r="HKW57" s="7"/>
      <c r="HKX57" s="7"/>
      <c r="HKY57" s="7"/>
      <c r="HKZ57" s="7"/>
      <c r="HLA57" s="7"/>
      <c r="HLB57" s="7"/>
      <c r="HLC57" s="7"/>
      <c r="HLD57" s="7"/>
      <c r="HLE57" s="7"/>
      <c r="HLF57" s="7"/>
      <c r="HLG57" s="7"/>
      <c r="HLH57" s="7"/>
      <c r="HLI57" s="7"/>
      <c r="HLJ57" s="7"/>
      <c r="HLK57" s="7"/>
      <c r="HLL57" s="7"/>
      <c r="HLM57" s="7"/>
      <c r="HLN57" s="7"/>
      <c r="HLO57" s="7"/>
      <c r="HLP57" s="7"/>
      <c r="HLQ57" s="7"/>
      <c r="HLR57" s="7"/>
      <c r="HLS57" s="7"/>
      <c r="HLT57" s="7"/>
      <c r="HLU57" s="7"/>
      <c r="HLV57" s="7"/>
      <c r="HLW57" s="7"/>
      <c r="HLX57" s="7"/>
      <c r="HLY57" s="7"/>
      <c r="HLZ57" s="7"/>
      <c r="HMA57" s="7"/>
      <c r="HMB57" s="7"/>
      <c r="HMC57" s="7"/>
      <c r="HMD57" s="7"/>
      <c r="HME57" s="7"/>
      <c r="HMF57" s="7"/>
      <c r="HMG57" s="7"/>
      <c r="HMH57" s="7"/>
      <c r="HMI57" s="7"/>
      <c r="HMJ57" s="7"/>
      <c r="HMK57" s="7"/>
      <c r="HML57" s="7"/>
      <c r="HMM57" s="7"/>
      <c r="HMN57" s="7"/>
      <c r="HMO57" s="7"/>
      <c r="HMP57" s="7"/>
      <c r="HMQ57" s="7"/>
      <c r="HMR57" s="7"/>
      <c r="HMS57" s="7"/>
      <c r="HMT57" s="7"/>
      <c r="HMU57" s="7"/>
      <c r="HMV57" s="7"/>
      <c r="HMW57" s="7"/>
      <c r="HMX57" s="7"/>
      <c r="HMY57" s="7"/>
      <c r="HMZ57" s="7"/>
      <c r="HNA57" s="7"/>
      <c r="HNB57" s="7"/>
      <c r="HNC57" s="7"/>
      <c r="HND57" s="7"/>
      <c r="HNE57" s="7"/>
      <c r="HNF57" s="7"/>
      <c r="HNG57" s="7"/>
      <c r="HNH57" s="7"/>
      <c r="HNI57" s="7"/>
      <c r="HNJ57" s="7"/>
      <c r="HNK57" s="7"/>
      <c r="HNL57" s="7"/>
      <c r="HNM57" s="7"/>
      <c r="HNN57" s="7"/>
      <c r="HNO57" s="7"/>
      <c r="HNP57" s="7"/>
      <c r="HNQ57" s="7"/>
      <c r="HNR57" s="7"/>
      <c r="HNS57" s="7"/>
      <c r="HNT57" s="7"/>
      <c r="HNU57" s="7"/>
      <c r="HNV57" s="7"/>
      <c r="HNW57" s="7"/>
      <c r="HNX57" s="7"/>
      <c r="HNY57" s="7"/>
      <c r="HNZ57" s="7"/>
      <c r="HOA57" s="7"/>
      <c r="HOB57" s="7"/>
      <c r="HOC57" s="7"/>
      <c r="HOD57" s="7"/>
      <c r="HOE57" s="7"/>
      <c r="HOF57" s="7"/>
      <c r="HOG57" s="7"/>
      <c r="HOH57" s="7"/>
      <c r="HOI57" s="7"/>
      <c r="HOJ57" s="7"/>
      <c r="HOK57" s="7"/>
      <c r="HOL57" s="7"/>
      <c r="HOM57" s="7"/>
      <c r="HON57" s="7"/>
      <c r="HOO57" s="7"/>
      <c r="HOP57" s="7"/>
      <c r="HOQ57" s="7"/>
      <c r="HOR57" s="7"/>
      <c r="HOS57" s="7"/>
      <c r="HOT57" s="7"/>
      <c r="HOU57" s="7"/>
      <c r="HOV57" s="7"/>
      <c r="HOW57" s="7"/>
      <c r="HOX57" s="7"/>
      <c r="HOY57" s="7"/>
      <c r="HOZ57" s="7"/>
      <c r="HPA57" s="7"/>
      <c r="HPB57" s="7"/>
      <c r="HPC57" s="7"/>
      <c r="HPD57" s="7"/>
      <c r="HPE57" s="7"/>
      <c r="HPF57" s="7"/>
      <c r="HPG57" s="7"/>
      <c r="HPH57" s="7"/>
      <c r="HPI57" s="7"/>
      <c r="HPJ57" s="7"/>
      <c r="HPK57" s="7"/>
      <c r="HPL57" s="7"/>
      <c r="HPM57" s="7"/>
      <c r="HPN57" s="7"/>
      <c r="HPO57" s="7"/>
      <c r="HPP57" s="7"/>
      <c r="HPQ57" s="7"/>
      <c r="HPR57" s="7"/>
      <c r="HPS57" s="7"/>
      <c r="HPT57" s="7"/>
      <c r="HPU57" s="7"/>
      <c r="HPV57" s="7"/>
      <c r="HPW57" s="7"/>
      <c r="HPX57" s="7"/>
      <c r="HPY57" s="7"/>
      <c r="HPZ57" s="7"/>
      <c r="HQA57" s="7"/>
      <c r="HQB57" s="7"/>
      <c r="HQC57" s="7"/>
      <c r="HQD57" s="7"/>
      <c r="HQE57" s="7"/>
      <c r="HQF57" s="7"/>
      <c r="HQG57" s="7"/>
      <c r="HQH57" s="7"/>
      <c r="HQI57" s="7"/>
      <c r="HQJ57" s="7"/>
      <c r="HQK57" s="7"/>
      <c r="HQL57" s="7"/>
      <c r="HQM57" s="7"/>
      <c r="HQN57" s="7"/>
      <c r="HQO57" s="7"/>
      <c r="HQP57" s="7"/>
      <c r="HQQ57" s="7"/>
      <c r="HQR57" s="7"/>
      <c r="HQS57" s="7"/>
      <c r="HQT57" s="7"/>
      <c r="HQU57" s="7"/>
      <c r="HQV57" s="7"/>
      <c r="HQW57" s="7"/>
      <c r="HQX57" s="7"/>
      <c r="HQY57" s="7"/>
      <c r="HQZ57" s="7"/>
      <c r="HRA57" s="7"/>
      <c r="HRB57" s="7"/>
      <c r="HRC57" s="7"/>
      <c r="HRD57" s="7"/>
      <c r="HRE57" s="7"/>
      <c r="HRF57" s="7"/>
      <c r="HRG57" s="7"/>
      <c r="HRH57" s="7"/>
      <c r="HRI57" s="7"/>
      <c r="HRJ57" s="7"/>
      <c r="HRK57" s="7"/>
      <c r="HRL57" s="7"/>
      <c r="HRM57" s="7"/>
      <c r="HRN57" s="7"/>
      <c r="HRO57" s="7"/>
      <c r="HRP57" s="7"/>
      <c r="HRQ57" s="7"/>
      <c r="HRR57" s="7"/>
      <c r="HRS57" s="7"/>
      <c r="HRT57" s="7"/>
      <c r="HRU57" s="7"/>
      <c r="HRV57" s="7"/>
      <c r="HRW57" s="7"/>
      <c r="HRX57" s="7"/>
      <c r="HRY57" s="7"/>
      <c r="HRZ57" s="7"/>
      <c r="HSA57" s="7"/>
      <c r="HSB57" s="7"/>
      <c r="HSC57" s="7"/>
      <c r="HSD57" s="7"/>
      <c r="HSE57" s="7"/>
      <c r="HSF57" s="7"/>
      <c r="HSH57" s="7"/>
      <c r="HSI57" s="7"/>
      <c r="HSJ57" s="7"/>
      <c r="HSK57" s="7"/>
      <c r="HSL57" s="7"/>
      <c r="HSM57" s="7"/>
      <c r="HSN57" s="7"/>
      <c r="HSO57" s="7"/>
      <c r="HSP57" s="7"/>
      <c r="HSQ57" s="7"/>
      <c r="HSR57" s="7"/>
      <c r="HSS57" s="7"/>
      <c r="HST57" s="7"/>
      <c r="HSU57" s="7"/>
      <c r="HSV57" s="7"/>
      <c r="HSW57" s="7"/>
      <c r="HSX57" s="7"/>
      <c r="HSY57" s="7"/>
      <c r="HSZ57" s="7"/>
      <c r="HTA57" s="7"/>
      <c r="HTB57" s="7"/>
      <c r="HTC57" s="7"/>
      <c r="HTD57" s="7"/>
      <c r="HTE57" s="7"/>
      <c r="HTF57" s="7"/>
      <c r="HTG57" s="7"/>
      <c r="HTH57" s="7"/>
      <c r="HTI57" s="7"/>
      <c r="HTJ57" s="7"/>
      <c r="HTK57" s="7"/>
      <c r="HTL57" s="7"/>
      <c r="HTM57" s="7"/>
      <c r="HTN57" s="7"/>
      <c r="HTO57" s="7"/>
      <c r="HTP57" s="7"/>
      <c r="HTQ57" s="7"/>
      <c r="HTR57" s="7"/>
      <c r="HTS57" s="7"/>
      <c r="HTT57" s="7"/>
      <c r="HTU57" s="7"/>
      <c r="HTV57" s="7"/>
      <c r="HTW57" s="7"/>
      <c r="HTX57" s="7"/>
      <c r="HTY57" s="7"/>
      <c r="HTZ57" s="7"/>
      <c r="HUA57" s="7"/>
      <c r="HUB57" s="7"/>
      <c r="HUC57" s="7"/>
      <c r="HUD57" s="7"/>
      <c r="HUE57" s="7"/>
      <c r="HUF57" s="7"/>
      <c r="HUG57" s="7"/>
      <c r="HUH57" s="7"/>
      <c r="HUI57" s="7"/>
      <c r="HUJ57" s="7"/>
      <c r="HUK57" s="7"/>
      <c r="HUL57" s="7"/>
      <c r="HUM57" s="7"/>
      <c r="HUN57" s="7"/>
      <c r="HUO57" s="7"/>
      <c r="HUP57" s="7"/>
      <c r="HUQ57" s="7"/>
      <c r="HUR57" s="7"/>
      <c r="HUS57" s="7"/>
      <c r="HUT57" s="7"/>
      <c r="HUU57" s="7"/>
      <c r="HUV57" s="7"/>
      <c r="HUW57" s="7"/>
      <c r="HUX57" s="7"/>
      <c r="HUY57" s="7"/>
      <c r="HUZ57" s="7"/>
      <c r="HVA57" s="7"/>
      <c r="HVB57" s="7"/>
      <c r="HVC57" s="7"/>
      <c r="HVD57" s="7"/>
      <c r="HVE57" s="7"/>
      <c r="HVF57" s="7"/>
      <c r="HVG57" s="7"/>
      <c r="HVH57" s="7"/>
      <c r="HVI57" s="7"/>
      <c r="HVJ57" s="7"/>
      <c r="HVK57" s="7"/>
      <c r="HVL57" s="7"/>
      <c r="HVM57" s="7"/>
      <c r="HVN57" s="7"/>
      <c r="HVO57" s="7"/>
      <c r="HVP57" s="7"/>
      <c r="HVQ57" s="7"/>
      <c r="HVR57" s="7"/>
      <c r="HVS57" s="7"/>
      <c r="HVT57" s="7"/>
      <c r="HVU57" s="7"/>
      <c r="HVV57" s="7"/>
      <c r="HVW57" s="7"/>
      <c r="HVX57" s="7"/>
      <c r="HVY57" s="7"/>
      <c r="HVZ57" s="7"/>
      <c r="HWA57" s="7"/>
      <c r="HWB57" s="7"/>
      <c r="HWC57" s="7"/>
      <c r="HWD57" s="7"/>
      <c r="HWE57" s="7"/>
      <c r="HWF57" s="7"/>
      <c r="HWG57" s="7"/>
      <c r="HWH57" s="7"/>
      <c r="HWI57" s="7"/>
      <c r="HWJ57" s="7"/>
      <c r="HWK57" s="7"/>
      <c r="HWL57" s="7"/>
      <c r="HWM57" s="7"/>
      <c r="HWN57" s="7"/>
      <c r="HWO57" s="7"/>
      <c r="HWP57" s="7"/>
      <c r="HWQ57" s="7"/>
      <c r="HWR57" s="7"/>
      <c r="HWS57" s="7"/>
      <c r="HWT57" s="7"/>
      <c r="HWU57" s="7"/>
      <c r="HWV57" s="7"/>
      <c r="HWW57" s="7"/>
      <c r="HWX57" s="7"/>
      <c r="HWY57" s="7"/>
      <c r="HWZ57" s="7"/>
      <c r="HXA57" s="7"/>
      <c r="HXB57" s="7"/>
      <c r="HXC57" s="7"/>
      <c r="HXD57" s="7"/>
      <c r="HXE57" s="7"/>
      <c r="HXF57" s="7"/>
      <c r="HXG57" s="7"/>
      <c r="HXH57" s="7"/>
      <c r="HXI57" s="7"/>
      <c r="HXJ57" s="7"/>
      <c r="HXK57" s="7"/>
      <c r="HXL57" s="7"/>
      <c r="HXM57" s="7"/>
      <c r="HXN57" s="7"/>
      <c r="HXO57" s="7"/>
      <c r="HXP57" s="7"/>
      <c r="HXQ57" s="7"/>
      <c r="HXR57" s="7"/>
      <c r="HXS57" s="7"/>
      <c r="HXT57" s="7"/>
      <c r="HXU57" s="7"/>
      <c r="HXV57" s="7"/>
      <c r="HXW57" s="7"/>
      <c r="HXX57" s="7"/>
      <c r="HXY57" s="7"/>
      <c r="HXZ57" s="7"/>
      <c r="HYA57" s="7"/>
      <c r="HYB57" s="7"/>
      <c r="HYC57" s="7"/>
      <c r="HYD57" s="7"/>
      <c r="HYE57" s="7"/>
      <c r="HYF57" s="7"/>
      <c r="HYG57" s="7"/>
      <c r="HYH57" s="7"/>
      <c r="HYI57" s="7"/>
      <c r="HYJ57" s="7"/>
      <c r="HYK57" s="7"/>
      <c r="HYL57" s="7"/>
      <c r="HYM57" s="7"/>
      <c r="HYN57" s="7"/>
      <c r="HYO57" s="7"/>
      <c r="HYP57" s="7"/>
      <c r="HYQ57" s="7"/>
      <c r="HYR57" s="7"/>
      <c r="HYS57" s="7"/>
      <c r="HYT57" s="7"/>
      <c r="HYU57" s="7"/>
      <c r="HYV57" s="7"/>
      <c r="HYW57" s="7"/>
      <c r="HYX57" s="7"/>
      <c r="HYY57" s="7"/>
      <c r="HYZ57" s="7"/>
      <c r="HZA57" s="7"/>
      <c r="HZB57" s="7"/>
      <c r="HZC57" s="7"/>
      <c r="HZD57" s="7"/>
      <c r="HZE57" s="7"/>
      <c r="HZF57" s="7"/>
      <c r="HZG57" s="7"/>
      <c r="HZH57" s="7"/>
      <c r="HZI57" s="7"/>
      <c r="HZJ57" s="7"/>
      <c r="HZK57" s="7"/>
      <c r="HZL57" s="7"/>
      <c r="HZM57" s="7"/>
      <c r="HZN57" s="7"/>
      <c r="HZO57" s="7"/>
      <c r="HZP57" s="7"/>
      <c r="HZQ57" s="7"/>
      <c r="HZR57" s="7"/>
      <c r="HZS57" s="7"/>
      <c r="HZT57" s="7"/>
      <c r="HZU57" s="7"/>
      <c r="HZV57" s="7"/>
      <c r="HZW57" s="7"/>
      <c r="HZX57" s="7"/>
      <c r="HZY57" s="7"/>
      <c r="HZZ57" s="7"/>
      <c r="IAA57" s="7"/>
      <c r="IAB57" s="7"/>
      <c r="IAC57" s="7"/>
      <c r="IAD57" s="7"/>
      <c r="IAE57" s="7"/>
      <c r="IAF57" s="7"/>
      <c r="IAG57" s="7"/>
      <c r="IAH57" s="7"/>
      <c r="IAI57" s="7"/>
      <c r="IAJ57" s="7"/>
      <c r="IAK57" s="7"/>
      <c r="IAL57" s="7"/>
      <c r="IAM57" s="7"/>
      <c r="IAN57" s="7"/>
      <c r="IAO57" s="7"/>
      <c r="IAP57" s="7"/>
      <c r="IAQ57" s="7"/>
      <c r="IAR57" s="7"/>
      <c r="IAS57" s="7"/>
      <c r="IAT57" s="7"/>
      <c r="IAU57" s="7"/>
      <c r="IAV57" s="7"/>
      <c r="IAW57" s="7"/>
      <c r="IAX57" s="7"/>
      <c r="IAY57" s="7"/>
      <c r="IAZ57" s="7"/>
      <c r="IBA57" s="7"/>
      <c r="IBB57" s="7"/>
      <c r="IBC57" s="7"/>
      <c r="IBD57" s="7"/>
      <c r="IBE57" s="7"/>
      <c r="IBF57" s="7"/>
      <c r="IBG57" s="7"/>
      <c r="IBH57" s="7"/>
      <c r="IBI57" s="7"/>
      <c r="IBJ57" s="7"/>
      <c r="IBK57" s="7"/>
      <c r="IBL57" s="7"/>
      <c r="IBM57" s="7"/>
      <c r="IBN57" s="7"/>
      <c r="IBO57" s="7"/>
      <c r="IBP57" s="7"/>
      <c r="IBQ57" s="7"/>
      <c r="IBR57" s="7"/>
      <c r="IBS57" s="7"/>
      <c r="IBT57" s="7"/>
      <c r="IBU57" s="7"/>
      <c r="IBV57" s="7"/>
      <c r="IBW57" s="7"/>
      <c r="IBX57" s="7"/>
      <c r="IBY57" s="7"/>
      <c r="IBZ57" s="7"/>
      <c r="ICA57" s="7"/>
      <c r="ICB57" s="7"/>
      <c r="ICD57" s="7"/>
      <c r="ICE57" s="7"/>
      <c r="ICF57" s="7"/>
      <c r="ICG57" s="7"/>
      <c r="ICH57" s="7"/>
      <c r="ICI57" s="7"/>
      <c r="ICJ57" s="7"/>
      <c r="ICK57" s="7"/>
      <c r="ICL57" s="7"/>
      <c r="ICM57" s="7"/>
      <c r="ICN57" s="7"/>
      <c r="ICO57" s="7"/>
      <c r="ICP57" s="7"/>
      <c r="ICQ57" s="7"/>
      <c r="ICR57" s="7"/>
      <c r="ICS57" s="7"/>
      <c r="ICT57" s="7"/>
      <c r="ICU57" s="7"/>
      <c r="ICV57" s="7"/>
      <c r="ICW57" s="7"/>
      <c r="ICX57" s="7"/>
      <c r="ICY57" s="7"/>
      <c r="ICZ57" s="7"/>
      <c r="IDA57" s="7"/>
      <c r="IDB57" s="7"/>
      <c r="IDC57" s="7"/>
      <c r="IDD57" s="7"/>
      <c r="IDE57" s="7"/>
      <c r="IDF57" s="7"/>
      <c r="IDG57" s="7"/>
      <c r="IDH57" s="7"/>
      <c r="IDI57" s="7"/>
      <c r="IDJ57" s="7"/>
      <c r="IDK57" s="7"/>
      <c r="IDL57" s="7"/>
      <c r="IDM57" s="7"/>
      <c r="IDN57" s="7"/>
      <c r="IDO57" s="7"/>
      <c r="IDP57" s="7"/>
      <c r="IDQ57" s="7"/>
      <c r="IDR57" s="7"/>
      <c r="IDS57" s="7"/>
      <c r="IDT57" s="7"/>
      <c r="IDU57" s="7"/>
      <c r="IDV57" s="7"/>
      <c r="IDW57" s="7"/>
      <c r="IDX57" s="7"/>
      <c r="IDY57" s="7"/>
      <c r="IDZ57" s="7"/>
      <c r="IEA57" s="7"/>
      <c r="IEB57" s="7"/>
      <c r="IEC57" s="7"/>
      <c r="IED57" s="7"/>
      <c r="IEE57" s="7"/>
      <c r="IEF57" s="7"/>
      <c r="IEG57" s="7"/>
      <c r="IEH57" s="7"/>
      <c r="IEI57" s="7"/>
      <c r="IEJ57" s="7"/>
      <c r="IEK57" s="7"/>
      <c r="IEL57" s="7"/>
      <c r="IEM57" s="7"/>
      <c r="IEN57" s="7"/>
      <c r="IEO57" s="7"/>
      <c r="IEP57" s="7"/>
      <c r="IEQ57" s="7"/>
      <c r="IER57" s="7"/>
      <c r="IES57" s="7"/>
      <c r="IET57" s="7"/>
      <c r="IEU57" s="7"/>
      <c r="IEV57" s="7"/>
      <c r="IEW57" s="7"/>
      <c r="IEX57" s="7"/>
      <c r="IEY57" s="7"/>
      <c r="IEZ57" s="7"/>
      <c r="IFA57" s="7"/>
      <c r="IFB57" s="7"/>
      <c r="IFC57" s="7"/>
      <c r="IFD57" s="7"/>
      <c r="IFE57" s="7"/>
      <c r="IFF57" s="7"/>
      <c r="IFG57" s="7"/>
      <c r="IFH57" s="7"/>
      <c r="IFI57" s="7"/>
      <c r="IFJ57" s="7"/>
      <c r="IFK57" s="7"/>
      <c r="IFL57" s="7"/>
      <c r="IFM57" s="7"/>
      <c r="IFN57" s="7"/>
      <c r="IFO57" s="7"/>
      <c r="IFP57" s="7"/>
      <c r="IFQ57" s="7"/>
      <c r="IFR57" s="7"/>
      <c r="IFS57" s="7"/>
      <c r="IFT57" s="7"/>
      <c r="IFU57" s="7"/>
      <c r="IFV57" s="7"/>
      <c r="IFW57" s="7"/>
      <c r="IFX57" s="7"/>
      <c r="IFY57" s="7"/>
      <c r="IFZ57" s="7"/>
      <c r="IGA57" s="7"/>
      <c r="IGB57" s="7"/>
      <c r="IGC57" s="7"/>
      <c r="IGD57" s="7"/>
      <c r="IGE57" s="7"/>
      <c r="IGF57" s="7"/>
      <c r="IGG57" s="7"/>
      <c r="IGH57" s="7"/>
      <c r="IGI57" s="7"/>
      <c r="IGJ57" s="7"/>
      <c r="IGK57" s="7"/>
      <c r="IGL57" s="7"/>
      <c r="IGM57" s="7"/>
      <c r="IGN57" s="7"/>
      <c r="IGO57" s="7"/>
      <c r="IGP57" s="7"/>
      <c r="IGQ57" s="7"/>
      <c r="IGR57" s="7"/>
      <c r="IGS57" s="7"/>
      <c r="IGT57" s="7"/>
      <c r="IGU57" s="7"/>
      <c r="IGV57" s="7"/>
      <c r="IGW57" s="7"/>
      <c r="IGX57" s="7"/>
      <c r="IGY57" s="7"/>
      <c r="IGZ57" s="7"/>
      <c r="IHA57" s="7"/>
      <c r="IHB57" s="7"/>
      <c r="IHC57" s="7"/>
      <c r="IHD57" s="7"/>
      <c r="IHE57" s="7"/>
      <c r="IHF57" s="7"/>
      <c r="IHG57" s="7"/>
      <c r="IHH57" s="7"/>
      <c r="IHI57" s="7"/>
      <c r="IHJ57" s="7"/>
      <c r="IHK57" s="7"/>
      <c r="IHL57" s="7"/>
      <c r="IHM57" s="7"/>
      <c r="IHN57" s="7"/>
      <c r="IHO57" s="7"/>
      <c r="IHP57" s="7"/>
      <c r="IHQ57" s="7"/>
      <c r="IHR57" s="7"/>
      <c r="IHS57" s="7"/>
      <c r="IHT57" s="7"/>
      <c r="IHU57" s="7"/>
      <c r="IHV57" s="7"/>
      <c r="IHW57" s="7"/>
      <c r="IHX57" s="7"/>
      <c r="IHY57" s="7"/>
      <c r="IHZ57" s="7"/>
      <c r="IIA57" s="7"/>
      <c r="IIB57" s="7"/>
      <c r="IIC57" s="7"/>
      <c r="IID57" s="7"/>
      <c r="IIE57" s="7"/>
      <c r="IIF57" s="7"/>
      <c r="IIG57" s="7"/>
      <c r="IIH57" s="7"/>
      <c r="III57" s="7"/>
      <c r="IIJ57" s="7"/>
      <c r="IIK57" s="7"/>
      <c r="IIL57" s="7"/>
      <c r="IIM57" s="7"/>
      <c r="IIN57" s="7"/>
      <c r="IIO57" s="7"/>
      <c r="IIP57" s="7"/>
      <c r="IIQ57" s="7"/>
      <c r="IIR57" s="7"/>
      <c r="IIS57" s="7"/>
      <c r="IIT57" s="7"/>
      <c r="IIU57" s="7"/>
      <c r="IIV57" s="7"/>
      <c r="IIW57" s="7"/>
      <c r="IIX57" s="7"/>
      <c r="IIY57" s="7"/>
      <c r="IIZ57" s="7"/>
      <c r="IJA57" s="7"/>
      <c r="IJB57" s="7"/>
      <c r="IJC57" s="7"/>
      <c r="IJD57" s="7"/>
      <c r="IJE57" s="7"/>
      <c r="IJF57" s="7"/>
      <c r="IJG57" s="7"/>
      <c r="IJH57" s="7"/>
      <c r="IJI57" s="7"/>
      <c r="IJJ57" s="7"/>
      <c r="IJK57" s="7"/>
      <c r="IJL57" s="7"/>
      <c r="IJM57" s="7"/>
      <c r="IJN57" s="7"/>
      <c r="IJO57" s="7"/>
      <c r="IJP57" s="7"/>
      <c r="IJQ57" s="7"/>
      <c r="IJR57" s="7"/>
      <c r="IJS57" s="7"/>
      <c r="IJT57" s="7"/>
      <c r="IJU57" s="7"/>
      <c r="IJV57" s="7"/>
      <c r="IJW57" s="7"/>
      <c r="IJX57" s="7"/>
      <c r="IJY57" s="7"/>
      <c r="IJZ57" s="7"/>
      <c r="IKA57" s="7"/>
      <c r="IKB57" s="7"/>
      <c r="IKC57" s="7"/>
      <c r="IKD57" s="7"/>
      <c r="IKE57" s="7"/>
      <c r="IKF57" s="7"/>
      <c r="IKG57" s="7"/>
      <c r="IKH57" s="7"/>
      <c r="IKI57" s="7"/>
      <c r="IKJ57" s="7"/>
      <c r="IKK57" s="7"/>
      <c r="IKL57" s="7"/>
      <c r="IKM57" s="7"/>
      <c r="IKN57" s="7"/>
      <c r="IKO57" s="7"/>
      <c r="IKP57" s="7"/>
      <c r="IKQ57" s="7"/>
      <c r="IKR57" s="7"/>
      <c r="IKS57" s="7"/>
      <c r="IKT57" s="7"/>
      <c r="IKU57" s="7"/>
      <c r="IKV57" s="7"/>
      <c r="IKW57" s="7"/>
      <c r="IKX57" s="7"/>
      <c r="IKY57" s="7"/>
      <c r="IKZ57" s="7"/>
      <c r="ILA57" s="7"/>
      <c r="ILB57" s="7"/>
      <c r="ILC57" s="7"/>
      <c r="ILD57" s="7"/>
      <c r="ILE57" s="7"/>
      <c r="ILF57" s="7"/>
      <c r="ILG57" s="7"/>
      <c r="ILH57" s="7"/>
      <c r="ILI57" s="7"/>
      <c r="ILJ57" s="7"/>
      <c r="ILK57" s="7"/>
      <c r="ILL57" s="7"/>
      <c r="ILM57" s="7"/>
      <c r="ILN57" s="7"/>
      <c r="ILO57" s="7"/>
      <c r="ILP57" s="7"/>
      <c r="ILQ57" s="7"/>
      <c r="ILR57" s="7"/>
      <c r="ILS57" s="7"/>
      <c r="ILT57" s="7"/>
      <c r="ILU57" s="7"/>
      <c r="ILV57" s="7"/>
      <c r="ILW57" s="7"/>
      <c r="ILX57" s="7"/>
      <c r="ILZ57" s="7"/>
      <c r="IMA57" s="7"/>
      <c r="IMB57" s="7"/>
      <c r="IMC57" s="7"/>
      <c r="IMD57" s="7"/>
      <c r="IME57" s="7"/>
      <c r="IMF57" s="7"/>
      <c r="IMG57" s="7"/>
      <c r="IMH57" s="7"/>
      <c r="IMI57" s="7"/>
      <c r="IMJ57" s="7"/>
      <c r="IMK57" s="7"/>
      <c r="IML57" s="7"/>
      <c r="IMM57" s="7"/>
      <c r="IMN57" s="7"/>
      <c r="IMO57" s="7"/>
      <c r="IMP57" s="7"/>
      <c r="IMQ57" s="7"/>
      <c r="IMR57" s="7"/>
      <c r="IMS57" s="7"/>
      <c r="IMT57" s="7"/>
      <c r="IMU57" s="7"/>
      <c r="IMV57" s="7"/>
      <c r="IMW57" s="7"/>
      <c r="IMX57" s="7"/>
      <c r="IMY57" s="7"/>
      <c r="IMZ57" s="7"/>
      <c r="INA57" s="7"/>
      <c r="INB57" s="7"/>
      <c r="INC57" s="7"/>
      <c r="IND57" s="7"/>
      <c r="INE57" s="7"/>
      <c r="INF57" s="7"/>
      <c r="ING57" s="7"/>
      <c r="INH57" s="7"/>
      <c r="INI57" s="7"/>
      <c r="INJ57" s="7"/>
      <c r="INK57" s="7"/>
      <c r="INL57" s="7"/>
      <c r="INM57" s="7"/>
      <c r="INN57" s="7"/>
      <c r="INO57" s="7"/>
      <c r="INP57" s="7"/>
      <c r="INQ57" s="7"/>
      <c r="INR57" s="7"/>
      <c r="INS57" s="7"/>
      <c r="INT57" s="7"/>
      <c r="INU57" s="7"/>
      <c r="INV57" s="7"/>
      <c r="INW57" s="7"/>
      <c r="INX57" s="7"/>
      <c r="INY57" s="7"/>
      <c r="INZ57" s="7"/>
      <c r="IOA57" s="7"/>
      <c r="IOB57" s="7"/>
      <c r="IOC57" s="7"/>
      <c r="IOD57" s="7"/>
      <c r="IOE57" s="7"/>
      <c r="IOF57" s="7"/>
      <c r="IOG57" s="7"/>
      <c r="IOH57" s="7"/>
      <c r="IOI57" s="7"/>
      <c r="IOJ57" s="7"/>
      <c r="IOK57" s="7"/>
      <c r="IOL57" s="7"/>
      <c r="IOM57" s="7"/>
      <c r="ION57" s="7"/>
      <c r="IOO57" s="7"/>
      <c r="IOP57" s="7"/>
      <c r="IOQ57" s="7"/>
      <c r="IOR57" s="7"/>
      <c r="IOS57" s="7"/>
      <c r="IOT57" s="7"/>
      <c r="IOU57" s="7"/>
      <c r="IOV57" s="7"/>
      <c r="IOW57" s="7"/>
      <c r="IOX57" s="7"/>
      <c r="IOY57" s="7"/>
      <c r="IOZ57" s="7"/>
      <c r="IPA57" s="7"/>
      <c r="IPB57" s="7"/>
      <c r="IPC57" s="7"/>
      <c r="IPD57" s="7"/>
      <c r="IPE57" s="7"/>
      <c r="IPF57" s="7"/>
      <c r="IPG57" s="7"/>
      <c r="IPH57" s="7"/>
      <c r="IPI57" s="7"/>
      <c r="IPJ57" s="7"/>
      <c r="IPK57" s="7"/>
      <c r="IPL57" s="7"/>
      <c r="IPM57" s="7"/>
      <c r="IPN57" s="7"/>
      <c r="IPO57" s="7"/>
      <c r="IPP57" s="7"/>
      <c r="IPQ57" s="7"/>
      <c r="IPR57" s="7"/>
      <c r="IPS57" s="7"/>
      <c r="IPT57" s="7"/>
      <c r="IPU57" s="7"/>
      <c r="IPV57" s="7"/>
      <c r="IPW57" s="7"/>
      <c r="IPX57" s="7"/>
      <c r="IPY57" s="7"/>
      <c r="IPZ57" s="7"/>
      <c r="IQA57" s="7"/>
      <c r="IQB57" s="7"/>
      <c r="IQC57" s="7"/>
      <c r="IQD57" s="7"/>
      <c r="IQE57" s="7"/>
      <c r="IQF57" s="7"/>
      <c r="IQG57" s="7"/>
      <c r="IQH57" s="7"/>
      <c r="IQI57" s="7"/>
      <c r="IQJ57" s="7"/>
      <c r="IQK57" s="7"/>
      <c r="IQL57" s="7"/>
      <c r="IQM57" s="7"/>
      <c r="IQN57" s="7"/>
      <c r="IQO57" s="7"/>
      <c r="IQP57" s="7"/>
      <c r="IQQ57" s="7"/>
      <c r="IQR57" s="7"/>
      <c r="IQS57" s="7"/>
      <c r="IQT57" s="7"/>
      <c r="IQU57" s="7"/>
      <c r="IQV57" s="7"/>
      <c r="IQW57" s="7"/>
      <c r="IQX57" s="7"/>
      <c r="IQY57" s="7"/>
      <c r="IQZ57" s="7"/>
      <c r="IRA57" s="7"/>
      <c r="IRB57" s="7"/>
      <c r="IRC57" s="7"/>
      <c r="IRD57" s="7"/>
      <c r="IRE57" s="7"/>
      <c r="IRF57" s="7"/>
      <c r="IRG57" s="7"/>
      <c r="IRH57" s="7"/>
      <c r="IRI57" s="7"/>
      <c r="IRJ57" s="7"/>
      <c r="IRK57" s="7"/>
      <c r="IRL57" s="7"/>
      <c r="IRM57" s="7"/>
      <c r="IRN57" s="7"/>
      <c r="IRO57" s="7"/>
      <c r="IRP57" s="7"/>
      <c r="IRQ57" s="7"/>
      <c r="IRR57" s="7"/>
      <c r="IRS57" s="7"/>
      <c r="IRT57" s="7"/>
      <c r="IRU57" s="7"/>
      <c r="IRV57" s="7"/>
      <c r="IRW57" s="7"/>
      <c r="IRX57" s="7"/>
      <c r="IRY57" s="7"/>
      <c r="IRZ57" s="7"/>
      <c r="ISA57" s="7"/>
      <c r="ISB57" s="7"/>
      <c r="ISC57" s="7"/>
      <c r="ISD57" s="7"/>
      <c r="ISE57" s="7"/>
      <c r="ISF57" s="7"/>
      <c r="ISG57" s="7"/>
      <c r="ISH57" s="7"/>
      <c r="ISI57" s="7"/>
      <c r="ISJ57" s="7"/>
      <c r="ISK57" s="7"/>
      <c r="ISL57" s="7"/>
      <c r="ISM57" s="7"/>
      <c r="ISN57" s="7"/>
      <c r="ISO57" s="7"/>
      <c r="ISP57" s="7"/>
      <c r="ISQ57" s="7"/>
      <c r="ISR57" s="7"/>
      <c r="ISS57" s="7"/>
      <c r="IST57" s="7"/>
      <c r="ISU57" s="7"/>
      <c r="ISV57" s="7"/>
      <c r="ISW57" s="7"/>
      <c r="ISX57" s="7"/>
      <c r="ISY57" s="7"/>
      <c r="ISZ57" s="7"/>
      <c r="ITA57" s="7"/>
      <c r="ITB57" s="7"/>
      <c r="ITC57" s="7"/>
      <c r="ITD57" s="7"/>
      <c r="ITE57" s="7"/>
      <c r="ITF57" s="7"/>
      <c r="ITG57" s="7"/>
      <c r="ITH57" s="7"/>
      <c r="ITI57" s="7"/>
      <c r="ITJ57" s="7"/>
      <c r="ITK57" s="7"/>
      <c r="ITL57" s="7"/>
      <c r="ITM57" s="7"/>
      <c r="ITN57" s="7"/>
      <c r="ITO57" s="7"/>
      <c r="ITP57" s="7"/>
      <c r="ITQ57" s="7"/>
      <c r="ITR57" s="7"/>
      <c r="ITS57" s="7"/>
      <c r="ITT57" s="7"/>
      <c r="ITU57" s="7"/>
      <c r="ITV57" s="7"/>
      <c r="ITW57" s="7"/>
      <c r="ITX57" s="7"/>
      <c r="ITY57" s="7"/>
      <c r="ITZ57" s="7"/>
      <c r="IUA57" s="7"/>
      <c r="IUB57" s="7"/>
      <c r="IUC57" s="7"/>
      <c r="IUD57" s="7"/>
      <c r="IUE57" s="7"/>
      <c r="IUF57" s="7"/>
      <c r="IUG57" s="7"/>
      <c r="IUH57" s="7"/>
      <c r="IUI57" s="7"/>
      <c r="IUJ57" s="7"/>
      <c r="IUK57" s="7"/>
      <c r="IUL57" s="7"/>
      <c r="IUM57" s="7"/>
      <c r="IUN57" s="7"/>
      <c r="IUO57" s="7"/>
      <c r="IUP57" s="7"/>
      <c r="IUQ57" s="7"/>
      <c r="IUR57" s="7"/>
      <c r="IUS57" s="7"/>
      <c r="IUT57" s="7"/>
      <c r="IUU57" s="7"/>
      <c r="IUV57" s="7"/>
      <c r="IUW57" s="7"/>
      <c r="IUX57" s="7"/>
      <c r="IUY57" s="7"/>
      <c r="IUZ57" s="7"/>
      <c r="IVA57" s="7"/>
      <c r="IVB57" s="7"/>
      <c r="IVC57" s="7"/>
      <c r="IVD57" s="7"/>
      <c r="IVE57" s="7"/>
      <c r="IVF57" s="7"/>
      <c r="IVG57" s="7"/>
      <c r="IVH57" s="7"/>
      <c r="IVI57" s="7"/>
      <c r="IVJ57" s="7"/>
      <c r="IVK57" s="7"/>
      <c r="IVL57" s="7"/>
      <c r="IVM57" s="7"/>
      <c r="IVN57" s="7"/>
      <c r="IVO57" s="7"/>
      <c r="IVP57" s="7"/>
      <c r="IVQ57" s="7"/>
      <c r="IVR57" s="7"/>
      <c r="IVS57" s="7"/>
      <c r="IVT57" s="7"/>
      <c r="IVV57" s="7"/>
      <c r="IVW57" s="7"/>
      <c r="IVX57" s="7"/>
      <c r="IVY57" s="7"/>
      <c r="IVZ57" s="7"/>
      <c r="IWA57" s="7"/>
      <c r="IWB57" s="7"/>
      <c r="IWC57" s="7"/>
      <c r="IWD57" s="7"/>
      <c r="IWE57" s="7"/>
      <c r="IWF57" s="7"/>
      <c r="IWG57" s="7"/>
      <c r="IWH57" s="7"/>
      <c r="IWI57" s="7"/>
      <c r="IWJ57" s="7"/>
      <c r="IWK57" s="7"/>
      <c r="IWL57" s="7"/>
      <c r="IWM57" s="7"/>
      <c r="IWN57" s="7"/>
      <c r="IWO57" s="7"/>
      <c r="IWP57" s="7"/>
      <c r="IWQ57" s="7"/>
      <c r="IWR57" s="7"/>
      <c r="IWS57" s="7"/>
      <c r="IWT57" s="7"/>
      <c r="IWU57" s="7"/>
      <c r="IWV57" s="7"/>
      <c r="IWW57" s="7"/>
      <c r="IWX57" s="7"/>
      <c r="IWY57" s="7"/>
      <c r="IWZ57" s="7"/>
      <c r="IXA57" s="7"/>
      <c r="IXB57" s="7"/>
      <c r="IXC57" s="7"/>
      <c r="IXD57" s="7"/>
      <c r="IXE57" s="7"/>
      <c r="IXF57" s="7"/>
      <c r="IXG57" s="7"/>
      <c r="IXH57" s="7"/>
      <c r="IXI57" s="7"/>
      <c r="IXJ57" s="7"/>
      <c r="IXK57" s="7"/>
      <c r="IXL57" s="7"/>
      <c r="IXM57" s="7"/>
      <c r="IXN57" s="7"/>
      <c r="IXO57" s="7"/>
      <c r="IXP57" s="7"/>
      <c r="IXQ57" s="7"/>
      <c r="IXR57" s="7"/>
      <c r="IXS57" s="7"/>
      <c r="IXT57" s="7"/>
      <c r="IXU57" s="7"/>
      <c r="IXV57" s="7"/>
      <c r="IXW57" s="7"/>
      <c r="IXX57" s="7"/>
      <c r="IXY57" s="7"/>
      <c r="IXZ57" s="7"/>
      <c r="IYA57" s="7"/>
      <c r="IYB57" s="7"/>
      <c r="IYC57" s="7"/>
      <c r="IYD57" s="7"/>
      <c r="IYE57" s="7"/>
      <c r="IYF57" s="7"/>
      <c r="IYG57" s="7"/>
      <c r="IYH57" s="7"/>
      <c r="IYI57" s="7"/>
      <c r="IYJ57" s="7"/>
      <c r="IYK57" s="7"/>
      <c r="IYL57" s="7"/>
      <c r="IYM57" s="7"/>
      <c r="IYN57" s="7"/>
      <c r="IYO57" s="7"/>
      <c r="IYP57" s="7"/>
      <c r="IYQ57" s="7"/>
      <c r="IYR57" s="7"/>
      <c r="IYS57" s="7"/>
      <c r="IYT57" s="7"/>
      <c r="IYU57" s="7"/>
      <c r="IYV57" s="7"/>
      <c r="IYW57" s="7"/>
      <c r="IYX57" s="7"/>
      <c r="IYY57" s="7"/>
      <c r="IYZ57" s="7"/>
      <c r="IZA57" s="7"/>
      <c r="IZB57" s="7"/>
      <c r="IZC57" s="7"/>
      <c r="IZD57" s="7"/>
      <c r="IZE57" s="7"/>
      <c r="IZF57" s="7"/>
      <c r="IZG57" s="7"/>
      <c r="IZH57" s="7"/>
      <c r="IZI57" s="7"/>
      <c r="IZJ57" s="7"/>
      <c r="IZK57" s="7"/>
      <c r="IZL57" s="7"/>
      <c r="IZM57" s="7"/>
      <c r="IZN57" s="7"/>
      <c r="IZO57" s="7"/>
      <c r="IZP57" s="7"/>
      <c r="IZQ57" s="7"/>
      <c r="IZR57" s="7"/>
      <c r="IZS57" s="7"/>
      <c r="IZT57" s="7"/>
      <c r="IZU57" s="7"/>
      <c r="IZV57" s="7"/>
      <c r="IZW57" s="7"/>
      <c r="IZX57" s="7"/>
      <c r="IZY57" s="7"/>
      <c r="IZZ57" s="7"/>
      <c r="JAA57" s="7"/>
      <c r="JAB57" s="7"/>
      <c r="JAC57" s="7"/>
      <c r="JAD57" s="7"/>
      <c r="JAE57" s="7"/>
      <c r="JAF57" s="7"/>
      <c r="JAG57" s="7"/>
      <c r="JAH57" s="7"/>
      <c r="JAI57" s="7"/>
      <c r="JAJ57" s="7"/>
      <c r="JAK57" s="7"/>
      <c r="JAL57" s="7"/>
      <c r="JAM57" s="7"/>
      <c r="JAN57" s="7"/>
      <c r="JAO57" s="7"/>
      <c r="JAP57" s="7"/>
      <c r="JAQ57" s="7"/>
      <c r="JAR57" s="7"/>
      <c r="JAS57" s="7"/>
      <c r="JAT57" s="7"/>
      <c r="JAU57" s="7"/>
      <c r="JAV57" s="7"/>
      <c r="JAW57" s="7"/>
      <c r="JAX57" s="7"/>
      <c r="JAY57" s="7"/>
      <c r="JAZ57" s="7"/>
      <c r="JBA57" s="7"/>
      <c r="JBB57" s="7"/>
      <c r="JBC57" s="7"/>
      <c r="JBD57" s="7"/>
      <c r="JBE57" s="7"/>
      <c r="JBF57" s="7"/>
      <c r="JBG57" s="7"/>
      <c r="JBH57" s="7"/>
      <c r="JBI57" s="7"/>
      <c r="JBJ57" s="7"/>
      <c r="JBK57" s="7"/>
      <c r="JBL57" s="7"/>
      <c r="JBM57" s="7"/>
      <c r="JBN57" s="7"/>
      <c r="JBO57" s="7"/>
      <c r="JBP57" s="7"/>
      <c r="JBQ57" s="7"/>
      <c r="JBR57" s="7"/>
      <c r="JBS57" s="7"/>
      <c r="JBT57" s="7"/>
      <c r="JBU57" s="7"/>
      <c r="JBV57" s="7"/>
      <c r="JBW57" s="7"/>
      <c r="JBX57" s="7"/>
      <c r="JBY57" s="7"/>
      <c r="JBZ57" s="7"/>
      <c r="JCA57" s="7"/>
      <c r="JCB57" s="7"/>
      <c r="JCC57" s="7"/>
      <c r="JCD57" s="7"/>
      <c r="JCE57" s="7"/>
      <c r="JCF57" s="7"/>
      <c r="JCG57" s="7"/>
      <c r="JCH57" s="7"/>
      <c r="JCI57" s="7"/>
      <c r="JCJ57" s="7"/>
      <c r="JCK57" s="7"/>
      <c r="JCL57" s="7"/>
      <c r="JCM57" s="7"/>
      <c r="JCN57" s="7"/>
      <c r="JCO57" s="7"/>
      <c r="JCP57" s="7"/>
      <c r="JCQ57" s="7"/>
      <c r="JCR57" s="7"/>
      <c r="JCS57" s="7"/>
      <c r="JCT57" s="7"/>
      <c r="JCU57" s="7"/>
      <c r="JCV57" s="7"/>
      <c r="JCW57" s="7"/>
      <c r="JCX57" s="7"/>
      <c r="JCY57" s="7"/>
      <c r="JCZ57" s="7"/>
      <c r="JDA57" s="7"/>
      <c r="JDB57" s="7"/>
      <c r="JDC57" s="7"/>
      <c r="JDD57" s="7"/>
      <c r="JDE57" s="7"/>
      <c r="JDF57" s="7"/>
      <c r="JDG57" s="7"/>
      <c r="JDH57" s="7"/>
      <c r="JDI57" s="7"/>
      <c r="JDJ57" s="7"/>
      <c r="JDK57" s="7"/>
      <c r="JDL57" s="7"/>
      <c r="JDM57" s="7"/>
      <c r="JDN57" s="7"/>
      <c r="JDO57" s="7"/>
      <c r="JDP57" s="7"/>
      <c r="JDQ57" s="7"/>
      <c r="JDR57" s="7"/>
      <c r="JDS57" s="7"/>
      <c r="JDT57" s="7"/>
      <c r="JDU57" s="7"/>
      <c r="JDV57" s="7"/>
      <c r="JDW57" s="7"/>
      <c r="JDX57" s="7"/>
      <c r="JDY57" s="7"/>
      <c r="JDZ57" s="7"/>
      <c r="JEA57" s="7"/>
      <c r="JEB57" s="7"/>
      <c r="JEC57" s="7"/>
      <c r="JED57" s="7"/>
      <c r="JEE57" s="7"/>
      <c r="JEF57" s="7"/>
      <c r="JEG57" s="7"/>
      <c r="JEH57" s="7"/>
      <c r="JEI57" s="7"/>
      <c r="JEJ57" s="7"/>
      <c r="JEK57" s="7"/>
      <c r="JEL57" s="7"/>
      <c r="JEM57" s="7"/>
      <c r="JEN57" s="7"/>
      <c r="JEO57" s="7"/>
      <c r="JEP57" s="7"/>
      <c r="JEQ57" s="7"/>
      <c r="JER57" s="7"/>
      <c r="JES57" s="7"/>
      <c r="JET57" s="7"/>
      <c r="JEU57" s="7"/>
      <c r="JEV57" s="7"/>
      <c r="JEW57" s="7"/>
      <c r="JEX57" s="7"/>
      <c r="JEY57" s="7"/>
      <c r="JEZ57" s="7"/>
      <c r="JFA57" s="7"/>
      <c r="JFB57" s="7"/>
      <c r="JFC57" s="7"/>
      <c r="JFD57" s="7"/>
      <c r="JFE57" s="7"/>
      <c r="JFF57" s="7"/>
      <c r="JFG57" s="7"/>
      <c r="JFH57" s="7"/>
      <c r="JFI57" s="7"/>
      <c r="JFJ57" s="7"/>
      <c r="JFK57" s="7"/>
      <c r="JFL57" s="7"/>
      <c r="JFM57" s="7"/>
      <c r="JFN57" s="7"/>
      <c r="JFO57" s="7"/>
      <c r="JFP57" s="7"/>
      <c r="JFR57" s="7"/>
      <c r="JFS57" s="7"/>
      <c r="JFT57" s="7"/>
      <c r="JFU57" s="7"/>
      <c r="JFV57" s="7"/>
      <c r="JFW57" s="7"/>
      <c r="JFX57" s="7"/>
      <c r="JFY57" s="7"/>
      <c r="JFZ57" s="7"/>
      <c r="JGA57" s="7"/>
      <c r="JGB57" s="7"/>
      <c r="JGC57" s="7"/>
      <c r="JGD57" s="7"/>
      <c r="JGE57" s="7"/>
      <c r="JGF57" s="7"/>
      <c r="JGG57" s="7"/>
      <c r="JGH57" s="7"/>
      <c r="JGI57" s="7"/>
      <c r="JGJ57" s="7"/>
      <c r="JGK57" s="7"/>
      <c r="JGL57" s="7"/>
      <c r="JGM57" s="7"/>
      <c r="JGN57" s="7"/>
      <c r="JGO57" s="7"/>
      <c r="JGP57" s="7"/>
      <c r="JGQ57" s="7"/>
      <c r="JGR57" s="7"/>
      <c r="JGS57" s="7"/>
      <c r="JGT57" s="7"/>
      <c r="JGU57" s="7"/>
      <c r="JGV57" s="7"/>
      <c r="JGW57" s="7"/>
      <c r="JGX57" s="7"/>
      <c r="JGY57" s="7"/>
      <c r="JGZ57" s="7"/>
      <c r="JHA57" s="7"/>
      <c r="JHB57" s="7"/>
      <c r="JHC57" s="7"/>
      <c r="JHD57" s="7"/>
      <c r="JHE57" s="7"/>
      <c r="JHF57" s="7"/>
      <c r="JHG57" s="7"/>
      <c r="JHH57" s="7"/>
      <c r="JHI57" s="7"/>
      <c r="JHJ57" s="7"/>
      <c r="JHK57" s="7"/>
      <c r="JHL57" s="7"/>
      <c r="JHM57" s="7"/>
      <c r="JHN57" s="7"/>
      <c r="JHO57" s="7"/>
      <c r="JHP57" s="7"/>
      <c r="JHQ57" s="7"/>
      <c r="JHR57" s="7"/>
      <c r="JHS57" s="7"/>
      <c r="JHT57" s="7"/>
      <c r="JHU57" s="7"/>
      <c r="JHV57" s="7"/>
      <c r="JHW57" s="7"/>
      <c r="JHX57" s="7"/>
      <c r="JHY57" s="7"/>
      <c r="JHZ57" s="7"/>
      <c r="JIA57" s="7"/>
      <c r="JIB57" s="7"/>
      <c r="JIC57" s="7"/>
      <c r="JID57" s="7"/>
      <c r="JIE57" s="7"/>
      <c r="JIF57" s="7"/>
      <c r="JIG57" s="7"/>
      <c r="JIH57" s="7"/>
      <c r="JII57" s="7"/>
      <c r="JIJ57" s="7"/>
      <c r="JIK57" s="7"/>
      <c r="JIL57" s="7"/>
      <c r="JIM57" s="7"/>
      <c r="JIN57" s="7"/>
      <c r="JIO57" s="7"/>
      <c r="JIP57" s="7"/>
      <c r="JIQ57" s="7"/>
      <c r="JIR57" s="7"/>
      <c r="JIS57" s="7"/>
      <c r="JIT57" s="7"/>
      <c r="JIU57" s="7"/>
      <c r="JIV57" s="7"/>
      <c r="JIW57" s="7"/>
      <c r="JIX57" s="7"/>
      <c r="JIY57" s="7"/>
      <c r="JIZ57" s="7"/>
      <c r="JJA57" s="7"/>
      <c r="JJB57" s="7"/>
      <c r="JJC57" s="7"/>
      <c r="JJD57" s="7"/>
      <c r="JJE57" s="7"/>
      <c r="JJF57" s="7"/>
      <c r="JJG57" s="7"/>
      <c r="JJH57" s="7"/>
      <c r="JJI57" s="7"/>
      <c r="JJJ57" s="7"/>
      <c r="JJK57" s="7"/>
      <c r="JJL57" s="7"/>
      <c r="JJM57" s="7"/>
      <c r="JJN57" s="7"/>
      <c r="JJO57" s="7"/>
      <c r="JJP57" s="7"/>
      <c r="JJQ57" s="7"/>
      <c r="JJR57" s="7"/>
      <c r="JJS57" s="7"/>
      <c r="JJT57" s="7"/>
      <c r="JJU57" s="7"/>
      <c r="JJV57" s="7"/>
      <c r="JJW57" s="7"/>
      <c r="JJX57" s="7"/>
      <c r="JJY57" s="7"/>
      <c r="JJZ57" s="7"/>
      <c r="JKA57" s="7"/>
      <c r="JKB57" s="7"/>
      <c r="JKC57" s="7"/>
      <c r="JKD57" s="7"/>
      <c r="JKE57" s="7"/>
      <c r="JKF57" s="7"/>
      <c r="JKG57" s="7"/>
      <c r="JKH57" s="7"/>
      <c r="JKI57" s="7"/>
      <c r="JKJ57" s="7"/>
      <c r="JKK57" s="7"/>
      <c r="JKL57" s="7"/>
      <c r="JKM57" s="7"/>
      <c r="JKN57" s="7"/>
      <c r="JKO57" s="7"/>
      <c r="JKP57" s="7"/>
      <c r="JKQ57" s="7"/>
      <c r="JKR57" s="7"/>
      <c r="JKS57" s="7"/>
      <c r="JKT57" s="7"/>
      <c r="JKU57" s="7"/>
      <c r="JKV57" s="7"/>
      <c r="JKW57" s="7"/>
      <c r="JKX57" s="7"/>
      <c r="JKY57" s="7"/>
      <c r="JKZ57" s="7"/>
      <c r="JLA57" s="7"/>
      <c r="JLB57" s="7"/>
      <c r="JLC57" s="7"/>
      <c r="JLD57" s="7"/>
      <c r="JLE57" s="7"/>
      <c r="JLF57" s="7"/>
      <c r="JLG57" s="7"/>
      <c r="JLH57" s="7"/>
      <c r="JLI57" s="7"/>
      <c r="JLJ57" s="7"/>
      <c r="JLK57" s="7"/>
      <c r="JLL57" s="7"/>
      <c r="JLM57" s="7"/>
      <c r="JLN57" s="7"/>
      <c r="JLO57" s="7"/>
      <c r="JLP57" s="7"/>
      <c r="JLQ57" s="7"/>
      <c r="JLR57" s="7"/>
      <c r="JLS57" s="7"/>
      <c r="JLT57" s="7"/>
      <c r="JLU57" s="7"/>
      <c r="JLV57" s="7"/>
      <c r="JLW57" s="7"/>
      <c r="JLX57" s="7"/>
      <c r="JLY57" s="7"/>
      <c r="JLZ57" s="7"/>
      <c r="JMA57" s="7"/>
      <c r="JMB57" s="7"/>
      <c r="JMC57" s="7"/>
      <c r="JMD57" s="7"/>
      <c r="JME57" s="7"/>
      <c r="JMF57" s="7"/>
      <c r="JMG57" s="7"/>
      <c r="JMH57" s="7"/>
      <c r="JMI57" s="7"/>
      <c r="JMJ57" s="7"/>
      <c r="JMK57" s="7"/>
      <c r="JML57" s="7"/>
      <c r="JMM57" s="7"/>
      <c r="JMN57" s="7"/>
      <c r="JMO57" s="7"/>
      <c r="JMP57" s="7"/>
      <c r="JMQ57" s="7"/>
      <c r="JMR57" s="7"/>
      <c r="JMS57" s="7"/>
      <c r="JMT57" s="7"/>
      <c r="JMU57" s="7"/>
      <c r="JMV57" s="7"/>
      <c r="JMW57" s="7"/>
      <c r="JMX57" s="7"/>
      <c r="JMY57" s="7"/>
      <c r="JMZ57" s="7"/>
      <c r="JNA57" s="7"/>
      <c r="JNB57" s="7"/>
      <c r="JNC57" s="7"/>
      <c r="JND57" s="7"/>
      <c r="JNE57" s="7"/>
      <c r="JNF57" s="7"/>
      <c r="JNG57" s="7"/>
      <c r="JNH57" s="7"/>
      <c r="JNI57" s="7"/>
      <c r="JNJ57" s="7"/>
      <c r="JNK57" s="7"/>
      <c r="JNL57" s="7"/>
      <c r="JNM57" s="7"/>
      <c r="JNN57" s="7"/>
      <c r="JNO57" s="7"/>
      <c r="JNP57" s="7"/>
      <c r="JNQ57" s="7"/>
      <c r="JNR57" s="7"/>
      <c r="JNS57" s="7"/>
      <c r="JNT57" s="7"/>
      <c r="JNU57" s="7"/>
      <c r="JNV57" s="7"/>
      <c r="JNW57" s="7"/>
      <c r="JNX57" s="7"/>
      <c r="JNY57" s="7"/>
      <c r="JNZ57" s="7"/>
      <c r="JOA57" s="7"/>
      <c r="JOB57" s="7"/>
      <c r="JOC57" s="7"/>
      <c r="JOD57" s="7"/>
      <c r="JOE57" s="7"/>
      <c r="JOF57" s="7"/>
      <c r="JOG57" s="7"/>
      <c r="JOH57" s="7"/>
      <c r="JOI57" s="7"/>
      <c r="JOJ57" s="7"/>
      <c r="JOK57" s="7"/>
      <c r="JOL57" s="7"/>
      <c r="JOM57" s="7"/>
      <c r="JON57" s="7"/>
      <c r="JOO57" s="7"/>
      <c r="JOP57" s="7"/>
      <c r="JOQ57" s="7"/>
      <c r="JOR57" s="7"/>
      <c r="JOS57" s="7"/>
      <c r="JOT57" s="7"/>
      <c r="JOU57" s="7"/>
      <c r="JOV57" s="7"/>
      <c r="JOW57" s="7"/>
      <c r="JOX57" s="7"/>
      <c r="JOY57" s="7"/>
      <c r="JOZ57" s="7"/>
      <c r="JPA57" s="7"/>
      <c r="JPB57" s="7"/>
      <c r="JPC57" s="7"/>
      <c r="JPD57" s="7"/>
      <c r="JPE57" s="7"/>
      <c r="JPF57" s="7"/>
      <c r="JPG57" s="7"/>
      <c r="JPH57" s="7"/>
      <c r="JPI57" s="7"/>
      <c r="JPJ57" s="7"/>
      <c r="JPK57" s="7"/>
      <c r="JPL57" s="7"/>
      <c r="JPN57" s="7"/>
      <c r="JPO57" s="7"/>
      <c r="JPP57" s="7"/>
      <c r="JPQ57" s="7"/>
      <c r="JPR57" s="7"/>
      <c r="JPS57" s="7"/>
      <c r="JPT57" s="7"/>
      <c r="JPU57" s="7"/>
      <c r="JPV57" s="7"/>
      <c r="JPW57" s="7"/>
      <c r="JPX57" s="7"/>
      <c r="JPY57" s="7"/>
      <c r="JPZ57" s="7"/>
      <c r="JQA57" s="7"/>
      <c r="JQB57" s="7"/>
      <c r="JQC57" s="7"/>
      <c r="JQD57" s="7"/>
      <c r="JQE57" s="7"/>
      <c r="JQF57" s="7"/>
      <c r="JQG57" s="7"/>
      <c r="JQH57" s="7"/>
      <c r="JQI57" s="7"/>
      <c r="JQJ57" s="7"/>
      <c r="JQK57" s="7"/>
      <c r="JQL57" s="7"/>
      <c r="JQM57" s="7"/>
      <c r="JQN57" s="7"/>
      <c r="JQO57" s="7"/>
      <c r="JQP57" s="7"/>
      <c r="JQQ57" s="7"/>
      <c r="JQR57" s="7"/>
      <c r="JQS57" s="7"/>
      <c r="JQT57" s="7"/>
      <c r="JQU57" s="7"/>
      <c r="JQV57" s="7"/>
      <c r="JQW57" s="7"/>
      <c r="JQX57" s="7"/>
      <c r="JQY57" s="7"/>
      <c r="JQZ57" s="7"/>
      <c r="JRA57" s="7"/>
      <c r="JRB57" s="7"/>
      <c r="JRC57" s="7"/>
      <c r="JRD57" s="7"/>
      <c r="JRE57" s="7"/>
      <c r="JRF57" s="7"/>
      <c r="JRG57" s="7"/>
      <c r="JRH57" s="7"/>
      <c r="JRI57" s="7"/>
      <c r="JRJ57" s="7"/>
      <c r="JRK57" s="7"/>
      <c r="JRL57" s="7"/>
      <c r="JRM57" s="7"/>
      <c r="JRN57" s="7"/>
      <c r="JRO57" s="7"/>
      <c r="JRP57" s="7"/>
      <c r="JRQ57" s="7"/>
      <c r="JRR57" s="7"/>
      <c r="JRS57" s="7"/>
      <c r="JRT57" s="7"/>
      <c r="JRU57" s="7"/>
      <c r="JRV57" s="7"/>
      <c r="JRW57" s="7"/>
      <c r="JRX57" s="7"/>
      <c r="JRY57" s="7"/>
      <c r="JRZ57" s="7"/>
      <c r="JSA57" s="7"/>
      <c r="JSB57" s="7"/>
      <c r="JSC57" s="7"/>
      <c r="JSD57" s="7"/>
      <c r="JSE57" s="7"/>
      <c r="JSF57" s="7"/>
      <c r="JSG57" s="7"/>
      <c r="JSH57" s="7"/>
      <c r="JSI57" s="7"/>
      <c r="JSJ57" s="7"/>
      <c r="JSK57" s="7"/>
      <c r="JSL57" s="7"/>
      <c r="JSM57" s="7"/>
      <c r="JSN57" s="7"/>
      <c r="JSO57" s="7"/>
      <c r="JSP57" s="7"/>
      <c r="JSQ57" s="7"/>
      <c r="JSR57" s="7"/>
      <c r="JSS57" s="7"/>
      <c r="JST57" s="7"/>
      <c r="JSU57" s="7"/>
      <c r="JSV57" s="7"/>
      <c r="JSW57" s="7"/>
      <c r="JSX57" s="7"/>
      <c r="JSY57" s="7"/>
      <c r="JSZ57" s="7"/>
      <c r="JTA57" s="7"/>
      <c r="JTB57" s="7"/>
      <c r="JTC57" s="7"/>
      <c r="JTD57" s="7"/>
      <c r="JTE57" s="7"/>
      <c r="JTF57" s="7"/>
      <c r="JTG57" s="7"/>
      <c r="JTH57" s="7"/>
      <c r="JTI57" s="7"/>
      <c r="JTJ57" s="7"/>
      <c r="JTK57" s="7"/>
      <c r="JTL57" s="7"/>
      <c r="JTM57" s="7"/>
      <c r="JTN57" s="7"/>
      <c r="JTO57" s="7"/>
      <c r="JTP57" s="7"/>
      <c r="JTQ57" s="7"/>
      <c r="JTR57" s="7"/>
      <c r="JTS57" s="7"/>
      <c r="JTT57" s="7"/>
      <c r="JTU57" s="7"/>
      <c r="JTV57" s="7"/>
      <c r="JTW57" s="7"/>
      <c r="JTX57" s="7"/>
      <c r="JTY57" s="7"/>
      <c r="JTZ57" s="7"/>
      <c r="JUA57" s="7"/>
      <c r="JUB57" s="7"/>
      <c r="JUC57" s="7"/>
      <c r="JUD57" s="7"/>
      <c r="JUE57" s="7"/>
      <c r="JUF57" s="7"/>
      <c r="JUG57" s="7"/>
      <c r="JUH57" s="7"/>
      <c r="JUI57" s="7"/>
      <c r="JUJ57" s="7"/>
      <c r="JUK57" s="7"/>
      <c r="JUL57" s="7"/>
      <c r="JUM57" s="7"/>
      <c r="JUN57" s="7"/>
      <c r="JUO57" s="7"/>
      <c r="JUP57" s="7"/>
      <c r="JUQ57" s="7"/>
      <c r="JUR57" s="7"/>
      <c r="JUS57" s="7"/>
      <c r="JUT57" s="7"/>
      <c r="JUU57" s="7"/>
      <c r="JUV57" s="7"/>
      <c r="JUW57" s="7"/>
      <c r="JUX57" s="7"/>
      <c r="JUY57" s="7"/>
      <c r="JUZ57" s="7"/>
      <c r="JVA57" s="7"/>
      <c r="JVB57" s="7"/>
      <c r="JVC57" s="7"/>
      <c r="JVD57" s="7"/>
      <c r="JVE57" s="7"/>
      <c r="JVF57" s="7"/>
      <c r="JVG57" s="7"/>
      <c r="JVH57" s="7"/>
      <c r="JVI57" s="7"/>
      <c r="JVJ57" s="7"/>
      <c r="JVK57" s="7"/>
      <c r="JVL57" s="7"/>
      <c r="JVM57" s="7"/>
      <c r="JVN57" s="7"/>
      <c r="JVO57" s="7"/>
      <c r="JVP57" s="7"/>
      <c r="JVQ57" s="7"/>
      <c r="JVR57" s="7"/>
      <c r="JVS57" s="7"/>
      <c r="JVT57" s="7"/>
      <c r="JVU57" s="7"/>
      <c r="JVV57" s="7"/>
      <c r="JVW57" s="7"/>
      <c r="JVX57" s="7"/>
      <c r="JVY57" s="7"/>
      <c r="JVZ57" s="7"/>
      <c r="JWA57" s="7"/>
      <c r="JWB57" s="7"/>
      <c r="JWC57" s="7"/>
      <c r="JWD57" s="7"/>
      <c r="JWE57" s="7"/>
      <c r="JWF57" s="7"/>
      <c r="JWG57" s="7"/>
      <c r="JWH57" s="7"/>
      <c r="JWI57" s="7"/>
      <c r="JWJ57" s="7"/>
      <c r="JWK57" s="7"/>
      <c r="JWL57" s="7"/>
      <c r="JWM57" s="7"/>
      <c r="JWN57" s="7"/>
      <c r="JWO57" s="7"/>
      <c r="JWP57" s="7"/>
      <c r="JWQ57" s="7"/>
      <c r="JWR57" s="7"/>
      <c r="JWS57" s="7"/>
      <c r="JWT57" s="7"/>
      <c r="JWU57" s="7"/>
      <c r="JWV57" s="7"/>
      <c r="JWW57" s="7"/>
      <c r="JWX57" s="7"/>
      <c r="JWY57" s="7"/>
      <c r="JWZ57" s="7"/>
      <c r="JXA57" s="7"/>
      <c r="JXB57" s="7"/>
      <c r="JXC57" s="7"/>
      <c r="JXD57" s="7"/>
      <c r="JXE57" s="7"/>
      <c r="JXF57" s="7"/>
      <c r="JXG57" s="7"/>
      <c r="JXH57" s="7"/>
      <c r="JXI57" s="7"/>
      <c r="JXJ57" s="7"/>
      <c r="JXK57" s="7"/>
      <c r="JXL57" s="7"/>
      <c r="JXM57" s="7"/>
      <c r="JXN57" s="7"/>
      <c r="JXO57" s="7"/>
      <c r="JXP57" s="7"/>
      <c r="JXQ57" s="7"/>
      <c r="JXR57" s="7"/>
      <c r="JXS57" s="7"/>
      <c r="JXT57" s="7"/>
      <c r="JXU57" s="7"/>
      <c r="JXV57" s="7"/>
      <c r="JXW57" s="7"/>
      <c r="JXX57" s="7"/>
      <c r="JXY57" s="7"/>
      <c r="JXZ57" s="7"/>
      <c r="JYA57" s="7"/>
      <c r="JYB57" s="7"/>
      <c r="JYC57" s="7"/>
      <c r="JYD57" s="7"/>
      <c r="JYE57" s="7"/>
      <c r="JYF57" s="7"/>
      <c r="JYG57" s="7"/>
      <c r="JYH57" s="7"/>
      <c r="JYI57" s="7"/>
      <c r="JYJ57" s="7"/>
      <c r="JYK57" s="7"/>
      <c r="JYL57" s="7"/>
      <c r="JYM57" s="7"/>
      <c r="JYN57" s="7"/>
      <c r="JYO57" s="7"/>
      <c r="JYP57" s="7"/>
      <c r="JYQ57" s="7"/>
      <c r="JYR57" s="7"/>
      <c r="JYS57" s="7"/>
      <c r="JYT57" s="7"/>
      <c r="JYU57" s="7"/>
      <c r="JYV57" s="7"/>
      <c r="JYW57" s="7"/>
      <c r="JYX57" s="7"/>
      <c r="JYY57" s="7"/>
      <c r="JYZ57" s="7"/>
      <c r="JZA57" s="7"/>
      <c r="JZB57" s="7"/>
      <c r="JZC57" s="7"/>
      <c r="JZD57" s="7"/>
      <c r="JZE57" s="7"/>
      <c r="JZF57" s="7"/>
      <c r="JZG57" s="7"/>
      <c r="JZH57" s="7"/>
      <c r="JZJ57" s="7"/>
      <c r="JZK57" s="7"/>
      <c r="JZL57" s="7"/>
      <c r="JZM57" s="7"/>
      <c r="JZN57" s="7"/>
      <c r="JZO57" s="7"/>
      <c r="JZP57" s="7"/>
      <c r="JZQ57" s="7"/>
      <c r="JZR57" s="7"/>
      <c r="JZS57" s="7"/>
      <c r="JZT57" s="7"/>
      <c r="JZU57" s="7"/>
      <c r="JZV57" s="7"/>
      <c r="JZW57" s="7"/>
      <c r="JZX57" s="7"/>
      <c r="JZY57" s="7"/>
      <c r="JZZ57" s="7"/>
      <c r="KAA57" s="7"/>
      <c r="KAB57" s="7"/>
      <c r="KAC57" s="7"/>
      <c r="KAD57" s="7"/>
      <c r="KAE57" s="7"/>
      <c r="KAF57" s="7"/>
      <c r="KAG57" s="7"/>
      <c r="KAH57" s="7"/>
      <c r="KAI57" s="7"/>
      <c r="KAJ57" s="7"/>
      <c r="KAK57" s="7"/>
      <c r="KAL57" s="7"/>
      <c r="KAM57" s="7"/>
      <c r="KAN57" s="7"/>
      <c r="KAO57" s="7"/>
      <c r="KAP57" s="7"/>
      <c r="KAQ57" s="7"/>
      <c r="KAR57" s="7"/>
      <c r="KAS57" s="7"/>
      <c r="KAT57" s="7"/>
      <c r="KAU57" s="7"/>
      <c r="KAV57" s="7"/>
      <c r="KAW57" s="7"/>
      <c r="KAX57" s="7"/>
      <c r="KAY57" s="7"/>
      <c r="KAZ57" s="7"/>
      <c r="KBA57" s="7"/>
      <c r="KBB57" s="7"/>
      <c r="KBC57" s="7"/>
      <c r="KBD57" s="7"/>
      <c r="KBE57" s="7"/>
      <c r="KBF57" s="7"/>
      <c r="KBG57" s="7"/>
      <c r="KBH57" s="7"/>
      <c r="KBI57" s="7"/>
      <c r="KBJ57" s="7"/>
      <c r="KBK57" s="7"/>
      <c r="KBL57" s="7"/>
      <c r="KBM57" s="7"/>
      <c r="KBN57" s="7"/>
      <c r="KBO57" s="7"/>
      <c r="KBP57" s="7"/>
      <c r="KBQ57" s="7"/>
      <c r="KBR57" s="7"/>
      <c r="KBS57" s="7"/>
      <c r="KBT57" s="7"/>
      <c r="KBU57" s="7"/>
      <c r="KBV57" s="7"/>
      <c r="KBW57" s="7"/>
      <c r="KBX57" s="7"/>
      <c r="KBY57" s="7"/>
      <c r="KBZ57" s="7"/>
      <c r="KCA57" s="7"/>
      <c r="KCB57" s="7"/>
      <c r="KCC57" s="7"/>
      <c r="KCD57" s="7"/>
      <c r="KCE57" s="7"/>
      <c r="KCF57" s="7"/>
      <c r="KCG57" s="7"/>
      <c r="KCH57" s="7"/>
      <c r="KCI57" s="7"/>
      <c r="KCJ57" s="7"/>
      <c r="KCK57" s="7"/>
      <c r="KCL57" s="7"/>
      <c r="KCM57" s="7"/>
      <c r="KCN57" s="7"/>
      <c r="KCO57" s="7"/>
      <c r="KCP57" s="7"/>
      <c r="KCQ57" s="7"/>
      <c r="KCR57" s="7"/>
      <c r="KCS57" s="7"/>
      <c r="KCT57" s="7"/>
      <c r="KCU57" s="7"/>
      <c r="KCV57" s="7"/>
      <c r="KCW57" s="7"/>
      <c r="KCX57" s="7"/>
      <c r="KCY57" s="7"/>
      <c r="KCZ57" s="7"/>
      <c r="KDA57" s="7"/>
      <c r="KDB57" s="7"/>
      <c r="KDC57" s="7"/>
      <c r="KDD57" s="7"/>
      <c r="KDE57" s="7"/>
      <c r="KDF57" s="7"/>
      <c r="KDG57" s="7"/>
      <c r="KDH57" s="7"/>
      <c r="KDI57" s="7"/>
      <c r="KDJ57" s="7"/>
      <c r="KDK57" s="7"/>
      <c r="KDL57" s="7"/>
      <c r="KDM57" s="7"/>
      <c r="KDN57" s="7"/>
      <c r="KDO57" s="7"/>
      <c r="KDP57" s="7"/>
      <c r="KDQ57" s="7"/>
      <c r="KDR57" s="7"/>
      <c r="KDS57" s="7"/>
      <c r="KDT57" s="7"/>
      <c r="KDU57" s="7"/>
      <c r="KDV57" s="7"/>
      <c r="KDW57" s="7"/>
      <c r="KDX57" s="7"/>
      <c r="KDY57" s="7"/>
      <c r="KDZ57" s="7"/>
      <c r="KEA57" s="7"/>
      <c r="KEB57" s="7"/>
      <c r="KEC57" s="7"/>
      <c r="KED57" s="7"/>
      <c r="KEE57" s="7"/>
      <c r="KEF57" s="7"/>
      <c r="KEG57" s="7"/>
      <c r="KEH57" s="7"/>
      <c r="KEI57" s="7"/>
      <c r="KEJ57" s="7"/>
      <c r="KEK57" s="7"/>
      <c r="KEL57" s="7"/>
      <c r="KEM57" s="7"/>
      <c r="KEN57" s="7"/>
      <c r="KEO57" s="7"/>
      <c r="KEP57" s="7"/>
      <c r="KEQ57" s="7"/>
      <c r="KER57" s="7"/>
      <c r="KES57" s="7"/>
      <c r="KET57" s="7"/>
      <c r="KEU57" s="7"/>
      <c r="KEV57" s="7"/>
      <c r="KEW57" s="7"/>
      <c r="KEX57" s="7"/>
      <c r="KEY57" s="7"/>
      <c r="KEZ57" s="7"/>
      <c r="KFA57" s="7"/>
      <c r="KFB57" s="7"/>
      <c r="KFC57" s="7"/>
      <c r="KFD57" s="7"/>
      <c r="KFE57" s="7"/>
      <c r="KFF57" s="7"/>
      <c r="KFG57" s="7"/>
      <c r="KFH57" s="7"/>
      <c r="KFI57" s="7"/>
      <c r="KFJ57" s="7"/>
      <c r="KFK57" s="7"/>
      <c r="KFL57" s="7"/>
      <c r="KFM57" s="7"/>
      <c r="KFN57" s="7"/>
      <c r="KFO57" s="7"/>
      <c r="KFP57" s="7"/>
      <c r="KFQ57" s="7"/>
      <c r="KFR57" s="7"/>
      <c r="KFS57" s="7"/>
      <c r="KFT57" s="7"/>
      <c r="KFU57" s="7"/>
      <c r="KFV57" s="7"/>
      <c r="KFW57" s="7"/>
      <c r="KFX57" s="7"/>
      <c r="KFY57" s="7"/>
      <c r="KFZ57" s="7"/>
      <c r="KGA57" s="7"/>
      <c r="KGB57" s="7"/>
      <c r="KGC57" s="7"/>
      <c r="KGD57" s="7"/>
      <c r="KGE57" s="7"/>
      <c r="KGF57" s="7"/>
      <c r="KGG57" s="7"/>
      <c r="KGH57" s="7"/>
      <c r="KGI57" s="7"/>
      <c r="KGJ57" s="7"/>
      <c r="KGK57" s="7"/>
      <c r="KGL57" s="7"/>
      <c r="KGM57" s="7"/>
      <c r="KGN57" s="7"/>
      <c r="KGO57" s="7"/>
      <c r="KGP57" s="7"/>
      <c r="KGQ57" s="7"/>
      <c r="KGR57" s="7"/>
      <c r="KGS57" s="7"/>
      <c r="KGT57" s="7"/>
      <c r="KGU57" s="7"/>
      <c r="KGV57" s="7"/>
      <c r="KGW57" s="7"/>
      <c r="KGX57" s="7"/>
      <c r="KGY57" s="7"/>
      <c r="KGZ57" s="7"/>
      <c r="KHA57" s="7"/>
      <c r="KHB57" s="7"/>
      <c r="KHC57" s="7"/>
      <c r="KHD57" s="7"/>
      <c r="KHE57" s="7"/>
      <c r="KHF57" s="7"/>
      <c r="KHG57" s="7"/>
      <c r="KHH57" s="7"/>
      <c r="KHI57" s="7"/>
      <c r="KHJ57" s="7"/>
      <c r="KHK57" s="7"/>
      <c r="KHL57" s="7"/>
      <c r="KHM57" s="7"/>
      <c r="KHN57" s="7"/>
      <c r="KHO57" s="7"/>
      <c r="KHP57" s="7"/>
      <c r="KHQ57" s="7"/>
      <c r="KHR57" s="7"/>
      <c r="KHS57" s="7"/>
      <c r="KHT57" s="7"/>
      <c r="KHU57" s="7"/>
      <c r="KHV57" s="7"/>
      <c r="KHW57" s="7"/>
      <c r="KHX57" s="7"/>
      <c r="KHY57" s="7"/>
      <c r="KHZ57" s="7"/>
      <c r="KIA57" s="7"/>
      <c r="KIB57" s="7"/>
      <c r="KIC57" s="7"/>
      <c r="KID57" s="7"/>
      <c r="KIE57" s="7"/>
      <c r="KIF57" s="7"/>
      <c r="KIG57" s="7"/>
      <c r="KIH57" s="7"/>
      <c r="KII57" s="7"/>
      <c r="KIJ57" s="7"/>
      <c r="KIK57" s="7"/>
      <c r="KIL57" s="7"/>
      <c r="KIM57" s="7"/>
      <c r="KIN57" s="7"/>
      <c r="KIO57" s="7"/>
      <c r="KIP57" s="7"/>
      <c r="KIQ57" s="7"/>
      <c r="KIR57" s="7"/>
      <c r="KIS57" s="7"/>
      <c r="KIT57" s="7"/>
      <c r="KIU57" s="7"/>
      <c r="KIV57" s="7"/>
      <c r="KIW57" s="7"/>
      <c r="KIX57" s="7"/>
      <c r="KIY57" s="7"/>
      <c r="KIZ57" s="7"/>
      <c r="KJA57" s="7"/>
      <c r="KJB57" s="7"/>
      <c r="KJC57" s="7"/>
      <c r="KJD57" s="7"/>
      <c r="KJF57" s="7"/>
      <c r="KJG57" s="7"/>
      <c r="KJH57" s="7"/>
      <c r="KJI57" s="7"/>
      <c r="KJJ57" s="7"/>
      <c r="KJK57" s="7"/>
      <c r="KJL57" s="7"/>
      <c r="KJM57" s="7"/>
      <c r="KJN57" s="7"/>
      <c r="KJO57" s="7"/>
      <c r="KJP57" s="7"/>
      <c r="KJQ57" s="7"/>
      <c r="KJR57" s="7"/>
      <c r="KJS57" s="7"/>
      <c r="KJT57" s="7"/>
      <c r="KJU57" s="7"/>
      <c r="KJV57" s="7"/>
      <c r="KJW57" s="7"/>
      <c r="KJX57" s="7"/>
      <c r="KJY57" s="7"/>
      <c r="KJZ57" s="7"/>
      <c r="KKA57" s="7"/>
      <c r="KKB57" s="7"/>
      <c r="KKC57" s="7"/>
      <c r="KKD57" s="7"/>
      <c r="KKE57" s="7"/>
      <c r="KKF57" s="7"/>
      <c r="KKG57" s="7"/>
      <c r="KKH57" s="7"/>
      <c r="KKI57" s="7"/>
      <c r="KKJ57" s="7"/>
      <c r="KKK57" s="7"/>
      <c r="KKL57" s="7"/>
      <c r="KKM57" s="7"/>
      <c r="KKN57" s="7"/>
      <c r="KKO57" s="7"/>
      <c r="KKP57" s="7"/>
      <c r="KKQ57" s="7"/>
      <c r="KKR57" s="7"/>
      <c r="KKS57" s="7"/>
      <c r="KKT57" s="7"/>
      <c r="KKU57" s="7"/>
      <c r="KKV57" s="7"/>
      <c r="KKW57" s="7"/>
      <c r="KKX57" s="7"/>
      <c r="KKY57" s="7"/>
      <c r="KKZ57" s="7"/>
      <c r="KLA57" s="7"/>
      <c r="KLB57" s="7"/>
      <c r="KLC57" s="7"/>
      <c r="KLD57" s="7"/>
      <c r="KLE57" s="7"/>
      <c r="KLF57" s="7"/>
      <c r="KLG57" s="7"/>
      <c r="KLH57" s="7"/>
      <c r="KLI57" s="7"/>
      <c r="KLJ57" s="7"/>
      <c r="KLK57" s="7"/>
      <c r="KLL57" s="7"/>
      <c r="KLM57" s="7"/>
      <c r="KLN57" s="7"/>
      <c r="KLO57" s="7"/>
      <c r="KLP57" s="7"/>
      <c r="KLQ57" s="7"/>
      <c r="KLR57" s="7"/>
      <c r="KLS57" s="7"/>
      <c r="KLT57" s="7"/>
      <c r="KLU57" s="7"/>
      <c r="KLV57" s="7"/>
      <c r="KLW57" s="7"/>
      <c r="KLX57" s="7"/>
      <c r="KLY57" s="7"/>
      <c r="KLZ57" s="7"/>
      <c r="KMA57" s="7"/>
      <c r="KMB57" s="7"/>
      <c r="KMC57" s="7"/>
      <c r="KMD57" s="7"/>
      <c r="KME57" s="7"/>
      <c r="KMF57" s="7"/>
      <c r="KMG57" s="7"/>
      <c r="KMH57" s="7"/>
      <c r="KMI57" s="7"/>
      <c r="KMJ57" s="7"/>
      <c r="KMK57" s="7"/>
      <c r="KML57" s="7"/>
      <c r="KMM57" s="7"/>
      <c r="KMN57" s="7"/>
      <c r="KMO57" s="7"/>
      <c r="KMP57" s="7"/>
      <c r="KMQ57" s="7"/>
      <c r="KMR57" s="7"/>
      <c r="KMS57" s="7"/>
      <c r="KMT57" s="7"/>
      <c r="KMU57" s="7"/>
      <c r="KMV57" s="7"/>
      <c r="KMW57" s="7"/>
      <c r="KMX57" s="7"/>
      <c r="KMY57" s="7"/>
      <c r="KMZ57" s="7"/>
      <c r="KNA57" s="7"/>
      <c r="KNB57" s="7"/>
      <c r="KNC57" s="7"/>
      <c r="KND57" s="7"/>
      <c r="KNE57" s="7"/>
      <c r="KNF57" s="7"/>
      <c r="KNG57" s="7"/>
      <c r="KNH57" s="7"/>
      <c r="KNI57" s="7"/>
      <c r="KNJ57" s="7"/>
      <c r="KNK57" s="7"/>
      <c r="KNL57" s="7"/>
      <c r="KNM57" s="7"/>
      <c r="KNN57" s="7"/>
      <c r="KNO57" s="7"/>
      <c r="KNP57" s="7"/>
      <c r="KNQ57" s="7"/>
      <c r="KNR57" s="7"/>
      <c r="KNS57" s="7"/>
      <c r="KNT57" s="7"/>
      <c r="KNU57" s="7"/>
      <c r="KNV57" s="7"/>
      <c r="KNW57" s="7"/>
      <c r="KNX57" s="7"/>
      <c r="KNY57" s="7"/>
      <c r="KNZ57" s="7"/>
      <c r="KOA57" s="7"/>
      <c r="KOB57" s="7"/>
      <c r="KOC57" s="7"/>
      <c r="KOD57" s="7"/>
      <c r="KOE57" s="7"/>
      <c r="KOF57" s="7"/>
      <c r="KOG57" s="7"/>
      <c r="KOH57" s="7"/>
      <c r="KOI57" s="7"/>
      <c r="KOJ57" s="7"/>
      <c r="KOK57" s="7"/>
      <c r="KOL57" s="7"/>
      <c r="KOM57" s="7"/>
      <c r="KON57" s="7"/>
      <c r="KOO57" s="7"/>
      <c r="KOP57" s="7"/>
      <c r="KOQ57" s="7"/>
      <c r="KOR57" s="7"/>
      <c r="KOS57" s="7"/>
      <c r="KOT57" s="7"/>
      <c r="KOU57" s="7"/>
      <c r="KOV57" s="7"/>
      <c r="KOW57" s="7"/>
      <c r="KOX57" s="7"/>
      <c r="KOY57" s="7"/>
      <c r="KOZ57" s="7"/>
      <c r="KPA57" s="7"/>
      <c r="KPB57" s="7"/>
      <c r="KPC57" s="7"/>
      <c r="KPD57" s="7"/>
      <c r="KPE57" s="7"/>
      <c r="KPF57" s="7"/>
      <c r="KPG57" s="7"/>
      <c r="KPH57" s="7"/>
      <c r="KPI57" s="7"/>
      <c r="KPJ57" s="7"/>
      <c r="KPK57" s="7"/>
      <c r="KPL57" s="7"/>
      <c r="KPM57" s="7"/>
      <c r="KPN57" s="7"/>
      <c r="KPO57" s="7"/>
      <c r="KPP57" s="7"/>
      <c r="KPQ57" s="7"/>
      <c r="KPR57" s="7"/>
      <c r="KPS57" s="7"/>
      <c r="KPT57" s="7"/>
      <c r="KPU57" s="7"/>
      <c r="KPV57" s="7"/>
      <c r="KPW57" s="7"/>
      <c r="KPX57" s="7"/>
      <c r="KPY57" s="7"/>
      <c r="KPZ57" s="7"/>
      <c r="KQA57" s="7"/>
      <c r="KQB57" s="7"/>
      <c r="KQC57" s="7"/>
      <c r="KQD57" s="7"/>
      <c r="KQE57" s="7"/>
      <c r="KQF57" s="7"/>
      <c r="KQG57" s="7"/>
      <c r="KQH57" s="7"/>
      <c r="KQI57" s="7"/>
      <c r="KQJ57" s="7"/>
      <c r="KQK57" s="7"/>
      <c r="KQL57" s="7"/>
      <c r="KQM57" s="7"/>
      <c r="KQN57" s="7"/>
      <c r="KQO57" s="7"/>
      <c r="KQP57" s="7"/>
      <c r="KQQ57" s="7"/>
      <c r="KQR57" s="7"/>
      <c r="KQS57" s="7"/>
      <c r="KQT57" s="7"/>
      <c r="KQU57" s="7"/>
      <c r="KQV57" s="7"/>
      <c r="KQW57" s="7"/>
      <c r="KQX57" s="7"/>
      <c r="KQY57" s="7"/>
      <c r="KQZ57" s="7"/>
      <c r="KRA57" s="7"/>
      <c r="KRB57" s="7"/>
      <c r="KRC57" s="7"/>
      <c r="KRD57" s="7"/>
      <c r="KRE57" s="7"/>
      <c r="KRF57" s="7"/>
      <c r="KRG57" s="7"/>
      <c r="KRH57" s="7"/>
      <c r="KRI57" s="7"/>
      <c r="KRJ57" s="7"/>
      <c r="KRK57" s="7"/>
      <c r="KRL57" s="7"/>
      <c r="KRM57" s="7"/>
      <c r="KRN57" s="7"/>
      <c r="KRO57" s="7"/>
      <c r="KRP57" s="7"/>
      <c r="KRQ57" s="7"/>
      <c r="KRR57" s="7"/>
      <c r="KRS57" s="7"/>
      <c r="KRT57" s="7"/>
      <c r="KRU57" s="7"/>
      <c r="KRV57" s="7"/>
      <c r="KRW57" s="7"/>
      <c r="KRX57" s="7"/>
      <c r="KRY57" s="7"/>
      <c r="KRZ57" s="7"/>
      <c r="KSA57" s="7"/>
      <c r="KSB57" s="7"/>
      <c r="KSC57" s="7"/>
      <c r="KSD57" s="7"/>
      <c r="KSE57" s="7"/>
      <c r="KSF57" s="7"/>
      <c r="KSG57" s="7"/>
      <c r="KSH57" s="7"/>
      <c r="KSI57" s="7"/>
      <c r="KSJ57" s="7"/>
      <c r="KSK57" s="7"/>
      <c r="KSL57" s="7"/>
      <c r="KSM57" s="7"/>
      <c r="KSN57" s="7"/>
      <c r="KSO57" s="7"/>
      <c r="KSP57" s="7"/>
      <c r="KSQ57" s="7"/>
      <c r="KSR57" s="7"/>
      <c r="KSS57" s="7"/>
      <c r="KST57" s="7"/>
      <c r="KSU57" s="7"/>
      <c r="KSV57" s="7"/>
      <c r="KSW57" s="7"/>
      <c r="KSX57" s="7"/>
      <c r="KSY57" s="7"/>
      <c r="KSZ57" s="7"/>
      <c r="KTB57" s="7"/>
      <c r="KTC57" s="7"/>
      <c r="KTD57" s="7"/>
      <c r="KTE57" s="7"/>
      <c r="KTF57" s="7"/>
      <c r="KTG57" s="7"/>
      <c r="KTH57" s="7"/>
      <c r="KTI57" s="7"/>
      <c r="KTJ57" s="7"/>
      <c r="KTK57" s="7"/>
      <c r="KTL57" s="7"/>
      <c r="KTM57" s="7"/>
      <c r="KTN57" s="7"/>
      <c r="KTO57" s="7"/>
      <c r="KTP57" s="7"/>
      <c r="KTQ57" s="7"/>
      <c r="KTR57" s="7"/>
      <c r="KTS57" s="7"/>
      <c r="KTT57" s="7"/>
      <c r="KTU57" s="7"/>
      <c r="KTV57" s="7"/>
      <c r="KTW57" s="7"/>
      <c r="KTX57" s="7"/>
      <c r="KTY57" s="7"/>
      <c r="KTZ57" s="7"/>
      <c r="KUA57" s="7"/>
      <c r="KUB57" s="7"/>
      <c r="KUC57" s="7"/>
      <c r="KUD57" s="7"/>
      <c r="KUE57" s="7"/>
      <c r="KUF57" s="7"/>
      <c r="KUG57" s="7"/>
      <c r="KUH57" s="7"/>
      <c r="KUI57" s="7"/>
      <c r="KUJ57" s="7"/>
      <c r="KUK57" s="7"/>
      <c r="KUL57" s="7"/>
      <c r="KUM57" s="7"/>
      <c r="KUN57" s="7"/>
      <c r="KUO57" s="7"/>
      <c r="KUP57" s="7"/>
      <c r="KUQ57" s="7"/>
      <c r="KUR57" s="7"/>
      <c r="KUS57" s="7"/>
      <c r="KUT57" s="7"/>
      <c r="KUU57" s="7"/>
      <c r="KUV57" s="7"/>
      <c r="KUW57" s="7"/>
      <c r="KUX57" s="7"/>
      <c r="KUY57" s="7"/>
      <c r="KUZ57" s="7"/>
      <c r="KVA57" s="7"/>
      <c r="KVB57" s="7"/>
      <c r="KVC57" s="7"/>
      <c r="KVD57" s="7"/>
      <c r="KVE57" s="7"/>
      <c r="KVF57" s="7"/>
      <c r="KVG57" s="7"/>
      <c r="KVH57" s="7"/>
      <c r="KVI57" s="7"/>
      <c r="KVJ57" s="7"/>
      <c r="KVK57" s="7"/>
      <c r="KVL57" s="7"/>
      <c r="KVM57" s="7"/>
      <c r="KVN57" s="7"/>
      <c r="KVO57" s="7"/>
      <c r="KVP57" s="7"/>
      <c r="KVQ57" s="7"/>
      <c r="KVR57" s="7"/>
      <c r="KVS57" s="7"/>
      <c r="KVT57" s="7"/>
      <c r="KVU57" s="7"/>
      <c r="KVV57" s="7"/>
      <c r="KVW57" s="7"/>
      <c r="KVX57" s="7"/>
      <c r="KVY57" s="7"/>
      <c r="KVZ57" s="7"/>
      <c r="KWA57" s="7"/>
      <c r="KWB57" s="7"/>
      <c r="KWC57" s="7"/>
      <c r="KWD57" s="7"/>
      <c r="KWE57" s="7"/>
      <c r="KWF57" s="7"/>
      <c r="KWG57" s="7"/>
      <c r="KWH57" s="7"/>
      <c r="KWI57" s="7"/>
      <c r="KWJ57" s="7"/>
      <c r="KWK57" s="7"/>
      <c r="KWL57" s="7"/>
      <c r="KWM57" s="7"/>
      <c r="KWN57" s="7"/>
      <c r="KWO57" s="7"/>
      <c r="KWP57" s="7"/>
      <c r="KWQ57" s="7"/>
      <c r="KWR57" s="7"/>
      <c r="KWS57" s="7"/>
      <c r="KWT57" s="7"/>
      <c r="KWU57" s="7"/>
      <c r="KWV57" s="7"/>
      <c r="KWW57" s="7"/>
      <c r="KWX57" s="7"/>
      <c r="KWY57" s="7"/>
      <c r="KWZ57" s="7"/>
      <c r="KXA57" s="7"/>
      <c r="KXB57" s="7"/>
      <c r="KXC57" s="7"/>
      <c r="KXD57" s="7"/>
      <c r="KXE57" s="7"/>
      <c r="KXF57" s="7"/>
      <c r="KXG57" s="7"/>
      <c r="KXH57" s="7"/>
      <c r="KXI57" s="7"/>
      <c r="KXJ57" s="7"/>
      <c r="KXK57" s="7"/>
      <c r="KXL57" s="7"/>
      <c r="KXM57" s="7"/>
      <c r="KXN57" s="7"/>
      <c r="KXO57" s="7"/>
      <c r="KXP57" s="7"/>
      <c r="KXQ57" s="7"/>
      <c r="KXR57" s="7"/>
      <c r="KXS57" s="7"/>
      <c r="KXT57" s="7"/>
      <c r="KXU57" s="7"/>
      <c r="KXV57" s="7"/>
      <c r="KXW57" s="7"/>
      <c r="KXX57" s="7"/>
      <c r="KXY57" s="7"/>
      <c r="KXZ57" s="7"/>
      <c r="KYA57" s="7"/>
      <c r="KYB57" s="7"/>
      <c r="KYC57" s="7"/>
      <c r="KYD57" s="7"/>
      <c r="KYE57" s="7"/>
      <c r="KYF57" s="7"/>
      <c r="KYG57" s="7"/>
      <c r="KYH57" s="7"/>
      <c r="KYI57" s="7"/>
      <c r="KYJ57" s="7"/>
      <c r="KYK57" s="7"/>
      <c r="KYL57" s="7"/>
      <c r="KYM57" s="7"/>
      <c r="KYN57" s="7"/>
      <c r="KYO57" s="7"/>
      <c r="KYP57" s="7"/>
      <c r="KYQ57" s="7"/>
      <c r="KYR57" s="7"/>
      <c r="KYS57" s="7"/>
      <c r="KYT57" s="7"/>
      <c r="KYU57" s="7"/>
      <c r="KYV57" s="7"/>
      <c r="KYW57" s="7"/>
      <c r="KYX57" s="7"/>
      <c r="KYY57" s="7"/>
      <c r="KYZ57" s="7"/>
      <c r="KZA57" s="7"/>
      <c r="KZB57" s="7"/>
      <c r="KZC57" s="7"/>
      <c r="KZD57" s="7"/>
      <c r="KZE57" s="7"/>
      <c r="KZF57" s="7"/>
      <c r="KZG57" s="7"/>
      <c r="KZH57" s="7"/>
      <c r="KZI57" s="7"/>
      <c r="KZJ57" s="7"/>
      <c r="KZK57" s="7"/>
      <c r="KZL57" s="7"/>
      <c r="KZM57" s="7"/>
      <c r="KZN57" s="7"/>
      <c r="KZO57" s="7"/>
      <c r="KZP57" s="7"/>
      <c r="KZQ57" s="7"/>
      <c r="KZR57" s="7"/>
      <c r="KZS57" s="7"/>
      <c r="KZT57" s="7"/>
      <c r="KZU57" s="7"/>
      <c r="KZV57" s="7"/>
      <c r="KZW57" s="7"/>
      <c r="KZX57" s="7"/>
      <c r="KZY57" s="7"/>
      <c r="KZZ57" s="7"/>
      <c r="LAA57" s="7"/>
      <c r="LAB57" s="7"/>
      <c r="LAC57" s="7"/>
      <c r="LAD57" s="7"/>
      <c r="LAE57" s="7"/>
      <c r="LAF57" s="7"/>
      <c r="LAG57" s="7"/>
      <c r="LAH57" s="7"/>
      <c r="LAI57" s="7"/>
      <c r="LAJ57" s="7"/>
      <c r="LAK57" s="7"/>
      <c r="LAL57" s="7"/>
      <c r="LAM57" s="7"/>
      <c r="LAN57" s="7"/>
      <c r="LAO57" s="7"/>
      <c r="LAP57" s="7"/>
      <c r="LAQ57" s="7"/>
      <c r="LAR57" s="7"/>
      <c r="LAS57" s="7"/>
      <c r="LAT57" s="7"/>
      <c r="LAU57" s="7"/>
      <c r="LAV57" s="7"/>
      <c r="LAW57" s="7"/>
      <c r="LAX57" s="7"/>
      <c r="LAY57" s="7"/>
      <c r="LAZ57" s="7"/>
      <c r="LBA57" s="7"/>
      <c r="LBB57" s="7"/>
      <c r="LBC57" s="7"/>
      <c r="LBD57" s="7"/>
      <c r="LBE57" s="7"/>
      <c r="LBF57" s="7"/>
      <c r="LBG57" s="7"/>
      <c r="LBH57" s="7"/>
      <c r="LBI57" s="7"/>
      <c r="LBJ57" s="7"/>
      <c r="LBK57" s="7"/>
      <c r="LBL57" s="7"/>
      <c r="LBM57" s="7"/>
      <c r="LBN57" s="7"/>
      <c r="LBO57" s="7"/>
      <c r="LBP57" s="7"/>
      <c r="LBQ57" s="7"/>
      <c r="LBR57" s="7"/>
      <c r="LBS57" s="7"/>
      <c r="LBT57" s="7"/>
      <c r="LBU57" s="7"/>
      <c r="LBV57" s="7"/>
      <c r="LBW57" s="7"/>
      <c r="LBX57" s="7"/>
      <c r="LBY57" s="7"/>
      <c r="LBZ57" s="7"/>
      <c r="LCA57" s="7"/>
      <c r="LCB57" s="7"/>
      <c r="LCC57" s="7"/>
      <c r="LCD57" s="7"/>
      <c r="LCE57" s="7"/>
      <c r="LCF57" s="7"/>
      <c r="LCG57" s="7"/>
      <c r="LCH57" s="7"/>
      <c r="LCI57" s="7"/>
      <c r="LCJ57" s="7"/>
      <c r="LCK57" s="7"/>
      <c r="LCL57" s="7"/>
      <c r="LCM57" s="7"/>
      <c r="LCN57" s="7"/>
      <c r="LCO57" s="7"/>
      <c r="LCP57" s="7"/>
      <c r="LCQ57" s="7"/>
      <c r="LCR57" s="7"/>
      <c r="LCS57" s="7"/>
      <c r="LCT57" s="7"/>
      <c r="LCU57" s="7"/>
      <c r="LCV57" s="7"/>
      <c r="LCX57" s="7"/>
      <c r="LCY57" s="7"/>
      <c r="LCZ57" s="7"/>
      <c r="LDA57" s="7"/>
      <c r="LDB57" s="7"/>
      <c r="LDC57" s="7"/>
      <c r="LDD57" s="7"/>
      <c r="LDE57" s="7"/>
      <c r="LDF57" s="7"/>
      <c r="LDG57" s="7"/>
      <c r="LDH57" s="7"/>
      <c r="LDI57" s="7"/>
      <c r="LDJ57" s="7"/>
      <c r="LDK57" s="7"/>
      <c r="LDL57" s="7"/>
      <c r="LDM57" s="7"/>
      <c r="LDN57" s="7"/>
      <c r="LDO57" s="7"/>
      <c r="LDP57" s="7"/>
      <c r="LDQ57" s="7"/>
      <c r="LDR57" s="7"/>
      <c r="LDS57" s="7"/>
      <c r="LDT57" s="7"/>
      <c r="LDU57" s="7"/>
      <c r="LDV57" s="7"/>
      <c r="LDW57" s="7"/>
      <c r="LDX57" s="7"/>
      <c r="LDY57" s="7"/>
      <c r="LDZ57" s="7"/>
      <c r="LEA57" s="7"/>
      <c r="LEB57" s="7"/>
      <c r="LEC57" s="7"/>
      <c r="LED57" s="7"/>
      <c r="LEE57" s="7"/>
      <c r="LEF57" s="7"/>
      <c r="LEG57" s="7"/>
      <c r="LEH57" s="7"/>
      <c r="LEI57" s="7"/>
      <c r="LEJ57" s="7"/>
      <c r="LEK57" s="7"/>
      <c r="LEL57" s="7"/>
      <c r="LEM57" s="7"/>
      <c r="LEN57" s="7"/>
      <c r="LEO57" s="7"/>
      <c r="LEP57" s="7"/>
      <c r="LEQ57" s="7"/>
      <c r="LER57" s="7"/>
      <c r="LES57" s="7"/>
      <c r="LET57" s="7"/>
      <c r="LEU57" s="7"/>
      <c r="LEV57" s="7"/>
      <c r="LEW57" s="7"/>
      <c r="LEX57" s="7"/>
      <c r="LEY57" s="7"/>
      <c r="LEZ57" s="7"/>
      <c r="LFA57" s="7"/>
      <c r="LFB57" s="7"/>
      <c r="LFC57" s="7"/>
      <c r="LFD57" s="7"/>
      <c r="LFE57" s="7"/>
      <c r="LFF57" s="7"/>
      <c r="LFG57" s="7"/>
      <c r="LFH57" s="7"/>
      <c r="LFI57" s="7"/>
      <c r="LFJ57" s="7"/>
      <c r="LFK57" s="7"/>
      <c r="LFL57" s="7"/>
      <c r="LFM57" s="7"/>
      <c r="LFN57" s="7"/>
      <c r="LFO57" s="7"/>
      <c r="LFP57" s="7"/>
      <c r="LFQ57" s="7"/>
      <c r="LFR57" s="7"/>
      <c r="LFS57" s="7"/>
      <c r="LFT57" s="7"/>
      <c r="LFU57" s="7"/>
      <c r="LFV57" s="7"/>
      <c r="LFW57" s="7"/>
      <c r="LFX57" s="7"/>
      <c r="LFY57" s="7"/>
      <c r="LFZ57" s="7"/>
      <c r="LGA57" s="7"/>
      <c r="LGB57" s="7"/>
      <c r="LGC57" s="7"/>
      <c r="LGD57" s="7"/>
      <c r="LGE57" s="7"/>
      <c r="LGF57" s="7"/>
      <c r="LGG57" s="7"/>
      <c r="LGH57" s="7"/>
      <c r="LGI57" s="7"/>
      <c r="LGJ57" s="7"/>
      <c r="LGK57" s="7"/>
      <c r="LGL57" s="7"/>
      <c r="LGM57" s="7"/>
      <c r="LGN57" s="7"/>
      <c r="LGO57" s="7"/>
      <c r="LGP57" s="7"/>
      <c r="LGQ57" s="7"/>
      <c r="LGR57" s="7"/>
      <c r="LGS57" s="7"/>
      <c r="LGT57" s="7"/>
      <c r="LGU57" s="7"/>
      <c r="LGV57" s="7"/>
      <c r="LGW57" s="7"/>
      <c r="LGX57" s="7"/>
      <c r="LGY57" s="7"/>
      <c r="LGZ57" s="7"/>
      <c r="LHA57" s="7"/>
      <c r="LHB57" s="7"/>
      <c r="LHC57" s="7"/>
      <c r="LHD57" s="7"/>
      <c r="LHE57" s="7"/>
      <c r="LHF57" s="7"/>
      <c r="LHG57" s="7"/>
      <c r="LHH57" s="7"/>
      <c r="LHI57" s="7"/>
      <c r="LHJ57" s="7"/>
      <c r="LHK57" s="7"/>
      <c r="LHL57" s="7"/>
      <c r="LHM57" s="7"/>
      <c r="LHN57" s="7"/>
      <c r="LHO57" s="7"/>
      <c r="LHP57" s="7"/>
      <c r="LHQ57" s="7"/>
      <c r="LHR57" s="7"/>
      <c r="LHS57" s="7"/>
      <c r="LHT57" s="7"/>
      <c r="LHU57" s="7"/>
      <c r="LHV57" s="7"/>
      <c r="LHW57" s="7"/>
      <c r="LHX57" s="7"/>
      <c r="LHY57" s="7"/>
      <c r="LHZ57" s="7"/>
      <c r="LIA57" s="7"/>
      <c r="LIB57" s="7"/>
      <c r="LIC57" s="7"/>
      <c r="LID57" s="7"/>
      <c r="LIE57" s="7"/>
      <c r="LIF57" s="7"/>
      <c r="LIG57" s="7"/>
      <c r="LIH57" s="7"/>
      <c r="LII57" s="7"/>
      <c r="LIJ57" s="7"/>
      <c r="LIK57" s="7"/>
      <c r="LIL57" s="7"/>
      <c r="LIM57" s="7"/>
      <c r="LIN57" s="7"/>
      <c r="LIO57" s="7"/>
      <c r="LIP57" s="7"/>
      <c r="LIQ57" s="7"/>
      <c r="LIR57" s="7"/>
      <c r="LIS57" s="7"/>
      <c r="LIT57" s="7"/>
      <c r="LIU57" s="7"/>
      <c r="LIV57" s="7"/>
      <c r="LIW57" s="7"/>
      <c r="LIX57" s="7"/>
      <c r="LIY57" s="7"/>
      <c r="LIZ57" s="7"/>
      <c r="LJA57" s="7"/>
      <c r="LJB57" s="7"/>
      <c r="LJC57" s="7"/>
      <c r="LJD57" s="7"/>
      <c r="LJE57" s="7"/>
      <c r="LJF57" s="7"/>
      <c r="LJG57" s="7"/>
      <c r="LJH57" s="7"/>
      <c r="LJI57" s="7"/>
      <c r="LJJ57" s="7"/>
      <c r="LJK57" s="7"/>
      <c r="LJL57" s="7"/>
      <c r="LJM57" s="7"/>
      <c r="LJN57" s="7"/>
      <c r="LJO57" s="7"/>
      <c r="LJP57" s="7"/>
      <c r="LJQ57" s="7"/>
      <c r="LJR57" s="7"/>
      <c r="LJS57" s="7"/>
      <c r="LJT57" s="7"/>
      <c r="LJU57" s="7"/>
      <c r="LJV57" s="7"/>
      <c r="LJW57" s="7"/>
      <c r="LJX57" s="7"/>
      <c r="LJY57" s="7"/>
      <c r="LJZ57" s="7"/>
      <c r="LKA57" s="7"/>
      <c r="LKB57" s="7"/>
      <c r="LKC57" s="7"/>
      <c r="LKD57" s="7"/>
      <c r="LKE57" s="7"/>
      <c r="LKF57" s="7"/>
      <c r="LKG57" s="7"/>
      <c r="LKH57" s="7"/>
      <c r="LKI57" s="7"/>
      <c r="LKJ57" s="7"/>
      <c r="LKK57" s="7"/>
      <c r="LKL57" s="7"/>
      <c r="LKM57" s="7"/>
      <c r="LKN57" s="7"/>
      <c r="LKO57" s="7"/>
      <c r="LKP57" s="7"/>
      <c r="LKQ57" s="7"/>
      <c r="LKR57" s="7"/>
      <c r="LKS57" s="7"/>
      <c r="LKT57" s="7"/>
      <c r="LKU57" s="7"/>
      <c r="LKV57" s="7"/>
      <c r="LKW57" s="7"/>
      <c r="LKX57" s="7"/>
      <c r="LKY57" s="7"/>
      <c r="LKZ57" s="7"/>
      <c r="LLA57" s="7"/>
      <c r="LLB57" s="7"/>
      <c r="LLC57" s="7"/>
      <c r="LLD57" s="7"/>
      <c r="LLE57" s="7"/>
      <c r="LLF57" s="7"/>
      <c r="LLG57" s="7"/>
      <c r="LLH57" s="7"/>
      <c r="LLI57" s="7"/>
      <c r="LLJ57" s="7"/>
      <c r="LLK57" s="7"/>
      <c r="LLL57" s="7"/>
      <c r="LLM57" s="7"/>
      <c r="LLN57" s="7"/>
      <c r="LLO57" s="7"/>
      <c r="LLP57" s="7"/>
      <c r="LLQ57" s="7"/>
      <c r="LLR57" s="7"/>
      <c r="LLS57" s="7"/>
      <c r="LLT57" s="7"/>
      <c r="LLU57" s="7"/>
      <c r="LLV57" s="7"/>
      <c r="LLW57" s="7"/>
      <c r="LLX57" s="7"/>
      <c r="LLY57" s="7"/>
      <c r="LLZ57" s="7"/>
      <c r="LMA57" s="7"/>
      <c r="LMB57" s="7"/>
      <c r="LMC57" s="7"/>
      <c r="LMD57" s="7"/>
      <c r="LME57" s="7"/>
      <c r="LMF57" s="7"/>
      <c r="LMG57" s="7"/>
      <c r="LMH57" s="7"/>
      <c r="LMI57" s="7"/>
      <c r="LMJ57" s="7"/>
      <c r="LMK57" s="7"/>
      <c r="LML57" s="7"/>
      <c r="LMM57" s="7"/>
      <c r="LMN57" s="7"/>
      <c r="LMO57" s="7"/>
      <c r="LMP57" s="7"/>
      <c r="LMQ57" s="7"/>
      <c r="LMR57" s="7"/>
      <c r="LMT57" s="7"/>
      <c r="LMU57" s="7"/>
      <c r="LMV57" s="7"/>
      <c r="LMW57" s="7"/>
      <c r="LMX57" s="7"/>
      <c r="LMY57" s="7"/>
      <c r="LMZ57" s="7"/>
      <c r="LNA57" s="7"/>
      <c r="LNB57" s="7"/>
      <c r="LNC57" s="7"/>
      <c r="LND57" s="7"/>
      <c r="LNE57" s="7"/>
      <c r="LNF57" s="7"/>
      <c r="LNG57" s="7"/>
      <c r="LNH57" s="7"/>
      <c r="LNI57" s="7"/>
      <c r="LNJ57" s="7"/>
      <c r="LNK57" s="7"/>
      <c r="LNL57" s="7"/>
      <c r="LNM57" s="7"/>
      <c r="LNN57" s="7"/>
      <c r="LNO57" s="7"/>
      <c r="LNP57" s="7"/>
      <c r="LNQ57" s="7"/>
      <c r="LNR57" s="7"/>
      <c r="LNS57" s="7"/>
      <c r="LNT57" s="7"/>
      <c r="LNU57" s="7"/>
      <c r="LNV57" s="7"/>
      <c r="LNW57" s="7"/>
      <c r="LNX57" s="7"/>
      <c r="LNY57" s="7"/>
      <c r="LNZ57" s="7"/>
      <c r="LOA57" s="7"/>
      <c r="LOB57" s="7"/>
      <c r="LOC57" s="7"/>
      <c r="LOD57" s="7"/>
      <c r="LOE57" s="7"/>
      <c r="LOF57" s="7"/>
      <c r="LOG57" s="7"/>
      <c r="LOH57" s="7"/>
      <c r="LOI57" s="7"/>
      <c r="LOJ57" s="7"/>
      <c r="LOK57" s="7"/>
      <c r="LOL57" s="7"/>
      <c r="LOM57" s="7"/>
      <c r="LON57" s="7"/>
      <c r="LOO57" s="7"/>
      <c r="LOP57" s="7"/>
      <c r="LOQ57" s="7"/>
      <c r="LOR57" s="7"/>
      <c r="LOS57" s="7"/>
      <c r="LOT57" s="7"/>
      <c r="LOU57" s="7"/>
      <c r="LOV57" s="7"/>
      <c r="LOW57" s="7"/>
      <c r="LOX57" s="7"/>
      <c r="LOY57" s="7"/>
      <c r="LOZ57" s="7"/>
      <c r="LPA57" s="7"/>
      <c r="LPB57" s="7"/>
      <c r="LPC57" s="7"/>
      <c r="LPD57" s="7"/>
      <c r="LPE57" s="7"/>
      <c r="LPF57" s="7"/>
      <c r="LPG57" s="7"/>
      <c r="LPH57" s="7"/>
      <c r="LPI57" s="7"/>
      <c r="LPJ57" s="7"/>
      <c r="LPK57" s="7"/>
      <c r="LPL57" s="7"/>
      <c r="LPM57" s="7"/>
      <c r="LPN57" s="7"/>
      <c r="LPO57" s="7"/>
      <c r="LPP57" s="7"/>
      <c r="LPQ57" s="7"/>
      <c r="LPR57" s="7"/>
      <c r="LPS57" s="7"/>
      <c r="LPT57" s="7"/>
      <c r="LPU57" s="7"/>
      <c r="LPV57" s="7"/>
      <c r="LPW57" s="7"/>
      <c r="LPX57" s="7"/>
      <c r="LPY57" s="7"/>
      <c r="LPZ57" s="7"/>
      <c r="LQA57" s="7"/>
      <c r="LQB57" s="7"/>
      <c r="LQC57" s="7"/>
      <c r="LQD57" s="7"/>
      <c r="LQE57" s="7"/>
      <c r="LQF57" s="7"/>
      <c r="LQG57" s="7"/>
      <c r="LQH57" s="7"/>
      <c r="LQI57" s="7"/>
      <c r="LQJ57" s="7"/>
      <c r="LQK57" s="7"/>
      <c r="LQL57" s="7"/>
      <c r="LQM57" s="7"/>
      <c r="LQN57" s="7"/>
      <c r="LQO57" s="7"/>
      <c r="LQP57" s="7"/>
      <c r="LQQ57" s="7"/>
      <c r="LQR57" s="7"/>
      <c r="LQS57" s="7"/>
      <c r="LQT57" s="7"/>
      <c r="LQU57" s="7"/>
      <c r="LQV57" s="7"/>
      <c r="LQW57" s="7"/>
      <c r="LQX57" s="7"/>
      <c r="LQY57" s="7"/>
      <c r="LQZ57" s="7"/>
      <c r="LRA57" s="7"/>
      <c r="LRB57" s="7"/>
      <c r="LRC57" s="7"/>
      <c r="LRD57" s="7"/>
      <c r="LRE57" s="7"/>
      <c r="LRF57" s="7"/>
      <c r="LRG57" s="7"/>
      <c r="LRH57" s="7"/>
      <c r="LRI57" s="7"/>
      <c r="LRJ57" s="7"/>
      <c r="LRK57" s="7"/>
      <c r="LRL57" s="7"/>
      <c r="LRM57" s="7"/>
      <c r="LRN57" s="7"/>
      <c r="LRO57" s="7"/>
      <c r="LRP57" s="7"/>
      <c r="LRQ57" s="7"/>
      <c r="LRR57" s="7"/>
      <c r="LRS57" s="7"/>
      <c r="LRT57" s="7"/>
      <c r="LRU57" s="7"/>
      <c r="LRV57" s="7"/>
      <c r="LRW57" s="7"/>
      <c r="LRX57" s="7"/>
      <c r="LRY57" s="7"/>
      <c r="LRZ57" s="7"/>
      <c r="LSA57" s="7"/>
      <c r="LSB57" s="7"/>
      <c r="LSC57" s="7"/>
      <c r="LSD57" s="7"/>
      <c r="LSE57" s="7"/>
      <c r="LSF57" s="7"/>
      <c r="LSG57" s="7"/>
      <c r="LSH57" s="7"/>
      <c r="LSI57" s="7"/>
      <c r="LSJ57" s="7"/>
      <c r="LSK57" s="7"/>
      <c r="LSL57" s="7"/>
      <c r="LSM57" s="7"/>
      <c r="LSN57" s="7"/>
      <c r="LSO57" s="7"/>
      <c r="LSP57" s="7"/>
      <c r="LSQ57" s="7"/>
      <c r="LSR57" s="7"/>
      <c r="LSS57" s="7"/>
      <c r="LST57" s="7"/>
      <c r="LSU57" s="7"/>
      <c r="LSV57" s="7"/>
      <c r="LSW57" s="7"/>
      <c r="LSX57" s="7"/>
      <c r="LSY57" s="7"/>
      <c r="LSZ57" s="7"/>
      <c r="LTA57" s="7"/>
      <c r="LTB57" s="7"/>
      <c r="LTC57" s="7"/>
      <c r="LTD57" s="7"/>
      <c r="LTE57" s="7"/>
      <c r="LTF57" s="7"/>
      <c r="LTG57" s="7"/>
      <c r="LTH57" s="7"/>
      <c r="LTI57" s="7"/>
      <c r="LTJ57" s="7"/>
      <c r="LTK57" s="7"/>
      <c r="LTL57" s="7"/>
      <c r="LTM57" s="7"/>
      <c r="LTN57" s="7"/>
      <c r="LTO57" s="7"/>
      <c r="LTP57" s="7"/>
      <c r="LTQ57" s="7"/>
      <c r="LTR57" s="7"/>
      <c r="LTS57" s="7"/>
      <c r="LTT57" s="7"/>
      <c r="LTU57" s="7"/>
      <c r="LTV57" s="7"/>
      <c r="LTW57" s="7"/>
      <c r="LTX57" s="7"/>
      <c r="LTY57" s="7"/>
      <c r="LTZ57" s="7"/>
      <c r="LUA57" s="7"/>
      <c r="LUB57" s="7"/>
      <c r="LUC57" s="7"/>
      <c r="LUD57" s="7"/>
      <c r="LUE57" s="7"/>
      <c r="LUF57" s="7"/>
      <c r="LUG57" s="7"/>
      <c r="LUH57" s="7"/>
      <c r="LUI57" s="7"/>
      <c r="LUJ57" s="7"/>
      <c r="LUK57" s="7"/>
      <c r="LUL57" s="7"/>
      <c r="LUM57" s="7"/>
      <c r="LUN57" s="7"/>
      <c r="LUO57" s="7"/>
      <c r="LUP57" s="7"/>
      <c r="LUQ57" s="7"/>
      <c r="LUR57" s="7"/>
      <c r="LUS57" s="7"/>
      <c r="LUT57" s="7"/>
      <c r="LUU57" s="7"/>
      <c r="LUV57" s="7"/>
      <c r="LUW57" s="7"/>
      <c r="LUX57" s="7"/>
      <c r="LUY57" s="7"/>
      <c r="LUZ57" s="7"/>
      <c r="LVA57" s="7"/>
      <c r="LVB57" s="7"/>
      <c r="LVC57" s="7"/>
      <c r="LVD57" s="7"/>
      <c r="LVE57" s="7"/>
      <c r="LVF57" s="7"/>
      <c r="LVG57" s="7"/>
      <c r="LVH57" s="7"/>
      <c r="LVI57" s="7"/>
      <c r="LVJ57" s="7"/>
      <c r="LVK57" s="7"/>
      <c r="LVL57" s="7"/>
      <c r="LVM57" s="7"/>
      <c r="LVN57" s="7"/>
      <c r="LVO57" s="7"/>
      <c r="LVP57" s="7"/>
      <c r="LVQ57" s="7"/>
      <c r="LVR57" s="7"/>
      <c r="LVS57" s="7"/>
      <c r="LVT57" s="7"/>
      <c r="LVU57" s="7"/>
      <c r="LVV57" s="7"/>
      <c r="LVW57" s="7"/>
      <c r="LVX57" s="7"/>
      <c r="LVY57" s="7"/>
      <c r="LVZ57" s="7"/>
      <c r="LWA57" s="7"/>
      <c r="LWB57" s="7"/>
      <c r="LWC57" s="7"/>
      <c r="LWD57" s="7"/>
      <c r="LWE57" s="7"/>
      <c r="LWF57" s="7"/>
      <c r="LWG57" s="7"/>
      <c r="LWH57" s="7"/>
      <c r="LWI57" s="7"/>
      <c r="LWJ57" s="7"/>
      <c r="LWK57" s="7"/>
      <c r="LWL57" s="7"/>
      <c r="LWM57" s="7"/>
      <c r="LWN57" s="7"/>
      <c r="LWP57" s="7"/>
      <c r="LWQ57" s="7"/>
      <c r="LWR57" s="7"/>
      <c r="LWS57" s="7"/>
      <c r="LWT57" s="7"/>
      <c r="LWU57" s="7"/>
      <c r="LWV57" s="7"/>
      <c r="LWW57" s="7"/>
      <c r="LWX57" s="7"/>
      <c r="LWY57" s="7"/>
      <c r="LWZ57" s="7"/>
      <c r="LXA57" s="7"/>
      <c r="LXB57" s="7"/>
      <c r="LXC57" s="7"/>
      <c r="LXD57" s="7"/>
      <c r="LXE57" s="7"/>
      <c r="LXF57" s="7"/>
      <c r="LXG57" s="7"/>
      <c r="LXH57" s="7"/>
      <c r="LXI57" s="7"/>
      <c r="LXJ57" s="7"/>
      <c r="LXK57" s="7"/>
      <c r="LXL57" s="7"/>
      <c r="LXM57" s="7"/>
      <c r="LXN57" s="7"/>
      <c r="LXO57" s="7"/>
      <c r="LXP57" s="7"/>
      <c r="LXQ57" s="7"/>
      <c r="LXR57" s="7"/>
      <c r="LXS57" s="7"/>
      <c r="LXT57" s="7"/>
      <c r="LXU57" s="7"/>
      <c r="LXV57" s="7"/>
      <c r="LXW57" s="7"/>
      <c r="LXX57" s="7"/>
      <c r="LXY57" s="7"/>
      <c r="LXZ57" s="7"/>
      <c r="LYA57" s="7"/>
      <c r="LYB57" s="7"/>
      <c r="LYC57" s="7"/>
      <c r="LYD57" s="7"/>
      <c r="LYE57" s="7"/>
      <c r="LYF57" s="7"/>
      <c r="LYG57" s="7"/>
      <c r="LYH57" s="7"/>
      <c r="LYI57" s="7"/>
      <c r="LYJ57" s="7"/>
      <c r="LYK57" s="7"/>
      <c r="LYL57" s="7"/>
      <c r="LYM57" s="7"/>
      <c r="LYN57" s="7"/>
      <c r="LYO57" s="7"/>
      <c r="LYP57" s="7"/>
      <c r="LYQ57" s="7"/>
      <c r="LYR57" s="7"/>
      <c r="LYS57" s="7"/>
      <c r="LYT57" s="7"/>
      <c r="LYU57" s="7"/>
      <c r="LYV57" s="7"/>
      <c r="LYW57" s="7"/>
      <c r="LYX57" s="7"/>
      <c r="LYY57" s="7"/>
      <c r="LYZ57" s="7"/>
      <c r="LZA57" s="7"/>
      <c r="LZB57" s="7"/>
      <c r="LZC57" s="7"/>
      <c r="LZD57" s="7"/>
      <c r="LZE57" s="7"/>
      <c r="LZF57" s="7"/>
      <c r="LZG57" s="7"/>
      <c r="LZH57" s="7"/>
      <c r="LZI57" s="7"/>
      <c r="LZJ57" s="7"/>
      <c r="LZK57" s="7"/>
      <c r="LZL57" s="7"/>
      <c r="LZM57" s="7"/>
      <c r="LZN57" s="7"/>
      <c r="LZO57" s="7"/>
      <c r="LZP57" s="7"/>
      <c r="LZQ57" s="7"/>
      <c r="LZR57" s="7"/>
      <c r="LZS57" s="7"/>
      <c r="LZT57" s="7"/>
      <c r="LZU57" s="7"/>
      <c r="LZV57" s="7"/>
      <c r="LZW57" s="7"/>
      <c r="LZX57" s="7"/>
      <c r="LZY57" s="7"/>
      <c r="LZZ57" s="7"/>
      <c r="MAA57" s="7"/>
      <c r="MAB57" s="7"/>
      <c r="MAC57" s="7"/>
      <c r="MAD57" s="7"/>
      <c r="MAE57" s="7"/>
      <c r="MAF57" s="7"/>
      <c r="MAG57" s="7"/>
      <c r="MAH57" s="7"/>
      <c r="MAI57" s="7"/>
      <c r="MAJ57" s="7"/>
      <c r="MAK57" s="7"/>
      <c r="MAL57" s="7"/>
      <c r="MAM57" s="7"/>
      <c r="MAN57" s="7"/>
      <c r="MAO57" s="7"/>
      <c r="MAP57" s="7"/>
      <c r="MAQ57" s="7"/>
      <c r="MAR57" s="7"/>
      <c r="MAS57" s="7"/>
      <c r="MAT57" s="7"/>
      <c r="MAU57" s="7"/>
      <c r="MAV57" s="7"/>
      <c r="MAW57" s="7"/>
      <c r="MAX57" s="7"/>
      <c r="MAY57" s="7"/>
      <c r="MAZ57" s="7"/>
      <c r="MBA57" s="7"/>
      <c r="MBB57" s="7"/>
      <c r="MBC57" s="7"/>
      <c r="MBD57" s="7"/>
      <c r="MBE57" s="7"/>
      <c r="MBF57" s="7"/>
      <c r="MBG57" s="7"/>
      <c r="MBH57" s="7"/>
      <c r="MBI57" s="7"/>
      <c r="MBJ57" s="7"/>
      <c r="MBK57" s="7"/>
      <c r="MBL57" s="7"/>
      <c r="MBM57" s="7"/>
      <c r="MBN57" s="7"/>
      <c r="MBO57" s="7"/>
      <c r="MBP57" s="7"/>
      <c r="MBQ57" s="7"/>
      <c r="MBR57" s="7"/>
      <c r="MBS57" s="7"/>
      <c r="MBT57" s="7"/>
      <c r="MBU57" s="7"/>
      <c r="MBV57" s="7"/>
      <c r="MBW57" s="7"/>
      <c r="MBX57" s="7"/>
      <c r="MBY57" s="7"/>
      <c r="MBZ57" s="7"/>
      <c r="MCA57" s="7"/>
      <c r="MCB57" s="7"/>
      <c r="MCC57" s="7"/>
      <c r="MCD57" s="7"/>
      <c r="MCE57" s="7"/>
      <c r="MCF57" s="7"/>
      <c r="MCG57" s="7"/>
      <c r="MCH57" s="7"/>
      <c r="MCI57" s="7"/>
      <c r="MCJ57" s="7"/>
      <c r="MCK57" s="7"/>
      <c r="MCL57" s="7"/>
      <c r="MCM57" s="7"/>
      <c r="MCN57" s="7"/>
      <c r="MCO57" s="7"/>
      <c r="MCP57" s="7"/>
      <c r="MCQ57" s="7"/>
      <c r="MCR57" s="7"/>
      <c r="MCS57" s="7"/>
      <c r="MCT57" s="7"/>
      <c r="MCU57" s="7"/>
      <c r="MCV57" s="7"/>
      <c r="MCW57" s="7"/>
      <c r="MCX57" s="7"/>
      <c r="MCY57" s="7"/>
      <c r="MCZ57" s="7"/>
      <c r="MDA57" s="7"/>
      <c r="MDB57" s="7"/>
      <c r="MDC57" s="7"/>
      <c r="MDD57" s="7"/>
      <c r="MDE57" s="7"/>
      <c r="MDF57" s="7"/>
      <c r="MDG57" s="7"/>
      <c r="MDH57" s="7"/>
      <c r="MDI57" s="7"/>
      <c r="MDJ57" s="7"/>
      <c r="MDK57" s="7"/>
      <c r="MDL57" s="7"/>
      <c r="MDM57" s="7"/>
      <c r="MDN57" s="7"/>
      <c r="MDO57" s="7"/>
      <c r="MDP57" s="7"/>
      <c r="MDQ57" s="7"/>
      <c r="MDR57" s="7"/>
      <c r="MDS57" s="7"/>
      <c r="MDT57" s="7"/>
      <c r="MDU57" s="7"/>
      <c r="MDV57" s="7"/>
      <c r="MDW57" s="7"/>
      <c r="MDX57" s="7"/>
      <c r="MDY57" s="7"/>
      <c r="MDZ57" s="7"/>
      <c r="MEA57" s="7"/>
      <c r="MEB57" s="7"/>
      <c r="MEC57" s="7"/>
      <c r="MED57" s="7"/>
      <c r="MEE57" s="7"/>
      <c r="MEF57" s="7"/>
      <c r="MEG57" s="7"/>
      <c r="MEH57" s="7"/>
      <c r="MEI57" s="7"/>
      <c r="MEJ57" s="7"/>
      <c r="MEK57" s="7"/>
      <c r="MEL57" s="7"/>
      <c r="MEM57" s="7"/>
      <c r="MEN57" s="7"/>
      <c r="MEO57" s="7"/>
      <c r="MEP57" s="7"/>
      <c r="MEQ57" s="7"/>
      <c r="MER57" s="7"/>
      <c r="MES57" s="7"/>
      <c r="MET57" s="7"/>
      <c r="MEU57" s="7"/>
      <c r="MEV57" s="7"/>
      <c r="MEW57" s="7"/>
      <c r="MEX57" s="7"/>
      <c r="MEY57" s="7"/>
      <c r="MEZ57" s="7"/>
      <c r="MFA57" s="7"/>
      <c r="MFB57" s="7"/>
      <c r="MFC57" s="7"/>
      <c r="MFD57" s="7"/>
      <c r="MFE57" s="7"/>
      <c r="MFF57" s="7"/>
      <c r="MFG57" s="7"/>
      <c r="MFH57" s="7"/>
      <c r="MFI57" s="7"/>
      <c r="MFJ57" s="7"/>
      <c r="MFK57" s="7"/>
      <c r="MFL57" s="7"/>
      <c r="MFM57" s="7"/>
      <c r="MFN57" s="7"/>
      <c r="MFO57" s="7"/>
      <c r="MFP57" s="7"/>
      <c r="MFQ57" s="7"/>
      <c r="MFR57" s="7"/>
      <c r="MFS57" s="7"/>
      <c r="MFT57" s="7"/>
      <c r="MFU57" s="7"/>
      <c r="MFV57" s="7"/>
      <c r="MFW57" s="7"/>
      <c r="MFX57" s="7"/>
      <c r="MFY57" s="7"/>
      <c r="MFZ57" s="7"/>
      <c r="MGA57" s="7"/>
      <c r="MGB57" s="7"/>
      <c r="MGC57" s="7"/>
      <c r="MGD57" s="7"/>
      <c r="MGE57" s="7"/>
      <c r="MGF57" s="7"/>
      <c r="MGG57" s="7"/>
      <c r="MGH57" s="7"/>
      <c r="MGI57" s="7"/>
      <c r="MGJ57" s="7"/>
      <c r="MGL57" s="7"/>
      <c r="MGM57" s="7"/>
      <c r="MGN57" s="7"/>
      <c r="MGO57" s="7"/>
      <c r="MGP57" s="7"/>
      <c r="MGQ57" s="7"/>
      <c r="MGR57" s="7"/>
      <c r="MGS57" s="7"/>
      <c r="MGT57" s="7"/>
      <c r="MGU57" s="7"/>
      <c r="MGV57" s="7"/>
      <c r="MGW57" s="7"/>
      <c r="MGX57" s="7"/>
      <c r="MGY57" s="7"/>
      <c r="MGZ57" s="7"/>
      <c r="MHA57" s="7"/>
      <c r="MHB57" s="7"/>
      <c r="MHC57" s="7"/>
      <c r="MHD57" s="7"/>
      <c r="MHE57" s="7"/>
      <c r="MHF57" s="7"/>
      <c r="MHG57" s="7"/>
      <c r="MHH57" s="7"/>
      <c r="MHI57" s="7"/>
      <c r="MHJ57" s="7"/>
      <c r="MHK57" s="7"/>
      <c r="MHL57" s="7"/>
      <c r="MHM57" s="7"/>
      <c r="MHN57" s="7"/>
      <c r="MHO57" s="7"/>
      <c r="MHP57" s="7"/>
      <c r="MHQ57" s="7"/>
      <c r="MHR57" s="7"/>
      <c r="MHS57" s="7"/>
      <c r="MHT57" s="7"/>
      <c r="MHU57" s="7"/>
      <c r="MHV57" s="7"/>
      <c r="MHW57" s="7"/>
      <c r="MHX57" s="7"/>
      <c r="MHY57" s="7"/>
      <c r="MHZ57" s="7"/>
      <c r="MIA57" s="7"/>
      <c r="MIB57" s="7"/>
      <c r="MIC57" s="7"/>
      <c r="MID57" s="7"/>
      <c r="MIE57" s="7"/>
      <c r="MIF57" s="7"/>
      <c r="MIG57" s="7"/>
      <c r="MIH57" s="7"/>
      <c r="MII57" s="7"/>
      <c r="MIJ57" s="7"/>
      <c r="MIK57" s="7"/>
      <c r="MIL57" s="7"/>
      <c r="MIM57" s="7"/>
      <c r="MIN57" s="7"/>
      <c r="MIO57" s="7"/>
      <c r="MIP57" s="7"/>
      <c r="MIQ57" s="7"/>
      <c r="MIR57" s="7"/>
      <c r="MIS57" s="7"/>
      <c r="MIT57" s="7"/>
      <c r="MIU57" s="7"/>
      <c r="MIV57" s="7"/>
      <c r="MIW57" s="7"/>
      <c r="MIX57" s="7"/>
      <c r="MIY57" s="7"/>
      <c r="MIZ57" s="7"/>
      <c r="MJA57" s="7"/>
      <c r="MJB57" s="7"/>
      <c r="MJC57" s="7"/>
      <c r="MJD57" s="7"/>
      <c r="MJE57" s="7"/>
      <c r="MJF57" s="7"/>
      <c r="MJG57" s="7"/>
      <c r="MJH57" s="7"/>
      <c r="MJI57" s="7"/>
      <c r="MJJ57" s="7"/>
      <c r="MJK57" s="7"/>
      <c r="MJL57" s="7"/>
      <c r="MJM57" s="7"/>
      <c r="MJN57" s="7"/>
      <c r="MJO57" s="7"/>
      <c r="MJP57" s="7"/>
      <c r="MJQ57" s="7"/>
      <c r="MJR57" s="7"/>
      <c r="MJS57" s="7"/>
      <c r="MJT57" s="7"/>
      <c r="MJU57" s="7"/>
      <c r="MJV57" s="7"/>
      <c r="MJW57" s="7"/>
      <c r="MJX57" s="7"/>
      <c r="MJY57" s="7"/>
      <c r="MJZ57" s="7"/>
      <c r="MKA57" s="7"/>
      <c r="MKB57" s="7"/>
      <c r="MKC57" s="7"/>
      <c r="MKD57" s="7"/>
      <c r="MKE57" s="7"/>
      <c r="MKF57" s="7"/>
      <c r="MKG57" s="7"/>
      <c r="MKH57" s="7"/>
      <c r="MKI57" s="7"/>
      <c r="MKJ57" s="7"/>
      <c r="MKK57" s="7"/>
      <c r="MKL57" s="7"/>
      <c r="MKM57" s="7"/>
      <c r="MKN57" s="7"/>
      <c r="MKO57" s="7"/>
      <c r="MKP57" s="7"/>
      <c r="MKQ57" s="7"/>
      <c r="MKR57" s="7"/>
      <c r="MKS57" s="7"/>
      <c r="MKT57" s="7"/>
      <c r="MKU57" s="7"/>
      <c r="MKV57" s="7"/>
      <c r="MKW57" s="7"/>
      <c r="MKX57" s="7"/>
      <c r="MKY57" s="7"/>
      <c r="MKZ57" s="7"/>
      <c r="MLA57" s="7"/>
      <c r="MLB57" s="7"/>
      <c r="MLC57" s="7"/>
      <c r="MLD57" s="7"/>
      <c r="MLE57" s="7"/>
      <c r="MLF57" s="7"/>
      <c r="MLG57" s="7"/>
      <c r="MLH57" s="7"/>
      <c r="MLI57" s="7"/>
      <c r="MLJ57" s="7"/>
      <c r="MLK57" s="7"/>
      <c r="MLL57" s="7"/>
      <c r="MLM57" s="7"/>
      <c r="MLN57" s="7"/>
      <c r="MLO57" s="7"/>
      <c r="MLP57" s="7"/>
      <c r="MLQ57" s="7"/>
      <c r="MLR57" s="7"/>
      <c r="MLS57" s="7"/>
      <c r="MLT57" s="7"/>
      <c r="MLU57" s="7"/>
      <c r="MLV57" s="7"/>
      <c r="MLW57" s="7"/>
      <c r="MLX57" s="7"/>
      <c r="MLY57" s="7"/>
      <c r="MLZ57" s="7"/>
      <c r="MMA57" s="7"/>
      <c r="MMB57" s="7"/>
      <c r="MMC57" s="7"/>
      <c r="MMD57" s="7"/>
      <c r="MME57" s="7"/>
      <c r="MMF57" s="7"/>
      <c r="MMG57" s="7"/>
      <c r="MMH57" s="7"/>
      <c r="MMI57" s="7"/>
      <c r="MMJ57" s="7"/>
      <c r="MMK57" s="7"/>
      <c r="MML57" s="7"/>
      <c r="MMM57" s="7"/>
      <c r="MMN57" s="7"/>
      <c r="MMO57" s="7"/>
      <c r="MMP57" s="7"/>
      <c r="MMQ57" s="7"/>
      <c r="MMR57" s="7"/>
      <c r="MMS57" s="7"/>
      <c r="MMT57" s="7"/>
      <c r="MMU57" s="7"/>
      <c r="MMV57" s="7"/>
      <c r="MMW57" s="7"/>
      <c r="MMX57" s="7"/>
      <c r="MMY57" s="7"/>
      <c r="MMZ57" s="7"/>
      <c r="MNA57" s="7"/>
      <c r="MNB57" s="7"/>
      <c r="MNC57" s="7"/>
      <c r="MND57" s="7"/>
      <c r="MNE57" s="7"/>
      <c r="MNF57" s="7"/>
      <c r="MNG57" s="7"/>
      <c r="MNH57" s="7"/>
      <c r="MNI57" s="7"/>
      <c r="MNJ57" s="7"/>
      <c r="MNK57" s="7"/>
      <c r="MNL57" s="7"/>
      <c r="MNM57" s="7"/>
      <c r="MNN57" s="7"/>
      <c r="MNO57" s="7"/>
      <c r="MNP57" s="7"/>
      <c r="MNQ57" s="7"/>
      <c r="MNR57" s="7"/>
      <c r="MNS57" s="7"/>
      <c r="MNT57" s="7"/>
      <c r="MNU57" s="7"/>
      <c r="MNV57" s="7"/>
      <c r="MNW57" s="7"/>
      <c r="MNX57" s="7"/>
      <c r="MNY57" s="7"/>
      <c r="MNZ57" s="7"/>
      <c r="MOA57" s="7"/>
      <c r="MOB57" s="7"/>
      <c r="MOC57" s="7"/>
      <c r="MOD57" s="7"/>
      <c r="MOE57" s="7"/>
      <c r="MOF57" s="7"/>
      <c r="MOG57" s="7"/>
      <c r="MOH57" s="7"/>
      <c r="MOI57" s="7"/>
      <c r="MOJ57" s="7"/>
      <c r="MOK57" s="7"/>
      <c r="MOL57" s="7"/>
      <c r="MOM57" s="7"/>
      <c r="MON57" s="7"/>
      <c r="MOO57" s="7"/>
      <c r="MOP57" s="7"/>
      <c r="MOQ57" s="7"/>
      <c r="MOR57" s="7"/>
      <c r="MOS57" s="7"/>
      <c r="MOT57" s="7"/>
      <c r="MOU57" s="7"/>
      <c r="MOV57" s="7"/>
      <c r="MOW57" s="7"/>
      <c r="MOX57" s="7"/>
      <c r="MOY57" s="7"/>
      <c r="MOZ57" s="7"/>
      <c r="MPA57" s="7"/>
      <c r="MPB57" s="7"/>
      <c r="MPC57" s="7"/>
      <c r="MPD57" s="7"/>
      <c r="MPE57" s="7"/>
      <c r="MPF57" s="7"/>
      <c r="MPG57" s="7"/>
      <c r="MPH57" s="7"/>
      <c r="MPI57" s="7"/>
      <c r="MPJ57" s="7"/>
      <c r="MPK57" s="7"/>
      <c r="MPL57" s="7"/>
      <c r="MPM57" s="7"/>
      <c r="MPN57" s="7"/>
      <c r="MPO57" s="7"/>
      <c r="MPP57" s="7"/>
      <c r="MPQ57" s="7"/>
      <c r="MPR57" s="7"/>
      <c r="MPS57" s="7"/>
      <c r="MPT57" s="7"/>
      <c r="MPU57" s="7"/>
      <c r="MPV57" s="7"/>
      <c r="MPW57" s="7"/>
      <c r="MPX57" s="7"/>
      <c r="MPY57" s="7"/>
      <c r="MPZ57" s="7"/>
      <c r="MQA57" s="7"/>
      <c r="MQB57" s="7"/>
      <c r="MQC57" s="7"/>
      <c r="MQD57" s="7"/>
      <c r="MQE57" s="7"/>
      <c r="MQF57" s="7"/>
      <c r="MQH57" s="7"/>
      <c r="MQI57" s="7"/>
      <c r="MQJ57" s="7"/>
      <c r="MQK57" s="7"/>
      <c r="MQL57" s="7"/>
      <c r="MQM57" s="7"/>
      <c r="MQN57" s="7"/>
      <c r="MQO57" s="7"/>
      <c r="MQP57" s="7"/>
      <c r="MQQ57" s="7"/>
      <c r="MQR57" s="7"/>
      <c r="MQS57" s="7"/>
      <c r="MQT57" s="7"/>
      <c r="MQU57" s="7"/>
      <c r="MQV57" s="7"/>
      <c r="MQW57" s="7"/>
      <c r="MQX57" s="7"/>
      <c r="MQY57" s="7"/>
      <c r="MQZ57" s="7"/>
      <c r="MRA57" s="7"/>
      <c r="MRB57" s="7"/>
      <c r="MRC57" s="7"/>
      <c r="MRD57" s="7"/>
      <c r="MRE57" s="7"/>
      <c r="MRF57" s="7"/>
      <c r="MRG57" s="7"/>
      <c r="MRH57" s="7"/>
      <c r="MRI57" s="7"/>
      <c r="MRJ57" s="7"/>
      <c r="MRK57" s="7"/>
      <c r="MRL57" s="7"/>
      <c r="MRM57" s="7"/>
      <c r="MRN57" s="7"/>
      <c r="MRO57" s="7"/>
      <c r="MRP57" s="7"/>
      <c r="MRQ57" s="7"/>
      <c r="MRR57" s="7"/>
      <c r="MRS57" s="7"/>
      <c r="MRT57" s="7"/>
      <c r="MRU57" s="7"/>
      <c r="MRV57" s="7"/>
      <c r="MRW57" s="7"/>
      <c r="MRX57" s="7"/>
      <c r="MRY57" s="7"/>
      <c r="MRZ57" s="7"/>
      <c r="MSA57" s="7"/>
      <c r="MSB57" s="7"/>
      <c r="MSC57" s="7"/>
      <c r="MSD57" s="7"/>
      <c r="MSE57" s="7"/>
      <c r="MSF57" s="7"/>
      <c r="MSG57" s="7"/>
      <c r="MSH57" s="7"/>
      <c r="MSI57" s="7"/>
      <c r="MSJ57" s="7"/>
      <c r="MSK57" s="7"/>
      <c r="MSL57" s="7"/>
      <c r="MSM57" s="7"/>
      <c r="MSN57" s="7"/>
      <c r="MSO57" s="7"/>
      <c r="MSP57" s="7"/>
      <c r="MSQ57" s="7"/>
      <c r="MSR57" s="7"/>
      <c r="MSS57" s="7"/>
      <c r="MST57" s="7"/>
      <c r="MSU57" s="7"/>
      <c r="MSV57" s="7"/>
      <c r="MSW57" s="7"/>
      <c r="MSX57" s="7"/>
      <c r="MSY57" s="7"/>
      <c r="MSZ57" s="7"/>
      <c r="MTA57" s="7"/>
      <c r="MTB57" s="7"/>
      <c r="MTC57" s="7"/>
      <c r="MTD57" s="7"/>
      <c r="MTE57" s="7"/>
      <c r="MTF57" s="7"/>
      <c r="MTG57" s="7"/>
      <c r="MTH57" s="7"/>
      <c r="MTI57" s="7"/>
      <c r="MTJ57" s="7"/>
      <c r="MTK57" s="7"/>
      <c r="MTL57" s="7"/>
      <c r="MTM57" s="7"/>
      <c r="MTN57" s="7"/>
      <c r="MTO57" s="7"/>
      <c r="MTP57" s="7"/>
      <c r="MTQ57" s="7"/>
      <c r="MTR57" s="7"/>
      <c r="MTS57" s="7"/>
      <c r="MTT57" s="7"/>
      <c r="MTU57" s="7"/>
      <c r="MTV57" s="7"/>
      <c r="MTW57" s="7"/>
      <c r="MTX57" s="7"/>
      <c r="MTY57" s="7"/>
      <c r="MTZ57" s="7"/>
      <c r="MUA57" s="7"/>
      <c r="MUB57" s="7"/>
      <c r="MUC57" s="7"/>
      <c r="MUD57" s="7"/>
      <c r="MUE57" s="7"/>
      <c r="MUF57" s="7"/>
      <c r="MUG57" s="7"/>
      <c r="MUH57" s="7"/>
      <c r="MUI57" s="7"/>
      <c r="MUJ57" s="7"/>
      <c r="MUK57" s="7"/>
      <c r="MUL57" s="7"/>
      <c r="MUM57" s="7"/>
      <c r="MUN57" s="7"/>
      <c r="MUO57" s="7"/>
      <c r="MUP57" s="7"/>
      <c r="MUQ57" s="7"/>
      <c r="MUR57" s="7"/>
      <c r="MUS57" s="7"/>
      <c r="MUT57" s="7"/>
      <c r="MUU57" s="7"/>
      <c r="MUV57" s="7"/>
      <c r="MUW57" s="7"/>
      <c r="MUX57" s="7"/>
      <c r="MUY57" s="7"/>
      <c r="MUZ57" s="7"/>
      <c r="MVA57" s="7"/>
      <c r="MVB57" s="7"/>
      <c r="MVC57" s="7"/>
      <c r="MVD57" s="7"/>
      <c r="MVE57" s="7"/>
      <c r="MVF57" s="7"/>
      <c r="MVG57" s="7"/>
      <c r="MVH57" s="7"/>
      <c r="MVI57" s="7"/>
      <c r="MVJ57" s="7"/>
      <c r="MVK57" s="7"/>
      <c r="MVL57" s="7"/>
      <c r="MVM57" s="7"/>
      <c r="MVN57" s="7"/>
      <c r="MVO57" s="7"/>
      <c r="MVP57" s="7"/>
      <c r="MVQ57" s="7"/>
      <c r="MVR57" s="7"/>
      <c r="MVS57" s="7"/>
      <c r="MVT57" s="7"/>
      <c r="MVU57" s="7"/>
      <c r="MVV57" s="7"/>
      <c r="MVW57" s="7"/>
      <c r="MVX57" s="7"/>
      <c r="MVY57" s="7"/>
      <c r="MVZ57" s="7"/>
      <c r="MWA57" s="7"/>
      <c r="MWB57" s="7"/>
      <c r="MWC57" s="7"/>
      <c r="MWD57" s="7"/>
      <c r="MWE57" s="7"/>
      <c r="MWF57" s="7"/>
      <c r="MWG57" s="7"/>
      <c r="MWH57" s="7"/>
      <c r="MWI57" s="7"/>
      <c r="MWJ57" s="7"/>
      <c r="MWK57" s="7"/>
      <c r="MWL57" s="7"/>
      <c r="MWM57" s="7"/>
      <c r="MWN57" s="7"/>
      <c r="MWO57" s="7"/>
      <c r="MWP57" s="7"/>
      <c r="MWQ57" s="7"/>
      <c r="MWR57" s="7"/>
      <c r="MWS57" s="7"/>
      <c r="MWT57" s="7"/>
      <c r="MWU57" s="7"/>
      <c r="MWV57" s="7"/>
      <c r="MWW57" s="7"/>
      <c r="MWX57" s="7"/>
      <c r="MWY57" s="7"/>
      <c r="MWZ57" s="7"/>
      <c r="MXA57" s="7"/>
      <c r="MXB57" s="7"/>
      <c r="MXC57" s="7"/>
      <c r="MXD57" s="7"/>
      <c r="MXE57" s="7"/>
      <c r="MXF57" s="7"/>
      <c r="MXG57" s="7"/>
      <c r="MXH57" s="7"/>
      <c r="MXI57" s="7"/>
      <c r="MXJ57" s="7"/>
      <c r="MXK57" s="7"/>
      <c r="MXL57" s="7"/>
      <c r="MXM57" s="7"/>
      <c r="MXN57" s="7"/>
      <c r="MXO57" s="7"/>
      <c r="MXP57" s="7"/>
      <c r="MXQ57" s="7"/>
      <c r="MXR57" s="7"/>
      <c r="MXS57" s="7"/>
      <c r="MXT57" s="7"/>
      <c r="MXU57" s="7"/>
      <c r="MXV57" s="7"/>
      <c r="MXW57" s="7"/>
      <c r="MXX57" s="7"/>
      <c r="MXY57" s="7"/>
      <c r="MXZ57" s="7"/>
      <c r="MYA57" s="7"/>
      <c r="MYB57" s="7"/>
      <c r="MYC57" s="7"/>
      <c r="MYD57" s="7"/>
      <c r="MYE57" s="7"/>
      <c r="MYF57" s="7"/>
      <c r="MYG57" s="7"/>
      <c r="MYH57" s="7"/>
      <c r="MYI57" s="7"/>
      <c r="MYJ57" s="7"/>
      <c r="MYK57" s="7"/>
      <c r="MYL57" s="7"/>
      <c r="MYM57" s="7"/>
      <c r="MYN57" s="7"/>
      <c r="MYO57" s="7"/>
      <c r="MYP57" s="7"/>
      <c r="MYQ57" s="7"/>
      <c r="MYR57" s="7"/>
      <c r="MYS57" s="7"/>
      <c r="MYT57" s="7"/>
      <c r="MYU57" s="7"/>
      <c r="MYV57" s="7"/>
      <c r="MYW57" s="7"/>
      <c r="MYX57" s="7"/>
      <c r="MYY57" s="7"/>
      <c r="MYZ57" s="7"/>
      <c r="MZA57" s="7"/>
      <c r="MZB57" s="7"/>
      <c r="MZC57" s="7"/>
      <c r="MZD57" s="7"/>
      <c r="MZE57" s="7"/>
      <c r="MZF57" s="7"/>
      <c r="MZG57" s="7"/>
      <c r="MZH57" s="7"/>
      <c r="MZI57" s="7"/>
      <c r="MZJ57" s="7"/>
      <c r="MZK57" s="7"/>
      <c r="MZL57" s="7"/>
      <c r="MZM57" s="7"/>
      <c r="MZN57" s="7"/>
      <c r="MZO57" s="7"/>
      <c r="MZP57" s="7"/>
      <c r="MZQ57" s="7"/>
      <c r="MZR57" s="7"/>
      <c r="MZS57" s="7"/>
      <c r="MZT57" s="7"/>
      <c r="MZU57" s="7"/>
      <c r="MZV57" s="7"/>
      <c r="MZW57" s="7"/>
      <c r="MZX57" s="7"/>
      <c r="MZY57" s="7"/>
      <c r="MZZ57" s="7"/>
      <c r="NAA57" s="7"/>
      <c r="NAB57" s="7"/>
      <c r="NAD57" s="7"/>
      <c r="NAE57" s="7"/>
      <c r="NAF57" s="7"/>
      <c r="NAG57" s="7"/>
      <c r="NAH57" s="7"/>
      <c r="NAI57" s="7"/>
      <c r="NAJ57" s="7"/>
      <c r="NAK57" s="7"/>
      <c r="NAL57" s="7"/>
      <c r="NAM57" s="7"/>
      <c r="NAN57" s="7"/>
      <c r="NAO57" s="7"/>
      <c r="NAP57" s="7"/>
      <c r="NAQ57" s="7"/>
      <c r="NAR57" s="7"/>
      <c r="NAS57" s="7"/>
      <c r="NAT57" s="7"/>
      <c r="NAU57" s="7"/>
      <c r="NAV57" s="7"/>
      <c r="NAW57" s="7"/>
      <c r="NAX57" s="7"/>
      <c r="NAY57" s="7"/>
      <c r="NAZ57" s="7"/>
      <c r="NBA57" s="7"/>
      <c r="NBB57" s="7"/>
      <c r="NBC57" s="7"/>
      <c r="NBD57" s="7"/>
      <c r="NBE57" s="7"/>
      <c r="NBF57" s="7"/>
      <c r="NBG57" s="7"/>
      <c r="NBH57" s="7"/>
      <c r="NBI57" s="7"/>
      <c r="NBJ57" s="7"/>
      <c r="NBK57" s="7"/>
      <c r="NBL57" s="7"/>
      <c r="NBM57" s="7"/>
      <c r="NBN57" s="7"/>
      <c r="NBO57" s="7"/>
      <c r="NBP57" s="7"/>
      <c r="NBQ57" s="7"/>
      <c r="NBR57" s="7"/>
      <c r="NBS57" s="7"/>
      <c r="NBT57" s="7"/>
      <c r="NBU57" s="7"/>
      <c r="NBV57" s="7"/>
      <c r="NBW57" s="7"/>
      <c r="NBX57" s="7"/>
      <c r="NBY57" s="7"/>
      <c r="NBZ57" s="7"/>
      <c r="NCA57" s="7"/>
      <c r="NCB57" s="7"/>
      <c r="NCC57" s="7"/>
      <c r="NCD57" s="7"/>
      <c r="NCE57" s="7"/>
      <c r="NCF57" s="7"/>
      <c r="NCG57" s="7"/>
      <c r="NCH57" s="7"/>
      <c r="NCI57" s="7"/>
      <c r="NCJ57" s="7"/>
      <c r="NCK57" s="7"/>
      <c r="NCL57" s="7"/>
      <c r="NCM57" s="7"/>
      <c r="NCN57" s="7"/>
      <c r="NCO57" s="7"/>
      <c r="NCP57" s="7"/>
      <c r="NCQ57" s="7"/>
      <c r="NCR57" s="7"/>
      <c r="NCS57" s="7"/>
      <c r="NCT57" s="7"/>
      <c r="NCU57" s="7"/>
      <c r="NCV57" s="7"/>
      <c r="NCW57" s="7"/>
      <c r="NCX57" s="7"/>
      <c r="NCY57" s="7"/>
      <c r="NCZ57" s="7"/>
      <c r="NDA57" s="7"/>
      <c r="NDB57" s="7"/>
      <c r="NDC57" s="7"/>
      <c r="NDD57" s="7"/>
      <c r="NDE57" s="7"/>
      <c r="NDF57" s="7"/>
      <c r="NDG57" s="7"/>
      <c r="NDH57" s="7"/>
      <c r="NDI57" s="7"/>
      <c r="NDJ57" s="7"/>
      <c r="NDK57" s="7"/>
      <c r="NDL57" s="7"/>
      <c r="NDM57" s="7"/>
      <c r="NDN57" s="7"/>
      <c r="NDO57" s="7"/>
      <c r="NDP57" s="7"/>
      <c r="NDQ57" s="7"/>
      <c r="NDR57" s="7"/>
      <c r="NDS57" s="7"/>
      <c r="NDT57" s="7"/>
      <c r="NDU57" s="7"/>
      <c r="NDV57" s="7"/>
      <c r="NDW57" s="7"/>
      <c r="NDX57" s="7"/>
      <c r="NDY57" s="7"/>
      <c r="NDZ57" s="7"/>
      <c r="NEA57" s="7"/>
      <c r="NEB57" s="7"/>
      <c r="NEC57" s="7"/>
      <c r="NED57" s="7"/>
      <c r="NEE57" s="7"/>
      <c r="NEF57" s="7"/>
      <c r="NEG57" s="7"/>
      <c r="NEH57" s="7"/>
      <c r="NEI57" s="7"/>
      <c r="NEJ57" s="7"/>
      <c r="NEK57" s="7"/>
      <c r="NEL57" s="7"/>
      <c r="NEM57" s="7"/>
      <c r="NEN57" s="7"/>
      <c r="NEO57" s="7"/>
      <c r="NEP57" s="7"/>
      <c r="NEQ57" s="7"/>
      <c r="NER57" s="7"/>
      <c r="NES57" s="7"/>
      <c r="NET57" s="7"/>
      <c r="NEU57" s="7"/>
      <c r="NEV57" s="7"/>
      <c r="NEW57" s="7"/>
      <c r="NEX57" s="7"/>
      <c r="NEY57" s="7"/>
      <c r="NEZ57" s="7"/>
      <c r="NFA57" s="7"/>
      <c r="NFB57" s="7"/>
      <c r="NFC57" s="7"/>
      <c r="NFD57" s="7"/>
      <c r="NFE57" s="7"/>
      <c r="NFF57" s="7"/>
      <c r="NFG57" s="7"/>
      <c r="NFH57" s="7"/>
      <c r="NFI57" s="7"/>
      <c r="NFJ57" s="7"/>
      <c r="NFK57" s="7"/>
      <c r="NFL57" s="7"/>
      <c r="NFM57" s="7"/>
      <c r="NFN57" s="7"/>
      <c r="NFO57" s="7"/>
      <c r="NFP57" s="7"/>
      <c r="NFQ57" s="7"/>
      <c r="NFR57" s="7"/>
      <c r="NFS57" s="7"/>
      <c r="NFT57" s="7"/>
      <c r="NFU57" s="7"/>
      <c r="NFV57" s="7"/>
      <c r="NFW57" s="7"/>
      <c r="NFX57" s="7"/>
      <c r="NFY57" s="7"/>
      <c r="NFZ57" s="7"/>
      <c r="NGA57" s="7"/>
      <c r="NGB57" s="7"/>
      <c r="NGC57" s="7"/>
      <c r="NGD57" s="7"/>
      <c r="NGE57" s="7"/>
      <c r="NGF57" s="7"/>
      <c r="NGG57" s="7"/>
      <c r="NGH57" s="7"/>
      <c r="NGI57" s="7"/>
      <c r="NGJ57" s="7"/>
      <c r="NGK57" s="7"/>
      <c r="NGL57" s="7"/>
      <c r="NGM57" s="7"/>
      <c r="NGN57" s="7"/>
      <c r="NGO57" s="7"/>
      <c r="NGP57" s="7"/>
      <c r="NGQ57" s="7"/>
      <c r="NGR57" s="7"/>
      <c r="NGS57" s="7"/>
      <c r="NGT57" s="7"/>
      <c r="NGU57" s="7"/>
      <c r="NGV57" s="7"/>
      <c r="NGW57" s="7"/>
      <c r="NGX57" s="7"/>
      <c r="NGY57" s="7"/>
      <c r="NGZ57" s="7"/>
      <c r="NHA57" s="7"/>
      <c r="NHB57" s="7"/>
      <c r="NHC57" s="7"/>
      <c r="NHD57" s="7"/>
      <c r="NHE57" s="7"/>
      <c r="NHF57" s="7"/>
      <c r="NHG57" s="7"/>
      <c r="NHH57" s="7"/>
      <c r="NHI57" s="7"/>
      <c r="NHJ57" s="7"/>
      <c r="NHK57" s="7"/>
      <c r="NHL57" s="7"/>
      <c r="NHM57" s="7"/>
      <c r="NHN57" s="7"/>
      <c r="NHO57" s="7"/>
      <c r="NHP57" s="7"/>
      <c r="NHQ57" s="7"/>
      <c r="NHR57" s="7"/>
      <c r="NHS57" s="7"/>
      <c r="NHT57" s="7"/>
      <c r="NHU57" s="7"/>
      <c r="NHV57" s="7"/>
      <c r="NHW57" s="7"/>
      <c r="NHX57" s="7"/>
      <c r="NHY57" s="7"/>
      <c r="NHZ57" s="7"/>
      <c r="NIA57" s="7"/>
      <c r="NIB57" s="7"/>
      <c r="NIC57" s="7"/>
      <c r="NID57" s="7"/>
      <c r="NIE57" s="7"/>
      <c r="NIF57" s="7"/>
      <c r="NIG57" s="7"/>
      <c r="NIH57" s="7"/>
      <c r="NII57" s="7"/>
      <c r="NIJ57" s="7"/>
      <c r="NIK57" s="7"/>
      <c r="NIL57" s="7"/>
      <c r="NIM57" s="7"/>
      <c r="NIN57" s="7"/>
      <c r="NIO57" s="7"/>
      <c r="NIP57" s="7"/>
      <c r="NIQ57" s="7"/>
      <c r="NIR57" s="7"/>
      <c r="NIS57" s="7"/>
      <c r="NIT57" s="7"/>
      <c r="NIU57" s="7"/>
      <c r="NIV57" s="7"/>
      <c r="NIW57" s="7"/>
      <c r="NIX57" s="7"/>
      <c r="NIY57" s="7"/>
      <c r="NIZ57" s="7"/>
      <c r="NJA57" s="7"/>
      <c r="NJB57" s="7"/>
      <c r="NJC57" s="7"/>
      <c r="NJD57" s="7"/>
      <c r="NJE57" s="7"/>
      <c r="NJF57" s="7"/>
      <c r="NJG57" s="7"/>
      <c r="NJH57" s="7"/>
      <c r="NJI57" s="7"/>
      <c r="NJJ57" s="7"/>
      <c r="NJK57" s="7"/>
      <c r="NJL57" s="7"/>
      <c r="NJM57" s="7"/>
      <c r="NJN57" s="7"/>
      <c r="NJO57" s="7"/>
      <c r="NJP57" s="7"/>
      <c r="NJQ57" s="7"/>
      <c r="NJR57" s="7"/>
      <c r="NJS57" s="7"/>
      <c r="NJT57" s="7"/>
      <c r="NJU57" s="7"/>
      <c r="NJV57" s="7"/>
      <c r="NJW57" s="7"/>
      <c r="NJX57" s="7"/>
      <c r="NJZ57" s="7"/>
      <c r="NKA57" s="7"/>
      <c r="NKB57" s="7"/>
      <c r="NKC57" s="7"/>
      <c r="NKD57" s="7"/>
      <c r="NKE57" s="7"/>
      <c r="NKF57" s="7"/>
      <c r="NKG57" s="7"/>
      <c r="NKH57" s="7"/>
      <c r="NKI57" s="7"/>
      <c r="NKJ57" s="7"/>
      <c r="NKK57" s="7"/>
      <c r="NKL57" s="7"/>
      <c r="NKM57" s="7"/>
      <c r="NKN57" s="7"/>
      <c r="NKO57" s="7"/>
      <c r="NKP57" s="7"/>
      <c r="NKQ57" s="7"/>
      <c r="NKR57" s="7"/>
      <c r="NKS57" s="7"/>
      <c r="NKT57" s="7"/>
      <c r="NKU57" s="7"/>
      <c r="NKV57" s="7"/>
      <c r="NKW57" s="7"/>
      <c r="NKX57" s="7"/>
      <c r="NKY57" s="7"/>
      <c r="NKZ57" s="7"/>
      <c r="NLA57" s="7"/>
      <c r="NLB57" s="7"/>
      <c r="NLC57" s="7"/>
      <c r="NLD57" s="7"/>
      <c r="NLE57" s="7"/>
      <c r="NLF57" s="7"/>
      <c r="NLG57" s="7"/>
      <c r="NLH57" s="7"/>
      <c r="NLI57" s="7"/>
      <c r="NLJ57" s="7"/>
      <c r="NLK57" s="7"/>
      <c r="NLL57" s="7"/>
      <c r="NLM57" s="7"/>
      <c r="NLN57" s="7"/>
      <c r="NLO57" s="7"/>
      <c r="NLP57" s="7"/>
      <c r="NLQ57" s="7"/>
      <c r="NLR57" s="7"/>
      <c r="NLS57" s="7"/>
      <c r="NLT57" s="7"/>
      <c r="NLU57" s="7"/>
      <c r="NLV57" s="7"/>
      <c r="NLW57" s="7"/>
      <c r="NLX57" s="7"/>
      <c r="NLY57" s="7"/>
      <c r="NLZ57" s="7"/>
      <c r="NMA57" s="7"/>
      <c r="NMB57" s="7"/>
      <c r="NMC57" s="7"/>
      <c r="NMD57" s="7"/>
      <c r="NME57" s="7"/>
      <c r="NMF57" s="7"/>
      <c r="NMG57" s="7"/>
      <c r="NMH57" s="7"/>
      <c r="NMI57" s="7"/>
      <c r="NMJ57" s="7"/>
      <c r="NMK57" s="7"/>
      <c r="NML57" s="7"/>
      <c r="NMM57" s="7"/>
      <c r="NMN57" s="7"/>
      <c r="NMO57" s="7"/>
      <c r="NMP57" s="7"/>
      <c r="NMQ57" s="7"/>
      <c r="NMR57" s="7"/>
      <c r="NMS57" s="7"/>
      <c r="NMT57" s="7"/>
      <c r="NMU57" s="7"/>
      <c r="NMV57" s="7"/>
      <c r="NMW57" s="7"/>
      <c r="NMX57" s="7"/>
      <c r="NMY57" s="7"/>
      <c r="NMZ57" s="7"/>
      <c r="NNA57" s="7"/>
      <c r="NNB57" s="7"/>
      <c r="NNC57" s="7"/>
      <c r="NND57" s="7"/>
      <c r="NNE57" s="7"/>
      <c r="NNF57" s="7"/>
      <c r="NNG57" s="7"/>
      <c r="NNH57" s="7"/>
      <c r="NNI57" s="7"/>
      <c r="NNJ57" s="7"/>
      <c r="NNK57" s="7"/>
      <c r="NNL57" s="7"/>
      <c r="NNM57" s="7"/>
      <c r="NNN57" s="7"/>
      <c r="NNO57" s="7"/>
      <c r="NNP57" s="7"/>
      <c r="NNQ57" s="7"/>
      <c r="NNR57" s="7"/>
      <c r="NNS57" s="7"/>
      <c r="NNT57" s="7"/>
      <c r="NNU57" s="7"/>
      <c r="NNV57" s="7"/>
      <c r="NNW57" s="7"/>
      <c r="NNX57" s="7"/>
      <c r="NNY57" s="7"/>
      <c r="NNZ57" s="7"/>
      <c r="NOA57" s="7"/>
      <c r="NOB57" s="7"/>
      <c r="NOC57" s="7"/>
      <c r="NOD57" s="7"/>
      <c r="NOE57" s="7"/>
      <c r="NOF57" s="7"/>
      <c r="NOG57" s="7"/>
      <c r="NOH57" s="7"/>
      <c r="NOI57" s="7"/>
      <c r="NOJ57" s="7"/>
      <c r="NOK57" s="7"/>
      <c r="NOL57" s="7"/>
      <c r="NOM57" s="7"/>
      <c r="NON57" s="7"/>
      <c r="NOO57" s="7"/>
      <c r="NOP57" s="7"/>
      <c r="NOQ57" s="7"/>
      <c r="NOR57" s="7"/>
      <c r="NOS57" s="7"/>
      <c r="NOT57" s="7"/>
      <c r="NOU57" s="7"/>
      <c r="NOV57" s="7"/>
      <c r="NOW57" s="7"/>
      <c r="NOX57" s="7"/>
      <c r="NOY57" s="7"/>
      <c r="NOZ57" s="7"/>
      <c r="NPA57" s="7"/>
      <c r="NPB57" s="7"/>
      <c r="NPC57" s="7"/>
      <c r="NPD57" s="7"/>
      <c r="NPE57" s="7"/>
      <c r="NPF57" s="7"/>
      <c r="NPG57" s="7"/>
      <c r="NPH57" s="7"/>
      <c r="NPI57" s="7"/>
      <c r="NPJ57" s="7"/>
      <c r="NPK57" s="7"/>
      <c r="NPL57" s="7"/>
      <c r="NPM57" s="7"/>
      <c r="NPN57" s="7"/>
      <c r="NPO57" s="7"/>
      <c r="NPP57" s="7"/>
      <c r="NPQ57" s="7"/>
      <c r="NPR57" s="7"/>
      <c r="NPS57" s="7"/>
      <c r="NPT57" s="7"/>
      <c r="NPU57" s="7"/>
      <c r="NPV57" s="7"/>
      <c r="NPW57" s="7"/>
      <c r="NPX57" s="7"/>
      <c r="NPY57" s="7"/>
      <c r="NPZ57" s="7"/>
      <c r="NQA57" s="7"/>
      <c r="NQB57" s="7"/>
      <c r="NQC57" s="7"/>
      <c r="NQD57" s="7"/>
      <c r="NQE57" s="7"/>
      <c r="NQF57" s="7"/>
      <c r="NQG57" s="7"/>
      <c r="NQH57" s="7"/>
      <c r="NQI57" s="7"/>
      <c r="NQJ57" s="7"/>
      <c r="NQK57" s="7"/>
      <c r="NQL57" s="7"/>
      <c r="NQM57" s="7"/>
      <c r="NQN57" s="7"/>
      <c r="NQO57" s="7"/>
      <c r="NQP57" s="7"/>
      <c r="NQQ57" s="7"/>
      <c r="NQR57" s="7"/>
      <c r="NQS57" s="7"/>
      <c r="NQT57" s="7"/>
      <c r="NQU57" s="7"/>
      <c r="NQV57" s="7"/>
      <c r="NQW57" s="7"/>
      <c r="NQX57" s="7"/>
      <c r="NQY57" s="7"/>
      <c r="NQZ57" s="7"/>
      <c r="NRA57" s="7"/>
      <c r="NRB57" s="7"/>
      <c r="NRC57" s="7"/>
      <c r="NRD57" s="7"/>
      <c r="NRE57" s="7"/>
      <c r="NRF57" s="7"/>
      <c r="NRG57" s="7"/>
      <c r="NRH57" s="7"/>
      <c r="NRI57" s="7"/>
      <c r="NRJ57" s="7"/>
      <c r="NRK57" s="7"/>
      <c r="NRL57" s="7"/>
      <c r="NRM57" s="7"/>
      <c r="NRN57" s="7"/>
      <c r="NRO57" s="7"/>
      <c r="NRP57" s="7"/>
      <c r="NRQ57" s="7"/>
      <c r="NRR57" s="7"/>
      <c r="NRS57" s="7"/>
      <c r="NRT57" s="7"/>
      <c r="NRU57" s="7"/>
      <c r="NRV57" s="7"/>
      <c r="NRW57" s="7"/>
      <c r="NRX57" s="7"/>
      <c r="NRY57" s="7"/>
      <c r="NRZ57" s="7"/>
      <c r="NSA57" s="7"/>
      <c r="NSB57" s="7"/>
      <c r="NSC57" s="7"/>
      <c r="NSD57" s="7"/>
      <c r="NSE57" s="7"/>
      <c r="NSF57" s="7"/>
      <c r="NSG57" s="7"/>
      <c r="NSH57" s="7"/>
      <c r="NSI57" s="7"/>
      <c r="NSJ57" s="7"/>
      <c r="NSK57" s="7"/>
      <c r="NSL57" s="7"/>
      <c r="NSM57" s="7"/>
      <c r="NSN57" s="7"/>
      <c r="NSO57" s="7"/>
      <c r="NSP57" s="7"/>
      <c r="NSQ57" s="7"/>
      <c r="NSR57" s="7"/>
      <c r="NSS57" s="7"/>
      <c r="NST57" s="7"/>
      <c r="NSU57" s="7"/>
      <c r="NSV57" s="7"/>
      <c r="NSW57" s="7"/>
      <c r="NSX57" s="7"/>
      <c r="NSY57" s="7"/>
      <c r="NSZ57" s="7"/>
      <c r="NTA57" s="7"/>
      <c r="NTB57" s="7"/>
      <c r="NTC57" s="7"/>
      <c r="NTD57" s="7"/>
      <c r="NTE57" s="7"/>
      <c r="NTF57" s="7"/>
      <c r="NTG57" s="7"/>
      <c r="NTH57" s="7"/>
      <c r="NTI57" s="7"/>
      <c r="NTJ57" s="7"/>
      <c r="NTK57" s="7"/>
      <c r="NTL57" s="7"/>
      <c r="NTM57" s="7"/>
      <c r="NTN57" s="7"/>
      <c r="NTO57" s="7"/>
      <c r="NTP57" s="7"/>
      <c r="NTQ57" s="7"/>
      <c r="NTR57" s="7"/>
      <c r="NTS57" s="7"/>
      <c r="NTT57" s="7"/>
      <c r="NTV57" s="7"/>
      <c r="NTW57" s="7"/>
      <c r="NTX57" s="7"/>
      <c r="NTY57" s="7"/>
      <c r="NTZ57" s="7"/>
      <c r="NUA57" s="7"/>
      <c r="NUB57" s="7"/>
      <c r="NUC57" s="7"/>
      <c r="NUD57" s="7"/>
      <c r="NUE57" s="7"/>
      <c r="NUF57" s="7"/>
      <c r="NUG57" s="7"/>
      <c r="NUH57" s="7"/>
      <c r="NUI57" s="7"/>
      <c r="NUJ57" s="7"/>
      <c r="NUK57" s="7"/>
      <c r="NUL57" s="7"/>
      <c r="NUM57" s="7"/>
      <c r="NUN57" s="7"/>
      <c r="NUO57" s="7"/>
      <c r="NUP57" s="7"/>
      <c r="NUQ57" s="7"/>
      <c r="NUR57" s="7"/>
      <c r="NUS57" s="7"/>
      <c r="NUT57" s="7"/>
      <c r="NUU57" s="7"/>
      <c r="NUV57" s="7"/>
      <c r="NUW57" s="7"/>
      <c r="NUX57" s="7"/>
      <c r="NUY57" s="7"/>
      <c r="NUZ57" s="7"/>
      <c r="NVA57" s="7"/>
      <c r="NVB57" s="7"/>
      <c r="NVC57" s="7"/>
      <c r="NVD57" s="7"/>
      <c r="NVE57" s="7"/>
      <c r="NVF57" s="7"/>
      <c r="NVG57" s="7"/>
      <c r="NVH57" s="7"/>
      <c r="NVI57" s="7"/>
      <c r="NVJ57" s="7"/>
      <c r="NVK57" s="7"/>
      <c r="NVL57" s="7"/>
      <c r="NVM57" s="7"/>
      <c r="NVN57" s="7"/>
      <c r="NVO57" s="7"/>
      <c r="NVP57" s="7"/>
      <c r="NVQ57" s="7"/>
      <c r="NVR57" s="7"/>
      <c r="NVS57" s="7"/>
      <c r="NVT57" s="7"/>
      <c r="NVU57" s="7"/>
      <c r="NVV57" s="7"/>
      <c r="NVW57" s="7"/>
      <c r="NVX57" s="7"/>
      <c r="NVY57" s="7"/>
      <c r="NVZ57" s="7"/>
      <c r="NWA57" s="7"/>
      <c r="NWB57" s="7"/>
      <c r="NWC57" s="7"/>
      <c r="NWD57" s="7"/>
      <c r="NWE57" s="7"/>
      <c r="NWF57" s="7"/>
      <c r="NWG57" s="7"/>
      <c r="NWH57" s="7"/>
      <c r="NWI57" s="7"/>
      <c r="NWJ57" s="7"/>
      <c r="NWK57" s="7"/>
      <c r="NWL57" s="7"/>
      <c r="NWM57" s="7"/>
      <c r="NWN57" s="7"/>
      <c r="NWO57" s="7"/>
      <c r="NWP57" s="7"/>
      <c r="NWQ57" s="7"/>
      <c r="NWR57" s="7"/>
      <c r="NWS57" s="7"/>
      <c r="NWT57" s="7"/>
      <c r="NWU57" s="7"/>
      <c r="NWV57" s="7"/>
      <c r="NWW57" s="7"/>
      <c r="NWX57" s="7"/>
      <c r="NWY57" s="7"/>
      <c r="NWZ57" s="7"/>
      <c r="NXA57" s="7"/>
      <c r="NXB57" s="7"/>
      <c r="NXC57" s="7"/>
      <c r="NXD57" s="7"/>
      <c r="NXE57" s="7"/>
      <c r="NXF57" s="7"/>
      <c r="NXG57" s="7"/>
      <c r="NXH57" s="7"/>
      <c r="NXI57" s="7"/>
      <c r="NXJ57" s="7"/>
      <c r="NXK57" s="7"/>
      <c r="NXL57" s="7"/>
      <c r="NXM57" s="7"/>
      <c r="NXN57" s="7"/>
      <c r="NXO57" s="7"/>
      <c r="NXP57" s="7"/>
      <c r="NXQ57" s="7"/>
      <c r="NXR57" s="7"/>
      <c r="NXS57" s="7"/>
      <c r="NXT57" s="7"/>
      <c r="NXU57" s="7"/>
      <c r="NXV57" s="7"/>
      <c r="NXW57" s="7"/>
      <c r="NXX57" s="7"/>
      <c r="NXY57" s="7"/>
      <c r="NXZ57" s="7"/>
      <c r="NYA57" s="7"/>
      <c r="NYB57" s="7"/>
      <c r="NYC57" s="7"/>
      <c r="NYD57" s="7"/>
      <c r="NYE57" s="7"/>
      <c r="NYF57" s="7"/>
      <c r="NYG57" s="7"/>
      <c r="NYH57" s="7"/>
      <c r="NYI57" s="7"/>
      <c r="NYJ57" s="7"/>
      <c r="NYK57" s="7"/>
      <c r="NYL57" s="7"/>
      <c r="NYM57" s="7"/>
      <c r="NYN57" s="7"/>
      <c r="NYO57" s="7"/>
      <c r="NYP57" s="7"/>
      <c r="NYQ57" s="7"/>
      <c r="NYR57" s="7"/>
      <c r="NYS57" s="7"/>
      <c r="NYT57" s="7"/>
      <c r="NYU57" s="7"/>
      <c r="NYV57" s="7"/>
      <c r="NYW57" s="7"/>
      <c r="NYX57" s="7"/>
      <c r="NYY57" s="7"/>
      <c r="NYZ57" s="7"/>
      <c r="NZA57" s="7"/>
      <c r="NZB57" s="7"/>
      <c r="NZC57" s="7"/>
      <c r="NZD57" s="7"/>
      <c r="NZE57" s="7"/>
      <c r="NZF57" s="7"/>
      <c r="NZG57" s="7"/>
      <c r="NZH57" s="7"/>
      <c r="NZI57" s="7"/>
      <c r="NZJ57" s="7"/>
      <c r="NZK57" s="7"/>
      <c r="NZL57" s="7"/>
      <c r="NZM57" s="7"/>
      <c r="NZN57" s="7"/>
      <c r="NZO57" s="7"/>
      <c r="NZP57" s="7"/>
      <c r="NZQ57" s="7"/>
      <c r="NZR57" s="7"/>
      <c r="NZS57" s="7"/>
      <c r="NZT57" s="7"/>
      <c r="NZU57" s="7"/>
      <c r="NZV57" s="7"/>
      <c r="NZW57" s="7"/>
      <c r="NZX57" s="7"/>
      <c r="NZY57" s="7"/>
      <c r="NZZ57" s="7"/>
      <c r="OAA57" s="7"/>
      <c r="OAB57" s="7"/>
      <c r="OAC57" s="7"/>
      <c r="OAD57" s="7"/>
      <c r="OAE57" s="7"/>
      <c r="OAF57" s="7"/>
      <c r="OAG57" s="7"/>
      <c r="OAH57" s="7"/>
      <c r="OAI57" s="7"/>
      <c r="OAJ57" s="7"/>
      <c r="OAK57" s="7"/>
      <c r="OAL57" s="7"/>
      <c r="OAM57" s="7"/>
      <c r="OAN57" s="7"/>
      <c r="OAO57" s="7"/>
      <c r="OAP57" s="7"/>
      <c r="OAQ57" s="7"/>
      <c r="OAR57" s="7"/>
      <c r="OAS57" s="7"/>
      <c r="OAT57" s="7"/>
      <c r="OAU57" s="7"/>
      <c r="OAV57" s="7"/>
      <c r="OAW57" s="7"/>
      <c r="OAX57" s="7"/>
      <c r="OAY57" s="7"/>
      <c r="OAZ57" s="7"/>
      <c r="OBA57" s="7"/>
      <c r="OBB57" s="7"/>
      <c r="OBC57" s="7"/>
      <c r="OBD57" s="7"/>
      <c r="OBE57" s="7"/>
      <c r="OBF57" s="7"/>
      <c r="OBG57" s="7"/>
      <c r="OBH57" s="7"/>
      <c r="OBI57" s="7"/>
      <c r="OBJ57" s="7"/>
      <c r="OBK57" s="7"/>
      <c r="OBL57" s="7"/>
      <c r="OBM57" s="7"/>
      <c r="OBN57" s="7"/>
      <c r="OBO57" s="7"/>
      <c r="OBP57" s="7"/>
      <c r="OBQ57" s="7"/>
      <c r="OBR57" s="7"/>
      <c r="OBS57" s="7"/>
      <c r="OBT57" s="7"/>
      <c r="OBU57" s="7"/>
      <c r="OBV57" s="7"/>
      <c r="OBW57" s="7"/>
      <c r="OBX57" s="7"/>
      <c r="OBY57" s="7"/>
      <c r="OBZ57" s="7"/>
      <c r="OCA57" s="7"/>
      <c r="OCB57" s="7"/>
      <c r="OCC57" s="7"/>
      <c r="OCD57" s="7"/>
      <c r="OCE57" s="7"/>
      <c r="OCF57" s="7"/>
      <c r="OCG57" s="7"/>
      <c r="OCH57" s="7"/>
      <c r="OCI57" s="7"/>
      <c r="OCJ57" s="7"/>
      <c r="OCK57" s="7"/>
      <c r="OCL57" s="7"/>
      <c r="OCM57" s="7"/>
      <c r="OCN57" s="7"/>
      <c r="OCO57" s="7"/>
      <c r="OCP57" s="7"/>
      <c r="OCQ57" s="7"/>
      <c r="OCR57" s="7"/>
      <c r="OCS57" s="7"/>
      <c r="OCT57" s="7"/>
      <c r="OCU57" s="7"/>
      <c r="OCV57" s="7"/>
      <c r="OCW57" s="7"/>
      <c r="OCX57" s="7"/>
      <c r="OCY57" s="7"/>
      <c r="OCZ57" s="7"/>
      <c r="ODA57" s="7"/>
      <c r="ODB57" s="7"/>
      <c r="ODC57" s="7"/>
      <c r="ODD57" s="7"/>
      <c r="ODE57" s="7"/>
      <c r="ODF57" s="7"/>
      <c r="ODG57" s="7"/>
      <c r="ODH57" s="7"/>
      <c r="ODI57" s="7"/>
      <c r="ODJ57" s="7"/>
      <c r="ODK57" s="7"/>
      <c r="ODL57" s="7"/>
      <c r="ODM57" s="7"/>
      <c r="ODN57" s="7"/>
      <c r="ODO57" s="7"/>
      <c r="ODP57" s="7"/>
      <c r="ODR57" s="7"/>
      <c r="ODS57" s="7"/>
      <c r="ODT57" s="7"/>
      <c r="ODU57" s="7"/>
      <c r="ODV57" s="7"/>
      <c r="ODW57" s="7"/>
      <c r="ODX57" s="7"/>
      <c r="ODY57" s="7"/>
      <c r="ODZ57" s="7"/>
      <c r="OEA57" s="7"/>
      <c r="OEB57" s="7"/>
      <c r="OEC57" s="7"/>
      <c r="OED57" s="7"/>
      <c r="OEE57" s="7"/>
      <c r="OEF57" s="7"/>
      <c r="OEG57" s="7"/>
      <c r="OEH57" s="7"/>
      <c r="OEI57" s="7"/>
      <c r="OEJ57" s="7"/>
      <c r="OEK57" s="7"/>
      <c r="OEL57" s="7"/>
      <c r="OEM57" s="7"/>
      <c r="OEN57" s="7"/>
      <c r="OEO57" s="7"/>
      <c r="OEP57" s="7"/>
      <c r="OEQ57" s="7"/>
      <c r="OER57" s="7"/>
      <c r="OES57" s="7"/>
      <c r="OET57" s="7"/>
      <c r="OEU57" s="7"/>
      <c r="OEV57" s="7"/>
      <c r="OEW57" s="7"/>
      <c r="OEX57" s="7"/>
      <c r="OEY57" s="7"/>
      <c r="OEZ57" s="7"/>
      <c r="OFA57" s="7"/>
      <c r="OFB57" s="7"/>
      <c r="OFC57" s="7"/>
      <c r="OFD57" s="7"/>
      <c r="OFE57" s="7"/>
      <c r="OFF57" s="7"/>
      <c r="OFG57" s="7"/>
      <c r="OFH57" s="7"/>
      <c r="OFI57" s="7"/>
      <c r="OFJ57" s="7"/>
      <c r="OFK57" s="7"/>
      <c r="OFL57" s="7"/>
      <c r="OFM57" s="7"/>
      <c r="OFN57" s="7"/>
      <c r="OFO57" s="7"/>
      <c r="OFP57" s="7"/>
      <c r="OFQ57" s="7"/>
      <c r="OFR57" s="7"/>
      <c r="OFS57" s="7"/>
      <c r="OFT57" s="7"/>
      <c r="OFU57" s="7"/>
      <c r="OFV57" s="7"/>
      <c r="OFW57" s="7"/>
      <c r="OFX57" s="7"/>
      <c r="OFY57" s="7"/>
      <c r="OFZ57" s="7"/>
      <c r="OGA57" s="7"/>
      <c r="OGB57" s="7"/>
      <c r="OGC57" s="7"/>
      <c r="OGD57" s="7"/>
      <c r="OGE57" s="7"/>
      <c r="OGF57" s="7"/>
      <c r="OGG57" s="7"/>
      <c r="OGH57" s="7"/>
      <c r="OGI57" s="7"/>
      <c r="OGJ57" s="7"/>
      <c r="OGK57" s="7"/>
      <c r="OGL57" s="7"/>
      <c r="OGM57" s="7"/>
      <c r="OGN57" s="7"/>
      <c r="OGO57" s="7"/>
      <c r="OGP57" s="7"/>
      <c r="OGQ57" s="7"/>
      <c r="OGR57" s="7"/>
      <c r="OGS57" s="7"/>
      <c r="OGT57" s="7"/>
      <c r="OGU57" s="7"/>
      <c r="OGV57" s="7"/>
      <c r="OGW57" s="7"/>
      <c r="OGX57" s="7"/>
      <c r="OGY57" s="7"/>
      <c r="OGZ57" s="7"/>
      <c r="OHA57" s="7"/>
      <c r="OHB57" s="7"/>
      <c r="OHC57" s="7"/>
      <c r="OHD57" s="7"/>
      <c r="OHE57" s="7"/>
      <c r="OHF57" s="7"/>
      <c r="OHG57" s="7"/>
      <c r="OHH57" s="7"/>
      <c r="OHI57" s="7"/>
      <c r="OHJ57" s="7"/>
      <c r="OHK57" s="7"/>
      <c r="OHL57" s="7"/>
      <c r="OHM57" s="7"/>
      <c r="OHN57" s="7"/>
      <c r="OHO57" s="7"/>
      <c r="OHP57" s="7"/>
      <c r="OHQ57" s="7"/>
      <c r="OHR57" s="7"/>
      <c r="OHS57" s="7"/>
      <c r="OHT57" s="7"/>
      <c r="OHU57" s="7"/>
      <c r="OHV57" s="7"/>
      <c r="OHW57" s="7"/>
      <c r="OHX57" s="7"/>
      <c r="OHY57" s="7"/>
      <c r="OHZ57" s="7"/>
      <c r="OIA57" s="7"/>
      <c r="OIB57" s="7"/>
      <c r="OIC57" s="7"/>
      <c r="OID57" s="7"/>
      <c r="OIE57" s="7"/>
      <c r="OIF57" s="7"/>
      <c r="OIG57" s="7"/>
      <c r="OIH57" s="7"/>
      <c r="OII57" s="7"/>
      <c r="OIJ57" s="7"/>
      <c r="OIK57" s="7"/>
      <c r="OIL57" s="7"/>
      <c r="OIM57" s="7"/>
      <c r="OIN57" s="7"/>
      <c r="OIO57" s="7"/>
      <c r="OIP57" s="7"/>
      <c r="OIQ57" s="7"/>
      <c r="OIR57" s="7"/>
      <c r="OIS57" s="7"/>
      <c r="OIT57" s="7"/>
      <c r="OIU57" s="7"/>
      <c r="OIV57" s="7"/>
      <c r="OIW57" s="7"/>
      <c r="OIX57" s="7"/>
      <c r="OIY57" s="7"/>
      <c r="OIZ57" s="7"/>
      <c r="OJA57" s="7"/>
      <c r="OJB57" s="7"/>
      <c r="OJC57" s="7"/>
      <c r="OJD57" s="7"/>
      <c r="OJE57" s="7"/>
      <c r="OJF57" s="7"/>
      <c r="OJG57" s="7"/>
      <c r="OJH57" s="7"/>
      <c r="OJI57" s="7"/>
      <c r="OJJ57" s="7"/>
      <c r="OJK57" s="7"/>
      <c r="OJL57" s="7"/>
      <c r="OJM57" s="7"/>
      <c r="OJN57" s="7"/>
      <c r="OJO57" s="7"/>
      <c r="OJP57" s="7"/>
      <c r="OJQ57" s="7"/>
      <c r="OJR57" s="7"/>
      <c r="OJS57" s="7"/>
      <c r="OJT57" s="7"/>
      <c r="OJU57" s="7"/>
      <c r="OJV57" s="7"/>
      <c r="OJW57" s="7"/>
      <c r="OJX57" s="7"/>
      <c r="OJY57" s="7"/>
      <c r="OJZ57" s="7"/>
      <c r="OKA57" s="7"/>
      <c r="OKB57" s="7"/>
      <c r="OKC57" s="7"/>
      <c r="OKD57" s="7"/>
      <c r="OKE57" s="7"/>
      <c r="OKF57" s="7"/>
      <c r="OKG57" s="7"/>
      <c r="OKH57" s="7"/>
      <c r="OKI57" s="7"/>
      <c r="OKJ57" s="7"/>
      <c r="OKK57" s="7"/>
      <c r="OKL57" s="7"/>
      <c r="OKM57" s="7"/>
      <c r="OKN57" s="7"/>
      <c r="OKO57" s="7"/>
      <c r="OKP57" s="7"/>
      <c r="OKQ57" s="7"/>
      <c r="OKR57" s="7"/>
      <c r="OKS57" s="7"/>
      <c r="OKT57" s="7"/>
      <c r="OKU57" s="7"/>
      <c r="OKV57" s="7"/>
      <c r="OKW57" s="7"/>
      <c r="OKX57" s="7"/>
      <c r="OKY57" s="7"/>
      <c r="OKZ57" s="7"/>
      <c r="OLA57" s="7"/>
      <c r="OLB57" s="7"/>
      <c r="OLC57" s="7"/>
      <c r="OLD57" s="7"/>
      <c r="OLE57" s="7"/>
      <c r="OLF57" s="7"/>
      <c r="OLG57" s="7"/>
      <c r="OLH57" s="7"/>
      <c r="OLI57" s="7"/>
      <c r="OLJ57" s="7"/>
      <c r="OLK57" s="7"/>
      <c r="OLL57" s="7"/>
      <c r="OLM57" s="7"/>
      <c r="OLN57" s="7"/>
      <c r="OLO57" s="7"/>
      <c r="OLP57" s="7"/>
      <c r="OLQ57" s="7"/>
      <c r="OLR57" s="7"/>
      <c r="OLS57" s="7"/>
      <c r="OLT57" s="7"/>
      <c r="OLU57" s="7"/>
      <c r="OLV57" s="7"/>
      <c r="OLW57" s="7"/>
      <c r="OLX57" s="7"/>
      <c r="OLY57" s="7"/>
      <c r="OLZ57" s="7"/>
      <c r="OMA57" s="7"/>
      <c r="OMB57" s="7"/>
      <c r="OMC57" s="7"/>
      <c r="OMD57" s="7"/>
      <c r="OME57" s="7"/>
      <c r="OMF57" s="7"/>
      <c r="OMG57" s="7"/>
      <c r="OMH57" s="7"/>
      <c r="OMI57" s="7"/>
      <c r="OMJ57" s="7"/>
      <c r="OMK57" s="7"/>
      <c r="OML57" s="7"/>
      <c r="OMM57" s="7"/>
      <c r="OMN57" s="7"/>
      <c r="OMO57" s="7"/>
      <c r="OMP57" s="7"/>
      <c r="OMQ57" s="7"/>
      <c r="OMR57" s="7"/>
      <c r="OMS57" s="7"/>
      <c r="OMT57" s="7"/>
      <c r="OMU57" s="7"/>
      <c r="OMV57" s="7"/>
      <c r="OMW57" s="7"/>
      <c r="OMX57" s="7"/>
      <c r="OMY57" s="7"/>
      <c r="OMZ57" s="7"/>
      <c r="ONA57" s="7"/>
      <c r="ONB57" s="7"/>
      <c r="ONC57" s="7"/>
      <c r="OND57" s="7"/>
      <c r="ONE57" s="7"/>
      <c r="ONF57" s="7"/>
      <c r="ONG57" s="7"/>
      <c r="ONH57" s="7"/>
      <c r="ONI57" s="7"/>
      <c r="ONJ57" s="7"/>
      <c r="ONK57" s="7"/>
      <c r="ONL57" s="7"/>
      <c r="ONN57" s="7"/>
      <c r="ONO57" s="7"/>
      <c r="ONP57" s="7"/>
      <c r="ONQ57" s="7"/>
      <c r="ONR57" s="7"/>
      <c r="ONS57" s="7"/>
      <c r="ONT57" s="7"/>
      <c r="ONU57" s="7"/>
      <c r="ONV57" s="7"/>
      <c r="ONW57" s="7"/>
      <c r="ONX57" s="7"/>
      <c r="ONY57" s="7"/>
      <c r="ONZ57" s="7"/>
      <c r="OOA57" s="7"/>
      <c r="OOB57" s="7"/>
      <c r="OOC57" s="7"/>
      <c r="OOD57" s="7"/>
      <c r="OOE57" s="7"/>
      <c r="OOF57" s="7"/>
      <c r="OOG57" s="7"/>
      <c r="OOH57" s="7"/>
      <c r="OOI57" s="7"/>
      <c r="OOJ57" s="7"/>
      <c r="OOK57" s="7"/>
      <c r="OOL57" s="7"/>
      <c r="OOM57" s="7"/>
      <c r="OON57" s="7"/>
      <c r="OOO57" s="7"/>
      <c r="OOP57" s="7"/>
      <c r="OOQ57" s="7"/>
      <c r="OOR57" s="7"/>
      <c r="OOS57" s="7"/>
      <c r="OOT57" s="7"/>
      <c r="OOU57" s="7"/>
      <c r="OOV57" s="7"/>
      <c r="OOW57" s="7"/>
      <c r="OOX57" s="7"/>
      <c r="OOY57" s="7"/>
      <c r="OOZ57" s="7"/>
      <c r="OPA57" s="7"/>
      <c r="OPB57" s="7"/>
      <c r="OPC57" s="7"/>
      <c r="OPD57" s="7"/>
      <c r="OPE57" s="7"/>
      <c r="OPF57" s="7"/>
      <c r="OPG57" s="7"/>
      <c r="OPH57" s="7"/>
      <c r="OPI57" s="7"/>
      <c r="OPJ57" s="7"/>
      <c r="OPK57" s="7"/>
      <c r="OPL57" s="7"/>
      <c r="OPM57" s="7"/>
      <c r="OPN57" s="7"/>
      <c r="OPO57" s="7"/>
      <c r="OPP57" s="7"/>
      <c r="OPQ57" s="7"/>
      <c r="OPR57" s="7"/>
      <c r="OPS57" s="7"/>
      <c r="OPT57" s="7"/>
      <c r="OPU57" s="7"/>
      <c r="OPV57" s="7"/>
      <c r="OPW57" s="7"/>
      <c r="OPX57" s="7"/>
      <c r="OPY57" s="7"/>
      <c r="OPZ57" s="7"/>
      <c r="OQA57" s="7"/>
      <c r="OQB57" s="7"/>
      <c r="OQC57" s="7"/>
      <c r="OQD57" s="7"/>
      <c r="OQE57" s="7"/>
      <c r="OQF57" s="7"/>
      <c r="OQG57" s="7"/>
      <c r="OQH57" s="7"/>
      <c r="OQI57" s="7"/>
      <c r="OQJ57" s="7"/>
      <c r="OQK57" s="7"/>
      <c r="OQL57" s="7"/>
      <c r="OQM57" s="7"/>
      <c r="OQN57" s="7"/>
      <c r="OQO57" s="7"/>
      <c r="OQP57" s="7"/>
      <c r="OQQ57" s="7"/>
      <c r="OQR57" s="7"/>
      <c r="OQS57" s="7"/>
      <c r="OQT57" s="7"/>
      <c r="OQU57" s="7"/>
      <c r="OQV57" s="7"/>
      <c r="OQW57" s="7"/>
      <c r="OQX57" s="7"/>
      <c r="OQY57" s="7"/>
      <c r="OQZ57" s="7"/>
      <c r="ORA57" s="7"/>
      <c r="ORB57" s="7"/>
      <c r="ORC57" s="7"/>
      <c r="ORD57" s="7"/>
      <c r="ORE57" s="7"/>
      <c r="ORF57" s="7"/>
      <c r="ORG57" s="7"/>
      <c r="ORH57" s="7"/>
      <c r="ORI57" s="7"/>
      <c r="ORJ57" s="7"/>
      <c r="ORK57" s="7"/>
      <c r="ORL57" s="7"/>
      <c r="ORM57" s="7"/>
      <c r="ORN57" s="7"/>
      <c r="ORO57" s="7"/>
      <c r="ORP57" s="7"/>
      <c r="ORQ57" s="7"/>
      <c r="ORR57" s="7"/>
      <c r="ORS57" s="7"/>
      <c r="ORT57" s="7"/>
      <c r="ORU57" s="7"/>
      <c r="ORV57" s="7"/>
      <c r="ORW57" s="7"/>
      <c r="ORX57" s="7"/>
      <c r="ORY57" s="7"/>
      <c r="ORZ57" s="7"/>
      <c r="OSA57" s="7"/>
      <c r="OSB57" s="7"/>
      <c r="OSC57" s="7"/>
      <c r="OSD57" s="7"/>
      <c r="OSE57" s="7"/>
      <c r="OSF57" s="7"/>
      <c r="OSG57" s="7"/>
      <c r="OSH57" s="7"/>
      <c r="OSI57" s="7"/>
      <c r="OSJ57" s="7"/>
      <c r="OSK57" s="7"/>
      <c r="OSL57" s="7"/>
      <c r="OSM57" s="7"/>
      <c r="OSN57" s="7"/>
      <c r="OSO57" s="7"/>
      <c r="OSP57" s="7"/>
      <c r="OSQ57" s="7"/>
      <c r="OSR57" s="7"/>
      <c r="OSS57" s="7"/>
      <c r="OST57" s="7"/>
      <c r="OSU57" s="7"/>
      <c r="OSV57" s="7"/>
      <c r="OSW57" s="7"/>
      <c r="OSX57" s="7"/>
      <c r="OSY57" s="7"/>
      <c r="OSZ57" s="7"/>
      <c r="OTA57" s="7"/>
      <c r="OTB57" s="7"/>
      <c r="OTC57" s="7"/>
      <c r="OTD57" s="7"/>
      <c r="OTE57" s="7"/>
      <c r="OTF57" s="7"/>
      <c r="OTG57" s="7"/>
      <c r="OTH57" s="7"/>
      <c r="OTI57" s="7"/>
      <c r="OTJ57" s="7"/>
      <c r="OTK57" s="7"/>
      <c r="OTL57" s="7"/>
      <c r="OTM57" s="7"/>
      <c r="OTN57" s="7"/>
      <c r="OTO57" s="7"/>
      <c r="OTP57" s="7"/>
      <c r="OTQ57" s="7"/>
      <c r="OTR57" s="7"/>
      <c r="OTS57" s="7"/>
      <c r="OTT57" s="7"/>
      <c r="OTU57" s="7"/>
      <c r="OTV57" s="7"/>
      <c r="OTW57" s="7"/>
      <c r="OTX57" s="7"/>
      <c r="OTY57" s="7"/>
      <c r="OTZ57" s="7"/>
      <c r="OUA57" s="7"/>
      <c r="OUB57" s="7"/>
      <c r="OUC57" s="7"/>
      <c r="OUD57" s="7"/>
      <c r="OUE57" s="7"/>
      <c r="OUF57" s="7"/>
      <c r="OUG57" s="7"/>
      <c r="OUH57" s="7"/>
      <c r="OUI57" s="7"/>
      <c r="OUJ57" s="7"/>
      <c r="OUK57" s="7"/>
      <c r="OUL57" s="7"/>
      <c r="OUM57" s="7"/>
      <c r="OUN57" s="7"/>
      <c r="OUO57" s="7"/>
      <c r="OUP57" s="7"/>
      <c r="OUQ57" s="7"/>
      <c r="OUR57" s="7"/>
      <c r="OUS57" s="7"/>
      <c r="OUT57" s="7"/>
      <c r="OUU57" s="7"/>
      <c r="OUV57" s="7"/>
      <c r="OUW57" s="7"/>
      <c r="OUX57" s="7"/>
      <c r="OUY57" s="7"/>
      <c r="OUZ57" s="7"/>
      <c r="OVA57" s="7"/>
      <c r="OVB57" s="7"/>
      <c r="OVC57" s="7"/>
      <c r="OVD57" s="7"/>
      <c r="OVE57" s="7"/>
      <c r="OVF57" s="7"/>
      <c r="OVG57" s="7"/>
      <c r="OVH57" s="7"/>
      <c r="OVI57" s="7"/>
      <c r="OVJ57" s="7"/>
      <c r="OVK57" s="7"/>
      <c r="OVL57" s="7"/>
      <c r="OVM57" s="7"/>
      <c r="OVN57" s="7"/>
      <c r="OVO57" s="7"/>
      <c r="OVP57" s="7"/>
      <c r="OVQ57" s="7"/>
      <c r="OVR57" s="7"/>
      <c r="OVS57" s="7"/>
      <c r="OVT57" s="7"/>
      <c r="OVU57" s="7"/>
      <c r="OVV57" s="7"/>
      <c r="OVW57" s="7"/>
      <c r="OVX57" s="7"/>
      <c r="OVY57" s="7"/>
      <c r="OVZ57" s="7"/>
      <c r="OWA57" s="7"/>
      <c r="OWB57" s="7"/>
      <c r="OWC57" s="7"/>
      <c r="OWD57" s="7"/>
      <c r="OWE57" s="7"/>
      <c r="OWF57" s="7"/>
      <c r="OWG57" s="7"/>
      <c r="OWH57" s="7"/>
      <c r="OWI57" s="7"/>
      <c r="OWJ57" s="7"/>
      <c r="OWK57" s="7"/>
      <c r="OWL57" s="7"/>
      <c r="OWM57" s="7"/>
      <c r="OWN57" s="7"/>
      <c r="OWO57" s="7"/>
      <c r="OWP57" s="7"/>
      <c r="OWQ57" s="7"/>
      <c r="OWR57" s="7"/>
      <c r="OWS57" s="7"/>
      <c r="OWT57" s="7"/>
      <c r="OWU57" s="7"/>
      <c r="OWV57" s="7"/>
      <c r="OWW57" s="7"/>
      <c r="OWX57" s="7"/>
      <c r="OWY57" s="7"/>
      <c r="OWZ57" s="7"/>
      <c r="OXA57" s="7"/>
      <c r="OXB57" s="7"/>
      <c r="OXC57" s="7"/>
      <c r="OXD57" s="7"/>
      <c r="OXE57" s="7"/>
      <c r="OXF57" s="7"/>
      <c r="OXG57" s="7"/>
      <c r="OXH57" s="7"/>
      <c r="OXJ57" s="7"/>
      <c r="OXK57" s="7"/>
      <c r="OXL57" s="7"/>
      <c r="OXM57" s="7"/>
      <c r="OXN57" s="7"/>
      <c r="OXO57" s="7"/>
      <c r="OXP57" s="7"/>
      <c r="OXQ57" s="7"/>
      <c r="OXR57" s="7"/>
      <c r="OXS57" s="7"/>
      <c r="OXT57" s="7"/>
      <c r="OXU57" s="7"/>
      <c r="OXV57" s="7"/>
      <c r="OXW57" s="7"/>
      <c r="OXX57" s="7"/>
      <c r="OXY57" s="7"/>
      <c r="OXZ57" s="7"/>
      <c r="OYA57" s="7"/>
      <c r="OYB57" s="7"/>
      <c r="OYC57" s="7"/>
      <c r="OYD57" s="7"/>
      <c r="OYE57" s="7"/>
      <c r="OYF57" s="7"/>
      <c r="OYG57" s="7"/>
      <c r="OYH57" s="7"/>
      <c r="OYI57" s="7"/>
      <c r="OYJ57" s="7"/>
      <c r="OYK57" s="7"/>
      <c r="OYL57" s="7"/>
      <c r="OYM57" s="7"/>
      <c r="OYN57" s="7"/>
      <c r="OYO57" s="7"/>
      <c r="OYP57" s="7"/>
      <c r="OYQ57" s="7"/>
      <c r="OYR57" s="7"/>
      <c r="OYS57" s="7"/>
      <c r="OYT57" s="7"/>
      <c r="OYU57" s="7"/>
      <c r="OYV57" s="7"/>
      <c r="OYW57" s="7"/>
      <c r="OYX57" s="7"/>
      <c r="OYY57" s="7"/>
      <c r="OYZ57" s="7"/>
      <c r="OZA57" s="7"/>
      <c r="OZB57" s="7"/>
      <c r="OZC57" s="7"/>
      <c r="OZD57" s="7"/>
      <c r="OZE57" s="7"/>
      <c r="OZF57" s="7"/>
      <c r="OZG57" s="7"/>
      <c r="OZH57" s="7"/>
      <c r="OZI57" s="7"/>
      <c r="OZJ57" s="7"/>
      <c r="OZK57" s="7"/>
      <c r="OZL57" s="7"/>
      <c r="OZM57" s="7"/>
      <c r="OZN57" s="7"/>
      <c r="OZO57" s="7"/>
      <c r="OZP57" s="7"/>
      <c r="OZQ57" s="7"/>
      <c r="OZR57" s="7"/>
      <c r="OZS57" s="7"/>
      <c r="OZT57" s="7"/>
      <c r="OZU57" s="7"/>
      <c r="OZV57" s="7"/>
      <c r="OZW57" s="7"/>
      <c r="OZX57" s="7"/>
      <c r="OZY57" s="7"/>
      <c r="OZZ57" s="7"/>
      <c r="PAA57" s="7"/>
      <c r="PAB57" s="7"/>
      <c r="PAC57" s="7"/>
      <c r="PAD57" s="7"/>
      <c r="PAE57" s="7"/>
      <c r="PAF57" s="7"/>
      <c r="PAG57" s="7"/>
      <c r="PAH57" s="7"/>
      <c r="PAI57" s="7"/>
      <c r="PAJ57" s="7"/>
      <c r="PAK57" s="7"/>
      <c r="PAL57" s="7"/>
      <c r="PAM57" s="7"/>
      <c r="PAN57" s="7"/>
      <c r="PAO57" s="7"/>
      <c r="PAP57" s="7"/>
      <c r="PAQ57" s="7"/>
      <c r="PAR57" s="7"/>
      <c r="PAS57" s="7"/>
      <c r="PAT57" s="7"/>
      <c r="PAU57" s="7"/>
      <c r="PAV57" s="7"/>
      <c r="PAW57" s="7"/>
      <c r="PAX57" s="7"/>
      <c r="PAY57" s="7"/>
      <c r="PAZ57" s="7"/>
      <c r="PBA57" s="7"/>
      <c r="PBB57" s="7"/>
      <c r="PBC57" s="7"/>
      <c r="PBD57" s="7"/>
      <c r="PBE57" s="7"/>
      <c r="PBF57" s="7"/>
      <c r="PBG57" s="7"/>
      <c r="PBH57" s="7"/>
      <c r="PBI57" s="7"/>
      <c r="PBJ57" s="7"/>
      <c r="PBK57" s="7"/>
      <c r="PBL57" s="7"/>
      <c r="PBM57" s="7"/>
      <c r="PBN57" s="7"/>
      <c r="PBO57" s="7"/>
      <c r="PBP57" s="7"/>
      <c r="PBQ57" s="7"/>
      <c r="PBR57" s="7"/>
      <c r="PBS57" s="7"/>
      <c r="PBT57" s="7"/>
      <c r="PBU57" s="7"/>
      <c r="PBV57" s="7"/>
      <c r="PBW57" s="7"/>
      <c r="PBX57" s="7"/>
      <c r="PBY57" s="7"/>
      <c r="PBZ57" s="7"/>
      <c r="PCA57" s="7"/>
      <c r="PCB57" s="7"/>
      <c r="PCC57" s="7"/>
      <c r="PCD57" s="7"/>
      <c r="PCE57" s="7"/>
      <c r="PCF57" s="7"/>
      <c r="PCG57" s="7"/>
      <c r="PCH57" s="7"/>
      <c r="PCI57" s="7"/>
      <c r="PCJ57" s="7"/>
      <c r="PCK57" s="7"/>
      <c r="PCL57" s="7"/>
      <c r="PCM57" s="7"/>
      <c r="PCN57" s="7"/>
      <c r="PCO57" s="7"/>
      <c r="PCP57" s="7"/>
      <c r="PCQ57" s="7"/>
      <c r="PCR57" s="7"/>
      <c r="PCS57" s="7"/>
      <c r="PCT57" s="7"/>
      <c r="PCU57" s="7"/>
      <c r="PCV57" s="7"/>
      <c r="PCW57" s="7"/>
      <c r="PCX57" s="7"/>
      <c r="PCY57" s="7"/>
      <c r="PCZ57" s="7"/>
      <c r="PDA57" s="7"/>
      <c r="PDB57" s="7"/>
      <c r="PDC57" s="7"/>
      <c r="PDD57" s="7"/>
      <c r="PDE57" s="7"/>
      <c r="PDF57" s="7"/>
      <c r="PDG57" s="7"/>
      <c r="PDH57" s="7"/>
      <c r="PDI57" s="7"/>
      <c r="PDJ57" s="7"/>
      <c r="PDK57" s="7"/>
      <c r="PDL57" s="7"/>
      <c r="PDM57" s="7"/>
      <c r="PDN57" s="7"/>
      <c r="PDO57" s="7"/>
      <c r="PDP57" s="7"/>
      <c r="PDQ57" s="7"/>
      <c r="PDR57" s="7"/>
      <c r="PDS57" s="7"/>
      <c r="PDT57" s="7"/>
      <c r="PDU57" s="7"/>
      <c r="PDV57" s="7"/>
      <c r="PDW57" s="7"/>
      <c r="PDX57" s="7"/>
      <c r="PDY57" s="7"/>
      <c r="PDZ57" s="7"/>
      <c r="PEA57" s="7"/>
      <c r="PEB57" s="7"/>
      <c r="PEC57" s="7"/>
      <c r="PED57" s="7"/>
      <c r="PEE57" s="7"/>
      <c r="PEF57" s="7"/>
      <c r="PEG57" s="7"/>
      <c r="PEH57" s="7"/>
      <c r="PEI57" s="7"/>
      <c r="PEJ57" s="7"/>
      <c r="PEK57" s="7"/>
      <c r="PEL57" s="7"/>
      <c r="PEM57" s="7"/>
      <c r="PEN57" s="7"/>
      <c r="PEO57" s="7"/>
      <c r="PEP57" s="7"/>
      <c r="PEQ57" s="7"/>
      <c r="PER57" s="7"/>
      <c r="PES57" s="7"/>
      <c r="PET57" s="7"/>
      <c r="PEU57" s="7"/>
      <c r="PEV57" s="7"/>
      <c r="PEW57" s="7"/>
      <c r="PEX57" s="7"/>
      <c r="PEY57" s="7"/>
      <c r="PEZ57" s="7"/>
      <c r="PFA57" s="7"/>
      <c r="PFB57" s="7"/>
      <c r="PFC57" s="7"/>
      <c r="PFD57" s="7"/>
      <c r="PFE57" s="7"/>
      <c r="PFF57" s="7"/>
      <c r="PFG57" s="7"/>
      <c r="PFH57" s="7"/>
      <c r="PFI57" s="7"/>
      <c r="PFJ57" s="7"/>
      <c r="PFK57" s="7"/>
      <c r="PFL57" s="7"/>
      <c r="PFM57" s="7"/>
      <c r="PFN57" s="7"/>
      <c r="PFO57" s="7"/>
      <c r="PFP57" s="7"/>
      <c r="PFQ57" s="7"/>
      <c r="PFR57" s="7"/>
      <c r="PFS57" s="7"/>
      <c r="PFT57" s="7"/>
      <c r="PFU57" s="7"/>
      <c r="PFV57" s="7"/>
      <c r="PFW57" s="7"/>
      <c r="PFX57" s="7"/>
      <c r="PFY57" s="7"/>
      <c r="PFZ57" s="7"/>
      <c r="PGA57" s="7"/>
      <c r="PGB57" s="7"/>
      <c r="PGC57" s="7"/>
      <c r="PGD57" s="7"/>
      <c r="PGE57" s="7"/>
      <c r="PGF57" s="7"/>
      <c r="PGG57" s="7"/>
      <c r="PGH57" s="7"/>
      <c r="PGI57" s="7"/>
      <c r="PGJ57" s="7"/>
      <c r="PGK57" s="7"/>
      <c r="PGL57" s="7"/>
      <c r="PGM57" s="7"/>
      <c r="PGN57" s="7"/>
      <c r="PGO57" s="7"/>
      <c r="PGP57" s="7"/>
      <c r="PGQ57" s="7"/>
      <c r="PGR57" s="7"/>
      <c r="PGS57" s="7"/>
      <c r="PGT57" s="7"/>
      <c r="PGU57" s="7"/>
      <c r="PGV57" s="7"/>
      <c r="PGW57" s="7"/>
      <c r="PGX57" s="7"/>
      <c r="PGY57" s="7"/>
      <c r="PGZ57" s="7"/>
      <c r="PHA57" s="7"/>
      <c r="PHB57" s="7"/>
      <c r="PHC57" s="7"/>
      <c r="PHD57" s="7"/>
      <c r="PHF57" s="7"/>
      <c r="PHG57" s="7"/>
      <c r="PHH57" s="7"/>
      <c r="PHI57" s="7"/>
      <c r="PHJ57" s="7"/>
      <c r="PHK57" s="7"/>
      <c r="PHL57" s="7"/>
      <c r="PHM57" s="7"/>
      <c r="PHN57" s="7"/>
      <c r="PHO57" s="7"/>
      <c r="PHP57" s="7"/>
      <c r="PHQ57" s="7"/>
      <c r="PHR57" s="7"/>
      <c r="PHS57" s="7"/>
      <c r="PHT57" s="7"/>
      <c r="PHU57" s="7"/>
      <c r="PHV57" s="7"/>
      <c r="PHW57" s="7"/>
      <c r="PHX57" s="7"/>
      <c r="PHY57" s="7"/>
      <c r="PHZ57" s="7"/>
      <c r="PIA57" s="7"/>
      <c r="PIB57" s="7"/>
      <c r="PIC57" s="7"/>
      <c r="PID57" s="7"/>
      <c r="PIE57" s="7"/>
      <c r="PIF57" s="7"/>
      <c r="PIG57" s="7"/>
      <c r="PIH57" s="7"/>
      <c r="PII57" s="7"/>
      <c r="PIJ57" s="7"/>
      <c r="PIK57" s="7"/>
      <c r="PIL57" s="7"/>
      <c r="PIM57" s="7"/>
      <c r="PIN57" s="7"/>
      <c r="PIO57" s="7"/>
      <c r="PIP57" s="7"/>
      <c r="PIQ57" s="7"/>
      <c r="PIR57" s="7"/>
      <c r="PIS57" s="7"/>
      <c r="PIT57" s="7"/>
      <c r="PIU57" s="7"/>
      <c r="PIV57" s="7"/>
      <c r="PIW57" s="7"/>
      <c r="PIX57" s="7"/>
      <c r="PIY57" s="7"/>
      <c r="PIZ57" s="7"/>
      <c r="PJA57" s="7"/>
      <c r="PJB57" s="7"/>
      <c r="PJC57" s="7"/>
      <c r="PJD57" s="7"/>
      <c r="PJE57" s="7"/>
      <c r="PJF57" s="7"/>
      <c r="PJG57" s="7"/>
      <c r="PJH57" s="7"/>
      <c r="PJI57" s="7"/>
      <c r="PJJ57" s="7"/>
      <c r="PJK57" s="7"/>
      <c r="PJL57" s="7"/>
      <c r="PJM57" s="7"/>
      <c r="PJN57" s="7"/>
      <c r="PJO57" s="7"/>
      <c r="PJP57" s="7"/>
      <c r="PJQ57" s="7"/>
      <c r="PJR57" s="7"/>
      <c r="PJS57" s="7"/>
      <c r="PJT57" s="7"/>
      <c r="PJU57" s="7"/>
      <c r="PJV57" s="7"/>
      <c r="PJW57" s="7"/>
      <c r="PJX57" s="7"/>
      <c r="PJY57" s="7"/>
      <c r="PJZ57" s="7"/>
      <c r="PKA57" s="7"/>
      <c r="PKB57" s="7"/>
      <c r="PKC57" s="7"/>
      <c r="PKD57" s="7"/>
      <c r="PKE57" s="7"/>
      <c r="PKF57" s="7"/>
      <c r="PKG57" s="7"/>
      <c r="PKH57" s="7"/>
      <c r="PKI57" s="7"/>
      <c r="PKJ57" s="7"/>
      <c r="PKK57" s="7"/>
      <c r="PKL57" s="7"/>
      <c r="PKM57" s="7"/>
      <c r="PKN57" s="7"/>
      <c r="PKO57" s="7"/>
      <c r="PKP57" s="7"/>
      <c r="PKQ57" s="7"/>
      <c r="PKR57" s="7"/>
      <c r="PKS57" s="7"/>
      <c r="PKT57" s="7"/>
      <c r="PKU57" s="7"/>
      <c r="PKV57" s="7"/>
      <c r="PKW57" s="7"/>
      <c r="PKX57" s="7"/>
      <c r="PKY57" s="7"/>
      <c r="PKZ57" s="7"/>
      <c r="PLA57" s="7"/>
      <c r="PLB57" s="7"/>
      <c r="PLC57" s="7"/>
      <c r="PLD57" s="7"/>
      <c r="PLE57" s="7"/>
      <c r="PLF57" s="7"/>
      <c r="PLG57" s="7"/>
      <c r="PLH57" s="7"/>
      <c r="PLI57" s="7"/>
      <c r="PLJ57" s="7"/>
      <c r="PLK57" s="7"/>
      <c r="PLL57" s="7"/>
      <c r="PLM57" s="7"/>
      <c r="PLN57" s="7"/>
      <c r="PLO57" s="7"/>
      <c r="PLP57" s="7"/>
      <c r="PLQ57" s="7"/>
      <c r="PLR57" s="7"/>
      <c r="PLS57" s="7"/>
      <c r="PLT57" s="7"/>
      <c r="PLU57" s="7"/>
      <c r="PLV57" s="7"/>
      <c r="PLW57" s="7"/>
      <c r="PLX57" s="7"/>
      <c r="PLY57" s="7"/>
      <c r="PLZ57" s="7"/>
      <c r="PMA57" s="7"/>
      <c r="PMB57" s="7"/>
      <c r="PMC57" s="7"/>
      <c r="PMD57" s="7"/>
      <c r="PME57" s="7"/>
      <c r="PMF57" s="7"/>
      <c r="PMG57" s="7"/>
      <c r="PMH57" s="7"/>
      <c r="PMI57" s="7"/>
      <c r="PMJ57" s="7"/>
      <c r="PMK57" s="7"/>
      <c r="PML57" s="7"/>
      <c r="PMM57" s="7"/>
      <c r="PMN57" s="7"/>
      <c r="PMO57" s="7"/>
      <c r="PMP57" s="7"/>
      <c r="PMQ57" s="7"/>
      <c r="PMR57" s="7"/>
      <c r="PMS57" s="7"/>
      <c r="PMT57" s="7"/>
      <c r="PMU57" s="7"/>
      <c r="PMV57" s="7"/>
      <c r="PMW57" s="7"/>
      <c r="PMX57" s="7"/>
      <c r="PMY57" s="7"/>
      <c r="PMZ57" s="7"/>
      <c r="PNA57" s="7"/>
      <c r="PNB57" s="7"/>
      <c r="PNC57" s="7"/>
      <c r="PND57" s="7"/>
      <c r="PNE57" s="7"/>
      <c r="PNF57" s="7"/>
      <c r="PNG57" s="7"/>
      <c r="PNH57" s="7"/>
      <c r="PNI57" s="7"/>
      <c r="PNJ57" s="7"/>
      <c r="PNK57" s="7"/>
      <c r="PNL57" s="7"/>
      <c r="PNM57" s="7"/>
      <c r="PNN57" s="7"/>
      <c r="PNO57" s="7"/>
      <c r="PNP57" s="7"/>
      <c r="PNQ57" s="7"/>
      <c r="PNR57" s="7"/>
      <c r="PNS57" s="7"/>
      <c r="PNT57" s="7"/>
      <c r="PNU57" s="7"/>
      <c r="PNV57" s="7"/>
      <c r="PNW57" s="7"/>
      <c r="PNX57" s="7"/>
      <c r="PNY57" s="7"/>
      <c r="PNZ57" s="7"/>
      <c r="POA57" s="7"/>
      <c r="POB57" s="7"/>
      <c r="POC57" s="7"/>
      <c r="POD57" s="7"/>
      <c r="POE57" s="7"/>
      <c r="POF57" s="7"/>
      <c r="POG57" s="7"/>
      <c r="POH57" s="7"/>
      <c r="POI57" s="7"/>
      <c r="POJ57" s="7"/>
      <c r="POK57" s="7"/>
      <c r="POL57" s="7"/>
      <c r="POM57" s="7"/>
      <c r="PON57" s="7"/>
      <c r="POO57" s="7"/>
      <c r="POP57" s="7"/>
      <c r="POQ57" s="7"/>
      <c r="POR57" s="7"/>
      <c r="POS57" s="7"/>
      <c r="POT57" s="7"/>
      <c r="POU57" s="7"/>
      <c r="POV57" s="7"/>
      <c r="POW57" s="7"/>
      <c r="POX57" s="7"/>
      <c r="POY57" s="7"/>
      <c r="POZ57" s="7"/>
      <c r="PPA57" s="7"/>
      <c r="PPB57" s="7"/>
      <c r="PPC57" s="7"/>
      <c r="PPD57" s="7"/>
      <c r="PPE57" s="7"/>
      <c r="PPF57" s="7"/>
      <c r="PPG57" s="7"/>
      <c r="PPH57" s="7"/>
      <c r="PPI57" s="7"/>
      <c r="PPJ57" s="7"/>
      <c r="PPK57" s="7"/>
      <c r="PPL57" s="7"/>
      <c r="PPM57" s="7"/>
      <c r="PPN57" s="7"/>
      <c r="PPO57" s="7"/>
      <c r="PPP57" s="7"/>
      <c r="PPQ57" s="7"/>
      <c r="PPR57" s="7"/>
      <c r="PPS57" s="7"/>
      <c r="PPT57" s="7"/>
      <c r="PPU57" s="7"/>
      <c r="PPV57" s="7"/>
      <c r="PPW57" s="7"/>
      <c r="PPX57" s="7"/>
      <c r="PPY57" s="7"/>
      <c r="PPZ57" s="7"/>
      <c r="PQA57" s="7"/>
      <c r="PQB57" s="7"/>
      <c r="PQC57" s="7"/>
      <c r="PQD57" s="7"/>
      <c r="PQE57" s="7"/>
      <c r="PQF57" s="7"/>
      <c r="PQG57" s="7"/>
      <c r="PQH57" s="7"/>
      <c r="PQI57" s="7"/>
      <c r="PQJ57" s="7"/>
      <c r="PQK57" s="7"/>
      <c r="PQL57" s="7"/>
      <c r="PQM57" s="7"/>
      <c r="PQN57" s="7"/>
      <c r="PQO57" s="7"/>
      <c r="PQP57" s="7"/>
      <c r="PQQ57" s="7"/>
      <c r="PQR57" s="7"/>
      <c r="PQS57" s="7"/>
      <c r="PQT57" s="7"/>
      <c r="PQU57" s="7"/>
      <c r="PQV57" s="7"/>
      <c r="PQW57" s="7"/>
      <c r="PQX57" s="7"/>
      <c r="PQY57" s="7"/>
      <c r="PQZ57" s="7"/>
      <c r="PRB57" s="7"/>
      <c r="PRC57" s="7"/>
      <c r="PRD57" s="7"/>
      <c r="PRE57" s="7"/>
      <c r="PRF57" s="7"/>
      <c r="PRG57" s="7"/>
      <c r="PRH57" s="7"/>
      <c r="PRI57" s="7"/>
      <c r="PRJ57" s="7"/>
      <c r="PRK57" s="7"/>
      <c r="PRL57" s="7"/>
      <c r="PRM57" s="7"/>
      <c r="PRN57" s="7"/>
      <c r="PRO57" s="7"/>
      <c r="PRP57" s="7"/>
      <c r="PRQ57" s="7"/>
      <c r="PRR57" s="7"/>
      <c r="PRS57" s="7"/>
      <c r="PRT57" s="7"/>
      <c r="PRU57" s="7"/>
      <c r="PRV57" s="7"/>
      <c r="PRW57" s="7"/>
      <c r="PRX57" s="7"/>
      <c r="PRY57" s="7"/>
      <c r="PRZ57" s="7"/>
      <c r="PSA57" s="7"/>
      <c r="PSB57" s="7"/>
      <c r="PSC57" s="7"/>
      <c r="PSD57" s="7"/>
      <c r="PSE57" s="7"/>
      <c r="PSF57" s="7"/>
      <c r="PSG57" s="7"/>
      <c r="PSH57" s="7"/>
      <c r="PSI57" s="7"/>
      <c r="PSJ57" s="7"/>
      <c r="PSK57" s="7"/>
      <c r="PSL57" s="7"/>
      <c r="PSM57" s="7"/>
      <c r="PSN57" s="7"/>
      <c r="PSO57" s="7"/>
      <c r="PSP57" s="7"/>
      <c r="PSQ57" s="7"/>
      <c r="PSR57" s="7"/>
      <c r="PSS57" s="7"/>
      <c r="PST57" s="7"/>
      <c r="PSU57" s="7"/>
      <c r="PSV57" s="7"/>
      <c r="PSW57" s="7"/>
      <c r="PSX57" s="7"/>
      <c r="PSY57" s="7"/>
      <c r="PSZ57" s="7"/>
      <c r="PTA57" s="7"/>
      <c r="PTB57" s="7"/>
      <c r="PTC57" s="7"/>
      <c r="PTD57" s="7"/>
      <c r="PTE57" s="7"/>
      <c r="PTF57" s="7"/>
      <c r="PTG57" s="7"/>
      <c r="PTH57" s="7"/>
      <c r="PTI57" s="7"/>
      <c r="PTJ57" s="7"/>
      <c r="PTK57" s="7"/>
      <c r="PTL57" s="7"/>
      <c r="PTM57" s="7"/>
      <c r="PTN57" s="7"/>
      <c r="PTO57" s="7"/>
      <c r="PTP57" s="7"/>
      <c r="PTQ57" s="7"/>
      <c r="PTR57" s="7"/>
      <c r="PTS57" s="7"/>
      <c r="PTT57" s="7"/>
      <c r="PTU57" s="7"/>
      <c r="PTV57" s="7"/>
      <c r="PTW57" s="7"/>
      <c r="PTX57" s="7"/>
      <c r="PTY57" s="7"/>
      <c r="PTZ57" s="7"/>
      <c r="PUA57" s="7"/>
      <c r="PUB57" s="7"/>
      <c r="PUC57" s="7"/>
      <c r="PUD57" s="7"/>
      <c r="PUE57" s="7"/>
      <c r="PUF57" s="7"/>
      <c r="PUG57" s="7"/>
      <c r="PUH57" s="7"/>
      <c r="PUI57" s="7"/>
      <c r="PUJ57" s="7"/>
      <c r="PUK57" s="7"/>
      <c r="PUL57" s="7"/>
      <c r="PUM57" s="7"/>
      <c r="PUN57" s="7"/>
      <c r="PUO57" s="7"/>
      <c r="PUP57" s="7"/>
      <c r="PUQ57" s="7"/>
      <c r="PUR57" s="7"/>
      <c r="PUS57" s="7"/>
      <c r="PUT57" s="7"/>
      <c r="PUU57" s="7"/>
      <c r="PUV57" s="7"/>
      <c r="PUW57" s="7"/>
      <c r="PUX57" s="7"/>
      <c r="PUY57" s="7"/>
      <c r="PUZ57" s="7"/>
      <c r="PVA57" s="7"/>
      <c r="PVB57" s="7"/>
      <c r="PVC57" s="7"/>
      <c r="PVD57" s="7"/>
      <c r="PVE57" s="7"/>
      <c r="PVF57" s="7"/>
      <c r="PVG57" s="7"/>
      <c r="PVH57" s="7"/>
      <c r="PVI57" s="7"/>
      <c r="PVJ57" s="7"/>
      <c r="PVK57" s="7"/>
      <c r="PVL57" s="7"/>
      <c r="PVM57" s="7"/>
      <c r="PVN57" s="7"/>
      <c r="PVO57" s="7"/>
      <c r="PVP57" s="7"/>
      <c r="PVQ57" s="7"/>
      <c r="PVR57" s="7"/>
      <c r="PVS57" s="7"/>
      <c r="PVT57" s="7"/>
      <c r="PVU57" s="7"/>
      <c r="PVV57" s="7"/>
      <c r="PVW57" s="7"/>
      <c r="PVX57" s="7"/>
      <c r="PVY57" s="7"/>
      <c r="PVZ57" s="7"/>
      <c r="PWA57" s="7"/>
      <c r="PWB57" s="7"/>
      <c r="PWC57" s="7"/>
      <c r="PWD57" s="7"/>
      <c r="PWE57" s="7"/>
      <c r="PWF57" s="7"/>
      <c r="PWG57" s="7"/>
      <c r="PWH57" s="7"/>
      <c r="PWI57" s="7"/>
      <c r="PWJ57" s="7"/>
      <c r="PWK57" s="7"/>
      <c r="PWL57" s="7"/>
      <c r="PWM57" s="7"/>
      <c r="PWN57" s="7"/>
      <c r="PWO57" s="7"/>
      <c r="PWP57" s="7"/>
      <c r="PWQ57" s="7"/>
      <c r="PWR57" s="7"/>
      <c r="PWS57" s="7"/>
      <c r="PWT57" s="7"/>
      <c r="PWU57" s="7"/>
      <c r="PWV57" s="7"/>
      <c r="PWW57" s="7"/>
      <c r="PWX57" s="7"/>
      <c r="PWY57" s="7"/>
      <c r="PWZ57" s="7"/>
      <c r="PXA57" s="7"/>
      <c r="PXB57" s="7"/>
      <c r="PXC57" s="7"/>
      <c r="PXD57" s="7"/>
      <c r="PXE57" s="7"/>
      <c r="PXF57" s="7"/>
      <c r="PXG57" s="7"/>
      <c r="PXH57" s="7"/>
      <c r="PXI57" s="7"/>
      <c r="PXJ57" s="7"/>
      <c r="PXK57" s="7"/>
      <c r="PXL57" s="7"/>
      <c r="PXM57" s="7"/>
      <c r="PXN57" s="7"/>
      <c r="PXO57" s="7"/>
      <c r="PXP57" s="7"/>
      <c r="PXQ57" s="7"/>
      <c r="PXR57" s="7"/>
      <c r="PXS57" s="7"/>
      <c r="PXT57" s="7"/>
      <c r="PXU57" s="7"/>
      <c r="PXV57" s="7"/>
      <c r="PXW57" s="7"/>
      <c r="PXX57" s="7"/>
      <c r="PXY57" s="7"/>
      <c r="PXZ57" s="7"/>
      <c r="PYA57" s="7"/>
      <c r="PYB57" s="7"/>
      <c r="PYC57" s="7"/>
      <c r="PYD57" s="7"/>
      <c r="PYE57" s="7"/>
      <c r="PYF57" s="7"/>
      <c r="PYG57" s="7"/>
      <c r="PYH57" s="7"/>
      <c r="PYI57" s="7"/>
      <c r="PYJ57" s="7"/>
      <c r="PYK57" s="7"/>
      <c r="PYL57" s="7"/>
      <c r="PYM57" s="7"/>
      <c r="PYN57" s="7"/>
      <c r="PYO57" s="7"/>
      <c r="PYP57" s="7"/>
      <c r="PYQ57" s="7"/>
      <c r="PYR57" s="7"/>
      <c r="PYS57" s="7"/>
      <c r="PYT57" s="7"/>
      <c r="PYU57" s="7"/>
      <c r="PYV57" s="7"/>
      <c r="PYW57" s="7"/>
      <c r="PYX57" s="7"/>
      <c r="PYY57" s="7"/>
      <c r="PYZ57" s="7"/>
      <c r="PZA57" s="7"/>
      <c r="PZB57" s="7"/>
      <c r="PZC57" s="7"/>
      <c r="PZD57" s="7"/>
      <c r="PZE57" s="7"/>
      <c r="PZF57" s="7"/>
      <c r="PZG57" s="7"/>
      <c r="PZH57" s="7"/>
      <c r="PZI57" s="7"/>
      <c r="PZJ57" s="7"/>
      <c r="PZK57" s="7"/>
      <c r="PZL57" s="7"/>
      <c r="PZM57" s="7"/>
      <c r="PZN57" s="7"/>
      <c r="PZO57" s="7"/>
      <c r="PZP57" s="7"/>
      <c r="PZQ57" s="7"/>
      <c r="PZR57" s="7"/>
      <c r="PZS57" s="7"/>
      <c r="PZT57" s="7"/>
      <c r="PZU57" s="7"/>
      <c r="PZV57" s="7"/>
      <c r="PZW57" s="7"/>
      <c r="PZX57" s="7"/>
      <c r="PZY57" s="7"/>
      <c r="PZZ57" s="7"/>
      <c r="QAA57" s="7"/>
      <c r="QAB57" s="7"/>
      <c r="QAC57" s="7"/>
      <c r="QAD57" s="7"/>
      <c r="QAE57" s="7"/>
      <c r="QAF57" s="7"/>
      <c r="QAG57" s="7"/>
      <c r="QAH57" s="7"/>
      <c r="QAI57" s="7"/>
      <c r="QAJ57" s="7"/>
      <c r="QAK57" s="7"/>
      <c r="QAL57" s="7"/>
      <c r="QAM57" s="7"/>
      <c r="QAN57" s="7"/>
      <c r="QAO57" s="7"/>
      <c r="QAP57" s="7"/>
      <c r="QAQ57" s="7"/>
      <c r="QAR57" s="7"/>
      <c r="QAS57" s="7"/>
      <c r="QAT57" s="7"/>
      <c r="QAU57" s="7"/>
      <c r="QAV57" s="7"/>
      <c r="QAX57" s="7"/>
      <c r="QAY57" s="7"/>
      <c r="QAZ57" s="7"/>
      <c r="QBA57" s="7"/>
      <c r="QBB57" s="7"/>
      <c r="QBC57" s="7"/>
      <c r="QBD57" s="7"/>
      <c r="QBE57" s="7"/>
      <c r="QBF57" s="7"/>
      <c r="QBG57" s="7"/>
      <c r="QBH57" s="7"/>
      <c r="QBI57" s="7"/>
      <c r="QBJ57" s="7"/>
      <c r="QBK57" s="7"/>
      <c r="QBL57" s="7"/>
      <c r="QBM57" s="7"/>
      <c r="QBN57" s="7"/>
      <c r="QBO57" s="7"/>
      <c r="QBP57" s="7"/>
      <c r="QBQ57" s="7"/>
      <c r="QBR57" s="7"/>
      <c r="QBS57" s="7"/>
      <c r="QBT57" s="7"/>
      <c r="QBU57" s="7"/>
      <c r="QBV57" s="7"/>
      <c r="QBW57" s="7"/>
      <c r="QBX57" s="7"/>
      <c r="QBY57" s="7"/>
      <c r="QBZ57" s="7"/>
      <c r="QCA57" s="7"/>
      <c r="QCB57" s="7"/>
      <c r="QCC57" s="7"/>
      <c r="QCD57" s="7"/>
      <c r="QCE57" s="7"/>
      <c r="QCF57" s="7"/>
      <c r="QCG57" s="7"/>
      <c r="QCH57" s="7"/>
      <c r="QCI57" s="7"/>
      <c r="QCJ57" s="7"/>
      <c r="QCK57" s="7"/>
      <c r="QCL57" s="7"/>
      <c r="QCM57" s="7"/>
      <c r="QCN57" s="7"/>
      <c r="QCO57" s="7"/>
      <c r="QCP57" s="7"/>
      <c r="QCQ57" s="7"/>
      <c r="QCR57" s="7"/>
      <c r="QCS57" s="7"/>
      <c r="QCT57" s="7"/>
      <c r="QCU57" s="7"/>
      <c r="QCV57" s="7"/>
      <c r="QCW57" s="7"/>
      <c r="QCX57" s="7"/>
      <c r="QCY57" s="7"/>
      <c r="QCZ57" s="7"/>
      <c r="QDA57" s="7"/>
      <c r="QDB57" s="7"/>
      <c r="QDC57" s="7"/>
      <c r="QDD57" s="7"/>
      <c r="QDE57" s="7"/>
      <c r="QDF57" s="7"/>
      <c r="QDG57" s="7"/>
      <c r="QDH57" s="7"/>
      <c r="QDI57" s="7"/>
      <c r="QDJ57" s="7"/>
      <c r="QDK57" s="7"/>
      <c r="QDL57" s="7"/>
      <c r="QDM57" s="7"/>
      <c r="QDN57" s="7"/>
      <c r="QDO57" s="7"/>
      <c r="QDP57" s="7"/>
      <c r="QDQ57" s="7"/>
      <c r="QDR57" s="7"/>
      <c r="QDS57" s="7"/>
      <c r="QDT57" s="7"/>
      <c r="QDU57" s="7"/>
      <c r="QDV57" s="7"/>
      <c r="QDW57" s="7"/>
      <c r="QDX57" s="7"/>
      <c r="QDY57" s="7"/>
      <c r="QDZ57" s="7"/>
      <c r="QEA57" s="7"/>
      <c r="QEB57" s="7"/>
      <c r="QEC57" s="7"/>
      <c r="QED57" s="7"/>
      <c r="QEE57" s="7"/>
      <c r="QEF57" s="7"/>
      <c r="QEG57" s="7"/>
      <c r="QEH57" s="7"/>
      <c r="QEI57" s="7"/>
      <c r="QEJ57" s="7"/>
      <c r="QEK57" s="7"/>
      <c r="QEL57" s="7"/>
      <c r="QEM57" s="7"/>
      <c r="QEN57" s="7"/>
      <c r="QEO57" s="7"/>
      <c r="QEP57" s="7"/>
      <c r="QEQ57" s="7"/>
      <c r="QER57" s="7"/>
      <c r="QES57" s="7"/>
      <c r="QET57" s="7"/>
      <c r="QEU57" s="7"/>
      <c r="QEV57" s="7"/>
      <c r="QEW57" s="7"/>
      <c r="QEX57" s="7"/>
      <c r="QEY57" s="7"/>
      <c r="QEZ57" s="7"/>
      <c r="QFA57" s="7"/>
      <c r="QFB57" s="7"/>
      <c r="QFC57" s="7"/>
      <c r="QFD57" s="7"/>
      <c r="QFE57" s="7"/>
      <c r="QFF57" s="7"/>
      <c r="QFG57" s="7"/>
      <c r="QFH57" s="7"/>
      <c r="QFI57" s="7"/>
      <c r="QFJ57" s="7"/>
      <c r="QFK57" s="7"/>
      <c r="QFL57" s="7"/>
      <c r="QFM57" s="7"/>
      <c r="QFN57" s="7"/>
      <c r="QFO57" s="7"/>
      <c r="QFP57" s="7"/>
      <c r="QFQ57" s="7"/>
      <c r="QFR57" s="7"/>
      <c r="QFS57" s="7"/>
      <c r="QFT57" s="7"/>
      <c r="QFU57" s="7"/>
      <c r="QFV57" s="7"/>
      <c r="QFW57" s="7"/>
      <c r="QFX57" s="7"/>
      <c r="QFY57" s="7"/>
      <c r="QFZ57" s="7"/>
      <c r="QGA57" s="7"/>
      <c r="QGB57" s="7"/>
      <c r="QGC57" s="7"/>
      <c r="QGD57" s="7"/>
      <c r="QGE57" s="7"/>
      <c r="QGF57" s="7"/>
      <c r="QGG57" s="7"/>
      <c r="QGH57" s="7"/>
      <c r="QGI57" s="7"/>
      <c r="QGJ57" s="7"/>
      <c r="QGK57" s="7"/>
      <c r="QGL57" s="7"/>
      <c r="QGM57" s="7"/>
      <c r="QGN57" s="7"/>
      <c r="QGO57" s="7"/>
      <c r="QGP57" s="7"/>
      <c r="QGQ57" s="7"/>
      <c r="QGR57" s="7"/>
      <c r="QGS57" s="7"/>
      <c r="QGT57" s="7"/>
      <c r="QGU57" s="7"/>
      <c r="QGV57" s="7"/>
      <c r="QGW57" s="7"/>
      <c r="QGX57" s="7"/>
      <c r="QGY57" s="7"/>
      <c r="QGZ57" s="7"/>
      <c r="QHA57" s="7"/>
      <c r="QHB57" s="7"/>
      <c r="QHC57" s="7"/>
      <c r="QHD57" s="7"/>
      <c r="QHE57" s="7"/>
      <c r="QHF57" s="7"/>
      <c r="QHG57" s="7"/>
      <c r="QHH57" s="7"/>
      <c r="QHI57" s="7"/>
      <c r="QHJ57" s="7"/>
      <c r="QHK57" s="7"/>
      <c r="QHL57" s="7"/>
      <c r="QHM57" s="7"/>
      <c r="QHN57" s="7"/>
      <c r="QHO57" s="7"/>
      <c r="QHP57" s="7"/>
      <c r="QHQ57" s="7"/>
      <c r="QHR57" s="7"/>
      <c r="QHS57" s="7"/>
      <c r="QHT57" s="7"/>
      <c r="QHU57" s="7"/>
      <c r="QHV57" s="7"/>
      <c r="QHW57" s="7"/>
      <c r="QHX57" s="7"/>
      <c r="QHY57" s="7"/>
      <c r="QHZ57" s="7"/>
      <c r="QIA57" s="7"/>
      <c r="QIB57" s="7"/>
      <c r="QIC57" s="7"/>
      <c r="QID57" s="7"/>
      <c r="QIE57" s="7"/>
      <c r="QIF57" s="7"/>
      <c r="QIG57" s="7"/>
      <c r="QIH57" s="7"/>
      <c r="QII57" s="7"/>
      <c r="QIJ57" s="7"/>
      <c r="QIK57" s="7"/>
      <c r="QIL57" s="7"/>
      <c r="QIM57" s="7"/>
      <c r="QIN57" s="7"/>
      <c r="QIO57" s="7"/>
      <c r="QIP57" s="7"/>
      <c r="QIQ57" s="7"/>
      <c r="QIR57" s="7"/>
      <c r="QIS57" s="7"/>
      <c r="QIT57" s="7"/>
      <c r="QIU57" s="7"/>
      <c r="QIV57" s="7"/>
      <c r="QIW57" s="7"/>
      <c r="QIX57" s="7"/>
      <c r="QIY57" s="7"/>
      <c r="QIZ57" s="7"/>
      <c r="QJA57" s="7"/>
      <c r="QJB57" s="7"/>
      <c r="QJC57" s="7"/>
      <c r="QJD57" s="7"/>
      <c r="QJE57" s="7"/>
      <c r="QJF57" s="7"/>
      <c r="QJG57" s="7"/>
      <c r="QJH57" s="7"/>
      <c r="QJI57" s="7"/>
      <c r="QJJ57" s="7"/>
      <c r="QJK57" s="7"/>
      <c r="QJL57" s="7"/>
      <c r="QJM57" s="7"/>
      <c r="QJN57" s="7"/>
      <c r="QJO57" s="7"/>
      <c r="QJP57" s="7"/>
      <c r="QJQ57" s="7"/>
      <c r="QJR57" s="7"/>
      <c r="QJS57" s="7"/>
      <c r="QJT57" s="7"/>
      <c r="QJU57" s="7"/>
      <c r="QJV57" s="7"/>
      <c r="QJW57" s="7"/>
      <c r="QJX57" s="7"/>
      <c r="QJY57" s="7"/>
      <c r="QJZ57" s="7"/>
      <c r="QKA57" s="7"/>
      <c r="QKB57" s="7"/>
      <c r="QKC57" s="7"/>
      <c r="QKD57" s="7"/>
      <c r="QKE57" s="7"/>
      <c r="QKF57" s="7"/>
      <c r="QKG57" s="7"/>
      <c r="QKH57" s="7"/>
      <c r="QKI57" s="7"/>
      <c r="QKJ57" s="7"/>
      <c r="QKK57" s="7"/>
      <c r="QKL57" s="7"/>
      <c r="QKM57" s="7"/>
      <c r="QKN57" s="7"/>
      <c r="QKO57" s="7"/>
      <c r="QKP57" s="7"/>
      <c r="QKQ57" s="7"/>
      <c r="QKR57" s="7"/>
      <c r="QKT57" s="7"/>
      <c r="QKU57" s="7"/>
      <c r="QKV57" s="7"/>
      <c r="QKW57" s="7"/>
      <c r="QKX57" s="7"/>
      <c r="QKY57" s="7"/>
      <c r="QKZ57" s="7"/>
      <c r="QLA57" s="7"/>
      <c r="QLB57" s="7"/>
      <c r="QLC57" s="7"/>
      <c r="QLD57" s="7"/>
      <c r="QLE57" s="7"/>
      <c r="QLF57" s="7"/>
      <c r="QLG57" s="7"/>
      <c r="QLH57" s="7"/>
      <c r="QLI57" s="7"/>
      <c r="QLJ57" s="7"/>
      <c r="QLK57" s="7"/>
      <c r="QLL57" s="7"/>
      <c r="QLM57" s="7"/>
      <c r="QLN57" s="7"/>
      <c r="QLO57" s="7"/>
      <c r="QLP57" s="7"/>
      <c r="QLQ57" s="7"/>
      <c r="QLR57" s="7"/>
      <c r="QLS57" s="7"/>
      <c r="QLT57" s="7"/>
      <c r="QLU57" s="7"/>
      <c r="QLV57" s="7"/>
      <c r="QLW57" s="7"/>
      <c r="QLX57" s="7"/>
      <c r="QLY57" s="7"/>
      <c r="QLZ57" s="7"/>
      <c r="QMA57" s="7"/>
      <c r="QMB57" s="7"/>
      <c r="QMC57" s="7"/>
      <c r="QMD57" s="7"/>
      <c r="QME57" s="7"/>
      <c r="QMF57" s="7"/>
      <c r="QMG57" s="7"/>
      <c r="QMH57" s="7"/>
      <c r="QMI57" s="7"/>
      <c r="QMJ57" s="7"/>
      <c r="QMK57" s="7"/>
      <c r="QML57" s="7"/>
      <c r="QMM57" s="7"/>
      <c r="QMN57" s="7"/>
      <c r="QMO57" s="7"/>
      <c r="QMP57" s="7"/>
      <c r="QMQ57" s="7"/>
      <c r="QMR57" s="7"/>
      <c r="QMS57" s="7"/>
      <c r="QMT57" s="7"/>
      <c r="QMU57" s="7"/>
      <c r="QMV57" s="7"/>
      <c r="QMW57" s="7"/>
      <c r="QMX57" s="7"/>
      <c r="QMY57" s="7"/>
      <c r="QMZ57" s="7"/>
      <c r="QNA57" s="7"/>
      <c r="QNB57" s="7"/>
      <c r="QNC57" s="7"/>
      <c r="QND57" s="7"/>
      <c r="QNE57" s="7"/>
      <c r="QNF57" s="7"/>
      <c r="QNG57" s="7"/>
      <c r="QNH57" s="7"/>
      <c r="QNI57" s="7"/>
      <c r="QNJ57" s="7"/>
      <c r="QNK57" s="7"/>
      <c r="QNL57" s="7"/>
      <c r="QNM57" s="7"/>
      <c r="QNN57" s="7"/>
      <c r="QNO57" s="7"/>
      <c r="QNP57" s="7"/>
      <c r="QNQ57" s="7"/>
      <c r="QNR57" s="7"/>
      <c r="QNS57" s="7"/>
      <c r="QNT57" s="7"/>
      <c r="QNU57" s="7"/>
      <c r="QNV57" s="7"/>
      <c r="QNW57" s="7"/>
      <c r="QNX57" s="7"/>
      <c r="QNY57" s="7"/>
      <c r="QNZ57" s="7"/>
      <c r="QOA57" s="7"/>
      <c r="QOB57" s="7"/>
      <c r="QOC57" s="7"/>
      <c r="QOD57" s="7"/>
      <c r="QOE57" s="7"/>
      <c r="QOF57" s="7"/>
      <c r="QOG57" s="7"/>
      <c r="QOH57" s="7"/>
      <c r="QOI57" s="7"/>
      <c r="QOJ57" s="7"/>
      <c r="QOK57" s="7"/>
      <c r="QOL57" s="7"/>
      <c r="QOM57" s="7"/>
      <c r="QON57" s="7"/>
      <c r="QOO57" s="7"/>
      <c r="QOP57" s="7"/>
      <c r="QOQ57" s="7"/>
      <c r="QOR57" s="7"/>
      <c r="QOS57" s="7"/>
      <c r="QOT57" s="7"/>
      <c r="QOU57" s="7"/>
      <c r="QOV57" s="7"/>
      <c r="QOW57" s="7"/>
      <c r="QOX57" s="7"/>
      <c r="QOY57" s="7"/>
      <c r="QOZ57" s="7"/>
      <c r="QPA57" s="7"/>
      <c r="QPB57" s="7"/>
      <c r="QPC57" s="7"/>
      <c r="QPD57" s="7"/>
      <c r="QPE57" s="7"/>
      <c r="QPF57" s="7"/>
      <c r="QPG57" s="7"/>
      <c r="QPH57" s="7"/>
      <c r="QPI57" s="7"/>
      <c r="QPJ57" s="7"/>
      <c r="QPK57" s="7"/>
      <c r="QPL57" s="7"/>
      <c r="QPM57" s="7"/>
      <c r="QPN57" s="7"/>
      <c r="QPO57" s="7"/>
      <c r="QPP57" s="7"/>
      <c r="QPQ57" s="7"/>
      <c r="QPR57" s="7"/>
      <c r="QPS57" s="7"/>
      <c r="QPT57" s="7"/>
      <c r="QPU57" s="7"/>
      <c r="QPV57" s="7"/>
      <c r="QPW57" s="7"/>
      <c r="QPX57" s="7"/>
      <c r="QPY57" s="7"/>
      <c r="QPZ57" s="7"/>
      <c r="QQA57" s="7"/>
      <c r="QQB57" s="7"/>
      <c r="QQC57" s="7"/>
      <c r="QQD57" s="7"/>
      <c r="QQE57" s="7"/>
      <c r="QQF57" s="7"/>
      <c r="QQG57" s="7"/>
      <c r="QQH57" s="7"/>
      <c r="QQI57" s="7"/>
      <c r="QQJ57" s="7"/>
      <c r="QQK57" s="7"/>
      <c r="QQL57" s="7"/>
      <c r="QQM57" s="7"/>
      <c r="QQN57" s="7"/>
      <c r="QQO57" s="7"/>
      <c r="QQP57" s="7"/>
      <c r="QQQ57" s="7"/>
      <c r="QQR57" s="7"/>
      <c r="QQS57" s="7"/>
      <c r="QQT57" s="7"/>
      <c r="QQU57" s="7"/>
      <c r="QQV57" s="7"/>
      <c r="QQW57" s="7"/>
      <c r="QQX57" s="7"/>
      <c r="QQY57" s="7"/>
      <c r="QQZ57" s="7"/>
      <c r="QRA57" s="7"/>
      <c r="QRB57" s="7"/>
      <c r="QRC57" s="7"/>
      <c r="QRD57" s="7"/>
      <c r="QRE57" s="7"/>
      <c r="QRF57" s="7"/>
      <c r="QRG57" s="7"/>
      <c r="QRH57" s="7"/>
      <c r="QRI57" s="7"/>
      <c r="QRJ57" s="7"/>
      <c r="QRK57" s="7"/>
      <c r="QRL57" s="7"/>
      <c r="QRM57" s="7"/>
      <c r="QRN57" s="7"/>
      <c r="QRO57" s="7"/>
      <c r="QRP57" s="7"/>
      <c r="QRQ57" s="7"/>
      <c r="QRR57" s="7"/>
      <c r="QRS57" s="7"/>
      <c r="QRT57" s="7"/>
      <c r="QRU57" s="7"/>
      <c r="QRV57" s="7"/>
      <c r="QRW57" s="7"/>
      <c r="QRX57" s="7"/>
      <c r="QRY57" s="7"/>
      <c r="QRZ57" s="7"/>
      <c r="QSA57" s="7"/>
      <c r="QSB57" s="7"/>
      <c r="QSC57" s="7"/>
      <c r="QSD57" s="7"/>
      <c r="QSE57" s="7"/>
      <c r="QSF57" s="7"/>
      <c r="QSG57" s="7"/>
      <c r="QSH57" s="7"/>
      <c r="QSI57" s="7"/>
      <c r="QSJ57" s="7"/>
      <c r="QSK57" s="7"/>
      <c r="QSL57" s="7"/>
      <c r="QSM57" s="7"/>
      <c r="QSN57" s="7"/>
      <c r="QSO57" s="7"/>
      <c r="QSP57" s="7"/>
      <c r="QSQ57" s="7"/>
      <c r="QSR57" s="7"/>
      <c r="QSS57" s="7"/>
      <c r="QST57" s="7"/>
      <c r="QSU57" s="7"/>
      <c r="QSV57" s="7"/>
      <c r="QSW57" s="7"/>
      <c r="QSX57" s="7"/>
      <c r="QSY57" s="7"/>
      <c r="QSZ57" s="7"/>
      <c r="QTA57" s="7"/>
      <c r="QTB57" s="7"/>
      <c r="QTC57" s="7"/>
      <c r="QTD57" s="7"/>
      <c r="QTE57" s="7"/>
      <c r="QTF57" s="7"/>
      <c r="QTG57" s="7"/>
      <c r="QTH57" s="7"/>
      <c r="QTI57" s="7"/>
      <c r="QTJ57" s="7"/>
      <c r="QTK57" s="7"/>
      <c r="QTL57" s="7"/>
      <c r="QTM57" s="7"/>
      <c r="QTN57" s="7"/>
      <c r="QTO57" s="7"/>
      <c r="QTP57" s="7"/>
      <c r="QTQ57" s="7"/>
      <c r="QTR57" s="7"/>
      <c r="QTS57" s="7"/>
      <c r="QTT57" s="7"/>
      <c r="QTU57" s="7"/>
      <c r="QTV57" s="7"/>
      <c r="QTW57" s="7"/>
      <c r="QTX57" s="7"/>
      <c r="QTY57" s="7"/>
      <c r="QTZ57" s="7"/>
      <c r="QUA57" s="7"/>
      <c r="QUB57" s="7"/>
      <c r="QUC57" s="7"/>
      <c r="QUD57" s="7"/>
      <c r="QUE57" s="7"/>
      <c r="QUF57" s="7"/>
      <c r="QUG57" s="7"/>
      <c r="QUH57" s="7"/>
      <c r="QUI57" s="7"/>
      <c r="QUJ57" s="7"/>
      <c r="QUK57" s="7"/>
      <c r="QUL57" s="7"/>
      <c r="QUM57" s="7"/>
      <c r="QUN57" s="7"/>
      <c r="QUP57" s="7"/>
      <c r="QUQ57" s="7"/>
      <c r="QUR57" s="7"/>
      <c r="QUS57" s="7"/>
      <c r="QUT57" s="7"/>
      <c r="QUU57" s="7"/>
      <c r="QUV57" s="7"/>
      <c r="QUW57" s="7"/>
      <c r="QUX57" s="7"/>
      <c r="QUY57" s="7"/>
      <c r="QUZ57" s="7"/>
      <c r="QVA57" s="7"/>
      <c r="QVB57" s="7"/>
      <c r="QVC57" s="7"/>
      <c r="QVD57" s="7"/>
      <c r="QVE57" s="7"/>
      <c r="QVF57" s="7"/>
      <c r="QVG57" s="7"/>
      <c r="QVH57" s="7"/>
      <c r="QVI57" s="7"/>
      <c r="QVJ57" s="7"/>
      <c r="QVK57" s="7"/>
      <c r="QVL57" s="7"/>
      <c r="QVM57" s="7"/>
      <c r="QVN57" s="7"/>
      <c r="QVO57" s="7"/>
      <c r="QVP57" s="7"/>
      <c r="QVQ57" s="7"/>
      <c r="QVR57" s="7"/>
      <c r="QVS57" s="7"/>
      <c r="QVT57" s="7"/>
      <c r="QVU57" s="7"/>
      <c r="QVV57" s="7"/>
      <c r="QVW57" s="7"/>
      <c r="QVX57" s="7"/>
      <c r="QVY57" s="7"/>
      <c r="QVZ57" s="7"/>
      <c r="QWA57" s="7"/>
      <c r="QWB57" s="7"/>
      <c r="QWC57" s="7"/>
      <c r="QWD57" s="7"/>
      <c r="QWE57" s="7"/>
      <c r="QWF57" s="7"/>
      <c r="QWG57" s="7"/>
      <c r="QWH57" s="7"/>
      <c r="QWI57" s="7"/>
      <c r="QWJ57" s="7"/>
      <c r="QWK57" s="7"/>
      <c r="QWL57" s="7"/>
      <c r="QWM57" s="7"/>
      <c r="QWN57" s="7"/>
      <c r="QWO57" s="7"/>
      <c r="QWP57" s="7"/>
      <c r="QWQ57" s="7"/>
      <c r="QWR57" s="7"/>
      <c r="QWS57" s="7"/>
      <c r="QWT57" s="7"/>
      <c r="QWU57" s="7"/>
      <c r="QWV57" s="7"/>
      <c r="QWW57" s="7"/>
      <c r="QWX57" s="7"/>
      <c r="QWY57" s="7"/>
      <c r="QWZ57" s="7"/>
      <c r="QXA57" s="7"/>
      <c r="QXB57" s="7"/>
      <c r="QXC57" s="7"/>
      <c r="QXD57" s="7"/>
      <c r="QXE57" s="7"/>
      <c r="QXF57" s="7"/>
      <c r="QXG57" s="7"/>
      <c r="QXH57" s="7"/>
      <c r="QXI57" s="7"/>
      <c r="QXJ57" s="7"/>
      <c r="QXK57" s="7"/>
      <c r="QXL57" s="7"/>
      <c r="QXM57" s="7"/>
      <c r="QXN57" s="7"/>
      <c r="QXO57" s="7"/>
      <c r="QXP57" s="7"/>
      <c r="QXQ57" s="7"/>
      <c r="QXR57" s="7"/>
      <c r="QXS57" s="7"/>
      <c r="QXT57" s="7"/>
      <c r="QXU57" s="7"/>
      <c r="QXV57" s="7"/>
      <c r="QXW57" s="7"/>
      <c r="QXX57" s="7"/>
      <c r="QXY57" s="7"/>
      <c r="QXZ57" s="7"/>
      <c r="QYA57" s="7"/>
      <c r="QYB57" s="7"/>
      <c r="QYC57" s="7"/>
      <c r="QYD57" s="7"/>
      <c r="QYE57" s="7"/>
      <c r="QYF57" s="7"/>
      <c r="QYG57" s="7"/>
      <c r="QYH57" s="7"/>
      <c r="QYI57" s="7"/>
      <c r="QYJ57" s="7"/>
      <c r="QYK57" s="7"/>
      <c r="QYL57" s="7"/>
      <c r="QYM57" s="7"/>
      <c r="QYN57" s="7"/>
      <c r="QYO57" s="7"/>
      <c r="QYP57" s="7"/>
      <c r="QYQ57" s="7"/>
      <c r="QYR57" s="7"/>
      <c r="QYS57" s="7"/>
      <c r="QYT57" s="7"/>
      <c r="QYU57" s="7"/>
      <c r="QYV57" s="7"/>
      <c r="QYW57" s="7"/>
      <c r="QYX57" s="7"/>
      <c r="QYY57" s="7"/>
      <c r="QYZ57" s="7"/>
      <c r="QZA57" s="7"/>
      <c r="QZB57" s="7"/>
      <c r="QZC57" s="7"/>
      <c r="QZD57" s="7"/>
      <c r="QZE57" s="7"/>
      <c r="QZF57" s="7"/>
      <c r="QZG57" s="7"/>
      <c r="QZH57" s="7"/>
      <c r="QZI57" s="7"/>
      <c r="QZJ57" s="7"/>
      <c r="QZK57" s="7"/>
      <c r="QZL57" s="7"/>
      <c r="QZM57" s="7"/>
      <c r="QZN57" s="7"/>
      <c r="QZO57" s="7"/>
      <c r="QZP57" s="7"/>
      <c r="QZQ57" s="7"/>
      <c r="QZR57" s="7"/>
      <c r="QZS57" s="7"/>
      <c r="QZT57" s="7"/>
      <c r="QZU57" s="7"/>
      <c r="QZV57" s="7"/>
      <c r="QZW57" s="7"/>
      <c r="QZX57" s="7"/>
      <c r="QZY57" s="7"/>
      <c r="QZZ57" s="7"/>
      <c r="RAA57" s="7"/>
      <c r="RAB57" s="7"/>
      <c r="RAC57" s="7"/>
      <c r="RAD57" s="7"/>
      <c r="RAE57" s="7"/>
      <c r="RAF57" s="7"/>
      <c r="RAG57" s="7"/>
      <c r="RAH57" s="7"/>
      <c r="RAI57" s="7"/>
      <c r="RAJ57" s="7"/>
      <c r="RAK57" s="7"/>
      <c r="RAL57" s="7"/>
      <c r="RAM57" s="7"/>
      <c r="RAN57" s="7"/>
      <c r="RAO57" s="7"/>
      <c r="RAP57" s="7"/>
      <c r="RAQ57" s="7"/>
      <c r="RAR57" s="7"/>
      <c r="RAS57" s="7"/>
      <c r="RAT57" s="7"/>
      <c r="RAU57" s="7"/>
      <c r="RAV57" s="7"/>
      <c r="RAW57" s="7"/>
      <c r="RAX57" s="7"/>
      <c r="RAY57" s="7"/>
      <c r="RAZ57" s="7"/>
      <c r="RBA57" s="7"/>
      <c r="RBB57" s="7"/>
      <c r="RBC57" s="7"/>
      <c r="RBD57" s="7"/>
      <c r="RBE57" s="7"/>
      <c r="RBF57" s="7"/>
      <c r="RBG57" s="7"/>
      <c r="RBH57" s="7"/>
      <c r="RBI57" s="7"/>
      <c r="RBJ57" s="7"/>
      <c r="RBK57" s="7"/>
      <c r="RBL57" s="7"/>
      <c r="RBM57" s="7"/>
      <c r="RBN57" s="7"/>
      <c r="RBO57" s="7"/>
      <c r="RBP57" s="7"/>
      <c r="RBQ57" s="7"/>
      <c r="RBR57" s="7"/>
      <c r="RBS57" s="7"/>
      <c r="RBT57" s="7"/>
      <c r="RBU57" s="7"/>
      <c r="RBV57" s="7"/>
      <c r="RBW57" s="7"/>
      <c r="RBX57" s="7"/>
      <c r="RBY57" s="7"/>
      <c r="RBZ57" s="7"/>
      <c r="RCA57" s="7"/>
      <c r="RCB57" s="7"/>
      <c r="RCC57" s="7"/>
      <c r="RCD57" s="7"/>
      <c r="RCE57" s="7"/>
      <c r="RCF57" s="7"/>
      <c r="RCG57" s="7"/>
      <c r="RCH57" s="7"/>
      <c r="RCI57" s="7"/>
      <c r="RCJ57" s="7"/>
      <c r="RCK57" s="7"/>
      <c r="RCL57" s="7"/>
      <c r="RCM57" s="7"/>
      <c r="RCN57" s="7"/>
      <c r="RCO57" s="7"/>
      <c r="RCP57" s="7"/>
      <c r="RCQ57" s="7"/>
      <c r="RCR57" s="7"/>
      <c r="RCS57" s="7"/>
      <c r="RCT57" s="7"/>
      <c r="RCU57" s="7"/>
      <c r="RCV57" s="7"/>
      <c r="RCW57" s="7"/>
      <c r="RCX57" s="7"/>
      <c r="RCY57" s="7"/>
      <c r="RCZ57" s="7"/>
      <c r="RDA57" s="7"/>
      <c r="RDB57" s="7"/>
      <c r="RDC57" s="7"/>
      <c r="RDD57" s="7"/>
      <c r="RDE57" s="7"/>
      <c r="RDF57" s="7"/>
      <c r="RDG57" s="7"/>
      <c r="RDH57" s="7"/>
      <c r="RDI57" s="7"/>
      <c r="RDJ57" s="7"/>
      <c r="RDK57" s="7"/>
      <c r="RDL57" s="7"/>
      <c r="RDM57" s="7"/>
      <c r="RDN57" s="7"/>
      <c r="RDO57" s="7"/>
      <c r="RDP57" s="7"/>
      <c r="RDQ57" s="7"/>
      <c r="RDR57" s="7"/>
      <c r="RDS57" s="7"/>
      <c r="RDT57" s="7"/>
      <c r="RDU57" s="7"/>
      <c r="RDV57" s="7"/>
      <c r="RDW57" s="7"/>
      <c r="RDX57" s="7"/>
      <c r="RDY57" s="7"/>
      <c r="RDZ57" s="7"/>
      <c r="REA57" s="7"/>
      <c r="REB57" s="7"/>
      <c r="REC57" s="7"/>
      <c r="RED57" s="7"/>
      <c r="REE57" s="7"/>
      <c r="REF57" s="7"/>
      <c r="REG57" s="7"/>
      <c r="REH57" s="7"/>
      <c r="REI57" s="7"/>
      <c r="REJ57" s="7"/>
      <c r="REL57" s="7"/>
      <c r="REM57" s="7"/>
      <c r="REN57" s="7"/>
      <c r="REO57" s="7"/>
      <c r="REP57" s="7"/>
      <c r="REQ57" s="7"/>
      <c r="RER57" s="7"/>
      <c r="RES57" s="7"/>
      <c r="RET57" s="7"/>
      <c r="REU57" s="7"/>
      <c r="REV57" s="7"/>
      <c r="REW57" s="7"/>
      <c r="REX57" s="7"/>
      <c r="REY57" s="7"/>
      <c r="REZ57" s="7"/>
      <c r="RFA57" s="7"/>
      <c r="RFB57" s="7"/>
      <c r="RFC57" s="7"/>
      <c r="RFD57" s="7"/>
      <c r="RFE57" s="7"/>
      <c r="RFF57" s="7"/>
      <c r="RFG57" s="7"/>
      <c r="RFH57" s="7"/>
      <c r="RFI57" s="7"/>
      <c r="RFJ57" s="7"/>
      <c r="RFK57" s="7"/>
      <c r="RFL57" s="7"/>
      <c r="RFM57" s="7"/>
      <c r="RFN57" s="7"/>
      <c r="RFO57" s="7"/>
      <c r="RFP57" s="7"/>
      <c r="RFQ57" s="7"/>
      <c r="RFR57" s="7"/>
      <c r="RFS57" s="7"/>
      <c r="RFT57" s="7"/>
      <c r="RFU57" s="7"/>
      <c r="RFV57" s="7"/>
      <c r="RFW57" s="7"/>
      <c r="RFX57" s="7"/>
      <c r="RFY57" s="7"/>
      <c r="RFZ57" s="7"/>
      <c r="RGA57" s="7"/>
      <c r="RGB57" s="7"/>
      <c r="RGC57" s="7"/>
      <c r="RGD57" s="7"/>
      <c r="RGE57" s="7"/>
      <c r="RGF57" s="7"/>
      <c r="RGG57" s="7"/>
      <c r="RGH57" s="7"/>
      <c r="RGI57" s="7"/>
      <c r="RGJ57" s="7"/>
      <c r="RGK57" s="7"/>
      <c r="RGL57" s="7"/>
      <c r="RGM57" s="7"/>
      <c r="RGN57" s="7"/>
      <c r="RGO57" s="7"/>
      <c r="RGP57" s="7"/>
      <c r="RGQ57" s="7"/>
      <c r="RGR57" s="7"/>
      <c r="RGS57" s="7"/>
      <c r="RGT57" s="7"/>
      <c r="RGU57" s="7"/>
      <c r="RGV57" s="7"/>
      <c r="RGW57" s="7"/>
      <c r="RGX57" s="7"/>
      <c r="RGY57" s="7"/>
      <c r="RGZ57" s="7"/>
      <c r="RHA57" s="7"/>
      <c r="RHB57" s="7"/>
      <c r="RHC57" s="7"/>
      <c r="RHD57" s="7"/>
      <c r="RHE57" s="7"/>
      <c r="RHF57" s="7"/>
      <c r="RHG57" s="7"/>
      <c r="RHH57" s="7"/>
      <c r="RHI57" s="7"/>
      <c r="RHJ57" s="7"/>
      <c r="RHK57" s="7"/>
      <c r="RHL57" s="7"/>
      <c r="RHM57" s="7"/>
      <c r="RHN57" s="7"/>
      <c r="RHO57" s="7"/>
      <c r="RHP57" s="7"/>
      <c r="RHQ57" s="7"/>
      <c r="RHR57" s="7"/>
      <c r="RHS57" s="7"/>
      <c r="RHT57" s="7"/>
      <c r="RHU57" s="7"/>
      <c r="RHV57" s="7"/>
      <c r="RHW57" s="7"/>
      <c r="RHX57" s="7"/>
      <c r="RHY57" s="7"/>
      <c r="RHZ57" s="7"/>
      <c r="RIA57" s="7"/>
      <c r="RIB57" s="7"/>
      <c r="RIC57" s="7"/>
      <c r="RID57" s="7"/>
      <c r="RIE57" s="7"/>
      <c r="RIF57" s="7"/>
      <c r="RIG57" s="7"/>
      <c r="RIH57" s="7"/>
      <c r="RII57" s="7"/>
      <c r="RIJ57" s="7"/>
      <c r="RIK57" s="7"/>
      <c r="RIL57" s="7"/>
      <c r="RIM57" s="7"/>
      <c r="RIN57" s="7"/>
      <c r="RIO57" s="7"/>
      <c r="RIP57" s="7"/>
      <c r="RIQ57" s="7"/>
      <c r="RIR57" s="7"/>
      <c r="RIS57" s="7"/>
      <c r="RIT57" s="7"/>
      <c r="RIU57" s="7"/>
      <c r="RIV57" s="7"/>
      <c r="RIW57" s="7"/>
      <c r="RIX57" s="7"/>
      <c r="RIY57" s="7"/>
      <c r="RIZ57" s="7"/>
      <c r="RJA57" s="7"/>
      <c r="RJB57" s="7"/>
      <c r="RJC57" s="7"/>
      <c r="RJD57" s="7"/>
      <c r="RJE57" s="7"/>
      <c r="RJF57" s="7"/>
      <c r="RJG57" s="7"/>
      <c r="RJH57" s="7"/>
      <c r="RJI57" s="7"/>
      <c r="RJJ57" s="7"/>
      <c r="RJK57" s="7"/>
      <c r="RJL57" s="7"/>
      <c r="RJM57" s="7"/>
      <c r="RJN57" s="7"/>
      <c r="RJO57" s="7"/>
      <c r="RJP57" s="7"/>
      <c r="RJQ57" s="7"/>
      <c r="RJR57" s="7"/>
      <c r="RJS57" s="7"/>
      <c r="RJT57" s="7"/>
      <c r="RJU57" s="7"/>
      <c r="RJV57" s="7"/>
      <c r="RJW57" s="7"/>
      <c r="RJX57" s="7"/>
      <c r="RJY57" s="7"/>
      <c r="RJZ57" s="7"/>
      <c r="RKA57" s="7"/>
      <c r="RKB57" s="7"/>
      <c r="RKC57" s="7"/>
      <c r="RKD57" s="7"/>
      <c r="RKE57" s="7"/>
      <c r="RKF57" s="7"/>
      <c r="RKG57" s="7"/>
      <c r="RKH57" s="7"/>
      <c r="RKI57" s="7"/>
      <c r="RKJ57" s="7"/>
      <c r="RKK57" s="7"/>
      <c r="RKL57" s="7"/>
      <c r="RKM57" s="7"/>
      <c r="RKN57" s="7"/>
      <c r="RKO57" s="7"/>
      <c r="RKP57" s="7"/>
      <c r="RKQ57" s="7"/>
      <c r="RKR57" s="7"/>
      <c r="RKS57" s="7"/>
      <c r="RKT57" s="7"/>
      <c r="RKU57" s="7"/>
      <c r="RKV57" s="7"/>
      <c r="RKW57" s="7"/>
      <c r="RKX57" s="7"/>
      <c r="RKY57" s="7"/>
      <c r="RKZ57" s="7"/>
      <c r="RLA57" s="7"/>
      <c r="RLB57" s="7"/>
      <c r="RLC57" s="7"/>
      <c r="RLD57" s="7"/>
      <c r="RLE57" s="7"/>
      <c r="RLF57" s="7"/>
      <c r="RLG57" s="7"/>
      <c r="RLH57" s="7"/>
      <c r="RLI57" s="7"/>
      <c r="RLJ57" s="7"/>
      <c r="RLK57" s="7"/>
      <c r="RLL57" s="7"/>
      <c r="RLM57" s="7"/>
      <c r="RLN57" s="7"/>
      <c r="RLO57" s="7"/>
      <c r="RLP57" s="7"/>
      <c r="RLQ57" s="7"/>
      <c r="RLR57" s="7"/>
      <c r="RLS57" s="7"/>
      <c r="RLT57" s="7"/>
      <c r="RLU57" s="7"/>
      <c r="RLV57" s="7"/>
      <c r="RLW57" s="7"/>
      <c r="RLX57" s="7"/>
      <c r="RLY57" s="7"/>
      <c r="RLZ57" s="7"/>
      <c r="RMA57" s="7"/>
      <c r="RMB57" s="7"/>
      <c r="RMC57" s="7"/>
      <c r="RMD57" s="7"/>
      <c r="RME57" s="7"/>
      <c r="RMF57" s="7"/>
      <c r="RMG57" s="7"/>
      <c r="RMH57" s="7"/>
      <c r="RMI57" s="7"/>
      <c r="RMJ57" s="7"/>
      <c r="RMK57" s="7"/>
      <c r="RML57" s="7"/>
      <c r="RMM57" s="7"/>
      <c r="RMN57" s="7"/>
      <c r="RMO57" s="7"/>
      <c r="RMP57" s="7"/>
      <c r="RMQ57" s="7"/>
      <c r="RMR57" s="7"/>
      <c r="RMS57" s="7"/>
      <c r="RMT57" s="7"/>
      <c r="RMU57" s="7"/>
      <c r="RMV57" s="7"/>
      <c r="RMW57" s="7"/>
      <c r="RMX57" s="7"/>
      <c r="RMY57" s="7"/>
      <c r="RMZ57" s="7"/>
      <c r="RNA57" s="7"/>
      <c r="RNB57" s="7"/>
      <c r="RNC57" s="7"/>
      <c r="RND57" s="7"/>
      <c r="RNE57" s="7"/>
      <c r="RNF57" s="7"/>
      <c r="RNG57" s="7"/>
      <c r="RNH57" s="7"/>
      <c r="RNI57" s="7"/>
      <c r="RNJ57" s="7"/>
      <c r="RNK57" s="7"/>
      <c r="RNL57" s="7"/>
      <c r="RNM57" s="7"/>
      <c r="RNN57" s="7"/>
      <c r="RNO57" s="7"/>
      <c r="RNP57" s="7"/>
      <c r="RNQ57" s="7"/>
      <c r="RNR57" s="7"/>
      <c r="RNS57" s="7"/>
      <c r="RNT57" s="7"/>
      <c r="RNU57" s="7"/>
      <c r="RNV57" s="7"/>
      <c r="RNW57" s="7"/>
      <c r="RNX57" s="7"/>
      <c r="RNY57" s="7"/>
      <c r="RNZ57" s="7"/>
      <c r="ROA57" s="7"/>
      <c r="ROB57" s="7"/>
      <c r="ROC57" s="7"/>
      <c r="ROD57" s="7"/>
      <c r="ROE57" s="7"/>
      <c r="ROF57" s="7"/>
      <c r="ROH57" s="7"/>
      <c r="ROI57" s="7"/>
      <c r="ROJ57" s="7"/>
      <c r="ROK57" s="7"/>
      <c r="ROL57" s="7"/>
      <c r="ROM57" s="7"/>
      <c r="RON57" s="7"/>
      <c r="ROO57" s="7"/>
      <c r="ROP57" s="7"/>
      <c r="ROQ57" s="7"/>
      <c r="ROR57" s="7"/>
      <c r="ROS57" s="7"/>
      <c r="ROT57" s="7"/>
      <c r="ROU57" s="7"/>
      <c r="ROV57" s="7"/>
      <c r="ROW57" s="7"/>
      <c r="ROX57" s="7"/>
      <c r="ROY57" s="7"/>
      <c r="ROZ57" s="7"/>
      <c r="RPA57" s="7"/>
      <c r="RPB57" s="7"/>
      <c r="RPC57" s="7"/>
      <c r="RPD57" s="7"/>
      <c r="RPE57" s="7"/>
      <c r="RPF57" s="7"/>
      <c r="RPG57" s="7"/>
      <c r="RPH57" s="7"/>
      <c r="RPI57" s="7"/>
      <c r="RPJ57" s="7"/>
      <c r="RPK57" s="7"/>
      <c r="RPL57" s="7"/>
      <c r="RPM57" s="7"/>
      <c r="RPN57" s="7"/>
      <c r="RPO57" s="7"/>
      <c r="RPP57" s="7"/>
      <c r="RPQ57" s="7"/>
      <c r="RPR57" s="7"/>
      <c r="RPS57" s="7"/>
      <c r="RPT57" s="7"/>
      <c r="RPU57" s="7"/>
      <c r="RPV57" s="7"/>
      <c r="RPW57" s="7"/>
      <c r="RPX57" s="7"/>
      <c r="RPY57" s="7"/>
      <c r="RPZ57" s="7"/>
      <c r="RQA57" s="7"/>
      <c r="RQB57" s="7"/>
      <c r="RQC57" s="7"/>
      <c r="RQD57" s="7"/>
      <c r="RQE57" s="7"/>
      <c r="RQF57" s="7"/>
      <c r="RQG57" s="7"/>
      <c r="RQH57" s="7"/>
      <c r="RQI57" s="7"/>
      <c r="RQJ57" s="7"/>
      <c r="RQK57" s="7"/>
      <c r="RQL57" s="7"/>
      <c r="RQM57" s="7"/>
      <c r="RQN57" s="7"/>
      <c r="RQO57" s="7"/>
      <c r="RQP57" s="7"/>
      <c r="RQQ57" s="7"/>
      <c r="RQR57" s="7"/>
      <c r="RQS57" s="7"/>
      <c r="RQT57" s="7"/>
      <c r="RQU57" s="7"/>
      <c r="RQV57" s="7"/>
      <c r="RQW57" s="7"/>
      <c r="RQX57" s="7"/>
      <c r="RQY57" s="7"/>
      <c r="RQZ57" s="7"/>
      <c r="RRA57" s="7"/>
      <c r="RRB57" s="7"/>
      <c r="RRC57" s="7"/>
      <c r="RRD57" s="7"/>
      <c r="RRE57" s="7"/>
      <c r="RRF57" s="7"/>
      <c r="RRG57" s="7"/>
      <c r="RRH57" s="7"/>
      <c r="RRI57" s="7"/>
      <c r="RRJ57" s="7"/>
      <c r="RRK57" s="7"/>
      <c r="RRL57" s="7"/>
      <c r="RRM57" s="7"/>
      <c r="RRN57" s="7"/>
      <c r="RRO57" s="7"/>
      <c r="RRP57" s="7"/>
      <c r="RRQ57" s="7"/>
      <c r="RRR57" s="7"/>
      <c r="RRS57" s="7"/>
      <c r="RRT57" s="7"/>
      <c r="RRU57" s="7"/>
      <c r="RRV57" s="7"/>
      <c r="RRW57" s="7"/>
      <c r="RRX57" s="7"/>
      <c r="RRY57" s="7"/>
      <c r="RRZ57" s="7"/>
      <c r="RSA57" s="7"/>
      <c r="RSB57" s="7"/>
      <c r="RSC57" s="7"/>
      <c r="RSD57" s="7"/>
      <c r="RSE57" s="7"/>
      <c r="RSF57" s="7"/>
      <c r="RSG57" s="7"/>
      <c r="RSH57" s="7"/>
      <c r="RSI57" s="7"/>
      <c r="RSJ57" s="7"/>
      <c r="RSK57" s="7"/>
      <c r="RSL57" s="7"/>
      <c r="RSM57" s="7"/>
      <c r="RSN57" s="7"/>
      <c r="RSO57" s="7"/>
      <c r="RSP57" s="7"/>
      <c r="RSQ57" s="7"/>
      <c r="RSR57" s="7"/>
      <c r="RSS57" s="7"/>
      <c r="RST57" s="7"/>
      <c r="RSU57" s="7"/>
      <c r="RSV57" s="7"/>
      <c r="RSW57" s="7"/>
      <c r="RSX57" s="7"/>
      <c r="RSY57" s="7"/>
      <c r="RSZ57" s="7"/>
      <c r="RTA57" s="7"/>
      <c r="RTB57" s="7"/>
      <c r="RTC57" s="7"/>
      <c r="RTD57" s="7"/>
      <c r="RTE57" s="7"/>
      <c r="RTF57" s="7"/>
      <c r="RTG57" s="7"/>
      <c r="RTH57" s="7"/>
      <c r="RTI57" s="7"/>
      <c r="RTJ57" s="7"/>
      <c r="RTK57" s="7"/>
      <c r="RTL57" s="7"/>
      <c r="RTM57" s="7"/>
      <c r="RTN57" s="7"/>
      <c r="RTO57" s="7"/>
      <c r="RTP57" s="7"/>
      <c r="RTQ57" s="7"/>
      <c r="RTR57" s="7"/>
      <c r="RTS57" s="7"/>
      <c r="RTT57" s="7"/>
      <c r="RTU57" s="7"/>
      <c r="RTV57" s="7"/>
      <c r="RTW57" s="7"/>
      <c r="RTX57" s="7"/>
      <c r="RTY57" s="7"/>
      <c r="RTZ57" s="7"/>
      <c r="RUA57" s="7"/>
      <c r="RUB57" s="7"/>
      <c r="RUC57" s="7"/>
      <c r="RUD57" s="7"/>
      <c r="RUE57" s="7"/>
      <c r="RUF57" s="7"/>
      <c r="RUG57" s="7"/>
      <c r="RUH57" s="7"/>
      <c r="RUI57" s="7"/>
      <c r="RUJ57" s="7"/>
      <c r="RUK57" s="7"/>
      <c r="RUL57" s="7"/>
      <c r="RUM57" s="7"/>
      <c r="RUN57" s="7"/>
      <c r="RUO57" s="7"/>
      <c r="RUP57" s="7"/>
      <c r="RUQ57" s="7"/>
      <c r="RUR57" s="7"/>
      <c r="RUS57" s="7"/>
      <c r="RUT57" s="7"/>
      <c r="RUU57" s="7"/>
      <c r="RUV57" s="7"/>
      <c r="RUW57" s="7"/>
      <c r="RUX57" s="7"/>
      <c r="RUY57" s="7"/>
      <c r="RUZ57" s="7"/>
      <c r="RVA57" s="7"/>
      <c r="RVB57" s="7"/>
      <c r="RVC57" s="7"/>
      <c r="RVD57" s="7"/>
      <c r="RVE57" s="7"/>
      <c r="RVF57" s="7"/>
      <c r="RVG57" s="7"/>
      <c r="RVH57" s="7"/>
      <c r="RVI57" s="7"/>
      <c r="RVJ57" s="7"/>
      <c r="RVK57" s="7"/>
      <c r="RVL57" s="7"/>
      <c r="RVM57" s="7"/>
      <c r="RVN57" s="7"/>
      <c r="RVO57" s="7"/>
      <c r="RVP57" s="7"/>
      <c r="RVQ57" s="7"/>
      <c r="RVR57" s="7"/>
      <c r="RVS57" s="7"/>
      <c r="RVT57" s="7"/>
      <c r="RVU57" s="7"/>
      <c r="RVV57" s="7"/>
      <c r="RVW57" s="7"/>
      <c r="RVX57" s="7"/>
      <c r="RVY57" s="7"/>
      <c r="RVZ57" s="7"/>
      <c r="RWA57" s="7"/>
      <c r="RWB57" s="7"/>
      <c r="RWC57" s="7"/>
      <c r="RWD57" s="7"/>
      <c r="RWE57" s="7"/>
      <c r="RWF57" s="7"/>
      <c r="RWG57" s="7"/>
      <c r="RWH57" s="7"/>
      <c r="RWI57" s="7"/>
      <c r="RWJ57" s="7"/>
      <c r="RWK57" s="7"/>
      <c r="RWL57" s="7"/>
      <c r="RWM57" s="7"/>
      <c r="RWN57" s="7"/>
      <c r="RWO57" s="7"/>
      <c r="RWP57" s="7"/>
      <c r="RWQ57" s="7"/>
      <c r="RWR57" s="7"/>
      <c r="RWS57" s="7"/>
      <c r="RWT57" s="7"/>
      <c r="RWU57" s="7"/>
      <c r="RWV57" s="7"/>
      <c r="RWW57" s="7"/>
      <c r="RWX57" s="7"/>
      <c r="RWY57" s="7"/>
      <c r="RWZ57" s="7"/>
      <c r="RXA57" s="7"/>
      <c r="RXB57" s="7"/>
      <c r="RXC57" s="7"/>
      <c r="RXD57" s="7"/>
      <c r="RXE57" s="7"/>
      <c r="RXF57" s="7"/>
      <c r="RXG57" s="7"/>
      <c r="RXH57" s="7"/>
      <c r="RXI57" s="7"/>
      <c r="RXJ57" s="7"/>
      <c r="RXK57" s="7"/>
      <c r="RXL57" s="7"/>
      <c r="RXM57" s="7"/>
      <c r="RXN57" s="7"/>
      <c r="RXO57" s="7"/>
      <c r="RXP57" s="7"/>
      <c r="RXQ57" s="7"/>
      <c r="RXR57" s="7"/>
      <c r="RXS57" s="7"/>
      <c r="RXT57" s="7"/>
      <c r="RXU57" s="7"/>
      <c r="RXV57" s="7"/>
      <c r="RXW57" s="7"/>
      <c r="RXX57" s="7"/>
      <c r="RXY57" s="7"/>
      <c r="RXZ57" s="7"/>
      <c r="RYA57" s="7"/>
      <c r="RYB57" s="7"/>
      <c r="RYD57" s="7"/>
      <c r="RYE57" s="7"/>
      <c r="RYF57" s="7"/>
      <c r="RYG57" s="7"/>
      <c r="RYH57" s="7"/>
      <c r="RYI57" s="7"/>
      <c r="RYJ57" s="7"/>
      <c r="RYK57" s="7"/>
      <c r="RYL57" s="7"/>
      <c r="RYM57" s="7"/>
      <c r="RYN57" s="7"/>
      <c r="RYO57" s="7"/>
      <c r="RYP57" s="7"/>
      <c r="RYQ57" s="7"/>
      <c r="RYR57" s="7"/>
      <c r="RYS57" s="7"/>
      <c r="RYT57" s="7"/>
      <c r="RYU57" s="7"/>
      <c r="RYV57" s="7"/>
      <c r="RYW57" s="7"/>
      <c r="RYX57" s="7"/>
      <c r="RYY57" s="7"/>
      <c r="RYZ57" s="7"/>
      <c r="RZA57" s="7"/>
      <c r="RZB57" s="7"/>
      <c r="RZC57" s="7"/>
      <c r="RZD57" s="7"/>
      <c r="RZE57" s="7"/>
      <c r="RZF57" s="7"/>
      <c r="RZG57" s="7"/>
      <c r="RZH57" s="7"/>
      <c r="RZI57" s="7"/>
      <c r="RZJ57" s="7"/>
      <c r="RZK57" s="7"/>
      <c r="RZL57" s="7"/>
      <c r="RZM57" s="7"/>
      <c r="RZN57" s="7"/>
      <c r="RZO57" s="7"/>
      <c r="RZP57" s="7"/>
      <c r="RZQ57" s="7"/>
      <c r="RZR57" s="7"/>
      <c r="RZS57" s="7"/>
      <c r="RZT57" s="7"/>
      <c r="RZU57" s="7"/>
      <c r="RZV57" s="7"/>
      <c r="RZW57" s="7"/>
      <c r="RZX57" s="7"/>
      <c r="RZY57" s="7"/>
      <c r="RZZ57" s="7"/>
      <c r="SAA57" s="7"/>
      <c r="SAB57" s="7"/>
      <c r="SAC57" s="7"/>
      <c r="SAD57" s="7"/>
      <c r="SAE57" s="7"/>
      <c r="SAF57" s="7"/>
      <c r="SAG57" s="7"/>
      <c r="SAH57" s="7"/>
      <c r="SAI57" s="7"/>
      <c r="SAJ57" s="7"/>
      <c r="SAK57" s="7"/>
      <c r="SAL57" s="7"/>
      <c r="SAM57" s="7"/>
      <c r="SAN57" s="7"/>
      <c r="SAO57" s="7"/>
      <c r="SAP57" s="7"/>
      <c r="SAQ57" s="7"/>
      <c r="SAR57" s="7"/>
      <c r="SAS57" s="7"/>
      <c r="SAT57" s="7"/>
      <c r="SAU57" s="7"/>
      <c r="SAV57" s="7"/>
      <c r="SAW57" s="7"/>
      <c r="SAX57" s="7"/>
      <c r="SAY57" s="7"/>
      <c r="SAZ57" s="7"/>
      <c r="SBA57" s="7"/>
      <c r="SBB57" s="7"/>
      <c r="SBC57" s="7"/>
      <c r="SBD57" s="7"/>
      <c r="SBE57" s="7"/>
      <c r="SBF57" s="7"/>
      <c r="SBG57" s="7"/>
      <c r="SBH57" s="7"/>
      <c r="SBI57" s="7"/>
      <c r="SBJ57" s="7"/>
      <c r="SBK57" s="7"/>
      <c r="SBL57" s="7"/>
      <c r="SBM57" s="7"/>
      <c r="SBN57" s="7"/>
      <c r="SBO57" s="7"/>
      <c r="SBP57" s="7"/>
      <c r="SBQ57" s="7"/>
      <c r="SBR57" s="7"/>
      <c r="SBS57" s="7"/>
      <c r="SBT57" s="7"/>
      <c r="SBU57" s="7"/>
      <c r="SBV57" s="7"/>
      <c r="SBW57" s="7"/>
      <c r="SBX57" s="7"/>
      <c r="SBY57" s="7"/>
      <c r="SBZ57" s="7"/>
      <c r="SCA57" s="7"/>
      <c r="SCB57" s="7"/>
      <c r="SCC57" s="7"/>
      <c r="SCD57" s="7"/>
      <c r="SCE57" s="7"/>
      <c r="SCF57" s="7"/>
      <c r="SCG57" s="7"/>
      <c r="SCH57" s="7"/>
      <c r="SCI57" s="7"/>
      <c r="SCJ57" s="7"/>
      <c r="SCK57" s="7"/>
      <c r="SCL57" s="7"/>
      <c r="SCM57" s="7"/>
      <c r="SCN57" s="7"/>
      <c r="SCO57" s="7"/>
      <c r="SCP57" s="7"/>
      <c r="SCQ57" s="7"/>
      <c r="SCR57" s="7"/>
      <c r="SCS57" s="7"/>
      <c r="SCT57" s="7"/>
      <c r="SCU57" s="7"/>
      <c r="SCV57" s="7"/>
      <c r="SCW57" s="7"/>
      <c r="SCX57" s="7"/>
      <c r="SCY57" s="7"/>
      <c r="SCZ57" s="7"/>
      <c r="SDA57" s="7"/>
      <c r="SDB57" s="7"/>
      <c r="SDC57" s="7"/>
      <c r="SDD57" s="7"/>
      <c r="SDE57" s="7"/>
      <c r="SDF57" s="7"/>
      <c r="SDG57" s="7"/>
      <c r="SDH57" s="7"/>
      <c r="SDI57" s="7"/>
      <c r="SDJ57" s="7"/>
      <c r="SDK57" s="7"/>
      <c r="SDL57" s="7"/>
      <c r="SDM57" s="7"/>
      <c r="SDN57" s="7"/>
      <c r="SDO57" s="7"/>
      <c r="SDP57" s="7"/>
      <c r="SDQ57" s="7"/>
      <c r="SDR57" s="7"/>
      <c r="SDS57" s="7"/>
      <c r="SDT57" s="7"/>
      <c r="SDU57" s="7"/>
      <c r="SDV57" s="7"/>
      <c r="SDW57" s="7"/>
      <c r="SDX57" s="7"/>
      <c r="SDY57" s="7"/>
      <c r="SDZ57" s="7"/>
      <c r="SEA57" s="7"/>
      <c r="SEB57" s="7"/>
      <c r="SEC57" s="7"/>
      <c r="SED57" s="7"/>
      <c r="SEE57" s="7"/>
      <c r="SEF57" s="7"/>
      <c r="SEG57" s="7"/>
      <c r="SEH57" s="7"/>
      <c r="SEI57" s="7"/>
      <c r="SEJ57" s="7"/>
      <c r="SEK57" s="7"/>
      <c r="SEL57" s="7"/>
      <c r="SEM57" s="7"/>
      <c r="SEN57" s="7"/>
      <c r="SEO57" s="7"/>
      <c r="SEP57" s="7"/>
      <c r="SEQ57" s="7"/>
      <c r="SER57" s="7"/>
      <c r="SES57" s="7"/>
      <c r="SET57" s="7"/>
      <c r="SEU57" s="7"/>
      <c r="SEV57" s="7"/>
      <c r="SEW57" s="7"/>
      <c r="SEX57" s="7"/>
      <c r="SEY57" s="7"/>
      <c r="SEZ57" s="7"/>
      <c r="SFA57" s="7"/>
      <c r="SFB57" s="7"/>
      <c r="SFC57" s="7"/>
      <c r="SFD57" s="7"/>
      <c r="SFE57" s="7"/>
      <c r="SFF57" s="7"/>
      <c r="SFG57" s="7"/>
      <c r="SFH57" s="7"/>
      <c r="SFI57" s="7"/>
      <c r="SFJ57" s="7"/>
      <c r="SFK57" s="7"/>
      <c r="SFL57" s="7"/>
      <c r="SFM57" s="7"/>
      <c r="SFN57" s="7"/>
      <c r="SFO57" s="7"/>
      <c r="SFP57" s="7"/>
      <c r="SFQ57" s="7"/>
      <c r="SFR57" s="7"/>
      <c r="SFS57" s="7"/>
      <c r="SFT57" s="7"/>
      <c r="SFU57" s="7"/>
      <c r="SFV57" s="7"/>
      <c r="SFW57" s="7"/>
      <c r="SFX57" s="7"/>
      <c r="SFY57" s="7"/>
      <c r="SFZ57" s="7"/>
      <c r="SGA57" s="7"/>
      <c r="SGB57" s="7"/>
      <c r="SGC57" s="7"/>
      <c r="SGD57" s="7"/>
      <c r="SGE57" s="7"/>
      <c r="SGF57" s="7"/>
      <c r="SGG57" s="7"/>
      <c r="SGH57" s="7"/>
      <c r="SGI57" s="7"/>
      <c r="SGJ57" s="7"/>
      <c r="SGK57" s="7"/>
      <c r="SGL57" s="7"/>
      <c r="SGM57" s="7"/>
      <c r="SGN57" s="7"/>
      <c r="SGO57" s="7"/>
      <c r="SGP57" s="7"/>
      <c r="SGQ57" s="7"/>
      <c r="SGR57" s="7"/>
      <c r="SGS57" s="7"/>
      <c r="SGT57" s="7"/>
      <c r="SGU57" s="7"/>
      <c r="SGV57" s="7"/>
      <c r="SGW57" s="7"/>
      <c r="SGX57" s="7"/>
      <c r="SGY57" s="7"/>
      <c r="SGZ57" s="7"/>
      <c r="SHA57" s="7"/>
      <c r="SHB57" s="7"/>
      <c r="SHC57" s="7"/>
      <c r="SHD57" s="7"/>
      <c r="SHE57" s="7"/>
      <c r="SHF57" s="7"/>
      <c r="SHG57" s="7"/>
      <c r="SHH57" s="7"/>
      <c r="SHI57" s="7"/>
      <c r="SHJ57" s="7"/>
      <c r="SHK57" s="7"/>
      <c r="SHL57" s="7"/>
      <c r="SHM57" s="7"/>
      <c r="SHN57" s="7"/>
      <c r="SHO57" s="7"/>
      <c r="SHP57" s="7"/>
      <c r="SHQ57" s="7"/>
      <c r="SHR57" s="7"/>
      <c r="SHS57" s="7"/>
      <c r="SHT57" s="7"/>
      <c r="SHU57" s="7"/>
      <c r="SHV57" s="7"/>
      <c r="SHW57" s="7"/>
      <c r="SHX57" s="7"/>
      <c r="SHZ57" s="7"/>
      <c r="SIA57" s="7"/>
      <c r="SIB57" s="7"/>
      <c r="SIC57" s="7"/>
      <c r="SID57" s="7"/>
      <c r="SIE57" s="7"/>
      <c r="SIF57" s="7"/>
      <c r="SIG57" s="7"/>
      <c r="SIH57" s="7"/>
      <c r="SII57" s="7"/>
      <c r="SIJ57" s="7"/>
      <c r="SIK57" s="7"/>
      <c r="SIL57" s="7"/>
      <c r="SIM57" s="7"/>
      <c r="SIN57" s="7"/>
      <c r="SIO57" s="7"/>
      <c r="SIP57" s="7"/>
      <c r="SIQ57" s="7"/>
      <c r="SIR57" s="7"/>
      <c r="SIS57" s="7"/>
      <c r="SIT57" s="7"/>
      <c r="SIU57" s="7"/>
      <c r="SIV57" s="7"/>
      <c r="SIW57" s="7"/>
      <c r="SIX57" s="7"/>
      <c r="SIY57" s="7"/>
      <c r="SIZ57" s="7"/>
      <c r="SJA57" s="7"/>
      <c r="SJB57" s="7"/>
      <c r="SJC57" s="7"/>
      <c r="SJD57" s="7"/>
      <c r="SJE57" s="7"/>
      <c r="SJF57" s="7"/>
      <c r="SJG57" s="7"/>
      <c r="SJH57" s="7"/>
      <c r="SJI57" s="7"/>
      <c r="SJJ57" s="7"/>
      <c r="SJK57" s="7"/>
      <c r="SJL57" s="7"/>
      <c r="SJM57" s="7"/>
      <c r="SJN57" s="7"/>
      <c r="SJO57" s="7"/>
      <c r="SJP57" s="7"/>
      <c r="SJQ57" s="7"/>
      <c r="SJR57" s="7"/>
      <c r="SJS57" s="7"/>
      <c r="SJT57" s="7"/>
      <c r="SJU57" s="7"/>
      <c r="SJV57" s="7"/>
      <c r="SJW57" s="7"/>
      <c r="SJX57" s="7"/>
      <c r="SJY57" s="7"/>
      <c r="SJZ57" s="7"/>
      <c r="SKA57" s="7"/>
      <c r="SKB57" s="7"/>
      <c r="SKC57" s="7"/>
      <c r="SKD57" s="7"/>
      <c r="SKE57" s="7"/>
      <c r="SKF57" s="7"/>
      <c r="SKG57" s="7"/>
      <c r="SKH57" s="7"/>
      <c r="SKI57" s="7"/>
      <c r="SKJ57" s="7"/>
      <c r="SKK57" s="7"/>
      <c r="SKL57" s="7"/>
      <c r="SKM57" s="7"/>
      <c r="SKN57" s="7"/>
      <c r="SKO57" s="7"/>
      <c r="SKP57" s="7"/>
      <c r="SKQ57" s="7"/>
      <c r="SKR57" s="7"/>
      <c r="SKS57" s="7"/>
      <c r="SKT57" s="7"/>
      <c r="SKU57" s="7"/>
      <c r="SKV57" s="7"/>
      <c r="SKW57" s="7"/>
      <c r="SKX57" s="7"/>
      <c r="SKY57" s="7"/>
      <c r="SKZ57" s="7"/>
      <c r="SLA57" s="7"/>
      <c r="SLB57" s="7"/>
      <c r="SLC57" s="7"/>
      <c r="SLD57" s="7"/>
      <c r="SLE57" s="7"/>
      <c r="SLF57" s="7"/>
      <c r="SLG57" s="7"/>
      <c r="SLH57" s="7"/>
      <c r="SLI57" s="7"/>
      <c r="SLJ57" s="7"/>
      <c r="SLK57" s="7"/>
      <c r="SLL57" s="7"/>
      <c r="SLM57" s="7"/>
      <c r="SLN57" s="7"/>
      <c r="SLO57" s="7"/>
      <c r="SLP57" s="7"/>
      <c r="SLQ57" s="7"/>
      <c r="SLR57" s="7"/>
      <c r="SLS57" s="7"/>
      <c r="SLT57" s="7"/>
      <c r="SLU57" s="7"/>
      <c r="SLV57" s="7"/>
      <c r="SLW57" s="7"/>
      <c r="SLX57" s="7"/>
      <c r="SLY57" s="7"/>
      <c r="SLZ57" s="7"/>
      <c r="SMA57" s="7"/>
      <c r="SMB57" s="7"/>
      <c r="SMC57" s="7"/>
      <c r="SMD57" s="7"/>
      <c r="SME57" s="7"/>
      <c r="SMF57" s="7"/>
      <c r="SMG57" s="7"/>
      <c r="SMH57" s="7"/>
      <c r="SMI57" s="7"/>
      <c r="SMJ57" s="7"/>
      <c r="SMK57" s="7"/>
      <c r="SML57" s="7"/>
      <c r="SMM57" s="7"/>
      <c r="SMN57" s="7"/>
      <c r="SMO57" s="7"/>
      <c r="SMP57" s="7"/>
      <c r="SMQ57" s="7"/>
      <c r="SMR57" s="7"/>
      <c r="SMS57" s="7"/>
      <c r="SMT57" s="7"/>
      <c r="SMU57" s="7"/>
      <c r="SMV57" s="7"/>
      <c r="SMW57" s="7"/>
      <c r="SMX57" s="7"/>
      <c r="SMY57" s="7"/>
      <c r="SMZ57" s="7"/>
      <c r="SNA57" s="7"/>
      <c r="SNB57" s="7"/>
      <c r="SNC57" s="7"/>
      <c r="SND57" s="7"/>
      <c r="SNE57" s="7"/>
      <c r="SNF57" s="7"/>
      <c r="SNG57" s="7"/>
      <c r="SNH57" s="7"/>
      <c r="SNI57" s="7"/>
      <c r="SNJ57" s="7"/>
      <c r="SNK57" s="7"/>
      <c r="SNL57" s="7"/>
      <c r="SNM57" s="7"/>
      <c r="SNN57" s="7"/>
      <c r="SNO57" s="7"/>
      <c r="SNP57" s="7"/>
      <c r="SNQ57" s="7"/>
      <c r="SNR57" s="7"/>
      <c r="SNS57" s="7"/>
      <c r="SNT57" s="7"/>
      <c r="SNU57" s="7"/>
      <c r="SNV57" s="7"/>
      <c r="SNW57" s="7"/>
      <c r="SNX57" s="7"/>
      <c r="SNY57" s="7"/>
      <c r="SNZ57" s="7"/>
      <c r="SOA57" s="7"/>
      <c r="SOB57" s="7"/>
      <c r="SOC57" s="7"/>
      <c r="SOD57" s="7"/>
      <c r="SOE57" s="7"/>
      <c r="SOF57" s="7"/>
      <c r="SOG57" s="7"/>
      <c r="SOH57" s="7"/>
      <c r="SOI57" s="7"/>
      <c r="SOJ57" s="7"/>
      <c r="SOK57" s="7"/>
      <c r="SOL57" s="7"/>
      <c r="SOM57" s="7"/>
      <c r="SON57" s="7"/>
      <c r="SOO57" s="7"/>
      <c r="SOP57" s="7"/>
      <c r="SOQ57" s="7"/>
      <c r="SOR57" s="7"/>
      <c r="SOS57" s="7"/>
      <c r="SOT57" s="7"/>
      <c r="SOU57" s="7"/>
      <c r="SOV57" s="7"/>
      <c r="SOW57" s="7"/>
      <c r="SOX57" s="7"/>
      <c r="SOY57" s="7"/>
      <c r="SOZ57" s="7"/>
      <c r="SPA57" s="7"/>
      <c r="SPB57" s="7"/>
      <c r="SPC57" s="7"/>
      <c r="SPD57" s="7"/>
      <c r="SPE57" s="7"/>
      <c r="SPF57" s="7"/>
      <c r="SPG57" s="7"/>
      <c r="SPH57" s="7"/>
      <c r="SPI57" s="7"/>
      <c r="SPJ57" s="7"/>
      <c r="SPK57" s="7"/>
      <c r="SPL57" s="7"/>
      <c r="SPM57" s="7"/>
      <c r="SPN57" s="7"/>
      <c r="SPO57" s="7"/>
      <c r="SPP57" s="7"/>
      <c r="SPQ57" s="7"/>
      <c r="SPR57" s="7"/>
      <c r="SPS57" s="7"/>
      <c r="SPT57" s="7"/>
      <c r="SPU57" s="7"/>
      <c r="SPV57" s="7"/>
      <c r="SPW57" s="7"/>
      <c r="SPX57" s="7"/>
      <c r="SPY57" s="7"/>
      <c r="SPZ57" s="7"/>
      <c r="SQA57" s="7"/>
      <c r="SQB57" s="7"/>
      <c r="SQC57" s="7"/>
      <c r="SQD57" s="7"/>
      <c r="SQE57" s="7"/>
      <c r="SQF57" s="7"/>
      <c r="SQG57" s="7"/>
      <c r="SQH57" s="7"/>
      <c r="SQI57" s="7"/>
      <c r="SQJ57" s="7"/>
      <c r="SQK57" s="7"/>
      <c r="SQL57" s="7"/>
      <c r="SQM57" s="7"/>
      <c r="SQN57" s="7"/>
      <c r="SQO57" s="7"/>
      <c r="SQP57" s="7"/>
      <c r="SQQ57" s="7"/>
      <c r="SQR57" s="7"/>
      <c r="SQS57" s="7"/>
      <c r="SQT57" s="7"/>
      <c r="SQU57" s="7"/>
      <c r="SQV57" s="7"/>
      <c r="SQW57" s="7"/>
      <c r="SQX57" s="7"/>
      <c r="SQY57" s="7"/>
      <c r="SQZ57" s="7"/>
      <c r="SRA57" s="7"/>
      <c r="SRB57" s="7"/>
      <c r="SRC57" s="7"/>
      <c r="SRD57" s="7"/>
      <c r="SRE57" s="7"/>
      <c r="SRF57" s="7"/>
      <c r="SRG57" s="7"/>
      <c r="SRH57" s="7"/>
      <c r="SRI57" s="7"/>
      <c r="SRJ57" s="7"/>
      <c r="SRK57" s="7"/>
      <c r="SRL57" s="7"/>
      <c r="SRM57" s="7"/>
      <c r="SRN57" s="7"/>
      <c r="SRO57" s="7"/>
      <c r="SRP57" s="7"/>
      <c r="SRQ57" s="7"/>
      <c r="SRR57" s="7"/>
      <c r="SRS57" s="7"/>
      <c r="SRT57" s="7"/>
      <c r="SRV57" s="7"/>
      <c r="SRW57" s="7"/>
      <c r="SRX57" s="7"/>
      <c r="SRY57" s="7"/>
      <c r="SRZ57" s="7"/>
      <c r="SSA57" s="7"/>
      <c r="SSB57" s="7"/>
      <c r="SSC57" s="7"/>
      <c r="SSD57" s="7"/>
      <c r="SSE57" s="7"/>
      <c r="SSF57" s="7"/>
      <c r="SSG57" s="7"/>
      <c r="SSH57" s="7"/>
      <c r="SSI57" s="7"/>
      <c r="SSJ57" s="7"/>
      <c r="SSK57" s="7"/>
      <c r="SSL57" s="7"/>
      <c r="SSM57" s="7"/>
      <c r="SSN57" s="7"/>
      <c r="SSO57" s="7"/>
      <c r="SSP57" s="7"/>
      <c r="SSQ57" s="7"/>
      <c r="SSR57" s="7"/>
      <c r="SSS57" s="7"/>
      <c r="SST57" s="7"/>
      <c r="SSU57" s="7"/>
      <c r="SSV57" s="7"/>
      <c r="SSW57" s="7"/>
      <c r="SSX57" s="7"/>
      <c r="SSY57" s="7"/>
      <c r="SSZ57" s="7"/>
      <c r="STA57" s="7"/>
      <c r="STB57" s="7"/>
      <c r="STC57" s="7"/>
      <c r="STD57" s="7"/>
      <c r="STE57" s="7"/>
      <c r="STF57" s="7"/>
      <c r="STG57" s="7"/>
      <c r="STH57" s="7"/>
      <c r="STI57" s="7"/>
      <c r="STJ57" s="7"/>
      <c r="STK57" s="7"/>
      <c r="STL57" s="7"/>
      <c r="STM57" s="7"/>
      <c r="STN57" s="7"/>
      <c r="STO57" s="7"/>
      <c r="STP57" s="7"/>
      <c r="STQ57" s="7"/>
      <c r="STR57" s="7"/>
      <c r="STS57" s="7"/>
      <c r="STT57" s="7"/>
      <c r="STU57" s="7"/>
      <c r="STV57" s="7"/>
      <c r="STW57" s="7"/>
      <c r="STX57" s="7"/>
      <c r="STY57" s="7"/>
      <c r="STZ57" s="7"/>
      <c r="SUA57" s="7"/>
      <c r="SUB57" s="7"/>
      <c r="SUC57" s="7"/>
      <c r="SUD57" s="7"/>
      <c r="SUE57" s="7"/>
      <c r="SUF57" s="7"/>
      <c r="SUG57" s="7"/>
      <c r="SUH57" s="7"/>
      <c r="SUI57" s="7"/>
      <c r="SUJ57" s="7"/>
      <c r="SUK57" s="7"/>
      <c r="SUL57" s="7"/>
      <c r="SUM57" s="7"/>
      <c r="SUN57" s="7"/>
      <c r="SUO57" s="7"/>
      <c r="SUP57" s="7"/>
      <c r="SUQ57" s="7"/>
      <c r="SUR57" s="7"/>
      <c r="SUS57" s="7"/>
      <c r="SUT57" s="7"/>
      <c r="SUU57" s="7"/>
      <c r="SUV57" s="7"/>
      <c r="SUW57" s="7"/>
      <c r="SUX57" s="7"/>
      <c r="SUY57" s="7"/>
      <c r="SUZ57" s="7"/>
      <c r="SVA57" s="7"/>
      <c r="SVB57" s="7"/>
      <c r="SVC57" s="7"/>
      <c r="SVD57" s="7"/>
      <c r="SVE57" s="7"/>
      <c r="SVF57" s="7"/>
      <c r="SVG57" s="7"/>
      <c r="SVH57" s="7"/>
      <c r="SVI57" s="7"/>
      <c r="SVJ57" s="7"/>
      <c r="SVK57" s="7"/>
      <c r="SVL57" s="7"/>
      <c r="SVM57" s="7"/>
      <c r="SVN57" s="7"/>
      <c r="SVO57" s="7"/>
      <c r="SVP57" s="7"/>
      <c r="SVQ57" s="7"/>
      <c r="SVR57" s="7"/>
      <c r="SVS57" s="7"/>
      <c r="SVT57" s="7"/>
      <c r="SVU57" s="7"/>
      <c r="SVV57" s="7"/>
      <c r="SVW57" s="7"/>
      <c r="SVX57" s="7"/>
      <c r="SVY57" s="7"/>
      <c r="SVZ57" s="7"/>
      <c r="SWA57" s="7"/>
      <c r="SWB57" s="7"/>
      <c r="SWC57" s="7"/>
      <c r="SWD57" s="7"/>
      <c r="SWE57" s="7"/>
      <c r="SWF57" s="7"/>
      <c r="SWG57" s="7"/>
      <c r="SWH57" s="7"/>
      <c r="SWI57" s="7"/>
      <c r="SWJ57" s="7"/>
      <c r="SWK57" s="7"/>
      <c r="SWL57" s="7"/>
      <c r="SWM57" s="7"/>
      <c r="SWN57" s="7"/>
      <c r="SWO57" s="7"/>
      <c r="SWP57" s="7"/>
      <c r="SWQ57" s="7"/>
      <c r="SWR57" s="7"/>
      <c r="SWS57" s="7"/>
      <c r="SWT57" s="7"/>
      <c r="SWU57" s="7"/>
      <c r="SWV57" s="7"/>
      <c r="SWW57" s="7"/>
      <c r="SWX57" s="7"/>
      <c r="SWY57" s="7"/>
      <c r="SWZ57" s="7"/>
      <c r="SXA57" s="7"/>
      <c r="SXB57" s="7"/>
      <c r="SXC57" s="7"/>
      <c r="SXD57" s="7"/>
      <c r="SXE57" s="7"/>
      <c r="SXF57" s="7"/>
      <c r="SXG57" s="7"/>
      <c r="SXH57" s="7"/>
      <c r="SXI57" s="7"/>
      <c r="SXJ57" s="7"/>
      <c r="SXK57" s="7"/>
      <c r="SXL57" s="7"/>
      <c r="SXM57" s="7"/>
      <c r="SXN57" s="7"/>
      <c r="SXO57" s="7"/>
      <c r="SXP57" s="7"/>
      <c r="SXQ57" s="7"/>
      <c r="SXR57" s="7"/>
      <c r="SXS57" s="7"/>
      <c r="SXT57" s="7"/>
      <c r="SXU57" s="7"/>
      <c r="SXV57" s="7"/>
      <c r="SXW57" s="7"/>
      <c r="SXX57" s="7"/>
      <c r="SXY57" s="7"/>
      <c r="SXZ57" s="7"/>
      <c r="SYA57" s="7"/>
      <c r="SYB57" s="7"/>
      <c r="SYC57" s="7"/>
      <c r="SYD57" s="7"/>
      <c r="SYE57" s="7"/>
      <c r="SYF57" s="7"/>
      <c r="SYG57" s="7"/>
      <c r="SYH57" s="7"/>
      <c r="SYI57" s="7"/>
      <c r="SYJ57" s="7"/>
      <c r="SYK57" s="7"/>
      <c r="SYL57" s="7"/>
      <c r="SYM57" s="7"/>
      <c r="SYN57" s="7"/>
      <c r="SYO57" s="7"/>
      <c r="SYP57" s="7"/>
      <c r="SYQ57" s="7"/>
      <c r="SYR57" s="7"/>
      <c r="SYS57" s="7"/>
      <c r="SYT57" s="7"/>
      <c r="SYU57" s="7"/>
      <c r="SYV57" s="7"/>
      <c r="SYW57" s="7"/>
      <c r="SYX57" s="7"/>
      <c r="SYY57" s="7"/>
      <c r="SYZ57" s="7"/>
      <c r="SZA57" s="7"/>
      <c r="SZB57" s="7"/>
      <c r="SZC57" s="7"/>
      <c r="SZD57" s="7"/>
      <c r="SZE57" s="7"/>
      <c r="SZF57" s="7"/>
      <c r="SZG57" s="7"/>
      <c r="SZH57" s="7"/>
      <c r="SZI57" s="7"/>
      <c r="SZJ57" s="7"/>
      <c r="SZK57" s="7"/>
      <c r="SZL57" s="7"/>
      <c r="SZM57" s="7"/>
      <c r="SZN57" s="7"/>
      <c r="SZO57" s="7"/>
      <c r="SZP57" s="7"/>
      <c r="SZQ57" s="7"/>
      <c r="SZR57" s="7"/>
      <c r="SZS57" s="7"/>
      <c r="SZT57" s="7"/>
      <c r="SZU57" s="7"/>
      <c r="SZV57" s="7"/>
      <c r="SZW57" s="7"/>
      <c r="SZX57" s="7"/>
      <c r="SZY57" s="7"/>
      <c r="SZZ57" s="7"/>
      <c r="TAA57" s="7"/>
      <c r="TAB57" s="7"/>
      <c r="TAC57" s="7"/>
      <c r="TAD57" s="7"/>
      <c r="TAE57" s="7"/>
      <c r="TAF57" s="7"/>
      <c r="TAG57" s="7"/>
      <c r="TAH57" s="7"/>
      <c r="TAI57" s="7"/>
      <c r="TAJ57" s="7"/>
      <c r="TAK57" s="7"/>
      <c r="TAL57" s="7"/>
      <c r="TAM57" s="7"/>
      <c r="TAN57" s="7"/>
      <c r="TAO57" s="7"/>
      <c r="TAP57" s="7"/>
      <c r="TAQ57" s="7"/>
      <c r="TAR57" s="7"/>
      <c r="TAS57" s="7"/>
      <c r="TAT57" s="7"/>
      <c r="TAU57" s="7"/>
      <c r="TAV57" s="7"/>
      <c r="TAW57" s="7"/>
      <c r="TAX57" s="7"/>
      <c r="TAY57" s="7"/>
      <c r="TAZ57" s="7"/>
      <c r="TBA57" s="7"/>
      <c r="TBB57" s="7"/>
      <c r="TBC57" s="7"/>
      <c r="TBD57" s="7"/>
      <c r="TBE57" s="7"/>
      <c r="TBF57" s="7"/>
      <c r="TBG57" s="7"/>
      <c r="TBH57" s="7"/>
      <c r="TBI57" s="7"/>
      <c r="TBJ57" s="7"/>
      <c r="TBK57" s="7"/>
      <c r="TBL57" s="7"/>
      <c r="TBM57" s="7"/>
      <c r="TBN57" s="7"/>
      <c r="TBO57" s="7"/>
      <c r="TBP57" s="7"/>
      <c r="TBR57" s="7"/>
      <c r="TBS57" s="7"/>
      <c r="TBT57" s="7"/>
      <c r="TBU57" s="7"/>
      <c r="TBV57" s="7"/>
      <c r="TBW57" s="7"/>
      <c r="TBX57" s="7"/>
      <c r="TBY57" s="7"/>
      <c r="TBZ57" s="7"/>
      <c r="TCA57" s="7"/>
      <c r="TCB57" s="7"/>
      <c r="TCC57" s="7"/>
      <c r="TCD57" s="7"/>
      <c r="TCE57" s="7"/>
      <c r="TCF57" s="7"/>
      <c r="TCG57" s="7"/>
      <c r="TCH57" s="7"/>
      <c r="TCI57" s="7"/>
      <c r="TCJ57" s="7"/>
      <c r="TCK57" s="7"/>
      <c r="TCL57" s="7"/>
      <c r="TCM57" s="7"/>
      <c r="TCN57" s="7"/>
      <c r="TCO57" s="7"/>
      <c r="TCP57" s="7"/>
      <c r="TCQ57" s="7"/>
      <c r="TCR57" s="7"/>
      <c r="TCS57" s="7"/>
      <c r="TCT57" s="7"/>
      <c r="TCU57" s="7"/>
      <c r="TCV57" s="7"/>
      <c r="TCW57" s="7"/>
      <c r="TCX57" s="7"/>
      <c r="TCY57" s="7"/>
      <c r="TCZ57" s="7"/>
      <c r="TDA57" s="7"/>
      <c r="TDB57" s="7"/>
      <c r="TDC57" s="7"/>
      <c r="TDD57" s="7"/>
      <c r="TDE57" s="7"/>
      <c r="TDF57" s="7"/>
      <c r="TDG57" s="7"/>
      <c r="TDH57" s="7"/>
      <c r="TDI57" s="7"/>
      <c r="TDJ57" s="7"/>
      <c r="TDK57" s="7"/>
      <c r="TDL57" s="7"/>
      <c r="TDM57" s="7"/>
      <c r="TDN57" s="7"/>
      <c r="TDO57" s="7"/>
      <c r="TDP57" s="7"/>
      <c r="TDQ57" s="7"/>
      <c r="TDR57" s="7"/>
      <c r="TDS57" s="7"/>
      <c r="TDT57" s="7"/>
      <c r="TDU57" s="7"/>
      <c r="TDV57" s="7"/>
      <c r="TDW57" s="7"/>
      <c r="TDX57" s="7"/>
      <c r="TDY57" s="7"/>
      <c r="TDZ57" s="7"/>
      <c r="TEA57" s="7"/>
      <c r="TEB57" s="7"/>
      <c r="TEC57" s="7"/>
      <c r="TED57" s="7"/>
      <c r="TEE57" s="7"/>
      <c r="TEF57" s="7"/>
      <c r="TEG57" s="7"/>
      <c r="TEH57" s="7"/>
      <c r="TEI57" s="7"/>
      <c r="TEJ57" s="7"/>
      <c r="TEK57" s="7"/>
      <c r="TEL57" s="7"/>
      <c r="TEM57" s="7"/>
      <c r="TEN57" s="7"/>
      <c r="TEO57" s="7"/>
      <c r="TEP57" s="7"/>
      <c r="TEQ57" s="7"/>
      <c r="TER57" s="7"/>
      <c r="TES57" s="7"/>
      <c r="TET57" s="7"/>
      <c r="TEU57" s="7"/>
      <c r="TEV57" s="7"/>
      <c r="TEW57" s="7"/>
      <c r="TEX57" s="7"/>
      <c r="TEY57" s="7"/>
      <c r="TEZ57" s="7"/>
      <c r="TFA57" s="7"/>
      <c r="TFB57" s="7"/>
      <c r="TFC57" s="7"/>
      <c r="TFD57" s="7"/>
      <c r="TFE57" s="7"/>
      <c r="TFF57" s="7"/>
      <c r="TFG57" s="7"/>
      <c r="TFH57" s="7"/>
      <c r="TFI57" s="7"/>
      <c r="TFJ57" s="7"/>
      <c r="TFK57" s="7"/>
      <c r="TFL57" s="7"/>
      <c r="TFM57" s="7"/>
      <c r="TFN57" s="7"/>
      <c r="TFO57" s="7"/>
      <c r="TFP57" s="7"/>
      <c r="TFQ57" s="7"/>
      <c r="TFR57" s="7"/>
      <c r="TFS57" s="7"/>
      <c r="TFT57" s="7"/>
      <c r="TFU57" s="7"/>
      <c r="TFV57" s="7"/>
      <c r="TFW57" s="7"/>
      <c r="TFX57" s="7"/>
      <c r="TFY57" s="7"/>
      <c r="TFZ57" s="7"/>
      <c r="TGA57" s="7"/>
      <c r="TGB57" s="7"/>
      <c r="TGC57" s="7"/>
      <c r="TGD57" s="7"/>
      <c r="TGE57" s="7"/>
      <c r="TGF57" s="7"/>
      <c r="TGG57" s="7"/>
      <c r="TGH57" s="7"/>
      <c r="TGI57" s="7"/>
      <c r="TGJ57" s="7"/>
      <c r="TGK57" s="7"/>
      <c r="TGL57" s="7"/>
      <c r="TGM57" s="7"/>
      <c r="TGN57" s="7"/>
      <c r="TGO57" s="7"/>
      <c r="TGP57" s="7"/>
      <c r="TGQ57" s="7"/>
      <c r="TGR57" s="7"/>
      <c r="TGS57" s="7"/>
      <c r="TGT57" s="7"/>
      <c r="TGU57" s="7"/>
      <c r="TGV57" s="7"/>
      <c r="TGW57" s="7"/>
      <c r="TGX57" s="7"/>
      <c r="TGY57" s="7"/>
      <c r="TGZ57" s="7"/>
      <c r="THA57" s="7"/>
      <c r="THB57" s="7"/>
      <c r="THC57" s="7"/>
      <c r="THD57" s="7"/>
      <c r="THE57" s="7"/>
      <c r="THF57" s="7"/>
      <c r="THG57" s="7"/>
      <c r="THH57" s="7"/>
      <c r="THI57" s="7"/>
      <c r="THJ57" s="7"/>
      <c r="THK57" s="7"/>
      <c r="THL57" s="7"/>
      <c r="THM57" s="7"/>
      <c r="THN57" s="7"/>
      <c r="THO57" s="7"/>
      <c r="THP57" s="7"/>
      <c r="THQ57" s="7"/>
      <c r="THR57" s="7"/>
      <c r="THS57" s="7"/>
      <c r="THT57" s="7"/>
      <c r="THU57" s="7"/>
      <c r="THV57" s="7"/>
      <c r="THW57" s="7"/>
      <c r="THX57" s="7"/>
      <c r="THY57" s="7"/>
      <c r="THZ57" s="7"/>
      <c r="TIA57" s="7"/>
      <c r="TIB57" s="7"/>
      <c r="TIC57" s="7"/>
      <c r="TID57" s="7"/>
      <c r="TIE57" s="7"/>
      <c r="TIF57" s="7"/>
      <c r="TIG57" s="7"/>
      <c r="TIH57" s="7"/>
      <c r="TII57" s="7"/>
      <c r="TIJ57" s="7"/>
      <c r="TIK57" s="7"/>
      <c r="TIL57" s="7"/>
      <c r="TIM57" s="7"/>
      <c r="TIN57" s="7"/>
      <c r="TIO57" s="7"/>
      <c r="TIP57" s="7"/>
      <c r="TIQ57" s="7"/>
      <c r="TIR57" s="7"/>
      <c r="TIS57" s="7"/>
      <c r="TIT57" s="7"/>
      <c r="TIU57" s="7"/>
      <c r="TIV57" s="7"/>
      <c r="TIW57" s="7"/>
      <c r="TIX57" s="7"/>
      <c r="TIY57" s="7"/>
      <c r="TIZ57" s="7"/>
      <c r="TJA57" s="7"/>
      <c r="TJB57" s="7"/>
      <c r="TJC57" s="7"/>
      <c r="TJD57" s="7"/>
      <c r="TJE57" s="7"/>
      <c r="TJF57" s="7"/>
      <c r="TJG57" s="7"/>
      <c r="TJH57" s="7"/>
      <c r="TJI57" s="7"/>
      <c r="TJJ57" s="7"/>
      <c r="TJK57" s="7"/>
      <c r="TJL57" s="7"/>
      <c r="TJM57" s="7"/>
      <c r="TJN57" s="7"/>
      <c r="TJO57" s="7"/>
      <c r="TJP57" s="7"/>
      <c r="TJQ57" s="7"/>
      <c r="TJR57" s="7"/>
      <c r="TJS57" s="7"/>
      <c r="TJT57" s="7"/>
      <c r="TJU57" s="7"/>
      <c r="TJV57" s="7"/>
      <c r="TJW57" s="7"/>
      <c r="TJX57" s="7"/>
      <c r="TJY57" s="7"/>
      <c r="TJZ57" s="7"/>
      <c r="TKA57" s="7"/>
      <c r="TKB57" s="7"/>
      <c r="TKC57" s="7"/>
      <c r="TKD57" s="7"/>
      <c r="TKE57" s="7"/>
      <c r="TKF57" s="7"/>
      <c r="TKG57" s="7"/>
      <c r="TKH57" s="7"/>
      <c r="TKI57" s="7"/>
      <c r="TKJ57" s="7"/>
      <c r="TKK57" s="7"/>
      <c r="TKL57" s="7"/>
      <c r="TKM57" s="7"/>
      <c r="TKN57" s="7"/>
      <c r="TKO57" s="7"/>
      <c r="TKP57" s="7"/>
      <c r="TKQ57" s="7"/>
      <c r="TKR57" s="7"/>
      <c r="TKS57" s="7"/>
      <c r="TKT57" s="7"/>
      <c r="TKU57" s="7"/>
      <c r="TKV57" s="7"/>
      <c r="TKW57" s="7"/>
      <c r="TKX57" s="7"/>
      <c r="TKY57" s="7"/>
      <c r="TKZ57" s="7"/>
      <c r="TLA57" s="7"/>
      <c r="TLB57" s="7"/>
      <c r="TLC57" s="7"/>
      <c r="TLD57" s="7"/>
      <c r="TLE57" s="7"/>
      <c r="TLF57" s="7"/>
      <c r="TLG57" s="7"/>
      <c r="TLH57" s="7"/>
      <c r="TLI57" s="7"/>
      <c r="TLJ57" s="7"/>
      <c r="TLK57" s="7"/>
      <c r="TLL57" s="7"/>
      <c r="TLN57" s="7"/>
      <c r="TLO57" s="7"/>
      <c r="TLP57" s="7"/>
      <c r="TLQ57" s="7"/>
      <c r="TLR57" s="7"/>
      <c r="TLS57" s="7"/>
      <c r="TLT57" s="7"/>
      <c r="TLU57" s="7"/>
      <c r="TLV57" s="7"/>
      <c r="TLW57" s="7"/>
      <c r="TLX57" s="7"/>
      <c r="TLY57" s="7"/>
      <c r="TLZ57" s="7"/>
      <c r="TMA57" s="7"/>
      <c r="TMB57" s="7"/>
      <c r="TMC57" s="7"/>
      <c r="TMD57" s="7"/>
      <c r="TME57" s="7"/>
      <c r="TMF57" s="7"/>
      <c r="TMG57" s="7"/>
      <c r="TMH57" s="7"/>
      <c r="TMI57" s="7"/>
      <c r="TMJ57" s="7"/>
      <c r="TMK57" s="7"/>
      <c r="TML57" s="7"/>
      <c r="TMM57" s="7"/>
      <c r="TMN57" s="7"/>
      <c r="TMO57" s="7"/>
      <c r="TMP57" s="7"/>
      <c r="TMQ57" s="7"/>
      <c r="TMR57" s="7"/>
      <c r="TMS57" s="7"/>
      <c r="TMT57" s="7"/>
      <c r="TMU57" s="7"/>
      <c r="TMV57" s="7"/>
      <c r="TMW57" s="7"/>
      <c r="TMX57" s="7"/>
      <c r="TMY57" s="7"/>
      <c r="TMZ57" s="7"/>
      <c r="TNA57" s="7"/>
      <c r="TNB57" s="7"/>
      <c r="TNC57" s="7"/>
      <c r="TND57" s="7"/>
      <c r="TNE57" s="7"/>
      <c r="TNF57" s="7"/>
      <c r="TNG57" s="7"/>
      <c r="TNH57" s="7"/>
      <c r="TNI57" s="7"/>
      <c r="TNJ57" s="7"/>
      <c r="TNK57" s="7"/>
      <c r="TNL57" s="7"/>
      <c r="TNM57" s="7"/>
      <c r="TNN57" s="7"/>
      <c r="TNO57" s="7"/>
      <c r="TNP57" s="7"/>
      <c r="TNQ57" s="7"/>
      <c r="TNR57" s="7"/>
      <c r="TNS57" s="7"/>
      <c r="TNT57" s="7"/>
      <c r="TNU57" s="7"/>
      <c r="TNV57" s="7"/>
      <c r="TNW57" s="7"/>
      <c r="TNX57" s="7"/>
      <c r="TNY57" s="7"/>
      <c r="TNZ57" s="7"/>
      <c r="TOA57" s="7"/>
      <c r="TOB57" s="7"/>
      <c r="TOC57" s="7"/>
      <c r="TOD57" s="7"/>
      <c r="TOE57" s="7"/>
      <c r="TOF57" s="7"/>
      <c r="TOG57" s="7"/>
      <c r="TOH57" s="7"/>
      <c r="TOI57" s="7"/>
      <c r="TOJ57" s="7"/>
      <c r="TOK57" s="7"/>
      <c r="TOL57" s="7"/>
      <c r="TOM57" s="7"/>
      <c r="TON57" s="7"/>
      <c r="TOO57" s="7"/>
      <c r="TOP57" s="7"/>
      <c r="TOQ57" s="7"/>
      <c r="TOR57" s="7"/>
      <c r="TOS57" s="7"/>
      <c r="TOT57" s="7"/>
      <c r="TOU57" s="7"/>
      <c r="TOV57" s="7"/>
      <c r="TOW57" s="7"/>
      <c r="TOX57" s="7"/>
      <c r="TOY57" s="7"/>
      <c r="TOZ57" s="7"/>
      <c r="TPA57" s="7"/>
      <c r="TPB57" s="7"/>
      <c r="TPC57" s="7"/>
      <c r="TPD57" s="7"/>
      <c r="TPE57" s="7"/>
      <c r="TPF57" s="7"/>
      <c r="TPG57" s="7"/>
      <c r="TPH57" s="7"/>
      <c r="TPI57" s="7"/>
      <c r="TPJ57" s="7"/>
      <c r="TPK57" s="7"/>
      <c r="TPL57" s="7"/>
      <c r="TPM57" s="7"/>
      <c r="TPN57" s="7"/>
      <c r="TPO57" s="7"/>
      <c r="TPP57" s="7"/>
      <c r="TPQ57" s="7"/>
      <c r="TPR57" s="7"/>
      <c r="TPS57" s="7"/>
      <c r="TPT57" s="7"/>
      <c r="TPU57" s="7"/>
      <c r="TPV57" s="7"/>
      <c r="TPW57" s="7"/>
      <c r="TPX57" s="7"/>
      <c r="TPY57" s="7"/>
      <c r="TPZ57" s="7"/>
      <c r="TQA57" s="7"/>
      <c r="TQB57" s="7"/>
      <c r="TQC57" s="7"/>
      <c r="TQD57" s="7"/>
      <c r="TQE57" s="7"/>
      <c r="TQF57" s="7"/>
      <c r="TQG57" s="7"/>
      <c r="TQH57" s="7"/>
      <c r="TQI57" s="7"/>
      <c r="TQJ57" s="7"/>
      <c r="TQK57" s="7"/>
      <c r="TQL57" s="7"/>
      <c r="TQM57" s="7"/>
      <c r="TQN57" s="7"/>
      <c r="TQO57" s="7"/>
      <c r="TQP57" s="7"/>
      <c r="TQQ57" s="7"/>
      <c r="TQR57" s="7"/>
      <c r="TQS57" s="7"/>
      <c r="TQT57" s="7"/>
      <c r="TQU57" s="7"/>
      <c r="TQV57" s="7"/>
      <c r="TQW57" s="7"/>
      <c r="TQX57" s="7"/>
      <c r="TQY57" s="7"/>
      <c r="TQZ57" s="7"/>
      <c r="TRA57" s="7"/>
      <c r="TRB57" s="7"/>
      <c r="TRC57" s="7"/>
      <c r="TRD57" s="7"/>
      <c r="TRE57" s="7"/>
      <c r="TRF57" s="7"/>
      <c r="TRG57" s="7"/>
      <c r="TRH57" s="7"/>
      <c r="TRI57" s="7"/>
      <c r="TRJ57" s="7"/>
      <c r="TRK57" s="7"/>
      <c r="TRL57" s="7"/>
      <c r="TRM57" s="7"/>
      <c r="TRN57" s="7"/>
      <c r="TRO57" s="7"/>
      <c r="TRP57" s="7"/>
      <c r="TRQ57" s="7"/>
      <c r="TRR57" s="7"/>
      <c r="TRS57" s="7"/>
      <c r="TRT57" s="7"/>
      <c r="TRU57" s="7"/>
      <c r="TRV57" s="7"/>
      <c r="TRW57" s="7"/>
      <c r="TRX57" s="7"/>
      <c r="TRY57" s="7"/>
      <c r="TRZ57" s="7"/>
      <c r="TSA57" s="7"/>
      <c r="TSB57" s="7"/>
      <c r="TSC57" s="7"/>
      <c r="TSD57" s="7"/>
      <c r="TSE57" s="7"/>
      <c r="TSF57" s="7"/>
      <c r="TSG57" s="7"/>
      <c r="TSH57" s="7"/>
      <c r="TSI57" s="7"/>
      <c r="TSJ57" s="7"/>
      <c r="TSK57" s="7"/>
      <c r="TSL57" s="7"/>
      <c r="TSM57" s="7"/>
      <c r="TSN57" s="7"/>
      <c r="TSO57" s="7"/>
      <c r="TSP57" s="7"/>
      <c r="TSQ57" s="7"/>
      <c r="TSR57" s="7"/>
      <c r="TSS57" s="7"/>
      <c r="TST57" s="7"/>
      <c r="TSU57" s="7"/>
      <c r="TSV57" s="7"/>
      <c r="TSW57" s="7"/>
      <c r="TSX57" s="7"/>
      <c r="TSY57" s="7"/>
      <c r="TSZ57" s="7"/>
      <c r="TTA57" s="7"/>
      <c r="TTB57" s="7"/>
      <c r="TTC57" s="7"/>
      <c r="TTD57" s="7"/>
      <c r="TTE57" s="7"/>
      <c r="TTF57" s="7"/>
      <c r="TTG57" s="7"/>
      <c r="TTH57" s="7"/>
      <c r="TTI57" s="7"/>
      <c r="TTJ57" s="7"/>
      <c r="TTK57" s="7"/>
      <c r="TTL57" s="7"/>
      <c r="TTM57" s="7"/>
      <c r="TTN57" s="7"/>
      <c r="TTO57" s="7"/>
      <c r="TTP57" s="7"/>
      <c r="TTQ57" s="7"/>
      <c r="TTR57" s="7"/>
      <c r="TTS57" s="7"/>
      <c r="TTT57" s="7"/>
      <c r="TTU57" s="7"/>
      <c r="TTV57" s="7"/>
      <c r="TTW57" s="7"/>
      <c r="TTX57" s="7"/>
      <c r="TTY57" s="7"/>
      <c r="TTZ57" s="7"/>
      <c r="TUA57" s="7"/>
      <c r="TUB57" s="7"/>
      <c r="TUC57" s="7"/>
      <c r="TUD57" s="7"/>
      <c r="TUE57" s="7"/>
      <c r="TUF57" s="7"/>
      <c r="TUG57" s="7"/>
      <c r="TUH57" s="7"/>
      <c r="TUI57" s="7"/>
      <c r="TUJ57" s="7"/>
      <c r="TUK57" s="7"/>
      <c r="TUL57" s="7"/>
      <c r="TUM57" s="7"/>
      <c r="TUN57" s="7"/>
      <c r="TUO57" s="7"/>
      <c r="TUP57" s="7"/>
      <c r="TUQ57" s="7"/>
      <c r="TUR57" s="7"/>
      <c r="TUS57" s="7"/>
      <c r="TUT57" s="7"/>
      <c r="TUU57" s="7"/>
      <c r="TUV57" s="7"/>
      <c r="TUW57" s="7"/>
      <c r="TUX57" s="7"/>
      <c r="TUY57" s="7"/>
      <c r="TUZ57" s="7"/>
      <c r="TVA57" s="7"/>
      <c r="TVB57" s="7"/>
      <c r="TVC57" s="7"/>
      <c r="TVD57" s="7"/>
      <c r="TVE57" s="7"/>
      <c r="TVF57" s="7"/>
      <c r="TVG57" s="7"/>
      <c r="TVH57" s="7"/>
      <c r="TVJ57" s="7"/>
      <c r="TVK57" s="7"/>
      <c r="TVL57" s="7"/>
      <c r="TVM57" s="7"/>
      <c r="TVN57" s="7"/>
      <c r="TVO57" s="7"/>
      <c r="TVP57" s="7"/>
      <c r="TVQ57" s="7"/>
      <c r="TVR57" s="7"/>
      <c r="TVS57" s="7"/>
      <c r="TVT57" s="7"/>
      <c r="TVU57" s="7"/>
      <c r="TVV57" s="7"/>
      <c r="TVW57" s="7"/>
      <c r="TVX57" s="7"/>
      <c r="TVY57" s="7"/>
      <c r="TVZ57" s="7"/>
      <c r="TWA57" s="7"/>
      <c r="TWB57" s="7"/>
      <c r="TWC57" s="7"/>
      <c r="TWD57" s="7"/>
      <c r="TWE57" s="7"/>
      <c r="TWF57" s="7"/>
      <c r="TWG57" s="7"/>
      <c r="TWH57" s="7"/>
      <c r="TWI57" s="7"/>
      <c r="TWJ57" s="7"/>
      <c r="TWK57" s="7"/>
      <c r="TWL57" s="7"/>
      <c r="TWM57" s="7"/>
      <c r="TWN57" s="7"/>
      <c r="TWO57" s="7"/>
      <c r="TWP57" s="7"/>
      <c r="TWQ57" s="7"/>
      <c r="TWR57" s="7"/>
      <c r="TWS57" s="7"/>
      <c r="TWT57" s="7"/>
      <c r="TWU57" s="7"/>
      <c r="TWV57" s="7"/>
      <c r="TWW57" s="7"/>
      <c r="TWX57" s="7"/>
      <c r="TWY57" s="7"/>
      <c r="TWZ57" s="7"/>
      <c r="TXA57" s="7"/>
      <c r="TXB57" s="7"/>
      <c r="TXC57" s="7"/>
      <c r="TXD57" s="7"/>
      <c r="TXE57" s="7"/>
      <c r="TXF57" s="7"/>
      <c r="TXG57" s="7"/>
      <c r="TXH57" s="7"/>
      <c r="TXI57" s="7"/>
      <c r="TXJ57" s="7"/>
      <c r="TXK57" s="7"/>
      <c r="TXL57" s="7"/>
      <c r="TXM57" s="7"/>
      <c r="TXN57" s="7"/>
      <c r="TXO57" s="7"/>
      <c r="TXP57" s="7"/>
      <c r="TXQ57" s="7"/>
      <c r="TXR57" s="7"/>
      <c r="TXS57" s="7"/>
      <c r="TXT57" s="7"/>
      <c r="TXU57" s="7"/>
      <c r="TXV57" s="7"/>
      <c r="TXW57" s="7"/>
      <c r="TXX57" s="7"/>
      <c r="TXY57" s="7"/>
      <c r="TXZ57" s="7"/>
      <c r="TYA57" s="7"/>
      <c r="TYB57" s="7"/>
      <c r="TYC57" s="7"/>
      <c r="TYD57" s="7"/>
      <c r="TYE57" s="7"/>
      <c r="TYF57" s="7"/>
      <c r="TYG57" s="7"/>
      <c r="TYH57" s="7"/>
      <c r="TYI57" s="7"/>
      <c r="TYJ57" s="7"/>
      <c r="TYK57" s="7"/>
      <c r="TYL57" s="7"/>
      <c r="TYM57" s="7"/>
      <c r="TYN57" s="7"/>
      <c r="TYO57" s="7"/>
      <c r="TYP57" s="7"/>
      <c r="TYQ57" s="7"/>
      <c r="TYR57" s="7"/>
      <c r="TYS57" s="7"/>
      <c r="TYT57" s="7"/>
      <c r="TYU57" s="7"/>
      <c r="TYV57" s="7"/>
      <c r="TYW57" s="7"/>
      <c r="TYX57" s="7"/>
      <c r="TYY57" s="7"/>
      <c r="TYZ57" s="7"/>
      <c r="TZA57" s="7"/>
      <c r="TZB57" s="7"/>
      <c r="TZC57" s="7"/>
      <c r="TZD57" s="7"/>
      <c r="TZE57" s="7"/>
      <c r="TZF57" s="7"/>
      <c r="TZG57" s="7"/>
      <c r="TZH57" s="7"/>
      <c r="TZI57" s="7"/>
      <c r="TZJ57" s="7"/>
      <c r="TZK57" s="7"/>
      <c r="TZL57" s="7"/>
      <c r="TZM57" s="7"/>
      <c r="TZN57" s="7"/>
      <c r="TZO57" s="7"/>
      <c r="TZP57" s="7"/>
      <c r="TZQ57" s="7"/>
      <c r="TZR57" s="7"/>
      <c r="TZS57" s="7"/>
      <c r="TZT57" s="7"/>
      <c r="TZU57" s="7"/>
      <c r="TZV57" s="7"/>
      <c r="TZW57" s="7"/>
      <c r="TZX57" s="7"/>
      <c r="TZY57" s="7"/>
      <c r="TZZ57" s="7"/>
      <c r="UAA57" s="7"/>
      <c r="UAB57" s="7"/>
      <c r="UAC57" s="7"/>
      <c r="UAD57" s="7"/>
      <c r="UAE57" s="7"/>
      <c r="UAF57" s="7"/>
      <c r="UAG57" s="7"/>
      <c r="UAH57" s="7"/>
      <c r="UAI57" s="7"/>
      <c r="UAJ57" s="7"/>
      <c r="UAK57" s="7"/>
      <c r="UAL57" s="7"/>
      <c r="UAM57" s="7"/>
      <c r="UAN57" s="7"/>
      <c r="UAO57" s="7"/>
      <c r="UAP57" s="7"/>
      <c r="UAQ57" s="7"/>
      <c r="UAR57" s="7"/>
      <c r="UAS57" s="7"/>
      <c r="UAT57" s="7"/>
      <c r="UAU57" s="7"/>
      <c r="UAV57" s="7"/>
      <c r="UAW57" s="7"/>
      <c r="UAX57" s="7"/>
      <c r="UAY57" s="7"/>
      <c r="UAZ57" s="7"/>
      <c r="UBA57" s="7"/>
      <c r="UBB57" s="7"/>
      <c r="UBC57" s="7"/>
      <c r="UBD57" s="7"/>
      <c r="UBE57" s="7"/>
      <c r="UBF57" s="7"/>
      <c r="UBG57" s="7"/>
      <c r="UBH57" s="7"/>
      <c r="UBI57" s="7"/>
      <c r="UBJ57" s="7"/>
      <c r="UBK57" s="7"/>
      <c r="UBL57" s="7"/>
      <c r="UBM57" s="7"/>
      <c r="UBN57" s="7"/>
      <c r="UBO57" s="7"/>
      <c r="UBP57" s="7"/>
      <c r="UBQ57" s="7"/>
      <c r="UBR57" s="7"/>
      <c r="UBS57" s="7"/>
      <c r="UBT57" s="7"/>
      <c r="UBU57" s="7"/>
      <c r="UBV57" s="7"/>
      <c r="UBW57" s="7"/>
      <c r="UBX57" s="7"/>
      <c r="UBY57" s="7"/>
      <c r="UBZ57" s="7"/>
      <c r="UCA57" s="7"/>
      <c r="UCB57" s="7"/>
      <c r="UCC57" s="7"/>
      <c r="UCD57" s="7"/>
      <c r="UCE57" s="7"/>
      <c r="UCF57" s="7"/>
      <c r="UCG57" s="7"/>
      <c r="UCH57" s="7"/>
      <c r="UCI57" s="7"/>
      <c r="UCJ57" s="7"/>
      <c r="UCK57" s="7"/>
      <c r="UCL57" s="7"/>
      <c r="UCM57" s="7"/>
      <c r="UCN57" s="7"/>
      <c r="UCO57" s="7"/>
      <c r="UCP57" s="7"/>
      <c r="UCQ57" s="7"/>
      <c r="UCR57" s="7"/>
      <c r="UCS57" s="7"/>
      <c r="UCT57" s="7"/>
      <c r="UCU57" s="7"/>
      <c r="UCV57" s="7"/>
      <c r="UCW57" s="7"/>
      <c r="UCX57" s="7"/>
      <c r="UCY57" s="7"/>
      <c r="UCZ57" s="7"/>
      <c r="UDA57" s="7"/>
      <c r="UDB57" s="7"/>
      <c r="UDC57" s="7"/>
      <c r="UDD57" s="7"/>
      <c r="UDE57" s="7"/>
      <c r="UDF57" s="7"/>
      <c r="UDG57" s="7"/>
      <c r="UDH57" s="7"/>
      <c r="UDI57" s="7"/>
      <c r="UDJ57" s="7"/>
      <c r="UDK57" s="7"/>
      <c r="UDL57" s="7"/>
      <c r="UDM57" s="7"/>
      <c r="UDN57" s="7"/>
      <c r="UDO57" s="7"/>
      <c r="UDP57" s="7"/>
      <c r="UDQ57" s="7"/>
      <c r="UDR57" s="7"/>
      <c r="UDS57" s="7"/>
      <c r="UDT57" s="7"/>
      <c r="UDU57" s="7"/>
      <c r="UDV57" s="7"/>
      <c r="UDW57" s="7"/>
      <c r="UDX57" s="7"/>
      <c r="UDY57" s="7"/>
      <c r="UDZ57" s="7"/>
      <c r="UEA57" s="7"/>
      <c r="UEB57" s="7"/>
      <c r="UEC57" s="7"/>
      <c r="UED57" s="7"/>
      <c r="UEE57" s="7"/>
      <c r="UEF57" s="7"/>
      <c r="UEG57" s="7"/>
      <c r="UEH57" s="7"/>
      <c r="UEI57" s="7"/>
      <c r="UEJ57" s="7"/>
      <c r="UEK57" s="7"/>
      <c r="UEL57" s="7"/>
      <c r="UEM57" s="7"/>
      <c r="UEN57" s="7"/>
      <c r="UEO57" s="7"/>
      <c r="UEP57" s="7"/>
      <c r="UEQ57" s="7"/>
      <c r="UER57" s="7"/>
      <c r="UES57" s="7"/>
      <c r="UET57" s="7"/>
      <c r="UEU57" s="7"/>
      <c r="UEV57" s="7"/>
      <c r="UEW57" s="7"/>
      <c r="UEX57" s="7"/>
      <c r="UEY57" s="7"/>
      <c r="UEZ57" s="7"/>
      <c r="UFA57" s="7"/>
      <c r="UFB57" s="7"/>
      <c r="UFC57" s="7"/>
      <c r="UFD57" s="7"/>
      <c r="UFF57" s="7"/>
      <c r="UFG57" s="7"/>
      <c r="UFH57" s="7"/>
      <c r="UFI57" s="7"/>
      <c r="UFJ57" s="7"/>
      <c r="UFK57" s="7"/>
      <c r="UFL57" s="7"/>
      <c r="UFM57" s="7"/>
      <c r="UFN57" s="7"/>
      <c r="UFO57" s="7"/>
      <c r="UFP57" s="7"/>
      <c r="UFQ57" s="7"/>
      <c r="UFR57" s="7"/>
      <c r="UFS57" s="7"/>
      <c r="UFT57" s="7"/>
      <c r="UFU57" s="7"/>
      <c r="UFV57" s="7"/>
      <c r="UFW57" s="7"/>
      <c r="UFX57" s="7"/>
      <c r="UFY57" s="7"/>
      <c r="UFZ57" s="7"/>
      <c r="UGA57" s="7"/>
      <c r="UGB57" s="7"/>
      <c r="UGC57" s="7"/>
      <c r="UGD57" s="7"/>
      <c r="UGE57" s="7"/>
      <c r="UGF57" s="7"/>
      <c r="UGG57" s="7"/>
      <c r="UGH57" s="7"/>
      <c r="UGI57" s="7"/>
      <c r="UGJ57" s="7"/>
      <c r="UGK57" s="7"/>
      <c r="UGL57" s="7"/>
      <c r="UGM57" s="7"/>
      <c r="UGN57" s="7"/>
      <c r="UGO57" s="7"/>
      <c r="UGP57" s="7"/>
      <c r="UGQ57" s="7"/>
      <c r="UGR57" s="7"/>
      <c r="UGS57" s="7"/>
      <c r="UGT57" s="7"/>
      <c r="UGU57" s="7"/>
      <c r="UGV57" s="7"/>
      <c r="UGW57" s="7"/>
      <c r="UGX57" s="7"/>
      <c r="UGY57" s="7"/>
      <c r="UGZ57" s="7"/>
      <c r="UHA57" s="7"/>
      <c r="UHB57" s="7"/>
      <c r="UHC57" s="7"/>
      <c r="UHD57" s="7"/>
      <c r="UHE57" s="7"/>
      <c r="UHF57" s="7"/>
      <c r="UHG57" s="7"/>
      <c r="UHH57" s="7"/>
      <c r="UHI57" s="7"/>
      <c r="UHJ57" s="7"/>
      <c r="UHK57" s="7"/>
      <c r="UHL57" s="7"/>
      <c r="UHM57" s="7"/>
      <c r="UHN57" s="7"/>
      <c r="UHO57" s="7"/>
      <c r="UHP57" s="7"/>
      <c r="UHQ57" s="7"/>
      <c r="UHR57" s="7"/>
      <c r="UHS57" s="7"/>
      <c r="UHT57" s="7"/>
      <c r="UHU57" s="7"/>
      <c r="UHV57" s="7"/>
      <c r="UHW57" s="7"/>
      <c r="UHX57" s="7"/>
      <c r="UHY57" s="7"/>
      <c r="UHZ57" s="7"/>
      <c r="UIA57" s="7"/>
      <c r="UIB57" s="7"/>
      <c r="UIC57" s="7"/>
      <c r="UID57" s="7"/>
      <c r="UIE57" s="7"/>
      <c r="UIF57" s="7"/>
      <c r="UIG57" s="7"/>
      <c r="UIH57" s="7"/>
      <c r="UII57" s="7"/>
      <c r="UIJ57" s="7"/>
      <c r="UIK57" s="7"/>
      <c r="UIL57" s="7"/>
      <c r="UIM57" s="7"/>
      <c r="UIN57" s="7"/>
      <c r="UIO57" s="7"/>
      <c r="UIP57" s="7"/>
      <c r="UIQ57" s="7"/>
      <c r="UIR57" s="7"/>
      <c r="UIS57" s="7"/>
      <c r="UIT57" s="7"/>
      <c r="UIU57" s="7"/>
      <c r="UIV57" s="7"/>
      <c r="UIW57" s="7"/>
      <c r="UIX57" s="7"/>
      <c r="UIY57" s="7"/>
      <c r="UIZ57" s="7"/>
      <c r="UJA57" s="7"/>
      <c r="UJB57" s="7"/>
      <c r="UJC57" s="7"/>
      <c r="UJD57" s="7"/>
      <c r="UJE57" s="7"/>
      <c r="UJF57" s="7"/>
      <c r="UJG57" s="7"/>
      <c r="UJH57" s="7"/>
      <c r="UJI57" s="7"/>
      <c r="UJJ57" s="7"/>
      <c r="UJK57" s="7"/>
      <c r="UJL57" s="7"/>
      <c r="UJM57" s="7"/>
      <c r="UJN57" s="7"/>
      <c r="UJO57" s="7"/>
      <c r="UJP57" s="7"/>
      <c r="UJQ57" s="7"/>
      <c r="UJR57" s="7"/>
      <c r="UJS57" s="7"/>
      <c r="UJT57" s="7"/>
      <c r="UJU57" s="7"/>
      <c r="UJV57" s="7"/>
      <c r="UJW57" s="7"/>
      <c r="UJX57" s="7"/>
      <c r="UJY57" s="7"/>
      <c r="UJZ57" s="7"/>
      <c r="UKA57" s="7"/>
      <c r="UKB57" s="7"/>
      <c r="UKC57" s="7"/>
      <c r="UKD57" s="7"/>
      <c r="UKE57" s="7"/>
      <c r="UKF57" s="7"/>
      <c r="UKG57" s="7"/>
      <c r="UKH57" s="7"/>
      <c r="UKI57" s="7"/>
      <c r="UKJ57" s="7"/>
      <c r="UKK57" s="7"/>
      <c r="UKL57" s="7"/>
      <c r="UKM57" s="7"/>
      <c r="UKN57" s="7"/>
      <c r="UKO57" s="7"/>
      <c r="UKP57" s="7"/>
      <c r="UKQ57" s="7"/>
      <c r="UKR57" s="7"/>
      <c r="UKS57" s="7"/>
      <c r="UKT57" s="7"/>
      <c r="UKU57" s="7"/>
      <c r="UKV57" s="7"/>
      <c r="UKW57" s="7"/>
      <c r="UKX57" s="7"/>
      <c r="UKY57" s="7"/>
      <c r="UKZ57" s="7"/>
      <c r="ULA57" s="7"/>
      <c r="ULB57" s="7"/>
      <c r="ULC57" s="7"/>
      <c r="ULD57" s="7"/>
      <c r="ULE57" s="7"/>
      <c r="ULF57" s="7"/>
      <c r="ULG57" s="7"/>
      <c r="ULH57" s="7"/>
      <c r="ULI57" s="7"/>
      <c r="ULJ57" s="7"/>
      <c r="ULK57" s="7"/>
      <c r="ULL57" s="7"/>
      <c r="ULM57" s="7"/>
      <c r="ULN57" s="7"/>
      <c r="ULO57" s="7"/>
      <c r="ULP57" s="7"/>
      <c r="ULQ57" s="7"/>
      <c r="ULR57" s="7"/>
      <c r="ULS57" s="7"/>
      <c r="ULT57" s="7"/>
      <c r="ULU57" s="7"/>
      <c r="ULV57" s="7"/>
      <c r="ULW57" s="7"/>
      <c r="ULX57" s="7"/>
      <c r="ULY57" s="7"/>
      <c r="ULZ57" s="7"/>
      <c r="UMA57" s="7"/>
      <c r="UMB57" s="7"/>
      <c r="UMC57" s="7"/>
      <c r="UMD57" s="7"/>
      <c r="UME57" s="7"/>
      <c r="UMF57" s="7"/>
      <c r="UMG57" s="7"/>
      <c r="UMH57" s="7"/>
      <c r="UMI57" s="7"/>
      <c r="UMJ57" s="7"/>
      <c r="UMK57" s="7"/>
      <c r="UML57" s="7"/>
      <c r="UMM57" s="7"/>
      <c r="UMN57" s="7"/>
      <c r="UMO57" s="7"/>
      <c r="UMP57" s="7"/>
      <c r="UMQ57" s="7"/>
      <c r="UMR57" s="7"/>
      <c r="UMS57" s="7"/>
      <c r="UMT57" s="7"/>
      <c r="UMU57" s="7"/>
      <c r="UMV57" s="7"/>
      <c r="UMW57" s="7"/>
      <c r="UMX57" s="7"/>
      <c r="UMY57" s="7"/>
      <c r="UMZ57" s="7"/>
      <c r="UNA57" s="7"/>
      <c r="UNB57" s="7"/>
      <c r="UNC57" s="7"/>
      <c r="UND57" s="7"/>
      <c r="UNE57" s="7"/>
      <c r="UNF57" s="7"/>
      <c r="UNG57" s="7"/>
      <c r="UNH57" s="7"/>
      <c r="UNI57" s="7"/>
      <c r="UNJ57" s="7"/>
      <c r="UNK57" s="7"/>
      <c r="UNL57" s="7"/>
      <c r="UNM57" s="7"/>
      <c r="UNN57" s="7"/>
      <c r="UNO57" s="7"/>
      <c r="UNP57" s="7"/>
      <c r="UNQ57" s="7"/>
      <c r="UNR57" s="7"/>
      <c r="UNS57" s="7"/>
      <c r="UNT57" s="7"/>
      <c r="UNU57" s="7"/>
      <c r="UNV57" s="7"/>
      <c r="UNW57" s="7"/>
      <c r="UNX57" s="7"/>
      <c r="UNY57" s="7"/>
      <c r="UNZ57" s="7"/>
      <c r="UOA57" s="7"/>
      <c r="UOB57" s="7"/>
      <c r="UOC57" s="7"/>
      <c r="UOD57" s="7"/>
      <c r="UOE57" s="7"/>
      <c r="UOF57" s="7"/>
      <c r="UOG57" s="7"/>
      <c r="UOH57" s="7"/>
      <c r="UOI57" s="7"/>
      <c r="UOJ57" s="7"/>
      <c r="UOK57" s="7"/>
      <c r="UOL57" s="7"/>
      <c r="UOM57" s="7"/>
      <c r="UON57" s="7"/>
      <c r="UOO57" s="7"/>
      <c r="UOP57" s="7"/>
      <c r="UOQ57" s="7"/>
      <c r="UOR57" s="7"/>
      <c r="UOS57" s="7"/>
      <c r="UOT57" s="7"/>
      <c r="UOU57" s="7"/>
      <c r="UOV57" s="7"/>
      <c r="UOW57" s="7"/>
      <c r="UOX57" s="7"/>
      <c r="UOY57" s="7"/>
      <c r="UOZ57" s="7"/>
      <c r="UPB57" s="7"/>
      <c r="UPC57" s="7"/>
      <c r="UPD57" s="7"/>
      <c r="UPE57" s="7"/>
      <c r="UPF57" s="7"/>
      <c r="UPG57" s="7"/>
      <c r="UPH57" s="7"/>
      <c r="UPI57" s="7"/>
      <c r="UPJ57" s="7"/>
      <c r="UPK57" s="7"/>
      <c r="UPL57" s="7"/>
      <c r="UPM57" s="7"/>
      <c r="UPN57" s="7"/>
      <c r="UPO57" s="7"/>
      <c r="UPP57" s="7"/>
      <c r="UPQ57" s="7"/>
      <c r="UPR57" s="7"/>
      <c r="UPS57" s="7"/>
      <c r="UPT57" s="7"/>
      <c r="UPU57" s="7"/>
      <c r="UPV57" s="7"/>
      <c r="UPW57" s="7"/>
      <c r="UPX57" s="7"/>
      <c r="UPY57" s="7"/>
      <c r="UPZ57" s="7"/>
      <c r="UQA57" s="7"/>
      <c r="UQB57" s="7"/>
      <c r="UQC57" s="7"/>
      <c r="UQD57" s="7"/>
      <c r="UQE57" s="7"/>
      <c r="UQF57" s="7"/>
      <c r="UQG57" s="7"/>
      <c r="UQH57" s="7"/>
      <c r="UQI57" s="7"/>
      <c r="UQJ57" s="7"/>
      <c r="UQK57" s="7"/>
      <c r="UQL57" s="7"/>
      <c r="UQM57" s="7"/>
      <c r="UQN57" s="7"/>
      <c r="UQO57" s="7"/>
      <c r="UQP57" s="7"/>
      <c r="UQQ57" s="7"/>
      <c r="UQR57" s="7"/>
      <c r="UQS57" s="7"/>
      <c r="UQT57" s="7"/>
      <c r="UQU57" s="7"/>
      <c r="UQV57" s="7"/>
      <c r="UQW57" s="7"/>
      <c r="UQX57" s="7"/>
      <c r="UQY57" s="7"/>
      <c r="UQZ57" s="7"/>
      <c r="URA57" s="7"/>
      <c r="URB57" s="7"/>
      <c r="URC57" s="7"/>
      <c r="URD57" s="7"/>
      <c r="URE57" s="7"/>
      <c r="URF57" s="7"/>
      <c r="URG57" s="7"/>
      <c r="URH57" s="7"/>
      <c r="URI57" s="7"/>
      <c r="URJ57" s="7"/>
      <c r="URK57" s="7"/>
      <c r="URL57" s="7"/>
      <c r="URM57" s="7"/>
      <c r="URN57" s="7"/>
      <c r="URO57" s="7"/>
      <c r="URP57" s="7"/>
      <c r="URQ57" s="7"/>
      <c r="URR57" s="7"/>
      <c r="URS57" s="7"/>
      <c r="URT57" s="7"/>
      <c r="URU57" s="7"/>
      <c r="URV57" s="7"/>
      <c r="URW57" s="7"/>
      <c r="URX57" s="7"/>
      <c r="URY57" s="7"/>
      <c r="URZ57" s="7"/>
      <c r="USA57" s="7"/>
      <c r="USB57" s="7"/>
      <c r="USC57" s="7"/>
      <c r="USD57" s="7"/>
      <c r="USE57" s="7"/>
      <c r="USF57" s="7"/>
      <c r="USG57" s="7"/>
      <c r="USH57" s="7"/>
      <c r="USI57" s="7"/>
      <c r="USJ57" s="7"/>
      <c r="USK57" s="7"/>
      <c r="USL57" s="7"/>
      <c r="USM57" s="7"/>
      <c r="USN57" s="7"/>
      <c r="USO57" s="7"/>
      <c r="USP57" s="7"/>
      <c r="USQ57" s="7"/>
      <c r="USR57" s="7"/>
      <c r="USS57" s="7"/>
      <c r="UST57" s="7"/>
      <c r="USU57" s="7"/>
      <c r="USV57" s="7"/>
      <c r="USW57" s="7"/>
      <c r="USX57" s="7"/>
      <c r="USY57" s="7"/>
      <c r="USZ57" s="7"/>
      <c r="UTA57" s="7"/>
      <c r="UTB57" s="7"/>
      <c r="UTC57" s="7"/>
      <c r="UTD57" s="7"/>
      <c r="UTE57" s="7"/>
      <c r="UTF57" s="7"/>
      <c r="UTG57" s="7"/>
      <c r="UTH57" s="7"/>
      <c r="UTI57" s="7"/>
      <c r="UTJ57" s="7"/>
      <c r="UTK57" s="7"/>
      <c r="UTL57" s="7"/>
      <c r="UTM57" s="7"/>
      <c r="UTN57" s="7"/>
      <c r="UTO57" s="7"/>
      <c r="UTP57" s="7"/>
      <c r="UTQ57" s="7"/>
      <c r="UTR57" s="7"/>
      <c r="UTS57" s="7"/>
      <c r="UTT57" s="7"/>
      <c r="UTU57" s="7"/>
      <c r="UTV57" s="7"/>
      <c r="UTW57" s="7"/>
      <c r="UTX57" s="7"/>
      <c r="UTY57" s="7"/>
      <c r="UTZ57" s="7"/>
      <c r="UUA57" s="7"/>
      <c r="UUB57" s="7"/>
      <c r="UUC57" s="7"/>
      <c r="UUD57" s="7"/>
      <c r="UUE57" s="7"/>
      <c r="UUF57" s="7"/>
      <c r="UUG57" s="7"/>
      <c r="UUH57" s="7"/>
      <c r="UUI57" s="7"/>
      <c r="UUJ57" s="7"/>
      <c r="UUK57" s="7"/>
      <c r="UUL57" s="7"/>
      <c r="UUM57" s="7"/>
      <c r="UUN57" s="7"/>
      <c r="UUO57" s="7"/>
      <c r="UUP57" s="7"/>
      <c r="UUQ57" s="7"/>
      <c r="UUR57" s="7"/>
      <c r="UUS57" s="7"/>
      <c r="UUT57" s="7"/>
      <c r="UUU57" s="7"/>
      <c r="UUV57" s="7"/>
      <c r="UUW57" s="7"/>
      <c r="UUX57" s="7"/>
      <c r="UUY57" s="7"/>
      <c r="UUZ57" s="7"/>
      <c r="UVA57" s="7"/>
      <c r="UVB57" s="7"/>
      <c r="UVC57" s="7"/>
      <c r="UVD57" s="7"/>
      <c r="UVE57" s="7"/>
      <c r="UVF57" s="7"/>
      <c r="UVG57" s="7"/>
      <c r="UVH57" s="7"/>
      <c r="UVI57" s="7"/>
      <c r="UVJ57" s="7"/>
      <c r="UVK57" s="7"/>
      <c r="UVL57" s="7"/>
      <c r="UVM57" s="7"/>
      <c r="UVN57" s="7"/>
      <c r="UVO57" s="7"/>
      <c r="UVP57" s="7"/>
      <c r="UVQ57" s="7"/>
      <c r="UVR57" s="7"/>
      <c r="UVS57" s="7"/>
      <c r="UVT57" s="7"/>
      <c r="UVU57" s="7"/>
      <c r="UVV57" s="7"/>
      <c r="UVW57" s="7"/>
      <c r="UVX57" s="7"/>
      <c r="UVY57" s="7"/>
      <c r="UVZ57" s="7"/>
      <c r="UWA57" s="7"/>
      <c r="UWB57" s="7"/>
      <c r="UWC57" s="7"/>
      <c r="UWD57" s="7"/>
      <c r="UWE57" s="7"/>
      <c r="UWF57" s="7"/>
      <c r="UWG57" s="7"/>
      <c r="UWH57" s="7"/>
      <c r="UWI57" s="7"/>
      <c r="UWJ57" s="7"/>
      <c r="UWK57" s="7"/>
      <c r="UWL57" s="7"/>
      <c r="UWM57" s="7"/>
      <c r="UWN57" s="7"/>
      <c r="UWO57" s="7"/>
      <c r="UWP57" s="7"/>
      <c r="UWQ57" s="7"/>
      <c r="UWR57" s="7"/>
      <c r="UWS57" s="7"/>
      <c r="UWT57" s="7"/>
      <c r="UWU57" s="7"/>
      <c r="UWV57" s="7"/>
      <c r="UWW57" s="7"/>
      <c r="UWX57" s="7"/>
      <c r="UWY57" s="7"/>
      <c r="UWZ57" s="7"/>
      <c r="UXA57" s="7"/>
      <c r="UXB57" s="7"/>
      <c r="UXC57" s="7"/>
      <c r="UXD57" s="7"/>
      <c r="UXE57" s="7"/>
      <c r="UXF57" s="7"/>
      <c r="UXG57" s="7"/>
      <c r="UXH57" s="7"/>
      <c r="UXI57" s="7"/>
      <c r="UXJ57" s="7"/>
      <c r="UXK57" s="7"/>
      <c r="UXL57" s="7"/>
      <c r="UXM57" s="7"/>
      <c r="UXN57" s="7"/>
      <c r="UXO57" s="7"/>
      <c r="UXP57" s="7"/>
      <c r="UXQ57" s="7"/>
      <c r="UXR57" s="7"/>
      <c r="UXS57" s="7"/>
      <c r="UXT57" s="7"/>
      <c r="UXU57" s="7"/>
      <c r="UXV57" s="7"/>
      <c r="UXW57" s="7"/>
      <c r="UXX57" s="7"/>
      <c r="UXY57" s="7"/>
      <c r="UXZ57" s="7"/>
      <c r="UYA57" s="7"/>
      <c r="UYB57" s="7"/>
      <c r="UYC57" s="7"/>
      <c r="UYD57" s="7"/>
      <c r="UYE57" s="7"/>
      <c r="UYF57" s="7"/>
      <c r="UYG57" s="7"/>
      <c r="UYH57" s="7"/>
      <c r="UYI57" s="7"/>
      <c r="UYJ57" s="7"/>
      <c r="UYK57" s="7"/>
      <c r="UYL57" s="7"/>
      <c r="UYM57" s="7"/>
      <c r="UYN57" s="7"/>
      <c r="UYO57" s="7"/>
      <c r="UYP57" s="7"/>
      <c r="UYQ57" s="7"/>
      <c r="UYR57" s="7"/>
      <c r="UYS57" s="7"/>
      <c r="UYT57" s="7"/>
      <c r="UYU57" s="7"/>
      <c r="UYV57" s="7"/>
      <c r="UYX57" s="7"/>
      <c r="UYY57" s="7"/>
      <c r="UYZ57" s="7"/>
      <c r="UZA57" s="7"/>
      <c r="UZB57" s="7"/>
      <c r="UZC57" s="7"/>
      <c r="UZD57" s="7"/>
      <c r="UZE57" s="7"/>
      <c r="UZF57" s="7"/>
      <c r="UZG57" s="7"/>
      <c r="UZH57" s="7"/>
      <c r="UZI57" s="7"/>
      <c r="UZJ57" s="7"/>
      <c r="UZK57" s="7"/>
      <c r="UZL57" s="7"/>
      <c r="UZM57" s="7"/>
      <c r="UZN57" s="7"/>
      <c r="UZO57" s="7"/>
      <c r="UZP57" s="7"/>
      <c r="UZQ57" s="7"/>
      <c r="UZR57" s="7"/>
      <c r="UZS57" s="7"/>
      <c r="UZT57" s="7"/>
      <c r="UZU57" s="7"/>
      <c r="UZV57" s="7"/>
      <c r="UZW57" s="7"/>
      <c r="UZX57" s="7"/>
      <c r="UZY57" s="7"/>
      <c r="UZZ57" s="7"/>
      <c r="VAA57" s="7"/>
      <c r="VAB57" s="7"/>
      <c r="VAC57" s="7"/>
      <c r="VAD57" s="7"/>
      <c r="VAE57" s="7"/>
      <c r="VAF57" s="7"/>
      <c r="VAG57" s="7"/>
      <c r="VAH57" s="7"/>
      <c r="VAI57" s="7"/>
      <c r="VAJ57" s="7"/>
      <c r="VAK57" s="7"/>
      <c r="VAL57" s="7"/>
      <c r="VAM57" s="7"/>
      <c r="VAN57" s="7"/>
      <c r="VAO57" s="7"/>
      <c r="VAP57" s="7"/>
      <c r="VAQ57" s="7"/>
      <c r="VAR57" s="7"/>
      <c r="VAS57" s="7"/>
      <c r="VAT57" s="7"/>
      <c r="VAU57" s="7"/>
      <c r="VAV57" s="7"/>
      <c r="VAW57" s="7"/>
      <c r="VAX57" s="7"/>
      <c r="VAY57" s="7"/>
      <c r="VAZ57" s="7"/>
      <c r="VBA57" s="7"/>
      <c r="VBB57" s="7"/>
      <c r="VBC57" s="7"/>
      <c r="VBD57" s="7"/>
      <c r="VBE57" s="7"/>
      <c r="VBF57" s="7"/>
      <c r="VBG57" s="7"/>
      <c r="VBH57" s="7"/>
      <c r="VBI57" s="7"/>
      <c r="VBJ57" s="7"/>
      <c r="VBK57" s="7"/>
      <c r="VBL57" s="7"/>
      <c r="VBM57" s="7"/>
      <c r="VBN57" s="7"/>
      <c r="VBO57" s="7"/>
      <c r="VBP57" s="7"/>
      <c r="VBQ57" s="7"/>
      <c r="VBR57" s="7"/>
      <c r="VBS57" s="7"/>
      <c r="VBT57" s="7"/>
      <c r="VBU57" s="7"/>
      <c r="VBV57" s="7"/>
      <c r="VBW57" s="7"/>
      <c r="VBX57" s="7"/>
      <c r="VBY57" s="7"/>
      <c r="VBZ57" s="7"/>
      <c r="VCA57" s="7"/>
      <c r="VCB57" s="7"/>
      <c r="VCC57" s="7"/>
      <c r="VCD57" s="7"/>
      <c r="VCE57" s="7"/>
      <c r="VCF57" s="7"/>
      <c r="VCG57" s="7"/>
      <c r="VCH57" s="7"/>
      <c r="VCI57" s="7"/>
      <c r="VCJ57" s="7"/>
      <c r="VCK57" s="7"/>
      <c r="VCL57" s="7"/>
      <c r="VCM57" s="7"/>
      <c r="VCN57" s="7"/>
      <c r="VCO57" s="7"/>
      <c r="VCP57" s="7"/>
      <c r="VCQ57" s="7"/>
      <c r="VCR57" s="7"/>
      <c r="VCS57" s="7"/>
      <c r="VCT57" s="7"/>
      <c r="VCU57" s="7"/>
      <c r="VCV57" s="7"/>
      <c r="VCW57" s="7"/>
      <c r="VCX57" s="7"/>
      <c r="VCY57" s="7"/>
      <c r="VCZ57" s="7"/>
      <c r="VDA57" s="7"/>
      <c r="VDB57" s="7"/>
      <c r="VDC57" s="7"/>
      <c r="VDD57" s="7"/>
      <c r="VDE57" s="7"/>
      <c r="VDF57" s="7"/>
      <c r="VDG57" s="7"/>
      <c r="VDH57" s="7"/>
      <c r="VDI57" s="7"/>
      <c r="VDJ57" s="7"/>
      <c r="VDK57" s="7"/>
      <c r="VDL57" s="7"/>
      <c r="VDM57" s="7"/>
      <c r="VDN57" s="7"/>
      <c r="VDO57" s="7"/>
      <c r="VDP57" s="7"/>
      <c r="VDQ57" s="7"/>
      <c r="VDR57" s="7"/>
      <c r="VDS57" s="7"/>
      <c r="VDT57" s="7"/>
      <c r="VDU57" s="7"/>
      <c r="VDV57" s="7"/>
      <c r="VDW57" s="7"/>
      <c r="VDX57" s="7"/>
      <c r="VDY57" s="7"/>
      <c r="VDZ57" s="7"/>
      <c r="VEA57" s="7"/>
      <c r="VEB57" s="7"/>
      <c r="VEC57" s="7"/>
      <c r="VED57" s="7"/>
      <c r="VEE57" s="7"/>
      <c r="VEF57" s="7"/>
      <c r="VEG57" s="7"/>
      <c r="VEH57" s="7"/>
      <c r="VEI57" s="7"/>
      <c r="VEJ57" s="7"/>
      <c r="VEK57" s="7"/>
      <c r="VEL57" s="7"/>
      <c r="VEM57" s="7"/>
      <c r="VEN57" s="7"/>
      <c r="VEO57" s="7"/>
      <c r="VEP57" s="7"/>
      <c r="VEQ57" s="7"/>
      <c r="VER57" s="7"/>
      <c r="VES57" s="7"/>
      <c r="VET57" s="7"/>
      <c r="VEU57" s="7"/>
      <c r="VEV57" s="7"/>
      <c r="VEW57" s="7"/>
      <c r="VEX57" s="7"/>
      <c r="VEY57" s="7"/>
      <c r="VEZ57" s="7"/>
      <c r="VFA57" s="7"/>
      <c r="VFB57" s="7"/>
      <c r="VFC57" s="7"/>
      <c r="VFD57" s="7"/>
      <c r="VFE57" s="7"/>
      <c r="VFF57" s="7"/>
      <c r="VFG57" s="7"/>
      <c r="VFH57" s="7"/>
      <c r="VFI57" s="7"/>
      <c r="VFJ57" s="7"/>
      <c r="VFK57" s="7"/>
      <c r="VFL57" s="7"/>
      <c r="VFM57" s="7"/>
      <c r="VFN57" s="7"/>
      <c r="VFO57" s="7"/>
      <c r="VFP57" s="7"/>
      <c r="VFQ57" s="7"/>
      <c r="VFR57" s="7"/>
      <c r="VFS57" s="7"/>
      <c r="VFT57" s="7"/>
      <c r="VFU57" s="7"/>
      <c r="VFV57" s="7"/>
      <c r="VFW57" s="7"/>
      <c r="VFX57" s="7"/>
      <c r="VFY57" s="7"/>
      <c r="VFZ57" s="7"/>
      <c r="VGA57" s="7"/>
      <c r="VGB57" s="7"/>
      <c r="VGC57" s="7"/>
      <c r="VGD57" s="7"/>
      <c r="VGE57" s="7"/>
      <c r="VGF57" s="7"/>
      <c r="VGG57" s="7"/>
      <c r="VGH57" s="7"/>
      <c r="VGI57" s="7"/>
      <c r="VGJ57" s="7"/>
      <c r="VGK57" s="7"/>
      <c r="VGL57" s="7"/>
      <c r="VGM57" s="7"/>
      <c r="VGN57" s="7"/>
      <c r="VGO57" s="7"/>
      <c r="VGP57" s="7"/>
      <c r="VGQ57" s="7"/>
      <c r="VGR57" s="7"/>
      <c r="VGS57" s="7"/>
      <c r="VGT57" s="7"/>
      <c r="VGU57" s="7"/>
      <c r="VGV57" s="7"/>
      <c r="VGW57" s="7"/>
      <c r="VGX57" s="7"/>
      <c r="VGY57" s="7"/>
      <c r="VGZ57" s="7"/>
      <c r="VHA57" s="7"/>
      <c r="VHB57" s="7"/>
      <c r="VHC57" s="7"/>
      <c r="VHD57" s="7"/>
      <c r="VHE57" s="7"/>
      <c r="VHF57" s="7"/>
      <c r="VHG57" s="7"/>
      <c r="VHH57" s="7"/>
      <c r="VHI57" s="7"/>
      <c r="VHJ57" s="7"/>
      <c r="VHK57" s="7"/>
      <c r="VHL57" s="7"/>
      <c r="VHM57" s="7"/>
      <c r="VHN57" s="7"/>
      <c r="VHO57" s="7"/>
      <c r="VHP57" s="7"/>
      <c r="VHQ57" s="7"/>
      <c r="VHR57" s="7"/>
      <c r="VHS57" s="7"/>
      <c r="VHT57" s="7"/>
      <c r="VHU57" s="7"/>
      <c r="VHV57" s="7"/>
      <c r="VHW57" s="7"/>
      <c r="VHX57" s="7"/>
      <c r="VHY57" s="7"/>
      <c r="VHZ57" s="7"/>
      <c r="VIA57" s="7"/>
      <c r="VIB57" s="7"/>
      <c r="VIC57" s="7"/>
      <c r="VID57" s="7"/>
      <c r="VIE57" s="7"/>
      <c r="VIF57" s="7"/>
      <c r="VIG57" s="7"/>
      <c r="VIH57" s="7"/>
      <c r="VII57" s="7"/>
      <c r="VIJ57" s="7"/>
      <c r="VIK57" s="7"/>
      <c r="VIL57" s="7"/>
      <c r="VIM57" s="7"/>
      <c r="VIN57" s="7"/>
      <c r="VIO57" s="7"/>
      <c r="VIP57" s="7"/>
      <c r="VIQ57" s="7"/>
      <c r="VIR57" s="7"/>
      <c r="VIT57" s="7"/>
      <c r="VIU57" s="7"/>
      <c r="VIV57" s="7"/>
      <c r="VIW57" s="7"/>
      <c r="VIX57" s="7"/>
      <c r="VIY57" s="7"/>
      <c r="VIZ57" s="7"/>
      <c r="VJA57" s="7"/>
      <c r="VJB57" s="7"/>
      <c r="VJC57" s="7"/>
      <c r="VJD57" s="7"/>
      <c r="VJE57" s="7"/>
      <c r="VJF57" s="7"/>
      <c r="VJG57" s="7"/>
      <c r="VJH57" s="7"/>
      <c r="VJI57" s="7"/>
      <c r="VJJ57" s="7"/>
      <c r="VJK57" s="7"/>
      <c r="VJL57" s="7"/>
      <c r="VJM57" s="7"/>
      <c r="VJN57" s="7"/>
      <c r="VJO57" s="7"/>
      <c r="VJP57" s="7"/>
      <c r="VJQ57" s="7"/>
      <c r="VJR57" s="7"/>
      <c r="VJS57" s="7"/>
      <c r="VJT57" s="7"/>
      <c r="VJU57" s="7"/>
      <c r="VJV57" s="7"/>
      <c r="VJW57" s="7"/>
      <c r="VJX57" s="7"/>
      <c r="VJY57" s="7"/>
      <c r="VJZ57" s="7"/>
      <c r="VKA57" s="7"/>
      <c r="VKB57" s="7"/>
      <c r="VKC57" s="7"/>
      <c r="VKD57" s="7"/>
      <c r="VKE57" s="7"/>
      <c r="VKF57" s="7"/>
      <c r="VKG57" s="7"/>
      <c r="VKH57" s="7"/>
      <c r="VKI57" s="7"/>
      <c r="VKJ57" s="7"/>
      <c r="VKK57" s="7"/>
      <c r="VKL57" s="7"/>
      <c r="VKM57" s="7"/>
      <c r="VKN57" s="7"/>
      <c r="VKO57" s="7"/>
      <c r="VKP57" s="7"/>
      <c r="VKQ57" s="7"/>
      <c r="VKR57" s="7"/>
      <c r="VKS57" s="7"/>
      <c r="VKT57" s="7"/>
      <c r="VKU57" s="7"/>
      <c r="VKV57" s="7"/>
      <c r="VKW57" s="7"/>
      <c r="VKX57" s="7"/>
      <c r="VKY57" s="7"/>
      <c r="VKZ57" s="7"/>
      <c r="VLA57" s="7"/>
      <c r="VLB57" s="7"/>
      <c r="VLC57" s="7"/>
      <c r="VLD57" s="7"/>
      <c r="VLE57" s="7"/>
      <c r="VLF57" s="7"/>
      <c r="VLG57" s="7"/>
      <c r="VLH57" s="7"/>
      <c r="VLI57" s="7"/>
      <c r="VLJ57" s="7"/>
      <c r="VLK57" s="7"/>
      <c r="VLL57" s="7"/>
      <c r="VLM57" s="7"/>
      <c r="VLN57" s="7"/>
      <c r="VLO57" s="7"/>
      <c r="VLP57" s="7"/>
      <c r="VLQ57" s="7"/>
      <c r="VLR57" s="7"/>
      <c r="VLS57" s="7"/>
      <c r="VLT57" s="7"/>
      <c r="VLU57" s="7"/>
      <c r="VLV57" s="7"/>
      <c r="VLW57" s="7"/>
      <c r="VLX57" s="7"/>
      <c r="VLY57" s="7"/>
      <c r="VLZ57" s="7"/>
      <c r="VMA57" s="7"/>
      <c r="VMB57" s="7"/>
      <c r="VMC57" s="7"/>
      <c r="VMD57" s="7"/>
      <c r="VME57" s="7"/>
      <c r="VMF57" s="7"/>
      <c r="VMG57" s="7"/>
      <c r="VMH57" s="7"/>
      <c r="VMI57" s="7"/>
      <c r="VMJ57" s="7"/>
      <c r="VMK57" s="7"/>
      <c r="VML57" s="7"/>
      <c r="VMM57" s="7"/>
      <c r="VMN57" s="7"/>
      <c r="VMO57" s="7"/>
      <c r="VMP57" s="7"/>
      <c r="VMQ57" s="7"/>
      <c r="VMR57" s="7"/>
      <c r="VMS57" s="7"/>
      <c r="VMT57" s="7"/>
      <c r="VMU57" s="7"/>
      <c r="VMV57" s="7"/>
      <c r="VMW57" s="7"/>
      <c r="VMX57" s="7"/>
      <c r="VMY57" s="7"/>
      <c r="VMZ57" s="7"/>
      <c r="VNA57" s="7"/>
      <c r="VNB57" s="7"/>
      <c r="VNC57" s="7"/>
      <c r="VND57" s="7"/>
      <c r="VNE57" s="7"/>
      <c r="VNF57" s="7"/>
      <c r="VNG57" s="7"/>
      <c r="VNH57" s="7"/>
      <c r="VNI57" s="7"/>
      <c r="VNJ57" s="7"/>
      <c r="VNK57" s="7"/>
      <c r="VNL57" s="7"/>
      <c r="VNM57" s="7"/>
      <c r="VNN57" s="7"/>
      <c r="VNO57" s="7"/>
      <c r="VNP57" s="7"/>
      <c r="VNQ57" s="7"/>
      <c r="VNR57" s="7"/>
      <c r="VNS57" s="7"/>
      <c r="VNT57" s="7"/>
      <c r="VNU57" s="7"/>
      <c r="VNV57" s="7"/>
      <c r="VNW57" s="7"/>
      <c r="VNX57" s="7"/>
      <c r="VNY57" s="7"/>
      <c r="VNZ57" s="7"/>
      <c r="VOA57" s="7"/>
      <c r="VOB57" s="7"/>
      <c r="VOC57" s="7"/>
      <c r="VOD57" s="7"/>
      <c r="VOE57" s="7"/>
      <c r="VOF57" s="7"/>
      <c r="VOG57" s="7"/>
      <c r="VOH57" s="7"/>
      <c r="VOI57" s="7"/>
      <c r="VOJ57" s="7"/>
      <c r="VOK57" s="7"/>
      <c r="VOL57" s="7"/>
      <c r="VOM57" s="7"/>
      <c r="VON57" s="7"/>
      <c r="VOO57" s="7"/>
      <c r="VOP57" s="7"/>
      <c r="VOQ57" s="7"/>
      <c r="VOR57" s="7"/>
      <c r="VOS57" s="7"/>
      <c r="VOT57" s="7"/>
      <c r="VOU57" s="7"/>
      <c r="VOV57" s="7"/>
      <c r="VOW57" s="7"/>
      <c r="VOX57" s="7"/>
      <c r="VOY57" s="7"/>
      <c r="VOZ57" s="7"/>
      <c r="VPA57" s="7"/>
      <c r="VPB57" s="7"/>
      <c r="VPC57" s="7"/>
      <c r="VPD57" s="7"/>
      <c r="VPE57" s="7"/>
      <c r="VPF57" s="7"/>
      <c r="VPG57" s="7"/>
      <c r="VPH57" s="7"/>
      <c r="VPI57" s="7"/>
      <c r="VPJ57" s="7"/>
      <c r="VPK57" s="7"/>
      <c r="VPL57" s="7"/>
      <c r="VPM57" s="7"/>
      <c r="VPN57" s="7"/>
      <c r="VPO57" s="7"/>
      <c r="VPP57" s="7"/>
      <c r="VPQ57" s="7"/>
      <c r="VPR57" s="7"/>
      <c r="VPS57" s="7"/>
      <c r="VPT57" s="7"/>
      <c r="VPU57" s="7"/>
      <c r="VPV57" s="7"/>
      <c r="VPW57" s="7"/>
      <c r="VPX57" s="7"/>
      <c r="VPY57" s="7"/>
      <c r="VPZ57" s="7"/>
      <c r="VQA57" s="7"/>
      <c r="VQB57" s="7"/>
      <c r="VQC57" s="7"/>
      <c r="VQD57" s="7"/>
      <c r="VQE57" s="7"/>
      <c r="VQF57" s="7"/>
      <c r="VQG57" s="7"/>
      <c r="VQH57" s="7"/>
      <c r="VQI57" s="7"/>
      <c r="VQJ57" s="7"/>
      <c r="VQK57" s="7"/>
      <c r="VQL57" s="7"/>
      <c r="VQM57" s="7"/>
      <c r="VQN57" s="7"/>
      <c r="VQO57" s="7"/>
      <c r="VQP57" s="7"/>
      <c r="VQQ57" s="7"/>
      <c r="VQR57" s="7"/>
      <c r="VQS57" s="7"/>
      <c r="VQT57" s="7"/>
      <c r="VQU57" s="7"/>
      <c r="VQV57" s="7"/>
      <c r="VQW57" s="7"/>
      <c r="VQX57" s="7"/>
      <c r="VQY57" s="7"/>
      <c r="VQZ57" s="7"/>
      <c r="VRA57" s="7"/>
      <c r="VRB57" s="7"/>
      <c r="VRC57" s="7"/>
      <c r="VRD57" s="7"/>
      <c r="VRE57" s="7"/>
      <c r="VRF57" s="7"/>
      <c r="VRG57" s="7"/>
      <c r="VRH57" s="7"/>
      <c r="VRI57" s="7"/>
      <c r="VRJ57" s="7"/>
      <c r="VRK57" s="7"/>
      <c r="VRL57" s="7"/>
      <c r="VRM57" s="7"/>
      <c r="VRN57" s="7"/>
      <c r="VRO57" s="7"/>
      <c r="VRP57" s="7"/>
      <c r="VRQ57" s="7"/>
      <c r="VRR57" s="7"/>
      <c r="VRS57" s="7"/>
      <c r="VRT57" s="7"/>
      <c r="VRU57" s="7"/>
      <c r="VRV57" s="7"/>
      <c r="VRW57" s="7"/>
      <c r="VRX57" s="7"/>
      <c r="VRY57" s="7"/>
      <c r="VRZ57" s="7"/>
      <c r="VSA57" s="7"/>
      <c r="VSB57" s="7"/>
      <c r="VSC57" s="7"/>
      <c r="VSD57" s="7"/>
      <c r="VSE57" s="7"/>
      <c r="VSF57" s="7"/>
      <c r="VSG57" s="7"/>
      <c r="VSH57" s="7"/>
      <c r="VSI57" s="7"/>
      <c r="VSJ57" s="7"/>
      <c r="VSK57" s="7"/>
      <c r="VSL57" s="7"/>
      <c r="VSM57" s="7"/>
      <c r="VSN57" s="7"/>
      <c r="VSP57" s="7"/>
      <c r="VSQ57" s="7"/>
      <c r="VSR57" s="7"/>
      <c r="VSS57" s="7"/>
      <c r="VST57" s="7"/>
      <c r="VSU57" s="7"/>
      <c r="VSV57" s="7"/>
      <c r="VSW57" s="7"/>
      <c r="VSX57" s="7"/>
      <c r="VSY57" s="7"/>
      <c r="VSZ57" s="7"/>
      <c r="VTA57" s="7"/>
      <c r="VTB57" s="7"/>
      <c r="VTC57" s="7"/>
      <c r="VTD57" s="7"/>
      <c r="VTE57" s="7"/>
      <c r="VTF57" s="7"/>
      <c r="VTG57" s="7"/>
      <c r="VTH57" s="7"/>
      <c r="VTI57" s="7"/>
      <c r="VTJ57" s="7"/>
      <c r="VTK57" s="7"/>
      <c r="VTL57" s="7"/>
      <c r="VTM57" s="7"/>
      <c r="VTN57" s="7"/>
      <c r="VTO57" s="7"/>
      <c r="VTP57" s="7"/>
      <c r="VTQ57" s="7"/>
      <c r="VTR57" s="7"/>
      <c r="VTS57" s="7"/>
      <c r="VTT57" s="7"/>
      <c r="VTU57" s="7"/>
      <c r="VTV57" s="7"/>
      <c r="VTW57" s="7"/>
      <c r="VTX57" s="7"/>
      <c r="VTY57" s="7"/>
      <c r="VTZ57" s="7"/>
      <c r="VUA57" s="7"/>
      <c r="VUB57" s="7"/>
      <c r="VUC57" s="7"/>
      <c r="VUD57" s="7"/>
      <c r="VUE57" s="7"/>
      <c r="VUF57" s="7"/>
      <c r="VUG57" s="7"/>
      <c r="VUH57" s="7"/>
      <c r="VUI57" s="7"/>
      <c r="VUJ57" s="7"/>
      <c r="VUK57" s="7"/>
      <c r="VUL57" s="7"/>
      <c r="VUM57" s="7"/>
      <c r="VUN57" s="7"/>
      <c r="VUO57" s="7"/>
      <c r="VUP57" s="7"/>
      <c r="VUQ57" s="7"/>
      <c r="VUR57" s="7"/>
      <c r="VUS57" s="7"/>
      <c r="VUT57" s="7"/>
      <c r="VUU57" s="7"/>
      <c r="VUV57" s="7"/>
      <c r="VUW57" s="7"/>
      <c r="VUX57" s="7"/>
      <c r="VUY57" s="7"/>
      <c r="VUZ57" s="7"/>
      <c r="VVA57" s="7"/>
      <c r="VVB57" s="7"/>
      <c r="VVC57" s="7"/>
      <c r="VVD57" s="7"/>
      <c r="VVE57" s="7"/>
      <c r="VVF57" s="7"/>
      <c r="VVG57" s="7"/>
      <c r="VVH57" s="7"/>
      <c r="VVI57" s="7"/>
      <c r="VVJ57" s="7"/>
      <c r="VVK57" s="7"/>
      <c r="VVL57" s="7"/>
      <c r="VVM57" s="7"/>
      <c r="VVN57" s="7"/>
      <c r="VVO57" s="7"/>
      <c r="VVP57" s="7"/>
      <c r="VVQ57" s="7"/>
      <c r="VVR57" s="7"/>
      <c r="VVS57" s="7"/>
      <c r="VVT57" s="7"/>
      <c r="VVU57" s="7"/>
      <c r="VVV57" s="7"/>
      <c r="VVW57" s="7"/>
      <c r="VVX57" s="7"/>
      <c r="VVY57" s="7"/>
      <c r="VVZ57" s="7"/>
      <c r="VWA57" s="7"/>
      <c r="VWB57" s="7"/>
      <c r="VWC57" s="7"/>
      <c r="VWD57" s="7"/>
      <c r="VWE57" s="7"/>
      <c r="VWF57" s="7"/>
      <c r="VWG57" s="7"/>
      <c r="VWH57" s="7"/>
      <c r="VWI57" s="7"/>
      <c r="VWJ57" s="7"/>
      <c r="VWK57" s="7"/>
      <c r="VWL57" s="7"/>
      <c r="VWM57" s="7"/>
      <c r="VWN57" s="7"/>
      <c r="VWO57" s="7"/>
      <c r="VWP57" s="7"/>
      <c r="VWQ57" s="7"/>
      <c r="VWR57" s="7"/>
      <c r="VWS57" s="7"/>
      <c r="VWT57" s="7"/>
      <c r="VWU57" s="7"/>
      <c r="VWV57" s="7"/>
      <c r="VWW57" s="7"/>
      <c r="VWX57" s="7"/>
      <c r="VWY57" s="7"/>
      <c r="VWZ57" s="7"/>
      <c r="VXA57" s="7"/>
      <c r="VXB57" s="7"/>
      <c r="VXC57" s="7"/>
      <c r="VXD57" s="7"/>
      <c r="VXE57" s="7"/>
      <c r="VXF57" s="7"/>
      <c r="VXG57" s="7"/>
      <c r="VXH57" s="7"/>
      <c r="VXI57" s="7"/>
      <c r="VXJ57" s="7"/>
      <c r="VXK57" s="7"/>
      <c r="VXL57" s="7"/>
      <c r="VXM57" s="7"/>
      <c r="VXN57" s="7"/>
      <c r="VXO57" s="7"/>
      <c r="VXP57" s="7"/>
      <c r="VXQ57" s="7"/>
      <c r="VXR57" s="7"/>
      <c r="VXS57" s="7"/>
      <c r="VXT57" s="7"/>
      <c r="VXU57" s="7"/>
      <c r="VXV57" s="7"/>
      <c r="VXW57" s="7"/>
      <c r="VXX57" s="7"/>
      <c r="VXY57" s="7"/>
      <c r="VXZ57" s="7"/>
      <c r="VYA57" s="7"/>
      <c r="VYB57" s="7"/>
      <c r="VYC57" s="7"/>
      <c r="VYD57" s="7"/>
      <c r="VYE57" s="7"/>
      <c r="VYF57" s="7"/>
      <c r="VYG57" s="7"/>
      <c r="VYH57" s="7"/>
      <c r="VYI57" s="7"/>
      <c r="VYJ57" s="7"/>
      <c r="VYK57" s="7"/>
      <c r="VYL57" s="7"/>
      <c r="VYM57" s="7"/>
      <c r="VYN57" s="7"/>
      <c r="VYO57" s="7"/>
      <c r="VYP57" s="7"/>
      <c r="VYQ57" s="7"/>
      <c r="VYR57" s="7"/>
      <c r="VYS57" s="7"/>
      <c r="VYT57" s="7"/>
      <c r="VYU57" s="7"/>
      <c r="VYV57" s="7"/>
      <c r="VYW57" s="7"/>
      <c r="VYX57" s="7"/>
      <c r="VYY57" s="7"/>
      <c r="VYZ57" s="7"/>
      <c r="VZA57" s="7"/>
      <c r="VZB57" s="7"/>
      <c r="VZC57" s="7"/>
      <c r="VZD57" s="7"/>
      <c r="VZE57" s="7"/>
      <c r="VZF57" s="7"/>
      <c r="VZG57" s="7"/>
      <c r="VZH57" s="7"/>
      <c r="VZI57" s="7"/>
      <c r="VZJ57" s="7"/>
      <c r="VZK57" s="7"/>
      <c r="VZL57" s="7"/>
      <c r="VZM57" s="7"/>
      <c r="VZN57" s="7"/>
      <c r="VZO57" s="7"/>
      <c r="VZP57" s="7"/>
      <c r="VZQ57" s="7"/>
      <c r="VZR57" s="7"/>
      <c r="VZS57" s="7"/>
      <c r="VZT57" s="7"/>
      <c r="VZU57" s="7"/>
      <c r="VZV57" s="7"/>
      <c r="VZW57" s="7"/>
      <c r="VZX57" s="7"/>
      <c r="VZY57" s="7"/>
      <c r="VZZ57" s="7"/>
      <c r="WAA57" s="7"/>
      <c r="WAB57" s="7"/>
      <c r="WAC57" s="7"/>
      <c r="WAD57" s="7"/>
      <c r="WAE57" s="7"/>
      <c r="WAF57" s="7"/>
      <c r="WAG57" s="7"/>
      <c r="WAH57" s="7"/>
      <c r="WAI57" s="7"/>
      <c r="WAJ57" s="7"/>
      <c r="WAK57" s="7"/>
      <c r="WAL57" s="7"/>
      <c r="WAM57" s="7"/>
      <c r="WAN57" s="7"/>
      <c r="WAO57" s="7"/>
      <c r="WAP57" s="7"/>
      <c r="WAQ57" s="7"/>
      <c r="WAR57" s="7"/>
      <c r="WAS57" s="7"/>
      <c r="WAT57" s="7"/>
      <c r="WAU57" s="7"/>
      <c r="WAV57" s="7"/>
      <c r="WAW57" s="7"/>
      <c r="WAX57" s="7"/>
      <c r="WAY57" s="7"/>
      <c r="WAZ57" s="7"/>
      <c r="WBA57" s="7"/>
      <c r="WBB57" s="7"/>
      <c r="WBC57" s="7"/>
      <c r="WBD57" s="7"/>
      <c r="WBE57" s="7"/>
      <c r="WBF57" s="7"/>
      <c r="WBG57" s="7"/>
      <c r="WBH57" s="7"/>
      <c r="WBI57" s="7"/>
      <c r="WBJ57" s="7"/>
      <c r="WBK57" s="7"/>
      <c r="WBL57" s="7"/>
      <c r="WBM57" s="7"/>
      <c r="WBN57" s="7"/>
      <c r="WBO57" s="7"/>
      <c r="WBP57" s="7"/>
      <c r="WBQ57" s="7"/>
      <c r="WBR57" s="7"/>
      <c r="WBS57" s="7"/>
      <c r="WBT57" s="7"/>
      <c r="WBU57" s="7"/>
      <c r="WBV57" s="7"/>
      <c r="WBW57" s="7"/>
      <c r="WBX57" s="7"/>
      <c r="WBY57" s="7"/>
      <c r="WBZ57" s="7"/>
      <c r="WCA57" s="7"/>
      <c r="WCB57" s="7"/>
      <c r="WCC57" s="7"/>
      <c r="WCD57" s="7"/>
      <c r="WCE57" s="7"/>
      <c r="WCF57" s="7"/>
      <c r="WCG57" s="7"/>
      <c r="WCH57" s="7"/>
      <c r="WCI57" s="7"/>
      <c r="WCJ57" s="7"/>
      <c r="WCL57" s="7"/>
      <c r="WCM57" s="7"/>
      <c r="WCN57" s="7"/>
      <c r="WCO57" s="7"/>
      <c r="WCP57" s="7"/>
      <c r="WCQ57" s="7"/>
      <c r="WCR57" s="7"/>
      <c r="WCS57" s="7"/>
      <c r="WCT57" s="7"/>
      <c r="WCU57" s="7"/>
      <c r="WCV57" s="7"/>
      <c r="WCW57" s="7"/>
      <c r="WCX57" s="7"/>
      <c r="WCY57" s="7"/>
      <c r="WCZ57" s="7"/>
      <c r="WDA57" s="7"/>
      <c r="WDB57" s="7"/>
      <c r="WDC57" s="7"/>
      <c r="WDD57" s="7"/>
      <c r="WDE57" s="7"/>
      <c r="WDF57" s="7"/>
      <c r="WDG57" s="7"/>
      <c r="WDH57" s="7"/>
      <c r="WDI57" s="7"/>
      <c r="WDJ57" s="7"/>
      <c r="WDK57" s="7"/>
      <c r="WDL57" s="7"/>
      <c r="WDM57" s="7"/>
      <c r="WDN57" s="7"/>
      <c r="WDO57" s="7"/>
      <c r="WDP57" s="7"/>
      <c r="WDQ57" s="7"/>
      <c r="WDR57" s="7"/>
      <c r="WDS57" s="7"/>
      <c r="WDT57" s="7"/>
      <c r="WDU57" s="7"/>
      <c r="WDV57" s="7"/>
      <c r="WDW57" s="7"/>
      <c r="WDX57" s="7"/>
      <c r="WDY57" s="7"/>
      <c r="WDZ57" s="7"/>
      <c r="WEA57" s="7"/>
      <c r="WEB57" s="7"/>
      <c r="WEC57" s="7"/>
      <c r="WED57" s="7"/>
      <c r="WEE57" s="7"/>
      <c r="WEF57" s="7"/>
      <c r="WEG57" s="7"/>
      <c r="WEH57" s="7"/>
      <c r="WEI57" s="7"/>
      <c r="WEJ57" s="7"/>
      <c r="WEK57" s="7"/>
      <c r="WEL57" s="7"/>
      <c r="WEM57" s="7"/>
      <c r="WEN57" s="7"/>
      <c r="WEO57" s="7"/>
      <c r="WEP57" s="7"/>
      <c r="WEQ57" s="7"/>
      <c r="WER57" s="7"/>
      <c r="WES57" s="7"/>
      <c r="WET57" s="7"/>
      <c r="WEU57" s="7"/>
      <c r="WEV57" s="7"/>
      <c r="WEW57" s="7"/>
      <c r="WEX57" s="7"/>
      <c r="WEY57" s="7"/>
      <c r="WEZ57" s="7"/>
      <c r="WFA57" s="7"/>
      <c r="WFB57" s="7"/>
      <c r="WFC57" s="7"/>
      <c r="WFD57" s="7"/>
      <c r="WFE57" s="7"/>
      <c r="WFF57" s="7"/>
      <c r="WFG57" s="7"/>
      <c r="WFH57" s="7"/>
      <c r="WFI57" s="7"/>
      <c r="WFJ57" s="7"/>
      <c r="WFK57" s="7"/>
      <c r="WFL57" s="7"/>
      <c r="WFM57" s="7"/>
      <c r="WFN57" s="7"/>
      <c r="WFO57" s="7"/>
      <c r="WFP57" s="7"/>
      <c r="WFQ57" s="7"/>
      <c r="WFR57" s="7"/>
      <c r="WFS57" s="7"/>
      <c r="WFT57" s="7"/>
      <c r="WFU57" s="7"/>
      <c r="WFV57" s="7"/>
      <c r="WFW57" s="7"/>
      <c r="WFX57" s="7"/>
      <c r="WFY57" s="7"/>
      <c r="WFZ57" s="7"/>
      <c r="WGA57" s="7"/>
      <c r="WGB57" s="7"/>
      <c r="WGC57" s="7"/>
      <c r="WGD57" s="7"/>
      <c r="WGE57" s="7"/>
      <c r="WGF57" s="7"/>
      <c r="WGG57" s="7"/>
      <c r="WGH57" s="7"/>
      <c r="WGI57" s="7"/>
      <c r="WGJ57" s="7"/>
      <c r="WGK57" s="7"/>
      <c r="WGL57" s="7"/>
      <c r="WGM57" s="7"/>
      <c r="WGN57" s="7"/>
      <c r="WGO57" s="7"/>
      <c r="WGP57" s="7"/>
      <c r="WGQ57" s="7"/>
      <c r="WGR57" s="7"/>
      <c r="WGS57" s="7"/>
      <c r="WGT57" s="7"/>
      <c r="WGU57" s="7"/>
      <c r="WGV57" s="7"/>
      <c r="WGW57" s="7"/>
      <c r="WGX57" s="7"/>
      <c r="WGY57" s="7"/>
      <c r="WGZ57" s="7"/>
      <c r="WHA57" s="7"/>
      <c r="WHB57" s="7"/>
      <c r="WHC57" s="7"/>
      <c r="WHD57" s="7"/>
      <c r="WHE57" s="7"/>
      <c r="WHF57" s="7"/>
      <c r="WHG57" s="7"/>
      <c r="WHH57" s="7"/>
      <c r="WHI57" s="7"/>
      <c r="WHJ57" s="7"/>
      <c r="WHK57" s="7"/>
      <c r="WHL57" s="7"/>
      <c r="WHM57" s="7"/>
      <c r="WHN57" s="7"/>
      <c r="WHO57" s="7"/>
      <c r="WHP57" s="7"/>
      <c r="WHQ57" s="7"/>
      <c r="WHR57" s="7"/>
      <c r="WHS57" s="7"/>
      <c r="WHT57" s="7"/>
      <c r="WHU57" s="7"/>
      <c r="WHV57" s="7"/>
      <c r="WHW57" s="7"/>
      <c r="WHX57" s="7"/>
      <c r="WHY57" s="7"/>
      <c r="WHZ57" s="7"/>
      <c r="WIA57" s="7"/>
      <c r="WIB57" s="7"/>
      <c r="WIC57" s="7"/>
      <c r="WID57" s="7"/>
      <c r="WIE57" s="7"/>
      <c r="WIF57" s="7"/>
      <c r="WIG57" s="7"/>
      <c r="WIH57" s="7"/>
      <c r="WII57" s="7"/>
      <c r="WIJ57" s="7"/>
      <c r="WIK57" s="7"/>
      <c r="WIL57" s="7"/>
      <c r="WIM57" s="7"/>
      <c r="WIN57" s="7"/>
      <c r="WIO57" s="7"/>
      <c r="WIP57" s="7"/>
      <c r="WIQ57" s="7"/>
      <c r="WIR57" s="7"/>
      <c r="WIS57" s="7"/>
      <c r="WIT57" s="7"/>
      <c r="WIU57" s="7"/>
      <c r="WIV57" s="7"/>
      <c r="WIW57" s="7"/>
      <c r="WIX57" s="7"/>
      <c r="WIY57" s="7"/>
      <c r="WIZ57" s="7"/>
      <c r="WJA57" s="7"/>
      <c r="WJB57" s="7"/>
      <c r="WJC57" s="7"/>
      <c r="WJD57" s="7"/>
      <c r="WJE57" s="7"/>
      <c r="WJF57" s="7"/>
      <c r="WJG57" s="7"/>
      <c r="WJH57" s="7"/>
      <c r="WJI57" s="7"/>
      <c r="WJJ57" s="7"/>
      <c r="WJK57" s="7"/>
      <c r="WJL57" s="7"/>
      <c r="WJM57" s="7"/>
      <c r="WJN57" s="7"/>
      <c r="WJO57" s="7"/>
      <c r="WJP57" s="7"/>
      <c r="WJQ57" s="7"/>
      <c r="WJR57" s="7"/>
      <c r="WJS57" s="7"/>
      <c r="WJT57" s="7"/>
      <c r="WJU57" s="7"/>
      <c r="WJV57" s="7"/>
      <c r="WJW57" s="7"/>
      <c r="WJX57" s="7"/>
      <c r="WJY57" s="7"/>
      <c r="WJZ57" s="7"/>
      <c r="WKA57" s="7"/>
      <c r="WKB57" s="7"/>
      <c r="WKC57" s="7"/>
      <c r="WKD57" s="7"/>
      <c r="WKE57" s="7"/>
      <c r="WKF57" s="7"/>
      <c r="WKG57" s="7"/>
      <c r="WKH57" s="7"/>
      <c r="WKI57" s="7"/>
      <c r="WKJ57" s="7"/>
      <c r="WKK57" s="7"/>
      <c r="WKL57" s="7"/>
      <c r="WKM57" s="7"/>
      <c r="WKN57" s="7"/>
      <c r="WKO57" s="7"/>
      <c r="WKP57" s="7"/>
      <c r="WKQ57" s="7"/>
      <c r="WKR57" s="7"/>
      <c r="WKS57" s="7"/>
      <c r="WKT57" s="7"/>
      <c r="WKU57" s="7"/>
      <c r="WKV57" s="7"/>
      <c r="WKW57" s="7"/>
      <c r="WKX57" s="7"/>
      <c r="WKY57" s="7"/>
      <c r="WKZ57" s="7"/>
      <c r="WLA57" s="7"/>
      <c r="WLB57" s="7"/>
      <c r="WLC57" s="7"/>
      <c r="WLD57" s="7"/>
      <c r="WLE57" s="7"/>
      <c r="WLF57" s="7"/>
      <c r="WLG57" s="7"/>
      <c r="WLH57" s="7"/>
      <c r="WLI57" s="7"/>
      <c r="WLJ57" s="7"/>
      <c r="WLK57" s="7"/>
      <c r="WLL57" s="7"/>
      <c r="WLM57" s="7"/>
      <c r="WLN57" s="7"/>
      <c r="WLO57" s="7"/>
      <c r="WLP57" s="7"/>
      <c r="WLQ57" s="7"/>
      <c r="WLR57" s="7"/>
      <c r="WLS57" s="7"/>
      <c r="WLT57" s="7"/>
      <c r="WLU57" s="7"/>
      <c r="WLV57" s="7"/>
      <c r="WLW57" s="7"/>
      <c r="WLX57" s="7"/>
      <c r="WLY57" s="7"/>
      <c r="WLZ57" s="7"/>
      <c r="WMA57" s="7"/>
      <c r="WMB57" s="7"/>
      <c r="WMC57" s="7"/>
      <c r="WMD57" s="7"/>
      <c r="WME57" s="7"/>
      <c r="WMF57" s="7"/>
      <c r="WMH57" s="7"/>
      <c r="WMI57" s="7"/>
      <c r="WMJ57" s="7"/>
      <c r="WMK57" s="7"/>
      <c r="WML57" s="7"/>
      <c r="WMM57" s="7"/>
      <c r="WMN57" s="7"/>
      <c r="WMO57" s="7"/>
      <c r="WMP57" s="7"/>
      <c r="WMQ57" s="7"/>
      <c r="WMR57" s="7"/>
      <c r="WMS57" s="7"/>
      <c r="WMT57" s="7"/>
      <c r="WMU57" s="7"/>
      <c r="WMV57" s="7"/>
      <c r="WMW57" s="7"/>
      <c r="WMX57" s="7"/>
      <c r="WMY57" s="7"/>
      <c r="WMZ57" s="7"/>
      <c r="WNA57" s="7"/>
      <c r="WNB57" s="7"/>
      <c r="WNC57" s="7"/>
      <c r="WND57" s="7"/>
      <c r="WNE57" s="7"/>
      <c r="WNF57" s="7"/>
      <c r="WNG57" s="7"/>
      <c r="WNH57" s="7"/>
      <c r="WNI57" s="7"/>
      <c r="WNJ57" s="7"/>
      <c r="WNK57" s="7"/>
      <c r="WNL57" s="7"/>
      <c r="WNM57" s="7"/>
      <c r="WNN57" s="7"/>
      <c r="WNO57" s="7"/>
      <c r="WNP57" s="7"/>
      <c r="WNQ57" s="7"/>
      <c r="WNR57" s="7"/>
      <c r="WNS57" s="7"/>
      <c r="WNT57" s="7"/>
      <c r="WNU57" s="7"/>
      <c r="WNV57" s="7"/>
      <c r="WNW57" s="7"/>
      <c r="WNX57" s="7"/>
      <c r="WNY57" s="7"/>
      <c r="WNZ57" s="7"/>
      <c r="WOA57" s="7"/>
      <c r="WOB57" s="7"/>
      <c r="WOC57" s="7"/>
      <c r="WOD57" s="7"/>
      <c r="WOE57" s="7"/>
      <c r="WOF57" s="7"/>
      <c r="WOG57" s="7"/>
      <c r="WOH57" s="7"/>
      <c r="WOI57" s="7"/>
      <c r="WOJ57" s="7"/>
      <c r="WOK57" s="7"/>
      <c r="WOL57" s="7"/>
      <c r="WOM57" s="7"/>
      <c r="WON57" s="7"/>
      <c r="WOO57" s="7"/>
      <c r="WOP57" s="7"/>
      <c r="WOQ57" s="7"/>
      <c r="WOR57" s="7"/>
      <c r="WOS57" s="7"/>
      <c r="WOT57" s="7"/>
      <c r="WOU57" s="7"/>
      <c r="WOV57" s="7"/>
      <c r="WOW57" s="7"/>
      <c r="WOX57" s="7"/>
      <c r="WOY57" s="7"/>
      <c r="WOZ57" s="7"/>
      <c r="WPA57" s="7"/>
      <c r="WPB57" s="7"/>
      <c r="WPC57" s="7"/>
      <c r="WPD57" s="7"/>
      <c r="WPE57" s="7"/>
      <c r="WPF57" s="7"/>
      <c r="WPG57" s="7"/>
      <c r="WPH57" s="7"/>
      <c r="WPI57" s="7"/>
      <c r="WPJ57" s="7"/>
      <c r="WPK57" s="7"/>
      <c r="WPL57" s="7"/>
      <c r="WPM57" s="7"/>
      <c r="WPN57" s="7"/>
      <c r="WPO57" s="7"/>
      <c r="WPP57" s="7"/>
      <c r="WPQ57" s="7"/>
      <c r="WPR57" s="7"/>
      <c r="WPS57" s="7"/>
      <c r="WPT57" s="7"/>
      <c r="WPU57" s="7"/>
      <c r="WPV57" s="7"/>
      <c r="WPW57" s="7"/>
      <c r="WPX57" s="7"/>
      <c r="WPY57" s="7"/>
      <c r="WPZ57" s="7"/>
      <c r="WQA57" s="7"/>
      <c r="WQB57" s="7"/>
      <c r="WQC57" s="7"/>
      <c r="WQD57" s="7"/>
      <c r="WQE57" s="7"/>
      <c r="WQF57" s="7"/>
      <c r="WQG57" s="7"/>
      <c r="WQH57" s="7"/>
      <c r="WQI57" s="7"/>
      <c r="WQJ57" s="7"/>
      <c r="WQK57" s="7"/>
      <c r="WQL57" s="7"/>
      <c r="WQM57" s="7"/>
      <c r="WQN57" s="7"/>
      <c r="WQO57" s="7"/>
      <c r="WQP57" s="7"/>
      <c r="WQQ57" s="7"/>
      <c r="WQR57" s="7"/>
      <c r="WQS57" s="7"/>
      <c r="WQT57" s="7"/>
      <c r="WQU57" s="7"/>
      <c r="WQV57" s="7"/>
      <c r="WQW57" s="7"/>
      <c r="WQX57" s="7"/>
      <c r="WQY57" s="7"/>
      <c r="WQZ57" s="7"/>
      <c r="WRA57" s="7"/>
      <c r="WRB57" s="7"/>
      <c r="WRC57" s="7"/>
      <c r="WRD57" s="7"/>
      <c r="WRE57" s="7"/>
      <c r="WRF57" s="7"/>
      <c r="WRG57" s="7"/>
      <c r="WRH57" s="7"/>
      <c r="WRI57" s="7"/>
      <c r="WRJ57" s="7"/>
      <c r="WRK57" s="7"/>
      <c r="WRL57" s="7"/>
      <c r="WRM57" s="7"/>
      <c r="WRN57" s="7"/>
      <c r="WRO57" s="7"/>
      <c r="WRP57" s="7"/>
      <c r="WRQ57" s="7"/>
      <c r="WRR57" s="7"/>
      <c r="WRS57" s="7"/>
      <c r="WRT57" s="7"/>
      <c r="WRU57" s="7"/>
      <c r="WRV57" s="7"/>
      <c r="WRW57" s="7"/>
      <c r="WRX57" s="7"/>
      <c r="WRY57" s="7"/>
      <c r="WRZ57" s="7"/>
      <c r="WSA57" s="7"/>
      <c r="WSB57" s="7"/>
      <c r="WSC57" s="7"/>
      <c r="WSD57" s="7"/>
      <c r="WSE57" s="7"/>
      <c r="WSF57" s="7"/>
      <c r="WSG57" s="7"/>
      <c r="WSH57" s="7"/>
      <c r="WSI57" s="7"/>
      <c r="WSJ57" s="7"/>
      <c r="WSK57" s="7"/>
      <c r="WSL57" s="7"/>
      <c r="WSM57" s="7"/>
      <c r="WSN57" s="7"/>
      <c r="WSO57" s="7"/>
      <c r="WSP57" s="7"/>
      <c r="WSQ57" s="7"/>
      <c r="WSR57" s="7"/>
      <c r="WSS57" s="7"/>
      <c r="WST57" s="7"/>
      <c r="WSU57" s="7"/>
      <c r="WSV57" s="7"/>
      <c r="WSW57" s="7"/>
      <c r="WSX57" s="7"/>
      <c r="WSY57" s="7"/>
      <c r="WSZ57" s="7"/>
      <c r="WTA57" s="7"/>
      <c r="WTB57" s="7"/>
      <c r="WTC57" s="7"/>
      <c r="WTD57" s="7"/>
      <c r="WTE57" s="7"/>
      <c r="WTF57" s="7"/>
      <c r="WTG57" s="7"/>
      <c r="WTH57" s="7"/>
      <c r="WTI57" s="7"/>
      <c r="WTJ57" s="7"/>
      <c r="WTK57" s="7"/>
      <c r="WTL57" s="7"/>
      <c r="WTM57" s="7"/>
      <c r="WTN57" s="7"/>
      <c r="WTO57" s="7"/>
      <c r="WTP57" s="7"/>
      <c r="WTQ57" s="7"/>
      <c r="WTR57" s="7"/>
      <c r="WTS57" s="7"/>
      <c r="WTT57" s="7"/>
      <c r="WTU57" s="7"/>
      <c r="WTV57" s="7"/>
      <c r="WTW57" s="7"/>
      <c r="WTX57" s="7"/>
      <c r="WTY57" s="7"/>
      <c r="WTZ57" s="7"/>
      <c r="WUA57" s="7"/>
      <c r="WUB57" s="7"/>
      <c r="WUC57" s="7"/>
      <c r="WUD57" s="7"/>
      <c r="WUE57" s="7"/>
      <c r="WUF57" s="7"/>
      <c r="WUG57" s="7"/>
      <c r="WUH57" s="7"/>
      <c r="WUI57" s="7"/>
      <c r="WUJ57" s="7"/>
      <c r="WUK57" s="7"/>
      <c r="WUL57" s="7"/>
      <c r="WUM57" s="7"/>
      <c r="WUN57" s="7"/>
      <c r="WUO57" s="7"/>
      <c r="WUP57" s="7"/>
      <c r="WUQ57" s="7"/>
      <c r="WUR57" s="7"/>
      <c r="WUS57" s="7"/>
      <c r="WUT57" s="7"/>
      <c r="WUU57" s="7"/>
      <c r="WUV57" s="7"/>
      <c r="WUW57" s="7"/>
      <c r="WUX57" s="7"/>
      <c r="WUY57" s="7"/>
      <c r="WUZ57" s="7"/>
      <c r="WVA57" s="7"/>
      <c r="WVB57" s="7"/>
      <c r="WVC57" s="7"/>
      <c r="WVD57" s="7"/>
      <c r="WVE57" s="7"/>
      <c r="WVF57" s="7"/>
      <c r="WVG57" s="7"/>
      <c r="WVH57" s="7"/>
      <c r="WVI57" s="7"/>
      <c r="WVJ57" s="7"/>
      <c r="WVK57" s="7"/>
      <c r="WVL57" s="7"/>
      <c r="WVM57" s="7"/>
      <c r="WVN57" s="7"/>
      <c r="WVO57" s="7"/>
      <c r="WVP57" s="7"/>
      <c r="WVQ57" s="7"/>
      <c r="WVR57" s="7"/>
      <c r="WVS57" s="7"/>
      <c r="WVT57" s="7"/>
      <c r="WVU57" s="7"/>
      <c r="WVV57" s="7"/>
      <c r="WVW57" s="7"/>
      <c r="WVX57" s="7"/>
      <c r="WVY57" s="7"/>
      <c r="WVZ57" s="7"/>
      <c r="WWA57" s="7"/>
      <c r="WWB57" s="7"/>
      <c r="WWD57" s="7"/>
      <c r="WWE57" s="7"/>
      <c r="WWF57" s="7"/>
      <c r="WWG57" s="7"/>
      <c r="WWH57" s="7"/>
      <c r="WWI57" s="7"/>
      <c r="WWJ57" s="7"/>
      <c r="WWK57" s="7"/>
      <c r="WWL57" s="7"/>
      <c r="WWM57" s="7"/>
      <c r="WWN57" s="7"/>
      <c r="WWO57" s="7"/>
      <c r="WWP57" s="7"/>
      <c r="WWQ57" s="7"/>
      <c r="WWR57" s="7"/>
      <c r="WWS57" s="7"/>
      <c r="WWT57" s="7"/>
      <c r="WWU57" s="7"/>
      <c r="WWV57" s="7"/>
      <c r="WWW57" s="7"/>
      <c r="WWX57" s="7"/>
      <c r="WWY57" s="7"/>
      <c r="WWZ57" s="7"/>
      <c r="WXA57" s="7"/>
      <c r="WXB57" s="7"/>
      <c r="WXC57" s="7"/>
      <c r="WXD57" s="7"/>
      <c r="WXE57" s="7"/>
      <c r="WXF57" s="7"/>
      <c r="WXG57" s="7"/>
      <c r="WXH57" s="7"/>
      <c r="WXI57" s="7"/>
      <c r="WXJ57" s="7"/>
      <c r="WXK57" s="7"/>
      <c r="WXL57" s="7"/>
      <c r="WXM57" s="7"/>
      <c r="WXN57" s="7"/>
      <c r="WXO57" s="7"/>
      <c r="WXP57" s="7"/>
      <c r="WXQ57" s="7"/>
      <c r="WXR57" s="7"/>
      <c r="WXS57" s="7"/>
      <c r="WXT57" s="7"/>
      <c r="WXU57" s="7"/>
      <c r="WXV57" s="7"/>
      <c r="WXW57" s="7"/>
      <c r="WXX57" s="7"/>
      <c r="WXY57" s="7"/>
      <c r="WXZ57" s="7"/>
      <c r="WYA57" s="7"/>
      <c r="WYB57" s="7"/>
      <c r="WYC57" s="7"/>
      <c r="WYD57" s="7"/>
      <c r="WYE57" s="7"/>
      <c r="WYF57" s="7"/>
      <c r="WYG57" s="7"/>
      <c r="WYH57" s="7"/>
      <c r="WYI57" s="7"/>
      <c r="WYJ57" s="7"/>
      <c r="WYK57" s="7"/>
      <c r="WYL57" s="7"/>
      <c r="WYM57" s="7"/>
      <c r="WYN57" s="7"/>
      <c r="WYO57" s="7"/>
      <c r="WYP57" s="7"/>
      <c r="WYQ57" s="7"/>
      <c r="WYR57" s="7"/>
      <c r="WYS57" s="7"/>
      <c r="WYT57" s="7"/>
      <c r="WYU57" s="7"/>
      <c r="WYV57" s="7"/>
      <c r="WYW57" s="7"/>
      <c r="WYX57" s="7"/>
      <c r="WYY57" s="7"/>
      <c r="WYZ57" s="7"/>
      <c r="WZA57" s="7"/>
      <c r="WZB57" s="7"/>
      <c r="WZC57" s="7"/>
      <c r="WZD57" s="7"/>
      <c r="WZE57" s="7"/>
      <c r="WZF57" s="7"/>
      <c r="WZG57" s="7"/>
      <c r="WZH57" s="7"/>
      <c r="WZI57" s="7"/>
      <c r="WZJ57" s="7"/>
      <c r="WZK57" s="7"/>
      <c r="WZL57" s="7"/>
      <c r="WZM57" s="7"/>
      <c r="WZN57" s="7"/>
      <c r="WZO57" s="7"/>
      <c r="WZP57" s="7"/>
      <c r="WZQ57" s="7"/>
      <c r="WZR57" s="7"/>
      <c r="WZS57" s="7"/>
      <c r="WZT57" s="7"/>
      <c r="WZU57" s="7"/>
      <c r="WZV57" s="7"/>
      <c r="WZW57" s="7"/>
      <c r="WZX57" s="7"/>
      <c r="WZY57" s="7"/>
      <c r="WZZ57" s="7"/>
      <c r="XAA57" s="7"/>
      <c r="XAB57" s="7"/>
      <c r="XAC57" s="7"/>
      <c r="XAD57" s="7"/>
      <c r="XAE57" s="7"/>
      <c r="XAF57" s="7"/>
      <c r="XAG57" s="7"/>
      <c r="XAH57" s="7"/>
      <c r="XAI57" s="7"/>
      <c r="XAJ57" s="7"/>
      <c r="XAK57" s="7"/>
      <c r="XAL57" s="7"/>
      <c r="XAM57" s="7"/>
      <c r="XAN57" s="7"/>
      <c r="XAO57" s="7"/>
      <c r="XAP57" s="7"/>
      <c r="XAQ57" s="7"/>
      <c r="XAR57" s="7"/>
      <c r="XAS57" s="7"/>
      <c r="XAT57" s="7"/>
      <c r="XAU57" s="7"/>
      <c r="XAV57" s="7"/>
      <c r="XAW57" s="7"/>
      <c r="XAX57" s="7"/>
      <c r="XAY57" s="7"/>
      <c r="XAZ57" s="7"/>
      <c r="XBA57" s="7"/>
      <c r="XBB57" s="7"/>
      <c r="XBC57" s="7"/>
      <c r="XBD57" s="7"/>
      <c r="XBE57" s="7"/>
      <c r="XBF57" s="7"/>
      <c r="XBG57" s="7"/>
      <c r="XBH57" s="7"/>
      <c r="XBI57" s="7"/>
      <c r="XBJ57" s="7"/>
      <c r="XBK57" s="7"/>
      <c r="XBL57" s="7"/>
      <c r="XBM57" s="7"/>
      <c r="XBN57" s="7"/>
      <c r="XBO57" s="7"/>
      <c r="XBP57" s="7"/>
      <c r="XBQ57" s="7"/>
      <c r="XBR57" s="7"/>
      <c r="XBS57" s="7"/>
      <c r="XBT57" s="7"/>
      <c r="XBU57" s="7"/>
      <c r="XBV57" s="7"/>
      <c r="XBW57" s="7"/>
      <c r="XBX57" s="7"/>
      <c r="XBY57" s="7"/>
      <c r="XBZ57" s="7"/>
      <c r="XCA57" s="7"/>
      <c r="XCB57" s="7"/>
      <c r="XCC57" s="7"/>
      <c r="XCD57" s="7"/>
      <c r="XCE57" s="7"/>
      <c r="XCF57" s="7"/>
      <c r="XCG57" s="7"/>
      <c r="XCH57" s="7"/>
      <c r="XCI57" s="7"/>
      <c r="XCJ57" s="7"/>
      <c r="XCK57" s="7"/>
      <c r="XCL57" s="7"/>
      <c r="XCM57" s="7"/>
      <c r="XCN57" s="7"/>
      <c r="XCO57" s="7"/>
      <c r="XCP57" s="7"/>
      <c r="XCQ57" s="7"/>
      <c r="XCR57" s="7"/>
      <c r="XCS57" s="7"/>
      <c r="XCT57" s="7"/>
      <c r="XCU57" s="7"/>
      <c r="XCV57" s="7"/>
      <c r="XCW57" s="7"/>
      <c r="XCX57" s="7"/>
      <c r="XCY57" s="7"/>
      <c r="XCZ57" s="7"/>
      <c r="XDA57" s="7"/>
      <c r="XDB57" s="7"/>
      <c r="XDC57" s="7"/>
      <c r="XDD57" s="7"/>
      <c r="XDE57" s="7"/>
      <c r="XDF57" s="7"/>
      <c r="XDG57" s="7"/>
      <c r="XDH57" s="7"/>
      <c r="XDI57" s="7"/>
      <c r="XDJ57" s="7"/>
      <c r="XDK57" s="7"/>
      <c r="XDL57" s="7"/>
      <c r="XDM57" s="7"/>
      <c r="XDN57" s="7"/>
      <c r="XDO57" s="7"/>
      <c r="XDP57" s="7"/>
      <c r="XDQ57" s="7"/>
      <c r="XDR57" s="7"/>
      <c r="XDS57" s="7"/>
      <c r="XDT57" s="7"/>
      <c r="XDU57" s="7"/>
      <c r="XDV57" s="7"/>
      <c r="XDW57" s="7"/>
      <c r="XDX57" s="7"/>
      <c r="XDY57" s="7"/>
      <c r="XDZ57" s="7"/>
      <c r="XEA57" s="7"/>
      <c r="XEB57" s="7"/>
      <c r="XEC57" s="7"/>
      <c r="XED57" s="7"/>
      <c r="XEE57" s="7"/>
      <c r="XEF57" s="7"/>
      <c r="XEG57" s="7"/>
      <c r="XEH57" s="7"/>
      <c r="XEI57" s="7"/>
      <c r="XEJ57" s="7"/>
      <c r="XEK57" s="7"/>
      <c r="XEL57" s="7"/>
      <c r="XEM57" s="7"/>
      <c r="XEN57" s="7"/>
      <c r="XEO57" s="7"/>
      <c r="XEP57" s="7"/>
      <c r="XEQ57" s="7"/>
      <c r="XER57" s="7"/>
      <c r="XES57" s="7"/>
      <c r="XET57" s="7"/>
      <c r="XEU57" s="7"/>
      <c r="XEV57" s="7"/>
      <c r="XEW57" s="7"/>
      <c r="XEX57" s="7"/>
    </row>
    <row r="58" spans="1:16378" x14ac:dyDescent="0.25">
      <c r="A58" s="138">
        <v>54</v>
      </c>
      <c r="B58" s="376">
        <f t="shared" si="60"/>
        <v>183</v>
      </c>
      <c r="C58" s="377" t="str">
        <f t="shared" si="56"/>
        <v>JULY</v>
      </c>
      <c r="D58" s="138"/>
      <c r="E58" s="167"/>
      <c r="F58" s="356" t="str">
        <f>IF(ISNA(VLOOKUP($J58,ADDRESS!$B$3:$N1376,12,0)),"",VLOOKUP($J58,ADDRESS!$B$3:$N1376,12,0))</f>
        <v>AAAAA0000AST001</v>
      </c>
      <c r="G58" s="356">
        <f>IF(ISNA(VLOOKUP($J58,ADDRESS!$B$3:$N1376,13,0)),"",VLOOKUP($J58,ADDRESS!$B$3:$N1376,13,0))</f>
        <v>0</v>
      </c>
      <c r="H58" s="356">
        <f>IF(ISNA(VLOOKUP($J58,ADDRESS!$B$3:$N1376,10,0)),"",VLOOKUP($J58,ADDRESS!$B$3:$N1376,10,0))</f>
        <v>0</v>
      </c>
      <c r="I58" s="356" t="str">
        <f>IF(ISNA(VLOOKUP($J58,ADDRESS!$B$3:$N1376,11,0)),"",VLOOKUP($J58,ADDRESS!$B$3:$N1376,11,0))</f>
        <v>AAAAA0000A</v>
      </c>
      <c r="J58" s="165" t="s">
        <v>368</v>
      </c>
      <c r="K58" s="168">
        <v>500000</v>
      </c>
      <c r="L58" s="110" t="s">
        <v>302</v>
      </c>
      <c r="M58" s="169"/>
      <c r="N58" s="379">
        <f t="shared" si="31"/>
        <v>0</v>
      </c>
      <c r="O58" s="379">
        <f t="shared" si="32"/>
        <v>0</v>
      </c>
      <c r="P58" s="379">
        <f t="shared" si="33"/>
        <v>0</v>
      </c>
      <c r="Q58" s="379">
        <f t="shared" si="34"/>
        <v>0</v>
      </c>
      <c r="R58" s="379">
        <f t="shared" si="35"/>
        <v>0</v>
      </c>
      <c r="S58" s="379">
        <f t="shared" si="36"/>
        <v>0</v>
      </c>
      <c r="T58" s="379">
        <f t="shared" si="37"/>
        <v>0</v>
      </c>
      <c r="U58" s="379">
        <f t="shared" si="57"/>
        <v>0</v>
      </c>
      <c r="V58" s="379">
        <f t="shared" si="39"/>
        <v>61800</v>
      </c>
      <c r="W58" s="379">
        <f t="shared" si="40"/>
        <v>0</v>
      </c>
      <c r="X58" s="379">
        <f t="shared" si="41"/>
        <v>0</v>
      </c>
      <c r="Y58" s="379">
        <f t="shared" si="42"/>
        <v>0</v>
      </c>
      <c r="Z58" s="379">
        <f t="shared" si="43"/>
        <v>0</v>
      </c>
      <c r="AA58" s="170">
        <v>-20109</v>
      </c>
      <c r="AB58" s="151">
        <f t="shared" si="44"/>
        <v>541691</v>
      </c>
      <c r="AC58" s="110" t="s">
        <v>314</v>
      </c>
      <c r="AD58" s="171"/>
      <c r="AE58" s="379">
        <f t="shared" si="45"/>
        <v>0</v>
      </c>
      <c r="AF58" s="379">
        <f t="shared" si="46"/>
        <v>0</v>
      </c>
      <c r="AG58" s="379">
        <f t="shared" si="59"/>
        <v>0</v>
      </c>
      <c r="AH58" s="379">
        <f t="shared" si="48"/>
        <v>0</v>
      </c>
      <c r="AI58" s="379">
        <f t="shared" si="61"/>
        <v>50000</v>
      </c>
      <c r="AJ58" s="379">
        <f t="shared" si="50"/>
        <v>0</v>
      </c>
      <c r="AK58" s="379">
        <f t="shared" si="51"/>
        <v>0</v>
      </c>
      <c r="AL58" s="379">
        <f t="shared" si="52"/>
        <v>0</v>
      </c>
      <c r="AM58" s="379">
        <f t="shared" si="53"/>
        <v>0</v>
      </c>
      <c r="AN58" s="379">
        <f t="shared" si="54"/>
        <v>0</v>
      </c>
      <c r="AO58" s="151">
        <f t="shared" si="55"/>
        <v>491691</v>
      </c>
      <c r="AP58" s="172">
        <v>41458</v>
      </c>
      <c r="AQ58" s="151"/>
      <c r="AR58" s="110"/>
      <c r="AS58" s="172"/>
      <c r="AT58" s="21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  <c r="IZ58" s="7"/>
      <c r="JA58" s="7"/>
      <c r="JB58" s="7"/>
      <c r="JC58" s="7"/>
      <c r="JD58" s="7"/>
      <c r="JE58" s="7"/>
      <c r="JF58" s="7"/>
      <c r="JG58" s="7"/>
      <c r="JH58" s="7"/>
      <c r="JI58" s="7"/>
      <c r="JJ58" s="7"/>
      <c r="JK58" s="7"/>
      <c r="JL58" s="7"/>
      <c r="JM58" s="7"/>
      <c r="JN58" s="7"/>
      <c r="JO58" s="7"/>
      <c r="JP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/>
      <c r="KO58" s="7"/>
      <c r="KP58" s="7"/>
      <c r="KQ58" s="7"/>
      <c r="KR58" s="7"/>
      <c r="KS58" s="7"/>
      <c r="KT58" s="7"/>
      <c r="KU58" s="7"/>
      <c r="KV58" s="7"/>
      <c r="KW58" s="7"/>
      <c r="KX58" s="7"/>
      <c r="KY58" s="7"/>
      <c r="KZ58" s="7"/>
      <c r="LA58" s="7"/>
      <c r="LB58" s="7"/>
      <c r="LC58" s="7"/>
      <c r="LD58" s="7"/>
      <c r="LE58" s="7"/>
      <c r="LF58" s="7"/>
      <c r="LG58" s="7"/>
      <c r="LH58" s="7"/>
      <c r="LI58" s="7"/>
      <c r="LJ58" s="7"/>
      <c r="LK58" s="7"/>
      <c r="LL58" s="7"/>
      <c r="LM58" s="7"/>
      <c r="LN58" s="7"/>
      <c r="LO58" s="7"/>
      <c r="LP58" s="7"/>
      <c r="LQ58" s="7"/>
      <c r="LR58" s="7"/>
      <c r="LS58" s="7"/>
      <c r="LT58" s="7"/>
      <c r="LU58" s="7"/>
      <c r="LV58" s="7"/>
      <c r="LW58" s="7"/>
      <c r="LX58" s="7"/>
      <c r="LY58" s="7"/>
      <c r="LZ58" s="7"/>
      <c r="MA58" s="7"/>
      <c r="MB58" s="7"/>
      <c r="MC58" s="7"/>
      <c r="MD58" s="7"/>
      <c r="ME58" s="7"/>
      <c r="MF58" s="7"/>
      <c r="MG58" s="7"/>
      <c r="MH58" s="7"/>
      <c r="MI58" s="7"/>
      <c r="MJ58" s="7"/>
      <c r="MK58" s="7"/>
      <c r="ML58" s="7"/>
      <c r="MM58" s="7"/>
      <c r="MN58" s="7"/>
      <c r="MO58" s="7"/>
      <c r="MP58" s="7"/>
      <c r="MQ58" s="7"/>
      <c r="MR58" s="7"/>
      <c r="MS58" s="7"/>
      <c r="MT58" s="7"/>
      <c r="MU58" s="7"/>
      <c r="MV58" s="7"/>
      <c r="MW58" s="7"/>
      <c r="MX58" s="7"/>
      <c r="MY58" s="7"/>
      <c r="MZ58" s="7"/>
      <c r="NA58" s="7"/>
      <c r="NB58" s="7"/>
      <c r="NC58" s="7"/>
      <c r="ND58" s="7"/>
      <c r="NE58" s="7"/>
      <c r="NF58" s="7"/>
      <c r="NG58" s="7"/>
      <c r="NH58" s="7"/>
      <c r="NI58" s="7"/>
      <c r="NJ58" s="7"/>
      <c r="NK58" s="7"/>
      <c r="NL58" s="7"/>
      <c r="NM58" s="7"/>
      <c r="NN58" s="7"/>
      <c r="NO58" s="7"/>
      <c r="NP58" s="7"/>
      <c r="NQ58" s="7"/>
      <c r="NR58" s="7"/>
      <c r="NS58" s="7"/>
      <c r="NT58" s="7"/>
      <c r="NU58" s="7"/>
      <c r="NV58" s="7"/>
      <c r="NW58" s="7"/>
      <c r="NX58" s="7"/>
      <c r="NY58" s="7"/>
      <c r="NZ58" s="7"/>
      <c r="OA58" s="7"/>
      <c r="OB58" s="7"/>
      <c r="OC58" s="7"/>
      <c r="OD58" s="7"/>
      <c r="OE58" s="7"/>
      <c r="OF58" s="7"/>
      <c r="OG58" s="7"/>
      <c r="OH58" s="7"/>
      <c r="OI58" s="7"/>
      <c r="OJ58" s="7"/>
      <c r="OK58" s="7"/>
      <c r="OL58" s="7"/>
      <c r="OM58" s="7"/>
      <c r="ON58" s="7"/>
      <c r="OO58" s="7"/>
      <c r="OP58" s="7"/>
      <c r="OQ58" s="7"/>
      <c r="OR58" s="7"/>
      <c r="OS58" s="7"/>
      <c r="OT58" s="7"/>
      <c r="OU58" s="7"/>
      <c r="OV58" s="7"/>
      <c r="OW58" s="7"/>
      <c r="OX58" s="7"/>
      <c r="OY58" s="7"/>
      <c r="OZ58" s="7"/>
      <c r="PA58" s="7"/>
      <c r="PB58" s="7"/>
      <c r="PC58" s="7"/>
      <c r="PD58" s="7"/>
      <c r="PE58" s="7"/>
      <c r="PF58" s="7"/>
      <c r="PG58" s="7"/>
      <c r="PH58" s="7"/>
      <c r="PI58" s="7"/>
      <c r="PJ58" s="7"/>
      <c r="PK58" s="7"/>
      <c r="PL58" s="7"/>
      <c r="PM58" s="7"/>
      <c r="PN58" s="7"/>
      <c r="PO58" s="7"/>
      <c r="PP58" s="7"/>
      <c r="PQ58" s="7"/>
      <c r="PR58" s="7"/>
      <c r="PS58" s="7"/>
      <c r="PT58" s="7"/>
      <c r="PU58" s="7"/>
      <c r="PV58" s="7"/>
      <c r="PW58" s="7"/>
      <c r="PX58" s="7"/>
      <c r="PY58" s="7"/>
      <c r="PZ58" s="7"/>
      <c r="QA58" s="7"/>
      <c r="QB58" s="7"/>
      <c r="QC58" s="7"/>
      <c r="QD58" s="7"/>
      <c r="QE58" s="7"/>
      <c r="QF58" s="7"/>
      <c r="QG58" s="7"/>
      <c r="QH58" s="7"/>
      <c r="QI58" s="7"/>
      <c r="QJ58" s="7"/>
      <c r="QK58" s="7"/>
      <c r="QL58" s="7"/>
      <c r="QM58" s="7"/>
      <c r="QN58" s="7"/>
      <c r="QO58" s="7"/>
      <c r="QP58" s="7"/>
      <c r="QQ58" s="7"/>
      <c r="QR58" s="7"/>
      <c r="QS58" s="7"/>
      <c r="QT58" s="7"/>
      <c r="QU58" s="7"/>
      <c r="QV58" s="7"/>
      <c r="QW58" s="7"/>
      <c r="QX58" s="7"/>
      <c r="QY58" s="7"/>
      <c r="QZ58" s="7"/>
      <c r="RA58" s="7"/>
      <c r="RB58" s="7"/>
      <c r="RC58" s="7"/>
      <c r="RD58" s="7"/>
      <c r="RE58" s="7"/>
      <c r="RF58" s="7"/>
      <c r="RG58" s="7"/>
      <c r="RH58" s="7"/>
      <c r="RI58" s="7"/>
      <c r="RJ58" s="7"/>
      <c r="RK58" s="7"/>
      <c r="RL58" s="7"/>
      <c r="RM58" s="7"/>
      <c r="RN58" s="7"/>
      <c r="RO58" s="7"/>
      <c r="RP58" s="7"/>
      <c r="RQ58" s="7"/>
      <c r="RR58" s="7"/>
      <c r="RS58" s="7"/>
      <c r="RT58" s="7"/>
      <c r="RU58" s="7"/>
      <c r="RV58" s="7"/>
      <c r="RW58" s="7"/>
      <c r="RX58" s="7"/>
      <c r="RY58" s="7"/>
      <c r="RZ58" s="7"/>
      <c r="SA58" s="7"/>
      <c r="SB58" s="7"/>
      <c r="SC58" s="7"/>
      <c r="SD58" s="7"/>
      <c r="SE58" s="7"/>
      <c r="SF58" s="7"/>
      <c r="SG58" s="7"/>
      <c r="SH58" s="7"/>
      <c r="SI58" s="7"/>
      <c r="SJ58" s="7"/>
      <c r="SK58" s="7"/>
      <c r="SL58" s="7"/>
      <c r="SM58" s="7"/>
      <c r="SN58" s="7"/>
      <c r="SO58" s="7"/>
      <c r="SP58" s="7"/>
      <c r="SQ58" s="7"/>
      <c r="SR58" s="7"/>
      <c r="SS58" s="7"/>
      <c r="ST58" s="7"/>
      <c r="SU58" s="7"/>
      <c r="SV58" s="7"/>
      <c r="SW58" s="7"/>
      <c r="SX58" s="7"/>
      <c r="SY58" s="7"/>
      <c r="SZ58" s="7"/>
      <c r="TA58" s="7"/>
      <c r="TB58" s="7"/>
      <c r="TC58" s="7"/>
      <c r="TD58" s="7"/>
      <c r="TE58" s="7"/>
      <c r="TF58" s="7"/>
      <c r="TG58" s="7"/>
      <c r="TH58" s="7"/>
      <c r="TI58" s="7"/>
      <c r="TJ58" s="7"/>
      <c r="TK58" s="7"/>
      <c r="TL58" s="7"/>
      <c r="TN58" s="7"/>
      <c r="TO58" s="7"/>
      <c r="TP58" s="7"/>
      <c r="TQ58" s="7"/>
      <c r="TR58" s="7"/>
      <c r="TS58" s="7"/>
      <c r="TT58" s="7"/>
      <c r="TU58" s="7"/>
      <c r="TV58" s="7"/>
      <c r="TW58" s="7"/>
      <c r="TX58" s="7"/>
      <c r="TY58" s="7"/>
      <c r="TZ58" s="7"/>
      <c r="UA58" s="7"/>
      <c r="UB58" s="7"/>
      <c r="UC58" s="7"/>
      <c r="UD58" s="7"/>
      <c r="UE58" s="7"/>
      <c r="UF58" s="7"/>
      <c r="UG58" s="7"/>
      <c r="UH58" s="7"/>
      <c r="UI58" s="7"/>
      <c r="UJ58" s="7"/>
      <c r="UK58" s="7"/>
      <c r="UL58" s="7"/>
      <c r="UM58" s="7"/>
      <c r="UN58" s="7"/>
      <c r="UO58" s="7"/>
      <c r="UP58" s="7"/>
      <c r="UQ58" s="7"/>
      <c r="UR58" s="7"/>
      <c r="US58" s="7"/>
      <c r="UT58" s="7"/>
      <c r="UU58" s="7"/>
      <c r="UV58" s="7"/>
      <c r="UW58" s="7"/>
      <c r="UX58" s="7"/>
      <c r="UY58" s="7"/>
      <c r="UZ58" s="7"/>
      <c r="VA58" s="7"/>
      <c r="VB58" s="7"/>
      <c r="VC58" s="7"/>
      <c r="VD58" s="7"/>
      <c r="VE58" s="7"/>
      <c r="VF58" s="7"/>
      <c r="VG58" s="7"/>
      <c r="VH58" s="7"/>
      <c r="VI58" s="7"/>
      <c r="VJ58" s="7"/>
      <c r="VK58" s="7"/>
      <c r="VL58" s="7"/>
      <c r="VM58" s="7"/>
      <c r="VN58" s="7"/>
      <c r="VO58" s="7"/>
      <c r="VP58" s="7"/>
      <c r="VQ58" s="7"/>
      <c r="VR58" s="7"/>
      <c r="VS58" s="7"/>
      <c r="VT58" s="7"/>
      <c r="VU58" s="7"/>
      <c r="VV58" s="7"/>
      <c r="VW58" s="7"/>
      <c r="VX58" s="7"/>
      <c r="VY58" s="7"/>
      <c r="VZ58" s="7"/>
      <c r="WA58" s="7"/>
      <c r="WB58" s="7"/>
      <c r="WC58" s="7"/>
      <c r="WD58" s="7"/>
      <c r="WE58" s="7"/>
      <c r="WF58" s="7"/>
      <c r="WG58" s="7"/>
      <c r="WH58" s="7"/>
      <c r="WI58" s="7"/>
      <c r="WJ58" s="7"/>
      <c r="WK58" s="7"/>
      <c r="WL58" s="7"/>
      <c r="WM58" s="7"/>
      <c r="WN58" s="7"/>
      <c r="WO58" s="7"/>
      <c r="WP58" s="7"/>
      <c r="WQ58" s="7"/>
      <c r="WR58" s="7"/>
      <c r="WS58" s="7"/>
      <c r="WT58" s="7"/>
      <c r="WU58" s="7"/>
      <c r="WV58" s="7"/>
      <c r="WW58" s="7"/>
      <c r="WX58" s="7"/>
      <c r="WY58" s="7"/>
      <c r="WZ58" s="7"/>
      <c r="XA58" s="7"/>
      <c r="XB58" s="7"/>
      <c r="XC58" s="7"/>
      <c r="XD58" s="7"/>
      <c r="XE58" s="7"/>
      <c r="XF58" s="7"/>
      <c r="XG58" s="7"/>
      <c r="XH58" s="7"/>
      <c r="XI58" s="7"/>
      <c r="XJ58" s="7"/>
      <c r="XK58" s="7"/>
      <c r="XL58" s="7"/>
      <c r="XM58" s="7"/>
      <c r="XN58" s="7"/>
      <c r="XO58" s="7"/>
      <c r="XP58" s="7"/>
      <c r="XQ58" s="7"/>
      <c r="XR58" s="7"/>
      <c r="XS58" s="7"/>
      <c r="XT58" s="7"/>
      <c r="XU58" s="7"/>
      <c r="XV58" s="7"/>
      <c r="XW58" s="7"/>
      <c r="XX58" s="7"/>
      <c r="XY58" s="7"/>
      <c r="XZ58" s="7"/>
      <c r="YA58" s="7"/>
      <c r="YB58" s="7"/>
      <c r="YC58" s="7"/>
      <c r="YD58" s="7"/>
      <c r="YE58" s="7"/>
      <c r="YF58" s="7"/>
      <c r="YG58" s="7"/>
      <c r="YH58" s="7"/>
      <c r="YI58" s="7"/>
      <c r="YJ58" s="7"/>
      <c r="YK58" s="7"/>
      <c r="YL58" s="7"/>
      <c r="YM58" s="7"/>
      <c r="YN58" s="7"/>
      <c r="YO58" s="7"/>
      <c r="YP58" s="7"/>
      <c r="YQ58" s="7"/>
      <c r="YR58" s="7"/>
      <c r="YS58" s="7"/>
      <c r="YT58" s="7"/>
      <c r="YU58" s="7"/>
      <c r="YV58" s="7"/>
      <c r="YW58" s="7"/>
      <c r="YX58" s="7"/>
      <c r="YY58" s="7"/>
      <c r="YZ58" s="7"/>
      <c r="ZA58" s="7"/>
      <c r="ZB58" s="7"/>
      <c r="ZC58" s="7"/>
      <c r="ZD58" s="7"/>
      <c r="ZE58" s="7"/>
      <c r="ZF58" s="7"/>
      <c r="ZG58" s="7"/>
      <c r="ZH58" s="7"/>
      <c r="ZI58" s="7"/>
      <c r="ZJ58" s="7"/>
      <c r="ZK58" s="7"/>
      <c r="ZL58" s="7"/>
      <c r="ZM58" s="7"/>
      <c r="ZN58" s="7"/>
      <c r="ZO58" s="7"/>
      <c r="ZP58" s="7"/>
      <c r="ZQ58" s="7"/>
      <c r="ZR58" s="7"/>
      <c r="ZS58" s="7"/>
      <c r="ZT58" s="7"/>
      <c r="ZU58" s="7"/>
      <c r="ZV58" s="7"/>
      <c r="ZW58" s="7"/>
      <c r="ZX58" s="7"/>
      <c r="ZY58" s="7"/>
      <c r="ZZ58" s="7"/>
      <c r="AAA58" s="7"/>
      <c r="AAB58" s="7"/>
      <c r="AAC58" s="7"/>
      <c r="AAD58" s="7"/>
      <c r="AAE58" s="7"/>
      <c r="AAF58" s="7"/>
      <c r="AAG58" s="7"/>
      <c r="AAH58" s="7"/>
      <c r="AAI58" s="7"/>
      <c r="AAJ58" s="7"/>
      <c r="AAK58" s="7"/>
      <c r="AAL58" s="7"/>
      <c r="AAM58" s="7"/>
      <c r="AAN58" s="7"/>
      <c r="AAO58" s="7"/>
      <c r="AAP58" s="7"/>
      <c r="AAQ58" s="7"/>
      <c r="AAR58" s="7"/>
      <c r="AAS58" s="7"/>
      <c r="AAT58" s="7"/>
      <c r="AAU58" s="7"/>
      <c r="AAV58" s="7"/>
      <c r="AAW58" s="7"/>
      <c r="AAX58" s="7"/>
      <c r="AAY58" s="7"/>
      <c r="AAZ58" s="7"/>
      <c r="ABA58" s="7"/>
      <c r="ABB58" s="7"/>
      <c r="ABC58" s="7"/>
      <c r="ABD58" s="7"/>
      <c r="ABE58" s="7"/>
      <c r="ABF58" s="7"/>
      <c r="ABG58" s="7"/>
      <c r="ABH58" s="7"/>
      <c r="ABI58" s="7"/>
      <c r="ABJ58" s="7"/>
      <c r="ABK58" s="7"/>
      <c r="ABL58" s="7"/>
      <c r="ABM58" s="7"/>
      <c r="ABN58" s="7"/>
      <c r="ABO58" s="7"/>
      <c r="ABP58" s="7"/>
      <c r="ABQ58" s="7"/>
      <c r="ABR58" s="7"/>
      <c r="ABS58" s="7"/>
      <c r="ABT58" s="7"/>
      <c r="ABU58" s="7"/>
      <c r="ABV58" s="7"/>
      <c r="ABW58" s="7"/>
      <c r="ABX58" s="7"/>
      <c r="ABY58" s="7"/>
      <c r="ABZ58" s="7"/>
      <c r="ACA58" s="7"/>
      <c r="ACB58" s="7"/>
      <c r="ACC58" s="7"/>
      <c r="ACD58" s="7"/>
      <c r="ACE58" s="7"/>
      <c r="ACF58" s="7"/>
      <c r="ACG58" s="7"/>
      <c r="ACH58" s="7"/>
      <c r="ACI58" s="7"/>
      <c r="ACJ58" s="7"/>
      <c r="ACK58" s="7"/>
      <c r="ACL58" s="7"/>
      <c r="ACM58" s="7"/>
      <c r="ACN58" s="7"/>
      <c r="ACO58" s="7"/>
      <c r="ACP58" s="7"/>
      <c r="ACQ58" s="7"/>
      <c r="ACR58" s="7"/>
      <c r="ACS58" s="7"/>
      <c r="ACT58" s="7"/>
      <c r="ACU58" s="7"/>
      <c r="ACV58" s="7"/>
      <c r="ACW58" s="7"/>
      <c r="ACX58" s="7"/>
      <c r="ACY58" s="7"/>
      <c r="ACZ58" s="7"/>
      <c r="ADA58" s="7"/>
      <c r="ADB58" s="7"/>
      <c r="ADC58" s="7"/>
      <c r="ADD58" s="7"/>
      <c r="ADE58" s="7"/>
      <c r="ADF58" s="7"/>
      <c r="ADG58" s="7"/>
      <c r="ADH58" s="7"/>
      <c r="ADJ58" s="7"/>
      <c r="ADK58" s="7"/>
      <c r="ADL58" s="7"/>
      <c r="ADM58" s="7"/>
      <c r="ADN58" s="7"/>
      <c r="ADO58" s="7"/>
      <c r="ADP58" s="7"/>
      <c r="ADQ58" s="7"/>
      <c r="ADR58" s="7"/>
      <c r="ADS58" s="7"/>
      <c r="ADT58" s="7"/>
      <c r="ADU58" s="7"/>
      <c r="ADV58" s="7"/>
      <c r="ADW58" s="7"/>
      <c r="ADX58" s="7"/>
      <c r="ADY58" s="7"/>
      <c r="ADZ58" s="7"/>
      <c r="AEA58" s="7"/>
      <c r="AEB58" s="7"/>
      <c r="AEC58" s="7"/>
      <c r="AED58" s="7"/>
      <c r="AEE58" s="7"/>
      <c r="AEF58" s="7"/>
      <c r="AEG58" s="7"/>
      <c r="AEH58" s="7"/>
      <c r="AEI58" s="7"/>
      <c r="AEJ58" s="7"/>
      <c r="AEK58" s="7"/>
      <c r="AEL58" s="7"/>
      <c r="AEM58" s="7"/>
      <c r="AEN58" s="7"/>
      <c r="AEO58" s="7"/>
      <c r="AEP58" s="7"/>
      <c r="AEQ58" s="7"/>
      <c r="AER58" s="7"/>
      <c r="AES58" s="7"/>
      <c r="AET58" s="7"/>
      <c r="AEU58" s="7"/>
      <c r="AEV58" s="7"/>
      <c r="AEW58" s="7"/>
      <c r="AEX58" s="7"/>
      <c r="AEY58" s="7"/>
      <c r="AEZ58" s="7"/>
      <c r="AFA58" s="7"/>
      <c r="AFB58" s="7"/>
      <c r="AFC58" s="7"/>
      <c r="AFD58" s="7"/>
      <c r="AFE58" s="7"/>
      <c r="AFF58" s="7"/>
      <c r="AFG58" s="7"/>
      <c r="AFH58" s="7"/>
      <c r="AFI58" s="7"/>
      <c r="AFJ58" s="7"/>
      <c r="AFK58" s="7"/>
      <c r="AFL58" s="7"/>
      <c r="AFM58" s="7"/>
      <c r="AFN58" s="7"/>
      <c r="AFO58" s="7"/>
      <c r="AFP58" s="7"/>
      <c r="AFQ58" s="7"/>
      <c r="AFR58" s="7"/>
      <c r="AFS58" s="7"/>
      <c r="AFT58" s="7"/>
      <c r="AFU58" s="7"/>
      <c r="AFV58" s="7"/>
      <c r="AFW58" s="7"/>
      <c r="AFX58" s="7"/>
      <c r="AFY58" s="7"/>
      <c r="AFZ58" s="7"/>
      <c r="AGA58" s="7"/>
      <c r="AGB58" s="7"/>
      <c r="AGC58" s="7"/>
      <c r="AGD58" s="7"/>
      <c r="AGE58" s="7"/>
      <c r="AGF58" s="7"/>
      <c r="AGG58" s="7"/>
      <c r="AGH58" s="7"/>
      <c r="AGI58" s="7"/>
      <c r="AGJ58" s="7"/>
      <c r="AGK58" s="7"/>
      <c r="AGL58" s="7"/>
      <c r="AGM58" s="7"/>
      <c r="AGN58" s="7"/>
      <c r="AGO58" s="7"/>
      <c r="AGP58" s="7"/>
      <c r="AGQ58" s="7"/>
      <c r="AGR58" s="7"/>
      <c r="AGS58" s="7"/>
      <c r="AGT58" s="7"/>
      <c r="AGU58" s="7"/>
      <c r="AGV58" s="7"/>
      <c r="AGW58" s="7"/>
      <c r="AGX58" s="7"/>
      <c r="AGY58" s="7"/>
      <c r="AGZ58" s="7"/>
      <c r="AHA58" s="7"/>
      <c r="AHB58" s="7"/>
      <c r="AHC58" s="7"/>
      <c r="AHD58" s="7"/>
      <c r="AHE58" s="7"/>
      <c r="AHF58" s="7"/>
      <c r="AHG58" s="7"/>
      <c r="AHH58" s="7"/>
      <c r="AHI58" s="7"/>
      <c r="AHJ58" s="7"/>
      <c r="AHK58" s="7"/>
      <c r="AHL58" s="7"/>
      <c r="AHM58" s="7"/>
      <c r="AHN58" s="7"/>
      <c r="AHO58" s="7"/>
      <c r="AHP58" s="7"/>
      <c r="AHQ58" s="7"/>
      <c r="AHR58" s="7"/>
      <c r="AHS58" s="7"/>
      <c r="AHT58" s="7"/>
      <c r="AHU58" s="7"/>
      <c r="AHV58" s="7"/>
      <c r="AHW58" s="7"/>
      <c r="AHX58" s="7"/>
      <c r="AHY58" s="7"/>
      <c r="AHZ58" s="7"/>
      <c r="AIA58" s="7"/>
      <c r="AIB58" s="7"/>
      <c r="AIC58" s="7"/>
      <c r="AID58" s="7"/>
      <c r="AIE58" s="7"/>
      <c r="AIF58" s="7"/>
      <c r="AIG58" s="7"/>
      <c r="AIH58" s="7"/>
      <c r="AII58" s="7"/>
      <c r="AIJ58" s="7"/>
      <c r="AIK58" s="7"/>
      <c r="AIL58" s="7"/>
      <c r="AIM58" s="7"/>
      <c r="AIN58" s="7"/>
      <c r="AIO58" s="7"/>
      <c r="AIP58" s="7"/>
      <c r="AIQ58" s="7"/>
      <c r="AIR58" s="7"/>
      <c r="AIS58" s="7"/>
      <c r="AIT58" s="7"/>
      <c r="AIU58" s="7"/>
      <c r="AIV58" s="7"/>
      <c r="AIW58" s="7"/>
      <c r="AIX58" s="7"/>
      <c r="AIY58" s="7"/>
      <c r="AIZ58" s="7"/>
      <c r="AJA58" s="7"/>
      <c r="AJB58" s="7"/>
      <c r="AJC58" s="7"/>
      <c r="AJD58" s="7"/>
      <c r="AJE58" s="7"/>
      <c r="AJF58" s="7"/>
      <c r="AJG58" s="7"/>
      <c r="AJH58" s="7"/>
      <c r="AJI58" s="7"/>
      <c r="AJJ58" s="7"/>
      <c r="AJK58" s="7"/>
      <c r="AJL58" s="7"/>
      <c r="AJM58" s="7"/>
      <c r="AJN58" s="7"/>
      <c r="AJO58" s="7"/>
      <c r="AJP58" s="7"/>
      <c r="AJQ58" s="7"/>
      <c r="AJR58" s="7"/>
      <c r="AJS58" s="7"/>
      <c r="AJT58" s="7"/>
      <c r="AJU58" s="7"/>
      <c r="AJV58" s="7"/>
      <c r="AJW58" s="7"/>
      <c r="AJX58" s="7"/>
      <c r="AJY58" s="7"/>
      <c r="AJZ58" s="7"/>
      <c r="AKA58" s="7"/>
      <c r="AKB58" s="7"/>
      <c r="AKC58" s="7"/>
      <c r="AKD58" s="7"/>
      <c r="AKE58" s="7"/>
      <c r="AKF58" s="7"/>
      <c r="AKG58" s="7"/>
      <c r="AKH58" s="7"/>
      <c r="AKI58" s="7"/>
      <c r="AKJ58" s="7"/>
      <c r="AKK58" s="7"/>
      <c r="AKL58" s="7"/>
      <c r="AKM58" s="7"/>
      <c r="AKN58" s="7"/>
      <c r="AKO58" s="7"/>
      <c r="AKP58" s="7"/>
      <c r="AKQ58" s="7"/>
      <c r="AKR58" s="7"/>
      <c r="AKS58" s="7"/>
      <c r="AKT58" s="7"/>
      <c r="AKU58" s="7"/>
      <c r="AKV58" s="7"/>
      <c r="AKW58" s="7"/>
      <c r="AKX58" s="7"/>
      <c r="AKY58" s="7"/>
      <c r="AKZ58" s="7"/>
      <c r="ALA58" s="7"/>
      <c r="ALB58" s="7"/>
      <c r="ALC58" s="7"/>
      <c r="ALD58" s="7"/>
      <c r="ALE58" s="7"/>
      <c r="ALF58" s="7"/>
      <c r="ALG58" s="7"/>
      <c r="ALH58" s="7"/>
      <c r="ALI58" s="7"/>
      <c r="ALJ58" s="7"/>
      <c r="ALK58" s="7"/>
      <c r="ALL58" s="7"/>
      <c r="ALM58" s="7"/>
      <c r="ALN58" s="7"/>
      <c r="ALO58" s="7"/>
      <c r="ALP58" s="7"/>
      <c r="ALQ58" s="7"/>
      <c r="ALR58" s="7"/>
      <c r="ALS58" s="7"/>
      <c r="ALT58" s="7"/>
      <c r="ALU58" s="7"/>
      <c r="ALV58" s="7"/>
      <c r="ALW58" s="7"/>
      <c r="ALX58" s="7"/>
      <c r="ALY58" s="7"/>
      <c r="ALZ58" s="7"/>
      <c r="AMA58" s="7"/>
      <c r="AMB58" s="7"/>
      <c r="AMC58" s="7"/>
      <c r="AMD58" s="7"/>
      <c r="AME58" s="7"/>
      <c r="AMF58" s="7"/>
      <c r="AMG58" s="7"/>
      <c r="AMH58" s="7"/>
      <c r="AMI58" s="7"/>
      <c r="AMJ58" s="7"/>
      <c r="AMK58" s="7"/>
      <c r="AML58" s="7"/>
      <c r="AMM58" s="7"/>
      <c r="AMN58" s="7"/>
      <c r="AMO58" s="7"/>
      <c r="AMP58" s="7"/>
      <c r="AMQ58" s="7"/>
      <c r="AMR58" s="7"/>
      <c r="AMS58" s="7"/>
      <c r="AMT58" s="7"/>
      <c r="AMU58" s="7"/>
      <c r="AMV58" s="7"/>
      <c r="AMW58" s="7"/>
      <c r="AMX58" s="7"/>
      <c r="AMY58" s="7"/>
      <c r="AMZ58" s="7"/>
      <c r="ANA58" s="7"/>
      <c r="ANB58" s="7"/>
      <c r="ANC58" s="7"/>
      <c r="AND58" s="7"/>
      <c r="ANF58" s="7"/>
      <c r="ANG58" s="7"/>
      <c r="ANH58" s="7"/>
      <c r="ANI58" s="7"/>
      <c r="ANJ58" s="7"/>
      <c r="ANK58" s="7"/>
      <c r="ANL58" s="7"/>
      <c r="ANM58" s="7"/>
      <c r="ANN58" s="7"/>
      <c r="ANO58" s="7"/>
      <c r="ANP58" s="7"/>
      <c r="ANQ58" s="7"/>
      <c r="ANR58" s="7"/>
      <c r="ANS58" s="7"/>
      <c r="ANT58" s="7"/>
      <c r="ANU58" s="7"/>
      <c r="ANV58" s="7"/>
      <c r="ANW58" s="7"/>
      <c r="ANX58" s="7"/>
      <c r="ANY58" s="7"/>
      <c r="ANZ58" s="7"/>
      <c r="AOA58" s="7"/>
      <c r="AOB58" s="7"/>
      <c r="AOC58" s="7"/>
      <c r="AOD58" s="7"/>
      <c r="AOE58" s="7"/>
      <c r="AOF58" s="7"/>
      <c r="AOG58" s="7"/>
      <c r="AOH58" s="7"/>
      <c r="AOI58" s="7"/>
      <c r="AOJ58" s="7"/>
      <c r="AOK58" s="7"/>
      <c r="AOL58" s="7"/>
      <c r="AOM58" s="7"/>
      <c r="AON58" s="7"/>
      <c r="AOO58" s="7"/>
      <c r="AOP58" s="7"/>
      <c r="AOQ58" s="7"/>
      <c r="AOR58" s="7"/>
      <c r="AOS58" s="7"/>
      <c r="AOT58" s="7"/>
      <c r="AOU58" s="7"/>
      <c r="AOV58" s="7"/>
      <c r="AOW58" s="7"/>
      <c r="AOX58" s="7"/>
      <c r="AOY58" s="7"/>
      <c r="AOZ58" s="7"/>
      <c r="APA58" s="7"/>
      <c r="APB58" s="7"/>
      <c r="APC58" s="7"/>
      <c r="APD58" s="7"/>
      <c r="APE58" s="7"/>
      <c r="APF58" s="7"/>
      <c r="APG58" s="7"/>
      <c r="APH58" s="7"/>
      <c r="API58" s="7"/>
      <c r="APJ58" s="7"/>
      <c r="APK58" s="7"/>
      <c r="APL58" s="7"/>
      <c r="APM58" s="7"/>
      <c r="APN58" s="7"/>
      <c r="APO58" s="7"/>
      <c r="APP58" s="7"/>
      <c r="APQ58" s="7"/>
      <c r="APR58" s="7"/>
      <c r="APS58" s="7"/>
      <c r="APT58" s="7"/>
      <c r="APU58" s="7"/>
      <c r="APV58" s="7"/>
      <c r="APW58" s="7"/>
      <c r="APX58" s="7"/>
      <c r="APY58" s="7"/>
      <c r="APZ58" s="7"/>
      <c r="AQA58" s="7"/>
      <c r="AQB58" s="7"/>
      <c r="AQC58" s="7"/>
      <c r="AQD58" s="7"/>
      <c r="AQE58" s="7"/>
      <c r="AQF58" s="7"/>
      <c r="AQG58" s="7"/>
      <c r="AQH58" s="7"/>
      <c r="AQI58" s="7"/>
      <c r="AQJ58" s="7"/>
      <c r="AQK58" s="7"/>
      <c r="AQL58" s="7"/>
      <c r="AQM58" s="7"/>
      <c r="AQN58" s="7"/>
      <c r="AQO58" s="7"/>
      <c r="AQP58" s="7"/>
      <c r="AQQ58" s="7"/>
      <c r="AQR58" s="7"/>
      <c r="AQS58" s="7"/>
      <c r="AQT58" s="7"/>
      <c r="AQU58" s="7"/>
      <c r="AQV58" s="7"/>
      <c r="AQW58" s="7"/>
      <c r="AQX58" s="7"/>
      <c r="AQY58" s="7"/>
      <c r="AQZ58" s="7"/>
      <c r="ARA58" s="7"/>
      <c r="ARB58" s="7"/>
      <c r="ARC58" s="7"/>
      <c r="ARD58" s="7"/>
      <c r="ARE58" s="7"/>
      <c r="ARF58" s="7"/>
      <c r="ARG58" s="7"/>
      <c r="ARH58" s="7"/>
      <c r="ARI58" s="7"/>
      <c r="ARJ58" s="7"/>
      <c r="ARK58" s="7"/>
      <c r="ARL58" s="7"/>
      <c r="ARM58" s="7"/>
      <c r="ARN58" s="7"/>
      <c r="ARO58" s="7"/>
      <c r="ARP58" s="7"/>
      <c r="ARQ58" s="7"/>
      <c r="ARR58" s="7"/>
      <c r="ARS58" s="7"/>
      <c r="ART58" s="7"/>
      <c r="ARU58" s="7"/>
      <c r="ARV58" s="7"/>
      <c r="ARW58" s="7"/>
      <c r="ARX58" s="7"/>
      <c r="ARY58" s="7"/>
      <c r="ARZ58" s="7"/>
      <c r="ASA58" s="7"/>
      <c r="ASB58" s="7"/>
      <c r="ASC58" s="7"/>
      <c r="ASD58" s="7"/>
      <c r="ASE58" s="7"/>
      <c r="ASF58" s="7"/>
      <c r="ASG58" s="7"/>
      <c r="ASH58" s="7"/>
      <c r="ASI58" s="7"/>
      <c r="ASJ58" s="7"/>
      <c r="ASK58" s="7"/>
      <c r="ASL58" s="7"/>
      <c r="ASM58" s="7"/>
      <c r="ASN58" s="7"/>
      <c r="ASO58" s="7"/>
      <c r="ASP58" s="7"/>
      <c r="ASQ58" s="7"/>
      <c r="ASR58" s="7"/>
      <c r="ASS58" s="7"/>
      <c r="AST58" s="7"/>
      <c r="ASU58" s="7"/>
      <c r="ASV58" s="7"/>
      <c r="ASW58" s="7"/>
      <c r="ASX58" s="7"/>
      <c r="ASY58" s="7"/>
      <c r="ASZ58" s="7"/>
      <c r="ATA58" s="7"/>
      <c r="ATB58" s="7"/>
      <c r="ATC58" s="7"/>
      <c r="ATD58" s="7"/>
      <c r="ATE58" s="7"/>
      <c r="ATF58" s="7"/>
      <c r="ATG58" s="7"/>
      <c r="ATH58" s="7"/>
      <c r="ATI58" s="7"/>
      <c r="ATJ58" s="7"/>
      <c r="ATK58" s="7"/>
      <c r="ATL58" s="7"/>
      <c r="ATM58" s="7"/>
      <c r="ATN58" s="7"/>
      <c r="ATO58" s="7"/>
      <c r="ATP58" s="7"/>
      <c r="ATQ58" s="7"/>
      <c r="ATR58" s="7"/>
      <c r="ATS58" s="7"/>
      <c r="ATT58" s="7"/>
      <c r="ATU58" s="7"/>
      <c r="ATV58" s="7"/>
      <c r="ATW58" s="7"/>
      <c r="ATX58" s="7"/>
      <c r="ATY58" s="7"/>
      <c r="ATZ58" s="7"/>
      <c r="AUA58" s="7"/>
      <c r="AUB58" s="7"/>
      <c r="AUC58" s="7"/>
      <c r="AUD58" s="7"/>
      <c r="AUE58" s="7"/>
      <c r="AUF58" s="7"/>
      <c r="AUG58" s="7"/>
      <c r="AUH58" s="7"/>
      <c r="AUI58" s="7"/>
      <c r="AUJ58" s="7"/>
      <c r="AUK58" s="7"/>
      <c r="AUL58" s="7"/>
      <c r="AUM58" s="7"/>
      <c r="AUN58" s="7"/>
      <c r="AUO58" s="7"/>
      <c r="AUP58" s="7"/>
      <c r="AUQ58" s="7"/>
      <c r="AUR58" s="7"/>
      <c r="AUS58" s="7"/>
      <c r="AUT58" s="7"/>
      <c r="AUU58" s="7"/>
      <c r="AUV58" s="7"/>
      <c r="AUW58" s="7"/>
      <c r="AUX58" s="7"/>
      <c r="AUY58" s="7"/>
      <c r="AUZ58" s="7"/>
      <c r="AVA58" s="7"/>
      <c r="AVB58" s="7"/>
      <c r="AVC58" s="7"/>
      <c r="AVD58" s="7"/>
      <c r="AVE58" s="7"/>
      <c r="AVF58" s="7"/>
      <c r="AVG58" s="7"/>
      <c r="AVH58" s="7"/>
      <c r="AVI58" s="7"/>
      <c r="AVJ58" s="7"/>
      <c r="AVK58" s="7"/>
      <c r="AVL58" s="7"/>
      <c r="AVM58" s="7"/>
      <c r="AVN58" s="7"/>
      <c r="AVO58" s="7"/>
      <c r="AVP58" s="7"/>
      <c r="AVQ58" s="7"/>
      <c r="AVR58" s="7"/>
      <c r="AVS58" s="7"/>
      <c r="AVT58" s="7"/>
      <c r="AVU58" s="7"/>
      <c r="AVV58" s="7"/>
      <c r="AVW58" s="7"/>
      <c r="AVX58" s="7"/>
      <c r="AVY58" s="7"/>
      <c r="AVZ58" s="7"/>
      <c r="AWA58" s="7"/>
      <c r="AWB58" s="7"/>
      <c r="AWC58" s="7"/>
      <c r="AWD58" s="7"/>
      <c r="AWE58" s="7"/>
      <c r="AWF58" s="7"/>
      <c r="AWG58" s="7"/>
      <c r="AWH58" s="7"/>
      <c r="AWI58" s="7"/>
      <c r="AWJ58" s="7"/>
      <c r="AWK58" s="7"/>
      <c r="AWL58" s="7"/>
      <c r="AWM58" s="7"/>
      <c r="AWN58" s="7"/>
      <c r="AWO58" s="7"/>
      <c r="AWP58" s="7"/>
      <c r="AWQ58" s="7"/>
      <c r="AWR58" s="7"/>
      <c r="AWS58" s="7"/>
      <c r="AWT58" s="7"/>
      <c r="AWU58" s="7"/>
      <c r="AWV58" s="7"/>
      <c r="AWW58" s="7"/>
      <c r="AWX58" s="7"/>
      <c r="AWY58" s="7"/>
      <c r="AWZ58" s="7"/>
      <c r="AXB58" s="7"/>
      <c r="AXC58" s="7"/>
      <c r="AXD58" s="7"/>
      <c r="AXE58" s="7"/>
      <c r="AXF58" s="7"/>
      <c r="AXG58" s="7"/>
      <c r="AXH58" s="7"/>
      <c r="AXI58" s="7"/>
      <c r="AXJ58" s="7"/>
      <c r="AXK58" s="7"/>
      <c r="AXL58" s="7"/>
      <c r="AXM58" s="7"/>
      <c r="AXN58" s="7"/>
      <c r="AXO58" s="7"/>
      <c r="AXP58" s="7"/>
      <c r="AXQ58" s="7"/>
      <c r="AXR58" s="7"/>
      <c r="AXS58" s="7"/>
      <c r="AXT58" s="7"/>
      <c r="AXU58" s="7"/>
      <c r="AXV58" s="7"/>
      <c r="AXW58" s="7"/>
      <c r="AXX58" s="7"/>
      <c r="AXY58" s="7"/>
      <c r="AXZ58" s="7"/>
      <c r="AYA58" s="7"/>
      <c r="AYB58" s="7"/>
      <c r="AYC58" s="7"/>
      <c r="AYD58" s="7"/>
      <c r="AYE58" s="7"/>
      <c r="AYF58" s="7"/>
      <c r="AYG58" s="7"/>
      <c r="AYH58" s="7"/>
      <c r="AYI58" s="7"/>
      <c r="AYJ58" s="7"/>
      <c r="AYK58" s="7"/>
      <c r="AYL58" s="7"/>
      <c r="AYM58" s="7"/>
      <c r="AYN58" s="7"/>
      <c r="AYO58" s="7"/>
      <c r="AYP58" s="7"/>
      <c r="AYQ58" s="7"/>
      <c r="AYR58" s="7"/>
      <c r="AYS58" s="7"/>
      <c r="AYT58" s="7"/>
      <c r="AYU58" s="7"/>
      <c r="AYV58" s="7"/>
      <c r="AYW58" s="7"/>
      <c r="AYX58" s="7"/>
      <c r="AYY58" s="7"/>
      <c r="AYZ58" s="7"/>
      <c r="AZA58" s="7"/>
      <c r="AZB58" s="7"/>
      <c r="AZC58" s="7"/>
      <c r="AZD58" s="7"/>
      <c r="AZE58" s="7"/>
      <c r="AZF58" s="7"/>
      <c r="AZG58" s="7"/>
      <c r="AZH58" s="7"/>
      <c r="AZI58" s="7"/>
      <c r="AZJ58" s="7"/>
      <c r="AZK58" s="7"/>
      <c r="AZL58" s="7"/>
      <c r="AZM58" s="7"/>
      <c r="AZN58" s="7"/>
      <c r="AZO58" s="7"/>
      <c r="AZP58" s="7"/>
      <c r="AZQ58" s="7"/>
      <c r="AZR58" s="7"/>
      <c r="AZS58" s="7"/>
      <c r="AZT58" s="7"/>
      <c r="AZU58" s="7"/>
      <c r="AZV58" s="7"/>
      <c r="AZW58" s="7"/>
      <c r="AZX58" s="7"/>
      <c r="AZY58" s="7"/>
      <c r="AZZ58" s="7"/>
      <c r="BAA58" s="7"/>
      <c r="BAB58" s="7"/>
      <c r="BAC58" s="7"/>
      <c r="BAD58" s="7"/>
      <c r="BAE58" s="7"/>
      <c r="BAF58" s="7"/>
      <c r="BAG58" s="7"/>
      <c r="BAH58" s="7"/>
      <c r="BAI58" s="7"/>
      <c r="BAJ58" s="7"/>
      <c r="BAK58" s="7"/>
      <c r="BAL58" s="7"/>
      <c r="BAM58" s="7"/>
      <c r="BAN58" s="7"/>
      <c r="BAO58" s="7"/>
      <c r="BAP58" s="7"/>
      <c r="BAQ58" s="7"/>
      <c r="BAR58" s="7"/>
      <c r="BAS58" s="7"/>
      <c r="BAT58" s="7"/>
      <c r="BAU58" s="7"/>
      <c r="BAV58" s="7"/>
      <c r="BAW58" s="7"/>
      <c r="BAX58" s="7"/>
      <c r="BAY58" s="7"/>
      <c r="BAZ58" s="7"/>
      <c r="BBA58" s="7"/>
      <c r="BBB58" s="7"/>
      <c r="BBC58" s="7"/>
      <c r="BBD58" s="7"/>
      <c r="BBE58" s="7"/>
      <c r="BBF58" s="7"/>
      <c r="BBG58" s="7"/>
      <c r="BBH58" s="7"/>
      <c r="BBI58" s="7"/>
      <c r="BBJ58" s="7"/>
      <c r="BBK58" s="7"/>
      <c r="BBL58" s="7"/>
      <c r="BBM58" s="7"/>
      <c r="BBN58" s="7"/>
      <c r="BBO58" s="7"/>
      <c r="BBP58" s="7"/>
      <c r="BBQ58" s="7"/>
      <c r="BBR58" s="7"/>
      <c r="BBS58" s="7"/>
      <c r="BBT58" s="7"/>
      <c r="BBU58" s="7"/>
      <c r="BBV58" s="7"/>
      <c r="BBW58" s="7"/>
      <c r="BBX58" s="7"/>
      <c r="BBY58" s="7"/>
      <c r="BBZ58" s="7"/>
      <c r="BCA58" s="7"/>
      <c r="BCB58" s="7"/>
      <c r="BCC58" s="7"/>
      <c r="BCD58" s="7"/>
      <c r="BCE58" s="7"/>
      <c r="BCF58" s="7"/>
      <c r="BCG58" s="7"/>
      <c r="BCH58" s="7"/>
      <c r="BCI58" s="7"/>
      <c r="BCJ58" s="7"/>
      <c r="BCK58" s="7"/>
      <c r="BCL58" s="7"/>
      <c r="BCM58" s="7"/>
      <c r="BCN58" s="7"/>
      <c r="BCO58" s="7"/>
      <c r="BCP58" s="7"/>
      <c r="BCQ58" s="7"/>
      <c r="BCR58" s="7"/>
      <c r="BCS58" s="7"/>
      <c r="BCT58" s="7"/>
      <c r="BCU58" s="7"/>
      <c r="BCV58" s="7"/>
      <c r="BCW58" s="7"/>
      <c r="BCX58" s="7"/>
      <c r="BCY58" s="7"/>
      <c r="BCZ58" s="7"/>
      <c r="BDA58" s="7"/>
      <c r="BDB58" s="7"/>
      <c r="BDC58" s="7"/>
      <c r="BDD58" s="7"/>
      <c r="BDE58" s="7"/>
      <c r="BDF58" s="7"/>
      <c r="BDG58" s="7"/>
      <c r="BDH58" s="7"/>
      <c r="BDI58" s="7"/>
      <c r="BDJ58" s="7"/>
      <c r="BDK58" s="7"/>
      <c r="BDL58" s="7"/>
      <c r="BDM58" s="7"/>
      <c r="BDN58" s="7"/>
      <c r="BDO58" s="7"/>
      <c r="BDP58" s="7"/>
      <c r="BDQ58" s="7"/>
      <c r="BDR58" s="7"/>
      <c r="BDS58" s="7"/>
      <c r="BDT58" s="7"/>
      <c r="BDU58" s="7"/>
      <c r="BDV58" s="7"/>
      <c r="BDW58" s="7"/>
      <c r="BDX58" s="7"/>
      <c r="BDY58" s="7"/>
      <c r="BDZ58" s="7"/>
      <c r="BEA58" s="7"/>
      <c r="BEB58" s="7"/>
      <c r="BEC58" s="7"/>
      <c r="BED58" s="7"/>
      <c r="BEE58" s="7"/>
      <c r="BEF58" s="7"/>
      <c r="BEG58" s="7"/>
      <c r="BEH58" s="7"/>
      <c r="BEI58" s="7"/>
      <c r="BEJ58" s="7"/>
      <c r="BEK58" s="7"/>
      <c r="BEL58" s="7"/>
      <c r="BEM58" s="7"/>
      <c r="BEN58" s="7"/>
      <c r="BEO58" s="7"/>
      <c r="BEP58" s="7"/>
      <c r="BEQ58" s="7"/>
      <c r="BER58" s="7"/>
      <c r="BES58" s="7"/>
      <c r="BET58" s="7"/>
      <c r="BEU58" s="7"/>
      <c r="BEV58" s="7"/>
      <c r="BEW58" s="7"/>
      <c r="BEX58" s="7"/>
      <c r="BEY58" s="7"/>
      <c r="BEZ58" s="7"/>
      <c r="BFA58" s="7"/>
      <c r="BFB58" s="7"/>
      <c r="BFC58" s="7"/>
      <c r="BFD58" s="7"/>
      <c r="BFE58" s="7"/>
      <c r="BFF58" s="7"/>
      <c r="BFG58" s="7"/>
      <c r="BFH58" s="7"/>
      <c r="BFI58" s="7"/>
      <c r="BFJ58" s="7"/>
      <c r="BFK58" s="7"/>
      <c r="BFL58" s="7"/>
      <c r="BFM58" s="7"/>
      <c r="BFN58" s="7"/>
      <c r="BFO58" s="7"/>
      <c r="BFP58" s="7"/>
      <c r="BFQ58" s="7"/>
      <c r="BFR58" s="7"/>
      <c r="BFS58" s="7"/>
      <c r="BFT58" s="7"/>
      <c r="BFU58" s="7"/>
      <c r="BFV58" s="7"/>
      <c r="BFW58" s="7"/>
      <c r="BFX58" s="7"/>
      <c r="BFY58" s="7"/>
      <c r="BFZ58" s="7"/>
      <c r="BGA58" s="7"/>
      <c r="BGB58" s="7"/>
      <c r="BGC58" s="7"/>
      <c r="BGD58" s="7"/>
      <c r="BGE58" s="7"/>
      <c r="BGF58" s="7"/>
      <c r="BGG58" s="7"/>
      <c r="BGH58" s="7"/>
      <c r="BGI58" s="7"/>
      <c r="BGJ58" s="7"/>
      <c r="BGK58" s="7"/>
      <c r="BGL58" s="7"/>
      <c r="BGM58" s="7"/>
      <c r="BGN58" s="7"/>
      <c r="BGO58" s="7"/>
      <c r="BGP58" s="7"/>
      <c r="BGQ58" s="7"/>
      <c r="BGR58" s="7"/>
      <c r="BGS58" s="7"/>
      <c r="BGT58" s="7"/>
      <c r="BGU58" s="7"/>
      <c r="BGV58" s="7"/>
      <c r="BGX58" s="7"/>
      <c r="BGY58" s="7"/>
      <c r="BGZ58" s="7"/>
      <c r="BHA58" s="7"/>
      <c r="BHB58" s="7"/>
      <c r="BHC58" s="7"/>
      <c r="BHD58" s="7"/>
      <c r="BHE58" s="7"/>
      <c r="BHF58" s="7"/>
      <c r="BHG58" s="7"/>
      <c r="BHH58" s="7"/>
      <c r="BHI58" s="7"/>
      <c r="BHJ58" s="7"/>
      <c r="BHK58" s="7"/>
      <c r="BHL58" s="7"/>
      <c r="BHM58" s="7"/>
      <c r="BHN58" s="7"/>
      <c r="BHO58" s="7"/>
      <c r="BHP58" s="7"/>
      <c r="BHQ58" s="7"/>
      <c r="BHR58" s="7"/>
      <c r="BHS58" s="7"/>
      <c r="BHT58" s="7"/>
      <c r="BHU58" s="7"/>
      <c r="BHV58" s="7"/>
      <c r="BHW58" s="7"/>
      <c r="BHX58" s="7"/>
      <c r="BHY58" s="7"/>
      <c r="BHZ58" s="7"/>
      <c r="BIA58" s="7"/>
      <c r="BIB58" s="7"/>
      <c r="BIC58" s="7"/>
      <c r="BID58" s="7"/>
      <c r="BIE58" s="7"/>
      <c r="BIF58" s="7"/>
      <c r="BIG58" s="7"/>
      <c r="BIH58" s="7"/>
      <c r="BII58" s="7"/>
      <c r="BIJ58" s="7"/>
      <c r="BIK58" s="7"/>
      <c r="BIL58" s="7"/>
      <c r="BIM58" s="7"/>
      <c r="BIN58" s="7"/>
      <c r="BIO58" s="7"/>
      <c r="BIP58" s="7"/>
      <c r="BIQ58" s="7"/>
      <c r="BIR58" s="7"/>
      <c r="BIS58" s="7"/>
      <c r="BIT58" s="7"/>
      <c r="BIU58" s="7"/>
      <c r="BIV58" s="7"/>
      <c r="BIW58" s="7"/>
      <c r="BIX58" s="7"/>
      <c r="BIY58" s="7"/>
      <c r="BIZ58" s="7"/>
      <c r="BJA58" s="7"/>
      <c r="BJB58" s="7"/>
      <c r="BJC58" s="7"/>
      <c r="BJD58" s="7"/>
      <c r="BJE58" s="7"/>
      <c r="BJF58" s="7"/>
      <c r="BJG58" s="7"/>
      <c r="BJH58" s="7"/>
      <c r="BJI58" s="7"/>
      <c r="BJJ58" s="7"/>
      <c r="BJK58" s="7"/>
      <c r="BJL58" s="7"/>
      <c r="BJM58" s="7"/>
      <c r="BJN58" s="7"/>
      <c r="BJO58" s="7"/>
      <c r="BJP58" s="7"/>
      <c r="BJQ58" s="7"/>
      <c r="BJR58" s="7"/>
      <c r="BJS58" s="7"/>
      <c r="BJT58" s="7"/>
      <c r="BJU58" s="7"/>
      <c r="BJV58" s="7"/>
      <c r="BJW58" s="7"/>
      <c r="BJX58" s="7"/>
      <c r="BJY58" s="7"/>
      <c r="BJZ58" s="7"/>
      <c r="BKA58" s="7"/>
      <c r="BKB58" s="7"/>
      <c r="BKC58" s="7"/>
      <c r="BKD58" s="7"/>
      <c r="BKE58" s="7"/>
      <c r="BKF58" s="7"/>
      <c r="BKG58" s="7"/>
      <c r="BKH58" s="7"/>
      <c r="BKI58" s="7"/>
      <c r="BKJ58" s="7"/>
      <c r="BKK58" s="7"/>
      <c r="BKL58" s="7"/>
      <c r="BKM58" s="7"/>
      <c r="BKN58" s="7"/>
      <c r="BKO58" s="7"/>
      <c r="BKP58" s="7"/>
      <c r="BKQ58" s="7"/>
      <c r="BKR58" s="7"/>
      <c r="BKS58" s="7"/>
      <c r="BKT58" s="7"/>
      <c r="BKU58" s="7"/>
      <c r="BKV58" s="7"/>
      <c r="BKW58" s="7"/>
      <c r="BKX58" s="7"/>
      <c r="BKY58" s="7"/>
      <c r="BKZ58" s="7"/>
      <c r="BLA58" s="7"/>
      <c r="BLB58" s="7"/>
      <c r="BLC58" s="7"/>
      <c r="BLD58" s="7"/>
      <c r="BLE58" s="7"/>
      <c r="BLF58" s="7"/>
      <c r="BLG58" s="7"/>
      <c r="BLH58" s="7"/>
      <c r="BLI58" s="7"/>
      <c r="BLJ58" s="7"/>
      <c r="BLK58" s="7"/>
      <c r="BLL58" s="7"/>
      <c r="BLM58" s="7"/>
      <c r="BLN58" s="7"/>
      <c r="BLO58" s="7"/>
      <c r="BLP58" s="7"/>
      <c r="BLQ58" s="7"/>
      <c r="BLR58" s="7"/>
      <c r="BLS58" s="7"/>
      <c r="BLT58" s="7"/>
      <c r="BLU58" s="7"/>
      <c r="BLV58" s="7"/>
      <c r="BLW58" s="7"/>
      <c r="BLX58" s="7"/>
      <c r="BLY58" s="7"/>
      <c r="BLZ58" s="7"/>
      <c r="BMA58" s="7"/>
      <c r="BMB58" s="7"/>
      <c r="BMC58" s="7"/>
      <c r="BMD58" s="7"/>
      <c r="BME58" s="7"/>
      <c r="BMF58" s="7"/>
      <c r="BMG58" s="7"/>
      <c r="BMH58" s="7"/>
      <c r="BMI58" s="7"/>
      <c r="BMJ58" s="7"/>
      <c r="BMK58" s="7"/>
      <c r="BML58" s="7"/>
      <c r="BMM58" s="7"/>
      <c r="BMN58" s="7"/>
      <c r="BMO58" s="7"/>
      <c r="BMP58" s="7"/>
      <c r="BMQ58" s="7"/>
      <c r="BMR58" s="7"/>
      <c r="BMS58" s="7"/>
      <c r="BMT58" s="7"/>
      <c r="BMU58" s="7"/>
      <c r="BMV58" s="7"/>
      <c r="BMW58" s="7"/>
      <c r="BMX58" s="7"/>
      <c r="BMY58" s="7"/>
      <c r="BMZ58" s="7"/>
      <c r="BNA58" s="7"/>
      <c r="BNB58" s="7"/>
      <c r="BNC58" s="7"/>
      <c r="BND58" s="7"/>
      <c r="BNE58" s="7"/>
      <c r="BNF58" s="7"/>
      <c r="BNG58" s="7"/>
      <c r="BNH58" s="7"/>
      <c r="BNI58" s="7"/>
      <c r="BNJ58" s="7"/>
      <c r="BNK58" s="7"/>
      <c r="BNL58" s="7"/>
      <c r="BNM58" s="7"/>
      <c r="BNN58" s="7"/>
      <c r="BNO58" s="7"/>
      <c r="BNP58" s="7"/>
      <c r="BNQ58" s="7"/>
      <c r="BNR58" s="7"/>
      <c r="BNS58" s="7"/>
      <c r="BNT58" s="7"/>
      <c r="BNU58" s="7"/>
      <c r="BNV58" s="7"/>
      <c r="BNW58" s="7"/>
      <c r="BNX58" s="7"/>
      <c r="BNY58" s="7"/>
      <c r="BNZ58" s="7"/>
      <c r="BOA58" s="7"/>
      <c r="BOB58" s="7"/>
      <c r="BOC58" s="7"/>
      <c r="BOD58" s="7"/>
      <c r="BOE58" s="7"/>
      <c r="BOF58" s="7"/>
      <c r="BOG58" s="7"/>
      <c r="BOH58" s="7"/>
      <c r="BOI58" s="7"/>
      <c r="BOJ58" s="7"/>
      <c r="BOK58" s="7"/>
      <c r="BOL58" s="7"/>
      <c r="BOM58" s="7"/>
      <c r="BON58" s="7"/>
      <c r="BOO58" s="7"/>
      <c r="BOP58" s="7"/>
      <c r="BOQ58" s="7"/>
      <c r="BOR58" s="7"/>
      <c r="BOS58" s="7"/>
      <c r="BOT58" s="7"/>
      <c r="BOU58" s="7"/>
      <c r="BOV58" s="7"/>
      <c r="BOW58" s="7"/>
      <c r="BOX58" s="7"/>
      <c r="BOY58" s="7"/>
      <c r="BOZ58" s="7"/>
      <c r="BPA58" s="7"/>
      <c r="BPB58" s="7"/>
      <c r="BPC58" s="7"/>
      <c r="BPD58" s="7"/>
      <c r="BPE58" s="7"/>
      <c r="BPF58" s="7"/>
      <c r="BPG58" s="7"/>
      <c r="BPH58" s="7"/>
      <c r="BPI58" s="7"/>
      <c r="BPJ58" s="7"/>
      <c r="BPK58" s="7"/>
      <c r="BPL58" s="7"/>
      <c r="BPM58" s="7"/>
      <c r="BPN58" s="7"/>
      <c r="BPO58" s="7"/>
      <c r="BPP58" s="7"/>
      <c r="BPQ58" s="7"/>
      <c r="BPR58" s="7"/>
      <c r="BPS58" s="7"/>
      <c r="BPT58" s="7"/>
      <c r="BPU58" s="7"/>
      <c r="BPV58" s="7"/>
      <c r="BPW58" s="7"/>
      <c r="BPX58" s="7"/>
      <c r="BPY58" s="7"/>
      <c r="BPZ58" s="7"/>
      <c r="BQA58" s="7"/>
      <c r="BQB58" s="7"/>
      <c r="BQC58" s="7"/>
      <c r="BQD58" s="7"/>
      <c r="BQE58" s="7"/>
      <c r="BQF58" s="7"/>
      <c r="BQG58" s="7"/>
      <c r="BQH58" s="7"/>
      <c r="BQI58" s="7"/>
      <c r="BQJ58" s="7"/>
      <c r="BQK58" s="7"/>
      <c r="BQL58" s="7"/>
      <c r="BQM58" s="7"/>
      <c r="BQN58" s="7"/>
      <c r="BQO58" s="7"/>
      <c r="BQP58" s="7"/>
      <c r="BQQ58" s="7"/>
      <c r="BQR58" s="7"/>
      <c r="BQT58" s="7"/>
      <c r="BQU58" s="7"/>
      <c r="BQV58" s="7"/>
      <c r="BQW58" s="7"/>
      <c r="BQX58" s="7"/>
      <c r="BQY58" s="7"/>
      <c r="BQZ58" s="7"/>
      <c r="BRA58" s="7"/>
      <c r="BRB58" s="7"/>
      <c r="BRC58" s="7"/>
      <c r="BRD58" s="7"/>
      <c r="BRE58" s="7"/>
      <c r="BRF58" s="7"/>
      <c r="BRG58" s="7"/>
      <c r="BRH58" s="7"/>
      <c r="BRI58" s="7"/>
      <c r="BRJ58" s="7"/>
      <c r="BRK58" s="7"/>
      <c r="BRL58" s="7"/>
      <c r="BRM58" s="7"/>
      <c r="BRN58" s="7"/>
      <c r="BRO58" s="7"/>
      <c r="BRP58" s="7"/>
      <c r="BRQ58" s="7"/>
      <c r="BRR58" s="7"/>
      <c r="BRS58" s="7"/>
      <c r="BRT58" s="7"/>
      <c r="BRU58" s="7"/>
      <c r="BRV58" s="7"/>
      <c r="BRW58" s="7"/>
      <c r="BRX58" s="7"/>
      <c r="BRY58" s="7"/>
      <c r="BRZ58" s="7"/>
      <c r="BSA58" s="7"/>
      <c r="BSB58" s="7"/>
      <c r="BSC58" s="7"/>
      <c r="BSD58" s="7"/>
      <c r="BSE58" s="7"/>
      <c r="BSF58" s="7"/>
      <c r="BSG58" s="7"/>
      <c r="BSH58" s="7"/>
      <c r="BSI58" s="7"/>
      <c r="BSJ58" s="7"/>
      <c r="BSK58" s="7"/>
      <c r="BSL58" s="7"/>
      <c r="BSM58" s="7"/>
      <c r="BSN58" s="7"/>
      <c r="BSO58" s="7"/>
      <c r="BSP58" s="7"/>
      <c r="BSQ58" s="7"/>
      <c r="BSR58" s="7"/>
      <c r="BSS58" s="7"/>
      <c r="BST58" s="7"/>
      <c r="BSU58" s="7"/>
      <c r="BSV58" s="7"/>
      <c r="BSW58" s="7"/>
      <c r="BSX58" s="7"/>
      <c r="BSY58" s="7"/>
      <c r="BSZ58" s="7"/>
      <c r="BTA58" s="7"/>
      <c r="BTB58" s="7"/>
      <c r="BTC58" s="7"/>
      <c r="BTD58" s="7"/>
      <c r="BTE58" s="7"/>
      <c r="BTF58" s="7"/>
      <c r="BTG58" s="7"/>
      <c r="BTH58" s="7"/>
      <c r="BTI58" s="7"/>
      <c r="BTJ58" s="7"/>
      <c r="BTK58" s="7"/>
      <c r="BTL58" s="7"/>
      <c r="BTM58" s="7"/>
      <c r="BTN58" s="7"/>
      <c r="BTO58" s="7"/>
      <c r="BTP58" s="7"/>
      <c r="BTQ58" s="7"/>
      <c r="BTR58" s="7"/>
      <c r="BTS58" s="7"/>
      <c r="BTT58" s="7"/>
      <c r="BTU58" s="7"/>
      <c r="BTV58" s="7"/>
      <c r="BTW58" s="7"/>
      <c r="BTX58" s="7"/>
      <c r="BTY58" s="7"/>
      <c r="BTZ58" s="7"/>
      <c r="BUA58" s="7"/>
      <c r="BUB58" s="7"/>
      <c r="BUC58" s="7"/>
      <c r="BUD58" s="7"/>
      <c r="BUE58" s="7"/>
      <c r="BUF58" s="7"/>
      <c r="BUG58" s="7"/>
      <c r="BUH58" s="7"/>
      <c r="BUI58" s="7"/>
      <c r="BUJ58" s="7"/>
      <c r="BUK58" s="7"/>
      <c r="BUL58" s="7"/>
      <c r="BUM58" s="7"/>
      <c r="BUN58" s="7"/>
      <c r="BUO58" s="7"/>
      <c r="BUP58" s="7"/>
      <c r="BUQ58" s="7"/>
      <c r="BUR58" s="7"/>
      <c r="BUS58" s="7"/>
      <c r="BUT58" s="7"/>
      <c r="BUU58" s="7"/>
      <c r="BUV58" s="7"/>
      <c r="BUW58" s="7"/>
      <c r="BUX58" s="7"/>
      <c r="BUY58" s="7"/>
      <c r="BUZ58" s="7"/>
      <c r="BVA58" s="7"/>
      <c r="BVB58" s="7"/>
      <c r="BVC58" s="7"/>
      <c r="BVD58" s="7"/>
      <c r="BVE58" s="7"/>
      <c r="BVF58" s="7"/>
      <c r="BVG58" s="7"/>
      <c r="BVH58" s="7"/>
      <c r="BVI58" s="7"/>
      <c r="BVJ58" s="7"/>
      <c r="BVK58" s="7"/>
      <c r="BVL58" s="7"/>
      <c r="BVM58" s="7"/>
      <c r="BVN58" s="7"/>
      <c r="BVO58" s="7"/>
      <c r="BVP58" s="7"/>
      <c r="BVQ58" s="7"/>
      <c r="BVR58" s="7"/>
      <c r="BVS58" s="7"/>
      <c r="BVT58" s="7"/>
      <c r="BVU58" s="7"/>
      <c r="BVV58" s="7"/>
      <c r="BVW58" s="7"/>
      <c r="BVX58" s="7"/>
      <c r="BVY58" s="7"/>
      <c r="BVZ58" s="7"/>
      <c r="BWA58" s="7"/>
      <c r="BWB58" s="7"/>
      <c r="BWC58" s="7"/>
      <c r="BWD58" s="7"/>
      <c r="BWE58" s="7"/>
      <c r="BWF58" s="7"/>
      <c r="BWG58" s="7"/>
      <c r="BWH58" s="7"/>
      <c r="BWI58" s="7"/>
      <c r="BWJ58" s="7"/>
      <c r="BWK58" s="7"/>
      <c r="BWL58" s="7"/>
      <c r="BWM58" s="7"/>
      <c r="BWN58" s="7"/>
      <c r="BWO58" s="7"/>
      <c r="BWP58" s="7"/>
      <c r="BWQ58" s="7"/>
      <c r="BWR58" s="7"/>
      <c r="BWS58" s="7"/>
      <c r="BWT58" s="7"/>
      <c r="BWU58" s="7"/>
      <c r="BWV58" s="7"/>
      <c r="BWW58" s="7"/>
      <c r="BWX58" s="7"/>
      <c r="BWY58" s="7"/>
      <c r="BWZ58" s="7"/>
      <c r="BXA58" s="7"/>
      <c r="BXB58" s="7"/>
      <c r="BXC58" s="7"/>
      <c r="BXD58" s="7"/>
      <c r="BXE58" s="7"/>
      <c r="BXF58" s="7"/>
      <c r="BXG58" s="7"/>
      <c r="BXH58" s="7"/>
      <c r="BXI58" s="7"/>
      <c r="BXJ58" s="7"/>
      <c r="BXK58" s="7"/>
      <c r="BXL58" s="7"/>
      <c r="BXM58" s="7"/>
      <c r="BXN58" s="7"/>
      <c r="BXO58" s="7"/>
      <c r="BXP58" s="7"/>
      <c r="BXQ58" s="7"/>
      <c r="BXR58" s="7"/>
      <c r="BXS58" s="7"/>
      <c r="BXT58" s="7"/>
      <c r="BXU58" s="7"/>
      <c r="BXV58" s="7"/>
      <c r="BXW58" s="7"/>
      <c r="BXX58" s="7"/>
      <c r="BXY58" s="7"/>
      <c r="BXZ58" s="7"/>
      <c r="BYA58" s="7"/>
      <c r="BYB58" s="7"/>
      <c r="BYC58" s="7"/>
      <c r="BYD58" s="7"/>
      <c r="BYE58" s="7"/>
      <c r="BYF58" s="7"/>
      <c r="BYG58" s="7"/>
      <c r="BYH58" s="7"/>
      <c r="BYI58" s="7"/>
      <c r="BYJ58" s="7"/>
      <c r="BYK58" s="7"/>
      <c r="BYL58" s="7"/>
      <c r="BYM58" s="7"/>
      <c r="BYN58" s="7"/>
      <c r="BYO58" s="7"/>
      <c r="BYP58" s="7"/>
      <c r="BYQ58" s="7"/>
      <c r="BYR58" s="7"/>
      <c r="BYS58" s="7"/>
      <c r="BYT58" s="7"/>
      <c r="BYU58" s="7"/>
      <c r="BYV58" s="7"/>
      <c r="BYW58" s="7"/>
      <c r="BYX58" s="7"/>
      <c r="BYY58" s="7"/>
      <c r="BYZ58" s="7"/>
      <c r="BZA58" s="7"/>
      <c r="BZB58" s="7"/>
      <c r="BZC58" s="7"/>
      <c r="BZD58" s="7"/>
      <c r="BZE58" s="7"/>
      <c r="BZF58" s="7"/>
      <c r="BZG58" s="7"/>
      <c r="BZH58" s="7"/>
      <c r="BZI58" s="7"/>
      <c r="BZJ58" s="7"/>
      <c r="BZK58" s="7"/>
      <c r="BZL58" s="7"/>
      <c r="BZM58" s="7"/>
      <c r="BZN58" s="7"/>
      <c r="BZO58" s="7"/>
      <c r="BZP58" s="7"/>
      <c r="BZQ58" s="7"/>
      <c r="BZR58" s="7"/>
      <c r="BZS58" s="7"/>
      <c r="BZT58" s="7"/>
      <c r="BZU58" s="7"/>
      <c r="BZV58" s="7"/>
      <c r="BZW58" s="7"/>
      <c r="BZX58" s="7"/>
      <c r="BZY58" s="7"/>
      <c r="BZZ58" s="7"/>
      <c r="CAA58" s="7"/>
      <c r="CAB58" s="7"/>
      <c r="CAC58" s="7"/>
      <c r="CAD58" s="7"/>
      <c r="CAE58" s="7"/>
      <c r="CAF58" s="7"/>
      <c r="CAG58" s="7"/>
      <c r="CAH58" s="7"/>
      <c r="CAI58" s="7"/>
      <c r="CAJ58" s="7"/>
      <c r="CAK58" s="7"/>
      <c r="CAL58" s="7"/>
      <c r="CAM58" s="7"/>
      <c r="CAN58" s="7"/>
      <c r="CAP58" s="7"/>
      <c r="CAQ58" s="7"/>
      <c r="CAR58" s="7"/>
      <c r="CAS58" s="7"/>
      <c r="CAT58" s="7"/>
      <c r="CAU58" s="7"/>
      <c r="CAV58" s="7"/>
      <c r="CAW58" s="7"/>
      <c r="CAX58" s="7"/>
      <c r="CAY58" s="7"/>
      <c r="CAZ58" s="7"/>
      <c r="CBA58" s="7"/>
      <c r="CBB58" s="7"/>
      <c r="CBC58" s="7"/>
      <c r="CBD58" s="7"/>
      <c r="CBE58" s="7"/>
      <c r="CBF58" s="7"/>
      <c r="CBG58" s="7"/>
      <c r="CBH58" s="7"/>
      <c r="CBI58" s="7"/>
      <c r="CBJ58" s="7"/>
      <c r="CBK58" s="7"/>
      <c r="CBL58" s="7"/>
      <c r="CBM58" s="7"/>
      <c r="CBN58" s="7"/>
      <c r="CBO58" s="7"/>
      <c r="CBP58" s="7"/>
      <c r="CBQ58" s="7"/>
      <c r="CBR58" s="7"/>
      <c r="CBS58" s="7"/>
      <c r="CBT58" s="7"/>
      <c r="CBU58" s="7"/>
      <c r="CBV58" s="7"/>
      <c r="CBW58" s="7"/>
      <c r="CBX58" s="7"/>
      <c r="CBY58" s="7"/>
      <c r="CBZ58" s="7"/>
      <c r="CCA58" s="7"/>
      <c r="CCB58" s="7"/>
      <c r="CCC58" s="7"/>
      <c r="CCD58" s="7"/>
      <c r="CCE58" s="7"/>
      <c r="CCF58" s="7"/>
      <c r="CCG58" s="7"/>
      <c r="CCH58" s="7"/>
      <c r="CCI58" s="7"/>
      <c r="CCJ58" s="7"/>
      <c r="CCK58" s="7"/>
      <c r="CCL58" s="7"/>
      <c r="CCM58" s="7"/>
      <c r="CCN58" s="7"/>
      <c r="CCO58" s="7"/>
      <c r="CCP58" s="7"/>
      <c r="CCQ58" s="7"/>
      <c r="CCR58" s="7"/>
      <c r="CCS58" s="7"/>
      <c r="CCT58" s="7"/>
      <c r="CCU58" s="7"/>
      <c r="CCV58" s="7"/>
      <c r="CCW58" s="7"/>
      <c r="CCX58" s="7"/>
      <c r="CCY58" s="7"/>
      <c r="CCZ58" s="7"/>
      <c r="CDA58" s="7"/>
      <c r="CDB58" s="7"/>
      <c r="CDC58" s="7"/>
      <c r="CDD58" s="7"/>
      <c r="CDE58" s="7"/>
      <c r="CDF58" s="7"/>
      <c r="CDG58" s="7"/>
      <c r="CDH58" s="7"/>
      <c r="CDI58" s="7"/>
      <c r="CDJ58" s="7"/>
      <c r="CDK58" s="7"/>
      <c r="CDL58" s="7"/>
      <c r="CDM58" s="7"/>
      <c r="CDN58" s="7"/>
      <c r="CDO58" s="7"/>
      <c r="CDP58" s="7"/>
      <c r="CDQ58" s="7"/>
      <c r="CDR58" s="7"/>
      <c r="CDS58" s="7"/>
      <c r="CDT58" s="7"/>
      <c r="CDU58" s="7"/>
      <c r="CDV58" s="7"/>
      <c r="CDW58" s="7"/>
      <c r="CDX58" s="7"/>
      <c r="CDY58" s="7"/>
      <c r="CDZ58" s="7"/>
      <c r="CEA58" s="7"/>
      <c r="CEB58" s="7"/>
      <c r="CEC58" s="7"/>
      <c r="CED58" s="7"/>
      <c r="CEE58" s="7"/>
      <c r="CEF58" s="7"/>
      <c r="CEG58" s="7"/>
      <c r="CEH58" s="7"/>
      <c r="CEI58" s="7"/>
      <c r="CEJ58" s="7"/>
      <c r="CEK58" s="7"/>
      <c r="CEL58" s="7"/>
      <c r="CEM58" s="7"/>
      <c r="CEN58" s="7"/>
      <c r="CEO58" s="7"/>
      <c r="CEP58" s="7"/>
      <c r="CEQ58" s="7"/>
      <c r="CER58" s="7"/>
      <c r="CES58" s="7"/>
      <c r="CET58" s="7"/>
      <c r="CEU58" s="7"/>
      <c r="CEV58" s="7"/>
      <c r="CEW58" s="7"/>
      <c r="CEX58" s="7"/>
      <c r="CEY58" s="7"/>
      <c r="CEZ58" s="7"/>
      <c r="CFA58" s="7"/>
      <c r="CFB58" s="7"/>
      <c r="CFC58" s="7"/>
      <c r="CFD58" s="7"/>
      <c r="CFE58" s="7"/>
      <c r="CFF58" s="7"/>
      <c r="CFG58" s="7"/>
      <c r="CFH58" s="7"/>
      <c r="CFI58" s="7"/>
      <c r="CFJ58" s="7"/>
      <c r="CFK58" s="7"/>
      <c r="CFL58" s="7"/>
      <c r="CFM58" s="7"/>
      <c r="CFN58" s="7"/>
      <c r="CFO58" s="7"/>
      <c r="CFP58" s="7"/>
      <c r="CFQ58" s="7"/>
      <c r="CFR58" s="7"/>
      <c r="CFS58" s="7"/>
      <c r="CFT58" s="7"/>
      <c r="CFU58" s="7"/>
      <c r="CFV58" s="7"/>
      <c r="CFW58" s="7"/>
      <c r="CFX58" s="7"/>
      <c r="CFY58" s="7"/>
      <c r="CFZ58" s="7"/>
      <c r="CGA58" s="7"/>
      <c r="CGB58" s="7"/>
      <c r="CGC58" s="7"/>
      <c r="CGD58" s="7"/>
      <c r="CGE58" s="7"/>
      <c r="CGF58" s="7"/>
      <c r="CGG58" s="7"/>
      <c r="CGH58" s="7"/>
      <c r="CGI58" s="7"/>
      <c r="CGJ58" s="7"/>
      <c r="CGK58" s="7"/>
      <c r="CGL58" s="7"/>
      <c r="CGM58" s="7"/>
      <c r="CGN58" s="7"/>
      <c r="CGO58" s="7"/>
      <c r="CGP58" s="7"/>
      <c r="CGQ58" s="7"/>
      <c r="CGR58" s="7"/>
      <c r="CGS58" s="7"/>
      <c r="CGT58" s="7"/>
      <c r="CGU58" s="7"/>
      <c r="CGV58" s="7"/>
      <c r="CGW58" s="7"/>
      <c r="CGX58" s="7"/>
      <c r="CGY58" s="7"/>
      <c r="CGZ58" s="7"/>
      <c r="CHA58" s="7"/>
      <c r="CHB58" s="7"/>
      <c r="CHC58" s="7"/>
      <c r="CHD58" s="7"/>
      <c r="CHE58" s="7"/>
      <c r="CHF58" s="7"/>
      <c r="CHG58" s="7"/>
      <c r="CHH58" s="7"/>
      <c r="CHI58" s="7"/>
      <c r="CHJ58" s="7"/>
      <c r="CHK58" s="7"/>
      <c r="CHL58" s="7"/>
      <c r="CHM58" s="7"/>
      <c r="CHN58" s="7"/>
      <c r="CHO58" s="7"/>
      <c r="CHP58" s="7"/>
      <c r="CHQ58" s="7"/>
      <c r="CHR58" s="7"/>
      <c r="CHS58" s="7"/>
      <c r="CHT58" s="7"/>
      <c r="CHU58" s="7"/>
      <c r="CHV58" s="7"/>
      <c r="CHW58" s="7"/>
      <c r="CHX58" s="7"/>
      <c r="CHY58" s="7"/>
      <c r="CHZ58" s="7"/>
      <c r="CIA58" s="7"/>
      <c r="CIB58" s="7"/>
      <c r="CIC58" s="7"/>
      <c r="CID58" s="7"/>
      <c r="CIE58" s="7"/>
      <c r="CIF58" s="7"/>
      <c r="CIG58" s="7"/>
      <c r="CIH58" s="7"/>
      <c r="CII58" s="7"/>
      <c r="CIJ58" s="7"/>
      <c r="CIK58" s="7"/>
      <c r="CIL58" s="7"/>
      <c r="CIM58" s="7"/>
      <c r="CIN58" s="7"/>
      <c r="CIO58" s="7"/>
      <c r="CIP58" s="7"/>
      <c r="CIQ58" s="7"/>
      <c r="CIR58" s="7"/>
      <c r="CIS58" s="7"/>
      <c r="CIT58" s="7"/>
      <c r="CIU58" s="7"/>
      <c r="CIV58" s="7"/>
      <c r="CIW58" s="7"/>
      <c r="CIX58" s="7"/>
      <c r="CIY58" s="7"/>
      <c r="CIZ58" s="7"/>
      <c r="CJA58" s="7"/>
      <c r="CJB58" s="7"/>
      <c r="CJC58" s="7"/>
      <c r="CJD58" s="7"/>
      <c r="CJE58" s="7"/>
      <c r="CJF58" s="7"/>
      <c r="CJG58" s="7"/>
      <c r="CJH58" s="7"/>
      <c r="CJI58" s="7"/>
      <c r="CJJ58" s="7"/>
      <c r="CJK58" s="7"/>
      <c r="CJL58" s="7"/>
      <c r="CJM58" s="7"/>
      <c r="CJN58" s="7"/>
      <c r="CJO58" s="7"/>
      <c r="CJP58" s="7"/>
      <c r="CJQ58" s="7"/>
      <c r="CJR58" s="7"/>
      <c r="CJS58" s="7"/>
      <c r="CJT58" s="7"/>
      <c r="CJU58" s="7"/>
      <c r="CJV58" s="7"/>
      <c r="CJW58" s="7"/>
      <c r="CJX58" s="7"/>
      <c r="CJY58" s="7"/>
      <c r="CJZ58" s="7"/>
      <c r="CKA58" s="7"/>
      <c r="CKB58" s="7"/>
      <c r="CKC58" s="7"/>
      <c r="CKD58" s="7"/>
      <c r="CKE58" s="7"/>
      <c r="CKF58" s="7"/>
      <c r="CKG58" s="7"/>
      <c r="CKH58" s="7"/>
      <c r="CKI58" s="7"/>
      <c r="CKJ58" s="7"/>
      <c r="CKL58" s="7"/>
      <c r="CKM58" s="7"/>
      <c r="CKN58" s="7"/>
      <c r="CKO58" s="7"/>
      <c r="CKP58" s="7"/>
      <c r="CKQ58" s="7"/>
      <c r="CKR58" s="7"/>
      <c r="CKS58" s="7"/>
      <c r="CKT58" s="7"/>
      <c r="CKU58" s="7"/>
      <c r="CKV58" s="7"/>
      <c r="CKW58" s="7"/>
      <c r="CKX58" s="7"/>
      <c r="CKY58" s="7"/>
      <c r="CKZ58" s="7"/>
      <c r="CLA58" s="7"/>
      <c r="CLB58" s="7"/>
      <c r="CLC58" s="7"/>
      <c r="CLD58" s="7"/>
      <c r="CLE58" s="7"/>
      <c r="CLF58" s="7"/>
      <c r="CLG58" s="7"/>
      <c r="CLH58" s="7"/>
      <c r="CLI58" s="7"/>
      <c r="CLJ58" s="7"/>
      <c r="CLK58" s="7"/>
      <c r="CLL58" s="7"/>
      <c r="CLM58" s="7"/>
      <c r="CLN58" s="7"/>
      <c r="CLO58" s="7"/>
      <c r="CLP58" s="7"/>
      <c r="CLQ58" s="7"/>
      <c r="CLR58" s="7"/>
      <c r="CLS58" s="7"/>
      <c r="CLT58" s="7"/>
      <c r="CLU58" s="7"/>
      <c r="CLV58" s="7"/>
      <c r="CLW58" s="7"/>
      <c r="CLX58" s="7"/>
      <c r="CLY58" s="7"/>
      <c r="CLZ58" s="7"/>
      <c r="CMA58" s="7"/>
      <c r="CMB58" s="7"/>
      <c r="CMC58" s="7"/>
      <c r="CMD58" s="7"/>
      <c r="CME58" s="7"/>
      <c r="CMF58" s="7"/>
      <c r="CMG58" s="7"/>
      <c r="CMH58" s="7"/>
      <c r="CMI58" s="7"/>
      <c r="CMJ58" s="7"/>
      <c r="CMK58" s="7"/>
      <c r="CML58" s="7"/>
      <c r="CMM58" s="7"/>
      <c r="CMN58" s="7"/>
      <c r="CMO58" s="7"/>
      <c r="CMP58" s="7"/>
      <c r="CMQ58" s="7"/>
      <c r="CMR58" s="7"/>
      <c r="CMS58" s="7"/>
      <c r="CMT58" s="7"/>
      <c r="CMU58" s="7"/>
      <c r="CMV58" s="7"/>
      <c r="CMW58" s="7"/>
      <c r="CMX58" s="7"/>
      <c r="CMY58" s="7"/>
      <c r="CMZ58" s="7"/>
      <c r="CNA58" s="7"/>
      <c r="CNB58" s="7"/>
      <c r="CNC58" s="7"/>
      <c r="CND58" s="7"/>
      <c r="CNE58" s="7"/>
      <c r="CNF58" s="7"/>
      <c r="CNG58" s="7"/>
      <c r="CNH58" s="7"/>
      <c r="CNI58" s="7"/>
      <c r="CNJ58" s="7"/>
      <c r="CNK58" s="7"/>
      <c r="CNL58" s="7"/>
      <c r="CNM58" s="7"/>
      <c r="CNN58" s="7"/>
      <c r="CNO58" s="7"/>
      <c r="CNP58" s="7"/>
      <c r="CNQ58" s="7"/>
      <c r="CNR58" s="7"/>
      <c r="CNS58" s="7"/>
      <c r="CNT58" s="7"/>
      <c r="CNU58" s="7"/>
      <c r="CNV58" s="7"/>
      <c r="CNW58" s="7"/>
      <c r="CNX58" s="7"/>
      <c r="CNY58" s="7"/>
      <c r="CNZ58" s="7"/>
      <c r="COA58" s="7"/>
      <c r="COB58" s="7"/>
      <c r="COC58" s="7"/>
      <c r="COD58" s="7"/>
      <c r="COE58" s="7"/>
      <c r="COF58" s="7"/>
      <c r="COG58" s="7"/>
      <c r="COH58" s="7"/>
      <c r="COI58" s="7"/>
      <c r="COJ58" s="7"/>
      <c r="COK58" s="7"/>
      <c r="COL58" s="7"/>
      <c r="COM58" s="7"/>
      <c r="CON58" s="7"/>
      <c r="COO58" s="7"/>
      <c r="COP58" s="7"/>
      <c r="COQ58" s="7"/>
      <c r="COR58" s="7"/>
      <c r="COS58" s="7"/>
      <c r="COT58" s="7"/>
      <c r="COU58" s="7"/>
      <c r="COV58" s="7"/>
      <c r="COW58" s="7"/>
      <c r="COX58" s="7"/>
      <c r="COY58" s="7"/>
      <c r="COZ58" s="7"/>
      <c r="CPA58" s="7"/>
      <c r="CPB58" s="7"/>
      <c r="CPC58" s="7"/>
      <c r="CPD58" s="7"/>
      <c r="CPE58" s="7"/>
      <c r="CPF58" s="7"/>
      <c r="CPG58" s="7"/>
      <c r="CPH58" s="7"/>
      <c r="CPI58" s="7"/>
      <c r="CPJ58" s="7"/>
      <c r="CPK58" s="7"/>
      <c r="CPL58" s="7"/>
      <c r="CPM58" s="7"/>
      <c r="CPN58" s="7"/>
      <c r="CPO58" s="7"/>
      <c r="CPP58" s="7"/>
      <c r="CPQ58" s="7"/>
      <c r="CPR58" s="7"/>
      <c r="CPS58" s="7"/>
      <c r="CPT58" s="7"/>
      <c r="CPU58" s="7"/>
      <c r="CPV58" s="7"/>
      <c r="CPW58" s="7"/>
      <c r="CPX58" s="7"/>
      <c r="CPY58" s="7"/>
      <c r="CPZ58" s="7"/>
      <c r="CQA58" s="7"/>
      <c r="CQB58" s="7"/>
      <c r="CQC58" s="7"/>
      <c r="CQD58" s="7"/>
      <c r="CQE58" s="7"/>
      <c r="CQF58" s="7"/>
      <c r="CQG58" s="7"/>
      <c r="CQH58" s="7"/>
      <c r="CQI58" s="7"/>
      <c r="CQJ58" s="7"/>
      <c r="CQK58" s="7"/>
      <c r="CQL58" s="7"/>
      <c r="CQM58" s="7"/>
      <c r="CQN58" s="7"/>
      <c r="CQO58" s="7"/>
      <c r="CQP58" s="7"/>
      <c r="CQQ58" s="7"/>
      <c r="CQR58" s="7"/>
      <c r="CQS58" s="7"/>
      <c r="CQT58" s="7"/>
      <c r="CQU58" s="7"/>
      <c r="CQV58" s="7"/>
      <c r="CQW58" s="7"/>
      <c r="CQX58" s="7"/>
      <c r="CQY58" s="7"/>
      <c r="CQZ58" s="7"/>
      <c r="CRA58" s="7"/>
      <c r="CRB58" s="7"/>
      <c r="CRC58" s="7"/>
      <c r="CRD58" s="7"/>
      <c r="CRE58" s="7"/>
      <c r="CRF58" s="7"/>
      <c r="CRG58" s="7"/>
      <c r="CRH58" s="7"/>
      <c r="CRI58" s="7"/>
      <c r="CRJ58" s="7"/>
      <c r="CRK58" s="7"/>
      <c r="CRL58" s="7"/>
      <c r="CRM58" s="7"/>
      <c r="CRN58" s="7"/>
      <c r="CRO58" s="7"/>
      <c r="CRP58" s="7"/>
      <c r="CRQ58" s="7"/>
      <c r="CRR58" s="7"/>
      <c r="CRS58" s="7"/>
      <c r="CRT58" s="7"/>
      <c r="CRU58" s="7"/>
      <c r="CRV58" s="7"/>
      <c r="CRW58" s="7"/>
      <c r="CRX58" s="7"/>
      <c r="CRY58" s="7"/>
      <c r="CRZ58" s="7"/>
      <c r="CSA58" s="7"/>
      <c r="CSB58" s="7"/>
      <c r="CSC58" s="7"/>
      <c r="CSD58" s="7"/>
      <c r="CSE58" s="7"/>
      <c r="CSF58" s="7"/>
      <c r="CSG58" s="7"/>
      <c r="CSH58" s="7"/>
      <c r="CSI58" s="7"/>
      <c r="CSJ58" s="7"/>
      <c r="CSK58" s="7"/>
      <c r="CSL58" s="7"/>
      <c r="CSM58" s="7"/>
      <c r="CSN58" s="7"/>
      <c r="CSO58" s="7"/>
      <c r="CSP58" s="7"/>
      <c r="CSQ58" s="7"/>
      <c r="CSR58" s="7"/>
      <c r="CSS58" s="7"/>
      <c r="CST58" s="7"/>
      <c r="CSU58" s="7"/>
      <c r="CSV58" s="7"/>
      <c r="CSW58" s="7"/>
      <c r="CSX58" s="7"/>
      <c r="CSY58" s="7"/>
      <c r="CSZ58" s="7"/>
      <c r="CTA58" s="7"/>
      <c r="CTB58" s="7"/>
      <c r="CTC58" s="7"/>
      <c r="CTD58" s="7"/>
      <c r="CTE58" s="7"/>
      <c r="CTF58" s="7"/>
      <c r="CTG58" s="7"/>
      <c r="CTH58" s="7"/>
      <c r="CTI58" s="7"/>
      <c r="CTJ58" s="7"/>
      <c r="CTK58" s="7"/>
      <c r="CTL58" s="7"/>
      <c r="CTM58" s="7"/>
      <c r="CTN58" s="7"/>
      <c r="CTO58" s="7"/>
      <c r="CTP58" s="7"/>
      <c r="CTQ58" s="7"/>
      <c r="CTR58" s="7"/>
      <c r="CTS58" s="7"/>
      <c r="CTT58" s="7"/>
      <c r="CTU58" s="7"/>
      <c r="CTV58" s="7"/>
      <c r="CTW58" s="7"/>
      <c r="CTX58" s="7"/>
      <c r="CTY58" s="7"/>
      <c r="CTZ58" s="7"/>
      <c r="CUA58" s="7"/>
      <c r="CUB58" s="7"/>
      <c r="CUC58" s="7"/>
      <c r="CUD58" s="7"/>
      <c r="CUE58" s="7"/>
      <c r="CUF58" s="7"/>
      <c r="CUH58" s="7"/>
      <c r="CUI58" s="7"/>
      <c r="CUJ58" s="7"/>
      <c r="CUK58" s="7"/>
      <c r="CUL58" s="7"/>
      <c r="CUM58" s="7"/>
      <c r="CUN58" s="7"/>
      <c r="CUO58" s="7"/>
      <c r="CUP58" s="7"/>
      <c r="CUQ58" s="7"/>
      <c r="CUR58" s="7"/>
      <c r="CUS58" s="7"/>
      <c r="CUT58" s="7"/>
      <c r="CUU58" s="7"/>
      <c r="CUV58" s="7"/>
      <c r="CUW58" s="7"/>
      <c r="CUX58" s="7"/>
      <c r="CUY58" s="7"/>
      <c r="CUZ58" s="7"/>
      <c r="CVA58" s="7"/>
      <c r="CVB58" s="7"/>
      <c r="CVC58" s="7"/>
      <c r="CVD58" s="7"/>
      <c r="CVE58" s="7"/>
      <c r="CVF58" s="7"/>
      <c r="CVG58" s="7"/>
      <c r="CVH58" s="7"/>
      <c r="CVI58" s="7"/>
      <c r="CVJ58" s="7"/>
      <c r="CVK58" s="7"/>
      <c r="CVL58" s="7"/>
      <c r="CVM58" s="7"/>
      <c r="CVN58" s="7"/>
      <c r="CVO58" s="7"/>
      <c r="CVP58" s="7"/>
      <c r="CVQ58" s="7"/>
      <c r="CVR58" s="7"/>
      <c r="CVS58" s="7"/>
      <c r="CVT58" s="7"/>
      <c r="CVU58" s="7"/>
      <c r="CVV58" s="7"/>
      <c r="CVW58" s="7"/>
      <c r="CVX58" s="7"/>
      <c r="CVY58" s="7"/>
      <c r="CVZ58" s="7"/>
      <c r="CWA58" s="7"/>
      <c r="CWB58" s="7"/>
      <c r="CWC58" s="7"/>
      <c r="CWD58" s="7"/>
      <c r="CWE58" s="7"/>
      <c r="CWF58" s="7"/>
      <c r="CWG58" s="7"/>
      <c r="CWH58" s="7"/>
      <c r="CWI58" s="7"/>
      <c r="CWJ58" s="7"/>
      <c r="CWK58" s="7"/>
      <c r="CWL58" s="7"/>
      <c r="CWM58" s="7"/>
      <c r="CWN58" s="7"/>
      <c r="CWO58" s="7"/>
      <c r="CWP58" s="7"/>
      <c r="CWQ58" s="7"/>
      <c r="CWR58" s="7"/>
      <c r="CWS58" s="7"/>
      <c r="CWT58" s="7"/>
      <c r="CWU58" s="7"/>
      <c r="CWV58" s="7"/>
      <c r="CWW58" s="7"/>
      <c r="CWX58" s="7"/>
      <c r="CWY58" s="7"/>
      <c r="CWZ58" s="7"/>
      <c r="CXA58" s="7"/>
      <c r="CXB58" s="7"/>
      <c r="CXC58" s="7"/>
      <c r="CXD58" s="7"/>
      <c r="CXE58" s="7"/>
      <c r="CXF58" s="7"/>
      <c r="CXG58" s="7"/>
      <c r="CXH58" s="7"/>
      <c r="CXI58" s="7"/>
      <c r="CXJ58" s="7"/>
      <c r="CXK58" s="7"/>
      <c r="CXL58" s="7"/>
      <c r="CXM58" s="7"/>
      <c r="CXN58" s="7"/>
      <c r="CXO58" s="7"/>
      <c r="CXP58" s="7"/>
      <c r="CXQ58" s="7"/>
      <c r="CXR58" s="7"/>
      <c r="CXS58" s="7"/>
      <c r="CXT58" s="7"/>
      <c r="CXU58" s="7"/>
      <c r="CXV58" s="7"/>
      <c r="CXW58" s="7"/>
      <c r="CXX58" s="7"/>
      <c r="CXY58" s="7"/>
      <c r="CXZ58" s="7"/>
      <c r="CYA58" s="7"/>
      <c r="CYB58" s="7"/>
      <c r="CYC58" s="7"/>
      <c r="CYD58" s="7"/>
      <c r="CYE58" s="7"/>
      <c r="CYF58" s="7"/>
      <c r="CYG58" s="7"/>
      <c r="CYH58" s="7"/>
      <c r="CYI58" s="7"/>
      <c r="CYJ58" s="7"/>
      <c r="CYK58" s="7"/>
      <c r="CYL58" s="7"/>
      <c r="CYM58" s="7"/>
      <c r="CYN58" s="7"/>
      <c r="CYO58" s="7"/>
      <c r="CYP58" s="7"/>
      <c r="CYQ58" s="7"/>
      <c r="CYR58" s="7"/>
      <c r="CYS58" s="7"/>
      <c r="CYT58" s="7"/>
      <c r="CYU58" s="7"/>
      <c r="CYV58" s="7"/>
      <c r="CYW58" s="7"/>
      <c r="CYX58" s="7"/>
      <c r="CYY58" s="7"/>
      <c r="CYZ58" s="7"/>
      <c r="CZA58" s="7"/>
      <c r="CZB58" s="7"/>
      <c r="CZC58" s="7"/>
      <c r="CZD58" s="7"/>
      <c r="CZE58" s="7"/>
      <c r="CZF58" s="7"/>
      <c r="CZG58" s="7"/>
      <c r="CZH58" s="7"/>
      <c r="CZI58" s="7"/>
      <c r="CZJ58" s="7"/>
      <c r="CZK58" s="7"/>
      <c r="CZL58" s="7"/>
      <c r="CZM58" s="7"/>
      <c r="CZN58" s="7"/>
      <c r="CZO58" s="7"/>
      <c r="CZP58" s="7"/>
      <c r="CZQ58" s="7"/>
      <c r="CZR58" s="7"/>
      <c r="CZS58" s="7"/>
      <c r="CZT58" s="7"/>
      <c r="CZU58" s="7"/>
      <c r="CZV58" s="7"/>
      <c r="CZW58" s="7"/>
      <c r="CZX58" s="7"/>
      <c r="CZY58" s="7"/>
      <c r="CZZ58" s="7"/>
      <c r="DAA58" s="7"/>
      <c r="DAB58" s="7"/>
      <c r="DAC58" s="7"/>
      <c r="DAD58" s="7"/>
      <c r="DAE58" s="7"/>
      <c r="DAF58" s="7"/>
      <c r="DAG58" s="7"/>
      <c r="DAH58" s="7"/>
      <c r="DAI58" s="7"/>
      <c r="DAJ58" s="7"/>
      <c r="DAK58" s="7"/>
      <c r="DAL58" s="7"/>
      <c r="DAM58" s="7"/>
      <c r="DAN58" s="7"/>
      <c r="DAO58" s="7"/>
      <c r="DAP58" s="7"/>
      <c r="DAQ58" s="7"/>
      <c r="DAR58" s="7"/>
      <c r="DAS58" s="7"/>
      <c r="DAT58" s="7"/>
      <c r="DAU58" s="7"/>
      <c r="DAV58" s="7"/>
      <c r="DAW58" s="7"/>
      <c r="DAX58" s="7"/>
      <c r="DAY58" s="7"/>
      <c r="DAZ58" s="7"/>
      <c r="DBA58" s="7"/>
      <c r="DBB58" s="7"/>
      <c r="DBC58" s="7"/>
      <c r="DBD58" s="7"/>
      <c r="DBE58" s="7"/>
      <c r="DBF58" s="7"/>
      <c r="DBG58" s="7"/>
      <c r="DBH58" s="7"/>
      <c r="DBI58" s="7"/>
      <c r="DBJ58" s="7"/>
      <c r="DBK58" s="7"/>
      <c r="DBL58" s="7"/>
      <c r="DBM58" s="7"/>
      <c r="DBN58" s="7"/>
      <c r="DBO58" s="7"/>
      <c r="DBP58" s="7"/>
      <c r="DBQ58" s="7"/>
      <c r="DBR58" s="7"/>
      <c r="DBS58" s="7"/>
      <c r="DBT58" s="7"/>
      <c r="DBU58" s="7"/>
      <c r="DBV58" s="7"/>
      <c r="DBW58" s="7"/>
      <c r="DBX58" s="7"/>
      <c r="DBY58" s="7"/>
      <c r="DBZ58" s="7"/>
      <c r="DCA58" s="7"/>
      <c r="DCB58" s="7"/>
      <c r="DCC58" s="7"/>
      <c r="DCD58" s="7"/>
      <c r="DCE58" s="7"/>
      <c r="DCF58" s="7"/>
      <c r="DCG58" s="7"/>
      <c r="DCH58" s="7"/>
      <c r="DCI58" s="7"/>
      <c r="DCJ58" s="7"/>
      <c r="DCK58" s="7"/>
      <c r="DCL58" s="7"/>
      <c r="DCM58" s="7"/>
      <c r="DCN58" s="7"/>
      <c r="DCO58" s="7"/>
      <c r="DCP58" s="7"/>
      <c r="DCQ58" s="7"/>
      <c r="DCR58" s="7"/>
      <c r="DCS58" s="7"/>
      <c r="DCT58" s="7"/>
      <c r="DCU58" s="7"/>
      <c r="DCV58" s="7"/>
      <c r="DCW58" s="7"/>
      <c r="DCX58" s="7"/>
      <c r="DCY58" s="7"/>
      <c r="DCZ58" s="7"/>
      <c r="DDA58" s="7"/>
      <c r="DDB58" s="7"/>
      <c r="DDC58" s="7"/>
      <c r="DDD58" s="7"/>
      <c r="DDE58" s="7"/>
      <c r="DDF58" s="7"/>
      <c r="DDG58" s="7"/>
      <c r="DDH58" s="7"/>
      <c r="DDI58" s="7"/>
      <c r="DDJ58" s="7"/>
      <c r="DDK58" s="7"/>
      <c r="DDL58" s="7"/>
      <c r="DDM58" s="7"/>
      <c r="DDN58" s="7"/>
      <c r="DDO58" s="7"/>
      <c r="DDP58" s="7"/>
      <c r="DDQ58" s="7"/>
      <c r="DDR58" s="7"/>
      <c r="DDS58" s="7"/>
      <c r="DDT58" s="7"/>
      <c r="DDU58" s="7"/>
      <c r="DDV58" s="7"/>
      <c r="DDW58" s="7"/>
      <c r="DDX58" s="7"/>
      <c r="DDY58" s="7"/>
      <c r="DDZ58" s="7"/>
      <c r="DEA58" s="7"/>
      <c r="DEB58" s="7"/>
      <c r="DED58" s="7"/>
      <c r="DEE58" s="7"/>
      <c r="DEF58" s="7"/>
      <c r="DEG58" s="7"/>
      <c r="DEH58" s="7"/>
      <c r="DEI58" s="7"/>
      <c r="DEJ58" s="7"/>
      <c r="DEK58" s="7"/>
      <c r="DEL58" s="7"/>
      <c r="DEM58" s="7"/>
      <c r="DEN58" s="7"/>
      <c r="DEO58" s="7"/>
      <c r="DEP58" s="7"/>
      <c r="DEQ58" s="7"/>
      <c r="DER58" s="7"/>
      <c r="DES58" s="7"/>
      <c r="DET58" s="7"/>
      <c r="DEU58" s="7"/>
      <c r="DEV58" s="7"/>
      <c r="DEW58" s="7"/>
      <c r="DEX58" s="7"/>
      <c r="DEY58" s="7"/>
      <c r="DEZ58" s="7"/>
      <c r="DFA58" s="7"/>
      <c r="DFB58" s="7"/>
      <c r="DFC58" s="7"/>
      <c r="DFD58" s="7"/>
      <c r="DFE58" s="7"/>
      <c r="DFF58" s="7"/>
      <c r="DFG58" s="7"/>
      <c r="DFH58" s="7"/>
      <c r="DFI58" s="7"/>
      <c r="DFJ58" s="7"/>
      <c r="DFK58" s="7"/>
      <c r="DFL58" s="7"/>
      <c r="DFM58" s="7"/>
      <c r="DFN58" s="7"/>
      <c r="DFO58" s="7"/>
      <c r="DFP58" s="7"/>
      <c r="DFQ58" s="7"/>
      <c r="DFR58" s="7"/>
      <c r="DFS58" s="7"/>
      <c r="DFT58" s="7"/>
      <c r="DFU58" s="7"/>
      <c r="DFV58" s="7"/>
      <c r="DFW58" s="7"/>
      <c r="DFX58" s="7"/>
      <c r="DFY58" s="7"/>
      <c r="DFZ58" s="7"/>
      <c r="DGA58" s="7"/>
      <c r="DGB58" s="7"/>
      <c r="DGC58" s="7"/>
      <c r="DGD58" s="7"/>
      <c r="DGE58" s="7"/>
      <c r="DGF58" s="7"/>
      <c r="DGG58" s="7"/>
      <c r="DGH58" s="7"/>
      <c r="DGI58" s="7"/>
      <c r="DGJ58" s="7"/>
      <c r="DGK58" s="7"/>
      <c r="DGL58" s="7"/>
      <c r="DGM58" s="7"/>
      <c r="DGN58" s="7"/>
      <c r="DGO58" s="7"/>
      <c r="DGP58" s="7"/>
      <c r="DGQ58" s="7"/>
      <c r="DGR58" s="7"/>
      <c r="DGS58" s="7"/>
      <c r="DGT58" s="7"/>
      <c r="DGU58" s="7"/>
      <c r="DGV58" s="7"/>
      <c r="DGW58" s="7"/>
      <c r="DGX58" s="7"/>
      <c r="DGY58" s="7"/>
      <c r="DGZ58" s="7"/>
      <c r="DHA58" s="7"/>
      <c r="DHB58" s="7"/>
      <c r="DHC58" s="7"/>
      <c r="DHD58" s="7"/>
      <c r="DHE58" s="7"/>
      <c r="DHF58" s="7"/>
      <c r="DHG58" s="7"/>
      <c r="DHH58" s="7"/>
      <c r="DHI58" s="7"/>
      <c r="DHJ58" s="7"/>
      <c r="DHK58" s="7"/>
      <c r="DHL58" s="7"/>
      <c r="DHM58" s="7"/>
      <c r="DHN58" s="7"/>
      <c r="DHO58" s="7"/>
      <c r="DHP58" s="7"/>
      <c r="DHQ58" s="7"/>
      <c r="DHR58" s="7"/>
      <c r="DHS58" s="7"/>
      <c r="DHT58" s="7"/>
      <c r="DHU58" s="7"/>
      <c r="DHV58" s="7"/>
      <c r="DHW58" s="7"/>
      <c r="DHX58" s="7"/>
      <c r="DHY58" s="7"/>
      <c r="DHZ58" s="7"/>
      <c r="DIA58" s="7"/>
      <c r="DIB58" s="7"/>
      <c r="DIC58" s="7"/>
      <c r="DID58" s="7"/>
      <c r="DIE58" s="7"/>
      <c r="DIF58" s="7"/>
      <c r="DIG58" s="7"/>
      <c r="DIH58" s="7"/>
      <c r="DII58" s="7"/>
      <c r="DIJ58" s="7"/>
      <c r="DIK58" s="7"/>
      <c r="DIL58" s="7"/>
      <c r="DIM58" s="7"/>
      <c r="DIN58" s="7"/>
      <c r="DIO58" s="7"/>
      <c r="DIP58" s="7"/>
      <c r="DIQ58" s="7"/>
      <c r="DIR58" s="7"/>
      <c r="DIS58" s="7"/>
      <c r="DIT58" s="7"/>
      <c r="DIU58" s="7"/>
      <c r="DIV58" s="7"/>
      <c r="DIW58" s="7"/>
      <c r="DIX58" s="7"/>
      <c r="DIY58" s="7"/>
      <c r="DIZ58" s="7"/>
      <c r="DJA58" s="7"/>
      <c r="DJB58" s="7"/>
      <c r="DJC58" s="7"/>
      <c r="DJD58" s="7"/>
      <c r="DJE58" s="7"/>
      <c r="DJF58" s="7"/>
      <c r="DJG58" s="7"/>
      <c r="DJH58" s="7"/>
      <c r="DJI58" s="7"/>
      <c r="DJJ58" s="7"/>
      <c r="DJK58" s="7"/>
      <c r="DJL58" s="7"/>
      <c r="DJM58" s="7"/>
      <c r="DJN58" s="7"/>
      <c r="DJO58" s="7"/>
      <c r="DJP58" s="7"/>
      <c r="DJQ58" s="7"/>
      <c r="DJR58" s="7"/>
      <c r="DJS58" s="7"/>
      <c r="DJT58" s="7"/>
      <c r="DJU58" s="7"/>
      <c r="DJV58" s="7"/>
      <c r="DJW58" s="7"/>
      <c r="DJX58" s="7"/>
      <c r="DJY58" s="7"/>
      <c r="DJZ58" s="7"/>
      <c r="DKA58" s="7"/>
      <c r="DKB58" s="7"/>
      <c r="DKC58" s="7"/>
      <c r="DKD58" s="7"/>
      <c r="DKE58" s="7"/>
      <c r="DKF58" s="7"/>
      <c r="DKG58" s="7"/>
      <c r="DKH58" s="7"/>
      <c r="DKI58" s="7"/>
      <c r="DKJ58" s="7"/>
      <c r="DKK58" s="7"/>
      <c r="DKL58" s="7"/>
      <c r="DKM58" s="7"/>
      <c r="DKN58" s="7"/>
      <c r="DKO58" s="7"/>
      <c r="DKP58" s="7"/>
      <c r="DKQ58" s="7"/>
      <c r="DKR58" s="7"/>
      <c r="DKS58" s="7"/>
      <c r="DKT58" s="7"/>
      <c r="DKU58" s="7"/>
      <c r="DKV58" s="7"/>
      <c r="DKW58" s="7"/>
      <c r="DKX58" s="7"/>
      <c r="DKY58" s="7"/>
      <c r="DKZ58" s="7"/>
      <c r="DLA58" s="7"/>
      <c r="DLB58" s="7"/>
      <c r="DLC58" s="7"/>
      <c r="DLD58" s="7"/>
      <c r="DLE58" s="7"/>
      <c r="DLF58" s="7"/>
      <c r="DLG58" s="7"/>
      <c r="DLH58" s="7"/>
      <c r="DLI58" s="7"/>
      <c r="DLJ58" s="7"/>
      <c r="DLK58" s="7"/>
      <c r="DLL58" s="7"/>
      <c r="DLM58" s="7"/>
      <c r="DLN58" s="7"/>
      <c r="DLO58" s="7"/>
      <c r="DLP58" s="7"/>
      <c r="DLQ58" s="7"/>
      <c r="DLR58" s="7"/>
      <c r="DLS58" s="7"/>
      <c r="DLT58" s="7"/>
      <c r="DLU58" s="7"/>
      <c r="DLV58" s="7"/>
      <c r="DLW58" s="7"/>
      <c r="DLX58" s="7"/>
      <c r="DLY58" s="7"/>
      <c r="DLZ58" s="7"/>
      <c r="DMA58" s="7"/>
      <c r="DMB58" s="7"/>
      <c r="DMC58" s="7"/>
      <c r="DMD58" s="7"/>
      <c r="DME58" s="7"/>
      <c r="DMF58" s="7"/>
      <c r="DMG58" s="7"/>
      <c r="DMH58" s="7"/>
      <c r="DMI58" s="7"/>
      <c r="DMJ58" s="7"/>
      <c r="DMK58" s="7"/>
      <c r="DML58" s="7"/>
      <c r="DMM58" s="7"/>
      <c r="DMN58" s="7"/>
      <c r="DMO58" s="7"/>
      <c r="DMP58" s="7"/>
      <c r="DMQ58" s="7"/>
      <c r="DMR58" s="7"/>
      <c r="DMS58" s="7"/>
      <c r="DMT58" s="7"/>
      <c r="DMU58" s="7"/>
      <c r="DMV58" s="7"/>
      <c r="DMW58" s="7"/>
      <c r="DMX58" s="7"/>
      <c r="DMY58" s="7"/>
      <c r="DMZ58" s="7"/>
      <c r="DNA58" s="7"/>
      <c r="DNB58" s="7"/>
      <c r="DNC58" s="7"/>
      <c r="DND58" s="7"/>
      <c r="DNE58" s="7"/>
      <c r="DNF58" s="7"/>
      <c r="DNG58" s="7"/>
      <c r="DNH58" s="7"/>
      <c r="DNI58" s="7"/>
      <c r="DNJ58" s="7"/>
      <c r="DNK58" s="7"/>
      <c r="DNL58" s="7"/>
      <c r="DNM58" s="7"/>
      <c r="DNN58" s="7"/>
      <c r="DNO58" s="7"/>
      <c r="DNP58" s="7"/>
      <c r="DNQ58" s="7"/>
      <c r="DNR58" s="7"/>
      <c r="DNS58" s="7"/>
      <c r="DNT58" s="7"/>
      <c r="DNU58" s="7"/>
      <c r="DNV58" s="7"/>
      <c r="DNW58" s="7"/>
      <c r="DNX58" s="7"/>
      <c r="DNZ58" s="7"/>
      <c r="DOA58" s="7"/>
      <c r="DOB58" s="7"/>
      <c r="DOC58" s="7"/>
      <c r="DOD58" s="7"/>
      <c r="DOE58" s="7"/>
      <c r="DOF58" s="7"/>
      <c r="DOG58" s="7"/>
      <c r="DOH58" s="7"/>
      <c r="DOI58" s="7"/>
      <c r="DOJ58" s="7"/>
      <c r="DOK58" s="7"/>
      <c r="DOL58" s="7"/>
      <c r="DOM58" s="7"/>
      <c r="DON58" s="7"/>
      <c r="DOO58" s="7"/>
      <c r="DOP58" s="7"/>
      <c r="DOQ58" s="7"/>
      <c r="DOR58" s="7"/>
      <c r="DOS58" s="7"/>
      <c r="DOT58" s="7"/>
      <c r="DOU58" s="7"/>
      <c r="DOV58" s="7"/>
      <c r="DOW58" s="7"/>
      <c r="DOX58" s="7"/>
      <c r="DOY58" s="7"/>
      <c r="DOZ58" s="7"/>
      <c r="DPA58" s="7"/>
      <c r="DPB58" s="7"/>
      <c r="DPC58" s="7"/>
      <c r="DPD58" s="7"/>
      <c r="DPE58" s="7"/>
      <c r="DPF58" s="7"/>
      <c r="DPG58" s="7"/>
      <c r="DPH58" s="7"/>
      <c r="DPI58" s="7"/>
      <c r="DPJ58" s="7"/>
      <c r="DPK58" s="7"/>
      <c r="DPL58" s="7"/>
      <c r="DPM58" s="7"/>
      <c r="DPN58" s="7"/>
      <c r="DPO58" s="7"/>
      <c r="DPP58" s="7"/>
      <c r="DPQ58" s="7"/>
      <c r="DPR58" s="7"/>
      <c r="DPS58" s="7"/>
      <c r="DPT58" s="7"/>
      <c r="DPU58" s="7"/>
      <c r="DPV58" s="7"/>
      <c r="DPW58" s="7"/>
      <c r="DPX58" s="7"/>
      <c r="DPY58" s="7"/>
      <c r="DPZ58" s="7"/>
      <c r="DQA58" s="7"/>
      <c r="DQB58" s="7"/>
      <c r="DQC58" s="7"/>
      <c r="DQD58" s="7"/>
      <c r="DQE58" s="7"/>
      <c r="DQF58" s="7"/>
      <c r="DQG58" s="7"/>
      <c r="DQH58" s="7"/>
      <c r="DQI58" s="7"/>
      <c r="DQJ58" s="7"/>
      <c r="DQK58" s="7"/>
      <c r="DQL58" s="7"/>
      <c r="DQM58" s="7"/>
      <c r="DQN58" s="7"/>
      <c r="DQO58" s="7"/>
      <c r="DQP58" s="7"/>
      <c r="DQQ58" s="7"/>
      <c r="DQR58" s="7"/>
      <c r="DQS58" s="7"/>
      <c r="DQT58" s="7"/>
      <c r="DQU58" s="7"/>
      <c r="DQV58" s="7"/>
      <c r="DQW58" s="7"/>
      <c r="DQX58" s="7"/>
      <c r="DQY58" s="7"/>
      <c r="DQZ58" s="7"/>
      <c r="DRA58" s="7"/>
      <c r="DRB58" s="7"/>
      <c r="DRC58" s="7"/>
      <c r="DRD58" s="7"/>
      <c r="DRE58" s="7"/>
      <c r="DRF58" s="7"/>
      <c r="DRG58" s="7"/>
      <c r="DRH58" s="7"/>
      <c r="DRI58" s="7"/>
      <c r="DRJ58" s="7"/>
      <c r="DRK58" s="7"/>
      <c r="DRL58" s="7"/>
      <c r="DRM58" s="7"/>
      <c r="DRN58" s="7"/>
      <c r="DRO58" s="7"/>
      <c r="DRP58" s="7"/>
      <c r="DRQ58" s="7"/>
      <c r="DRR58" s="7"/>
      <c r="DRS58" s="7"/>
      <c r="DRT58" s="7"/>
      <c r="DRU58" s="7"/>
      <c r="DRV58" s="7"/>
      <c r="DRW58" s="7"/>
      <c r="DRX58" s="7"/>
      <c r="DRY58" s="7"/>
      <c r="DRZ58" s="7"/>
      <c r="DSA58" s="7"/>
      <c r="DSB58" s="7"/>
      <c r="DSC58" s="7"/>
      <c r="DSD58" s="7"/>
      <c r="DSE58" s="7"/>
      <c r="DSF58" s="7"/>
      <c r="DSG58" s="7"/>
      <c r="DSH58" s="7"/>
      <c r="DSI58" s="7"/>
      <c r="DSJ58" s="7"/>
      <c r="DSK58" s="7"/>
      <c r="DSL58" s="7"/>
      <c r="DSM58" s="7"/>
      <c r="DSN58" s="7"/>
      <c r="DSO58" s="7"/>
      <c r="DSP58" s="7"/>
      <c r="DSQ58" s="7"/>
      <c r="DSR58" s="7"/>
      <c r="DSS58" s="7"/>
      <c r="DST58" s="7"/>
      <c r="DSU58" s="7"/>
      <c r="DSV58" s="7"/>
      <c r="DSW58" s="7"/>
      <c r="DSX58" s="7"/>
      <c r="DSY58" s="7"/>
      <c r="DSZ58" s="7"/>
      <c r="DTA58" s="7"/>
      <c r="DTB58" s="7"/>
      <c r="DTC58" s="7"/>
      <c r="DTD58" s="7"/>
      <c r="DTE58" s="7"/>
      <c r="DTF58" s="7"/>
      <c r="DTG58" s="7"/>
      <c r="DTH58" s="7"/>
      <c r="DTI58" s="7"/>
      <c r="DTJ58" s="7"/>
      <c r="DTK58" s="7"/>
      <c r="DTL58" s="7"/>
      <c r="DTM58" s="7"/>
      <c r="DTN58" s="7"/>
      <c r="DTO58" s="7"/>
      <c r="DTP58" s="7"/>
      <c r="DTQ58" s="7"/>
      <c r="DTR58" s="7"/>
      <c r="DTS58" s="7"/>
      <c r="DTT58" s="7"/>
      <c r="DTU58" s="7"/>
      <c r="DTV58" s="7"/>
      <c r="DTW58" s="7"/>
      <c r="DTX58" s="7"/>
      <c r="DTY58" s="7"/>
      <c r="DTZ58" s="7"/>
      <c r="DUA58" s="7"/>
      <c r="DUB58" s="7"/>
      <c r="DUC58" s="7"/>
      <c r="DUD58" s="7"/>
      <c r="DUE58" s="7"/>
      <c r="DUF58" s="7"/>
      <c r="DUG58" s="7"/>
      <c r="DUH58" s="7"/>
      <c r="DUI58" s="7"/>
      <c r="DUJ58" s="7"/>
      <c r="DUK58" s="7"/>
      <c r="DUL58" s="7"/>
      <c r="DUM58" s="7"/>
      <c r="DUN58" s="7"/>
      <c r="DUO58" s="7"/>
      <c r="DUP58" s="7"/>
      <c r="DUQ58" s="7"/>
      <c r="DUR58" s="7"/>
      <c r="DUS58" s="7"/>
      <c r="DUT58" s="7"/>
      <c r="DUU58" s="7"/>
      <c r="DUV58" s="7"/>
      <c r="DUW58" s="7"/>
      <c r="DUX58" s="7"/>
      <c r="DUY58" s="7"/>
      <c r="DUZ58" s="7"/>
      <c r="DVA58" s="7"/>
      <c r="DVB58" s="7"/>
      <c r="DVC58" s="7"/>
      <c r="DVD58" s="7"/>
      <c r="DVE58" s="7"/>
      <c r="DVF58" s="7"/>
      <c r="DVG58" s="7"/>
      <c r="DVH58" s="7"/>
      <c r="DVI58" s="7"/>
      <c r="DVJ58" s="7"/>
      <c r="DVK58" s="7"/>
      <c r="DVL58" s="7"/>
      <c r="DVM58" s="7"/>
      <c r="DVN58" s="7"/>
      <c r="DVO58" s="7"/>
      <c r="DVP58" s="7"/>
      <c r="DVQ58" s="7"/>
      <c r="DVR58" s="7"/>
      <c r="DVS58" s="7"/>
      <c r="DVT58" s="7"/>
      <c r="DVU58" s="7"/>
      <c r="DVV58" s="7"/>
      <c r="DVW58" s="7"/>
      <c r="DVX58" s="7"/>
      <c r="DVY58" s="7"/>
      <c r="DVZ58" s="7"/>
      <c r="DWA58" s="7"/>
      <c r="DWB58" s="7"/>
      <c r="DWC58" s="7"/>
      <c r="DWD58" s="7"/>
      <c r="DWE58" s="7"/>
      <c r="DWF58" s="7"/>
      <c r="DWG58" s="7"/>
      <c r="DWH58" s="7"/>
      <c r="DWI58" s="7"/>
      <c r="DWJ58" s="7"/>
      <c r="DWK58" s="7"/>
      <c r="DWL58" s="7"/>
      <c r="DWM58" s="7"/>
      <c r="DWN58" s="7"/>
      <c r="DWO58" s="7"/>
      <c r="DWP58" s="7"/>
      <c r="DWQ58" s="7"/>
      <c r="DWR58" s="7"/>
      <c r="DWS58" s="7"/>
      <c r="DWT58" s="7"/>
      <c r="DWU58" s="7"/>
      <c r="DWV58" s="7"/>
      <c r="DWW58" s="7"/>
      <c r="DWX58" s="7"/>
      <c r="DWY58" s="7"/>
      <c r="DWZ58" s="7"/>
      <c r="DXA58" s="7"/>
      <c r="DXB58" s="7"/>
      <c r="DXC58" s="7"/>
      <c r="DXD58" s="7"/>
      <c r="DXE58" s="7"/>
      <c r="DXF58" s="7"/>
      <c r="DXG58" s="7"/>
      <c r="DXH58" s="7"/>
      <c r="DXI58" s="7"/>
      <c r="DXJ58" s="7"/>
      <c r="DXK58" s="7"/>
      <c r="DXL58" s="7"/>
      <c r="DXM58" s="7"/>
      <c r="DXN58" s="7"/>
      <c r="DXO58" s="7"/>
      <c r="DXP58" s="7"/>
      <c r="DXQ58" s="7"/>
      <c r="DXR58" s="7"/>
      <c r="DXS58" s="7"/>
      <c r="DXT58" s="7"/>
      <c r="DXV58" s="7"/>
      <c r="DXW58" s="7"/>
      <c r="DXX58" s="7"/>
      <c r="DXY58" s="7"/>
      <c r="DXZ58" s="7"/>
      <c r="DYA58" s="7"/>
      <c r="DYB58" s="7"/>
      <c r="DYC58" s="7"/>
      <c r="DYD58" s="7"/>
      <c r="DYE58" s="7"/>
      <c r="DYF58" s="7"/>
      <c r="DYG58" s="7"/>
      <c r="DYH58" s="7"/>
      <c r="DYI58" s="7"/>
      <c r="DYJ58" s="7"/>
      <c r="DYK58" s="7"/>
      <c r="DYL58" s="7"/>
      <c r="DYM58" s="7"/>
      <c r="DYN58" s="7"/>
      <c r="DYO58" s="7"/>
      <c r="DYP58" s="7"/>
      <c r="DYQ58" s="7"/>
      <c r="DYR58" s="7"/>
      <c r="DYS58" s="7"/>
      <c r="DYT58" s="7"/>
      <c r="DYU58" s="7"/>
      <c r="DYV58" s="7"/>
      <c r="DYW58" s="7"/>
      <c r="DYX58" s="7"/>
      <c r="DYY58" s="7"/>
      <c r="DYZ58" s="7"/>
      <c r="DZA58" s="7"/>
      <c r="DZB58" s="7"/>
      <c r="DZC58" s="7"/>
      <c r="DZD58" s="7"/>
      <c r="DZE58" s="7"/>
      <c r="DZF58" s="7"/>
      <c r="DZG58" s="7"/>
      <c r="DZH58" s="7"/>
      <c r="DZI58" s="7"/>
      <c r="DZJ58" s="7"/>
      <c r="DZK58" s="7"/>
      <c r="DZL58" s="7"/>
      <c r="DZM58" s="7"/>
      <c r="DZN58" s="7"/>
      <c r="DZO58" s="7"/>
      <c r="DZP58" s="7"/>
      <c r="DZQ58" s="7"/>
      <c r="DZR58" s="7"/>
      <c r="DZS58" s="7"/>
      <c r="DZT58" s="7"/>
      <c r="DZU58" s="7"/>
      <c r="DZV58" s="7"/>
      <c r="DZW58" s="7"/>
      <c r="DZX58" s="7"/>
      <c r="DZY58" s="7"/>
      <c r="DZZ58" s="7"/>
      <c r="EAA58" s="7"/>
      <c r="EAB58" s="7"/>
      <c r="EAC58" s="7"/>
      <c r="EAD58" s="7"/>
      <c r="EAE58" s="7"/>
      <c r="EAF58" s="7"/>
      <c r="EAG58" s="7"/>
      <c r="EAH58" s="7"/>
      <c r="EAI58" s="7"/>
      <c r="EAJ58" s="7"/>
      <c r="EAK58" s="7"/>
      <c r="EAL58" s="7"/>
      <c r="EAM58" s="7"/>
      <c r="EAN58" s="7"/>
      <c r="EAO58" s="7"/>
      <c r="EAP58" s="7"/>
      <c r="EAQ58" s="7"/>
      <c r="EAR58" s="7"/>
      <c r="EAS58" s="7"/>
      <c r="EAT58" s="7"/>
      <c r="EAU58" s="7"/>
      <c r="EAV58" s="7"/>
      <c r="EAW58" s="7"/>
      <c r="EAX58" s="7"/>
      <c r="EAY58" s="7"/>
      <c r="EAZ58" s="7"/>
      <c r="EBA58" s="7"/>
      <c r="EBB58" s="7"/>
      <c r="EBC58" s="7"/>
      <c r="EBD58" s="7"/>
      <c r="EBE58" s="7"/>
      <c r="EBF58" s="7"/>
      <c r="EBG58" s="7"/>
      <c r="EBH58" s="7"/>
      <c r="EBI58" s="7"/>
      <c r="EBJ58" s="7"/>
      <c r="EBK58" s="7"/>
      <c r="EBL58" s="7"/>
      <c r="EBM58" s="7"/>
      <c r="EBN58" s="7"/>
      <c r="EBO58" s="7"/>
      <c r="EBP58" s="7"/>
      <c r="EBQ58" s="7"/>
      <c r="EBR58" s="7"/>
      <c r="EBS58" s="7"/>
      <c r="EBT58" s="7"/>
      <c r="EBU58" s="7"/>
      <c r="EBV58" s="7"/>
      <c r="EBW58" s="7"/>
      <c r="EBX58" s="7"/>
      <c r="EBY58" s="7"/>
      <c r="EBZ58" s="7"/>
      <c r="ECA58" s="7"/>
      <c r="ECB58" s="7"/>
      <c r="ECC58" s="7"/>
      <c r="ECD58" s="7"/>
      <c r="ECE58" s="7"/>
      <c r="ECF58" s="7"/>
      <c r="ECG58" s="7"/>
      <c r="ECH58" s="7"/>
      <c r="ECI58" s="7"/>
      <c r="ECJ58" s="7"/>
      <c r="ECK58" s="7"/>
      <c r="ECL58" s="7"/>
      <c r="ECM58" s="7"/>
      <c r="ECN58" s="7"/>
      <c r="ECO58" s="7"/>
      <c r="ECP58" s="7"/>
      <c r="ECQ58" s="7"/>
      <c r="ECR58" s="7"/>
      <c r="ECS58" s="7"/>
      <c r="ECT58" s="7"/>
      <c r="ECU58" s="7"/>
      <c r="ECV58" s="7"/>
      <c r="ECW58" s="7"/>
      <c r="ECX58" s="7"/>
      <c r="ECY58" s="7"/>
      <c r="ECZ58" s="7"/>
      <c r="EDA58" s="7"/>
      <c r="EDB58" s="7"/>
      <c r="EDC58" s="7"/>
      <c r="EDD58" s="7"/>
      <c r="EDE58" s="7"/>
      <c r="EDF58" s="7"/>
      <c r="EDG58" s="7"/>
      <c r="EDH58" s="7"/>
      <c r="EDI58" s="7"/>
      <c r="EDJ58" s="7"/>
      <c r="EDK58" s="7"/>
      <c r="EDL58" s="7"/>
      <c r="EDM58" s="7"/>
      <c r="EDN58" s="7"/>
      <c r="EDO58" s="7"/>
      <c r="EDP58" s="7"/>
      <c r="EDQ58" s="7"/>
      <c r="EDR58" s="7"/>
      <c r="EDS58" s="7"/>
      <c r="EDT58" s="7"/>
      <c r="EDU58" s="7"/>
      <c r="EDV58" s="7"/>
      <c r="EDW58" s="7"/>
      <c r="EDX58" s="7"/>
      <c r="EDY58" s="7"/>
      <c r="EDZ58" s="7"/>
      <c r="EEA58" s="7"/>
      <c r="EEB58" s="7"/>
      <c r="EEC58" s="7"/>
      <c r="EED58" s="7"/>
      <c r="EEE58" s="7"/>
      <c r="EEF58" s="7"/>
      <c r="EEG58" s="7"/>
      <c r="EEH58" s="7"/>
      <c r="EEI58" s="7"/>
      <c r="EEJ58" s="7"/>
      <c r="EEK58" s="7"/>
      <c r="EEL58" s="7"/>
      <c r="EEM58" s="7"/>
      <c r="EEN58" s="7"/>
      <c r="EEO58" s="7"/>
      <c r="EEP58" s="7"/>
      <c r="EEQ58" s="7"/>
      <c r="EER58" s="7"/>
      <c r="EES58" s="7"/>
      <c r="EET58" s="7"/>
      <c r="EEU58" s="7"/>
      <c r="EEV58" s="7"/>
      <c r="EEW58" s="7"/>
      <c r="EEX58" s="7"/>
      <c r="EEY58" s="7"/>
      <c r="EEZ58" s="7"/>
      <c r="EFA58" s="7"/>
      <c r="EFB58" s="7"/>
      <c r="EFC58" s="7"/>
      <c r="EFD58" s="7"/>
      <c r="EFE58" s="7"/>
      <c r="EFF58" s="7"/>
      <c r="EFG58" s="7"/>
      <c r="EFH58" s="7"/>
      <c r="EFI58" s="7"/>
      <c r="EFJ58" s="7"/>
      <c r="EFK58" s="7"/>
      <c r="EFL58" s="7"/>
      <c r="EFM58" s="7"/>
      <c r="EFN58" s="7"/>
      <c r="EFO58" s="7"/>
      <c r="EFP58" s="7"/>
      <c r="EFQ58" s="7"/>
      <c r="EFR58" s="7"/>
      <c r="EFS58" s="7"/>
      <c r="EFT58" s="7"/>
      <c r="EFU58" s="7"/>
      <c r="EFV58" s="7"/>
      <c r="EFW58" s="7"/>
      <c r="EFX58" s="7"/>
      <c r="EFY58" s="7"/>
      <c r="EFZ58" s="7"/>
      <c r="EGA58" s="7"/>
      <c r="EGB58" s="7"/>
      <c r="EGC58" s="7"/>
      <c r="EGD58" s="7"/>
      <c r="EGE58" s="7"/>
      <c r="EGF58" s="7"/>
      <c r="EGG58" s="7"/>
      <c r="EGH58" s="7"/>
      <c r="EGI58" s="7"/>
      <c r="EGJ58" s="7"/>
      <c r="EGK58" s="7"/>
      <c r="EGL58" s="7"/>
      <c r="EGM58" s="7"/>
      <c r="EGN58" s="7"/>
      <c r="EGO58" s="7"/>
      <c r="EGP58" s="7"/>
      <c r="EGQ58" s="7"/>
      <c r="EGR58" s="7"/>
      <c r="EGS58" s="7"/>
      <c r="EGT58" s="7"/>
      <c r="EGU58" s="7"/>
      <c r="EGV58" s="7"/>
      <c r="EGW58" s="7"/>
      <c r="EGX58" s="7"/>
      <c r="EGY58" s="7"/>
      <c r="EGZ58" s="7"/>
      <c r="EHA58" s="7"/>
      <c r="EHB58" s="7"/>
      <c r="EHC58" s="7"/>
      <c r="EHD58" s="7"/>
      <c r="EHE58" s="7"/>
      <c r="EHF58" s="7"/>
      <c r="EHG58" s="7"/>
      <c r="EHH58" s="7"/>
      <c r="EHI58" s="7"/>
      <c r="EHJ58" s="7"/>
      <c r="EHK58" s="7"/>
      <c r="EHL58" s="7"/>
      <c r="EHM58" s="7"/>
      <c r="EHN58" s="7"/>
      <c r="EHO58" s="7"/>
      <c r="EHP58" s="7"/>
      <c r="EHR58" s="7"/>
      <c r="EHS58" s="7"/>
      <c r="EHT58" s="7"/>
      <c r="EHU58" s="7"/>
      <c r="EHV58" s="7"/>
      <c r="EHW58" s="7"/>
      <c r="EHX58" s="7"/>
      <c r="EHY58" s="7"/>
      <c r="EHZ58" s="7"/>
      <c r="EIA58" s="7"/>
      <c r="EIB58" s="7"/>
      <c r="EIC58" s="7"/>
      <c r="EID58" s="7"/>
      <c r="EIE58" s="7"/>
      <c r="EIF58" s="7"/>
      <c r="EIG58" s="7"/>
      <c r="EIH58" s="7"/>
      <c r="EII58" s="7"/>
      <c r="EIJ58" s="7"/>
      <c r="EIK58" s="7"/>
      <c r="EIL58" s="7"/>
      <c r="EIM58" s="7"/>
      <c r="EIN58" s="7"/>
      <c r="EIO58" s="7"/>
      <c r="EIP58" s="7"/>
      <c r="EIQ58" s="7"/>
      <c r="EIR58" s="7"/>
      <c r="EIS58" s="7"/>
      <c r="EIT58" s="7"/>
      <c r="EIU58" s="7"/>
      <c r="EIV58" s="7"/>
      <c r="EIW58" s="7"/>
      <c r="EIX58" s="7"/>
      <c r="EIY58" s="7"/>
      <c r="EIZ58" s="7"/>
      <c r="EJA58" s="7"/>
      <c r="EJB58" s="7"/>
      <c r="EJC58" s="7"/>
      <c r="EJD58" s="7"/>
      <c r="EJE58" s="7"/>
      <c r="EJF58" s="7"/>
      <c r="EJG58" s="7"/>
      <c r="EJH58" s="7"/>
      <c r="EJI58" s="7"/>
      <c r="EJJ58" s="7"/>
      <c r="EJK58" s="7"/>
      <c r="EJL58" s="7"/>
      <c r="EJM58" s="7"/>
      <c r="EJN58" s="7"/>
      <c r="EJO58" s="7"/>
      <c r="EJP58" s="7"/>
      <c r="EJQ58" s="7"/>
      <c r="EJR58" s="7"/>
      <c r="EJS58" s="7"/>
      <c r="EJT58" s="7"/>
      <c r="EJU58" s="7"/>
      <c r="EJV58" s="7"/>
      <c r="EJW58" s="7"/>
      <c r="EJX58" s="7"/>
      <c r="EJY58" s="7"/>
      <c r="EJZ58" s="7"/>
      <c r="EKA58" s="7"/>
      <c r="EKB58" s="7"/>
      <c r="EKC58" s="7"/>
      <c r="EKD58" s="7"/>
      <c r="EKE58" s="7"/>
      <c r="EKF58" s="7"/>
      <c r="EKG58" s="7"/>
      <c r="EKH58" s="7"/>
      <c r="EKI58" s="7"/>
      <c r="EKJ58" s="7"/>
      <c r="EKK58" s="7"/>
      <c r="EKL58" s="7"/>
      <c r="EKM58" s="7"/>
      <c r="EKN58" s="7"/>
      <c r="EKO58" s="7"/>
      <c r="EKP58" s="7"/>
      <c r="EKQ58" s="7"/>
      <c r="EKR58" s="7"/>
      <c r="EKS58" s="7"/>
      <c r="EKT58" s="7"/>
      <c r="EKU58" s="7"/>
      <c r="EKV58" s="7"/>
      <c r="EKW58" s="7"/>
      <c r="EKX58" s="7"/>
      <c r="EKY58" s="7"/>
      <c r="EKZ58" s="7"/>
      <c r="ELA58" s="7"/>
      <c r="ELB58" s="7"/>
      <c r="ELC58" s="7"/>
      <c r="ELD58" s="7"/>
      <c r="ELE58" s="7"/>
      <c r="ELF58" s="7"/>
      <c r="ELG58" s="7"/>
      <c r="ELH58" s="7"/>
      <c r="ELI58" s="7"/>
      <c r="ELJ58" s="7"/>
      <c r="ELK58" s="7"/>
      <c r="ELL58" s="7"/>
      <c r="ELM58" s="7"/>
      <c r="ELN58" s="7"/>
      <c r="ELO58" s="7"/>
      <c r="ELP58" s="7"/>
      <c r="ELQ58" s="7"/>
      <c r="ELR58" s="7"/>
      <c r="ELS58" s="7"/>
      <c r="ELT58" s="7"/>
      <c r="ELU58" s="7"/>
      <c r="ELV58" s="7"/>
      <c r="ELW58" s="7"/>
      <c r="ELX58" s="7"/>
      <c r="ELY58" s="7"/>
      <c r="ELZ58" s="7"/>
      <c r="EMA58" s="7"/>
      <c r="EMB58" s="7"/>
      <c r="EMC58" s="7"/>
      <c r="EMD58" s="7"/>
      <c r="EME58" s="7"/>
      <c r="EMF58" s="7"/>
      <c r="EMG58" s="7"/>
      <c r="EMH58" s="7"/>
      <c r="EMI58" s="7"/>
      <c r="EMJ58" s="7"/>
      <c r="EMK58" s="7"/>
      <c r="EML58" s="7"/>
      <c r="EMM58" s="7"/>
      <c r="EMN58" s="7"/>
      <c r="EMO58" s="7"/>
      <c r="EMP58" s="7"/>
      <c r="EMQ58" s="7"/>
      <c r="EMR58" s="7"/>
      <c r="EMS58" s="7"/>
      <c r="EMT58" s="7"/>
      <c r="EMU58" s="7"/>
      <c r="EMV58" s="7"/>
      <c r="EMW58" s="7"/>
      <c r="EMX58" s="7"/>
      <c r="EMY58" s="7"/>
      <c r="EMZ58" s="7"/>
      <c r="ENA58" s="7"/>
      <c r="ENB58" s="7"/>
      <c r="ENC58" s="7"/>
      <c r="END58" s="7"/>
      <c r="ENE58" s="7"/>
      <c r="ENF58" s="7"/>
      <c r="ENG58" s="7"/>
      <c r="ENH58" s="7"/>
      <c r="ENI58" s="7"/>
      <c r="ENJ58" s="7"/>
      <c r="ENK58" s="7"/>
      <c r="ENL58" s="7"/>
      <c r="ENM58" s="7"/>
      <c r="ENN58" s="7"/>
      <c r="ENO58" s="7"/>
      <c r="ENP58" s="7"/>
      <c r="ENQ58" s="7"/>
      <c r="ENR58" s="7"/>
      <c r="ENS58" s="7"/>
      <c r="ENT58" s="7"/>
      <c r="ENU58" s="7"/>
      <c r="ENV58" s="7"/>
      <c r="ENW58" s="7"/>
      <c r="ENX58" s="7"/>
      <c r="ENY58" s="7"/>
      <c r="ENZ58" s="7"/>
      <c r="EOA58" s="7"/>
      <c r="EOB58" s="7"/>
      <c r="EOC58" s="7"/>
      <c r="EOD58" s="7"/>
      <c r="EOE58" s="7"/>
      <c r="EOF58" s="7"/>
      <c r="EOG58" s="7"/>
      <c r="EOH58" s="7"/>
      <c r="EOI58" s="7"/>
      <c r="EOJ58" s="7"/>
      <c r="EOK58" s="7"/>
      <c r="EOL58" s="7"/>
      <c r="EOM58" s="7"/>
      <c r="EON58" s="7"/>
      <c r="EOO58" s="7"/>
      <c r="EOP58" s="7"/>
      <c r="EOQ58" s="7"/>
      <c r="EOR58" s="7"/>
      <c r="EOS58" s="7"/>
      <c r="EOT58" s="7"/>
      <c r="EOU58" s="7"/>
      <c r="EOV58" s="7"/>
      <c r="EOW58" s="7"/>
      <c r="EOX58" s="7"/>
      <c r="EOY58" s="7"/>
      <c r="EOZ58" s="7"/>
      <c r="EPA58" s="7"/>
      <c r="EPB58" s="7"/>
      <c r="EPC58" s="7"/>
      <c r="EPD58" s="7"/>
      <c r="EPE58" s="7"/>
      <c r="EPF58" s="7"/>
      <c r="EPG58" s="7"/>
      <c r="EPH58" s="7"/>
      <c r="EPI58" s="7"/>
      <c r="EPJ58" s="7"/>
      <c r="EPK58" s="7"/>
      <c r="EPL58" s="7"/>
      <c r="EPM58" s="7"/>
      <c r="EPN58" s="7"/>
      <c r="EPO58" s="7"/>
      <c r="EPP58" s="7"/>
      <c r="EPQ58" s="7"/>
      <c r="EPR58" s="7"/>
      <c r="EPS58" s="7"/>
      <c r="EPT58" s="7"/>
      <c r="EPU58" s="7"/>
      <c r="EPV58" s="7"/>
      <c r="EPW58" s="7"/>
      <c r="EPX58" s="7"/>
      <c r="EPY58" s="7"/>
      <c r="EPZ58" s="7"/>
      <c r="EQA58" s="7"/>
      <c r="EQB58" s="7"/>
      <c r="EQC58" s="7"/>
      <c r="EQD58" s="7"/>
      <c r="EQE58" s="7"/>
      <c r="EQF58" s="7"/>
      <c r="EQG58" s="7"/>
      <c r="EQH58" s="7"/>
      <c r="EQI58" s="7"/>
      <c r="EQJ58" s="7"/>
      <c r="EQK58" s="7"/>
      <c r="EQL58" s="7"/>
      <c r="EQM58" s="7"/>
      <c r="EQN58" s="7"/>
      <c r="EQO58" s="7"/>
      <c r="EQP58" s="7"/>
      <c r="EQQ58" s="7"/>
      <c r="EQR58" s="7"/>
      <c r="EQS58" s="7"/>
      <c r="EQT58" s="7"/>
      <c r="EQU58" s="7"/>
      <c r="EQV58" s="7"/>
      <c r="EQW58" s="7"/>
      <c r="EQX58" s="7"/>
      <c r="EQY58" s="7"/>
      <c r="EQZ58" s="7"/>
      <c r="ERA58" s="7"/>
      <c r="ERB58" s="7"/>
      <c r="ERC58" s="7"/>
      <c r="ERD58" s="7"/>
      <c r="ERE58" s="7"/>
      <c r="ERF58" s="7"/>
      <c r="ERG58" s="7"/>
      <c r="ERH58" s="7"/>
      <c r="ERI58" s="7"/>
      <c r="ERJ58" s="7"/>
      <c r="ERK58" s="7"/>
      <c r="ERL58" s="7"/>
      <c r="ERN58" s="7"/>
      <c r="ERO58" s="7"/>
      <c r="ERP58" s="7"/>
      <c r="ERQ58" s="7"/>
      <c r="ERR58" s="7"/>
      <c r="ERS58" s="7"/>
      <c r="ERT58" s="7"/>
      <c r="ERU58" s="7"/>
      <c r="ERV58" s="7"/>
      <c r="ERW58" s="7"/>
      <c r="ERX58" s="7"/>
      <c r="ERY58" s="7"/>
      <c r="ERZ58" s="7"/>
      <c r="ESA58" s="7"/>
      <c r="ESB58" s="7"/>
      <c r="ESC58" s="7"/>
      <c r="ESD58" s="7"/>
      <c r="ESE58" s="7"/>
      <c r="ESF58" s="7"/>
      <c r="ESG58" s="7"/>
      <c r="ESH58" s="7"/>
      <c r="ESI58" s="7"/>
      <c r="ESJ58" s="7"/>
      <c r="ESK58" s="7"/>
      <c r="ESL58" s="7"/>
      <c r="ESM58" s="7"/>
      <c r="ESN58" s="7"/>
      <c r="ESO58" s="7"/>
      <c r="ESP58" s="7"/>
      <c r="ESQ58" s="7"/>
      <c r="ESR58" s="7"/>
      <c r="ESS58" s="7"/>
      <c r="EST58" s="7"/>
      <c r="ESU58" s="7"/>
      <c r="ESV58" s="7"/>
      <c r="ESW58" s="7"/>
      <c r="ESX58" s="7"/>
      <c r="ESY58" s="7"/>
      <c r="ESZ58" s="7"/>
      <c r="ETA58" s="7"/>
      <c r="ETB58" s="7"/>
      <c r="ETC58" s="7"/>
      <c r="ETD58" s="7"/>
      <c r="ETE58" s="7"/>
      <c r="ETF58" s="7"/>
      <c r="ETG58" s="7"/>
      <c r="ETH58" s="7"/>
      <c r="ETI58" s="7"/>
      <c r="ETJ58" s="7"/>
      <c r="ETK58" s="7"/>
      <c r="ETL58" s="7"/>
      <c r="ETM58" s="7"/>
      <c r="ETN58" s="7"/>
      <c r="ETO58" s="7"/>
      <c r="ETP58" s="7"/>
      <c r="ETQ58" s="7"/>
      <c r="ETR58" s="7"/>
      <c r="ETS58" s="7"/>
      <c r="ETT58" s="7"/>
      <c r="ETU58" s="7"/>
      <c r="ETV58" s="7"/>
      <c r="ETW58" s="7"/>
      <c r="ETX58" s="7"/>
      <c r="ETY58" s="7"/>
      <c r="ETZ58" s="7"/>
      <c r="EUA58" s="7"/>
      <c r="EUB58" s="7"/>
      <c r="EUC58" s="7"/>
      <c r="EUD58" s="7"/>
      <c r="EUE58" s="7"/>
      <c r="EUF58" s="7"/>
      <c r="EUG58" s="7"/>
      <c r="EUH58" s="7"/>
      <c r="EUI58" s="7"/>
      <c r="EUJ58" s="7"/>
      <c r="EUK58" s="7"/>
      <c r="EUL58" s="7"/>
      <c r="EUM58" s="7"/>
      <c r="EUN58" s="7"/>
      <c r="EUO58" s="7"/>
      <c r="EUP58" s="7"/>
      <c r="EUQ58" s="7"/>
      <c r="EUR58" s="7"/>
      <c r="EUS58" s="7"/>
      <c r="EUT58" s="7"/>
      <c r="EUU58" s="7"/>
      <c r="EUV58" s="7"/>
      <c r="EUW58" s="7"/>
      <c r="EUX58" s="7"/>
      <c r="EUY58" s="7"/>
      <c r="EUZ58" s="7"/>
      <c r="EVA58" s="7"/>
      <c r="EVB58" s="7"/>
      <c r="EVC58" s="7"/>
      <c r="EVD58" s="7"/>
      <c r="EVE58" s="7"/>
      <c r="EVF58" s="7"/>
      <c r="EVG58" s="7"/>
      <c r="EVH58" s="7"/>
      <c r="EVI58" s="7"/>
      <c r="EVJ58" s="7"/>
      <c r="EVK58" s="7"/>
      <c r="EVL58" s="7"/>
      <c r="EVM58" s="7"/>
      <c r="EVN58" s="7"/>
      <c r="EVO58" s="7"/>
      <c r="EVP58" s="7"/>
      <c r="EVQ58" s="7"/>
      <c r="EVR58" s="7"/>
      <c r="EVS58" s="7"/>
      <c r="EVT58" s="7"/>
      <c r="EVU58" s="7"/>
      <c r="EVV58" s="7"/>
      <c r="EVW58" s="7"/>
      <c r="EVX58" s="7"/>
      <c r="EVY58" s="7"/>
      <c r="EVZ58" s="7"/>
      <c r="EWA58" s="7"/>
      <c r="EWB58" s="7"/>
      <c r="EWC58" s="7"/>
      <c r="EWD58" s="7"/>
      <c r="EWE58" s="7"/>
      <c r="EWF58" s="7"/>
      <c r="EWG58" s="7"/>
      <c r="EWH58" s="7"/>
      <c r="EWI58" s="7"/>
      <c r="EWJ58" s="7"/>
      <c r="EWK58" s="7"/>
      <c r="EWL58" s="7"/>
      <c r="EWM58" s="7"/>
      <c r="EWN58" s="7"/>
      <c r="EWO58" s="7"/>
      <c r="EWP58" s="7"/>
      <c r="EWQ58" s="7"/>
      <c r="EWR58" s="7"/>
      <c r="EWS58" s="7"/>
      <c r="EWT58" s="7"/>
      <c r="EWU58" s="7"/>
      <c r="EWV58" s="7"/>
      <c r="EWW58" s="7"/>
      <c r="EWX58" s="7"/>
      <c r="EWY58" s="7"/>
      <c r="EWZ58" s="7"/>
      <c r="EXA58" s="7"/>
      <c r="EXB58" s="7"/>
      <c r="EXC58" s="7"/>
      <c r="EXD58" s="7"/>
      <c r="EXE58" s="7"/>
      <c r="EXF58" s="7"/>
      <c r="EXG58" s="7"/>
      <c r="EXH58" s="7"/>
      <c r="EXI58" s="7"/>
      <c r="EXJ58" s="7"/>
      <c r="EXK58" s="7"/>
      <c r="EXL58" s="7"/>
      <c r="EXM58" s="7"/>
      <c r="EXN58" s="7"/>
      <c r="EXO58" s="7"/>
      <c r="EXP58" s="7"/>
      <c r="EXQ58" s="7"/>
      <c r="EXR58" s="7"/>
      <c r="EXS58" s="7"/>
      <c r="EXT58" s="7"/>
      <c r="EXU58" s="7"/>
      <c r="EXV58" s="7"/>
      <c r="EXW58" s="7"/>
      <c r="EXX58" s="7"/>
      <c r="EXY58" s="7"/>
      <c r="EXZ58" s="7"/>
      <c r="EYA58" s="7"/>
      <c r="EYB58" s="7"/>
      <c r="EYC58" s="7"/>
      <c r="EYD58" s="7"/>
      <c r="EYE58" s="7"/>
      <c r="EYF58" s="7"/>
      <c r="EYG58" s="7"/>
      <c r="EYH58" s="7"/>
      <c r="EYI58" s="7"/>
      <c r="EYJ58" s="7"/>
      <c r="EYK58" s="7"/>
      <c r="EYL58" s="7"/>
      <c r="EYM58" s="7"/>
      <c r="EYN58" s="7"/>
      <c r="EYO58" s="7"/>
      <c r="EYP58" s="7"/>
      <c r="EYQ58" s="7"/>
      <c r="EYR58" s="7"/>
      <c r="EYS58" s="7"/>
      <c r="EYT58" s="7"/>
      <c r="EYU58" s="7"/>
      <c r="EYV58" s="7"/>
      <c r="EYW58" s="7"/>
      <c r="EYX58" s="7"/>
      <c r="EYY58" s="7"/>
      <c r="EYZ58" s="7"/>
      <c r="EZA58" s="7"/>
      <c r="EZB58" s="7"/>
      <c r="EZC58" s="7"/>
      <c r="EZD58" s="7"/>
      <c r="EZE58" s="7"/>
      <c r="EZF58" s="7"/>
      <c r="EZG58" s="7"/>
      <c r="EZH58" s="7"/>
      <c r="EZI58" s="7"/>
      <c r="EZJ58" s="7"/>
      <c r="EZK58" s="7"/>
      <c r="EZL58" s="7"/>
      <c r="EZM58" s="7"/>
      <c r="EZN58" s="7"/>
      <c r="EZO58" s="7"/>
      <c r="EZP58" s="7"/>
      <c r="EZQ58" s="7"/>
      <c r="EZR58" s="7"/>
      <c r="EZS58" s="7"/>
      <c r="EZT58" s="7"/>
      <c r="EZU58" s="7"/>
      <c r="EZV58" s="7"/>
      <c r="EZW58" s="7"/>
      <c r="EZX58" s="7"/>
      <c r="EZY58" s="7"/>
      <c r="EZZ58" s="7"/>
      <c r="FAA58" s="7"/>
      <c r="FAB58" s="7"/>
      <c r="FAC58" s="7"/>
      <c r="FAD58" s="7"/>
      <c r="FAE58" s="7"/>
      <c r="FAF58" s="7"/>
      <c r="FAG58" s="7"/>
      <c r="FAH58" s="7"/>
      <c r="FAI58" s="7"/>
      <c r="FAJ58" s="7"/>
      <c r="FAK58" s="7"/>
      <c r="FAL58" s="7"/>
      <c r="FAM58" s="7"/>
      <c r="FAN58" s="7"/>
      <c r="FAO58" s="7"/>
      <c r="FAP58" s="7"/>
      <c r="FAQ58" s="7"/>
      <c r="FAR58" s="7"/>
      <c r="FAS58" s="7"/>
      <c r="FAT58" s="7"/>
      <c r="FAU58" s="7"/>
      <c r="FAV58" s="7"/>
      <c r="FAW58" s="7"/>
      <c r="FAX58" s="7"/>
      <c r="FAY58" s="7"/>
      <c r="FAZ58" s="7"/>
      <c r="FBA58" s="7"/>
      <c r="FBB58" s="7"/>
      <c r="FBC58" s="7"/>
      <c r="FBD58" s="7"/>
      <c r="FBE58" s="7"/>
      <c r="FBF58" s="7"/>
      <c r="FBG58" s="7"/>
      <c r="FBH58" s="7"/>
      <c r="FBJ58" s="7"/>
      <c r="FBK58" s="7"/>
      <c r="FBL58" s="7"/>
      <c r="FBM58" s="7"/>
      <c r="FBN58" s="7"/>
      <c r="FBO58" s="7"/>
      <c r="FBP58" s="7"/>
      <c r="FBQ58" s="7"/>
      <c r="FBR58" s="7"/>
      <c r="FBS58" s="7"/>
      <c r="FBT58" s="7"/>
      <c r="FBU58" s="7"/>
      <c r="FBV58" s="7"/>
      <c r="FBW58" s="7"/>
      <c r="FBX58" s="7"/>
      <c r="FBY58" s="7"/>
      <c r="FBZ58" s="7"/>
      <c r="FCA58" s="7"/>
      <c r="FCB58" s="7"/>
      <c r="FCC58" s="7"/>
      <c r="FCD58" s="7"/>
      <c r="FCE58" s="7"/>
      <c r="FCF58" s="7"/>
      <c r="FCG58" s="7"/>
      <c r="FCH58" s="7"/>
      <c r="FCI58" s="7"/>
      <c r="FCJ58" s="7"/>
      <c r="FCK58" s="7"/>
      <c r="FCL58" s="7"/>
      <c r="FCM58" s="7"/>
      <c r="FCN58" s="7"/>
      <c r="FCO58" s="7"/>
      <c r="FCP58" s="7"/>
      <c r="FCQ58" s="7"/>
      <c r="FCR58" s="7"/>
      <c r="FCS58" s="7"/>
      <c r="FCT58" s="7"/>
      <c r="FCU58" s="7"/>
      <c r="FCV58" s="7"/>
      <c r="FCW58" s="7"/>
      <c r="FCX58" s="7"/>
      <c r="FCY58" s="7"/>
      <c r="FCZ58" s="7"/>
      <c r="FDA58" s="7"/>
      <c r="FDB58" s="7"/>
      <c r="FDC58" s="7"/>
      <c r="FDD58" s="7"/>
      <c r="FDE58" s="7"/>
      <c r="FDF58" s="7"/>
      <c r="FDG58" s="7"/>
      <c r="FDH58" s="7"/>
      <c r="FDI58" s="7"/>
      <c r="FDJ58" s="7"/>
      <c r="FDK58" s="7"/>
      <c r="FDL58" s="7"/>
      <c r="FDM58" s="7"/>
      <c r="FDN58" s="7"/>
      <c r="FDO58" s="7"/>
      <c r="FDP58" s="7"/>
      <c r="FDQ58" s="7"/>
      <c r="FDR58" s="7"/>
      <c r="FDS58" s="7"/>
      <c r="FDT58" s="7"/>
      <c r="FDU58" s="7"/>
      <c r="FDV58" s="7"/>
      <c r="FDW58" s="7"/>
      <c r="FDX58" s="7"/>
      <c r="FDY58" s="7"/>
      <c r="FDZ58" s="7"/>
      <c r="FEA58" s="7"/>
      <c r="FEB58" s="7"/>
      <c r="FEC58" s="7"/>
      <c r="FED58" s="7"/>
      <c r="FEE58" s="7"/>
      <c r="FEF58" s="7"/>
      <c r="FEG58" s="7"/>
      <c r="FEH58" s="7"/>
      <c r="FEI58" s="7"/>
      <c r="FEJ58" s="7"/>
      <c r="FEK58" s="7"/>
      <c r="FEL58" s="7"/>
      <c r="FEM58" s="7"/>
      <c r="FEN58" s="7"/>
      <c r="FEO58" s="7"/>
      <c r="FEP58" s="7"/>
      <c r="FEQ58" s="7"/>
      <c r="FER58" s="7"/>
      <c r="FES58" s="7"/>
      <c r="FET58" s="7"/>
      <c r="FEU58" s="7"/>
      <c r="FEV58" s="7"/>
      <c r="FEW58" s="7"/>
      <c r="FEX58" s="7"/>
      <c r="FEY58" s="7"/>
      <c r="FEZ58" s="7"/>
      <c r="FFA58" s="7"/>
      <c r="FFB58" s="7"/>
      <c r="FFC58" s="7"/>
      <c r="FFD58" s="7"/>
      <c r="FFE58" s="7"/>
      <c r="FFF58" s="7"/>
      <c r="FFG58" s="7"/>
      <c r="FFH58" s="7"/>
      <c r="FFI58" s="7"/>
      <c r="FFJ58" s="7"/>
      <c r="FFK58" s="7"/>
      <c r="FFL58" s="7"/>
      <c r="FFM58" s="7"/>
      <c r="FFN58" s="7"/>
      <c r="FFO58" s="7"/>
      <c r="FFP58" s="7"/>
      <c r="FFQ58" s="7"/>
      <c r="FFR58" s="7"/>
      <c r="FFS58" s="7"/>
      <c r="FFT58" s="7"/>
      <c r="FFU58" s="7"/>
      <c r="FFV58" s="7"/>
      <c r="FFW58" s="7"/>
      <c r="FFX58" s="7"/>
      <c r="FFY58" s="7"/>
      <c r="FFZ58" s="7"/>
      <c r="FGA58" s="7"/>
      <c r="FGB58" s="7"/>
      <c r="FGC58" s="7"/>
      <c r="FGD58" s="7"/>
      <c r="FGE58" s="7"/>
      <c r="FGF58" s="7"/>
      <c r="FGG58" s="7"/>
      <c r="FGH58" s="7"/>
      <c r="FGI58" s="7"/>
      <c r="FGJ58" s="7"/>
      <c r="FGK58" s="7"/>
      <c r="FGL58" s="7"/>
      <c r="FGM58" s="7"/>
      <c r="FGN58" s="7"/>
      <c r="FGO58" s="7"/>
      <c r="FGP58" s="7"/>
      <c r="FGQ58" s="7"/>
      <c r="FGR58" s="7"/>
      <c r="FGS58" s="7"/>
      <c r="FGT58" s="7"/>
      <c r="FGU58" s="7"/>
      <c r="FGV58" s="7"/>
      <c r="FGW58" s="7"/>
      <c r="FGX58" s="7"/>
      <c r="FGY58" s="7"/>
      <c r="FGZ58" s="7"/>
      <c r="FHA58" s="7"/>
      <c r="FHB58" s="7"/>
      <c r="FHC58" s="7"/>
      <c r="FHD58" s="7"/>
      <c r="FHE58" s="7"/>
      <c r="FHF58" s="7"/>
      <c r="FHG58" s="7"/>
      <c r="FHH58" s="7"/>
      <c r="FHI58" s="7"/>
      <c r="FHJ58" s="7"/>
      <c r="FHK58" s="7"/>
      <c r="FHL58" s="7"/>
      <c r="FHM58" s="7"/>
      <c r="FHN58" s="7"/>
      <c r="FHO58" s="7"/>
      <c r="FHP58" s="7"/>
      <c r="FHQ58" s="7"/>
      <c r="FHR58" s="7"/>
      <c r="FHS58" s="7"/>
      <c r="FHT58" s="7"/>
      <c r="FHU58" s="7"/>
      <c r="FHV58" s="7"/>
      <c r="FHW58" s="7"/>
      <c r="FHX58" s="7"/>
      <c r="FHY58" s="7"/>
      <c r="FHZ58" s="7"/>
      <c r="FIA58" s="7"/>
      <c r="FIB58" s="7"/>
      <c r="FIC58" s="7"/>
      <c r="FID58" s="7"/>
      <c r="FIE58" s="7"/>
      <c r="FIF58" s="7"/>
      <c r="FIG58" s="7"/>
      <c r="FIH58" s="7"/>
      <c r="FII58" s="7"/>
      <c r="FIJ58" s="7"/>
      <c r="FIK58" s="7"/>
      <c r="FIL58" s="7"/>
      <c r="FIM58" s="7"/>
      <c r="FIN58" s="7"/>
      <c r="FIO58" s="7"/>
      <c r="FIP58" s="7"/>
      <c r="FIQ58" s="7"/>
      <c r="FIR58" s="7"/>
      <c r="FIS58" s="7"/>
      <c r="FIT58" s="7"/>
      <c r="FIU58" s="7"/>
      <c r="FIV58" s="7"/>
      <c r="FIW58" s="7"/>
      <c r="FIX58" s="7"/>
      <c r="FIY58" s="7"/>
      <c r="FIZ58" s="7"/>
      <c r="FJA58" s="7"/>
      <c r="FJB58" s="7"/>
      <c r="FJC58" s="7"/>
      <c r="FJD58" s="7"/>
      <c r="FJE58" s="7"/>
      <c r="FJF58" s="7"/>
      <c r="FJG58" s="7"/>
      <c r="FJH58" s="7"/>
      <c r="FJI58" s="7"/>
      <c r="FJJ58" s="7"/>
      <c r="FJK58" s="7"/>
      <c r="FJL58" s="7"/>
      <c r="FJM58" s="7"/>
      <c r="FJN58" s="7"/>
      <c r="FJO58" s="7"/>
      <c r="FJP58" s="7"/>
      <c r="FJQ58" s="7"/>
      <c r="FJR58" s="7"/>
      <c r="FJS58" s="7"/>
      <c r="FJT58" s="7"/>
      <c r="FJU58" s="7"/>
      <c r="FJV58" s="7"/>
      <c r="FJW58" s="7"/>
      <c r="FJX58" s="7"/>
      <c r="FJY58" s="7"/>
      <c r="FJZ58" s="7"/>
      <c r="FKA58" s="7"/>
      <c r="FKB58" s="7"/>
      <c r="FKC58" s="7"/>
      <c r="FKD58" s="7"/>
      <c r="FKE58" s="7"/>
      <c r="FKF58" s="7"/>
      <c r="FKG58" s="7"/>
      <c r="FKH58" s="7"/>
      <c r="FKI58" s="7"/>
      <c r="FKJ58" s="7"/>
      <c r="FKK58" s="7"/>
      <c r="FKL58" s="7"/>
      <c r="FKM58" s="7"/>
      <c r="FKN58" s="7"/>
      <c r="FKO58" s="7"/>
      <c r="FKP58" s="7"/>
      <c r="FKQ58" s="7"/>
      <c r="FKR58" s="7"/>
      <c r="FKS58" s="7"/>
      <c r="FKT58" s="7"/>
      <c r="FKU58" s="7"/>
      <c r="FKV58" s="7"/>
      <c r="FKW58" s="7"/>
      <c r="FKX58" s="7"/>
      <c r="FKY58" s="7"/>
      <c r="FKZ58" s="7"/>
      <c r="FLA58" s="7"/>
      <c r="FLB58" s="7"/>
      <c r="FLC58" s="7"/>
      <c r="FLD58" s="7"/>
      <c r="FLF58" s="7"/>
      <c r="FLG58" s="7"/>
      <c r="FLH58" s="7"/>
      <c r="FLI58" s="7"/>
      <c r="FLJ58" s="7"/>
      <c r="FLK58" s="7"/>
      <c r="FLL58" s="7"/>
      <c r="FLM58" s="7"/>
      <c r="FLN58" s="7"/>
      <c r="FLO58" s="7"/>
      <c r="FLP58" s="7"/>
      <c r="FLQ58" s="7"/>
      <c r="FLR58" s="7"/>
      <c r="FLS58" s="7"/>
      <c r="FLT58" s="7"/>
      <c r="FLU58" s="7"/>
      <c r="FLV58" s="7"/>
      <c r="FLW58" s="7"/>
      <c r="FLX58" s="7"/>
      <c r="FLY58" s="7"/>
      <c r="FLZ58" s="7"/>
      <c r="FMA58" s="7"/>
      <c r="FMB58" s="7"/>
      <c r="FMC58" s="7"/>
      <c r="FMD58" s="7"/>
      <c r="FME58" s="7"/>
      <c r="FMF58" s="7"/>
      <c r="FMG58" s="7"/>
      <c r="FMH58" s="7"/>
      <c r="FMI58" s="7"/>
      <c r="FMJ58" s="7"/>
      <c r="FMK58" s="7"/>
      <c r="FML58" s="7"/>
      <c r="FMM58" s="7"/>
      <c r="FMN58" s="7"/>
      <c r="FMO58" s="7"/>
      <c r="FMP58" s="7"/>
      <c r="FMQ58" s="7"/>
      <c r="FMR58" s="7"/>
      <c r="FMS58" s="7"/>
      <c r="FMT58" s="7"/>
      <c r="FMU58" s="7"/>
      <c r="FMV58" s="7"/>
      <c r="FMW58" s="7"/>
      <c r="FMX58" s="7"/>
      <c r="FMY58" s="7"/>
      <c r="FMZ58" s="7"/>
      <c r="FNA58" s="7"/>
      <c r="FNB58" s="7"/>
      <c r="FNC58" s="7"/>
      <c r="FND58" s="7"/>
      <c r="FNE58" s="7"/>
      <c r="FNF58" s="7"/>
      <c r="FNG58" s="7"/>
      <c r="FNH58" s="7"/>
      <c r="FNI58" s="7"/>
      <c r="FNJ58" s="7"/>
      <c r="FNK58" s="7"/>
      <c r="FNL58" s="7"/>
      <c r="FNM58" s="7"/>
      <c r="FNN58" s="7"/>
      <c r="FNO58" s="7"/>
      <c r="FNP58" s="7"/>
      <c r="FNQ58" s="7"/>
      <c r="FNR58" s="7"/>
      <c r="FNS58" s="7"/>
      <c r="FNT58" s="7"/>
      <c r="FNU58" s="7"/>
      <c r="FNV58" s="7"/>
      <c r="FNW58" s="7"/>
      <c r="FNX58" s="7"/>
      <c r="FNY58" s="7"/>
      <c r="FNZ58" s="7"/>
      <c r="FOA58" s="7"/>
      <c r="FOB58" s="7"/>
      <c r="FOC58" s="7"/>
      <c r="FOD58" s="7"/>
      <c r="FOE58" s="7"/>
      <c r="FOF58" s="7"/>
      <c r="FOG58" s="7"/>
      <c r="FOH58" s="7"/>
      <c r="FOI58" s="7"/>
      <c r="FOJ58" s="7"/>
      <c r="FOK58" s="7"/>
      <c r="FOL58" s="7"/>
      <c r="FOM58" s="7"/>
      <c r="FON58" s="7"/>
      <c r="FOO58" s="7"/>
      <c r="FOP58" s="7"/>
      <c r="FOQ58" s="7"/>
      <c r="FOR58" s="7"/>
      <c r="FOS58" s="7"/>
      <c r="FOT58" s="7"/>
      <c r="FOU58" s="7"/>
      <c r="FOV58" s="7"/>
      <c r="FOW58" s="7"/>
      <c r="FOX58" s="7"/>
      <c r="FOY58" s="7"/>
      <c r="FOZ58" s="7"/>
      <c r="FPA58" s="7"/>
      <c r="FPB58" s="7"/>
      <c r="FPC58" s="7"/>
      <c r="FPD58" s="7"/>
      <c r="FPE58" s="7"/>
      <c r="FPF58" s="7"/>
      <c r="FPG58" s="7"/>
      <c r="FPH58" s="7"/>
      <c r="FPI58" s="7"/>
      <c r="FPJ58" s="7"/>
      <c r="FPK58" s="7"/>
      <c r="FPL58" s="7"/>
      <c r="FPM58" s="7"/>
      <c r="FPN58" s="7"/>
      <c r="FPO58" s="7"/>
      <c r="FPP58" s="7"/>
      <c r="FPQ58" s="7"/>
      <c r="FPR58" s="7"/>
      <c r="FPS58" s="7"/>
      <c r="FPT58" s="7"/>
      <c r="FPU58" s="7"/>
      <c r="FPV58" s="7"/>
      <c r="FPW58" s="7"/>
      <c r="FPX58" s="7"/>
      <c r="FPY58" s="7"/>
      <c r="FPZ58" s="7"/>
      <c r="FQA58" s="7"/>
      <c r="FQB58" s="7"/>
      <c r="FQC58" s="7"/>
      <c r="FQD58" s="7"/>
      <c r="FQE58" s="7"/>
      <c r="FQF58" s="7"/>
      <c r="FQG58" s="7"/>
      <c r="FQH58" s="7"/>
      <c r="FQI58" s="7"/>
      <c r="FQJ58" s="7"/>
      <c r="FQK58" s="7"/>
      <c r="FQL58" s="7"/>
      <c r="FQM58" s="7"/>
      <c r="FQN58" s="7"/>
      <c r="FQO58" s="7"/>
      <c r="FQP58" s="7"/>
      <c r="FQQ58" s="7"/>
      <c r="FQR58" s="7"/>
      <c r="FQS58" s="7"/>
      <c r="FQT58" s="7"/>
      <c r="FQU58" s="7"/>
      <c r="FQV58" s="7"/>
      <c r="FQW58" s="7"/>
      <c r="FQX58" s="7"/>
      <c r="FQY58" s="7"/>
      <c r="FQZ58" s="7"/>
      <c r="FRA58" s="7"/>
      <c r="FRB58" s="7"/>
      <c r="FRC58" s="7"/>
      <c r="FRD58" s="7"/>
      <c r="FRE58" s="7"/>
      <c r="FRF58" s="7"/>
      <c r="FRG58" s="7"/>
      <c r="FRH58" s="7"/>
      <c r="FRI58" s="7"/>
      <c r="FRJ58" s="7"/>
      <c r="FRK58" s="7"/>
      <c r="FRL58" s="7"/>
      <c r="FRM58" s="7"/>
      <c r="FRN58" s="7"/>
      <c r="FRO58" s="7"/>
      <c r="FRP58" s="7"/>
      <c r="FRQ58" s="7"/>
      <c r="FRR58" s="7"/>
      <c r="FRS58" s="7"/>
      <c r="FRT58" s="7"/>
      <c r="FRU58" s="7"/>
      <c r="FRV58" s="7"/>
      <c r="FRW58" s="7"/>
      <c r="FRX58" s="7"/>
      <c r="FRY58" s="7"/>
      <c r="FRZ58" s="7"/>
      <c r="FSA58" s="7"/>
      <c r="FSB58" s="7"/>
      <c r="FSC58" s="7"/>
      <c r="FSD58" s="7"/>
      <c r="FSE58" s="7"/>
      <c r="FSF58" s="7"/>
      <c r="FSG58" s="7"/>
      <c r="FSH58" s="7"/>
      <c r="FSI58" s="7"/>
      <c r="FSJ58" s="7"/>
      <c r="FSK58" s="7"/>
      <c r="FSL58" s="7"/>
      <c r="FSM58" s="7"/>
      <c r="FSN58" s="7"/>
      <c r="FSO58" s="7"/>
      <c r="FSP58" s="7"/>
      <c r="FSQ58" s="7"/>
      <c r="FSR58" s="7"/>
      <c r="FSS58" s="7"/>
      <c r="FST58" s="7"/>
      <c r="FSU58" s="7"/>
      <c r="FSV58" s="7"/>
      <c r="FSW58" s="7"/>
      <c r="FSX58" s="7"/>
      <c r="FSY58" s="7"/>
      <c r="FSZ58" s="7"/>
      <c r="FTA58" s="7"/>
      <c r="FTB58" s="7"/>
      <c r="FTC58" s="7"/>
      <c r="FTD58" s="7"/>
      <c r="FTE58" s="7"/>
      <c r="FTF58" s="7"/>
      <c r="FTG58" s="7"/>
      <c r="FTH58" s="7"/>
      <c r="FTI58" s="7"/>
      <c r="FTJ58" s="7"/>
      <c r="FTK58" s="7"/>
      <c r="FTL58" s="7"/>
      <c r="FTM58" s="7"/>
      <c r="FTN58" s="7"/>
      <c r="FTO58" s="7"/>
      <c r="FTP58" s="7"/>
      <c r="FTQ58" s="7"/>
      <c r="FTR58" s="7"/>
      <c r="FTS58" s="7"/>
      <c r="FTT58" s="7"/>
      <c r="FTU58" s="7"/>
      <c r="FTV58" s="7"/>
      <c r="FTW58" s="7"/>
      <c r="FTX58" s="7"/>
      <c r="FTY58" s="7"/>
      <c r="FTZ58" s="7"/>
      <c r="FUA58" s="7"/>
      <c r="FUB58" s="7"/>
      <c r="FUC58" s="7"/>
      <c r="FUD58" s="7"/>
      <c r="FUE58" s="7"/>
      <c r="FUF58" s="7"/>
      <c r="FUG58" s="7"/>
      <c r="FUH58" s="7"/>
      <c r="FUI58" s="7"/>
      <c r="FUJ58" s="7"/>
      <c r="FUK58" s="7"/>
      <c r="FUL58" s="7"/>
      <c r="FUM58" s="7"/>
      <c r="FUN58" s="7"/>
      <c r="FUO58" s="7"/>
      <c r="FUP58" s="7"/>
      <c r="FUQ58" s="7"/>
      <c r="FUR58" s="7"/>
      <c r="FUS58" s="7"/>
      <c r="FUT58" s="7"/>
      <c r="FUU58" s="7"/>
      <c r="FUV58" s="7"/>
      <c r="FUW58" s="7"/>
      <c r="FUX58" s="7"/>
      <c r="FUY58" s="7"/>
      <c r="FUZ58" s="7"/>
      <c r="FVB58" s="7"/>
      <c r="FVC58" s="7"/>
      <c r="FVD58" s="7"/>
      <c r="FVE58" s="7"/>
      <c r="FVF58" s="7"/>
      <c r="FVG58" s="7"/>
      <c r="FVH58" s="7"/>
      <c r="FVI58" s="7"/>
      <c r="FVJ58" s="7"/>
      <c r="FVK58" s="7"/>
      <c r="FVL58" s="7"/>
      <c r="FVM58" s="7"/>
      <c r="FVN58" s="7"/>
      <c r="FVO58" s="7"/>
      <c r="FVP58" s="7"/>
      <c r="FVQ58" s="7"/>
      <c r="FVR58" s="7"/>
      <c r="FVS58" s="7"/>
      <c r="FVT58" s="7"/>
      <c r="FVU58" s="7"/>
      <c r="FVV58" s="7"/>
      <c r="FVW58" s="7"/>
      <c r="FVX58" s="7"/>
      <c r="FVY58" s="7"/>
      <c r="FVZ58" s="7"/>
      <c r="FWA58" s="7"/>
      <c r="FWB58" s="7"/>
      <c r="FWC58" s="7"/>
      <c r="FWD58" s="7"/>
      <c r="FWE58" s="7"/>
      <c r="FWF58" s="7"/>
      <c r="FWG58" s="7"/>
      <c r="FWH58" s="7"/>
      <c r="FWI58" s="7"/>
      <c r="FWJ58" s="7"/>
      <c r="FWK58" s="7"/>
      <c r="FWL58" s="7"/>
      <c r="FWM58" s="7"/>
      <c r="FWN58" s="7"/>
      <c r="FWO58" s="7"/>
      <c r="FWP58" s="7"/>
      <c r="FWQ58" s="7"/>
      <c r="FWR58" s="7"/>
      <c r="FWS58" s="7"/>
      <c r="FWT58" s="7"/>
      <c r="FWU58" s="7"/>
      <c r="FWV58" s="7"/>
      <c r="FWW58" s="7"/>
      <c r="FWX58" s="7"/>
      <c r="FWY58" s="7"/>
      <c r="FWZ58" s="7"/>
      <c r="FXA58" s="7"/>
      <c r="FXB58" s="7"/>
      <c r="FXC58" s="7"/>
      <c r="FXD58" s="7"/>
      <c r="FXE58" s="7"/>
      <c r="FXF58" s="7"/>
      <c r="FXG58" s="7"/>
      <c r="FXH58" s="7"/>
      <c r="FXI58" s="7"/>
      <c r="FXJ58" s="7"/>
      <c r="FXK58" s="7"/>
      <c r="FXL58" s="7"/>
      <c r="FXM58" s="7"/>
      <c r="FXN58" s="7"/>
      <c r="FXO58" s="7"/>
      <c r="FXP58" s="7"/>
      <c r="FXQ58" s="7"/>
      <c r="FXR58" s="7"/>
      <c r="FXS58" s="7"/>
      <c r="FXT58" s="7"/>
      <c r="FXU58" s="7"/>
      <c r="FXV58" s="7"/>
      <c r="FXW58" s="7"/>
      <c r="FXX58" s="7"/>
      <c r="FXY58" s="7"/>
      <c r="FXZ58" s="7"/>
      <c r="FYA58" s="7"/>
      <c r="FYB58" s="7"/>
      <c r="FYC58" s="7"/>
      <c r="FYD58" s="7"/>
      <c r="FYE58" s="7"/>
      <c r="FYF58" s="7"/>
      <c r="FYG58" s="7"/>
      <c r="FYH58" s="7"/>
      <c r="FYI58" s="7"/>
      <c r="FYJ58" s="7"/>
      <c r="FYK58" s="7"/>
      <c r="FYL58" s="7"/>
      <c r="FYM58" s="7"/>
      <c r="FYN58" s="7"/>
      <c r="FYO58" s="7"/>
      <c r="FYP58" s="7"/>
      <c r="FYQ58" s="7"/>
      <c r="FYR58" s="7"/>
      <c r="FYS58" s="7"/>
      <c r="FYT58" s="7"/>
      <c r="FYU58" s="7"/>
      <c r="FYV58" s="7"/>
      <c r="FYW58" s="7"/>
      <c r="FYX58" s="7"/>
      <c r="FYY58" s="7"/>
      <c r="FYZ58" s="7"/>
      <c r="FZA58" s="7"/>
      <c r="FZB58" s="7"/>
      <c r="FZC58" s="7"/>
      <c r="FZD58" s="7"/>
      <c r="FZE58" s="7"/>
      <c r="FZF58" s="7"/>
      <c r="FZG58" s="7"/>
      <c r="FZH58" s="7"/>
      <c r="FZI58" s="7"/>
      <c r="FZJ58" s="7"/>
      <c r="FZK58" s="7"/>
      <c r="FZL58" s="7"/>
      <c r="FZM58" s="7"/>
      <c r="FZN58" s="7"/>
      <c r="FZO58" s="7"/>
      <c r="FZP58" s="7"/>
      <c r="FZQ58" s="7"/>
      <c r="FZR58" s="7"/>
      <c r="FZS58" s="7"/>
      <c r="FZT58" s="7"/>
      <c r="FZU58" s="7"/>
      <c r="FZV58" s="7"/>
      <c r="FZW58" s="7"/>
      <c r="FZX58" s="7"/>
      <c r="FZY58" s="7"/>
      <c r="FZZ58" s="7"/>
      <c r="GAA58" s="7"/>
      <c r="GAB58" s="7"/>
      <c r="GAC58" s="7"/>
      <c r="GAD58" s="7"/>
      <c r="GAE58" s="7"/>
      <c r="GAF58" s="7"/>
      <c r="GAG58" s="7"/>
      <c r="GAH58" s="7"/>
      <c r="GAI58" s="7"/>
      <c r="GAJ58" s="7"/>
      <c r="GAK58" s="7"/>
      <c r="GAL58" s="7"/>
      <c r="GAM58" s="7"/>
      <c r="GAN58" s="7"/>
      <c r="GAO58" s="7"/>
      <c r="GAP58" s="7"/>
      <c r="GAQ58" s="7"/>
      <c r="GAR58" s="7"/>
      <c r="GAS58" s="7"/>
      <c r="GAT58" s="7"/>
      <c r="GAU58" s="7"/>
      <c r="GAV58" s="7"/>
      <c r="GAW58" s="7"/>
      <c r="GAX58" s="7"/>
      <c r="GAY58" s="7"/>
      <c r="GAZ58" s="7"/>
      <c r="GBA58" s="7"/>
      <c r="GBB58" s="7"/>
      <c r="GBC58" s="7"/>
      <c r="GBD58" s="7"/>
      <c r="GBE58" s="7"/>
      <c r="GBF58" s="7"/>
      <c r="GBG58" s="7"/>
      <c r="GBH58" s="7"/>
      <c r="GBI58" s="7"/>
      <c r="GBJ58" s="7"/>
      <c r="GBK58" s="7"/>
      <c r="GBL58" s="7"/>
      <c r="GBM58" s="7"/>
      <c r="GBN58" s="7"/>
      <c r="GBO58" s="7"/>
      <c r="GBP58" s="7"/>
      <c r="GBQ58" s="7"/>
      <c r="GBR58" s="7"/>
      <c r="GBS58" s="7"/>
      <c r="GBT58" s="7"/>
      <c r="GBU58" s="7"/>
      <c r="GBV58" s="7"/>
      <c r="GBW58" s="7"/>
      <c r="GBX58" s="7"/>
      <c r="GBY58" s="7"/>
      <c r="GBZ58" s="7"/>
      <c r="GCA58" s="7"/>
      <c r="GCB58" s="7"/>
      <c r="GCC58" s="7"/>
      <c r="GCD58" s="7"/>
      <c r="GCE58" s="7"/>
      <c r="GCF58" s="7"/>
      <c r="GCG58" s="7"/>
      <c r="GCH58" s="7"/>
      <c r="GCI58" s="7"/>
      <c r="GCJ58" s="7"/>
      <c r="GCK58" s="7"/>
      <c r="GCL58" s="7"/>
      <c r="GCM58" s="7"/>
      <c r="GCN58" s="7"/>
      <c r="GCO58" s="7"/>
      <c r="GCP58" s="7"/>
      <c r="GCQ58" s="7"/>
      <c r="GCR58" s="7"/>
      <c r="GCS58" s="7"/>
      <c r="GCT58" s="7"/>
      <c r="GCU58" s="7"/>
      <c r="GCV58" s="7"/>
      <c r="GCW58" s="7"/>
      <c r="GCX58" s="7"/>
      <c r="GCY58" s="7"/>
      <c r="GCZ58" s="7"/>
      <c r="GDA58" s="7"/>
      <c r="GDB58" s="7"/>
      <c r="GDC58" s="7"/>
      <c r="GDD58" s="7"/>
      <c r="GDE58" s="7"/>
      <c r="GDF58" s="7"/>
      <c r="GDG58" s="7"/>
      <c r="GDH58" s="7"/>
      <c r="GDI58" s="7"/>
      <c r="GDJ58" s="7"/>
      <c r="GDK58" s="7"/>
      <c r="GDL58" s="7"/>
      <c r="GDM58" s="7"/>
      <c r="GDN58" s="7"/>
      <c r="GDO58" s="7"/>
      <c r="GDP58" s="7"/>
      <c r="GDQ58" s="7"/>
      <c r="GDR58" s="7"/>
      <c r="GDS58" s="7"/>
      <c r="GDT58" s="7"/>
      <c r="GDU58" s="7"/>
      <c r="GDV58" s="7"/>
      <c r="GDW58" s="7"/>
      <c r="GDX58" s="7"/>
      <c r="GDY58" s="7"/>
      <c r="GDZ58" s="7"/>
      <c r="GEA58" s="7"/>
      <c r="GEB58" s="7"/>
      <c r="GEC58" s="7"/>
      <c r="GED58" s="7"/>
      <c r="GEE58" s="7"/>
      <c r="GEF58" s="7"/>
      <c r="GEG58" s="7"/>
      <c r="GEH58" s="7"/>
      <c r="GEI58" s="7"/>
      <c r="GEJ58" s="7"/>
      <c r="GEK58" s="7"/>
      <c r="GEL58" s="7"/>
      <c r="GEM58" s="7"/>
      <c r="GEN58" s="7"/>
      <c r="GEO58" s="7"/>
      <c r="GEP58" s="7"/>
      <c r="GEQ58" s="7"/>
      <c r="GER58" s="7"/>
      <c r="GES58" s="7"/>
      <c r="GET58" s="7"/>
      <c r="GEU58" s="7"/>
      <c r="GEV58" s="7"/>
      <c r="GEX58" s="7"/>
      <c r="GEY58" s="7"/>
      <c r="GEZ58" s="7"/>
      <c r="GFA58" s="7"/>
      <c r="GFB58" s="7"/>
      <c r="GFC58" s="7"/>
      <c r="GFD58" s="7"/>
      <c r="GFE58" s="7"/>
      <c r="GFF58" s="7"/>
      <c r="GFG58" s="7"/>
      <c r="GFH58" s="7"/>
      <c r="GFI58" s="7"/>
      <c r="GFJ58" s="7"/>
      <c r="GFK58" s="7"/>
      <c r="GFL58" s="7"/>
      <c r="GFM58" s="7"/>
      <c r="GFN58" s="7"/>
      <c r="GFO58" s="7"/>
      <c r="GFP58" s="7"/>
      <c r="GFQ58" s="7"/>
      <c r="GFR58" s="7"/>
      <c r="GFS58" s="7"/>
      <c r="GFT58" s="7"/>
      <c r="GFU58" s="7"/>
      <c r="GFV58" s="7"/>
      <c r="GFW58" s="7"/>
      <c r="GFX58" s="7"/>
      <c r="GFY58" s="7"/>
      <c r="GFZ58" s="7"/>
      <c r="GGA58" s="7"/>
      <c r="GGB58" s="7"/>
      <c r="GGC58" s="7"/>
      <c r="GGD58" s="7"/>
      <c r="GGE58" s="7"/>
      <c r="GGF58" s="7"/>
      <c r="GGG58" s="7"/>
      <c r="GGH58" s="7"/>
      <c r="GGI58" s="7"/>
      <c r="GGJ58" s="7"/>
      <c r="GGK58" s="7"/>
      <c r="GGL58" s="7"/>
      <c r="GGM58" s="7"/>
      <c r="GGN58" s="7"/>
      <c r="GGO58" s="7"/>
      <c r="GGP58" s="7"/>
      <c r="GGQ58" s="7"/>
      <c r="GGR58" s="7"/>
      <c r="GGS58" s="7"/>
      <c r="GGT58" s="7"/>
      <c r="GGU58" s="7"/>
      <c r="GGV58" s="7"/>
      <c r="GGW58" s="7"/>
      <c r="GGX58" s="7"/>
      <c r="GGY58" s="7"/>
      <c r="GGZ58" s="7"/>
      <c r="GHA58" s="7"/>
      <c r="GHB58" s="7"/>
      <c r="GHC58" s="7"/>
      <c r="GHD58" s="7"/>
      <c r="GHE58" s="7"/>
      <c r="GHF58" s="7"/>
      <c r="GHG58" s="7"/>
      <c r="GHH58" s="7"/>
      <c r="GHI58" s="7"/>
      <c r="GHJ58" s="7"/>
      <c r="GHK58" s="7"/>
      <c r="GHL58" s="7"/>
      <c r="GHM58" s="7"/>
      <c r="GHN58" s="7"/>
      <c r="GHO58" s="7"/>
      <c r="GHP58" s="7"/>
      <c r="GHQ58" s="7"/>
      <c r="GHR58" s="7"/>
      <c r="GHS58" s="7"/>
      <c r="GHT58" s="7"/>
      <c r="GHU58" s="7"/>
      <c r="GHV58" s="7"/>
      <c r="GHW58" s="7"/>
      <c r="GHX58" s="7"/>
      <c r="GHY58" s="7"/>
      <c r="GHZ58" s="7"/>
      <c r="GIA58" s="7"/>
      <c r="GIB58" s="7"/>
      <c r="GIC58" s="7"/>
      <c r="GID58" s="7"/>
      <c r="GIE58" s="7"/>
      <c r="GIF58" s="7"/>
      <c r="GIG58" s="7"/>
      <c r="GIH58" s="7"/>
      <c r="GII58" s="7"/>
      <c r="GIJ58" s="7"/>
      <c r="GIK58" s="7"/>
      <c r="GIL58" s="7"/>
      <c r="GIM58" s="7"/>
      <c r="GIN58" s="7"/>
      <c r="GIO58" s="7"/>
      <c r="GIP58" s="7"/>
      <c r="GIQ58" s="7"/>
      <c r="GIR58" s="7"/>
      <c r="GIS58" s="7"/>
      <c r="GIT58" s="7"/>
      <c r="GIU58" s="7"/>
      <c r="GIV58" s="7"/>
      <c r="GIW58" s="7"/>
      <c r="GIX58" s="7"/>
      <c r="GIY58" s="7"/>
      <c r="GIZ58" s="7"/>
      <c r="GJA58" s="7"/>
      <c r="GJB58" s="7"/>
      <c r="GJC58" s="7"/>
      <c r="GJD58" s="7"/>
      <c r="GJE58" s="7"/>
      <c r="GJF58" s="7"/>
      <c r="GJG58" s="7"/>
      <c r="GJH58" s="7"/>
      <c r="GJI58" s="7"/>
      <c r="GJJ58" s="7"/>
      <c r="GJK58" s="7"/>
      <c r="GJL58" s="7"/>
      <c r="GJM58" s="7"/>
      <c r="GJN58" s="7"/>
      <c r="GJO58" s="7"/>
      <c r="GJP58" s="7"/>
      <c r="GJQ58" s="7"/>
      <c r="GJR58" s="7"/>
      <c r="GJS58" s="7"/>
      <c r="GJT58" s="7"/>
      <c r="GJU58" s="7"/>
      <c r="GJV58" s="7"/>
      <c r="GJW58" s="7"/>
      <c r="GJX58" s="7"/>
      <c r="GJY58" s="7"/>
      <c r="GJZ58" s="7"/>
      <c r="GKA58" s="7"/>
      <c r="GKB58" s="7"/>
      <c r="GKC58" s="7"/>
      <c r="GKD58" s="7"/>
      <c r="GKE58" s="7"/>
      <c r="GKF58" s="7"/>
      <c r="GKG58" s="7"/>
      <c r="GKH58" s="7"/>
      <c r="GKI58" s="7"/>
      <c r="GKJ58" s="7"/>
      <c r="GKK58" s="7"/>
      <c r="GKL58" s="7"/>
      <c r="GKM58" s="7"/>
      <c r="GKN58" s="7"/>
      <c r="GKO58" s="7"/>
      <c r="GKP58" s="7"/>
      <c r="GKQ58" s="7"/>
      <c r="GKR58" s="7"/>
      <c r="GKS58" s="7"/>
      <c r="GKT58" s="7"/>
      <c r="GKU58" s="7"/>
      <c r="GKV58" s="7"/>
      <c r="GKW58" s="7"/>
      <c r="GKX58" s="7"/>
      <c r="GKY58" s="7"/>
      <c r="GKZ58" s="7"/>
      <c r="GLA58" s="7"/>
      <c r="GLB58" s="7"/>
      <c r="GLC58" s="7"/>
      <c r="GLD58" s="7"/>
      <c r="GLE58" s="7"/>
      <c r="GLF58" s="7"/>
      <c r="GLG58" s="7"/>
      <c r="GLH58" s="7"/>
      <c r="GLI58" s="7"/>
      <c r="GLJ58" s="7"/>
      <c r="GLK58" s="7"/>
      <c r="GLL58" s="7"/>
      <c r="GLM58" s="7"/>
      <c r="GLN58" s="7"/>
      <c r="GLO58" s="7"/>
      <c r="GLP58" s="7"/>
      <c r="GLQ58" s="7"/>
      <c r="GLR58" s="7"/>
      <c r="GLS58" s="7"/>
      <c r="GLT58" s="7"/>
      <c r="GLU58" s="7"/>
      <c r="GLV58" s="7"/>
      <c r="GLW58" s="7"/>
      <c r="GLX58" s="7"/>
      <c r="GLY58" s="7"/>
      <c r="GLZ58" s="7"/>
      <c r="GMA58" s="7"/>
      <c r="GMB58" s="7"/>
      <c r="GMC58" s="7"/>
      <c r="GMD58" s="7"/>
      <c r="GME58" s="7"/>
      <c r="GMF58" s="7"/>
      <c r="GMG58" s="7"/>
      <c r="GMH58" s="7"/>
      <c r="GMI58" s="7"/>
      <c r="GMJ58" s="7"/>
      <c r="GMK58" s="7"/>
      <c r="GML58" s="7"/>
      <c r="GMM58" s="7"/>
      <c r="GMN58" s="7"/>
      <c r="GMO58" s="7"/>
      <c r="GMP58" s="7"/>
      <c r="GMQ58" s="7"/>
      <c r="GMR58" s="7"/>
      <c r="GMS58" s="7"/>
      <c r="GMT58" s="7"/>
      <c r="GMU58" s="7"/>
      <c r="GMV58" s="7"/>
      <c r="GMW58" s="7"/>
      <c r="GMX58" s="7"/>
      <c r="GMY58" s="7"/>
      <c r="GMZ58" s="7"/>
      <c r="GNA58" s="7"/>
      <c r="GNB58" s="7"/>
      <c r="GNC58" s="7"/>
      <c r="GND58" s="7"/>
      <c r="GNE58" s="7"/>
      <c r="GNF58" s="7"/>
      <c r="GNG58" s="7"/>
      <c r="GNH58" s="7"/>
      <c r="GNI58" s="7"/>
      <c r="GNJ58" s="7"/>
      <c r="GNK58" s="7"/>
      <c r="GNL58" s="7"/>
      <c r="GNM58" s="7"/>
      <c r="GNN58" s="7"/>
      <c r="GNO58" s="7"/>
      <c r="GNP58" s="7"/>
      <c r="GNQ58" s="7"/>
      <c r="GNR58" s="7"/>
      <c r="GNS58" s="7"/>
      <c r="GNT58" s="7"/>
      <c r="GNU58" s="7"/>
      <c r="GNV58" s="7"/>
      <c r="GNW58" s="7"/>
      <c r="GNX58" s="7"/>
      <c r="GNY58" s="7"/>
      <c r="GNZ58" s="7"/>
      <c r="GOA58" s="7"/>
      <c r="GOB58" s="7"/>
      <c r="GOC58" s="7"/>
      <c r="GOD58" s="7"/>
      <c r="GOE58" s="7"/>
      <c r="GOF58" s="7"/>
      <c r="GOG58" s="7"/>
      <c r="GOH58" s="7"/>
      <c r="GOI58" s="7"/>
      <c r="GOJ58" s="7"/>
      <c r="GOK58" s="7"/>
      <c r="GOL58" s="7"/>
      <c r="GOM58" s="7"/>
      <c r="GON58" s="7"/>
      <c r="GOO58" s="7"/>
      <c r="GOP58" s="7"/>
      <c r="GOQ58" s="7"/>
      <c r="GOR58" s="7"/>
      <c r="GOT58" s="7"/>
      <c r="GOU58" s="7"/>
      <c r="GOV58" s="7"/>
      <c r="GOW58" s="7"/>
      <c r="GOX58" s="7"/>
      <c r="GOY58" s="7"/>
      <c r="GOZ58" s="7"/>
      <c r="GPA58" s="7"/>
      <c r="GPB58" s="7"/>
      <c r="GPC58" s="7"/>
      <c r="GPD58" s="7"/>
      <c r="GPE58" s="7"/>
      <c r="GPF58" s="7"/>
      <c r="GPG58" s="7"/>
      <c r="GPH58" s="7"/>
      <c r="GPI58" s="7"/>
      <c r="GPJ58" s="7"/>
      <c r="GPK58" s="7"/>
      <c r="GPL58" s="7"/>
      <c r="GPM58" s="7"/>
      <c r="GPN58" s="7"/>
      <c r="GPO58" s="7"/>
      <c r="GPP58" s="7"/>
      <c r="GPQ58" s="7"/>
      <c r="GPR58" s="7"/>
      <c r="GPS58" s="7"/>
      <c r="GPT58" s="7"/>
      <c r="GPU58" s="7"/>
      <c r="GPV58" s="7"/>
      <c r="GPW58" s="7"/>
      <c r="GPX58" s="7"/>
      <c r="GPY58" s="7"/>
      <c r="GPZ58" s="7"/>
      <c r="GQA58" s="7"/>
      <c r="GQB58" s="7"/>
      <c r="GQC58" s="7"/>
      <c r="GQD58" s="7"/>
      <c r="GQE58" s="7"/>
      <c r="GQF58" s="7"/>
      <c r="GQG58" s="7"/>
      <c r="GQH58" s="7"/>
      <c r="GQI58" s="7"/>
      <c r="GQJ58" s="7"/>
      <c r="GQK58" s="7"/>
      <c r="GQL58" s="7"/>
      <c r="GQM58" s="7"/>
      <c r="GQN58" s="7"/>
      <c r="GQO58" s="7"/>
      <c r="GQP58" s="7"/>
      <c r="GQQ58" s="7"/>
      <c r="GQR58" s="7"/>
      <c r="GQS58" s="7"/>
      <c r="GQT58" s="7"/>
      <c r="GQU58" s="7"/>
      <c r="GQV58" s="7"/>
      <c r="GQW58" s="7"/>
      <c r="GQX58" s="7"/>
      <c r="GQY58" s="7"/>
      <c r="GQZ58" s="7"/>
      <c r="GRA58" s="7"/>
      <c r="GRB58" s="7"/>
      <c r="GRC58" s="7"/>
      <c r="GRD58" s="7"/>
      <c r="GRE58" s="7"/>
      <c r="GRF58" s="7"/>
      <c r="GRG58" s="7"/>
      <c r="GRH58" s="7"/>
      <c r="GRI58" s="7"/>
      <c r="GRJ58" s="7"/>
      <c r="GRK58" s="7"/>
      <c r="GRL58" s="7"/>
      <c r="GRM58" s="7"/>
      <c r="GRN58" s="7"/>
      <c r="GRO58" s="7"/>
      <c r="GRP58" s="7"/>
      <c r="GRQ58" s="7"/>
      <c r="GRR58" s="7"/>
      <c r="GRS58" s="7"/>
      <c r="GRT58" s="7"/>
      <c r="GRU58" s="7"/>
      <c r="GRV58" s="7"/>
      <c r="GRW58" s="7"/>
      <c r="GRX58" s="7"/>
      <c r="GRY58" s="7"/>
      <c r="GRZ58" s="7"/>
      <c r="GSA58" s="7"/>
      <c r="GSB58" s="7"/>
      <c r="GSC58" s="7"/>
      <c r="GSD58" s="7"/>
      <c r="GSE58" s="7"/>
      <c r="GSF58" s="7"/>
      <c r="GSG58" s="7"/>
      <c r="GSH58" s="7"/>
      <c r="GSI58" s="7"/>
      <c r="GSJ58" s="7"/>
      <c r="GSK58" s="7"/>
      <c r="GSL58" s="7"/>
      <c r="GSM58" s="7"/>
      <c r="GSN58" s="7"/>
      <c r="GSO58" s="7"/>
      <c r="GSP58" s="7"/>
      <c r="GSQ58" s="7"/>
      <c r="GSR58" s="7"/>
      <c r="GSS58" s="7"/>
      <c r="GST58" s="7"/>
      <c r="GSU58" s="7"/>
      <c r="GSV58" s="7"/>
      <c r="GSW58" s="7"/>
      <c r="GSX58" s="7"/>
      <c r="GSY58" s="7"/>
      <c r="GSZ58" s="7"/>
      <c r="GTA58" s="7"/>
      <c r="GTB58" s="7"/>
      <c r="GTC58" s="7"/>
      <c r="GTD58" s="7"/>
      <c r="GTE58" s="7"/>
      <c r="GTF58" s="7"/>
      <c r="GTG58" s="7"/>
      <c r="GTH58" s="7"/>
      <c r="GTI58" s="7"/>
      <c r="GTJ58" s="7"/>
      <c r="GTK58" s="7"/>
      <c r="GTL58" s="7"/>
      <c r="GTM58" s="7"/>
      <c r="GTN58" s="7"/>
      <c r="GTO58" s="7"/>
      <c r="GTP58" s="7"/>
      <c r="GTQ58" s="7"/>
      <c r="GTR58" s="7"/>
      <c r="GTS58" s="7"/>
      <c r="GTT58" s="7"/>
      <c r="GTU58" s="7"/>
      <c r="GTV58" s="7"/>
      <c r="GTW58" s="7"/>
      <c r="GTX58" s="7"/>
      <c r="GTY58" s="7"/>
      <c r="GTZ58" s="7"/>
      <c r="GUA58" s="7"/>
      <c r="GUB58" s="7"/>
      <c r="GUC58" s="7"/>
      <c r="GUD58" s="7"/>
      <c r="GUE58" s="7"/>
      <c r="GUF58" s="7"/>
      <c r="GUG58" s="7"/>
      <c r="GUH58" s="7"/>
      <c r="GUI58" s="7"/>
      <c r="GUJ58" s="7"/>
      <c r="GUK58" s="7"/>
      <c r="GUL58" s="7"/>
      <c r="GUM58" s="7"/>
      <c r="GUN58" s="7"/>
      <c r="GUO58" s="7"/>
      <c r="GUP58" s="7"/>
      <c r="GUQ58" s="7"/>
      <c r="GUR58" s="7"/>
      <c r="GUS58" s="7"/>
      <c r="GUT58" s="7"/>
      <c r="GUU58" s="7"/>
      <c r="GUV58" s="7"/>
      <c r="GUW58" s="7"/>
      <c r="GUX58" s="7"/>
      <c r="GUY58" s="7"/>
      <c r="GUZ58" s="7"/>
      <c r="GVA58" s="7"/>
      <c r="GVB58" s="7"/>
      <c r="GVC58" s="7"/>
      <c r="GVD58" s="7"/>
      <c r="GVE58" s="7"/>
      <c r="GVF58" s="7"/>
      <c r="GVG58" s="7"/>
      <c r="GVH58" s="7"/>
      <c r="GVI58" s="7"/>
      <c r="GVJ58" s="7"/>
      <c r="GVK58" s="7"/>
      <c r="GVL58" s="7"/>
      <c r="GVM58" s="7"/>
      <c r="GVN58" s="7"/>
      <c r="GVO58" s="7"/>
      <c r="GVP58" s="7"/>
      <c r="GVQ58" s="7"/>
      <c r="GVR58" s="7"/>
      <c r="GVS58" s="7"/>
      <c r="GVT58" s="7"/>
      <c r="GVU58" s="7"/>
      <c r="GVV58" s="7"/>
      <c r="GVW58" s="7"/>
      <c r="GVX58" s="7"/>
      <c r="GVY58" s="7"/>
      <c r="GVZ58" s="7"/>
      <c r="GWA58" s="7"/>
      <c r="GWB58" s="7"/>
      <c r="GWC58" s="7"/>
      <c r="GWD58" s="7"/>
      <c r="GWE58" s="7"/>
      <c r="GWF58" s="7"/>
      <c r="GWG58" s="7"/>
      <c r="GWH58" s="7"/>
      <c r="GWI58" s="7"/>
      <c r="GWJ58" s="7"/>
      <c r="GWK58" s="7"/>
      <c r="GWL58" s="7"/>
      <c r="GWM58" s="7"/>
      <c r="GWN58" s="7"/>
      <c r="GWO58" s="7"/>
      <c r="GWP58" s="7"/>
      <c r="GWQ58" s="7"/>
      <c r="GWR58" s="7"/>
      <c r="GWS58" s="7"/>
      <c r="GWT58" s="7"/>
      <c r="GWU58" s="7"/>
      <c r="GWV58" s="7"/>
      <c r="GWW58" s="7"/>
      <c r="GWX58" s="7"/>
      <c r="GWY58" s="7"/>
      <c r="GWZ58" s="7"/>
      <c r="GXA58" s="7"/>
      <c r="GXB58" s="7"/>
      <c r="GXC58" s="7"/>
      <c r="GXD58" s="7"/>
      <c r="GXE58" s="7"/>
      <c r="GXF58" s="7"/>
      <c r="GXG58" s="7"/>
      <c r="GXH58" s="7"/>
      <c r="GXI58" s="7"/>
      <c r="GXJ58" s="7"/>
      <c r="GXK58" s="7"/>
      <c r="GXL58" s="7"/>
      <c r="GXM58" s="7"/>
      <c r="GXN58" s="7"/>
      <c r="GXO58" s="7"/>
      <c r="GXP58" s="7"/>
      <c r="GXQ58" s="7"/>
      <c r="GXR58" s="7"/>
      <c r="GXS58" s="7"/>
      <c r="GXT58" s="7"/>
      <c r="GXU58" s="7"/>
      <c r="GXV58" s="7"/>
      <c r="GXW58" s="7"/>
      <c r="GXX58" s="7"/>
      <c r="GXY58" s="7"/>
      <c r="GXZ58" s="7"/>
      <c r="GYA58" s="7"/>
      <c r="GYB58" s="7"/>
      <c r="GYC58" s="7"/>
      <c r="GYD58" s="7"/>
      <c r="GYE58" s="7"/>
      <c r="GYF58" s="7"/>
      <c r="GYG58" s="7"/>
      <c r="GYH58" s="7"/>
      <c r="GYI58" s="7"/>
      <c r="GYJ58" s="7"/>
      <c r="GYK58" s="7"/>
      <c r="GYL58" s="7"/>
      <c r="GYM58" s="7"/>
      <c r="GYN58" s="7"/>
      <c r="GYP58" s="7"/>
      <c r="GYQ58" s="7"/>
      <c r="GYR58" s="7"/>
      <c r="GYS58" s="7"/>
      <c r="GYT58" s="7"/>
      <c r="GYU58" s="7"/>
      <c r="GYV58" s="7"/>
      <c r="GYW58" s="7"/>
      <c r="GYX58" s="7"/>
      <c r="GYY58" s="7"/>
      <c r="GYZ58" s="7"/>
      <c r="GZA58" s="7"/>
      <c r="GZB58" s="7"/>
      <c r="GZC58" s="7"/>
      <c r="GZD58" s="7"/>
      <c r="GZE58" s="7"/>
      <c r="GZF58" s="7"/>
      <c r="GZG58" s="7"/>
      <c r="GZH58" s="7"/>
      <c r="GZI58" s="7"/>
      <c r="GZJ58" s="7"/>
      <c r="GZK58" s="7"/>
      <c r="GZL58" s="7"/>
      <c r="GZM58" s="7"/>
      <c r="GZN58" s="7"/>
      <c r="GZO58" s="7"/>
      <c r="GZP58" s="7"/>
      <c r="GZQ58" s="7"/>
      <c r="GZR58" s="7"/>
      <c r="GZS58" s="7"/>
      <c r="GZT58" s="7"/>
      <c r="GZU58" s="7"/>
      <c r="GZV58" s="7"/>
      <c r="GZW58" s="7"/>
      <c r="GZX58" s="7"/>
      <c r="GZY58" s="7"/>
      <c r="GZZ58" s="7"/>
      <c r="HAA58" s="7"/>
      <c r="HAB58" s="7"/>
      <c r="HAC58" s="7"/>
      <c r="HAD58" s="7"/>
      <c r="HAE58" s="7"/>
      <c r="HAF58" s="7"/>
      <c r="HAG58" s="7"/>
      <c r="HAH58" s="7"/>
      <c r="HAI58" s="7"/>
      <c r="HAJ58" s="7"/>
      <c r="HAK58" s="7"/>
      <c r="HAL58" s="7"/>
      <c r="HAM58" s="7"/>
      <c r="HAN58" s="7"/>
      <c r="HAO58" s="7"/>
      <c r="HAP58" s="7"/>
      <c r="HAQ58" s="7"/>
      <c r="HAR58" s="7"/>
      <c r="HAS58" s="7"/>
      <c r="HAT58" s="7"/>
      <c r="HAU58" s="7"/>
      <c r="HAV58" s="7"/>
      <c r="HAW58" s="7"/>
      <c r="HAX58" s="7"/>
      <c r="HAY58" s="7"/>
      <c r="HAZ58" s="7"/>
      <c r="HBA58" s="7"/>
      <c r="HBB58" s="7"/>
      <c r="HBC58" s="7"/>
      <c r="HBD58" s="7"/>
      <c r="HBE58" s="7"/>
      <c r="HBF58" s="7"/>
      <c r="HBG58" s="7"/>
      <c r="HBH58" s="7"/>
      <c r="HBI58" s="7"/>
      <c r="HBJ58" s="7"/>
      <c r="HBK58" s="7"/>
      <c r="HBL58" s="7"/>
      <c r="HBM58" s="7"/>
      <c r="HBN58" s="7"/>
      <c r="HBO58" s="7"/>
      <c r="HBP58" s="7"/>
      <c r="HBQ58" s="7"/>
      <c r="HBR58" s="7"/>
      <c r="HBS58" s="7"/>
      <c r="HBT58" s="7"/>
      <c r="HBU58" s="7"/>
      <c r="HBV58" s="7"/>
      <c r="HBW58" s="7"/>
      <c r="HBX58" s="7"/>
      <c r="HBY58" s="7"/>
      <c r="HBZ58" s="7"/>
      <c r="HCA58" s="7"/>
      <c r="HCB58" s="7"/>
      <c r="HCC58" s="7"/>
      <c r="HCD58" s="7"/>
      <c r="HCE58" s="7"/>
      <c r="HCF58" s="7"/>
      <c r="HCG58" s="7"/>
      <c r="HCH58" s="7"/>
      <c r="HCI58" s="7"/>
      <c r="HCJ58" s="7"/>
      <c r="HCK58" s="7"/>
      <c r="HCL58" s="7"/>
      <c r="HCM58" s="7"/>
      <c r="HCN58" s="7"/>
      <c r="HCO58" s="7"/>
      <c r="HCP58" s="7"/>
      <c r="HCQ58" s="7"/>
      <c r="HCR58" s="7"/>
      <c r="HCS58" s="7"/>
      <c r="HCT58" s="7"/>
      <c r="HCU58" s="7"/>
      <c r="HCV58" s="7"/>
      <c r="HCW58" s="7"/>
      <c r="HCX58" s="7"/>
      <c r="HCY58" s="7"/>
      <c r="HCZ58" s="7"/>
      <c r="HDA58" s="7"/>
      <c r="HDB58" s="7"/>
      <c r="HDC58" s="7"/>
      <c r="HDD58" s="7"/>
      <c r="HDE58" s="7"/>
      <c r="HDF58" s="7"/>
      <c r="HDG58" s="7"/>
      <c r="HDH58" s="7"/>
      <c r="HDI58" s="7"/>
      <c r="HDJ58" s="7"/>
      <c r="HDK58" s="7"/>
      <c r="HDL58" s="7"/>
      <c r="HDM58" s="7"/>
      <c r="HDN58" s="7"/>
      <c r="HDO58" s="7"/>
      <c r="HDP58" s="7"/>
      <c r="HDQ58" s="7"/>
      <c r="HDR58" s="7"/>
      <c r="HDS58" s="7"/>
      <c r="HDT58" s="7"/>
      <c r="HDU58" s="7"/>
      <c r="HDV58" s="7"/>
      <c r="HDW58" s="7"/>
      <c r="HDX58" s="7"/>
      <c r="HDY58" s="7"/>
      <c r="HDZ58" s="7"/>
      <c r="HEA58" s="7"/>
      <c r="HEB58" s="7"/>
      <c r="HEC58" s="7"/>
      <c r="HED58" s="7"/>
      <c r="HEE58" s="7"/>
      <c r="HEF58" s="7"/>
      <c r="HEG58" s="7"/>
      <c r="HEH58" s="7"/>
      <c r="HEI58" s="7"/>
      <c r="HEJ58" s="7"/>
      <c r="HEK58" s="7"/>
      <c r="HEL58" s="7"/>
      <c r="HEM58" s="7"/>
      <c r="HEN58" s="7"/>
      <c r="HEO58" s="7"/>
      <c r="HEP58" s="7"/>
      <c r="HEQ58" s="7"/>
      <c r="HER58" s="7"/>
      <c r="HES58" s="7"/>
      <c r="HET58" s="7"/>
      <c r="HEU58" s="7"/>
      <c r="HEV58" s="7"/>
      <c r="HEW58" s="7"/>
      <c r="HEX58" s="7"/>
      <c r="HEY58" s="7"/>
      <c r="HEZ58" s="7"/>
      <c r="HFA58" s="7"/>
      <c r="HFB58" s="7"/>
      <c r="HFC58" s="7"/>
      <c r="HFD58" s="7"/>
      <c r="HFE58" s="7"/>
      <c r="HFF58" s="7"/>
      <c r="HFG58" s="7"/>
      <c r="HFH58" s="7"/>
      <c r="HFI58" s="7"/>
      <c r="HFJ58" s="7"/>
      <c r="HFK58" s="7"/>
      <c r="HFL58" s="7"/>
      <c r="HFM58" s="7"/>
      <c r="HFN58" s="7"/>
      <c r="HFO58" s="7"/>
      <c r="HFP58" s="7"/>
      <c r="HFQ58" s="7"/>
      <c r="HFR58" s="7"/>
      <c r="HFS58" s="7"/>
      <c r="HFT58" s="7"/>
      <c r="HFU58" s="7"/>
      <c r="HFV58" s="7"/>
      <c r="HFW58" s="7"/>
      <c r="HFX58" s="7"/>
      <c r="HFY58" s="7"/>
      <c r="HFZ58" s="7"/>
      <c r="HGA58" s="7"/>
      <c r="HGB58" s="7"/>
      <c r="HGC58" s="7"/>
      <c r="HGD58" s="7"/>
      <c r="HGE58" s="7"/>
      <c r="HGF58" s="7"/>
      <c r="HGG58" s="7"/>
      <c r="HGH58" s="7"/>
      <c r="HGI58" s="7"/>
      <c r="HGJ58" s="7"/>
      <c r="HGK58" s="7"/>
      <c r="HGL58" s="7"/>
      <c r="HGM58" s="7"/>
      <c r="HGN58" s="7"/>
      <c r="HGO58" s="7"/>
      <c r="HGP58" s="7"/>
      <c r="HGQ58" s="7"/>
      <c r="HGR58" s="7"/>
      <c r="HGS58" s="7"/>
      <c r="HGT58" s="7"/>
      <c r="HGU58" s="7"/>
      <c r="HGV58" s="7"/>
      <c r="HGW58" s="7"/>
      <c r="HGX58" s="7"/>
      <c r="HGY58" s="7"/>
      <c r="HGZ58" s="7"/>
      <c r="HHA58" s="7"/>
      <c r="HHB58" s="7"/>
      <c r="HHC58" s="7"/>
      <c r="HHD58" s="7"/>
      <c r="HHE58" s="7"/>
      <c r="HHF58" s="7"/>
      <c r="HHG58" s="7"/>
      <c r="HHH58" s="7"/>
      <c r="HHI58" s="7"/>
      <c r="HHJ58" s="7"/>
      <c r="HHK58" s="7"/>
      <c r="HHL58" s="7"/>
      <c r="HHM58" s="7"/>
      <c r="HHN58" s="7"/>
      <c r="HHO58" s="7"/>
      <c r="HHP58" s="7"/>
      <c r="HHQ58" s="7"/>
      <c r="HHR58" s="7"/>
      <c r="HHS58" s="7"/>
      <c r="HHT58" s="7"/>
      <c r="HHU58" s="7"/>
      <c r="HHV58" s="7"/>
      <c r="HHW58" s="7"/>
      <c r="HHX58" s="7"/>
      <c r="HHY58" s="7"/>
      <c r="HHZ58" s="7"/>
      <c r="HIA58" s="7"/>
      <c r="HIB58" s="7"/>
      <c r="HIC58" s="7"/>
      <c r="HID58" s="7"/>
      <c r="HIE58" s="7"/>
      <c r="HIF58" s="7"/>
      <c r="HIG58" s="7"/>
      <c r="HIH58" s="7"/>
      <c r="HII58" s="7"/>
      <c r="HIJ58" s="7"/>
      <c r="HIL58" s="7"/>
      <c r="HIM58" s="7"/>
      <c r="HIN58" s="7"/>
      <c r="HIO58" s="7"/>
      <c r="HIP58" s="7"/>
      <c r="HIQ58" s="7"/>
      <c r="HIR58" s="7"/>
      <c r="HIS58" s="7"/>
      <c r="HIT58" s="7"/>
      <c r="HIU58" s="7"/>
      <c r="HIV58" s="7"/>
      <c r="HIW58" s="7"/>
      <c r="HIX58" s="7"/>
      <c r="HIY58" s="7"/>
      <c r="HIZ58" s="7"/>
      <c r="HJA58" s="7"/>
      <c r="HJB58" s="7"/>
      <c r="HJC58" s="7"/>
      <c r="HJD58" s="7"/>
      <c r="HJE58" s="7"/>
      <c r="HJF58" s="7"/>
      <c r="HJG58" s="7"/>
      <c r="HJH58" s="7"/>
      <c r="HJI58" s="7"/>
      <c r="HJJ58" s="7"/>
      <c r="HJK58" s="7"/>
      <c r="HJL58" s="7"/>
      <c r="HJM58" s="7"/>
      <c r="HJN58" s="7"/>
      <c r="HJO58" s="7"/>
      <c r="HJP58" s="7"/>
      <c r="HJQ58" s="7"/>
      <c r="HJR58" s="7"/>
      <c r="HJS58" s="7"/>
      <c r="HJT58" s="7"/>
      <c r="HJU58" s="7"/>
      <c r="HJV58" s="7"/>
      <c r="HJW58" s="7"/>
      <c r="HJX58" s="7"/>
      <c r="HJY58" s="7"/>
      <c r="HJZ58" s="7"/>
      <c r="HKA58" s="7"/>
      <c r="HKB58" s="7"/>
      <c r="HKC58" s="7"/>
      <c r="HKD58" s="7"/>
      <c r="HKE58" s="7"/>
      <c r="HKF58" s="7"/>
      <c r="HKG58" s="7"/>
      <c r="HKH58" s="7"/>
      <c r="HKI58" s="7"/>
      <c r="HKJ58" s="7"/>
      <c r="HKK58" s="7"/>
      <c r="HKL58" s="7"/>
      <c r="HKM58" s="7"/>
      <c r="HKN58" s="7"/>
      <c r="HKO58" s="7"/>
      <c r="HKP58" s="7"/>
      <c r="HKQ58" s="7"/>
      <c r="HKR58" s="7"/>
      <c r="HKS58" s="7"/>
      <c r="HKT58" s="7"/>
      <c r="HKU58" s="7"/>
      <c r="HKV58" s="7"/>
      <c r="HKW58" s="7"/>
      <c r="HKX58" s="7"/>
      <c r="HKY58" s="7"/>
      <c r="HKZ58" s="7"/>
      <c r="HLA58" s="7"/>
      <c r="HLB58" s="7"/>
      <c r="HLC58" s="7"/>
      <c r="HLD58" s="7"/>
      <c r="HLE58" s="7"/>
      <c r="HLF58" s="7"/>
      <c r="HLG58" s="7"/>
      <c r="HLH58" s="7"/>
      <c r="HLI58" s="7"/>
      <c r="HLJ58" s="7"/>
      <c r="HLK58" s="7"/>
      <c r="HLL58" s="7"/>
      <c r="HLM58" s="7"/>
      <c r="HLN58" s="7"/>
      <c r="HLO58" s="7"/>
      <c r="HLP58" s="7"/>
      <c r="HLQ58" s="7"/>
      <c r="HLR58" s="7"/>
      <c r="HLS58" s="7"/>
      <c r="HLT58" s="7"/>
      <c r="HLU58" s="7"/>
      <c r="HLV58" s="7"/>
      <c r="HLW58" s="7"/>
      <c r="HLX58" s="7"/>
      <c r="HLY58" s="7"/>
      <c r="HLZ58" s="7"/>
      <c r="HMA58" s="7"/>
      <c r="HMB58" s="7"/>
      <c r="HMC58" s="7"/>
      <c r="HMD58" s="7"/>
      <c r="HME58" s="7"/>
      <c r="HMF58" s="7"/>
      <c r="HMG58" s="7"/>
      <c r="HMH58" s="7"/>
      <c r="HMI58" s="7"/>
      <c r="HMJ58" s="7"/>
      <c r="HMK58" s="7"/>
      <c r="HML58" s="7"/>
      <c r="HMM58" s="7"/>
      <c r="HMN58" s="7"/>
      <c r="HMO58" s="7"/>
      <c r="HMP58" s="7"/>
      <c r="HMQ58" s="7"/>
      <c r="HMR58" s="7"/>
      <c r="HMS58" s="7"/>
      <c r="HMT58" s="7"/>
      <c r="HMU58" s="7"/>
      <c r="HMV58" s="7"/>
      <c r="HMW58" s="7"/>
      <c r="HMX58" s="7"/>
      <c r="HMY58" s="7"/>
      <c r="HMZ58" s="7"/>
      <c r="HNA58" s="7"/>
      <c r="HNB58" s="7"/>
      <c r="HNC58" s="7"/>
      <c r="HND58" s="7"/>
      <c r="HNE58" s="7"/>
      <c r="HNF58" s="7"/>
      <c r="HNG58" s="7"/>
      <c r="HNH58" s="7"/>
      <c r="HNI58" s="7"/>
      <c r="HNJ58" s="7"/>
      <c r="HNK58" s="7"/>
      <c r="HNL58" s="7"/>
      <c r="HNM58" s="7"/>
      <c r="HNN58" s="7"/>
      <c r="HNO58" s="7"/>
      <c r="HNP58" s="7"/>
      <c r="HNQ58" s="7"/>
      <c r="HNR58" s="7"/>
      <c r="HNS58" s="7"/>
      <c r="HNT58" s="7"/>
      <c r="HNU58" s="7"/>
      <c r="HNV58" s="7"/>
      <c r="HNW58" s="7"/>
      <c r="HNX58" s="7"/>
      <c r="HNY58" s="7"/>
      <c r="HNZ58" s="7"/>
      <c r="HOA58" s="7"/>
      <c r="HOB58" s="7"/>
      <c r="HOC58" s="7"/>
      <c r="HOD58" s="7"/>
      <c r="HOE58" s="7"/>
      <c r="HOF58" s="7"/>
      <c r="HOG58" s="7"/>
      <c r="HOH58" s="7"/>
      <c r="HOI58" s="7"/>
      <c r="HOJ58" s="7"/>
      <c r="HOK58" s="7"/>
      <c r="HOL58" s="7"/>
      <c r="HOM58" s="7"/>
      <c r="HON58" s="7"/>
      <c r="HOO58" s="7"/>
      <c r="HOP58" s="7"/>
      <c r="HOQ58" s="7"/>
      <c r="HOR58" s="7"/>
      <c r="HOS58" s="7"/>
      <c r="HOT58" s="7"/>
      <c r="HOU58" s="7"/>
      <c r="HOV58" s="7"/>
      <c r="HOW58" s="7"/>
      <c r="HOX58" s="7"/>
      <c r="HOY58" s="7"/>
      <c r="HOZ58" s="7"/>
      <c r="HPA58" s="7"/>
      <c r="HPB58" s="7"/>
      <c r="HPC58" s="7"/>
      <c r="HPD58" s="7"/>
      <c r="HPE58" s="7"/>
      <c r="HPF58" s="7"/>
      <c r="HPG58" s="7"/>
      <c r="HPH58" s="7"/>
      <c r="HPI58" s="7"/>
      <c r="HPJ58" s="7"/>
      <c r="HPK58" s="7"/>
      <c r="HPL58" s="7"/>
      <c r="HPM58" s="7"/>
      <c r="HPN58" s="7"/>
      <c r="HPO58" s="7"/>
      <c r="HPP58" s="7"/>
      <c r="HPQ58" s="7"/>
      <c r="HPR58" s="7"/>
      <c r="HPS58" s="7"/>
      <c r="HPT58" s="7"/>
      <c r="HPU58" s="7"/>
      <c r="HPV58" s="7"/>
      <c r="HPW58" s="7"/>
      <c r="HPX58" s="7"/>
      <c r="HPY58" s="7"/>
      <c r="HPZ58" s="7"/>
      <c r="HQA58" s="7"/>
      <c r="HQB58" s="7"/>
      <c r="HQC58" s="7"/>
      <c r="HQD58" s="7"/>
      <c r="HQE58" s="7"/>
      <c r="HQF58" s="7"/>
      <c r="HQG58" s="7"/>
      <c r="HQH58" s="7"/>
      <c r="HQI58" s="7"/>
      <c r="HQJ58" s="7"/>
      <c r="HQK58" s="7"/>
      <c r="HQL58" s="7"/>
      <c r="HQM58" s="7"/>
      <c r="HQN58" s="7"/>
      <c r="HQO58" s="7"/>
      <c r="HQP58" s="7"/>
      <c r="HQQ58" s="7"/>
      <c r="HQR58" s="7"/>
      <c r="HQS58" s="7"/>
      <c r="HQT58" s="7"/>
      <c r="HQU58" s="7"/>
      <c r="HQV58" s="7"/>
      <c r="HQW58" s="7"/>
      <c r="HQX58" s="7"/>
      <c r="HQY58" s="7"/>
      <c r="HQZ58" s="7"/>
      <c r="HRA58" s="7"/>
      <c r="HRB58" s="7"/>
      <c r="HRC58" s="7"/>
      <c r="HRD58" s="7"/>
      <c r="HRE58" s="7"/>
      <c r="HRF58" s="7"/>
      <c r="HRG58" s="7"/>
      <c r="HRH58" s="7"/>
      <c r="HRI58" s="7"/>
      <c r="HRJ58" s="7"/>
      <c r="HRK58" s="7"/>
      <c r="HRL58" s="7"/>
      <c r="HRM58" s="7"/>
      <c r="HRN58" s="7"/>
      <c r="HRO58" s="7"/>
      <c r="HRP58" s="7"/>
      <c r="HRQ58" s="7"/>
      <c r="HRR58" s="7"/>
      <c r="HRS58" s="7"/>
      <c r="HRT58" s="7"/>
      <c r="HRU58" s="7"/>
      <c r="HRV58" s="7"/>
      <c r="HRW58" s="7"/>
      <c r="HRX58" s="7"/>
      <c r="HRY58" s="7"/>
      <c r="HRZ58" s="7"/>
      <c r="HSA58" s="7"/>
      <c r="HSB58" s="7"/>
      <c r="HSC58" s="7"/>
      <c r="HSD58" s="7"/>
      <c r="HSE58" s="7"/>
      <c r="HSF58" s="7"/>
      <c r="HSH58" s="7"/>
      <c r="HSI58" s="7"/>
      <c r="HSJ58" s="7"/>
      <c r="HSK58" s="7"/>
      <c r="HSL58" s="7"/>
      <c r="HSM58" s="7"/>
      <c r="HSN58" s="7"/>
      <c r="HSO58" s="7"/>
      <c r="HSP58" s="7"/>
      <c r="HSQ58" s="7"/>
      <c r="HSR58" s="7"/>
      <c r="HSS58" s="7"/>
      <c r="HST58" s="7"/>
      <c r="HSU58" s="7"/>
      <c r="HSV58" s="7"/>
      <c r="HSW58" s="7"/>
      <c r="HSX58" s="7"/>
      <c r="HSY58" s="7"/>
      <c r="HSZ58" s="7"/>
      <c r="HTA58" s="7"/>
      <c r="HTB58" s="7"/>
      <c r="HTC58" s="7"/>
      <c r="HTD58" s="7"/>
      <c r="HTE58" s="7"/>
      <c r="HTF58" s="7"/>
      <c r="HTG58" s="7"/>
      <c r="HTH58" s="7"/>
      <c r="HTI58" s="7"/>
      <c r="HTJ58" s="7"/>
      <c r="HTK58" s="7"/>
      <c r="HTL58" s="7"/>
      <c r="HTM58" s="7"/>
      <c r="HTN58" s="7"/>
      <c r="HTO58" s="7"/>
      <c r="HTP58" s="7"/>
      <c r="HTQ58" s="7"/>
      <c r="HTR58" s="7"/>
      <c r="HTS58" s="7"/>
      <c r="HTT58" s="7"/>
      <c r="HTU58" s="7"/>
      <c r="HTV58" s="7"/>
      <c r="HTW58" s="7"/>
      <c r="HTX58" s="7"/>
      <c r="HTY58" s="7"/>
      <c r="HTZ58" s="7"/>
      <c r="HUA58" s="7"/>
      <c r="HUB58" s="7"/>
      <c r="HUC58" s="7"/>
      <c r="HUD58" s="7"/>
      <c r="HUE58" s="7"/>
      <c r="HUF58" s="7"/>
      <c r="HUG58" s="7"/>
      <c r="HUH58" s="7"/>
      <c r="HUI58" s="7"/>
      <c r="HUJ58" s="7"/>
      <c r="HUK58" s="7"/>
      <c r="HUL58" s="7"/>
      <c r="HUM58" s="7"/>
      <c r="HUN58" s="7"/>
      <c r="HUO58" s="7"/>
      <c r="HUP58" s="7"/>
      <c r="HUQ58" s="7"/>
      <c r="HUR58" s="7"/>
      <c r="HUS58" s="7"/>
      <c r="HUT58" s="7"/>
      <c r="HUU58" s="7"/>
      <c r="HUV58" s="7"/>
      <c r="HUW58" s="7"/>
      <c r="HUX58" s="7"/>
      <c r="HUY58" s="7"/>
      <c r="HUZ58" s="7"/>
      <c r="HVA58" s="7"/>
      <c r="HVB58" s="7"/>
      <c r="HVC58" s="7"/>
      <c r="HVD58" s="7"/>
      <c r="HVE58" s="7"/>
      <c r="HVF58" s="7"/>
      <c r="HVG58" s="7"/>
      <c r="HVH58" s="7"/>
      <c r="HVI58" s="7"/>
      <c r="HVJ58" s="7"/>
      <c r="HVK58" s="7"/>
      <c r="HVL58" s="7"/>
      <c r="HVM58" s="7"/>
      <c r="HVN58" s="7"/>
      <c r="HVO58" s="7"/>
      <c r="HVP58" s="7"/>
      <c r="HVQ58" s="7"/>
      <c r="HVR58" s="7"/>
      <c r="HVS58" s="7"/>
      <c r="HVT58" s="7"/>
      <c r="HVU58" s="7"/>
      <c r="HVV58" s="7"/>
      <c r="HVW58" s="7"/>
      <c r="HVX58" s="7"/>
      <c r="HVY58" s="7"/>
      <c r="HVZ58" s="7"/>
      <c r="HWA58" s="7"/>
      <c r="HWB58" s="7"/>
      <c r="HWC58" s="7"/>
      <c r="HWD58" s="7"/>
      <c r="HWE58" s="7"/>
      <c r="HWF58" s="7"/>
      <c r="HWG58" s="7"/>
      <c r="HWH58" s="7"/>
      <c r="HWI58" s="7"/>
      <c r="HWJ58" s="7"/>
      <c r="HWK58" s="7"/>
      <c r="HWL58" s="7"/>
      <c r="HWM58" s="7"/>
      <c r="HWN58" s="7"/>
      <c r="HWO58" s="7"/>
      <c r="HWP58" s="7"/>
      <c r="HWQ58" s="7"/>
      <c r="HWR58" s="7"/>
      <c r="HWS58" s="7"/>
      <c r="HWT58" s="7"/>
      <c r="HWU58" s="7"/>
      <c r="HWV58" s="7"/>
      <c r="HWW58" s="7"/>
      <c r="HWX58" s="7"/>
      <c r="HWY58" s="7"/>
      <c r="HWZ58" s="7"/>
      <c r="HXA58" s="7"/>
      <c r="HXB58" s="7"/>
      <c r="HXC58" s="7"/>
      <c r="HXD58" s="7"/>
      <c r="HXE58" s="7"/>
      <c r="HXF58" s="7"/>
      <c r="HXG58" s="7"/>
      <c r="HXH58" s="7"/>
      <c r="HXI58" s="7"/>
      <c r="HXJ58" s="7"/>
      <c r="HXK58" s="7"/>
      <c r="HXL58" s="7"/>
      <c r="HXM58" s="7"/>
      <c r="HXN58" s="7"/>
      <c r="HXO58" s="7"/>
      <c r="HXP58" s="7"/>
      <c r="HXQ58" s="7"/>
      <c r="HXR58" s="7"/>
      <c r="HXS58" s="7"/>
      <c r="HXT58" s="7"/>
      <c r="HXU58" s="7"/>
      <c r="HXV58" s="7"/>
      <c r="HXW58" s="7"/>
      <c r="HXX58" s="7"/>
      <c r="HXY58" s="7"/>
      <c r="HXZ58" s="7"/>
      <c r="HYA58" s="7"/>
      <c r="HYB58" s="7"/>
      <c r="HYC58" s="7"/>
      <c r="HYD58" s="7"/>
      <c r="HYE58" s="7"/>
      <c r="HYF58" s="7"/>
      <c r="HYG58" s="7"/>
      <c r="HYH58" s="7"/>
      <c r="HYI58" s="7"/>
      <c r="HYJ58" s="7"/>
      <c r="HYK58" s="7"/>
      <c r="HYL58" s="7"/>
      <c r="HYM58" s="7"/>
      <c r="HYN58" s="7"/>
      <c r="HYO58" s="7"/>
      <c r="HYP58" s="7"/>
      <c r="HYQ58" s="7"/>
      <c r="HYR58" s="7"/>
      <c r="HYS58" s="7"/>
      <c r="HYT58" s="7"/>
      <c r="HYU58" s="7"/>
      <c r="HYV58" s="7"/>
      <c r="HYW58" s="7"/>
      <c r="HYX58" s="7"/>
      <c r="HYY58" s="7"/>
      <c r="HYZ58" s="7"/>
      <c r="HZA58" s="7"/>
      <c r="HZB58" s="7"/>
      <c r="HZC58" s="7"/>
      <c r="HZD58" s="7"/>
      <c r="HZE58" s="7"/>
      <c r="HZF58" s="7"/>
      <c r="HZG58" s="7"/>
      <c r="HZH58" s="7"/>
      <c r="HZI58" s="7"/>
      <c r="HZJ58" s="7"/>
      <c r="HZK58" s="7"/>
      <c r="HZL58" s="7"/>
      <c r="HZM58" s="7"/>
      <c r="HZN58" s="7"/>
      <c r="HZO58" s="7"/>
      <c r="HZP58" s="7"/>
      <c r="HZQ58" s="7"/>
      <c r="HZR58" s="7"/>
      <c r="HZS58" s="7"/>
      <c r="HZT58" s="7"/>
      <c r="HZU58" s="7"/>
      <c r="HZV58" s="7"/>
      <c r="HZW58" s="7"/>
      <c r="HZX58" s="7"/>
      <c r="HZY58" s="7"/>
      <c r="HZZ58" s="7"/>
      <c r="IAA58" s="7"/>
      <c r="IAB58" s="7"/>
      <c r="IAC58" s="7"/>
      <c r="IAD58" s="7"/>
      <c r="IAE58" s="7"/>
      <c r="IAF58" s="7"/>
      <c r="IAG58" s="7"/>
      <c r="IAH58" s="7"/>
      <c r="IAI58" s="7"/>
      <c r="IAJ58" s="7"/>
      <c r="IAK58" s="7"/>
      <c r="IAL58" s="7"/>
      <c r="IAM58" s="7"/>
      <c r="IAN58" s="7"/>
      <c r="IAO58" s="7"/>
      <c r="IAP58" s="7"/>
      <c r="IAQ58" s="7"/>
      <c r="IAR58" s="7"/>
      <c r="IAS58" s="7"/>
      <c r="IAT58" s="7"/>
      <c r="IAU58" s="7"/>
      <c r="IAV58" s="7"/>
      <c r="IAW58" s="7"/>
      <c r="IAX58" s="7"/>
      <c r="IAY58" s="7"/>
      <c r="IAZ58" s="7"/>
      <c r="IBA58" s="7"/>
      <c r="IBB58" s="7"/>
      <c r="IBC58" s="7"/>
      <c r="IBD58" s="7"/>
      <c r="IBE58" s="7"/>
      <c r="IBF58" s="7"/>
      <c r="IBG58" s="7"/>
      <c r="IBH58" s="7"/>
      <c r="IBI58" s="7"/>
      <c r="IBJ58" s="7"/>
      <c r="IBK58" s="7"/>
      <c r="IBL58" s="7"/>
      <c r="IBM58" s="7"/>
      <c r="IBN58" s="7"/>
      <c r="IBO58" s="7"/>
      <c r="IBP58" s="7"/>
      <c r="IBQ58" s="7"/>
      <c r="IBR58" s="7"/>
      <c r="IBS58" s="7"/>
      <c r="IBT58" s="7"/>
      <c r="IBU58" s="7"/>
      <c r="IBV58" s="7"/>
      <c r="IBW58" s="7"/>
      <c r="IBX58" s="7"/>
      <c r="IBY58" s="7"/>
      <c r="IBZ58" s="7"/>
      <c r="ICA58" s="7"/>
      <c r="ICB58" s="7"/>
      <c r="ICD58" s="7"/>
      <c r="ICE58" s="7"/>
      <c r="ICF58" s="7"/>
      <c r="ICG58" s="7"/>
      <c r="ICH58" s="7"/>
      <c r="ICI58" s="7"/>
      <c r="ICJ58" s="7"/>
      <c r="ICK58" s="7"/>
      <c r="ICL58" s="7"/>
      <c r="ICM58" s="7"/>
      <c r="ICN58" s="7"/>
      <c r="ICO58" s="7"/>
      <c r="ICP58" s="7"/>
      <c r="ICQ58" s="7"/>
      <c r="ICR58" s="7"/>
      <c r="ICS58" s="7"/>
      <c r="ICT58" s="7"/>
      <c r="ICU58" s="7"/>
      <c r="ICV58" s="7"/>
      <c r="ICW58" s="7"/>
      <c r="ICX58" s="7"/>
      <c r="ICY58" s="7"/>
      <c r="ICZ58" s="7"/>
      <c r="IDA58" s="7"/>
      <c r="IDB58" s="7"/>
      <c r="IDC58" s="7"/>
      <c r="IDD58" s="7"/>
      <c r="IDE58" s="7"/>
      <c r="IDF58" s="7"/>
      <c r="IDG58" s="7"/>
      <c r="IDH58" s="7"/>
      <c r="IDI58" s="7"/>
      <c r="IDJ58" s="7"/>
      <c r="IDK58" s="7"/>
      <c r="IDL58" s="7"/>
      <c r="IDM58" s="7"/>
      <c r="IDN58" s="7"/>
      <c r="IDO58" s="7"/>
      <c r="IDP58" s="7"/>
      <c r="IDQ58" s="7"/>
      <c r="IDR58" s="7"/>
      <c r="IDS58" s="7"/>
      <c r="IDT58" s="7"/>
      <c r="IDU58" s="7"/>
      <c r="IDV58" s="7"/>
      <c r="IDW58" s="7"/>
      <c r="IDX58" s="7"/>
      <c r="IDY58" s="7"/>
      <c r="IDZ58" s="7"/>
      <c r="IEA58" s="7"/>
      <c r="IEB58" s="7"/>
      <c r="IEC58" s="7"/>
      <c r="IED58" s="7"/>
      <c r="IEE58" s="7"/>
      <c r="IEF58" s="7"/>
      <c r="IEG58" s="7"/>
      <c r="IEH58" s="7"/>
      <c r="IEI58" s="7"/>
      <c r="IEJ58" s="7"/>
      <c r="IEK58" s="7"/>
      <c r="IEL58" s="7"/>
      <c r="IEM58" s="7"/>
      <c r="IEN58" s="7"/>
      <c r="IEO58" s="7"/>
      <c r="IEP58" s="7"/>
      <c r="IEQ58" s="7"/>
      <c r="IER58" s="7"/>
      <c r="IES58" s="7"/>
      <c r="IET58" s="7"/>
      <c r="IEU58" s="7"/>
      <c r="IEV58" s="7"/>
      <c r="IEW58" s="7"/>
      <c r="IEX58" s="7"/>
      <c r="IEY58" s="7"/>
      <c r="IEZ58" s="7"/>
      <c r="IFA58" s="7"/>
      <c r="IFB58" s="7"/>
      <c r="IFC58" s="7"/>
      <c r="IFD58" s="7"/>
      <c r="IFE58" s="7"/>
      <c r="IFF58" s="7"/>
      <c r="IFG58" s="7"/>
      <c r="IFH58" s="7"/>
      <c r="IFI58" s="7"/>
      <c r="IFJ58" s="7"/>
      <c r="IFK58" s="7"/>
      <c r="IFL58" s="7"/>
      <c r="IFM58" s="7"/>
      <c r="IFN58" s="7"/>
      <c r="IFO58" s="7"/>
      <c r="IFP58" s="7"/>
      <c r="IFQ58" s="7"/>
      <c r="IFR58" s="7"/>
      <c r="IFS58" s="7"/>
      <c r="IFT58" s="7"/>
      <c r="IFU58" s="7"/>
      <c r="IFV58" s="7"/>
      <c r="IFW58" s="7"/>
      <c r="IFX58" s="7"/>
      <c r="IFY58" s="7"/>
      <c r="IFZ58" s="7"/>
      <c r="IGA58" s="7"/>
      <c r="IGB58" s="7"/>
      <c r="IGC58" s="7"/>
      <c r="IGD58" s="7"/>
      <c r="IGE58" s="7"/>
      <c r="IGF58" s="7"/>
      <c r="IGG58" s="7"/>
      <c r="IGH58" s="7"/>
      <c r="IGI58" s="7"/>
      <c r="IGJ58" s="7"/>
      <c r="IGK58" s="7"/>
      <c r="IGL58" s="7"/>
      <c r="IGM58" s="7"/>
      <c r="IGN58" s="7"/>
      <c r="IGO58" s="7"/>
      <c r="IGP58" s="7"/>
      <c r="IGQ58" s="7"/>
      <c r="IGR58" s="7"/>
      <c r="IGS58" s="7"/>
      <c r="IGT58" s="7"/>
      <c r="IGU58" s="7"/>
      <c r="IGV58" s="7"/>
      <c r="IGW58" s="7"/>
      <c r="IGX58" s="7"/>
      <c r="IGY58" s="7"/>
      <c r="IGZ58" s="7"/>
      <c r="IHA58" s="7"/>
      <c r="IHB58" s="7"/>
      <c r="IHC58" s="7"/>
      <c r="IHD58" s="7"/>
      <c r="IHE58" s="7"/>
      <c r="IHF58" s="7"/>
      <c r="IHG58" s="7"/>
      <c r="IHH58" s="7"/>
      <c r="IHI58" s="7"/>
      <c r="IHJ58" s="7"/>
      <c r="IHK58" s="7"/>
      <c r="IHL58" s="7"/>
      <c r="IHM58" s="7"/>
      <c r="IHN58" s="7"/>
      <c r="IHO58" s="7"/>
      <c r="IHP58" s="7"/>
      <c r="IHQ58" s="7"/>
      <c r="IHR58" s="7"/>
      <c r="IHS58" s="7"/>
      <c r="IHT58" s="7"/>
      <c r="IHU58" s="7"/>
      <c r="IHV58" s="7"/>
      <c r="IHW58" s="7"/>
      <c r="IHX58" s="7"/>
      <c r="IHY58" s="7"/>
      <c r="IHZ58" s="7"/>
      <c r="IIA58" s="7"/>
      <c r="IIB58" s="7"/>
      <c r="IIC58" s="7"/>
      <c r="IID58" s="7"/>
      <c r="IIE58" s="7"/>
      <c r="IIF58" s="7"/>
      <c r="IIG58" s="7"/>
      <c r="IIH58" s="7"/>
      <c r="III58" s="7"/>
      <c r="IIJ58" s="7"/>
      <c r="IIK58" s="7"/>
      <c r="IIL58" s="7"/>
      <c r="IIM58" s="7"/>
      <c r="IIN58" s="7"/>
      <c r="IIO58" s="7"/>
      <c r="IIP58" s="7"/>
      <c r="IIQ58" s="7"/>
      <c r="IIR58" s="7"/>
      <c r="IIS58" s="7"/>
      <c r="IIT58" s="7"/>
      <c r="IIU58" s="7"/>
      <c r="IIV58" s="7"/>
      <c r="IIW58" s="7"/>
      <c r="IIX58" s="7"/>
      <c r="IIY58" s="7"/>
      <c r="IIZ58" s="7"/>
      <c r="IJA58" s="7"/>
      <c r="IJB58" s="7"/>
      <c r="IJC58" s="7"/>
      <c r="IJD58" s="7"/>
      <c r="IJE58" s="7"/>
      <c r="IJF58" s="7"/>
      <c r="IJG58" s="7"/>
      <c r="IJH58" s="7"/>
      <c r="IJI58" s="7"/>
      <c r="IJJ58" s="7"/>
      <c r="IJK58" s="7"/>
      <c r="IJL58" s="7"/>
      <c r="IJM58" s="7"/>
      <c r="IJN58" s="7"/>
      <c r="IJO58" s="7"/>
      <c r="IJP58" s="7"/>
      <c r="IJQ58" s="7"/>
      <c r="IJR58" s="7"/>
      <c r="IJS58" s="7"/>
      <c r="IJT58" s="7"/>
      <c r="IJU58" s="7"/>
      <c r="IJV58" s="7"/>
      <c r="IJW58" s="7"/>
      <c r="IJX58" s="7"/>
      <c r="IJY58" s="7"/>
      <c r="IJZ58" s="7"/>
      <c r="IKA58" s="7"/>
      <c r="IKB58" s="7"/>
      <c r="IKC58" s="7"/>
      <c r="IKD58" s="7"/>
      <c r="IKE58" s="7"/>
      <c r="IKF58" s="7"/>
      <c r="IKG58" s="7"/>
      <c r="IKH58" s="7"/>
      <c r="IKI58" s="7"/>
      <c r="IKJ58" s="7"/>
      <c r="IKK58" s="7"/>
      <c r="IKL58" s="7"/>
      <c r="IKM58" s="7"/>
      <c r="IKN58" s="7"/>
      <c r="IKO58" s="7"/>
      <c r="IKP58" s="7"/>
      <c r="IKQ58" s="7"/>
      <c r="IKR58" s="7"/>
      <c r="IKS58" s="7"/>
      <c r="IKT58" s="7"/>
      <c r="IKU58" s="7"/>
      <c r="IKV58" s="7"/>
      <c r="IKW58" s="7"/>
      <c r="IKX58" s="7"/>
      <c r="IKY58" s="7"/>
      <c r="IKZ58" s="7"/>
      <c r="ILA58" s="7"/>
      <c r="ILB58" s="7"/>
      <c r="ILC58" s="7"/>
      <c r="ILD58" s="7"/>
      <c r="ILE58" s="7"/>
      <c r="ILF58" s="7"/>
      <c r="ILG58" s="7"/>
      <c r="ILH58" s="7"/>
      <c r="ILI58" s="7"/>
      <c r="ILJ58" s="7"/>
      <c r="ILK58" s="7"/>
      <c r="ILL58" s="7"/>
      <c r="ILM58" s="7"/>
      <c r="ILN58" s="7"/>
      <c r="ILO58" s="7"/>
      <c r="ILP58" s="7"/>
      <c r="ILQ58" s="7"/>
      <c r="ILR58" s="7"/>
      <c r="ILS58" s="7"/>
      <c r="ILT58" s="7"/>
      <c r="ILU58" s="7"/>
      <c r="ILV58" s="7"/>
      <c r="ILW58" s="7"/>
      <c r="ILX58" s="7"/>
      <c r="ILZ58" s="7"/>
      <c r="IMA58" s="7"/>
      <c r="IMB58" s="7"/>
      <c r="IMC58" s="7"/>
      <c r="IMD58" s="7"/>
      <c r="IME58" s="7"/>
      <c r="IMF58" s="7"/>
      <c r="IMG58" s="7"/>
      <c r="IMH58" s="7"/>
      <c r="IMI58" s="7"/>
      <c r="IMJ58" s="7"/>
      <c r="IMK58" s="7"/>
      <c r="IML58" s="7"/>
      <c r="IMM58" s="7"/>
      <c r="IMN58" s="7"/>
      <c r="IMO58" s="7"/>
      <c r="IMP58" s="7"/>
      <c r="IMQ58" s="7"/>
      <c r="IMR58" s="7"/>
      <c r="IMS58" s="7"/>
      <c r="IMT58" s="7"/>
      <c r="IMU58" s="7"/>
      <c r="IMV58" s="7"/>
      <c r="IMW58" s="7"/>
      <c r="IMX58" s="7"/>
      <c r="IMY58" s="7"/>
      <c r="IMZ58" s="7"/>
      <c r="INA58" s="7"/>
      <c r="INB58" s="7"/>
      <c r="INC58" s="7"/>
      <c r="IND58" s="7"/>
      <c r="INE58" s="7"/>
      <c r="INF58" s="7"/>
      <c r="ING58" s="7"/>
      <c r="INH58" s="7"/>
      <c r="INI58" s="7"/>
      <c r="INJ58" s="7"/>
      <c r="INK58" s="7"/>
      <c r="INL58" s="7"/>
      <c r="INM58" s="7"/>
      <c r="INN58" s="7"/>
      <c r="INO58" s="7"/>
      <c r="INP58" s="7"/>
      <c r="INQ58" s="7"/>
      <c r="INR58" s="7"/>
      <c r="INS58" s="7"/>
      <c r="INT58" s="7"/>
      <c r="INU58" s="7"/>
      <c r="INV58" s="7"/>
      <c r="INW58" s="7"/>
      <c r="INX58" s="7"/>
      <c r="INY58" s="7"/>
      <c r="INZ58" s="7"/>
      <c r="IOA58" s="7"/>
      <c r="IOB58" s="7"/>
      <c r="IOC58" s="7"/>
      <c r="IOD58" s="7"/>
      <c r="IOE58" s="7"/>
      <c r="IOF58" s="7"/>
      <c r="IOG58" s="7"/>
      <c r="IOH58" s="7"/>
      <c r="IOI58" s="7"/>
      <c r="IOJ58" s="7"/>
      <c r="IOK58" s="7"/>
      <c r="IOL58" s="7"/>
      <c r="IOM58" s="7"/>
      <c r="ION58" s="7"/>
      <c r="IOO58" s="7"/>
      <c r="IOP58" s="7"/>
      <c r="IOQ58" s="7"/>
      <c r="IOR58" s="7"/>
      <c r="IOS58" s="7"/>
      <c r="IOT58" s="7"/>
      <c r="IOU58" s="7"/>
      <c r="IOV58" s="7"/>
      <c r="IOW58" s="7"/>
      <c r="IOX58" s="7"/>
      <c r="IOY58" s="7"/>
      <c r="IOZ58" s="7"/>
      <c r="IPA58" s="7"/>
      <c r="IPB58" s="7"/>
      <c r="IPC58" s="7"/>
      <c r="IPD58" s="7"/>
      <c r="IPE58" s="7"/>
      <c r="IPF58" s="7"/>
      <c r="IPG58" s="7"/>
      <c r="IPH58" s="7"/>
      <c r="IPI58" s="7"/>
      <c r="IPJ58" s="7"/>
      <c r="IPK58" s="7"/>
      <c r="IPL58" s="7"/>
      <c r="IPM58" s="7"/>
      <c r="IPN58" s="7"/>
      <c r="IPO58" s="7"/>
      <c r="IPP58" s="7"/>
      <c r="IPQ58" s="7"/>
      <c r="IPR58" s="7"/>
      <c r="IPS58" s="7"/>
      <c r="IPT58" s="7"/>
      <c r="IPU58" s="7"/>
      <c r="IPV58" s="7"/>
      <c r="IPW58" s="7"/>
      <c r="IPX58" s="7"/>
      <c r="IPY58" s="7"/>
      <c r="IPZ58" s="7"/>
      <c r="IQA58" s="7"/>
      <c r="IQB58" s="7"/>
      <c r="IQC58" s="7"/>
      <c r="IQD58" s="7"/>
      <c r="IQE58" s="7"/>
      <c r="IQF58" s="7"/>
      <c r="IQG58" s="7"/>
      <c r="IQH58" s="7"/>
      <c r="IQI58" s="7"/>
      <c r="IQJ58" s="7"/>
      <c r="IQK58" s="7"/>
      <c r="IQL58" s="7"/>
      <c r="IQM58" s="7"/>
      <c r="IQN58" s="7"/>
      <c r="IQO58" s="7"/>
      <c r="IQP58" s="7"/>
      <c r="IQQ58" s="7"/>
      <c r="IQR58" s="7"/>
      <c r="IQS58" s="7"/>
      <c r="IQT58" s="7"/>
      <c r="IQU58" s="7"/>
      <c r="IQV58" s="7"/>
      <c r="IQW58" s="7"/>
      <c r="IQX58" s="7"/>
      <c r="IQY58" s="7"/>
      <c r="IQZ58" s="7"/>
      <c r="IRA58" s="7"/>
      <c r="IRB58" s="7"/>
      <c r="IRC58" s="7"/>
      <c r="IRD58" s="7"/>
      <c r="IRE58" s="7"/>
      <c r="IRF58" s="7"/>
      <c r="IRG58" s="7"/>
      <c r="IRH58" s="7"/>
      <c r="IRI58" s="7"/>
      <c r="IRJ58" s="7"/>
      <c r="IRK58" s="7"/>
      <c r="IRL58" s="7"/>
      <c r="IRM58" s="7"/>
      <c r="IRN58" s="7"/>
      <c r="IRO58" s="7"/>
      <c r="IRP58" s="7"/>
      <c r="IRQ58" s="7"/>
      <c r="IRR58" s="7"/>
      <c r="IRS58" s="7"/>
      <c r="IRT58" s="7"/>
      <c r="IRU58" s="7"/>
      <c r="IRV58" s="7"/>
      <c r="IRW58" s="7"/>
      <c r="IRX58" s="7"/>
      <c r="IRY58" s="7"/>
      <c r="IRZ58" s="7"/>
      <c r="ISA58" s="7"/>
      <c r="ISB58" s="7"/>
      <c r="ISC58" s="7"/>
      <c r="ISD58" s="7"/>
      <c r="ISE58" s="7"/>
      <c r="ISF58" s="7"/>
      <c r="ISG58" s="7"/>
      <c r="ISH58" s="7"/>
      <c r="ISI58" s="7"/>
      <c r="ISJ58" s="7"/>
      <c r="ISK58" s="7"/>
      <c r="ISL58" s="7"/>
      <c r="ISM58" s="7"/>
      <c r="ISN58" s="7"/>
      <c r="ISO58" s="7"/>
      <c r="ISP58" s="7"/>
      <c r="ISQ58" s="7"/>
      <c r="ISR58" s="7"/>
      <c r="ISS58" s="7"/>
      <c r="IST58" s="7"/>
      <c r="ISU58" s="7"/>
      <c r="ISV58" s="7"/>
      <c r="ISW58" s="7"/>
      <c r="ISX58" s="7"/>
      <c r="ISY58" s="7"/>
      <c r="ISZ58" s="7"/>
      <c r="ITA58" s="7"/>
      <c r="ITB58" s="7"/>
      <c r="ITC58" s="7"/>
      <c r="ITD58" s="7"/>
      <c r="ITE58" s="7"/>
      <c r="ITF58" s="7"/>
      <c r="ITG58" s="7"/>
      <c r="ITH58" s="7"/>
      <c r="ITI58" s="7"/>
      <c r="ITJ58" s="7"/>
      <c r="ITK58" s="7"/>
      <c r="ITL58" s="7"/>
      <c r="ITM58" s="7"/>
      <c r="ITN58" s="7"/>
      <c r="ITO58" s="7"/>
      <c r="ITP58" s="7"/>
      <c r="ITQ58" s="7"/>
      <c r="ITR58" s="7"/>
      <c r="ITS58" s="7"/>
      <c r="ITT58" s="7"/>
      <c r="ITU58" s="7"/>
      <c r="ITV58" s="7"/>
      <c r="ITW58" s="7"/>
      <c r="ITX58" s="7"/>
      <c r="ITY58" s="7"/>
      <c r="ITZ58" s="7"/>
      <c r="IUA58" s="7"/>
      <c r="IUB58" s="7"/>
      <c r="IUC58" s="7"/>
      <c r="IUD58" s="7"/>
      <c r="IUE58" s="7"/>
      <c r="IUF58" s="7"/>
      <c r="IUG58" s="7"/>
      <c r="IUH58" s="7"/>
      <c r="IUI58" s="7"/>
      <c r="IUJ58" s="7"/>
      <c r="IUK58" s="7"/>
      <c r="IUL58" s="7"/>
      <c r="IUM58" s="7"/>
      <c r="IUN58" s="7"/>
      <c r="IUO58" s="7"/>
      <c r="IUP58" s="7"/>
      <c r="IUQ58" s="7"/>
      <c r="IUR58" s="7"/>
      <c r="IUS58" s="7"/>
      <c r="IUT58" s="7"/>
      <c r="IUU58" s="7"/>
      <c r="IUV58" s="7"/>
      <c r="IUW58" s="7"/>
      <c r="IUX58" s="7"/>
      <c r="IUY58" s="7"/>
      <c r="IUZ58" s="7"/>
      <c r="IVA58" s="7"/>
      <c r="IVB58" s="7"/>
      <c r="IVC58" s="7"/>
      <c r="IVD58" s="7"/>
      <c r="IVE58" s="7"/>
      <c r="IVF58" s="7"/>
      <c r="IVG58" s="7"/>
      <c r="IVH58" s="7"/>
      <c r="IVI58" s="7"/>
      <c r="IVJ58" s="7"/>
      <c r="IVK58" s="7"/>
      <c r="IVL58" s="7"/>
      <c r="IVM58" s="7"/>
      <c r="IVN58" s="7"/>
      <c r="IVO58" s="7"/>
      <c r="IVP58" s="7"/>
      <c r="IVQ58" s="7"/>
      <c r="IVR58" s="7"/>
      <c r="IVS58" s="7"/>
      <c r="IVT58" s="7"/>
      <c r="IVV58" s="7"/>
      <c r="IVW58" s="7"/>
      <c r="IVX58" s="7"/>
      <c r="IVY58" s="7"/>
      <c r="IVZ58" s="7"/>
      <c r="IWA58" s="7"/>
      <c r="IWB58" s="7"/>
      <c r="IWC58" s="7"/>
      <c r="IWD58" s="7"/>
      <c r="IWE58" s="7"/>
      <c r="IWF58" s="7"/>
      <c r="IWG58" s="7"/>
      <c r="IWH58" s="7"/>
      <c r="IWI58" s="7"/>
      <c r="IWJ58" s="7"/>
      <c r="IWK58" s="7"/>
      <c r="IWL58" s="7"/>
      <c r="IWM58" s="7"/>
      <c r="IWN58" s="7"/>
      <c r="IWO58" s="7"/>
      <c r="IWP58" s="7"/>
      <c r="IWQ58" s="7"/>
      <c r="IWR58" s="7"/>
      <c r="IWS58" s="7"/>
      <c r="IWT58" s="7"/>
      <c r="IWU58" s="7"/>
      <c r="IWV58" s="7"/>
      <c r="IWW58" s="7"/>
      <c r="IWX58" s="7"/>
      <c r="IWY58" s="7"/>
      <c r="IWZ58" s="7"/>
      <c r="IXA58" s="7"/>
      <c r="IXB58" s="7"/>
      <c r="IXC58" s="7"/>
      <c r="IXD58" s="7"/>
      <c r="IXE58" s="7"/>
      <c r="IXF58" s="7"/>
      <c r="IXG58" s="7"/>
      <c r="IXH58" s="7"/>
      <c r="IXI58" s="7"/>
      <c r="IXJ58" s="7"/>
      <c r="IXK58" s="7"/>
      <c r="IXL58" s="7"/>
      <c r="IXM58" s="7"/>
      <c r="IXN58" s="7"/>
      <c r="IXO58" s="7"/>
      <c r="IXP58" s="7"/>
      <c r="IXQ58" s="7"/>
      <c r="IXR58" s="7"/>
      <c r="IXS58" s="7"/>
      <c r="IXT58" s="7"/>
      <c r="IXU58" s="7"/>
      <c r="IXV58" s="7"/>
      <c r="IXW58" s="7"/>
      <c r="IXX58" s="7"/>
      <c r="IXY58" s="7"/>
      <c r="IXZ58" s="7"/>
      <c r="IYA58" s="7"/>
      <c r="IYB58" s="7"/>
      <c r="IYC58" s="7"/>
      <c r="IYD58" s="7"/>
      <c r="IYE58" s="7"/>
      <c r="IYF58" s="7"/>
      <c r="IYG58" s="7"/>
      <c r="IYH58" s="7"/>
      <c r="IYI58" s="7"/>
      <c r="IYJ58" s="7"/>
      <c r="IYK58" s="7"/>
      <c r="IYL58" s="7"/>
      <c r="IYM58" s="7"/>
      <c r="IYN58" s="7"/>
      <c r="IYO58" s="7"/>
      <c r="IYP58" s="7"/>
      <c r="IYQ58" s="7"/>
      <c r="IYR58" s="7"/>
      <c r="IYS58" s="7"/>
      <c r="IYT58" s="7"/>
      <c r="IYU58" s="7"/>
      <c r="IYV58" s="7"/>
      <c r="IYW58" s="7"/>
      <c r="IYX58" s="7"/>
      <c r="IYY58" s="7"/>
      <c r="IYZ58" s="7"/>
      <c r="IZA58" s="7"/>
      <c r="IZB58" s="7"/>
      <c r="IZC58" s="7"/>
      <c r="IZD58" s="7"/>
      <c r="IZE58" s="7"/>
      <c r="IZF58" s="7"/>
      <c r="IZG58" s="7"/>
      <c r="IZH58" s="7"/>
      <c r="IZI58" s="7"/>
      <c r="IZJ58" s="7"/>
      <c r="IZK58" s="7"/>
      <c r="IZL58" s="7"/>
      <c r="IZM58" s="7"/>
      <c r="IZN58" s="7"/>
      <c r="IZO58" s="7"/>
      <c r="IZP58" s="7"/>
      <c r="IZQ58" s="7"/>
      <c r="IZR58" s="7"/>
      <c r="IZS58" s="7"/>
      <c r="IZT58" s="7"/>
      <c r="IZU58" s="7"/>
      <c r="IZV58" s="7"/>
      <c r="IZW58" s="7"/>
      <c r="IZX58" s="7"/>
      <c r="IZY58" s="7"/>
      <c r="IZZ58" s="7"/>
      <c r="JAA58" s="7"/>
      <c r="JAB58" s="7"/>
      <c r="JAC58" s="7"/>
      <c r="JAD58" s="7"/>
      <c r="JAE58" s="7"/>
      <c r="JAF58" s="7"/>
      <c r="JAG58" s="7"/>
      <c r="JAH58" s="7"/>
      <c r="JAI58" s="7"/>
      <c r="JAJ58" s="7"/>
      <c r="JAK58" s="7"/>
      <c r="JAL58" s="7"/>
      <c r="JAM58" s="7"/>
      <c r="JAN58" s="7"/>
      <c r="JAO58" s="7"/>
      <c r="JAP58" s="7"/>
      <c r="JAQ58" s="7"/>
      <c r="JAR58" s="7"/>
      <c r="JAS58" s="7"/>
      <c r="JAT58" s="7"/>
      <c r="JAU58" s="7"/>
      <c r="JAV58" s="7"/>
      <c r="JAW58" s="7"/>
      <c r="JAX58" s="7"/>
      <c r="JAY58" s="7"/>
      <c r="JAZ58" s="7"/>
      <c r="JBA58" s="7"/>
      <c r="JBB58" s="7"/>
      <c r="JBC58" s="7"/>
      <c r="JBD58" s="7"/>
      <c r="JBE58" s="7"/>
      <c r="JBF58" s="7"/>
      <c r="JBG58" s="7"/>
      <c r="JBH58" s="7"/>
      <c r="JBI58" s="7"/>
      <c r="JBJ58" s="7"/>
      <c r="JBK58" s="7"/>
      <c r="JBL58" s="7"/>
      <c r="JBM58" s="7"/>
      <c r="JBN58" s="7"/>
      <c r="JBO58" s="7"/>
      <c r="JBP58" s="7"/>
      <c r="JBQ58" s="7"/>
      <c r="JBR58" s="7"/>
      <c r="JBS58" s="7"/>
      <c r="JBT58" s="7"/>
      <c r="JBU58" s="7"/>
      <c r="JBV58" s="7"/>
      <c r="JBW58" s="7"/>
      <c r="JBX58" s="7"/>
      <c r="JBY58" s="7"/>
      <c r="JBZ58" s="7"/>
      <c r="JCA58" s="7"/>
      <c r="JCB58" s="7"/>
      <c r="JCC58" s="7"/>
      <c r="JCD58" s="7"/>
      <c r="JCE58" s="7"/>
      <c r="JCF58" s="7"/>
      <c r="JCG58" s="7"/>
      <c r="JCH58" s="7"/>
      <c r="JCI58" s="7"/>
      <c r="JCJ58" s="7"/>
      <c r="JCK58" s="7"/>
      <c r="JCL58" s="7"/>
      <c r="JCM58" s="7"/>
      <c r="JCN58" s="7"/>
      <c r="JCO58" s="7"/>
      <c r="JCP58" s="7"/>
      <c r="JCQ58" s="7"/>
      <c r="JCR58" s="7"/>
      <c r="JCS58" s="7"/>
      <c r="JCT58" s="7"/>
      <c r="JCU58" s="7"/>
      <c r="JCV58" s="7"/>
      <c r="JCW58" s="7"/>
      <c r="JCX58" s="7"/>
      <c r="JCY58" s="7"/>
      <c r="JCZ58" s="7"/>
      <c r="JDA58" s="7"/>
      <c r="JDB58" s="7"/>
      <c r="JDC58" s="7"/>
      <c r="JDD58" s="7"/>
      <c r="JDE58" s="7"/>
      <c r="JDF58" s="7"/>
      <c r="JDG58" s="7"/>
      <c r="JDH58" s="7"/>
      <c r="JDI58" s="7"/>
      <c r="JDJ58" s="7"/>
      <c r="JDK58" s="7"/>
      <c r="JDL58" s="7"/>
      <c r="JDM58" s="7"/>
      <c r="JDN58" s="7"/>
      <c r="JDO58" s="7"/>
      <c r="JDP58" s="7"/>
      <c r="JDQ58" s="7"/>
      <c r="JDR58" s="7"/>
      <c r="JDS58" s="7"/>
      <c r="JDT58" s="7"/>
      <c r="JDU58" s="7"/>
      <c r="JDV58" s="7"/>
      <c r="JDW58" s="7"/>
      <c r="JDX58" s="7"/>
      <c r="JDY58" s="7"/>
      <c r="JDZ58" s="7"/>
      <c r="JEA58" s="7"/>
      <c r="JEB58" s="7"/>
      <c r="JEC58" s="7"/>
      <c r="JED58" s="7"/>
      <c r="JEE58" s="7"/>
      <c r="JEF58" s="7"/>
      <c r="JEG58" s="7"/>
      <c r="JEH58" s="7"/>
      <c r="JEI58" s="7"/>
      <c r="JEJ58" s="7"/>
      <c r="JEK58" s="7"/>
      <c r="JEL58" s="7"/>
      <c r="JEM58" s="7"/>
      <c r="JEN58" s="7"/>
      <c r="JEO58" s="7"/>
      <c r="JEP58" s="7"/>
      <c r="JEQ58" s="7"/>
      <c r="JER58" s="7"/>
      <c r="JES58" s="7"/>
      <c r="JET58" s="7"/>
      <c r="JEU58" s="7"/>
      <c r="JEV58" s="7"/>
      <c r="JEW58" s="7"/>
      <c r="JEX58" s="7"/>
      <c r="JEY58" s="7"/>
      <c r="JEZ58" s="7"/>
      <c r="JFA58" s="7"/>
      <c r="JFB58" s="7"/>
      <c r="JFC58" s="7"/>
      <c r="JFD58" s="7"/>
      <c r="JFE58" s="7"/>
      <c r="JFF58" s="7"/>
      <c r="JFG58" s="7"/>
      <c r="JFH58" s="7"/>
      <c r="JFI58" s="7"/>
      <c r="JFJ58" s="7"/>
      <c r="JFK58" s="7"/>
      <c r="JFL58" s="7"/>
      <c r="JFM58" s="7"/>
      <c r="JFN58" s="7"/>
      <c r="JFO58" s="7"/>
      <c r="JFP58" s="7"/>
      <c r="JFR58" s="7"/>
      <c r="JFS58" s="7"/>
      <c r="JFT58" s="7"/>
      <c r="JFU58" s="7"/>
      <c r="JFV58" s="7"/>
      <c r="JFW58" s="7"/>
      <c r="JFX58" s="7"/>
      <c r="JFY58" s="7"/>
      <c r="JFZ58" s="7"/>
      <c r="JGA58" s="7"/>
      <c r="JGB58" s="7"/>
      <c r="JGC58" s="7"/>
      <c r="JGD58" s="7"/>
      <c r="JGE58" s="7"/>
      <c r="JGF58" s="7"/>
      <c r="JGG58" s="7"/>
      <c r="JGH58" s="7"/>
      <c r="JGI58" s="7"/>
      <c r="JGJ58" s="7"/>
      <c r="JGK58" s="7"/>
      <c r="JGL58" s="7"/>
      <c r="JGM58" s="7"/>
      <c r="JGN58" s="7"/>
      <c r="JGO58" s="7"/>
      <c r="JGP58" s="7"/>
      <c r="JGQ58" s="7"/>
      <c r="JGR58" s="7"/>
      <c r="JGS58" s="7"/>
      <c r="JGT58" s="7"/>
      <c r="JGU58" s="7"/>
      <c r="JGV58" s="7"/>
      <c r="JGW58" s="7"/>
      <c r="JGX58" s="7"/>
      <c r="JGY58" s="7"/>
      <c r="JGZ58" s="7"/>
      <c r="JHA58" s="7"/>
      <c r="JHB58" s="7"/>
      <c r="JHC58" s="7"/>
      <c r="JHD58" s="7"/>
      <c r="JHE58" s="7"/>
      <c r="JHF58" s="7"/>
      <c r="JHG58" s="7"/>
      <c r="JHH58" s="7"/>
      <c r="JHI58" s="7"/>
      <c r="JHJ58" s="7"/>
      <c r="JHK58" s="7"/>
      <c r="JHL58" s="7"/>
      <c r="JHM58" s="7"/>
      <c r="JHN58" s="7"/>
      <c r="JHO58" s="7"/>
      <c r="JHP58" s="7"/>
      <c r="JHQ58" s="7"/>
      <c r="JHR58" s="7"/>
      <c r="JHS58" s="7"/>
      <c r="JHT58" s="7"/>
      <c r="JHU58" s="7"/>
      <c r="JHV58" s="7"/>
      <c r="JHW58" s="7"/>
      <c r="JHX58" s="7"/>
      <c r="JHY58" s="7"/>
      <c r="JHZ58" s="7"/>
      <c r="JIA58" s="7"/>
      <c r="JIB58" s="7"/>
      <c r="JIC58" s="7"/>
      <c r="JID58" s="7"/>
      <c r="JIE58" s="7"/>
      <c r="JIF58" s="7"/>
      <c r="JIG58" s="7"/>
      <c r="JIH58" s="7"/>
      <c r="JII58" s="7"/>
      <c r="JIJ58" s="7"/>
      <c r="JIK58" s="7"/>
      <c r="JIL58" s="7"/>
      <c r="JIM58" s="7"/>
      <c r="JIN58" s="7"/>
      <c r="JIO58" s="7"/>
      <c r="JIP58" s="7"/>
      <c r="JIQ58" s="7"/>
      <c r="JIR58" s="7"/>
      <c r="JIS58" s="7"/>
      <c r="JIT58" s="7"/>
      <c r="JIU58" s="7"/>
      <c r="JIV58" s="7"/>
      <c r="JIW58" s="7"/>
      <c r="JIX58" s="7"/>
      <c r="JIY58" s="7"/>
      <c r="JIZ58" s="7"/>
      <c r="JJA58" s="7"/>
      <c r="JJB58" s="7"/>
      <c r="JJC58" s="7"/>
      <c r="JJD58" s="7"/>
      <c r="JJE58" s="7"/>
      <c r="JJF58" s="7"/>
      <c r="JJG58" s="7"/>
      <c r="JJH58" s="7"/>
      <c r="JJI58" s="7"/>
      <c r="JJJ58" s="7"/>
      <c r="JJK58" s="7"/>
      <c r="JJL58" s="7"/>
      <c r="JJM58" s="7"/>
      <c r="JJN58" s="7"/>
      <c r="JJO58" s="7"/>
      <c r="JJP58" s="7"/>
      <c r="JJQ58" s="7"/>
      <c r="JJR58" s="7"/>
      <c r="JJS58" s="7"/>
      <c r="JJT58" s="7"/>
      <c r="JJU58" s="7"/>
      <c r="JJV58" s="7"/>
      <c r="JJW58" s="7"/>
      <c r="JJX58" s="7"/>
      <c r="JJY58" s="7"/>
      <c r="JJZ58" s="7"/>
      <c r="JKA58" s="7"/>
      <c r="JKB58" s="7"/>
      <c r="JKC58" s="7"/>
      <c r="JKD58" s="7"/>
      <c r="JKE58" s="7"/>
      <c r="JKF58" s="7"/>
      <c r="JKG58" s="7"/>
      <c r="JKH58" s="7"/>
      <c r="JKI58" s="7"/>
      <c r="JKJ58" s="7"/>
      <c r="JKK58" s="7"/>
      <c r="JKL58" s="7"/>
      <c r="JKM58" s="7"/>
      <c r="JKN58" s="7"/>
      <c r="JKO58" s="7"/>
      <c r="JKP58" s="7"/>
      <c r="JKQ58" s="7"/>
      <c r="JKR58" s="7"/>
      <c r="JKS58" s="7"/>
      <c r="JKT58" s="7"/>
      <c r="JKU58" s="7"/>
      <c r="JKV58" s="7"/>
      <c r="JKW58" s="7"/>
      <c r="JKX58" s="7"/>
      <c r="JKY58" s="7"/>
      <c r="JKZ58" s="7"/>
      <c r="JLA58" s="7"/>
      <c r="JLB58" s="7"/>
      <c r="JLC58" s="7"/>
      <c r="JLD58" s="7"/>
      <c r="JLE58" s="7"/>
      <c r="JLF58" s="7"/>
      <c r="JLG58" s="7"/>
      <c r="JLH58" s="7"/>
      <c r="JLI58" s="7"/>
      <c r="JLJ58" s="7"/>
      <c r="JLK58" s="7"/>
      <c r="JLL58" s="7"/>
      <c r="JLM58" s="7"/>
      <c r="JLN58" s="7"/>
      <c r="JLO58" s="7"/>
      <c r="JLP58" s="7"/>
      <c r="JLQ58" s="7"/>
      <c r="JLR58" s="7"/>
      <c r="JLS58" s="7"/>
      <c r="JLT58" s="7"/>
      <c r="JLU58" s="7"/>
      <c r="JLV58" s="7"/>
      <c r="JLW58" s="7"/>
      <c r="JLX58" s="7"/>
      <c r="JLY58" s="7"/>
      <c r="JLZ58" s="7"/>
      <c r="JMA58" s="7"/>
      <c r="JMB58" s="7"/>
      <c r="JMC58" s="7"/>
      <c r="JMD58" s="7"/>
      <c r="JME58" s="7"/>
      <c r="JMF58" s="7"/>
      <c r="JMG58" s="7"/>
      <c r="JMH58" s="7"/>
      <c r="JMI58" s="7"/>
      <c r="JMJ58" s="7"/>
      <c r="JMK58" s="7"/>
      <c r="JML58" s="7"/>
      <c r="JMM58" s="7"/>
      <c r="JMN58" s="7"/>
      <c r="JMO58" s="7"/>
      <c r="JMP58" s="7"/>
      <c r="JMQ58" s="7"/>
      <c r="JMR58" s="7"/>
      <c r="JMS58" s="7"/>
      <c r="JMT58" s="7"/>
      <c r="JMU58" s="7"/>
      <c r="JMV58" s="7"/>
      <c r="JMW58" s="7"/>
      <c r="JMX58" s="7"/>
      <c r="JMY58" s="7"/>
      <c r="JMZ58" s="7"/>
      <c r="JNA58" s="7"/>
      <c r="JNB58" s="7"/>
      <c r="JNC58" s="7"/>
      <c r="JND58" s="7"/>
      <c r="JNE58" s="7"/>
      <c r="JNF58" s="7"/>
      <c r="JNG58" s="7"/>
      <c r="JNH58" s="7"/>
      <c r="JNI58" s="7"/>
      <c r="JNJ58" s="7"/>
      <c r="JNK58" s="7"/>
      <c r="JNL58" s="7"/>
      <c r="JNM58" s="7"/>
      <c r="JNN58" s="7"/>
      <c r="JNO58" s="7"/>
      <c r="JNP58" s="7"/>
      <c r="JNQ58" s="7"/>
      <c r="JNR58" s="7"/>
      <c r="JNS58" s="7"/>
      <c r="JNT58" s="7"/>
      <c r="JNU58" s="7"/>
      <c r="JNV58" s="7"/>
      <c r="JNW58" s="7"/>
      <c r="JNX58" s="7"/>
      <c r="JNY58" s="7"/>
      <c r="JNZ58" s="7"/>
      <c r="JOA58" s="7"/>
      <c r="JOB58" s="7"/>
      <c r="JOC58" s="7"/>
      <c r="JOD58" s="7"/>
      <c r="JOE58" s="7"/>
      <c r="JOF58" s="7"/>
      <c r="JOG58" s="7"/>
      <c r="JOH58" s="7"/>
      <c r="JOI58" s="7"/>
      <c r="JOJ58" s="7"/>
      <c r="JOK58" s="7"/>
      <c r="JOL58" s="7"/>
      <c r="JOM58" s="7"/>
      <c r="JON58" s="7"/>
      <c r="JOO58" s="7"/>
      <c r="JOP58" s="7"/>
      <c r="JOQ58" s="7"/>
      <c r="JOR58" s="7"/>
      <c r="JOS58" s="7"/>
      <c r="JOT58" s="7"/>
      <c r="JOU58" s="7"/>
      <c r="JOV58" s="7"/>
      <c r="JOW58" s="7"/>
      <c r="JOX58" s="7"/>
      <c r="JOY58" s="7"/>
      <c r="JOZ58" s="7"/>
      <c r="JPA58" s="7"/>
      <c r="JPB58" s="7"/>
      <c r="JPC58" s="7"/>
      <c r="JPD58" s="7"/>
      <c r="JPE58" s="7"/>
      <c r="JPF58" s="7"/>
      <c r="JPG58" s="7"/>
      <c r="JPH58" s="7"/>
      <c r="JPI58" s="7"/>
      <c r="JPJ58" s="7"/>
      <c r="JPK58" s="7"/>
      <c r="JPL58" s="7"/>
      <c r="JPN58" s="7"/>
      <c r="JPO58" s="7"/>
      <c r="JPP58" s="7"/>
      <c r="JPQ58" s="7"/>
      <c r="JPR58" s="7"/>
      <c r="JPS58" s="7"/>
      <c r="JPT58" s="7"/>
      <c r="JPU58" s="7"/>
      <c r="JPV58" s="7"/>
      <c r="JPW58" s="7"/>
      <c r="JPX58" s="7"/>
      <c r="JPY58" s="7"/>
      <c r="JPZ58" s="7"/>
      <c r="JQA58" s="7"/>
      <c r="JQB58" s="7"/>
      <c r="JQC58" s="7"/>
      <c r="JQD58" s="7"/>
      <c r="JQE58" s="7"/>
      <c r="JQF58" s="7"/>
      <c r="JQG58" s="7"/>
      <c r="JQH58" s="7"/>
      <c r="JQI58" s="7"/>
      <c r="JQJ58" s="7"/>
      <c r="JQK58" s="7"/>
      <c r="JQL58" s="7"/>
      <c r="JQM58" s="7"/>
      <c r="JQN58" s="7"/>
      <c r="JQO58" s="7"/>
      <c r="JQP58" s="7"/>
      <c r="JQQ58" s="7"/>
      <c r="JQR58" s="7"/>
      <c r="JQS58" s="7"/>
      <c r="JQT58" s="7"/>
      <c r="JQU58" s="7"/>
      <c r="JQV58" s="7"/>
      <c r="JQW58" s="7"/>
      <c r="JQX58" s="7"/>
      <c r="JQY58" s="7"/>
      <c r="JQZ58" s="7"/>
      <c r="JRA58" s="7"/>
      <c r="JRB58" s="7"/>
      <c r="JRC58" s="7"/>
      <c r="JRD58" s="7"/>
      <c r="JRE58" s="7"/>
      <c r="JRF58" s="7"/>
      <c r="JRG58" s="7"/>
      <c r="JRH58" s="7"/>
      <c r="JRI58" s="7"/>
      <c r="JRJ58" s="7"/>
      <c r="JRK58" s="7"/>
      <c r="JRL58" s="7"/>
      <c r="JRM58" s="7"/>
      <c r="JRN58" s="7"/>
      <c r="JRO58" s="7"/>
      <c r="JRP58" s="7"/>
      <c r="JRQ58" s="7"/>
      <c r="JRR58" s="7"/>
      <c r="JRS58" s="7"/>
      <c r="JRT58" s="7"/>
      <c r="JRU58" s="7"/>
      <c r="JRV58" s="7"/>
      <c r="JRW58" s="7"/>
      <c r="JRX58" s="7"/>
      <c r="JRY58" s="7"/>
      <c r="JRZ58" s="7"/>
      <c r="JSA58" s="7"/>
      <c r="JSB58" s="7"/>
      <c r="JSC58" s="7"/>
      <c r="JSD58" s="7"/>
      <c r="JSE58" s="7"/>
      <c r="JSF58" s="7"/>
      <c r="JSG58" s="7"/>
      <c r="JSH58" s="7"/>
      <c r="JSI58" s="7"/>
      <c r="JSJ58" s="7"/>
      <c r="JSK58" s="7"/>
      <c r="JSL58" s="7"/>
      <c r="JSM58" s="7"/>
      <c r="JSN58" s="7"/>
      <c r="JSO58" s="7"/>
      <c r="JSP58" s="7"/>
      <c r="JSQ58" s="7"/>
      <c r="JSR58" s="7"/>
      <c r="JSS58" s="7"/>
      <c r="JST58" s="7"/>
      <c r="JSU58" s="7"/>
      <c r="JSV58" s="7"/>
      <c r="JSW58" s="7"/>
      <c r="JSX58" s="7"/>
      <c r="JSY58" s="7"/>
      <c r="JSZ58" s="7"/>
      <c r="JTA58" s="7"/>
      <c r="JTB58" s="7"/>
      <c r="JTC58" s="7"/>
      <c r="JTD58" s="7"/>
      <c r="JTE58" s="7"/>
      <c r="JTF58" s="7"/>
      <c r="JTG58" s="7"/>
      <c r="JTH58" s="7"/>
      <c r="JTI58" s="7"/>
      <c r="JTJ58" s="7"/>
      <c r="JTK58" s="7"/>
      <c r="JTL58" s="7"/>
      <c r="JTM58" s="7"/>
      <c r="JTN58" s="7"/>
      <c r="JTO58" s="7"/>
      <c r="JTP58" s="7"/>
      <c r="JTQ58" s="7"/>
      <c r="JTR58" s="7"/>
      <c r="JTS58" s="7"/>
      <c r="JTT58" s="7"/>
      <c r="JTU58" s="7"/>
      <c r="JTV58" s="7"/>
      <c r="JTW58" s="7"/>
      <c r="JTX58" s="7"/>
      <c r="JTY58" s="7"/>
      <c r="JTZ58" s="7"/>
      <c r="JUA58" s="7"/>
      <c r="JUB58" s="7"/>
      <c r="JUC58" s="7"/>
      <c r="JUD58" s="7"/>
      <c r="JUE58" s="7"/>
      <c r="JUF58" s="7"/>
      <c r="JUG58" s="7"/>
      <c r="JUH58" s="7"/>
      <c r="JUI58" s="7"/>
      <c r="JUJ58" s="7"/>
      <c r="JUK58" s="7"/>
      <c r="JUL58" s="7"/>
      <c r="JUM58" s="7"/>
      <c r="JUN58" s="7"/>
      <c r="JUO58" s="7"/>
      <c r="JUP58" s="7"/>
      <c r="JUQ58" s="7"/>
      <c r="JUR58" s="7"/>
      <c r="JUS58" s="7"/>
      <c r="JUT58" s="7"/>
      <c r="JUU58" s="7"/>
      <c r="JUV58" s="7"/>
      <c r="JUW58" s="7"/>
      <c r="JUX58" s="7"/>
      <c r="JUY58" s="7"/>
      <c r="JUZ58" s="7"/>
      <c r="JVA58" s="7"/>
      <c r="JVB58" s="7"/>
      <c r="JVC58" s="7"/>
      <c r="JVD58" s="7"/>
      <c r="JVE58" s="7"/>
      <c r="JVF58" s="7"/>
      <c r="JVG58" s="7"/>
      <c r="JVH58" s="7"/>
      <c r="JVI58" s="7"/>
      <c r="JVJ58" s="7"/>
      <c r="JVK58" s="7"/>
      <c r="JVL58" s="7"/>
      <c r="JVM58" s="7"/>
      <c r="JVN58" s="7"/>
      <c r="JVO58" s="7"/>
      <c r="JVP58" s="7"/>
      <c r="JVQ58" s="7"/>
      <c r="JVR58" s="7"/>
      <c r="JVS58" s="7"/>
      <c r="JVT58" s="7"/>
      <c r="JVU58" s="7"/>
      <c r="JVV58" s="7"/>
      <c r="JVW58" s="7"/>
      <c r="JVX58" s="7"/>
      <c r="JVY58" s="7"/>
      <c r="JVZ58" s="7"/>
      <c r="JWA58" s="7"/>
      <c r="JWB58" s="7"/>
      <c r="JWC58" s="7"/>
      <c r="JWD58" s="7"/>
      <c r="JWE58" s="7"/>
      <c r="JWF58" s="7"/>
      <c r="JWG58" s="7"/>
      <c r="JWH58" s="7"/>
      <c r="JWI58" s="7"/>
      <c r="JWJ58" s="7"/>
      <c r="JWK58" s="7"/>
      <c r="JWL58" s="7"/>
      <c r="JWM58" s="7"/>
      <c r="JWN58" s="7"/>
      <c r="JWO58" s="7"/>
      <c r="JWP58" s="7"/>
      <c r="JWQ58" s="7"/>
      <c r="JWR58" s="7"/>
      <c r="JWS58" s="7"/>
      <c r="JWT58" s="7"/>
      <c r="JWU58" s="7"/>
      <c r="JWV58" s="7"/>
      <c r="JWW58" s="7"/>
      <c r="JWX58" s="7"/>
      <c r="JWY58" s="7"/>
      <c r="JWZ58" s="7"/>
      <c r="JXA58" s="7"/>
      <c r="JXB58" s="7"/>
      <c r="JXC58" s="7"/>
      <c r="JXD58" s="7"/>
      <c r="JXE58" s="7"/>
      <c r="JXF58" s="7"/>
      <c r="JXG58" s="7"/>
      <c r="JXH58" s="7"/>
      <c r="JXI58" s="7"/>
      <c r="JXJ58" s="7"/>
      <c r="JXK58" s="7"/>
      <c r="JXL58" s="7"/>
      <c r="JXM58" s="7"/>
      <c r="JXN58" s="7"/>
      <c r="JXO58" s="7"/>
      <c r="JXP58" s="7"/>
      <c r="JXQ58" s="7"/>
      <c r="JXR58" s="7"/>
      <c r="JXS58" s="7"/>
      <c r="JXT58" s="7"/>
      <c r="JXU58" s="7"/>
      <c r="JXV58" s="7"/>
      <c r="JXW58" s="7"/>
      <c r="JXX58" s="7"/>
      <c r="JXY58" s="7"/>
      <c r="JXZ58" s="7"/>
      <c r="JYA58" s="7"/>
      <c r="JYB58" s="7"/>
      <c r="JYC58" s="7"/>
      <c r="JYD58" s="7"/>
      <c r="JYE58" s="7"/>
      <c r="JYF58" s="7"/>
      <c r="JYG58" s="7"/>
      <c r="JYH58" s="7"/>
      <c r="JYI58" s="7"/>
      <c r="JYJ58" s="7"/>
      <c r="JYK58" s="7"/>
      <c r="JYL58" s="7"/>
      <c r="JYM58" s="7"/>
      <c r="JYN58" s="7"/>
      <c r="JYO58" s="7"/>
      <c r="JYP58" s="7"/>
      <c r="JYQ58" s="7"/>
      <c r="JYR58" s="7"/>
      <c r="JYS58" s="7"/>
      <c r="JYT58" s="7"/>
      <c r="JYU58" s="7"/>
      <c r="JYV58" s="7"/>
      <c r="JYW58" s="7"/>
      <c r="JYX58" s="7"/>
      <c r="JYY58" s="7"/>
      <c r="JYZ58" s="7"/>
      <c r="JZA58" s="7"/>
      <c r="JZB58" s="7"/>
      <c r="JZC58" s="7"/>
      <c r="JZD58" s="7"/>
      <c r="JZE58" s="7"/>
      <c r="JZF58" s="7"/>
      <c r="JZG58" s="7"/>
      <c r="JZH58" s="7"/>
      <c r="JZJ58" s="7"/>
      <c r="JZK58" s="7"/>
      <c r="JZL58" s="7"/>
      <c r="JZM58" s="7"/>
      <c r="JZN58" s="7"/>
      <c r="JZO58" s="7"/>
      <c r="JZP58" s="7"/>
      <c r="JZQ58" s="7"/>
      <c r="JZR58" s="7"/>
      <c r="JZS58" s="7"/>
      <c r="JZT58" s="7"/>
      <c r="JZU58" s="7"/>
      <c r="JZV58" s="7"/>
      <c r="JZW58" s="7"/>
      <c r="JZX58" s="7"/>
      <c r="JZY58" s="7"/>
      <c r="JZZ58" s="7"/>
      <c r="KAA58" s="7"/>
      <c r="KAB58" s="7"/>
      <c r="KAC58" s="7"/>
      <c r="KAD58" s="7"/>
      <c r="KAE58" s="7"/>
      <c r="KAF58" s="7"/>
      <c r="KAG58" s="7"/>
      <c r="KAH58" s="7"/>
      <c r="KAI58" s="7"/>
      <c r="KAJ58" s="7"/>
      <c r="KAK58" s="7"/>
      <c r="KAL58" s="7"/>
      <c r="KAM58" s="7"/>
      <c r="KAN58" s="7"/>
      <c r="KAO58" s="7"/>
      <c r="KAP58" s="7"/>
      <c r="KAQ58" s="7"/>
      <c r="KAR58" s="7"/>
      <c r="KAS58" s="7"/>
      <c r="KAT58" s="7"/>
      <c r="KAU58" s="7"/>
      <c r="KAV58" s="7"/>
      <c r="KAW58" s="7"/>
      <c r="KAX58" s="7"/>
      <c r="KAY58" s="7"/>
      <c r="KAZ58" s="7"/>
      <c r="KBA58" s="7"/>
      <c r="KBB58" s="7"/>
      <c r="KBC58" s="7"/>
      <c r="KBD58" s="7"/>
      <c r="KBE58" s="7"/>
      <c r="KBF58" s="7"/>
      <c r="KBG58" s="7"/>
      <c r="KBH58" s="7"/>
      <c r="KBI58" s="7"/>
      <c r="KBJ58" s="7"/>
      <c r="KBK58" s="7"/>
      <c r="KBL58" s="7"/>
      <c r="KBM58" s="7"/>
      <c r="KBN58" s="7"/>
      <c r="KBO58" s="7"/>
      <c r="KBP58" s="7"/>
      <c r="KBQ58" s="7"/>
      <c r="KBR58" s="7"/>
      <c r="KBS58" s="7"/>
      <c r="KBT58" s="7"/>
      <c r="KBU58" s="7"/>
      <c r="KBV58" s="7"/>
      <c r="KBW58" s="7"/>
      <c r="KBX58" s="7"/>
      <c r="KBY58" s="7"/>
      <c r="KBZ58" s="7"/>
      <c r="KCA58" s="7"/>
      <c r="KCB58" s="7"/>
      <c r="KCC58" s="7"/>
      <c r="KCD58" s="7"/>
      <c r="KCE58" s="7"/>
      <c r="KCF58" s="7"/>
      <c r="KCG58" s="7"/>
      <c r="KCH58" s="7"/>
      <c r="KCI58" s="7"/>
      <c r="KCJ58" s="7"/>
      <c r="KCK58" s="7"/>
      <c r="KCL58" s="7"/>
      <c r="KCM58" s="7"/>
      <c r="KCN58" s="7"/>
      <c r="KCO58" s="7"/>
      <c r="KCP58" s="7"/>
      <c r="KCQ58" s="7"/>
      <c r="KCR58" s="7"/>
      <c r="KCS58" s="7"/>
      <c r="KCT58" s="7"/>
      <c r="KCU58" s="7"/>
      <c r="KCV58" s="7"/>
      <c r="KCW58" s="7"/>
      <c r="KCX58" s="7"/>
      <c r="KCY58" s="7"/>
      <c r="KCZ58" s="7"/>
      <c r="KDA58" s="7"/>
      <c r="KDB58" s="7"/>
      <c r="KDC58" s="7"/>
      <c r="KDD58" s="7"/>
      <c r="KDE58" s="7"/>
      <c r="KDF58" s="7"/>
      <c r="KDG58" s="7"/>
      <c r="KDH58" s="7"/>
      <c r="KDI58" s="7"/>
      <c r="KDJ58" s="7"/>
      <c r="KDK58" s="7"/>
      <c r="KDL58" s="7"/>
      <c r="KDM58" s="7"/>
      <c r="KDN58" s="7"/>
      <c r="KDO58" s="7"/>
      <c r="KDP58" s="7"/>
      <c r="KDQ58" s="7"/>
      <c r="KDR58" s="7"/>
      <c r="KDS58" s="7"/>
      <c r="KDT58" s="7"/>
      <c r="KDU58" s="7"/>
      <c r="KDV58" s="7"/>
      <c r="KDW58" s="7"/>
      <c r="KDX58" s="7"/>
      <c r="KDY58" s="7"/>
      <c r="KDZ58" s="7"/>
      <c r="KEA58" s="7"/>
      <c r="KEB58" s="7"/>
      <c r="KEC58" s="7"/>
      <c r="KED58" s="7"/>
      <c r="KEE58" s="7"/>
      <c r="KEF58" s="7"/>
      <c r="KEG58" s="7"/>
      <c r="KEH58" s="7"/>
      <c r="KEI58" s="7"/>
      <c r="KEJ58" s="7"/>
      <c r="KEK58" s="7"/>
      <c r="KEL58" s="7"/>
      <c r="KEM58" s="7"/>
      <c r="KEN58" s="7"/>
      <c r="KEO58" s="7"/>
      <c r="KEP58" s="7"/>
      <c r="KEQ58" s="7"/>
      <c r="KER58" s="7"/>
      <c r="KES58" s="7"/>
      <c r="KET58" s="7"/>
      <c r="KEU58" s="7"/>
      <c r="KEV58" s="7"/>
      <c r="KEW58" s="7"/>
      <c r="KEX58" s="7"/>
      <c r="KEY58" s="7"/>
      <c r="KEZ58" s="7"/>
      <c r="KFA58" s="7"/>
      <c r="KFB58" s="7"/>
      <c r="KFC58" s="7"/>
      <c r="KFD58" s="7"/>
      <c r="KFE58" s="7"/>
      <c r="KFF58" s="7"/>
      <c r="KFG58" s="7"/>
      <c r="KFH58" s="7"/>
      <c r="KFI58" s="7"/>
      <c r="KFJ58" s="7"/>
      <c r="KFK58" s="7"/>
      <c r="KFL58" s="7"/>
      <c r="KFM58" s="7"/>
      <c r="KFN58" s="7"/>
      <c r="KFO58" s="7"/>
      <c r="KFP58" s="7"/>
      <c r="KFQ58" s="7"/>
      <c r="KFR58" s="7"/>
      <c r="KFS58" s="7"/>
      <c r="KFT58" s="7"/>
      <c r="KFU58" s="7"/>
      <c r="KFV58" s="7"/>
      <c r="KFW58" s="7"/>
      <c r="KFX58" s="7"/>
      <c r="KFY58" s="7"/>
      <c r="KFZ58" s="7"/>
      <c r="KGA58" s="7"/>
      <c r="KGB58" s="7"/>
      <c r="KGC58" s="7"/>
      <c r="KGD58" s="7"/>
      <c r="KGE58" s="7"/>
      <c r="KGF58" s="7"/>
      <c r="KGG58" s="7"/>
      <c r="KGH58" s="7"/>
      <c r="KGI58" s="7"/>
      <c r="KGJ58" s="7"/>
      <c r="KGK58" s="7"/>
      <c r="KGL58" s="7"/>
      <c r="KGM58" s="7"/>
      <c r="KGN58" s="7"/>
      <c r="KGO58" s="7"/>
      <c r="KGP58" s="7"/>
      <c r="KGQ58" s="7"/>
      <c r="KGR58" s="7"/>
      <c r="KGS58" s="7"/>
      <c r="KGT58" s="7"/>
      <c r="KGU58" s="7"/>
      <c r="KGV58" s="7"/>
      <c r="KGW58" s="7"/>
      <c r="KGX58" s="7"/>
      <c r="KGY58" s="7"/>
      <c r="KGZ58" s="7"/>
      <c r="KHA58" s="7"/>
      <c r="KHB58" s="7"/>
      <c r="KHC58" s="7"/>
      <c r="KHD58" s="7"/>
      <c r="KHE58" s="7"/>
      <c r="KHF58" s="7"/>
      <c r="KHG58" s="7"/>
      <c r="KHH58" s="7"/>
      <c r="KHI58" s="7"/>
      <c r="KHJ58" s="7"/>
      <c r="KHK58" s="7"/>
      <c r="KHL58" s="7"/>
      <c r="KHM58" s="7"/>
      <c r="KHN58" s="7"/>
      <c r="KHO58" s="7"/>
      <c r="KHP58" s="7"/>
      <c r="KHQ58" s="7"/>
      <c r="KHR58" s="7"/>
      <c r="KHS58" s="7"/>
      <c r="KHT58" s="7"/>
      <c r="KHU58" s="7"/>
      <c r="KHV58" s="7"/>
      <c r="KHW58" s="7"/>
      <c r="KHX58" s="7"/>
      <c r="KHY58" s="7"/>
      <c r="KHZ58" s="7"/>
      <c r="KIA58" s="7"/>
      <c r="KIB58" s="7"/>
      <c r="KIC58" s="7"/>
      <c r="KID58" s="7"/>
      <c r="KIE58" s="7"/>
      <c r="KIF58" s="7"/>
      <c r="KIG58" s="7"/>
      <c r="KIH58" s="7"/>
      <c r="KII58" s="7"/>
      <c r="KIJ58" s="7"/>
      <c r="KIK58" s="7"/>
      <c r="KIL58" s="7"/>
      <c r="KIM58" s="7"/>
      <c r="KIN58" s="7"/>
      <c r="KIO58" s="7"/>
      <c r="KIP58" s="7"/>
      <c r="KIQ58" s="7"/>
      <c r="KIR58" s="7"/>
      <c r="KIS58" s="7"/>
      <c r="KIT58" s="7"/>
      <c r="KIU58" s="7"/>
      <c r="KIV58" s="7"/>
      <c r="KIW58" s="7"/>
      <c r="KIX58" s="7"/>
      <c r="KIY58" s="7"/>
      <c r="KIZ58" s="7"/>
      <c r="KJA58" s="7"/>
      <c r="KJB58" s="7"/>
      <c r="KJC58" s="7"/>
      <c r="KJD58" s="7"/>
      <c r="KJF58" s="7"/>
      <c r="KJG58" s="7"/>
      <c r="KJH58" s="7"/>
      <c r="KJI58" s="7"/>
      <c r="KJJ58" s="7"/>
      <c r="KJK58" s="7"/>
      <c r="KJL58" s="7"/>
      <c r="KJM58" s="7"/>
      <c r="KJN58" s="7"/>
      <c r="KJO58" s="7"/>
      <c r="KJP58" s="7"/>
      <c r="KJQ58" s="7"/>
      <c r="KJR58" s="7"/>
      <c r="KJS58" s="7"/>
      <c r="KJT58" s="7"/>
      <c r="KJU58" s="7"/>
      <c r="KJV58" s="7"/>
      <c r="KJW58" s="7"/>
      <c r="KJX58" s="7"/>
      <c r="KJY58" s="7"/>
      <c r="KJZ58" s="7"/>
      <c r="KKA58" s="7"/>
      <c r="KKB58" s="7"/>
      <c r="KKC58" s="7"/>
      <c r="KKD58" s="7"/>
      <c r="KKE58" s="7"/>
      <c r="KKF58" s="7"/>
      <c r="KKG58" s="7"/>
      <c r="KKH58" s="7"/>
      <c r="KKI58" s="7"/>
      <c r="KKJ58" s="7"/>
      <c r="KKK58" s="7"/>
      <c r="KKL58" s="7"/>
      <c r="KKM58" s="7"/>
      <c r="KKN58" s="7"/>
      <c r="KKO58" s="7"/>
      <c r="KKP58" s="7"/>
      <c r="KKQ58" s="7"/>
      <c r="KKR58" s="7"/>
      <c r="KKS58" s="7"/>
      <c r="KKT58" s="7"/>
      <c r="KKU58" s="7"/>
      <c r="KKV58" s="7"/>
      <c r="KKW58" s="7"/>
      <c r="KKX58" s="7"/>
      <c r="KKY58" s="7"/>
      <c r="KKZ58" s="7"/>
      <c r="KLA58" s="7"/>
      <c r="KLB58" s="7"/>
      <c r="KLC58" s="7"/>
      <c r="KLD58" s="7"/>
      <c r="KLE58" s="7"/>
      <c r="KLF58" s="7"/>
      <c r="KLG58" s="7"/>
      <c r="KLH58" s="7"/>
      <c r="KLI58" s="7"/>
      <c r="KLJ58" s="7"/>
      <c r="KLK58" s="7"/>
      <c r="KLL58" s="7"/>
      <c r="KLM58" s="7"/>
      <c r="KLN58" s="7"/>
      <c r="KLO58" s="7"/>
      <c r="KLP58" s="7"/>
      <c r="KLQ58" s="7"/>
      <c r="KLR58" s="7"/>
      <c r="KLS58" s="7"/>
      <c r="KLT58" s="7"/>
      <c r="KLU58" s="7"/>
      <c r="KLV58" s="7"/>
      <c r="KLW58" s="7"/>
      <c r="KLX58" s="7"/>
      <c r="KLY58" s="7"/>
      <c r="KLZ58" s="7"/>
      <c r="KMA58" s="7"/>
      <c r="KMB58" s="7"/>
      <c r="KMC58" s="7"/>
      <c r="KMD58" s="7"/>
      <c r="KME58" s="7"/>
      <c r="KMF58" s="7"/>
      <c r="KMG58" s="7"/>
      <c r="KMH58" s="7"/>
      <c r="KMI58" s="7"/>
      <c r="KMJ58" s="7"/>
      <c r="KMK58" s="7"/>
      <c r="KML58" s="7"/>
      <c r="KMM58" s="7"/>
      <c r="KMN58" s="7"/>
      <c r="KMO58" s="7"/>
      <c r="KMP58" s="7"/>
      <c r="KMQ58" s="7"/>
      <c r="KMR58" s="7"/>
      <c r="KMS58" s="7"/>
      <c r="KMT58" s="7"/>
      <c r="KMU58" s="7"/>
      <c r="KMV58" s="7"/>
      <c r="KMW58" s="7"/>
      <c r="KMX58" s="7"/>
      <c r="KMY58" s="7"/>
      <c r="KMZ58" s="7"/>
      <c r="KNA58" s="7"/>
      <c r="KNB58" s="7"/>
      <c r="KNC58" s="7"/>
      <c r="KND58" s="7"/>
      <c r="KNE58" s="7"/>
      <c r="KNF58" s="7"/>
      <c r="KNG58" s="7"/>
      <c r="KNH58" s="7"/>
      <c r="KNI58" s="7"/>
      <c r="KNJ58" s="7"/>
      <c r="KNK58" s="7"/>
      <c r="KNL58" s="7"/>
      <c r="KNM58" s="7"/>
      <c r="KNN58" s="7"/>
      <c r="KNO58" s="7"/>
      <c r="KNP58" s="7"/>
      <c r="KNQ58" s="7"/>
      <c r="KNR58" s="7"/>
      <c r="KNS58" s="7"/>
      <c r="KNT58" s="7"/>
      <c r="KNU58" s="7"/>
      <c r="KNV58" s="7"/>
      <c r="KNW58" s="7"/>
      <c r="KNX58" s="7"/>
      <c r="KNY58" s="7"/>
      <c r="KNZ58" s="7"/>
      <c r="KOA58" s="7"/>
      <c r="KOB58" s="7"/>
      <c r="KOC58" s="7"/>
      <c r="KOD58" s="7"/>
      <c r="KOE58" s="7"/>
      <c r="KOF58" s="7"/>
      <c r="KOG58" s="7"/>
      <c r="KOH58" s="7"/>
      <c r="KOI58" s="7"/>
      <c r="KOJ58" s="7"/>
      <c r="KOK58" s="7"/>
      <c r="KOL58" s="7"/>
      <c r="KOM58" s="7"/>
      <c r="KON58" s="7"/>
      <c r="KOO58" s="7"/>
      <c r="KOP58" s="7"/>
      <c r="KOQ58" s="7"/>
      <c r="KOR58" s="7"/>
      <c r="KOS58" s="7"/>
      <c r="KOT58" s="7"/>
      <c r="KOU58" s="7"/>
      <c r="KOV58" s="7"/>
      <c r="KOW58" s="7"/>
      <c r="KOX58" s="7"/>
      <c r="KOY58" s="7"/>
      <c r="KOZ58" s="7"/>
      <c r="KPA58" s="7"/>
      <c r="KPB58" s="7"/>
      <c r="KPC58" s="7"/>
      <c r="KPD58" s="7"/>
      <c r="KPE58" s="7"/>
      <c r="KPF58" s="7"/>
      <c r="KPG58" s="7"/>
      <c r="KPH58" s="7"/>
      <c r="KPI58" s="7"/>
      <c r="KPJ58" s="7"/>
      <c r="KPK58" s="7"/>
      <c r="KPL58" s="7"/>
      <c r="KPM58" s="7"/>
      <c r="KPN58" s="7"/>
      <c r="KPO58" s="7"/>
      <c r="KPP58" s="7"/>
      <c r="KPQ58" s="7"/>
      <c r="KPR58" s="7"/>
      <c r="KPS58" s="7"/>
      <c r="KPT58" s="7"/>
      <c r="KPU58" s="7"/>
      <c r="KPV58" s="7"/>
      <c r="KPW58" s="7"/>
      <c r="KPX58" s="7"/>
      <c r="KPY58" s="7"/>
      <c r="KPZ58" s="7"/>
      <c r="KQA58" s="7"/>
      <c r="KQB58" s="7"/>
      <c r="KQC58" s="7"/>
      <c r="KQD58" s="7"/>
      <c r="KQE58" s="7"/>
      <c r="KQF58" s="7"/>
      <c r="KQG58" s="7"/>
      <c r="KQH58" s="7"/>
      <c r="KQI58" s="7"/>
      <c r="KQJ58" s="7"/>
      <c r="KQK58" s="7"/>
      <c r="KQL58" s="7"/>
      <c r="KQM58" s="7"/>
      <c r="KQN58" s="7"/>
      <c r="KQO58" s="7"/>
      <c r="KQP58" s="7"/>
      <c r="KQQ58" s="7"/>
      <c r="KQR58" s="7"/>
      <c r="KQS58" s="7"/>
      <c r="KQT58" s="7"/>
      <c r="KQU58" s="7"/>
      <c r="KQV58" s="7"/>
      <c r="KQW58" s="7"/>
      <c r="KQX58" s="7"/>
      <c r="KQY58" s="7"/>
      <c r="KQZ58" s="7"/>
      <c r="KRA58" s="7"/>
      <c r="KRB58" s="7"/>
      <c r="KRC58" s="7"/>
      <c r="KRD58" s="7"/>
      <c r="KRE58" s="7"/>
      <c r="KRF58" s="7"/>
      <c r="KRG58" s="7"/>
      <c r="KRH58" s="7"/>
      <c r="KRI58" s="7"/>
      <c r="KRJ58" s="7"/>
      <c r="KRK58" s="7"/>
      <c r="KRL58" s="7"/>
      <c r="KRM58" s="7"/>
      <c r="KRN58" s="7"/>
      <c r="KRO58" s="7"/>
      <c r="KRP58" s="7"/>
      <c r="KRQ58" s="7"/>
      <c r="KRR58" s="7"/>
      <c r="KRS58" s="7"/>
      <c r="KRT58" s="7"/>
      <c r="KRU58" s="7"/>
      <c r="KRV58" s="7"/>
      <c r="KRW58" s="7"/>
      <c r="KRX58" s="7"/>
      <c r="KRY58" s="7"/>
      <c r="KRZ58" s="7"/>
      <c r="KSA58" s="7"/>
      <c r="KSB58" s="7"/>
      <c r="KSC58" s="7"/>
      <c r="KSD58" s="7"/>
      <c r="KSE58" s="7"/>
      <c r="KSF58" s="7"/>
      <c r="KSG58" s="7"/>
      <c r="KSH58" s="7"/>
      <c r="KSI58" s="7"/>
      <c r="KSJ58" s="7"/>
      <c r="KSK58" s="7"/>
      <c r="KSL58" s="7"/>
      <c r="KSM58" s="7"/>
      <c r="KSN58" s="7"/>
      <c r="KSO58" s="7"/>
      <c r="KSP58" s="7"/>
      <c r="KSQ58" s="7"/>
      <c r="KSR58" s="7"/>
      <c r="KSS58" s="7"/>
      <c r="KST58" s="7"/>
      <c r="KSU58" s="7"/>
      <c r="KSV58" s="7"/>
      <c r="KSW58" s="7"/>
      <c r="KSX58" s="7"/>
      <c r="KSY58" s="7"/>
      <c r="KSZ58" s="7"/>
      <c r="KTB58" s="7"/>
      <c r="KTC58" s="7"/>
      <c r="KTD58" s="7"/>
      <c r="KTE58" s="7"/>
      <c r="KTF58" s="7"/>
      <c r="KTG58" s="7"/>
      <c r="KTH58" s="7"/>
      <c r="KTI58" s="7"/>
      <c r="KTJ58" s="7"/>
      <c r="KTK58" s="7"/>
      <c r="KTL58" s="7"/>
      <c r="KTM58" s="7"/>
      <c r="KTN58" s="7"/>
      <c r="KTO58" s="7"/>
      <c r="KTP58" s="7"/>
      <c r="KTQ58" s="7"/>
      <c r="KTR58" s="7"/>
      <c r="KTS58" s="7"/>
      <c r="KTT58" s="7"/>
      <c r="KTU58" s="7"/>
      <c r="KTV58" s="7"/>
      <c r="KTW58" s="7"/>
      <c r="KTX58" s="7"/>
      <c r="KTY58" s="7"/>
      <c r="KTZ58" s="7"/>
      <c r="KUA58" s="7"/>
      <c r="KUB58" s="7"/>
      <c r="KUC58" s="7"/>
      <c r="KUD58" s="7"/>
      <c r="KUE58" s="7"/>
      <c r="KUF58" s="7"/>
      <c r="KUG58" s="7"/>
      <c r="KUH58" s="7"/>
      <c r="KUI58" s="7"/>
      <c r="KUJ58" s="7"/>
      <c r="KUK58" s="7"/>
      <c r="KUL58" s="7"/>
      <c r="KUM58" s="7"/>
      <c r="KUN58" s="7"/>
      <c r="KUO58" s="7"/>
      <c r="KUP58" s="7"/>
      <c r="KUQ58" s="7"/>
      <c r="KUR58" s="7"/>
      <c r="KUS58" s="7"/>
      <c r="KUT58" s="7"/>
      <c r="KUU58" s="7"/>
      <c r="KUV58" s="7"/>
      <c r="KUW58" s="7"/>
      <c r="KUX58" s="7"/>
      <c r="KUY58" s="7"/>
      <c r="KUZ58" s="7"/>
      <c r="KVA58" s="7"/>
      <c r="KVB58" s="7"/>
      <c r="KVC58" s="7"/>
      <c r="KVD58" s="7"/>
      <c r="KVE58" s="7"/>
      <c r="KVF58" s="7"/>
      <c r="KVG58" s="7"/>
      <c r="KVH58" s="7"/>
      <c r="KVI58" s="7"/>
      <c r="KVJ58" s="7"/>
      <c r="KVK58" s="7"/>
      <c r="KVL58" s="7"/>
      <c r="KVM58" s="7"/>
      <c r="KVN58" s="7"/>
      <c r="KVO58" s="7"/>
      <c r="KVP58" s="7"/>
      <c r="KVQ58" s="7"/>
      <c r="KVR58" s="7"/>
      <c r="KVS58" s="7"/>
      <c r="KVT58" s="7"/>
      <c r="KVU58" s="7"/>
      <c r="KVV58" s="7"/>
      <c r="KVW58" s="7"/>
      <c r="KVX58" s="7"/>
      <c r="KVY58" s="7"/>
      <c r="KVZ58" s="7"/>
      <c r="KWA58" s="7"/>
      <c r="KWB58" s="7"/>
      <c r="KWC58" s="7"/>
      <c r="KWD58" s="7"/>
      <c r="KWE58" s="7"/>
      <c r="KWF58" s="7"/>
      <c r="KWG58" s="7"/>
      <c r="KWH58" s="7"/>
      <c r="KWI58" s="7"/>
      <c r="KWJ58" s="7"/>
      <c r="KWK58" s="7"/>
      <c r="KWL58" s="7"/>
      <c r="KWM58" s="7"/>
      <c r="KWN58" s="7"/>
      <c r="KWO58" s="7"/>
      <c r="KWP58" s="7"/>
      <c r="KWQ58" s="7"/>
      <c r="KWR58" s="7"/>
      <c r="KWS58" s="7"/>
      <c r="KWT58" s="7"/>
      <c r="KWU58" s="7"/>
      <c r="KWV58" s="7"/>
      <c r="KWW58" s="7"/>
      <c r="KWX58" s="7"/>
      <c r="KWY58" s="7"/>
      <c r="KWZ58" s="7"/>
      <c r="KXA58" s="7"/>
      <c r="KXB58" s="7"/>
      <c r="KXC58" s="7"/>
      <c r="KXD58" s="7"/>
      <c r="KXE58" s="7"/>
      <c r="KXF58" s="7"/>
      <c r="KXG58" s="7"/>
      <c r="KXH58" s="7"/>
      <c r="KXI58" s="7"/>
      <c r="KXJ58" s="7"/>
      <c r="KXK58" s="7"/>
      <c r="KXL58" s="7"/>
      <c r="KXM58" s="7"/>
      <c r="KXN58" s="7"/>
      <c r="KXO58" s="7"/>
      <c r="KXP58" s="7"/>
      <c r="KXQ58" s="7"/>
      <c r="KXR58" s="7"/>
      <c r="KXS58" s="7"/>
      <c r="KXT58" s="7"/>
      <c r="KXU58" s="7"/>
      <c r="KXV58" s="7"/>
      <c r="KXW58" s="7"/>
      <c r="KXX58" s="7"/>
      <c r="KXY58" s="7"/>
      <c r="KXZ58" s="7"/>
      <c r="KYA58" s="7"/>
      <c r="KYB58" s="7"/>
      <c r="KYC58" s="7"/>
      <c r="KYD58" s="7"/>
      <c r="KYE58" s="7"/>
      <c r="KYF58" s="7"/>
      <c r="KYG58" s="7"/>
      <c r="KYH58" s="7"/>
      <c r="KYI58" s="7"/>
      <c r="KYJ58" s="7"/>
      <c r="KYK58" s="7"/>
      <c r="KYL58" s="7"/>
      <c r="KYM58" s="7"/>
      <c r="KYN58" s="7"/>
      <c r="KYO58" s="7"/>
      <c r="KYP58" s="7"/>
      <c r="KYQ58" s="7"/>
      <c r="KYR58" s="7"/>
      <c r="KYS58" s="7"/>
      <c r="KYT58" s="7"/>
      <c r="KYU58" s="7"/>
      <c r="KYV58" s="7"/>
      <c r="KYW58" s="7"/>
      <c r="KYX58" s="7"/>
      <c r="KYY58" s="7"/>
      <c r="KYZ58" s="7"/>
      <c r="KZA58" s="7"/>
      <c r="KZB58" s="7"/>
      <c r="KZC58" s="7"/>
      <c r="KZD58" s="7"/>
      <c r="KZE58" s="7"/>
      <c r="KZF58" s="7"/>
      <c r="KZG58" s="7"/>
      <c r="KZH58" s="7"/>
      <c r="KZI58" s="7"/>
      <c r="KZJ58" s="7"/>
      <c r="KZK58" s="7"/>
      <c r="KZL58" s="7"/>
      <c r="KZM58" s="7"/>
      <c r="KZN58" s="7"/>
      <c r="KZO58" s="7"/>
      <c r="KZP58" s="7"/>
      <c r="KZQ58" s="7"/>
      <c r="KZR58" s="7"/>
      <c r="KZS58" s="7"/>
      <c r="KZT58" s="7"/>
      <c r="KZU58" s="7"/>
      <c r="KZV58" s="7"/>
      <c r="KZW58" s="7"/>
      <c r="KZX58" s="7"/>
      <c r="KZY58" s="7"/>
      <c r="KZZ58" s="7"/>
      <c r="LAA58" s="7"/>
      <c r="LAB58" s="7"/>
      <c r="LAC58" s="7"/>
      <c r="LAD58" s="7"/>
      <c r="LAE58" s="7"/>
      <c r="LAF58" s="7"/>
      <c r="LAG58" s="7"/>
      <c r="LAH58" s="7"/>
      <c r="LAI58" s="7"/>
      <c r="LAJ58" s="7"/>
      <c r="LAK58" s="7"/>
      <c r="LAL58" s="7"/>
      <c r="LAM58" s="7"/>
      <c r="LAN58" s="7"/>
      <c r="LAO58" s="7"/>
      <c r="LAP58" s="7"/>
      <c r="LAQ58" s="7"/>
      <c r="LAR58" s="7"/>
      <c r="LAS58" s="7"/>
      <c r="LAT58" s="7"/>
      <c r="LAU58" s="7"/>
      <c r="LAV58" s="7"/>
      <c r="LAW58" s="7"/>
      <c r="LAX58" s="7"/>
      <c r="LAY58" s="7"/>
      <c r="LAZ58" s="7"/>
      <c r="LBA58" s="7"/>
      <c r="LBB58" s="7"/>
      <c r="LBC58" s="7"/>
      <c r="LBD58" s="7"/>
      <c r="LBE58" s="7"/>
      <c r="LBF58" s="7"/>
      <c r="LBG58" s="7"/>
      <c r="LBH58" s="7"/>
      <c r="LBI58" s="7"/>
      <c r="LBJ58" s="7"/>
      <c r="LBK58" s="7"/>
      <c r="LBL58" s="7"/>
      <c r="LBM58" s="7"/>
      <c r="LBN58" s="7"/>
      <c r="LBO58" s="7"/>
      <c r="LBP58" s="7"/>
      <c r="LBQ58" s="7"/>
      <c r="LBR58" s="7"/>
      <c r="LBS58" s="7"/>
      <c r="LBT58" s="7"/>
      <c r="LBU58" s="7"/>
      <c r="LBV58" s="7"/>
      <c r="LBW58" s="7"/>
      <c r="LBX58" s="7"/>
      <c r="LBY58" s="7"/>
      <c r="LBZ58" s="7"/>
      <c r="LCA58" s="7"/>
      <c r="LCB58" s="7"/>
      <c r="LCC58" s="7"/>
      <c r="LCD58" s="7"/>
      <c r="LCE58" s="7"/>
      <c r="LCF58" s="7"/>
      <c r="LCG58" s="7"/>
      <c r="LCH58" s="7"/>
      <c r="LCI58" s="7"/>
      <c r="LCJ58" s="7"/>
      <c r="LCK58" s="7"/>
      <c r="LCL58" s="7"/>
      <c r="LCM58" s="7"/>
      <c r="LCN58" s="7"/>
      <c r="LCO58" s="7"/>
      <c r="LCP58" s="7"/>
      <c r="LCQ58" s="7"/>
      <c r="LCR58" s="7"/>
      <c r="LCS58" s="7"/>
      <c r="LCT58" s="7"/>
      <c r="LCU58" s="7"/>
      <c r="LCV58" s="7"/>
      <c r="LCX58" s="7"/>
      <c r="LCY58" s="7"/>
      <c r="LCZ58" s="7"/>
      <c r="LDA58" s="7"/>
      <c r="LDB58" s="7"/>
      <c r="LDC58" s="7"/>
      <c r="LDD58" s="7"/>
      <c r="LDE58" s="7"/>
      <c r="LDF58" s="7"/>
      <c r="LDG58" s="7"/>
      <c r="LDH58" s="7"/>
      <c r="LDI58" s="7"/>
      <c r="LDJ58" s="7"/>
      <c r="LDK58" s="7"/>
      <c r="LDL58" s="7"/>
      <c r="LDM58" s="7"/>
      <c r="LDN58" s="7"/>
      <c r="LDO58" s="7"/>
      <c r="LDP58" s="7"/>
      <c r="LDQ58" s="7"/>
      <c r="LDR58" s="7"/>
      <c r="LDS58" s="7"/>
      <c r="LDT58" s="7"/>
      <c r="LDU58" s="7"/>
      <c r="LDV58" s="7"/>
      <c r="LDW58" s="7"/>
      <c r="LDX58" s="7"/>
      <c r="LDY58" s="7"/>
      <c r="LDZ58" s="7"/>
      <c r="LEA58" s="7"/>
      <c r="LEB58" s="7"/>
      <c r="LEC58" s="7"/>
      <c r="LED58" s="7"/>
      <c r="LEE58" s="7"/>
      <c r="LEF58" s="7"/>
      <c r="LEG58" s="7"/>
      <c r="LEH58" s="7"/>
      <c r="LEI58" s="7"/>
      <c r="LEJ58" s="7"/>
      <c r="LEK58" s="7"/>
      <c r="LEL58" s="7"/>
      <c r="LEM58" s="7"/>
      <c r="LEN58" s="7"/>
      <c r="LEO58" s="7"/>
      <c r="LEP58" s="7"/>
      <c r="LEQ58" s="7"/>
      <c r="LER58" s="7"/>
      <c r="LES58" s="7"/>
      <c r="LET58" s="7"/>
      <c r="LEU58" s="7"/>
      <c r="LEV58" s="7"/>
      <c r="LEW58" s="7"/>
      <c r="LEX58" s="7"/>
      <c r="LEY58" s="7"/>
      <c r="LEZ58" s="7"/>
      <c r="LFA58" s="7"/>
      <c r="LFB58" s="7"/>
      <c r="LFC58" s="7"/>
      <c r="LFD58" s="7"/>
      <c r="LFE58" s="7"/>
      <c r="LFF58" s="7"/>
      <c r="LFG58" s="7"/>
      <c r="LFH58" s="7"/>
      <c r="LFI58" s="7"/>
      <c r="LFJ58" s="7"/>
      <c r="LFK58" s="7"/>
      <c r="LFL58" s="7"/>
      <c r="LFM58" s="7"/>
      <c r="LFN58" s="7"/>
      <c r="LFO58" s="7"/>
      <c r="LFP58" s="7"/>
      <c r="LFQ58" s="7"/>
      <c r="LFR58" s="7"/>
      <c r="LFS58" s="7"/>
      <c r="LFT58" s="7"/>
      <c r="LFU58" s="7"/>
      <c r="LFV58" s="7"/>
      <c r="LFW58" s="7"/>
      <c r="LFX58" s="7"/>
      <c r="LFY58" s="7"/>
      <c r="LFZ58" s="7"/>
      <c r="LGA58" s="7"/>
      <c r="LGB58" s="7"/>
      <c r="LGC58" s="7"/>
      <c r="LGD58" s="7"/>
      <c r="LGE58" s="7"/>
      <c r="LGF58" s="7"/>
      <c r="LGG58" s="7"/>
      <c r="LGH58" s="7"/>
      <c r="LGI58" s="7"/>
      <c r="LGJ58" s="7"/>
      <c r="LGK58" s="7"/>
      <c r="LGL58" s="7"/>
      <c r="LGM58" s="7"/>
      <c r="LGN58" s="7"/>
      <c r="LGO58" s="7"/>
      <c r="LGP58" s="7"/>
      <c r="LGQ58" s="7"/>
      <c r="LGR58" s="7"/>
      <c r="LGS58" s="7"/>
      <c r="LGT58" s="7"/>
      <c r="LGU58" s="7"/>
      <c r="LGV58" s="7"/>
      <c r="LGW58" s="7"/>
      <c r="LGX58" s="7"/>
      <c r="LGY58" s="7"/>
      <c r="LGZ58" s="7"/>
      <c r="LHA58" s="7"/>
      <c r="LHB58" s="7"/>
      <c r="LHC58" s="7"/>
      <c r="LHD58" s="7"/>
      <c r="LHE58" s="7"/>
      <c r="LHF58" s="7"/>
      <c r="LHG58" s="7"/>
      <c r="LHH58" s="7"/>
      <c r="LHI58" s="7"/>
      <c r="LHJ58" s="7"/>
      <c r="LHK58" s="7"/>
      <c r="LHL58" s="7"/>
      <c r="LHM58" s="7"/>
      <c r="LHN58" s="7"/>
      <c r="LHO58" s="7"/>
      <c r="LHP58" s="7"/>
      <c r="LHQ58" s="7"/>
      <c r="LHR58" s="7"/>
      <c r="LHS58" s="7"/>
      <c r="LHT58" s="7"/>
      <c r="LHU58" s="7"/>
      <c r="LHV58" s="7"/>
      <c r="LHW58" s="7"/>
      <c r="LHX58" s="7"/>
      <c r="LHY58" s="7"/>
      <c r="LHZ58" s="7"/>
      <c r="LIA58" s="7"/>
      <c r="LIB58" s="7"/>
      <c r="LIC58" s="7"/>
      <c r="LID58" s="7"/>
      <c r="LIE58" s="7"/>
      <c r="LIF58" s="7"/>
      <c r="LIG58" s="7"/>
      <c r="LIH58" s="7"/>
      <c r="LII58" s="7"/>
      <c r="LIJ58" s="7"/>
      <c r="LIK58" s="7"/>
      <c r="LIL58" s="7"/>
      <c r="LIM58" s="7"/>
      <c r="LIN58" s="7"/>
      <c r="LIO58" s="7"/>
      <c r="LIP58" s="7"/>
      <c r="LIQ58" s="7"/>
      <c r="LIR58" s="7"/>
      <c r="LIS58" s="7"/>
      <c r="LIT58" s="7"/>
      <c r="LIU58" s="7"/>
      <c r="LIV58" s="7"/>
      <c r="LIW58" s="7"/>
      <c r="LIX58" s="7"/>
      <c r="LIY58" s="7"/>
      <c r="LIZ58" s="7"/>
      <c r="LJA58" s="7"/>
      <c r="LJB58" s="7"/>
      <c r="LJC58" s="7"/>
      <c r="LJD58" s="7"/>
      <c r="LJE58" s="7"/>
      <c r="LJF58" s="7"/>
      <c r="LJG58" s="7"/>
      <c r="LJH58" s="7"/>
      <c r="LJI58" s="7"/>
      <c r="LJJ58" s="7"/>
      <c r="LJK58" s="7"/>
      <c r="LJL58" s="7"/>
      <c r="LJM58" s="7"/>
      <c r="LJN58" s="7"/>
      <c r="LJO58" s="7"/>
      <c r="LJP58" s="7"/>
      <c r="LJQ58" s="7"/>
      <c r="LJR58" s="7"/>
      <c r="LJS58" s="7"/>
      <c r="LJT58" s="7"/>
      <c r="LJU58" s="7"/>
      <c r="LJV58" s="7"/>
      <c r="LJW58" s="7"/>
      <c r="LJX58" s="7"/>
      <c r="LJY58" s="7"/>
      <c r="LJZ58" s="7"/>
      <c r="LKA58" s="7"/>
      <c r="LKB58" s="7"/>
      <c r="LKC58" s="7"/>
      <c r="LKD58" s="7"/>
      <c r="LKE58" s="7"/>
      <c r="LKF58" s="7"/>
      <c r="LKG58" s="7"/>
      <c r="LKH58" s="7"/>
      <c r="LKI58" s="7"/>
      <c r="LKJ58" s="7"/>
      <c r="LKK58" s="7"/>
      <c r="LKL58" s="7"/>
      <c r="LKM58" s="7"/>
      <c r="LKN58" s="7"/>
      <c r="LKO58" s="7"/>
      <c r="LKP58" s="7"/>
      <c r="LKQ58" s="7"/>
      <c r="LKR58" s="7"/>
      <c r="LKS58" s="7"/>
      <c r="LKT58" s="7"/>
      <c r="LKU58" s="7"/>
      <c r="LKV58" s="7"/>
      <c r="LKW58" s="7"/>
      <c r="LKX58" s="7"/>
      <c r="LKY58" s="7"/>
      <c r="LKZ58" s="7"/>
      <c r="LLA58" s="7"/>
      <c r="LLB58" s="7"/>
      <c r="LLC58" s="7"/>
      <c r="LLD58" s="7"/>
      <c r="LLE58" s="7"/>
      <c r="LLF58" s="7"/>
      <c r="LLG58" s="7"/>
      <c r="LLH58" s="7"/>
      <c r="LLI58" s="7"/>
      <c r="LLJ58" s="7"/>
      <c r="LLK58" s="7"/>
      <c r="LLL58" s="7"/>
      <c r="LLM58" s="7"/>
      <c r="LLN58" s="7"/>
      <c r="LLO58" s="7"/>
      <c r="LLP58" s="7"/>
      <c r="LLQ58" s="7"/>
      <c r="LLR58" s="7"/>
      <c r="LLS58" s="7"/>
      <c r="LLT58" s="7"/>
      <c r="LLU58" s="7"/>
      <c r="LLV58" s="7"/>
      <c r="LLW58" s="7"/>
      <c r="LLX58" s="7"/>
      <c r="LLY58" s="7"/>
      <c r="LLZ58" s="7"/>
      <c r="LMA58" s="7"/>
      <c r="LMB58" s="7"/>
      <c r="LMC58" s="7"/>
      <c r="LMD58" s="7"/>
      <c r="LME58" s="7"/>
      <c r="LMF58" s="7"/>
      <c r="LMG58" s="7"/>
      <c r="LMH58" s="7"/>
      <c r="LMI58" s="7"/>
      <c r="LMJ58" s="7"/>
      <c r="LMK58" s="7"/>
      <c r="LML58" s="7"/>
      <c r="LMM58" s="7"/>
      <c r="LMN58" s="7"/>
      <c r="LMO58" s="7"/>
      <c r="LMP58" s="7"/>
      <c r="LMQ58" s="7"/>
      <c r="LMR58" s="7"/>
      <c r="LMT58" s="7"/>
      <c r="LMU58" s="7"/>
      <c r="LMV58" s="7"/>
      <c r="LMW58" s="7"/>
      <c r="LMX58" s="7"/>
      <c r="LMY58" s="7"/>
      <c r="LMZ58" s="7"/>
      <c r="LNA58" s="7"/>
      <c r="LNB58" s="7"/>
      <c r="LNC58" s="7"/>
      <c r="LND58" s="7"/>
      <c r="LNE58" s="7"/>
      <c r="LNF58" s="7"/>
      <c r="LNG58" s="7"/>
      <c r="LNH58" s="7"/>
      <c r="LNI58" s="7"/>
      <c r="LNJ58" s="7"/>
      <c r="LNK58" s="7"/>
      <c r="LNL58" s="7"/>
      <c r="LNM58" s="7"/>
      <c r="LNN58" s="7"/>
      <c r="LNO58" s="7"/>
      <c r="LNP58" s="7"/>
      <c r="LNQ58" s="7"/>
      <c r="LNR58" s="7"/>
      <c r="LNS58" s="7"/>
      <c r="LNT58" s="7"/>
      <c r="LNU58" s="7"/>
      <c r="LNV58" s="7"/>
      <c r="LNW58" s="7"/>
      <c r="LNX58" s="7"/>
      <c r="LNY58" s="7"/>
      <c r="LNZ58" s="7"/>
      <c r="LOA58" s="7"/>
      <c r="LOB58" s="7"/>
      <c r="LOC58" s="7"/>
      <c r="LOD58" s="7"/>
      <c r="LOE58" s="7"/>
      <c r="LOF58" s="7"/>
      <c r="LOG58" s="7"/>
      <c r="LOH58" s="7"/>
      <c r="LOI58" s="7"/>
      <c r="LOJ58" s="7"/>
      <c r="LOK58" s="7"/>
      <c r="LOL58" s="7"/>
      <c r="LOM58" s="7"/>
      <c r="LON58" s="7"/>
      <c r="LOO58" s="7"/>
      <c r="LOP58" s="7"/>
      <c r="LOQ58" s="7"/>
      <c r="LOR58" s="7"/>
      <c r="LOS58" s="7"/>
      <c r="LOT58" s="7"/>
      <c r="LOU58" s="7"/>
      <c r="LOV58" s="7"/>
      <c r="LOW58" s="7"/>
      <c r="LOX58" s="7"/>
      <c r="LOY58" s="7"/>
      <c r="LOZ58" s="7"/>
      <c r="LPA58" s="7"/>
      <c r="LPB58" s="7"/>
      <c r="LPC58" s="7"/>
      <c r="LPD58" s="7"/>
      <c r="LPE58" s="7"/>
      <c r="LPF58" s="7"/>
      <c r="LPG58" s="7"/>
      <c r="LPH58" s="7"/>
      <c r="LPI58" s="7"/>
      <c r="LPJ58" s="7"/>
      <c r="LPK58" s="7"/>
      <c r="LPL58" s="7"/>
      <c r="LPM58" s="7"/>
      <c r="LPN58" s="7"/>
      <c r="LPO58" s="7"/>
      <c r="LPP58" s="7"/>
      <c r="LPQ58" s="7"/>
      <c r="LPR58" s="7"/>
      <c r="LPS58" s="7"/>
      <c r="LPT58" s="7"/>
      <c r="LPU58" s="7"/>
      <c r="LPV58" s="7"/>
      <c r="LPW58" s="7"/>
      <c r="LPX58" s="7"/>
      <c r="LPY58" s="7"/>
      <c r="LPZ58" s="7"/>
      <c r="LQA58" s="7"/>
      <c r="LQB58" s="7"/>
      <c r="LQC58" s="7"/>
      <c r="LQD58" s="7"/>
      <c r="LQE58" s="7"/>
      <c r="LQF58" s="7"/>
      <c r="LQG58" s="7"/>
      <c r="LQH58" s="7"/>
      <c r="LQI58" s="7"/>
      <c r="LQJ58" s="7"/>
      <c r="LQK58" s="7"/>
      <c r="LQL58" s="7"/>
      <c r="LQM58" s="7"/>
      <c r="LQN58" s="7"/>
      <c r="LQO58" s="7"/>
      <c r="LQP58" s="7"/>
      <c r="LQQ58" s="7"/>
      <c r="LQR58" s="7"/>
      <c r="LQS58" s="7"/>
      <c r="LQT58" s="7"/>
      <c r="LQU58" s="7"/>
      <c r="LQV58" s="7"/>
      <c r="LQW58" s="7"/>
      <c r="LQX58" s="7"/>
      <c r="LQY58" s="7"/>
      <c r="LQZ58" s="7"/>
      <c r="LRA58" s="7"/>
      <c r="LRB58" s="7"/>
      <c r="LRC58" s="7"/>
      <c r="LRD58" s="7"/>
      <c r="LRE58" s="7"/>
      <c r="LRF58" s="7"/>
      <c r="LRG58" s="7"/>
      <c r="LRH58" s="7"/>
      <c r="LRI58" s="7"/>
      <c r="LRJ58" s="7"/>
      <c r="LRK58" s="7"/>
      <c r="LRL58" s="7"/>
      <c r="LRM58" s="7"/>
      <c r="LRN58" s="7"/>
      <c r="LRO58" s="7"/>
      <c r="LRP58" s="7"/>
      <c r="LRQ58" s="7"/>
      <c r="LRR58" s="7"/>
      <c r="LRS58" s="7"/>
      <c r="LRT58" s="7"/>
      <c r="LRU58" s="7"/>
      <c r="LRV58" s="7"/>
      <c r="LRW58" s="7"/>
      <c r="LRX58" s="7"/>
      <c r="LRY58" s="7"/>
      <c r="LRZ58" s="7"/>
      <c r="LSA58" s="7"/>
      <c r="LSB58" s="7"/>
      <c r="LSC58" s="7"/>
      <c r="LSD58" s="7"/>
      <c r="LSE58" s="7"/>
      <c r="LSF58" s="7"/>
      <c r="LSG58" s="7"/>
      <c r="LSH58" s="7"/>
      <c r="LSI58" s="7"/>
      <c r="LSJ58" s="7"/>
      <c r="LSK58" s="7"/>
      <c r="LSL58" s="7"/>
      <c r="LSM58" s="7"/>
      <c r="LSN58" s="7"/>
      <c r="LSO58" s="7"/>
      <c r="LSP58" s="7"/>
      <c r="LSQ58" s="7"/>
      <c r="LSR58" s="7"/>
      <c r="LSS58" s="7"/>
      <c r="LST58" s="7"/>
      <c r="LSU58" s="7"/>
      <c r="LSV58" s="7"/>
      <c r="LSW58" s="7"/>
      <c r="LSX58" s="7"/>
      <c r="LSY58" s="7"/>
      <c r="LSZ58" s="7"/>
      <c r="LTA58" s="7"/>
      <c r="LTB58" s="7"/>
      <c r="LTC58" s="7"/>
      <c r="LTD58" s="7"/>
      <c r="LTE58" s="7"/>
      <c r="LTF58" s="7"/>
      <c r="LTG58" s="7"/>
      <c r="LTH58" s="7"/>
      <c r="LTI58" s="7"/>
      <c r="LTJ58" s="7"/>
      <c r="LTK58" s="7"/>
      <c r="LTL58" s="7"/>
      <c r="LTM58" s="7"/>
      <c r="LTN58" s="7"/>
      <c r="LTO58" s="7"/>
      <c r="LTP58" s="7"/>
      <c r="LTQ58" s="7"/>
      <c r="LTR58" s="7"/>
      <c r="LTS58" s="7"/>
      <c r="LTT58" s="7"/>
      <c r="LTU58" s="7"/>
      <c r="LTV58" s="7"/>
      <c r="LTW58" s="7"/>
      <c r="LTX58" s="7"/>
      <c r="LTY58" s="7"/>
      <c r="LTZ58" s="7"/>
      <c r="LUA58" s="7"/>
      <c r="LUB58" s="7"/>
      <c r="LUC58" s="7"/>
      <c r="LUD58" s="7"/>
      <c r="LUE58" s="7"/>
      <c r="LUF58" s="7"/>
      <c r="LUG58" s="7"/>
      <c r="LUH58" s="7"/>
      <c r="LUI58" s="7"/>
      <c r="LUJ58" s="7"/>
      <c r="LUK58" s="7"/>
      <c r="LUL58" s="7"/>
      <c r="LUM58" s="7"/>
      <c r="LUN58" s="7"/>
      <c r="LUO58" s="7"/>
      <c r="LUP58" s="7"/>
      <c r="LUQ58" s="7"/>
      <c r="LUR58" s="7"/>
      <c r="LUS58" s="7"/>
      <c r="LUT58" s="7"/>
      <c r="LUU58" s="7"/>
      <c r="LUV58" s="7"/>
      <c r="LUW58" s="7"/>
      <c r="LUX58" s="7"/>
      <c r="LUY58" s="7"/>
      <c r="LUZ58" s="7"/>
      <c r="LVA58" s="7"/>
      <c r="LVB58" s="7"/>
      <c r="LVC58" s="7"/>
      <c r="LVD58" s="7"/>
      <c r="LVE58" s="7"/>
      <c r="LVF58" s="7"/>
      <c r="LVG58" s="7"/>
      <c r="LVH58" s="7"/>
      <c r="LVI58" s="7"/>
      <c r="LVJ58" s="7"/>
      <c r="LVK58" s="7"/>
      <c r="LVL58" s="7"/>
      <c r="LVM58" s="7"/>
      <c r="LVN58" s="7"/>
      <c r="LVO58" s="7"/>
      <c r="LVP58" s="7"/>
      <c r="LVQ58" s="7"/>
      <c r="LVR58" s="7"/>
      <c r="LVS58" s="7"/>
      <c r="LVT58" s="7"/>
      <c r="LVU58" s="7"/>
      <c r="LVV58" s="7"/>
      <c r="LVW58" s="7"/>
      <c r="LVX58" s="7"/>
      <c r="LVY58" s="7"/>
      <c r="LVZ58" s="7"/>
      <c r="LWA58" s="7"/>
      <c r="LWB58" s="7"/>
      <c r="LWC58" s="7"/>
      <c r="LWD58" s="7"/>
      <c r="LWE58" s="7"/>
      <c r="LWF58" s="7"/>
      <c r="LWG58" s="7"/>
      <c r="LWH58" s="7"/>
      <c r="LWI58" s="7"/>
      <c r="LWJ58" s="7"/>
      <c r="LWK58" s="7"/>
      <c r="LWL58" s="7"/>
      <c r="LWM58" s="7"/>
      <c r="LWN58" s="7"/>
      <c r="LWP58" s="7"/>
      <c r="LWQ58" s="7"/>
      <c r="LWR58" s="7"/>
      <c r="LWS58" s="7"/>
      <c r="LWT58" s="7"/>
      <c r="LWU58" s="7"/>
      <c r="LWV58" s="7"/>
      <c r="LWW58" s="7"/>
      <c r="LWX58" s="7"/>
      <c r="LWY58" s="7"/>
      <c r="LWZ58" s="7"/>
      <c r="LXA58" s="7"/>
      <c r="LXB58" s="7"/>
      <c r="LXC58" s="7"/>
      <c r="LXD58" s="7"/>
      <c r="LXE58" s="7"/>
      <c r="LXF58" s="7"/>
      <c r="LXG58" s="7"/>
      <c r="LXH58" s="7"/>
      <c r="LXI58" s="7"/>
      <c r="LXJ58" s="7"/>
      <c r="LXK58" s="7"/>
      <c r="LXL58" s="7"/>
      <c r="LXM58" s="7"/>
      <c r="LXN58" s="7"/>
      <c r="LXO58" s="7"/>
      <c r="LXP58" s="7"/>
      <c r="LXQ58" s="7"/>
      <c r="LXR58" s="7"/>
      <c r="LXS58" s="7"/>
      <c r="LXT58" s="7"/>
      <c r="LXU58" s="7"/>
      <c r="LXV58" s="7"/>
      <c r="LXW58" s="7"/>
      <c r="LXX58" s="7"/>
      <c r="LXY58" s="7"/>
      <c r="LXZ58" s="7"/>
      <c r="LYA58" s="7"/>
      <c r="LYB58" s="7"/>
      <c r="LYC58" s="7"/>
      <c r="LYD58" s="7"/>
      <c r="LYE58" s="7"/>
      <c r="LYF58" s="7"/>
      <c r="LYG58" s="7"/>
      <c r="LYH58" s="7"/>
      <c r="LYI58" s="7"/>
      <c r="LYJ58" s="7"/>
      <c r="LYK58" s="7"/>
      <c r="LYL58" s="7"/>
      <c r="LYM58" s="7"/>
      <c r="LYN58" s="7"/>
      <c r="LYO58" s="7"/>
      <c r="LYP58" s="7"/>
      <c r="LYQ58" s="7"/>
      <c r="LYR58" s="7"/>
      <c r="LYS58" s="7"/>
      <c r="LYT58" s="7"/>
      <c r="LYU58" s="7"/>
      <c r="LYV58" s="7"/>
      <c r="LYW58" s="7"/>
      <c r="LYX58" s="7"/>
      <c r="LYY58" s="7"/>
      <c r="LYZ58" s="7"/>
      <c r="LZA58" s="7"/>
      <c r="LZB58" s="7"/>
      <c r="LZC58" s="7"/>
      <c r="LZD58" s="7"/>
      <c r="LZE58" s="7"/>
      <c r="LZF58" s="7"/>
      <c r="LZG58" s="7"/>
      <c r="LZH58" s="7"/>
      <c r="LZI58" s="7"/>
      <c r="LZJ58" s="7"/>
      <c r="LZK58" s="7"/>
      <c r="LZL58" s="7"/>
      <c r="LZM58" s="7"/>
      <c r="LZN58" s="7"/>
      <c r="LZO58" s="7"/>
      <c r="LZP58" s="7"/>
      <c r="LZQ58" s="7"/>
      <c r="LZR58" s="7"/>
      <c r="LZS58" s="7"/>
      <c r="LZT58" s="7"/>
      <c r="LZU58" s="7"/>
      <c r="LZV58" s="7"/>
      <c r="LZW58" s="7"/>
      <c r="LZX58" s="7"/>
      <c r="LZY58" s="7"/>
      <c r="LZZ58" s="7"/>
      <c r="MAA58" s="7"/>
      <c r="MAB58" s="7"/>
      <c r="MAC58" s="7"/>
      <c r="MAD58" s="7"/>
      <c r="MAE58" s="7"/>
      <c r="MAF58" s="7"/>
      <c r="MAG58" s="7"/>
      <c r="MAH58" s="7"/>
      <c r="MAI58" s="7"/>
      <c r="MAJ58" s="7"/>
      <c r="MAK58" s="7"/>
      <c r="MAL58" s="7"/>
      <c r="MAM58" s="7"/>
      <c r="MAN58" s="7"/>
      <c r="MAO58" s="7"/>
      <c r="MAP58" s="7"/>
      <c r="MAQ58" s="7"/>
      <c r="MAR58" s="7"/>
      <c r="MAS58" s="7"/>
      <c r="MAT58" s="7"/>
      <c r="MAU58" s="7"/>
      <c r="MAV58" s="7"/>
      <c r="MAW58" s="7"/>
      <c r="MAX58" s="7"/>
      <c r="MAY58" s="7"/>
      <c r="MAZ58" s="7"/>
      <c r="MBA58" s="7"/>
      <c r="MBB58" s="7"/>
      <c r="MBC58" s="7"/>
      <c r="MBD58" s="7"/>
      <c r="MBE58" s="7"/>
      <c r="MBF58" s="7"/>
      <c r="MBG58" s="7"/>
      <c r="MBH58" s="7"/>
      <c r="MBI58" s="7"/>
      <c r="MBJ58" s="7"/>
      <c r="MBK58" s="7"/>
      <c r="MBL58" s="7"/>
      <c r="MBM58" s="7"/>
      <c r="MBN58" s="7"/>
      <c r="MBO58" s="7"/>
      <c r="MBP58" s="7"/>
      <c r="MBQ58" s="7"/>
      <c r="MBR58" s="7"/>
      <c r="MBS58" s="7"/>
      <c r="MBT58" s="7"/>
      <c r="MBU58" s="7"/>
      <c r="MBV58" s="7"/>
      <c r="MBW58" s="7"/>
      <c r="MBX58" s="7"/>
      <c r="MBY58" s="7"/>
      <c r="MBZ58" s="7"/>
      <c r="MCA58" s="7"/>
      <c r="MCB58" s="7"/>
      <c r="MCC58" s="7"/>
      <c r="MCD58" s="7"/>
      <c r="MCE58" s="7"/>
      <c r="MCF58" s="7"/>
      <c r="MCG58" s="7"/>
      <c r="MCH58" s="7"/>
      <c r="MCI58" s="7"/>
      <c r="MCJ58" s="7"/>
      <c r="MCK58" s="7"/>
      <c r="MCL58" s="7"/>
      <c r="MCM58" s="7"/>
      <c r="MCN58" s="7"/>
      <c r="MCO58" s="7"/>
      <c r="MCP58" s="7"/>
      <c r="MCQ58" s="7"/>
      <c r="MCR58" s="7"/>
      <c r="MCS58" s="7"/>
      <c r="MCT58" s="7"/>
      <c r="MCU58" s="7"/>
      <c r="MCV58" s="7"/>
      <c r="MCW58" s="7"/>
      <c r="MCX58" s="7"/>
      <c r="MCY58" s="7"/>
      <c r="MCZ58" s="7"/>
      <c r="MDA58" s="7"/>
      <c r="MDB58" s="7"/>
      <c r="MDC58" s="7"/>
      <c r="MDD58" s="7"/>
      <c r="MDE58" s="7"/>
      <c r="MDF58" s="7"/>
      <c r="MDG58" s="7"/>
      <c r="MDH58" s="7"/>
      <c r="MDI58" s="7"/>
      <c r="MDJ58" s="7"/>
      <c r="MDK58" s="7"/>
      <c r="MDL58" s="7"/>
      <c r="MDM58" s="7"/>
      <c r="MDN58" s="7"/>
      <c r="MDO58" s="7"/>
      <c r="MDP58" s="7"/>
      <c r="MDQ58" s="7"/>
      <c r="MDR58" s="7"/>
      <c r="MDS58" s="7"/>
      <c r="MDT58" s="7"/>
      <c r="MDU58" s="7"/>
      <c r="MDV58" s="7"/>
      <c r="MDW58" s="7"/>
      <c r="MDX58" s="7"/>
      <c r="MDY58" s="7"/>
      <c r="MDZ58" s="7"/>
      <c r="MEA58" s="7"/>
      <c r="MEB58" s="7"/>
      <c r="MEC58" s="7"/>
      <c r="MED58" s="7"/>
      <c r="MEE58" s="7"/>
      <c r="MEF58" s="7"/>
      <c r="MEG58" s="7"/>
      <c r="MEH58" s="7"/>
      <c r="MEI58" s="7"/>
      <c r="MEJ58" s="7"/>
      <c r="MEK58" s="7"/>
      <c r="MEL58" s="7"/>
      <c r="MEM58" s="7"/>
      <c r="MEN58" s="7"/>
      <c r="MEO58" s="7"/>
      <c r="MEP58" s="7"/>
      <c r="MEQ58" s="7"/>
      <c r="MER58" s="7"/>
      <c r="MES58" s="7"/>
      <c r="MET58" s="7"/>
      <c r="MEU58" s="7"/>
      <c r="MEV58" s="7"/>
      <c r="MEW58" s="7"/>
      <c r="MEX58" s="7"/>
      <c r="MEY58" s="7"/>
      <c r="MEZ58" s="7"/>
      <c r="MFA58" s="7"/>
      <c r="MFB58" s="7"/>
      <c r="MFC58" s="7"/>
      <c r="MFD58" s="7"/>
      <c r="MFE58" s="7"/>
      <c r="MFF58" s="7"/>
      <c r="MFG58" s="7"/>
      <c r="MFH58" s="7"/>
      <c r="MFI58" s="7"/>
      <c r="MFJ58" s="7"/>
      <c r="MFK58" s="7"/>
      <c r="MFL58" s="7"/>
      <c r="MFM58" s="7"/>
      <c r="MFN58" s="7"/>
      <c r="MFO58" s="7"/>
      <c r="MFP58" s="7"/>
      <c r="MFQ58" s="7"/>
      <c r="MFR58" s="7"/>
      <c r="MFS58" s="7"/>
      <c r="MFT58" s="7"/>
      <c r="MFU58" s="7"/>
      <c r="MFV58" s="7"/>
      <c r="MFW58" s="7"/>
      <c r="MFX58" s="7"/>
      <c r="MFY58" s="7"/>
      <c r="MFZ58" s="7"/>
      <c r="MGA58" s="7"/>
      <c r="MGB58" s="7"/>
      <c r="MGC58" s="7"/>
      <c r="MGD58" s="7"/>
      <c r="MGE58" s="7"/>
      <c r="MGF58" s="7"/>
      <c r="MGG58" s="7"/>
      <c r="MGH58" s="7"/>
      <c r="MGI58" s="7"/>
      <c r="MGJ58" s="7"/>
      <c r="MGL58" s="7"/>
      <c r="MGM58" s="7"/>
      <c r="MGN58" s="7"/>
      <c r="MGO58" s="7"/>
      <c r="MGP58" s="7"/>
      <c r="MGQ58" s="7"/>
      <c r="MGR58" s="7"/>
      <c r="MGS58" s="7"/>
      <c r="MGT58" s="7"/>
      <c r="MGU58" s="7"/>
      <c r="MGV58" s="7"/>
      <c r="MGW58" s="7"/>
      <c r="MGX58" s="7"/>
      <c r="MGY58" s="7"/>
      <c r="MGZ58" s="7"/>
      <c r="MHA58" s="7"/>
      <c r="MHB58" s="7"/>
      <c r="MHC58" s="7"/>
      <c r="MHD58" s="7"/>
      <c r="MHE58" s="7"/>
      <c r="MHF58" s="7"/>
      <c r="MHG58" s="7"/>
      <c r="MHH58" s="7"/>
      <c r="MHI58" s="7"/>
      <c r="MHJ58" s="7"/>
      <c r="MHK58" s="7"/>
      <c r="MHL58" s="7"/>
      <c r="MHM58" s="7"/>
      <c r="MHN58" s="7"/>
      <c r="MHO58" s="7"/>
      <c r="MHP58" s="7"/>
      <c r="MHQ58" s="7"/>
      <c r="MHR58" s="7"/>
      <c r="MHS58" s="7"/>
      <c r="MHT58" s="7"/>
      <c r="MHU58" s="7"/>
      <c r="MHV58" s="7"/>
      <c r="MHW58" s="7"/>
      <c r="MHX58" s="7"/>
      <c r="MHY58" s="7"/>
      <c r="MHZ58" s="7"/>
      <c r="MIA58" s="7"/>
      <c r="MIB58" s="7"/>
      <c r="MIC58" s="7"/>
      <c r="MID58" s="7"/>
      <c r="MIE58" s="7"/>
      <c r="MIF58" s="7"/>
      <c r="MIG58" s="7"/>
      <c r="MIH58" s="7"/>
      <c r="MII58" s="7"/>
      <c r="MIJ58" s="7"/>
      <c r="MIK58" s="7"/>
      <c r="MIL58" s="7"/>
      <c r="MIM58" s="7"/>
      <c r="MIN58" s="7"/>
      <c r="MIO58" s="7"/>
      <c r="MIP58" s="7"/>
      <c r="MIQ58" s="7"/>
      <c r="MIR58" s="7"/>
      <c r="MIS58" s="7"/>
      <c r="MIT58" s="7"/>
      <c r="MIU58" s="7"/>
      <c r="MIV58" s="7"/>
      <c r="MIW58" s="7"/>
      <c r="MIX58" s="7"/>
      <c r="MIY58" s="7"/>
      <c r="MIZ58" s="7"/>
      <c r="MJA58" s="7"/>
      <c r="MJB58" s="7"/>
      <c r="MJC58" s="7"/>
      <c r="MJD58" s="7"/>
      <c r="MJE58" s="7"/>
      <c r="MJF58" s="7"/>
      <c r="MJG58" s="7"/>
      <c r="MJH58" s="7"/>
      <c r="MJI58" s="7"/>
      <c r="MJJ58" s="7"/>
      <c r="MJK58" s="7"/>
      <c r="MJL58" s="7"/>
      <c r="MJM58" s="7"/>
      <c r="MJN58" s="7"/>
      <c r="MJO58" s="7"/>
      <c r="MJP58" s="7"/>
      <c r="MJQ58" s="7"/>
      <c r="MJR58" s="7"/>
      <c r="MJS58" s="7"/>
      <c r="MJT58" s="7"/>
      <c r="MJU58" s="7"/>
      <c r="MJV58" s="7"/>
      <c r="MJW58" s="7"/>
      <c r="MJX58" s="7"/>
      <c r="MJY58" s="7"/>
      <c r="MJZ58" s="7"/>
      <c r="MKA58" s="7"/>
      <c r="MKB58" s="7"/>
      <c r="MKC58" s="7"/>
      <c r="MKD58" s="7"/>
      <c r="MKE58" s="7"/>
      <c r="MKF58" s="7"/>
      <c r="MKG58" s="7"/>
      <c r="MKH58" s="7"/>
      <c r="MKI58" s="7"/>
      <c r="MKJ58" s="7"/>
      <c r="MKK58" s="7"/>
      <c r="MKL58" s="7"/>
      <c r="MKM58" s="7"/>
      <c r="MKN58" s="7"/>
      <c r="MKO58" s="7"/>
      <c r="MKP58" s="7"/>
      <c r="MKQ58" s="7"/>
      <c r="MKR58" s="7"/>
      <c r="MKS58" s="7"/>
      <c r="MKT58" s="7"/>
      <c r="MKU58" s="7"/>
      <c r="MKV58" s="7"/>
      <c r="MKW58" s="7"/>
      <c r="MKX58" s="7"/>
      <c r="MKY58" s="7"/>
      <c r="MKZ58" s="7"/>
      <c r="MLA58" s="7"/>
      <c r="MLB58" s="7"/>
      <c r="MLC58" s="7"/>
      <c r="MLD58" s="7"/>
      <c r="MLE58" s="7"/>
      <c r="MLF58" s="7"/>
      <c r="MLG58" s="7"/>
      <c r="MLH58" s="7"/>
      <c r="MLI58" s="7"/>
      <c r="MLJ58" s="7"/>
      <c r="MLK58" s="7"/>
      <c r="MLL58" s="7"/>
      <c r="MLM58" s="7"/>
      <c r="MLN58" s="7"/>
      <c r="MLO58" s="7"/>
      <c r="MLP58" s="7"/>
      <c r="MLQ58" s="7"/>
      <c r="MLR58" s="7"/>
      <c r="MLS58" s="7"/>
      <c r="MLT58" s="7"/>
      <c r="MLU58" s="7"/>
      <c r="MLV58" s="7"/>
      <c r="MLW58" s="7"/>
      <c r="MLX58" s="7"/>
      <c r="MLY58" s="7"/>
      <c r="MLZ58" s="7"/>
      <c r="MMA58" s="7"/>
      <c r="MMB58" s="7"/>
      <c r="MMC58" s="7"/>
      <c r="MMD58" s="7"/>
      <c r="MME58" s="7"/>
      <c r="MMF58" s="7"/>
      <c r="MMG58" s="7"/>
      <c r="MMH58" s="7"/>
      <c r="MMI58" s="7"/>
      <c r="MMJ58" s="7"/>
      <c r="MMK58" s="7"/>
      <c r="MML58" s="7"/>
      <c r="MMM58" s="7"/>
      <c r="MMN58" s="7"/>
      <c r="MMO58" s="7"/>
      <c r="MMP58" s="7"/>
      <c r="MMQ58" s="7"/>
      <c r="MMR58" s="7"/>
      <c r="MMS58" s="7"/>
      <c r="MMT58" s="7"/>
      <c r="MMU58" s="7"/>
      <c r="MMV58" s="7"/>
      <c r="MMW58" s="7"/>
      <c r="MMX58" s="7"/>
      <c r="MMY58" s="7"/>
      <c r="MMZ58" s="7"/>
      <c r="MNA58" s="7"/>
      <c r="MNB58" s="7"/>
      <c r="MNC58" s="7"/>
      <c r="MND58" s="7"/>
      <c r="MNE58" s="7"/>
      <c r="MNF58" s="7"/>
      <c r="MNG58" s="7"/>
      <c r="MNH58" s="7"/>
      <c r="MNI58" s="7"/>
      <c r="MNJ58" s="7"/>
      <c r="MNK58" s="7"/>
      <c r="MNL58" s="7"/>
      <c r="MNM58" s="7"/>
      <c r="MNN58" s="7"/>
      <c r="MNO58" s="7"/>
      <c r="MNP58" s="7"/>
      <c r="MNQ58" s="7"/>
      <c r="MNR58" s="7"/>
      <c r="MNS58" s="7"/>
      <c r="MNT58" s="7"/>
      <c r="MNU58" s="7"/>
      <c r="MNV58" s="7"/>
      <c r="MNW58" s="7"/>
      <c r="MNX58" s="7"/>
      <c r="MNY58" s="7"/>
      <c r="MNZ58" s="7"/>
      <c r="MOA58" s="7"/>
      <c r="MOB58" s="7"/>
      <c r="MOC58" s="7"/>
      <c r="MOD58" s="7"/>
      <c r="MOE58" s="7"/>
      <c r="MOF58" s="7"/>
      <c r="MOG58" s="7"/>
      <c r="MOH58" s="7"/>
      <c r="MOI58" s="7"/>
      <c r="MOJ58" s="7"/>
      <c r="MOK58" s="7"/>
      <c r="MOL58" s="7"/>
      <c r="MOM58" s="7"/>
      <c r="MON58" s="7"/>
      <c r="MOO58" s="7"/>
      <c r="MOP58" s="7"/>
      <c r="MOQ58" s="7"/>
      <c r="MOR58" s="7"/>
      <c r="MOS58" s="7"/>
      <c r="MOT58" s="7"/>
      <c r="MOU58" s="7"/>
      <c r="MOV58" s="7"/>
      <c r="MOW58" s="7"/>
      <c r="MOX58" s="7"/>
      <c r="MOY58" s="7"/>
      <c r="MOZ58" s="7"/>
      <c r="MPA58" s="7"/>
      <c r="MPB58" s="7"/>
      <c r="MPC58" s="7"/>
      <c r="MPD58" s="7"/>
      <c r="MPE58" s="7"/>
      <c r="MPF58" s="7"/>
      <c r="MPG58" s="7"/>
      <c r="MPH58" s="7"/>
      <c r="MPI58" s="7"/>
      <c r="MPJ58" s="7"/>
      <c r="MPK58" s="7"/>
      <c r="MPL58" s="7"/>
      <c r="MPM58" s="7"/>
      <c r="MPN58" s="7"/>
      <c r="MPO58" s="7"/>
      <c r="MPP58" s="7"/>
      <c r="MPQ58" s="7"/>
      <c r="MPR58" s="7"/>
      <c r="MPS58" s="7"/>
      <c r="MPT58" s="7"/>
      <c r="MPU58" s="7"/>
      <c r="MPV58" s="7"/>
      <c r="MPW58" s="7"/>
      <c r="MPX58" s="7"/>
      <c r="MPY58" s="7"/>
      <c r="MPZ58" s="7"/>
      <c r="MQA58" s="7"/>
      <c r="MQB58" s="7"/>
      <c r="MQC58" s="7"/>
      <c r="MQD58" s="7"/>
      <c r="MQE58" s="7"/>
      <c r="MQF58" s="7"/>
      <c r="MQH58" s="7"/>
      <c r="MQI58" s="7"/>
      <c r="MQJ58" s="7"/>
      <c r="MQK58" s="7"/>
      <c r="MQL58" s="7"/>
      <c r="MQM58" s="7"/>
      <c r="MQN58" s="7"/>
      <c r="MQO58" s="7"/>
      <c r="MQP58" s="7"/>
      <c r="MQQ58" s="7"/>
      <c r="MQR58" s="7"/>
      <c r="MQS58" s="7"/>
      <c r="MQT58" s="7"/>
      <c r="MQU58" s="7"/>
      <c r="MQV58" s="7"/>
      <c r="MQW58" s="7"/>
      <c r="MQX58" s="7"/>
      <c r="MQY58" s="7"/>
      <c r="MQZ58" s="7"/>
      <c r="MRA58" s="7"/>
      <c r="MRB58" s="7"/>
      <c r="MRC58" s="7"/>
      <c r="MRD58" s="7"/>
      <c r="MRE58" s="7"/>
      <c r="MRF58" s="7"/>
      <c r="MRG58" s="7"/>
      <c r="MRH58" s="7"/>
      <c r="MRI58" s="7"/>
      <c r="MRJ58" s="7"/>
      <c r="MRK58" s="7"/>
      <c r="MRL58" s="7"/>
      <c r="MRM58" s="7"/>
      <c r="MRN58" s="7"/>
      <c r="MRO58" s="7"/>
      <c r="MRP58" s="7"/>
      <c r="MRQ58" s="7"/>
      <c r="MRR58" s="7"/>
      <c r="MRS58" s="7"/>
      <c r="MRT58" s="7"/>
      <c r="MRU58" s="7"/>
      <c r="MRV58" s="7"/>
      <c r="MRW58" s="7"/>
      <c r="MRX58" s="7"/>
      <c r="MRY58" s="7"/>
      <c r="MRZ58" s="7"/>
      <c r="MSA58" s="7"/>
      <c r="MSB58" s="7"/>
      <c r="MSC58" s="7"/>
      <c r="MSD58" s="7"/>
      <c r="MSE58" s="7"/>
      <c r="MSF58" s="7"/>
      <c r="MSG58" s="7"/>
      <c r="MSH58" s="7"/>
      <c r="MSI58" s="7"/>
      <c r="MSJ58" s="7"/>
      <c r="MSK58" s="7"/>
      <c r="MSL58" s="7"/>
      <c r="MSM58" s="7"/>
      <c r="MSN58" s="7"/>
      <c r="MSO58" s="7"/>
      <c r="MSP58" s="7"/>
      <c r="MSQ58" s="7"/>
      <c r="MSR58" s="7"/>
      <c r="MSS58" s="7"/>
      <c r="MST58" s="7"/>
      <c r="MSU58" s="7"/>
      <c r="MSV58" s="7"/>
      <c r="MSW58" s="7"/>
      <c r="MSX58" s="7"/>
      <c r="MSY58" s="7"/>
      <c r="MSZ58" s="7"/>
      <c r="MTA58" s="7"/>
      <c r="MTB58" s="7"/>
      <c r="MTC58" s="7"/>
      <c r="MTD58" s="7"/>
      <c r="MTE58" s="7"/>
      <c r="MTF58" s="7"/>
      <c r="MTG58" s="7"/>
      <c r="MTH58" s="7"/>
      <c r="MTI58" s="7"/>
      <c r="MTJ58" s="7"/>
      <c r="MTK58" s="7"/>
      <c r="MTL58" s="7"/>
      <c r="MTM58" s="7"/>
      <c r="MTN58" s="7"/>
      <c r="MTO58" s="7"/>
      <c r="MTP58" s="7"/>
      <c r="MTQ58" s="7"/>
      <c r="MTR58" s="7"/>
      <c r="MTS58" s="7"/>
      <c r="MTT58" s="7"/>
      <c r="MTU58" s="7"/>
      <c r="MTV58" s="7"/>
      <c r="MTW58" s="7"/>
      <c r="MTX58" s="7"/>
      <c r="MTY58" s="7"/>
      <c r="MTZ58" s="7"/>
      <c r="MUA58" s="7"/>
      <c r="MUB58" s="7"/>
      <c r="MUC58" s="7"/>
      <c r="MUD58" s="7"/>
      <c r="MUE58" s="7"/>
      <c r="MUF58" s="7"/>
      <c r="MUG58" s="7"/>
      <c r="MUH58" s="7"/>
      <c r="MUI58" s="7"/>
      <c r="MUJ58" s="7"/>
      <c r="MUK58" s="7"/>
      <c r="MUL58" s="7"/>
      <c r="MUM58" s="7"/>
      <c r="MUN58" s="7"/>
      <c r="MUO58" s="7"/>
      <c r="MUP58" s="7"/>
      <c r="MUQ58" s="7"/>
      <c r="MUR58" s="7"/>
      <c r="MUS58" s="7"/>
      <c r="MUT58" s="7"/>
      <c r="MUU58" s="7"/>
      <c r="MUV58" s="7"/>
      <c r="MUW58" s="7"/>
      <c r="MUX58" s="7"/>
      <c r="MUY58" s="7"/>
      <c r="MUZ58" s="7"/>
      <c r="MVA58" s="7"/>
      <c r="MVB58" s="7"/>
      <c r="MVC58" s="7"/>
      <c r="MVD58" s="7"/>
      <c r="MVE58" s="7"/>
      <c r="MVF58" s="7"/>
      <c r="MVG58" s="7"/>
      <c r="MVH58" s="7"/>
      <c r="MVI58" s="7"/>
      <c r="MVJ58" s="7"/>
      <c r="MVK58" s="7"/>
      <c r="MVL58" s="7"/>
      <c r="MVM58" s="7"/>
      <c r="MVN58" s="7"/>
      <c r="MVO58" s="7"/>
      <c r="MVP58" s="7"/>
      <c r="MVQ58" s="7"/>
      <c r="MVR58" s="7"/>
      <c r="MVS58" s="7"/>
      <c r="MVT58" s="7"/>
      <c r="MVU58" s="7"/>
      <c r="MVV58" s="7"/>
      <c r="MVW58" s="7"/>
      <c r="MVX58" s="7"/>
      <c r="MVY58" s="7"/>
      <c r="MVZ58" s="7"/>
      <c r="MWA58" s="7"/>
      <c r="MWB58" s="7"/>
      <c r="MWC58" s="7"/>
      <c r="MWD58" s="7"/>
      <c r="MWE58" s="7"/>
      <c r="MWF58" s="7"/>
      <c r="MWG58" s="7"/>
      <c r="MWH58" s="7"/>
      <c r="MWI58" s="7"/>
      <c r="MWJ58" s="7"/>
      <c r="MWK58" s="7"/>
      <c r="MWL58" s="7"/>
      <c r="MWM58" s="7"/>
      <c r="MWN58" s="7"/>
      <c r="MWO58" s="7"/>
      <c r="MWP58" s="7"/>
      <c r="MWQ58" s="7"/>
      <c r="MWR58" s="7"/>
      <c r="MWS58" s="7"/>
      <c r="MWT58" s="7"/>
      <c r="MWU58" s="7"/>
      <c r="MWV58" s="7"/>
      <c r="MWW58" s="7"/>
      <c r="MWX58" s="7"/>
      <c r="MWY58" s="7"/>
      <c r="MWZ58" s="7"/>
      <c r="MXA58" s="7"/>
      <c r="MXB58" s="7"/>
      <c r="MXC58" s="7"/>
      <c r="MXD58" s="7"/>
      <c r="MXE58" s="7"/>
      <c r="MXF58" s="7"/>
      <c r="MXG58" s="7"/>
      <c r="MXH58" s="7"/>
      <c r="MXI58" s="7"/>
      <c r="MXJ58" s="7"/>
      <c r="MXK58" s="7"/>
      <c r="MXL58" s="7"/>
      <c r="MXM58" s="7"/>
      <c r="MXN58" s="7"/>
      <c r="MXO58" s="7"/>
      <c r="MXP58" s="7"/>
      <c r="MXQ58" s="7"/>
      <c r="MXR58" s="7"/>
      <c r="MXS58" s="7"/>
      <c r="MXT58" s="7"/>
      <c r="MXU58" s="7"/>
      <c r="MXV58" s="7"/>
      <c r="MXW58" s="7"/>
      <c r="MXX58" s="7"/>
      <c r="MXY58" s="7"/>
      <c r="MXZ58" s="7"/>
      <c r="MYA58" s="7"/>
      <c r="MYB58" s="7"/>
      <c r="MYC58" s="7"/>
      <c r="MYD58" s="7"/>
      <c r="MYE58" s="7"/>
      <c r="MYF58" s="7"/>
      <c r="MYG58" s="7"/>
      <c r="MYH58" s="7"/>
      <c r="MYI58" s="7"/>
      <c r="MYJ58" s="7"/>
      <c r="MYK58" s="7"/>
      <c r="MYL58" s="7"/>
      <c r="MYM58" s="7"/>
      <c r="MYN58" s="7"/>
      <c r="MYO58" s="7"/>
      <c r="MYP58" s="7"/>
      <c r="MYQ58" s="7"/>
      <c r="MYR58" s="7"/>
      <c r="MYS58" s="7"/>
      <c r="MYT58" s="7"/>
      <c r="MYU58" s="7"/>
      <c r="MYV58" s="7"/>
      <c r="MYW58" s="7"/>
      <c r="MYX58" s="7"/>
      <c r="MYY58" s="7"/>
      <c r="MYZ58" s="7"/>
      <c r="MZA58" s="7"/>
      <c r="MZB58" s="7"/>
      <c r="MZC58" s="7"/>
      <c r="MZD58" s="7"/>
      <c r="MZE58" s="7"/>
      <c r="MZF58" s="7"/>
      <c r="MZG58" s="7"/>
      <c r="MZH58" s="7"/>
      <c r="MZI58" s="7"/>
      <c r="MZJ58" s="7"/>
      <c r="MZK58" s="7"/>
      <c r="MZL58" s="7"/>
      <c r="MZM58" s="7"/>
      <c r="MZN58" s="7"/>
      <c r="MZO58" s="7"/>
      <c r="MZP58" s="7"/>
      <c r="MZQ58" s="7"/>
      <c r="MZR58" s="7"/>
      <c r="MZS58" s="7"/>
      <c r="MZT58" s="7"/>
      <c r="MZU58" s="7"/>
      <c r="MZV58" s="7"/>
      <c r="MZW58" s="7"/>
      <c r="MZX58" s="7"/>
      <c r="MZY58" s="7"/>
      <c r="MZZ58" s="7"/>
      <c r="NAA58" s="7"/>
      <c r="NAB58" s="7"/>
      <c r="NAD58" s="7"/>
      <c r="NAE58" s="7"/>
      <c r="NAF58" s="7"/>
      <c r="NAG58" s="7"/>
      <c r="NAH58" s="7"/>
      <c r="NAI58" s="7"/>
      <c r="NAJ58" s="7"/>
      <c r="NAK58" s="7"/>
      <c r="NAL58" s="7"/>
      <c r="NAM58" s="7"/>
      <c r="NAN58" s="7"/>
      <c r="NAO58" s="7"/>
      <c r="NAP58" s="7"/>
      <c r="NAQ58" s="7"/>
      <c r="NAR58" s="7"/>
      <c r="NAS58" s="7"/>
      <c r="NAT58" s="7"/>
      <c r="NAU58" s="7"/>
      <c r="NAV58" s="7"/>
      <c r="NAW58" s="7"/>
      <c r="NAX58" s="7"/>
      <c r="NAY58" s="7"/>
      <c r="NAZ58" s="7"/>
      <c r="NBA58" s="7"/>
      <c r="NBB58" s="7"/>
      <c r="NBC58" s="7"/>
      <c r="NBD58" s="7"/>
      <c r="NBE58" s="7"/>
      <c r="NBF58" s="7"/>
      <c r="NBG58" s="7"/>
      <c r="NBH58" s="7"/>
      <c r="NBI58" s="7"/>
      <c r="NBJ58" s="7"/>
      <c r="NBK58" s="7"/>
      <c r="NBL58" s="7"/>
      <c r="NBM58" s="7"/>
      <c r="NBN58" s="7"/>
      <c r="NBO58" s="7"/>
      <c r="NBP58" s="7"/>
      <c r="NBQ58" s="7"/>
      <c r="NBR58" s="7"/>
      <c r="NBS58" s="7"/>
      <c r="NBT58" s="7"/>
      <c r="NBU58" s="7"/>
      <c r="NBV58" s="7"/>
      <c r="NBW58" s="7"/>
      <c r="NBX58" s="7"/>
      <c r="NBY58" s="7"/>
      <c r="NBZ58" s="7"/>
      <c r="NCA58" s="7"/>
      <c r="NCB58" s="7"/>
      <c r="NCC58" s="7"/>
      <c r="NCD58" s="7"/>
      <c r="NCE58" s="7"/>
      <c r="NCF58" s="7"/>
      <c r="NCG58" s="7"/>
      <c r="NCH58" s="7"/>
      <c r="NCI58" s="7"/>
      <c r="NCJ58" s="7"/>
      <c r="NCK58" s="7"/>
      <c r="NCL58" s="7"/>
      <c r="NCM58" s="7"/>
      <c r="NCN58" s="7"/>
      <c r="NCO58" s="7"/>
      <c r="NCP58" s="7"/>
      <c r="NCQ58" s="7"/>
      <c r="NCR58" s="7"/>
      <c r="NCS58" s="7"/>
      <c r="NCT58" s="7"/>
      <c r="NCU58" s="7"/>
      <c r="NCV58" s="7"/>
      <c r="NCW58" s="7"/>
      <c r="NCX58" s="7"/>
      <c r="NCY58" s="7"/>
      <c r="NCZ58" s="7"/>
      <c r="NDA58" s="7"/>
      <c r="NDB58" s="7"/>
      <c r="NDC58" s="7"/>
      <c r="NDD58" s="7"/>
      <c r="NDE58" s="7"/>
      <c r="NDF58" s="7"/>
      <c r="NDG58" s="7"/>
      <c r="NDH58" s="7"/>
      <c r="NDI58" s="7"/>
      <c r="NDJ58" s="7"/>
      <c r="NDK58" s="7"/>
      <c r="NDL58" s="7"/>
      <c r="NDM58" s="7"/>
      <c r="NDN58" s="7"/>
      <c r="NDO58" s="7"/>
      <c r="NDP58" s="7"/>
      <c r="NDQ58" s="7"/>
      <c r="NDR58" s="7"/>
      <c r="NDS58" s="7"/>
      <c r="NDT58" s="7"/>
      <c r="NDU58" s="7"/>
      <c r="NDV58" s="7"/>
      <c r="NDW58" s="7"/>
      <c r="NDX58" s="7"/>
      <c r="NDY58" s="7"/>
      <c r="NDZ58" s="7"/>
      <c r="NEA58" s="7"/>
      <c r="NEB58" s="7"/>
      <c r="NEC58" s="7"/>
      <c r="NED58" s="7"/>
      <c r="NEE58" s="7"/>
      <c r="NEF58" s="7"/>
      <c r="NEG58" s="7"/>
      <c r="NEH58" s="7"/>
      <c r="NEI58" s="7"/>
      <c r="NEJ58" s="7"/>
      <c r="NEK58" s="7"/>
      <c r="NEL58" s="7"/>
      <c r="NEM58" s="7"/>
      <c r="NEN58" s="7"/>
      <c r="NEO58" s="7"/>
      <c r="NEP58" s="7"/>
      <c r="NEQ58" s="7"/>
      <c r="NER58" s="7"/>
      <c r="NES58" s="7"/>
      <c r="NET58" s="7"/>
      <c r="NEU58" s="7"/>
      <c r="NEV58" s="7"/>
      <c r="NEW58" s="7"/>
      <c r="NEX58" s="7"/>
      <c r="NEY58" s="7"/>
      <c r="NEZ58" s="7"/>
      <c r="NFA58" s="7"/>
      <c r="NFB58" s="7"/>
      <c r="NFC58" s="7"/>
      <c r="NFD58" s="7"/>
      <c r="NFE58" s="7"/>
      <c r="NFF58" s="7"/>
      <c r="NFG58" s="7"/>
      <c r="NFH58" s="7"/>
      <c r="NFI58" s="7"/>
      <c r="NFJ58" s="7"/>
      <c r="NFK58" s="7"/>
      <c r="NFL58" s="7"/>
      <c r="NFM58" s="7"/>
      <c r="NFN58" s="7"/>
      <c r="NFO58" s="7"/>
      <c r="NFP58" s="7"/>
      <c r="NFQ58" s="7"/>
      <c r="NFR58" s="7"/>
      <c r="NFS58" s="7"/>
      <c r="NFT58" s="7"/>
      <c r="NFU58" s="7"/>
      <c r="NFV58" s="7"/>
      <c r="NFW58" s="7"/>
      <c r="NFX58" s="7"/>
      <c r="NFY58" s="7"/>
      <c r="NFZ58" s="7"/>
      <c r="NGA58" s="7"/>
      <c r="NGB58" s="7"/>
      <c r="NGC58" s="7"/>
      <c r="NGD58" s="7"/>
      <c r="NGE58" s="7"/>
      <c r="NGF58" s="7"/>
      <c r="NGG58" s="7"/>
      <c r="NGH58" s="7"/>
      <c r="NGI58" s="7"/>
      <c r="NGJ58" s="7"/>
      <c r="NGK58" s="7"/>
      <c r="NGL58" s="7"/>
      <c r="NGM58" s="7"/>
      <c r="NGN58" s="7"/>
      <c r="NGO58" s="7"/>
      <c r="NGP58" s="7"/>
      <c r="NGQ58" s="7"/>
      <c r="NGR58" s="7"/>
      <c r="NGS58" s="7"/>
      <c r="NGT58" s="7"/>
      <c r="NGU58" s="7"/>
      <c r="NGV58" s="7"/>
      <c r="NGW58" s="7"/>
      <c r="NGX58" s="7"/>
      <c r="NGY58" s="7"/>
      <c r="NGZ58" s="7"/>
      <c r="NHA58" s="7"/>
      <c r="NHB58" s="7"/>
      <c r="NHC58" s="7"/>
      <c r="NHD58" s="7"/>
      <c r="NHE58" s="7"/>
      <c r="NHF58" s="7"/>
      <c r="NHG58" s="7"/>
      <c r="NHH58" s="7"/>
      <c r="NHI58" s="7"/>
      <c r="NHJ58" s="7"/>
      <c r="NHK58" s="7"/>
      <c r="NHL58" s="7"/>
      <c r="NHM58" s="7"/>
      <c r="NHN58" s="7"/>
      <c r="NHO58" s="7"/>
      <c r="NHP58" s="7"/>
      <c r="NHQ58" s="7"/>
      <c r="NHR58" s="7"/>
      <c r="NHS58" s="7"/>
      <c r="NHT58" s="7"/>
      <c r="NHU58" s="7"/>
      <c r="NHV58" s="7"/>
      <c r="NHW58" s="7"/>
      <c r="NHX58" s="7"/>
      <c r="NHY58" s="7"/>
      <c r="NHZ58" s="7"/>
      <c r="NIA58" s="7"/>
      <c r="NIB58" s="7"/>
      <c r="NIC58" s="7"/>
      <c r="NID58" s="7"/>
      <c r="NIE58" s="7"/>
      <c r="NIF58" s="7"/>
      <c r="NIG58" s="7"/>
      <c r="NIH58" s="7"/>
      <c r="NII58" s="7"/>
      <c r="NIJ58" s="7"/>
      <c r="NIK58" s="7"/>
      <c r="NIL58" s="7"/>
      <c r="NIM58" s="7"/>
      <c r="NIN58" s="7"/>
      <c r="NIO58" s="7"/>
      <c r="NIP58" s="7"/>
      <c r="NIQ58" s="7"/>
      <c r="NIR58" s="7"/>
      <c r="NIS58" s="7"/>
      <c r="NIT58" s="7"/>
      <c r="NIU58" s="7"/>
      <c r="NIV58" s="7"/>
      <c r="NIW58" s="7"/>
      <c r="NIX58" s="7"/>
      <c r="NIY58" s="7"/>
      <c r="NIZ58" s="7"/>
      <c r="NJA58" s="7"/>
      <c r="NJB58" s="7"/>
      <c r="NJC58" s="7"/>
      <c r="NJD58" s="7"/>
      <c r="NJE58" s="7"/>
      <c r="NJF58" s="7"/>
      <c r="NJG58" s="7"/>
      <c r="NJH58" s="7"/>
      <c r="NJI58" s="7"/>
      <c r="NJJ58" s="7"/>
      <c r="NJK58" s="7"/>
      <c r="NJL58" s="7"/>
      <c r="NJM58" s="7"/>
      <c r="NJN58" s="7"/>
      <c r="NJO58" s="7"/>
      <c r="NJP58" s="7"/>
      <c r="NJQ58" s="7"/>
      <c r="NJR58" s="7"/>
      <c r="NJS58" s="7"/>
      <c r="NJT58" s="7"/>
      <c r="NJU58" s="7"/>
      <c r="NJV58" s="7"/>
      <c r="NJW58" s="7"/>
      <c r="NJX58" s="7"/>
      <c r="NJZ58" s="7"/>
      <c r="NKA58" s="7"/>
      <c r="NKB58" s="7"/>
      <c r="NKC58" s="7"/>
      <c r="NKD58" s="7"/>
      <c r="NKE58" s="7"/>
      <c r="NKF58" s="7"/>
      <c r="NKG58" s="7"/>
      <c r="NKH58" s="7"/>
      <c r="NKI58" s="7"/>
      <c r="NKJ58" s="7"/>
      <c r="NKK58" s="7"/>
      <c r="NKL58" s="7"/>
      <c r="NKM58" s="7"/>
      <c r="NKN58" s="7"/>
      <c r="NKO58" s="7"/>
      <c r="NKP58" s="7"/>
      <c r="NKQ58" s="7"/>
      <c r="NKR58" s="7"/>
      <c r="NKS58" s="7"/>
      <c r="NKT58" s="7"/>
      <c r="NKU58" s="7"/>
      <c r="NKV58" s="7"/>
      <c r="NKW58" s="7"/>
      <c r="NKX58" s="7"/>
      <c r="NKY58" s="7"/>
      <c r="NKZ58" s="7"/>
      <c r="NLA58" s="7"/>
      <c r="NLB58" s="7"/>
      <c r="NLC58" s="7"/>
      <c r="NLD58" s="7"/>
      <c r="NLE58" s="7"/>
      <c r="NLF58" s="7"/>
      <c r="NLG58" s="7"/>
      <c r="NLH58" s="7"/>
      <c r="NLI58" s="7"/>
      <c r="NLJ58" s="7"/>
      <c r="NLK58" s="7"/>
      <c r="NLL58" s="7"/>
      <c r="NLM58" s="7"/>
      <c r="NLN58" s="7"/>
      <c r="NLO58" s="7"/>
      <c r="NLP58" s="7"/>
      <c r="NLQ58" s="7"/>
      <c r="NLR58" s="7"/>
      <c r="NLS58" s="7"/>
      <c r="NLT58" s="7"/>
      <c r="NLU58" s="7"/>
      <c r="NLV58" s="7"/>
      <c r="NLW58" s="7"/>
      <c r="NLX58" s="7"/>
      <c r="NLY58" s="7"/>
      <c r="NLZ58" s="7"/>
      <c r="NMA58" s="7"/>
      <c r="NMB58" s="7"/>
      <c r="NMC58" s="7"/>
      <c r="NMD58" s="7"/>
      <c r="NME58" s="7"/>
      <c r="NMF58" s="7"/>
      <c r="NMG58" s="7"/>
      <c r="NMH58" s="7"/>
      <c r="NMI58" s="7"/>
      <c r="NMJ58" s="7"/>
      <c r="NMK58" s="7"/>
      <c r="NML58" s="7"/>
      <c r="NMM58" s="7"/>
      <c r="NMN58" s="7"/>
      <c r="NMO58" s="7"/>
      <c r="NMP58" s="7"/>
      <c r="NMQ58" s="7"/>
      <c r="NMR58" s="7"/>
      <c r="NMS58" s="7"/>
      <c r="NMT58" s="7"/>
      <c r="NMU58" s="7"/>
      <c r="NMV58" s="7"/>
      <c r="NMW58" s="7"/>
      <c r="NMX58" s="7"/>
      <c r="NMY58" s="7"/>
      <c r="NMZ58" s="7"/>
      <c r="NNA58" s="7"/>
      <c r="NNB58" s="7"/>
      <c r="NNC58" s="7"/>
      <c r="NND58" s="7"/>
      <c r="NNE58" s="7"/>
      <c r="NNF58" s="7"/>
      <c r="NNG58" s="7"/>
      <c r="NNH58" s="7"/>
      <c r="NNI58" s="7"/>
      <c r="NNJ58" s="7"/>
      <c r="NNK58" s="7"/>
      <c r="NNL58" s="7"/>
      <c r="NNM58" s="7"/>
      <c r="NNN58" s="7"/>
      <c r="NNO58" s="7"/>
      <c r="NNP58" s="7"/>
      <c r="NNQ58" s="7"/>
      <c r="NNR58" s="7"/>
      <c r="NNS58" s="7"/>
      <c r="NNT58" s="7"/>
      <c r="NNU58" s="7"/>
      <c r="NNV58" s="7"/>
      <c r="NNW58" s="7"/>
      <c r="NNX58" s="7"/>
      <c r="NNY58" s="7"/>
      <c r="NNZ58" s="7"/>
      <c r="NOA58" s="7"/>
      <c r="NOB58" s="7"/>
      <c r="NOC58" s="7"/>
      <c r="NOD58" s="7"/>
      <c r="NOE58" s="7"/>
      <c r="NOF58" s="7"/>
      <c r="NOG58" s="7"/>
      <c r="NOH58" s="7"/>
      <c r="NOI58" s="7"/>
      <c r="NOJ58" s="7"/>
      <c r="NOK58" s="7"/>
      <c r="NOL58" s="7"/>
      <c r="NOM58" s="7"/>
      <c r="NON58" s="7"/>
      <c r="NOO58" s="7"/>
      <c r="NOP58" s="7"/>
      <c r="NOQ58" s="7"/>
      <c r="NOR58" s="7"/>
      <c r="NOS58" s="7"/>
      <c r="NOT58" s="7"/>
      <c r="NOU58" s="7"/>
      <c r="NOV58" s="7"/>
      <c r="NOW58" s="7"/>
      <c r="NOX58" s="7"/>
      <c r="NOY58" s="7"/>
      <c r="NOZ58" s="7"/>
      <c r="NPA58" s="7"/>
      <c r="NPB58" s="7"/>
      <c r="NPC58" s="7"/>
      <c r="NPD58" s="7"/>
      <c r="NPE58" s="7"/>
      <c r="NPF58" s="7"/>
      <c r="NPG58" s="7"/>
      <c r="NPH58" s="7"/>
      <c r="NPI58" s="7"/>
      <c r="NPJ58" s="7"/>
      <c r="NPK58" s="7"/>
      <c r="NPL58" s="7"/>
      <c r="NPM58" s="7"/>
      <c r="NPN58" s="7"/>
      <c r="NPO58" s="7"/>
      <c r="NPP58" s="7"/>
      <c r="NPQ58" s="7"/>
      <c r="NPR58" s="7"/>
      <c r="NPS58" s="7"/>
      <c r="NPT58" s="7"/>
      <c r="NPU58" s="7"/>
      <c r="NPV58" s="7"/>
      <c r="NPW58" s="7"/>
      <c r="NPX58" s="7"/>
      <c r="NPY58" s="7"/>
      <c r="NPZ58" s="7"/>
      <c r="NQA58" s="7"/>
      <c r="NQB58" s="7"/>
      <c r="NQC58" s="7"/>
      <c r="NQD58" s="7"/>
      <c r="NQE58" s="7"/>
      <c r="NQF58" s="7"/>
      <c r="NQG58" s="7"/>
      <c r="NQH58" s="7"/>
      <c r="NQI58" s="7"/>
      <c r="NQJ58" s="7"/>
      <c r="NQK58" s="7"/>
      <c r="NQL58" s="7"/>
      <c r="NQM58" s="7"/>
      <c r="NQN58" s="7"/>
      <c r="NQO58" s="7"/>
      <c r="NQP58" s="7"/>
      <c r="NQQ58" s="7"/>
      <c r="NQR58" s="7"/>
      <c r="NQS58" s="7"/>
      <c r="NQT58" s="7"/>
      <c r="NQU58" s="7"/>
      <c r="NQV58" s="7"/>
      <c r="NQW58" s="7"/>
      <c r="NQX58" s="7"/>
      <c r="NQY58" s="7"/>
      <c r="NQZ58" s="7"/>
      <c r="NRA58" s="7"/>
      <c r="NRB58" s="7"/>
      <c r="NRC58" s="7"/>
      <c r="NRD58" s="7"/>
      <c r="NRE58" s="7"/>
      <c r="NRF58" s="7"/>
      <c r="NRG58" s="7"/>
      <c r="NRH58" s="7"/>
      <c r="NRI58" s="7"/>
      <c r="NRJ58" s="7"/>
      <c r="NRK58" s="7"/>
      <c r="NRL58" s="7"/>
      <c r="NRM58" s="7"/>
      <c r="NRN58" s="7"/>
      <c r="NRO58" s="7"/>
      <c r="NRP58" s="7"/>
      <c r="NRQ58" s="7"/>
      <c r="NRR58" s="7"/>
      <c r="NRS58" s="7"/>
      <c r="NRT58" s="7"/>
      <c r="NRU58" s="7"/>
      <c r="NRV58" s="7"/>
      <c r="NRW58" s="7"/>
      <c r="NRX58" s="7"/>
      <c r="NRY58" s="7"/>
      <c r="NRZ58" s="7"/>
      <c r="NSA58" s="7"/>
      <c r="NSB58" s="7"/>
      <c r="NSC58" s="7"/>
      <c r="NSD58" s="7"/>
      <c r="NSE58" s="7"/>
      <c r="NSF58" s="7"/>
      <c r="NSG58" s="7"/>
      <c r="NSH58" s="7"/>
      <c r="NSI58" s="7"/>
      <c r="NSJ58" s="7"/>
      <c r="NSK58" s="7"/>
      <c r="NSL58" s="7"/>
      <c r="NSM58" s="7"/>
      <c r="NSN58" s="7"/>
      <c r="NSO58" s="7"/>
      <c r="NSP58" s="7"/>
      <c r="NSQ58" s="7"/>
      <c r="NSR58" s="7"/>
      <c r="NSS58" s="7"/>
      <c r="NST58" s="7"/>
      <c r="NSU58" s="7"/>
      <c r="NSV58" s="7"/>
      <c r="NSW58" s="7"/>
      <c r="NSX58" s="7"/>
      <c r="NSY58" s="7"/>
      <c r="NSZ58" s="7"/>
      <c r="NTA58" s="7"/>
      <c r="NTB58" s="7"/>
      <c r="NTC58" s="7"/>
      <c r="NTD58" s="7"/>
      <c r="NTE58" s="7"/>
      <c r="NTF58" s="7"/>
      <c r="NTG58" s="7"/>
      <c r="NTH58" s="7"/>
      <c r="NTI58" s="7"/>
      <c r="NTJ58" s="7"/>
      <c r="NTK58" s="7"/>
      <c r="NTL58" s="7"/>
      <c r="NTM58" s="7"/>
      <c r="NTN58" s="7"/>
      <c r="NTO58" s="7"/>
      <c r="NTP58" s="7"/>
      <c r="NTQ58" s="7"/>
      <c r="NTR58" s="7"/>
      <c r="NTS58" s="7"/>
      <c r="NTT58" s="7"/>
      <c r="NTV58" s="7"/>
      <c r="NTW58" s="7"/>
      <c r="NTX58" s="7"/>
      <c r="NTY58" s="7"/>
      <c r="NTZ58" s="7"/>
      <c r="NUA58" s="7"/>
      <c r="NUB58" s="7"/>
      <c r="NUC58" s="7"/>
      <c r="NUD58" s="7"/>
      <c r="NUE58" s="7"/>
      <c r="NUF58" s="7"/>
      <c r="NUG58" s="7"/>
      <c r="NUH58" s="7"/>
      <c r="NUI58" s="7"/>
      <c r="NUJ58" s="7"/>
      <c r="NUK58" s="7"/>
      <c r="NUL58" s="7"/>
      <c r="NUM58" s="7"/>
      <c r="NUN58" s="7"/>
      <c r="NUO58" s="7"/>
      <c r="NUP58" s="7"/>
      <c r="NUQ58" s="7"/>
      <c r="NUR58" s="7"/>
      <c r="NUS58" s="7"/>
      <c r="NUT58" s="7"/>
      <c r="NUU58" s="7"/>
      <c r="NUV58" s="7"/>
      <c r="NUW58" s="7"/>
      <c r="NUX58" s="7"/>
      <c r="NUY58" s="7"/>
      <c r="NUZ58" s="7"/>
      <c r="NVA58" s="7"/>
      <c r="NVB58" s="7"/>
      <c r="NVC58" s="7"/>
      <c r="NVD58" s="7"/>
      <c r="NVE58" s="7"/>
      <c r="NVF58" s="7"/>
      <c r="NVG58" s="7"/>
      <c r="NVH58" s="7"/>
      <c r="NVI58" s="7"/>
      <c r="NVJ58" s="7"/>
      <c r="NVK58" s="7"/>
      <c r="NVL58" s="7"/>
      <c r="NVM58" s="7"/>
      <c r="NVN58" s="7"/>
      <c r="NVO58" s="7"/>
      <c r="NVP58" s="7"/>
      <c r="NVQ58" s="7"/>
      <c r="NVR58" s="7"/>
      <c r="NVS58" s="7"/>
      <c r="NVT58" s="7"/>
      <c r="NVU58" s="7"/>
      <c r="NVV58" s="7"/>
      <c r="NVW58" s="7"/>
      <c r="NVX58" s="7"/>
      <c r="NVY58" s="7"/>
      <c r="NVZ58" s="7"/>
      <c r="NWA58" s="7"/>
      <c r="NWB58" s="7"/>
      <c r="NWC58" s="7"/>
      <c r="NWD58" s="7"/>
      <c r="NWE58" s="7"/>
      <c r="NWF58" s="7"/>
      <c r="NWG58" s="7"/>
      <c r="NWH58" s="7"/>
      <c r="NWI58" s="7"/>
      <c r="NWJ58" s="7"/>
      <c r="NWK58" s="7"/>
      <c r="NWL58" s="7"/>
      <c r="NWM58" s="7"/>
      <c r="NWN58" s="7"/>
      <c r="NWO58" s="7"/>
      <c r="NWP58" s="7"/>
      <c r="NWQ58" s="7"/>
      <c r="NWR58" s="7"/>
      <c r="NWS58" s="7"/>
      <c r="NWT58" s="7"/>
      <c r="NWU58" s="7"/>
      <c r="NWV58" s="7"/>
      <c r="NWW58" s="7"/>
      <c r="NWX58" s="7"/>
      <c r="NWY58" s="7"/>
      <c r="NWZ58" s="7"/>
      <c r="NXA58" s="7"/>
      <c r="NXB58" s="7"/>
      <c r="NXC58" s="7"/>
      <c r="NXD58" s="7"/>
      <c r="NXE58" s="7"/>
      <c r="NXF58" s="7"/>
      <c r="NXG58" s="7"/>
      <c r="NXH58" s="7"/>
      <c r="NXI58" s="7"/>
      <c r="NXJ58" s="7"/>
      <c r="NXK58" s="7"/>
      <c r="NXL58" s="7"/>
      <c r="NXM58" s="7"/>
      <c r="NXN58" s="7"/>
      <c r="NXO58" s="7"/>
      <c r="NXP58" s="7"/>
      <c r="NXQ58" s="7"/>
      <c r="NXR58" s="7"/>
      <c r="NXS58" s="7"/>
      <c r="NXT58" s="7"/>
      <c r="NXU58" s="7"/>
      <c r="NXV58" s="7"/>
      <c r="NXW58" s="7"/>
      <c r="NXX58" s="7"/>
      <c r="NXY58" s="7"/>
      <c r="NXZ58" s="7"/>
      <c r="NYA58" s="7"/>
      <c r="NYB58" s="7"/>
      <c r="NYC58" s="7"/>
      <c r="NYD58" s="7"/>
      <c r="NYE58" s="7"/>
      <c r="NYF58" s="7"/>
      <c r="NYG58" s="7"/>
      <c r="NYH58" s="7"/>
      <c r="NYI58" s="7"/>
      <c r="NYJ58" s="7"/>
      <c r="NYK58" s="7"/>
      <c r="NYL58" s="7"/>
      <c r="NYM58" s="7"/>
      <c r="NYN58" s="7"/>
      <c r="NYO58" s="7"/>
      <c r="NYP58" s="7"/>
      <c r="NYQ58" s="7"/>
      <c r="NYR58" s="7"/>
      <c r="NYS58" s="7"/>
      <c r="NYT58" s="7"/>
      <c r="NYU58" s="7"/>
      <c r="NYV58" s="7"/>
      <c r="NYW58" s="7"/>
      <c r="NYX58" s="7"/>
      <c r="NYY58" s="7"/>
      <c r="NYZ58" s="7"/>
      <c r="NZA58" s="7"/>
      <c r="NZB58" s="7"/>
      <c r="NZC58" s="7"/>
      <c r="NZD58" s="7"/>
      <c r="NZE58" s="7"/>
      <c r="NZF58" s="7"/>
      <c r="NZG58" s="7"/>
      <c r="NZH58" s="7"/>
      <c r="NZI58" s="7"/>
      <c r="NZJ58" s="7"/>
      <c r="NZK58" s="7"/>
      <c r="NZL58" s="7"/>
      <c r="NZM58" s="7"/>
      <c r="NZN58" s="7"/>
      <c r="NZO58" s="7"/>
      <c r="NZP58" s="7"/>
      <c r="NZQ58" s="7"/>
      <c r="NZR58" s="7"/>
      <c r="NZS58" s="7"/>
      <c r="NZT58" s="7"/>
      <c r="NZU58" s="7"/>
      <c r="NZV58" s="7"/>
      <c r="NZW58" s="7"/>
      <c r="NZX58" s="7"/>
      <c r="NZY58" s="7"/>
      <c r="NZZ58" s="7"/>
      <c r="OAA58" s="7"/>
      <c r="OAB58" s="7"/>
      <c r="OAC58" s="7"/>
      <c r="OAD58" s="7"/>
      <c r="OAE58" s="7"/>
      <c r="OAF58" s="7"/>
      <c r="OAG58" s="7"/>
      <c r="OAH58" s="7"/>
      <c r="OAI58" s="7"/>
      <c r="OAJ58" s="7"/>
      <c r="OAK58" s="7"/>
      <c r="OAL58" s="7"/>
      <c r="OAM58" s="7"/>
      <c r="OAN58" s="7"/>
      <c r="OAO58" s="7"/>
      <c r="OAP58" s="7"/>
      <c r="OAQ58" s="7"/>
      <c r="OAR58" s="7"/>
      <c r="OAS58" s="7"/>
      <c r="OAT58" s="7"/>
      <c r="OAU58" s="7"/>
      <c r="OAV58" s="7"/>
      <c r="OAW58" s="7"/>
      <c r="OAX58" s="7"/>
      <c r="OAY58" s="7"/>
      <c r="OAZ58" s="7"/>
      <c r="OBA58" s="7"/>
      <c r="OBB58" s="7"/>
      <c r="OBC58" s="7"/>
      <c r="OBD58" s="7"/>
      <c r="OBE58" s="7"/>
      <c r="OBF58" s="7"/>
      <c r="OBG58" s="7"/>
      <c r="OBH58" s="7"/>
      <c r="OBI58" s="7"/>
      <c r="OBJ58" s="7"/>
      <c r="OBK58" s="7"/>
      <c r="OBL58" s="7"/>
      <c r="OBM58" s="7"/>
      <c r="OBN58" s="7"/>
      <c r="OBO58" s="7"/>
      <c r="OBP58" s="7"/>
      <c r="OBQ58" s="7"/>
      <c r="OBR58" s="7"/>
      <c r="OBS58" s="7"/>
      <c r="OBT58" s="7"/>
      <c r="OBU58" s="7"/>
      <c r="OBV58" s="7"/>
      <c r="OBW58" s="7"/>
      <c r="OBX58" s="7"/>
      <c r="OBY58" s="7"/>
      <c r="OBZ58" s="7"/>
      <c r="OCA58" s="7"/>
      <c r="OCB58" s="7"/>
      <c r="OCC58" s="7"/>
      <c r="OCD58" s="7"/>
      <c r="OCE58" s="7"/>
      <c r="OCF58" s="7"/>
      <c r="OCG58" s="7"/>
      <c r="OCH58" s="7"/>
      <c r="OCI58" s="7"/>
      <c r="OCJ58" s="7"/>
      <c r="OCK58" s="7"/>
      <c r="OCL58" s="7"/>
      <c r="OCM58" s="7"/>
      <c r="OCN58" s="7"/>
      <c r="OCO58" s="7"/>
      <c r="OCP58" s="7"/>
      <c r="OCQ58" s="7"/>
      <c r="OCR58" s="7"/>
      <c r="OCS58" s="7"/>
      <c r="OCT58" s="7"/>
      <c r="OCU58" s="7"/>
      <c r="OCV58" s="7"/>
      <c r="OCW58" s="7"/>
      <c r="OCX58" s="7"/>
      <c r="OCY58" s="7"/>
      <c r="OCZ58" s="7"/>
      <c r="ODA58" s="7"/>
      <c r="ODB58" s="7"/>
      <c r="ODC58" s="7"/>
      <c r="ODD58" s="7"/>
      <c r="ODE58" s="7"/>
      <c r="ODF58" s="7"/>
      <c r="ODG58" s="7"/>
      <c r="ODH58" s="7"/>
      <c r="ODI58" s="7"/>
      <c r="ODJ58" s="7"/>
      <c r="ODK58" s="7"/>
      <c r="ODL58" s="7"/>
      <c r="ODM58" s="7"/>
      <c r="ODN58" s="7"/>
      <c r="ODO58" s="7"/>
      <c r="ODP58" s="7"/>
      <c r="ODR58" s="7"/>
      <c r="ODS58" s="7"/>
      <c r="ODT58" s="7"/>
      <c r="ODU58" s="7"/>
      <c r="ODV58" s="7"/>
      <c r="ODW58" s="7"/>
      <c r="ODX58" s="7"/>
      <c r="ODY58" s="7"/>
      <c r="ODZ58" s="7"/>
      <c r="OEA58" s="7"/>
      <c r="OEB58" s="7"/>
      <c r="OEC58" s="7"/>
      <c r="OED58" s="7"/>
      <c r="OEE58" s="7"/>
      <c r="OEF58" s="7"/>
      <c r="OEG58" s="7"/>
      <c r="OEH58" s="7"/>
      <c r="OEI58" s="7"/>
      <c r="OEJ58" s="7"/>
      <c r="OEK58" s="7"/>
      <c r="OEL58" s="7"/>
      <c r="OEM58" s="7"/>
      <c r="OEN58" s="7"/>
      <c r="OEO58" s="7"/>
      <c r="OEP58" s="7"/>
      <c r="OEQ58" s="7"/>
      <c r="OER58" s="7"/>
      <c r="OES58" s="7"/>
      <c r="OET58" s="7"/>
      <c r="OEU58" s="7"/>
      <c r="OEV58" s="7"/>
      <c r="OEW58" s="7"/>
      <c r="OEX58" s="7"/>
      <c r="OEY58" s="7"/>
      <c r="OEZ58" s="7"/>
      <c r="OFA58" s="7"/>
      <c r="OFB58" s="7"/>
      <c r="OFC58" s="7"/>
      <c r="OFD58" s="7"/>
      <c r="OFE58" s="7"/>
      <c r="OFF58" s="7"/>
      <c r="OFG58" s="7"/>
      <c r="OFH58" s="7"/>
      <c r="OFI58" s="7"/>
      <c r="OFJ58" s="7"/>
      <c r="OFK58" s="7"/>
      <c r="OFL58" s="7"/>
      <c r="OFM58" s="7"/>
      <c r="OFN58" s="7"/>
      <c r="OFO58" s="7"/>
      <c r="OFP58" s="7"/>
      <c r="OFQ58" s="7"/>
      <c r="OFR58" s="7"/>
      <c r="OFS58" s="7"/>
      <c r="OFT58" s="7"/>
      <c r="OFU58" s="7"/>
      <c r="OFV58" s="7"/>
      <c r="OFW58" s="7"/>
      <c r="OFX58" s="7"/>
      <c r="OFY58" s="7"/>
      <c r="OFZ58" s="7"/>
      <c r="OGA58" s="7"/>
      <c r="OGB58" s="7"/>
      <c r="OGC58" s="7"/>
      <c r="OGD58" s="7"/>
      <c r="OGE58" s="7"/>
      <c r="OGF58" s="7"/>
      <c r="OGG58" s="7"/>
      <c r="OGH58" s="7"/>
      <c r="OGI58" s="7"/>
      <c r="OGJ58" s="7"/>
      <c r="OGK58" s="7"/>
      <c r="OGL58" s="7"/>
      <c r="OGM58" s="7"/>
      <c r="OGN58" s="7"/>
      <c r="OGO58" s="7"/>
      <c r="OGP58" s="7"/>
      <c r="OGQ58" s="7"/>
      <c r="OGR58" s="7"/>
      <c r="OGS58" s="7"/>
      <c r="OGT58" s="7"/>
      <c r="OGU58" s="7"/>
      <c r="OGV58" s="7"/>
      <c r="OGW58" s="7"/>
      <c r="OGX58" s="7"/>
      <c r="OGY58" s="7"/>
      <c r="OGZ58" s="7"/>
      <c r="OHA58" s="7"/>
      <c r="OHB58" s="7"/>
      <c r="OHC58" s="7"/>
      <c r="OHD58" s="7"/>
      <c r="OHE58" s="7"/>
      <c r="OHF58" s="7"/>
      <c r="OHG58" s="7"/>
      <c r="OHH58" s="7"/>
      <c r="OHI58" s="7"/>
      <c r="OHJ58" s="7"/>
      <c r="OHK58" s="7"/>
      <c r="OHL58" s="7"/>
      <c r="OHM58" s="7"/>
      <c r="OHN58" s="7"/>
      <c r="OHO58" s="7"/>
      <c r="OHP58" s="7"/>
      <c r="OHQ58" s="7"/>
      <c r="OHR58" s="7"/>
      <c r="OHS58" s="7"/>
      <c r="OHT58" s="7"/>
      <c r="OHU58" s="7"/>
      <c r="OHV58" s="7"/>
      <c r="OHW58" s="7"/>
      <c r="OHX58" s="7"/>
      <c r="OHY58" s="7"/>
      <c r="OHZ58" s="7"/>
      <c r="OIA58" s="7"/>
      <c r="OIB58" s="7"/>
      <c r="OIC58" s="7"/>
      <c r="OID58" s="7"/>
      <c r="OIE58" s="7"/>
      <c r="OIF58" s="7"/>
      <c r="OIG58" s="7"/>
      <c r="OIH58" s="7"/>
      <c r="OII58" s="7"/>
      <c r="OIJ58" s="7"/>
      <c r="OIK58" s="7"/>
      <c r="OIL58" s="7"/>
      <c r="OIM58" s="7"/>
      <c r="OIN58" s="7"/>
      <c r="OIO58" s="7"/>
      <c r="OIP58" s="7"/>
      <c r="OIQ58" s="7"/>
      <c r="OIR58" s="7"/>
      <c r="OIS58" s="7"/>
      <c r="OIT58" s="7"/>
      <c r="OIU58" s="7"/>
      <c r="OIV58" s="7"/>
      <c r="OIW58" s="7"/>
      <c r="OIX58" s="7"/>
      <c r="OIY58" s="7"/>
      <c r="OIZ58" s="7"/>
      <c r="OJA58" s="7"/>
      <c r="OJB58" s="7"/>
      <c r="OJC58" s="7"/>
      <c r="OJD58" s="7"/>
      <c r="OJE58" s="7"/>
      <c r="OJF58" s="7"/>
      <c r="OJG58" s="7"/>
      <c r="OJH58" s="7"/>
      <c r="OJI58" s="7"/>
      <c r="OJJ58" s="7"/>
      <c r="OJK58" s="7"/>
      <c r="OJL58" s="7"/>
      <c r="OJM58" s="7"/>
      <c r="OJN58" s="7"/>
      <c r="OJO58" s="7"/>
      <c r="OJP58" s="7"/>
      <c r="OJQ58" s="7"/>
      <c r="OJR58" s="7"/>
      <c r="OJS58" s="7"/>
      <c r="OJT58" s="7"/>
      <c r="OJU58" s="7"/>
      <c r="OJV58" s="7"/>
      <c r="OJW58" s="7"/>
      <c r="OJX58" s="7"/>
      <c r="OJY58" s="7"/>
      <c r="OJZ58" s="7"/>
      <c r="OKA58" s="7"/>
      <c r="OKB58" s="7"/>
      <c r="OKC58" s="7"/>
      <c r="OKD58" s="7"/>
      <c r="OKE58" s="7"/>
      <c r="OKF58" s="7"/>
      <c r="OKG58" s="7"/>
      <c r="OKH58" s="7"/>
      <c r="OKI58" s="7"/>
      <c r="OKJ58" s="7"/>
      <c r="OKK58" s="7"/>
      <c r="OKL58" s="7"/>
      <c r="OKM58" s="7"/>
      <c r="OKN58" s="7"/>
      <c r="OKO58" s="7"/>
      <c r="OKP58" s="7"/>
      <c r="OKQ58" s="7"/>
      <c r="OKR58" s="7"/>
      <c r="OKS58" s="7"/>
      <c r="OKT58" s="7"/>
      <c r="OKU58" s="7"/>
      <c r="OKV58" s="7"/>
      <c r="OKW58" s="7"/>
      <c r="OKX58" s="7"/>
      <c r="OKY58" s="7"/>
      <c r="OKZ58" s="7"/>
      <c r="OLA58" s="7"/>
      <c r="OLB58" s="7"/>
      <c r="OLC58" s="7"/>
      <c r="OLD58" s="7"/>
      <c r="OLE58" s="7"/>
      <c r="OLF58" s="7"/>
      <c r="OLG58" s="7"/>
      <c r="OLH58" s="7"/>
      <c r="OLI58" s="7"/>
      <c r="OLJ58" s="7"/>
      <c r="OLK58" s="7"/>
      <c r="OLL58" s="7"/>
      <c r="OLM58" s="7"/>
      <c r="OLN58" s="7"/>
      <c r="OLO58" s="7"/>
      <c r="OLP58" s="7"/>
      <c r="OLQ58" s="7"/>
      <c r="OLR58" s="7"/>
      <c r="OLS58" s="7"/>
      <c r="OLT58" s="7"/>
      <c r="OLU58" s="7"/>
      <c r="OLV58" s="7"/>
      <c r="OLW58" s="7"/>
      <c r="OLX58" s="7"/>
      <c r="OLY58" s="7"/>
      <c r="OLZ58" s="7"/>
      <c r="OMA58" s="7"/>
      <c r="OMB58" s="7"/>
      <c r="OMC58" s="7"/>
      <c r="OMD58" s="7"/>
      <c r="OME58" s="7"/>
      <c r="OMF58" s="7"/>
      <c r="OMG58" s="7"/>
      <c r="OMH58" s="7"/>
      <c r="OMI58" s="7"/>
      <c r="OMJ58" s="7"/>
      <c r="OMK58" s="7"/>
      <c r="OML58" s="7"/>
      <c r="OMM58" s="7"/>
      <c r="OMN58" s="7"/>
      <c r="OMO58" s="7"/>
      <c r="OMP58" s="7"/>
      <c r="OMQ58" s="7"/>
      <c r="OMR58" s="7"/>
      <c r="OMS58" s="7"/>
      <c r="OMT58" s="7"/>
      <c r="OMU58" s="7"/>
      <c r="OMV58" s="7"/>
      <c r="OMW58" s="7"/>
      <c r="OMX58" s="7"/>
      <c r="OMY58" s="7"/>
      <c r="OMZ58" s="7"/>
      <c r="ONA58" s="7"/>
      <c r="ONB58" s="7"/>
      <c r="ONC58" s="7"/>
      <c r="OND58" s="7"/>
      <c r="ONE58" s="7"/>
      <c r="ONF58" s="7"/>
      <c r="ONG58" s="7"/>
      <c r="ONH58" s="7"/>
      <c r="ONI58" s="7"/>
      <c r="ONJ58" s="7"/>
      <c r="ONK58" s="7"/>
      <c r="ONL58" s="7"/>
      <c r="ONN58" s="7"/>
      <c r="ONO58" s="7"/>
      <c r="ONP58" s="7"/>
      <c r="ONQ58" s="7"/>
      <c r="ONR58" s="7"/>
      <c r="ONS58" s="7"/>
      <c r="ONT58" s="7"/>
      <c r="ONU58" s="7"/>
      <c r="ONV58" s="7"/>
      <c r="ONW58" s="7"/>
      <c r="ONX58" s="7"/>
      <c r="ONY58" s="7"/>
      <c r="ONZ58" s="7"/>
      <c r="OOA58" s="7"/>
      <c r="OOB58" s="7"/>
      <c r="OOC58" s="7"/>
      <c r="OOD58" s="7"/>
      <c r="OOE58" s="7"/>
      <c r="OOF58" s="7"/>
      <c r="OOG58" s="7"/>
      <c r="OOH58" s="7"/>
      <c r="OOI58" s="7"/>
      <c r="OOJ58" s="7"/>
      <c r="OOK58" s="7"/>
      <c r="OOL58" s="7"/>
      <c r="OOM58" s="7"/>
      <c r="OON58" s="7"/>
      <c r="OOO58" s="7"/>
      <c r="OOP58" s="7"/>
      <c r="OOQ58" s="7"/>
      <c r="OOR58" s="7"/>
      <c r="OOS58" s="7"/>
      <c r="OOT58" s="7"/>
      <c r="OOU58" s="7"/>
      <c r="OOV58" s="7"/>
      <c r="OOW58" s="7"/>
      <c r="OOX58" s="7"/>
      <c r="OOY58" s="7"/>
      <c r="OOZ58" s="7"/>
      <c r="OPA58" s="7"/>
      <c r="OPB58" s="7"/>
      <c r="OPC58" s="7"/>
      <c r="OPD58" s="7"/>
      <c r="OPE58" s="7"/>
      <c r="OPF58" s="7"/>
      <c r="OPG58" s="7"/>
      <c r="OPH58" s="7"/>
      <c r="OPI58" s="7"/>
      <c r="OPJ58" s="7"/>
      <c r="OPK58" s="7"/>
      <c r="OPL58" s="7"/>
      <c r="OPM58" s="7"/>
      <c r="OPN58" s="7"/>
      <c r="OPO58" s="7"/>
      <c r="OPP58" s="7"/>
      <c r="OPQ58" s="7"/>
      <c r="OPR58" s="7"/>
      <c r="OPS58" s="7"/>
      <c r="OPT58" s="7"/>
      <c r="OPU58" s="7"/>
      <c r="OPV58" s="7"/>
      <c r="OPW58" s="7"/>
      <c r="OPX58" s="7"/>
      <c r="OPY58" s="7"/>
      <c r="OPZ58" s="7"/>
      <c r="OQA58" s="7"/>
      <c r="OQB58" s="7"/>
      <c r="OQC58" s="7"/>
      <c r="OQD58" s="7"/>
      <c r="OQE58" s="7"/>
      <c r="OQF58" s="7"/>
      <c r="OQG58" s="7"/>
      <c r="OQH58" s="7"/>
      <c r="OQI58" s="7"/>
      <c r="OQJ58" s="7"/>
      <c r="OQK58" s="7"/>
      <c r="OQL58" s="7"/>
      <c r="OQM58" s="7"/>
      <c r="OQN58" s="7"/>
      <c r="OQO58" s="7"/>
      <c r="OQP58" s="7"/>
      <c r="OQQ58" s="7"/>
      <c r="OQR58" s="7"/>
      <c r="OQS58" s="7"/>
      <c r="OQT58" s="7"/>
      <c r="OQU58" s="7"/>
      <c r="OQV58" s="7"/>
      <c r="OQW58" s="7"/>
      <c r="OQX58" s="7"/>
      <c r="OQY58" s="7"/>
      <c r="OQZ58" s="7"/>
      <c r="ORA58" s="7"/>
      <c r="ORB58" s="7"/>
      <c r="ORC58" s="7"/>
      <c r="ORD58" s="7"/>
      <c r="ORE58" s="7"/>
      <c r="ORF58" s="7"/>
      <c r="ORG58" s="7"/>
      <c r="ORH58" s="7"/>
      <c r="ORI58" s="7"/>
      <c r="ORJ58" s="7"/>
      <c r="ORK58" s="7"/>
      <c r="ORL58" s="7"/>
      <c r="ORM58" s="7"/>
      <c r="ORN58" s="7"/>
      <c r="ORO58" s="7"/>
      <c r="ORP58" s="7"/>
      <c r="ORQ58" s="7"/>
      <c r="ORR58" s="7"/>
      <c r="ORS58" s="7"/>
      <c r="ORT58" s="7"/>
      <c r="ORU58" s="7"/>
      <c r="ORV58" s="7"/>
      <c r="ORW58" s="7"/>
      <c r="ORX58" s="7"/>
      <c r="ORY58" s="7"/>
      <c r="ORZ58" s="7"/>
      <c r="OSA58" s="7"/>
      <c r="OSB58" s="7"/>
      <c r="OSC58" s="7"/>
      <c r="OSD58" s="7"/>
      <c r="OSE58" s="7"/>
      <c r="OSF58" s="7"/>
      <c r="OSG58" s="7"/>
      <c r="OSH58" s="7"/>
      <c r="OSI58" s="7"/>
      <c r="OSJ58" s="7"/>
      <c r="OSK58" s="7"/>
      <c r="OSL58" s="7"/>
      <c r="OSM58" s="7"/>
      <c r="OSN58" s="7"/>
      <c r="OSO58" s="7"/>
      <c r="OSP58" s="7"/>
      <c r="OSQ58" s="7"/>
      <c r="OSR58" s="7"/>
      <c r="OSS58" s="7"/>
      <c r="OST58" s="7"/>
      <c r="OSU58" s="7"/>
      <c r="OSV58" s="7"/>
      <c r="OSW58" s="7"/>
      <c r="OSX58" s="7"/>
      <c r="OSY58" s="7"/>
      <c r="OSZ58" s="7"/>
      <c r="OTA58" s="7"/>
      <c r="OTB58" s="7"/>
      <c r="OTC58" s="7"/>
      <c r="OTD58" s="7"/>
      <c r="OTE58" s="7"/>
      <c r="OTF58" s="7"/>
      <c r="OTG58" s="7"/>
      <c r="OTH58" s="7"/>
      <c r="OTI58" s="7"/>
      <c r="OTJ58" s="7"/>
      <c r="OTK58" s="7"/>
      <c r="OTL58" s="7"/>
      <c r="OTM58" s="7"/>
      <c r="OTN58" s="7"/>
      <c r="OTO58" s="7"/>
      <c r="OTP58" s="7"/>
      <c r="OTQ58" s="7"/>
      <c r="OTR58" s="7"/>
      <c r="OTS58" s="7"/>
      <c r="OTT58" s="7"/>
      <c r="OTU58" s="7"/>
      <c r="OTV58" s="7"/>
      <c r="OTW58" s="7"/>
      <c r="OTX58" s="7"/>
      <c r="OTY58" s="7"/>
      <c r="OTZ58" s="7"/>
      <c r="OUA58" s="7"/>
      <c r="OUB58" s="7"/>
      <c r="OUC58" s="7"/>
      <c r="OUD58" s="7"/>
      <c r="OUE58" s="7"/>
      <c r="OUF58" s="7"/>
      <c r="OUG58" s="7"/>
      <c r="OUH58" s="7"/>
      <c r="OUI58" s="7"/>
      <c r="OUJ58" s="7"/>
      <c r="OUK58" s="7"/>
      <c r="OUL58" s="7"/>
      <c r="OUM58" s="7"/>
      <c r="OUN58" s="7"/>
      <c r="OUO58" s="7"/>
      <c r="OUP58" s="7"/>
      <c r="OUQ58" s="7"/>
      <c r="OUR58" s="7"/>
      <c r="OUS58" s="7"/>
      <c r="OUT58" s="7"/>
      <c r="OUU58" s="7"/>
      <c r="OUV58" s="7"/>
      <c r="OUW58" s="7"/>
      <c r="OUX58" s="7"/>
      <c r="OUY58" s="7"/>
      <c r="OUZ58" s="7"/>
      <c r="OVA58" s="7"/>
      <c r="OVB58" s="7"/>
      <c r="OVC58" s="7"/>
      <c r="OVD58" s="7"/>
      <c r="OVE58" s="7"/>
      <c r="OVF58" s="7"/>
      <c r="OVG58" s="7"/>
      <c r="OVH58" s="7"/>
      <c r="OVI58" s="7"/>
      <c r="OVJ58" s="7"/>
      <c r="OVK58" s="7"/>
      <c r="OVL58" s="7"/>
      <c r="OVM58" s="7"/>
      <c r="OVN58" s="7"/>
      <c r="OVO58" s="7"/>
      <c r="OVP58" s="7"/>
      <c r="OVQ58" s="7"/>
      <c r="OVR58" s="7"/>
      <c r="OVS58" s="7"/>
      <c r="OVT58" s="7"/>
      <c r="OVU58" s="7"/>
      <c r="OVV58" s="7"/>
      <c r="OVW58" s="7"/>
      <c r="OVX58" s="7"/>
      <c r="OVY58" s="7"/>
      <c r="OVZ58" s="7"/>
      <c r="OWA58" s="7"/>
      <c r="OWB58" s="7"/>
      <c r="OWC58" s="7"/>
      <c r="OWD58" s="7"/>
      <c r="OWE58" s="7"/>
      <c r="OWF58" s="7"/>
      <c r="OWG58" s="7"/>
      <c r="OWH58" s="7"/>
      <c r="OWI58" s="7"/>
      <c r="OWJ58" s="7"/>
      <c r="OWK58" s="7"/>
      <c r="OWL58" s="7"/>
      <c r="OWM58" s="7"/>
      <c r="OWN58" s="7"/>
      <c r="OWO58" s="7"/>
      <c r="OWP58" s="7"/>
      <c r="OWQ58" s="7"/>
      <c r="OWR58" s="7"/>
      <c r="OWS58" s="7"/>
      <c r="OWT58" s="7"/>
      <c r="OWU58" s="7"/>
      <c r="OWV58" s="7"/>
      <c r="OWW58" s="7"/>
      <c r="OWX58" s="7"/>
      <c r="OWY58" s="7"/>
      <c r="OWZ58" s="7"/>
      <c r="OXA58" s="7"/>
      <c r="OXB58" s="7"/>
      <c r="OXC58" s="7"/>
      <c r="OXD58" s="7"/>
      <c r="OXE58" s="7"/>
      <c r="OXF58" s="7"/>
      <c r="OXG58" s="7"/>
      <c r="OXH58" s="7"/>
      <c r="OXJ58" s="7"/>
      <c r="OXK58" s="7"/>
      <c r="OXL58" s="7"/>
      <c r="OXM58" s="7"/>
      <c r="OXN58" s="7"/>
      <c r="OXO58" s="7"/>
      <c r="OXP58" s="7"/>
      <c r="OXQ58" s="7"/>
      <c r="OXR58" s="7"/>
      <c r="OXS58" s="7"/>
      <c r="OXT58" s="7"/>
      <c r="OXU58" s="7"/>
      <c r="OXV58" s="7"/>
      <c r="OXW58" s="7"/>
      <c r="OXX58" s="7"/>
      <c r="OXY58" s="7"/>
      <c r="OXZ58" s="7"/>
      <c r="OYA58" s="7"/>
      <c r="OYB58" s="7"/>
      <c r="OYC58" s="7"/>
      <c r="OYD58" s="7"/>
      <c r="OYE58" s="7"/>
      <c r="OYF58" s="7"/>
      <c r="OYG58" s="7"/>
      <c r="OYH58" s="7"/>
      <c r="OYI58" s="7"/>
      <c r="OYJ58" s="7"/>
      <c r="OYK58" s="7"/>
      <c r="OYL58" s="7"/>
      <c r="OYM58" s="7"/>
      <c r="OYN58" s="7"/>
      <c r="OYO58" s="7"/>
      <c r="OYP58" s="7"/>
      <c r="OYQ58" s="7"/>
      <c r="OYR58" s="7"/>
      <c r="OYS58" s="7"/>
      <c r="OYT58" s="7"/>
      <c r="OYU58" s="7"/>
      <c r="OYV58" s="7"/>
      <c r="OYW58" s="7"/>
      <c r="OYX58" s="7"/>
      <c r="OYY58" s="7"/>
      <c r="OYZ58" s="7"/>
      <c r="OZA58" s="7"/>
      <c r="OZB58" s="7"/>
      <c r="OZC58" s="7"/>
      <c r="OZD58" s="7"/>
      <c r="OZE58" s="7"/>
      <c r="OZF58" s="7"/>
      <c r="OZG58" s="7"/>
      <c r="OZH58" s="7"/>
      <c r="OZI58" s="7"/>
      <c r="OZJ58" s="7"/>
      <c r="OZK58" s="7"/>
      <c r="OZL58" s="7"/>
      <c r="OZM58" s="7"/>
      <c r="OZN58" s="7"/>
      <c r="OZO58" s="7"/>
      <c r="OZP58" s="7"/>
      <c r="OZQ58" s="7"/>
      <c r="OZR58" s="7"/>
      <c r="OZS58" s="7"/>
      <c r="OZT58" s="7"/>
      <c r="OZU58" s="7"/>
      <c r="OZV58" s="7"/>
      <c r="OZW58" s="7"/>
      <c r="OZX58" s="7"/>
      <c r="OZY58" s="7"/>
      <c r="OZZ58" s="7"/>
      <c r="PAA58" s="7"/>
      <c r="PAB58" s="7"/>
      <c r="PAC58" s="7"/>
      <c r="PAD58" s="7"/>
      <c r="PAE58" s="7"/>
      <c r="PAF58" s="7"/>
      <c r="PAG58" s="7"/>
      <c r="PAH58" s="7"/>
      <c r="PAI58" s="7"/>
      <c r="PAJ58" s="7"/>
      <c r="PAK58" s="7"/>
      <c r="PAL58" s="7"/>
      <c r="PAM58" s="7"/>
      <c r="PAN58" s="7"/>
      <c r="PAO58" s="7"/>
      <c r="PAP58" s="7"/>
      <c r="PAQ58" s="7"/>
      <c r="PAR58" s="7"/>
      <c r="PAS58" s="7"/>
      <c r="PAT58" s="7"/>
      <c r="PAU58" s="7"/>
      <c r="PAV58" s="7"/>
      <c r="PAW58" s="7"/>
      <c r="PAX58" s="7"/>
      <c r="PAY58" s="7"/>
      <c r="PAZ58" s="7"/>
      <c r="PBA58" s="7"/>
      <c r="PBB58" s="7"/>
      <c r="PBC58" s="7"/>
      <c r="PBD58" s="7"/>
      <c r="PBE58" s="7"/>
      <c r="PBF58" s="7"/>
      <c r="PBG58" s="7"/>
      <c r="PBH58" s="7"/>
      <c r="PBI58" s="7"/>
      <c r="PBJ58" s="7"/>
      <c r="PBK58" s="7"/>
      <c r="PBL58" s="7"/>
      <c r="PBM58" s="7"/>
      <c r="PBN58" s="7"/>
      <c r="PBO58" s="7"/>
      <c r="PBP58" s="7"/>
      <c r="PBQ58" s="7"/>
      <c r="PBR58" s="7"/>
      <c r="PBS58" s="7"/>
      <c r="PBT58" s="7"/>
      <c r="PBU58" s="7"/>
      <c r="PBV58" s="7"/>
      <c r="PBW58" s="7"/>
      <c r="PBX58" s="7"/>
      <c r="PBY58" s="7"/>
      <c r="PBZ58" s="7"/>
      <c r="PCA58" s="7"/>
      <c r="PCB58" s="7"/>
      <c r="PCC58" s="7"/>
      <c r="PCD58" s="7"/>
      <c r="PCE58" s="7"/>
      <c r="PCF58" s="7"/>
      <c r="PCG58" s="7"/>
      <c r="PCH58" s="7"/>
      <c r="PCI58" s="7"/>
      <c r="PCJ58" s="7"/>
      <c r="PCK58" s="7"/>
      <c r="PCL58" s="7"/>
      <c r="PCM58" s="7"/>
      <c r="PCN58" s="7"/>
      <c r="PCO58" s="7"/>
      <c r="PCP58" s="7"/>
      <c r="PCQ58" s="7"/>
      <c r="PCR58" s="7"/>
      <c r="PCS58" s="7"/>
      <c r="PCT58" s="7"/>
      <c r="PCU58" s="7"/>
      <c r="PCV58" s="7"/>
      <c r="PCW58" s="7"/>
      <c r="PCX58" s="7"/>
      <c r="PCY58" s="7"/>
      <c r="PCZ58" s="7"/>
      <c r="PDA58" s="7"/>
      <c r="PDB58" s="7"/>
      <c r="PDC58" s="7"/>
      <c r="PDD58" s="7"/>
      <c r="PDE58" s="7"/>
      <c r="PDF58" s="7"/>
      <c r="PDG58" s="7"/>
      <c r="PDH58" s="7"/>
      <c r="PDI58" s="7"/>
      <c r="PDJ58" s="7"/>
      <c r="PDK58" s="7"/>
      <c r="PDL58" s="7"/>
      <c r="PDM58" s="7"/>
      <c r="PDN58" s="7"/>
      <c r="PDO58" s="7"/>
      <c r="PDP58" s="7"/>
      <c r="PDQ58" s="7"/>
      <c r="PDR58" s="7"/>
      <c r="PDS58" s="7"/>
      <c r="PDT58" s="7"/>
      <c r="PDU58" s="7"/>
      <c r="PDV58" s="7"/>
      <c r="PDW58" s="7"/>
      <c r="PDX58" s="7"/>
      <c r="PDY58" s="7"/>
      <c r="PDZ58" s="7"/>
      <c r="PEA58" s="7"/>
      <c r="PEB58" s="7"/>
      <c r="PEC58" s="7"/>
      <c r="PED58" s="7"/>
      <c r="PEE58" s="7"/>
      <c r="PEF58" s="7"/>
      <c r="PEG58" s="7"/>
      <c r="PEH58" s="7"/>
      <c r="PEI58" s="7"/>
      <c r="PEJ58" s="7"/>
      <c r="PEK58" s="7"/>
      <c r="PEL58" s="7"/>
      <c r="PEM58" s="7"/>
      <c r="PEN58" s="7"/>
      <c r="PEO58" s="7"/>
      <c r="PEP58" s="7"/>
      <c r="PEQ58" s="7"/>
      <c r="PER58" s="7"/>
      <c r="PES58" s="7"/>
      <c r="PET58" s="7"/>
      <c r="PEU58" s="7"/>
      <c r="PEV58" s="7"/>
      <c r="PEW58" s="7"/>
      <c r="PEX58" s="7"/>
      <c r="PEY58" s="7"/>
      <c r="PEZ58" s="7"/>
      <c r="PFA58" s="7"/>
      <c r="PFB58" s="7"/>
      <c r="PFC58" s="7"/>
      <c r="PFD58" s="7"/>
      <c r="PFE58" s="7"/>
      <c r="PFF58" s="7"/>
      <c r="PFG58" s="7"/>
      <c r="PFH58" s="7"/>
      <c r="PFI58" s="7"/>
      <c r="PFJ58" s="7"/>
      <c r="PFK58" s="7"/>
      <c r="PFL58" s="7"/>
      <c r="PFM58" s="7"/>
      <c r="PFN58" s="7"/>
      <c r="PFO58" s="7"/>
      <c r="PFP58" s="7"/>
      <c r="PFQ58" s="7"/>
      <c r="PFR58" s="7"/>
      <c r="PFS58" s="7"/>
      <c r="PFT58" s="7"/>
      <c r="PFU58" s="7"/>
      <c r="PFV58" s="7"/>
      <c r="PFW58" s="7"/>
      <c r="PFX58" s="7"/>
      <c r="PFY58" s="7"/>
      <c r="PFZ58" s="7"/>
      <c r="PGA58" s="7"/>
      <c r="PGB58" s="7"/>
      <c r="PGC58" s="7"/>
      <c r="PGD58" s="7"/>
      <c r="PGE58" s="7"/>
      <c r="PGF58" s="7"/>
      <c r="PGG58" s="7"/>
      <c r="PGH58" s="7"/>
      <c r="PGI58" s="7"/>
      <c r="PGJ58" s="7"/>
      <c r="PGK58" s="7"/>
      <c r="PGL58" s="7"/>
      <c r="PGM58" s="7"/>
      <c r="PGN58" s="7"/>
      <c r="PGO58" s="7"/>
      <c r="PGP58" s="7"/>
      <c r="PGQ58" s="7"/>
      <c r="PGR58" s="7"/>
      <c r="PGS58" s="7"/>
      <c r="PGT58" s="7"/>
      <c r="PGU58" s="7"/>
      <c r="PGV58" s="7"/>
      <c r="PGW58" s="7"/>
      <c r="PGX58" s="7"/>
      <c r="PGY58" s="7"/>
      <c r="PGZ58" s="7"/>
      <c r="PHA58" s="7"/>
      <c r="PHB58" s="7"/>
      <c r="PHC58" s="7"/>
      <c r="PHD58" s="7"/>
      <c r="PHF58" s="7"/>
      <c r="PHG58" s="7"/>
      <c r="PHH58" s="7"/>
      <c r="PHI58" s="7"/>
      <c r="PHJ58" s="7"/>
      <c r="PHK58" s="7"/>
      <c r="PHL58" s="7"/>
      <c r="PHM58" s="7"/>
      <c r="PHN58" s="7"/>
      <c r="PHO58" s="7"/>
      <c r="PHP58" s="7"/>
      <c r="PHQ58" s="7"/>
      <c r="PHR58" s="7"/>
      <c r="PHS58" s="7"/>
      <c r="PHT58" s="7"/>
      <c r="PHU58" s="7"/>
      <c r="PHV58" s="7"/>
      <c r="PHW58" s="7"/>
      <c r="PHX58" s="7"/>
      <c r="PHY58" s="7"/>
      <c r="PHZ58" s="7"/>
      <c r="PIA58" s="7"/>
      <c r="PIB58" s="7"/>
      <c r="PIC58" s="7"/>
      <c r="PID58" s="7"/>
      <c r="PIE58" s="7"/>
      <c r="PIF58" s="7"/>
      <c r="PIG58" s="7"/>
      <c r="PIH58" s="7"/>
      <c r="PII58" s="7"/>
      <c r="PIJ58" s="7"/>
      <c r="PIK58" s="7"/>
      <c r="PIL58" s="7"/>
      <c r="PIM58" s="7"/>
      <c r="PIN58" s="7"/>
      <c r="PIO58" s="7"/>
      <c r="PIP58" s="7"/>
      <c r="PIQ58" s="7"/>
      <c r="PIR58" s="7"/>
      <c r="PIS58" s="7"/>
      <c r="PIT58" s="7"/>
      <c r="PIU58" s="7"/>
      <c r="PIV58" s="7"/>
      <c r="PIW58" s="7"/>
      <c r="PIX58" s="7"/>
      <c r="PIY58" s="7"/>
      <c r="PIZ58" s="7"/>
      <c r="PJA58" s="7"/>
      <c r="PJB58" s="7"/>
      <c r="PJC58" s="7"/>
      <c r="PJD58" s="7"/>
      <c r="PJE58" s="7"/>
      <c r="PJF58" s="7"/>
      <c r="PJG58" s="7"/>
      <c r="PJH58" s="7"/>
      <c r="PJI58" s="7"/>
      <c r="PJJ58" s="7"/>
      <c r="PJK58" s="7"/>
      <c r="PJL58" s="7"/>
      <c r="PJM58" s="7"/>
      <c r="PJN58" s="7"/>
      <c r="PJO58" s="7"/>
      <c r="PJP58" s="7"/>
      <c r="PJQ58" s="7"/>
      <c r="PJR58" s="7"/>
      <c r="PJS58" s="7"/>
      <c r="PJT58" s="7"/>
      <c r="PJU58" s="7"/>
      <c r="PJV58" s="7"/>
      <c r="PJW58" s="7"/>
      <c r="PJX58" s="7"/>
      <c r="PJY58" s="7"/>
      <c r="PJZ58" s="7"/>
      <c r="PKA58" s="7"/>
      <c r="PKB58" s="7"/>
      <c r="PKC58" s="7"/>
      <c r="PKD58" s="7"/>
      <c r="PKE58" s="7"/>
      <c r="PKF58" s="7"/>
      <c r="PKG58" s="7"/>
      <c r="PKH58" s="7"/>
      <c r="PKI58" s="7"/>
      <c r="PKJ58" s="7"/>
      <c r="PKK58" s="7"/>
      <c r="PKL58" s="7"/>
      <c r="PKM58" s="7"/>
      <c r="PKN58" s="7"/>
      <c r="PKO58" s="7"/>
      <c r="PKP58" s="7"/>
      <c r="PKQ58" s="7"/>
      <c r="PKR58" s="7"/>
      <c r="PKS58" s="7"/>
      <c r="PKT58" s="7"/>
      <c r="PKU58" s="7"/>
      <c r="PKV58" s="7"/>
      <c r="PKW58" s="7"/>
      <c r="PKX58" s="7"/>
      <c r="PKY58" s="7"/>
      <c r="PKZ58" s="7"/>
      <c r="PLA58" s="7"/>
      <c r="PLB58" s="7"/>
      <c r="PLC58" s="7"/>
      <c r="PLD58" s="7"/>
      <c r="PLE58" s="7"/>
      <c r="PLF58" s="7"/>
      <c r="PLG58" s="7"/>
      <c r="PLH58" s="7"/>
      <c r="PLI58" s="7"/>
      <c r="PLJ58" s="7"/>
      <c r="PLK58" s="7"/>
      <c r="PLL58" s="7"/>
      <c r="PLM58" s="7"/>
      <c r="PLN58" s="7"/>
      <c r="PLO58" s="7"/>
      <c r="PLP58" s="7"/>
      <c r="PLQ58" s="7"/>
      <c r="PLR58" s="7"/>
      <c r="PLS58" s="7"/>
      <c r="PLT58" s="7"/>
      <c r="PLU58" s="7"/>
      <c r="PLV58" s="7"/>
      <c r="PLW58" s="7"/>
      <c r="PLX58" s="7"/>
      <c r="PLY58" s="7"/>
      <c r="PLZ58" s="7"/>
      <c r="PMA58" s="7"/>
      <c r="PMB58" s="7"/>
      <c r="PMC58" s="7"/>
      <c r="PMD58" s="7"/>
      <c r="PME58" s="7"/>
      <c r="PMF58" s="7"/>
      <c r="PMG58" s="7"/>
      <c r="PMH58" s="7"/>
      <c r="PMI58" s="7"/>
      <c r="PMJ58" s="7"/>
      <c r="PMK58" s="7"/>
      <c r="PML58" s="7"/>
      <c r="PMM58" s="7"/>
      <c r="PMN58" s="7"/>
      <c r="PMO58" s="7"/>
      <c r="PMP58" s="7"/>
      <c r="PMQ58" s="7"/>
      <c r="PMR58" s="7"/>
      <c r="PMS58" s="7"/>
      <c r="PMT58" s="7"/>
      <c r="PMU58" s="7"/>
      <c r="PMV58" s="7"/>
      <c r="PMW58" s="7"/>
      <c r="PMX58" s="7"/>
      <c r="PMY58" s="7"/>
      <c r="PMZ58" s="7"/>
      <c r="PNA58" s="7"/>
      <c r="PNB58" s="7"/>
      <c r="PNC58" s="7"/>
      <c r="PND58" s="7"/>
      <c r="PNE58" s="7"/>
      <c r="PNF58" s="7"/>
      <c r="PNG58" s="7"/>
      <c r="PNH58" s="7"/>
      <c r="PNI58" s="7"/>
      <c r="PNJ58" s="7"/>
      <c r="PNK58" s="7"/>
      <c r="PNL58" s="7"/>
      <c r="PNM58" s="7"/>
      <c r="PNN58" s="7"/>
      <c r="PNO58" s="7"/>
      <c r="PNP58" s="7"/>
      <c r="PNQ58" s="7"/>
      <c r="PNR58" s="7"/>
      <c r="PNS58" s="7"/>
      <c r="PNT58" s="7"/>
      <c r="PNU58" s="7"/>
      <c r="PNV58" s="7"/>
      <c r="PNW58" s="7"/>
      <c r="PNX58" s="7"/>
      <c r="PNY58" s="7"/>
      <c r="PNZ58" s="7"/>
      <c r="POA58" s="7"/>
      <c r="POB58" s="7"/>
      <c r="POC58" s="7"/>
      <c r="POD58" s="7"/>
      <c r="POE58" s="7"/>
      <c r="POF58" s="7"/>
      <c r="POG58" s="7"/>
      <c r="POH58" s="7"/>
      <c r="POI58" s="7"/>
      <c r="POJ58" s="7"/>
      <c r="POK58" s="7"/>
      <c r="POL58" s="7"/>
      <c r="POM58" s="7"/>
      <c r="PON58" s="7"/>
      <c r="POO58" s="7"/>
      <c r="POP58" s="7"/>
      <c r="POQ58" s="7"/>
      <c r="POR58" s="7"/>
      <c r="POS58" s="7"/>
      <c r="POT58" s="7"/>
      <c r="POU58" s="7"/>
      <c r="POV58" s="7"/>
      <c r="POW58" s="7"/>
      <c r="POX58" s="7"/>
      <c r="POY58" s="7"/>
      <c r="POZ58" s="7"/>
      <c r="PPA58" s="7"/>
      <c r="PPB58" s="7"/>
      <c r="PPC58" s="7"/>
      <c r="PPD58" s="7"/>
      <c r="PPE58" s="7"/>
      <c r="PPF58" s="7"/>
      <c r="PPG58" s="7"/>
      <c r="PPH58" s="7"/>
      <c r="PPI58" s="7"/>
      <c r="PPJ58" s="7"/>
      <c r="PPK58" s="7"/>
      <c r="PPL58" s="7"/>
      <c r="PPM58" s="7"/>
      <c r="PPN58" s="7"/>
      <c r="PPO58" s="7"/>
      <c r="PPP58" s="7"/>
      <c r="PPQ58" s="7"/>
      <c r="PPR58" s="7"/>
      <c r="PPS58" s="7"/>
      <c r="PPT58" s="7"/>
      <c r="PPU58" s="7"/>
      <c r="PPV58" s="7"/>
      <c r="PPW58" s="7"/>
      <c r="PPX58" s="7"/>
      <c r="PPY58" s="7"/>
      <c r="PPZ58" s="7"/>
      <c r="PQA58" s="7"/>
      <c r="PQB58" s="7"/>
      <c r="PQC58" s="7"/>
      <c r="PQD58" s="7"/>
      <c r="PQE58" s="7"/>
      <c r="PQF58" s="7"/>
      <c r="PQG58" s="7"/>
      <c r="PQH58" s="7"/>
      <c r="PQI58" s="7"/>
      <c r="PQJ58" s="7"/>
      <c r="PQK58" s="7"/>
      <c r="PQL58" s="7"/>
      <c r="PQM58" s="7"/>
      <c r="PQN58" s="7"/>
      <c r="PQO58" s="7"/>
      <c r="PQP58" s="7"/>
      <c r="PQQ58" s="7"/>
      <c r="PQR58" s="7"/>
      <c r="PQS58" s="7"/>
      <c r="PQT58" s="7"/>
      <c r="PQU58" s="7"/>
      <c r="PQV58" s="7"/>
      <c r="PQW58" s="7"/>
      <c r="PQX58" s="7"/>
      <c r="PQY58" s="7"/>
      <c r="PQZ58" s="7"/>
      <c r="PRB58" s="7"/>
      <c r="PRC58" s="7"/>
      <c r="PRD58" s="7"/>
      <c r="PRE58" s="7"/>
      <c r="PRF58" s="7"/>
      <c r="PRG58" s="7"/>
      <c r="PRH58" s="7"/>
      <c r="PRI58" s="7"/>
      <c r="PRJ58" s="7"/>
      <c r="PRK58" s="7"/>
      <c r="PRL58" s="7"/>
      <c r="PRM58" s="7"/>
      <c r="PRN58" s="7"/>
      <c r="PRO58" s="7"/>
      <c r="PRP58" s="7"/>
      <c r="PRQ58" s="7"/>
      <c r="PRR58" s="7"/>
      <c r="PRS58" s="7"/>
      <c r="PRT58" s="7"/>
      <c r="PRU58" s="7"/>
      <c r="PRV58" s="7"/>
      <c r="PRW58" s="7"/>
      <c r="PRX58" s="7"/>
      <c r="PRY58" s="7"/>
      <c r="PRZ58" s="7"/>
      <c r="PSA58" s="7"/>
      <c r="PSB58" s="7"/>
      <c r="PSC58" s="7"/>
      <c r="PSD58" s="7"/>
      <c r="PSE58" s="7"/>
      <c r="PSF58" s="7"/>
      <c r="PSG58" s="7"/>
      <c r="PSH58" s="7"/>
      <c r="PSI58" s="7"/>
      <c r="PSJ58" s="7"/>
      <c r="PSK58" s="7"/>
      <c r="PSL58" s="7"/>
      <c r="PSM58" s="7"/>
      <c r="PSN58" s="7"/>
      <c r="PSO58" s="7"/>
      <c r="PSP58" s="7"/>
      <c r="PSQ58" s="7"/>
      <c r="PSR58" s="7"/>
      <c r="PSS58" s="7"/>
      <c r="PST58" s="7"/>
      <c r="PSU58" s="7"/>
      <c r="PSV58" s="7"/>
      <c r="PSW58" s="7"/>
      <c r="PSX58" s="7"/>
      <c r="PSY58" s="7"/>
      <c r="PSZ58" s="7"/>
      <c r="PTA58" s="7"/>
      <c r="PTB58" s="7"/>
      <c r="PTC58" s="7"/>
      <c r="PTD58" s="7"/>
      <c r="PTE58" s="7"/>
      <c r="PTF58" s="7"/>
      <c r="PTG58" s="7"/>
      <c r="PTH58" s="7"/>
      <c r="PTI58" s="7"/>
      <c r="PTJ58" s="7"/>
      <c r="PTK58" s="7"/>
      <c r="PTL58" s="7"/>
      <c r="PTM58" s="7"/>
      <c r="PTN58" s="7"/>
      <c r="PTO58" s="7"/>
      <c r="PTP58" s="7"/>
      <c r="PTQ58" s="7"/>
      <c r="PTR58" s="7"/>
      <c r="PTS58" s="7"/>
      <c r="PTT58" s="7"/>
      <c r="PTU58" s="7"/>
      <c r="PTV58" s="7"/>
      <c r="PTW58" s="7"/>
      <c r="PTX58" s="7"/>
      <c r="PTY58" s="7"/>
      <c r="PTZ58" s="7"/>
      <c r="PUA58" s="7"/>
      <c r="PUB58" s="7"/>
      <c r="PUC58" s="7"/>
      <c r="PUD58" s="7"/>
      <c r="PUE58" s="7"/>
      <c r="PUF58" s="7"/>
      <c r="PUG58" s="7"/>
      <c r="PUH58" s="7"/>
      <c r="PUI58" s="7"/>
      <c r="PUJ58" s="7"/>
      <c r="PUK58" s="7"/>
      <c r="PUL58" s="7"/>
      <c r="PUM58" s="7"/>
      <c r="PUN58" s="7"/>
      <c r="PUO58" s="7"/>
      <c r="PUP58" s="7"/>
      <c r="PUQ58" s="7"/>
      <c r="PUR58" s="7"/>
      <c r="PUS58" s="7"/>
      <c r="PUT58" s="7"/>
      <c r="PUU58" s="7"/>
      <c r="PUV58" s="7"/>
      <c r="PUW58" s="7"/>
      <c r="PUX58" s="7"/>
      <c r="PUY58" s="7"/>
      <c r="PUZ58" s="7"/>
      <c r="PVA58" s="7"/>
      <c r="PVB58" s="7"/>
      <c r="PVC58" s="7"/>
      <c r="PVD58" s="7"/>
      <c r="PVE58" s="7"/>
      <c r="PVF58" s="7"/>
      <c r="PVG58" s="7"/>
      <c r="PVH58" s="7"/>
      <c r="PVI58" s="7"/>
      <c r="PVJ58" s="7"/>
      <c r="PVK58" s="7"/>
      <c r="PVL58" s="7"/>
      <c r="PVM58" s="7"/>
      <c r="PVN58" s="7"/>
      <c r="PVO58" s="7"/>
      <c r="PVP58" s="7"/>
      <c r="PVQ58" s="7"/>
      <c r="PVR58" s="7"/>
      <c r="PVS58" s="7"/>
      <c r="PVT58" s="7"/>
      <c r="PVU58" s="7"/>
      <c r="PVV58" s="7"/>
      <c r="PVW58" s="7"/>
      <c r="PVX58" s="7"/>
      <c r="PVY58" s="7"/>
      <c r="PVZ58" s="7"/>
      <c r="PWA58" s="7"/>
      <c r="PWB58" s="7"/>
      <c r="PWC58" s="7"/>
      <c r="PWD58" s="7"/>
      <c r="PWE58" s="7"/>
      <c r="PWF58" s="7"/>
      <c r="PWG58" s="7"/>
      <c r="PWH58" s="7"/>
      <c r="PWI58" s="7"/>
      <c r="PWJ58" s="7"/>
      <c r="PWK58" s="7"/>
      <c r="PWL58" s="7"/>
      <c r="PWM58" s="7"/>
      <c r="PWN58" s="7"/>
      <c r="PWO58" s="7"/>
      <c r="PWP58" s="7"/>
      <c r="PWQ58" s="7"/>
      <c r="PWR58" s="7"/>
      <c r="PWS58" s="7"/>
      <c r="PWT58" s="7"/>
      <c r="PWU58" s="7"/>
      <c r="PWV58" s="7"/>
      <c r="PWW58" s="7"/>
      <c r="PWX58" s="7"/>
      <c r="PWY58" s="7"/>
      <c r="PWZ58" s="7"/>
      <c r="PXA58" s="7"/>
      <c r="PXB58" s="7"/>
      <c r="PXC58" s="7"/>
      <c r="PXD58" s="7"/>
      <c r="PXE58" s="7"/>
      <c r="PXF58" s="7"/>
      <c r="PXG58" s="7"/>
      <c r="PXH58" s="7"/>
      <c r="PXI58" s="7"/>
      <c r="PXJ58" s="7"/>
      <c r="PXK58" s="7"/>
      <c r="PXL58" s="7"/>
      <c r="PXM58" s="7"/>
      <c r="PXN58" s="7"/>
      <c r="PXO58" s="7"/>
      <c r="PXP58" s="7"/>
      <c r="PXQ58" s="7"/>
      <c r="PXR58" s="7"/>
      <c r="PXS58" s="7"/>
      <c r="PXT58" s="7"/>
      <c r="PXU58" s="7"/>
      <c r="PXV58" s="7"/>
      <c r="PXW58" s="7"/>
      <c r="PXX58" s="7"/>
      <c r="PXY58" s="7"/>
      <c r="PXZ58" s="7"/>
      <c r="PYA58" s="7"/>
      <c r="PYB58" s="7"/>
      <c r="PYC58" s="7"/>
      <c r="PYD58" s="7"/>
      <c r="PYE58" s="7"/>
      <c r="PYF58" s="7"/>
      <c r="PYG58" s="7"/>
      <c r="PYH58" s="7"/>
      <c r="PYI58" s="7"/>
      <c r="PYJ58" s="7"/>
      <c r="PYK58" s="7"/>
      <c r="PYL58" s="7"/>
      <c r="PYM58" s="7"/>
      <c r="PYN58" s="7"/>
      <c r="PYO58" s="7"/>
      <c r="PYP58" s="7"/>
      <c r="PYQ58" s="7"/>
      <c r="PYR58" s="7"/>
      <c r="PYS58" s="7"/>
      <c r="PYT58" s="7"/>
      <c r="PYU58" s="7"/>
      <c r="PYV58" s="7"/>
      <c r="PYW58" s="7"/>
      <c r="PYX58" s="7"/>
      <c r="PYY58" s="7"/>
      <c r="PYZ58" s="7"/>
      <c r="PZA58" s="7"/>
      <c r="PZB58" s="7"/>
      <c r="PZC58" s="7"/>
      <c r="PZD58" s="7"/>
      <c r="PZE58" s="7"/>
      <c r="PZF58" s="7"/>
      <c r="PZG58" s="7"/>
      <c r="PZH58" s="7"/>
      <c r="PZI58" s="7"/>
      <c r="PZJ58" s="7"/>
      <c r="PZK58" s="7"/>
      <c r="PZL58" s="7"/>
      <c r="PZM58" s="7"/>
      <c r="PZN58" s="7"/>
      <c r="PZO58" s="7"/>
      <c r="PZP58" s="7"/>
      <c r="PZQ58" s="7"/>
      <c r="PZR58" s="7"/>
      <c r="PZS58" s="7"/>
      <c r="PZT58" s="7"/>
      <c r="PZU58" s="7"/>
      <c r="PZV58" s="7"/>
      <c r="PZW58" s="7"/>
      <c r="PZX58" s="7"/>
      <c r="PZY58" s="7"/>
      <c r="PZZ58" s="7"/>
      <c r="QAA58" s="7"/>
      <c r="QAB58" s="7"/>
      <c r="QAC58" s="7"/>
      <c r="QAD58" s="7"/>
      <c r="QAE58" s="7"/>
      <c r="QAF58" s="7"/>
      <c r="QAG58" s="7"/>
      <c r="QAH58" s="7"/>
      <c r="QAI58" s="7"/>
      <c r="QAJ58" s="7"/>
      <c r="QAK58" s="7"/>
      <c r="QAL58" s="7"/>
      <c r="QAM58" s="7"/>
      <c r="QAN58" s="7"/>
      <c r="QAO58" s="7"/>
      <c r="QAP58" s="7"/>
      <c r="QAQ58" s="7"/>
      <c r="QAR58" s="7"/>
      <c r="QAS58" s="7"/>
      <c r="QAT58" s="7"/>
      <c r="QAU58" s="7"/>
      <c r="QAV58" s="7"/>
      <c r="QAX58" s="7"/>
      <c r="QAY58" s="7"/>
      <c r="QAZ58" s="7"/>
      <c r="QBA58" s="7"/>
      <c r="QBB58" s="7"/>
      <c r="QBC58" s="7"/>
      <c r="QBD58" s="7"/>
      <c r="QBE58" s="7"/>
      <c r="QBF58" s="7"/>
      <c r="QBG58" s="7"/>
      <c r="QBH58" s="7"/>
      <c r="QBI58" s="7"/>
      <c r="QBJ58" s="7"/>
      <c r="QBK58" s="7"/>
      <c r="QBL58" s="7"/>
      <c r="QBM58" s="7"/>
      <c r="QBN58" s="7"/>
      <c r="QBO58" s="7"/>
      <c r="QBP58" s="7"/>
      <c r="QBQ58" s="7"/>
      <c r="QBR58" s="7"/>
      <c r="QBS58" s="7"/>
      <c r="QBT58" s="7"/>
      <c r="QBU58" s="7"/>
      <c r="QBV58" s="7"/>
      <c r="QBW58" s="7"/>
      <c r="QBX58" s="7"/>
      <c r="QBY58" s="7"/>
      <c r="QBZ58" s="7"/>
      <c r="QCA58" s="7"/>
      <c r="QCB58" s="7"/>
      <c r="QCC58" s="7"/>
      <c r="QCD58" s="7"/>
      <c r="QCE58" s="7"/>
      <c r="QCF58" s="7"/>
      <c r="QCG58" s="7"/>
      <c r="QCH58" s="7"/>
      <c r="QCI58" s="7"/>
      <c r="QCJ58" s="7"/>
      <c r="QCK58" s="7"/>
      <c r="QCL58" s="7"/>
      <c r="QCM58" s="7"/>
      <c r="QCN58" s="7"/>
      <c r="QCO58" s="7"/>
      <c r="QCP58" s="7"/>
      <c r="QCQ58" s="7"/>
      <c r="QCR58" s="7"/>
      <c r="QCS58" s="7"/>
      <c r="QCT58" s="7"/>
      <c r="QCU58" s="7"/>
      <c r="QCV58" s="7"/>
      <c r="QCW58" s="7"/>
      <c r="QCX58" s="7"/>
      <c r="QCY58" s="7"/>
      <c r="QCZ58" s="7"/>
      <c r="QDA58" s="7"/>
      <c r="QDB58" s="7"/>
      <c r="QDC58" s="7"/>
      <c r="QDD58" s="7"/>
      <c r="QDE58" s="7"/>
      <c r="QDF58" s="7"/>
      <c r="QDG58" s="7"/>
      <c r="QDH58" s="7"/>
      <c r="QDI58" s="7"/>
      <c r="QDJ58" s="7"/>
      <c r="QDK58" s="7"/>
      <c r="QDL58" s="7"/>
      <c r="QDM58" s="7"/>
      <c r="QDN58" s="7"/>
      <c r="QDO58" s="7"/>
      <c r="QDP58" s="7"/>
      <c r="QDQ58" s="7"/>
      <c r="QDR58" s="7"/>
      <c r="QDS58" s="7"/>
      <c r="QDT58" s="7"/>
      <c r="QDU58" s="7"/>
      <c r="QDV58" s="7"/>
      <c r="QDW58" s="7"/>
      <c r="QDX58" s="7"/>
      <c r="QDY58" s="7"/>
      <c r="QDZ58" s="7"/>
      <c r="QEA58" s="7"/>
      <c r="QEB58" s="7"/>
      <c r="QEC58" s="7"/>
      <c r="QED58" s="7"/>
      <c r="QEE58" s="7"/>
      <c r="QEF58" s="7"/>
      <c r="QEG58" s="7"/>
      <c r="QEH58" s="7"/>
      <c r="QEI58" s="7"/>
      <c r="QEJ58" s="7"/>
      <c r="QEK58" s="7"/>
      <c r="QEL58" s="7"/>
      <c r="QEM58" s="7"/>
      <c r="QEN58" s="7"/>
      <c r="QEO58" s="7"/>
      <c r="QEP58" s="7"/>
      <c r="QEQ58" s="7"/>
      <c r="QER58" s="7"/>
      <c r="QES58" s="7"/>
      <c r="QET58" s="7"/>
      <c r="QEU58" s="7"/>
      <c r="QEV58" s="7"/>
      <c r="QEW58" s="7"/>
      <c r="QEX58" s="7"/>
      <c r="QEY58" s="7"/>
      <c r="QEZ58" s="7"/>
      <c r="QFA58" s="7"/>
      <c r="QFB58" s="7"/>
      <c r="QFC58" s="7"/>
      <c r="QFD58" s="7"/>
      <c r="QFE58" s="7"/>
      <c r="QFF58" s="7"/>
      <c r="QFG58" s="7"/>
      <c r="QFH58" s="7"/>
      <c r="QFI58" s="7"/>
      <c r="QFJ58" s="7"/>
      <c r="QFK58" s="7"/>
      <c r="QFL58" s="7"/>
      <c r="QFM58" s="7"/>
      <c r="QFN58" s="7"/>
      <c r="QFO58" s="7"/>
      <c r="QFP58" s="7"/>
      <c r="QFQ58" s="7"/>
      <c r="QFR58" s="7"/>
      <c r="QFS58" s="7"/>
      <c r="QFT58" s="7"/>
      <c r="QFU58" s="7"/>
      <c r="QFV58" s="7"/>
      <c r="QFW58" s="7"/>
      <c r="QFX58" s="7"/>
      <c r="QFY58" s="7"/>
      <c r="QFZ58" s="7"/>
      <c r="QGA58" s="7"/>
      <c r="QGB58" s="7"/>
      <c r="QGC58" s="7"/>
      <c r="QGD58" s="7"/>
      <c r="QGE58" s="7"/>
      <c r="QGF58" s="7"/>
      <c r="QGG58" s="7"/>
      <c r="QGH58" s="7"/>
      <c r="QGI58" s="7"/>
      <c r="QGJ58" s="7"/>
      <c r="QGK58" s="7"/>
      <c r="QGL58" s="7"/>
      <c r="QGM58" s="7"/>
      <c r="QGN58" s="7"/>
      <c r="QGO58" s="7"/>
      <c r="QGP58" s="7"/>
      <c r="QGQ58" s="7"/>
      <c r="QGR58" s="7"/>
      <c r="QGS58" s="7"/>
      <c r="QGT58" s="7"/>
      <c r="QGU58" s="7"/>
      <c r="QGV58" s="7"/>
      <c r="QGW58" s="7"/>
      <c r="QGX58" s="7"/>
      <c r="QGY58" s="7"/>
      <c r="QGZ58" s="7"/>
      <c r="QHA58" s="7"/>
      <c r="QHB58" s="7"/>
      <c r="QHC58" s="7"/>
      <c r="QHD58" s="7"/>
      <c r="QHE58" s="7"/>
      <c r="QHF58" s="7"/>
      <c r="QHG58" s="7"/>
      <c r="QHH58" s="7"/>
      <c r="QHI58" s="7"/>
      <c r="QHJ58" s="7"/>
      <c r="QHK58" s="7"/>
      <c r="QHL58" s="7"/>
      <c r="QHM58" s="7"/>
      <c r="QHN58" s="7"/>
      <c r="QHO58" s="7"/>
      <c r="QHP58" s="7"/>
      <c r="QHQ58" s="7"/>
      <c r="QHR58" s="7"/>
      <c r="QHS58" s="7"/>
      <c r="QHT58" s="7"/>
      <c r="QHU58" s="7"/>
      <c r="QHV58" s="7"/>
      <c r="QHW58" s="7"/>
      <c r="QHX58" s="7"/>
      <c r="QHY58" s="7"/>
      <c r="QHZ58" s="7"/>
      <c r="QIA58" s="7"/>
      <c r="QIB58" s="7"/>
      <c r="QIC58" s="7"/>
      <c r="QID58" s="7"/>
      <c r="QIE58" s="7"/>
      <c r="QIF58" s="7"/>
      <c r="QIG58" s="7"/>
      <c r="QIH58" s="7"/>
      <c r="QII58" s="7"/>
      <c r="QIJ58" s="7"/>
      <c r="QIK58" s="7"/>
      <c r="QIL58" s="7"/>
      <c r="QIM58" s="7"/>
      <c r="QIN58" s="7"/>
      <c r="QIO58" s="7"/>
      <c r="QIP58" s="7"/>
      <c r="QIQ58" s="7"/>
      <c r="QIR58" s="7"/>
      <c r="QIS58" s="7"/>
      <c r="QIT58" s="7"/>
      <c r="QIU58" s="7"/>
      <c r="QIV58" s="7"/>
      <c r="QIW58" s="7"/>
      <c r="QIX58" s="7"/>
      <c r="QIY58" s="7"/>
      <c r="QIZ58" s="7"/>
      <c r="QJA58" s="7"/>
      <c r="QJB58" s="7"/>
      <c r="QJC58" s="7"/>
      <c r="QJD58" s="7"/>
      <c r="QJE58" s="7"/>
      <c r="QJF58" s="7"/>
      <c r="QJG58" s="7"/>
      <c r="QJH58" s="7"/>
      <c r="QJI58" s="7"/>
      <c r="QJJ58" s="7"/>
      <c r="QJK58" s="7"/>
      <c r="QJL58" s="7"/>
      <c r="QJM58" s="7"/>
      <c r="QJN58" s="7"/>
      <c r="QJO58" s="7"/>
      <c r="QJP58" s="7"/>
      <c r="QJQ58" s="7"/>
      <c r="QJR58" s="7"/>
      <c r="QJS58" s="7"/>
      <c r="QJT58" s="7"/>
      <c r="QJU58" s="7"/>
      <c r="QJV58" s="7"/>
      <c r="QJW58" s="7"/>
      <c r="QJX58" s="7"/>
      <c r="QJY58" s="7"/>
      <c r="QJZ58" s="7"/>
      <c r="QKA58" s="7"/>
      <c r="QKB58" s="7"/>
      <c r="QKC58" s="7"/>
      <c r="QKD58" s="7"/>
      <c r="QKE58" s="7"/>
      <c r="QKF58" s="7"/>
      <c r="QKG58" s="7"/>
      <c r="QKH58" s="7"/>
      <c r="QKI58" s="7"/>
      <c r="QKJ58" s="7"/>
      <c r="QKK58" s="7"/>
      <c r="QKL58" s="7"/>
      <c r="QKM58" s="7"/>
      <c r="QKN58" s="7"/>
      <c r="QKO58" s="7"/>
      <c r="QKP58" s="7"/>
      <c r="QKQ58" s="7"/>
      <c r="QKR58" s="7"/>
      <c r="QKT58" s="7"/>
      <c r="QKU58" s="7"/>
      <c r="QKV58" s="7"/>
      <c r="QKW58" s="7"/>
      <c r="QKX58" s="7"/>
      <c r="QKY58" s="7"/>
      <c r="QKZ58" s="7"/>
      <c r="QLA58" s="7"/>
      <c r="QLB58" s="7"/>
      <c r="QLC58" s="7"/>
      <c r="QLD58" s="7"/>
      <c r="QLE58" s="7"/>
      <c r="QLF58" s="7"/>
      <c r="QLG58" s="7"/>
      <c r="QLH58" s="7"/>
      <c r="QLI58" s="7"/>
      <c r="QLJ58" s="7"/>
      <c r="QLK58" s="7"/>
      <c r="QLL58" s="7"/>
      <c r="QLM58" s="7"/>
      <c r="QLN58" s="7"/>
      <c r="QLO58" s="7"/>
      <c r="QLP58" s="7"/>
      <c r="QLQ58" s="7"/>
      <c r="QLR58" s="7"/>
      <c r="QLS58" s="7"/>
      <c r="QLT58" s="7"/>
      <c r="QLU58" s="7"/>
      <c r="QLV58" s="7"/>
      <c r="QLW58" s="7"/>
      <c r="QLX58" s="7"/>
      <c r="QLY58" s="7"/>
      <c r="QLZ58" s="7"/>
      <c r="QMA58" s="7"/>
      <c r="QMB58" s="7"/>
      <c r="QMC58" s="7"/>
      <c r="QMD58" s="7"/>
      <c r="QME58" s="7"/>
      <c r="QMF58" s="7"/>
      <c r="QMG58" s="7"/>
      <c r="QMH58" s="7"/>
      <c r="QMI58" s="7"/>
      <c r="QMJ58" s="7"/>
      <c r="QMK58" s="7"/>
      <c r="QML58" s="7"/>
      <c r="QMM58" s="7"/>
      <c r="QMN58" s="7"/>
      <c r="QMO58" s="7"/>
      <c r="QMP58" s="7"/>
      <c r="QMQ58" s="7"/>
      <c r="QMR58" s="7"/>
      <c r="QMS58" s="7"/>
      <c r="QMT58" s="7"/>
      <c r="QMU58" s="7"/>
      <c r="QMV58" s="7"/>
      <c r="QMW58" s="7"/>
      <c r="QMX58" s="7"/>
      <c r="QMY58" s="7"/>
      <c r="QMZ58" s="7"/>
      <c r="QNA58" s="7"/>
      <c r="QNB58" s="7"/>
      <c r="QNC58" s="7"/>
      <c r="QND58" s="7"/>
      <c r="QNE58" s="7"/>
      <c r="QNF58" s="7"/>
      <c r="QNG58" s="7"/>
      <c r="QNH58" s="7"/>
      <c r="QNI58" s="7"/>
      <c r="QNJ58" s="7"/>
      <c r="QNK58" s="7"/>
      <c r="QNL58" s="7"/>
      <c r="QNM58" s="7"/>
      <c r="QNN58" s="7"/>
      <c r="QNO58" s="7"/>
      <c r="QNP58" s="7"/>
      <c r="QNQ58" s="7"/>
      <c r="QNR58" s="7"/>
      <c r="QNS58" s="7"/>
      <c r="QNT58" s="7"/>
      <c r="QNU58" s="7"/>
      <c r="QNV58" s="7"/>
      <c r="QNW58" s="7"/>
      <c r="QNX58" s="7"/>
      <c r="QNY58" s="7"/>
      <c r="QNZ58" s="7"/>
      <c r="QOA58" s="7"/>
      <c r="QOB58" s="7"/>
      <c r="QOC58" s="7"/>
      <c r="QOD58" s="7"/>
      <c r="QOE58" s="7"/>
      <c r="QOF58" s="7"/>
      <c r="QOG58" s="7"/>
      <c r="QOH58" s="7"/>
      <c r="QOI58" s="7"/>
      <c r="QOJ58" s="7"/>
      <c r="QOK58" s="7"/>
      <c r="QOL58" s="7"/>
      <c r="QOM58" s="7"/>
      <c r="QON58" s="7"/>
      <c r="QOO58" s="7"/>
      <c r="QOP58" s="7"/>
      <c r="QOQ58" s="7"/>
      <c r="QOR58" s="7"/>
      <c r="QOS58" s="7"/>
      <c r="QOT58" s="7"/>
      <c r="QOU58" s="7"/>
      <c r="QOV58" s="7"/>
      <c r="QOW58" s="7"/>
      <c r="QOX58" s="7"/>
      <c r="QOY58" s="7"/>
      <c r="QOZ58" s="7"/>
      <c r="QPA58" s="7"/>
      <c r="QPB58" s="7"/>
      <c r="QPC58" s="7"/>
      <c r="QPD58" s="7"/>
      <c r="QPE58" s="7"/>
      <c r="QPF58" s="7"/>
      <c r="QPG58" s="7"/>
      <c r="QPH58" s="7"/>
      <c r="QPI58" s="7"/>
      <c r="QPJ58" s="7"/>
      <c r="QPK58" s="7"/>
      <c r="QPL58" s="7"/>
      <c r="QPM58" s="7"/>
      <c r="QPN58" s="7"/>
      <c r="QPO58" s="7"/>
      <c r="QPP58" s="7"/>
      <c r="QPQ58" s="7"/>
      <c r="QPR58" s="7"/>
      <c r="QPS58" s="7"/>
      <c r="QPT58" s="7"/>
      <c r="QPU58" s="7"/>
      <c r="QPV58" s="7"/>
      <c r="QPW58" s="7"/>
      <c r="QPX58" s="7"/>
      <c r="QPY58" s="7"/>
      <c r="QPZ58" s="7"/>
      <c r="QQA58" s="7"/>
      <c r="QQB58" s="7"/>
      <c r="QQC58" s="7"/>
      <c r="QQD58" s="7"/>
      <c r="QQE58" s="7"/>
      <c r="QQF58" s="7"/>
      <c r="QQG58" s="7"/>
      <c r="QQH58" s="7"/>
      <c r="QQI58" s="7"/>
      <c r="QQJ58" s="7"/>
      <c r="QQK58" s="7"/>
      <c r="QQL58" s="7"/>
      <c r="QQM58" s="7"/>
      <c r="QQN58" s="7"/>
      <c r="QQO58" s="7"/>
      <c r="QQP58" s="7"/>
      <c r="QQQ58" s="7"/>
      <c r="QQR58" s="7"/>
      <c r="QQS58" s="7"/>
      <c r="QQT58" s="7"/>
      <c r="QQU58" s="7"/>
      <c r="QQV58" s="7"/>
      <c r="QQW58" s="7"/>
      <c r="QQX58" s="7"/>
      <c r="QQY58" s="7"/>
      <c r="QQZ58" s="7"/>
      <c r="QRA58" s="7"/>
      <c r="QRB58" s="7"/>
      <c r="QRC58" s="7"/>
      <c r="QRD58" s="7"/>
      <c r="QRE58" s="7"/>
      <c r="QRF58" s="7"/>
      <c r="QRG58" s="7"/>
      <c r="QRH58" s="7"/>
      <c r="QRI58" s="7"/>
      <c r="QRJ58" s="7"/>
      <c r="QRK58" s="7"/>
      <c r="QRL58" s="7"/>
      <c r="QRM58" s="7"/>
      <c r="QRN58" s="7"/>
      <c r="QRO58" s="7"/>
      <c r="QRP58" s="7"/>
      <c r="QRQ58" s="7"/>
      <c r="QRR58" s="7"/>
      <c r="QRS58" s="7"/>
      <c r="QRT58" s="7"/>
      <c r="QRU58" s="7"/>
      <c r="QRV58" s="7"/>
      <c r="QRW58" s="7"/>
      <c r="QRX58" s="7"/>
      <c r="QRY58" s="7"/>
      <c r="QRZ58" s="7"/>
      <c r="QSA58" s="7"/>
      <c r="QSB58" s="7"/>
      <c r="QSC58" s="7"/>
      <c r="QSD58" s="7"/>
      <c r="QSE58" s="7"/>
      <c r="QSF58" s="7"/>
      <c r="QSG58" s="7"/>
      <c r="QSH58" s="7"/>
      <c r="QSI58" s="7"/>
      <c r="QSJ58" s="7"/>
      <c r="QSK58" s="7"/>
      <c r="QSL58" s="7"/>
      <c r="QSM58" s="7"/>
      <c r="QSN58" s="7"/>
      <c r="QSO58" s="7"/>
      <c r="QSP58" s="7"/>
      <c r="QSQ58" s="7"/>
      <c r="QSR58" s="7"/>
      <c r="QSS58" s="7"/>
      <c r="QST58" s="7"/>
      <c r="QSU58" s="7"/>
      <c r="QSV58" s="7"/>
      <c r="QSW58" s="7"/>
      <c r="QSX58" s="7"/>
      <c r="QSY58" s="7"/>
      <c r="QSZ58" s="7"/>
      <c r="QTA58" s="7"/>
      <c r="QTB58" s="7"/>
      <c r="QTC58" s="7"/>
      <c r="QTD58" s="7"/>
      <c r="QTE58" s="7"/>
      <c r="QTF58" s="7"/>
      <c r="QTG58" s="7"/>
      <c r="QTH58" s="7"/>
      <c r="QTI58" s="7"/>
      <c r="QTJ58" s="7"/>
      <c r="QTK58" s="7"/>
      <c r="QTL58" s="7"/>
      <c r="QTM58" s="7"/>
      <c r="QTN58" s="7"/>
      <c r="QTO58" s="7"/>
      <c r="QTP58" s="7"/>
      <c r="QTQ58" s="7"/>
      <c r="QTR58" s="7"/>
      <c r="QTS58" s="7"/>
      <c r="QTT58" s="7"/>
      <c r="QTU58" s="7"/>
      <c r="QTV58" s="7"/>
      <c r="QTW58" s="7"/>
      <c r="QTX58" s="7"/>
      <c r="QTY58" s="7"/>
      <c r="QTZ58" s="7"/>
      <c r="QUA58" s="7"/>
      <c r="QUB58" s="7"/>
      <c r="QUC58" s="7"/>
      <c r="QUD58" s="7"/>
      <c r="QUE58" s="7"/>
      <c r="QUF58" s="7"/>
      <c r="QUG58" s="7"/>
      <c r="QUH58" s="7"/>
      <c r="QUI58" s="7"/>
      <c r="QUJ58" s="7"/>
      <c r="QUK58" s="7"/>
      <c r="QUL58" s="7"/>
      <c r="QUM58" s="7"/>
      <c r="QUN58" s="7"/>
      <c r="QUP58" s="7"/>
      <c r="QUQ58" s="7"/>
      <c r="QUR58" s="7"/>
      <c r="QUS58" s="7"/>
      <c r="QUT58" s="7"/>
      <c r="QUU58" s="7"/>
      <c r="QUV58" s="7"/>
      <c r="QUW58" s="7"/>
      <c r="QUX58" s="7"/>
      <c r="QUY58" s="7"/>
      <c r="QUZ58" s="7"/>
      <c r="QVA58" s="7"/>
      <c r="QVB58" s="7"/>
      <c r="QVC58" s="7"/>
      <c r="QVD58" s="7"/>
      <c r="QVE58" s="7"/>
      <c r="QVF58" s="7"/>
      <c r="QVG58" s="7"/>
      <c r="QVH58" s="7"/>
      <c r="QVI58" s="7"/>
      <c r="QVJ58" s="7"/>
      <c r="QVK58" s="7"/>
      <c r="QVL58" s="7"/>
      <c r="QVM58" s="7"/>
      <c r="QVN58" s="7"/>
      <c r="QVO58" s="7"/>
      <c r="QVP58" s="7"/>
      <c r="QVQ58" s="7"/>
      <c r="QVR58" s="7"/>
      <c r="QVS58" s="7"/>
      <c r="QVT58" s="7"/>
      <c r="QVU58" s="7"/>
      <c r="QVV58" s="7"/>
      <c r="QVW58" s="7"/>
      <c r="QVX58" s="7"/>
      <c r="QVY58" s="7"/>
      <c r="QVZ58" s="7"/>
      <c r="QWA58" s="7"/>
      <c r="QWB58" s="7"/>
      <c r="QWC58" s="7"/>
      <c r="QWD58" s="7"/>
      <c r="QWE58" s="7"/>
      <c r="QWF58" s="7"/>
      <c r="QWG58" s="7"/>
      <c r="QWH58" s="7"/>
      <c r="QWI58" s="7"/>
      <c r="QWJ58" s="7"/>
      <c r="QWK58" s="7"/>
      <c r="QWL58" s="7"/>
      <c r="QWM58" s="7"/>
      <c r="QWN58" s="7"/>
      <c r="QWO58" s="7"/>
      <c r="QWP58" s="7"/>
      <c r="QWQ58" s="7"/>
      <c r="QWR58" s="7"/>
      <c r="QWS58" s="7"/>
      <c r="QWT58" s="7"/>
      <c r="QWU58" s="7"/>
      <c r="QWV58" s="7"/>
      <c r="QWW58" s="7"/>
      <c r="QWX58" s="7"/>
      <c r="QWY58" s="7"/>
      <c r="QWZ58" s="7"/>
      <c r="QXA58" s="7"/>
      <c r="QXB58" s="7"/>
      <c r="QXC58" s="7"/>
      <c r="QXD58" s="7"/>
      <c r="QXE58" s="7"/>
      <c r="QXF58" s="7"/>
      <c r="QXG58" s="7"/>
      <c r="QXH58" s="7"/>
      <c r="QXI58" s="7"/>
      <c r="QXJ58" s="7"/>
      <c r="QXK58" s="7"/>
      <c r="QXL58" s="7"/>
      <c r="QXM58" s="7"/>
      <c r="QXN58" s="7"/>
      <c r="QXO58" s="7"/>
      <c r="QXP58" s="7"/>
      <c r="QXQ58" s="7"/>
      <c r="QXR58" s="7"/>
      <c r="QXS58" s="7"/>
      <c r="QXT58" s="7"/>
      <c r="QXU58" s="7"/>
      <c r="QXV58" s="7"/>
      <c r="QXW58" s="7"/>
      <c r="QXX58" s="7"/>
      <c r="QXY58" s="7"/>
      <c r="QXZ58" s="7"/>
      <c r="QYA58" s="7"/>
      <c r="QYB58" s="7"/>
      <c r="QYC58" s="7"/>
      <c r="QYD58" s="7"/>
      <c r="QYE58" s="7"/>
      <c r="QYF58" s="7"/>
      <c r="QYG58" s="7"/>
      <c r="QYH58" s="7"/>
      <c r="QYI58" s="7"/>
      <c r="QYJ58" s="7"/>
      <c r="QYK58" s="7"/>
      <c r="QYL58" s="7"/>
      <c r="QYM58" s="7"/>
      <c r="QYN58" s="7"/>
      <c r="QYO58" s="7"/>
      <c r="QYP58" s="7"/>
      <c r="QYQ58" s="7"/>
      <c r="QYR58" s="7"/>
      <c r="QYS58" s="7"/>
      <c r="QYT58" s="7"/>
      <c r="QYU58" s="7"/>
      <c r="QYV58" s="7"/>
      <c r="QYW58" s="7"/>
      <c r="QYX58" s="7"/>
      <c r="QYY58" s="7"/>
      <c r="QYZ58" s="7"/>
      <c r="QZA58" s="7"/>
      <c r="QZB58" s="7"/>
      <c r="QZC58" s="7"/>
      <c r="QZD58" s="7"/>
      <c r="QZE58" s="7"/>
      <c r="QZF58" s="7"/>
      <c r="QZG58" s="7"/>
      <c r="QZH58" s="7"/>
      <c r="QZI58" s="7"/>
      <c r="QZJ58" s="7"/>
      <c r="QZK58" s="7"/>
      <c r="QZL58" s="7"/>
      <c r="QZM58" s="7"/>
      <c r="QZN58" s="7"/>
      <c r="QZO58" s="7"/>
      <c r="QZP58" s="7"/>
      <c r="QZQ58" s="7"/>
      <c r="QZR58" s="7"/>
      <c r="QZS58" s="7"/>
      <c r="QZT58" s="7"/>
      <c r="QZU58" s="7"/>
      <c r="QZV58" s="7"/>
      <c r="QZW58" s="7"/>
      <c r="QZX58" s="7"/>
      <c r="QZY58" s="7"/>
      <c r="QZZ58" s="7"/>
      <c r="RAA58" s="7"/>
      <c r="RAB58" s="7"/>
      <c r="RAC58" s="7"/>
      <c r="RAD58" s="7"/>
      <c r="RAE58" s="7"/>
      <c r="RAF58" s="7"/>
      <c r="RAG58" s="7"/>
      <c r="RAH58" s="7"/>
      <c r="RAI58" s="7"/>
      <c r="RAJ58" s="7"/>
      <c r="RAK58" s="7"/>
      <c r="RAL58" s="7"/>
      <c r="RAM58" s="7"/>
      <c r="RAN58" s="7"/>
      <c r="RAO58" s="7"/>
      <c r="RAP58" s="7"/>
      <c r="RAQ58" s="7"/>
      <c r="RAR58" s="7"/>
      <c r="RAS58" s="7"/>
      <c r="RAT58" s="7"/>
      <c r="RAU58" s="7"/>
      <c r="RAV58" s="7"/>
      <c r="RAW58" s="7"/>
      <c r="RAX58" s="7"/>
      <c r="RAY58" s="7"/>
      <c r="RAZ58" s="7"/>
      <c r="RBA58" s="7"/>
      <c r="RBB58" s="7"/>
      <c r="RBC58" s="7"/>
      <c r="RBD58" s="7"/>
      <c r="RBE58" s="7"/>
      <c r="RBF58" s="7"/>
      <c r="RBG58" s="7"/>
      <c r="RBH58" s="7"/>
      <c r="RBI58" s="7"/>
      <c r="RBJ58" s="7"/>
      <c r="RBK58" s="7"/>
      <c r="RBL58" s="7"/>
      <c r="RBM58" s="7"/>
      <c r="RBN58" s="7"/>
      <c r="RBO58" s="7"/>
      <c r="RBP58" s="7"/>
      <c r="RBQ58" s="7"/>
      <c r="RBR58" s="7"/>
      <c r="RBS58" s="7"/>
      <c r="RBT58" s="7"/>
      <c r="RBU58" s="7"/>
      <c r="RBV58" s="7"/>
      <c r="RBW58" s="7"/>
      <c r="RBX58" s="7"/>
      <c r="RBY58" s="7"/>
      <c r="RBZ58" s="7"/>
      <c r="RCA58" s="7"/>
      <c r="RCB58" s="7"/>
      <c r="RCC58" s="7"/>
      <c r="RCD58" s="7"/>
      <c r="RCE58" s="7"/>
      <c r="RCF58" s="7"/>
      <c r="RCG58" s="7"/>
      <c r="RCH58" s="7"/>
      <c r="RCI58" s="7"/>
      <c r="RCJ58" s="7"/>
      <c r="RCK58" s="7"/>
      <c r="RCL58" s="7"/>
      <c r="RCM58" s="7"/>
      <c r="RCN58" s="7"/>
      <c r="RCO58" s="7"/>
      <c r="RCP58" s="7"/>
      <c r="RCQ58" s="7"/>
      <c r="RCR58" s="7"/>
      <c r="RCS58" s="7"/>
      <c r="RCT58" s="7"/>
      <c r="RCU58" s="7"/>
      <c r="RCV58" s="7"/>
      <c r="RCW58" s="7"/>
      <c r="RCX58" s="7"/>
      <c r="RCY58" s="7"/>
      <c r="RCZ58" s="7"/>
      <c r="RDA58" s="7"/>
      <c r="RDB58" s="7"/>
      <c r="RDC58" s="7"/>
      <c r="RDD58" s="7"/>
      <c r="RDE58" s="7"/>
      <c r="RDF58" s="7"/>
      <c r="RDG58" s="7"/>
      <c r="RDH58" s="7"/>
      <c r="RDI58" s="7"/>
      <c r="RDJ58" s="7"/>
      <c r="RDK58" s="7"/>
      <c r="RDL58" s="7"/>
      <c r="RDM58" s="7"/>
      <c r="RDN58" s="7"/>
      <c r="RDO58" s="7"/>
      <c r="RDP58" s="7"/>
      <c r="RDQ58" s="7"/>
      <c r="RDR58" s="7"/>
      <c r="RDS58" s="7"/>
      <c r="RDT58" s="7"/>
      <c r="RDU58" s="7"/>
      <c r="RDV58" s="7"/>
      <c r="RDW58" s="7"/>
      <c r="RDX58" s="7"/>
      <c r="RDY58" s="7"/>
      <c r="RDZ58" s="7"/>
      <c r="REA58" s="7"/>
      <c r="REB58" s="7"/>
      <c r="REC58" s="7"/>
      <c r="RED58" s="7"/>
      <c r="REE58" s="7"/>
      <c r="REF58" s="7"/>
      <c r="REG58" s="7"/>
      <c r="REH58" s="7"/>
      <c r="REI58" s="7"/>
      <c r="REJ58" s="7"/>
      <c r="REL58" s="7"/>
      <c r="REM58" s="7"/>
      <c r="REN58" s="7"/>
      <c r="REO58" s="7"/>
      <c r="REP58" s="7"/>
      <c r="REQ58" s="7"/>
      <c r="RER58" s="7"/>
      <c r="RES58" s="7"/>
      <c r="RET58" s="7"/>
      <c r="REU58" s="7"/>
      <c r="REV58" s="7"/>
      <c r="REW58" s="7"/>
      <c r="REX58" s="7"/>
      <c r="REY58" s="7"/>
      <c r="REZ58" s="7"/>
      <c r="RFA58" s="7"/>
      <c r="RFB58" s="7"/>
      <c r="RFC58" s="7"/>
      <c r="RFD58" s="7"/>
      <c r="RFE58" s="7"/>
      <c r="RFF58" s="7"/>
      <c r="RFG58" s="7"/>
      <c r="RFH58" s="7"/>
      <c r="RFI58" s="7"/>
      <c r="RFJ58" s="7"/>
      <c r="RFK58" s="7"/>
      <c r="RFL58" s="7"/>
      <c r="RFM58" s="7"/>
      <c r="RFN58" s="7"/>
      <c r="RFO58" s="7"/>
      <c r="RFP58" s="7"/>
      <c r="RFQ58" s="7"/>
      <c r="RFR58" s="7"/>
      <c r="RFS58" s="7"/>
      <c r="RFT58" s="7"/>
      <c r="RFU58" s="7"/>
      <c r="RFV58" s="7"/>
      <c r="RFW58" s="7"/>
      <c r="RFX58" s="7"/>
      <c r="RFY58" s="7"/>
      <c r="RFZ58" s="7"/>
      <c r="RGA58" s="7"/>
      <c r="RGB58" s="7"/>
      <c r="RGC58" s="7"/>
      <c r="RGD58" s="7"/>
      <c r="RGE58" s="7"/>
      <c r="RGF58" s="7"/>
      <c r="RGG58" s="7"/>
      <c r="RGH58" s="7"/>
      <c r="RGI58" s="7"/>
      <c r="RGJ58" s="7"/>
      <c r="RGK58" s="7"/>
      <c r="RGL58" s="7"/>
      <c r="RGM58" s="7"/>
      <c r="RGN58" s="7"/>
      <c r="RGO58" s="7"/>
      <c r="RGP58" s="7"/>
      <c r="RGQ58" s="7"/>
      <c r="RGR58" s="7"/>
      <c r="RGS58" s="7"/>
      <c r="RGT58" s="7"/>
      <c r="RGU58" s="7"/>
      <c r="RGV58" s="7"/>
      <c r="RGW58" s="7"/>
      <c r="RGX58" s="7"/>
      <c r="RGY58" s="7"/>
      <c r="RGZ58" s="7"/>
      <c r="RHA58" s="7"/>
      <c r="RHB58" s="7"/>
      <c r="RHC58" s="7"/>
      <c r="RHD58" s="7"/>
      <c r="RHE58" s="7"/>
      <c r="RHF58" s="7"/>
      <c r="RHG58" s="7"/>
      <c r="RHH58" s="7"/>
      <c r="RHI58" s="7"/>
      <c r="RHJ58" s="7"/>
      <c r="RHK58" s="7"/>
      <c r="RHL58" s="7"/>
      <c r="RHM58" s="7"/>
      <c r="RHN58" s="7"/>
      <c r="RHO58" s="7"/>
      <c r="RHP58" s="7"/>
      <c r="RHQ58" s="7"/>
      <c r="RHR58" s="7"/>
      <c r="RHS58" s="7"/>
      <c r="RHT58" s="7"/>
      <c r="RHU58" s="7"/>
      <c r="RHV58" s="7"/>
      <c r="RHW58" s="7"/>
      <c r="RHX58" s="7"/>
      <c r="RHY58" s="7"/>
      <c r="RHZ58" s="7"/>
      <c r="RIA58" s="7"/>
      <c r="RIB58" s="7"/>
      <c r="RIC58" s="7"/>
      <c r="RID58" s="7"/>
      <c r="RIE58" s="7"/>
      <c r="RIF58" s="7"/>
      <c r="RIG58" s="7"/>
      <c r="RIH58" s="7"/>
      <c r="RII58" s="7"/>
      <c r="RIJ58" s="7"/>
      <c r="RIK58" s="7"/>
      <c r="RIL58" s="7"/>
      <c r="RIM58" s="7"/>
      <c r="RIN58" s="7"/>
      <c r="RIO58" s="7"/>
      <c r="RIP58" s="7"/>
      <c r="RIQ58" s="7"/>
      <c r="RIR58" s="7"/>
      <c r="RIS58" s="7"/>
      <c r="RIT58" s="7"/>
      <c r="RIU58" s="7"/>
      <c r="RIV58" s="7"/>
      <c r="RIW58" s="7"/>
      <c r="RIX58" s="7"/>
      <c r="RIY58" s="7"/>
      <c r="RIZ58" s="7"/>
      <c r="RJA58" s="7"/>
      <c r="RJB58" s="7"/>
      <c r="RJC58" s="7"/>
      <c r="RJD58" s="7"/>
      <c r="RJE58" s="7"/>
      <c r="RJF58" s="7"/>
      <c r="RJG58" s="7"/>
      <c r="RJH58" s="7"/>
      <c r="RJI58" s="7"/>
      <c r="RJJ58" s="7"/>
      <c r="RJK58" s="7"/>
      <c r="RJL58" s="7"/>
      <c r="RJM58" s="7"/>
      <c r="RJN58" s="7"/>
      <c r="RJO58" s="7"/>
      <c r="RJP58" s="7"/>
      <c r="RJQ58" s="7"/>
      <c r="RJR58" s="7"/>
      <c r="RJS58" s="7"/>
      <c r="RJT58" s="7"/>
      <c r="RJU58" s="7"/>
      <c r="RJV58" s="7"/>
      <c r="RJW58" s="7"/>
      <c r="RJX58" s="7"/>
      <c r="RJY58" s="7"/>
      <c r="RJZ58" s="7"/>
      <c r="RKA58" s="7"/>
      <c r="RKB58" s="7"/>
      <c r="RKC58" s="7"/>
      <c r="RKD58" s="7"/>
      <c r="RKE58" s="7"/>
      <c r="RKF58" s="7"/>
      <c r="RKG58" s="7"/>
      <c r="RKH58" s="7"/>
      <c r="RKI58" s="7"/>
      <c r="RKJ58" s="7"/>
      <c r="RKK58" s="7"/>
      <c r="RKL58" s="7"/>
      <c r="RKM58" s="7"/>
      <c r="RKN58" s="7"/>
      <c r="RKO58" s="7"/>
      <c r="RKP58" s="7"/>
      <c r="RKQ58" s="7"/>
      <c r="RKR58" s="7"/>
      <c r="RKS58" s="7"/>
      <c r="RKT58" s="7"/>
      <c r="RKU58" s="7"/>
      <c r="RKV58" s="7"/>
      <c r="RKW58" s="7"/>
      <c r="RKX58" s="7"/>
      <c r="RKY58" s="7"/>
      <c r="RKZ58" s="7"/>
      <c r="RLA58" s="7"/>
      <c r="RLB58" s="7"/>
      <c r="RLC58" s="7"/>
      <c r="RLD58" s="7"/>
      <c r="RLE58" s="7"/>
      <c r="RLF58" s="7"/>
      <c r="RLG58" s="7"/>
      <c r="RLH58" s="7"/>
      <c r="RLI58" s="7"/>
      <c r="RLJ58" s="7"/>
      <c r="RLK58" s="7"/>
      <c r="RLL58" s="7"/>
      <c r="RLM58" s="7"/>
      <c r="RLN58" s="7"/>
      <c r="RLO58" s="7"/>
      <c r="RLP58" s="7"/>
      <c r="RLQ58" s="7"/>
      <c r="RLR58" s="7"/>
      <c r="RLS58" s="7"/>
      <c r="RLT58" s="7"/>
      <c r="RLU58" s="7"/>
      <c r="RLV58" s="7"/>
      <c r="RLW58" s="7"/>
      <c r="RLX58" s="7"/>
      <c r="RLY58" s="7"/>
      <c r="RLZ58" s="7"/>
      <c r="RMA58" s="7"/>
      <c r="RMB58" s="7"/>
      <c r="RMC58" s="7"/>
      <c r="RMD58" s="7"/>
      <c r="RME58" s="7"/>
      <c r="RMF58" s="7"/>
      <c r="RMG58" s="7"/>
      <c r="RMH58" s="7"/>
      <c r="RMI58" s="7"/>
      <c r="RMJ58" s="7"/>
      <c r="RMK58" s="7"/>
      <c r="RML58" s="7"/>
      <c r="RMM58" s="7"/>
      <c r="RMN58" s="7"/>
      <c r="RMO58" s="7"/>
      <c r="RMP58" s="7"/>
      <c r="RMQ58" s="7"/>
      <c r="RMR58" s="7"/>
      <c r="RMS58" s="7"/>
      <c r="RMT58" s="7"/>
      <c r="RMU58" s="7"/>
      <c r="RMV58" s="7"/>
      <c r="RMW58" s="7"/>
      <c r="RMX58" s="7"/>
      <c r="RMY58" s="7"/>
      <c r="RMZ58" s="7"/>
      <c r="RNA58" s="7"/>
      <c r="RNB58" s="7"/>
      <c r="RNC58" s="7"/>
      <c r="RND58" s="7"/>
      <c r="RNE58" s="7"/>
      <c r="RNF58" s="7"/>
      <c r="RNG58" s="7"/>
      <c r="RNH58" s="7"/>
      <c r="RNI58" s="7"/>
      <c r="RNJ58" s="7"/>
      <c r="RNK58" s="7"/>
      <c r="RNL58" s="7"/>
      <c r="RNM58" s="7"/>
      <c r="RNN58" s="7"/>
      <c r="RNO58" s="7"/>
      <c r="RNP58" s="7"/>
      <c r="RNQ58" s="7"/>
      <c r="RNR58" s="7"/>
      <c r="RNS58" s="7"/>
      <c r="RNT58" s="7"/>
      <c r="RNU58" s="7"/>
      <c r="RNV58" s="7"/>
      <c r="RNW58" s="7"/>
      <c r="RNX58" s="7"/>
      <c r="RNY58" s="7"/>
      <c r="RNZ58" s="7"/>
      <c r="ROA58" s="7"/>
      <c r="ROB58" s="7"/>
      <c r="ROC58" s="7"/>
      <c r="ROD58" s="7"/>
      <c r="ROE58" s="7"/>
      <c r="ROF58" s="7"/>
      <c r="ROH58" s="7"/>
      <c r="ROI58" s="7"/>
      <c r="ROJ58" s="7"/>
      <c r="ROK58" s="7"/>
      <c r="ROL58" s="7"/>
      <c r="ROM58" s="7"/>
      <c r="RON58" s="7"/>
      <c r="ROO58" s="7"/>
      <c r="ROP58" s="7"/>
      <c r="ROQ58" s="7"/>
      <c r="ROR58" s="7"/>
      <c r="ROS58" s="7"/>
      <c r="ROT58" s="7"/>
      <c r="ROU58" s="7"/>
      <c r="ROV58" s="7"/>
      <c r="ROW58" s="7"/>
      <c r="ROX58" s="7"/>
      <c r="ROY58" s="7"/>
      <c r="ROZ58" s="7"/>
      <c r="RPA58" s="7"/>
      <c r="RPB58" s="7"/>
      <c r="RPC58" s="7"/>
      <c r="RPD58" s="7"/>
      <c r="RPE58" s="7"/>
      <c r="RPF58" s="7"/>
      <c r="RPG58" s="7"/>
      <c r="RPH58" s="7"/>
      <c r="RPI58" s="7"/>
      <c r="RPJ58" s="7"/>
      <c r="RPK58" s="7"/>
      <c r="RPL58" s="7"/>
      <c r="RPM58" s="7"/>
      <c r="RPN58" s="7"/>
      <c r="RPO58" s="7"/>
      <c r="RPP58" s="7"/>
      <c r="RPQ58" s="7"/>
      <c r="RPR58" s="7"/>
      <c r="RPS58" s="7"/>
      <c r="RPT58" s="7"/>
      <c r="RPU58" s="7"/>
      <c r="RPV58" s="7"/>
      <c r="RPW58" s="7"/>
      <c r="RPX58" s="7"/>
      <c r="RPY58" s="7"/>
      <c r="RPZ58" s="7"/>
      <c r="RQA58" s="7"/>
      <c r="RQB58" s="7"/>
      <c r="RQC58" s="7"/>
      <c r="RQD58" s="7"/>
      <c r="RQE58" s="7"/>
      <c r="RQF58" s="7"/>
      <c r="RQG58" s="7"/>
      <c r="RQH58" s="7"/>
      <c r="RQI58" s="7"/>
      <c r="RQJ58" s="7"/>
      <c r="RQK58" s="7"/>
      <c r="RQL58" s="7"/>
      <c r="RQM58" s="7"/>
      <c r="RQN58" s="7"/>
      <c r="RQO58" s="7"/>
      <c r="RQP58" s="7"/>
      <c r="RQQ58" s="7"/>
      <c r="RQR58" s="7"/>
      <c r="RQS58" s="7"/>
      <c r="RQT58" s="7"/>
      <c r="RQU58" s="7"/>
      <c r="RQV58" s="7"/>
      <c r="RQW58" s="7"/>
      <c r="RQX58" s="7"/>
      <c r="RQY58" s="7"/>
      <c r="RQZ58" s="7"/>
      <c r="RRA58" s="7"/>
      <c r="RRB58" s="7"/>
      <c r="RRC58" s="7"/>
      <c r="RRD58" s="7"/>
      <c r="RRE58" s="7"/>
      <c r="RRF58" s="7"/>
      <c r="RRG58" s="7"/>
      <c r="RRH58" s="7"/>
      <c r="RRI58" s="7"/>
      <c r="RRJ58" s="7"/>
      <c r="RRK58" s="7"/>
      <c r="RRL58" s="7"/>
      <c r="RRM58" s="7"/>
      <c r="RRN58" s="7"/>
      <c r="RRO58" s="7"/>
      <c r="RRP58" s="7"/>
      <c r="RRQ58" s="7"/>
      <c r="RRR58" s="7"/>
      <c r="RRS58" s="7"/>
      <c r="RRT58" s="7"/>
      <c r="RRU58" s="7"/>
      <c r="RRV58" s="7"/>
      <c r="RRW58" s="7"/>
      <c r="RRX58" s="7"/>
      <c r="RRY58" s="7"/>
      <c r="RRZ58" s="7"/>
      <c r="RSA58" s="7"/>
      <c r="RSB58" s="7"/>
      <c r="RSC58" s="7"/>
      <c r="RSD58" s="7"/>
      <c r="RSE58" s="7"/>
      <c r="RSF58" s="7"/>
      <c r="RSG58" s="7"/>
      <c r="RSH58" s="7"/>
      <c r="RSI58" s="7"/>
      <c r="RSJ58" s="7"/>
      <c r="RSK58" s="7"/>
      <c r="RSL58" s="7"/>
      <c r="RSM58" s="7"/>
      <c r="RSN58" s="7"/>
      <c r="RSO58" s="7"/>
      <c r="RSP58" s="7"/>
      <c r="RSQ58" s="7"/>
      <c r="RSR58" s="7"/>
      <c r="RSS58" s="7"/>
      <c r="RST58" s="7"/>
      <c r="RSU58" s="7"/>
      <c r="RSV58" s="7"/>
      <c r="RSW58" s="7"/>
      <c r="RSX58" s="7"/>
      <c r="RSY58" s="7"/>
      <c r="RSZ58" s="7"/>
      <c r="RTA58" s="7"/>
      <c r="RTB58" s="7"/>
      <c r="RTC58" s="7"/>
      <c r="RTD58" s="7"/>
      <c r="RTE58" s="7"/>
      <c r="RTF58" s="7"/>
      <c r="RTG58" s="7"/>
      <c r="RTH58" s="7"/>
      <c r="RTI58" s="7"/>
      <c r="RTJ58" s="7"/>
      <c r="RTK58" s="7"/>
      <c r="RTL58" s="7"/>
      <c r="RTM58" s="7"/>
      <c r="RTN58" s="7"/>
      <c r="RTO58" s="7"/>
      <c r="RTP58" s="7"/>
      <c r="RTQ58" s="7"/>
      <c r="RTR58" s="7"/>
      <c r="RTS58" s="7"/>
      <c r="RTT58" s="7"/>
      <c r="RTU58" s="7"/>
      <c r="RTV58" s="7"/>
      <c r="RTW58" s="7"/>
      <c r="RTX58" s="7"/>
      <c r="RTY58" s="7"/>
      <c r="RTZ58" s="7"/>
      <c r="RUA58" s="7"/>
      <c r="RUB58" s="7"/>
      <c r="RUC58" s="7"/>
      <c r="RUD58" s="7"/>
      <c r="RUE58" s="7"/>
      <c r="RUF58" s="7"/>
      <c r="RUG58" s="7"/>
      <c r="RUH58" s="7"/>
      <c r="RUI58" s="7"/>
      <c r="RUJ58" s="7"/>
      <c r="RUK58" s="7"/>
      <c r="RUL58" s="7"/>
      <c r="RUM58" s="7"/>
      <c r="RUN58" s="7"/>
      <c r="RUO58" s="7"/>
      <c r="RUP58" s="7"/>
      <c r="RUQ58" s="7"/>
      <c r="RUR58" s="7"/>
      <c r="RUS58" s="7"/>
      <c r="RUT58" s="7"/>
      <c r="RUU58" s="7"/>
      <c r="RUV58" s="7"/>
      <c r="RUW58" s="7"/>
      <c r="RUX58" s="7"/>
      <c r="RUY58" s="7"/>
      <c r="RUZ58" s="7"/>
      <c r="RVA58" s="7"/>
      <c r="RVB58" s="7"/>
      <c r="RVC58" s="7"/>
      <c r="RVD58" s="7"/>
      <c r="RVE58" s="7"/>
      <c r="RVF58" s="7"/>
      <c r="RVG58" s="7"/>
      <c r="RVH58" s="7"/>
      <c r="RVI58" s="7"/>
      <c r="RVJ58" s="7"/>
      <c r="RVK58" s="7"/>
      <c r="RVL58" s="7"/>
      <c r="RVM58" s="7"/>
      <c r="RVN58" s="7"/>
      <c r="RVO58" s="7"/>
      <c r="RVP58" s="7"/>
      <c r="RVQ58" s="7"/>
      <c r="RVR58" s="7"/>
      <c r="RVS58" s="7"/>
      <c r="RVT58" s="7"/>
      <c r="RVU58" s="7"/>
      <c r="RVV58" s="7"/>
      <c r="RVW58" s="7"/>
      <c r="RVX58" s="7"/>
      <c r="RVY58" s="7"/>
      <c r="RVZ58" s="7"/>
      <c r="RWA58" s="7"/>
      <c r="RWB58" s="7"/>
      <c r="RWC58" s="7"/>
      <c r="RWD58" s="7"/>
      <c r="RWE58" s="7"/>
      <c r="RWF58" s="7"/>
      <c r="RWG58" s="7"/>
      <c r="RWH58" s="7"/>
      <c r="RWI58" s="7"/>
      <c r="RWJ58" s="7"/>
      <c r="RWK58" s="7"/>
      <c r="RWL58" s="7"/>
      <c r="RWM58" s="7"/>
      <c r="RWN58" s="7"/>
      <c r="RWO58" s="7"/>
      <c r="RWP58" s="7"/>
      <c r="RWQ58" s="7"/>
      <c r="RWR58" s="7"/>
      <c r="RWS58" s="7"/>
      <c r="RWT58" s="7"/>
      <c r="RWU58" s="7"/>
      <c r="RWV58" s="7"/>
      <c r="RWW58" s="7"/>
      <c r="RWX58" s="7"/>
      <c r="RWY58" s="7"/>
      <c r="RWZ58" s="7"/>
      <c r="RXA58" s="7"/>
      <c r="RXB58" s="7"/>
      <c r="RXC58" s="7"/>
      <c r="RXD58" s="7"/>
      <c r="RXE58" s="7"/>
      <c r="RXF58" s="7"/>
      <c r="RXG58" s="7"/>
      <c r="RXH58" s="7"/>
      <c r="RXI58" s="7"/>
      <c r="RXJ58" s="7"/>
      <c r="RXK58" s="7"/>
      <c r="RXL58" s="7"/>
      <c r="RXM58" s="7"/>
      <c r="RXN58" s="7"/>
      <c r="RXO58" s="7"/>
      <c r="RXP58" s="7"/>
      <c r="RXQ58" s="7"/>
      <c r="RXR58" s="7"/>
      <c r="RXS58" s="7"/>
      <c r="RXT58" s="7"/>
      <c r="RXU58" s="7"/>
      <c r="RXV58" s="7"/>
      <c r="RXW58" s="7"/>
      <c r="RXX58" s="7"/>
      <c r="RXY58" s="7"/>
      <c r="RXZ58" s="7"/>
      <c r="RYA58" s="7"/>
      <c r="RYB58" s="7"/>
      <c r="RYD58" s="7"/>
      <c r="RYE58" s="7"/>
      <c r="RYF58" s="7"/>
      <c r="RYG58" s="7"/>
      <c r="RYH58" s="7"/>
      <c r="RYI58" s="7"/>
      <c r="RYJ58" s="7"/>
      <c r="RYK58" s="7"/>
      <c r="RYL58" s="7"/>
      <c r="RYM58" s="7"/>
      <c r="RYN58" s="7"/>
      <c r="RYO58" s="7"/>
      <c r="RYP58" s="7"/>
      <c r="RYQ58" s="7"/>
      <c r="RYR58" s="7"/>
      <c r="RYS58" s="7"/>
      <c r="RYT58" s="7"/>
      <c r="RYU58" s="7"/>
      <c r="RYV58" s="7"/>
      <c r="RYW58" s="7"/>
      <c r="RYX58" s="7"/>
      <c r="RYY58" s="7"/>
      <c r="RYZ58" s="7"/>
      <c r="RZA58" s="7"/>
      <c r="RZB58" s="7"/>
      <c r="RZC58" s="7"/>
      <c r="RZD58" s="7"/>
      <c r="RZE58" s="7"/>
      <c r="RZF58" s="7"/>
      <c r="RZG58" s="7"/>
      <c r="RZH58" s="7"/>
      <c r="RZI58" s="7"/>
      <c r="RZJ58" s="7"/>
      <c r="RZK58" s="7"/>
      <c r="RZL58" s="7"/>
      <c r="RZM58" s="7"/>
      <c r="RZN58" s="7"/>
      <c r="RZO58" s="7"/>
      <c r="RZP58" s="7"/>
      <c r="RZQ58" s="7"/>
      <c r="RZR58" s="7"/>
      <c r="RZS58" s="7"/>
      <c r="RZT58" s="7"/>
      <c r="RZU58" s="7"/>
      <c r="RZV58" s="7"/>
      <c r="RZW58" s="7"/>
      <c r="RZX58" s="7"/>
      <c r="RZY58" s="7"/>
      <c r="RZZ58" s="7"/>
      <c r="SAA58" s="7"/>
      <c r="SAB58" s="7"/>
      <c r="SAC58" s="7"/>
      <c r="SAD58" s="7"/>
      <c r="SAE58" s="7"/>
      <c r="SAF58" s="7"/>
      <c r="SAG58" s="7"/>
      <c r="SAH58" s="7"/>
      <c r="SAI58" s="7"/>
      <c r="SAJ58" s="7"/>
      <c r="SAK58" s="7"/>
      <c r="SAL58" s="7"/>
      <c r="SAM58" s="7"/>
      <c r="SAN58" s="7"/>
      <c r="SAO58" s="7"/>
      <c r="SAP58" s="7"/>
      <c r="SAQ58" s="7"/>
      <c r="SAR58" s="7"/>
      <c r="SAS58" s="7"/>
      <c r="SAT58" s="7"/>
      <c r="SAU58" s="7"/>
      <c r="SAV58" s="7"/>
      <c r="SAW58" s="7"/>
      <c r="SAX58" s="7"/>
      <c r="SAY58" s="7"/>
      <c r="SAZ58" s="7"/>
      <c r="SBA58" s="7"/>
      <c r="SBB58" s="7"/>
      <c r="SBC58" s="7"/>
      <c r="SBD58" s="7"/>
      <c r="SBE58" s="7"/>
      <c r="SBF58" s="7"/>
      <c r="SBG58" s="7"/>
      <c r="SBH58" s="7"/>
      <c r="SBI58" s="7"/>
      <c r="SBJ58" s="7"/>
      <c r="SBK58" s="7"/>
      <c r="SBL58" s="7"/>
      <c r="SBM58" s="7"/>
      <c r="SBN58" s="7"/>
      <c r="SBO58" s="7"/>
      <c r="SBP58" s="7"/>
      <c r="SBQ58" s="7"/>
      <c r="SBR58" s="7"/>
      <c r="SBS58" s="7"/>
      <c r="SBT58" s="7"/>
      <c r="SBU58" s="7"/>
      <c r="SBV58" s="7"/>
      <c r="SBW58" s="7"/>
      <c r="SBX58" s="7"/>
      <c r="SBY58" s="7"/>
      <c r="SBZ58" s="7"/>
      <c r="SCA58" s="7"/>
      <c r="SCB58" s="7"/>
      <c r="SCC58" s="7"/>
      <c r="SCD58" s="7"/>
      <c r="SCE58" s="7"/>
      <c r="SCF58" s="7"/>
      <c r="SCG58" s="7"/>
      <c r="SCH58" s="7"/>
      <c r="SCI58" s="7"/>
      <c r="SCJ58" s="7"/>
      <c r="SCK58" s="7"/>
      <c r="SCL58" s="7"/>
      <c r="SCM58" s="7"/>
      <c r="SCN58" s="7"/>
      <c r="SCO58" s="7"/>
      <c r="SCP58" s="7"/>
      <c r="SCQ58" s="7"/>
      <c r="SCR58" s="7"/>
      <c r="SCS58" s="7"/>
      <c r="SCT58" s="7"/>
      <c r="SCU58" s="7"/>
      <c r="SCV58" s="7"/>
      <c r="SCW58" s="7"/>
      <c r="SCX58" s="7"/>
      <c r="SCY58" s="7"/>
      <c r="SCZ58" s="7"/>
      <c r="SDA58" s="7"/>
      <c r="SDB58" s="7"/>
      <c r="SDC58" s="7"/>
      <c r="SDD58" s="7"/>
      <c r="SDE58" s="7"/>
      <c r="SDF58" s="7"/>
      <c r="SDG58" s="7"/>
      <c r="SDH58" s="7"/>
      <c r="SDI58" s="7"/>
      <c r="SDJ58" s="7"/>
      <c r="SDK58" s="7"/>
      <c r="SDL58" s="7"/>
      <c r="SDM58" s="7"/>
      <c r="SDN58" s="7"/>
      <c r="SDO58" s="7"/>
      <c r="SDP58" s="7"/>
      <c r="SDQ58" s="7"/>
      <c r="SDR58" s="7"/>
      <c r="SDS58" s="7"/>
      <c r="SDT58" s="7"/>
      <c r="SDU58" s="7"/>
      <c r="SDV58" s="7"/>
      <c r="SDW58" s="7"/>
      <c r="SDX58" s="7"/>
      <c r="SDY58" s="7"/>
      <c r="SDZ58" s="7"/>
      <c r="SEA58" s="7"/>
      <c r="SEB58" s="7"/>
      <c r="SEC58" s="7"/>
      <c r="SED58" s="7"/>
      <c r="SEE58" s="7"/>
      <c r="SEF58" s="7"/>
      <c r="SEG58" s="7"/>
      <c r="SEH58" s="7"/>
      <c r="SEI58" s="7"/>
      <c r="SEJ58" s="7"/>
      <c r="SEK58" s="7"/>
      <c r="SEL58" s="7"/>
      <c r="SEM58" s="7"/>
      <c r="SEN58" s="7"/>
      <c r="SEO58" s="7"/>
      <c r="SEP58" s="7"/>
      <c r="SEQ58" s="7"/>
      <c r="SER58" s="7"/>
      <c r="SES58" s="7"/>
      <c r="SET58" s="7"/>
      <c r="SEU58" s="7"/>
      <c r="SEV58" s="7"/>
      <c r="SEW58" s="7"/>
      <c r="SEX58" s="7"/>
      <c r="SEY58" s="7"/>
      <c r="SEZ58" s="7"/>
      <c r="SFA58" s="7"/>
      <c r="SFB58" s="7"/>
      <c r="SFC58" s="7"/>
      <c r="SFD58" s="7"/>
      <c r="SFE58" s="7"/>
      <c r="SFF58" s="7"/>
      <c r="SFG58" s="7"/>
      <c r="SFH58" s="7"/>
      <c r="SFI58" s="7"/>
      <c r="SFJ58" s="7"/>
      <c r="SFK58" s="7"/>
      <c r="SFL58" s="7"/>
      <c r="SFM58" s="7"/>
      <c r="SFN58" s="7"/>
      <c r="SFO58" s="7"/>
      <c r="SFP58" s="7"/>
      <c r="SFQ58" s="7"/>
      <c r="SFR58" s="7"/>
      <c r="SFS58" s="7"/>
      <c r="SFT58" s="7"/>
      <c r="SFU58" s="7"/>
      <c r="SFV58" s="7"/>
      <c r="SFW58" s="7"/>
      <c r="SFX58" s="7"/>
      <c r="SFY58" s="7"/>
      <c r="SFZ58" s="7"/>
      <c r="SGA58" s="7"/>
      <c r="SGB58" s="7"/>
      <c r="SGC58" s="7"/>
      <c r="SGD58" s="7"/>
      <c r="SGE58" s="7"/>
      <c r="SGF58" s="7"/>
      <c r="SGG58" s="7"/>
      <c r="SGH58" s="7"/>
      <c r="SGI58" s="7"/>
      <c r="SGJ58" s="7"/>
      <c r="SGK58" s="7"/>
      <c r="SGL58" s="7"/>
      <c r="SGM58" s="7"/>
      <c r="SGN58" s="7"/>
      <c r="SGO58" s="7"/>
      <c r="SGP58" s="7"/>
      <c r="SGQ58" s="7"/>
      <c r="SGR58" s="7"/>
      <c r="SGS58" s="7"/>
      <c r="SGT58" s="7"/>
      <c r="SGU58" s="7"/>
      <c r="SGV58" s="7"/>
      <c r="SGW58" s="7"/>
      <c r="SGX58" s="7"/>
      <c r="SGY58" s="7"/>
      <c r="SGZ58" s="7"/>
      <c r="SHA58" s="7"/>
      <c r="SHB58" s="7"/>
      <c r="SHC58" s="7"/>
      <c r="SHD58" s="7"/>
      <c r="SHE58" s="7"/>
      <c r="SHF58" s="7"/>
      <c r="SHG58" s="7"/>
      <c r="SHH58" s="7"/>
      <c r="SHI58" s="7"/>
      <c r="SHJ58" s="7"/>
      <c r="SHK58" s="7"/>
      <c r="SHL58" s="7"/>
      <c r="SHM58" s="7"/>
      <c r="SHN58" s="7"/>
      <c r="SHO58" s="7"/>
      <c r="SHP58" s="7"/>
      <c r="SHQ58" s="7"/>
      <c r="SHR58" s="7"/>
      <c r="SHS58" s="7"/>
      <c r="SHT58" s="7"/>
      <c r="SHU58" s="7"/>
      <c r="SHV58" s="7"/>
      <c r="SHW58" s="7"/>
      <c r="SHX58" s="7"/>
      <c r="SHZ58" s="7"/>
      <c r="SIA58" s="7"/>
      <c r="SIB58" s="7"/>
      <c r="SIC58" s="7"/>
      <c r="SID58" s="7"/>
      <c r="SIE58" s="7"/>
      <c r="SIF58" s="7"/>
      <c r="SIG58" s="7"/>
      <c r="SIH58" s="7"/>
      <c r="SII58" s="7"/>
      <c r="SIJ58" s="7"/>
      <c r="SIK58" s="7"/>
      <c r="SIL58" s="7"/>
      <c r="SIM58" s="7"/>
      <c r="SIN58" s="7"/>
      <c r="SIO58" s="7"/>
      <c r="SIP58" s="7"/>
      <c r="SIQ58" s="7"/>
      <c r="SIR58" s="7"/>
      <c r="SIS58" s="7"/>
      <c r="SIT58" s="7"/>
      <c r="SIU58" s="7"/>
      <c r="SIV58" s="7"/>
      <c r="SIW58" s="7"/>
      <c r="SIX58" s="7"/>
      <c r="SIY58" s="7"/>
      <c r="SIZ58" s="7"/>
      <c r="SJA58" s="7"/>
      <c r="SJB58" s="7"/>
      <c r="SJC58" s="7"/>
      <c r="SJD58" s="7"/>
      <c r="SJE58" s="7"/>
      <c r="SJF58" s="7"/>
      <c r="SJG58" s="7"/>
      <c r="SJH58" s="7"/>
      <c r="SJI58" s="7"/>
      <c r="SJJ58" s="7"/>
      <c r="SJK58" s="7"/>
      <c r="SJL58" s="7"/>
      <c r="SJM58" s="7"/>
      <c r="SJN58" s="7"/>
      <c r="SJO58" s="7"/>
      <c r="SJP58" s="7"/>
      <c r="SJQ58" s="7"/>
      <c r="SJR58" s="7"/>
      <c r="SJS58" s="7"/>
      <c r="SJT58" s="7"/>
      <c r="SJU58" s="7"/>
      <c r="SJV58" s="7"/>
      <c r="SJW58" s="7"/>
      <c r="SJX58" s="7"/>
      <c r="SJY58" s="7"/>
      <c r="SJZ58" s="7"/>
      <c r="SKA58" s="7"/>
      <c r="SKB58" s="7"/>
      <c r="SKC58" s="7"/>
      <c r="SKD58" s="7"/>
      <c r="SKE58" s="7"/>
      <c r="SKF58" s="7"/>
      <c r="SKG58" s="7"/>
      <c r="SKH58" s="7"/>
      <c r="SKI58" s="7"/>
      <c r="SKJ58" s="7"/>
      <c r="SKK58" s="7"/>
      <c r="SKL58" s="7"/>
      <c r="SKM58" s="7"/>
      <c r="SKN58" s="7"/>
      <c r="SKO58" s="7"/>
      <c r="SKP58" s="7"/>
      <c r="SKQ58" s="7"/>
      <c r="SKR58" s="7"/>
      <c r="SKS58" s="7"/>
      <c r="SKT58" s="7"/>
      <c r="SKU58" s="7"/>
      <c r="SKV58" s="7"/>
      <c r="SKW58" s="7"/>
      <c r="SKX58" s="7"/>
      <c r="SKY58" s="7"/>
      <c r="SKZ58" s="7"/>
      <c r="SLA58" s="7"/>
      <c r="SLB58" s="7"/>
      <c r="SLC58" s="7"/>
      <c r="SLD58" s="7"/>
      <c r="SLE58" s="7"/>
      <c r="SLF58" s="7"/>
      <c r="SLG58" s="7"/>
      <c r="SLH58" s="7"/>
      <c r="SLI58" s="7"/>
      <c r="SLJ58" s="7"/>
      <c r="SLK58" s="7"/>
      <c r="SLL58" s="7"/>
      <c r="SLM58" s="7"/>
      <c r="SLN58" s="7"/>
      <c r="SLO58" s="7"/>
      <c r="SLP58" s="7"/>
      <c r="SLQ58" s="7"/>
      <c r="SLR58" s="7"/>
      <c r="SLS58" s="7"/>
      <c r="SLT58" s="7"/>
      <c r="SLU58" s="7"/>
      <c r="SLV58" s="7"/>
      <c r="SLW58" s="7"/>
      <c r="SLX58" s="7"/>
      <c r="SLY58" s="7"/>
      <c r="SLZ58" s="7"/>
      <c r="SMA58" s="7"/>
      <c r="SMB58" s="7"/>
      <c r="SMC58" s="7"/>
      <c r="SMD58" s="7"/>
      <c r="SME58" s="7"/>
      <c r="SMF58" s="7"/>
      <c r="SMG58" s="7"/>
      <c r="SMH58" s="7"/>
      <c r="SMI58" s="7"/>
      <c r="SMJ58" s="7"/>
      <c r="SMK58" s="7"/>
      <c r="SML58" s="7"/>
      <c r="SMM58" s="7"/>
      <c r="SMN58" s="7"/>
      <c r="SMO58" s="7"/>
      <c r="SMP58" s="7"/>
      <c r="SMQ58" s="7"/>
      <c r="SMR58" s="7"/>
      <c r="SMS58" s="7"/>
      <c r="SMT58" s="7"/>
      <c r="SMU58" s="7"/>
      <c r="SMV58" s="7"/>
      <c r="SMW58" s="7"/>
      <c r="SMX58" s="7"/>
      <c r="SMY58" s="7"/>
      <c r="SMZ58" s="7"/>
      <c r="SNA58" s="7"/>
      <c r="SNB58" s="7"/>
      <c r="SNC58" s="7"/>
      <c r="SND58" s="7"/>
      <c r="SNE58" s="7"/>
      <c r="SNF58" s="7"/>
      <c r="SNG58" s="7"/>
      <c r="SNH58" s="7"/>
      <c r="SNI58" s="7"/>
      <c r="SNJ58" s="7"/>
      <c r="SNK58" s="7"/>
      <c r="SNL58" s="7"/>
      <c r="SNM58" s="7"/>
      <c r="SNN58" s="7"/>
      <c r="SNO58" s="7"/>
      <c r="SNP58" s="7"/>
      <c r="SNQ58" s="7"/>
      <c r="SNR58" s="7"/>
      <c r="SNS58" s="7"/>
      <c r="SNT58" s="7"/>
      <c r="SNU58" s="7"/>
      <c r="SNV58" s="7"/>
      <c r="SNW58" s="7"/>
      <c r="SNX58" s="7"/>
      <c r="SNY58" s="7"/>
      <c r="SNZ58" s="7"/>
      <c r="SOA58" s="7"/>
      <c r="SOB58" s="7"/>
      <c r="SOC58" s="7"/>
      <c r="SOD58" s="7"/>
      <c r="SOE58" s="7"/>
      <c r="SOF58" s="7"/>
      <c r="SOG58" s="7"/>
      <c r="SOH58" s="7"/>
      <c r="SOI58" s="7"/>
      <c r="SOJ58" s="7"/>
      <c r="SOK58" s="7"/>
      <c r="SOL58" s="7"/>
      <c r="SOM58" s="7"/>
      <c r="SON58" s="7"/>
      <c r="SOO58" s="7"/>
      <c r="SOP58" s="7"/>
      <c r="SOQ58" s="7"/>
      <c r="SOR58" s="7"/>
      <c r="SOS58" s="7"/>
      <c r="SOT58" s="7"/>
      <c r="SOU58" s="7"/>
      <c r="SOV58" s="7"/>
      <c r="SOW58" s="7"/>
      <c r="SOX58" s="7"/>
      <c r="SOY58" s="7"/>
      <c r="SOZ58" s="7"/>
      <c r="SPA58" s="7"/>
      <c r="SPB58" s="7"/>
      <c r="SPC58" s="7"/>
      <c r="SPD58" s="7"/>
      <c r="SPE58" s="7"/>
      <c r="SPF58" s="7"/>
      <c r="SPG58" s="7"/>
      <c r="SPH58" s="7"/>
      <c r="SPI58" s="7"/>
      <c r="SPJ58" s="7"/>
      <c r="SPK58" s="7"/>
      <c r="SPL58" s="7"/>
      <c r="SPM58" s="7"/>
      <c r="SPN58" s="7"/>
      <c r="SPO58" s="7"/>
      <c r="SPP58" s="7"/>
      <c r="SPQ58" s="7"/>
      <c r="SPR58" s="7"/>
      <c r="SPS58" s="7"/>
      <c r="SPT58" s="7"/>
      <c r="SPU58" s="7"/>
      <c r="SPV58" s="7"/>
      <c r="SPW58" s="7"/>
      <c r="SPX58" s="7"/>
      <c r="SPY58" s="7"/>
      <c r="SPZ58" s="7"/>
      <c r="SQA58" s="7"/>
      <c r="SQB58" s="7"/>
      <c r="SQC58" s="7"/>
      <c r="SQD58" s="7"/>
      <c r="SQE58" s="7"/>
      <c r="SQF58" s="7"/>
      <c r="SQG58" s="7"/>
      <c r="SQH58" s="7"/>
      <c r="SQI58" s="7"/>
      <c r="SQJ58" s="7"/>
      <c r="SQK58" s="7"/>
      <c r="SQL58" s="7"/>
      <c r="SQM58" s="7"/>
      <c r="SQN58" s="7"/>
      <c r="SQO58" s="7"/>
      <c r="SQP58" s="7"/>
      <c r="SQQ58" s="7"/>
      <c r="SQR58" s="7"/>
      <c r="SQS58" s="7"/>
      <c r="SQT58" s="7"/>
      <c r="SQU58" s="7"/>
      <c r="SQV58" s="7"/>
      <c r="SQW58" s="7"/>
      <c r="SQX58" s="7"/>
      <c r="SQY58" s="7"/>
      <c r="SQZ58" s="7"/>
      <c r="SRA58" s="7"/>
      <c r="SRB58" s="7"/>
      <c r="SRC58" s="7"/>
      <c r="SRD58" s="7"/>
      <c r="SRE58" s="7"/>
      <c r="SRF58" s="7"/>
      <c r="SRG58" s="7"/>
      <c r="SRH58" s="7"/>
      <c r="SRI58" s="7"/>
      <c r="SRJ58" s="7"/>
      <c r="SRK58" s="7"/>
      <c r="SRL58" s="7"/>
      <c r="SRM58" s="7"/>
      <c r="SRN58" s="7"/>
      <c r="SRO58" s="7"/>
      <c r="SRP58" s="7"/>
      <c r="SRQ58" s="7"/>
      <c r="SRR58" s="7"/>
      <c r="SRS58" s="7"/>
      <c r="SRT58" s="7"/>
      <c r="SRV58" s="7"/>
      <c r="SRW58" s="7"/>
      <c r="SRX58" s="7"/>
      <c r="SRY58" s="7"/>
      <c r="SRZ58" s="7"/>
      <c r="SSA58" s="7"/>
      <c r="SSB58" s="7"/>
      <c r="SSC58" s="7"/>
      <c r="SSD58" s="7"/>
      <c r="SSE58" s="7"/>
      <c r="SSF58" s="7"/>
      <c r="SSG58" s="7"/>
      <c r="SSH58" s="7"/>
      <c r="SSI58" s="7"/>
      <c r="SSJ58" s="7"/>
      <c r="SSK58" s="7"/>
      <c r="SSL58" s="7"/>
      <c r="SSM58" s="7"/>
      <c r="SSN58" s="7"/>
      <c r="SSO58" s="7"/>
      <c r="SSP58" s="7"/>
      <c r="SSQ58" s="7"/>
      <c r="SSR58" s="7"/>
      <c r="SSS58" s="7"/>
      <c r="SST58" s="7"/>
      <c r="SSU58" s="7"/>
      <c r="SSV58" s="7"/>
      <c r="SSW58" s="7"/>
      <c r="SSX58" s="7"/>
      <c r="SSY58" s="7"/>
      <c r="SSZ58" s="7"/>
      <c r="STA58" s="7"/>
      <c r="STB58" s="7"/>
      <c r="STC58" s="7"/>
      <c r="STD58" s="7"/>
      <c r="STE58" s="7"/>
      <c r="STF58" s="7"/>
      <c r="STG58" s="7"/>
      <c r="STH58" s="7"/>
      <c r="STI58" s="7"/>
      <c r="STJ58" s="7"/>
      <c r="STK58" s="7"/>
      <c r="STL58" s="7"/>
      <c r="STM58" s="7"/>
      <c r="STN58" s="7"/>
      <c r="STO58" s="7"/>
      <c r="STP58" s="7"/>
      <c r="STQ58" s="7"/>
      <c r="STR58" s="7"/>
      <c r="STS58" s="7"/>
      <c r="STT58" s="7"/>
      <c r="STU58" s="7"/>
      <c r="STV58" s="7"/>
      <c r="STW58" s="7"/>
      <c r="STX58" s="7"/>
      <c r="STY58" s="7"/>
      <c r="STZ58" s="7"/>
      <c r="SUA58" s="7"/>
      <c r="SUB58" s="7"/>
      <c r="SUC58" s="7"/>
      <c r="SUD58" s="7"/>
      <c r="SUE58" s="7"/>
      <c r="SUF58" s="7"/>
      <c r="SUG58" s="7"/>
      <c r="SUH58" s="7"/>
      <c r="SUI58" s="7"/>
      <c r="SUJ58" s="7"/>
      <c r="SUK58" s="7"/>
      <c r="SUL58" s="7"/>
      <c r="SUM58" s="7"/>
      <c r="SUN58" s="7"/>
      <c r="SUO58" s="7"/>
      <c r="SUP58" s="7"/>
      <c r="SUQ58" s="7"/>
      <c r="SUR58" s="7"/>
      <c r="SUS58" s="7"/>
      <c r="SUT58" s="7"/>
      <c r="SUU58" s="7"/>
      <c r="SUV58" s="7"/>
      <c r="SUW58" s="7"/>
      <c r="SUX58" s="7"/>
      <c r="SUY58" s="7"/>
      <c r="SUZ58" s="7"/>
      <c r="SVA58" s="7"/>
      <c r="SVB58" s="7"/>
      <c r="SVC58" s="7"/>
      <c r="SVD58" s="7"/>
      <c r="SVE58" s="7"/>
      <c r="SVF58" s="7"/>
      <c r="SVG58" s="7"/>
      <c r="SVH58" s="7"/>
      <c r="SVI58" s="7"/>
      <c r="SVJ58" s="7"/>
      <c r="SVK58" s="7"/>
      <c r="SVL58" s="7"/>
      <c r="SVM58" s="7"/>
      <c r="SVN58" s="7"/>
      <c r="SVO58" s="7"/>
      <c r="SVP58" s="7"/>
      <c r="SVQ58" s="7"/>
      <c r="SVR58" s="7"/>
      <c r="SVS58" s="7"/>
      <c r="SVT58" s="7"/>
      <c r="SVU58" s="7"/>
      <c r="SVV58" s="7"/>
      <c r="SVW58" s="7"/>
      <c r="SVX58" s="7"/>
      <c r="SVY58" s="7"/>
      <c r="SVZ58" s="7"/>
      <c r="SWA58" s="7"/>
      <c r="SWB58" s="7"/>
      <c r="SWC58" s="7"/>
      <c r="SWD58" s="7"/>
      <c r="SWE58" s="7"/>
      <c r="SWF58" s="7"/>
      <c r="SWG58" s="7"/>
      <c r="SWH58" s="7"/>
      <c r="SWI58" s="7"/>
      <c r="SWJ58" s="7"/>
      <c r="SWK58" s="7"/>
      <c r="SWL58" s="7"/>
      <c r="SWM58" s="7"/>
      <c r="SWN58" s="7"/>
      <c r="SWO58" s="7"/>
      <c r="SWP58" s="7"/>
      <c r="SWQ58" s="7"/>
      <c r="SWR58" s="7"/>
      <c r="SWS58" s="7"/>
      <c r="SWT58" s="7"/>
      <c r="SWU58" s="7"/>
      <c r="SWV58" s="7"/>
      <c r="SWW58" s="7"/>
      <c r="SWX58" s="7"/>
      <c r="SWY58" s="7"/>
      <c r="SWZ58" s="7"/>
      <c r="SXA58" s="7"/>
      <c r="SXB58" s="7"/>
      <c r="SXC58" s="7"/>
      <c r="SXD58" s="7"/>
      <c r="SXE58" s="7"/>
      <c r="SXF58" s="7"/>
      <c r="SXG58" s="7"/>
      <c r="SXH58" s="7"/>
      <c r="SXI58" s="7"/>
      <c r="SXJ58" s="7"/>
      <c r="SXK58" s="7"/>
      <c r="SXL58" s="7"/>
      <c r="SXM58" s="7"/>
      <c r="SXN58" s="7"/>
      <c r="SXO58" s="7"/>
      <c r="SXP58" s="7"/>
      <c r="SXQ58" s="7"/>
      <c r="SXR58" s="7"/>
      <c r="SXS58" s="7"/>
      <c r="SXT58" s="7"/>
      <c r="SXU58" s="7"/>
      <c r="SXV58" s="7"/>
      <c r="SXW58" s="7"/>
      <c r="SXX58" s="7"/>
      <c r="SXY58" s="7"/>
      <c r="SXZ58" s="7"/>
      <c r="SYA58" s="7"/>
      <c r="SYB58" s="7"/>
      <c r="SYC58" s="7"/>
      <c r="SYD58" s="7"/>
      <c r="SYE58" s="7"/>
      <c r="SYF58" s="7"/>
      <c r="SYG58" s="7"/>
      <c r="SYH58" s="7"/>
      <c r="SYI58" s="7"/>
      <c r="SYJ58" s="7"/>
      <c r="SYK58" s="7"/>
      <c r="SYL58" s="7"/>
      <c r="SYM58" s="7"/>
      <c r="SYN58" s="7"/>
      <c r="SYO58" s="7"/>
      <c r="SYP58" s="7"/>
      <c r="SYQ58" s="7"/>
      <c r="SYR58" s="7"/>
      <c r="SYS58" s="7"/>
      <c r="SYT58" s="7"/>
      <c r="SYU58" s="7"/>
      <c r="SYV58" s="7"/>
      <c r="SYW58" s="7"/>
      <c r="SYX58" s="7"/>
      <c r="SYY58" s="7"/>
      <c r="SYZ58" s="7"/>
      <c r="SZA58" s="7"/>
      <c r="SZB58" s="7"/>
      <c r="SZC58" s="7"/>
      <c r="SZD58" s="7"/>
      <c r="SZE58" s="7"/>
      <c r="SZF58" s="7"/>
      <c r="SZG58" s="7"/>
      <c r="SZH58" s="7"/>
      <c r="SZI58" s="7"/>
      <c r="SZJ58" s="7"/>
      <c r="SZK58" s="7"/>
      <c r="SZL58" s="7"/>
      <c r="SZM58" s="7"/>
      <c r="SZN58" s="7"/>
      <c r="SZO58" s="7"/>
      <c r="SZP58" s="7"/>
      <c r="SZQ58" s="7"/>
      <c r="SZR58" s="7"/>
      <c r="SZS58" s="7"/>
      <c r="SZT58" s="7"/>
      <c r="SZU58" s="7"/>
      <c r="SZV58" s="7"/>
      <c r="SZW58" s="7"/>
      <c r="SZX58" s="7"/>
      <c r="SZY58" s="7"/>
      <c r="SZZ58" s="7"/>
      <c r="TAA58" s="7"/>
      <c r="TAB58" s="7"/>
      <c r="TAC58" s="7"/>
      <c r="TAD58" s="7"/>
      <c r="TAE58" s="7"/>
      <c r="TAF58" s="7"/>
      <c r="TAG58" s="7"/>
      <c r="TAH58" s="7"/>
      <c r="TAI58" s="7"/>
      <c r="TAJ58" s="7"/>
      <c r="TAK58" s="7"/>
      <c r="TAL58" s="7"/>
      <c r="TAM58" s="7"/>
      <c r="TAN58" s="7"/>
      <c r="TAO58" s="7"/>
      <c r="TAP58" s="7"/>
      <c r="TAQ58" s="7"/>
      <c r="TAR58" s="7"/>
      <c r="TAS58" s="7"/>
      <c r="TAT58" s="7"/>
      <c r="TAU58" s="7"/>
      <c r="TAV58" s="7"/>
      <c r="TAW58" s="7"/>
      <c r="TAX58" s="7"/>
      <c r="TAY58" s="7"/>
      <c r="TAZ58" s="7"/>
      <c r="TBA58" s="7"/>
      <c r="TBB58" s="7"/>
      <c r="TBC58" s="7"/>
      <c r="TBD58" s="7"/>
      <c r="TBE58" s="7"/>
      <c r="TBF58" s="7"/>
      <c r="TBG58" s="7"/>
      <c r="TBH58" s="7"/>
      <c r="TBI58" s="7"/>
      <c r="TBJ58" s="7"/>
      <c r="TBK58" s="7"/>
      <c r="TBL58" s="7"/>
      <c r="TBM58" s="7"/>
      <c r="TBN58" s="7"/>
      <c r="TBO58" s="7"/>
      <c r="TBP58" s="7"/>
      <c r="TBR58" s="7"/>
      <c r="TBS58" s="7"/>
      <c r="TBT58" s="7"/>
      <c r="TBU58" s="7"/>
      <c r="TBV58" s="7"/>
      <c r="TBW58" s="7"/>
      <c r="TBX58" s="7"/>
      <c r="TBY58" s="7"/>
      <c r="TBZ58" s="7"/>
      <c r="TCA58" s="7"/>
      <c r="TCB58" s="7"/>
      <c r="TCC58" s="7"/>
      <c r="TCD58" s="7"/>
      <c r="TCE58" s="7"/>
      <c r="TCF58" s="7"/>
      <c r="TCG58" s="7"/>
      <c r="TCH58" s="7"/>
      <c r="TCI58" s="7"/>
      <c r="TCJ58" s="7"/>
      <c r="TCK58" s="7"/>
      <c r="TCL58" s="7"/>
      <c r="TCM58" s="7"/>
      <c r="TCN58" s="7"/>
      <c r="TCO58" s="7"/>
      <c r="TCP58" s="7"/>
      <c r="TCQ58" s="7"/>
      <c r="TCR58" s="7"/>
      <c r="TCS58" s="7"/>
      <c r="TCT58" s="7"/>
      <c r="TCU58" s="7"/>
      <c r="TCV58" s="7"/>
      <c r="TCW58" s="7"/>
      <c r="TCX58" s="7"/>
      <c r="TCY58" s="7"/>
      <c r="TCZ58" s="7"/>
      <c r="TDA58" s="7"/>
      <c r="TDB58" s="7"/>
      <c r="TDC58" s="7"/>
      <c r="TDD58" s="7"/>
      <c r="TDE58" s="7"/>
      <c r="TDF58" s="7"/>
      <c r="TDG58" s="7"/>
      <c r="TDH58" s="7"/>
      <c r="TDI58" s="7"/>
      <c r="TDJ58" s="7"/>
      <c r="TDK58" s="7"/>
      <c r="TDL58" s="7"/>
      <c r="TDM58" s="7"/>
      <c r="TDN58" s="7"/>
      <c r="TDO58" s="7"/>
      <c r="TDP58" s="7"/>
      <c r="TDQ58" s="7"/>
      <c r="TDR58" s="7"/>
      <c r="TDS58" s="7"/>
      <c r="TDT58" s="7"/>
      <c r="TDU58" s="7"/>
      <c r="TDV58" s="7"/>
      <c r="TDW58" s="7"/>
      <c r="TDX58" s="7"/>
      <c r="TDY58" s="7"/>
      <c r="TDZ58" s="7"/>
      <c r="TEA58" s="7"/>
      <c r="TEB58" s="7"/>
      <c r="TEC58" s="7"/>
      <c r="TED58" s="7"/>
      <c r="TEE58" s="7"/>
      <c r="TEF58" s="7"/>
      <c r="TEG58" s="7"/>
      <c r="TEH58" s="7"/>
      <c r="TEI58" s="7"/>
      <c r="TEJ58" s="7"/>
      <c r="TEK58" s="7"/>
      <c r="TEL58" s="7"/>
      <c r="TEM58" s="7"/>
      <c r="TEN58" s="7"/>
      <c r="TEO58" s="7"/>
      <c r="TEP58" s="7"/>
      <c r="TEQ58" s="7"/>
      <c r="TER58" s="7"/>
      <c r="TES58" s="7"/>
      <c r="TET58" s="7"/>
      <c r="TEU58" s="7"/>
      <c r="TEV58" s="7"/>
      <c r="TEW58" s="7"/>
      <c r="TEX58" s="7"/>
      <c r="TEY58" s="7"/>
      <c r="TEZ58" s="7"/>
      <c r="TFA58" s="7"/>
      <c r="TFB58" s="7"/>
      <c r="TFC58" s="7"/>
      <c r="TFD58" s="7"/>
      <c r="TFE58" s="7"/>
      <c r="TFF58" s="7"/>
      <c r="TFG58" s="7"/>
      <c r="TFH58" s="7"/>
      <c r="TFI58" s="7"/>
      <c r="TFJ58" s="7"/>
      <c r="TFK58" s="7"/>
      <c r="TFL58" s="7"/>
      <c r="TFM58" s="7"/>
      <c r="TFN58" s="7"/>
      <c r="TFO58" s="7"/>
      <c r="TFP58" s="7"/>
      <c r="TFQ58" s="7"/>
      <c r="TFR58" s="7"/>
      <c r="TFS58" s="7"/>
      <c r="TFT58" s="7"/>
      <c r="TFU58" s="7"/>
      <c r="TFV58" s="7"/>
      <c r="TFW58" s="7"/>
      <c r="TFX58" s="7"/>
      <c r="TFY58" s="7"/>
      <c r="TFZ58" s="7"/>
      <c r="TGA58" s="7"/>
      <c r="TGB58" s="7"/>
      <c r="TGC58" s="7"/>
      <c r="TGD58" s="7"/>
      <c r="TGE58" s="7"/>
      <c r="TGF58" s="7"/>
      <c r="TGG58" s="7"/>
      <c r="TGH58" s="7"/>
      <c r="TGI58" s="7"/>
      <c r="TGJ58" s="7"/>
      <c r="TGK58" s="7"/>
      <c r="TGL58" s="7"/>
      <c r="TGM58" s="7"/>
      <c r="TGN58" s="7"/>
      <c r="TGO58" s="7"/>
      <c r="TGP58" s="7"/>
      <c r="TGQ58" s="7"/>
      <c r="TGR58" s="7"/>
      <c r="TGS58" s="7"/>
      <c r="TGT58" s="7"/>
      <c r="TGU58" s="7"/>
      <c r="TGV58" s="7"/>
      <c r="TGW58" s="7"/>
      <c r="TGX58" s="7"/>
      <c r="TGY58" s="7"/>
      <c r="TGZ58" s="7"/>
      <c r="THA58" s="7"/>
      <c r="THB58" s="7"/>
      <c r="THC58" s="7"/>
      <c r="THD58" s="7"/>
      <c r="THE58" s="7"/>
      <c r="THF58" s="7"/>
      <c r="THG58" s="7"/>
      <c r="THH58" s="7"/>
      <c r="THI58" s="7"/>
      <c r="THJ58" s="7"/>
      <c r="THK58" s="7"/>
      <c r="THL58" s="7"/>
      <c r="THM58" s="7"/>
      <c r="THN58" s="7"/>
      <c r="THO58" s="7"/>
      <c r="THP58" s="7"/>
      <c r="THQ58" s="7"/>
      <c r="THR58" s="7"/>
      <c r="THS58" s="7"/>
      <c r="THT58" s="7"/>
      <c r="THU58" s="7"/>
      <c r="THV58" s="7"/>
      <c r="THW58" s="7"/>
      <c r="THX58" s="7"/>
      <c r="THY58" s="7"/>
      <c r="THZ58" s="7"/>
      <c r="TIA58" s="7"/>
      <c r="TIB58" s="7"/>
      <c r="TIC58" s="7"/>
      <c r="TID58" s="7"/>
      <c r="TIE58" s="7"/>
      <c r="TIF58" s="7"/>
      <c r="TIG58" s="7"/>
      <c r="TIH58" s="7"/>
      <c r="TII58" s="7"/>
      <c r="TIJ58" s="7"/>
      <c r="TIK58" s="7"/>
      <c r="TIL58" s="7"/>
      <c r="TIM58" s="7"/>
      <c r="TIN58" s="7"/>
      <c r="TIO58" s="7"/>
      <c r="TIP58" s="7"/>
      <c r="TIQ58" s="7"/>
      <c r="TIR58" s="7"/>
      <c r="TIS58" s="7"/>
      <c r="TIT58" s="7"/>
      <c r="TIU58" s="7"/>
      <c r="TIV58" s="7"/>
      <c r="TIW58" s="7"/>
      <c r="TIX58" s="7"/>
      <c r="TIY58" s="7"/>
      <c r="TIZ58" s="7"/>
      <c r="TJA58" s="7"/>
      <c r="TJB58" s="7"/>
      <c r="TJC58" s="7"/>
      <c r="TJD58" s="7"/>
      <c r="TJE58" s="7"/>
      <c r="TJF58" s="7"/>
      <c r="TJG58" s="7"/>
      <c r="TJH58" s="7"/>
      <c r="TJI58" s="7"/>
      <c r="TJJ58" s="7"/>
      <c r="TJK58" s="7"/>
      <c r="TJL58" s="7"/>
      <c r="TJM58" s="7"/>
      <c r="TJN58" s="7"/>
      <c r="TJO58" s="7"/>
      <c r="TJP58" s="7"/>
      <c r="TJQ58" s="7"/>
      <c r="TJR58" s="7"/>
      <c r="TJS58" s="7"/>
      <c r="TJT58" s="7"/>
      <c r="TJU58" s="7"/>
      <c r="TJV58" s="7"/>
      <c r="TJW58" s="7"/>
      <c r="TJX58" s="7"/>
      <c r="TJY58" s="7"/>
      <c r="TJZ58" s="7"/>
      <c r="TKA58" s="7"/>
      <c r="TKB58" s="7"/>
      <c r="TKC58" s="7"/>
      <c r="TKD58" s="7"/>
      <c r="TKE58" s="7"/>
      <c r="TKF58" s="7"/>
      <c r="TKG58" s="7"/>
      <c r="TKH58" s="7"/>
      <c r="TKI58" s="7"/>
      <c r="TKJ58" s="7"/>
      <c r="TKK58" s="7"/>
      <c r="TKL58" s="7"/>
      <c r="TKM58" s="7"/>
      <c r="TKN58" s="7"/>
      <c r="TKO58" s="7"/>
      <c r="TKP58" s="7"/>
      <c r="TKQ58" s="7"/>
      <c r="TKR58" s="7"/>
      <c r="TKS58" s="7"/>
      <c r="TKT58" s="7"/>
      <c r="TKU58" s="7"/>
      <c r="TKV58" s="7"/>
      <c r="TKW58" s="7"/>
      <c r="TKX58" s="7"/>
      <c r="TKY58" s="7"/>
      <c r="TKZ58" s="7"/>
      <c r="TLA58" s="7"/>
      <c r="TLB58" s="7"/>
      <c r="TLC58" s="7"/>
      <c r="TLD58" s="7"/>
      <c r="TLE58" s="7"/>
      <c r="TLF58" s="7"/>
      <c r="TLG58" s="7"/>
      <c r="TLH58" s="7"/>
      <c r="TLI58" s="7"/>
      <c r="TLJ58" s="7"/>
      <c r="TLK58" s="7"/>
      <c r="TLL58" s="7"/>
      <c r="TLN58" s="7"/>
      <c r="TLO58" s="7"/>
      <c r="TLP58" s="7"/>
      <c r="TLQ58" s="7"/>
      <c r="TLR58" s="7"/>
      <c r="TLS58" s="7"/>
      <c r="TLT58" s="7"/>
      <c r="TLU58" s="7"/>
      <c r="TLV58" s="7"/>
      <c r="TLW58" s="7"/>
      <c r="TLX58" s="7"/>
      <c r="TLY58" s="7"/>
      <c r="TLZ58" s="7"/>
      <c r="TMA58" s="7"/>
      <c r="TMB58" s="7"/>
      <c r="TMC58" s="7"/>
      <c r="TMD58" s="7"/>
      <c r="TME58" s="7"/>
      <c r="TMF58" s="7"/>
      <c r="TMG58" s="7"/>
      <c r="TMH58" s="7"/>
      <c r="TMI58" s="7"/>
      <c r="TMJ58" s="7"/>
      <c r="TMK58" s="7"/>
      <c r="TML58" s="7"/>
      <c r="TMM58" s="7"/>
      <c r="TMN58" s="7"/>
      <c r="TMO58" s="7"/>
      <c r="TMP58" s="7"/>
      <c r="TMQ58" s="7"/>
      <c r="TMR58" s="7"/>
      <c r="TMS58" s="7"/>
      <c r="TMT58" s="7"/>
      <c r="TMU58" s="7"/>
      <c r="TMV58" s="7"/>
      <c r="TMW58" s="7"/>
      <c r="TMX58" s="7"/>
      <c r="TMY58" s="7"/>
      <c r="TMZ58" s="7"/>
      <c r="TNA58" s="7"/>
      <c r="TNB58" s="7"/>
      <c r="TNC58" s="7"/>
      <c r="TND58" s="7"/>
      <c r="TNE58" s="7"/>
      <c r="TNF58" s="7"/>
      <c r="TNG58" s="7"/>
      <c r="TNH58" s="7"/>
      <c r="TNI58" s="7"/>
      <c r="TNJ58" s="7"/>
      <c r="TNK58" s="7"/>
      <c r="TNL58" s="7"/>
      <c r="TNM58" s="7"/>
      <c r="TNN58" s="7"/>
      <c r="TNO58" s="7"/>
      <c r="TNP58" s="7"/>
      <c r="TNQ58" s="7"/>
      <c r="TNR58" s="7"/>
      <c r="TNS58" s="7"/>
      <c r="TNT58" s="7"/>
      <c r="TNU58" s="7"/>
      <c r="TNV58" s="7"/>
      <c r="TNW58" s="7"/>
      <c r="TNX58" s="7"/>
      <c r="TNY58" s="7"/>
      <c r="TNZ58" s="7"/>
      <c r="TOA58" s="7"/>
      <c r="TOB58" s="7"/>
      <c r="TOC58" s="7"/>
      <c r="TOD58" s="7"/>
      <c r="TOE58" s="7"/>
      <c r="TOF58" s="7"/>
      <c r="TOG58" s="7"/>
      <c r="TOH58" s="7"/>
      <c r="TOI58" s="7"/>
      <c r="TOJ58" s="7"/>
      <c r="TOK58" s="7"/>
      <c r="TOL58" s="7"/>
      <c r="TOM58" s="7"/>
      <c r="TON58" s="7"/>
      <c r="TOO58" s="7"/>
      <c r="TOP58" s="7"/>
      <c r="TOQ58" s="7"/>
      <c r="TOR58" s="7"/>
      <c r="TOS58" s="7"/>
      <c r="TOT58" s="7"/>
      <c r="TOU58" s="7"/>
      <c r="TOV58" s="7"/>
      <c r="TOW58" s="7"/>
      <c r="TOX58" s="7"/>
      <c r="TOY58" s="7"/>
      <c r="TOZ58" s="7"/>
      <c r="TPA58" s="7"/>
      <c r="TPB58" s="7"/>
      <c r="TPC58" s="7"/>
      <c r="TPD58" s="7"/>
      <c r="TPE58" s="7"/>
      <c r="TPF58" s="7"/>
      <c r="TPG58" s="7"/>
      <c r="TPH58" s="7"/>
      <c r="TPI58" s="7"/>
      <c r="TPJ58" s="7"/>
      <c r="TPK58" s="7"/>
      <c r="TPL58" s="7"/>
      <c r="TPM58" s="7"/>
      <c r="TPN58" s="7"/>
      <c r="TPO58" s="7"/>
      <c r="TPP58" s="7"/>
      <c r="TPQ58" s="7"/>
      <c r="TPR58" s="7"/>
      <c r="TPS58" s="7"/>
      <c r="TPT58" s="7"/>
      <c r="TPU58" s="7"/>
      <c r="TPV58" s="7"/>
      <c r="TPW58" s="7"/>
      <c r="TPX58" s="7"/>
      <c r="TPY58" s="7"/>
      <c r="TPZ58" s="7"/>
      <c r="TQA58" s="7"/>
      <c r="TQB58" s="7"/>
      <c r="TQC58" s="7"/>
      <c r="TQD58" s="7"/>
      <c r="TQE58" s="7"/>
      <c r="TQF58" s="7"/>
      <c r="TQG58" s="7"/>
      <c r="TQH58" s="7"/>
      <c r="TQI58" s="7"/>
      <c r="TQJ58" s="7"/>
      <c r="TQK58" s="7"/>
      <c r="TQL58" s="7"/>
      <c r="TQM58" s="7"/>
      <c r="TQN58" s="7"/>
      <c r="TQO58" s="7"/>
      <c r="TQP58" s="7"/>
      <c r="TQQ58" s="7"/>
      <c r="TQR58" s="7"/>
      <c r="TQS58" s="7"/>
      <c r="TQT58" s="7"/>
      <c r="TQU58" s="7"/>
      <c r="TQV58" s="7"/>
      <c r="TQW58" s="7"/>
      <c r="TQX58" s="7"/>
      <c r="TQY58" s="7"/>
      <c r="TQZ58" s="7"/>
      <c r="TRA58" s="7"/>
      <c r="TRB58" s="7"/>
      <c r="TRC58" s="7"/>
      <c r="TRD58" s="7"/>
      <c r="TRE58" s="7"/>
      <c r="TRF58" s="7"/>
      <c r="TRG58" s="7"/>
      <c r="TRH58" s="7"/>
      <c r="TRI58" s="7"/>
      <c r="TRJ58" s="7"/>
      <c r="TRK58" s="7"/>
      <c r="TRL58" s="7"/>
      <c r="TRM58" s="7"/>
      <c r="TRN58" s="7"/>
      <c r="TRO58" s="7"/>
      <c r="TRP58" s="7"/>
      <c r="TRQ58" s="7"/>
      <c r="TRR58" s="7"/>
      <c r="TRS58" s="7"/>
      <c r="TRT58" s="7"/>
      <c r="TRU58" s="7"/>
      <c r="TRV58" s="7"/>
      <c r="TRW58" s="7"/>
      <c r="TRX58" s="7"/>
      <c r="TRY58" s="7"/>
      <c r="TRZ58" s="7"/>
      <c r="TSA58" s="7"/>
      <c r="TSB58" s="7"/>
      <c r="TSC58" s="7"/>
      <c r="TSD58" s="7"/>
      <c r="TSE58" s="7"/>
      <c r="TSF58" s="7"/>
      <c r="TSG58" s="7"/>
      <c r="TSH58" s="7"/>
      <c r="TSI58" s="7"/>
      <c r="TSJ58" s="7"/>
      <c r="TSK58" s="7"/>
      <c r="TSL58" s="7"/>
      <c r="TSM58" s="7"/>
      <c r="TSN58" s="7"/>
      <c r="TSO58" s="7"/>
      <c r="TSP58" s="7"/>
      <c r="TSQ58" s="7"/>
      <c r="TSR58" s="7"/>
      <c r="TSS58" s="7"/>
      <c r="TST58" s="7"/>
      <c r="TSU58" s="7"/>
      <c r="TSV58" s="7"/>
      <c r="TSW58" s="7"/>
      <c r="TSX58" s="7"/>
      <c r="TSY58" s="7"/>
      <c r="TSZ58" s="7"/>
      <c r="TTA58" s="7"/>
      <c r="TTB58" s="7"/>
      <c r="TTC58" s="7"/>
      <c r="TTD58" s="7"/>
      <c r="TTE58" s="7"/>
      <c r="TTF58" s="7"/>
      <c r="TTG58" s="7"/>
      <c r="TTH58" s="7"/>
      <c r="TTI58" s="7"/>
      <c r="TTJ58" s="7"/>
      <c r="TTK58" s="7"/>
      <c r="TTL58" s="7"/>
      <c r="TTM58" s="7"/>
      <c r="TTN58" s="7"/>
      <c r="TTO58" s="7"/>
      <c r="TTP58" s="7"/>
      <c r="TTQ58" s="7"/>
      <c r="TTR58" s="7"/>
      <c r="TTS58" s="7"/>
      <c r="TTT58" s="7"/>
      <c r="TTU58" s="7"/>
      <c r="TTV58" s="7"/>
      <c r="TTW58" s="7"/>
      <c r="TTX58" s="7"/>
      <c r="TTY58" s="7"/>
      <c r="TTZ58" s="7"/>
      <c r="TUA58" s="7"/>
      <c r="TUB58" s="7"/>
      <c r="TUC58" s="7"/>
      <c r="TUD58" s="7"/>
      <c r="TUE58" s="7"/>
      <c r="TUF58" s="7"/>
      <c r="TUG58" s="7"/>
      <c r="TUH58" s="7"/>
      <c r="TUI58" s="7"/>
      <c r="TUJ58" s="7"/>
      <c r="TUK58" s="7"/>
      <c r="TUL58" s="7"/>
      <c r="TUM58" s="7"/>
      <c r="TUN58" s="7"/>
      <c r="TUO58" s="7"/>
      <c r="TUP58" s="7"/>
      <c r="TUQ58" s="7"/>
      <c r="TUR58" s="7"/>
      <c r="TUS58" s="7"/>
      <c r="TUT58" s="7"/>
      <c r="TUU58" s="7"/>
      <c r="TUV58" s="7"/>
      <c r="TUW58" s="7"/>
      <c r="TUX58" s="7"/>
      <c r="TUY58" s="7"/>
      <c r="TUZ58" s="7"/>
      <c r="TVA58" s="7"/>
      <c r="TVB58" s="7"/>
      <c r="TVC58" s="7"/>
      <c r="TVD58" s="7"/>
      <c r="TVE58" s="7"/>
      <c r="TVF58" s="7"/>
      <c r="TVG58" s="7"/>
      <c r="TVH58" s="7"/>
      <c r="TVJ58" s="7"/>
      <c r="TVK58" s="7"/>
      <c r="TVL58" s="7"/>
      <c r="TVM58" s="7"/>
      <c r="TVN58" s="7"/>
      <c r="TVO58" s="7"/>
      <c r="TVP58" s="7"/>
      <c r="TVQ58" s="7"/>
      <c r="TVR58" s="7"/>
      <c r="TVS58" s="7"/>
      <c r="TVT58" s="7"/>
      <c r="TVU58" s="7"/>
      <c r="TVV58" s="7"/>
      <c r="TVW58" s="7"/>
      <c r="TVX58" s="7"/>
      <c r="TVY58" s="7"/>
      <c r="TVZ58" s="7"/>
      <c r="TWA58" s="7"/>
      <c r="TWB58" s="7"/>
      <c r="TWC58" s="7"/>
      <c r="TWD58" s="7"/>
      <c r="TWE58" s="7"/>
      <c r="TWF58" s="7"/>
      <c r="TWG58" s="7"/>
      <c r="TWH58" s="7"/>
      <c r="TWI58" s="7"/>
      <c r="TWJ58" s="7"/>
      <c r="TWK58" s="7"/>
      <c r="TWL58" s="7"/>
      <c r="TWM58" s="7"/>
      <c r="TWN58" s="7"/>
      <c r="TWO58" s="7"/>
      <c r="TWP58" s="7"/>
      <c r="TWQ58" s="7"/>
      <c r="TWR58" s="7"/>
      <c r="TWS58" s="7"/>
      <c r="TWT58" s="7"/>
      <c r="TWU58" s="7"/>
      <c r="TWV58" s="7"/>
      <c r="TWW58" s="7"/>
      <c r="TWX58" s="7"/>
      <c r="TWY58" s="7"/>
      <c r="TWZ58" s="7"/>
      <c r="TXA58" s="7"/>
      <c r="TXB58" s="7"/>
      <c r="TXC58" s="7"/>
      <c r="TXD58" s="7"/>
      <c r="TXE58" s="7"/>
      <c r="TXF58" s="7"/>
      <c r="TXG58" s="7"/>
      <c r="TXH58" s="7"/>
      <c r="TXI58" s="7"/>
      <c r="TXJ58" s="7"/>
      <c r="TXK58" s="7"/>
      <c r="TXL58" s="7"/>
      <c r="TXM58" s="7"/>
      <c r="TXN58" s="7"/>
      <c r="TXO58" s="7"/>
      <c r="TXP58" s="7"/>
      <c r="TXQ58" s="7"/>
      <c r="TXR58" s="7"/>
      <c r="TXS58" s="7"/>
      <c r="TXT58" s="7"/>
      <c r="TXU58" s="7"/>
      <c r="TXV58" s="7"/>
      <c r="TXW58" s="7"/>
      <c r="TXX58" s="7"/>
      <c r="TXY58" s="7"/>
      <c r="TXZ58" s="7"/>
      <c r="TYA58" s="7"/>
      <c r="TYB58" s="7"/>
      <c r="TYC58" s="7"/>
      <c r="TYD58" s="7"/>
      <c r="TYE58" s="7"/>
      <c r="TYF58" s="7"/>
      <c r="TYG58" s="7"/>
      <c r="TYH58" s="7"/>
      <c r="TYI58" s="7"/>
      <c r="TYJ58" s="7"/>
      <c r="TYK58" s="7"/>
      <c r="TYL58" s="7"/>
      <c r="TYM58" s="7"/>
      <c r="TYN58" s="7"/>
      <c r="TYO58" s="7"/>
      <c r="TYP58" s="7"/>
      <c r="TYQ58" s="7"/>
      <c r="TYR58" s="7"/>
      <c r="TYS58" s="7"/>
      <c r="TYT58" s="7"/>
      <c r="TYU58" s="7"/>
      <c r="TYV58" s="7"/>
      <c r="TYW58" s="7"/>
      <c r="TYX58" s="7"/>
      <c r="TYY58" s="7"/>
      <c r="TYZ58" s="7"/>
      <c r="TZA58" s="7"/>
      <c r="TZB58" s="7"/>
      <c r="TZC58" s="7"/>
      <c r="TZD58" s="7"/>
      <c r="TZE58" s="7"/>
      <c r="TZF58" s="7"/>
      <c r="TZG58" s="7"/>
      <c r="TZH58" s="7"/>
      <c r="TZI58" s="7"/>
      <c r="TZJ58" s="7"/>
      <c r="TZK58" s="7"/>
      <c r="TZL58" s="7"/>
      <c r="TZM58" s="7"/>
      <c r="TZN58" s="7"/>
      <c r="TZO58" s="7"/>
      <c r="TZP58" s="7"/>
      <c r="TZQ58" s="7"/>
      <c r="TZR58" s="7"/>
      <c r="TZS58" s="7"/>
      <c r="TZT58" s="7"/>
      <c r="TZU58" s="7"/>
      <c r="TZV58" s="7"/>
      <c r="TZW58" s="7"/>
      <c r="TZX58" s="7"/>
      <c r="TZY58" s="7"/>
      <c r="TZZ58" s="7"/>
      <c r="UAA58" s="7"/>
      <c r="UAB58" s="7"/>
      <c r="UAC58" s="7"/>
      <c r="UAD58" s="7"/>
      <c r="UAE58" s="7"/>
      <c r="UAF58" s="7"/>
      <c r="UAG58" s="7"/>
      <c r="UAH58" s="7"/>
      <c r="UAI58" s="7"/>
      <c r="UAJ58" s="7"/>
      <c r="UAK58" s="7"/>
      <c r="UAL58" s="7"/>
      <c r="UAM58" s="7"/>
      <c r="UAN58" s="7"/>
      <c r="UAO58" s="7"/>
      <c r="UAP58" s="7"/>
      <c r="UAQ58" s="7"/>
      <c r="UAR58" s="7"/>
      <c r="UAS58" s="7"/>
      <c r="UAT58" s="7"/>
      <c r="UAU58" s="7"/>
      <c r="UAV58" s="7"/>
      <c r="UAW58" s="7"/>
      <c r="UAX58" s="7"/>
      <c r="UAY58" s="7"/>
      <c r="UAZ58" s="7"/>
      <c r="UBA58" s="7"/>
      <c r="UBB58" s="7"/>
      <c r="UBC58" s="7"/>
      <c r="UBD58" s="7"/>
      <c r="UBE58" s="7"/>
      <c r="UBF58" s="7"/>
      <c r="UBG58" s="7"/>
      <c r="UBH58" s="7"/>
      <c r="UBI58" s="7"/>
      <c r="UBJ58" s="7"/>
      <c r="UBK58" s="7"/>
      <c r="UBL58" s="7"/>
      <c r="UBM58" s="7"/>
      <c r="UBN58" s="7"/>
      <c r="UBO58" s="7"/>
      <c r="UBP58" s="7"/>
      <c r="UBQ58" s="7"/>
      <c r="UBR58" s="7"/>
      <c r="UBS58" s="7"/>
      <c r="UBT58" s="7"/>
      <c r="UBU58" s="7"/>
      <c r="UBV58" s="7"/>
      <c r="UBW58" s="7"/>
      <c r="UBX58" s="7"/>
      <c r="UBY58" s="7"/>
      <c r="UBZ58" s="7"/>
      <c r="UCA58" s="7"/>
      <c r="UCB58" s="7"/>
      <c r="UCC58" s="7"/>
      <c r="UCD58" s="7"/>
      <c r="UCE58" s="7"/>
      <c r="UCF58" s="7"/>
      <c r="UCG58" s="7"/>
      <c r="UCH58" s="7"/>
      <c r="UCI58" s="7"/>
      <c r="UCJ58" s="7"/>
      <c r="UCK58" s="7"/>
      <c r="UCL58" s="7"/>
      <c r="UCM58" s="7"/>
      <c r="UCN58" s="7"/>
      <c r="UCO58" s="7"/>
      <c r="UCP58" s="7"/>
      <c r="UCQ58" s="7"/>
      <c r="UCR58" s="7"/>
      <c r="UCS58" s="7"/>
      <c r="UCT58" s="7"/>
      <c r="UCU58" s="7"/>
      <c r="UCV58" s="7"/>
      <c r="UCW58" s="7"/>
      <c r="UCX58" s="7"/>
      <c r="UCY58" s="7"/>
      <c r="UCZ58" s="7"/>
      <c r="UDA58" s="7"/>
      <c r="UDB58" s="7"/>
      <c r="UDC58" s="7"/>
      <c r="UDD58" s="7"/>
      <c r="UDE58" s="7"/>
      <c r="UDF58" s="7"/>
      <c r="UDG58" s="7"/>
      <c r="UDH58" s="7"/>
      <c r="UDI58" s="7"/>
      <c r="UDJ58" s="7"/>
      <c r="UDK58" s="7"/>
      <c r="UDL58" s="7"/>
      <c r="UDM58" s="7"/>
      <c r="UDN58" s="7"/>
      <c r="UDO58" s="7"/>
      <c r="UDP58" s="7"/>
      <c r="UDQ58" s="7"/>
      <c r="UDR58" s="7"/>
      <c r="UDS58" s="7"/>
      <c r="UDT58" s="7"/>
      <c r="UDU58" s="7"/>
      <c r="UDV58" s="7"/>
      <c r="UDW58" s="7"/>
      <c r="UDX58" s="7"/>
      <c r="UDY58" s="7"/>
      <c r="UDZ58" s="7"/>
      <c r="UEA58" s="7"/>
      <c r="UEB58" s="7"/>
      <c r="UEC58" s="7"/>
      <c r="UED58" s="7"/>
      <c r="UEE58" s="7"/>
      <c r="UEF58" s="7"/>
      <c r="UEG58" s="7"/>
      <c r="UEH58" s="7"/>
      <c r="UEI58" s="7"/>
      <c r="UEJ58" s="7"/>
      <c r="UEK58" s="7"/>
      <c r="UEL58" s="7"/>
      <c r="UEM58" s="7"/>
      <c r="UEN58" s="7"/>
      <c r="UEO58" s="7"/>
      <c r="UEP58" s="7"/>
      <c r="UEQ58" s="7"/>
      <c r="UER58" s="7"/>
      <c r="UES58" s="7"/>
      <c r="UET58" s="7"/>
      <c r="UEU58" s="7"/>
      <c r="UEV58" s="7"/>
      <c r="UEW58" s="7"/>
      <c r="UEX58" s="7"/>
      <c r="UEY58" s="7"/>
      <c r="UEZ58" s="7"/>
      <c r="UFA58" s="7"/>
      <c r="UFB58" s="7"/>
      <c r="UFC58" s="7"/>
      <c r="UFD58" s="7"/>
      <c r="UFF58" s="7"/>
      <c r="UFG58" s="7"/>
      <c r="UFH58" s="7"/>
      <c r="UFI58" s="7"/>
      <c r="UFJ58" s="7"/>
      <c r="UFK58" s="7"/>
      <c r="UFL58" s="7"/>
      <c r="UFM58" s="7"/>
      <c r="UFN58" s="7"/>
      <c r="UFO58" s="7"/>
      <c r="UFP58" s="7"/>
      <c r="UFQ58" s="7"/>
      <c r="UFR58" s="7"/>
      <c r="UFS58" s="7"/>
      <c r="UFT58" s="7"/>
      <c r="UFU58" s="7"/>
      <c r="UFV58" s="7"/>
      <c r="UFW58" s="7"/>
      <c r="UFX58" s="7"/>
      <c r="UFY58" s="7"/>
      <c r="UFZ58" s="7"/>
      <c r="UGA58" s="7"/>
      <c r="UGB58" s="7"/>
      <c r="UGC58" s="7"/>
      <c r="UGD58" s="7"/>
      <c r="UGE58" s="7"/>
      <c r="UGF58" s="7"/>
      <c r="UGG58" s="7"/>
      <c r="UGH58" s="7"/>
      <c r="UGI58" s="7"/>
      <c r="UGJ58" s="7"/>
      <c r="UGK58" s="7"/>
      <c r="UGL58" s="7"/>
      <c r="UGM58" s="7"/>
      <c r="UGN58" s="7"/>
      <c r="UGO58" s="7"/>
      <c r="UGP58" s="7"/>
      <c r="UGQ58" s="7"/>
      <c r="UGR58" s="7"/>
      <c r="UGS58" s="7"/>
      <c r="UGT58" s="7"/>
      <c r="UGU58" s="7"/>
      <c r="UGV58" s="7"/>
      <c r="UGW58" s="7"/>
      <c r="UGX58" s="7"/>
      <c r="UGY58" s="7"/>
      <c r="UGZ58" s="7"/>
      <c r="UHA58" s="7"/>
      <c r="UHB58" s="7"/>
      <c r="UHC58" s="7"/>
      <c r="UHD58" s="7"/>
      <c r="UHE58" s="7"/>
      <c r="UHF58" s="7"/>
      <c r="UHG58" s="7"/>
      <c r="UHH58" s="7"/>
      <c r="UHI58" s="7"/>
      <c r="UHJ58" s="7"/>
      <c r="UHK58" s="7"/>
      <c r="UHL58" s="7"/>
      <c r="UHM58" s="7"/>
      <c r="UHN58" s="7"/>
      <c r="UHO58" s="7"/>
      <c r="UHP58" s="7"/>
      <c r="UHQ58" s="7"/>
      <c r="UHR58" s="7"/>
      <c r="UHS58" s="7"/>
      <c r="UHT58" s="7"/>
      <c r="UHU58" s="7"/>
      <c r="UHV58" s="7"/>
      <c r="UHW58" s="7"/>
      <c r="UHX58" s="7"/>
      <c r="UHY58" s="7"/>
      <c r="UHZ58" s="7"/>
      <c r="UIA58" s="7"/>
      <c r="UIB58" s="7"/>
      <c r="UIC58" s="7"/>
      <c r="UID58" s="7"/>
      <c r="UIE58" s="7"/>
      <c r="UIF58" s="7"/>
      <c r="UIG58" s="7"/>
      <c r="UIH58" s="7"/>
      <c r="UII58" s="7"/>
      <c r="UIJ58" s="7"/>
      <c r="UIK58" s="7"/>
      <c r="UIL58" s="7"/>
      <c r="UIM58" s="7"/>
      <c r="UIN58" s="7"/>
      <c r="UIO58" s="7"/>
      <c r="UIP58" s="7"/>
      <c r="UIQ58" s="7"/>
      <c r="UIR58" s="7"/>
      <c r="UIS58" s="7"/>
      <c r="UIT58" s="7"/>
      <c r="UIU58" s="7"/>
      <c r="UIV58" s="7"/>
      <c r="UIW58" s="7"/>
      <c r="UIX58" s="7"/>
      <c r="UIY58" s="7"/>
      <c r="UIZ58" s="7"/>
      <c r="UJA58" s="7"/>
      <c r="UJB58" s="7"/>
      <c r="UJC58" s="7"/>
      <c r="UJD58" s="7"/>
      <c r="UJE58" s="7"/>
      <c r="UJF58" s="7"/>
      <c r="UJG58" s="7"/>
      <c r="UJH58" s="7"/>
      <c r="UJI58" s="7"/>
      <c r="UJJ58" s="7"/>
      <c r="UJK58" s="7"/>
      <c r="UJL58" s="7"/>
      <c r="UJM58" s="7"/>
      <c r="UJN58" s="7"/>
      <c r="UJO58" s="7"/>
      <c r="UJP58" s="7"/>
      <c r="UJQ58" s="7"/>
      <c r="UJR58" s="7"/>
      <c r="UJS58" s="7"/>
      <c r="UJT58" s="7"/>
      <c r="UJU58" s="7"/>
      <c r="UJV58" s="7"/>
      <c r="UJW58" s="7"/>
      <c r="UJX58" s="7"/>
      <c r="UJY58" s="7"/>
      <c r="UJZ58" s="7"/>
      <c r="UKA58" s="7"/>
      <c r="UKB58" s="7"/>
      <c r="UKC58" s="7"/>
      <c r="UKD58" s="7"/>
      <c r="UKE58" s="7"/>
      <c r="UKF58" s="7"/>
      <c r="UKG58" s="7"/>
      <c r="UKH58" s="7"/>
      <c r="UKI58" s="7"/>
      <c r="UKJ58" s="7"/>
      <c r="UKK58" s="7"/>
      <c r="UKL58" s="7"/>
      <c r="UKM58" s="7"/>
      <c r="UKN58" s="7"/>
      <c r="UKO58" s="7"/>
      <c r="UKP58" s="7"/>
      <c r="UKQ58" s="7"/>
      <c r="UKR58" s="7"/>
      <c r="UKS58" s="7"/>
      <c r="UKT58" s="7"/>
      <c r="UKU58" s="7"/>
      <c r="UKV58" s="7"/>
      <c r="UKW58" s="7"/>
      <c r="UKX58" s="7"/>
      <c r="UKY58" s="7"/>
      <c r="UKZ58" s="7"/>
      <c r="ULA58" s="7"/>
      <c r="ULB58" s="7"/>
      <c r="ULC58" s="7"/>
      <c r="ULD58" s="7"/>
      <c r="ULE58" s="7"/>
      <c r="ULF58" s="7"/>
      <c r="ULG58" s="7"/>
      <c r="ULH58" s="7"/>
      <c r="ULI58" s="7"/>
      <c r="ULJ58" s="7"/>
      <c r="ULK58" s="7"/>
      <c r="ULL58" s="7"/>
      <c r="ULM58" s="7"/>
      <c r="ULN58" s="7"/>
      <c r="ULO58" s="7"/>
      <c r="ULP58" s="7"/>
      <c r="ULQ58" s="7"/>
      <c r="ULR58" s="7"/>
      <c r="ULS58" s="7"/>
      <c r="ULT58" s="7"/>
      <c r="ULU58" s="7"/>
      <c r="ULV58" s="7"/>
      <c r="ULW58" s="7"/>
      <c r="ULX58" s="7"/>
      <c r="ULY58" s="7"/>
      <c r="ULZ58" s="7"/>
      <c r="UMA58" s="7"/>
      <c r="UMB58" s="7"/>
      <c r="UMC58" s="7"/>
      <c r="UMD58" s="7"/>
      <c r="UME58" s="7"/>
      <c r="UMF58" s="7"/>
      <c r="UMG58" s="7"/>
      <c r="UMH58" s="7"/>
      <c r="UMI58" s="7"/>
      <c r="UMJ58" s="7"/>
      <c r="UMK58" s="7"/>
      <c r="UML58" s="7"/>
      <c r="UMM58" s="7"/>
      <c r="UMN58" s="7"/>
      <c r="UMO58" s="7"/>
      <c r="UMP58" s="7"/>
      <c r="UMQ58" s="7"/>
      <c r="UMR58" s="7"/>
      <c r="UMS58" s="7"/>
      <c r="UMT58" s="7"/>
      <c r="UMU58" s="7"/>
      <c r="UMV58" s="7"/>
      <c r="UMW58" s="7"/>
      <c r="UMX58" s="7"/>
      <c r="UMY58" s="7"/>
      <c r="UMZ58" s="7"/>
      <c r="UNA58" s="7"/>
      <c r="UNB58" s="7"/>
      <c r="UNC58" s="7"/>
      <c r="UND58" s="7"/>
      <c r="UNE58" s="7"/>
      <c r="UNF58" s="7"/>
      <c r="UNG58" s="7"/>
      <c r="UNH58" s="7"/>
      <c r="UNI58" s="7"/>
      <c r="UNJ58" s="7"/>
      <c r="UNK58" s="7"/>
      <c r="UNL58" s="7"/>
      <c r="UNM58" s="7"/>
      <c r="UNN58" s="7"/>
      <c r="UNO58" s="7"/>
      <c r="UNP58" s="7"/>
      <c r="UNQ58" s="7"/>
      <c r="UNR58" s="7"/>
      <c r="UNS58" s="7"/>
      <c r="UNT58" s="7"/>
      <c r="UNU58" s="7"/>
      <c r="UNV58" s="7"/>
      <c r="UNW58" s="7"/>
      <c r="UNX58" s="7"/>
      <c r="UNY58" s="7"/>
      <c r="UNZ58" s="7"/>
      <c r="UOA58" s="7"/>
      <c r="UOB58" s="7"/>
      <c r="UOC58" s="7"/>
      <c r="UOD58" s="7"/>
      <c r="UOE58" s="7"/>
      <c r="UOF58" s="7"/>
      <c r="UOG58" s="7"/>
      <c r="UOH58" s="7"/>
      <c r="UOI58" s="7"/>
      <c r="UOJ58" s="7"/>
      <c r="UOK58" s="7"/>
      <c r="UOL58" s="7"/>
      <c r="UOM58" s="7"/>
      <c r="UON58" s="7"/>
      <c r="UOO58" s="7"/>
      <c r="UOP58" s="7"/>
      <c r="UOQ58" s="7"/>
      <c r="UOR58" s="7"/>
      <c r="UOS58" s="7"/>
      <c r="UOT58" s="7"/>
      <c r="UOU58" s="7"/>
      <c r="UOV58" s="7"/>
      <c r="UOW58" s="7"/>
      <c r="UOX58" s="7"/>
      <c r="UOY58" s="7"/>
      <c r="UOZ58" s="7"/>
      <c r="UPB58" s="7"/>
      <c r="UPC58" s="7"/>
      <c r="UPD58" s="7"/>
      <c r="UPE58" s="7"/>
      <c r="UPF58" s="7"/>
      <c r="UPG58" s="7"/>
      <c r="UPH58" s="7"/>
      <c r="UPI58" s="7"/>
      <c r="UPJ58" s="7"/>
      <c r="UPK58" s="7"/>
      <c r="UPL58" s="7"/>
      <c r="UPM58" s="7"/>
      <c r="UPN58" s="7"/>
      <c r="UPO58" s="7"/>
      <c r="UPP58" s="7"/>
      <c r="UPQ58" s="7"/>
      <c r="UPR58" s="7"/>
      <c r="UPS58" s="7"/>
      <c r="UPT58" s="7"/>
      <c r="UPU58" s="7"/>
      <c r="UPV58" s="7"/>
      <c r="UPW58" s="7"/>
      <c r="UPX58" s="7"/>
      <c r="UPY58" s="7"/>
      <c r="UPZ58" s="7"/>
      <c r="UQA58" s="7"/>
      <c r="UQB58" s="7"/>
      <c r="UQC58" s="7"/>
      <c r="UQD58" s="7"/>
      <c r="UQE58" s="7"/>
      <c r="UQF58" s="7"/>
      <c r="UQG58" s="7"/>
      <c r="UQH58" s="7"/>
      <c r="UQI58" s="7"/>
      <c r="UQJ58" s="7"/>
      <c r="UQK58" s="7"/>
      <c r="UQL58" s="7"/>
      <c r="UQM58" s="7"/>
      <c r="UQN58" s="7"/>
      <c r="UQO58" s="7"/>
      <c r="UQP58" s="7"/>
      <c r="UQQ58" s="7"/>
      <c r="UQR58" s="7"/>
      <c r="UQS58" s="7"/>
      <c r="UQT58" s="7"/>
      <c r="UQU58" s="7"/>
      <c r="UQV58" s="7"/>
      <c r="UQW58" s="7"/>
      <c r="UQX58" s="7"/>
      <c r="UQY58" s="7"/>
      <c r="UQZ58" s="7"/>
      <c r="URA58" s="7"/>
      <c r="URB58" s="7"/>
      <c r="URC58" s="7"/>
      <c r="URD58" s="7"/>
      <c r="URE58" s="7"/>
      <c r="URF58" s="7"/>
      <c r="URG58" s="7"/>
      <c r="URH58" s="7"/>
      <c r="URI58" s="7"/>
      <c r="URJ58" s="7"/>
      <c r="URK58" s="7"/>
      <c r="URL58" s="7"/>
      <c r="URM58" s="7"/>
      <c r="URN58" s="7"/>
      <c r="URO58" s="7"/>
      <c r="URP58" s="7"/>
      <c r="URQ58" s="7"/>
      <c r="URR58" s="7"/>
      <c r="URS58" s="7"/>
      <c r="URT58" s="7"/>
      <c r="URU58" s="7"/>
      <c r="URV58" s="7"/>
      <c r="URW58" s="7"/>
      <c r="URX58" s="7"/>
      <c r="URY58" s="7"/>
      <c r="URZ58" s="7"/>
      <c r="USA58" s="7"/>
      <c r="USB58" s="7"/>
      <c r="USC58" s="7"/>
      <c r="USD58" s="7"/>
      <c r="USE58" s="7"/>
      <c r="USF58" s="7"/>
      <c r="USG58" s="7"/>
      <c r="USH58" s="7"/>
      <c r="USI58" s="7"/>
      <c r="USJ58" s="7"/>
      <c r="USK58" s="7"/>
      <c r="USL58" s="7"/>
      <c r="USM58" s="7"/>
      <c r="USN58" s="7"/>
      <c r="USO58" s="7"/>
      <c r="USP58" s="7"/>
      <c r="USQ58" s="7"/>
      <c r="USR58" s="7"/>
      <c r="USS58" s="7"/>
      <c r="UST58" s="7"/>
      <c r="USU58" s="7"/>
      <c r="USV58" s="7"/>
      <c r="USW58" s="7"/>
      <c r="USX58" s="7"/>
      <c r="USY58" s="7"/>
      <c r="USZ58" s="7"/>
      <c r="UTA58" s="7"/>
      <c r="UTB58" s="7"/>
      <c r="UTC58" s="7"/>
      <c r="UTD58" s="7"/>
      <c r="UTE58" s="7"/>
      <c r="UTF58" s="7"/>
      <c r="UTG58" s="7"/>
      <c r="UTH58" s="7"/>
      <c r="UTI58" s="7"/>
      <c r="UTJ58" s="7"/>
      <c r="UTK58" s="7"/>
      <c r="UTL58" s="7"/>
      <c r="UTM58" s="7"/>
      <c r="UTN58" s="7"/>
      <c r="UTO58" s="7"/>
      <c r="UTP58" s="7"/>
      <c r="UTQ58" s="7"/>
      <c r="UTR58" s="7"/>
      <c r="UTS58" s="7"/>
      <c r="UTT58" s="7"/>
      <c r="UTU58" s="7"/>
      <c r="UTV58" s="7"/>
      <c r="UTW58" s="7"/>
      <c r="UTX58" s="7"/>
      <c r="UTY58" s="7"/>
      <c r="UTZ58" s="7"/>
      <c r="UUA58" s="7"/>
      <c r="UUB58" s="7"/>
      <c r="UUC58" s="7"/>
      <c r="UUD58" s="7"/>
      <c r="UUE58" s="7"/>
      <c r="UUF58" s="7"/>
      <c r="UUG58" s="7"/>
      <c r="UUH58" s="7"/>
      <c r="UUI58" s="7"/>
      <c r="UUJ58" s="7"/>
      <c r="UUK58" s="7"/>
      <c r="UUL58" s="7"/>
      <c r="UUM58" s="7"/>
      <c r="UUN58" s="7"/>
      <c r="UUO58" s="7"/>
      <c r="UUP58" s="7"/>
      <c r="UUQ58" s="7"/>
      <c r="UUR58" s="7"/>
      <c r="UUS58" s="7"/>
      <c r="UUT58" s="7"/>
      <c r="UUU58" s="7"/>
      <c r="UUV58" s="7"/>
      <c r="UUW58" s="7"/>
      <c r="UUX58" s="7"/>
      <c r="UUY58" s="7"/>
      <c r="UUZ58" s="7"/>
      <c r="UVA58" s="7"/>
      <c r="UVB58" s="7"/>
      <c r="UVC58" s="7"/>
      <c r="UVD58" s="7"/>
      <c r="UVE58" s="7"/>
      <c r="UVF58" s="7"/>
      <c r="UVG58" s="7"/>
      <c r="UVH58" s="7"/>
      <c r="UVI58" s="7"/>
      <c r="UVJ58" s="7"/>
      <c r="UVK58" s="7"/>
      <c r="UVL58" s="7"/>
      <c r="UVM58" s="7"/>
      <c r="UVN58" s="7"/>
      <c r="UVO58" s="7"/>
      <c r="UVP58" s="7"/>
      <c r="UVQ58" s="7"/>
      <c r="UVR58" s="7"/>
      <c r="UVS58" s="7"/>
      <c r="UVT58" s="7"/>
      <c r="UVU58" s="7"/>
      <c r="UVV58" s="7"/>
      <c r="UVW58" s="7"/>
      <c r="UVX58" s="7"/>
      <c r="UVY58" s="7"/>
      <c r="UVZ58" s="7"/>
      <c r="UWA58" s="7"/>
      <c r="UWB58" s="7"/>
      <c r="UWC58" s="7"/>
      <c r="UWD58" s="7"/>
      <c r="UWE58" s="7"/>
      <c r="UWF58" s="7"/>
      <c r="UWG58" s="7"/>
      <c r="UWH58" s="7"/>
      <c r="UWI58" s="7"/>
      <c r="UWJ58" s="7"/>
      <c r="UWK58" s="7"/>
      <c r="UWL58" s="7"/>
      <c r="UWM58" s="7"/>
      <c r="UWN58" s="7"/>
      <c r="UWO58" s="7"/>
      <c r="UWP58" s="7"/>
      <c r="UWQ58" s="7"/>
      <c r="UWR58" s="7"/>
      <c r="UWS58" s="7"/>
      <c r="UWT58" s="7"/>
      <c r="UWU58" s="7"/>
      <c r="UWV58" s="7"/>
      <c r="UWW58" s="7"/>
      <c r="UWX58" s="7"/>
      <c r="UWY58" s="7"/>
      <c r="UWZ58" s="7"/>
      <c r="UXA58" s="7"/>
      <c r="UXB58" s="7"/>
      <c r="UXC58" s="7"/>
      <c r="UXD58" s="7"/>
      <c r="UXE58" s="7"/>
      <c r="UXF58" s="7"/>
      <c r="UXG58" s="7"/>
      <c r="UXH58" s="7"/>
      <c r="UXI58" s="7"/>
      <c r="UXJ58" s="7"/>
      <c r="UXK58" s="7"/>
      <c r="UXL58" s="7"/>
      <c r="UXM58" s="7"/>
      <c r="UXN58" s="7"/>
      <c r="UXO58" s="7"/>
      <c r="UXP58" s="7"/>
      <c r="UXQ58" s="7"/>
      <c r="UXR58" s="7"/>
      <c r="UXS58" s="7"/>
      <c r="UXT58" s="7"/>
      <c r="UXU58" s="7"/>
      <c r="UXV58" s="7"/>
      <c r="UXW58" s="7"/>
      <c r="UXX58" s="7"/>
      <c r="UXY58" s="7"/>
      <c r="UXZ58" s="7"/>
      <c r="UYA58" s="7"/>
      <c r="UYB58" s="7"/>
      <c r="UYC58" s="7"/>
      <c r="UYD58" s="7"/>
      <c r="UYE58" s="7"/>
      <c r="UYF58" s="7"/>
      <c r="UYG58" s="7"/>
      <c r="UYH58" s="7"/>
      <c r="UYI58" s="7"/>
      <c r="UYJ58" s="7"/>
      <c r="UYK58" s="7"/>
      <c r="UYL58" s="7"/>
      <c r="UYM58" s="7"/>
      <c r="UYN58" s="7"/>
      <c r="UYO58" s="7"/>
      <c r="UYP58" s="7"/>
      <c r="UYQ58" s="7"/>
      <c r="UYR58" s="7"/>
      <c r="UYS58" s="7"/>
      <c r="UYT58" s="7"/>
      <c r="UYU58" s="7"/>
      <c r="UYV58" s="7"/>
      <c r="UYX58" s="7"/>
      <c r="UYY58" s="7"/>
      <c r="UYZ58" s="7"/>
      <c r="UZA58" s="7"/>
      <c r="UZB58" s="7"/>
      <c r="UZC58" s="7"/>
      <c r="UZD58" s="7"/>
      <c r="UZE58" s="7"/>
      <c r="UZF58" s="7"/>
      <c r="UZG58" s="7"/>
      <c r="UZH58" s="7"/>
      <c r="UZI58" s="7"/>
      <c r="UZJ58" s="7"/>
      <c r="UZK58" s="7"/>
      <c r="UZL58" s="7"/>
      <c r="UZM58" s="7"/>
      <c r="UZN58" s="7"/>
      <c r="UZO58" s="7"/>
      <c r="UZP58" s="7"/>
      <c r="UZQ58" s="7"/>
      <c r="UZR58" s="7"/>
      <c r="UZS58" s="7"/>
      <c r="UZT58" s="7"/>
      <c r="UZU58" s="7"/>
      <c r="UZV58" s="7"/>
      <c r="UZW58" s="7"/>
      <c r="UZX58" s="7"/>
      <c r="UZY58" s="7"/>
      <c r="UZZ58" s="7"/>
      <c r="VAA58" s="7"/>
      <c r="VAB58" s="7"/>
      <c r="VAC58" s="7"/>
      <c r="VAD58" s="7"/>
      <c r="VAE58" s="7"/>
      <c r="VAF58" s="7"/>
      <c r="VAG58" s="7"/>
      <c r="VAH58" s="7"/>
      <c r="VAI58" s="7"/>
      <c r="VAJ58" s="7"/>
      <c r="VAK58" s="7"/>
      <c r="VAL58" s="7"/>
      <c r="VAM58" s="7"/>
      <c r="VAN58" s="7"/>
      <c r="VAO58" s="7"/>
      <c r="VAP58" s="7"/>
      <c r="VAQ58" s="7"/>
      <c r="VAR58" s="7"/>
      <c r="VAS58" s="7"/>
      <c r="VAT58" s="7"/>
      <c r="VAU58" s="7"/>
      <c r="VAV58" s="7"/>
      <c r="VAW58" s="7"/>
      <c r="VAX58" s="7"/>
      <c r="VAY58" s="7"/>
      <c r="VAZ58" s="7"/>
      <c r="VBA58" s="7"/>
      <c r="VBB58" s="7"/>
      <c r="VBC58" s="7"/>
      <c r="VBD58" s="7"/>
      <c r="VBE58" s="7"/>
      <c r="VBF58" s="7"/>
      <c r="VBG58" s="7"/>
      <c r="VBH58" s="7"/>
      <c r="VBI58" s="7"/>
      <c r="VBJ58" s="7"/>
      <c r="VBK58" s="7"/>
      <c r="VBL58" s="7"/>
      <c r="VBM58" s="7"/>
      <c r="VBN58" s="7"/>
      <c r="VBO58" s="7"/>
      <c r="VBP58" s="7"/>
      <c r="VBQ58" s="7"/>
      <c r="VBR58" s="7"/>
      <c r="VBS58" s="7"/>
      <c r="VBT58" s="7"/>
      <c r="VBU58" s="7"/>
      <c r="VBV58" s="7"/>
      <c r="VBW58" s="7"/>
      <c r="VBX58" s="7"/>
      <c r="VBY58" s="7"/>
      <c r="VBZ58" s="7"/>
      <c r="VCA58" s="7"/>
      <c r="VCB58" s="7"/>
      <c r="VCC58" s="7"/>
      <c r="VCD58" s="7"/>
      <c r="VCE58" s="7"/>
      <c r="VCF58" s="7"/>
      <c r="VCG58" s="7"/>
      <c r="VCH58" s="7"/>
      <c r="VCI58" s="7"/>
      <c r="VCJ58" s="7"/>
      <c r="VCK58" s="7"/>
      <c r="VCL58" s="7"/>
      <c r="VCM58" s="7"/>
      <c r="VCN58" s="7"/>
      <c r="VCO58" s="7"/>
      <c r="VCP58" s="7"/>
      <c r="VCQ58" s="7"/>
      <c r="VCR58" s="7"/>
      <c r="VCS58" s="7"/>
      <c r="VCT58" s="7"/>
      <c r="VCU58" s="7"/>
      <c r="VCV58" s="7"/>
      <c r="VCW58" s="7"/>
      <c r="VCX58" s="7"/>
      <c r="VCY58" s="7"/>
      <c r="VCZ58" s="7"/>
      <c r="VDA58" s="7"/>
      <c r="VDB58" s="7"/>
      <c r="VDC58" s="7"/>
      <c r="VDD58" s="7"/>
      <c r="VDE58" s="7"/>
      <c r="VDF58" s="7"/>
      <c r="VDG58" s="7"/>
      <c r="VDH58" s="7"/>
      <c r="VDI58" s="7"/>
      <c r="VDJ58" s="7"/>
      <c r="VDK58" s="7"/>
      <c r="VDL58" s="7"/>
      <c r="VDM58" s="7"/>
      <c r="VDN58" s="7"/>
      <c r="VDO58" s="7"/>
      <c r="VDP58" s="7"/>
      <c r="VDQ58" s="7"/>
      <c r="VDR58" s="7"/>
      <c r="VDS58" s="7"/>
      <c r="VDT58" s="7"/>
      <c r="VDU58" s="7"/>
      <c r="VDV58" s="7"/>
      <c r="VDW58" s="7"/>
      <c r="VDX58" s="7"/>
      <c r="VDY58" s="7"/>
      <c r="VDZ58" s="7"/>
      <c r="VEA58" s="7"/>
      <c r="VEB58" s="7"/>
      <c r="VEC58" s="7"/>
      <c r="VED58" s="7"/>
      <c r="VEE58" s="7"/>
      <c r="VEF58" s="7"/>
      <c r="VEG58" s="7"/>
      <c r="VEH58" s="7"/>
      <c r="VEI58" s="7"/>
      <c r="VEJ58" s="7"/>
      <c r="VEK58" s="7"/>
      <c r="VEL58" s="7"/>
      <c r="VEM58" s="7"/>
      <c r="VEN58" s="7"/>
      <c r="VEO58" s="7"/>
      <c r="VEP58" s="7"/>
      <c r="VEQ58" s="7"/>
      <c r="VER58" s="7"/>
      <c r="VES58" s="7"/>
      <c r="VET58" s="7"/>
      <c r="VEU58" s="7"/>
      <c r="VEV58" s="7"/>
      <c r="VEW58" s="7"/>
      <c r="VEX58" s="7"/>
      <c r="VEY58" s="7"/>
      <c r="VEZ58" s="7"/>
      <c r="VFA58" s="7"/>
      <c r="VFB58" s="7"/>
      <c r="VFC58" s="7"/>
      <c r="VFD58" s="7"/>
      <c r="VFE58" s="7"/>
      <c r="VFF58" s="7"/>
      <c r="VFG58" s="7"/>
      <c r="VFH58" s="7"/>
      <c r="VFI58" s="7"/>
      <c r="VFJ58" s="7"/>
      <c r="VFK58" s="7"/>
      <c r="VFL58" s="7"/>
      <c r="VFM58" s="7"/>
      <c r="VFN58" s="7"/>
      <c r="VFO58" s="7"/>
      <c r="VFP58" s="7"/>
      <c r="VFQ58" s="7"/>
      <c r="VFR58" s="7"/>
      <c r="VFS58" s="7"/>
      <c r="VFT58" s="7"/>
      <c r="VFU58" s="7"/>
      <c r="VFV58" s="7"/>
      <c r="VFW58" s="7"/>
      <c r="VFX58" s="7"/>
      <c r="VFY58" s="7"/>
      <c r="VFZ58" s="7"/>
      <c r="VGA58" s="7"/>
      <c r="VGB58" s="7"/>
      <c r="VGC58" s="7"/>
      <c r="VGD58" s="7"/>
      <c r="VGE58" s="7"/>
      <c r="VGF58" s="7"/>
      <c r="VGG58" s="7"/>
      <c r="VGH58" s="7"/>
      <c r="VGI58" s="7"/>
      <c r="VGJ58" s="7"/>
      <c r="VGK58" s="7"/>
      <c r="VGL58" s="7"/>
      <c r="VGM58" s="7"/>
      <c r="VGN58" s="7"/>
      <c r="VGO58" s="7"/>
      <c r="VGP58" s="7"/>
      <c r="VGQ58" s="7"/>
      <c r="VGR58" s="7"/>
      <c r="VGS58" s="7"/>
      <c r="VGT58" s="7"/>
      <c r="VGU58" s="7"/>
      <c r="VGV58" s="7"/>
      <c r="VGW58" s="7"/>
      <c r="VGX58" s="7"/>
      <c r="VGY58" s="7"/>
      <c r="VGZ58" s="7"/>
      <c r="VHA58" s="7"/>
      <c r="VHB58" s="7"/>
      <c r="VHC58" s="7"/>
      <c r="VHD58" s="7"/>
      <c r="VHE58" s="7"/>
      <c r="VHF58" s="7"/>
      <c r="VHG58" s="7"/>
      <c r="VHH58" s="7"/>
      <c r="VHI58" s="7"/>
      <c r="VHJ58" s="7"/>
      <c r="VHK58" s="7"/>
      <c r="VHL58" s="7"/>
      <c r="VHM58" s="7"/>
      <c r="VHN58" s="7"/>
      <c r="VHO58" s="7"/>
      <c r="VHP58" s="7"/>
      <c r="VHQ58" s="7"/>
      <c r="VHR58" s="7"/>
      <c r="VHS58" s="7"/>
      <c r="VHT58" s="7"/>
      <c r="VHU58" s="7"/>
      <c r="VHV58" s="7"/>
      <c r="VHW58" s="7"/>
      <c r="VHX58" s="7"/>
      <c r="VHY58" s="7"/>
      <c r="VHZ58" s="7"/>
      <c r="VIA58" s="7"/>
      <c r="VIB58" s="7"/>
      <c r="VIC58" s="7"/>
      <c r="VID58" s="7"/>
      <c r="VIE58" s="7"/>
      <c r="VIF58" s="7"/>
      <c r="VIG58" s="7"/>
      <c r="VIH58" s="7"/>
      <c r="VII58" s="7"/>
      <c r="VIJ58" s="7"/>
      <c r="VIK58" s="7"/>
      <c r="VIL58" s="7"/>
      <c r="VIM58" s="7"/>
      <c r="VIN58" s="7"/>
      <c r="VIO58" s="7"/>
      <c r="VIP58" s="7"/>
      <c r="VIQ58" s="7"/>
      <c r="VIR58" s="7"/>
      <c r="VIT58" s="7"/>
      <c r="VIU58" s="7"/>
      <c r="VIV58" s="7"/>
      <c r="VIW58" s="7"/>
      <c r="VIX58" s="7"/>
      <c r="VIY58" s="7"/>
      <c r="VIZ58" s="7"/>
      <c r="VJA58" s="7"/>
      <c r="VJB58" s="7"/>
      <c r="VJC58" s="7"/>
      <c r="VJD58" s="7"/>
      <c r="VJE58" s="7"/>
      <c r="VJF58" s="7"/>
      <c r="VJG58" s="7"/>
      <c r="VJH58" s="7"/>
      <c r="VJI58" s="7"/>
      <c r="VJJ58" s="7"/>
      <c r="VJK58" s="7"/>
      <c r="VJL58" s="7"/>
      <c r="VJM58" s="7"/>
      <c r="VJN58" s="7"/>
      <c r="VJO58" s="7"/>
      <c r="VJP58" s="7"/>
      <c r="VJQ58" s="7"/>
      <c r="VJR58" s="7"/>
      <c r="VJS58" s="7"/>
      <c r="VJT58" s="7"/>
      <c r="VJU58" s="7"/>
      <c r="VJV58" s="7"/>
      <c r="VJW58" s="7"/>
      <c r="VJX58" s="7"/>
      <c r="VJY58" s="7"/>
      <c r="VJZ58" s="7"/>
      <c r="VKA58" s="7"/>
      <c r="VKB58" s="7"/>
      <c r="VKC58" s="7"/>
      <c r="VKD58" s="7"/>
      <c r="VKE58" s="7"/>
      <c r="VKF58" s="7"/>
      <c r="VKG58" s="7"/>
      <c r="VKH58" s="7"/>
      <c r="VKI58" s="7"/>
      <c r="VKJ58" s="7"/>
      <c r="VKK58" s="7"/>
      <c r="VKL58" s="7"/>
      <c r="VKM58" s="7"/>
      <c r="VKN58" s="7"/>
      <c r="VKO58" s="7"/>
      <c r="VKP58" s="7"/>
      <c r="VKQ58" s="7"/>
      <c r="VKR58" s="7"/>
      <c r="VKS58" s="7"/>
      <c r="VKT58" s="7"/>
      <c r="VKU58" s="7"/>
      <c r="VKV58" s="7"/>
      <c r="VKW58" s="7"/>
      <c r="VKX58" s="7"/>
      <c r="VKY58" s="7"/>
      <c r="VKZ58" s="7"/>
      <c r="VLA58" s="7"/>
      <c r="VLB58" s="7"/>
      <c r="VLC58" s="7"/>
      <c r="VLD58" s="7"/>
      <c r="VLE58" s="7"/>
      <c r="VLF58" s="7"/>
      <c r="VLG58" s="7"/>
      <c r="VLH58" s="7"/>
      <c r="VLI58" s="7"/>
      <c r="VLJ58" s="7"/>
      <c r="VLK58" s="7"/>
      <c r="VLL58" s="7"/>
      <c r="VLM58" s="7"/>
      <c r="VLN58" s="7"/>
      <c r="VLO58" s="7"/>
      <c r="VLP58" s="7"/>
      <c r="VLQ58" s="7"/>
      <c r="VLR58" s="7"/>
      <c r="VLS58" s="7"/>
      <c r="VLT58" s="7"/>
      <c r="VLU58" s="7"/>
      <c r="VLV58" s="7"/>
      <c r="VLW58" s="7"/>
      <c r="VLX58" s="7"/>
      <c r="VLY58" s="7"/>
      <c r="VLZ58" s="7"/>
      <c r="VMA58" s="7"/>
      <c r="VMB58" s="7"/>
      <c r="VMC58" s="7"/>
      <c r="VMD58" s="7"/>
      <c r="VME58" s="7"/>
      <c r="VMF58" s="7"/>
      <c r="VMG58" s="7"/>
      <c r="VMH58" s="7"/>
      <c r="VMI58" s="7"/>
      <c r="VMJ58" s="7"/>
      <c r="VMK58" s="7"/>
      <c r="VML58" s="7"/>
      <c r="VMM58" s="7"/>
      <c r="VMN58" s="7"/>
      <c r="VMO58" s="7"/>
      <c r="VMP58" s="7"/>
      <c r="VMQ58" s="7"/>
      <c r="VMR58" s="7"/>
      <c r="VMS58" s="7"/>
      <c r="VMT58" s="7"/>
      <c r="VMU58" s="7"/>
      <c r="VMV58" s="7"/>
      <c r="VMW58" s="7"/>
      <c r="VMX58" s="7"/>
      <c r="VMY58" s="7"/>
      <c r="VMZ58" s="7"/>
      <c r="VNA58" s="7"/>
      <c r="VNB58" s="7"/>
      <c r="VNC58" s="7"/>
      <c r="VND58" s="7"/>
      <c r="VNE58" s="7"/>
      <c r="VNF58" s="7"/>
      <c r="VNG58" s="7"/>
      <c r="VNH58" s="7"/>
      <c r="VNI58" s="7"/>
      <c r="VNJ58" s="7"/>
      <c r="VNK58" s="7"/>
      <c r="VNL58" s="7"/>
      <c r="VNM58" s="7"/>
      <c r="VNN58" s="7"/>
      <c r="VNO58" s="7"/>
      <c r="VNP58" s="7"/>
      <c r="VNQ58" s="7"/>
      <c r="VNR58" s="7"/>
      <c r="VNS58" s="7"/>
      <c r="VNT58" s="7"/>
      <c r="VNU58" s="7"/>
      <c r="VNV58" s="7"/>
      <c r="VNW58" s="7"/>
      <c r="VNX58" s="7"/>
      <c r="VNY58" s="7"/>
      <c r="VNZ58" s="7"/>
      <c r="VOA58" s="7"/>
      <c r="VOB58" s="7"/>
      <c r="VOC58" s="7"/>
      <c r="VOD58" s="7"/>
      <c r="VOE58" s="7"/>
      <c r="VOF58" s="7"/>
      <c r="VOG58" s="7"/>
      <c r="VOH58" s="7"/>
      <c r="VOI58" s="7"/>
      <c r="VOJ58" s="7"/>
      <c r="VOK58" s="7"/>
      <c r="VOL58" s="7"/>
      <c r="VOM58" s="7"/>
      <c r="VON58" s="7"/>
      <c r="VOO58" s="7"/>
      <c r="VOP58" s="7"/>
      <c r="VOQ58" s="7"/>
      <c r="VOR58" s="7"/>
      <c r="VOS58" s="7"/>
      <c r="VOT58" s="7"/>
      <c r="VOU58" s="7"/>
      <c r="VOV58" s="7"/>
      <c r="VOW58" s="7"/>
      <c r="VOX58" s="7"/>
      <c r="VOY58" s="7"/>
      <c r="VOZ58" s="7"/>
      <c r="VPA58" s="7"/>
      <c r="VPB58" s="7"/>
      <c r="VPC58" s="7"/>
      <c r="VPD58" s="7"/>
      <c r="VPE58" s="7"/>
      <c r="VPF58" s="7"/>
      <c r="VPG58" s="7"/>
      <c r="VPH58" s="7"/>
      <c r="VPI58" s="7"/>
      <c r="VPJ58" s="7"/>
      <c r="VPK58" s="7"/>
      <c r="VPL58" s="7"/>
      <c r="VPM58" s="7"/>
      <c r="VPN58" s="7"/>
      <c r="VPO58" s="7"/>
      <c r="VPP58" s="7"/>
      <c r="VPQ58" s="7"/>
      <c r="VPR58" s="7"/>
      <c r="VPS58" s="7"/>
      <c r="VPT58" s="7"/>
      <c r="VPU58" s="7"/>
      <c r="VPV58" s="7"/>
      <c r="VPW58" s="7"/>
      <c r="VPX58" s="7"/>
      <c r="VPY58" s="7"/>
      <c r="VPZ58" s="7"/>
      <c r="VQA58" s="7"/>
      <c r="VQB58" s="7"/>
      <c r="VQC58" s="7"/>
      <c r="VQD58" s="7"/>
      <c r="VQE58" s="7"/>
      <c r="VQF58" s="7"/>
      <c r="VQG58" s="7"/>
      <c r="VQH58" s="7"/>
      <c r="VQI58" s="7"/>
      <c r="VQJ58" s="7"/>
      <c r="VQK58" s="7"/>
      <c r="VQL58" s="7"/>
      <c r="VQM58" s="7"/>
      <c r="VQN58" s="7"/>
      <c r="VQO58" s="7"/>
      <c r="VQP58" s="7"/>
      <c r="VQQ58" s="7"/>
      <c r="VQR58" s="7"/>
      <c r="VQS58" s="7"/>
      <c r="VQT58" s="7"/>
      <c r="VQU58" s="7"/>
      <c r="VQV58" s="7"/>
      <c r="VQW58" s="7"/>
      <c r="VQX58" s="7"/>
      <c r="VQY58" s="7"/>
      <c r="VQZ58" s="7"/>
      <c r="VRA58" s="7"/>
      <c r="VRB58" s="7"/>
      <c r="VRC58" s="7"/>
      <c r="VRD58" s="7"/>
      <c r="VRE58" s="7"/>
      <c r="VRF58" s="7"/>
      <c r="VRG58" s="7"/>
      <c r="VRH58" s="7"/>
      <c r="VRI58" s="7"/>
      <c r="VRJ58" s="7"/>
      <c r="VRK58" s="7"/>
      <c r="VRL58" s="7"/>
      <c r="VRM58" s="7"/>
      <c r="VRN58" s="7"/>
      <c r="VRO58" s="7"/>
      <c r="VRP58" s="7"/>
      <c r="VRQ58" s="7"/>
      <c r="VRR58" s="7"/>
      <c r="VRS58" s="7"/>
      <c r="VRT58" s="7"/>
      <c r="VRU58" s="7"/>
      <c r="VRV58" s="7"/>
      <c r="VRW58" s="7"/>
      <c r="VRX58" s="7"/>
      <c r="VRY58" s="7"/>
      <c r="VRZ58" s="7"/>
      <c r="VSA58" s="7"/>
      <c r="VSB58" s="7"/>
      <c r="VSC58" s="7"/>
      <c r="VSD58" s="7"/>
      <c r="VSE58" s="7"/>
      <c r="VSF58" s="7"/>
      <c r="VSG58" s="7"/>
      <c r="VSH58" s="7"/>
      <c r="VSI58" s="7"/>
      <c r="VSJ58" s="7"/>
      <c r="VSK58" s="7"/>
      <c r="VSL58" s="7"/>
      <c r="VSM58" s="7"/>
      <c r="VSN58" s="7"/>
      <c r="VSP58" s="7"/>
      <c r="VSQ58" s="7"/>
      <c r="VSR58" s="7"/>
      <c r="VSS58" s="7"/>
      <c r="VST58" s="7"/>
      <c r="VSU58" s="7"/>
      <c r="VSV58" s="7"/>
      <c r="VSW58" s="7"/>
      <c r="VSX58" s="7"/>
      <c r="VSY58" s="7"/>
      <c r="VSZ58" s="7"/>
      <c r="VTA58" s="7"/>
      <c r="VTB58" s="7"/>
      <c r="VTC58" s="7"/>
      <c r="VTD58" s="7"/>
      <c r="VTE58" s="7"/>
      <c r="VTF58" s="7"/>
      <c r="VTG58" s="7"/>
      <c r="VTH58" s="7"/>
      <c r="VTI58" s="7"/>
      <c r="VTJ58" s="7"/>
      <c r="VTK58" s="7"/>
      <c r="VTL58" s="7"/>
      <c r="VTM58" s="7"/>
      <c r="VTN58" s="7"/>
      <c r="VTO58" s="7"/>
      <c r="VTP58" s="7"/>
      <c r="VTQ58" s="7"/>
      <c r="VTR58" s="7"/>
      <c r="VTS58" s="7"/>
      <c r="VTT58" s="7"/>
      <c r="VTU58" s="7"/>
      <c r="VTV58" s="7"/>
      <c r="VTW58" s="7"/>
      <c r="VTX58" s="7"/>
      <c r="VTY58" s="7"/>
      <c r="VTZ58" s="7"/>
      <c r="VUA58" s="7"/>
      <c r="VUB58" s="7"/>
      <c r="VUC58" s="7"/>
      <c r="VUD58" s="7"/>
      <c r="VUE58" s="7"/>
      <c r="VUF58" s="7"/>
      <c r="VUG58" s="7"/>
      <c r="VUH58" s="7"/>
      <c r="VUI58" s="7"/>
      <c r="VUJ58" s="7"/>
      <c r="VUK58" s="7"/>
      <c r="VUL58" s="7"/>
      <c r="VUM58" s="7"/>
      <c r="VUN58" s="7"/>
      <c r="VUO58" s="7"/>
      <c r="VUP58" s="7"/>
      <c r="VUQ58" s="7"/>
      <c r="VUR58" s="7"/>
      <c r="VUS58" s="7"/>
      <c r="VUT58" s="7"/>
      <c r="VUU58" s="7"/>
      <c r="VUV58" s="7"/>
      <c r="VUW58" s="7"/>
      <c r="VUX58" s="7"/>
      <c r="VUY58" s="7"/>
      <c r="VUZ58" s="7"/>
      <c r="VVA58" s="7"/>
      <c r="VVB58" s="7"/>
      <c r="VVC58" s="7"/>
      <c r="VVD58" s="7"/>
      <c r="VVE58" s="7"/>
      <c r="VVF58" s="7"/>
      <c r="VVG58" s="7"/>
      <c r="VVH58" s="7"/>
      <c r="VVI58" s="7"/>
      <c r="VVJ58" s="7"/>
      <c r="VVK58" s="7"/>
      <c r="VVL58" s="7"/>
      <c r="VVM58" s="7"/>
      <c r="VVN58" s="7"/>
      <c r="VVO58" s="7"/>
      <c r="VVP58" s="7"/>
      <c r="VVQ58" s="7"/>
      <c r="VVR58" s="7"/>
      <c r="VVS58" s="7"/>
      <c r="VVT58" s="7"/>
      <c r="VVU58" s="7"/>
      <c r="VVV58" s="7"/>
      <c r="VVW58" s="7"/>
      <c r="VVX58" s="7"/>
      <c r="VVY58" s="7"/>
      <c r="VVZ58" s="7"/>
      <c r="VWA58" s="7"/>
      <c r="VWB58" s="7"/>
      <c r="VWC58" s="7"/>
      <c r="VWD58" s="7"/>
      <c r="VWE58" s="7"/>
      <c r="VWF58" s="7"/>
      <c r="VWG58" s="7"/>
      <c r="VWH58" s="7"/>
      <c r="VWI58" s="7"/>
      <c r="VWJ58" s="7"/>
      <c r="VWK58" s="7"/>
      <c r="VWL58" s="7"/>
      <c r="VWM58" s="7"/>
      <c r="VWN58" s="7"/>
      <c r="VWO58" s="7"/>
      <c r="VWP58" s="7"/>
      <c r="VWQ58" s="7"/>
      <c r="VWR58" s="7"/>
      <c r="VWS58" s="7"/>
      <c r="VWT58" s="7"/>
      <c r="VWU58" s="7"/>
      <c r="VWV58" s="7"/>
      <c r="VWW58" s="7"/>
      <c r="VWX58" s="7"/>
      <c r="VWY58" s="7"/>
      <c r="VWZ58" s="7"/>
      <c r="VXA58" s="7"/>
      <c r="VXB58" s="7"/>
      <c r="VXC58" s="7"/>
      <c r="VXD58" s="7"/>
      <c r="VXE58" s="7"/>
      <c r="VXF58" s="7"/>
      <c r="VXG58" s="7"/>
      <c r="VXH58" s="7"/>
      <c r="VXI58" s="7"/>
      <c r="VXJ58" s="7"/>
      <c r="VXK58" s="7"/>
      <c r="VXL58" s="7"/>
      <c r="VXM58" s="7"/>
      <c r="VXN58" s="7"/>
      <c r="VXO58" s="7"/>
      <c r="VXP58" s="7"/>
      <c r="VXQ58" s="7"/>
      <c r="VXR58" s="7"/>
      <c r="VXS58" s="7"/>
      <c r="VXT58" s="7"/>
      <c r="VXU58" s="7"/>
      <c r="VXV58" s="7"/>
      <c r="VXW58" s="7"/>
      <c r="VXX58" s="7"/>
      <c r="VXY58" s="7"/>
      <c r="VXZ58" s="7"/>
      <c r="VYA58" s="7"/>
      <c r="VYB58" s="7"/>
      <c r="VYC58" s="7"/>
      <c r="VYD58" s="7"/>
      <c r="VYE58" s="7"/>
      <c r="VYF58" s="7"/>
      <c r="VYG58" s="7"/>
      <c r="VYH58" s="7"/>
      <c r="VYI58" s="7"/>
      <c r="VYJ58" s="7"/>
      <c r="VYK58" s="7"/>
      <c r="VYL58" s="7"/>
      <c r="VYM58" s="7"/>
      <c r="VYN58" s="7"/>
      <c r="VYO58" s="7"/>
      <c r="VYP58" s="7"/>
      <c r="VYQ58" s="7"/>
      <c r="VYR58" s="7"/>
      <c r="VYS58" s="7"/>
      <c r="VYT58" s="7"/>
      <c r="VYU58" s="7"/>
      <c r="VYV58" s="7"/>
      <c r="VYW58" s="7"/>
      <c r="VYX58" s="7"/>
      <c r="VYY58" s="7"/>
      <c r="VYZ58" s="7"/>
      <c r="VZA58" s="7"/>
      <c r="VZB58" s="7"/>
      <c r="VZC58" s="7"/>
      <c r="VZD58" s="7"/>
      <c r="VZE58" s="7"/>
      <c r="VZF58" s="7"/>
      <c r="VZG58" s="7"/>
      <c r="VZH58" s="7"/>
      <c r="VZI58" s="7"/>
      <c r="VZJ58" s="7"/>
      <c r="VZK58" s="7"/>
      <c r="VZL58" s="7"/>
      <c r="VZM58" s="7"/>
      <c r="VZN58" s="7"/>
      <c r="VZO58" s="7"/>
      <c r="VZP58" s="7"/>
      <c r="VZQ58" s="7"/>
      <c r="VZR58" s="7"/>
      <c r="VZS58" s="7"/>
      <c r="VZT58" s="7"/>
      <c r="VZU58" s="7"/>
      <c r="VZV58" s="7"/>
      <c r="VZW58" s="7"/>
      <c r="VZX58" s="7"/>
      <c r="VZY58" s="7"/>
      <c r="VZZ58" s="7"/>
      <c r="WAA58" s="7"/>
      <c r="WAB58" s="7"/>
      <c r="WAC58" s="7"/>
      <c r="WAD58" s="7"/>
      <c r="WAE58" s="7"/>
      <c r="WAF58" s="7"/>
      <c r="WAG58" s="7"/>
      <c r="WAH58" s="7"/>
      <c r="WAI58" s="7"/>
      <c r="WAJ58" s="7"/>
      <c r="WAK58" s="7"/>
      <c r="WAL58" s="7"/>
      <c r="WAM58" s="7"/>
      <c r="WAN58" s="7"/>
      <c r="WAO58" s="7"/>
      <c r="WAP58" s="7"/>
      <c r="WAQ58" s="7"/>
      <c r="WAR58" s="7"/>
      <c r="WAS58" s="7"/>
      <c r="WAT58" s="7"/>
      <c r="WAU58" s="7"/>
      <c r="WAV58" s="7"/>
      <c r="WAW58" s="7"/>
      <c r="WAX58" s="7"/>
      <c r="WAY58" s="7"/>
      <c r="WAZ58" s="7"/>
      <c r="WBA58" s="7"/>
      <c r="WBB58" s="7"/>
      <c r="WBC58" s="7"/>
      <c r="WBD58" s="7"/>
      <c r="WBE58" s="7"/>
      <c r="WBF58" s="7"/>
      <c r="WBG58" s="7"/>
      <c r="WBH58" s="7"/>
      <c r="WBI58" s="7"/>
      <c r="WBJ58" s="7"/>
      <c r="WBK58" s="7"/>
      <c r="WBL58" s="7"/>
      <c r="WBM58" s="7"/>
      <c r="WBN58" s="7"/>
      <c r="WBO58" s="7"/>
      <c r="WBP58" s="7"/>
      <c r="WBQ58" s="7"/>
      <c r="WBR58" s="7"/>
      <c r="WBS58" s="7"/>
      <c r="WBT58" s="7"/>
      <c r="WBU58" s="7"/>
      <c r="WBV58" s="7"/>
      <c r="WBW58" s="7"/>
      <c r="WBX58" s="7"/>
      <c r="WBY58" s="7"/>
      <c r="WBZ58" s="7"/>
      <c r="WCA58" s="7"/>
      <c r="WCB58" s="7"/>
      <c r="WCC58" s="7"/>
      <c r="WCD58" s="7"/>
      <c r="WCE58" s="7"/>
      <c r="WCF58" s="7"/>
      <c r="WCG58" s="7"/>
      <c r="WCH58" s="7"/>
      <c r="WCI58" s="7"/>
      <c r="WCJ58" s="7"/>
      <c r="WCL58" s="7"/>
      <c r="WCM58" s="7"/>
      <c r="WCN58" s="7"/>
      <c r="WCO58" s="7"/>
      <c r="WCP58" s="7"/>
      <c r="WCQ58" s="7"/>
      <c r="WCR58" s="7"/>
      <c r="WCS58" s="7"/>
      <c r="WCT58" s="7"/>
      <c r="WCU58" s="7"/>
      <c r="WCV58" s="7"/>
      <c r="WCW58" s="7"/>
      <c r="WCX58" s="7"/>
      <c r="WCY58" s="7"/>
      <c r="WCZ58" s="7"/>
      <c r="WDA58" s="7"/>
      <c r="WDB58" s="7"/>
      <c r="WDC58" s="7"/>
      <c r="WDD58" s="7"/>
      <c r="WDE58" s="7"/>
      <c r="WDF58" s="7"/>
      <c r="WDG58" s="7"/>
      <c r="WDH58" s="7"/>
      <c r="WDI58" s="7"/>
      <c r="WDJ58" s="7"/>
      <c r="WDK58" s="7"/>
      <c r="WDL58" s="7"/>
      <c r="WDM58" s="7"/>
      <c r="WDN58" s="7"/>
      <c r="WDO58" s="7"/>
      <c r="WDP58" s="7"/>
      <c r="WDQ58" s="7"/>
      <c r="WDR58" s="7"/>
      <c r="WDS58" s="7"/>
      <c r="WDT58" s="7"/>
      <c r="WDU58" s="7"/>
      <c r="WDV58" s="7"/>
      <c r="WDW58" s="7"/>
      <c r="WDX58" s="7"/>
      <c r="WDY58" s="7"/>
      <c r="WDZ58" s="7"/>
      <c r="WEA58" s="7"/>
      <c r="WEB58" s="7"/>
      <c r="WEC58" s="7"/>
      <c r="WED58" s="7"/>
      <c r="WEE58" s="7"/>
      <c r="WEF58" s="7"/>
      <c r="WEG58" s="7"/>
      <c r="WEH58" s="7"/>
      <c r="WEI58" s="7"/>
      <c r="WEJ58" s="7"/>
      <c r="WEK58" s="7"/>
      <c r="WEL58" s="7"/>
      <c r="WEM58" s="7"/>
      <c r="WEN58" s="7"/>
      <c r="WEO58" s="7"/>
      <c r="WEP58" s="7"/>
      <c r="WEQ58" s="7"/>
      <c r="WER58" s="7"/>
      <c r="WES58" s="7"/>
      <c r="WET58" s="7"/>
      <c r="WEU58" s="7"/>
      <c r="WEV58" s="7"/>
      <c r="WEW58" s="7"/>
      <c r="WEX58" s="7"/>
      <c r="WEY58" s="7"/>
      <c r="WEZ58" s="7"/>
      <c r="WFA58" s="7"/>
      <c r="WFB58" s="7"/>
      <c r="WFC58" s="7"/>
      <c r="WFD58" s="7"/>
      <c r="WFE58" s="7"/>
      <c r="WFF58" s="7"/>
      <c r="WFG58" s="7"/>
      <c r="WFH58" s="7"/>
      <c r="WFI58" s="7"/>
      <c r="WFJ58" s="7"/>
      <c r="WFK58" s="7"/>
      <c r="WFL58" s="7"/>
      <c r="WFM58" s="7"/>
      <c r="WFN58" s="7"/>
      <c r="WFO58" s="7"/>
      <c r="WFP58" s="7"/>
      <c r="WFQ58" s="7"/>
      <c r="WFR58" s="7"/>
      <c r="WFS58" s="7"/>
      <c r="WFT58" s="7"/>
      <c r="WFU58" s="7"/>
      <c r="WFV58" s="7"/>
      <c r="WFW58" s="7"/>
      <c r="WFX58" s="7"/>
      <c r="WFY58" s="7"/>
      <c r="WFZ58" s="7"/>
      <c r="WGA58" s="7"/>
      <c r="WGB58" s="7"/>
      <c r="WGC58" s="7"/>
      <c r="WGD58" s="7"/>
      <c r="WGE58" s="7"/>
      <c r="WGF58" s="7"/>
      <c r="WGG58" s="7"/>
      <c r="WGH58" s="7"/>
      <c r="WGI58" s="7"/>
      <c r="WGJ58" s="7"/>
      <c r="WGK58" s="7"/>
      <c r="WGL58" s="7"/>
      <c r="WGM58" s="7"/>
      <c r="WGN58" s="7"/>
      <c r="WGO58" s="7"/>
      <c r="WGP58" s="7"/>
      <c r="WGQ58" s="7"/>
      <c r="WGR58" s="7"/>
      <c r="WGS58" s="7"/>
      <c r="WGT58" s="7"/>
      <c r="WGU58" s="7"/>
      <c r="WGV58" s="7"/>
      <c r="WGW58" s="7"/>
      <c r="WGX58" s="7"/>
      <c r="WGY58" s="7"/>
      <c r="WGZ58" s="7"/>
      <c r="WHA58" s="7"/>
      <c r="WHB58" s="7"/>
      <c r="WHC58" s="7"/>
      <c r="WHD58" s="7"/>
      <c r="WHE58" s="7"/>
      <c r="WHF58" s="7"/>
      <c r="WHG58" s="7"/>
      <c r="WHH58" s="7"/>
      <c r="WHI58" s="7"/>
      <c r="WHJ58" s="7"/>
      <c r="WHK58" s="7"/>
      <c r="WHL58" s="7"/>
      <c r="WHM58" s="7"/>
      <c r="WHN58" s="7"/>
      <c r="WHO58" s="7"/>
      <c r="WHP58" s="7"/>
      <c r="WHQ58" s="7"/>
      <c r="WHR58" s="7"/>
      <c r="WHS58" s="7"/>
      <c r="WHT58" s="7"/>
      <c r="WHU58" s="7"/>
      <c r="WHV58" s="7"/>
      <c r="WHW58" s="7"/>
      <c r="WHX58" s="7"/>
      <c r="WHY58" s="7"/>
      <c r="WHZ58" s="7"/>
      <c r="WIA58" s="7"/>
      <c r="WIB58" s="7"/>
      <c r="WIC58" s="7"/>
      <c r="WID58" s="7"/>
      <c r="WIE58" s="7"/>
      <c r="WIF58" s="7"/>
      <c r="WIG58" s="7"/>
      <c r="WIH58" s="7"/>
      <c r="WII58" s="7"/>
      <c r="WIJ58" s="7"/>
      <c r="WIK58" s="7"/>
      <c r="WIL58" s="7"/>
      <c r="WIM58" s="7"/>
      <c r="WIN58" s="7"/>
      <c r="WIO58" s="7"/>
      <c r="WIP58" s="7"/>
      <c r="WIQ58" s="7"/>
      <c r="WIR58" s="7"/>
      <c r="WIS58" s="7"/>
      <c r="WIT58" s="7"/>
      <c r="WIU58" s="7"/>
      <c r="WIV58" s="7"/>
      <c r="WIW58" s="7"/>
      <c r="WIX58" s="7"/>
      <c r="WIY58" s="7"/>
      <c r="WIZ58" s="7"/>
      <c r="WJA58" s="7"/>
      <c r="WJB58" s="7"/>
      <c r="WJC58" s="7"/>
      <c r="WJD58" s="7"/>
      <c r="WJE58" s="7"/>
      <c r="WJF58" s="7"/>
      <c r="WJG58" s="7"/>
      <c r="WJH58" s="7"/>
      <c r="WJI58" s="7"/>
      <c r="WJJ58" s="7"/>
      <c r="WJK58" s="7"/>
      <c r="WJL58" s="7"/>
      <c r="WJM58" s="7"/>
      <c r="WJN58" s="7"/>
      <c r="WJO58" s="7"/>
      <c r="WJP58" s="7"/>
      <c r="WJQ58" s="7"/>
      <c r="WJR58" s="7"/>
      <c r="WJS58" s="7"/>
      <c r="WJT58" s="7"/>
      <c r="WJU58" s="7"/>
      <c r="WJV58" s="7"/>
      <c r="WJW58" s="7"/>
      <c r="WJX58" s="7"/>
      <c r="WJY58" s="7"/>
      <c r="WJZ58" s="7"/>
      <c r="WKA58" s="7"/>
      <c r="WKB58" s="7"/>
      <c r="WKC58" s="7"/>
      <c r="WKD58" s="7"/>
      <c r="WKE58" s="7"/>
      <c r="WKF58" s="7"/>
      <c r="WKG58" s="7"/>
      <c r="WKH58" s="7"/>
      <c r="WKI58" s="7"/>
      <c r="WKJ58" s="7"/>
      <c r="WKK58" s="7"/>
      <c r="WKL58" s="7"/>
      <c r="WKM58" s="7"/>
      <c r="WKN58" s="7"/>
      <c r="WKO58" s="7"/>
      <c r="WKP58" s="7"/>
      <c r="WKQ58" s="7"/>
      <c r="WKR58" s="7"/>
      <c r="WKS58" s="7"/>
      <c r="WKT58" s="7"/>
      <c r="WKU58" s="7"/>
      <c r="WKV58" s="7"/>
      <c r="WKW58" s="7"/>
      <c r="WKX58" s="7"/>
      <c r="WKY58" s="7"/>
      <c r="WKZ58" s="7"/>
      <c r="WLA58" s="7"/>
      <c r="WLB58" s="7"/>
      <c r="WLC58" s="7"/>
      <c r="WLD58" s="7"/>
      <c r="WLE58" s="7"/>
      <c r="WLF58" s="7"/>
      <c r="WLG58" s="7"/>
      <c r="WLH58" s="7"/>
      <c r="WLI58" s="7"/>
      <c r="WLJ58" s="7"/>
      <c r="WLK58" s="7"/>
      <c r="WLL58" s="7"/>
      <c r="WLM58" s="7"/>
      <c r="WLN58" s="7"/>
      <c r="WLO58" s="7"/>
      <c r="WLP58" s="7"/>
      <c r="WLQ58" s="7"/>
      <c r="WLR58" s="7"/>
      <c r="WLS58" s="7"/>
      <c r="WLT58" s="7"/>
      <c r="WLU58" s="7"/>
      <c r="WLV58" s="7"/>
      <c r="WLW58" s="7"/>
      <c r="WLX58" s="7"/>
      <c r="WLY58" s="7"/>
      <c r="WLZ58" s="7"/>
      <c r="WMA58" s="7"/>
      <c r="WMB58" s="7"/>
      <c r="WMC58" s="7"/>
      <c r="WMD58" s="7"/>
      <c r="WME58" s="7"/>
      <c r="WMF58" s="7"/>
      <c r="WMH58" s="7"/>
      <c r="WMI58" s="7"/>
      <c r="WMJ58" s="7"/>
      <c r="WMK58" s="7"/>
      <c r="WML58" s="7"/>
      <c r="WMM58" s="7"/>
      <c r="WMN58" s="7"/>
      <c r="WMO58" s="7"/>
      <c r="WMP58" s="7"/>
      <c r="WMQ58" s="7"/>
      <c r="WMR58" s="7"/>
      <c r="WMS58" s="7"/>
      <c r="WMT58" s="7"/>
      <c r="WMU58" s="7"/>
      <c r="WMV58" s="7"/>
      <c r="WMW58" s="7"/>
      <c r="WMX58" s="7"/>
      <c r="WMY58" s="7"/>
      <c r="WMZ58" s="7"/>
      <c r="WNA58" s="7"/>
      <c r="WNB58" s="7"/>
      <c r="WNC58" s="7"/>
      <c r="WND58" s="7"/>
      <c r="WNE58" s="7"/>
      <c r="WNF58" s="7"/>
      <c r="WNG58" s="7"/>
      <c r="WNH58" s="7"/>
      <c r="WNI58" s="7"/>
      <c r="WNJ58" s="7"/>
      <c r="WNK58" s="7"/>
      <c r="WNL58" s="7"/>
      <c r="WNM58" s="7"/>
      <c r="WNN58" s="7"/>
      <c r="WNO58" s="7"/>
      <c r="WNP58" s="7"/>
      <c r="WNQ58" s="7"/>
      <c r="WNR58" s="7"/>
      <c r="WNS58" s="7"/>
      <c r="WNT58" s="7"/>
      <c r="WNU58" s="7"/>
      <c r="WNV58" s="7"/>
      <c r="WNW58" s="7"/>
      <c r="WNX58" s="7"/>
      <c r="WNY58" s="7"/>
      <c r="WNZ58" s="7"/>
      <c r="WOA58" s="7"/>
      <c r="WOB58" s="7"/>
      <c r="WOC58" s="7"/>
      <c r="WOD58" s="7"/>
      <c r="WOE58" s="7"/>
      <c r="WOF58" s="7"/>
      <c r="WOG58" s="7"/>
      <c r="WOH58" s="7"/>
      <c r="WOI58" s="7"/>
      <c r="WOJ58" s="7"/>
      <c r="WOK58" s="7"/>
      <c r="WOL58" s="7"/>
      <c r="WOM58" s="7"/>
      <c r="WON58" s="7"/>
      <c r="WOO58" s="7"/>
      <c r="WOP58" s="7"/>
      <c r="WOQ58" s="7"/>
      <c r="WOR58" s="7"/>
      <c r="WOS58" s="7"/>
      <c r="WOT58" s="7"/>
      <c r="WOU58" s="7"/>
      <c r="WOV58" s="7"/>
      <c r="WOW58" s="7"/>
      <c r="WOX58" s="7"/>
      <c r="WOY58" s="7"/>
      <c r="WOZ58" s="7"/>
      <c r="WPA58" s="7"/>
      <c r="WPB58" s="7"/>
      <c r="WPC58" s="7"/>
      <c r="WPD58" s="7"/>
      <c r="WPE58" s="7"/>
      <c r="WPF58" s="7"/>
      <c r="WPG58" s="7"/>
      <c r="WPH58" s="7"/>
      <c r="WPI58" s="7"/>
      <c r="WPJ58" s="7"/>
      <c r="WPK58" s="7"/>
      <c r="WPL58" s="7"/>
      <c r="WPM58" s="7"/>
      <c r="WPN58" s="7"/>
      <c r="WPO58" s="7"/>
      <c r="WPP58" s="7"/>
      <c r="WPQ58" s="7"/>
      <c r="WPR58" s="7"/>
      <c r="WPS58" s="7"/>
      <c r="WPT58" s="7"/>
      <c r="WPU58" s="7"/>
      <c r="WPV58" s="7"/>
      <c r="WPW58" s="7"/>
      <c r="WPX58" s="7"/>
      <c r="WPY58" s="7"/>
      <c r="WPZ58" s="7"/>
      <c r="WQA58" s="7"/>
      <c r="WQB58" s="7"/>
      <c r="WQC58" s="7"/>
      <c r="WQD58" s="7"/>
      <c r="WQE58" s="7"/>
      <c r="WQF58" s="7"/>
      <c r="WQG58" s="7"/>
      <c r="WQH58" s="7"/>
      <c r="WQI58" s="7"/>
      <c r="WQJ58" s="7"/>
      <c r="WQK58" s="7"/>
      <c r="WQL58" s="7"/>
      <c r="WQM58" s="7"/>
      <c r="WQN58" s="7"/>
      <c r="WQO58" s="7"/>
      <c r="WQP58" s="7"/>
      <c r="WQQ58" s="7"/>
      <c r="WQR58" s="7"/>
      <c r="WQS58" s="7"/>
      <c r="WQT58" s="7"/>
      <c r="WQU58" s="7"/>
      <c r="WQV58" s="7"/>
      <c r="WQW58" s="7"/>
      <c r="WQX58" s="7"/>
      <c r="WQY58" s="7"/>
      <c r="WQZ58" s="7"/>
      <c r="WRA58" s="7"/>
      <c r="WRB58" s="7"/>
      <c r="WRC58" s="7"/>
      <c r="WRD58" s="7"/>
      <c r="WRE58" s="7"/>
      <c r="WRF58" s="7"/>
      <c r="WRG58" s="7"/>
      <c r="WRH58" s="7"/>
      <c r="WRI58" s="7"/>
      <c r="WRJ58" s="7"/>
      <c r="WRK58" s="7"/>
      <c r="WRL58" s="7"/>
      <c r="WRM58" s="7"/>
      <c r="WRN58" s="7"/>
      <c r="WRO58" s="7"/>
      <c r="WRP58" s="7"/>
      <c r="WRQ58" s="7"/>
      <c r="WRR58" s="7"/>
      <c r="WRS58" s="7"/>
      <c r="WRT58" s="7"/>
      <c r="WRU58" s="7"/>
      <c r="WRV58" s="7"/>
      <c r="WRW58" s="7"/>
      <c r="WRX58" s="7"/>
      <c r="WRY58" s="7"/>
      <c r="WRZ58" s="7"/>
      <c r="WSA58" s="7"/>
      <c r="WSB58" s="7"/>
      <c r="WSC58" s="7"/>
      <c r="WSD58" s="7"/>
      <c r="WSE58" s="7"/>
      <c r="WSF58" s="7"/>
      <c r="WSG58" s="7"/>
      <c r="WSH58" s="7"/>
      <c r="WSI58" s="7"/>
      <c r="WSJ58" s="7"/>
      <c r="WSK58" s="7"/>
      <c r="WSL58" s="7"/>
      <c r="WSM58" s="7"/>
      <c r="WSN58" s="7"/>
      <c r="WSO58" s="7"/>
      <c r="WSP58" s="7"/>
      <c r="WSQ58" s="7"/>
      <c r="WSR58" s="7"/>
      <c r="WSS58" s="7"/>
      <c r="WST58" s="7"/>
      <c r="WSU58" s="7"/>
      <c r="WSV58" s="7"/>
      <c r="WSW58" s="7"/>
      <c r="WSX58" s="7"/>
      <c r="WSY58" s="7"/>
      <c r="WSZ58" s="7"/>
      <c r="WTA58" s="7"/>
      <c r="WTB58" s="7"/>
      <c r="WTC58" s="7"/>
      <c r="WTD58" s="7"/>
      <c r="WTE58" s="7"/>
      <c r="WTF58" s="7"/>
      <c r="WTG58" s="7"/>
      <c r="WTH58" s="7"/>
      <c r="WTI58" s="7"/>
      <c r="WTJ58" s="7"/>
      <c r="WTK58" s="7"/>
      <c r="WTL58" s="7"/>
      <c r="WTM58" s="7"/>
      <c r="WTN58" s="7"/>
      <c r="WTO58" s="7"/>
      <c r="WTP58" s="7"/>
      <c r="WTQ58" s="7"/>
      <c r="WTR58" s="7"/>
      <c r="WTS58" s="7"/>
      <c r="WTT58" s="7"/>
      <c r="WTU58" s="7"/>
      <c r="WTV58" s="7"/>
      <c r="WTW58" s="7"/>
      <c r="WTX58" s="7"/>
      <c r="WTY58" s="7"/>
      <c r="WTZ58" s="7"/>
      <c r="WUA58" s="7"/>
      <c r="WUB58" s="7"/>
      <c r="WUC58" s="7"/>
      <c r="WUD58" s="7"/>
      <c r="WUE58" s="7"/>
      <c r="WUF58" s="7"/>
      <c r="WUG58" s="7"/>
      <c r="WUH58" s="7"/>
      <c r="WUI58" s="7"/>
      <c r="WUJ58" s="7"/>
      <c r="WUK58" s="7"/>
      <c r="WUL58" s="7"/>
      <c r="WUM58" s="7"/>
      <c r="WUN58" s="7"/>
      <c r="WUO58" s="7"/>
      <c r="WUP58" s="7"/>
      <c r="WUQ58" s="7"/>
      <c r="WUR58" s="7"/>
      <c r="WUS58" s="7"/>
      <c r="WUT58" s="7"/>
      <c r="WUU58" s="7"/>
      <c r="WUV58" s="7"/>
      <c r="WUW58" s="7"/>
      <c r="WUX58" s="7"/>
      <c r="WUY58" s="7"/>
      <c r="WUZ58" s="7"/>
      <c r="WVA58" s="7"/>
      <c r="WVB58" s="7"/>
      <c r="WVC58" s="7"/>
      <c r="WVD58" s="7"/>
      <c r="WVE58" s="7"/>
      <c r="WVF58" s="7"/>
      <c r="WVG58" s="7"/>
      <c r="WVH58" s="7"/>
      <c r="WVI58" s="7"/>
      <c r="WVJ58" s="7"/>
      <c r="WVK58" s="7"/>
      <c r="WVL58" s="7"/>
      <c r="WVM58" s="7"/>
      <c r="WVN58" s="7"/>
      <c r="WVO58" s="7"/>
      <c r="WVP58" s="7"/>
      <c r="WVQ58" s="7"/>
      <c r="WVR58" s="7"/>
      <c r="WVS58" s="7"/>
      <c r="WVT58" s="7"/>
      <c r="WVU58" s="7"/>
      <c r="WVV58" s="7"/>
      <c r="WVW58" s="7"/>
      <c r="WVX58" s="7"/>
      <c r="WVY58" s="7"/>
      <c r="WVZ58" s="7"/>
      <c r="WWA58" s="7"/>
      <c r="WWB58" s="7"/>
      <c r="WWD58" s="7"/>
      <c r="WWE58" s="7"/>
      <c r="WWF58" s="7"/>
      <c r="WWG58" s="7"/>
      <c r="WWH58" s="7"/>
      <c r="WWI58" s="7"/>
      <c r="WWJ58" s="7"/>
      <c r="WWK58" s="7"/>
      <c r="WWL58" s="7"/>
      <c r="WWM58" s="7"/>
      <c r="WWN58" s="7"/>
      <c r="WWO58" s="7"/>
      <c r="WWP58" s="7"/>
      <c r="WWQ58" s="7"/>
      <c r="WWR58" s="7"/>
      <c r="WWS58" s="7"/>
      <c r="WWT58" s="7"/>
      <c r="WWU58" s="7"/>
      <c r="WWV58" s="7"/>
      <c r="WWW58" s="7"/>
      <c r="WWX58" s="7"/>
      <c r="WWY58" s="7"/>
      <c r="WWZ58" s="7"/>
      <c r="WXA58" s="7"/>
      <c r="WXB58" s="7"/>
      <c r="WXC58" s="7"/>
      <c r="WXD58" s="7"/>
      <c r="WXE58" s="7"/>
      <c r="WXF58" s="7"/>
      <c r="WXG58" s="7"/>
      <c r="WXH58" s="7"/>
      <c r="WXI58" s="7"/>
      <c r="WXJ58" s="7"/>
      <c r="WXK58" s="7"/>
      <c r="WXL58" s="7"/>
      <c r="WXM58" s="7"/>
      <c r="WXN58" s="7"/>
      <c r="WXO58" s="7"/>
      <c r="WXP58" s="7"/>
      <c r="WXQ58" s="7"/>
      <c r="WXR58" s="7"/>
      <c r="WXS58" s="7"/>
      <c r="WXT58" s="7"/>
      <c r="WXU58" s="7"/>
      <c r="WXV58" s="7"/>
      <c r="WXW58" s="7"/>
      <c r="WXX58" s="7"/>
      <c r="WXY58" s="7"/>
      <c r="WXZ58" s="7"/>
      <c r="WYA58" s="7"/>
      <c r="WYB58" s="7"/>
      <c r="WYC58" s="7"/>
      <c r="WYD58" s="7"/>
      <c r="WYE58" s="7"/>
      <c r="WYF58" s="7"/>
      <c r="WYG58" s="7"/>
      <c r="WYH58" s="7"/>
      <c r="WYI58" s="7"/>
      <c r="WYJ58" s="7"/>
      <c r="WYK58" s="7"/>
      <c r="WYL58" s="7"/>
      <c r="WYM58" s="7"/>
      <c r="WYN58" s="7"/>
      <c r="WYO58" s="7"/>
      <c r="WYP58" s="7"/>
      <c r="WYQ58" s="7"/>
      <c r="WYR58" s="7"/>
      <c r="WYS58" s="7"/>
      <c r="WYT58" s="7"/>
      <c r="WYU58" s="7"/>
      <c r="WYV58" s="7"/>
      <c r="WYW58" s="7"/>
      <c r="WYX58" s="7"/>
      <c r="WYY58" s="7"/>
      <c r="WYZ58" s="7"/>
      <c r="WZA58" s="7"/>
      <c r="WZB58" s="7"/>
      <c r="WZC58" s="7"/>
      <c r="WZD58" s="7"/>
      <c r="WZE58" s="7"/>
      <c r="WZF58" s="7"/>
      <c r="WZG58" s="7"/>
      <c r="WZH58" s="7"/>
      <c r="WZI58" s="7"/>
      <c r="WZJ58" s="7"/>
      <c r="WZK58" s="7"/>
      <c r="WZL58" s="7"/>
      <c r="WZM58" s="7"/>
      <c r="WZN58" s="7"/>
      <c r="WZO58" s="7"/>
      <c r="WZP58" s="7"/>
      <c r="WZQ58" s="7"/>
      <c r="WZR58" s="7"/>
      <c r="WZS58" s="7"/>
      <c r="WZT58" s="7"/>
      <c r="WZU58" s="7"/>
      <c r="WZV58" s="7"/>
      <c r="WZW58" s="7"/>
      <c r="WZX58" s="7"/>
      <c r="WZY58" s="7"/>
      <c r="WZZ58" s="7"/>
      <c r="XAA58" s="7"/>
      <c r="XAB58" s="7"/>
      <c r="XAC58" s="7"/>
      <c r="XAD58" s="7"/>
      <c r="XAE58" s="7"/>
      <c r="XAF58" s="7"/>
      <c r="XAG58" s="7"/>
      <c r="XAH58" s="7"/>
      <c r="XAI58" s="7"/>
      <c r="XAJ58" s="7"/>
      <c r="XAK58" s="7"/>
      <c r="XAL58" s="7"/>
      <c r="XAM58" s="7"/>
      <c r="XAN58" s="7"/>
      <c r="XAO58" s="7"/>
      <c r="XAP58" s="7"/>
      <c r="XAQ58" s="7"/>
      <c r="XAR58" s="7"/>
      <c r="XAS58" s="7"/>
      <c r="XAT58" s="7"/>
      <c r="XAU58" s="7"/>
      <c r="XAV58" s="7"/>
      <c r="XAW58" s="7"/>
      <c r="XAX58" s="7"/>
      <c r="XAY58" s="7"/>
      <c r="XAZ58" s="7"/>
      <c r="XBA58" s="7"/>
      <c r="XBB58" s="7"/>
      <c r="XBC58" s="7"/>
      <c r="XBD58" s="7"/>
      <c r="XBE58" s="7"/>
      <c r="XBF58" s="7"/>
      <c r="XBG58" s="7"/>
      <c r="XBH58" s="7"/>
      <c r="XBI58" s="7"/>
      <c r="XBJ58" s="7"/>
      <c r="XBK58" s="7"/>
      <c r="XBL58" s="7"/>
      <c r="XBM58" s="7"/>
      <c r="XBN58" s="7"/>
      <c r="XBO58" s="7"/>
      <c r="XBP58" s="7"/>
      <c r="XBQ58" s="7"/>
      <c r="XBR58" s="7"/>
      <c r="XBS58" s="7"/>
      <c r="XBT58" s="7"/>
      <c r="XBU58" s="7"/>
      <c r="XBV58" s="7"/>
      <c r="XBW58" s="7"/>
      <c r="XBX58" s="7"/>
      <c r="XBY58" s="7"/>
      <c r="XBZ58" s="7"/>
      <c r="XCA58" s="7"/>
      <c r="XCB58" s="7"/>
      <c r="XCC58" s="7"/>
      <c r="XCD58" s="7"/>
      <c r="XCE58" s="7"/>
      <c r="XCF58" s="7"/>
      <c r="XCG58" s="7"/>
      <c r="XCH58" s="7"/>
      <c r="XCI58" s="7"/>
      <c r="XCJ58" s="7"/>
      <c r="XCK58" s="7"/>
      <c r="XCL58" s="7"/>
      <c r="XCM58" s="7"/>
      <c r="XCN58" s="7"/>
      <c r="XCO58" s="7"/>
      <c r="XCP58" s="7"/>
      <c r="XCQ58" s="7"/>
      <c r="XCR58" s="7"/>
      <c r="XCS58" s="7"/>
      <c r="XCT58" s="7"/>
      <c r="XCU58" s="7"/>
      <c r="XCV58" s="7"/>
      <c r="XCW58" s="7"/>
      <c r="XCX58" s="7"/>
      <c r="XCY58" s="7"/>
      <c r="XCZ58" s="7"/>
      <c r="XDA58" s="7"/>
      <c r="XDB58" s="7"/>
      <c r="XDC58" s="7"/>
      <c r="XDD58" s="7"/>
      <c r="XDE58" s="7"/>
      <c r="XDF58" s="7"/>
      <c r="XDG58" s="7"/>
      <c r="XDH58" s="7"/>
      <c r="XDI58" s="7"/>
      <c r="XDJ58" s="7"/>
      <c r="XDK58" s="7"/>
      <c r="XDL58" s="7"/>
      <c r="XDM58" s="7"/>
      <c r="XDN58" s="7"/>
      <c r="XDO58" s="7"/>
      <c r="XDP58" s="7"/>
      <c r="XDQ58" s="7"/>
      <c r="XDR58" s="7"/>
      <c r="XDS58" s="7"/>
      <c r="XDT58" s="7"/>
      <c r="XDU58" s="7"/>
      <c r="XDV58" s="7"/>
      <c r="XDW58" s="7"/>
      <c r="XDX58" s="7"/>
      <c r="XDY58" s="7"/>
      <c r="XDZ58" s="7"/>
      <c r="XEA58" s="7"/>
      <c r="XEB58" s="7"/>
      <c r="XEC58" s="7"/>
      <c r="XED58" s="7"/>
      <c r="XEE58" s="7"/>
      <c r="XEF58" s="7"/>
      <c r="XEG58" s="7"/>
      <c r="XEH58" s="7"/>
      <c r="XEI58" s="7"/>
      <c r="XEJ58" s="7"/>
      <c r="XEK58" s="7"/>
      <c r="XEL58" s="7"/>
      <c r="XEM58" s="7"/>
      <c r="XEN58" s="7"/>
      <c r="XEO58" s="7"/>
      <c r="XEP58" s="7"/>
      <c r="XEQ58" s="7"/>
      <c r="XER58" s="7"/>
      <c r="XES58" s="7"/>
      <c r="XET58" s="7"/>
      <c r="XEU58" s="7"/>
      <c r="XEV58" s="7"/>
      <c r="XEW58" s="7"/>
      <c r="XEX58" s="7"/>
    </row>
    <row r="59" spans="1:16378" x14ac:dyDescent="0.25">
      <c r="A59" s="138">
        <v>55</v>
      </c>
      <c r="B59" s="376">
        <f t="shared" si="60"/>
        <v>183</v>
      </c>
      <c r="C59" s="377" t="str">
        <f t="shared" si="56"/>
        <v>JULY</v>
      </c>
      <c r="D59" s="138"/>
      <c r="E59" s="167"/>
      <c r="F59" s="356" t="str">
        <f>IF(ISNA(VLOOKUP($J59,ADDRESS!$B$3:$N1377,12,0)),"",VLOOKUP($J59,ADDRESS!$B$3:$N1377,12,0))</f>
        <v>AAAAA0000AST001</v>
      </c>
      <c r="G59" s="356">
        <f>IF(ISNA(VLOOKUP($J59,ADDRESS!$B$3:$N1377,13,0)),"",VLOOKUP($J59,ADDRESS!$B$3:$N1377,13,0))</f>
        <v>0</v>
      </c>
      <c r="H59" s="356">
        <f>IF(ISNA(VLOOKUP($J59,ADDRESS!$B$3:$N1377,10,0)),"",VLOOKUP($J59,ADDRESS!$B$3:$N1377,10,0))</f>
        <v>0</v>
      </c>
      <c r="I59" s="356" t="str">
        <f>IF(ISNA(VLOOKUP($J59,ADDRESS!$B$3:$N1377,11,0)),"",VLOOKUP($J59,ADDRESS!$B$3:$N1377,11,0))</f>
        <v>AAAAA0000A</v>
      </c>
      <c r="J59" s="110" t="s">
        <v>344</v>
      </c>
      <c r="K59" s="168">
        <v>500000</v>
      </c>
      <c r="L59" s="110" t="s">
        <v>302</v>
      </c>
      <c r="M59" s="169"/>
      <c r="N59" s="379">
        <f t="shared" si="31"/>
        <v>0</v>
      </c>
      <c r="O59" s="379">
        <f t="shared" si="32"/>
        <v>0</v>
      </c>
      <c r="P59" s="379">
        <f t="shared" si="33"/>
        <v>0</v>
      </c>
      <c r="Q59" s="379">
        <f t="shared" si="34"/>
        <v>0</v>
      </c>
      <c r="R59" s="379">
        <f t="shared" si="35"/>
        <v>0</v>
      </c>
      <c r="S59" s="379">
        <f t="shared" si="36"/>
        <v>0</v>
      </c>
      <c r="T59" s="379">
        <f t="shared" si="37"/>
        <v>0</v>
      </c>
      <c r="U59" s="379">
        <f t="shared" si="57"/>
        <v>0</v>
      </c>
      <c r="V59" s="379">
        <f t="shared" si="39"/>
        <v>61800</v>
      </c>
      <c r="W59" s="379">
        <f t="shared" si="40"/>
        <v>0</v>
      </c>
      <c r="X59" s="379">
        <f t="shared" si="41"/>
        <v>0</v>
      </c>
      <c r="Y59" s="379">
        <f t="shared" si="42"/>
        <v>0</v>
      </c>
      <c r="Z59" s="379">
        <f t="shared" si="43"/>
        <v>0</v>
      </c>
      <c r="AA59" s="170">
        <v>-20109</v>
      </c>
      <c r="AB59" s="151">
        <f t="shared" si="44"/>
        <v>541691</v>
      </c>
      <c r="AC59" s="110" t="s">
        <v>314</v>
      </c>
      <c r="AD59" s="171"/>
      <c r="AE59" s="379">
        <f t="shared" si="45"/>
        <v>0</v>
      </c>
      <c r="AF59" s="379">
        <f t="shared" si="46"/>
        <v>0</v>
      </c>
      <c r="AG59" s="379">
        <f t="shared" si="59"/>
        <v>0</v>
      </c>
      <c r="AH59" s="379">
        <f t="shared" si="48"/>
        <v>0</v>
      </c>
      <c r="AI59" s="379">
        <f t="shared" si="61"/>
        <v>50000</v>
      </c>
      <c r="AJ59" s="379">
        <f t="shared" si="50"/>
        <v>0</v>
      </c>
      <c r="AK59" s="379">
        <f t="shared" si="51"/>
        <v>0</v>
      </c>
      <c r="AL59" s="379">
        <f t="shared" si="52"/>
        <v>0</v>
      </c>
      <c r="AM59" s="379">
        <f t="shared" si="53"/>
        <v>0</v>
      </c>
      <c r="AN59" s="379">
        <f t="shared" si="54"/>
        <v>0</v>
      </c>
      <c r="AO59" s="151">
        <f t="shared" si="55"/>
        <v>491691</v>
      </c>
      <c r="AP59" s="172">
        <v>41458</v>
      </c>
      <c r="AQ59" s="151"/>
      <c r="AR59" s="110"/>
      <c r="AS59" s="172"/>
      <c r="AT59" s="21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/>
      <c r="NV59" s="7"/>
      <c r="NW59" s="7"/>
      <c r="NX59" s="7"/>
      <c r="NY59" s="7"/>
      <c r="NZ59" s="7"/>
      <c r="OA59" s="7"/>
      <c r="OB59" s="7"/>
      <c r="OC59" s="7"/>
      <c r="OD59" s="7"/>
      <c r="OE59" s="7"/>
      <c r="OF59" s="7"/>
      <c r="OG59" s="7"/>
      <c r="OH59" s="7"/>
      <c r="OI59" s="7"/>
      <c r="OJ59" s="7"/>
      <c r="OK59" s="7"/>
      <c r="OL59" s="7"/>
      <c r="OM59" s="7"/>
      <c r="ON59" s="7"/>
      <c r="OO59" s="7"/>
      <c r="OP59" s="7"/>
      <c r="OQ59" s="7"/>
      <c r="OR59" s="7"/>
      <c r="OS59" s="7"/>
      <c r="OT59" s="7"/>
      <c r="OU59" s="7"/>
      <c r="OV59" s="7"/>
      <c r="OW59" s="7"/>
      <c r="OX59" s="7"/>
      <c r="OY59" s="7"/>
      <c r="OZ59" s="7"/>
      <c r="PA59" s="7"/>
      <c r="PB59" s="7"/>
      <c r="PC59" s="7"/>
      <c r="PD59" s="7"/>
      <c r="PE59" s="7"/>
      <c r="PF59" s="7"/>
      <c r="PG59" s="7"/>
      <c r="PH59" s="7"/>
      <c r="PI59" s="7"/>
      <c r="PJ59" s="7"/>
      <c r="PK59" s="7"/>
      <c r="PL59" s="7"/>
      <c r="PM59" s="7"/>
      <c r="PN59" s="7"/>
      <c r="PO59" s="7"/>
      <c r="PP59" s="7"/>
      <c r="PQ59" s="7"/>
      <c r="PR59" s="7"/>
      <c r="PS59" s="7"/>
      <c r="PT59" s="7"/>
      <c r="PU59" s="7"/>
      <c r="PV59" s="7"/>
      <c r="PW59" s="7"/>
      <c r="PX59" s="7"/>
      <c r="PY59" s="7"/>
      <c r="PZ59" s="7"/>
      <c r="QA59" s="7"/>
      <c r="QB59" s="7"/>
      <c r="QC59" s="7"/>
      <c r="QD59" s="7"/>
      <c r="QE59" s="7"/>
      <c r="QF59" s="7"/>
      <c r="QG59" s="7"/>
      <c r="QH59" s="7"/>
      <c r="QI59" s="7"/>
      <c r="QJ59" s="7"/>
      <c r="QK59" s="7"/>
      <c r="QL59" s="7"/>
      <c r="QM59" s="7"/>
      <c r="QN59" s="7"/>
      <c r="QO59" s="7"/>
      <c r="QP59" s="7"/>
      <c r="QQ59" s="7"/>
      <c r="QR59" s="7"/>
      <c r="QS59" s="7"/>
      <c r="QT59" s="7"/>
      <c r="QU59" s="7"/>
      <c r="QV59" s="7"/>
      <c r="QW59" s="7"/>
      <c r="QX59" s="7"/>
      <c r="QY59" s="7"/>
      <c r="QZ59" s="7"/>
      <c r="RA59" s="7"/>
      <c r="RB59" s="7"/>
      <c r="RC59" s="7"/>
      <c r="RD59" s="7"/>
      <c r="RE59" s="7"/>
      <c r="RF59" s="7"/>
      <c r="RG59" s="7"/>
      <c r="RH59" s="7"/>
      <c r="RI59" s="7"/>
      <c r="RJ59" s="7"/>
      <c r="RK59" s="7"/>
      <c r="RL59" s="7"/>
      <c r="RM59" s="7"/>
      <c r="RN59" s="7"/>
      <c r="RO59" s="7"/>
      <c r="RP59" s="7"/>
      <c r="RQ59" s="7"/>
      <c r="RR59" s="7"/>
      <c r="RS59" s="7"/>
      <c r="RT59" s="7"/>
      <c r="RU59" s="7"/>
      <c r="RV59" s="7"/>
      <c r="RW59" s="7"/>
      <c r="RX59" s="7"/>
      <c r="RY59" s="7"/>
      <c r="RZ59" s="7"/>
      <c r="SA59" s="7"/>
      <c r="SB59" s="7"/>
      <c r="SC59" s="7"/>
      <c r="SD59" s="7"/>
      <c r="SE59" s="7"/>
      <c r="SF59" s="7"/>
      <c r="SG59" s="7"/>
      <c r="SH59" s="7"/>
      <c r="SI59" s="7"/>
      <c r="SJ59" s="7"/>
      <c r="SK59" s="7"/>
      <c r="SL59" s="7"/>
      <c r="SM59" s="7"/>
      <c r="SN59" s="7"/>
      <c r="SO59" s="7"/>
      <c r="SP59" s="7"/>
      <c r="SQ59" s="7"/>
      <c r="SR59" s="7"/>
      <c r="SS59" s="7"/>
      <c r="ST59" s="7"/>
      <c r="SU59" s="7"/>
      <c r="SV59" s="7"/>
      <c r="SW59" s="7"/>
      <c r="SX59" s="7"/>
      <c r="SY59" s="7"/>
      <c r="SZ59" s="7"/>
      <c r="TA59" s="7"/>
      <c r="TB59" s="7"/>
      <c r="TC59" s="7"/>
      <c r="TD59" s="7"/>
      <c r="TE59" s="7"/>
      <c r="TF59" s="7"/>
      <c r="TG59" s="7"/>
      <c r="TH59" s="7"/>
      <c r="TI59" s="7"/>
      <c r="TJ59" s="7"/>
      <c r="TK59" s="7"/>
      <c r="TL59" s="7"/>
      <c r="TN59" s="7"/>
      <c r="TO59" s="7"/>
      <c r="TP59" s="7"/>
      <c r="TQ59" s="7"/>
      <c r="TR59" s="7"/>
      <c r="TS59" s="7"/>
      <c r="TT59" s="7"/>
      <c r="TU59" s="7"/>
      <c r="TV59" s="7"/>
      <c r="TW59" s="7"/>
      <c r="TX59" s="7"/>
      <c r="TY59" s="7"/>
      <c r="TZ59" s="7"/>
      <c r="UA59" s="7"/>
      <c r="UB59" s="7"/>
      <c r="UC59" s="7"/>
      <c r="UD59" s="7"/>
      <c r="UE59" s="7"/>
      <c r="UF59" s="7"/>
      <c r="UG59" s="7"/>
      <c r="UH59" s="7"/>
      <c r="UI59" s="7"/>
      <c r="UJ59" s="7"/>
      <c r="UK59" s="7"/>
      <c r="UL59" s="7"/>
      <c r="UM59" s="7"/>
      <c r="UN59" s="7"/>
      <c r="UO59" s="7"/>
      <c r="UP59" s="7"/>
      <c r="UQ59" s="7"/>
      <c r="UR59" s="7"/>
      <c r="US59" s="7"/>
      <c r="UT59" s="7"/>
      <c r="UU59" s="7"/>
      <c r="UV59" s="7"/>
      <c r="UW59" s="7"/>
      <c r="UX59" s="7"/>
      <c r="UY59" s="7"/>
      <c r="UZ59" s="7"/>
      <c r="VA59" s="7"/>
      <c r="VB59" s="7"/>
      <c r="VC59" s="7"/>
      <c r="VD59" s="7"/>
      <c r="VE59" s="7"/>
      <c r="VF59" s="7"/>
      <c r="VG59" s="7"/>
      <c r="VH59" s="7"/>
      <c r="VI59" s="7"/>
      <c r="VJ59" s="7"/>
      <c r="VK59" s="7"/>
      <c r="VL59" s="7"/>
      <c r="VM59" s="7"/>
      <c r="VN59" s="7"/>
      <c r="VO59" s="7"/>
      <c r="VP59" s="7"/>
      <c r="VQ59" s="7"/>
      <c r="VR59" s="7"/>
      <c r="VS59" s="7"/>
      <c r="VT59" s="7"/>
      <c r="VU59" s="7"/>
      <c r="VV59" s="7"/>
      <c r="VW59" s="7"/>
      <c r="VX59" s="7"/>
      <c r="VY59" s="7"/>
      <c r="VZ59" s="7"/>
      <c r="WA59" s="7"/>
      <c r="WB59" s="7"/>
      <c r="WC59" s="7"/>
      <c r="WD59" s="7"/>
      <c r="WE59" s="7"/>
      <c r="WF59" s="7"/>
      <c r="WG59" s="7"/>
      <c r="WH59" s="7"/>
      <c r="WI59" s="7"/>
      <c r="WJ59" s="7"/>
      <c r="WK59" s="7"/>
      <c r="WL59" s="7"/>
      <c r="WM59" s="7"/>
      <c r="WN59" s="7"/>
      <c r="WO59" s="7"/>
      <c r="WP59" s="7"/>
      <c r="WQ59" s="7"/>
      <c r="WR59" s="7"/>
      <c r="WS59" s="7"/>
      <c r="WT59" s="7"/>
      <c r="WU59" s="7"/>
      <c r="WV59" s="7"/>
      <c r="WW59" s="7"/>
      <c r="WX59" s="7"/>
      <c r="WY59" s="7"/>
      <c r="WZ59" s="7"/>
      <c r="XA59" s="7"/>
      <c r="XB59" s="7"/>
      <c r="XC59" s="7"/>
      <c r="XD59" s="7"/>
      <c r="XE59" s="7"/>
      <c r="XF59" s="7"/>
      <c r="XG59" s="7"/>
      <c r="XH59" s="7"/>
      <c r="XI59" s="7"/>
      <c r="XJ59" s="7"/>
      <c r="XK59" s="7"/>
      <c r="XL59" s="7"/>
      <c r="XM59" s="7"/>
      <c r="XN59" s="7"/>
      <c r="XO59" s="7"/>
      <c r="XP59" s="7"/>
      <c r="XQ59" s="7"/>
      <c r="XR59" s="7"/>
      <c r="XS59" s="7"/>
      <c r="XT59" s="7"/>
      <c r="XU59" s="7"/>
      <c r="XV59" s="7"/>
      <c r="XW59" s="7"/>
      <c r="XX59" s="7"/>
      <c r="XY59" s="7"/>
      <c r="XZ59" s="7"/>
      <c r="YA59" s="7"/>
      <c r="YB59" s="7"/>
      <c r="YC59" s="7"/>
      <c r="YD59" s="7"/>
      <c r="YE59" s="7"/>
      <c r="YF59" s="7"/>
      <c r="YG59" s="7"/>
      <c r="YH59" s="7"/>
      <c r="YI59" s="7"/>
      <c r="YJ59" s="7"/>
      <c r="YK59" s="7"/>
      <c r="YL59" s="7"/>
      <c r="YM59" s="7"/>
      <c r="YN59" s="7"/>
      <c r="YO59" s="7"/>
      <c r="YP59" s="7"/>
      <c r="YQ59" s="7"/>
      <c r="YR59" s="7"/>
      <c r="YS59" s="7"/>
      <c r="YT59" s="7"/>
      <c r="YU59" s="7"/>
      <c r="YV59" s="7"/>
      <c r="YW59" s="7"/>
      <c r="YX59" s="7"/>
      <c r="YY59" s="7"/>
      <c r="YZ59" s="7"/>
      <c r="ZA59" s="7"/>
      <c r="ZB59" s="7"/>
      <c r="ZC59" s="7"/>
      <c r="ZD59" s="7"/>
      <c r="ZE59" s="7"/>
      <c r="ZF59" s="7"/>
      <c r="ZG59" s="7"/>
      <c r="ZH59" s="7"/>
      <c r="ZI59" s="7"/>
      <c r="ZJ59" s="7"/>
      <c r="ZK59" s="7"/>
      <c r="ZL59" s="7"/>
      <c r="ZM59" s="7"/>
      <c r="ZN59" s="7"/>
      <c r="ZO59" s="7"/>
      <c r="ZP59" s="7"/>
      <c r="ZQ59" s="7"/>
      <c r="ZR59" s="7"/>
      <c r="ZS59" s="7"/>
      <c r="ZT59" s="7"/>
      <c r="ZU59" s="7"/>
      <c r="ZV59" s="7"/>
      <c r="ZW59" s="7"/>
      <c r="ZX59" s="7"/>
      <c r="ZY59" s="7"/>
      <c r="ZZ59" s="7"/>
      <c r="AAA59" s="7"/>
      <c r="AAB59" s="7"/>
      <c r="AAC59" s="7"/>
      <c r="AAD59" s="7"/>
      <c r="AAE59" s="7"/>
      <c r="AAF59" s="7"/>
      <c r="AAG59" s="7"/>
      <c r="AAH59" s="7"/>
      <c r="AAI59" s="7"/>
      <c r="AAJ59" s="7"/>
      <c r="AAK59" s="7"/>
      <c r="AAL59" s="7"/>
      <c r="AAM59" s="7"/>
      <c r="AAN59" s="7"/>
      <c r="AAO59" s="7"/>
      <c r="AAP59" s="7"/>
      <c r="AAQ59" s="7"/>
      <c r="AAR59" s="7"/>
      <c r="AAS59" s="7"/>
      <c r="AAT59" s="7"/>
      <c r="AAU59" s="7"/>
      <c r="AAV59" s="7"/>
      <c r="AAW59" s="7"/>
      <c r="AAX59" s="7"/>
      <c r="AAY59" s="7"/>
      <c r="AAZ59" s="7"/>
      <c r="ABA59" s="7"/>
      <c r="ABB59" s="7"/>
      <c r="ABC59" s="7"/>
      <c r="ABD59" s="7"/>
      <c r="ABE59" s="7"/>
      <c r="ABF59" s="7"/>
      <c r="ABG59" s="7"/>
      <c r="ABH59" s="7"/>
      <c r="ABI59" s="7"/>
      <c r="ABJ59" s="7"/>
      <c r="ABK59" s="7"/>
      <c r="ABL59" s="7"/>
      <c r="ABM59" s="7"/>
      <c r="ABN59" s="7"/>
      <c r="ABO59" s="7"/>
      <c r="ABP59" s="7"/>
      <c r="ABQ59" s="7"/>
      <c r="ABR59" s="7"/>
      <c r="ABS59" s="7"/>
      <c r="ABT59" s="7"/>
      <c r="ABU59" s="7"/>
      <c r="ABV59" s="7"/>
      <c r="ABW59" s="7"/>
      <c r="ABX59" s="7"/>
      <c r="ABY59" s="7"/>
      <c r="ABZ59" s="7"/>
      <c r="ACA59" s="7"/>
      <c r="ACB59" s="7"/>
      <c r="ACC59" s="7"/>
      <c r="ACD59" s="7"/>
      <c r="ACE59" s="7"/>
      <c r="ACF59" s="7"/>
      <c r="ACG59" s="7"/>
      <c r="ACH59" s="7"/>
      <c r="ACI59" s="7"/>
      <c r="ACJ59" s="7"/>
      <c r="ACK59" s="7"/>
      <c r="ACL59" s="7"/>
      <c r="ACM59" s="7"/>
      <c r="ACN59" s="7"/>
      <c r="ACO59" s="7"/>
      <c r="ACP59" s="7"/>
      <c r="ACQ59" s="7"/>
      <c r="ACR59" s="7"/>
      <c r="ACS59" s="7"/>
      <c r="ACT59" s="7"/>
      <c r="ACU59" s="7"/>
      <c r="ACV59" s="7"/>
      <c r="ACW59" s="7"/>
      <c r="ACX59" s="7"/>
      <c r="ACY59" s="7"/>
      <c r="ACZ59" s="7"/>
      <c r="ADA59" s="7"/>
      <c r="ADB59" s="7"/>
      <c r="ADC59" s="7"/>
      <c r="ADD59" s="7"/>
      <c r="ADE59" s="7"/>
      <c r="ADF59" s="7"/>
      <c r="ADG59" s="7"/>
      <c r="ADH59" s="7"/>
      <c r="ADJ59" s="7"/>
      <c r="ADK59" s="7"/>
      <c r="ADL59" s="7"/>
      <c r="ADM59" s="7"/>
      <c r="ADN59" s="7"/>
      <c r="ADO59" s="7"/>
      <c r="ADP59" s="7"/>
      <c r="ADQ59" s="7"/>
      <c r="ADR59" s="7"/>
      <c r="ADS59" s="7"/>
      <c r="ADT59" s="7"/>
      <c r="ADU59" s="7"/>
      <c r="ADV59" s="7"/>
      <c r="ADW59" s="7"/>
      <c r="ADX59" s="7"/>
      <c r="ADY59" s="7"/>
      <c r="ADZ59" s="7"/>
      <c r="AEA59" s="7"/>
      <c r="AEB59" s="7"/>
      <c r="AEC59" s="7"/>
      <c r="AED59" s="7"/>
      <c r="AEE59" s="7"/>
      <c r="AEF59" s="7"/>
      <c r="AEG59" s="7"/>
      <c r="AEH59" s="7"/>
      <c r="AEI59" s="7"/>
      <c r="AEJ59" s="7"/>
      <c r="AEK59" s="7"/>
      <c r="AEL59" s="7"/>
      <c r="AEM59" s="7"/>
      <c r="AEN59" s="7"/>
      <c r="AEO59" s="7"/>
      <c r="AEP59" s="7"/>
      <c r="AEQ59" s="7"/>
      <c r="AER59" s="7"/>
      <c r="AES59" s="7"/>
      <c r="AET59" s="7"/>
      <c r="AEU59" s="7"/>
      <c r="AEV59" s="7"/>
      <c r="AEW59" s="7"/>
      <c r="AEX59" s="7"/>
      <c r="AEY59" s="7"/>
      <c r="AEZ59" s="7"/>
      <c r="AFA59" s="7"/>
      <c r="AFB59" s="7"/>
      <c r="AFC59" s="7"/>
      <c r="AFD59" s="7"/>
      <c r="AFE59" s="7"/>
      <c r="AFF59" s="7"/>
      <c r="AFG59" s="7"/>
      <c r="AFH59" s="7"/>
      <c r="AFI59" s="7"/>
      <c r="AFJ59" s="7"/>
      <c r="AFK59" s="7"/>
      <c r="AFL59" s="7"/>
      <c r="AFM59" s="7"/>
      <c r="AFN59" s="7"/>
      <c r="AFO59" s="7"/>
      <c r="AFP59" s="7"/>
      <c r="AFQ59" s="7"/>
      <c r="AFR59" s="7"/>
      <c r="AFS59" s="7"/>
      <c r="AFT59" s="7"/>
      <c r="AFU59" s="7"/>
      <c r="AFV59" s="7"/>
      <c r="AFW59" s="7"/>
      <c r="AFX59" s="7"/>
      <c r="AFY59" s="7"/>
      <c r="AFZ59" s="7"/>
      <c r="AGA59" s="7"/>
      <c r="AGB59" s="7"/>
      <c r="AGC59" s="7"/>
      <c r="AGD59" s="7"/>
      <c r="AGE59" s="7"/>
      <c r="AGF59" s="7"/>
      <c r="AGG59" s="7"/>
      <c r="AGH59" s="7"/>
      <c r="AGI59" s="7"/>
      <c r="AGJ59" s="7"/>
      <c r="AGK59" s="7"/>
      <c r="AGL59" s="7"/>
      <c r="AGM59" s="7"/>
      <c r="AGN59" s="7"/>
      <c r="AGO59" s="7"/>
      <c r="AGP59" s="7"/>
      <c r="AGQ59" s="7"/>
      <c r="AGR59" s="7"/>
      <c r="AGS59" s="7"/>
      <c r="AGT59" s="7"/>
      <c r="AGU59" s="7"/>
      <c r="AGV59" s="7"/>
      <c r="AGW59" s="7"/>
      <c r="AGX59" s="7"/>
      <c r="AGY59" s="7"/>
      <c r="AGZ59" s="7"/>
      <c r="AHA59" s="7"/>
      <c r="AHB59" s="7"/>
      <c r="AHC59" s="7"/>
      <c r="AHD59" s="7"/>
      <c r="AHE59" s="7"/>
      <c r="AHF59" s="7"/>
      <c r="AHG59" s="7"/>
      <c r="AHH59" s="7"/>
      <c r="AHI59" s="7"/>
      <c r="AHJ59" s="7"/>
      <c r="AHK59" s="7"/>
      <c r="AHL59" s="7"/>
      <c r="AHM59" s="7"/>
      <c r="AHN59" s="7"/>
      <c r="AHO59" s="7"/>
      <c r="AHP59" s="7"/>
      <c r="AHQ59" s="7"/>
      <c r="AHR59" s="7"/>
      <c r="AHS59" s="7"/>
      <c r="AHT59" s="7"/>
      <c r="AHU59" s="7"/>
      <c r="AHV59" s="7"/>
      <c r="AHW59" s="7"/>
      <c r="AHX59" s="7"/>
      <c r="AHY59" s="7"/>
      <c r="AHZ59" s="7"/>
      <c r="AIA59" s="7"/>
      <c r="AIB59" s="7"/>
      <c r="AIC59" s="7"/>
      <c r="AID59" s="7"/>
      <c r="AIE59" s="7"/>
      <c r="AIF59" s="7"/>
      <c r="AIG59" s="7"/>
      <c r="AIH59" s="7"/>
      <c r="AII59" s="7"/>
      <c r="AIJ59" s="7"/>
      <c r="AIK59" s="7"/>
      <c r="AIL59" s="7"/>
      <c r="AIM59" s="7"/>
      <c r="AIN59" s="7"/>
      <c r="AIO59" s="7"/>
      <c r="AIP59" s="7"/>
      <c r="AIQ59" s="7"/>
      <c r="AIR59" s="7"/>
      <c r="AIS59" s="7"/>
      <c r="AIT59" s="7"/>
      <c r="AIU59" s="7"/>
      <c r="AIV59" s="7"/>
      <c r="AIW59" s="7"/>
      <c r="AIX59" s="7"/>
      <c r="AIY59" s="7"/>
      <c r="AIZ59" s="7"/>
      <c r="AJA59" s="7"/>
      <c r="AJB59" s="7"/>
      <c r="AJC59" s="7"/>
      <c r="AJD59" s="7"/>
      <c r="AJE59" s="7"/>
      <c r="AJF59" s="7"/>
      <c r="AJG59" s="7"/>
      <c r="AJH59" s="7"/>
      <c r="AJI59" s="7"/>
      <c r="AJJ59" s="7"/>
      <c r="AJK59" s="7"/>
      <c r="AJL59" s="7"/>
      <c r="AJM59" s="7"/>
      <c r="AJN59" s="7"/>
      <c r="AJO59" s="7"/>
      <c r="AJP59" s="7"/>
      <c r="AJQ59" s="7"/>
      <c r="AJR59" s="7"/>
      <c r="AJS59" s="7"/>
      <c r="AJT59" s="7"/>
      <c r="AJU59" s="7"/>
      <c r="AJV59" s="7"/>
      <c r="AJW59" s="7"/>
      <c r="AJX59" s="7"/>
      <c r="AJY59" s="7"/>
      <c r="AJZ59" s="7"/>
      <c r="AKA59" s="7"/>
      <c r="AKB59" s="7"/>
      <c r="AKC59" s="7"/>
      <c r="AKD59" s="7"/>
      <c r="AKE59" s="7"/>
      <c r="AKF59" s="7"/>
      <c r="AKG59" s="7"/>
      <c r="AKH59" s="7"/>
      <c r="AKI59" s="7"/>
      <c r="AKJ59" s="7"/>
      <c r="AKK59" s="7"/>
      <c r="AKL59" s="7"/>
      <c r="AKM59" s="7"/>
      <c r="AKN59" s="7"/>
      <c r="AKO59" s="7"/>
      <c r="AKP59" s="7"/>
      <c r="AKQ59" s="7"/>
      <c r="AKR59" s="7"/>
      <c r="AKS59" s="7"/>
      <c r="AKT59" s="7"/>
      <c r="AKU59" s="7"/>
      <c r="AKV59" s="7"/>
      <c r="AKW59" s="7"/>
      <c r="AKX59" s="7"/>
      <c r="AKY59" s="7"/>
      <c r="AKZ59" s="7"/>
      <c r="ALA59" s="7"/>
      <c r="ALB59" s="7"/>
      <c r="ALC59" s="7"/>
      <c r="ALD59" s="7"/>
      <c r="ALE59" s="7"/>
      <c r="ALF59" s="7"/>
      <c r="ALG59" s="7"/>
      <c r="ALH59" s="7"/>
      <c r="ALI59" s="7"/>
      <c r="ALJ59" s="7"/>
      <c r="ALK59" s="7"/>
      <c r="ALL59" s="7"/>
      <c r="ALM59" s="7"/>
      <c r="ALN59" s="7"/>
      <c r="ALO59" s="7"/>
      <c r="ALP59" s="7"/>
      <c r="ALQ59" s="7"/>
      <c r="ALR59" s="7"/>
      <c r="ALS59" s="7"/>
      <c r="ALT59" s="7"/>
      <c r="ALU59" s="7"/>
      <c r="ALV59" s="7"/>
      <c r="ALW59" s="7"/>
      <c r="ALX59" s="7"/>
      <c r="ALY59" s="7"/>
      <c r="ALZ59" s="7"/>
      <c r="AMA59" s="7"/>
      <c r="AMB59" s="7"/>
      <c r="AMC59" s="7"/>
      <c r="AMD59" s="7"/>
      <c r="AME59" s="7"/>
      <c r="AMF59" s="7"/>
      <c r="AMG59" s="7"/>
      <c r="AMH59" s="7"/>
      <c r="AMI59" s="7"/>
      <c r="AMJ59" s="7"/>
      <c r="AMK59" s="7"/>
      <c r="AML59" s="7"/>
      <c r="AMM59" s="7"/>
      <c r="AMN59" s="7"/>
      <c r="AMO59" s="7"/>
      <c r="AMP59" s="7"/>
      <c r="AMQ59" s="7"/>
      <c r="AMR59" s="7"/>
      <c r="AMS59" s="7"/>
      <c r="AMT59" s="7"/>
      <c r="AMU59" s="7"/>
      <c r="AMV59" s="7"/>
      <c r="AMW59" s="7"/>
      <c r="AMX59" s="7"/>
      <c r="AMY59" s="7"/>
      <c r="AMZ59" s="7"/>
      <c r="ANA59" s="7"/>
      <c r="ANB59" s="7"/>
      <c r="ANC59" s="7"/>
      <c r="AND59" s="7"/>
      <c r="ANF59" s="7"/>
      <c r="ANG59" s="7"/>
      <c r="ANH59" s="7"/>
      <c r="ANI59" s="7"/>
      <c r="ANJ59" s="7"/>
      <c r="ANK59" s="7"/>
      <c r="ANL59" s="7"/>
      <c r="ANM59" s="7"/>
      <c r="ANN59" s="7"/>
      <c r="ANO59" s="7"/>
      <c r="ANP59" s="7"/>
      <c r="ANQ59" s="7"/>
      <c r="ANR59" s="7"/>
      <c r="ANS59" s="7"/>
      <c r="ANT59" s="7"/>
      <c r="ANU59" s="7"/>
      <c r="ANV59" s="7"/>
      <c r="ANW59" s="7"/>
      <c r="ANX59" s="7"/>
      <c r="ANY59" s="7"/>
      <c r="ANZ59" s="7"/>
      <c r="AOA59" s="7"/>
      <c r="AOB59" s="7"/>
      <c r="AOC59" s="7"/>
      <c r="AOD59" s="7"/>
      <c r="AOE59" s="7"/>
      <c r="AOF59" s="7"/>
      <c r="AOG59" s="7"/>
      <c r="AOH59" s="7"/>
      <c r="AOI59" s="7"/>
      <c r="AOJ59" s="7"/>
      <c r="AOK59" s="7"/>
      <c r="AOL59" s="7"/>
      <c r="AOM59" s="7"/>
      <c r="AON59" s="7"/>
      <c r="AOO59" s="7"/>
      <c r="AOP59" s="7"/>
      <c r="AOQ59" s="7"/>
      <c r="AOR59" s="7"/>
      <c r="AOS59" s="7"/>
      <c r="AOT59" s="7"/>
      <c r="AOU59" s="7"/>
      <c r="AOV59" s="7"/>
      <c r="AOW59" s="7"/>
      <c r="AOX59" s="7"/>
      <c r="AOY59" s="7"/>
      <c r="AOZ59" s="7"/>
      <c r="APA59" s="7"/>
      <c r="APB59" s="7"/>
      <c r="APC59" s="7"/>
      <c r="APD59" s="7"/>
      <c r="APE59" s="7"/>
      <c r="APF59" s="7"/>
      <c r="APG59" s="7"/>
      <c r="APH59" s="7"/>
      <c r="API59" s="7"/>
      <c r="APJ59" s="7"/>
      <c r="APK59" s="7"/>
      <c r="APL59" s="7"/>
      <c r="APM59" s="7"/>
      <c r="APN59" s="7"/>
      <c r="APO59" s="7"/>
      <c r="APP59" s="7"/>
      <c r="APQ59" s="7"/>
      <c r="APR59" s="7"/>
      <c r="APS59" s="7"/>
      <c r="APT59" s="7"/>
      <c r="APU59" s="7"/>
      <c r="APV59" s="7"/>
      <c r="APW59" s="7"/>
      <c r="APX59" s="7"/>
      <c r="APY59" s="7"/>
      <c r="APZ59" s="7"/>
      <c r="AQA59" s="7"/>
      <c r="AQB59" s="7"/>
      <c r="AQC59" s="7"/>
      <c r="AQD59" s="7"/>
      <c r="AQE59" s="7"/>
      <c r="AQF59" s="7"/>
      <c r="AQG59" s="7"/>
      <c r="AQH59" s="7"/>
      <c r="AQI59" s="7"/>
      <c r="AQJ59" s="7"/>
      <c r="AQK59" s="7"/>
      <c r="AQL59" s="7"/>
      <c r="AQM59" s="7"/>
      <c r="AQN59" s="7"/>
      <c r="AQO59" s="7"/>
      <c r="AQP59" s="7"/>
      <c r="AQQ59" s="7"/>
      <c r="AQR59" s="7"/>
      <c r="AQS59" s="7"/>
      <c r="AQT59" s="7"/>
      <c r="AQU59" s="7"/>
      <c r="AQV59" s="7"/>
      <c r="AQW59" s="7"/>
      <c r="AQX59" s="7"/>
      <c r="AQY59" s="7"/>
      <c r="AQZ59" s="7"/>
      <c r="ARA59" s="7"/>
      <c r="ARB59" s="7"/>
      <c r="ARC59" s="7"/>
      <c r="ARD59" s="7"/>
      <c r="ARE59" s="7"/>
      <c r="ARF59" s="7"/>
      <c r="ARG59" s="7"/>
      <c r="ARH59" s="7"/>
      <c r="ARI59" s="7"/>
      <c r="ARJ59" s="7"/>
      <c r="ARK59" s="7"/>
      <c r="ARL59" s="7"/>
      <c r="ARM59" s="7"/>
      <c r="ARN59" s="7"/>
      <c r="ARO59" s="7"/>
      <c r="ARP59" s="7"/>
      <c r="ARQ59" s="7"/>
      <c r="ARR59" s="7"/>
      <c r="ARS59" s="7"/>
      <c r="ART59" s="7"/>
      <c r="ARU59" s="7"/>
      <c r="ARV59" s="7"/>
      <c r="ARW59" s="7"/>
      <c r="ARX59" s="7"/>
      <c r="ARY59" s="7"/>
      <c r="ARZ59" s="7"/>
      <c r="ASA59" s="7"/>
      <c r="ASB59" s="7"/>
      <c r="ASC59" s="7"/>
      <c r="ASD59" s="7"/>
      <c r="ASE59" s="7"/>
      <c r="ASF59" s="7"/>
      <c r="ASG59" s="7"/>
      <c r="ASH59" s="7"/>
      <c r="ASI59" s="7"/>
      <c r="ASJ59" s="7"/>
      <c r="ASK59" s="7"/>
      <c r="ASL59" s="7"/>
      <c r="ASM59" s="7"/>
      <c r="ASN59" s="7"/>
      <c r="ASO59" s="7"/>
      <c r="ASP59" s="7"/>
      <c r="ASQ59" s="7"/>
      <c r="ASR59" s="7"/>
      <c r="ASS59" s="7"/>
      <c r="AST59" s="7"/>
      <c r="ASU59" s="7"/>
      <c r="ASV59" s="7"/>
      <c r="ASW59" s="7"/>
      <c r="ASX59" s="7"/>
      <c r="ASY59" s="7"/>
      <c r="ASZ59" s="7"/>
      <c r="ATA59" s="7"/>
      <c r="ATB59" s="7"/>
      <c r="ATC59" s="7"/>
      <c r="ATD59" s="7"/>
      <c r="ATE59" s="7"/>
      <c r="ATF59" s="7"/>
      <c r="ATG59" s="7"/>
      <c r="ATH59" s="7"/>
      <c r="ATI59" s="7"/>
      <c r="ATJ59" s="7"/>
      <c r="ATK59" s="7"/>
      <c r="ATL59" s="7"/>
      <c r="ATM59" s="7"/>
      <c r="ATN59" s="7"/>
      <c r="ATO59" s="7"/>
      <c r="ATP59" s="7"/>
      <c r="ATQ59" s="7"/>
      <c r="ATR59" s="7"/>
      <c r="ATS59" s="7"/>
      <c r="ATT59" s="7"/>
      <c r="ATU59" s="7"/>
      <c r="ATV59" s="7"/>
      <c r="ATW59" s="7"/>
      <c r="ATX59" s="7"/>
      <c r="ATY59" s="7"/>
      <c r="ATZ59" s="7"/>
      <c r="AUA59" s="7"/>
      <c r="AUB59" s="7"/>
      <c r="AUC59" s="7"/>
      <c r="AUD59" s="7"/>
      <c r="AUE59" s="7"/>
      <c r="AUF59" s="7"/>
      <c r="AUG59" s="7"/>
      <c r="AUH59" s="7"/>
      <c r="AUI59" s="7"/>
      <c r="AUJ59" s="7"/>
      <c r="AUK59" s="7"/>
      <c r="AUL59" s="7"/>
      <c r="AUM59" s="7"/>
      <c r="AUN59" s="7"/>
      <c r="AUO59" s="7"/>
      <c r="AUP59" s="7"/>
      <c r="AUQ59" s="7"/>
      <c r="AUR59" s="7"/>
      <c r="AUS59" s="7"/>
      <c r="AUT59" s="7"/>
      <c r="AUU59" s="7"/>
      <c r="AUV59" s="7"/>
      <c r="AUW59" s="7"/>
      <c r="AUX59" s="7"/>
      <c r="AUY59" s="7"/>
      <c r="AUZ59" s="7"/>
      <c r="AVA59" s="7"/>
      <c r="AVB59" s="7"/>
      <c r="AVC59" s="7"/>
      <c r="AVD59" s="7"/>
      <c r="AVE59" s="7"/>
      <c r="AVF59" s="7"/>
      <c r="AVG59" s="7"/>
      <c r="AVH59" s="7"/>
      <c r="AVI59" s="7"/>
      <c r="AVJ59" s="7"/>
      <c r="AVK59" s="7"/>
      <c r="AVL59" s="7"/>
      <c r="AVM59" s="7"/>
      <c r="AVN59" s="7"/>
      <c r="AVO59" s="7"/>
      <c r="AVP59" s="7"/>
      <c r="AVQ59" s="7"/>
      <c r="AVR59" s="7"/>
      <c r="AVS59" s="7"/>
      <c r="AVT59" s="7"/>
      <c r="AVU59" s="7"/>
      <c r="AVV59" s="7"/>
      <c r="AVW59" s="7"/>
      <c r="AVX59" s="7"/>
      <c r="AVY59" s="7"/>
      <c r="AVZ59" s="7"/>
      <c r="AWA59" s="7"/>
      <c r="AWB59" s="7"/>
      <c r="AWC59" s="7"/>
      <c r="AWD59" s="7"/>
      <c r="AWE59" s="7"/>
      <c r="AWF59" s="7"/>
      <c r="AWG59" s="7"/>
      <c r="AWH59" s="7"/>
      <c r="AWI59" s="7"/>
      <c r="AWJ59" s="7"/>
      <c r="AWK59" s="7"/>
      <c r="AWL59" s="7"/>
      <c r="AWM59" s="7"/>
      <c r="AWN59" s="7"/>
      <c r="AWO59" s="7"/>
      <c r="AWP59" s="7"/>
      <c r="AWQ59" s="7"/>
      <c r="AWR59" s="7"/>
      <c r="AWS59" s="7"/>
      <c r="AWT59" s="7"/>
      <c r="AWU59" s="7"/>
      <c r="AWV59" s="7"/>
      <c r="AWW59" s="7"/>
      <c r="AWX59" s="7"/>
      <c r="AWY59" s="7"/>
      <c r="AWZ59" s="7"/>
      <c r="AXB59" s="7"/>
      <c r="AXC59" s="7"/>
      <c r="AXD59" s="7"/>
      <c r="AXE59" s="7"/>
      <c r="AXF59" s="7"/>
      <c r="AXG59" s="7"/>
      <c r="AXH59" s="7"/>
      <c r="AXI59" s="7"/>
      <c r="AXJ59" s="7"/>
      <c r="AXK59" s="7"/>
      <c r="AXL59" s="7"/>
      <c r="AXM59" s="7"/>
      <c r="AXN59" s="7"/>
      <c r="AXO59" s="7"/>
      <c r="AXP59" s="7"/>
      <c r="AXQ59" s="7"/>
      <c r="AXR59" s="7"/>
      <c r="AXS59" s="7"/>
      <c r="AXT59" s="7"/>
      <c r="AXU59" s="7"/>
      <c r="AXV59" s="7"/>
      <c r="AXW59" s="7"/>
      <c r="AXX59" s="7"/>
      <c r="AXY59" s="7"/>
      <c r="AXZ59" s="7"/>
      <c r="AYA59" s="7"/>
      <c r="AYB59" s="7"/>
      <c r="AYC59" s="7"/>
      <c r="AYD59" s="7"/>
      <c r="AYE59" s="7"/>
      <c r="AYF59" s="7"/>
      <c r="AYG59" s="7"/>
      <c r="AYH59" s="7"/>
      <c r="AYI59" s="7"/>
      <c r="AYJ59" s="7"/>
      <c r="AYK59" s="7"/>
      <c r="AYL59" s="7"/>
      <c r="AYM59" s="7"/>
      <c r="AYN59" s="7"/>
      <c r="AYO59" s="7"/>
      <c r="AYP59" s="7"/>
      <c r="AYQ59" s="7"/>
      <c r="AYR59" s="7"/>
      <c r="AYS59" s="7"/>
      <c r="AYT59" s="7"/>
      <c r="AYU59" s="7"/>
      <c r="AYV59" s="7"/>
      <c r="AYW59" s="7"/>
      <c r="AYX59" s="7"/>
      <c r="AYY59" s="7"/>
      <c r="AYZ59" s="7"/>
      <c r="AZA59" s="7"/>
      <c r="AZB59" s="7"/>
      <c r="AZC59" s="7"/>
      <c r="AZD59" s="7"/>
      <c r="AZE59" s="7"/>
      <c r="AZF59" s="7"/>
      <c r="AZG59" s="7"/>
      <c r="AZH59" s="7"/>
      <c r="AZI59" s="7"/>
      <c r="AZJ59" s="7"/>
      <c r="AZK59" s="7"/>
      <c r="AZL59" s="7"/>
      <c r="AZM59" s="7"/>
      <c r="AZN59" s="7"/>
      <c r="AZO59" s="7"/>
      <c r="AZP59" s="7"/>
      <c r="AZQ59" s="7"/>
      <c r="AZR59" s="7"/>
      <c r="AZS59" s="7"/>
      <c r="AZT59" s="7"/>
      <c r="AZU59" s="7"/>
      <c r="AZV59" s="7"/>
      <c r="AZW59" s="7"/>
      <c r="AZX59" s="7"/>
      <c r="AZY59" s="7"/>
      <c r="AZZ59" s="7"/>
      <c r="BAA59" s="7"/>
      <c r="BAB59" s="7"/>
      <c r="BAC59" s="7"/>
      <c r="BAD59" s="7"/>
      <c r="BAE59" s="7"/>
      <c r="BAF59" s="7"/>
      <c r="BAG59" s="7"/>
      <c r="BAH59" s="7"/>
      <c r="BAI59" s="7"/>
      <c r="BAJ59" s="7"/>
      <c r="BAK59" s="7"/>
      <c r="BAL59" s="7"/>
      <c r="BAM59" s="7"/>
      <c r="BAN59" s="7"/>
      <c r="BAO59" s="7"/>
      <c r="BAP59" s="7"/>
      <c r="BAQ59" s="7"/>
      <c r="BAR59" s="7"/>
      <c r="BAS59" s="7"/>
      <c r="BAT59" s="7"/>
      <c r="BAU59" s="7"/>
      <c r="BAV59" s="7"/>
      <c r="BAW59" s="7"/>
      <c r="BAX59" s="7"/>
      <c r="BAY59" s="7"/>
      <c r="BAZ59" s="7"/>
      <c r="BBA59" s="7"/>
      <c r="BBB59" s="7"/>
      <c r="BBC59" s="7"/>
      <c r="BBD59" s="7"/>
      <c r="BBE59" s="7"/>
      <c r="BBF59" s="7"/>
      <c r="BBG59" s="7"/>
      <c r="BBH59" s="7"/>
      <c r="BBI59" s="7"/>
      <c r="BBJ59" s="7"/>
      <c r="BBK59" s="7"/>
      <c r="BBL59" s="7"/>
      <c r="BBM59" s="7"/>
      <c r="BBN59" s="7"/>
      <c r="BBO59" s="7"/>
      <c r="BBP59" s="7"/>
      <c r="BBQ59" s="7"/>
      <c r="BBR59" s="7"/>
      <c r="BBS59" s="7"/>
      <c r="BBT59" s="7"/>
      <c r="BBU59" s="7"/>
      <c r="BBV59" s="7"/>
      <c r="BBW59" s="7"/>
      <c r="BBX59" s="7"/>
      <c r="BBY59" s="7"/>
      <c r="BBZ59" s="7"/>
      <c r="BCA59" s="7"/>
      <c r="BCB59" s="7"/>
      <c r="BCC59" s="7"/>
      <c r="BCD59" s="7"/>
      <c r="BCE59" s="7"/>
      <c r="BCF59" s="7"/>
      <c r="BCG59" s="7"/>
      <c r="BCH59" s="7"/>
      <c r="BCI59" s="7"/>
      <c r="BCJ59" s="7"/>
      <c r="BCK59" s="7"/>
      <c r="BCL59" s="7"/>
      <c r="BCM59" s="7"/>
      <c r="BCN59" s="7"/>
      <c r="BCO59" s="7"/>
      <c r="BCP59" s="7"/>
      <c r="BCQ59" s="7"/>
      <c r="BCR59" s="7"/>
      <c r="BCS59" s="7"/>
      <c r="BCT59" s="7"/>
      <c r="BCU59" s="7"/>
      <c r="BCV59" s="7"/>
      <c r="BCW59" s="7"/>
      <c r="BCX59" s="7"/>
      <c r="BCY59" s="7"/>
      <c r="BCZ59" s="7"/>
      <c r="BDA59" s="7"/>
      <c r="BDB59" s="7"/>
      <c r="BDC59" s="7"/>
      <c r="BDD59" s="7"/>
      <c r="BDE59" s="7"/>
      <c r="BDF59" s="7"/>
      <c r="BDG59" s="7"/>
      <c r="BDH59" s="7"/>
      <c r="BDI59" s="7"/>
      <c r="BDJ59" s="7"/>
      <c r="BDK59" s="7"/>
      <c r="BDL59" s="7"/>
      <c r="BDM59" s="7"/>
      <c r="BDN59" s="7"/>
      <c r="BDO59" s="7"/>
      <c r="BDP59" s="7"/>
      <c r="BDQ59" s="7"/>
      <c r="BDR59" s="7"/>
      <c r="BDS59" s="7"/>
      <c r="BDT59" s="7"/>
      <c r="BDU59" s="7"/>
      <c r="BDV59" s="7"/>
      <c r="BDW59" s="7"/>
      <c r="BDX59" s="7"/>
      <c r="BDY59" s="7"/>
      <c r="BDZ59" s="7"/>
      <c r="BEA59" s="7"/>
      <c r="BEB59" s="7"/>
      <c r="BEC59" s="7"/>
      <c r="BED59" s="7"/>
      <c r="BEE59" s="7"/>
      <c r="BEF59" s="7"/>
      <c r="BEG59" s="7"/>
      <c r="BEH59" s="7"/>
      <c r="BEI59" s="7"/>
      <c r="BEJ59" s="7"/>
      <c r="BEK59" s="7"/>
      <c r="BEL59" s="7"/>
      <c r="BEM59" s="7"/>
      <c r="BEN59" s="7"/>
      <c r="BEO59" s="7"/>
      <c r="BEP59" s="7"/>
      <c r="BEQ59" s="7"/>
      <c r="BER59" s="7"/>
      <c r="BES59" s="7"/>
      <c r="BET59" s="7"/>
      <c r="BEU59" s="7"/>
      <c r="BEV59" s="7"/>
      <c r="BEW59" s="7"/>
      <c r="BEX59" s="7"/>
      <c r="BEY59" s="7"/>
      <c r="BEZ59" s="7"/>
      <c r="BFA59" s="7"/>
      <c r="BFB59" s="7"/>
      <c r="BFC59" s="7"/>
      <c r="BFD59" s="7"/>
      <c r="BFE59" s="7"/>
      <c r="BFF59" s="7"/>
      <c r="BFG59" s="7"/>
      <c r="BFH59" s="7"/>
      <c r="BFI59" s="7"/>
      <c r="BFJ59" s="7"/>
      <c r="BFK59" s="7"/>
      <c r="BFL59" s="7"/>
      <c r="BFM59" s="7"/>
      <c r="BFN59" s="7"/>
      <c r="BFO59" s="7"/>
      <c r="BFP59" s="7"/>
      <c r="BFQ59" s="7"/>
      <c r="BFR59" s="7"/>
      <c r="BFS59" s="7"/>
      <c r="BFT59" s="7"/>
      <c r="BFU59" s="7"/>
      <c r="BFV59" s="7"/>
      <c r="BFW59" s="7"/>
      <c r="BFX59" s="7"/>
      <c r="BFY59" s="7"/>
      <c r="BFZ59" s="7"/>
      <c r="BGA59" s="7"/>
      <c r="BGB59" s="7"/>
      <c r="BGC59" s="7"/>
      <c r="BGD59" s="7"/>
      <c r="BGE59" s="7"/>
      <c r="BGF59" s="7"/>
      <c r="BGG59" s="7"/>
      <c r="BGH59" s="7"/>
      <c r="BGI59" s="7"/>
      <c r="BGJ59" s="7"/>
      <c r="BGK59" s="7"/>
      <c r="BGL59" s="7"/>
      <c r="BGM59" s="7"/>
      <c r="BGN59" s="7"/>
      <c r="BGO59" s="7"/>
      <c r="BGP59" s="7"/>
      <c r="BGQ59" s="7"/>
      <c r="BGR59" s="7"/>
      <c r="BGS59" s="7"/>
      <c r="BGT59" s="7"/>
      <c r="BGU59" s="7"/>
      <c r="BGV59" s="7"/>
      <c r="BGX59" s="7"/>
      <c r="BGY59" s="7"/>
      <c r="BGZ59" s="7"/>
      <c r="BHA59" s="7"/>
      <c r="BHB59" s="7"/>
      <c r="BHC59" s="7"/>
      <c r="BHD59" s="7"/>
      <c r="BHE59" s="7"/>
      <c r="BHF59" s="7"/>
      <c r="BHG59" s="7"/>
      <c r="BHH59" s="7"/>
      <c r="BHI59" s="7"/>
      <c r="BHJ59" s="7"/>
      <c r="BHK59" s="7"/>
      <c r="BHL59" s="7"/>
      <c r="BHM59" s="7"/>
      <c r="BHN59" s="7"/>
      <c r="BHO59" s="7"/>
      <c r="BHP59" s="7"/>
      <c r="BHQ59" s="7"/>
      <c r="BHR59" s="7"/>
      <c r="BHS59" s="7"/>
      <c r="BHT59" s="7"/>
      <c r="BHU59" s="7"/>
      <c r="BHV59" s="7"/>
      <c r="BHW59" s="7"/>
      <c r="BHX59" s="7"/>
      <c r="BHY59" s="7"/>
      <c r="BHZ59" s="7"/>
      <c r="BIA59" s="7"/>
      <c r="BIB59" s="7"/>
      <c r="BIC59" s="7"/>
      <c r="BID59" s="7"/>
      <c r="BIE59" s="7"/>
      <c r="BIF59" s="7"/>
      <c r="BIG59" s="7"/>
      <c r="BIH59" s="7"/>
      <c r="BII59" s="7"/>
      <c r="BIJ59" s="7"/>
      <c r="BIK59" s="7"/>
      <c r="BIL59" s="7"/>
      <c r="BIM59" s="7"/>
      <c r="BIN59" s="7"/>
      <c r="BIO59" s="7"/>
      <c r="BIP59" s="7"/>
      <c r="BIQ59" s="7"/>
      <c r="BIR59" s="7"/>
      <c r="BIS59" s="7"/>
      <c r="BIT59" s="7"/>
      <c r="BIU59" s="7"/>
      <c r="BIV59" s="7"/>
      <c r="BIW59" s="7"/>
      <c r="BIX59" s="7"/>
      <c r="BIY59" s="7"/>
      <c r="BIZ59" s="7"/>
      <c r="BJA59" s="7"/>
      <c r="BJB59" s="7"/>
      <c r="BJC59" s="7"/>
      <c r="BJD59" s="7"/>
      <c r="BJE59" s="7"/>
      <c r="BJF59" s="7"/>
      <c r="BJG59" s="7"/>
      <c r="BJH59" s="7"/>
      <c r="BJI59" s="7"/>
      <c r="BJJ59" s="7"/>
      <c r="BJK59" s="7"/>
      <c r="BJL59" s="7"/>
      <c r="BJM59" s="7"/>
      <c r="BJN59" s="7"/>
      <c r="BJO59" s="7"/>
      <c r="BJP59" s="7"/>
      <c r="BJQ59" s="7"/>
      <c r="BJR59" s="7"/>
      <c r="BJS59" s="7"/>
      <c r="BJT59" s="7"/>
      <c r="BJU59" s="7"/>
      <c r="BJV59" s="7"/>
      <c r="BJW59" s="7"/>
      <c r="BJX59" s="7"/>
      <c r="BJY59" s="7"/>
      <c r="BJZ59" s="7"/>
      <c r="BKA59" s="7"/>
      <c r="BKB59" s="7"/>
      <c r="BKC59" s="7"/>
      <c r="BKD59" s="7"/>
      <c r="BKE59" s="7"/>
      <c r="BKF59" s="7"/>
      <c r="BKG59" s="7"/>
      <c r="BKH59" s="7"/>
      <c r="BKI59" s="7"/>
      <c r="BKJ59" s="7"/>
      <c r="BKK59" s="7"/>
      <c r="BKL59" s="7"/>
      <c r="BKM59" s="7"/>
      <c r="BKN59" s="7"/>
      <c r="BKO59" s="7"/>
      <c r="BKP59" s="7"/>
      <c r="BKQ59" s="7"/>
      <c r="BKR59" s="7"/>
      <c r="BKS59" s="7"/>
      <c r="BKT59" s="7"/>
      <c r="BKU59" s="7"/>
      <c r="BKV59" s="7"/>
      <c r="BKW59" s="7"/>
      <c r="BKX59" s="7"/>
      <c r="BKY59" s="7"/>
      <c r="BKZ59" s="7"/>
      <c r="BLA59" s="7"/>
      <c r="BLB59" s="7"/>
      <c r="BLC59" s="7"/>
      <c r="BLD59" s="7"/>
      <c r="BLE59" s="7"/>
      <c r="BLF59" s="7"/>
      <c r="BLG59" s="7"/>
      <c r="BLH59" s="7"/>
      <c r="BLI59" s="7"/>
      <c r="BLJ59" s="7"/>
      <c r="BLK59" s="7"/>
      <c r="BLL59" s="7"/>
      <c r="BLM59" s="7"/>
      <c r="BLN59" s="7"/>
      <c r="BLO59" s="7"/>
      <c r="BLP59" s="7"/>
      <c r="BLQ59" s="7"/>
      <c r="BLR59" s="7"/>
      <c r="BLS59" s="7"/>
      <c r="BLT59" s="7"/>
      <c r="BLU59" s="7"/>
      <c r="BLV59" s="7"/>
      <c r="BLW59" s="7"/>
      <c r="BLX59" s="7"/>
      <c r="BLY59" s="7"/>
      <c r="BLZ59" s="7"/>
      <c r="BMA59" s="7"/>
      <c r="BMB59" s="7"/>
      <c r="BMC59" s="7"/>
      <c r="BMD59" s="7"/>
      <c r="BME59" s="7"/>
      <c r="BMF59" s="7"/>
      <c r="BMG59" s="7"/>
      <c r="BMH59" s="7"/>
      <c r="BMI59" s="7"/>
      <c r="BMJ59" s="7"/>
      <c r="BMK59" s="7"/>
      <c r="BML59" s="7"/>
      <c r="BMM59" s="7"/>
      <c r="BMN59" s="7"/>
      <c r="BMO59" s="7"/>
      <c r="BMP59" s="7"/>
      <c r="BMQ59" s="7"/>
      <c r="BMR59" s="7"/>
      <c r="BMS59" s="7"/>
      <c r="BMT59" s="7"/>
      <c r="BMU59" s="7"/>
      <c r="BMV59" s="7"/>
      <c r="BMW59" s="7"/>
      <c r="BMX59" s="7"/>
      <c r="BMY59" s="7"/>
      <c r="BMZ59" s="7"/>
      <c r="BNA59" s="7"/>
      <c r="BNB59" s="7"/>
      <c r="BNC59" s="7"/>
      <c r="BND59" s="7"/>
      <c r="BNE59" s="7"/>
      <c r="BNF59" s="7"/>
      <c r="BNG59" s="7"/>
      <c r="BNH59" s="7"/>
      <c r="BNI59" s="7"/>
      <c r="BNJ59" s="7"/>
      <c r="BNK59" s="7"/>
      <c r="BNL59" s="7"/>
      <c r="BNM59" s="7"/>
      <c r="BNN59" s="7"/>
      <c r="BNO59" s="7"/>
      <c r="BNP59" s="7"/>
      <c r="BNQ59" s="7"/>
      <c r="BNR59" s="7"/>
      <c r="BNS59" s="7"/>
      <c r="BNT59" s="7"/>
      <c r="BNU59" s="7"/>
      <c r="BNV59" s="7"/>
      <c r="BNW59" s="7"/>
      <c r="BNX59" s="7"/>
      <c r="BNY59" s="7"/>
      <c r="BNZ59" s="7"/>
      <c r="BOA59" s="7"/>
      <c r="BOB59" s="7"/>
      <c r="BOC59" s="7"/>
      <c r="BOD59" s="7"/>
      <c r="BOE59" s="7"/>
      <c r="BOF59" s="7"/>
      <c r="BOG59" s="7"/>
      <c r="BOH59" s="7"/>
      <c r="BOI59" s="7"/>
      <c r="BOJ59" s="7"/>
      <c r="BOK59" s="7"/>
      <c r="BOL59" s="7"/>
      <c r="BOM59" s="7"/>
      <c r="BON59" s="7"/>
      <c r="BOO59" s="7"/>
      <c r="BOP59" s="7"/>
      <c r="BOQ59" s="7"/>
      <c r="BOR59" s="7"/>
      <c r="BOS59" s="7"/>
      <c r="BOT59" s="7"/>
      <c r="BOU59" s="7"/>
      <c r="BOV59" s="7"/>
      <c r="BOW59" s="7"/>
      <c r="BOX59" s="7"/>
      <c r="BOY59" s="7"/>
      <c r="BOZ59" s="7"/>
      <c r="BPA59" s="7"/>
      <c r="BPB59" s="7"/>
      <c r="BPC59" s="7"/>
      <c r="BPD59" s="7"/>
      <c r="BPE59" s="7"/>
      <c r="BPF59" s="7"/>
      <c r="BPG59" s="7"/>
      <c r="BPH59" s="7"/>
      <c r="BPI59" s="7"/>
      <c r="BPJ59" s="7"/>
      <c r="BPK59" s="7"/>
      <c r="BPL59" s="7"/>
      <c r="BPM59" s="7"/>
      <c r="BPN59" s="7"/>
      <c r="BPO59" s="7"/>
      <c r="BPP59" s="7"/>
      <c r="BPQ59" s="7"/>
      <c r="BPR59" s="7"/>
      <c r="BPS59" s="7"/>
      <c r="BPT59" s="7"/>
      <c r="BPU59" s="7"/>
      <c r="BPV59" s="7"/>
      <c r="BPW59" s="7"/>
      <c r="BPX59" s="7"/>
      <c r="BPY59" s="7"/>
      <c r="BPZ59" s="7"/>
      <c r="BQA59" s="7"/>
      <c r="BQB59" s="7"/>
      <c r="BQC59" s="7"/>
      <c r="BQD59" s="7"/>
      <c r="BQE59" s="7"/>
      <c r="BQF59" s="7"/>
      <c r="BQG59" s="7"/>
      <c r="BQH59" s="7"/>
      <c r="BQI59" s="7"/>
      <c r="BQJ59" s="7"/>
      <c r="BQK59" s="7"/>
      <c r="BQL59" s="7"/>
      <c r="BQM59" s="7"/>
      <c r="BQN59" s="7"/>
      <c r="BQO59" s="7"/>
      <c r="BQP59" s="7"/>
      <c r="BQQ59" s="7"/>
      <c r="BQR59" s="7"/>
      <c r="BQT59" s="7"/>
      <c r="BQU59" s="7"/>
      <c r="BQV59" s="7"/>
      <c r="BQW59" s="7"/>
      <c r="BQX59" s="7"/>
      <c r="BQY59" s="7"/>
      <c r="BQZ59" s="7"/>
      <c r="BRA59" s="7"/>
      <c r="BRB59" s="7"/>
      <c r="BRC59" s="7"/>
      <c r="BRD59" s="7"/>
      <c r="BRE59" s="7"/>
      <c r="BRF59" s="7"/>
      <c r="BRG59" s="7"/>
      <c r="BRH59" s="7"/>
      <c r="BRI59" s="7"/>
      <c r="BRJ59" s="7"/>
      <c r="BRK59" s="7"/>
      <c r="BRL59" s="7"/>
      <c r="BRM59" s="7"/>
      <c r="BRN59" s="7"/>
      <c r="BRO59" s="7"/>
      <c r="BRP59" s="7"/>
      <c r="BRQ59" s="7"/>
      <c r="BRR59" s="7"/>
      <c r="BRS59" s="7"/>
      <c r="BRT59" s="7"/>
      <c r="BRU59" s="7"/>
      <c r="BRV59" s="7"/>
      <c r="BRW59" s="7"/>
      <c r="BRX59" s="7"/>
      <c r="BRY59" s="7"/>
      <c r="BRZ59" s="7"/>
      <c r="BSA59" s="7"/>
      <c r="BSB59" s="7"/>
      <c r="BSC59" s="7"/>
      <c r="BSD59" s="7"/>
      <c r="BSE59" s="7"/>
      <c r="BSF59" s="7"/>
      <c r="BSG59" s="7"/>
      <c r="BSH59" s="7"/>
      <c r="BSI59" s="7"/>
      <c r="BSJ59" s="7"/>
      <c r="BSK59" s="7"/>
      <c r="BSL59" s="7"/>
      <c r="BSM59" s="7"/>
      <c r="BSN59" s="7"/>
      <c r="BSO59" s="7"/>
      <c r="BSP59" s="7"/>
      <c r="BSQ59" s="7"/>
      <c r="BSR59" s="7"/>
      <c r="BSS59" s="7"/>
      <c r="BST59" s="7"/>
      <c r="BSU59" s="7"/>
      <c r="BSV59" s="7"/>
      <c r="BSW59" s="7"/>
      <c r="BSX59" s="7"/>
      <c r="BSY59" s="7"/>
      <c r="BSZ59" s="7"/>
      <c r="BTA59" s="7"/>
      <c r="BTB59" s="7"/>
      <c r="BTC59" s="7"/>
      <c r="BTD59" s="7"/>
      <c r="BTE59" s="7"/>
      <c r="BTF59" s="7"/>
      <c r="BTG59" s="7"/>
      <c r="BTH59" s="7"/>
      <c r="BTI59" s="7"/>
      <c r="BTJ59" s="7"/>
      <c r="BTK59" s="7"/>
      <c r="BTL59" s="7"/>
      <c r="BTM59" s="7"/>
      <c r="BTN59" s="7"/>
      <c r="BTO59" s="7"/>
      <c r="BTP59" s="7"/>
      <c r="BTQ59" s="7"/>
      <c r="BTR59" s="7"/>
      <c r="BTS59" s="7"/>
      <c r="BTT59" s="7"/>
      <c r="BTU59" s="7"/>
      <c r="BTV59" s="7"/>
      <c r="BTW59" s="7"/>
      <c r="BTX59" s="7"/>
      <c r="BTY59" s="7"/>
      <c r="BTZ59" s="7"/>
      <c r="BUA59" s="7"/>
      <c r="BUB59" s="7"/>
      <c r="BUC59" s="7"/>
      <c r="BUD59" s="7"/>
      <c r="BUE59" s="7"/>
      <c r="BUF59" s="7"/>
      <c r="BUG59" s="7"/>
      <c r="BUH59" s="7"/>
      <c r="BUI59" s="7"/>
      <c r="BUJ59" s="7"/>
      <c r="BUK59" s="7"/>
      <c r="BUL59" s="7"/>
      <c r="BUM59" s="7"/>
      <c r="BUN59" s="7"/>
      <c r="BUO59" s="7"/>
      <c r="BUP59" s="7"/>
      <c r="BUQ59" s="7"/>
      <c r="BUR59" s="7"/>
      <c r="BUS59" s="7"/>
      <c r="BUT59" s="7"/>
      <c r="BUU59" s="7"/>
      <c r="BUV59" s="7"/>
      <c r="BUW59" s="7"/>
      <c r="BUX59" s="7"/>
      <c r="BUY59" s="7"/>
      <c r="BUZ59" s="7"/>
      <c r="BVA59" s="7"/>
      <c r="BVB59" s="7"/>
      <c r="BVC59" s="7"/>
      <c r="BVD59" s="7"/>
      <c r="BVE59" s="7"/>
      <c r="BVF59" s="7"/>
      <c r="BVG59" s="7"/>
      <c r="BVH59" s="7"/>
      <c r="BVI59" s="7"/>
      <c r="BVJ59" s="7"/>
      <c r="BVK59" s="7"/>
      <c r="BVL59" s="7"/>
      <c r="BVM59" s="7"/>
      <c r="BVN59" s="7"/>
      <c r="BVO59" s="7"/>
      <c r="BVP59" s="7"/>
      <c r="BVQ59" s="7"/>
      <c r="BVR59" s="7"/>
      <c r="BVS59" s="7"/>
      <c r="BVT59" s="7"/>
      <c r="BVU59" s="7"/>
      <c r="BVV59" s="7"/>
      <c r="BVW59" s="7"/>
      <c r="BVX59" s="7"/>
      <c r="BVY59" s="7"/>
      <c r="BVZ59" s="7"/>
      <c r="BWA59" s="7"/>
      <c r="BWB59" s="7"/>
      <c r="BWC59" s="7"/>
      <c r="BWD59" s="7"/>
      <c r="BWE59" s="7"/>
      <c r="BWF59" s="7"/>
      <c r="BWG59" s="7"/>
      <c r="BWH59" s="7"/>
      <c r="BWI59" s="7"/>
      <c r="BWJ59" s="7"/>
      <c r="BWK59" s="7"/>
      <c r="BWL59" s="7"/>
      <c r="BWM59" s="7"/>
      <c r="BWN59" s="7"/>
      <c r="BWO59" s="7"/>
      <c r="BWP59" s="7"/>
      <c r="BWQ59" s="7"/>
      <c r="BWR59" s="7"/>
      <c r="BWS59" s="7"/>
      <c r="BWT59" s="7"/>
      <c r="BWU59" s="7"/>
      <c r="BWV59" s="7"/>
      <c r="BWW59" s="7"/>
      <c r="BWX59" s="7"/>
      <c r="BWY59" s="7"/>
      <c r="BWZ59" s="7"/>
      <c r="BXA59" s="7"/>
      <c r="BXB59" s="7"/>
      <c r="BXC59" s="7"/>
      <c r="BXD59" s="7"/>
      <c r="BXE59" s="7"/>
      <c r="BXF59" s="7"/>
      <c r="BXG59" s="7"/>
      <c r="BXH59" s="7"/>
      <c r="BXI59" s="7"/>
      <c r="BXJ59" s="7"/>
      <c r="BXK59" s="7"/>
      <c r="BXL59" s="7"/>
      <c r="BXM59" s="7"/>
      <c r="BXN59" s="7"/>
      <c r="BXO59" s="7"/>
      <c r="BXP59" s="7"/>
      <c r="BXQ59" s="7"/>
      <c r="BXR59" s="7"/>
      <c r="BXS59" s="7"/>
      <c r="BXT59" s="7"/>
      <c r="BXU59" s="7"/>
      <c r="BXV59" s="7"/>
      <c r="BXW59" s="7"/>
      <c r="BXX59" s="7"/>
      <c r="BXY59" s="7"/>
      <c r="BXZ59" s="7"/>
      <c r="BYA59" s="7"/>
      <c r="BYB59" s="7"/>
      <c r="BYC59" s="7"/>
      <c r="BYD59" s="7"/>
      <c r="BYE59" s="7"/>
      <c r="BYF59" s="7"/>
      <c r="BYG59" s="7"/>
      <c r="BYH59" s="7"/>
      <c r="BYI59" s="7"/>
      <c r="BYJ59" s="7"/>
      <c r="BYK59" s="7"/>
      <c r="BYL59" s="7"/>
      <c r="BYM59" s="7"/>
      <c r="BYN59" s="7"/>
      <c r="BYO59" s="7"/>
      <c r="BYP59" s="7"/>
      <c r="BYQ59" s="7"/>
      <c r="BYR59" s="7"/>
      <c r="BYS59" s="7"/>
      <c r="BYT59" s="7"/>
      <c r="BYU59" s="7"/>
      <c r="BYV59" s="7"/>
      <c r="BYW59" s="7"/>
      <c r="BYX59" s="7"/>
      <c r="BYY59" s="7"/>
      <c r="BYZ59" s="7"/>
      <c r="BZA59" s="7"/>
      <c r="BZB59" s="7"/>
      <c r="BZC59" s="7"/>
      <c r="BZD59" s="7"/>
      <c r="BZE59" s="7"/>
      <c r="BZF59" s="7"/>
      <c r="BZG59" s="7"/>
      <c r="BZH59" s="7"/>
      <c r="BZI59" s="7"/>
      <c r="BZJ59" s="7"/>
      <c r="BZK59" s="7"/>
      <c r="BZL59" s="7"/>
      <c r="BZM59" s="7"/>
      <c r="BZN59" s="7"/>
      <c r="BZO59" s="7"/>
      <c r="BZP59" s="7"/>
      <c r="BZQ59" s="7"/>
      <c r="BZR59" s="7"/>
      <c r="BZS59" s="7"/>
      <c r="BZT59" s="7"/>
      <c r="BZU59" s="7"/>
      <c r="BZV59" s="7"/>
      <c r="BZW59" s="7"/>
      <c r="BZX59" s="7"/>
      <c r="BZY59" s="7"/>
      <c r="BZZ59" s="7"/>
      <c r="CAA59" s="7"/>
      <c r="CAB59" s="7"/>
      <c r="CAC59" s="7"/>
      <c r="CAD59" s="7"/>
      <c r="CAE59" s="7"/>
      <c r="CAF59" s="7"/>
      <c r="CAG59" s="7"/>
      <c r="CAH59" s="7"/>
      <c r="CAI59" s="7"/>
      <c r="CAJ59" s="7"/>
      <c r="CAK59" s="7"/>
      <c r="CAL59" s="7"/>
      <c r="CAM59" s="7"/>
      <c r="CAN59" s="7"/>
      <c r="CAP59" s="7"/>
      <c r="CAQ59" s="7"/>
      <c r="CAR59" s="7"/>
      <c r="CAS59" s="7"/>
      <c r="CAT59" s="7"/>
      <c r="CAU59" s="7"/>
      <c r="CAV59" s="7"/>
      <c r="CAW59" s="7"/>
      <c r="CAX59" s="7"/>
      <c r="CAY59" s="7"/>
      <c r="CAZ59" s="7"/>
      <c r="CBA59" s="7"/>
      <c r="CBB59" s="7"/>
      <c r="CBC59" s="7"/>
      <c r="CBD59" s="7"/>
      <c r="CBE59" s="7"/>
      <c r="CBF59" s="7"/>
      <c r="CBG59" s="7"/>
      <c r="CBH59" s="7"/>
      <c r="CBI59" s="7"/>
      <c r="CBJ59" s="7"/>
      <c r="CBK59" s="7"/>
      <c r="CBL59" s="7"/>
      <c r="CBM59" s="7"/>
      <c r="CBN59" s="7"/>
      <c r="CBO59" s="7"/>
      <c r="CBP59" s="7"/>
      <c r="CBQ59" s="7"/>
      <c r="CBR59" s="7"/>
      <c r="CBS59" s="7"/>
      <c r="CBT59" s="7"/>
      <c r="CBU59" s="7"/>
      <c r="CBV59" s="7"/>
      <c r="CBW59" s="7"/>
      <c r="CBX59" s="7"/>
      <c r="CBY59" s="7"/>
      <c r="CBZ59" s="7"/>
      <c r="CCA59" s="7"/>
      <c r="CCB59" s="7"/>
      <c r="CCC59" s="7"/>
      <c r="CCD59" s="7"/>
      <c r="CCE59" s="7"/>
      <c r="CCF59" s="7"/>
      <c r="CCG59" s="7"/>
      <c r="CCH59" s="7"/>
      <c r="CCI59" s="7"/>
      <c r="CCJ59" s="7"/>
      <c r="CCK59" s="7"/>
      <c r="CCL59" s="7"/>
      <c r="CCM59" s="7"/>
      <c r="CCN59" s="7"/>
      <c r="CCO59" s="7"/>
      <c r="CCP59" s="7"/>
      <c r="CCQ59" s="7"/>
      <c r="CCR59" s="7"/>
      <c r="CCS59" s="7"/>
      <c r="CCT59" s="7"/>
      <c r="CCU59" s="7"/>
      <c r="CCV59" s="7"/>
      <c r="CCW59" s="7"/>
      <c r="CCX59" s="7"/>
      <c r="CCY59" s="7"/>
      <c r="CCZ59" s="7"/>
      <c r="CDA59" s="7"/>
      <c r="CDB59" s="7"/>
      <c r="CDC59" s="7"/>
      <c r="CDD59" s="7"/>
      <c r="CDE59" s="7"/>
      <c r="CDF59" s="7"/>
      <c r="CDG59" s="7"/>
      <c r="CDH59" s="7"/>
      <c r="CDI59" s="7"/>
      <c r="CDJ59" s="7"/>
      <c r="CDK59" s="7"/>
      <c r="CDL59" s="7"/>
      <c r="CDM59" s="7"/>
      <c r="CDN59" s="7"/>
      <c r="CDO59" s="7"/>
      <c r="CDP59" s="7"/>
      <c r="CDQ59" s="7"/>
      <c r="CDR59" s="7"/>
      <c r="CDS59" s="7"/>
      <c r="CDT59" s="7"/>
      <c r="CDU59" s="7"/>
      <c r="CDV59" s="7"/>
      <c r="CDW59" s="7"/>
      <c r="CDX59" s="7"/>
      <c r="CDY59" s="7"/>
      <c r="CDZ59" s="7"/>
      <c r="CEA59" s="7"/>
      <c r="CEB59" s="7"/>
      <c r="CEC59" s="7"/>
      <c r="CED59" s="7"/>
      <c r="CEE59" s="7"/>
      <c r="CEF59" s="7"/>
      <c r="CEG59" s="7"/>
      <c r="CEH59" s="7"/>
      <c r="CEI59" s="7"/>
      <c r="CEJ59" s="7"/>
      <c r="CEK59" s="7"/>
      <c r="CEL59" s="7"/>
      <c r="CEM59" s="7"/>
      <c r="CEN59" s="7"/>
      <c r="CEO59" s="7"/>
      <c r="CEP59" s="7"/>
      <c r="CEQ59" s="7"/>
      <c r="CER59" s="7"/>
      <c r="CES59" s="7"/>
      <c r="CET59" s="7"/>
      <c r="CEU59" s="7"/>
      <c r="CEV59" s="7"/>
      <c r="CEW59" s="7"/>
      <c r="CEX59" s="7"/>
      <c r="CEY59" s="7"/>
      <c r="CEZ59" s="7"/>
      <c r="CFA59" s="7"/>
      <c r="CFB59" s="7"/>
      <c r="CFC59" s="7"/>
      <c r="CFD59" s="7"/>
      <c r="CFE59" s="7"/>
      <c r="CFF59" s="7"/>
      <c r="CFG59" s="7"/>
      <c r="CFH59" s="7"/>
      <c r="CFI59" s="7"/>
      <c r="CFJ59" s="7"/>
      <c r="CFK59" s="7"/>
      <c r="CFL59" s="7"/>
      <c r="CFM59" s="7"/>
      <c r="CFN59" s="7"/>
      <c r="CFO59" s="7"/>
      <c r="CFP59" s="7"/>
      <c r="CFQ59" s="7"/>
      <c r="CFR59" s="7"/>
      <c r="CFS59" s="7"/>
      <c r="CFT59" s="7"/>
      <c r="CFU59" s="7"/>
      <c r="CFV59" s="7"/>
      <c r="CFW59" s="7"/>
      <c r="CFX59" s="7"/>
      <c r="CFY59" s="7"/>
      <c r="CFZ59" s="7"/>
      <c r="CGA59" s="7"/>
      <c r="CGB59" s="7"/>
      <c r="CGC59" s="7"/>
      <c r="CGD59" s="7"/>
      <c r="CGE59" s="7"/>
      <c r="CGF59" s="7"/>
      <c r="CGG59" s="7"/>
      <c r="CGH59" s="7"/>
      <c r="CGI59" s="7"/>
      <c r="CGJ59" s="7"/>
      <c r="CGK59" s="7"/>
      <c r="CGL59" s="7"/>
      <c r="CGM59" s="7"/>
      <c r="CGN59" s="7"/>
      <c r="CGO59" s="7"/>
      <c r="CGP59" s="7"/>
      <c r="CGQ59" s="7"/>
      <c r="CGR59" s="7"/>
      <c r="CGS59" s="7"/>
      <c r="CGT59" s="7"/>
      <c r="CGU59" s="7"/>
      <c r="CGV59" s="7"/>
      <c r="CGW59" s="7"/>
      <c r="CGX59" s="7"/>
      <c r="CGY59" s="7"/>
      <c r="CGZ59" s="7"/>
      <c r="CHA59" s="7"/>
      <c r="CHB59" s="7"/>
      <c r="CHC59" s="7"/>
      <c r="CHD59" s="7"/>
      <c r="CHE59" s="7"/>
      <c r="CHF59" s="7"/>
      <c r="CHG59" s="7"/>
      <c r="CHH59" s="7"/>
      <c r="CHI59" s="7"/>
      <c r="CHJ59" s="7"/>
      <c r="CHK59" s="7"/>
      <c r="CHL59" s="7"/>
      <c r="CHM59" s="7"/>
      <c r="CHN59" s="7"/>
      <c r="CHO59" s="7"/>
      <c r="CHP59" s="7"/>
      <c r="CHQ59" s="7"/>
      <c r="CHR59" s="7"/>
      <c r="CHS59" s="7"/>
      <c r="CHT59" s="7"/>
      <c r="CHU59" s="7"/>
      <c r="CHV59" s="7"/>
      <c r="CHW59" s="7"/>
      <c r="CHX59" s="7"/>
      <c r="CHY59" s="7"/>
      <c r="CHZ59" s="7"/>
      <c r="CIA59" s="7"/>
      <c r="CIB59" s="7"/>
      <c r="CIC59" s="7"/>
      <c r="CID59" s="7"/>
      <c r="CIE59" s="7"/>
      <c r="CIF59" s="7"/>
      <c r="CIG59" s="7"/>
      <c r="CIH59" s="7"/>
      <c r="CII59" s="7"/>
      <c r="CIJ59" s="7"/>
      <c r="CIK59" s="7"/>
      <c r="CIL59" s="7"/>
      <c r="CIM59" s="7"/>
      <c r="CIN59" s="7"/>
      <c r="CIO59" s="7"/>
      <c r="CIP59" s="7"/>
      <c r="CIQ59" s="7"/>
      <c r="CIR59" s="7"/>
      <c r="CIS59" s="7"/>
      <c r="CIT59" s="7"/>
      <c r="CIU59" s="7"/>
      <c r="CIV59" s="7"/>
      <c r="CIW59" s="7"/>
      <c r="CIX59" s="7"/>
      <c r="CIY59" s="7"/>
      <c r="CIZ59" s="7"/>
      <c r="CJA59" s="7"/>
      <c r="CJB59" s="7"/>
      <c r="CJC59" s="7"/>
      <c r="CJD59" s="7"/>
      <c r="CJE59" s="7"/>
      <c r="CJF59" s="7"/>
      <c r="CJG59" s="7"/>
      <c r="CJH59" s="7"/>
      <c r="CJI59" s="7"/>
      <c r="CJJ59" s="7"/>
      <c r="CJK59" s="7"/>
      <c r="CJL59" s="7"/>
      <c r="CJM59" s="7"/>
      <c r="CJN59" s="7"/>
      <c r="CJO59" s="7"/>
      <c r="CJP59" s="7"/>
      <c r="CJQ59" s="7"/>
      <c r="CJR59" s="7"/>
      <c r="CJS59" s="7"/>
      <c r="CJT59" s="7"/>
      <c r="CJU59" s="7"/>
      <c r="CJV59" s="7"/>
      <c r="CJW59" s="7"/>
      <c r="CJX59" s="7"/>
      <c r="CJY59" s="7"/>
      <c r="CJZ59" s="7"/>
      <c r="CKA59" s="7"/>
      <c r="CKB59" s="7"/>
      <c r="CKC59" s="7"/>
      <c r="CKD59" s="7"/>
      <c r="CKE59" s="7"/>
      <c r="CKF59" s="7"/>
      <c r="CKG59" s="7"/>
      <c r="CKH59" s="7"/>
      <c r="CKI59" s="7"/>
      <c r="CKJ59" s="7"/>
      <c r="CKL59" s="7"/>
      <c r="CKM59" s="7"/>
      <c r="CKN59" s="7"/>
      <c r="CKO59" s="7"/>
      <c r="CKP59" s="7"/>
      <c r="CKQ59" s="7"/>
      <c r="CKR59" s="7"/>
      <c r="CKS59" s="7"/>
      <c r="CKT59" s="7"/>
      <c r="CKU59" s="7"/>
      <c r="CKV59" s="7"/>
      <c r="CKW59" s="7"/>
      <c r="CKX59" s="7"/>
      <c r="CKY59" s="7"/>
      <c r="CKZ59" s="7"/>
      <c r="CLA59" s="7"/>
      <c r="CLB59" s="7"/>
      <c r="CLC59" s="7"/>
      <c r="CLD59" s="7"/>
      <c r="CLE59" s="7"/>
      <c r="CLF59" s="7"/>
      <c r="CLG59" s="7"/>
      <c r="CLH59" s="7"/>
      <c r="CLI59" s="7"/>
      <c r="CLJ59" s="7"/>
      <c r="CLK59" s="7"/>
      <c r="CLL59" s="7"/>
      <c r="CLM59" s="7"/>
      <c r="CLN59" s="7"/>
      <c r="CLO59" s="7"/>
      <c r="CLP59" s="7"/>
      <c r="CLQ59" s="7"/>
      <c r="CLR59" s="7"/>
      <c r="CLS59" s="7"/>
      <c r="CLT59" s="7"/>
      <c r="CLU59" s="7"/>
      <c r="CLV59" s="7"/>
      <c r="CLW59" s="7"/>
      <c r="CLX59" s="7"/>
      <c r="CLY59" s="7"/>
      <c r="CLZ59" s="7"/>
      <c r="CMA59" s="7"/>
      <c r="CMB59" s="7"/>
      <c r="CMC59" s="7"/>
      <c r="CMD59" s="7"/>
      <c r="CME59" s="7"/>
      <c r="CMF59" s="7"/>
      <c r="CMG59" s="7"/>
      <c r="CMH59" s="7"/>
      <c r="CMI59" s="7"/>
      <c r="CMJ59" s="7"/>
      <c r="CMK59" s="7"/>
      <c r="CML59" s="7"/>
      <c r="CMM59" s="7"/>
      <c r="CMN59" s="7"/>
      <c r="CMO59" s="7"/>
      <c r="CMP59" s="7"/>
      <c r="CMQ59" s="7"/>
      <c r="CMR59" s="7"/>
      <c r="CMS59" s="7"/>
      <c r="CMT59" s="7"/>
      <c r="CMU59" s="7"/>
      <c r="CMV59" s="7"/>
      <c r="CMW59" s="7"/>
      <c r="CMX59" s="7"/>
      <c r="CMY59" s="7"/>
      <c r="CMZ59" s="7"/>
      <c r="CNA59" s="7"/>
      <c r="CNB59" s="7"/>
      <c r="CNC59" s="7"/>
      <c r="CND59" s="7"/>
      <c r="CNE59" s="7"/>
      <c r="CNF59" s="7"/>
      <c r="CNG59" s="7"/>
      <c r="CNH59" s="7"/>
      <c r="CNI59" s="7"/>
      <c r="CNJ59" s="7"/>
      <c r="CNK59" s="7"/>
      <c r="CNL59" s="7"/>
      <c r="CNM59" s="7"/>
      <c r="CNN59" s="7"/>
      <c r="CNO59" s="7"/>
      <c r="CNP59" s="7"/>
      <c r="CNQ59" s="7"/>
      <c r="CNR59" s="7"/>
      <c r="CNS59" s="7"/>
      <c r="CNT59" s="7"/>
      <c r="CNU59" s="7"/>
      <c r="CNV59" s="7"/>
      <c r="CNW59" s="7"/>
      <c r="CNX59" s="7"/>
      <c r="CNY59" s="7"/>
      <c r="CNZ59" s="7"/>
      <c r="COA59" s="7"/>
      <c r="COB59" s="7"/>
      <c r="COC59" s="7"/>
      <c r="COD59" s="7"/>
      <c r="COE59" s="7"/>
      <c r="COF59" s="7"/>
      <c r="COG59" s="7"/>
      <c r="COH59" s="7"/>
      <c r="COI59" s="7"/>
      <c r="COJ59" s="7"/>
      <c r="COK59" s="7"/>
      <c r="COL59" s="7"/>
      <c r="COM59" s="7"/>
      <c r="CON59" s="7"/>
      <c r="COO59" s="7"/>
      <c r="COP59" s="7"/>
      <c r="COQ59" s="7"/>
      <c r="COR59" s="7"/>
      <c r="COS59" s="7"/>
      <c r="COT59" s="7"/>
      <c r="COU59" s="7"/>
      <c r="COV59" s="7"/>
      <c r="COW59" s="7"/>
      <c r="COX59" s="7"/>
      <c r="COY59" s="7"/>
      <c r="COZ59" s="7"/>
      <c r="CPA59" s="7"/>
      <c r="CPB59" s="7"/>
      <c r="CPC59" s="7"/>
      <c r="CPD59" s="7"/>
      <c r="CPE59" s="7"/>
      <c r="CPF59" s="7"/>
      <c r="CPG59" s="7"/>
      <c r="CPH59" s="7"/>
      <c r="CPI59" s="7"/>
      <c r="CPJ59" s="7"/>
      <c r="CPK59" s="7"/>
      <c r="CPL59" s="7"/>
      <c r="CPM59" s="7"/>
      <c r="CPN59" s="7"/>
      <c r="CPO59" s="7"/>
      <c r="CPP59" s="7"/>
      <c r="CPQ59" s="7"/>
      <c r="CPR59" s="7"/>
      <c r="CPS59" s="7"/>
      <c r="CPT59" s="7"/>
      <c r="CPU59" s="7"/>
      <c r="CPV59" s="7"/>
      <c r="CPW59" s="7"/>
      <c r="CPX59" s="7"/>
      <c r="CPY59" s="7"/>
      <c r="CPZ59" s="7"/>
      <c r="CQA59" s="7"/>
      <c r="CQB59" s="7"/>
      <c r="CQC59" s="7"/>
      <c r="CQD59" s="7"/>
      <c r="CQE59" s="7"/>
      <c r="CQF59" s="7"/>
      <c r="CQG59" s="7"/>
      <c r="CQH59" s="7"/>
      <c r="CQI59" s="7"/>
      <c r="CQJ59" s="7"/>
      <c r="CQK59" s="7"/>
      <c r="CQL59" s="7"/>
      <c r="CQM59" s="7"/>
      <c r="CQN59" s="7"/>
      <c r="CQO59" s="7"/>
      <c r="CQP59" s="7"/>
      <c r="CQQ59" s="7"/>
      <c r="CQR59" s="7"/>
      <c r="CQS59" s="7"/>
      <c r="CQT59" s="7"/>
      <c r="CQU59" s="7"/>
      <c r="CQV59" s="7"/>
      <c r="CQW59" s="7"/>
      <c r="CQX59" s="7"/>
      <c r="CQY59" s="7"/>
      <c r="CQZ59" s="7"/>
      <c r="CRA59" s="7"/>
      <c r="CRB59" s="7"/>
      <c r="CRC59" s="7"/>
      <c r="CRD59" s="7"/>
      <c r="CRE59" s="7"/>
      <c r="CRF59" s="7"/>
      <c r="CRG59" s="7"/>
      <c r="CRH59" s="7"/>
      <c r="CRI59" s="7"/>
      <c r="CRJ59" s="7"/>
      <c r="CRK59" s="7"/>
      <c r="CRL59" s="7"/>
      <c r="CRM59" s="7"/>
      <c r="CRN59" s="7"/>
      <c r="CRO59" s="7"/>
      <c r="CRP59" s="7"/>
      <c r="CRQ59" s="7"/>
      <c r="CRR59" s="7"/>
      <c r="CRS59" s="7"/>
      <c r="CRT59" s="7"/>
      <c r="CRU59" s="7"/>
      <c r="CRV59" s="7"/>
      <c r="CRW59" s="7"/>
      <c r="CRX59" s="7"/>
      <c r="CRY59" s="7"/>
      <c r="CRZ59" s="7"/>
      <c r="CSA59" s="7"/>
      <c r="CSB59" s="7"/>
      <c r="CSC59" s="7"/>
      <c r="CSD59" s="7"/>
      <c r="CSE59" s="7"/>
      <c r="CSF59" s="7"/>
      <c r="CSG59" s="7"/>
      <c r="CSH59" s="7"/>
      <c r="CSI59" s="7"/>
      <c r="CSJ59" s="7"/>
      <c r="CSK59" s="7"/>
      <c r="CSL59" s="7"/>
      <c r="CSM59" s="7"/>
      <c r="CSN59" s="7"/>
      <c r="CSO59" s="7"/>
      <c r="CSP59" s="7"/>
      <c r="CSQ59" s="7"/>
      <c r="CSR59" s="7"/>
      <c r="CSS59" s="7"/>
      <c r="CST59" s="7"/>
      <c r="CSU59" s="7"/>
      <c r="CSV59" s="7"/>
      <c r="CSW59" s="7"/>
      <c r="CSX59" s="7"/>
      <c r="CSY59" s="7"/>
      <c r="CSZ59" s="7"/>
      <c r="CTA59" s="7"/>
      <c r="CTB59" s="7"/>
      <c r="CTC59" s="7"/>
      <c r="CTD59" s="7"/>
      <c r="CTE59" s="7"/>
      <c r="CTF59" s="7"/>
      <c r="CTG59" s="7"/>
      <c r="CTH59" s="7"/>
      <c r="CTI59" s="7"/>
      <c r="CTJ59" s="7"/>
      <c r="CTK59" s="7"/>
      <c r="CTL59" s="7"/>
      <c r="CTM59" s="7"/>
      <c r="CTN59" s="7"/>
      <c r="CTO59" s="7"/>
      <c r="CTP59" s="7"/>
      <c r="CTQ59" s="7"/>
      <c r="CTR59" s="7"/>
      <c r="CTS59" s="7"/>
      <c r="CTT59" s="7"/>
      <c r="CTU59" s="7"/>
      <c r="CTV59" s="7"/>
      <c r="CTW59" s="7"/>
      <c r="CTX59" s="7"/>
      <c r="CTY59" s="7"/>
      <c r="CTZ59" s="7"/>
      <c r="CUA59" s="7"/>
      <c r="CUB59" s="7"/>
      <c r="CUC59" s="7"/>
      <c r="CUD59" s="7"/>
      <c r="CUE59" s="7"/>
      <c r="CUF59" s="7"/>
      <c r="CUH59" s="7"/>
      <c r="CUI59" s="7"/>
      <c r="CUJ59" s="7"/>
      <c r="CUK59" s="7"/>
      <c r="CUL59" s="7"/>
      <c r="CUM59" s="7"/>
      <c r="CUN59" s="7"/>
      <c r="CUO59" s="7"/>
      <c r="CUP59" s="7"/>
      <c r="CUQ59" s="7"/>
      <c r="CUR59" s="7"/>
      <c r="CUS59" s="7"/>
      <c r="CUT59" s="7"/>
      <c r="CUU59" s="7"/>
      <c r="CUV59" s="7"/>
      <c r="CUW59" s="7"/>
      <c r="CUX59" s="7"/>
      <c r="CUY59" s="7"/>
      <c r="CUZ59" s="7"/>
      <c r="CVA59" s="7"/>
      <c r="CVB59" s="7"/>
      <c r="CVC59" s="7"/>
      <c r="CVD59" s="7"/>
      <c r="CVE59" s="7"/>
      <c r="CVF59" s="7"/>
      <c r="CVG59" s="7"/>
      <c r="CVH59" s="7"/>
      <c r="CVI59" s="7"/>
      <c r="CVJ59" s="7"/>
      <c r="CVK59" s="7"/>
      <c r="CVL59" s="7"/>
      <c r="CVM59" s="7"/>
      <c r="CVN59" s="7"/>
      <c r="CVO59" s="7"/>
      <c r="CVP59" s="7"/>
      <c r="CVQ59" s="7"/>
      <c r="CVR59" s="7"/>
      <c r="CVS59" s="7"/>
      <c r="CVT59" s="7"/>
      <c r="CVU59" s="7"/>
      <c r="CVV59" s="7"/>
      <c r="CVW59" s="7"/>
      <c r="CVX59" s="7"/>
      <c r="CVY59" s="7"/>
      <c r="CVZ59" s="7"/>
      <c r="CWA59" s="7"/>
      <c r="CWB59" s="7"/>
      <c r="CWC59" s="7"/>
      <c r="CWD59" s="7"/>
      <c r="CWE59" s="7"/>
      <c r="CWF59" s="7"/>
      <c r="CWG59" s="7"/>
      <c r="CWH59" s="7"/>
      <c r="CWI59" s="7"/>
      <c r="CWJ59" s="7"/>
      <c r="CWK59" s="7"/>
      <c r="CWL59" s="7"/>
      <c r="CWM59" s="7"/>
      <c r="CWN59" s="7"/>
      <c r="CWO59" s="7"/>
      <c r="CWP59" s="7"/>
      <c r="CWQ59" s="7"/>
      <c r="CWR59" s="7"/>
      <c r="CWS59" s="7"/>
      <c r="CWT59" s="7"/>
      <c r="CWU59" s="7"/>
      <c r="CWV59" s="7"/>
      <c r="CWW59" s="7"/>
      <c r="CWX59" s="7"/>
      <c r="CWY59" s="7"/>
      <c r="CWZ59" s="7"/>
      <c r="CXA59" s="7"/>
      <c r="CXB59" s="7"/>
      <c r="CXC59" s="7"/>
      <c r="CXD59" s="7"/>
      <c r="CXE59" s="7"/>
      <c r="CXF59" s="7"/>
      <c r="CXG59" s="7"/>
      <c r="CXH59" s="7"/>
      <c r="CXI59" s="7"/>
      <c r="CXJ59" s="7"/>
      <c r="CXK59" s="7"/>
      <c r="CXL59" s="7"/>
      <c r="CXM59" s="7"/>
      <c r="CXN59" s="7"/>
      <c r="CXO59" s="7"/>
      <c r="CXP59" s="7"/>
      <c r="CXQ59" s="7"/>
      <c r="CXR59" s="7"/>
      <c r="CXS59" s="7"/>
      <c r="CXT59" s="7"/>
      <c r="CXU59" s="7"/>
      <c r="CXV59" s="7"/>
      <c r="CXW59" s="7"/>
      <c r="CXX59" s="7"/>
      <c r="CXY59" s="7"/>
      <c r="CXZ59" s="7"/>
      <c r="CYA59" s="7"/>
      <c r="CYB59" s="7"/>
      <c r="CYC59" s="7"/>
      <c r="CYD59" s="7"/>
      <c r="CYE59" s="7"/>
      <c r="CYF59" s="7"/>
      <c r="CYG59" s="7"/>
      <c r="CYH59" s="7"/>
      <c r="CYI59" s="7"/>
      <c r="CYJ59" s="7"/>
      <c r="CYK59" s="7"/>
      <c r="CYL59" s="7"/>
      <c r="CYM59" s="7"/>
      <c r="CYN59" s="7"/>
      <c r="CYO59" s="7"/>
      <c r="CYP59" s="7"/>
      <c r="CYQ59" s="7"/>
      <c r="CYR59" s="7"/>
      <c r="CYS59" s="7"/>
      <c r="CYT59" s="7"/>
      <c r="CYU59" s="7"/>
      <c r="CYV59" s="7"/>
      <c r="CYW59" s="7"/>
      <c r="CYX59" s="7"/>
      <c r="CYY59" s="7"/>
      <c r="CYZ59" s="7"/>
      <c r="CZA59" s="7"/>
      <c r="CZB59" s="7"/>
      <c r="CZC59" s="7"/>
      <c r="CZD59" s="7"/>
      <c r="CZE59" s="7"/>
      <c r="CZF59" s="7"/>
      <c r="CZG59" s="7"/>
      <c r="CZH59" s="7"/>
      <c r="CZI59" s="7"/>
      <c r="CZJ59" s="7"/>
      <c r="CZK59" s="7"/>
      <c r="CZL59" s="7"/>
      <c r="CZM59" s="7"/>
      <c r="CZN59" s="7"/>
      <c r="CZO59" s="7"/>
      <c r="CZP59" s="7"/>
      <c r="CZQ59" s="7"/>
      <c r="CZR59" s="7"/>
      <c r="CZS59" s="7"/>
      <c r="CZT59" s="7"/>
      <c r="CZU59" s="7"/>
      <c r="CZV59" s="7"/>
      <c r="CZW59" s="7"/>
      <c r="CZX59" s="7"/>
      <c r="CZY59" s="7"/>
      <c r="CZZ59" s="7"/>
      <c r="DAA59" s="7"/>
      <c r="DAB59" s="7"/>
      <c r="DAC59" s="7"/>
      <c r="DAD59" s="7"/>
      <c r="DAE59" s="7"/>
      <c r="DAF59" s="7"/>
      <c r="DAG59" s="7"/>
      <c r="DAH59" s="7"/>
      <c r="DAI59" s="7"/>
      <c r="DAJ59" s="7"/>
      <c r="DAK59" s="7"/>
      <c r="DAL59" s="7"/>
      <c r="DAM59" s="7"/>
      <c r="DAN59" s="7"/>
      <c r="DAO59" s="7"/>
      <c r="DAP59" s="7"/>
      <c r="DAQ59" s="7"/>
      <c r="DAR59" s="7"/>
      <c r="DAS59" s="7"/>
      <c r="DAT59" s="7"/>
      <c r="DAU59" s="7"/>
      <c r="DAV59" s="7"/>
      <c r="DAW59" s="7"/>
      <c r="DAX59" s="7"/>
      <c r="DAY59" s="7"/>
      <c r="DAZ59" s="7"/>
      <c r="DBA59" s="7"/>
      <c r="DBB59" s="7"/>
      <c r="DBC59" s="7"/>
      <c r="DBD59" s="7"/>
      <c r="DBE59" s="7"/>
      <c r="DBF59" s="7"/>
      <c r="DBG59" s="7"/>
      <c r="DBH59" s="7"/>
      <c r="DBI59" s="7"/>
      <c r="DBJ59" s="7"/>
      <c r="DBK59" s="7"/>
      <c r="DBL59" s="7"/>
      <c r="DBM59" s="7"/>
      <c r="DBN59" s="7"/>
      <c r="DBO59" s="7"/>
      <c r="DBP59" s="7"/>
      <c r="DBQ59" s="7"/>
      <c r="DBR59" s="7"/>
      <c r="DBS59" s="7"/>
      <c r="DBT59" s="7"/>
      <c r="DBU59" s="7"/>
      <c r="DBV59" s="7"/>
      <c r="DBW59" s="7"/>
      <c r="DBX59" s="7"/>
      <c r="DBY59" s="7"/>
      <c r="DBZ59" s="7"/>
      <c r="DCA59" s="7"/>
      <c r="DCB59" s="7"/>
      <c r="DCC59" s="7"/>
      <c r="DCD59" s="7"/>
      <c r="DCE59" s="7"/>
      <c r="DCF59" s="7"/>
      <c r="DCG59" s="7"/>
      <c r="DCH59" s="7"/>
      <c r="DCI59" s="7"/>
      <c r="DCJ59" s="7"/>
      <c r="DCK59" s="7"/>
      <c r="DCL59" s="7"/>
      <c r="DCM59" s="7"/>
      <c r="DCN59" s="7"/>
      <c r="DCO59" s="7"/>
      <c r="DCP59" s="7"/>
      <c r="DCQ59" s="7"/>
      <c r="DCR59" s="7"/>
      <c r="DCS59" s="7"/>
      <c r="DCT59" s="7"/>
      <c r="DCU59" s="7"/>
      <c r="DCV59" s="7"/>
      <c r="DCW59" s="7"/>
      <c r="DCX59" s="7"/>
      <c r="DCY59" s="7"/>
      <c r="DCZ59" s="7"/>
      <c r="DDA59" s="7"/>
      <c r="DDB59" s="7"/>
      <c r="DDC59" s="7"/>
      <c r="DDD59" s="7"/>
      <c r="DDE59" s="7"/>
      <c r="DDF59" s="7"/>
      <c r="DDG59" s="7"/>
      <c r="DDH59" s="7"/>
      <c r="DDI59" s="7"/>
      <c r="DDJ59" s="7"/>
      <c r="DDK59" s="7"/>
      <c r="DDL59" s="7"/>
      <c r="DDM59" s="7"/>
      <c r="DDN59" s="7"/>
      <c r="DDO59" s="7"/>
      <c r="DDP59" s="7"/>
      <c r="DDQ59" s="7"/>
      <c r="DDR59" s="7"/>
      <c r="DDS59" s="7"/>
      <c r="DDT59" s="7"/>
      <c r="DDU59" s="7"/>
      <c r="DDV59" s="7"/>
      <c r="DDW59" s="7"/>
      <c r="DDX59" s="7"/>
      <c r="DDY59" s="7"/>
      <c r="DDZ59" s="7"/>
      <c r="DEA59" s="7"/>
      <c r="DEB59" s="7"/>
      <c r="DED59" s="7"/>
      <c r="DEE59" s="7"/>
      <c r="DEF59" s="7"/>
      <c r="DEG59" s="7"/>
      <c r="DEH59" s="7"/>
      <c r="DEI59" s="7"/>
      <c r="DEJ59" s="7"/>
      <c r="DEK59" s="7"/>
      <c r="DEL59" s="7"/>
      <c r="DEM59" s="7"/>
      <c r="DEN59" s="7"/>
      <c r="DEO59" s="7"/>
      <c r="DEP59" s="7"/>
      <c r="DEQ59" s="7"/>
      <c r="DER59" s="7"/>
      <c r="DES59" s="7"/>
      <c r="DET59" s="7"/>
      <c r="DEU59" s="7"/>
      <c r="DEV59" s="7"/>
      <c r="DEW59" s="7"/>
      <c r="DEX59" s="7"/>
      <c r="DEY59" s="7"/>
      <c r="DEZ59" s="7"/>
      <c r="DFA59" s="7"/>
      <c r="DFB59" s="7"/>
      <c r="DFC59" s="7"/>
      <c r="DFD59" s="7"/>
      <c r="DFE59" s="7"/>
      <c r="DFF59" s="7"/>
      <c r="DFG59" s="7"/>
      <c r="DFH59" s="7"/>
      <c r="DFI59" s="7"/>
      <c r="DFJ59" s="7"/>
      <c r="DFK59" s="7"/>
      <c r="DFL59" s="7"/>
      <c r="DFM59" s="7"/>
      <c r="DFN59" s="7"/>
      <c r="DFO59" s="7"/>
      <c r="DFP59" s="7"/>
      <c r="DFQ59" s="7"/>
      <c r="DFR59" s="7"/>
      <c r="DFS59" s="7"/>
      <c r="DFT59" s="7"/>
      <c r="DFU59" s="7"/>
      <c r="DFV59" s="7"/>
      <c r="DFW59" s="7"/>
      <c r="DFX59" s="7"/>
      <c r="DFY59" s="7"/>
      <c r="DFZ59" s="7"/>
      <c r="DGA59" s="7"/>
      <c r="DGB59" s="7"/>
      <c r="DGC59" s="7"/>
      <c r="DGD59" s="7"/>
      <c r="DGE59" s="7"/>
      <c r="DGF59" s="7"/>
      <c r="DGG59" s="7"/>
      <c r="DGH59" s="7"/>
      <c r="DGI59" s="7"/>
      <c r="DGJ59" s="7"/>
      <c r="DGK59" s="7"/>
      <c r="DGL59" s="7"/>
      <c r="DGM59" s="7"/>
      <c r="DGN59" s="7"/>
      <c r="DGO59" s="7"/>
      <c r="DGP59" s="7"/>
      <c r="DGQ59" s="7"/>
      <c r="DGR59" s="7"/>
      <c r="DGS59" s="7"/>
      <c r="DGT59" s="7"/>
      <c r="DGU59" s="7"/>
      <c r="DGV59" s="7"/>
      <c r="DGW59" s="7"/>
      <c r="DGX59" s="7"/>
      <c r="DGY59" s="7"/>
      <c r="DGZ59" s="7"/>
      <c r="DHA59" s="7"/>
      <c r="DHB59" s="7"/>
      <c r="DHC59" s="7"/>
      <c r="DHD59" s="7"/>
      <c r="DHE59" s="7"/>
      <c r="DHF59" s="7"/>
      <c r="DHG59" s="7"/>
      <c r="DHH59" s="7"/>
      <c r="DHI59" s="7"/>
      <c r="DHJ59" s="7"/>
      <c r="DHK59" s="7"/>
      <c r="DHL59" s="7"/>
      <c r="DHM59" s="7"/>
      <c r="DHN59" s="7"/>
      <c r="DHO59" s="7"/>
      <c r="DHP59" s="7"/>
      <c r="DHQ59" s="7"/>
      <c r="DHR59" s="7"/>
      <c r="DHS59" s="7"/>
      <c r="DHT59" s="7"/>
      <c r="DHU59" s="7"/>
      <c r="DHV59" s="7"/>
      <c r="DHW59" s="7"/>
      <c r="DHX59" s="7"/>
      <c r="DHY59" s="7"/>
      <c r="DHZ59" s="7"/>
      <c r="DIA59" s="7"/>
      <c r="DIB59" s="7"/>
      <c r="DIC59" s="7"/>
      <c r="DID59" s="7"/>
      <c r="DIE59" s="7"/>
      <c r="DIF59" s="7"/>
      <c r="DIG59" s="7"/>
      <c r="DIH59" s="7"/>
      <c r="DII59" s="7"/>
      <c r="DIJ59" s="7"/>
      <c r="DIK59" s="7"/>
      <c r="DIL59" s="7"/>
      <c r="DIM59" s="7"/>
      <c r="DIN59" s="7"/>
      <c r="DIO59" s="7"/>
      <c r="DIP59" s="7"/>
      <c r="DIQ59" s="7"/>
      <c r="DIR59" s="7"/>
      <c r="DIS59" s="7"/>
      <c r="DIT59" s="7"/>
      <c r="DIU59" s="7"/>
      <c r="DIV59" s="7"/>
      <c r="DIW59" s="7"/>
      <c r="DIX59" s="7"/>
      <c r="DIY59" s="7"/>
      <c r="DIZ59" s="7"/>
      <c r="DJA59" s="7"/>
      <c r="DJB59" s="7"/>
      <c r="DJC59" s="7"/>
      <c r="DJD59" s="7"/>
      <c r="DJE59" s="7"/>
      <c r="DJF59" s="7"/>
      <c r="DJG59" s="7"/>
      <c r="DJH59" s="7"/>
      <c r="DJI59" s="7"/>
      <c r="DJJ59" s="7"/>
      <c r="DJK59" s="7"/>
      <c r="DJL59" s="7"/>
      <c r="DJM59" s="7"/>
      <c r="DJN59" s="7"/>
      <c r="DJO59" s="7"/>
      <c r="DJP59" s="7"/>
      <c r="DJQ59" s="7"/>
      <c r="DJR59" s="7"/>
      <c r="DJS59" s="7"/>
      <c r="DJT59" s="7"/>
      <c r="DJU59" s="7"/>
      <c r="DJV59" s="7"/>
      <c r="DJW59" s="7"/>
      <c r="DJX59" s="7"/>
      <c r="DJY59" s="7"/>
      <c r="DJZ59" s="7"/>
      <c r="DKA59" s="7"/>
      <c r="DKB59" s="7"/>
      <c r="DKC59" s="7"/>
      <c r="DKD59" s="7"/>
      <c r="DKE59" s="7"/>
      <c r="DKF59" s="7"/>
      <c r="DKG59" s="7"/>
      <c r="DKH59" s="7"/>
      <c r="DKI59" s="7"/>
      <c r="DKJ59" s="7"/>
      <c r="DKK59" s="7"/>
      <c r="DKL59" s="7"/>
      <c r="DKM59" s="7"/>
      <c r="DKN59" s="7"/>
      <c r="DKO59" s="7"/>
      <c r="DKP59" s="7"/>
      <c r="DKQ59" s="7"/>
      <c r="DKR59" s="7"/>
      <c r="DKS59" s="7"/>
      <c r="DKT59" s="7"/>
      <c r="DKU59" s="7"/>
      <c r="DKV59" s="7"/>
      <c r="DKW59" s="7"/>
      <c r="DKX59" s="7"/>
      <c r="DKY59" s="7"/>
      <c r="DKZ59" s="7"/>
      <c r="DLA59" s="7"/>
      <c r="DLB59" s="7"/>
      <c r="DLC59" s="7"/>
      <c r="DLD59" s="7"/>
      <c r="DLE59" s="7"/>
      <c r="DLF59" s="7"/>
      <c r="DLG59" s="7"/>
      <c r="DLH59" s="7"/>
      <c r="DLI59" s="7"/>
      <c r="DLJ59" s="7"/>
      <c r="DLK59" s="7"/>
      <c r="DLL59" s="7"/>
      <c r="DLM59" s="7"/>
      <c r="DLN59" s="7"/>
      <c r="DLO59" s="7"/>
      <c r="DLP59" s="7"/>
      <c r="DLQ59" s="7"/>
      <c r="DLR59" s="7"/>
      <c r="DLS59" s="7"/>
      <c r="DLT59" s="7"/>
      <c r="DLU59" s="7"/>
      <c r="DLV59" s="7"/>
      <c r="DLW59" s="7"/>
      <c r="DLX59" s="7"/>
      <c r="DLY59" s="7"/>
      <c r="DLZ59" s="7"/>
      <c r="DMA59" s="7"/>
      <c r="DMB59" s="7"/>
      <c r="DMC59" s="7"/>
      <c r="DMD59" s="7"/>
      <c r="DME59" s="7"/>
      <c r="DMF59" s="7"/>
      <c r="DMG59" s="7"/>
      <c r="DMH59" s="7"/>
      <c r="DMI59" s="7"/>
      <c r="DMJ59" s="7"/>
      <c r="DMK59" s="7"/>
      <c r="DML59" s="7"/>
      <c r="DMM59" s="7"/>
      <c r="DMN59" s="7"/>
      <c r="DMO59" s="7"/>
      <c r="DMP59" s="7"/>
      <c r="DMQ59" s="7"/>
      <c r="DMR59" s="7"/>
      <c r="DMS59" s="7"/>
      <c r="DMT59" s="7"/>
      <c r="DMU59" s="7"/>
      <c r="DMV59" s="7"/>
      <c r="DMW59" s="7"/>
      <c r="DMX59" s="7"/>
      <c r="DMY59" s="7"/>
      <c r="DMZ59" s="7"/>
      <c r="DNA59" s="7"/>
      <c r="DNB59" s="7"/>
      <c r="DNC59" s="7"/>
      <c r="DND59" s="7"/>
      <c r="DNE59" s="7"/>
      <c r="DNF59" s="7"/>
      <c r="DNG59" s="7"/>
      <c r="DNH59" s="7"/>
      <c r="DNI59" s="7"/>
      <c r="DNJ59" s="7"/>
      <c r="DNK59" s="7"/>
      <c r="DNL59" s="7"/>
      <c r="DNM59" s="7"/>
      <c r="DNN59" s="7"/>
      <c r="DNO59" s="7"/>
      <c r="DNP59" s="7"/>
      <c r="DNQ59" s="7"/>
      <c r="DNR59" s="7"/>
      <c r="DNS59" s="7"/>
      <c r="DNT59" s="7"/>
      <c r="DNU59" s="7"/>
      <c r="DNV59" s="7"/>
      <c r="DNW59" s="7"/>
      <c r="DNX59" s="7"/>
      <c r="DNZ59" s="7"/>
      <c r="DOA59" s="7"/>
      <c r="DOB59" s="7"/>
      <c r="DOC59" s="7"/>
      <c r="DOD59" s="7"/>
      <c r="DOE59" s="7"/>
      <c r="DOF59" s="7"/>
      <c r="DOG59" s="7"/>
      <c r="DOH59" s="7"/>
      <c r="DOI59" s="7"/>
      <c r="DOJ59" s="7"/>
      <c r="DOK59" s="7"/>
      <c r="DOL59" s="7"/>
      <c r="DOM59" s="7"/>
      <c r="DON59" s="7"/>
      <c r="DOO59" s="7"/>
      <c r="DOP59" s="7"/>
      <c r="DOQ59" s="7"/>
      <c r="DOR59" s="7"/>
      <c r="DOS59" s="7"/>
      <c r="DOT59" s="7"/>
      <c r="DOU59" s="7"/>
      <c r="DOV59" s="7"/>
      <c r="DOW59" s="7"/>
      <c r="DOX59" s="7"/>
      <c r="DOY59" s="7"/>
      <c r="DOZ59" s="7"/>
      <c r="DPA59" s="7"/>
      <c r="DPB59" s="7"/>
      <c r="DPC59" s="7"/>
      <c r="DPD59" s="7"/>
      <c r="DPE59" s="7"/>
      <c r="DPF59" s="7"/>
      <c r="DPG59" s="7"/>
      <c r="DPH59" s="7"/>
      <c r="DPI59" s="7"/>
      <c r="DPJ59" s="7"/>
      <c r="DPK59" s="7"/>
      <c r="DPL59" s="7"/>
      <c r="DPM59" s="7"/>
      <c r="DPN59" s="7"/>
      <c r="DPO59" s="7"/>
      <c r="DPP59" s="7"/>
      <c r="DPQ59" s="7"/>
      <c r="DPR59" s="7"/>
      <c r="DPS59" s="7"/>
      <c r="DPT59" s="7"/>
      <c r="DPU59" s="7"/>
      <c r="DPV59" s="7"/>
      <c r="DPW59" s="7"/>
      <c r="DPX59" s="7"/>
      <c r="DPY59" s="7"/>
      <c r="DPZ59" s="7"/>
      <c r="DQA59" s="7"/>
      <c r="DQB59" s="7"/>
      <c r="DQC59" s="7"/>
      <c r="DQD59" s="7"/>
      <c r="DQE59" s="7"/>
      <c r="DQF59" s="7"/>
      <c r="DQG59" s="7"/>
      <c r="DQH59" s="7"/>
      <c r="DQI59" s="7"/>
      <c r="DQJ59" s="7"/>
      <c r="DQK59" s="7"/>
      <c r="DQL59" s="7"/>
      <c r="DQM59" s="7"/>
      <c r="DQN59" s="7"/>
      <c r="DQO59" s="7"/>
      <c r="DQP59" s="7"/>
      <c r="DQQ59" s="7"/>
      <c r="DQR59" s="7"/>
      <c r="DQS59" s="7"/>
      <c r="DQT59" s="7"/>
      <c r="DQU59" s="7"/>
      <c r="DQV59" s="7"/>
      <c r="DQW59" s="7"/>
      <c r="DQX59" s="7"/>
      <c r="DQY59" s="7"/>
      <c r="DQZ59" s="7"/>
      <c r="DRA59" s="7"/>
      <c r="DRB59" s="7"/>
      <c r="DRC59" s="7"/>
      <c r="DRD59" s="7"/>
      <c r="DRE59" s="7"/>
      <c r="DRF59" s="7"/>
      <c r="DRG59" s="7"/>
      <c r="DRH59" s="7"/>
      <c r="DRI59" s="7"/>
      <c r="DRJ59" s="7"/>
      <c r="DRK59" s="7"/>
      <c r="DRL59" s="7"/>
      <c r="DRM59" s="7"/>
      <c r="DRN59" s="7"/>
      <c r="DRO59" s="7"/>
      <c r="DRP59" s="7"/>
      <c r="DRQ59" s="7"/>
      <c r="DRR59" s="7"/>
      <c r="DRS59" s="7"/>
      <c r="DRT59" s="7"/>
      <c r="DRU59" s="7"/>
      <c r="DRV59" s="7"/>
      <c r="DRW59" s="7"/>
      <c r="DRX59" s="7"/>
      <c r="DRY59" s="7"/>
      <c r="DRZ59" s="7"/>
      <c r="DSA59" s="7"/>
      <c r="DSB59" s="7"/>
      <c r="DSC59" s="7"/>
      <c r="DSD59" s="7"/>
      <c r="DSE59" s="7"/>
      <c r="DSF59" s="7"/>
      <c r="DSG59" s="7"/>
      <c r="DSH59" s="7"/>
      <c r="DSI59" s="7"/>
      <c r="DSJ59" s="7"/>
      <c r="DSK59" s="7"/>
      <c r="DSL59" s="7"/>
      <c r="DSM59" s="7"/>
      <c r="DSN59" s="7"/>
      <c r="DSO59" s="7"/>
      <c r="DSP59" s="7"/>
      <c r="DSQ59" s="7"/>
      <c r="DSR59" s="7"/>
      <c r="DSS59" s="7"/>
      <c r="DST59" s="7"/>
      <c r="DSU59" s="7"/>
      <c r="DSV59" s="7"/>
      <c r="DSW59" s="7"/>
      <c r="DSX59" s="7"/>
      <c r="DSY59" s="7"/>
      <c r="DSZ59" s="7"/>
      <c r="DTA59" s="7"/>
      <c r="DTB59" s="7"/>
      <c r="DTC59" s="7"/>
      <c r="DTD59" s="7"/>
      <c r="DTE59" s="7"/>
      <c r="DTF59" s="7"/>
      <c r="DTG59" s="7"/>
      <c r="DTH59" s="7"/>
      <c r="DTI59" s="7"/>
      <c r="DTJ59" s="7"/>
      <c r="DTK59" s="7"/>
      <c r="DTL59" s="7"/>
      <c r="DTM59" s="7"/>
      <c r="DTN59" s="7"/>
      <c r="DTO59" s="7"/>
      <c r="DTP59" s="7"/>
      <c r="DTQ59" s="7"/>
      <c r="DTR59" s="7"/>
      <c r="DTS59" s="7"/>
      <c r="DTT59" s="7"/>
      <c r="DTU59" s="7"/>
      <c r="DTV59" s="7"/>
      <c r="DTW59" s="7"/>
      <c r="DTX59" s="7"/>
      <c r="DTY59" s="7"/>
      <c r="DTZ59" s="7"/>
      <c r="DUA59" s="7"/>
      <c r="DUB59" s="7"/>
      <c r="DUC59" s="7"/>
      <c r="DUD59" s="7"/>
      <c r="DUE59" s="7"/>
      <c r="DUF59" s="7"/>
      <c r="DUG59" s="7"/>
      <c r="DUH59" s="7"/>
      <c r="DUI59" s="7"/>
      <c r="DUJ59" s="7"/>
      <c r="DUK59" s="7"/>
      <c r="DUL59" s="7"/>
      <c r="DUM59" s="7"/>
      <c r="DUN59" s="7"/>
      <c r="DUO59" s="7"/>
      <c r="DUP59" s="7"/>
      <c r="DUQ59" s="7"/>
      <c r="DUR59" s="7"/>
      <c r="DUS59" s="7"/>
      <c r="DUT59" s="7"/>
      <c r="DUU59" s="7"/>
      <c r="DUV59" s="7"/>
      <c r="DUW59" s="7"/>
      <c r="DUX59" s="7"/>
      <c r="DUY59" s="7"/>
      <c r="DUZ59" s="7"/>
      <c r="DVA59" s="7"/>
      <c r="DVB59" s="7"/>
      <c r="DVC59" s="7"/>
      <c r="DVD59" s="7"/>
      <c r="DVE59" s="7"/>
      <c r="DVF59" s="7"/>
      <c r="DVG59" s="7"/>
      <c r="DVH59" s="7"/>
      <c r="DVI59" s="7"/>
      <c r="DVJ59" s="7"/>
      <c r="DVK59" s="7"/>
      <c r="DVL59" s="7"/>
      <c r="DVM59" s="7"/>
      <c r="DVN59" s="7"/>
      <c r="DVO59" s="7"/>
      <c r="DVP59" s="7"/>
      <c r="DVQ59" s="7"/>
      <c r="DVR59" s="7"/>
      <c r="DVS59" s="7"/>
      <c r="DVT59" s="7"/>
      <c r="DVU59" s="7"/>
      <c r="DVV59" s="7"/>
      <c r="DVW59" s="7"/>
      <c r="DVX59" s="7"/>
      <c r="DVY59" s="7"/>
      <c r="DVZ59" s="7"/>
      <c r="DWA59" s="7"/>
      <c r="DWB59" s="7"/>
      <c r="DWC59" s="7"/>
      <c r="DWD59" s="7"/>
      <c r="DWE59" s="7"/>
      <c r="DWF59" s="7"/>
      <c r="DWG59" s="7"/>
      <c r="DWH59" s="7"/>
      <c r="DWI59" s="7"/>
      <c r="DWJ59" s="7"/>
      <c r="DWK59" s="7"/>
      <c r="DWL59" s="7"/>
      <c r="DWM59" s="7"/>
      <c r="DWN59" s="7"/>
      <c r="DWO59" s="7"/>
      <c r="DWP59" s="7"/>
      <c r="DWQ59" s="7"/>
      <c r="DWR59" s="7"/>
      <c r="DWS59" s="7"/>
      <c r="DWT59" s="7"/>
      <c r="DWU59" s="7"/>
      <c r="DWV59" s="7"/>
      <c r="DWW59" s="7"/>
      <c r="DWX59" s="7"/>
      <c r="DWY59" s="7"/>
      <c r="DWZ59" s="7"/>
      <c r="DXA59" s="7"/>
      <c r="DXB59" s="7"/>
      <c r="DXC59" s="7"/>
      <c r="DXD59" s="7"/>
      <c r="DXE59" s="7"/>
      <c r="DXF59" s="7"/>
      <c r="DXG59" s="7"/>
      <c r="DXH59" s="7"/>
      <c r="DXI59" s="7"/>
      <c r="DXJ59" s="7"/>
      <c r="DXK59" s="7"/>
      <c r="DXL59" s="7"/>
      <c r="DXM59" s="7"/>
      <c r="DXN59" s="7"/>
      <c r="DXO59" s="7"/>
      <c r="DXP59" s="7"/>
      <c r="DXQ59" s="7"/>
      <c r="DXR59" s="7"/>
      <c r="DXS59" s="7"/>
      <c r="DXT59" s="7"/>
      <c r="DXV59" s="7"/>
      <c r="DXW59" s="7"/>
      <c r="DXX59" s="7"/>
      <c r="DXY59" s="7"/>
      <c r="DXZ59" s="7"/>
      <c r="DYA59" s="7"/>
      <c r="DYB59" s="7"/>
      <c r="DYC59" s="7"/>
      <c r="DYD59" s="7"/>
      <c r="DYE59" s="7"/>
      <c r="DYF59" s="7"/>
      <c r="DYG59" s="7"/>
      <c r="DYH59" s="7"/>
      <c r="DYI59" s="7"/>
      <c r="DYJ59" s="7"/>
      <c r="DYK59" s="7"/>
      <c r="DYL59" s="7"/>
      <c r="DYM59" s="7"/>
      <c r="DYN59" s="7"/>
      <c r="DYO59" s="7"/>
      <c r="DYP59" s="7"/>
      <c r="DYQ59" s="7"/>
      <c r="DYR59" s="7"/>
      <c r="DYS59" s="7"/>
      <c r="DYT59" s="7"/>
      <c r="DYU59" s="7"/>
      <c r="DYV59" s="7"/>
      <c r="DYW59" s="7"/>
      <c r="DYX59" s="7"/>
      <c r="DYY59" s="7"/>
      <c r="DYZ59" s="7"/>
      <c r="DZA59" s="7"/>
      <c r="DZB59" s="7"/>
      <c r="DZC59" s="7"/>
      <c r="DZD59" s="7"/>
      <c r="DZE59" s="7"/>
      <c r="DZF59" s="7"/>
      <c r="DZG59" s="7"/>
      <c r="DZH59" s="7"/>
      <c r="DZI59" s="7"/>
      <c r="DZJ59" s="7"/>
      <c r="DZK59" s="7"/>
      <c r="DZL59" s="7"/>
      <c r="DZM59" s="7"/>
      <c r="DZN59" s="7"/>
      <c r="DZO59" s="7"/>
      <c r="DZP59" s="7"/>
      <c r="DZQ59" s="7"/>
      <c r="DZR59" s="7"/>
      <c r="DZS59" s="7"/>
      <c r="DZT59" s="7"/>
      <c r="DZU59" s="7"/>
      <c r="DZV59" s="7"/>
      <c r="DZW59" s="7"/>
      <c r="DZX59" s="7"/>
      <c r="DZY59" s="7"/>
      <c r="DZZ59" s="7"/>
      <c r="EAA59" s="7"/>
      <c r="EAB59" s="7"/>
      <c r="EAC59" s="7"/>
      <c r="EAD59" s="7"/>
      <c r="EAE59" s="7"/>
      <c r="EAF59" s="7"/>
      <c r="EAG59" s="7"/>
      <c r="EAH59" s="7"/>
      <c r="EAI59" s="7"/>
      <c r="EAJ59" s="7"/>
      <c r="EAK59" s="7"/>
      <c r="EAL59" s="7"/>
      <c r="EAM59" s="7"/>
      <c r="EAN59" s="7"/>
      <c r="EAO59" s="7"/>
      <c r="EAP59" s="7"/>
      <c r="EAQ59" s="7"/>
      <c r="EAR59" s="7"/>
      <c r="EAS59" s="7"/>
      <c r="EAT59" s="7"/>
      <c r="EAU59" s="7"/>
      <c r="EAV59" s="7"/>
      <c r="EAW59" s="7"/>
      <c r="EAX59" s="7"/>
      <c r="EAY59" s="7"/>
      <c r="EAZ59" s="7"/>
      <c r="EBA59" s="7"/>
      <c r="EBB59" s="7"/>
      <c r="EBC59" s="7"/>
      <c r="EBD59" s="7"/>
      <c r="EBE59" s="7"/>
      <c r="EBF59" s="7"/>
      <c r="EBG59" s="7"/>
      <c r="EBH59" s="7"/>
      <c r="EBI59" s="7"/>
      <c r="EBJ59" s="7"/>
      <c r="EBK59" s="7"/>
      <c r="EBL59" s="7"/>
      <c r="EBM59" s="7"/>
      <c r="EBN59" s="7"/>
      <c r="EBO59" s="7"/>
      <c r="EBP59" s="7"/>
      <c r="EBQ59" s="7"/>
      <c r="EBR59" s="7"/>
      <c r="EBS59" s="7"/>
      <c r="EBT59" s="7"/>
      <c r="EBU59" s="7"/>
      <c r="EBV59" s="7"/>
      <c r="EBW59" s="7"/>
      <c r="EBX59" s="7"/>
      <c r="EBY59" s="7"/>
      <c r="EBZ59" s="7"/>
      <c r="ECA59" s="7"/>
      <c r="ECB59" s="7"/>
      <c r="ECC59" s="7"/>
      <c r="ECD59" s="7"/>
      <c r="ECE59" s="7"/>
      <c r="ECF59" s="7"/>
      <c r="ECG59" s="7"/>
      <c r="ECH59" s="7"/>
      <c r="ECI59" s="7"/>
      <c r="ECJ59" s="7"/>
      <c r="ECK59" s="7"/>
      <c r="ECL59" s="7"/>
      <c r="ECM59" s="7"/>
      <c r="ECN59" s="7"/>
      <c r="ECO59" s="7"/>
      <c r="ECP59" s="7"/>
      <c r="ECQ59" s="7"/>
      <c r="ECR59" s="7"/>
      <c r="ECS59" s="7"/>
      <c r="ECT59" s="7"/>
      <c r="ECU59" s="7"/>
      <c r="ECV59" s="7"/>
      <c r="ECW59" s="7"/>
      <c r="ECX59" s="7"/>
      <c r="ECY59" s="7"/>
      <c r="ECZ59" s="7"/>
      <c r="EDA59" s="7"/>
      <c r="EDB59" s="7"/>
      <c r="EDC59" s="7"/>
      <c r="EDD59" s="7"/>
      <c r="EDE59" s="7"/>
      <c r="EDF59" s="7"/>
      <c r="EDG59" s="7"/>
      <c r="EDH59" s="7"/>
      <c r="EDI59" s="7"/>
      <c r="EDJ59" s="7"/>
      <c r="EDK59" s="7"/>
      <c r="EDL59" s="7"/>
      <c r="EDM59" s="7"/>
      <c r="EDN59" s="7"/>
      <c r="EDO59" s="7"/>
      <c r="EDP59" s="7"/>
      <c r="EDQ59" s="7"/>
      <c r="EDR59" s="7"/>
      <c r="EDS59" s="7"/>
      <c r="EDT59" s="7"/>
      <c r="EDU59" s="7"/>
      <c r="EDV59" s="7"/>
      <c r="EDW59" s="7"/>
      <c r="EDX59" s="7"/>
      <c r="EDY59" s="7"/>
      <c r="EDZ59" s="7"/>
      <c r="EEA59" s="7"/>
      <c r="EEB59" s="7"/>
      <c r="EEC59" s="7"/>
      <c r="EED59" s="7"/>
      <c r="EEE59" s="7"/>
      <c r="EEF59" s="7"/>
      <c r="EEG59" s="7"/>
      <c r="EEH59" s="7"/>
      <c r="EEI59" s="7"/>
      <c r="EEJ59" s="7"/>
      <c r="EEK59" s="7"/>
      <c r="EEL59" s="7"/>
      <c r="EEM59" s="7"/>
      <c r="EEN59" s="7"/>
      <c r="EEO59" s="7"/>
      <c r="EEP59" s="7"/>
      <c r="EEQ59" s="7"/>
      <c r="EER59" s="7"/>
      <c r="EES59" s="7"/>
      <c r="EET59" s="7"/>
      <c r="EEU59" s="7"/>
      <c r="EEV59" s="7"/>
      <c r="EEW59" s="7"/>
      <c r="EEX59" s="7"/>
      <c r="EEY59" s="7"/>
      <c r="EEZ59" s="7"/>
      <c r="EFA59" s="7"/>
      <c r="EFB59" s="7"/>
      <c r="EFC59" s="7"/>
      <c r="EFD59" s="7"/>
      <c r="EFE59" s="7"/>
      <c r="EFF59" s="7"/>
      <c r="EFG59" s="7"/>
      <c r="EFH59" s="7"/>
      <c r="EFI59" s="7"/>
      <c r="EFJ59" s="7"/>
      <c r="EFK59" s="7"/>
      <c r="EFL59" s="7"/>
      <c r="EFM59" s="7"/>
      <c r="EFN59" s="7"/>
      <c r="EFO59" s="7"/>
      <c r="EFP59" s="7"/>
      <c r="EFQ59" s="7"/>
      <c r="EFR59" s="7"/>
      <c r="EFS59" s="7"/>
      <c r="EFT59" s="7"/>
      <c r="EFU59" s="7"/>
      <c r="EFV59" s="7"/>
      <c r="EFW59" s="7"/>
      <c r="EFX59" s="7"/>
      <c r="EFY59" s="7"/>
      <c r="EFZ59" s="7"/>
      <c r="EGA59" s="7"/>
      <c r="EGB59" s="7"/>
      <c r="EGC59" s="7"/>
      <c r="EGD59" s="7"/>
      <c r="EGE59" s="7"/>
      <c r="EGF59" s="7"/>
      <c r="EGG59" s="7"/>
      <c r="EGH59" s="7"/>
      <c r="EGI59" s="7"/>
      <c r="EGJ59" s="7"/>
      <c r="EGK59" s="7"/>
      <c r="EGL59" s="7"/>
      <c r="EGM59" s="7"/>
      <c r="EGN59" s="7"/>
      <c r="EGO59" s="7"/>
      <c r="EGP59" s="7"/>
      <c r="EGQ59" s="7"/>
      <c r="EGR59" s="7"/>
      <c r="EGS59" s="7"/>
      <c r="EGT59" s="7"/>
      <c r="EGU59" s="7"/>
      <c r="EGV59" s="7"/>
      <c r="EGW59" s="7"/>
      <c r="EGX59" s="7"/>
      <c r="EGY59" s="7"/>
      <c r="EGZ59" s="7"/>
      <c r="EHA59" s="7"/>
      <c r="EHB59" s="7"/>
      <c r="EHC59" s="7"/>
      <c r="EHD59" s="7"/>
      <c r="EHE59" s="7"/>
      <c r="EHF59" s="7"/>
      <c r="EHG59" s="7"/>
      <c r="EHH59" s="7"/>
      <c r="EHI59" s="7"/>
      <c r="EHJ59" s="7"/>
      <c r="EHK59" s="7"/>
      <c r="EHL59" s="7"/>
      <c r="EHM59" s="7"/>
      <c r="EHN59" s="7"/>
      <c r="EHO59" s="7"/>
      <c r="EHP59" s="7"/>
      <c r="EHR59" s="7"/>
      <c r="EHS59" s="7"/>
      <c r="EHT59" s="7"/>
      <c r="EHU59" s="7"/>
      <c r="EHV59" s="7"/>
      <c r="EHW59" s="7"/>
      <c r="EHX59" s="7"/>
      <c r="EHY59" s="7"/>
      <c r="EHZ59" s="7"/>
      <c r="EIA59" s="7"/>
      <c r="EIB59" s="7"/>
      <c r="EIC59" s="7"/>
      <c r="EID59" s="7"/>
      <c r="EIE59" s="7"/>
      <c r="EIF59" s="7"/>
      <c r="EIG59" s="7"/>
      <c r="EIH59" s="7"/>
      <c r="EII59" s="7"/>
      <c r="EIJ59" s="7"/>
      <c r="EIK59" s="7"/>
      <c r="EIL59" s="7"/>
      <c r="EIM59" s="7"/>
      <c r="EIN59" s="7"/>
      <c r="EIO59" s="7"/>
      <c r="EIP59" s="7"/>
      <c r="EIQ59" s="7"/>
      <c r="EIR59" s="7"/>
      <c r="EIS59" s="7"/>
      <c r="EIT59" s="7"/>
      <c r="EIU59" s="7"/>
      <c r="EIV59" s="7"/>
      <c r="EIW59" s="7"/>
      <c r="EIX59" s="7"/>
      <c r="EIY59" s="7"/>
      <c r="EIZ59" s="7"/>
      <c r="EJA59" s="7"/>
      <c r="EJB59" s="7"/>
      <c r="EJC59" s="7"/>
      <c r="EJD59" s="7"/>
      <c r="EJE59" s="7"/>
      <c r="EJF59" s="7"/>
      <c r="EJG59" s="7"/>
      <c r="EJH59" s="7"/>
      <c r="EJI59" s="7"/>
      <c r="EJJ59" s="7"/>
      <c r="EJK59" s="7"/>
      <c r="EJL59" s="7"/>
      <c r="EJM59" s="7"/>
      <c r="EJN59" s="7"/>
      <c r="EJO59" s="7"/>
      <c r="EJP59" s="7"/>
      <c r="EJQ59" s="7"/>
      <c r="EJR59" s="7"/>
      <c r="EJS59" s="7"/>
      <c r="EJT59" s="7"/>
      <c r="EJU59" s="7"/>
      <c r="EJV59" s="7"/>
      <c r="EJW59" s="7"/>
      <c r="EJX59" s="7"/>
      <c r="EJY59" s="7"/>
      <c r="EJZ59" s="7"/>
      <c r="EKA59" s="7"/>
      <c r="EKB59" s="7"/>
      <c r="EKC59" s="7"/>
      <c r="EKD59" s="7"/>
      <c r="EKE59" s="7"/>
      <c r="EKF59" s="7"/>
      <c r="EKG59" s="7"/>
      <c r="EKH59" s="7"/>
      <c r="EKI59" s="7"/>
      <c r="EKJ59" s="7"/>
      <c r="EKK59" s="7"/>
      <c r="EKL59" s="7"/>
      <c r="EKM59" s="7"/>
      <c r="EKN59" s="7"/>
      <c r="EKO59" s="7"/>
      <c r="EKP59" s="7"/>
      <c r="EKQ59" s="7"/>
      <c r="EKR59" s="7"/>
      <c r="EKS59" s="7"/>
      <c r="EKT59" s="7"/>
      <c r="EKU59" s="7"/>
      <c r="EKV59" s="7"/>
      <c r="EKW59" s="7"/>
      <c r="EKX59" s="7"/>
      <c r="EKY59" s="7"/>
      <c r="EKZ59" s="7"/>
      <c r="ELA59" s="7"/>
      <c r="ELB59" s="7"/>
      <c r="ELC59" s="7"/>
      <c r="ELD59" s="7"/>
      <c r="ELE59" s="7"/>
      <c r="ELF59" s="7"/>
      <c r="ELG59" s="7"/>
      <c r="ELH59" s="7"/>
      <c r="ELI59" s="7"/>
      <c r="ELJ59" s="7"/>
      <c r="ELK59" s="7"/>
      <c r="ELL59" s="7"/>
      <c r="ELM59" s="7"/>
      <c r="ELN59" s="7"/>
      <c r="ELO59" s="7"/>
      <c r="ELP59" s="7"/>
      <c r="ELQ59" s="7"/>
      <c r="ELR59" s="7"/>
      <c r="ELS59" s="7"/>
      <c r="ELT59" s="7"/>
      <c r="ELU59" s="7"/>
      <c r="ELV59" s="7"/>
      <c r="ELW59" s="7"/>
      <c r="ELX59" s="7"/>
      <c r="ELY59" s="7"/>
      <c r="ELZ59" s="7"/>
      <c r="EMA59" s="7"/>
      <c r="EMB59" s="7"/>
      <c r="EMC59" s="7"/>
      <c r="EMD59" s="7"/>
      <c r="EME59" s="7"/>
      <c r="EMF59" s="7"/>
      <c r="EMG59" s="7"/>
      <c r="EMH59" s="7"/>
      <c r="EMI59" s="7"/>
      <c r="EMJ59" s="7"/>
      <c r="EMK59" s="7"/>
      <c r="EML59" s="7"/>
      <c r="EMM59" s="7"/>
      <c r="EMN59" s="7"/>
      <c r="EMO59" s="7"/>
      <c r="EMP59" s="7"/>
      <c r="EMQ59" s="7"/>
      <c r="EMR59" s="7"/>
      <c r="EMS59" s="7"/>
      <c r="EMT59" s="7"/>
      <c r="EMU59" s="7"/>
      <c r="EMV59" s="7"/>
      <c r="EMW59" s="7"/>
      <c r="EMX59" s="7"/>
      <c r="EMY59" s="7"/>
      <c r="EMZ59" s="7"/>
      <c r="ENA59" s="7"/>
      <c r="ENB59" s="7"/>
      <c r="ENC59" s="7"/>
      <c r="END59" s="7"/>
      <c r="ENE59" s="7"/>
      <c r="ENF59" s="7"/>
      <c r="ENG59" s="7"/>
      <c r="ENH59" s="7"/>
      <c r="ENI59" s="7"/>
      <c r="ENJ59" s="7"/>
      <c r="ENK59" s="7"/>
      <c r="ENL59" s="7"/>
      <c r="ENM59" s="7"/>
      <c r="ENN59" s="7"/>
      <c r="ENO59" s="7"/>
      <c r="ENP59" s="7"/>
      <c r="ENQ59" s="7"/>
      <c r="ENR59" s="7"/>
      <c r="ENS59" s="7"/>
      <c r="ENT59" s="7"/>
      <c r="ENU59" s="7"/>
      <c r="ENV59" s="7"/>
      <c r="ENW59" s="7"/>
      <c r="ENX59" s="7"/>
      <c r="ENY59" s="7"/>
      <c r="ENZ59" s="7"/>
      <c r="EOA59" s="7"/>
      <c r="EOB59" s="7"/>
      <c r="EOC59" s="7"/>
      <c r="EOD59" s="7"/>
      <c r="EOE59" s="7"/>
      <c r="EOF59" s="7"/>
      <c r="EOG59" s="7"/>
      <c r="EOH59" s="7"/>
      <c r="EOI59" s="7"/>
      <c r="EOJ59" s="7"/>
      <c r="EOK59" s="7"/>
      <c r="EOL59" s="7"/>
      <c r="EOM59" s="7"/>
      <c r="EON59" s="7"/>
      <c r="EOO59" s="7"/>
      <c r="EOP59" s="7"/>
      <c r="EOQ59" s="7"/>
      <c r="EOR59" s="7"/>
      <c r="EOS59" s="7"/>
      <c r="EOT59" s="7"/>
      <c r="EOU59" s="7"/>
      <c r="EOV59" s="7"/>
      <c r="EOW59" s="7"/>
      <c r="EOX59" s="7"/>
      <c r="EOY59" s="7"/>
      <c r="EOZ59" s="7"/>
      <c r="EPA59" s="7"/>
      <c r="EPB59" s="7"/>
      <c r="EPC59" s="7"/>
      <c r="EPD59" s="7"/>
      <c r="EPE59" s="7"/>
      <c r="EPF59" s="7"/>
      <c r="EPG59" s="7"/>
      <c r="EPH59" s="7"/>
      <c r="EPI59" s="7"/>
      <c r="EPJ59" s="7"/>
      <c r="EPK59" s="7"/>
      <c r="EPL59" s="7"/>
      <c r="EPM59" s="7"/>
      <c r="EPN59" s="7"/>
      <c r="EPO59" s="7"/>
      <c r="EPP59" s="7"/>
      <c r="EPQ59" s="7"/>
      <c r="EPR59" s="7"/>
      <c r="EPS59" s="7"/>
      <c r="EPT59" s="7"/>
      <c r="EPU59" s="7"/>
      <c r="EPV59" s="7"/>
      <c r="EPW59" s="7"/>
      <c r="EPX59" s="7"/>
      <c r="EPY59" s="7"/>
      <c r="EPZ59" s="7"/>
      <c r="EQA59" s="7"/>
      <c r="EQB59" s="7"/>
      <c r="EQC59" s="7"/>
      <c r="EQD59" s="7"/>
      <c r="EQE59" s="7"/>
      <c r="EQF59" s="7"/>
      <c r="EQG59" s="7"/>
      <c r="EQH59" s="7"/>
      <c r="EQI59" s="7"/>
      <c r="EQJ59" s="7"/>
      <c r="EQK59" s="7"/>
      <c r="EQL59" s="7"/>
      <c r="EQM59" s="7"/>
      <c r="EQN59" s="7"/>
      <c r="EQO59" s="7"/>
      <c r="EQP59" s="7"/>
      <c r="EQQ59" s="7"/>
      <c r="EQR59" s="7"/>
      <c r="EQS59" s="7"/>
      <c r="EQT59" s="7"/>
      <c r="EQU59" s="7"/>
      <c r="EQV59" s="7"/>
      <c r="EQW59" s="7"/>
      <c r="EQX59" s="7"/>
      <c r="EQY59" s="7"/>
      <c r="EQZ59" s="7"/>
      <c r="ERA59" s="7"/>
      <c r="ERB59" s="7"/>
      <c r="ERC59" s="7"/>
      <c r="ERD59" s="7"/>
      <c r="ERE59" s="7"/>
      <c r="ERF59" s="7"/>
      <c r="ERG59" s="7"/>
      <c r="ERH59" s="7"/>
      <c r="ERI59" s="7"/>
      <c r="ERJ59" s="7"/>
      <c r="ERK59" s="7"/>
      <c r="ERL59" s="7"/>
      <c r="ERN59" s="7"/>
      <c r="ERO59" s="7"/>
      <c r="ERP59" s="7"/>
      <c r="ERQ59" s="7"/>
      <c r="ERR59" s="7"/>
      <c r="ERS59" s="7"/>
      <c r="ERT59" s="7"/>
      <c r="ERU59" s="7"/>
      <c r="ERV59" s="7"/>
      <c r="ERW59" s="7"/>
      <c r="ERX59" s="7"/>
      <c r="ERY59" s="7"/>
      <c r="ERZ59" s="7"/>
      <c r="ESA59" s="7"/>
      <c r="ESB59" s="7"/>
      <c r="ESC59" s="7"/>
      <c r="ESD59" s="7"/>
      <c r="ESE59" s="7"/>
      <c r="ESF59" s="7"/>
      <c r="ESG59" s="7"/>
      <c r="ESH59" s="7"/>
      <c r="ESI59" s="7"/>
      <c r="ESJ59" s="7"/>
      <c r="ESK59" s="7"/>
      <c r="ESL59" s="7"/>
      <c r="ESM59" s="7"/>
      <c r="ESN59" s="7"/>
      <c r="ESO59" s="7"/>
      <c r="ESP59" s="7"/>
      <c r="ESQ59" s="7"/>
      <c r="ESR59" s="7"/>
      <c r="ESS59" s="7"/>
      <c r="EST59" s="7"/>
      <c r="ESU59" s="7"/>
      <c r="ESV59" s="7"/>
      <c r="ESW59" s="7"/>
      <c r="ESX59" s="7"/>
      <c r="ESY59" s="7"/>
      <c r="ESZ59" s="7"/>
      <c r="ETA59" s="7"/>
      <c r="ETB59" s="7"/>
      <c r="ETC59" s="7"/>
      <c r="ETD59" s="7"/>
      <c r="ETE59" s="7"/>
      <c r="ETF59" s="7"/>
      <c r="ETG59" s="7"/>
      <c r="ETH59" s="7"/>
      <c r="ETI59" s="7"/>
      <c r="ETJ59" s="7"/>
      <c r="ETK59" s="7"/>
      <c r="ETL59" s="7"/>
      <c r="ETM59" s="7"/>
      <c r="ETN59" s="7"/>
      <c r="ETO59" s="7"/>
      <c r="ETP59" s="7"/>
      <c r="ETQ59" s="7"/>
      <c r="ETR59" s="7"/>
      <c r="ETS59" s="7"/>
      <c r="ETT59" s="7"/>
      <c r="ETU59" s="7"/>
      <c r="ETV59" s="7"/>
      <c r="ETW59" s="7"/>
      <c r="ETX59" s="7"/>
      <c r="ETY59" s="7"/>
      <c r="ETZ59" s="7"/>
      <c r="EUA59" s="7"/>
      <c r="EUB59" s="7"/>
      <c r="EUC59" s="7"/>
      <c r="EUD59" s="7"/>
      <c r="EUE59" s="7"/>
      <c r="EUF59" s="7"/>
      <c r="EUG59" s="7"/>
      <c r="EUH59" s="7"/>
      <c r="EUI59" s="7"/>
      <c r="EUJ59" s="7"/>
      <c r="EUK59" s="7"/>
      <c r="EUL59" s="7"/>
      <c r="EUM59" s="7"/>
      <c r="EUN59" s="7"/>
      <c r="EUO59" s="7"/>
      <c r="EUP59" s="7"/>
      <c r="EUQ59" s="7"/>
      <c r="EUR59" s="7"/>
      <c r="EUS59" s="7"/>
      <c r="EUT59" s="7"/>
      <c r="EUU59" s="7"/>
      <c r="EUV59" s="7"/>
      <c r="EUW59" s="7"/>
      <c r="EUX59" s="7"/>
      <c r="EUY59" s="7"/>
      <c r="EUZ59" s="7"/>
      <c r="EVA59" s="7"/>
      <c r="EVB59" s="7"/>
      <c r="EVC59" s="7"/>
      <c r="EVD59" s="7"/>
      <c r="EVE59" s="7"/>
      <c r="EVF59" s="7"/>
      <c r="EVG59" s="7"/>
      <c r="EVH59" s="7"/>
      <c r="EVI59" s="7"/>
      <c r="EVJ59" s="7"/>
      <c r="EVK59" s="7"/>
      <c r="EVL59" s="7"/>
      <c r="EVM59" s="7"/>
      <c r="EVN59" s="7"/>
      <c r="EVO59" s="7"/>
      <c r="EVP59" s="7"/>
      <c r="EVQ59" s="7"/>
      <c r="EVR59" s="7"/>
      <c r="EVS59" s="7"/>
      <c r="EVT59" s="7"/>
      <c r="EVU59" s="7"/>
      <c r="EVV59" s="7"/>
      <c r="EVW59" s="7"/>
      <c r="EVX59" s="7"/>
      <c r="EVY59" s="7"/>
      <c r="EVZ59" s="7"/>
      <c r="EWA59" s="7"/>
      <c r="EWB59" s="7"/>
      <c r="EWC59" s="7"/>
      <c r="EWD59" s="7"/>
      <c r="EWE59" s="7"/>
      <c r="EWF59" s="7"/>
      <c r="EWG59" s="7"/>
      <c r="EWH59" s="7"/>
      <c r="EWI59" s="7"/>
      <c r="EWJ59" s="7"/>
      <c r="EWK59" s="7"/>
      <c r="EWL59" s="7"/>
      <c r="EWM59" s="7"/>
      <c r="EWN59" s="7"/>
      <c r="EWO59" s="7"/>
      <c r="EWP59" s="7"/>
      <c r="EWQ59" s="7"/>
      <c r="EWR59" s="7"/>
      <c r="EWS59" s="7"/>
      <c r="EWT59" s="7"/>
      <c r="EWU59" s="7"/>
      <c r="EWV59" s="7"/>
      <c r="EWW59" s="7"/>
      <c r="EWX59" s="7"/>
      <c r="EWY59" s="7"/>
      <c r="EWZ59" s="7"/>
      <c r="EXA59" s="7"/>
      <c r="EXB59" s="7"/>
      <c r="EXC59" s="7"/>
      <c r="EXD59" s="7"/>
      <c r="EXE59" s="7"/>
      <c r="EXF59" s="7"/>
      <c r="EXG59" s="7"/>
      <c r="EXH59" s="7"/>
      <c r="EXI59" s="7"/>
      <c r="EXJ59" s="7"/>
      <c r="EXK59" s="7"/>
      <c r="EXL59" s="7"/>
      <c r="EXM59" s="7"/>
      <c r="EXN59" s="7"/>
      <c r="EXO59" s="7"/>
      <c r="EXP59" s="7"/>
      <c r="EXQ59" s="7"/>
      <c r="EXR59" s="7"/>
      <c r="EXS59" s="7"/>
      <c r="EXT59" s="7"/>
      <c r="EXU59" s="7"/>
      <c r="EXV59" s="7"/>
      <c r="EXW59" s="7"/>
      <c r="EXX59" s="7"/>
      <c r="EXY59" s="7"/>
      <c r="EXZ59" s="7"/>
      <c r="EYA59" s="7"/>
      <c r="EYB59" s="7"/>
      <c r="EYC59" s="7"/>
      <c r="EYD59" s="7"/>
      <c r="EYE59" s="7"/>
      <c r="EYF59" s="7"/>
      <c r="EYG59" s="7"/>
      <c r="EYH59" s="7"/>
      <c r="EYI59" s="7"/>
      <c r="EYJ59" s="7"/>
      <c r="EYK59" s="7"/>
      <c r="EYL59" s="7"/>
      <c r="EYM59" s="7"/>
      <c r="EYN59" s="7"/>
      <c r="EYO59" s="7"/>
      <c r="EYP59" s="7"/>
      <c r="EYQ59" s="7"/>
      <c r="EYR59" s="7"/>
      <c r="EYS59" s="7"/>
      <c r="EYT59" s="7"/>
      <c r="EYU59" s="7"/>
      <c r="EYV59" s="7"/>
      <c r="EYW59" s="7"/>
      <c r="EYX59" s="7"/>
      <c r="EYY59" s="7"/>
      <c r="EYZ59" s="7"/>
      <c r="EZA59" s="7"/>
      <c r="EZB59" s="7"/>
      <c r="EZC59" s="7"/>
      <c r="EZD59" s="7"/>
      <c r="EZE59" s="7"/>
      <c r="EZF59" s="7"/>
      <c r="EZG59" s="7"/>
      <c r="EZH59" s="7"/>
      <c r="EZI59" s="7"/>
      <c r="EZJ59" s="7"/>
      <c r="EZK59" s="7"/>
      <c r="EZL59" s="7"/>
      <c r="EZM59" s="7"/>
      <c r="EZN59" s="7"/>
      <c r="EZO59" s="7"/>
      <c r="EZP59" s="7"/>
      <c r="EZQ59" s="7"/>
      <c r="EZR59" s="7"/>
      <c r="EZS59" s="7"/>
      <c r="EZT59" s="7"/>
      <c r="EZU59" s="7"/>
      <c r="EZV59" s="7"/>
      <c r="EZW59" s="7"/>
      <c r="EZX59" s="7"/>
      <c r="EZY59" s="7"/>
      <c r="EZZ59" s="7"/>
      <c r="FAA59" s="7"/>
      <c r="FAB59" s="7"/>
      <c r="FAC59" s="7"/>
      <c r="FAD59" s="7"/>
      <c r="FAE59" s="7"/>
      <c r="FAF59" s="7"/>
      <c r="FAG59" s="7"/>
      <c r="FAH59" s="7"/>
      <c r="FAI59" s="7"/>
      <c r="FAJ59" s="7"/>
      <c r="FAK59" s="7"/>
      <c r="FAL59" s="7"/>
      <c r="FAM59" s="7"/>
      <c r="FAN59" s="7"/>
      <c r="FAO59" s="7"/>
      <c r="FAP59" s="7"/>
      <c r="FAQ59" s="7"/>
      <c r="FAR59" s="7"/>
      <c r="FAS59" s="7"/>
      <c r="FAT59" s="7"/>
      <c r="FAU59" s="7"/>
      <c r="FAV59" s="7"/>
      <c r="FAW59" s="7"/>
      <c r="FAX59" s="7"/>
      <c r="FAY59" s="7"/>
      <c r="FAZ59" s="7"/>
      <c r="FBA59" s="7"/>
      <c r="FBB59" s="7"/>
      <c r="FBC59" s="7"/>
      <c r="FBD59" s="7"/>
      <c r="FBE59" s="7"/>
      <c r="FBF59" s="7"/>
      <c r="FBG59" s="7"/>
      <c r="FBH59" s="7"/>
      <c r="FBJ59" s="7"/>
      <c r="FBK59" s="7"/>
      <c r="FBL59" s="7"/>
      <c r="FBM59" s="7"/>
      <c r="FBN59" s="7"/>
      <c r="FBO59" s="7"/>
      <c r="FBP59" s="7"/>
      <c r="FBQ59" s="7"/>
      <c r="FBR59" s="7"/>
      <c r="FBS59" s="7"/>
      <c r="FBT59" s="7"/>
      <c r="FBU59" s="7"/>
      <c r="FBV59" s="7"/>
      <c r="FBW59" s="7"/>
      <c r="FBX59" s="7"/>
      <c r="FBY59" s="7"/>
      <c r="FBZ59" s="7"/>
      <c r="FCA59" s="7"/>
      <c r="FCB59" s="7"/>
      <c r="FCC59" s="7"/>
      <c r="FCD59" s="7"/>
      <c r="FCE59" s="7"/>
      <c r="FCF59" s="7"/>
      <c r="FCG59" s="7"/>
      <c r="FCH59" s="7"/>
      <c r="FCI59" s="7"/>
      <c r="FCJ59" s="7"/>
      <c r="FCK59" s="7"/>
      <c r="FCL59" s="7"/>
      <c r="FCM59" s="7"/>
      <c r="FCN59" s="7"/>
      <c r="FCO59" s="7"/>
      <c r="FCP59" s="7"/>
      <c r="FCQ59" s="7"/>
      <c r="FCR59" s="7"/>
      <c r="FCS59" s="7"/>
      <c r="FCT59" s="7"/>
      <c r="FCU59" s="7"/>
      <c r="FCV59" s="7"/>
      <c r="FCW59" s="7"/>
      <c r="FCX59" s="7"/>
      <c r="FCY59" s="7"/>
      <c r="FCZ59" s="7"/>
      <c r="FDA59" s="7"/>
      <c r="FDB59" s="7"/>
      <c r="FDC59" s="7"/>
      <c r="FDD59" s="7"/>
      <c r="FDE59" s="7"/>
      <c r="FDF59" s="7"/>
      <c r="FDG59" s="7"/>
      <c r="FDH59" s="7"/>
      <c r="FDI59" s="7"/>
      <c r="FDJ59" s="7"/>
      <c r="FDK59" s="7"/>
      <c r="FDL59" s="7"/>
      <c r="FDM59" s="7"/>
      <c r="FDN59" s="7"/>
      <c r="FDO59" s="7"/>
      <c r="FDP59" s="7"/>
      <c r="FDQ59" s="7"/>
      <c r="FDR59" s="7"/>
      <c r="FDS59" s="7"/>
      <c r="FDT59" s="7"/>
      <c r="FDU59" s="7"/>
      <c r="FDV59" s="7"/>
      <c r="FDW59" s="7"/>
      <c r="FDX59" s="7"/>
      <c r="FDY59" s="7"/>
      <c r="FDZ59" s="7"/>
      <c r="FEA59" s="7"/>
      <c r="FEB59" s="7"/>
      <c r="FEC59" s="7"/>
      <c r="FED59" s="7"/>
      <c r="FEE59" s="7"/>
      <c r="FEF59" s="7"/>
      <c r="FEG59" s="7"/>
      <c r="FEH59" s="7"/>
      <c r="FEI59" s="7"/>
      <c r="FEJ59" s="7"/>
      <c r="FEK59" s="7"/>
      <c r="FEL59" s="7"/>
      <c r="FEM59" s="7"/>
      <c r="FEN59" s="7"/>
      <c r="FEO59" s="7"/>
      <c r="FEP59" s="7"/>
      <c r="FEQ59" s="7"/>
      <c r="FER59" s="7"/>
      <c r="FES59" s="7"/>
      <c r="FET59" s="7"/>
      <c r="FEU59" s="7"/>
      <c r="FEV59" s="7"/>
      <c r="FEW59" s="7"/>
      <c r="FEX59" s="7"/>
      <c r="FEY59" s="7"/>
      <c r="FEZ59" s="7"/>
      <c r="FFA59" s="7"/>
      <c r="FFB59" s="7"/>
      <c r="FFC59" s="7"/>
      <c r="FFD59" s="7"/>
      <c r="FFE59" s="7"/>
      <c r="FFF59" s="7"/>
      <c r="FFG59" s="7"/>
      <c r="FFH59" s="7"/>
      <c r="FFI59" s="7"/>
      <c r="FFJ59" s="7"/>
      <c r="FFK59" s="7"/>
      <c r="FFL59" s="7"/>
      <c r="FFM59" s="7"/>
      <c r="FFN59" s="7"/>
      <c r="FFO59" s="7"/>
      <c r="FFP59" s="7"/>
      <c r="FFQ59" s="7"/>
      <c r="FFR59" s="7"/>
      <c r="FFS59" s="7"/>
      <c r="FFT59" s="7"/>
      <c r="FFU59" s="7"/>
      <c r="FFV59" s="7"/>
      <c r="FFW59" s="7"/>
      <c r="FFX59" s="7"/>
      <c r="FFY59" s="7"/>
      <c r="FFZ59" s="7"/>
      <c r="FGA59" s="7"/>
      <c r="FGB59" s="7"/>
      <c r="FGC59" s="7"/>
      <c r="FGD59" s="7"/>
      <c r="FGE59" s="7"/>
      <c r="FGF59" s="7"/>
      <c r="FGG59" s="7"/>
      <c r="FGH59" s="7"/>
      <c r="FGI59" s="7"/>
      <c r="FGJ59" s="7"/>
      <c r="FGK59" s="7"/>
      <c r="FGL59" s="7"/>
      <c r="FGM59" s="7"/>
      <c r="FGN59" s="7"/>
      <c r="FGO59" s="7"/>
      <c r="FGP59" s="7"/>
      <c r="FGQ59" s="7"/>
      <c r="FGR59" s="7"/>
      <c r="FGS59" s="7"/>
      <c r="FGT59" s="7"/>
      <c r="FGU59" s="7"/>
      <c r="FGV59" s="7"/>
      <c r="FGW59" s="7"/>
      <c r="FGX59" s="7"/>
      <c r="FGY59" s="7"/>
      <c r="FGZ59" s="7"/>
      <c r="FHA59" s="7"/>
      <c r="FHB59" s="7"/>
      <c r="FHC59" s="7"/>
      <c r="FHD59" s="7"/>
      <c r="FHE59" s="7"/>
      <c r="FHF59" s="7"/>
      <c r="FHG59" s="7"/>
      <c r="FHH59" s="7"/>
      <c r="FHI59" s="7"/>
      <c r="FHJ59" s="7"/>
      <c r="FHK59" s="7"/>
      <c r="FHL59" s="7"/>
      <c r="FHM59" s="7"/>
      <c r="FHN59" s="7"/>
      <c r="FHO59" s="7"/>
      <c r="FHP59" s="7"/>
      <c r="FHQ59" s="7"/>
      <c r="FHR59" s="7"/>
      <c r="FHS59" s="7"/>
      <c r="FHT59" s="7"/>
      <c r="FHU59" s="7"/>
      <c r="FHV59" s="7"/>
      <c r="FHW59" s="7"/>
      <c r="FHX59" s="7"/>
      <c r="FHY59" s="7"/>
      <c r="FHZ59" s="7"/>
      <c r="FIA59" s="7"/>
      <c r="FIB59" s="7"/>
      <c r="FIC59" s="7"/>
      <c r="FID59" s="7"/>
      <c r="FIE59" s="7"/>
      <c r="FIF59" s="7"/>
      <c r="FIG59" s="7"/>
      <c r="FIH59" s="7"/>
      <c r="FII59" s="7"/>
      <c r="FIJ59" s="7"/>
      <c r="FIK59" s="7"/>
      <c r="FIL59" s="7"/>
      <c r="FIM59" s="7"/>
      <c r="FIN59" s="7"/>
      <c r="FIO59" s="7"/>
      <c r="FIP59" s="7"/>
      <c r="FIQ59" s="7"/>
      <c r="FIR59" s="7"/>
      <c r="FIS59" s="7"/>
      <c r="FIT59" s="7"/>
      <c r="FIU59" s="7"/>
      <c r="FIV59" s="7"/>
      <c r="FIW59" s="7"/>
      <c r="FIX59" s="7"/>
      <c r="FIY59" s="7"/>
      <c r="FIZ59" s="7"/>
      <c r="FJA59" s="7"/>
      <c r="FJB59" s="7"/>
      <c r="FJC59" s="7"/>
      <c r="FJD59" s="7"/>
      <c r="FJE59" s="7"/>
      <c r="FJF59" s="7"/>
      <c r="FJG59" s="7"/>
      <c r="FJH59" s="7"/>
      <c r="FJI59" s="7"/>
      <c r="FJJ59" s="7"/>
      <c r="FJK59" s="7"/>
      <c r="FJL59" s="7"/>
      <c r="FJM59" s="7"/>
      <c r="FJN59" s="7"/>
      <c r="FJO59" s="7"/>
      <c r="FJP59" s="7"/>
      <c r="FJQ59" s="7"/>
      <c r="FJR59" s="7"/>
      <c r="FJS59" s="7"/>
      <c r="FJT59" s="7"/>
      <c r="FJU59" s="7"/>
      <c r="FJV59" s="7"/>
      <c r="FJW59" s="7"/>
      <c r="FJX59" s="7"/>
      <c r="FJY59" s="7"/>
      <c r="FJZ59" s="7"/>
      <c r="FKA59" s="7"/>
      <c r="FKB59" s="7"/>
      <c r="FKC59" s="7"/>
      <c r="FKD59" s="7"/>
      <c r="FKE59" s="7"/>
      <c r="FKF59" s="7"/>
      <c r="FKG59" s="7"/>
      <c r="FKH59" s="7"/>
      <c r="FKI59" s="7"/>
      <c r="FKJ59" s="7"/>
      <c r="FKK59" s="7"/>
      <c r="FKL59" s="7"/>
      <c r="FKM59" s="7"/>
      <c r="FKN59" s="7"/>
      <c r="FKO59" s="7"/>
      <c r="FKP59" s="7"/>
      <c r="FKQ59" s="7"/>
      <c r="FKR59" s="7"/>
      <c r="FKS59" s="7"/>
      <c r="FKT59" s="7"/>
      <c r="FKU59" s="7"/>
      <c r="FKV59" s="7"/>
      <c r="FKW59" s="7"/>
      <c r="FKX59" s="7"/>
      <c r="FKY59" s="7"/>
      <c r="FKZ59" s="7"/>
      <c r="FLA59" s="7"/>
      <c r="FLB59" s="7"/>
      <c r="FLC59" s="7"/>
      <c r="FLD59" s="7"/>
      <c r="FLF59" s="7"/>
      <c r="FLG59" s="7"/>
      <c r="FLH59" s="7"/>
      <c r="FLI59" s="7"/>
      <c r="FLJ59" s="7"/>
      <c r="FLK59" s="7"/>
      <c r="FLL59" s="7"/>
      <c r="FLM59" s="7"/>
      <c r="FLN59" s="7"/>
      <c r="FLO59" s="7"/>
      <c r="FLP59" s="7"/>
      <c r="FLQ59" s="7"/>
      <c r="FLR59" s="7"/>
      <c r="FLS59" s="7"/>
      <c r="FLT59" s="7"/>
      <c r="FLU59" s="7"/>
      <c r="FLV59" s="7"/>
      <c r="FLW59" s="7"/>
      <c r="FLX59" s="7"/>
      <c r="FLY59" s="7"/>
      <c r="FLZ59" s="7"/>
      <c r="FMA59" s="7"/>
      <c r="FMB59" s="7"/>
      <c r="FMC59" s="7"/>
      <c r="FMD59" s="7"/>
      <c r="FME59" s="7"/>
      <c r="FMF59" s="7"/>
      <c r="FMG59" s="7"/>
      <c r="FMH59" s="7"/>
      <c r="FMI59" s="7"/>
      <c r="FMJ59" s="7"/>
      <c r="FMK59" s="7"/>
      <c r="FML59" s="7"/>
      <c r="FMM59" s="7"/>
      <c r="FMN59" s="7"/>
      <c r="FMO59" s="7"/>
      <c r="FMP59" s="7"/>
      <c r="FMQ59" s="7"/>
      <c r="FMR59" s="7"/>
      <c r="FMS59" s="7"/>
      <c r="FMT59" s="7"/>
      <c r="FMU59" s="7"/>
      <c r="FMV59" s="7"/>
      <c r="FMW59" s="7"/>
      <c r="FMX59" s="7"/>
      <c r="FMY59" s="7"/>
      <c r="FMZ59" s="7"/>
      <c r="FNA59" s="7"/>
      <c r="FNB59" s="7"/>
      <c r="FNC59" s="7"/>
      <c r="FND59" s="7"/>
      <c r="FNE59" s="7"/>
      <c r="FNF59" s="7"/>
      <c r="FNG59" s="7"/>
      <c r="FNH59" s="7"/>
      <c r="FNI59" s="7"/>
      <c r="FNJ59" s="7"/>
      <c r="FNK59" s="7"/>
      <c r="FNL59" s="7"/>
      <c r="FNM59" s="7"/>
      <c r="FNN59" s="7"/>
      <c r="FNO59" s="7"/>
      <c r="FNP59" s="7"/>
      <c r="FNQ59" s="7"/>
      <c r="FNR59" s="7"/>
      <c r="FNS59" s="7"/>
      <c r="FNT59" s="7"/>
      <c r="FNU59" s="7"/>
      <c r="FNV59" s="7"/>
      <c r="FNW59" s="7"/>
      <c r="FNX59" s="7"/>
      <c r="FNY59" s="7"/>
      <c r="FNZ59" s="7"/>
      <c r="FOA59" s="7"/>
      <c r="FOB59" s="7"/>
      <c r="FOC59" s="7"/>
      <c r="FOD59" s="7"/>
      <c r="FOE59" s="7"/>
      <c r="FOF59" s="7"/>
      <c r="FOG59" s="7"/>
      <c r="FOH59" s="7"/>
      <c r="FOI59" s="7"/>
      <c r="FOJ59" s="7"/>
      <c r="FOK59" s="7"/>
      <c r="FOL59" s="7"/>
      <c r="FOM59" s="7"/>
      <c r="FON59" s="7"/>
      <c r="FOO59" s="7"/>
      <c r="FOP59" s="7"/>
      <c r="FOQ59" s="7"/>
      <c r="FOR59" s="7"/>
      <c r="FOS59" s="7"/>
      <c r="FOT59" s="7"/>
      <c r="FOU59" s="7"/>
      <c r="FOV59" s="7"/>
      <c r="FOW59" s="7"/>
      <c r="FOX59" s="7"/>
      <c r="FOY59" s="7"/>
      <c r="FOZ59" s="7"/>
      <c r="FPA59" s="7"/>
      <c r="FPB59" s="7"/>
      <c r="FPC59" s="7"/>
      <c r="FPD59" s="7"/>
      <c r="FPE59" s="7"/>
      <c r="FPF59" s="7"/>
      <c r="FPG59" s="7"/>
      <c r="FPH59" s="7"/>
      <c r="FPI59" s="7"/>
      <c r="FPJ59" s="7"/>
      <c r="FPK59" s="7"/>
      <c r="FPL59" s="7"/>
      <c r="FPM59" s="7"/>
      <c r="FPN59" s="7"/>
      <c r="FPO59" s="7"/>
      <c r="FPP59" s="7"/>
      <c r="FPQ59" s="7"/>
      <c r="FPR59" s="7"/>
      <c r="FPS59" s="7"/>
      <c r="FPT59" s="7"/>
      <c r="FPU59" s="7"/>
      <c r="FPV59" s="7"/>
      <c r="FPW59" s="7"/>
      <c r="FPX59" s="7"/>
      <c r="FPY59" s="7"/>
      <c r="FPZ59" s="7"/>
      <c r="FQA59" s="7"/>
      <c r="FQB59" s="7"/>
      <c r="FQC59" s="7"/>
      <c r="FQD59" s="7"/>
      <c r="FQE59" s="7"/>
      <c r="FQF59" s="7"/>
      <c r="FQG59" s="7"/>
      <c r="FQH59" s="7"/>
      <c r="FQI59" s="7"/>
      <c r="FQJ59" s="7"/>
      <c r="FQK59" s="7"/>
      <c r="FQL59" s="7"/>
      <c r="FQM59" s="7"/>
      <c r="FQN59" s="7"/>
      <c r="FQO59" s="7"/>
      <c r="FQP59" s="7"/>
      <c r="FQQ59" s="7"/>
      <c r="FQR59" s="7"/>
      <c r="FQS59" s="7"/>
      <c r="FQT59" s="7"/>
      <c r="FQU59" s="7"/>
      <c r="FQV59" s="7"/>
      <c r="FQW59" s="7"/>
      <c r="FQX59" s="7"/>
      <c r="FQY59" s="7"/>
      <c r="FQZ59" s="7"/>
      <c r="FRA59" s="7"/>
      <c r="FRB59" s="7"/>
      <c r="FRC59" s="7"/>
      <c r="FRD59" s="7"/>
      <c r="FRE59" s="7"/>
      <c r="FRF59" s="7"/>
      <c r="FRG59" s="7"/>
      <c r="FRH59" s="7"/>
      <c r="FRI59" s="7"/>
      <c r="FRJ59" s="7"/>
      <c r="FRK59" s="7"/>
      <c r="FRL59" s="7"/>
      <c r="FRM59" s="7"/>
      <c r="FRN59" s="7"/>
      <c r="FRO59" s="7"/>
      <c r="FRP59" s="7"/>
      <c r="FRQ59" s="7"/>
      <c r="FRR59" s="7"/>
      <c r="FRS59" s="7"/>
      <c r="FRT59" s="7"/>
      <c r="FRU59" s="7"/>
      <c r="FRV59" s="7"/>
      <c r="FRW59" s="7"/>
      <c r="FRX59" s="7"/>
      <c r="FRY59" s="7"/>
      <c r="FRZ59" s="7"/>
      <c r="FSA59" s="7"/>
      <c r="FSB59" s="7"/>
      <c r="FSC59" s="7"/>
      <c r="FSD59" s="7"/>
      <c r="FSE59" s="7"/>
      <c r="FSF59" s="7"/>
      <c r="FSG59" s="7"/>
      <c r="FSH59" s="7"/>
      <c r="FSI59" s="7"/>
      <c r="FSJ59" s="7"/>
      <c r="FSK59" s="7"/>
      <c r="FSL59" s="7"/>
      <c r="FSM59" s="7"/>
      <c r="FSN59" s="7"/>
      <c r="FSO59" s="7"/>
      <c r="FSP59" s="7"/>
      <c r="FSQ59" s="7"/>
      <c r="FSR59" s="7"/>
      <c r="FSS59" s="7"/>
      <c r="FST59" s="7"/>
      <c r="FSU59" s="7"/>
      <c r="FSV59" s="7"/>
      <c r="FSW59" s="7"/>
      <c r="FSX59" s="7"/>
      <c r="FSY59" s="7"/>
      <c r="FSZ59" s="7"/>
      <c r="FTA59" s="7"/>
      <c r="FTB59" s="7"/>
      <c r="FTC59" s="7"/>
      <c r="FTD59" s="7"/>
      <c r="FTE59" s="7"/>
      <c r="FTF59" s="7"/>
      <c r="FTG59" s="7"/>
      <c r="FTH59" s="7"/>
      <c r="FTI59" s="7"/>
      <c r="FTJ59" s="7"/>
      <c r="FTK59" s="7"/>
      <c r="FTL59" s="7"/>
      <c r="FTM59" s="7"/>
      <c r="FTN59" s="7"/>
      <c r="FTO59" s="7"/>
      <c r="FTP59" s="7"/>
      <c r="FTQ59" s="7"/>
      <c r="FTR59" s="7"/>
      <c r="FTS59" s="7"/>
      <c r="FTT59" s="7"/>
      <c r="FTU59" s="7"/>
      <c r="FTV59" s="7"/>
      <c r="FTW59" s="7"/>
      <c r="FTX59" s="7"/>
      <c r="FTY59" s="7"/>
      <c r="FTZ59" s="7"/>
      <c r="FUA59" s="7"/>
      <c r="FUB59" s="7"/>
      <c r="FUC59" s="7"/>
      <c r="FUD59" s="7"/>
      <c r="FUE59" s="7"/>
      <c r="FUF59" s="7"/>
      <c r="FUG59" s="7"/>
      <c r="FUH59" s="7"/>
      <c r="FUI59" s="7"/>
      <c r="FUJ59" s="7"/>
      <c r="FUK59" s="7"/>
      <c r="FUL59" s="7"/>
      <c r="FUM59" s="7"/>
      <c r="FUN59" s="7"/>
      <c r="FUO59" s="7"/>
      <c r="FUP59" s="7"/>
      <c r="FUQ59" s="7"/>
      <c r="FUR59" s="7"/>
      <c r="FUS59" s="7"/>
      <c r="FUT59" s="7"/>
      <c r="FUU59" s="7"/>
      <c r="FUV59" s="7"/>
      <c r="FUW59" s="7"/>
      <c r="FUX59" s="7"/>
      <c r="FUY59" s="7"/>
      <c r="FUZ59" s="7"/>
      <c r="FVB59" s="7"/>
      <c r="FVC59" s="7"/>
      <c r="FVD59" s="7"/>
      <c r="FVE59" s="7"/>
      <c r="FVF59" s="7"/>
      <c r="FVG59" s="7"/>
      <c r="FVH59" s="7"/>
      <c r="FVI59" s="7"/>
      <c r="FVJ59" s="7"/>
      <c r="FVK59" s="7"/>
      <c r="FVL59" s="7"/>
      <c r="FVM59" s="7"/>
      <c r="FVN59" s="7"/>
      <c r="FVO59" s="7"/>
      <c r="FVP59" s="7"/>
      <c r="FVQ59" s="7"/>
      <c r="FVR59" s="7"/>
      <c r="FVS59" s="7"/>
      <c r="FVT59" s="7"/>
      <c r="FVU59" s="7"/>
      <c r="FVV59" s="7"/>
      <c r="FVW59" s="7"/>
      <c r="FVX59" s="7"/>
      <c r="FVY59" s="7"/>
      <c r="FVZ59" s="7"/>
      <c r="FWA59" s="7"/>
      <c r="FWB59" s="7"/>
      <c r="FWC59" s="7"/>
      <c r="FWD59" s="7"/>
      <c r="FWE59" s="7"/>
      <c r="FWF59" s="7"/>
      <c r="FWG59" s="7"/>
      <c r="FWH59" s="7"/>
      <c r="FWI59" s="7"/>
      <c r="FWJ59" s="7"/>
      <c r="FWK59" s="7"/>
      <c r="FWL59" s="7"/>
      <c r="FWM59" s="7"/>
      <c r="FWN59" s="7"/>
      <c r="FWO59" s="7"/>
      <c r="FWP59" s="7"/>
      <c r="FWQ59" s="7"/>
      <c r="FWR59" s="7"/>
      <c r="FWS59" s="7"/>
      <c r="FWT59" s="7"/>
      <c r="FWU59" s="7"/>
      <c r="FWV59" s="7"/>
      <c r="FWW59" s="7"/>
      <c r="FWX59" s="7"/>
      <c r="FWY59" s="7"/>
      <c r="FWZ59" s="7"/>
      <c r="FXA59" s="7"/>
      <c r="FXB59" s="7"/>
      <c r="FXC59" s="7"/>
      <c r="FXD59" s="7"/>
      <c r="FXE59" s="7"/>
      <c r="FXF59" s="7"/>
      <c r="FXG59" s="7"/>
      <c r="FXH59" s="7"/>
      <c r="FXI59" s="7"/>
      <c r="FXJ59" s="7"/>
      <c r="FXK59" s="7"/>
      <c r="FXL59" s="7"/>
      <c r="FXM59" s="7"/>
      <c r="FXN59" s="7"/>
      <c r="FXO59" s="7"/>
      <c r="FXP59" s="7"/>
      <c r="FXQ59" s="7"/>
      <c r="FXR59" s="7"/>
      <c r="FXS59" s="7"/>
      <c r="FXT59" s="7"/>
      <c r="FXU59" s="7"/>
      <c r="FXV59" s="7"/>
      <c r="FXW59" s="7"/>
      <c r="FXX59" s="7"/>
      <c r="FXY59" s="7"/>
      <c r="FXZ59" s="7"/>
      <c r="FYA59" s="7"/>
      <c r="FYB59" s="7"/>
      <c r="FYC59" s="7"/>
      <c r="FYD59" s="7"/>
      <c r="FYE59" s="7"/>
      <c r="FYF59" s="7"/>
      <c r="FYG59" s="7"/>
      <c r="FYH59" s="7"/>
      <c r="FYI59" s="7"/>
      <c r="FYJ59" s="7"/>
      <c r="FYK59" s="7"/>
      <c r="FYL59" s="7"/>
      <c r="FYM59" s="7"/>
      <c r="FYN59" s="7"/>
      <c r="FYO59" s="7"/>
      <c r="FYP59" s="7"/>
      <c r="FYQ59" s="7"/>
      <c r="FYR59" s="7"/>
      <c r="FYS59" s="7"/>
      <c r="FYT59" s="7"/>
      <c r="FYU59" s="7"/>
      <c r="FYV59" s="7"/>
      <c r="FYW59" s="7"/>
      <c r="FYX59" s="7"/>
      <c r="FYY59" s="7"/>
      <c r="FYZ59" s="7"/>
      <c r="FZA59" s="7"/>
      <c r="FZB59" s="7"/>
      <c r="FZC59" s="7"/>
      <c r="FZD59" s="7"/>
      <c r="FZE59" s="7"/>
      <c r="FZF59" s="7"/>
      <c r="FZG59" s="7"/>
      <c r="FZH59" s="7"/>
      <c r="FZI59" s="7"/>
      <c r="FZJ59" s="7"/>
      <c r="FZK59" s="7"/>
      <c r="FZL59" s="7"/>
      <c r="FZM59" s="7"/>
      <c r="FZN59" s="7"/>
      <c r="FZO59" s="7"/>
      <c r="FZP59" s="7"/>
      <c r="FZQ59" s="7"/>
      <c r="FZR59" s="7"/>
      <c r="FZS59" s="7"/>
      <c r="FZT59" s="7"/>
      <c r="FZU59" s="7"/>
      <c r="FZV59" s="7"/>
      <c r="FZW59" s="7"/>
      <c r="FZX59" s="7"/>
      <c r="FZY59" s="7"/>
      <c r="FZZ59" s="7"/>
      <c r="GAA59" s="7"/>
      <c r="GAB59" s="7"/>
      <c r="GAC59" s="7"/>
      <c r="GAD59" s="7"/>
      <c r="GAE59" s="7"/>
      <c r="GAF59" s="7"/>
      <c r="GAG59" s="7"/>
      <c r="GAH59" s="7"/>
      <c r="GAI59" s="7"/>
      <c r="GAJ59" s="7"/>
      <c r="GAK59" s="7"/>
      <c r="GAL59" s="7"/>
      <c r="GAM59" s="7"/>
      <c r="GAN59" s="7"/>
      <c r="GAO59" s="7"/>
      <c r="GAP59" s="7"/>
      <c r="GAQ59" s="7"/>
      <c r="GAR59" s="7"/>
      <c r="GAS59" s="7"/>
      <c r="GAT59" s="7"/>
      <c r="GAU59" s="7"/>
      <c r="GAV59" s="7"/>
      <c r="GAW59" s="7"/>
      <c r="GAX59" s="7"/>
      <c r="GAY59" s="7"/>
      <c r="GAZ59" s="7"/>
      <c r="GBA59" s="7"/>
      <c r="GBB59" s="7"/>
      <c r="GBC59" s="7"/>
      <c r="GBD59" s="7"/>
      <c r="GBE59" s="7"/>
      <c r="GBF59" s="7"/>
      <c r="GBG59" s="7"/>
      <c r="GBH59" s="7"/>
      <c r="GBI59" s="7"/>
      <c r="GBJ59" s="7"/>
      <c r="GBK59" s="7"/>
      <c r="GBL59" s="7"/>
      <c r="GBM59" s="7"/>
      <c r="GBN59" s="7"/>
      <c r="GBO59" s="7"/>
      <c r="GBP59" s="7"/>
      <c r="GBQ59" s="7"/>
      <c r="GBR59" s="7"/>
      <c r="GBS59" s="7"/>
      <c r="GBT59" s="7"/>
      <c r="GBU59" s="7"/>
      <c r="GBV59" s="7"/>
      <c r="GBW59" s="7"/>
      <c r="GBX59" s="7"/>
      <c r="GBY59" s="7"/>
      <c r="GBZ59" s="7"/>
      <c r="GCA59" s="7"/>
      <c r="GCB59" s="7"/>
      <c r="GCC59" s="7"/>
      <c r="GCD59" s="7"/>
      <c r="GCE59" s="7"/>
      <c r="GCF59" s="7"/>
      <c r="GCG59" s="7"/>
      <c r="GCH59" s="7"/>
      <c r="GCI59" s="7"/>
      <c r="GCJ59" s="7"/>
      <c r="GCK59" s="7"/>
      <c r="GCL59" s="7"/>
      <c r="GCM59" s="7"/>
      <c r="GCN59" s="7"/>
      <c r="GCO59" s="7"/>
      <c r="GCP59" s="7"/>
      <c r="GCQ59" s="7"/>
      <c r="GCR59" s="7"/>
      <c r="GCS59" s="7"/>
      <c r="GCT59" s="7"/>
      <c r="GCU59" s="7"/>
      <c r="GCV59" s="7"/>
      <c r="GCW59" s="7"/>
      <c r="GCX59" s="7"/>
      <c r="GCY59" s="7"/>
      <c r="GCZ59" s="7"/>
      <c r="GDA59" s="7"/>
      <c r="GDB59" s="7"/>
      <c r="GDC59" s="7"/>
      <c r="GDD59" s="7"/>
      <c r="GDE59" s="7"/>
      <c r="GDF59" s="7"/>
      <c r="GDG59" s="7"/>
      <c r="GDH59" s="7"/>
      <c r="GDI59" s="7"/>
      <c r="GDJ59" s="7"/>
      <c r="GDK59" s="7"/>
      <c r="GDL59" s="7"/>
      <c r="GDM59" s="7"/>
      <c r="GDN59" s="7"/>
      <c r="GDO59" s="7"/>
      <c r="GDP59" s="7"/>
      <c r="GDQ59" s="7"/>
      <c r="GDR59" s="7"/>
      <c r="GDS59" s="7"/>
      <c r="GDT59" s="7"/>
      <c r="GDU59" s="7"/>
      <c r="GDV59" s="7"/>
      <c r="GDW59" s="7"/>
      <c r="GDX59" s="7"/>
      <c r="GDY59" s="7"/>
      <c r="GDZ59" s="7"/>
      <c r="GEA59" s="7"/>
      <c r="GEB59" s="7"/>
      <c r="GEC59" s="7"/>
      <c r="GED59" s="7"/>
      <c r="GEE59" s="7"/>
      <c r="GEF59" s="7"/>
      <c r="GEG59" s="7"/>
      <c r="GEH59" s="7"/>
      <c r="GEI59" s="7"/>
      <c r="GEJ59" s="7"/>
      <c r="GEK59" s="7"/>
      <c r="GEL59" s="7"/>
      <c r="GEM59" s="7"/>
      <c r="GEN59" s="7"/>
      <c r="GEO59" s="7"/>
      <c r="GEP59" s="7"/>
      <c r="GEQ59" s="7"/>
      <c r="GER59" s="7"/>
      <c r="GES59" s="7"/>
      <c r="GET59" s="7"/>
      <c r="GEU59" s="7"/>
      <c r="GEV59" s="7"/>
      <c r="GEX59" s="7"/>
      <c r="GEY59" s="7"/>
      <c r="GEZ59" s="7"/>
      <c r="GFA59" s="7"/>
      <c r="GFB59" s="7"/>
      <c r="GFC59" s="7"/>
      <c r="GFD59" s="7"/>
      <c r="GFE59" s="7"/>
      <c r="GFF59" s="7"/>
      <c r="GFG59" s="7"/>
      <c r="GFH59" s="7"/>
      <c r="GFI59" s="7"/>
      <c r="GFJ59" s="7"/>
      <c r="GFK59" s="7"/>
      <c r="GFL59" s="7"/>
      <c r="GFM59" s="7"/>
      <c r="GFN59" s="7"/>
      <c r="GFO59" s="7"/>
      <c r="GFP59" s="7"/>
      <c r="GFQ59" s="7"/>
      <c r="GFR59" s="7"/>
      <c r="GFS59" s="7"/>
      <c r="GFT59" s="7"/>
      <c r="GFU59" s="7"/>
      <c r="GFV59" s="7"/>
      <c r="GFW59" s="7"/>
      <c r="GFX59" s="7"/>
      <c r="GFY59" s="7"/>
      <c r="GFZ59" s="7"/>
      <c r="GGA59" s="7"/>
      <c r="GGB59" s="7"/>
      <c r="GGC59" s="7"/>
      <c r="GGD59" s="7"/>
      <c r="GGE59" s="7"/>
      <c r="GGF59" s="7"/>
      <c r="GGG59" s="7"/>
      <c r="GGH59" s="7"/>
      <c r="GGI59" s="7"/>
      <c r="GGJ59" s="7"/>
      <c r="GGK59" s="7"/>
      <c r="GGL59" s="7"/>
      <c r="GGM59" s="7"/>
      <c r="GGN59" s="7"/>
      <c r="GGO59" s="7"/>
      <c r="GGP59" s="7"/>
      <c r="GGQ59" s="7"/>
      <c r="GGR59" s="7"/>
      <c r="GGS59" s="7"/>
      <c r="GGT59" s="7"/>
      <c r="GGU59" s="7"/>
      <c r="GGV59" s="7"/>
      <c r="GGW59" s="7"/>
      <c r="GGX59" s="7"/>
      <c r="GGY59" s="7"/>
      <c r="GGZ59" s="7"/>
      <c r="GHA59" s="7"/>
      <c r="GHB59" s="7"/>
      <c r="GHC59" s="7"/>
      <c r="GHD59" s="7"/>
      <c r="GHE59" s="7"/>
      <c r="GHF59" s="7"/>
      <c r="GHG59" s="7"/>
      <c r="GHH59" s="7"/>
      <c r="GHI59" s="7"/>
      <c r="GHJ59" s="7"/>
      <c r="GHK59" s="7"/>
      <c r="GHL59" s="7"/>
      <c r="GHM59" s="7"/>
      <c r="GHN59" s="7"/>
      <c r="GHO59" s="7"/>
      <c r="GHP59" s="7"/>
      <c r="GHQ59" s="7"/>
      <c r="GHR59" s="7"/>
      <c r="GHS59" s="7"/>
      <c r="GHT59" s="7"/>
      <c r="GHU59" s="7"/>
      <c r="GHV59" s="7"/>
      <c r="GHW59" s="7"/>
      <c r="GHX59" s="7"/>
      <c r="GHY59" s="7"/>
      <c r="GHZ59" s="7"/>
      <c r="GIA59" s="7"/>
      <c r="GIB59" s="7"/>
      <c r="GIC59" s="7"/>
      <c r="GID59" s="7"/>
      <c r="GIE59" s="7"/>
      <c r="GIF59" s="7"/>
      <c r="GIG59" s="7"/>
      <c r="GIH59" s="7"/>
      <c r="GII59" s="7"/>
      <c r="GIJ59" s="7"/>
      <c r="GIK59" s="7"/>
      <c r="GIL59" s="7"/>
      <c r="GIM59" s="7"/>
      <c r="GIN59" s="7"/>
      <c r="GIO59" s="7"/>
      <c r="GIP59" s="7"/>
      <c r="GIQ59" s="7"/>
      <c r="GIR59" s="7"/>
      <c r="GIS59" s="7"/>
      <c r="GIT59" s="7"/>
      <c r="GIU59" s="7"/>
      <c r="GIV59" s="7"/>
      <c r="GIW59" s="7"/>
      <c r="GIX59" s="7"/>
      <c r="GIY59" s="7"/>
      <c r="GIZ59" s="7"/>
      <c r="GJA59" s="7"/>
      <c r="GJB59" s="7"/>
      <c r="GJC59" s="7"/>
      <c r="GJD59" s="7"/>
      <c r="GJE59" s="7"/>
      <c r="GJF59" s="7"/>
      <c r="GJG59" s="7"/>
      <c r="GJH59" s="7"/>
      <c r="GJI59" s="7"/>
      <c r="GJJ59" s="7"/>
      <c r="GJK59" s="7"/>
      <c r="GJL59" s="7"/>
      <c r="GJM59" s="7"/>
      <c r="GJN59" s="7"/>
      <c r="GJO59" s="7"/>
      <c r="GJP59" s="7"/>
      <c r="GJQ59" s="7"/>
      <c r="GJR59" s="7"/>
      <c r="GJS59" s="7"/>
      <c r="GJT59" s="7"/>
      <c r="GJU59" s="7"/>
      <c r="GJV59" s="7"/>
      <c r="GJW59" s="7"/>
      <c r="GJX59" s="7"/>
      <c r="GJY59" s="7"/>
      <c r="GJZ59" s="7"/>
      <c r="GKA59" s="7"/>
      <c r="GKB59" s="7"/>
      <c r="GKC59" s="7"/>
      <c r="GKD59" s="7"/>
      <c r="GKE59" s="7"/>
      <c r="GKF59" s="7"/>
      <c r="GKG59" s="7"/>
      <c r="GKH59" s="7"/>
      <c r="GKI59" s="7"/>
      <c r="GKJ59" s="7"/>
      <c r="GKK59" s="7"/>
      <c r="GKL59" s="7"/>
      <c r="GKM59" s="7"/>
      <c r="GKN59" s="7"/>
      <c r="GKO59" s="7"/>
      <c r="GKP59" s="7"/>
      <c r="GKQ59" s="7"/>
      <c r="GKR59" s="7"/>
      <c r="GKS59" s="7"/>
      <c r="GKT59" s="7"/>
      <c r="GKU59" s="7"/>
      <c r="GKV59" s="7"/>
      <c r="GKW59" s="7"/>
      <c r="GKX59" s="7"/>
      <c r="GKY59" s="7"/>
      <c r="GKZ59" s="7"/>
      <c r="GLA59" s="7"/>
      <c r="GLB59" s="7"/>
      <c r="GLC59" s="7"/>
      <c r="GLD59" s="7"/>
      <c r="GLE59" s="7"/>
      <c r="GLF59" s="7"/>
      <c r="GLG59" s="7"/>
      <c r="GLH59" s="7"/>
      <c r="GLI59" s="7"/>
      <c r="GLJ59" s="7"/>
      <c r="GLK59" s="7"/>
      <c r="GLL59" s="7"/>
      <c r="GLM59" s="7"/>
      <c r="GLN59" s="7"/>
      <c r="GLO59" s="7"/>
      <c r="GLP59" s="7"/>
      <c r="GLQ59" s="7"/>
      <c r="GLR59" s="7"/>
      <c r="GLS59" s="7"/>
      <c r="GLT59" s="7"/>
      <c r="GLU59" s="7"/>
      <c r="GLV59" s="7"/>
      <c r="GLW59" s="7"/>
      <c r="GLX59" s="7"/>
      <c r="GLY59" s="7"/>
      <c r="GLZ59" s="7"/>
      <c r="GMA59" s="7"/>
      <c r="GMB59" s="7"/>
      <c r="GMC59" s="7"/>
      <c r="GMD59" s="7"/>
      <c r="GME59" s="7"/>
      <c r="GMF59" s="7"/>
      <c r="GMG59" s="7"/>
      <c r="GMH59" s="7"/>
      <c r="GMI59" s="7"/>
      <c r="GMJ59" s="7"/>
      <c r="GMK59" s="7"/>
      <c r="GML59" s="7"/>
      <c r="GMM59" s="7"/>
      <c r="GMN59" s="7"/>
      <c r="GMO59" s="7"/>
      <c r="GMP59" s="7"/>
      <c r="GMQ59" s="7"/>
      <c r="GMR59" s="7"/>
      <c r="GMS59" s="7"/>
      <c r="GMT59" s="7"/>
      <c r="GMU59" s="7"/>
      <c r="GMV59" s="7"/>
      <c r="GMW59" s="7"/>
      <c r="GMX59" s="7"/>
      <c r="GMY59" s="7"/>
      <c r="GMZ59" s="7"/>
      <c r="GNA59" s="7"/>
      <c r="GNB59" s="7"/>
      <c r="GNC59" s="7"/>
      <c r="GND59" s="7"/>
      <c r="GNE59" s="7"/>
      <c r="GNF59" s="7"/>
      <c r="GNG59" s="7"/>
      <c r="GNH59" s="7"/>
      <c r="GNI59" s="7"/>
      <c r="GNJ59" s="7"/>
      <c r="GNK59" s="7"/>
      <c r="GNL59" s="7"/>
      <c r="GNM59" s="7"/>
      <c r="GNN59" s="7"/>
      <c r="GNO59" s="7"/>
      <c r="GNP59" s="7"/>
      <c r="GNQ59" s="7"/>
      <c r="GNR59" s="7"/>
      <c r="GNS59" s="7"/>
      <c r="GNT59" s="7"/>
      <c r="GNU59" s="7"/>
      <c r="GNV59" s="7"/>
      <c r="GNW59" s="7"/>
      <c r="GNX59" s="7"/>
      <c r="GNY59" s="7"/>
      <c r="GNZ59" s="7"/>
      <c r="GOA59" s="7"/>
      <c r="GOB59" s="7"/>
      <c r="GOC59" s="7"/>
      <c r="GOD59" s="7"/>
      <c r="GOE59" s="7"/>
      <c r="GOF59" s="7"/>
      <c r="GOG59" s="7"/>
      <c r="GOH59" s="7"/>
      <c r="GOI59" s="7"/>
      <c r="GOJ59" s="7"/>
      <c r="GOK59" s="7"/>
      <c r="GOL59" s="7"/>
      <c r="GOM59" s="7"/>
      <c r="GON59" s="7"/>
      <c r="GOO59" s="7"/>
      <c r="GOP59" s="7"/>
      <c r="GOQ59" s="7"/>
      <c r="GOR59" s="7"/>
      <c r="GOT59" s="7"/>
      <c r="GOU59" s="7"/>
      <c r="GOV59" s="7"/>
      <c r="GOW59" s="7"/>
      <c r="GOX59" s="7"/>
      <c r="GOY59" s="7"/>
      <c r="GOZ59" s="7"/>
      <c r="GPA59" s="7"/>
      <c r="GPB59" s="7"/>
      <c r="GPC59" s="7"/>
      <c r="GPD59" s="7"/>
      <c r="GPE59" s="7"/>
      <c r="GPF59" s="7"/>
      <c r="GPG59" s="7"/>
      <c r="GPH59" s="7"/>
      <c r="GPI59" s="7"/>
      <c r="GPJ59" s="7"/>
      <c r="GPK59" s="7"/>
      <c r="GPL59" s="7"/>
      <c r="GPM59" s="7"/>
      <c r="GPN59" s="7"/>
      <c r="GPO59" s="7"/>
      <c r="GPP59" s="7"/>
      <c r="GPQ59" s="7"/>
      <c r="GPR59" s="7"/>
      <c r="GPS59" s="7"/>
      <c r="GPT59" s="7"/>
      <c r="GPU59" s="7"/>
      <c r="GPV59" s="7"/>
      <c r="GPW59" s="7"/>
      <c r="GPX59" s="7"/>
      <c r="GPY59" s="7"/>
      <c r="GPZ59" s="7"/>
      <c r="GQA59" s="7"/>
      <c r="GQB59" s="7"/>
      <c r="GQC59" s="7"/>
      <c r="GQD59" s="7"/>
      <c r="GQE59" s="7"/>
      <c r="GQF59" s="7"/>
      <c r="GQG59" s="7"/>
      <c r="GQH59" s="7"/>
      <c r="GQI59" s="7"/>
      <c r="GQJ59" s="7"/>
      <c r="GQK59" s="7"/>
      <c r="GQL59" s="7"/>
      <c r="GQM59" s="7"/>
      <c r="GQN59" s="7"/>
      <c r="GQO59" s="7"/>
      <c r="GQP59" s="7"/>
      <c r="GQQ59" s="7"/>
      <c r="GQR59" s="7"/>
      <c r="GQS59" s="7"/>
      <c r="GQT59" s="7"/>
      <c r="GQU59" s="7"/>
      <c r="GQV59" s="7"/>
      <c r="GQW59" s="7"/>
      <c r="GQX59" s="7"/>
      <c r="GQY59" s="7"/>
      <c r="GQZ59" s="7"/>
      <c r="GRA59" s="7"/>
      <c r="GRB59" s="7"/>
      <c r="GRC59" s="7"/>
      <c r="GRD59" s="7"/>
      <c r="GRE59" s="7"/>
      <c r="GRF59" s="7"/>
      <c r="GRG59" s="7"/>
      <c r="GRH59" s="7"/>
      <c r="GRI59" s="7"/>
      <c r="GRJ59" s="7"/>
      <c r="GRK59" s="7"/>
      <c r="GRL59" s="7"/>
      <c r="GRM59" s="7"/>
      <c r="GRN59" s="7"/>
      <c r="GRO59" s="7"/>
      <c r="GRP59" s="7"/>
      <c r="GRQ59" s="7"/>
      <c r="GRR59" s="7"/>
      <c r="GRS59" s="7"/>
      <c r="GRT59" s="7"/>
      <c r="GRU59" s="7"/>
      <c r="GRV59" s="7"/>
      <c r="GRW59" s="7"/>
      <c r="GRX59" s="7"/>
      <c r="GRY59" s="7"/>
      <c r="GRZ59" s="7"/>
      <c r="GSA59" s="7"/>
      <c r="GSB59" s="7"/>
      <c r="GSC59" s="7"/>
      <c r="GSD59" s="7"/>
      <c r="GSE59" s="7"/>
      <c r="GSF59" s="7"/>
      <c r="GSG59" s="7"/>
      <c r="GSH59" s="7"/>
      <c r="GSI59" s="7"/>
      <c r="GSJ59" s="7"/>
      <c r="GSK59" s="7"/>
      <c r="GSL59" s="7"/>
      <c r="GSM59" s="7"/>
      <c r="GSN59" s="7"/>
      <c r="GSO59" s="7"/>
      <c r="GSP59" s="7"/>
      <c r="GSQ59" s="7"/>
      <c r="GSR59" s="7"/>
      <c r="GSS59" s="7"/>
      <c r="GST59" s="7"/>
      <c r="GSU59" s="7"/>
      <c r="GSV59" s="7"/>
      <c r="GSW59" s="7"/>
      <c r="GSX59" s="7"/>
      <c r="GSY59" s="7"/>
      <c r="GSZ59" s="7"/>
      <c r="GTA59" s="7"/>
      <c r="GTB59" s="7"/>
      <c r="GTC59" s="7"/>
      <c r="GTD59" s="7"/>
      <c r="GTE59" s="7"/>
      <c r="GTF59" s="7"/>
      <c r="GTG59" s="7"/>
      <c r="GTH59" s="7"/>
      <c r="GTI59" s="7"/>
      <c r="GTJ59" s="7"/>
      <c r="GTK59" s="7"/>
      <c r="GTL59" s="7"/>
      <c r="GTM59" s="7"/>
      <c r="GTN59" s="7"/>
      <c r="GTO59" s="7"/>
      <c r="GTP59" s="7"/>
      <c r="GTQ59" s="7"/>
      <c r="GTR59" s="7"/>
      <c r="GTS59" s="7"/>
      <c r="GTT59" s="7"/>
      <c r="GTU59" s="7"/>
      <c r="GTV59" s="7"/>
      <c r="GTW59" s="7"/>
      <c r="GTX59" s="7"/>
      <c r="GTY59" s="7"/>
      <c r="GTZ59" s="7"/>
      <c r="GUA59" s="7"/>
      <c r="GUB59" s="7"/>
      <c r="GUC59" s="7"/>
      <c r="GUD59" s="7"/>
      <c r="GUE59" s="7"/>
      <c r="GUF59" s="7"/>
      <c r="GUG59" s="7"/>
      <c r="GUH59" s="7"/>
      <c r="GUI59" s="7"/>
      <c r="GUJ59" s="7"/>
      <c r="GUK59" s="7"/>
      <c r="GUL59" s="7"/>
      <c r="GUM59" s="7"/>
      <c r="GUN59" s="7"/>
      <c r="GUO59" s="7"/>
      <c r="GUP59" s="7"/>
      <c r="GUQ59" s="7"/>
      <c r="GUR59" s="7"/>
      <c r="GUS59" s="7"/>
      <c r="GUT59" s="7"/>
      <c r="GUU59" s="7"/>
      <c r="GUV59" s="7"/>
      <c r="GUW59" s="7"/>
      <c r="GUX59" s="7"/>
      <c r="GUY59" s="7"/>
      <c r="GUZ59" s="7"/>
      <c r="GVA59" s="7"/>
      <c r="GVB59" s="7"/>
      <c r="GVC59" s="7"/>
      <c r="GVD59" s="7"/>
      <c r="GVE59" s="7"/>
      <c r="GVF59" s="7"/>
      <c r="GVG59" s="7"/>
      <c r="GVH59" s="7"/>
      <c r="GVI59" s="7"/>
      <c r="GVJ59" s="7"/>
      <c r="GVK59" s="7"/>
      <c r="GVL59" s="7"/>
      <c r="GVM59" s="7"/>
      <c r="GVN59" s="7"/>
      <c r="GVO59" s="7"/>
      <c r="GVP59" s="7"/>
      <c r="GVQ59" s="7"/>
      <c r="GVR59" s="7"/>
      <c r="GVS59" s="7"/>
      <c r="GVT59" s="7"/>
      <c r="GVU59" s="7"/>
      <c r="GVV59" s="7"/>
      <c r="GVW59" s="7"/>
      <c r="GVX59" s="7"/>
      <c r="GVY59" s="7"/>
      <c r="GVZ59" s="7"/>
      <c r="GWA59" s="7"/>
      <c r="GWB59" s="7"/>
      <c r="GWC59" s="7"/>
      <c r="GWD59" s="7"/>
      <c r="GWE59" s="7"/>
      <c r="GWF59" s="7"/>
      <c r="GWG59" s="7"/>
      <c r="GWH59" s="7"/>
      <c r="GWI59" s="7"/>
      <c r="GWJ59" s="7"/>
      <c r="GWK59" s="7"/>
      <c r="GWL59" s="7"/>
      <c r="GWM59" s="7"/>
      <c r="GWN59" s="7"/>
      <c r="GWO59" s="7"/>
      <c r="GWP59" s="7"/>
      <c r="GWQ59" s="7"/>
      <c r="GWR59" s="7"/>
      <c r="GWS59" s="7"/>
      <c r="GWT59" s="7"/>
      <c r="GWU59" s="7"/>
      <c r="GWV59" s="7"/>
      <c r="GWW59" s="7"/>
      <c r="GWX59" s="7"/>
      <c r="GWY59" s="7"/>
      <c r="GWZ59" s="7"/>
      <c r="GXA59" s="7"/>
      <c r="GXB59" s="7"/>
      <c r="GXC59" s="7"/>
      <c r="GXD59" s="7"/>
      <c r="GXE59" s="7"/>
      <c r="GXF59" s="7"/>
      <c r="GXG59" s="7"/>
      <c r="GXH59" s="7"/>
      <c r="GXI59" s="7"/>
      <c r="GXJ59" s="7"/>
      <c r="GXK59" s="7"/>
      <c r="GXL59" s="7"/>
      <c r="GXM59" s="7"/>
      <c r="GXN59" s="7"/>
      <c r="GXO59" s="7"/>
      <c r="GXP59" s="7"/>
      <c r="GXQ59" s="7"/>
      <c r="GXR59" s="7"/>
      <c r="GXS59" s="7"/>
      <c r="GXT59" s="7"/>
      <c r="GXU59" s="7"/>
      <c r="GXV59" s="7"/>
      <c r="GXW59" s="7"/>
      <c r="GXX59" s="7"/>
      <c r="GXY59" s="7"/>
      <c r="GXZ59" s="7"/>
      <c r="GYA59" s="7"/>
      <c r="GYB59" s="7"/>
      <c r="GYC59" s="7"/>
      <c r="GYD59" s="7"/>
      <c r="GYE59" s="7"/>
      <c r="GYF59" s="7"/>
      <c r="GYG59" s="7"/>
      <c r="GYH59" s="7"/>
      <c r="GYI59" s="7"/>
      <c r="GYJ59" s="7"/>
      <c r="GYK59" s="7"/>
      <c r="GYL59" s="7"/>
      <c r="GYM59" s="7"/>
      <c r="GYN59" s="7"/>
      <c r="GYP59" s="7"/>
      <c r="GYQ59" s="7"/>
      <c r="GYR59" s="7"/>
      <c r="GYS59" s="7"/>
      <c r="GYT59" s="7"/>
      <c r="GYU59" s="7"/>
      <c r="GYV59" s="7"/>
      <c r="GYW59" s="7"/>
      <c r="GYX59" s="7"/>
      <c r="GYY59" s="7"/>
      <c r="GYZ59" s="7"/>
      <c r="GZA59" s="7"/>
      <c r="GZB59" s="7"/>
      <c r="GZC59" s="7"/>
      <c r="GZD59" s="7"/>
      <c r="GZE59" s="7"/>
      <c r="GZF59" s="7"/>
      <c r="GZG59" s="7"/>
      <c r="GZH59" s="7"/>
      <c r="GZI59" s="7"/>
      <c r="GZJ59" s="7"/>
      <c r="GZK59" s="7"/>
      <c r="GZL59" s="7"/>
      <c r="GZM59" s="7"/>
      <c r="GZN59" s="7"/>
      <c r="GZO59" s="7"/>
      <c r="GZP59" s="7"/>
      <c r="GZQ59" s="7"/>
      <c r="GZR59" s="7"/>
      <c r="GZS59" s="7"/>
      <c r="GZT59" s="7"/>
      <c r="GZU59" s="7"/>
      <c r="GZV59" s="7"/>
      <c r="GZW59" s="7"/>
      <c r="GZX59" s="7"/>
      <c r="GZY59" s="7"/>
      <c r="GZZ59" s="7"/>
      <c r="HAA59" s="7"/>
      <c r="HAB59" s="7"/>
      <c r="HAC59" s="7"/>
      <c r="HAD59" s="7"/>
      <c r="HAE59" s="7"/>
      <c r="HAF59" s="7"/>
      <c r="HAG59" s="7"/>
      <c r="HAH59" s="7"/>
      <c r="HAI59" s="7"/>
      <c r="HAJ59" s="7"/>
      <c r="HAK59" s="7"/>
      <c r="HAL59" s="7"/>
      <c r="HAM59" s="7"/>
      <c r="HAN59" s="7"/>
      <c r="HAO59" s="7"/>
      <c r="HAP59" s="7"/>
      <c r="HAQ59" s="7"/>
      <c r="HAR59" s="7"/>
      <c r="HAS59" s="7"/>
      <c r="HAT59" s="7"/>
      <c r="HAU59" s="7"/>
      <c r="HAV59" s="7"/>
      <c r="HAW59" s="7"/>
      <c r="HAX59" s="7"/>
      <c r="HAY59" s="7"/>
      <c r="HAZ59" s="7"/>
      <c r="HBA59" s="7"/>
      <c r="HBB59" s="7"/>
      <c r="HBC59" s="7"/>
      <c r="HBD59" s="7"/>
      <c r="HBE59" s="7"/>
      <c r="HBF59" s="7"/>
      <c r="HBG59" s="7"/>
      <c r="HBH59" s="7"/>
      <c r="HBI59" s="7"/>
      <c r="HBJ59" s="7"/>
      <c r="HBK59" s="7"/>
      <c r="HBL59" s="7"/>
      <c r="HBM59" s="7"/>
      <c r="HBN59" s="7"/>
      <c r="HBO59" s="7"/>
      <c r="HBP59" s="7"/>
      <c r="HBQ59" s="7"/>
      <c r="HBR59" s="7"/>
      <c r="HBS59" s="7"/>
      <c r="HBT59" s="7"/>
      <c r="HBU59" s="7"/>
      <c r="HBV59" s="7"/>
      <c r="HBW59" s="7"/>
      <c r="HBX59" s="7"/>
      <c r="HBY59" s="7"/>
      <c r="HBZ59" s="7"/>
      <c r="HCA59" s="7"/>
      <c r="HCB59" s="7"/>
      <c r="HCC59" s="7"/>
      <c r="HCD59" s="7"/>
      <c r="HCE59" s="7"/>
      <c r="HCF59" s="7"/>
      <c r="HCG59" s="7"/>
      <c r="HCH59" s="7"/>
      <c r="HCI59" s="7"/>
      <c r="HCJ59" s="7"/>
      <c r="HCK59" s="7"/>
      <c r="HCL59" s="7"/>
      <c r="HCM59" s="7"/>
      <c r="HCN59" s="7"/>
      <c r="HCO59" s="7"/>
      <c r="HCP59" s="7"/>
      <c r="HCQ59" s="7"/>
      <c r="HCR59" s="7"/>
      <c r="HCS59" s="7"/>
      <c r="HCT59" s="7"/>
      <c r="HCU59" s="7"/>
      <c r="HCV59" s="7"/>
      <c r="HCW59" s="7"/>
      <c r="HCX59" s="7"/>
      <c r="HCY59" s="7"/>
      <c r="HCZ59" s="7"/>
      <c r="HDA59" s="7"/>
      <c r="HDB59" s="7"/>
      <c r="HDC59" s="7"/>
      <c r="HDD59" s="7"/>
      <c r="HDE59" s="7"/>
      <c r="HDF59" s="7"/>
      <c r="HDG59" s="7"/>
      <c r="HDH59" s="7"/>
      <c r="HDI59" s="7"/>
      <c r="HDJ59" s="7"/>
      <c r="HDK59" s="7"/>
      <c r="HDL59" s="7"/>
      <c r="HDM59" s="7"/>
      <c r="HDN59" s="7"/>
      <c r="HDO59" s="7"/>
      <c r="HDP59" s="7"/>
      <c r="HDQ59" s="7"/>
      <c r="HDR59" s="7"/>
      <c r="HDS59" s="7"/>
      <c r="HDT59" s="7"/>
      <c r="HDU59" s="7"/>
      <c r="HDV59" s="7"/>
      <c r="HDW59" s="7"/>
      <c r="HDX59" s="7"/>
      <c r="HDY59" s="7"/>
      <c r="HDZ59" s="7"/>
      <c r="HEA59" s="7"/>
      <c r="HEB59" s="7"/>
      <c r="HEC59" s="7"/>
      <c r="HED59" s="7"/>
      <c r="HEE59" s="7"/>
      <c r="HEF59" s="7"/>
      <c r="HEG59" s="7"/>
      <c r="HEH59" s="7"/>
      <c r="HEI59" s="7"/>
      <c r="HEJ59" s="7"/>
      <c r="HEK59" s="7"/>
      <c r="HEL59" s="7"/>
      <c r="HEM59" s="7"/>
      <c r="HEN59" s="7"/>
      <c r="HEO59" s="7"/>
      <c r="HEP59" s="7"/>
      <c r="HEQ59" s="7"/>
      <c r="HER59" s="7"/>
      <c r="HES59" s="7"/>
      <c r="HET59" s="7"/>
      <c r="HEU59" s="7"/>
      <c r="HEV59" s="7"/>
      <c r="HEW59" s="7"/>
      <c r="HEX59" s="7"/>
      <c r="HEY59" s="7"/>
      <c r="HEZ59" s="7"/>
      <c r="HFA59" s="7"/>
      <c r="HFB59" s="7"/>
      <c r="HFC59" s="7"/>
      <c r="HFD59" s="7"/>
      <c r="HFE59" s="7"/>
      <c r="HFF59" s="7"/>
      <c r="HFG59" s="7"/>
      <c r="HFH59" s="7"/>
      <c r="HFI59" s="7"/>
      <c r="HFJ59" s="7"/>
      <c r="HFK59" s="7"/>
      <c r="HFL59" s="7"/>
      <c r="HFM59" s="7"/>
      <c r="HFN59" s="7"/>
      <c r="HFO59" s="7"/>
      <c r="HFP59" s="7"/>
      <c r="HFQ59" s="7"/>
      <c r="HFR59" s="7"/>
      <c r="HFS59" s="7"/>
      <c r="HFT59" s="7"/>
      <c r="HFU59" s="7"/>
      <c r="HFV59" s="7"/>
      <c r="HFW59" s="7"/>
      <c r="HFX59" s="7"/>
      <c r="HFY59" s="7"/>
      <c r="HFZ59" s="7"/>
      <c r="HGA59" s="7"/>
      <c r="HGB59" s="7"/>
      <c r="HGC59" s="7"/>
      <c r="HGD59" s="7"/>
      <c r="HGE59" s="7"/>
      <c r="HGF59" s="7"/>
      <c r="HGG59" s="7"/>
      <c r="HGH59" s="7"/>
      <c r="HGI59" s="7"/>
      <c r="HGJ59" s="7"/>
      <c r="HGK59" s="7"/>
      <c r="HGL59" s="7"/>
      <c r="HGM59" s="7"/>
      <c r="HGN59" s="7"/>
      <c r="HGO59" s="7"/>
      <c r="HGP59" s="7"/>
      <c r="HGQ59" s="7"/>
      <c r="HGR59" s="7"/>
      <c r="HGS59" s="7"/>
      <c r="HGT59" s="7"/>
      <c r="HGU59" s="7"/>
      <c r="HGV59" s="7"/>
      <c r="HGW59" s="7"/>
      <c r="HGX59" s="7"/>
      <c r="HGY59" s="7"/>
      <c r="HGZ59" s="7"/>
      <c r="HHA59" s="7"/>
      <c r="HHB59" s="7"/>
      <c r="HHC59" s="7"/>
      <c r="HHD59" s="7"/>
      <c r="HHE59" s="7"/>
      <c r="HHF59" s="7"/>
      <c r="HHG59" s="7"/>
      <c r="HHH59" s="7"/>
      <c r="HHI59" s="7"/>
      <c r="HHJ59" s="7"/>
      <c r="HHK59" s="7"/>
      <c r="HHL59" s="7"/>
      <c r="HHM59" s="7"/>
      <c r="HHN59" s="7"/>
      <c r="HHO59" s="7"/>
      <c r="HHP59" s="7"/>
      <c r="HHQ59" s="7"/>
      <c r="HHR59" s="7"/>
      <c r="HHS59" s="7"/>
      <c r="HHT59" s="7"/>
      <c r="HHU59" s="7"/>
      <c r="HHV59" s="7"/>
      <c r="HHW59" s="7"/>
      <c r="HHX59" s="7"/>
      <c r="HHY59" s="7"/>
      <c r="HHZ59" s="7"/>
      <c r="HIA59" s="7"/>
      <c r="HIB59" s="7"/>
      <c r="HIC59" s="7"/>
      <c r="HID59" s="7"/>
      <c r="HIE59" s="7"/>
      <c r="HIF59" s="7"/>
      <c r="HIG59" s="7"/>
      <c r="HIH59" s="7"/>
      <c r="HII59" s="7"/>
      <c r="HIJ59" s="7"/>
      <c r="HIL59" s="7"/>
      <c r="HIM59" s="7"/>
      <c r="HIN59" s="7"/>
      <c r="HIO59" s="7"/>
      <c r="HIP59" s="7"/>
      <c r="HIQ59" s="7"/>
      <c r="HIR59" s="7"/>
      <c r="HIS59" s="7"/>
      <c r="HIT59" s="7"/>
      <c r="HIU59" s="7"/>
      <c r="HIV59" s="7"/>
      <c r="HIW59" s="7"/>
      <c r="HIX59" s="7"/>
      <c r="HIY59" s="7"/>
      <c r="HIZ59" s="7"/>
      <c r="HJA59" s="7"/>
      <c r="HJB59" s="7"/>
      <c r="HJC59" s="7"/>
      <c r="HJD59" s="7"/>
      <c r="HJE59" s="7"/>
      <c r="HJF59" s="7"/>
      <c r="HJG59" s="7"/>
      <c r="HJH59" s="7"/>
      <c r="HJI59" s="7"/>
      <c r="HJJ59" s="7"/>
      <c r="HJK59" s="7"/>
      <c r="HJL59" s="7"/>
      <c r="HJM59" s="7"/>
      <c r="HJN59" s="7"/>
      <c r="HJO59" s="7"/>
      <c r="HJP59" s="7"/>
      <c r="HJQ59" s="7"/>
      <c r="HJR59" s="7"/>
      <c r="HJS59" s="7"/>
      <c r="HJT59" s="7"/>
      <c r="HJU59" s="7"/>
      <c r="HJV59" s="7"/>
      <c r="HJW59" s="7"/>
      <c r="HJX59" s="7"/>
      <c r="HJY59" s="7"/>
      <c r="HJZ59" s="7"/>
      <c r="HKA59" s="7"/>
      <c r="HKB59" s="7"/>
      <c r="HKC59" s="7"/>
      <c r="HKD59" s="7"/>
      <c r="HKE59" s="7"/>
      <c r="HKF59" s="7"/>
      <c r="HKG59" s="7"/>
      <c r="HKH59" s="7"/>
      <c r="HKI59" s="7"/>
      <c r="HKJ59" s="7"/>
      <c r="HKK59" s="7"/>
      <c r="HKL59" s="7"/>
      <c r="HKM59" s="7"/>
      <c r="HKN59" s="7"/>
      <c r="HKO59" s="7"/>
      <c r="HKP59" s="7"/>
      <c r="HKQ59" s="7"/>
      <c r="HKR59" s="7"/>
      <c r="HKS59" s="7"/>
      <c r="HKT59" s="7"/>
      <c r="HKU59" s="7"/>
      <c r="HKV59" s="7"/>
      <c r="HKW59" s="7"/>
      <c r="HKX59" s="7"/>
      <c r="HKY59" s="7"/>
      <c r="HKZ59" s="7"/>
      <c r="HLA59" s="7"/>
      <c r="HLB59" s="7"/>
      <c r="HLC59" s="7"/>
      <c r="HLD59" s="7"/>
      <c r="HLE59" s="7"/>
      <c r="HLF59" s="7"/>
      <c r="HLG59" s="7"/>
      <c r="HLH59" s="7"/>
      <c r="HLI59" s="7"/>
      <c r="HLJ59" s="7"/>
      <c r="HLK59" s="7"/>
      <c r="HLL59" s="7"/>
      <c r="HLM59" s="7"/>
      <c r="HLN59" s="7"/>
      <c r="HLO59" s="7"/>
      <c r="HLP59" s="7"/>
      <c r="HLQ59" s="7"/>
      <c r="HLR59" s="7"/>
      <c r="HLS59" s="7"/>
      <c r="HLT59" s="7"/>
      <c r="HLU59" s="7"/>
      <c r="HLV59" s="7"/>
      <c r="HLW59" s="7"/>
      <c r="HLX59" s="7"/>
      <c r="HLY59" s="7"/>
      <c r="HLZ59" s="7"/>
      <c r="HMA59" s="7"/>
      <c r="HMB59" s="7"/>
      <c r="HMC59" s="7"/>
      <c r="HMD59" s="7"/>
      <c r="HME59" s="7"/>
      <c r="HMF59" s="7"/>
      <c r="HMG59" s="7"/>
      <c r="HMH59" s="7"/>
      <c r="HMI59" s="7"/>
      <c r="HMJ59" s="7"/>
      <c r="HMK59" s="7"/>
      <c r="HML59" s="7"/>
      <c r="HMM59" s="7"/>
      <c r="HMN59" s="7"/>
      <c r="HMO59" s="7"/>
      <c r="HMP59" s="7"/>
      <c r="HMQ59" s="7"/>
      <c r="HMR59" s="7"/>
      <c r="HMS59" s="7"/>
      <c r="HMT59" s="7"/>
      <c r="HMU59" s="7"/>
      <c r="HMV59" s="7"/>
      <c r="HMW59" s="7"/>
      <c r="HMX59" s="7"/>
      <c r="HMY59" s="7"/>
      <c r="HMZ59" s="7"/>
      <c r="HNA59" s="7"/>
      <c r="HNB59" s="7"/>
      <c r="HNC59" s="7"/>
      <c r="HND59" s="7"/>
      <c r="HNE59" s="7"/>
      <c r="HNF59" s="7"/>
      <c r="HNG59" s="7"/>
      <c r="HNH59" s="7"/>
      <c r="HNI59" s="7"/>
      <c r="HNJ59" s="7"/>
      <c r="HNK59" s="7"/>
      <c r="HNL59" s="7"/>
      <c r="HNM59" s="7"/>
      <c r="HNN59" s="7"/>
      <c r="HNO59" s="7"/>
      <c r="HNP59" s="7"/>
      <c r="HNQ59" s="7"/>
      <c r="HNR59" s="7"/>
      <c r="HNS59" s="7"/>
      <c r="HNT59" s="7"/>
      <c r="HNU59" s="7"/>
      <c r="HNV59" s="7"/>
      <c r="HNW59" s="7"/>
      <c r="HNX59" s="7"/>
      <c r="HNY59" s="7"/>
      <c r="HNZ59" s="7"/>
      <c r="HOA59" s="7"/>
      <c r="HOB59" s="7"/>
      <c r="HOC59" s="7"/>
      <c r="HOD59" s="7"/>
      <c r="HOE59" s="7"/>
      <c r="HOF59" s="7"/>
      <c r="HOG59" s="7"/>
      <c r="HOH59" s="7"/>
      <c r="HOI59" s="7"/>
      <c r="HOJ59" s="7"/>
      <c r="HOK59" s="7"/>
      <c r="HOL59" s="7"/>
      <c r="HOM59" s="7"/>
      <c r="HON59" s="7"/>
      <c r="HOO59" s="7"/>
      <c r="HOP59" s="7"/>
      <c r="HOQ59" s="7"/>
      <c r="HOR59" s="7"/>
      <c r="HOS59" s="7"/>
      <c r="HOT59" s="7"/>
      <c r="HOU59" s="7"/>
      <c r="HOV59" s="7"/>
      <c r="HOW59" s="7"/>
      <c r="HOX59" s="7"/>
      <c r="HOY59" s="7"/>
      <c r="HOZ59" s="7"/>
      <c r="HPA59" s="7"/>
      <c r="HPB59" s="7"/>
      <c r="HPC59" s="7"/>
      <c r="HPD59" s="7"/>
      <c r="HPE59" s="7"/>
      <c r="HPF59" s="7"/>
      <c r="HPG59" s="7"/>
      <c r="HPH59" s="7"/>
      <c r="HPI59" s="7"/>
      <c r="HPJ59" s="7"/>
      <c r="HPK59" s="7"/>
      <c r="HPL59" s="7"/>
      <c r="HPM59" s="7"/>
      <c r="HPN59" s="7"/>
      <c r="HPO59" s="7"/>
      <c r="HPP59" s="7"/>
      <c r="HPQ59" s="7"/>
      <c r="HPR59" s="7"/>
      <c r="HPS59" s="7"/>
      <c r="HPT59" s="7"/>
      <c r="HPU59" s="7"/>
      <c r="HPV59" s="7"/>
      <c r="HPW59" s="7"/>
      <c r="HPX59" s="7"/>
      <c r="HPY59" s="7"/>
      <c r="HPZ59" s="7"/>
      <c r="HQA59" s="7"/>
      <c r="HQB59" s="7"/>
      <c r="HQC59" s="7"/>
      <c r="HQD59" s="7"/>
      <c r="HQE59" s="7"/>
      <c r="HQF59" s="7"/>
      <c r="HQG59" s="7"/>
      <c r="HQH59" s="7"/>
      <c r="HQI59" s="7"/>
      <c r="HQJ59" s="7"/>
      <c r="HQK59" s="7"/>
      <c r="HQL59" s="7"/>
      <c r="HQM59" s="7"/>
      <c r="HQN59" s="7"/>
      <c r="HQO59" s="7"/>
      <c r="HQP59" s="7"/>
      <c r="HQQ59" s="7"/>
      <c r="HQR59" s="7"/>
      <c r="HQS59" s="7"/>
      <c r="HQT59" s="7"/>
      <c r="HQU59" s="7"/>
      <c r="HQV59" s="7"/>
      <c r="HQW59" s="7"/>
      <c r="HQX59" s="7"/>
      <c r="HQY59" s="7"/>
      <c r="HQZ59" s="7"/>
      <c r="HRA59" s="7"/>
      <c r="HRB59" s="7"/>
      <c r="HRC59" s="7"/>
      <c r="HRD59" s="7"/>
      <c r="HRE59" s="7"/>
      <c r="HRF59" s="7"/>
      <c r="HRG59" s="7"/>
      <c r="HRH59" s="7"/>
      <c r="HRI59" s="7"/>
      <c r="HRJ59" s="7"/>
      <c r="HRK59" s="7"/>
      <c r="HRL59" s="7"/>
      <c r="HRM59" s="7"/>
      <c r="HRN59" s="7"/>
      <c r="HRO59" s="7"/>
      <c r="HRP59" s="7"/>
      <c r="HRQ59" s="7"/>
      <c r="HRR59" s="7"/>
      <c r="HRS59" s="7"/>
      <c r="HRT59" s="7"/>
      <c r="HRU59" s="7"/>
      <c r="HRV59" s="7"/>
      <c r="HRW59" s="7"/>
      <c r="HRX59" s="7"/>
      <c r="HRY59" s="7"/>
      <c r="HRZ59" s="7"/>
      <c r="HSA59" s="7"/>
      <c r="HSB59" s="7"/>
      <c r="HSC59" s="7"/>
      <c r="HSD59" s="7"/>
      <c r="HSE59" s="7"/>
      <c r="HSF59" s="7"/>
      <c r="HSH59" s="7"/>
      <c r="HSI59" s="7"/>
      <c r="HSJ59" s="7"/>
      <c r="HSK59" s="7"/>
      <c r="HSL59" s="7"/>
      <c r="HSM59" s="7"/>
      <c r="HSN59" s="7"/>
      <c r="HSO59" s="7"/>
      <c r="HSP59" s="7"/>
      <c r="HSQ59" s="7"/>
      <c r="HSR59" s="7"/>
      <c r="HSS59" s="7"/>
      <c r="HST59" s="7"/>
      <c r="HSU59" s="7"/>
      <c r="HSV59" s="7"/>
      <c r="HSW59" s="7"/>
      <c r="HSX59" s="7"/>
      <c r="HSY59" s="7"/>
      <c r="HSZ59" s="7"/>
      <c r="HTA59" s="7"/>
      <c r="HTB59" s="7"/>
      <c r="HTC59" s="7"/>
      <c r="HTD59" s="7"/>
      <c r="HTE59" s="7"/>
      <c r="HTF59" s="7"/>
      <c r="HTG59" s="7"/>
      <c r="HTH59" s="7"/>
      <c r="HTI59" s="7"/>
      <c r="HTJ59" s="7"/>
      <c r="HTK59" s="7"/>
      <c r="HTL59" s="7"/>
      <c r="HTM59" s="7"/>
      <c r="HTN59" s="7"/>
      <c r="HTO59" s="7"/>
      <c r="HTP59" s="7"/>
      <c r="HTQ59" s="7"/>
      <c r="HTR59" s="7"/>
      <c r="HTS59" s="7"/>
      <c r="HTT59" s="7"/>
      <c r="HTU59" s="7"/>
      <c r="HTV59" s="7"/>
      <c r="HTW59" s="7"/>
      <c r="HTX59" s="7"/>
      <c r="HTY59" s="7"/>
      <c r="HTZ59" s="7"/>
      <c r="HUA59" s="7"/>
      <c r="HUB59" s="7"/>
      <c r="HUC59" s="7"/>
      <c r="HUD59" s="7"/>
      <c r="HUE59" s="7"/>
      <c r="HUF59" s="7"/>
      <c r="HUG59" s="7"/>
      <c r="HUH59" s="7"/>
      <c r="HUI59" s="7"/>
      <c r="HUJ59" s="7"/>
      <c r="HUK59" s="7"/>
      <c r="HUL59" s="7"/>
      <c r="HUM59" s="7"/>
      <c r="HUN59" s="7"/>
      <c r="HUO59" s="7"/>
      <c r="HUP59" s="7"/>
      <c r="HUQ59" s="7"/>
      <c r="HUR59" s="7"/>
      <c r="HUS59" s="7"/>
      <c r="HUT59" s="7"/>
      <c r="HUU59" s="7"/>
      <c r="HUV59" s="7"/>
      <c r="HUW59" s="7"/>
      <c r="HUX59" s="7"/>
      <c r="HUY59" s="7"/>
      <c r="HUZ59" s="7"/>
      <c r="HVA59" s="7"/>
      <c r="HVB59" s="7"/>
      <c r="HVC59" s="7"/>
      <c r="HVD59" s="7"/>
      <c r="HVE59" s="7"/>
      <c r="HVF59" s="7"/>
      <c r="HVG59" s="7"/>
      <c r="HVH59" s="7"/>
      <c r="HVI59" s="7"/>
      <c r="HVJ59" s="7"/>
      <c r="HVK59" s="7"/>
      <c r="HVL59" s="7"/>
      <c r="HVM59" s="7"/>
      <c r="HVN59" s="7"/>
      <c r="HVO59" s="7"/>
      <c r="HVP59" s="7"/>
      <c r="HVQ59" s="7"/>
      <c r="HVR59" s="7"/>
      <c r="HVS59" s="7"/>
      <c r="HVT59" s="7"/>
      <c r="HVU59" s="7"/>
      <c r="HVV59" s="7"/>
      <c r="HVW59" s="7"/>
      <c r="HVX59" s="7"/>
      <c r="HVY59" s="7"/>
      <c r="HVZ59" s="7"/>
      <c r="HWA59" s="7"/>
      <c r="HWB59" s="7"/>
      <c r="HWC59" s="7"/>
      <c r="HWD59" s="7"/>
      <c r="HWE59" s="7"/>
      <c r="HWF59" s="7"/>
      <c r="HWG59" s="7"/>
      <c r="HWH59" s="7"/>
      <c r="HWI59" s="7"/>
      <c r="HWJ59" s="7"/>
      <c r="HWK59" s="7"/>
      <c r="HWL59" s="7"/>
      <c r="HWM59" s="7"/>
      <c r="HWN59" s="7"/>
      <c r="HWO59" s="7"/>
      <c r="HWP59" s="7"/>
      <c r="HWQ59" s="7"/>
      <c r="HWR59" s="7"/>
      <c r="HWS59" s="7"/>
      <c r="HWT59" s="7"/>
      <c r="HWU59" s="7"/>
      <c r="HWV59" s="7"/>
      <c r="HWW59" s="7"/>
      <c r="HWX59" s="7"/>
      <c r="HWY59" s="7"/>
      <c r="HWZ59" s="7"/>
      <c r="HXA59" s="7"/>
      <c r="HXB59" s="7"/>
      <c r="HXC59" s="7"/>
      <c r="HXD59" s="7"/>
      <c r="HXE59" s="7"/>
      <c r="HXF59" s="7"/>
      <c r="HXG59" s="7"/>
      <c r="HXH59" s="7"/>
      <c r="HXI59" s="7"/>
      <c r="HXJ59" s="7"/>
      <c r="HXK59" s="7"/>
      <c r="HXL59" s="7"/>
      <c r="HXM59" s="7"/>
      <c r="HXN59" s="7"/>
      <c r="HXO59" s="7"/>
      <c r="HXP59" s="7"/>
      <c r="HXQ59" s="7"/>
      <c r="HXR59" s="7"/>
      <c r="HXS59" s="7"/>
      <c r="HXT59" s="7"/>
      <c r="HXU59" s="7"/>
      <c r="HXV59" s="7"/>
      <c r="HXW59" s="7"/>
      <c r="HXX59" s="7"/>
      <c r="HXY59" s="7"/>
      <c r="HXZ59" s="7"/>
      <c r="HYA59" s="7"/>
      <c r="HYB59" s="7"/>
      <c r="HYC59" s="7"/>
      <c r="HYD59" s="7"/>
      <c r="HYE59" s="7"/>
      <c r="HYF59" s="7"/>
      <c r="HYG59" s="7"/>
      <c r="HYH59" s="7"/>
      <c r="HYI59" s="7"/>
      <c r="HYJ59" s="7"/>
      <c r="HYK59" s="7"/>
      <c r="HYL59" s="7"/>
      <c r="HYM59" s="7"/>
      <c r="HYN59" s="7"/>
      <c r="HYO59" s="7"/>
      <c r="HYP59" s="7"/>
      <c r="HYQ59" s="7"/>
      <c r="HYR59" s="7"/>
      <c r="HYS59" s="7"/>
      <c r="HYT59" s="7"/>
      <c r="HYU59" s="7"/>
      <c r="HYV59" s="7"/>
      <c r="HYW59" s="7"/>
      <c r="HYX59" s="7"/>
      <c r="HYY59" s="7"/>
      <c r="HYZ59" s="7"/>
      <c r="HZA59" s="7"/>
      <c r="HZB59" s="7"/>
      <c r="HZC59" s="7"/>
      <c r="HZD59" s="7"/>
      <c r="HZE59" s="7"/>
      <c r="HZF59" s="7"/>
      <c r="HZG59" s="7"/>
      <c r="HZH59" s="7"/>
      <c r="HZI59" s="7"/>
      <c r="HZJ59" s="7"/>
      <c r="HZK59" s="7"/>
      <c r="HZL59" s="7"/>
      <c r="HZM59" s="7"/>
      <c r="HZN59" s="7"/>
      <c r="HZO59" s="7"/>
      <c r="HZP59" s="7"/>
      <c r="HZQ59" s="7"/>
      <c r="HZR59" s="7"/>
      <c r="HZS59" s="7"/>
      <c r="HZT59" s="7"/>
      <c r="HZU59" s="7"/>
      <c r="HZV59" s="7"/>
      <c r="HZW59" s="7"/>
      <c r="HZX59" s="7"/>
      <c r="HZY59" s="7"/>
      <c r="HZZ59" s="7"/>
      <c r="IAA59" s="7"/>
      <c r="IAB59" s="7"/>
      <c r="IAC59" s="7"/>
      <c r="IAD59" s="7"/>
      <c r="IAE59" s="7"/>
      <c r="IAF59" s="7"/>
      <c r="IAG59" s="7"/>
      <c r="IAH59" s="7"/>
      <c r="IAI59" s="7"/>
      <c r="IAJ59" s="7"/>
      <c r="IAK59" s="7"/>
      <c r="IAL59" s="7"/>
      <c r="IAM59" s="7"/>
      <c r="IAN59" s="7"/>
      <c r="IAO59" s="7"/>
      <c r="IAP59" s="7"/>
      <c r="IAQ59" s="7"/>
      <c r="IAR59" s="7"/>
      <c r="IAS59" s="7"/>
      <c r="IAT59" s="7"/>
      <c r="IAU59" s="7"/>
      <c r="IAV59" s="7"/>
      <c r="IAW59" s="7"/>
      <c r="IAX59" s="7"/>
      <c r="IAY59" s="7"/>
      <c r="IAZ59" s="7"/>
      <c r="IBA59" s="7"/>
      <c r="IBB59" s="7"/>
      <c r="IBC59" s="7"/>
      <c r="IBD59" s="7"/>
      <c r="IBE59" s="7"/>
      <c r="IBF59" s="7"/>
      <c r="IBG59" s="7"/>
      <c r="IBH59" s="7"/>
      <c r="IBI59" s="7"/>
      <c r="IBJ59" s="7"/>
      <c r="IBK59" s="7"/>
      <c r="IBL59" s="7"/>
      <c r="IBM59" s="7"/>
      <c r="IBN59" s="7"/>
      <c r="IBO59" s="7"/>
      <c r="IBP59" s="7"/>
      <c r="IBQ59" s="7"/>
      <c r="IBR59" s="7"/>
      <c r="IBS59" s="7"/>
      <c r="IBT59" s="7"/>
      <c r="IBU59" s="7"/>
      <c r="IBV59" s="7"/>
      <c r="IBW59" s="7"/>
      <c r="IBX59" s="7"/>
      <c r="IBY59" s="7"/>
      <c r="IBZ59" s="7"/>
      <c r="ICA59" s="7"/>
      <c r="ICB59" s="7"/>
      <c r="ICD59" s="7"/>
      <c r="ICE59" s="7"/>
      <c r="ICF59" s="7"/>
      <c r="ICG59" s="7"/>
      <c r="ICH59" s="7"/>
      <c r="ICI59" s="7"/>
      <c r="ICJ59" s="7"/>
      <c r="ICK59" s="7"/>
      <c r="ICL59" s="7"/>
      <c r="ICM59" s="7"/>
      <c r="ICN59" s="7"/>
      <c r="ICO59" s="7"/>
      <c r="ICP59" s="7"/>
      <c r="ICQ59" s="7"/>
      <c r="ICR59" s="7"/>
      <c r="ICS59" s="7"/>
      <c r="ICT59" s="7"/>
      <c r="ICU59" s="7"/>
      <c r="ICV59" s="7"/>
      <c r="ICW59" s="7"/>
      <c r="ICX59" s="7"/>
      <c r="ICY59" s="7"/>
      <c r="ICZ59" s="7"/>
      <c r="IDA59" s="7"/>
      <c r="IDB59" s="7"/>
      <c r="IDC59" s="7"/>
      <c r="IDD59" s="7"/>
      <c r="IDE59" s="7"/>
      <c r="IDF59" s="7"/>
      <c r="IDG59" s="7"/>
      <c r="IDH59" s="7"/>
      <c r="IDI59" s="7"/>
      <c r="IDJ59" s="7"/>
      <c r="IDK59" s="7"/>
      <c r="IDL59" s="7"/>
      <c r="IDM59" s="7"/>
      <c r="IDN59" s="7"/>
      <c r="IDO59" s="7"/>
      <c r="IDP59" s="7"/>
      <c r="IDQ59" s="7"/>
      <c r="IDR59" s="7"/>
      <c r="IDS59" s="7"/>
      <c r="IDT59" s="7"/>
      <c r="IDU59" s="7"/>
      <c r="IDV59" s="7"/>
      <c r="IDW59" s="7"/>
      <c r="IDX59" s="7"/>
      <c r="IDY59" s="7"/>
      <c r="IDZ59" s="7"/>
      <c r="IEA59" s="7"/>
      <c r="IEB59" s="7"/>
      <c r="IEC59" s="7"/>
      <c r="IED59" s="7"/>
      <c r="IEE59" s="7"/>
      <c r="IEF59" s="7"/>
      <c r="IEG59" s="7"/>
      <c r="IEH59" s="7"/>
      <c r="IEI59" s="7"/>
      <c r="IEJ59" s="7"/>
      <c r="IEK59" s="7"/>
      <c r="IEL59" s="7"/>
      <c r="IEM59" s="7"/>
      <c r="IEN59" s="7"/>
      <c r="IEO59" s="7"/>
      <c r="IEP59" s="7"/>
      <c r="IEQ59" s="7"/>
      <c r="IER59" s="7"/>
      <c r="IES59" s="7"/>
      <c r="IET59" s="7"/>
      <c r="IEU59" s="7"/>
      <c r="IEV59" s="7"/>
      <c r="IEW59" s="7"/>
      <c r="IEX59" s="7"/>
      <c r="IEY59" s="7"/>
      <c r="IEZ59" s="7"/>
      <c r="IFA59" s="7"/>
      <c r="IFB59" s="7"/>
      <c r="IFC59" s="7"/>
      <c r="IFD59" s="7"/>
      <c r="IFE59" s="7"/>
      <c r="IFF59" s="7"/>
      <c r="IFG59" s="7"/>
      <c r="IFH59" s="7"/>
      <c r="IFI59" s="7"/>
      <c r="IFJ59" s="7"/>
      <c r="IFK59" s="7"/>
      <c r="IFL59" s="7"/>
      <c r="IFM59" s="7"/>
      <c r="IFN59" s="7"/>
      <c r="IFO59" s="7"/>
      <c r="IFP59" s="7"/>
      <c r="IFQ59" s="7"/>
      <c r="IFR59" s="7"/>
      <c r="IFS59" s="7"/>
      <c r="IFT59" s="7"/>
      <c r="IFU59" s="7"/>
      <c r="IFV59" s="7"/>
      <c r="IFW59" s="7"/>
      <c r="IFX59" s="7"/>
      <c r="IFY59" s="7"/>
      <c r="IFZ59" s="7"/>
      <c r="IGA59" s="7"/>
      <c r="IGB59" s="7"/>
      <c r="IGC59" s="7"/>
      <c r="IGD59" s="7"/>
      <c r="IGE59" s="7"/>
      <c r="IGF59" s="7"/>
      <c r="IGG59" s="7"/>
      <c r="IGH59" s="7"/>
      <c r="IGI59" s="7"/>
      <c r="IGJ59" s="7"/>
      <c r="IGK59" s="7"/>
      <c r="IGL59" s="7"/>
      <c r="IGM59" s="7"/>
      <c r="IGN59" s="7"/>
      <c r="IGO59" s="7"/>
      <c r="IGP59" s="7"/>
      <c r="IGQ59" s="7"/>
      <c r="IGR59" s="7"/>
      <c r="IGS59" s="7"/>
      <c r="IGT59" s="7"/>
      <c r="IGU59" s="7"/>
      <c r="IGV59" s="7"/>
      <c r="IGW59" s="7"/>
      <c r="IGX59" s="7"/>
      <c r="IGY59" s="7"/>
      <c r="IGZ59" s="7"/>
      <c r="IHA59" s="7"/>
      <c r="IHB59" s="7"/>
      <c r="IHC59" s="7"/>
      <c r="IHD59" s="7"/>
      <c r="IHE59" s="7"/>
      <c r="IHF59" s="7"/>
      <c r="IHG59" s="7"/>
      <c r="IHH59" s="7"/>
      <c r="IHI59" s="7"/>
      <c r="IHJ59" s="7"/>
      <c r="IHK59" s="7"/>
      <c r="IHL59" s="7"/>
      <c r="IHM59" s="7"/>
      <c r="IHN59" s="7"/>
      <c r="IHO59" s="7"/>
      <c r="IHP59" s="7"/>
      <c r="IHQ59" s="7"/>
      <c r="IHR59" s="7"/>
      <c r="IHS59" s="7"/>
      <c r="IHT59" s="7"/>
      <c r="IHU59" s="7"/>
      <c r="IHV59" s="7"/>
      <c r="IHW59" s="7"/>
      <c r="IHX59" s="7"/>
      <c r="IHY59" s="7"/>
      <c r="IHZ59" s="7"/>
      <c r="IIA59" s="7"/>
      <c r="IIB59" s="7"/>
      <c r="IIC59" s="7"/>
      <c r="IID59" s="7"/>
      <c r="IIE59" s="7"/>
      <c r="IIF59" s="7"/>
      <c r="IIG59" s="7"/>
      <c r="IIH59" s="7"/>
      <c r="III59" s="7"/>
      <c r="IIJ59" s="7"/>
      <c r="IIK59" s="7"/>
      <c r="IIL59" s="7"/>
      <c r="IIM59" s="7"/>
      <c r="IIN59" s="7"/>
      <c r="IIO59" s="7"/>
      <c r="IIP59" s="7"/>
      <c r="IIQ59" s="7"/>
      <c r="IIR59" s="7"/>
      <c r="IIS59" s="7"/>
      <c r="IIT59" s="7"/>
      <c r="IIU59" s="7"/>
      <c r="IIV59" s="7"/>
      <c r="IIW59" s="7"/>
      <c r="IIX59" s="7"/>
      <c r="IIY59" s="7"/>
      <c r="IIZ59" s="7"/>
      <c r="IJA59" s="7"/>
      <c r="IJB59" s="7"/>
      <c r="IJC59" s="7"/>
      <c r="IJD59" s="7"/>
      <c r="IJE59" s="7"/>
      <c r="IJF59" s="7"/>
      <c r="IJG59" s="7"/>
      <c r="IJH59" s="7"/>
      <c r="IJI59" s="7"/>
      <c r="IJJ59" s="7"/>
      <c r="IJK59" s="7"/>
      <c r="IJL59" s="7"/>
      <c r="IJM59" s="7"/>
      <c r="IJN59" s="7"/>
      <c r="IJO59" s="7"/>
      <c r="IJP59" s="7"/>
      <c r="IJQ59" s="7"/>
      <c r="IJR59" s="7"/>
      <c r="IJS59" s="7"/>
      <c r="IJT59" s="7"/>
      <c r="IJU59" s="7"/>
      <c r="IJV59" s="7"/>
      <c r="IJW59" s="7"/>
      <c r="IJX59" s="7"/>
      <c r="IJY59" s="7"/>
      <c r="IJZ59" s="7"/>
      <c r="IKA59" s="7"/>
      <c r="IKB59" s="7"/>
      <c r="IKC59" s="7"/>
      <c r="IKD59" s="7"/>
      <c r="IKE59" s="7"/>
      <c r="IKF59" s="7"/>
      <c r="IKG59" s="7"/>
      <c r="IKH59" s="7"/>
      <c r="IKI59" s="7"/>
      <c r="IKJ59" s="7"/>
      <c r="IKK59" s="7"/>
      <c r="IKL59" s="7"/>
      <c r="IKM59" s="7"/>
      <c r="IKN59" s="7"/>
      <c r="IKO59" s="7"/>
      <c r="IKP59" s="7"/>
      <c r="IKQ59" s="7"/>
      <c r="IKR59" s="7"/>
      <c r="IKS59" s="7"/>
      <c r="IKT59" s="7"/>
      <c r="IKU59" s="7"/>
      <c r="IKV59" s="7"/>
      <c r="IKW59" s="7"/>
      <c r="IKX59" s="7"/>
      <c r="IKY59" s="7"/>
      <c r="IKZ59" s="7"/>
      <c r="ILA59" s="7"/>
      <c r="ILB59" s="7"/>
      <c r="ILC59" s="7"/>
      <c r="ILD59" s="7"/>
      <c r="ILE59" s="7"/>
      <c r="ILF59" s="7"/>
      <c r="ILG59" s="7"/>
      <c r="ILH59" s="7"/>
      <c r="ILI59" s="7"/>
      <c r="ILJ59" s="7"/>
      <c r="ILK59" s="7"/>
      <c r="ILL59" s="7"/>
      <c r="ILM59" s="7"/>
      <c r="ILN59" s="7"/>
      <c r="ILO59" s="7"/>
      <c r="ILP59" s="7"/>
      <c r="ILQ59" s="7"/>
      <c r="ILR59" s="7"/>
      <c r="ILS59" s="7"/>
      <c r="ILT59" s="7"/>
      <c r="ILU59" s="7"/>
      <c r="ILV59" s="7"/>
      <c r="ILW59" s="7"/>
      <c r="ILX59" s="7"/>
      <c r="ILZ59" s="7"/>
      <c r="IMA59" s="7"/>
      <c r="IMB59" s="7"/>
      <c r="IMC59" s="7"/>
      <c r="IMD59" s="7"/>
      <c r="IME59" s="7"/>
      <c r="IMF59" s="7"/>
      <c r="IMG59" s="7"/>
      <c r="IMH59" s="7"/>
      <c r="IMI59" s="7"/>
      <c r="IMJ59" s="7"/>
      <c r="IMK59" s="7"/>
      <c r="IML59" s="7"/>
      <c r="IMM59" s="7"/>
      <c r="IMN59" s="7"/>
      <c r="IMO59" s="7"/>
      <c r="IMP59" s="7"/>
      <c r="IMQ59" s="7"/>
      <c r="IMR59" s="7"/>
      <c r="IMS59" s="7"/>
      <c r="IMT59" s="7"/>
      <c r="IMU59" s="7"/>
      <c r="IMV59" s="7"/>
      <c r="IMW59" s="7"/>
      <c r="IMX59" s="7"/>
      <c r="IMY59" s="7"/>
      <c r="IMZ59" s="7"/>
      <c r="INA59" s="7"/>
      <c r="INB59" s="7"/>
      <c r="INC59" s="7"/>
      <c r="IND59" s="7"/>
      <c r="INE59" s="7"/>
      <c r="INF59" s="7"/>
      <c r="ING59" s="7"/>
      <c r="INH59" s="7"/>
      <c r="INI59" s="7"/>
      <c r="INJ59" s="7"/>
      <c r="INK59" s="7"/>
      <c r="INL59" s="7"/>
      <c r="INM59" s="7"/>
      <c r="INN59" s="7"/>
      <c r="INO59" s="7"/>
      <c r="INP59" s="7"/>
      <c r="INQ59" s="7"/>
      <c r="INR59" s="7"/>
      <c r="INS59" s="7"/>
      <c r="INT59" s="7"/>
      <c r="INU59" s="7"/>
      <c r="INV59" s="7"/>
      <c r="INW59" s="7"/>
      <c r="INX59" s="7"/>
      <c r="INY59" s="7"/>
      <c r="INZ59" s="7"/>
      <c r="IOA59" s="7"/>
      <c r="IOB59" s="7"/>
      <c r="IOC59" s="7"/>
      <c r="IOD59" s="7"/>
      <c r="IOE59" s="7"/>
      <c r="IOF59" s="7"/>
      <c r="IOG59" s="7"/>
      <c r="IOH59" s="7"/>
      <c r="IOI59" s="7"/>
      <c r="IOJ59" s="7"/>
      <c r="IOK59" s="7"/>
      <c r="IOL59" s="7"/>
      <c r="IOM59" s="7"/>
      <c r="ION59" s="7"/>
      <c r="IOO59" s="7"/>
      <c r="IOP59" s="7"/>
      <c r="IOQ59" s="7"/>
      <c r="IOR59" s="7"/>
      <c r="IOS59" s="7"/>
      <c r="IOT59" s="7"/>
      <c r="IOU59" s="7"/>
      <c r="IOV59" s="7"/>
      <c r="IOW59" s="7"/>
      <c r="IOX59" s="7"/>
      <c r="IOY59" s="7"/>
      <c r="IOZ59" s="7"/>
      <c r="IPA59" s="7"/>
      <c r="IPB59" s="7"/>
      <c r="IPC59" s="7"/>
      <c r="IPD59" s="7"/>
      <c r="IPE59" s="7"/>
      <c r="IPF59" s="7"/>
      <c r="IPG59" s="7"/>
      <c r="IPH59" s="7"/>
      <c r="IPI59" s="7"/>
      <c r="IPJ59" s="7"/>
      <c r="IPK59" s="7"/>
      <c r="IPL59" s="7"/>
      <c r="IPM59" s="7"/>
      <c r="IPN59" s="7"/>
      <c r="IPO59" s="7"/>
      <c r="IPP59" s="7"/>
      <c r="IPQ59" s="7"/>
      <c r="IPR59" s="7"/>
      <c r="IPS59" s="7"/>
      <c r="IPT59" s="7"/>
      <c r="IPU59" s="7"/>
      <c r="IPV59" s="7"/>
      <c r="IPW59" s="7"/>
      <c r="IPX59" s="7"/>
      <c r="IPY59" s="7"/>
      <c r="IPZ59" s="7"/>
      <c r="IQA59" s="7"/>
      <c r="IQB59" s="7"/>
      <c r="IQC59" s="7"/>
      <c r="IQD59" s="7"/>
      <c r="IQE59" s="7"/>
      <c r="IQF59" s="7"/>
      <c r="IQG59" s="7"/>
      <c r="IQH59" s="7"/>
      <c r="IQI59" s="7"/>
      <c r="IQJ59" s="7"/>
      <c r="IQK59" s="7"/>
      <c r="IQL59" s="7"/>
      <c r="IQM59" s="7"/>
      <c r="IQN59" s="7"/>
      <c r="IQO59" s="7"/>
      <c r="IQP59" s="7"/>
      <c r="IQQ59" s="7"/>
      <c r="IQR59" s="7"/>
      <c r="IQS59" s="7"/>
      <c r="IQT59" s="7"/>
      <c r="IQU59" s="7"/>
      <c r="IQV59" s="7"/>
      <c r="IQW59" s="7"/>
      <c r="IQX59" s="7"/>
      <c r="IQY59" s="7"/>
      <c r="IQZ59" s="7"/>
      <c r="IRA59" s="7"/>
      <c r="IRB59" s="7"/>
      <c r="IRC59" s="7"/>
      <c r="IRD59" s="7"/>
      <c r="IRE59" s="7"/>
      <c r="IRF59" s="7"/>
      <c r="IRG59" s="7"/>
      <c r="IRH59" s="7"/>
      <c r="IRI59" s="7"/>
      <c r="IRJ59" s="7"/>
      <c r="IRK59" s="7"/>
      <c r="IRL59" s="7"/>
      <c r="IRM59" s="7"/>
      <c r="IRN59" s="7"/>
      <c r="IRO59" s="7"/>
      <c r="IRP59" s="7"/>
      <c r="IRQ59" s="7"/>
      <c r="IRR59" s="7"/>
      <c r="IRS59" s="7"/>
      <c r="IRT59" s="7"/>
      <c r="IRU59" s="7"/>
      <c r="IRV59" s="7"/>
      <c r="IRW59" s="7"/>
      <c r="IRX59" s="7"/>
      <c r="IRY59" s="7"/>
      <c r="IRZ59" s="7"/>
      <c r="ISA59" s="7"/>
      <c r="ISB59" s="7"/>
      <c r="ISC59" s="7"/>
      <c r="ISD59" s="7"/>
      <c r="ISE59" s="7"/>
      <c r="ISF59" s="7"/>
      <c r="ISG59" s="7"/>
      <c r="ISH59" s="7"/>
      <c r="ISI59" s="7"/>
      <c r="ISJ59" s="7"/>
      <c r="ISK59" s="7"/>
      <c r="ISL59" s="7"/>
      <c r="ISM59" s="7"/>
      <c r="ISN59" s="7"/>
      <c r="ISO59" s="7"/>
      <c r="ISP59" s="7"/>
      <c r="ISQ59" s="7"/>
      <c r="ISR59" s="7"/>
      <c r="ISS59" s="7"/>
      <c r="IST59" s="7"/>
      <c r="ISU59" s="7"/>
      <c r="ISV59" s="7"/>
      <c r="ISW59" s="7"/>
      <c r="ISX59" s="7"/>
      <c r="ISY59" s="7"/>
      <c r="ISZ59" s="7"/>
      <c r="ITA59" s="7"/>
      <c r="ITB59" s="7"/>
      <c r="ITC59" s="7"/>
      <c r="ITD59" s="7"/>
      <c r="ITE59" s="7"/>
      <c r="ITF59" s="7"/>
      <c r="ITG59" s="7"/>
      <c r="ITH59" s="7"/>
      <c r="ITI59" s="7"/>
      <c r="ITJ59" s="7"/>
      <c r="ITK59" s="7"/>
      <c r="ITL59" s="7"/>
      <c r="ITM59" s="7"/>
      <c r="ITN59" s="7"/>
      <c r="ITO59" s="7"/>
      <c r="ITP59" s="7"/>
      <c r="ITQ59" s="7"/>
      <c r="ITR59" s="7"/>
      <c r="ITS59" s="7"/>
      <c r="ITT59" s="7"/>
      <c r="ITU59" s="7"/>
      <c r="ITV59" s="7"/>
      <c r="ITW59" s="7"/>
      <c r="ITX59" s="7"/>
      <c r="ITY59" s="7"/>
      <c r="ITZ59" s="7"/>
      <c r="IUA59" s="7"/>
      <c r="IUB59" s="7"/>
      <c r="IUC59" s="7"/>
      <c r="IUD59" s="7"/>
      <c r="IUE59" s="7"/>
      <c r="IUF59" s="7"/>
      <c r="IUG59" s="7"/>
      <c r="IUH59" s="7"/>
      <c r="IUI59" s="7"/>
      <c r="IUJ59" s="7"/>
      <c r="IUK59" s="7"/>
      <c r="IUL59" s="7"/>
      <c r="IUM59" s="7"/>
      <c r="IUN59" s="7"/>
      <c r="IUO59" s="7"/>
      <c r="IUP59" s="7"/>
      <c r="IUQ59" s="7"/>
      <c r="IUR59" s="7"/>
      <c r="IUS59" s="7"/>
      <c r="IUT59" s="7"/>
      <c r="IUU59" s="7"/>
      <c r="IUV59" s="7"/>
      <c r="IUW59" s="7"/>
      <c r="IUX59" s="7"/>
      <c r="IUY59" s="7"/>
      <c r="IUZ59" s="7"/>
      <c r="IVA59" s="7"/>
      <c r="IVB59" s="7"/>
      <c r="IVC59" s="7"/>
      <c r="IVD59" s="7"/>
      <c r="IVE59" s="7"/>
      <c r="IVF59" s="7"/>
      <c r="IVG59" s="7"/>
      <c r="IVH59" s="7"/>
      <c r="IVI59" s="7"/>
      <c r="IVJ59" s="7"/>
      <c r="IVK59" s="7"/>
      <c r="IVL59" s="7"/>
      <c r="IVM59" s="7"/>
      <c r="IVN59" s="7"/>
      <c r="IVO59" s="7"/>
      <c r="IVP59" s="7"/>
      <c r="IVQ59" s="7"/>
      <c r="IVR59" s="7"/>
      <c r="IVS59" s="7"/>
      <c r="IVT59" s="7"/>
      <c r="IVV59" s="7"/>
      <c r="IVW59" s="7"/>
      <c r="IVX59" s="7"/>
      <c r="IVY59" s="7"/>
      <c r="IVZ59" s="7"/>
      <c r="IWA59" s="7"/>
      <c r="IWB59" s="7"/>
      <c r="IWC59" s="7"/>
      <c r="IWD59" s="7"/>
      <c r="IWE59" s="7"/>
      <c r="IWF59" s="7"/>
      <c r="IWG59" s="7"/>
      <c r="IWH59" s="7"/>
      <c r="IWI59" s="7"/>
      <c r="IWJ59" s="7"/>
      <c r="IWK59" s="7"/>
      <c r="IWL59" s="7"/>
      <c r="IWM59" s="7"/>
      <c r="IWN59" s="7"/>
      <c r="IWO59" s="7"/>
      <c r="IWP59" s="7"/>
      <c r="IWQ59" s="7"/>
      <c r="IWR59" s="7"/>
      <c r="IWS59" s="7"/>
      <c r="IWT59" s="7"/>
      <c r="IWU59" s="7"/>
      <c r="IWV59" s="7"/>
      <c r="IWW59" s="7"/>
      <c r="IWX59" s="7"/>
      <c r="IWY59" s="7"/>
      <c r="IWZ59" s="7"/>
      <c r="IXA59" s="7"/>
      <c r="IXB59" s="7"/>
      <c r="IXC59" s="7"/>
      <c r="IXD59" s="7"/>
      <c r="IXE59" s="7"/>
      <c r="IXF59" s="7"/>
      <c r="IXG59" s="7"/>
      <c r="IXH59" s="7"/>
      <c r="IXI59" s="7"/>
      <c r="IXJ59" s="7"/>
      <c r="IXK59" s="7"/>
      <c r="IXL59" s="7"/>
      <c r="IXM59" s="7"/>
      <c r="IXN59" s="7"/>
      <c r="IXO59" s="7"/>
      <c r="IXP59" s="7"/>
      <c r="IXQ59" s="7"/>
      <c r="IXR59" s="7"/>
      <c r="IXS59" s="7"/>
      <c r="IXT59" s="7"/>
      <c r="IXU59" s="7"/>
      <c r="IXV59" s="7"/>
      <c r="IXW59" s="7"/>
      <c r="IXX59" s="7"/>
      <c r="IXY59" s="7"/>
      <c r="IXZ59" s="7"/>
      <c r="IYA59" s="7"/>
      <c r="IYB59" s="7"/>
      <c r="IYC59" s="7"/>
      <c r="IYD59" s="7"/>
      <c r="IYE59" s="7"/>
      <c r="IYF59" s="7"/>
      <c r="IYG59" s="7"/>
      <c r="IYH59" s="7"/>
      <c r="IYI59" s="7"/>
      <c r="IYJ59" s="7"/>
      <c r="IYK59" s="7"/>
      <c r="IYL59" s="7"/>
      <c r="IYM59" s="7"/>
      <c r="IYN59" s="7"/>
      <c r="IYO59" s="7"/>
      <c r="IYP59" s="7"/>
      <c r="IYQ59" s="7"/>
      <c r="IYR59" s="7"/>
      <c r="IYS59" s="7"/>
      <c r="IYT59" s="7"/>
      <c r="IYU59" s="7"/>
      <c r="IYV59" s="7"/>
      <c r="IYW59" s="7"/>
      <c r="IYX59" s="7"/>
      <c r="IYY59" s="7"/>
      <c r="IYZ59" s="7"/>
      <c r="IZA59" s="7"/>
      <c r="IZB59" s="7"/>
      <c r="IZC59" s="7"/>
      <c r="IZD59" s="7"/>
      <c r="IZE59" s="7"/>
      <c r="IZF59" s="7"/>
      <c r="IZG59" s="7"/>
      <c r="IZH59" s="7"/>
      <c r="IZI59" s="7"/>
      <c r="IZJ59" s="7"/>
      <c r="IZK59" s="7"/>
      <c r="IZL59" s="7"/>
      <c r="IZM59" s="7"/>
      <c r="IZN59" s="7"/>
      <c r="IZO59" s="7"/>
      <c r="IZP59" s="7"/>
      <c r="IZQ59" s="7"/>
      <c r="IZR59" s="7"/>
      <c r="IZS59" s="7"/>
      <c r="IZT59" s="7"/>
      <c r="IZU59" s="7"/>
      <c r="IZV59" s="7"/>
      <c r="IZW59" s="7"/>
      <c r="IZX59" s="7"/>
      <c r="IZY59" s="7"/>
      <c r="IZZ59" s="7"/>
      <c r="JAA59" s="7"/>
      <c r="JAB59" s="7"/>
      <c r="JAC59" s="7"/>
      <c r="JAD59" s="7"/>
      <c r="JAE59" s="7"/>
      <c r="JAF59" s="7"/>
      <c r="JAG59" s="7"/>
      <c r="JAH59" s="7"/>
      <c r="JAI59" s="7"/>
      <c r="JAJ59" s="7"/>
      <c r="JAK59" s="7"/>
      <c r="JAL59" s="7"/>
      <c r="JAM59" s="7"/>
      <c r="JAN59" s="7"/>
      <c r="JAO59" s="7"/>
      <c r="JAP59" s="7"/>
      <c r="JAQ59" s="7"/>
      <c r="JAR59" s="7"/>
      <c r="JAS59" s="7"/>
      <c r="JAT59" s="7"/>
      <c r="JAU59" s="7"/>
      <c r="JAV59" s="7"/>
      <c r="JAW59" s="7"/>
      <c r="JAX59" s="7"/>
      <c r="JAY59" s="7"/>
      <c r="JAZ59" s="7"/>
      <c r="JBA59" s="7"/>
      <c r="JBB59" s="7"/>
      <c r="JBC59" s="7"/>
      <c r="JBD59" s="7"/>
      <c r="JBE59" s="7"/>
      <c r="JBF59" s="7"/>
      <c r="JBG59" s="7"/>
      <c r="JBH59" s="7"/>
      <c r="JBI59" s="7"/>
      <c r="JBJ59" s="7"/>
      <c r="JBK59" s="7"/>
      <c r="JBL59" s="7"/>
      <c r="JBM59" s="7"/>
      <c r="JBN59" s="7"/>
      <c r="JBO59" s="7"/>
      <c r="JBP59" s="7"/>
      <c r="JBQ59" s="7"/>
      <c r="JBR59" s="7"/>
      <c r="JBS59" s="7"/>
      <c r="JBT59" s="7"/>
      <c r="JBU59" s="7"/>
      <c r="JBV59" s="7"/>
      <c r="JBW59" s="7"/>
      <c r="JBX59" s="7"/>
      <c r="JBY59" s="7"/>
      <c r="JBZ59" s="7"/>
      <c r="JCA59" s="7"/>
      <c r="JCB59" s="7"/>
      <c r="JCC59" s="7"/>
      <c r="JCD59" s="7"/>
      <c r="JCE59" s="7"/>
      <c r="JCF59" s="7"/>
      <c r="JCG59" s="7"/>
      <c r="JCH59" s="7"/>
      <c r="JCI59" s="7"/>
      <c r="JCJ59" s="7"/>
      <c r="JCK59" s="7"/>
      <c r="JCL59" s="7"/>
      <c r="JCM59" s="7"/>
      <c r="JCN59" s="7"/>
      <c r="JCO59" s="7"/>
      <c r="JCP59" s="7"/>
      <c r="JCQ59" s="7"/>
      <c r="JCR59" s="7"/>
      <c r="JCS59" s="7"/>
      <c r="JCT59" s="7"/>
      <c r="JCU59" s="7"/>
      <c r="JCV59" s="7"/>
      <c r="JCW59" s="7"/>
      <c r="JCX59" s="7"/>
      <c r="JCY59" s="7"/>
      <c r="JCZ59" s="7"/>
      <c r="JDA59" s="7"/>
      <c r="JDB59" s="7"/>
      <c r="JDC59" s="7"/>
      <c r="JDD59" s="7"/>
      <c r="JDE59" s="7"/>
      <c r="JDF59" s="7"/>
      <c r="JDG59" s="7"/>
      <c r="JDH59" s="7"/>
      <c r="JDI59" s="7"/>
      <c r="JDJ59" s="7"/>
      <c r="JDK59" s="7"/>
      <c r="JDL59" s="7"/>
      <c r="JDM59" s="7"/>
      <c r="JDN59" s="7"/>
      <c r="JDO59" s="7"/>
      <c r="JDP59" s="7"/>
      <c r="JDQ59" s="7"/>
      <c r="JDR59" s="7"/>
      <c r="JDS59" s="7"/>
      <c r="JDT59" s="7"/>
      <c r="JDU59" s="7"/>
      <c r="JDV59" s="7"/>
      <c r="JDW59" s="7"/>
      <c r="JDX59" s="7"/>
      <c r="JDY59" s="7"/>
      <c r="JDZ59" s="7"/>
      <c r="JEA59" s="7"/>
      <c r="JEB59" s="7"/>
      <c r="JEC59" s="7"/>
      <c r="JED59" s="7"/>
      <c r="JEE59" s="7"/>
      <c r="JEF59" s="7"/>
      <c r="JEG59" s="7"/>
      <c r="JEH59" s="7"/>
      <c r="JEI59" s="7"/>
      <c r="JEJ59" s="7"/>
      <c r="JEK59" s="7"/>
      <c r="JEL59" s="7"/>
      <c r="JEM59" s="7"/>
      <c r="JEN59" s="7"/>
      <c r="JEO59" s="7"/>
      <c r="JEP59" s="7"/>
      <c r="JEQ59" s="7"/>
      <c r="JER59" s="7"/>
      <c r="JES59" s="7"/>
      <c r="JET59" s="7"/>
      <c r="JEU59" s="7"/>
      <c r="JEV59" s="7"/>
      <c r="JEW59" s="7"/>
      <c r="JEX59" s="7"/>
      <c r="JEY59" s="7"/>
      <c r="JEZ59" s="7"/>
      <c r="JFA59" s="7"/>
      <c r="JFB59" s="7"/>
      <c r="JFC59" s="7"/>
      <c r="JFD59" s="7"/>
      <c r="JFE59" s="7"/>
      <c r="JFF59" s="7"/>
      <c r="JFG59" s="7"/>
      <c r="JFH59" s="7"/>
      <c r="JFI59" s="7"/>
      <c r="JFJ59" s="7"/>
      <c r="JFK59" s="7"/>
      <c r="JFL59" s="7"/>
      <c r="JFM59" s="7"/>
      <c r="JFN59" s="7"/>
      <c r="JFO59" s="7"/>
      <c r="JFP59" s="7"/>
      <c r="JFR59" s="7"/>
      <c r="JFS59" s="7"/>
      <c r="JFT59" s="7"/>
      <c r="JFU59" s="7"/>
      <c r="JFV59" s="7"/>
      <c r="JFW59" s="7"/>
      <c r="JFX59" s="7"/>
      <c r="JFY59" s="7"/>
      <c r="JFZ59" s="7"/>
      <c r="JGA59" s="7"/>
      <c r="JGB59" s="7"/>
      <c r="JGC59" s="7"/>
      <c r="JGD59" s="7"/>
      <c r="JGE59" s="7"/>
      <c r="JGF59" s="7"/>
      <c r="JGG59" s="7"/>
      <c r="JGH59" s="7"/>
      <c r="JGI59" s="7"/>
      <c r="JGJ59" s="7"/>
      <c r="JGK59" s="7"/>
      <c r="JGL59" s="7"/>
      <c r="JGM59" s="7"/>
      <c r="JGN59" s="7"/>
      <c r="JGO59" s="7"/>
      <c r="JGP59" s="7"/>
      <c r="JGQ59" s="7"/>
      <c r="JGR59" s="7"/>
      <c r="JGS59" s="7"/>
      <c r="JGT59" s="7"/>
      <c r="JGU59" s="7"/>
      <c r="JGV59" s="7"/>
      <c r="JGW59" s="7"/>
      <c r="JGX59" s="7"/>
      <c r="JGY59" s="7"/>
      <c r="JGZ59" s="7"/>
      <c r="JHA59" s="7"/>
      <c r="JHB59" s="7"/>
      <c r="JHC59" s="7"/>
      <c r="JHD59" s="7"/>
      <c r="JHE59" s="7"/>
      <c r="JHF59" s="7"/>
      <c r="JHG59" s="7"/>
      <c r="JHH59" s="7"/>
      <c r="JHI59" s="7"/>
      <c r="JHJ59" s="7"/>
      <c r="JHK59" s="7"/>
      <c r="JHL59" s="7"/>
      <c r="JHM59" s="7"/>
      <c r="JHN59" s="7"/>
      <c r="JHO59" s="7"/>
      <c r="JHP59" s="7"/>
      <c r="JHQ59" s="7"/>
      <c r="JHR59" s="7"/>
      <c r="JHS59" s="7"/>
      <c r="JHT59" s="7"/>
      <c r="JHU59" s="7"/>
      <c r="JHV59" s="7"/>
      <c r="JHW59" s="7"/>
      <c r="JHX59" s="7"/>
      <c r="JHY59" s="7"/>
      <c r="JHZ59" s="7"/>
      <c r="JIA59" s="7"/>
      <c r="JIB59" s="7"/>
      <c r="JIC59" s="7"/>
      <c r="JID59" s="7"/>
      <c r="JIE59" s="7"/>
      <c r="JIF59" s="7"/>
      <c r="JIG59" s="7"/>
      <c r="JIH59" s="7"/>
      <c r="JII59" s="7"/>
      <c r="JIJ59" s="7"/>
      <c r="JIK59" s="7"/>
      <c r="JIL59" s="7"/>
      <c r="JIM59" s="7"/>
      <c r="JIN59" s="7"/>
      <c r="JIO59" s="7"/>
      <c r="JIP59" s="7"/>
      <c r="JIQ59" s="7"/>
      <c r="JIR59" s="7"/>
      <c r="JIS59" s="7"/>
      <c r="JIT59" s="7"/>
      <c r="JIU59" s="7"/>
      <c r="JIV59" s="7"/>
      <c r="JIW59" s="7"/>
      <c r="JIX59" s="7"/>
      <c r="JIY59" s="7"/>
      <c r="JIZ59" s="7"/>
      <c r="JJA59" s="7"/>
      <c r="JJB59" s="7"/>
      <c r="JJC59" s="7"/>
      <c r="JJD59" s="7"/>
      <c r="JJE59" s="7"/>
      <c r="JJF59" s="7"/>
      <c r="JJG59" s="7"/>
      <c r="JJH59" s="7"/>
      <c r="JJI59" s="7"/>
      <c r="JJJ59" s="7"/>
      <c r="JJK59" s="7"/>
      <c r="JJL59" s="7"/>
      <c r="JJM59" s="7"/>
      <c r="JJN59" s="7"/>
      <c r="JJO59" s="7"/>
      <c r="JJP59" s="7"/>
      <c r="JJQ59" s="7"/>
      <c r="JJR59" s="7"/>
      <c r="JJS59" s="7"/>
      <c r="JJT59" s="7"/>
      <c r="JJU59" s="7"/>
      <c r="JJV59" s="7"/>
      <c r="JJW59" s="7"/>
      <c r="JJX59" s="7"/>
      <c r="JJY59" s="7"/>
      <c r="JJZ59" s="7"/>
      <c r="JKA59" s="7"/>
      <c r="JKB59" s="7"/>
      <c r="JKC59" s="7"/>
      <c r="JKD59" s="7"/>
      <c r="JKE59" s="7"/>
      <c r="JKF59" s="7"/>
      <c r="JKG59" s="7"/>
      <c r="JKH59" s="7"/>
      <c r="JKI59" s="7"/>
      <c r="JKJ59" s="7"/>
      <c r="JKK59" s="7"/>
      <c r="JKL59" s="7"/>
      <c r="JKM59" s="7"/>
      <c r="JKN59" s="7"/>
      <c r="JKO59" s="7"/>
      <c r="JKP59" s="7"/>
      <c r="JKQ59" s="7"/>
      <c r="JKR59" s="7"/>
      <c r="JKS59" s="7"/>
      <c r="JKT59" s="7"/>
      <c r="JKU59" s="7"/>
      <c r="JKV59" s="7"/>
      <c r="JKW59" s="7"/>
      <c r="JKX59" s="7"/>
      <c r="JKY59" s="7"/>
      <c r="JKZ59" s="7"/>
      <c r="JLA59" s="7"/>
      <c r="JLB59" s="7"/>
      <c r="JLC59" s="7"/>
      <c r="JLD59" s="7"/>
      <c r="JLE59" s="7"/>
      <c r="JLF59" s="7"/>
      <c r="JLG59" s="7"/>
      <c r="JLH59" s="7"/>
      <c r="JLI59" s="7"/>
      <c r="JLJ59" s="7"/>
      <c r="JLK59" s="7"/>
      <c r="JLL59" s="7"/>
      <c r="JLM59" s="7"/>
      <c r="JLN59" s="7"/>
      <c r="JLO59" s="7"/>
      <c r="JLP59" s="7"/>
      <c r="JLQ59" s="7"/>
      <c r="JLR59" s="7"/>
      <c r="JLS59" s="7"/>
      <c r="JLT59" s="7"/>
      <c r="JLU59" s="7"/>
      <c r="JLV59" s="7"/>
      <c r="JLW59" s="7"/>
      <c r="JLX59" s="7"/>
      <c r="JLY59" s="7"/>
      <c r="JLZ59" s="7"/>
      <c r="JMA59" s="7"/>
      <c r="JMB59" s="7"/>
      <c r="JMC59" s="7"/>
      <c r="JMD59" s="7"/>
      <c r="JME59" s="7"/>
      <c r="JMF59" s="7"/>
      <c r="JMG59" s="7"/>
      <c r="JMH59" s="7"/>
      <c r="JMI59" s="7"/>
      <c r="JMJ59" s="7"/>
      <c r="JMK59" s="7"/>
      <c r="JML59" s="7"/>
      <c r="JMM59" s="7"/>
      <c r="JMN59" s="7"/>
      <c r="JMO59" s="7"/>
      <c r="JMP59" s="7"/>
      <c r="JMQ59" s="7"/>
      <c r="JMR59" s="7"/>
      <c r="JMS59" s="7"/>
      <c r="JMT59" s="7"/>
      <c r="JMU59" s="7"/>
      <c r="JMV59" s="7"/>
      <c r="JMW59" s="7"/>
      <c r="JMX59" s="7"/>
      <c r="JMY59" s="7"/>
      <c r="JMZ59" s="7"/>
      <c r="JNA59" s="7"/>
      <c r="JNB59" s="7"/>
      <c r="JNC59" s="7"/>
      <c r="JND59" s="7"/>
      <c r="JNE59" s="7"/>
      <c r="JNF59" s="7"/>
      <c r="JNG59" s="7"/>
      <c r="JNH59" s="7"/>
      <c r="JNI59" s="7"/>
      <c r="JNJ59" s="7"/>
      <c r="JNK59" s="7"/>
      <c r="JNL59" s="7"/>
      <c r="JNM59" s="7"/>
      <c r="JNN59" s="7"/>
      <c r="JNO59" s="7"/>
      <c r="JNP59" s="7"/>
      <c r="JNQ59" s="7"/>
      <c r="JNR59" s="7"/>
      <c r="JNS59" s="7"/>
      <c r="JNT59" s="7"/>
      <c r="JNU59" s="7"/>
      <c r="JNV59" s="7"/>
      <c r="JNW59" s="7"/>
      <c r="JNX59" s="7"/>
      <c r="JNY59" s="7"/>
      <c r="JNZ59" s="7"/>
      <c r="JOA59" s="7"/>
      <c r="JOB59" s="7"/>
      <c r="JOC59" s="7"/>
      <c r="JOD59" s="7"/>
      <c r="JOE59" s="7"/>
      <c r="JOF59" s="7"/>
      <c r="JOG59" s="7"/>
      <c r="JOH59" s="7"/>
      <c r="JOI59" s="7"/>
      <c r="JOJ59" s="7"/>
      <c r="JOK59" s="7"/>
      <c r="JOL59" s="7"/>
      <c r="JOM59" s="7"/>
      <c r="JON59" s="7"/>
      <c r="JOO59" s="7"/>
      <c r="JOP59" s="7"/>
      <c r="JOQ59" s="7"/>
      <c r="JOR59" s="7"/>
      <c r="JOS59" s="7"/>
      <c r="JOT59" s="7"/>
      <c r="JOU59" s="7"/>
      <c r="JOV59" s="7"/>
      <c r="JOW59" s="7"/>
      <c r="JOX59" s="7"/>
      <c r="JOY59" s="7"/>
      <c r="JOZ59" s="7"/>
      <c r="JPA59" s="7"/>
      <c r="JPB59" s="7"/>
      <c r="JPC59" s="7"/>
      <c r="JPD59" s="7"/>
      <c r="JPE59" s="7"/>
      <c r="JPF59" s="7"/>
      <c r="JPG59" s="7"/>
      <c r="JPH59" s="7"/>
      <c r="JPI59" s="7"/>
      <c r="JPJ59" s="7"/>
      <c r="JPK59" s="7"/>
      <c r="JPL59" s="7"/>
      <c r="JPN59" s="7"/>
      <c r="JPO59" s="7"/>
      <c r="JPP59" s="7"/>
      <c r="JPQ59" s="7"/>
      <c r="JPR59" s="7"/>
      <c r="JPS59" s="7"/>
      <c r="JPT59" s="7"/>
      <c r="JPU59" s="7"/>
      <c r="JPV59" s="7"/>
      <c r="JPW59" s="7"/>
      <c r="JPX59" s="7"/>
      <c r="JPY59" s="7"/>
      <c r="JPZ59" s="7"/>
      <c r="JQA59" s="7"/>
      <c r="JQB59" s="7"/>
      <c r="JQC59" s="7"/>
      <c r="JQD59" s="7"/>
      <c r="JQE59" s="7"/>
      <c r="JQF59" s="7"/>
      <c r="JQG59" s="7"/>
      <c r="JQH59" s="7"/>
      <c r="JQI59" s="7"/>
      <c r="JQJ59" s="7"/>
      <c r="JQK59" s="7"/>
      <c r="JQL59" s="7"/>
      <c r="JQM59" s="7"/>
      <c r="JQN59" s="7"/>
      <c r="JQO59" s="7"/>
      <c r="JQP59" s="7"/>
      <c r="JQQ59" s="7"/>
      <c r="JQR59" s="7"/>
      <c r="JQS59" s="7"/>
      <c r="JQT59" s="7"/>
      <c r="JQU59" s="7"/>
      <c r="JQV59" s="7"/>
      <c r="JQW59" s="7"/>
      <c r="JQX59" s="7"/>
      <c r="JQY59" s="7"/>
      <c r="JQZ59" s="7"/>
      <c r="JRA59" s="7"/>
      <c r="JRB59" s="7"/>
      <c r="JRC59" s="7"/>
      <c r="JRD59" s="7"/>
      <c r="JRE59" s="7"/>
      <c r="JRF59" s="7"/>
      <c r="JRG59" s="7"/>
      <c r="JRH59" s="7"/>
      <c r="JRI59" s="7"/>
      <c r="JRJ59" s="7"/>
      <c r="JRK59" s="7"/>
      <c r="JRL59" s="7"/>
      <c r="JRM59" s="7"/>
      <c r="JRN59" s="7"/>
      <c r="JRO59" s="7"/>
      <c r="JRP59" s="7"/>
      <c r="JRQ59" s="7"/>
      <c r="JRR59" s="7"/>
      <c r="JRS59" s="7"/>
      <c r="JRT59" s="7"/>
      <c r="JRU59" s="7"/>
      <c r="JRV59" s="7"/>
      <c r="JRW59" s="7"/>
      <c r="JRX59" s="7"/>
      <c r="JRY59" s="7"/>
      <c r="JRZ59" s="7"/>
      <c r="JSA59" s="7"/>
      <c r="JSB59" s="7"/>
      <c r="JSC59" s="7"/>
      <c r="JSD59" s="7"/>
      <c r="JSE59" s="7"/>
      <c r="JSF59" s="7"/>
      <c r="JSG59" s="7"/>
      <c r="JSH59" s="7"/>
      <c r="JSI59" s="7"/>
      <c r="JSJ59" s="7"/>
      <c r="JSK59" s="7"/>
      <c r="JSL59" s="7"/>
      <c r="JSM59" s="7"/>
      <c r="JSN59" s="7"/>
      <c r="JSO59" s="7"/>
      <c r="JSP59" s="7"/>
      <c r="JSQ59" s="7"/>
      <c r="JSR59" s="7"/>
      <c r="JSS59" s="7"/>
      <c r="JST59" s="7"/>
      <c r="JSU59" s="7"/>
      <c r="JSV59" s="7"/>
      <c r="JSW59" s="7"/>
      <c r="JSX59" s="7"/>
      <c r="JSY59" s="7"/>
      <c r="JSZ59" s="7"/>
      <c r="JTA59" s="7"/>
      <c r="JTB59" s="7"/>
      <c r="JTC59" s="7"/>
      <c r="JTD59" s="7"/>
      <c r="JTE59" s="7"/>
      <c r="JTF59" s="7"/>
      <c r="JTG59" s="7"/>
      <c r="JTH59" s="7"/>
      <c r="JTI59" s="7"/>
      <c r="JTJ59" s="7"/>
      <c r="JTK59" s="7"/>
      <c r="JTL59" s="7"/>
      <c r="JTM59" s="7"/>
      <c r="JTN59" s="7"/>
      <c r="JTO59" s="7"/>
      <c r="JTP59" s="7"/>
      <c r="JTQ59" s="7"/>
      <c r="JTR59" s="7"/>
      <c r="JTS59" s="7"/>
      <c r="JTT59" s="7"/>
      <c r="JTU59" s="7"/>
      <c r="JTV59" s="7"/>
      <c r="JTW59" s="7"/>
      <c r="JTX59" s="7"/>
      <c r="JTY59" s="7"/>
      <c r="JTZ59" s="7"/>
      <c r="JUA59" s="7"/>
      <c r="JUB59" s="7"/>
      <c r="JUC59" s="7"/>
      <c r="JUD59" s="7"/>
      <c r="JUE59" s="7"/>
      <c r="JUF59" s="7"/>
      <c r="JUG59" s="7"/>
      <c r="JUH59" s="7"/>
      <c r="JUI59" s="7"/>
      <c r="JUJ59" s="7"/>
      <c r="JUK59" s="7"/>
      <c r="JUL59" s="7"/>
      <c r="JUM59" s="7"/>
      <c r="JUN59" s="7"/>
      <c r="JUO59" s="7"/>
      <c r="JUP59" s="7"/>
      <c r="JUQ59" s="7"/>
      <c r="JUR59" s="7"/>
      <c r="JUS59" s="7"/>
      <c r="JUT59" s="7"/>
      <c r="JUU59" s="7"/>
      <c r="JUV59" s="7"/>
      <c r="JUW59" s="7"/>
      <c r="JUX59" s="7"/>
      <c r="JUY59" s="7"/>
      <c r="JUZ59" s="7"/>
      <c r="JVA59" s="7"/>
      <c r="JVB59" s="7"/>
      <c r="JVC59" s="7"/>
      <c r="JVD59" s="7"/>
      <c r="JVE59" s="7"/>
      <c r="JVF59" s="7"/>
      <c r="JVG59" s="7"/>
      <c r="JVH59" s="7"/>
      <c r="JVI59" s="7"/>
      <c r="JVJ59" s="7"/>
      <c r="JVK59" s="7"/>
      <c r="JVL59" s="7"/>
      <c r="JVM59" s="7"/>
      <c r="JVN59" s="7"/>
      <c r="JVO59" s="7"/>
      <c r="JVP59" s="7"/>
      <c r="JVQ59" s="7"/>
      <c r="JVR59" s="7"/>
      <c r="JVS59" s="7"/>
      <c r="JVT59" s="7"/>
      <c r="JVU59" s="7"/>
      <c r="JVV59" s="7"/>
      <c r="JVW59" s="7"/>
      <c r="JVX59" s="7"/>
      <c r="JVY59" s="7"/>
      <c r="JVZ59" s="7"/>
      <c r="JWA59" s="7"/>
      <c r="JWB59" s="7"/>
      <c r="JWC59" s="7"/>
      <c r="JWD59" s="7"/>
      <c r="JWE59" s="7"/>
      <c r="JWF59" s="7"/>
      <c r="JWG59" s="7"/>
      <c r="JWH59" s="7"/>
      <c r="JWI59" s="7"/>
      <c r="JWJ59" s="7"/>
      <c r="JWK59" s="7"/>
      <c r="JWL59" s="7"/>
      <c r="JWM59" s="7"/>
      <c r="JWN59" s="7"/>
      <c r="JWO59" s="7"/>
      <c r="JWP59" s="7"/>
      <c r="JWQ59" s="7"/>
      <c r="JWR59" s="7"/>
      <c r="JWS59" s="7"/>
      <c r="JWT59" s="7"/>
      <c r="JWU59" s="7"/>
      <c r="JWV59" s="7"/>
      <c r="JWW59" s="7"/>
      <c r="JWX59" s="7"/>
      <c r="JWY59" s="7"/>
      <c r="JWZ59" s="7"/>
      <c r="JXA59" s="7"/>
      <c r="JXB59" s="7"/>
      <c r="JXC59" s="7"/>
      <c r="JXD59" s="7"/>
      <c r="JXE59" s="7"/>
      <c r="JXF59" s="7"/>
      <c r="JXG59" s="7"/>
      <c r="JXH59" s="7"/>
      <c r="JXI59" s="7"/>
      <c r="JXJ59" s="7"/>
      <c r="JXK59" s="7"/>
      <c r="JXL59" s="7"/>
      <c r="JXM59" s="7"/>
      <c r="JXN59" s="7"/>
      <c r="JXO59" s="7"/>
      <c r="JXP59" s="7"/>
      <c r="JXQ59" s="7"/>
      <c r="JXR59" s="7"/>
      <c r="JXS59" s="7"/>
      <c r="JXT59" s="7"/>
      <c r="JXU59" s="7"/>
      <c r="JXV59" s="7"/>
      <c r="JXW59" s="7"/>
      <c r="JXX59" s="7"/>
      <c r="JXY59" s="7"/>
      <c r="JXZ59" s="7"/>
      <c r="JYA59" s="7"/>
      <c r="JYB59" s="7"/>
      <c r="JYC59" s="7"/>
      <c r="JYD59" s="7"/>
      <c r="JYE59" s="7"/>
      <c r="JYF59" s="7"/>
      <c r="JYG59" s="7"/>
      <c r="JYH59" s="7"/>
      <c r="JYI59" s="7"/>
      <c r="JYJ59" s="7"/>
      <c r="JYK59" s="7"/>
      <c r="JYL59" s="7"/>
      <c r="JYM59" s="7"/>
      <c r="JYN59" s="7"/>
      <c r="JYO59" s="7"/>
      <c r="JYP59" s="7"/>
      <c r="JYQ59" s="7"/>
      <c r="JYR59" s="7"/>
      <c r="JYS59" s="7"/>
      <c r="JYT59" s="7"/>
      <c r="JYU59" s="7"/>
      <c r="JYV59" s="7"/>
      <c r="JYW59" s="7"/>
      <c r="JYX59" s="7"/>
      <c r="JYY59" s="7"/>
      <c r="JYZ59" s="7"/>
      <c r="JZA59" s="7"/>
      <c r="JZB59" s="7"/>
      <c r="JZC59" s="7"/>
      <c r="JZD59" s="7"/>
      <c r="JZE59" s="7"/>
      <c r="JZF59" s="7"/>
      <c r="JZG59" s="7"/>
      <c r="JZH59" s="7"/>
      <c r="JZJ59" s="7"/>
      <c r="JZK59" s="7"/>
      <c r="JZL59" s="7"/>
      <c r="JZM59" s="7"/>
      <c r="JZN59" s="7"/>
      <c r="JZO59" s="7"/>
      <c r="JZP59" s="7"/>
      <c r="JZQ59" s="7"/>
      <c r="JZR59" s="7"/>
      <c r="JZS59" s="7"/>
      <c r="JZT59" s="7"/>
      <c r="JZU59" s="7"/>
      <c r="JZV59" s="7"/>
      <c r="JZW59" s="7"/>
      <c r="JZX59" s="7"/>
      <c r="JZY59" s="7"/>
      <c r="JZZ59" s="7"/>
      <c r="KAA59" s="7"/>
      <c r="KAB59" s="7"/>
      <c r="KAC59" s="7"/>
      <c r="KAD59" s="7"/>
      <c r="KAE59" s="7"/>
      <c r="KAF59" s="7"/>
      <c r="KAG59" s="7"/>
      <c r="KAH59" s="7"/>
      <c r="KAI59" s="7"/>
      <c r="KAJ59" s="7"/>
      <c r="KAK59" s="7"/>
      <c r="KAL59" s="7"/>
      <c r="KAM59" s="7"/>
      <c r="KAN59" s="7"/>
      <c r="KAO59" s="7"/>
      <c r="KAP59" s="7"/>
      <c r="KAQ59" s="7"/>
      <c r="KAR59" s="7"/>
      <c r="KAS59" s="7"/>
      <c r="KAT59" s="7"/>
      <c r="KAU59" s="7"/>
      <c r="KAV59" s="7"/>
      <c r="KAW59" s="7"/>
      <c r="KAX59" s="7"/>
      <c r="KAY59" s="7"/>
      <c r="KAZ59" s="7"/>
      <c r="KBA59" s="7"/>
      <c r="KBB59" s="7"/>
      <c r="KBC59" s="7"/>
      <c r="KBD59" s="7"/>
      <c r="KBE59" s="7"/>
      <c r="KBF59" s="7"/>
      <c r="KBG59" s="7"/>
      <c r="KBH59" s="7"/>
      <c r="KBI59" s="7"/>
      <c r="KBJ59" s="7"/>
      <c r="KBK59" s="7"/>
      <c r="KBL59" s="7"/>
      <c r="KBM59" s="7"/>
      <c r="KBN59" s="7"/>
      <c r="KBO59" s="7"/>
      <c r="KBP59" s="7"/>
      <c r="KBQ59" s="7"/>
      <c r="KBR59" s="7"/>
      <c r="KBS59" s="7"/>
      <c r="KBT59" s="7"/>
      <c r="KBU59" s="7"/>
      <c r="KBV59" s="7"/>
      <c r="KBW59" s="7"/>
      <c r="KBX59" s="7"/>
      <c r="KBY59" s="7"/>
      <c r="KBZ59" s="7"/>
      <c r="KCA59" s="7"/>
      <c r="KCB59" s="7"/>
      <c r="KCC59" s="7"/>
      <c r="KCD59" s="7"/>
      <c r="KCE59" s="7"/>
      <c r="KCF59" s="7"/>
      <c r="KCG59" s="7"/>
      <c r="KCH59" s="7"/>
      <c r="KCI59" s="7"/>
      <c r="KCJ59" s="7"/>
      <c r="KCK59" s="7"/>
      <c r="KCL59" s="7"/>
      <c r="KCM59" s="7"/>
      <c r="KCN59" s="7"/>
      <c r="KCO59" s="7"/>
      <c r="KCP59" s="7"/>
      <c r="KCQ59" s="7"/>
      <c r="KCR59" s="7"/>
      <c r="KCS59" s="7"/>
      <c r="KCT59" s="7"/>
      <c r="KCU59" s="7"/>
      <c r="KCV59" s="7"/>
      <c r="KCW59" s="7"/>
      <c r="KCX59" s="7"/>
      <c r="KCY59" s="7"/>
      <c r="KCZ59" s="7"/>
      <c r="KDA59" s="7"/>
      <c r="KDB59" s="7"/>
      <c r="KDC59" s="7"/>
      <c r="KDD59" s="7"/>
      <c r="KDE59" s="7"/>
      <c r="KDF59" s="7"/>
      <c r="KDG59" s="7"/>
      <c r="KDH59" s="7"/>
      <c r="KDI59" s="7"/>
      <c r="KDJ59" s="7"/>
      <c r="KDK59" s="7"/>
      <c r="KDL59" s="7"/>
      <c r="KDM59" s="7"/>
      <c r="KDN59" s="7"/>
      <c r="KDO59" s="7"/>
      <c r="KDP59" s="7"/>
      <c r="KDQ59" s="7"/>
      <c r="KDR59" s="7"/>
      <c r="KDS59" s="7"/>
      <c r="KDT59" s="7"/>
      <c r="KDU59" s="7"/>
      <c r="KDV59" s="7"/>
      <c r="KDW59" s="7"/>
      <c r="KDX59" s="7"/>
      <c r="KDY59" s="7"/>
      <c r="KDZ59" s="7"/>
      <c r="KEA59" s="7"/>
      <c r="KEB59" s="7"/>
      <c r="KEC59" s="7"/>
      <c r="KED59" s="7"/>
      <c r="KEE59" s="7"/>
      <c r="KEF59" s="7"/>
      <c r="KEG59" s="7"/>
      <c r="KEH59" s="7"/>
      <c r="KEI59" s="7"/>
      <c r="KEJ59" s="7"/>
      <c r="KEK59" s="7"/>
      <c r="KEL59" s="7"/>
      <c r="KEM59" s="7"/>
      <c r="KEN59" s="7"/>
      <c r="KEO59" s="7"/>
      <c r="KEP59" s="7"/>
      <c r="KEQ59" s="7"/>
      <c r="KER59" s="7"/>
      <c r="KES59" s="7"/>
      <c r="KET59" s="7"/>
      <c r="KEU59" s="7"/>
      <c r="KEV59" s="7"/>
      <c r="KEW59" s="7"/>
      <c r="KEX59" s="7"/>
      <c r="KEY59" s="7"/>
      <c r="KEZ59" s="7"/>
      <c r="KFA59" s="7"/>
      <c r="KFB59" s="7"/>
      <c r="KFC59" s="7"/>
      <c r="KFD59" s="7"/>
      <c r="KFE59" s="7"/>
      <c r="KFF59" s="7"/>
      <c r="KFG59" s="7"/>
      <c r="KFH59" s="7"/>
      <c r="KFI59" s="7"/>
      <c r="KFJ59" s="7"/>
      <c r="KFK59" s="7"/>
      <c r="KFL59" s="7"/>
      <c r="KFM59" s="7"/>
      <c r="KFN59" s="7"/>
      <c r="KFO59" s="7"/>
      <c r="KFP59" s="7"/>
      <c r="KFQ59" s="7"/>
      <c r="KFR59" s="7"/>
      <c r="KFS59" s="7"/>
      <c r="KFT59" s="7"/>
      <c r="KFU59" s="7"/>
      <c r="KFV59" s="7"/>
      <c r="KFW59" s="7"/>
      <c r="KFX59" s="7"/>
      <c r="KFY59" s="7"/>
      <c r="KFZ59" s="7"/>
      <c r="KGA59" s="7"/>
      <c r="KGB59" s="7"/>
      <c r="KGC59" s="7"/>
      <c r="KGD59" s="7"/>
      <c r="KGE59" s="7"/>
      <c r="KGF59" s="7"/>
      <c r="KGG59" s="7"/>
      <c r="KGH59" s="7"/>
      <c r="KGI59" s="7"/>
      <c r="KGJ59" s="7"/>
      <c r="KGK59" s="7"/>
      <c r="KGL59" s="7"/>
      <c r="KGM59" s="7"/>
      <c r="KGN59" s="7"/>
      <c r="KGO59" s="7"/>
      <c r="KGP59" s="7"/>
      <c r="KGQ59" s="7"/>
      <c r="KGR59" s="7"/>
      <c r="KGS59" s="7"/>
      <c r="KGT59" s="7"/>
      <c r="KGU59" s="7"/>
      <c r="KGV59" s="7"/>
      <c r="KGW59" s="7"/>
      <c r="KGX59" s="7"/>
      <c r="KGY59" s="7"/>
      <c r="KGZ59" s="7"/>
      <c r="KHA59" s="7"/>
      <c r="KHB59" s="7"/>
      <c r="KHC59" s="7"/>
      <c r="KHD59" s="7"/>
      <c r="KHE59" s="7"/>
      <c r="KHF59" s="7"/>
      <c r="KHG59" s="7"/>
      <c r="KHH59" s="7"/>
      <c r="KHI59" s="7"/>
      <c r="KHJ59" s="7"/>
      <c r="KHK59" s="7"/>
      <c r="KHL59" s="7"/>
      <c r="KHM59" s="7"/>
      <c r="KHN59" s="7"/>
      <c r="KHO59" s="7"/>
      <c r="KHP59" s="7"/>
      <c r="KHQ59" s="7"/>
      <c r="KHR59" s="7"/>
      <c r="KHS59" s="7"/>
      <c r="KHT59" s="7"/>
      <c r="KHU59" s="7"/>
      <c r="KHV59" s="7"/>
      <c r="KHW59" s="7"/>
      <c r="KHX59" s="7"/>
      <c r="KHY59" s="7"/>
      <c r="KHZ59" s="7"/>
      <c r="KIA59" s="7"/>
      <c r="KIB59" s="7"/>
      <c r="KIC59" s="7"/>
      <c r="KID59" s="7"/>
      <c r="KIE59" s="7"/>
      <c r="KIF59" s="7"/>
      <c r="KIG59" s="7"/>
      <c r="KIH59" s="7"/>
      <c r="KII59" s="7"/>
      <c r="KIJ59" s="7"/>
      <c r="KIK59" s="7"/>
      <c r="KIL59" s="7"/>
      <c r="KIM59" s="7"/>
      <c r="KIN59" s="7"/>
      <c r="KIO59" s="7"/>
      <c r="KIP59" s="7"/>
      <c r="KIQ59" s="7"/>
      <c r="KIR59" s="7"/>
      <c r="KIS59" s="7"/>
      <c r="KIT59" s="7"/>
      <c r="KIU59" s="7"/>
      <c r="KIV59" s="7"/>
      <c r="KIW59" s="7"/>
      <c r="KIX59" s="7"/>
      <c r="KIY59" s="7"/>
      <c r="KIZ59" s="7"/>
      <c r="KJA59" s="7"/>
      <c r="KJB59" s="7"/>
      <c r="KJC59" s="7"/>
      <c r="KJD59" s="7"/>
      <c r="KJF59" s="7"/>
      <c r="KJG59" s="7"/>
      <c r="KJH59" s="7"/>
      <c r="KJI59" s="7"/>
      <c r="KJJ59" s="7"/>
      <c r="KJK59" s="7"/>
      <c r="KJL59" s="7"/>
      <c r="KJM59" s="7"/>
      <c r="KJN59" s="7"/>
      <c r="KJO59" s="7"/>
      <c r="KJP59" s="7"/>
      <c r="KJQ59" s="7"/>
      <c r="KJR59" s="7"/>
      <c r="KJS59" s="7"/>
      <c r="KJT59" s="7"/>
      <c r="KJU59" s="7"/>
      <c r="KJV59" s="7"/>
      <c r="KJW59" s="7"/>
      <c r="KJX59" s="7"/>
      <c r="KJY59" s="7"/>
      <c r="KJZ59" s="7"/>
      <c r="KKA59" s="7"/>
      <c r="KKB59" s="7"/>
      <c r="KKC59" s="7"/>
      <c r="KKD59" s="7"/>
      <c r="KKE59" s="7"/>
      <c r="KKF59" s="7"/>
      <c r="KKG59" s="7"/>
      <c r="KKH59" s="7"/>
      <c r="KKI59" s="7"/>
      <c r="KKJ59" s="7"/>
      <c r="KKK59" s="7"/>
      <c r="KKL59" s="7"/>
      <c r="KKM59" s="7"/>
      <c r="KKN59" s="7"/>
      <c r="KKO59" s="7"/>
      <c r="KKP59" s="7"/>
      <c r="KKQ59" s="7"/>
      <c r="KKR59" s="7"/>
      <c r="KKS59" s="7"/>
      <c r="KKT59" s="7"/>
      <c r="KKU59" s="7"/>
      <c r="KKV59" s="7"/>
      <c r="KKW59" s="7"/>
      <c r="KKX59" s="7"/>
      <c r="KKY59" s="7"/>
      <c r="KKZ59" s="7"/>
      <c r="KLA59" s="7"/>
      <c r="KLB59" s="7"/>
      <c r="KLC59" s="7"/>
      <c r="KLD59" s="7"/>
      <c r="KLE59" s="7"/>
      <c r="KLF59" s="7"/>
      <c r="KLG59" s="7"/>
      <c r="KLH59" s="7"/>
      <c r="KLI59" s="7"/>
      <c r="KLJ59" s="7"/>
      <c r="KLK59" s="7"/>
      <c r="KLL59" s="7"/>
      <c r="KLM59" s="7"/>
      <c r="KLN59" s="7"/>
      <c r="KLO59" s="7"/>
      <c r="KLP59" s="7"/>
      <c r="KLQ59" s="7"/>
      <c r="KLR59" s="7"/>
      <c r="KLS59" s="7"/>
      <c r="KLT59" s="7"/>
      <c r="KLU59" s="7"/>
      <c r="KLV59" s="7"/>
      <c r="KLW59" s="7"/>
      <c r="KLX59" s="7"/>
      <c r="KLY59" s="7"/>
      <c r="KLZ59" s="7"/>
      <c r="KMA59" s="7"/>
      <c r="KMB59" s="7"/>
      <c r="KMC59" s="7"/>
      <c r="KMD59" s="7"/>
      <c r="KME59" s="7"/>
      <c r="KMF59" s="7"/>
      <c r="KMG59" s="7"/>
      <c r="KMH59" s="7"/>
      <c r="KMI59" s="7"/>
      <c r="KMJ59" s="7"/>
      <c r="KMK59" s="7"/>
      <c r="KML59" s="7"/>
      <c r="KMM59" s="7"/>
      <c r="KMN59" s="7"/>
      <c r="KMO59" s="7"/>
      <c r="KMP59" s="7"/>
      <c r="KMQ59" s="7"/>
      <c r="KMR59" s="7"/>
      <c r="KMS59" s="7"/>
      <c r="KMT59" s="7"/>
      <c r="KMU59" s="7"/>
      <c r="KMV59" s="7"/>
      <c r="KMW59" s="7"/>
      <c r="KMX59" s="7"/>
      <c r="KMY59" s="7"/>
      <c r="KMZ59" s="7"/>
      <c r="KNA59" s="7"/>
      <c r="KNB59" s="7"/>
      <c r="KNC59" s="7"/>
      <c r="KND59" s="7"/>
      <c r="KNE59" s="7"/>
      <c r="KNF59" s="7"/>
      <c r="KNG59" s="7"/>
      <c r="KNH59" s="7"/>
      <c r="KNI59" s="7"/>
      <c r="KNJ59" s="7"/>
      <c r="KNK59" s="7"/>
      <c r="KNL59" s="7"/>
      <c r="KNM59" s="7"/>
      <c r="KNN59" s="7"/>
      <c r="KNO59" s="7"/>
      <c r="KNP59" s="7"/>
      <c r="KNQ59" s="7"/>
      <c r="KNR59" s="7"/>
      <c r="KNS59" s="7"/>
      <c r="KNT59" s="7"/>
      <c r="KNU59" s="7"/>
      <c r="KNV59" s="7"/>
      <c r="KNW59" s="7"/>
      <c r="KNX59" s="7"/>
      <c r="KNY59" s="7"/>
      <c r="KNZ59" s="7"/>
      <c r="KOA59" s="7"/>
      <c r="KOB59" s="7"/>
      <c r="KOC59" s="7"/>
      <c r="KOD59" s="7"/>
      <c r="KOE59" s="7"/>
      <c r="KOF59" s="7"/>
      <c r="KOG59" s="7"/>
      <c r="KOH59" s="7"/>
      <c r="KOI59" s="7"/>
      <c r="KOJ59" s="7"/>
      <c r="KOK59" s="7"/>
      <c r="KOL59" s="7"/>
      <c r="KOM59" s="7"/>
      <c r="KON59" s="7"/>
      <c r="KOO59" s="7"/>
      <c r="KOP59" s="7"/>
      <c r="KOQ59" s="7"/>
      <c r="KOR59" s="7"/>
      <c r="KOS59" s="7"/>
      <c r="KOT59" s="7"/>
      <c r="KOU59" s="7"/>
      <c r="KOV59" s="7"/>
      <c r="KOW59" s="7"/>
      <c r="KOX59" s="7"/>
      <c r="KOY59" s="7"/>
      <c r="KOZ59" s="7"/>
      <c r="KPA59" s="7"/>
      <c r="KPB59" s="7"/>
      <c r="KPC59" s="7"/>
      <c r="KPD59" s="7"/>
      <c r="KPE59" s="7"/>
      <c r="KPF59" s="7"/>
      <c r="KPG59" s="7"/>
      <c r="KPH59" s="7"/>
      <c r="KPI59" s="7"/>
      <c r="KPJ59" s="7"/>
      <c r="KPK59" s="7"/>
      <c r="KPL59" s="7"/>
      <c r="KPM59" s="7"/>
      <c r="KPN59" s="7"/>
      <c r="KPO59" s="7"/>
      <c r="KPP59" s="7"/>
      <c r="KPQ59" s="7"/>
      <c r="KPR59" s="7"/>
      <c r="KPS59" s="7"/>
      <c r="KPT59" s="7"/>
      <c r="KPU59" s="7"/>
      <c r="KPV59" s="7"/>
      <c r="KPW59" s="7"/>
      <c r="KPX59" s="7"/>
      <c r="KPY59" s="7"/>
      <c r="KPZ59" s="7"/>
      <c r="KQA59" s="7"/>
      <c r="KQB59" s="7"/>
      <c r="KQC59" s="7"/>
      <c r="KQD59" s="7"/>
      <c r="KQE59" s="7"/>
      <c r="KQF59" s="7"/>
      <c r="KQG59" s="7"/>
      <c r="KQH59" s="7"/>
      <c r="KQI59" s="7"/>
      <c r="KQJ59" s="7"/>
      <c r="KQK59" s="7"/>
      <c r="KQL59" s="7"/>
      <c r="KQM59" s="7"/>
      <c r="KQN59" s="7"/>
      <c r="KQO59" s="7"/>
      <c r="KQP59" s="7"/>
      <c r="KQQ59" s="7"/>
      <c r="KQR59" s="7"/>
      <c r="KQS59" s="7"/>
      <c r="KQT59" s="7"/>
      <c r="KQU59" s="7"/>
      <c r="KQV59" s="7"/>
      <c r="KQW59" s="7"/>
      <c r="KQX59" s="7"/>
      <c r="KQY59" s="7"/>
      <c r="KQZ59" s="7"/>
      <c r="KRA59" s="7"/>
      <c r="KRB59" s="7"/>
      <c r="KRC59" s="7"/>
      <c r="KRD59" s="7"/>
      <c r="KRE59" s="7"/>
      <c r="KRF59" s="7"/>
      <c r="KRG59" s="7"/>
      <c r="KRH59" s="7"/>
      <c r="KRI59" s="7"/>
      <c r="KRJ59" s="7"/>
      <c r="KRK59" s="7"/>
      <c r="KRL59" s="7"/>
      <c r="KRM59" s="7"/>
      <c r="KRN59" s="7"/>
      <c r="KRO59" s="7"/>
      <c r="KRP59" s="7"/>
      <c r="KRQ59" s="7"/>
      <c r="KRR59" s="7"/>
      <c r="KRS59" s="7"/>
      <c r="KRT59" s="7"/>
      <c r="KRU59" s="7"/>
      <c r="KRV59" s="7"/>
      <c r="KRW59" s="7"/>
      <c r="KRX59" s="7"/>
      <c r="KRY59" s="7"/>
      <c r="KRZ59" s="7"/>
      <c r="KSA59" s="7"/>
      <c r="KSB59" s="7"/>
      <c r="KSC59" s="7"/>
      <c r="KSD59" s="7"/>
      <c r="KSE59" s="7"/>
      <c r="KSF59" s="7"/>
      <c r="KSG59" s="7"/>
      <c r="KSH59" s="7"/>
      <c r="KSI59" s="7"/>
      <c r="KSJ59" s="7"/>
      <c r="KSK59" s="7"/>
      <c r="KSL59" s="7"/>
      <c r="KSM59" s="7"/>
      <c r="KSN59" s="7"/>
      <c r="KSO59" s="7"/>
      <c r="KSP59" s="7"/>
      <c r="KSQ59" s="7"/>
      <c r="KSR59" s="7"/>
      <c r="KSS59" s="7"/>
      <c r="KST59" s="7"/>
      <c r="KSU59" s="7"/>
      <c r="KSV59" s="7"/>
      <c r="KSW59" s="7"/>
      <c r="KSX59" s="7"/>
      <c r="KSY59" s="7"/>
      <c r="KSZ59" s="7"/>
      <c r="KTB59" s="7"/>
      <c r="KTC59" s="7"/>
      <c r="KTD59" s="7"/>
      <c r="KTE59" s="7"/>
      <c r="KTF59" s="7"/>
      <c r="KTG59" s="7"/>
      <c r="KTH59" s="7"/>
      <c r="KTI59" s="7"/>
      <c r="KTJ59" s="7"/>
      <c r="KTK59" s="7"/>
      <c r="KTL59" s="7"/>
      <c r="KTM59" s="7"/>
      <c r="KTN59" s="7"/>
      <c r="KTO59" s="7"/>
      <c r="KTP59" s="7"/>
      <c r="KTQ59" s="7"/>
      <c r="KTR59" s="7"/>
      <c r="KTS59" s="7"/>
      <c r="KTT59" s="7"/>
      <c r="KTU59" s="7"/>
      <c r="KTV59" s="7"/>
      <c r="KTW59" s="7"/>
      <c r="KTX59" s="7"/>
      <c r="KTY59" s="7"/>
      <c r="KTZ59" s="7"/>
      <c r="KUA59" s="7"/>
      <c r="KUB59" s="7"/>
      <c r="KUC59" s="7"/>
      <c r="KUD59" s="7"/>
      <c r="KUE59" s="7"/>
      <c r="KUF59" s="7"/>
      <c r="KUG59" s="7"/>
      <c r="KUH59" s="7"/>
      <c r="KUI59" s="7"/>
      <c r="KUJ59" s="7"/>
      <c r="KUK59" s="7"/>
      <c r="KUL59" s="7"/>
      <c r="KUM59" s="7"/>
      <c r="KUN59" s="7"/>
      <c r="KUO59" s="7"/>
      <c r="KUP59" s="7"/>
      <c r="KUQ59" s="7"/>
      <c r="KUR59" s="7"/>
      <c r="KUS59" s="7"/>
      <c r="KUT59" s="7"/>
      <c r="KUU59" s="7"/>
      <c r="KUV59" s="7"/>
      <c r="KUW59" s="7"/>
      <c r="KUX59" s="7"/>
      <c r="KUY59" s="7"/>
      <c r="KUZ59" s="7"/>
      <c r="KVA59" s="7"/>
      <c r="KVB59" s="7"/>
      <c r="KVC59" s="7"/>
      <c r="KVD59" s="7"/>
      <c r="KVE59" s="7"/>
      <c r="KVF59" s="7"/>
      <c r="KVG59" s="7"/>
      <c r="KVH59" s="7"/>
      <c r="KVI59" s="7"/>
      <c r="KVJ59" s="7"/>
      <c r="KVK59" s="7"/>
      <c r="KVL59" s="7"/>
      <c r="KVM59" s="7"/>
      <c r="KVN59" s="7"/>
      <c r="KVO59" s="7"/>
      <c r="KVP59" s="7"/>
      <c r="KVQ59" s="7"/>
      <c r="KVR59" s="7"/>
      <c r="KVS59" s="7"/>
      <c r="KVT59" s="7"/>
      <c r="KVU59" s="7"/>
      <c r="KVV59" s="7"/>
      <c r="KVW59" s="7"/>
      <c r="KVX59" s="7"/>
      <c r="KVY59" s="7"/>
      <c r="KVZ59" s="7"/>
      <c r="KWA59" s="7"/>
      <c r="KWB59" s="7"/>
      <c r="KWC59" s="7"/>
      <c r="KWD59" s="7"/>
      <c r="KWE59" s="7"/>
      <c r="KWF59" s="7"/>
      <c r="KWG59" s="7"/>
      <c r="KWH59" s="7"/>
      <c r="KWI59" s="7"/>
      <c r="KWJ59" s="7"/>
      <c r="KWK59" s="7"/>
      <c r="KWL59" s="7"/>
      <c r="KWM59" s="7"/>
      <c r="KWN59" s="7"/>
      <c r="KWO59" s="7"/>
      <c r="KWP59" s="7"/>
      <c r="KWQ59" s="7"/>
      <c r="KWR59" s="7"/>
      <c r="KWS59" s="7"/>
      <c r="KWT59" s="7"/>
      <c r="KWU59" s="7"/>
      <c r="KWV59" s="7"/>
      <c r="KWW59" s="7"/>
      <c r="KWX59" s="7"/>
      <c r="KWY59" s="7"/>
      <c r="KWZ59" s="7"/>
      <c r="KXA59" s="7"/>
      <c r="KXB59" s="7"/>
      <c r="KXC59" s="7"/>
      <c r="KXD59" s="7"/>
      <c r="KXE59" s="7"/>
      <c r="KXF59" s="7"/>
      <c r="KXG59" s="7"/>
      <c r="KXH59" s="7"/>
      <c r="KXI59" s="7"/>
      <c r="KXJ59" s="7"/>
      <c r="KXK59" s="7"/>
      <c r="KXL59" s="7"/>
      <c r="KXM59" s="7"/>
      <c r="KXN59" s="7"/>
      <c r="KXO59" s="7"/>
      <c r="KXP59" s="7"/>
      <c r="KXQ59" s="7"/>
      <c r="KXR59" s="7"/>
      <c r="KXS59" s="7"/>
      <c r="KXT59" s="7"/>
      <c r="KXU59" s="7"/>
      <c r="KXV59" s="7"/>
      <c r="KXW59" s="7"/>
      <c r="KXX59" s="7"/>
      <c r="KXY59" s="7"/>
      <c r="KXZ59" s="7"/>
      <c r="KYA59" s="7"/>
      <c r="KYB59" s="7"/>
      <c r="KYC59" s="7"/>
      <c r="KYD59" s="7"/>
      <c r="KYE59" s="7"/>
      <c r="KYF59" s="7"/>
      <c r="KYG59" s="7"/>
      <c r="KYH59" s="7"/>
      <c r="KYI59" s="7"/>
      <c r="KYJ59" s="7"/>
      <c r="KYK59" s="7"/>
      <c r="KYL59" s="7"/>
      <c r="KYM59" s="7"/>
      <c r="KYN59" s="7"/>
      <c r="KYO59" s="7"/>
      <c r="KYP59" s="7"/>
      <c r="KYQ59" s="7"/>
      <c r="KYR59" s="7"/>
      <c r="KYS59" s="7"/>
      <c r="KYT59" s="7"/>
      <c r="KYU59" s="7"/>
      <c r="KYV59" s="7"/>
      <c r="KYW59" s="7"/>
      <c r="KYX59" s="7"/>
      <c r="KYY59" s="7"/>
      <c r="KYZ59" s="7"/>
      <c r="KZA59" s="7"/>
      <c r="KZB59" s="7"/>
      <c r="KZC59" s="7"/>
      <c r="KZD59" s="7"/>
      <c r="KZE59" s="7"/>
      <c r="KZF59" s="7"/>
      <c r="KZG59" s="7"/>
      <c r="KZH59" s="7"/>
      <c r="KZI59" s="7"/>
      <c r="KZJ59" s="7"/>
      <c r="KZK59" s="7"/>
      <c r="KZL59" s="7"/>
      <c r="KZM59" s="7"/>
      <c r="KZN59" s="7"/>
      <c r="KZO59" s="7"/>
      <c r="KZP59" s="7"/>
      <c r="KZQ59" s="7"/>
      <c r="KZR59" s="7"/>
      <c r="KZS59" s="7"/>
      <c r="KZT59" s="7"/>
      <c r="KZU59" s="7"/>
      <c r="KZV59" s="7"/>
      <c r="KZW59" s="7"/>
      <c r="KZX59" s="7"/>
      <c r="KZY59" s="7"/>
      <c r="KZZ59" s="7"/>
      <c r="LAA59" s="7"/>
      <c r="LAB59" s="7"/>
      <c r="LAC59" s="7"/>
      <c r="LAD59" s="7"/>
      <c r="LAE59" s="7"/>
      <c r="LAF59" s="7"/>
      <c r="LAG59" s="7"/>
      <c r="LAH59" s="7"/>
      <c r="LAI59" s="7"/>
      <c r="LAJ59" s="7"/>
      <c r="LAK59" s="7"/>
      <c r="LAL59" s="7"/>
      <c r="LAM59" s="7"/>
      <c r="LAN59" s="7"/>
      <c r="LAO59" s="7"/>
      <c r="LAP59" s="7"/>
      <c r="LAQ59" s="7"/>
      <c r="LAR59" s="7"/>
      <c r="LAS59" s="7"/>
      <c r="LAT59" s="7"/>
      <c r="LAU59" s="7"/>
      <c r="LAV59" s="7"/>
      <c r="LAW59" s="7"/>
      <c r="LAX59" s="7"/>
      <c r="LAY59" s="7"/>
      <c r="LAZ59" s="7"/>
      <c r="LBA59" s="7"/>
      <c r="LBB59" s="7"/>
      <c r="LBC59" s="7"/>
      <c r="LBD59" s="7"/>
      <c r="LBE59" s="7"/>
      <c r="LBF59" s="7"/>
      <c r="LBG59" s="7"/>
      <c r="LBH59" s="7"/>
      <c r="LBI59" s="7"/>
      <c r="LBJ59" s="7"/>
      <c r="LBK59" s="7"/>
      <c r="LBL59" s="7"/>
      <c r="LBM59" s="7"/>
      <c r="LBN59" s="7"/>
      <c r="LBO59" s="7"/>
      <c r="LBP59" s="7"/>
      <c r="LBQ59" s="7"/>
      <c r="LBR59" s="7"/>
      <c r="LBS59" s="7"/>
      <c r="LBT59" s="7"/>
      <c r="LBU59" s="7"/>
      <c r="LBV59" s="7"/>
      <c r="LBW59" s="7"/>
      <c r="LBX59" s="7"/>
      <c r="LBY59" s="7"/>
      <c r="LBZ59" s="7"/>
      <c r="LCA59" s="7"/>
      <c r="LCB59" s="7"/>
      <c r="LCC59" s="7"/>
      <c r="LCD59" s="7"/>
      <c r="LCE59" s="7"/>
      <c r="LCF59" s="7"/>
      <c r="LCG59" s="7"/>
      <c r="LCH59" s="7"/>
      <c r="LCI59" s="7"/>
      <c r="LCJ59" s="7"/>
      <c r="LCK59" s="7"/>
      <c r="LCL59" s="7"/>
      <c r="LCM59" s="7"/>
      <c r="LCN59" s="7"/>
      <c r="LCO59" s="7"/>
      <c r="LCP59" s="7"/>
      <c r="LCQ59" s="7"/>
      <c r="LCR59" s="7"/>
      <c r="LCS59" s="7"/>
      <c r="LCT59" s="7"/>
      <c r="LCU59" s="7"/>
      <c r="LCV59" s="7"/>
      <c r="LCX59" s="7"/>
      <c r="LCY59" s="7"/>
      <c r="LCZ59" s="7"/>
      <c r="LDA59" s="7"/>
      <c r="LDB59" s="7"/>
      <c r="LDC59" s="7"/>
      <c r="LDD59" s="7"/>
      <c r="LDE59" s="7"/>
      <c r="LDF59" s="7"/>
      <c r="LDG59" s="7"/>
      <c r="LDH59" s="7"/>
      <c r="LDI59" s="7"/>
      <c r="LDJ59" s="7"/>
      <c r="LDK59" s="7"/>
      <c r="LDL59" s="7"/>
      <c r="LDM59" s="7"/>
      <c r="LDN59" s="7"/>
      <c r="LDO59" s="7"/>
      <c r="LDP59" s="7"/>
      <c r="LDQ59" s="7"/>
      <c r="LDR59" s="7"/>
      <c r="LDS59" s="7"/>
      <c r="LDT59" s="7"/>
      <c r="LDU59" s="7"/>
      <c r="LDV59" s="7"/>
      <c r="LDW59" s="7"/>
      <c r="LDX59" s="7"/>
      <c r="LDY59" s="7"/>
      <c r="LDZ59" s="7"/>
      <c r="LEA59" s="7"/>
      <c r="LEB59" s="7"/>
      <c r="LEC59" s="7"/>
      <c r="LED59" s="7"/>
      <c r="LEE59" s="7"/>
      <c r="LEF59" s="7"/>
      <c r="LEG59" s="7"/>
      <c r="LEH59" s="7"/>
      <c r="LEI59" s="7"/>
      <c r="LEJ59" s="7"/>
      <c r="LEK59" s="7"/>
      <c r="LEL59" s="7"/>
      <c r="LEM59" s="7"/>
      <c r="LEN59" s="7"/>
      <c r="LEO59" s="7"/>
      <c r="LEP59" s="7"/>
      <c r="LEQ59" s="7"/>
      <c r="LER59" s="7"/>
      <c r="LES59" s="7"/>
      <c r="LET59" s="7"/>
      <c r="LEU59" s="7"/>
      <c r="LEV59" s="7"/>
      <c r="LEW59" s="7"/>
      <c r="LEX59" s="7"/>
      <c r="LEY59" s="7"/>
      <c r="LEZ59" s="7"/>
      <c r="LFA59" s="7"/>
      <c r="LFB59" s="7"/>
      <c r="LFC59" s="7"/>
      <c r="LFD59" s="7"/>
      <c r="LFE59" s="7"/>
      <c r="LFF59" s="7"/>
      <c r="LFG59" s="7"/>
      <c r="LFH59" s="7"/>
      <c r="LFI59" s="7"/>
      <c r="LFJ59" s="7"/>
      <c r="LFK59" s="7"/>
      <c r="LFL59" s="7"/>
      <c r="LFM59" s="7"/>
      <c r="LFN59" s="7"/>
      <c r="LFO59" s="7"/>
      <c r="LFP59" s="7"/>
      <c r="LFQ59" s="7"/>
      <c r="LFR59" s="7"/>
      <c r="LFS59" s="7"/>
      <c r="LFT59" s="7"/>
      <c r="LFU59" s="7"/>
      <c r="LFV59" s="7"/>
      <c r="LFW59" s="7"/>
      <c r="LFX59" s="7"/>
      <c r="LFY59" s="7"/>
      <c r="LFZ59" s="7"/>
      <c r="LGA59" s="7"/>
      <c r="LGB59" s="7"/>
      <c r="LGC59" s="7"/>
      <c r="LGD59" s="7"/>
      <c r="LGE59" s="7"/>
      <c r="LGF59" s="7"/>
      <c r="LGG59" s="7"/>
      <c r="LGH59" s="7"/>
      <c r="LGI59" s="7"/>
      <c r="LGJ59" s="7"/>
      <c r="LGK59" s="7"/>
      <c r="LGL59" s="7"/>
      <c r="LGM59" s="7"/>
      <c r="LGN59" s="7"/>
      <c r="LGO59" s="7"/>
      <c r="LGP59" s="7"/>
      <c r="LGQ59" s="7"/>
      <c r="LGR59" s="7"/>
      <c r="LGS59" s="7"/>
      <c r="LGT59" s="7"/>
      <c r="LGU59" s="7"/>
      <c r="LGV59" s="7"/>
      <c r="LGW59" s="7"/>
      <c r="LGX59" s="7"/>
      <c r="LGY59" s="7"/>
      <c r="LGZ59" s="7"/>
      <c r="LHA59" s="7"/>
      <c r="LHB59" s="7"/>
      <c r="LHC59" s="7"/>
      <c r="LHD59" s="7"/>
      <c r="LHE59" s="7"/>
      <c r="LHF59" s="7"/>
      <c r="LHG59" s="7"/>
      <c r="LHH59" s="7"/>
      <c r="LHI59" s="7"/>
      <c r="LHJ59" s="7"/>
      <c r="LHK59" s="7"/>
      <c r="LHL59" s="7"/>
      <c r="LHM59" s="7"/>
      <c r="LHN59" s="7"/>
      <c r="LHO59" s="7"/>
      <c r="LHP59" s="7"/>
      <c r="LHQ59" s="7"/>
      <c r="LHR59" s="7"/>
      <c r="LHS59" s="7"/>
      <c r="LHT59" s="7"/>
      <c r="LHU59" s="7"/>
      <c r="LHV59" s="7"/>
      <c r="LHW59" s="7"/>
      <c r="LHX59" s="7"/>
      <c r="LHY59" s="7"/>
      <c r="LHZ59" s="7"/>
      <c r="LIA59" s="7"/>
      <c r="LIB59" s="7"/>
      <c r="LIC59" s="7"/>
      <c r="LID59" s="7"/>
      <c r="LIE59" s="7"/>
      <c r="LIF59" s="7"/>
      <c r="LIG59" s="7"/>
      <c r="LIH59" s="7"/>
      <c r="LII59" s="7"/>
      <c r="LIJ59" s="7"/>
      <c r="LIK59" s="7"/>
      <c r="LIL59" s="7"/>
      <c r="LIM59" s="7"/>
      <c r="LIN59" s="7"/>
      <c r="LIO59" s="7"/>
      <c r="LIP59" s="7"/>
      <c r="LIQ59" s="7"/>
      <c r="LIR59" s="7"/>
      <c r="LIS59" s="7"/>
      <c r="LIT59" s="7"/>
      <c r="LIU59" s="7"/>
      <c r="LIV59" s="7"/>
      <c r="LIW59" s="7"/>
      <c r="LIX59" s="7"/>
      <c r="LIY59" s="7"/>
      <c r="LIZ59" s="7"/>
      <c r="LJA59" s="7"/>
      <c r="LJB59" s="7"/>
      <c r="LJC59" s="7"/>
      <c r="LJD59" s="7"/>
      <c r="LJE59" s="7"/>
      <c r="LJF59" s="7"/>
      <c r="LJG59" s="7"/>
      <c r="LJH59" s="7"/>
      <c r="LJI59" s="7"/>
      <c r="LJJ59" s="7"/>
      <c r="LJK59" s="7"/>
      <c r="LJL59" s="7"/>
      <c r="LJM59" s="7"/>
      <c r="LJN59" s="7"/>
      <c r="LJO59" s="7"/>
      <c r="LJP59" s="7"/>
      <c r="LJQ59" s="7"/>
      <c r="LJR59" s="7"/>
      <c r="LJS59" s="7"/>
      <c r="LJT59" s="7"/>
      <c r="LJU59" s="7"/>
      <c r="LJV59" s="7"/>
      <c r="LJW59" s="7"/>
      <c r="LJX59" s="7"/>
      <c r="LJY59" s="7"/>
      <c r="LJZ59" s="7"/>
      <c r="LKA59" s="7"/>
      <c r="LKB59" s="7"/>
      <c r="LKC59" s="7"/>
      <c r="LKD59" s="7"/>
      <c r="LKE59" s="7"/>
      <c r="LKF59" s="7"/>
      <c r="LKG59" s="7"/>
      <c r="LKH59" s="7"/>
      <c r="LKI59" s="7"/>
      <c r="LKJ59" s="7"/>
      <c r="LKK59" s="7"/>
      <c r="LKL59" s="7"/>
      <c r="LKM59" s="7"/>
      <c r="LKN59" s="7"/>
      <c r="LKO59" s="7"/>
      <c r="LKP59" s="7"/>
      <c r="LKQ59" s="7"/>
      <c r="LKR59" s="7"/>
      <c r="LKS59" s="7"/>
      <c r="LKT59" s="7"/>
      <c r="LKU59" s="7"/>
      <c r="LKV59" s="7"/>
      <c r="LKW59" s="7"/>
      <c r="LKX59" s="7"/>
      <c r="LKY59" s="7"/>
      <c r="LKZ59" s="7"/>
      <c r="LLA59" s="7"/>
      <c r="LLB59" s="7"/>
      <c r="LLC59" s="7"/>
      <c r="LLD59" s="7"/>
      <c r="LLE59" s="7"/>
      <c r="LLF59" s="7"/>
      <c r="LLG59" s="7"/>
      <c r="LLH59" s="7"/>
      <c r="LLI59" s="7"/>
      <c r="LLJ59" s="7"/>
      <c r="LLK59" s="7"/>
      <c r="LLL59" s="7"/>
      <c r="LLM59" s="7"/>
      <c r="LLN59" s="7"/>
      <c r="LLO59" s="7"/>
      <c r="LLP59" s="7"/>
      <c r="LLQ59" s="7"/>
      <c r="LLR59" s="7"/>
      <c r="LLS59" s="7"/>
      <c r="LLT59" s="7"/>
      <c r="LLU59" s="7"/>
      <c r="LLV59" s="7"/>
      <c r="LLW59" s="7"/>
      <c r="LLX59" s="7"/>
      <c r="LLY59" s="7"/>
      <c r="LLZ59" s="7"/>
      <c r="LMA59" s="7"/>
      <c r="LMB59" s="7"/>
      <c r="LMC59" s="7"/>
      <c r="LMD59" s="7"/>
      <c r="LME59" s="7"/>
      <c r="LMF59" s="7"/>
      <c r="LMG59" s="7"/>
      <c r="LMH59" s="7"/>
      <c r="LMI59" s="7"/>
      <c r="LMJ59" s="7"/>
      <c r="LMK59" s="7"/>
      <c r="LML59" s="7"/>
      <c r="LMM59" s="7"/>
      <c r="LMN59" s="7"/>
      <c r="LMO59" s="7"/>
      <c r="LMP59" s="7"/>
      <c r="LMQ59" s="7"/>
      <c r="LMR59" s="7"/>
      <c r="LMT59" s="7"/>
      <c r="LMU59" s="7"/>
      <c r="LMV59" s="7"/>
      <c r="LMW59" s="7"/>
      <c r="LMX59" s="7"/>
      <c r="LMY59" s="7"/>
      <c r="LMZ59" s="7"/>
      <c r="LNA59" s="7"/>
      <c r="LNB59" s="7"/>
      <c r="LNC59" s="7"/>
      <c r="LND59" s="7"/>
      <c r="LNE59" s="7"/>
      <c r="LNF59" s="7"/>
      <c r="LNG59" s="7"/>
      <c r="LNH59" s="7"/>
      <c r="LNI59" s="7"/>
      <c r="LNJ59" s="7"/>
      <c r="LNK59" s="7"/>
      <c r="LNL59" s="7"/>
      <c r="LNM59" s="7"/>
      <c r="LNN59" s="7"/>
      <c r="LNO59" s="7"/>
      <c r="LNP59" s="7"/>
      <c r="LNQ59" s="7"/>
      <c r="LNR59" s="7"/>
      <c r="LNS59" s="7"/>
      <c r="LNT59" s="7"/>
      <c r="LNU59" s="7"/>
      <c r="LNV59" s="7"/>
      <c r="LNW59" s="7"/>
      <c r="LNX59" s="7"/>
      <c r="LNY59" s="7"/>
      <c r="LNZ59" s="7"/>
      <c r="LOA59" s="7"/>
      <c r="LOB59" s="7"/>
      <c r="LOC59" s="7"/>
      <c r="LOD59" s="7"/>
      <c r="LOE59" s="7"/>
      <c r="LOF59" s="7"/>
      <c r="LOG59" s="7"/>
      <c r="LOH59" s="7"/>
      <c r="LOI59" s="7"/>
      <c r="LOJ59" s="7"/>
      <c r="LOK59" s="7"/>
      <c r="LOL59" s="7"/>
      <c r="LOM59" s="7"/>
      <c r="LON59" s="7"/>
      <c r="LOO59" s="7"/>
      <c r="LOP59" s="7"/>
      <c r="LOQ59" s="7"/>
      <c r="LOR59" s="7"/>
      <c r="LOS59" s="7"/>
      <c r="LOT59" s="7"/>
      <c r="LOU59" s="7"/>
      <c r="LOV59" s="7"/>
      <c r="LOW59" s="7"/>
      <c r="LOX59" s="7"/>
      <c r="LOY59" s="7"/>
      <c r="LOZ59" s="7"/>
      <c r="LPA59" s="7"/>
      <c r="LPB59" s="7"/>
      <c r="LPC59" s="7"/>
      <c r="LPD59" s="7"/>
      <c r="LPE59" s="7"/>
      <c r="LPF59" s="7"/>
      <c r="LPG59" s="7"/>
      <c r="LPH59" s="7"/>
      <c r="LPI59" s="7"/>
      <c r="LPJ59" s="7"/>
      <c r="LPK59" s="7"/>
      <c r="LPL59" s="7"/>
      <c r="LPM59" s="7"/>
      <c r="LPN59" s="7"/>
      <c r="LPO59" s="7"/>
      <c r="LPP59" s="7"/>
      <c r="LPQ59" s="7"/>
      <c r="LPR59" s="7"/>
      <c r="LPS59" s="7"/>
      <c r="LPT59" s="7"/>
      <c r="LPU59" s="7"/>
      <c r="LPV59" s="7"/>
      <c r="LPW59" s="7"/>
      <c r="LPX59" s="7"/>
      <c r="LPY59" s="7"/>
      <c r="LPZ59" s="7"/>
      <c r="LQA59" s="7"/>
      <c r="LQB59" s="7"/>
      <c r="LQC59" s="7"/>
      <c r="LQD59" s="7"/>
      <c r="LQE59" s="7"/>
      <c r="LQF59" s="7"/>
      <c r="LQG59" s="7"/>
      <c r="LQH59" s="7"/>
      <c r="LQI59" s="7"/>
      <c r="LQJ59" s="7"/>
      <c r="LQK59" s="7"/>
      <c r="LQL59" s="7"/>
      <c r="LQM59" s="7"/>
      <c r="LQN59" s="7"/>
      <c r="LQO59" s="7"/>
      <c r="LQP59" s="7"/>
      <c r="LQQ59" s="7"/>
      <c r="LQR59" s="7"/>
      <c r="LQS59" s="7"/>
      <c r="LQT59" s="7"/>
      <c r="LQU59" s="7"/>
      <c r="LQV59" s="7"/>
      <c r="LQW59" s="7"/>
      <c r="LQX59" s="7"/>
      <c r="LQY59" s="7"/>
      <c r="LQZ59" s="7"/>
      <c r="LRA59" s="7"/>
      <c r="LRB59" s="7"/>
      <c r="LRC59" s="7"/>
      <c r="LRD59" s="7"/>
      <c r="LRE59" s="7"/>
      <c r="LRF59" s="7"/>
      <c r="LRG59" s="7"/>
      <c r="LRH59" s="7"/>
      <c r="LRI59" s="7"/>
      <c r="LRJ59" s="7"/>
      <c r="LRK59" s="7"/>
      <c r="LRL59" s="7"/>
      <c r="LRM59" s="7"/>
      <c r="LRN59" s="7"/>
      <c r="LRO59" s="7"/>
      <c r="LRP59" s="7"/>
      <c r="LRQ59" s="7"/>
      <c r="LRR59" s="7"/>
      <c r="LRS59" s="7"/>
      <c r="LRT59" s="7"/>
      <c r="LRU59" s="7"/>
      <c r="LRV59" s="7"/>
      <c r="LRW59" s="7"/>
      <c r="LRX59" s="7"/>
      <c r="LRY59" s="7"/>
      <c r="LRZ59" s="7"/>
      <c r="LSA59" s="7"/>
      <c r="LSB59" s="7"/>
      <c r="LSC59" s="7"/>
      <c r="LSD59" s="7"/>
      <c r="LSE59" s="7"/>
      <c r="LSF59" s="7"/>
      <c r="LSG59" s="7"/>
      <c r="LSH59" s="7"/>
      <c r="LSI59" s="7"/>
      <c r="LSJ59" s="7"/>
      <c r="LSK59" s="7"/>
      <c r="LSL59" s="7"/>
      <c r="LSM59" s="7"/>
      <c r="LSN59" s="7"/>
      <c r="LSO59" s="7"/>
      <c r="LSP59" s="7"/>
      <c r="LSQ59" s="7"/>
      <c r="LSR59" s="7"/>
      <c r="LSS59" s="7"/>
      <c r="LST59" s="7"/>
      <c r="LSU59" s="7"/>
      <c r="LSV59" s="7"/>
      <c r="LSW59" s="7"/>
      <c r="LSX59" s="7"/>
      <c r="LSY59" s="7"/>
      <c r="LSZ59" s="7"/>
      <c r="LTA59" s="7"/>
      <c r="LTB59" s="7"/>
      <c r="LTC59" s="7"/>
      <c r="LTD59" s="7"/>
      <c r="LTE59" s="7"/>
      <c r="LTF59" s="7"/>
      <c r="LTG59" s="7"/>
      <c r="LTH59" s="7"/>
      <c r="LTI59" s="7"/>
      <c r="LTJ59" s="7"/>
      <c r="LTK59" s="7"/>
      <c r="LTL59" s="7"/>
      <c r="LTM59" s="7"/>
      <c r="LTN59" s="7"/>
      <c r="LTO59" s="7"/>
      <c r="LTP59" s="7"/>
      <c r="LTQ59" s="7"/>
      <c r="LTR59" s="7"/>
      <c r="LTS59" s="7"/>
      <c r="LTT59" s="7"/>
      <c r="LTU59" s="7"/>
      <c r="LTV59" s="7"/>
      <c r="LTW59" s="7"/>
      <c r="LTX59" s="7"/>
      <c r="LTY59" s="7"/>
      <c r="LTZ59" s="7"/>
      <c r="LUA59" s="7"/>
      <c r="LUB59" s="7"/>
      <c r="LUC59" s="7"/>
      <c r="LUD59" s="7"/>
      <c r="LUE59" s="7"/>
      <c r="LUF59" s="7"/>
      <c r="LUG59" s="7"/>
      <c r="LUH59" s="7"/>
      <c r="LUI59" s="7"/>
      <c r="LUJ59" s="7"/>
      <c r="LUK59" s="7"/>
      <c r="LUL59" s="7"/>
      <c r="LUM59" s="7"/>
      <c r="LUN59" s="7"/>
      <c r="LUO59" s="7"/>
      <c r="LUP59" s="7"/>
      <c r="LUQ59" s="7"/>
      <c r="LUR59" s="7"/>
      <c r="LUS59" s="7"/>
      <c r="LUT59" s="7"/>
      <c r="LUU59" s="7"/>
      <c r="LUV59" s="7"/>
      <c r="LUW59" s="7"/>
      <c r="LUX59" s="7"/>
      <c r="LUY59" s="7"/>
      <c r="LUZ59" s="7"/>
      <c r="LVA59" s="7"/>
      <c r="LVB59" s="7"/>
      <c r="LVC59" s="7"/>
      <c r="LVD59" s="7"/>
      <c r="LVE59" s="7"/>
      <c r="LVF59" s="7"/>
      <c r="LVG59" s="7"/>
      <c r="LVH59" s="7"/>
      <c r="LVI59" s="7"/>
      <c r="LVJ59" s="7"/>
      <c r="LVK59" s="7"/>
      <c r="LVL59" s="7"/>
      <c r="LVM59" s="7"/>
      <c r="LVN59" s="7"/>
      <c r="LVO59" s="7"/>
      <c r="LVP59" s="7"/>
      <c r="LVQ59" s="7"/>
      <c r="LVR59" s="7"/>
      <c r="LVS59" s="7"/>
      <c r="LVT59" s="7"/>
      <c r="LVU59" s="7"/>
      <c r="LVV59" s="7"/>
      <c r="LVW59" s="7"/>
      <c r="LVX59" s="7"/>
      <c r="LVY59" s="7"/>
      <c r="LVZ59" s="7"/>
      <c r="LWA59" s="7"/>
      <c r="LWB59" s="7"/>
      <c r="LWC59" s="7"/>
      <c r="LWD59" s="7"/>
      <c r="LWE59" s="7"/>
      <c r="LWF59" s="7"/>
      <c r="LWG59" s="7"/>
      <c r="LWH59" s="7"/>
      <c r="LWI59" s="7"/>
      <c r="LWJ59" s="7"/>
      <c r="LWK59" s="7"/>
      <c r="LWL59" s="7"/>
      <c r="LWM59" s="7"/>
      <c r="LWN59" s="7"/>
      <c r="LWP59" s="7"/>
      <c r="LWQ59" s="7"/>
      <c r="LWR59" s="7"/>
      <c r="LWS59" s="7"/>
      <c r="LWT59" s="7"/>
      <c r="LWU59" s="7"/>
      <c r="LWV59" s="7"/>
      <c r="LWW59" s="7"/>
      <c r="LWX59" s="7"/>
      <c r="LWY59" s="7"/>
      <c r="LWZ59" s="7"/>
      <c r="LXA59" s="7"/>
      <c r="LXB59" s="7"/>
      <c r="LXC59" s="7"/>
      <c r="LXD59" s="7"/>
      <c r="LXE59" s="7"/>
      <c r="LXF59" s="7"/>
      <c r="LXG59" s="7"/>
      <c r="LXH59" s="7"/>
      <c r="LXI59" s="7"/>
      <c r="LXJ59" s="7"/>
      <c r="LXK59" s="7"/>
      <c r="LXL59" s="7"/>
      <c r="LXM59" s="7"/>
      <c r="LXN59" s="7"/>
      <c r="LXO59" s="7"/>
      <c r="LXP59" s="7"/>
      <c r="LXQ59" s="7"/>
      <c r="LXR59" s="7"/>
      <c r="LXS59" s="7"/>
      <c r="LXT59" s="7"/>
      <c r="LXU59" s="7"/>
      <c r="LXV59" s="7"/>
      <c r="LXW59" s="7"/>
      <c r="LXX59" s="7"/>
      <c r="LXY59" s="7"/>
      <c r="LXZ59" s="7"/>
      <c r="LYA59" s="7"/>
      <c r="LYB59" s="7"/>
      <c r="LYC59" s="7"/>
      <c r="LYD59" s="7"/>
      <c r="LYE59" s="7"/>
      <c r="LYF59" s="7"/>
      <c r="LYG59" s="7"/>
      <c r="LYH59" s="7"/>
      <c r="LYI59" s="7"/>
      <c r="LYJ59" s="7"/>
      <c r="LYK59" s="7"/>
      <c r="LYL59" s="7"/>
      <c r="LYM59" s="7"/>
      <c r="LYN59" s="7"/>
      <c r="LYO59" s="7"/>
      <c r="LYP59" s="7"/>
      <c r="LYQ59" s="7"/>
      <c r="LYR59" s="7"/>
      <c r="LYS59" s="7"/>
      <c r="LYT59" s="7"/>
      <c r="LYU59" s="7"/>
      <c r="LYV59" s="7"/>
      <c r="LYW59" s="7"/>
      <c r="LYX59" s="7"/>
      <c r="LYY59" s="7"/>
      <c r="LYZ59" s="7"/>
      <c r="LZA59" s="7"/>
      <c r="LZB59" s="7"/>
      <c r="LZC59" s="7"/>
      <c r="LZD59" s="7"/>
      <c r="LZE59" s="7"/>
      <c r="LZF59" s="7"/>
      <c r="LZG59" s="7"/>
      <c r="LZH59" s="7"/>
      <c r="LZI59" s="7"/>
      <c r="LZJ59" s="7"/>
      <c r="LZK59" s="7"/>
      <c r="LZL59" s="7"/>
      <c r="LZM59" s="7"/>
      <c r="LZN59" s="7"/>
      <c r="LZO59" s="7"/>
      <c r="LZP59" s="7"/>
      <c r="LZQ59" s="7"/>
      <c r="LZR59" s="7"/>
      <c r="LZS59" s="7"/>
      <c r="LZT59" s="7"/>
      <c r="LZU59" s="7"/>
      <c r="LZV59" s="7"/>
      <c r="LZW59" s="7"/>
      <c r="LZX59" s="7"/>
      <c r="LZY59" s="7"/>
      <c r="LZZ59" s="7"/>
      <c r="MAA59" s="7"/>
      <c r="MAB59" s="7"/>
      <c r="MAC59" s="7"/>
      <c r="MAD59" s="7"/>
      <c r="MAE59" s="7"/>
      <c r="MAF59" s="7"/>
      <c r="MAG59" s="7"/>
      <c r="MAH59" s="7"/>
      <c r="MAI59" s="7"/>
      <c r="MAJ59" s="7"/>
      <c r="MAK59" s="7"/>
      <c r="MAL59" s="7"/>
      <c r="MAM59" s="7"/>
      <c r="MAN59" s="7"/>
      <c r="MAO59" s="7"/>
      <c r="MAP59" s="7"/>
      <c r="MAQ59" s="7"/>
      <c r="MAR59" s="7"/>
      <c r="MAS59" s="7"/>
      <c r="MAT59" s="7"/>
      <c r="MAU59" s="7"/>
      <c r="MAV59" s="7"/>
      <c r="MAW59" s="7"/>
      <c r="MAX59" s="7"/>
      <c r="MAY59" s="7"/>
      <c r="MAZ59" s="7"/>
      <c r="MBA59" s="7"/>
      <c r="MBB59" s="7"/>
      <c r="MBC59" s="7"/>
      <c r="MBD59" s="7"/>
      <c r="MBE59" s="7"/>
      <c r="MBF59" s="7"/>
      <c r="MBG59" s="7"/>
      <c r="MBH59" s="7"/>
      <c r="MBI59" s="7"/>
      <c r="MBJ59" s="7"/>
      <c r="MBK59" s="7"/>
      <c r="MBL59" s="7"/>
      <c r="MBM59" s="7"/>
      <c r="MBN59" s="7"/>
      <c r="MBO59" s="7"/>
      <c r="MBP59" s="7"/>
      <c r="MBQ59" s="7"/>
      <c r="MBR59" s="7"/>
      <c r="MBS59" s="7"/>
      <c r="MBT59" s="7"/>
      <c r="MBU59" s="7"/>
      <c r="MBV59" s="7"/>
      <c r="MBW59" s="7"/>
      <c r="MBX59" s="7"/>
      <c r="MBY59" s="7"/>
      <c r="MBZ59" s="7"/>
      <c r="MCA59" s="7"/>
      <c r="MCB59" s="7"/>
      <c r="MCC59" s="7"/>
      <c r="MCD59" s="7"/>
      <c r="MCE59" s="7"/>
      <c r="MCF59" s="7"/>
      <c r="MCG59" s="7"/>
      <c r="MCH59" s="7"/>
      <c r="MCI59" s="7"/>
      <c r="MCJ59" s="7"/>
      <c r="MCK59" s="7"/>
      <c r="MCL59" s="7"/>
      <c r="MCM59" s="7"/>
      <c r="MCN59" s="7"/>
      <c r="MCO59" s="7"/>
      <c r="MCP59" s="7"/>
      <c r="MCQ59" s="7"/>
      <c r="MCR59" s="7"/>
      <c r="MCS59" s="7"/>
      <c r="MCT59" s="7"/>
      <c r="MCU59" s="7"/>
      <c r="MCV59" s="7"/>
      <c r="MCW59" s="7"/>
      <c r="MCX59" s="7"/>
      <c r="MCY59" s="7"/>
      <c r="MCZ59" s="7"/>
      <c r="MDA59" s="7"/>
      <c r="MDB59" s="7"/>
      <c r="MDC59" s="7"/>
      <c r="MDD59" s="7"/>
      <c r="MDE59" s="7"/>
      <c r="MDF59" s="7"/>
      <c r="MDG59" s="7"/>
      <c r="MDH59" s="7"/>
      <c r="MDI59" s="7"/>
      <c r="MDJ59" s="7"/>
      <c r="MDK59" s="7"/>
      <c r="MDL59" s="7"/>
      <c r="MDM59" s="7"/>
      <c r="MDN59" s="7"/>
      <c r="MDO59" s="7"/>
      <c r="MDP59" s="7"/>
      <c r="MDQ59" s="7"/>
      <c r="MDR59" s="7"/>
      <c r="MDS59" s="7"/>
      <c r="MDT59" s="7"/>
      <c r="MDU59" s="7"/>
      <c r="MDV59" s="7"/>
      <c r="MDW59" s="7"/>
      <c r="MDX59" s="7"/>
      <c r="MDY59" s="7"/>
      <c r="MDZ59" s="7"/>
      <c r="MEA59" s="7"/>
      <c r="MEB59" s="7"/>
      <c r="MEC59" s="7"/>
      <c r="MED59" s="7"/>
      <c r="MEE59" s="7"/>
      <c r="MEF59" s="7"/>
      <c r="MEG59" s="7"/>
      <c r="MEH59" s="7"/>
      <c r="MEI59" s="7"/>
      <c r="MEJ59" s="7"/>
      <c r="MEK59" s="7"/>
      <c r="MEL59" s="7"/>
      <c r="MEM59" s="7"/>
      <c r="MEN59" s="7"/>
      <c r="MEO59" s="7"/>
      <c r="MEP59" s="7"/>
      <c r="MEQ59" s="7"/>
      <c r="MER59" s="7"/>
      <c r="MES59" s="7"/>
      <c r="MET59" s="7"/>
      <c r="MEU59" s="7"/>
      <c r="MEV59" s="7"/>
      <c r="MEW59" s="7"/>
      <c r="MEX59" s="7"/>
      <c r="MEY59" s="7"/>
      <c r="MEZ59" s="7"/>
      <c r="MFA59" s="7"/>
      <c r="MFB59" s="7"/>
      <c r="MFC59" s="7"/>
      <c r="MFD59" s="7"/>
      <c r="MFE59" s="7"/>
      <c r="MFF59" s="7"/>
      <c r="MFG59" s="7"/>
      <c r="MFH59" s="7"/>
      <c r="MFI59" s="7"/>
      <c r="MFJ59" s="7"/>
      <c r="MFK59" s="7"/>
      <c r="MFL59" s="7"/>
      <c r="MFM59" s="7"/>
      <c r="MFN59" s="7"/>
      <c r="MFO59" s="7"/>
      <c r="MFP59" s="7"/>
      <c r="MFQ59" s="7"/>
      <c r="MFR59" s="7"/>
      <c r="MFS59" s="7"/>
      <c r="MFT59" s="7"/>
      <c r="MFU59" s="7"/>
      <c r="MFV59" s="7"/>
      <c r="MFW59" s="7"/>
      <c r="MFX59" s="7"/>
      <c r="MFY59" s="7"/>
      <c r="MFZ59" s="7"/>
      <c r="MGA59" s="7"/>
      <c r="MGB59" s="7"/>
      <c r="MGC59" s="7"/>
      <c r="MGD59" s="7"/>
      <c r="MGE59" s="7"/>
      <c r="MGF59" s="7"/>
      <c r="MGG59" s="7"/>
      <c r="MGH59" s="7"/>
      <c r="MGI59" s="7"/>
      <c r="MGJ59" s="7"/>
      <c r="MGL59" s="7"/>
      <c r="MGM59" s="7"/>
      <c r="MGN59" s="7"/>
      <c r="MGO59" s="7"/>
      <c r="MGP59" s="7"/>
      <c r="MGQ59" s="7"/>
      <c r="MGR59" s="7"/>
      <c r="MGS59" s="7"/>
      <c r="MGT59" s="7"/>
      <c r="MGU59" s="7"/>
      <c r="MGV59" s="7"/>
      <c r="MGW59" s="7"/>
      <c r="MGX59" s="7"/>
      <c r="MGY59" s="7"/>
      <c r="MGZ59" s="7"/>
      <c r="MHA59" s="7"/>
      <c r="MHB59" s="7"/>
      <c r="MHC59" s="7"/>
      <c r="MHD59" s="7"/>
      <c r="MHE59" s="7"/>
      <c r="MHF59" s="7"/>
      <c r="MHG59" s="7"/>
      <c r="MHH59" s="7"/>
      <c r="MHI59" s="7"/>
      <c r="MHJ59" s="7"/>
      <c r="MHK59" s="7"/>
      <c r="MHL59" s="7"/>
      <c r="MHM59" s="7"/>
      <c r="MHN59" s="7"/>
      <c r="MHO59" s="7"/>
      <c r="MHP59" s="7"/>
      <c r="MHQ59" s="7"/>
      <c r="MHR59" s="7"/>
      <c r="MHS59" s="7"/>
      <c r="MHT59" s="7"/>
      <c r="MHU59" s="7"/>
      <c r="MHV59" s="7"/>
      <c r="MHW59" s="7"/>
      <c r="MHX59" s="7"/>
      <c r="MHY59" s="7"/>
      <c r="MHZ59" s="7"/>
      <c r="MIA59" s="7"/>
      <c r="MIB59" s="7"/>
      <c r="MIC59" s="7"/>
      <c r="MID59" s="7"/>
      <c r="MIE59" s="7"/>
      <c r="MIF59" s="7"/>
      <c r="MIG59" s="7"/>
      <c r="MIH59" s="7"/>
      <c r="MII59" s="7"/>
      <c r="MIJ59" s="7"/>
      <c r="MIK59" s="7"/>
      <c r="MIL59" s="7"/>
      <c r="MIM59" s="7"/>
      <c r="MIN59" s="7"/>
      <c r="MIO59" s="7"/>
      <c r="MIP59" s="7"/>
      <c r="MIQ59" s="7"/>
      <c r="MIR59" s="7"/>
      <c r="MIS59" s="7"/>
      <c r="MIT59" s="7"/>
      <c r="MIU59" s="7"/>
      <c r="MIV59" s="7"/>
      <c r="MIW59" s="7"/>
      <c r="MIX59" s="7"/>
      <c r="MIY59" s="7"/>
      <c r="MIZ59" s="7"/>
      <c r="MJA59" s="7"/>
      <c r="MJB59" s="7"/>
      <c r="MJC59" s="7"/>
      <c r="MJD59" s="7"/>
      <c r="MJE59" s="7"/>
      <c r="MJF59" s="7"/>
      <c r="MJG59" s="7"/>
      <c r="MJH59" s="7"/>
      <c r="MJI59" s="7"/>
      <c r="MJJ59" s="7"/>
      <c r="MJK59" s="7"/>
      <c r="MJL59" s="7"/>
      <c r="MJM59" s="7"/>
      <c r="MJN59" s="7"/>
      <c r="MJO59" s="7"/>
      <c r="MJP59" s="7"/>
      <c r="MJQ59" s="7"/>
      <c r="MJR59" s="7"/>
      <c r="MJS59" s="7"/>
      <c r="MJT59" s="7"/>
      <c r="MJU59" s="7"/>
      <c r="MJV59" s="7"/>
      <c r="MJW59" s="7"/>
      <c r="MJX59" s="7"/>
      <c r="MJY59" s="7"/>
      <c r="MJZ59" s="7"/>
      <c r="MKA59" s="7"/>
      <c r="MKB59" s="7"/>
      <c r="MKC59" s="7"/>
      <c r="MKD59" s="7"/>
      <c r="MKE59" s="7"/>
      <c r="MKF59" s="7"/>
      <c r="MKG59" s="7"/>
      <c r="MKH59" s="7"/>
      <c r="MKI59" s="7"/>
      <c r="MKJ59" s="7"/>
      <c r="MKK59" s="7"/>
      <c r="MKL59" s="7"/>
      <c r="MKM59" s="7"/>
      <c r="MKN59" s="7"/>
      <c r="MKO59" s="7"/>
      <c r="MKP59" s="7"/>
      <c r="MKQ59" s="7"/>
      <c r="MKR59" s="7"/>
      <c r="MKS59" s="7"/>
      <c r="MKT59" s="7"/>
      <c r="MKU59" s="7"/>
      <c r="MKV59" s="7"/>
      <c r="MKW59" s="7"/>
      <c r="MKX59" s="7"/>
      <c r="MKY59" s="7"/>
      <c r="MKZ59" s="7"/>
      <c r="MLA59" s="7"/>
      <c r="MLB59" s="7"/>
      <c r="MLC59" s="7"/>
      <c r="MLD59" s="7"/>
      <c r="MLE59" s="7"/>
      <c r="MLF59" s="7"/>
      <c r="MLG59" s="7"/>
      <c r="MLH59" s="7"/>
      <c r="MLI59" s="7"/>
      <c r="MLJ59" s="7"/>
      <c r="MLK59" s="7"/>
      <c r="MLL59" s="7"/>
      <c r="MLM59" s="7"/>
      <c r="MLN59" s="7"/>
      <c r="MLO59" s="7"/>
      <c r="MLP59" s="7"/>
      <c r="MLQ59" s="7"/>
      <c r="MLR59" s="7"/>
      <c r="MLS59" s="7"/>
      <c r="MLT59" s="7"/>
      <c r="MLU59" s="7"/>
      <c r="MLV59" s="7"/>
      <c r="MLW59" s="7"/>
      <c r="MLX59" s="7"/>
      <c r="MLY59" s="7"/>
      <c r="MLZ59" s="7"/>
      <c r="MMA59" s="7"/>
      <c r="MMB59" s="7"/>
      <c r="MMC59" s="7"/>
      <c r="MMD59" s="7"/>
      <c r="MME59" s="7"/>
      <c r="MMF59" s="7"/>
      <c r="MMG59" s="7"/>
      <c r="MMH59" s="7"/>
      <c r="MMI59" s="7"/>
      <c r="MMJ59" s="7"/>
      <c r="MMK59" s="7"/>
      <c r="MML59" s="7"/>
      <c r="MMM59" s="7"/>
      <c r="MMN59" s="7"/>
      <c r="MMO59" s="7"/>
      <c r="MMP59" s="7"/>
      <c r="MMQ59" s="7"/>
      <c r="MMR59" s="7"/>
      <c r="MMS59" s="7"/>
      <c r="MMT59" s="7"/>
      <c r="MMU59" s="7"/>
      <c r="MMV59" s="7"/>
      <c r="MMW59" s="7"/>
      <c r="MMX59" s="7"/>
      <c r="MMY59" s="7"/>
      <c r="MMZ59" s="7"/>
      <c r="MNA59" s="7"/>
      <c r="MNB59" s="7"/>
      <c r="MNC59" s="7"/>
      <c r="MND59" s="7"/>
      <c r="MNE59" s="7"/>
      <c r="MNF59" s="7"/>
      <c r="MNG59" s="7"/>
      <c r="MNH59" s="7"/>
      <c r="MNI59" s="7"/>
      <c r="MNJ59" s="7"/>
      <c r="MNK59" s="7"/>
      <c r="MNL59" s="7"/>
      <c r="MNM59" s="7"/>
      <c r="MNN59" s="7"/>
      <c r="MNO59" s="7"/>
      <c r="MNP59" s="7"/>
      <c r="MNQ59" s="7"/>
      <c r="MNR59" s="7"/>
      <c r="MNS59" s="7"/>
      <c r="MNT59" s="7"/>
      <c r="MNU59" s="7"/>
      <c r="MNV59" s="7"/>
      <c r="MNW59" s="7"/>
      <c r="MNX59" s="7"/>
      <c r="MNY59" s="7"/>
      <c r="MNZ59" s="7"/>
      <c r="MOA59" s="7"/>
      <c r="MOB59" s="7"/>
      <c r="MOC59" s="7"/>
      <c r="MOD59" s="7"/>
      <c r="MOE59" s="7"/>
      <c r="MOF59" s="7"/>
      <c r="MOG59" s="7"/>
      <c r="MOH59" s="7"/>
      <c r="MOI59" s="7"/>
      <c r="MOJ59" s="7"/>
      <c r="MOK59" s="7"/>
      <c r="MOL59" s="7"/>
      <c r="MOM59" s="7"/>
      <c r="MON59" s="7"/>
      <c r="MOO59" s="7"/>
      <c r="MOP59" s="7"/>
      <c r="MOQ59" s="7"/>
      <c r="MOR59" s="7"/>
      <c r="MOS59" s="7"/>
      <c r="MOT59" s="7"/>
      <c r="MOU59" s="7"/>
      <c r="MOV59" s="7"/>
      <c r="MOW59" s="7"/>
      <c r="MOX59" s="7"/>
      <c r="MOY59" s="7"/>
      <c r="MOZ59" s="7"/>
      <c r="MPA59" s="7"/>
      <c r="MPB59" s="7"/>
      <c r="MPC59" s="7"/>
      <c r="MPD59" s="7"/>
      <c r="MPE59" s="7"/>
      <c r="MPF59" s="7"/>
      <c r="MPG59" s="7"/>
      <c r="MPH59" s="7"/>
      <c r="MPI59" s="7"/>
      <c r="MPJ59" s="7"/>
      <c r="MPK59" s="7"/>
      <c r="MPL59" s="7"/>
      <c r="MPM59" s="7"/>
      <c r="MPN59" s="7"/>
      <c r="MPO59" s="7"/>
      <c r="MPP59" s="7"/>
      <c r="MPQ59" s="7"/>
      <c r="MPR59" s="7"/>
      <c r="MPS59" s="7"/>
      <c r="MPT59" s="7"/>
      <c r="MPU59" s="7"/>
      <c r="MPV59" s="7"/>
      <c r="MPW59" s="7"/>
      <c r="MPX59" s="7"/>
      <c r="MPY59" s="7"/>
      <c r="MPZ59" s="7"/>
      <c r="MQA59" s="7"/>
      <c r="MQB59" s="7"/>
      <c r="MQC59" s="7"/>
      <c r="MQD59" s="7"/>
      <c r="MQE59" s="7"/>
      <c r="MQF59" s="7"/>
      <c r="MQH59" s="7"/>
      <c r="MQI59" s="7"/>
      <c r="MQJ59" s="7"/>
      <c r="MQK59" s="7"/>
      <c r="MQL59" s="7"/>
      <c r="MQM59" s="7"/>
      <c r="MQN59" s="7"/>
      <c r="MQO59" s="7"/>
      <c r="MQP59" s="7"/>
      <c r="MQQ59" s="7"/>
      <c r="MQR59" s="7"/>
      <c r="MQS59" s="7"/>
      <c r="MQT59" s="7"/>
      <c r="MQU59" s="7"/>
      <c r="MQV59" s="7"/>
      <c r="MQW59" s="7"/>
      <c r="MQX59" s="7"/>
      <c r="MQY59" s="7"/>
      <c r="MQZ59" s="7"/>
      <c r="MRA59" s="7"/>
      <c r="MRB59" s="7"/>
      <c r="MRC59" s="7"/>
      <c r="MRD59" s="7"/>
      <c r="MRE59" s="7"/>
      <c r="MRF59" s="7"/>
      <c r="MRG59" s="7"/>
      <c r="MRH59" s="7"/>
      <c r="MRI59" s="7"/>
      <c r="MRJ59" s="7"/>
      <c r="MRK59" s="7"/>
      <c r="MRL59" s="7"/>
      <c r="MRM59" s="7"/>
      <c r="MRN59" s="7"/>
      <c r="MRO59" s="7"/>
      <c r="MRP59" s="7"/>
      <c r="MRQ59" s="7"/>
      <c r="MRR59" s="7"/>
      <c r="MRS59" s="7"/>
      <c r="MRT59" s="7"/>
      <c r="MRU59" s="7"/>
      <c r="MRV59" s="7"/>
      <c r="MRW59" s="7"/>
      <c r="MRX59" s="7"/>
      <c r="MRY59" s="7"/>
      <c r="MRZ59" s="7"/>
      <c r="MSA59" s="7"/>
      <c r="MSB59" s="7"/>
      <c r="MSC59" s="7"/>
      <c r="MSD59" s="7"/>
      <c r="MSE59" s="7"/>
      <c r="MSF59" s="7"/>
      <c r="MSG59" s="7"/>
      <c r="MSH59" s="7"/>
      <c r="MSI59" s="7"/>
      <c r="MSJ59" s="7"/>
      <c r="MSK59" s="7"/>
      <c r="MSL59" s="7"/>
      <c r="MSM59" s="7"/>
      <c r="MSN59" s="7"/>
      <c r="MSO59" s="7"/>
      <c r="MSP59" s="7"/>
      <c r="MSQ59" s="7"/>
      <c r="MSR59" s="7"/>
      <c r="MSS59" s="7"/>
      <c r="MST59" s="7"/>
      <c r="MSU59" s="7"/>
      <c r="MSV59" s="7"/>
      <c r="MSW59" s="7"/>
      <c r="MSX59" s="7"/>
      <c r="MSY59" s="7"/>
      <c r="MSZ59" s="7"/>
      <c r="MTA59" s="7"/>
      <c r="MTB59" s="7"/>
      <c r="MTC59" s="7"/>
      <c r="MTD59" s="7"/>
      <c r="MTE59" s="7"/>
      <c r="MTF59" s="7"/>
      <c r="MTG59" s="7"/>
      <c r="MTH59" s="7"/>
      <c r="MTI59" s="7"/>
      <c r="MTJ59" s="7"/>
      <c r="MTK59" s="7"/>
      <c r="MTL59" s="7"/>
      <c r="MTM59" s="7"/>
      <c r="MTN59" s="7"/>
      <c r="MTO59" s="7"/>
      <c r="MTP59" s="7"/>
      <c r="MTQ59" s="7"/>
      <c r="MTR59" s="7"/>
      <c r="MTS59" s="7"/>
      <c r="MTT59" s="7"/>
      <c r="MTU59" s="7"/>
      <c r="MTV59" s="7"/>
      <c r="MTW59" s="7"/>
      <c r="MTX59" s="7"/>
      <c r="MTY59" s="7"/>
      <c r="MTZ59" s="7"/>
      <c r="MUA59" s="7"/>
      <c r="MUB59" s="7"/>
      <c r="MUC59" s="7"/>
      <c r="MUD59" s="7"/>
      <c r="MUE59" s="7"/>
      <c r="MUF59" s="7"/>
      <c r="MUG59" s="7"/>
      <c r="MUH59" s="7"/>
      <c r="MUI59" s="7"/>
      <c r="MUJ59" s="7"/>
      <c r="MUK59" s="7"/>
      <c r="MUL59" s="7"/>
      <c r="MUM59" s="7"/>
      <c r="MUN59" s="7"/>
      <c r="MUO59" s="7"/>
      <c r="MUP59" s="7"/>
      <c r="MUQ59" s="7"/>
      <c r="MUR59" s="7"/>
      <c r="MUS59" s="7"/>
      <c r="MUT59" s="7"/>
      <c r="MUU59" s="7"/>
      <c r="MUV59" s="7"/>
      <c r="MUW59" s="7"/>
      <c r="MUX59" s="7"/>
      <c r="MUY59" s="7"/>
      <c r="MUZ59" s="7"/>
      <c r="MVA59" s="7"/>
      <c r="MVB59" s="7"/>
      <c r="MVC59" s="7"/>
      <c r="MVD59" s="7"/>
      <c r="MVE59" s="7"/>
      <c r="MVF59" s="7"/>
      <c r="MVG59" s="7"/>
      <c r="MVH59" s="7"/>
      <c r="MVI59" s="7"/>
      <c r="MVJ59" s="7"/>
      <c r="MVK59" s="7"/>
      <c r="MVL59" s="7"/>
      <c r="MVM59" s="7"/>
      <c r="MVN59" s="7"/>
      <c r="MVO59" s="7"/>
      <c r="MVP59" s="7"/>
      <c r="MVQ59" s="7"/>
      <c r="MVR59" s="7"/>
      <c r="MVS59" s="7"/>
      <c r="MVT59" s="7"/>
      <c r="MVU59" s="7"/>
      <c r="MVV59" s="7"/>
      <c r="MVW59" s="7"/>
      <c r="MVX59" s="7"/>
      <c r="MVY59" s="7"/>
      <c r="MVZ59" s="7"/>
      <c r="MWA59" s="7"/>
      <c r="MWB59" s="7"/>
      <c r="MWC59" s="7"/>
      <c r="MWD59" s="7"/>
      <c r="MWE59" s="7"/>
      <c r="MWF59" s="7"/>
      <c r="MWG59" s="7"/>
      <c r="MWH59" s="7"/>
      <c r="MWI59" s="7"/>
      <c r="MWJ59" s="7"/>
      <c r="MWK59" s="7"/>
      <c r="MWL59" s="7"/>
      <c r="MWM59" s="7"/>
      <c r="MWN59" s="7"/>
      <c r="MWO59" s="7"/>
      <c r="MWP59" s="7"/>
      <c r="MWQ59" s="7"/>
      <c r="MWR59" s="7"/>
      <c r="MWS59" s="7"/>
      <c r="MWT59" s="7"/>
      <c r="MWU59" s="7"/>
      <c r="MWV59" s="7"/>
      <c r="MWW59" s="7"/>
      <c r="MWX59" s="7"/>
      <c r="MWY59" s="7"/>
      <c r="MWZ59" s="7"/>
      <c r="MXA59" s="7"/>
      <c r="MXB59" s="7"/>
      <c r="MXC59" s="7"/>
      <c r="MXD59" s="7"/>
      <c r="MXE59" s="7"/>
      <c r="MXF59" s="7"/>
      <c r="MXG59" s="7"/>
      <c r="MXH59" s="7"/>
      <c r="MXI59" s="7"/>
      <c r="MXJ59" s="7"/>
      <c r="MXK59" s="7"/>
      <c r="MXL59" s="7"/>
      <c r="MXM59" s="7"/>
      <c r="MXN59" s="7"/>
      <c r="MXO59" s="7"/>
      <c r="MXP59" s="7"/>
      <c r="MXQ59" s="7"/>
      <c r="MXR59" s="7"/>
      <c r="MXS59" s="7"/>
      <c r="MXT59" s="7"/>
      <c r="MXU59" s="7"/>
      <c r="MXV59" s="7"/>
      <c r="MXW59" s="7"/>
      <c r="MXX59" s="7"/>
      <c r="MXY59" s="7"/>
      <c r="MXZ59" s="7"/>
      <c r="MYA59" s="7"/>
      <c r="MYB59" s="7"/>
      <c r="MYC59" s="7"/>
      <c r="MYD59" s="7"/>
      <c r="MYE59" s="7"/>
      <c r="MYF59" s="7"/>
      <c r="MYG59" s="7"/>
      <c r="MYH59" s="7"/>
      <c r="MYI59" s="7"/>
      <c r="MYJ59" s="7"/>
      <c r="MYK59" s="7"/>
      <c r="MYL59" s="7"/>
      <c r="MYM59" s="7"/>
      <c r="MYN59" s="7"/>
      <c r="MYO59" s="7"/>
      <c r="MYP59" s="7"/>
      <c r="MYQ59" s="7"/>
      <c r="MYR59" s="7"/>
      <c r="MYS59" s="7"/>
      <c r="MYT59" s="7"/>
      <c r="MYU59" s="7"/>
      <c r="MYV59" s="7"/>
      <c r="MYW59" s="7"/>
      <c r="MYX59" s="7"/>
      <c r="MYY59" s="7"/>
      <c r="MYZ59" s="7"/>
      <c r="MZA59" s="7"/>
      <c r="MZB59" s="7"/>
      <c r="MZC59" s="7"/>
      <c r="MZD59" s="7"/>
      <c r="MZE59" s="7"/>
      <c r="MZF59" s="7"/>
      <c r="MZG59" s="7"/>
      <c r="MZH59" s="7"/>
      <c r="MZI59" s="7"/>
      <c r="MZJ59" s="7"/>
      <c r="MZK59" s="7"/>
      <c r="MZL59" s="7"/>
      <c r="MZM59" s="7"/>
      <c r="MZN59" s="7"/>
      <c r="MZO59" s="7"/>
      <c r="MZP59" s="7"/>
      <c r="MZQ59" s="7"/>
      <c r="MZR59" s="7"/>
      <c r="MZS59" s="7"/>
      <c r="MZT59" s="7"/>
      <c r="MZU59" s="7"/>
      <c r="MZV59" s="7"/>
      <c r="MZW59" s="7"/>
      <c r="MZX59" s="7"/>
      <c r="MZY59" s="7"/>
      <c r="MZZ59" s="7"/>
      <c r="NAA59" s="7"/>
      <c r="NAB59" s="7"/>
      <c r="NAD59" s="7"/>
      <c r="NAE59" s="7"/>
      <c r="NAF59" s="7"/>
      <c r="NAG59" s="7"/>
      <c r="NAH59" s="7"/>
      <c r="NAI59" s="7"/>
      <c r="NAJ59" s="7"/>
      <c r="NAK59" s="7"/>
      <c r="NAL59" s="7"/>
      <c r="NAM59" s="7"/>
      <c r="NAN59" s="7"/>
      <c r="NAO59" s="7"/>
      <c r="NAP59" s="7"/>
      <c r="NAQ59" s="7"/>
      <c r="NAR59" s="7"/>
      <c r="NAS59" s="7"/>
      <c r="NAT59" s="7"/>
      <c r="NAU59" s="7"/>
      <c r="NAV59" s="7"/>
      <c r="NAW59" s="7"/>
      <c r="NAX59" s="7"/>
      <c r="NAY59" s="7"/>
      <c r="NAZ59" s="7"/>
      <c r="NBA59" s="7"/>
      <c r="NBB59" s="7"/>
      <c r="NBC59" s="7"/>
      <c r="NBD59" s="7"/>
      <c r="NBE59" s="7"/>
      <c r="NBF59" s="7"/>
      <c r="NBG59" s="7"/>
      <c r="NBH59" s="7"/>
      <c r="NBI59" s="7"/>
      <c r="NBJ59" s="7"/>
      <c r="NBK59" s="7"/>
      <c r="NBL59" s="7"/>
      <c r="NBM59" s="7"/>
      <c r="NBN59" s="7"/>
      <c r="NBO59" s="7"/>
      <c r="NBP59" s="7"/>
      <c r="NBQ59" s="7"/>
      <c r="NBR59" s="7"/>
      <c r="NBS59" s="7"/>
      <c r="NBT59" s="7"/>
      <c r="NBU59" s="7"/>
      <c r="NBV59" s="7"/>
      <c r="NBW59" s="7"/>
      <c r="NBX59" s="7"/>
      <c r="NBY59" s="7"/>
      <c r="NBZ59" s="7"/>
      <c r="NCA59" s="7"/>
      <c r="NCB59" s="7"/>
      <c r="NCC59" s="7"/>
      <c r="NCD59" s="7"/>
      <c r="NCE59" s="7"/>
      <c r="NCF59" s="7"/>
      <c r="NCG59" s="7"/>
      <c r="NCH59" s="7"/>
      <c r="NCI59" s="7"/>
      <c r="NCJ59" s="7"/>
      <c r="NCK59" s="7"/>
      <c r="NCL59" s="7"/>
      <c r="NCM59" s="7"/>
      <c r="NCN59" s="7"/>
      <c r="NCO59" s="7"/>
      <c r="NCP59" s="7"/>
      <c r="NCQ59" s="7"/>
      <c r="NCR59" s="7"/>
      <c r="NCS59" s="7"/>
      <c r="NCT59" s="7"/>
      <c r="NCU59" s="7"/>
      <c r="NCV59" s="7"/>
      <c r="NCW59" s="7"/>
      <c r="NCX59" s="7"/>
      <c r="NCY59" s="7"/>
      <c r="NCZ59" s="7"/>
      <c r="NDA59" s="7"/>
      <c r="NDB59" s="7"/>
      <c r="NDC59" s="7"/>
      <c r="NDD59" s="7"/>
      <c r="NDE59" s="7"/>
      <c r="NDF59" s="7"/>
      <c r="NDG59" s="7"/>
      <c r="NDH59" s="7"/>
      <c r="NDI59" s="7"/>
      <c r="NDJ59" s="7"/>
      <c r="NDK59" s="7"/>
      <c r="NDL59" s="7"/>
      <c r="NDM59" s="7"/>
      <c r="NDN59" s="7"/>
      <c r="NDO59" s="7"/>
      <c r="NDP59" s="7"/>
      <c r="NDQ59" s="7"/>
      <c r="NDR59" s="7"/>
      <c r="NDS59" s="7"/>
      <c r="NDT59" s="7"/>
      <c r="NDU59" s="7"/>
      <c r="NDV59" s="7"/>
      <c r="NDW59" s="7"/>
      <c r="NDX59" s="7"/>
      <c r="NDY59" s="7"/>
      <c r="NDZ59" s="7"/>
      <c r="NEA59" s="7"/>
      <c r="NEB59" s="7"/>
      <c r="NEC59" s="7"/>
      <c r="NED59" s="7"/>
      <c r="NEE59" s="7"/>
      <c r="NEF59" s="7"/>
      <c r="NEG59" s="7"/>
      <c r="NEH59" s="7"/>
      <c r="NEI59" s="7"/>
      <c r="NEJ59" s="7"/>
      <c r="NEK59" s="7"/>
      <c r="NEL59" s="7"/>
      <c r="NEM59" s="7"/>
      <c r="NEN59" s="7"/>
      <c r="NEO59" s="7"/>
      <c r="NEP59" s="7"/>
      <c r="NEQ59" s="7"/>
      <c r="NER59" s="7"/>
      <c r="NES59" s="7"/>
      <c r="NET59" s="7"/>
      <c r="NEU59" s="7"/>
      <c r="NEV59" s="7"/>
      <c r="NEW59" s="7"/>
      <c r="NEX59" s="7"/>
      <c r="NEY59" s="7"/>
      <c r="NEZ59" s="7"/>
      <c r="NFA59" s="7"/>
      <c r="NFB59" s="7"/>
      <c r="NFC59" s="7"/>
      <c r="NFD59" s="7"/>
      <c r="NFE59" s="7"/>
      <c r="NFF59" s="7"/>
      <c r="NFG59" s="7"/>
      <c r="NFH59" s="7"/>
      <c r="NFI59" s="7"/>
      <c r="NFJ59" s="7"/>
      <c r="NFK59" s="7"/>
      <c r="NFL59" s="7"/>
      <c r="NFM59" s="7"/>
      <c r="NFN59" s="7"/>
      <c r="NFO59" s="7"/>
      <c r="NFP59" s="7"/>
      <c r="NFQ59" s="7"/>
      <c r="NFR59" s="7"/>
      <c r="NFS59" s="7"/>
      <c r="NFT59" s="7"/>
      <c r="NFU59" s="7"/>
      <c r="NFV59" s="7"/>
      <c r="NFW59" s="7"/>
      <c r="NFX59" s="7"/>
      <c r="NFY59" s="7"/>
      <c r="NFZ59" s="7"/>
      <c r="NGA59" s="7"/>
      <c r="NGB59" s="7"/>
      <c r="NGC59" s="7"/>
      <c r="NGD59" s="7"/>
      <c r="NGE59" s="7"/>
      <c r="NGF59" s="7"/>
      <c r="NGG59" s="7"/>
      <c r="NGH59" s="7"/>
      <c r="NGI59" s="7"/>
      <c r="NGJ59" s="7"/>
      <c r="NGK59" s="7"/>
      <c r="NGL59" s="7"/>
      <c r="NGM59" s="7"/>
      <c r="NGN59" s="7"/>
      <c r="NGO59" s="7"/>
      <c r="NGP59" s="7"/>
      <c r="NGQ59" s="7"/>
      <c r="NGR59" s="7"/>
      <c r="NGS59" s="7"/>
      <c r="NGT59" s="7"/>
      <c r="NGU59" s="7"/>
      <c r="NGV59" s="7"/>
      <c r="NGW59" s="7"/>
      <c r="NGX59" s="7"/>
      <c r="NGY59" s="7"/>
      <c r="NGZ59" s="7"/>
      <c r="NHA59" s="7"/>
      <c r="NHB59" s="7"/>
      <c r="NHC59" s="7"/>
      <c r="NHD59" s="7"/>
      <c r="NHE59" s="7"/>
      <c r="NHF59" s="7"/>
      <c r="NHG59" s="7"/>
      <c r="NHH59" s="7"/>
      <c r="NHI59" s="7"/>
      <c r="NHJ59" s="7"/>
      <c r="NHK59" s="7"/>
      <c r="NHL59" s="7"/>
      <c r="NHM59" s="7"/>
      <c r="NHN59" s="7"/>
      <c r="NHO59" s="7"/>
      <c r="NHP59" s="7"/>
      <c r="NHQ59" s="7"/>
      <c r="NHR59" s="7"/>
      <c r="NHS59" s="7"/>
      <c r="NHT59" s="7"/>
      <c r="NHU59" s="7"/>
      <c r="NHV59" s="7"/>
      <c r="NHW59" s="7"/>
      <c r="NHX59" s="7"/>
      <c r="NHY59" s="7"/>
      <c r="NHZ59" s="7"/>
      <c r="NIA59" s="7"/>
      <c r="NIB59" s="7"/>
      <c r="NIC59" s="7"/>
      <c r="NID59" s="7"/>
      <c r="NIE59" s="7"/>
      <c r="NIF59" s="7"/>
      <c r="NIG59" s="7"/>
      <c r="NIH59" s="7"/>
      <c r="NII59" s="7"/>
      <c r="NIJ59" s="7"/>
      <c r="NIK59" s="7"/>
      <c r="NIL59" s="7"/>
      <c r="NIM59" s="7"/>
      <c r="NIN59" s="7"/>
      <c r="NIO59" s="7"/>
      <c r="NIP59" s="7"/>
      <c r="NIQ59" s="7"/>
      <c r="NIR59" s="7"/>
      <c r="NIS59" s="7"/>
      <c r="NIT59" s="7"/>
      <c r="NIU59" s="7"/>
      <c r="NIV59" s="7"/>
      <c r="NIW59" s="7"/>
      <c r="NIX59" s="7"/>
      <c r="NIY59" s="7"/>
      <c r="NIZ59" s="7"/>
      <c r="NJA59" s="7"/>
      <c r="NJB59" s="7"/>
      <c r="NJC59" s="7"/>
      <c r="NJD59" s="7"/>
      <c r="NJE59" s="7"/>
      <c r="NJF59" s="7"/>
      <c r="NJG59" s="7"/>
      <c r="NJH59" s="7"/>
      <c r="NJI59" s="7"/>
      <c r="NJJ59" s="7"/>
      <c r="NJK59" s="7"/>
      <c r="NJL59" s="7"/>
      <c r="NJM59" s="7"/>
      <c r="NJN59" s="7"/>
      <c r="NJO59" s="7"/>
      <c r="NJP59" s="7"/>
      <c r="NJQ59" s="7"/>
      <c r="NJR59" s="7"/>
      <c r="NJS59" s="7"/>
      <c r="NJT59" s="7"/>
      <c r="NJU59" s="7"/>
      <c r="NJV59" s="7"/>
      <c r="NJW59" s="7"/>
      <c r="NJX59" s="7"/>
      <c r="NJZ59" s="7"/>
      <c r="NKA59" s="7"/>
      <c r="NKB59" s="7"/>
      <c r="NKC59" s="7"/>
      <c r="NKD59" s="7"/>
      <c r="NKE59" s="7"/>
      <c r="NKF59" s="7"/>
      <c r="NKG59" s="7"/>
      <c r="NKH59" s="7"/>
      <c r="NKI59" s="7"/>
      <c r="NKJ59" s="7"/>
      <c r="NKK59" s="7"/>
      <c r="NKL59" s="7"/>
      <c r="NKM59" s="7"/>
      <c r="NKN59" s="7"/>
      <c r="NKO59" s="7"/>
      <c r="NKP59" s="7"/>
      <c r="NKQ59" s="7"/>
      <c r="NKR59" s="7"/>
      <c r="NKS59" s="7"/>
      <c r="NKT59" s="7"/>
      <c r="NKU59" s="7"/>
      <c r="NKV59" s="7"/>
      <c r="NKW59" s="7"/>
      <c r="NKX59" s="7"/>
      <c r="NKY59" s="7"/>
      <c r="NKZ59" s="7"/>
      <c r="NLA59" s="7"/>
      <c r="NLB59" s="7"/>
      <c r="NLC59" s="7"/>
      <c r="NLD59" s="7"/>
      <c r="NLE59" s="7"/>
      <c r="NLF59" s="7"/>
      <c r="NLG59" s="7"/>
      <c r="NLH59" s="7"/>
      <c r="NLI59" s="7"/>
      <c r="NLJ59" s="7"/>
      <c r="NLK59" s="7"/>
      <c r="NLL59" s="7"/>
      <c r="NLM59" s="7"/>
      <c r="NLN59" s="7"/>
      <c r="NLO59" s="7"/>
      <c r="NLP59" s="7"/>
      <c r="NLQ59" s="7"/>
      <c r="NLR59" s="7"/>
      <c r="NLS59" s="7"/>
      <c r="NLT59" s="7"/>
      <c r="NLU59" s="7"/>
      <c r="NLV59" s="7"/>
      <c r="NLW59" s="7"/>
      <c r="NLX59" s="7"/>
      <c r="NLY59" s="7"/>
      <c r="NLZ59" s="7"/>
      <c r="NMA59" s="7"/>
      <c r="NMB59" s="7"/>
      <c r="NMC59" s="7"/>
      <c r="NMD59" s="7"/>
      <c r="NME59" s="7"/>
      <c r="NMF59" s="7"/>
      <c r="NMG59" s="7"/>
      <c r="NMH59" s="7"/>
      <c r="NMI59" s="7"/>
      <c r="NMJ59" s="7"/>
      <c r="NMK59" s="7"/>
      <c r="NML59" s="7"/>
      <c r="NMM59" s="7"/>
      <c r="NMN59" s="7"/>
      <c r="NMO59" s="7"/>
      <c r="NMP59" s="7"/>
      <c r="NMQ59" s="7"/>
      <c r="NMR59" s="7"/>
      <c r="NMS59" s="7"/>
      <c r="NMT59" s="7"/>
      <c r="NMU59" s="7"/>
      <c r="NMV59" s="7"/>
      <c r="NMW59" s="7"/>
      <c r="NMX59" s="7"/>
      <c r="NMY59" s="7"/>
      <c r="NMZ59" s="7"/>
      <c r="NNA59" s="7"/>
      <c r="NNB59" s="7"/>
      <c r="NNC59" s="7"/>
      <c r="NND59" s="7"/>
      <c r="NNE59" s="7"/>
      <c r="NNF59" s="7"/>
      <c r="NNG59" s="7"/>
      <c r="NNH59" s="7"/>
      <c r="NNI59" s="7"/>
      <c r="NNJ59" s="7"/>
      <c r="NNK59" s="7"/>
      <c r="NNL59" s="7"/>
      <c r="NNM59" s="7"/>
      <c r="NNN59" s="7"/>
      <c r="NNO59" s="7"/>
      <c r="NNP59" s="7"/>
      <c r="NNQ59" s="7"/>
      <c r="NNR59" s="7"/>
      <c r="NNS59" s="7"/>
      <c r="NNT59" s="7"/>
      <c r="NNU59" s="7"/>
      <c r="NNV59" s="7"/>
      <c r="NNW59" s="7"/>
      <c r="NNX59" s="7"/>
      <c r="NNY59" s="7"/>
      <c r="NNZ59" s="7"/>
      <c r="NOA59" s="7"/>
      <c r="NOB59" s="7"/>
      <c r="NOC59" s="7"/>
      <c r="NOD59" s="7"/>
      <c r="NOE59" s="7"/>
      <c r="NOF59" s="7"/>
      <c r="NOG59" s="7"/>
      <c r="NOH59" s="7"/>
      <c r="NOI59" s="7"/>
      <c r="NOJ59" s="7"/>
      <c r="NOK59" s="7"/>
      <c r="NOL59" s="7"/>
      <c r="NOM59" s="7"/>
      <c r="NON59" s="7"/>
      <c r="NOO59" s="7"/>
      <c r="NOP59" s="7"/>
      <c r="NOQ59" s="7"/>
      <c r="NOR59" s="7"/>
      <c r="NOS59" s="7"/>
      <c r="NOT59" s="7"/>
      <c r="NOU59" s="7"/>
      <c r="NOV59" s="7"/>
      <c r="NOW59" s="7"/>
      <c r="NOX59" s="7"/>
      <c r="NOY59" s="7"/>
      <c r="NOZ59" s="7"/>
      <c r="NPA59" s="7"/>
      <c r="NPB59" s="7"/>
      <c r="NPC59" s="7"/>
      <c r="NPD59" s="7"/>
      <c r="NPE59" s="7"/>
      <c r="NPF59" s="7"/>
      <c r="NPG59" s="7"/>
      <c r="NPH59" s="7"/>
      <c r="NPI59" s="7"/>
      <c r="NPJ59" s="7"/>
      <c r="NPK59" s="7"/>
      <c r="NPL59" s="7"/>
      <c r="NPM59" s="7"/>
      <c r="NPN59" s="7"/>
      <c r="NPO59" s="7"/>
      <c r="NPP59" s="7"/>
      <c r="NPQ59" s="7"/>
      <c r="NPR59" s="7"/>
      <c r="NPS59" s="7"/>
      <c r="NPT59" s="7"/>
      <c r="NPU59" s="7"/>
      <c r="NPV59" s="7"/>
      <c r="NPW59" s="7"/>
      <c r="NPX59" s="7"/>
      <c r="NPY59" s="7"/>
      <c r="NPZ59" s="7"/>
      <c r="NQA59" s="7"/>
      <c r="NQB59" s="7"/>
      <c r="NQC59" s="7"/>
      <c r="NQD59" s="7"/>
      <c r="NQE59" s="7"/>
      <c r="NQF59" s="7"/>
      <c r="NQG59" s="7"/>
      <c r="NQH59" s="7"/>
      <c r="NQI59" s="7"/>
      <c r="NQJ59" s="7"/>
      <c r="NQK59" s="7"/>
      <c r="NQL59" s="7"/>
      <c r="NQM59" s="7"/>
      <c r="NQN59" s="7"/>
      <c r="NQO59" s="7"/>
      <c r="NQP59" s="7"/>
      <c r="NQQ59" s="7"/>
      <c r="NQR59" s="7"/>
      <c r="NQS59" s="7"/>
      <c r="NQT59" s="7"/>
      <c r="NQU59" s="7"/>
      <c r="NQV59" s="7"/>
      <c r="NQW59" s="7"/>
      <c r="NQX59" s="7"/>
      <c r="NQY59" s="7"/>
      <c r="NQZ59" s="7"/>
      <c r="NRA59" s="7"/>
      <c r="NRB59" s="7"/>
      <c r="NRC59" s="7"/>
      <c r="NRD59" s="7"/>
      <c r="NRE59" s="7"/>
      <c r="NRF59" s="7"/>
      <c r="NRG59" s="7"/>
      <c r="NRH59" s="7"/>
      <c r="NRI59" s="7"/>
      <c r="NRJ59" s="7"/>
      <c r="NRK59" s="7"/>
      <c r="NRL59" s="7"/>
      <c r="NRM59" s="7"/>
      <c r="NRN59" s="7"/>
      <c r="NRO59" s="7"/>
      <c r="NRP59" s="7"/>
      <c r="NRQ59" s="7"/>
      <c r="NRR59" s="7"/>
      <c r="NRS59" s="7"/>
      <c r="NRT59" s="7"/>
      <c r="NRU59" s="7"/>
      <c r="NRV59" s="7"/>
      <c r="NRW59" s="7"/>
      <c r="NRX59" s="7"/>
      <c r="NRY59" s="7"/>
      <c r="NRZ59" s="7"/>
      <c r="NSA59" s="7"/>
      <c r="NSB59" s="7"/>
      <c r="NSC59" s="7"/>
      <c r="NSD59" s="7"/>
      <c r="NSE59" s="7"/>
      <c r="NSF59" s="7"/>
      <c r="NSG59" s="7"/>
      <c r="NSH59" s="7"/>
      <c r="NSI59" s="7"/>
      <c r="NSJ59" s="7"/>
      <c r="NSK59" s="7"/>
      <c r="NSL59" s="7"/>
      <c r="NSM59" s="7"/>
      <c r="NSN59" s="7"/>
      <c r="NSO59" s="7"/>
      <c r="NSP59" s="7"/>
      <c r="NSQ59" s="7"/>
      <c r="NSR59" s="7"/>
      <c r="NSS59" s="7"/>
      <c r="NST59" s="7"/>
      <c r="NSU59" s="7"/>
      <c r="NSV59" s="7"/>
      <c r="NSW59" s="7"/>
      <c r="NSX59" s="7"/>
      <c r="NSY59" s="7"/>
      <c r="NSZ59" s="7"/>
      <c r="NTA59" s="7"/>
      <c r="NTB59" s="7"/>
      <c r="NTC59" s="7"/>
      <c r="NTD59" s="7"/>
      <c r="NTE59" s="7"/>
      <c r="NTF59" s="7"/>
      <c r="NTG59" s="7"/>
      <c r="NTH59" s="7"/>
      <c r="NTI59" s="7"/>
      <c r="NTJ59" s="7"/>
      <c r="NTK59" s="7"/>
      <c r="NTL59" s="7"/>
      <c r="NTM59" s="7"/>
      <c r="NTN59" s="7"/>
      <c r="NTO59" s="7"/>
      <c r="NTP59" s="7"/>
      <c r="NTQ59" s="7"/>
      <c r="NTR59" s="7"/>
      <c r="NTS59" s="7"/>
      <c r="NTT59" s="7"/>
      <c r="NTV59" s="7"/>
      <c r="NTW59" s="7"/>
      <c r="NTX59" s="7"/>
      <c r="NTY59" s="7"/>
      <c r="NTZ59" s="7"/>
      <c r="NUA59" s="7"/>
      <c r="NUB59" s="7"/>
      <c r="NUC59" s="7"/>
      <c r="NUD59" s="7"/>
      <c r="NUE59" s="7"/>
      <c r="NUF59" s="7"/>
      <c r="NUG59" s="7"/>
      <c r="NUH59" s="7"/>
      <c r="NUI59" s="7"/>
      <c r="NUJ59" s="7"/>
      <c r="NUK59" s="7"/>
      <c r="NUL59" s="7"/>
      <c r="NUM59" s="7"/>
      <c r="NUN59" s="7"/>
      <c r="NUO59" s="7"/>
      <c r="NUP59" s="7"/>
      <c r="NUQ59" s="7"/>
      <c r="NUR59" s="7"/>
      <c r="NUS59" s="7"/>
      <c r="NUT59" s="7"/>
      <c r="NUU59" s="7"/>
      <c r="NUV59" s="7"/>
      <c r="NUW59" s="7"/>
      <c r="NUX59" s="7"/>
      <c r="NUY59" s="7"/>
      <c r="NUZ59" s="7"/>
      <c r="NVA59" s="7"/>
      <c r="NVB59" s="7"/>
      <c r="NVC59" s="7"/>
      <c r="NVD59" s="7"/>
      <c r="NVE59" s="7"/>
      <c r="NVF59" s="7"/>
      <c r="NVG59" s="7"/>
      <c r="NVH59" s="7"/>
      <c r="NVI59" s="7"/>
      <c r="NVJ59" s="7"/>
      <c r="NVK59" s="7"/>
      <c r="NVL59" s="7"/>
      <c r="NVM59" s="7"/>
      <c r="NVN59" s="7"/>
      <c r="NVO59" s="7"/>
      <c r="NVP59" s="7"/>
      <c r="NVQ59" s="7"/>
      <c r="NVR59" s="7"/>
      <c r="NVS59" s="7"/>
      <c r="NVT59" s="7"/>
      <c r="NVU59" s="7"/>
      <c r="NVV59" s="7"/>
      <c r="NVW59" s="7"/>
      <c r="NVX59" s="7"/>
      <c r="NVY59" s="7"/>
      <c r="NVZ59" s="7"/>
      <c r="NWA59" s="7"/>
      <c r="NWB59" s="7"/>
      <c r="NWC59" s="7"/>
      <c r="NWD59" s="7"/>
      <c r="NWE59" s="7"/>
      <c r="NWF59" s="7"/>
      <c r="NWG59" s="7"/>
      <c r="NWH59" s="7"/>
      <c r="NWI59" s="7"/>
      <c r="NWJ59" s="7"/>
      <c r="NWK59" s="7"/>
      <c r="NWL59" s="7"/>
      <c r="NWM59" s="7"/>
      <c r="NWN59" s="7"/>
      <c r="NWO59" s="7"/>
      <c r="NWP59" s="7"/>
      <c r="NWQ59" s="7"/>
      <c r="NWR59" s="7"/>
      <c r="NWS59" s="7"/>
      <c r="NWT59" s="7"/>
      <c r="NWU59" s="7"/>
      <c r="NWV59" s="7"/>
      <c r="NWW59" s="7"/>
      <c r="NWX59" s="7"/>
      <c r="NWY59" s="7"/>
      <c r="NWZ59" s="7"/>
      <c r="NXA59" s="7"/>
      <c r="NXB59" s="7"/>
      <c r="NXC59" s="7"/>
      <c r="NXD59" s="7"/>
      <c r="NXE59" s="7"/>
      <c r="NXF59" s="7"/>
      <c r="NXG59" s="7"/>
      <c r="NXH59" s="7"/>
      <c r="NXI59" s="7"/>
      <c r="NXJ59" s="7"/>
      <c r="NXK59" s="7"/>
      <c r="NXL59" s="7"/>
      <c r="NXM59" s="7"/>
      <c r="NXN59" s="7"/>
      <c r="NXO59" s="7"/>
      <c r="NXP59" s="7"/>
      <c r="NXQ59" s="7"/>
      <c r="NXR59" s="7"/>
      <c r="NXS59" s="7"/>
      <c r="NXT59" s="7"/>
      <c r="NXU59" s="7"/>
      <c r="NXV59" s="7"/>
      <c r="NXW59" s="7"/>
      <c r="NXX59" s="7"/>
      <c r="NXY59" s="7"/>
      <c r="NXZ59" s="7"/>
      <c r="NYA59" s="7"/>
      <c r="NYB59" s="7"/>
      <c r="NYC59" s="7"/>
      <c r="NYD59" s="7"/>
      <c r="NYE59" s="7"/>
      <c r="NYF59" s="7"/>
      <c r="NYG59" s="7"/>
      <c r="NYH59" s="7"/>
      <c r="NYI59" s="7"/>
      <c r="NYJ59" s="7"/>
      <c r="NYK59" s="7"/>
      <c r="NYL59" s="7"/>
      <c r="NYM59" s="7"/>
      <c r="NYN59" s="7"/>
      <c r="NYO59" s="7"/>
      <c r="NYP59" s="7"/>
      <c r="NYQ59" s="7"/>
      <c r="NYR59" s="7"/>
      <c r="NYS59" s="7"/>
      <c r="NYT59" s="7"/>
      <c r="NYU59" s="7"/>
      <c r="NYV59" s="7"/>
      <c r="NYW59" s="7"/>
      <c r="NYX59" s="7"/>
      <c r="NYY59" s="7"/>
      <c r="NYZ59" s="7"/>
      <c r="NZA59" s="7"/>
      <c r="NZB59" s="7"/>
      <c r="NZC59" s="7"/>
      <c r="NZD59" s="7"/>
      <c r="NZE59" s="7"/>
      <c r="NZF59" s="7"/>
      <c r="NZG59" s="7"/>
      <c r="NZH59" s="7"/>
      <c r="NZI59" s="7"/>
      <c r="NZJ59" s="7"/>
      <c r="NZK59" s="7"/>
      <c r="NZL59" s="7"/>
      <c r="NZM59" s="7"/>
      <c r="NZN59" s="7"/>
      <c r="NZO59" s="7"/>
      <c r="NZP59" s="7"/>
      <c r="NZQ59" s="7"/>
      <c r="NZR59" s="7"/>
      <c r="NZS59" s="7"/>
      <c r="NZT59" s="7"/>
      <c r="NZU59" s="7"/>
      <c r="NZV59" s="7"/>
      <c r="NZW59" s="7"/>
      <c r="NZX59" s="7"/>
      <c r="NZY59" s="7"/>
      <c r="NZZ59" s="7"/>
      <c r="OAA59" s="7"/>
      <c r="OAB59" s="7"/>
      <c r="OAC59" s="7"/>
      <c r="OAD59" s="7"/>
      <c r="OAE59" s="7"/>
      <c r="OAF59" s="7"/>
      <c r="OAG59" s="7"/>
      <c r="OAH59" s="7"/>
      <c r="OAI59" s="7"/>
      <c r="OAJ59" s="7"/>
      <c r="OAK59" s="7"/>
      <c r="OAL59" s="7"/>
      <c r="OAM59" s="7"/>
      <c r="OAN59" s="7"/>
      <c r="OAO59" s="7"/>
      <c r="OAP59" s="7"/>
      <c r="OAQ59" s="7"/>
      <c r="OAR59" s="7"/>
      <c r="OAS59" s="7"/>
      <c r="OAT59" s="7"/>
      <c r="OAU59" s="7"/>
      <c r="OAV59" s="7"/>
      <c r="OAW59" s="7"/>
      <c r="OAX59" s="7"/>
      <c r="OAY59" s="7"/>
      <c r="OAZ59" s="7"/>
      <c r="OBA59" s="7"/>
      <c r="OBB59" s="7"/>
      <c r="OBC59" s="7"/>
      <c r="OBD59" s="7"/>
      <c r="OBE59" s="7"/>
      <c r="OBF59" s="7"/>
      <c r="OBG59" s="7"/>
      <c r="OBH59" s="7"/>
      <c r="OBI59" s="7"/>
      <c r="OBJ59" s="7"/>
      <c r="OBK59" s="7"/>
      <c r="OBL59" s="7"/>
      <c r="OBM59" s="7"/>
      <c r="OBN59" s="7"/>
      <c r="OBO59" s="7"/>
      <c r="OBP59" s="7"/>
      <c r="OBQ59" s="7"/>
      <c r="OBR59" s="7"/>
      <c r="OBS59" s="7"/>
      <c r="OBT59" s="7"/>
      <c r="OBU59" s="7"/>
      <c r="OBV59" s="7"/>
      <c r="OBW59" s="7"/>
      <c r="OBX59" s="7"/>
      <c r="OBY59" s="7"/>
      <c r="OBZ59" s="7"/>
      <c r="OCA59" s="7"/>
      <c r="OCB59" s="7"/>
      <c r="OCC59" s="7"/>
      <c r="OCD59" s="7"/>
      <c r="OCE59" s="7"/>
      <c r="OCF59" s="7"/>
      <c r="OCG59" s="7"/>
      <c r="OCH59" s="7"/>
      <c r="OCI59" s="7"/>
      <c r="OCJ59" s="7"/>
      <c r="OCK59" s="7"/>
      <c r="OCL59" s="7"/>
      <c r="OCM59" s="7"/>
      <c r="OCN59" s="7"/>
      <c r="OCO59" s="7"/>
      <c r="OCP59" s="7"/>
      <c r="OCQ59" s="7"/>
      <c r="OCR59" s="7"/>
      <c r="OCS59" s="7"/>
      <c r="OCT59" s="7"/>
      <c r="OCU59" s="7"/>
      <c r="OCV59" s="7"/>
      <c r="OCW59" s="7"/>
      <c r="OCX59" s="7"/>
      <c r="OCY59" s="7"/>
      <c r="OCZ59" s="7"/>
      <c r="ODA59" s="7"/>
      <c r="ODB59" s="7"/>
      <c r="ODC59" s="7"/>
      <c r="ODD59" s="7"/>
      <c r="ODE59" s="7"/>
      <c r="ODF59" s="7"/>
      <c r="ODG59" s="7"/>
      <c r="ODH59" s="7"/>
      <c r="ODI59" s="7"/>
      <c r="ODJ59" s="7"/>
      <c r="ODK59" s="7"/>
      <c r="ODL59" s="7"/>
      <c r="ODM59" s="7"/>
      <c r="ODN59" s="7"/>
      <c r="ODO59" s="7"/>
      <c r="ODP59" s="7"/>
      <c r="ODR59" s="7"/>
      <c r="ODS59" s="7"/>
      <c r="ODT59" s="7"/>
      <c r="ODU59" s="7"/>
      <c r="ODV59" s="7"/>
      <c r="ODW59" s="7"/>
      <c r="ODX59" s="7"/>
      <c r="ODY59" s="7"/>
      <c r="ODZ59" s="7"/>
      <c r="OEA59" s="7"/>
      <c r="OEB59" s="7"/>
      <c r="OEC59" s="7"/>
      <c r="OED59" s="7"/>
      <c r="OEE59" s="7"/>
      <c r="OEF59" s="7"/>
      <c r="OEG59" s="7"/>
      <c r="OEH59" s="7"/>
      <c r="OEI59" s="7"/>
      <c r="OEJ59" s="7"/>
      <c r="OEK59" s="7"/>
      <c r="OEL59" s="7"/>
      <c r="OEM59" s="7"/>
      <c r="OEN59" s="7"/>
      <c r="OEO59" s="7"/>
      <c r="OEP59" s="7"/>
      <c r="OEQ59" s="7"/>
      <c r="OER59" s="7"/>
      <c r="OES59" s="7"/>
      <c r="OET59" s="7"/>
      <c r="OEU59" s="7"/>
      <c r="OEV59" s="7"/>
      <c r="OEW59" s="7"/>
      <c r="OEX59" s="7"/>
      <c r="OEY59" s="7"/>
      <c r="OEZ59" s="7"/>
      <c r="OFA59" s="7"/>
      <c r="OFB59" s="7"/>
      <c r="OFC59" s="7"/>
      <c r="OFD59" s="7"/>
      <c r="OFE59" s="7"/>
      <c r="OFF59" s="7"/>
      <c r="OFG59" s="7"/>
      <c r="OFH59" s="7"/>
      <c r="OFI59" s="7"/>
      <c r="OFJ59" s="7"/>
      <c r="OFK59" s="7"/>
      <c r="OFL59" s="7"/>
      <c r="OFM59" s="7"/>
      <c r="OFN59" s="7"/>
      <c r="OFO59" s="7"/>
      <c r="OFP59" s="7"/>
      <c r="OFQ59" s="7"/>
      <c r="OFR59" s="7"/>
      <c r="OFS59" s="7"/>
      <c r="OFT59" s="7"/>
      <c r="OFU59" s="7"/>
      <c r="OFV59" s="7"/>
      <c r="OFW59" s="7"/>
      <c r="OFX59" s="7"/>
      <c r="OFY59" s="7"/>
      <c r="OFZ59" s="7"/>
      <c r="OGA59" s="7"/>
      <c r="OGB59" s="7"/>
      <c r="OGC59" s="7"/>
      <c r="OGD59" s="7"/>
      <c r="OGE59" s="7"/>
      <c r="OGF59" s="7"/>
      <c r="OGG59" s="7"/>
      <c r="OGH59" s="7"/>
      <c r="OGI59" s="7"/>
      <c r="OGJ59" s="7"/>
      <c r="OGK59" s="7"/>
      <c r="OGL59" s="7"/>
      <c r="OGM59" s="7"/>
      <c r="OGN59" s="7"/>
      <c r="OGO59" s="7"/>
      <c r="OGP59" s="7"/>
      <c r="OGQ59" s="7"/>
      <c r="OGR59" s="7"/>
      <c r="OGS59" s="7"/>
      <c r="OGT59" s="7"/>
      <c r="OGU59" s="7"/>
      <c r="OGV59" s="7"/>
      <c r="OGW59" s="7"/>
      <c r="OGX59" s="7"/>
      <c r="OGY59" s="7"/>
      <c r="OGZ59" s="7"/>
      <c r="OHA59" s="7"/>
      <c r="OHB59" s="7"/>
      <c r="OHC59" s="7"/>
      <c r="OHD59" s="7"/>
      <c r="OHE59" s="7"/>
      <c r="OHF59" s="7"/>
      <c r="OHG59" s="7"/>
      <c r="OHH59" s="7"/>
      <c r="OHI59" s="7"/>
      <c r="OHJ59" s="7"/>
      <c r="OHK59" s="7"/>
      <c r="OHL59" s="7"/>
      <c r="OHM59" s="7"/>
      <c r="OHN59" s="7"/>
      <c r="OHO59" s="7"/>
      <c r="OHP59" s="7"/>
      <c r="OHQ59" s="7"/>
      <c r="OHR59" s="7"/>
      <c r="OHS59" s="7"/>
      <c r="OHT59" s="7"/>
      <c r="OHU59" s="7"/>
      <c r="OHV59" s="7"/>
      <c r="OHW59" s="7"/>
      <c r="OHX59" s="7"/>
      <c r="OHY59" s="7"/>
      <c r="OHZ59" s="7"/>
      <c r="OIA59" s="7"/>
      <c r="OIB59" s="7"/>
      <c r="OIC59" s="7"/>
      <c r="OID59" s="7"/>
      <c r="OIE59" s="7"/>
      <c r="OIF59" s="7"/>
      <c r="OIG59" s="7"/>
      <c r="OIH59" s="7"/>
      <c r="OII59" s="7"/>
      <c r="OIJ59" s="7"/>
      <c r="OIK59" s="7"/>
      <c r="OIL59" s="7"/>
      <c r="OIM59" s="7"/>
      <c r="OIN59" s="7"/>
      <c r="OIO59" s="7"/>
      <c r="OIP59" s="7"/>
      <c r="OIQ59" s="7"/>
      <c r="OIR59" s="7"/>
      <c r="OIS59" s="7"/>
      <c r="OIT59" s="7"/>
      <c r="OIU59" s="7"/>
      <c r="OIV59" s="7"/>
      <c r="OIW59" s="7"/>
      <c r="OIX59" s="7"/>
      <c r="OIY59" s="7"/>
      <c r="OIZ59" s="7"/>
      <c r="OJA59" s="7"/>
      <c r="OJB59" s="7"/>
      <c r="OJC59" s="7"/>
      <c r="OJD59" s="7"/>
      <c r="OJE59" s="7"/>
      <c r="OJF59" s="7"/>
      <c r="OJG59" s="7"/>
      <c r="OJH59" s="7"/>
      <c r="OJI59" s="7"/>
      <c r="OJJ59" s="7"/>
      <c r="OJK59" s="7"/>
      <c r="OJL59" s="7"/>
      <c r="OJM59" s="7"/>
      <c r="OJN59" s="7"/>
      <c r="OJO59" s="7"/>
      <c r="OJP59" s="7"/>
      <c r="OJQ59" s="7"/>
      <c r="OJR59" s="7"/>
      <c r="OJS59" s="7"/>
      <c r="OJT59" s="7"/>
      <c r="OJU59" s="7"/>
      <c r="OJV59" s="7"/>
      <c r="OJW59" s="7"/>
      <c r="OJX59" s="7"/>
      <c r="OJY59" s="7"/>
      <c r="OJZ59" s="7"/>
      <c r="OKA59" s="7"/>
      <c r="OKB59" s="7"/>
      <c r="OKC59" s="7"/>
      <c r="OKD59" s="7"/>
      <c r="OKE59" s="7"/>
      <c r="OKF59" s="7"/>
      <c r="OKG59" s="7"/>
      <c r="OKH59" s="7"/>
      <c r="OKI59" s="7"/>
      <c r="OKJ59" s="7"/>
      <c r="OKK59" s="7"/>
      <c r="OKL59" s="7"/>
      <c r="OKM59" s="7"/>
      <c r="OKN59" s="7"/>
      <c r="OKO59" s="7"/>
      <c r="OKP59" s="7"/>
      <c r="OKQ59" s="7"/>
      <c r="OKR59" s="7"/>
      <c r="OKS59" s="7"/>
      <c r="OKT59" s="7"/>
      <c r="OKU59" s="7"/>
      <c r="OKV59" s="7"/>
      <c r="OKW59" s="7"/>
      <c r="OKX59" s="7"/>
      <c r="OKY59" s="7"/>
      <c r="OKZ59" s="7"/>
      <c r="OLA59" s="7"/>
      <c r="OLB59" s="7"/>
      <c r="OLC59" s="7"/>
      <c r="OLD59" s="7"/>
      <c r="OLE59" s="7"/>
      <c r="OLF59" s="7"/>
      <c r="OLG59" s="7"/>
      <c r="OLH59" s="7"/>
      <c r="OLI59" s="7"/>
      <c r="OLJ59" s="7"/>
      <c r="OLK59" s="7"/>
      <c r="OLL59" s="7"/>
      <c r="OLM59" s="7"/>
      <c r="OLN59" s="7"/>
      <c r="OLO59" s="7"/>
      <c r="OLP59" s="7"/>
      <c r="OLQ59" s="7"/>
      <c r="OLR59" s="7"/>
      <c r="OLS59" s="7"/>
      <c r="OLT59" s="7"/>
      <c r="OLU59" s="7"/>
      <c r="OLV59" s="7"/>
      <c r="OLW59" s="7"/>
      <c r="OLX59" s="7"/>
      <c r="OLY59" s="7"/>
      <c r="OLZ59" s="7"/>
      <c r="OMA59" s="7"/>
      <c r="OMB59" s="7"/>
      <c r="OMC59" s="7"/>
      <c r="OMD59" s="7"/>
      <c r="OME59" s="7"/>
      <c r="OMF59" s="7"/>
      <c r="OMG59" s="7"/>
      <c r="OMH59" s="7"/>
      <c r="OMI59" s="7"/>
      <c r="OMJ59" s="7"/>
      <c r="OMK59" s="7"/>
      <c r="OML59" s="7"/>
      <c r="OMM59" s="7"/>
      <c r="OMN59" s="7"/>
      <c r="OMO59" s="7"/>
      <c r="OMP59" s="7"/>
      <c r="OMQ59" s="7"/>
      <c r="OMR59" s="7"/>
      <c r="OMS59" s="7"/>
      <c r="OMT59" s="7"/>
      <c r="OMU59" s="7"/>
      <c r="OMV59" s="7"/>
      <c r="OMW59" s="7"/>
      <c r="OMX59" s="7"/>
      <c r="OMY59" s="7"/>
      <c r="OMZ59" s="7"/>
      <c r="ONA59" s="7"/>
      <c r="ONB59" s="7"/>
      <c r="ONC59" s="7"/>
      <c r="OND59" s="7"/>
      <c r="ONE59" s="7"/>
      <c r="ONF59" s="7"/>
      <c r="ONG59" s="7"/>
      <c r="ONH59" s="7"/>
      <c r="ONI59" s="7"/>
      <c r="ONJ59" s="7"/>
      <c r="ONK59" s="7"/>
      <c r="ONL59" s="7"/>
      <c r="ONN59" s="7"/>
      <c r="ONO59" s="7"/>
      <c r="ONP59" s="7"/>
      <c r="ONQ59" s="7"/>
      <c r="ONR59" s="7"/>
      <c r="ONS59" s="7"/>
      <c r="ONT59" s="7"/>
      <c r="ONU59" s="7"/>
      <c r="ONV59" s="7"/>
      <c r="ONW59" s="7"/>
      <c r="ONX59" s="7"/>
      <c r="ONY59" s="7"/>
      <c r="ONZ59" s="7"/>
      <c r="OOA59" s="7"/>
      <c r="OOB59" s="7"/>
      <c r="OOC59" s="7"/>
      <c r="OOD59" s="7"/>
      <c r="OOE59" s="7"/>
      <c r="OOF59" s="7"/>
      <c r="OOG59" s="7"/>
      <c r="OOH59" s="7"/>
      <c r="OOI59" s="7"/>
      <c r="OOJ59" s="7"/>
      <c r="OOK59" s="7"/>
      <c r="OOL59" s="7"/>
      <c r="OOM59" s="7"/>
      <c r="OON59" s="7"/>
      <c r="OOO59" s="7"/>
      <c r="OOP59" s="7"/>
      <c r="OOQ59" s="7"/>
      <c r="OOR59" s="7"/>
      <c r="OOS59" s="7"/>
      <c r="OOT59" s="7"/>
      <c r="OOU59" s="7"/>
      <c r="OOV59" s="7"/>
      <c r="OOW59" s="7"/>
      <c r="OOX59" s="7"/>
      <c r="OOY59" s="7"/>
      <c r="OOZ59" s="7"/>
      <c r="OPA59" s="7"/>
      <c r="OPB59" s="7"/>
      <c r="OPC59" s="7"/>
      <c r="OPD59" s="7"/>
      <c r="OPE59" s="7"/>
      <c r="OPF59" s="7"/>
      <c r="OPG59" s="7"/>
      <c r="OPH59" s="7"/>
      <c r="OPI59" s="7"/>
      <c r="OPJ59" s="7"/>
      <c r="OPK59" s="7"/>
      <c r="OPL59" s="7"/>
      <c r="OPM59" s="7"/>
      <c r="OPN59" s="7"/>
      <c r="OPO59" s="7"/>
      <c r="OPP59" s="7"/>
      <c r="OPQ59" s="7"/>
      <c r="OPR59" s="7"/>
      <c r="OPS59" s="7"/>
      <c r="OPT59" s="7"/>
      <c r="OPU59" s="7"/>
      <c r="OPV59" s="7"/>
      <c r="OPW59" s="7"/>
      <c r="OPX59" s="7"/>
      <c r="OPY59" s="7"/>
      <c r="OPZ59" s="7"/>
      <c r="OQA59" s="7"/>
      <c r="OQB59" s="7"/>
      <c r="OQC59" s="7"/>
      <c r="OQD59" s="7"/>
      <c r="OQE59" s="7"/>
      <c r="OQF59" s="7"/>
      <c r="OQG59" s="7"/>
      <c r="OQH59" s="7"/>
      <c r="OQI59" s="7"/>
      <c r="OQJ59" s="7"/>
      <c r="OQK59" s="7"/>
      <c r="OQL59" s="7"/>
      <c r="OQM59" s="7"/>
      <c r="OQN59" s="7"/>
      <c r="OQO59" s="7"/>
      <c r="OQP59" s="7"/>
      <c r="OQQ59" s="7"/>
      <c r="OQR59" s="7"/>
      <c r="OQS59" s="7"/>
      <c r="OQT59" s="7"/>
      <c r="OQU59" s="7"/>
      <c r="OQV59" s="7"/>
      <c r="OQW59" s="7"/>
      <c r="OQX59" s="7"/>
      <c r="OQY59" s="7"/>
      <c r="OQZ59" s="7"/>
      <c r="ORA59" s="7"/>
      <c r="ORB59" s="7"/>
      <c r="ORC59" s="7"/>
      <c r="ORD59" s="7"/>
      <c r="ORE59" s="7"/>
      <c r="ORF59" s="7"/>
      <c r="ORG59" s="7"/>
      <c r="ORH59" s="7"/>
      <c r="ORI59" s="7"/>
      <c r="ORJ59" s="7"/>
      <c r="ORK59" s="7"/>
      <c r="ORL59" s="7"/>
      <c r="ORM59" s="7"/>
      <c r="ORN59" s="7"/>
      <c r="ORO59" s="7"/>
      <c r="ORP59" s="7"/>
      <c r="ORQ59" s="7"/>
      <c r="ORR59" s="7"/>
      <c r="ORS59" s="7"/>
      <c r="ORT59" s="7"/>
      <c r="ORU59" s="7"/>
      <c r="ORV59" s="7"/>
      <c r="ORW59" s="7"/>
      <c r="ORX59" s="7"/>
      <c r="ORY59" s="7"/>
      <c r="ORZ59" s="7"/>
      <c r="OSA59" s="7"/>
      <c r="OSB59" s="7"/>
      <c r="OSC59" s="7"/>
      <c r="OSD59" s="7"/>
      <c r="OSE59" s="7"/>
      <c r="OSF59" s="7"/>
      <c r="OSG59" s="7"/>
      <c r="OSH59" s="7"/>
      <c r="OSI59" s="7"/>
      <c r="OSJ59" s="7"/>
      <c r="OSK59" s="7"/>
      <c r="OSL59" s="7"/>
      <c r="OSM59" s="7"/>
      <c r="OSN59" s="7"/>
      <c r="OSO59" s="7"/>
      <c r="OSP59" s="7"/>
      <c r="OSQ59" s="7"/>
      <c r="OSR59" s="7"/>
      <c r="OSS59" s="7"/>
      <c r="OST59" s="7"/>
      <c r="OSU59" s="7"/>
      <c r="OSV59" s="7"/>
      <c r="OSW59" s="7"/>
      <c r="OSX59" s="7"/>
      <c r="OSY59" s="7"/>
      <c r="OSZ59" s="7"/>
      <c r="OTA59" s="7"/>
      <c r="OTB59" s="7"/>
      <c r="OTC59" s="7"/>
      <c r="OTD59" s="7"/>
      <c r="OTE59" s="7"/>
      <c r="OTF59" s="7"/>
      <c r="OTG59" s="7"/>
      <c r="OTH59" s="7"/>
      <c r="OTI59" s="7"/>
      <c r="OTJ59" s="7"/>
      <c r="OTK59" s="7"/>
      <c r="OTL59" s="7"/>
      <c r="OTM59" s="7"/>
      <c r="OTN59" s="7"/>
      <c r="OTO59" s="7"/>
      <c r="OTP59" s="7"/>
      <c r="OTQ59" s="7"/>
      <c r="OTR59" s="7"/>
      <c r="OTS59" s="7"/>
      <c r="OTT59" s="7"/>
      <c r="OTU59" s="7"/>
      <c r="OTV59" s="7"/>
      <c r="OTW59" s="7"/>
      <c r="OTX59" s="7"/>
      <c r="OTY59" s="7"/>
      <c r="OTZ59" s="7"/>
      <c r="OUA59" s="7"/>
      <c r="OUB59" s="7"/>
      <c r="OUC59" s="7"/>
      <c r="OUD59" s="7"/>
      <c r="OUE59" s="7"/>
      <c r="OUF59" s="7"/>
      <c r="OUG59" s="7"/>
      <c r="OUH59" s="7"/>
      <c r="OUI59" s="7"/>
      <c r="OUJ59" s="7"/>
      <c r="OUK59" s="7"/>
      <c r="OUL59" s="7"/>
      <c r="OUM59" s="7"/>
      <c r="OUN59" s="7"/>
      <c r="OUO59" s="7"/>
      <c r="OUP59" s="7"/>
      <c r="OUQ59" s="7"/>
      <c r="OUR59" s="7"/>
      <c r="OUS59" s="7"/>
      <c r="OUT59" s="7"/>
      <c r="OUU59" s="7"/>
      <c r="OUV59" s="7"/>
      <c r="OUW59" s="7"/>
      <c r="OUX59" s="7"/>
      <c r="OUY59" s="7"/>
      <c r="OUZ59" s="7"/>
      <c r="OVA59" s="7"/>
      <c r="OVB59" s="7"/>
      <c r="OVC59" s="7"/>
      <c r="OVD59" s="7"/>
      <c r="OVE59" s="7"/>
      <c r="OVF59" s="7"/>
      <c r="OVG59" s="7"/>
      <c r="OVH59" s="7"/>
      <c r="OVI59" s="7"/>
      <c r="OVJ59" s="7"/>
      <c r="OVK59" s="7"/>
      <c r="OVL59" s="7"/>
      <c r="OVM59" s="7"/>
      <c r="OVN59" s="7"/>
      <c r="OVO59" s="7"/>
      <c r="OVP59" s="7"/>
      <c r="OVQ59" s="7"/>
      <c r="OVR59" s="7"/>
      <c r="OVS59" s="7"/>
      <c r="OVT59" s="7"/>
      <c r="OVU59" s="7"/>
      <c r="OVV59" s="7"/>
      <c r="OVW59" s="7"/>
      <c r="OVX59" s="7"/>
      <c r="OVY59" s="7"/>
      <c r="OVZ59" s="7"/>
      <c r="OWA59" s="7"/>
      <c r="OWB59" s="7"/>
      <c r="OWC59" s="7"/>
      <c r="OWD59" s="7"/>
      <c r="OWE59" s="7"/>
      <c r="OWF59" s="7"/>
      <c r="OWG59" s="7"/>
      <c r="OWH59" s="7"/>
      <c r="OWI59" s="7"/>
      <c r="OWJ59" s="7"/>
      <c r="OWK59" s="7"/>
      <c r="OWL59" s="7"/>
      <c r="OWM59" s="7"/>
      <c r="OWN59" s="7"/>
      <c r="OWO59" s="7"/>
      <c r="OWP59" s="7"/>
      <c r="OWQ59" s="7"/>
      <c r="OWR59" s="7"/>
      <c r="OWS59" s="7"/>
      <c r="OWT59" s="7"/>
      <c r="OWU59" s="7"/>
      <c r="OWV59" s="7"/>
      <c r="OWW59" s="7"/>
      <c r="OWX59" s="7"/>
      <c r="OWY59" s="7"/>
      <c r="OWZ59" s="7"/>
      <c r="OXA59" s="7"/>
      <c r="OXB59" s="7"/>
      <c r="OXC59" s="7"/>
      <c r="OXD59" s="7"/>
      <c r="OXE59" s="7"/>
      <c r="OXF59" s="7"/>
      <c r="OXG59" s="7"/>
      <c r="OXH59" s="7"/>
      <c r="OXJ59" s="7"/>
      <c r="OXK59" s="7"/>
      <c r="OXL59" s="7"/>
      <c r="OXM59" s="7"/>
      <c r="OXN59" s="7"/>
      <c r="OXO59" s="7"/>
      <c r="OXP59" s="7"/>
      <c r="OXQ59" s="7"/>
      <c r="OXR59" s="7"/>
      <c r="OXS59" s="7"/>
      <c r="OXT59" s="7"/>
      <c r="OXU59" s="7"/>
      <c r="OXV59" s="7"/>
      <c r="OXW59" s="7"/>
      <c r="OXX59" s="7"/>
      <c r="OXY59" s="7"/>
      <c r="OXZ59" s="7"/>
      <c r="OYA59" s="7"/>
      <c r="OYB59" s="7"/>
      <c r="OYC59" s="7"/>
      <c r="OYD59" s="7"/>
      <c r="OYE59" s="7"/>
      <c r="OYF59" s="7"/>
      <c r="OYG59" s="7"/>
      <c r="OYH59" s="7"/>
      <c r="OYI59" s="7"/>
      <c r="OYJ59" s="7"/>
      <c r="OYK59" s="7"/>
      <c r="OYL59" s="7"/>
      <c r="OYM59" s="7"/>
      <c r="OYN59" s="7"/>
      <c r="OYO59" s="7"/>
      <c r="OYP59" s="7"/>
      <c r="OYQ59" s="7"/>
      <c r="OYR59" s="7"/>
      <c r="OYS59" s="7"/>
      <c r="OYT59" s="7"/>
      <c r="OYU59" s="7"/>
      <c r="OYV59" s="7"/>
      <c r="OYW59" s="7"/>
      <c r="OYX59" s="7"/>
      <c r="OYY59" s="7"/>
      <c r="OYZ59" s="7"/>
      <c r="OZA59" s="7"/>
      <c r="OZB59" s="7"/>
      <c r="OZC59" s="7"/>
      <c r="OZD59" s="7"/>
      <c r="OZE59" s="7"/>
      <c r="OZF59" s="7"/>
      <c r="OZG59" s="7"/>
      <c r="OZH59" s="7"/>
      <c r="OZI59" s="7"/>
      <c r="OZJ59" s="7"/>
      <c r="OZK59" s="7"/>
      <c r="OZL59" s="7"/>
      <c r="OZM59" s="7"/>
      <c r="OZN59" s="7"/>
      <c r="OZO59" s="7"/>
      <c r="OZP59" s="7"/>
      <c r="OZQ59" s="7"/>
      <c r="OZR59" s="7"/>
      <c r="OZS59" s="7"/>
      <c r="OZT59" s="7"/>
      <c r="OZU59" s="7"/>
      <c r="OZV59" s="7"/>
      <c r="OZW59" s="7"/>
      <c r="OZX59" s="7"/>
      <c r="OZY59" s="7"/>
      <c r="OZZ59" s="7"/>
      <c r="PAA59" s="7"/>
      <c r="PAB59" s="7"/>
      <c r="PAC59" s="7"/>
      <c r="PAD59" s="7"/>
      <c r="PAE59" s="7"/>
      <c r="PAF59" s="7"/>
      <c r="PAG59" s="7"/>
      <c r="PAH59" s="7"/>
      <c r="PAI59" s="7"/>
      <c r="PAJ59" s="7"/>
      <c r="PAK59" s="7"/>
      <c r="PAL59" s="7"/>
      <c r="PAM59" s="7"/>
      <c r="PAN59" s="7"/>
      <c r="PAO59" s="7"/>
      <c r="PAP59" s="7"/>
      <c r="PAQ59" s="7"/>
      <c r="PAR59" s="7"/>
      <c r="PAS59" s="7"/>
      <c r="PAT59" s="7"/>
      <c r="PAU59" s="7"/>
      <c r="PAV59" s="7"/>
      <c r="PAW59" s="7"/>
      <c r="PAX59" s="7"/>
      <c r="PAY59" s="7"/>
      <c r="PAZ59" s="7"/>
      <c r="PBA59" s="7"/>
      <c r="PBB59" s="7"/>
      <c r="PBC59" s="7"/>
      <c r="PBD59" s="7"/>
      <c r="PBE59" s="7"/>
      <c r="PBF59" s="7"/>
      <c r="PBG59" s="7"/>
      <c r="PBH59" s="7"/>
      <c r="PBI59" s="7"/>
      <c r="PBJ59" s="7"/>
      <c r="PBK59" s="7"/>
      <c r="PBL59" s="7"/>
      <c r="PBM59" s="7"/>
      <c r="PBN59" s="7"/>
      <c r="PBO59" s="7"/>
      <c r="PBP59" s="7"/>
      <c r="PBQ59" s="7"/>
      <c r="PBR59" s="7"/>
      <c r="PBS59" s="7"/>
      <c r="PBT59" s="7"/>
      <c r="PBU59" s="7"/>
      <c r="PBV59" s="7"/>
      <c r="PBW59" s="7"/>
      <c r="PBX59" s="7"/>
      <c r="PBY59" s="7"/>
      <c r="PBZ59" s="7"/>
      <c r="PCA59" s="7"/>
      <c r="PCB59" s="7"/>
      <c r="PCC59" s="7"/>
      <c r="PCD59" s="7"/>
      <c r="PCE59" s="7"/>
      <c r="PCF59" s="7"/>
      <c r="PCG59" s="7"/>
      <c r="PCH59" s="7"/>
      <c r="PCI59" s="7"/>
      <c r="PCJ59" s="7"/>
      <c r="PCK59" s="7"/>
      <c r="PCL59" s="7"/>
      <c r="PCM59" s="7"/>
      <c r="PCN59" s="7"/>
      <c r="PCO59" s="7"/>
      <c r="PCP59" s="7"/>
      <c r="PCQ59" s="7"/>
      <c r="PCR59" s="7"/>
      <c r="PCS59" s="7"/>
      <c r="PCT59" s="7"/>
      <c r="PCU59" s="7"/>
      <c r="PCV59" s="7"/>
      <c r="PCW59" s="7"/>
      <c r="PCX59" s="7"/>
      <c r="PCY59" s="7"/>
      <c r="PCZ59" s="7"/>
      <c r="PDA59" s="7"/>
      <c r="PDB59" s="7"/>
      <c r="PDC59" s="7"/>
      <c r="PDD59" s="7"/>
      <c r="PDE59" s="7"/>
      <c r="PDF59" s="7"/>
      <c r="PDG59" s="7"/>
      <c r="PDH59" s="7"/>
      <c r="PDI59" s="7"/>
      <c r="PDJ59" s="7"/>
      <c r="PDK59" s="7"/>
      <c r="PDL59" s="7"/>
      <c r="PDM59" s="7"/>
      <c r="PDN59" s="7"/>
      <c r="PDO59" s="7"/>
      <c r="PDP59" s="7"/>
      <c r="PDQ59" s="7"/>
      <c r="PDR59" s="7"/>
      <c r="PDS59" s="7"/>
      <c r="PDT59" s="7"/>
      <c r="PDU59" s="7"/>
      <c r="PDV59" s="7"/>
      <c r="PDW59" s="7"/>
      <c r="PDX59" s="7"/>
      <c r="PDY59" s="7"/>
      <c r="PDZ59" s="7"/>
      <c r="PEA59" s="7"/>
      <c r="PEB59" s="7"/>
      <c r="PEC59" s="7"/>
      <c r="PED59" s="7"/>
      <c r="PEE59" s="7"/>
      <c r="PEF59" s="7"/>
      <c r="PEG59" s="7"/>
      <c r="PEH59" s="7"/>
      <c r="PEI59" s="7"/>
      <c r="PEJ59" s="7"/>
      <c r="PEK59" s="7"/>
      <c r="PEL59" s="7"/>
      <c r="PEM59" s="7"/>
      <c r="PEN59" s="7"/>
      <c r="PEO59" s="7"/>
      <c r="PEP59" s="7"/>
      <c r="PEQ59" s="7"/>
      <c r="PER59" s="7"/>
      <c r="PES59" s="7"/>
      <c r="PET59" s="7"/>
      <c r="PEU59" s="7"/>
      <c r="PEV59" s="7"/>
      <c r="PEW59" s="7"/>
      <c r="PEX59" s="7"/>
      <c r="PEY59" s="7"/>
      <c r="PEZ59" s="7"/>
      <c r="PFA59" s="7"/>
      <c r="PFB59" s="7"/>
      <c r="PFC59" s="7"/>
      <c r="PFD59" s="7"/>
      <c r="PFE59" s="7"/>
      <c r="PFF59" s="7"/>
      <c r="PFG59" s="7"/>
      <c r="PFH59" s="7"/>
      <c r="PFI59" s="7"/>
      <c r="PFJ59" s="7"/>
      <c r="PFK59" s="7"/>
      <c r="PFL59" s="7"/>
      <c r="PFM59" s="7"/>
      <c r="PFN59" s="7"/>
      <c r="PFO59" s="7"/>
      <c r="PFP59" s="7"/>
      <c r="PFQ59" s="7"/>
      <c r="PFR59" s="7"/>
      <c r="PFS59" s="7"/>
      <c r="PFT59" s="7"/>
      <c r="PFU59" s="7"/>
      <c r="PFV59" s="7"/>
      <c r="PFW59" s="7"/>
      <c r="PFX59" s="7"/>
      <c r="PFY59" s="7"/>
      <c r="PFZ59" s="7"/>
      <c r="PGA59" s="7"/>
      <c r="PGB59" s="7"/>
      <c r="PGC59" s="7"/>
      <c r="PGD59" s="7"/>
      <c r="PGE59" s="7"/>
      <c r="PGF59" s="7"/>
      <c r="PGG59" s="7"/>
      <c r="PGH59" s="7"/>
      <c r="PGI59" s="7"/>
      <c r="PGJ59" s="7"/>
      <c r="PGK59" s="7"/>
      <c r="PGL59" s="7"/>
      <c r="PGM59" s="7"/>
      <c r="PGN59" s="7"/>
      <c r="PGO59" s="7"/>
      <c r="PGP59" s="7"/>
      <c r="PGQ59" s="7"/>
      <c r="PGR59" s="7"/>
      <c r="PGS59" s="7"/>
      <c r="PGT59" s="7"/>
      <c r="PGU59" s="7"/>
      <c r="PGV59" s="7"/>
      <c r="PGW59" s="7"/>
      <c r="PGX59" s="7"/>
      <c r="PGY59" s="7"/>
      <c r="PGZ59" s="7"/>
      <c r="PHA59" s="7"/>
      <c r="PHB59" s="7"/>
      <c r="PHC59" s="7"/>
      <c r="PHD59" s="7"/>
      <c r="PHF59" s="7"/>
      <c r="PHG59" s="7"/>
      <c r="PHH59" s="7"/>
      <c r="PHI59" s="7"/>
      <c r="PHJ59" s="7"/>
      <c r="PHK59" s="7"/>
      <c r="PHL59" s="7"/>
      <c r="PHM59" s="7"/>
      <c r="PHN59" s="7"/>
      <c r="PHO59" s="7"/>
      <c r="PHP59" s="7"/>
      <c r="PHQ59" s="7"/>
      <c r="PHR59" s="7"/>
      <c r="PHS59" s="7"/>
      <c r="PHT59" s="7"/>
      <c r="PHU59" s="7"/>
      <c r="PHV59" s="7"/>
      <c r="PHW59" s="7"/>
      <c r="PHX59" s="7"/>
      <c r="PHY59" s="7"/>
      <c r="PHZ59" s="7"/>
      <c r="PIA59" s="7"/>
      <c r="PIB59" s="7"/>
      <c r="PIC59" s="7"/>
      <c r="PID59" s="7"/>
      <c r="PIE59" s="7"/>
      <c r="PIF59" s="7"/>
      <c r="PIG59" s="7"/>
      <c r="PIH59" s="7"/>
      <c r="PII59" s="7"/>
      <c r="PIJ59" s="7"/>
      <c r="PIK59" s="7"/>
      <c r="PIL59" s="7"/>
      <c r="PIM59" s="7"/>
      <c r="PIN59" s="7"/>
      <c r="PIO59" s="7"/>
      <c r="PIP59" s="7"/>
      <c r="PIQ59" s="7"/>
      <c r="PIR59" s="7"/>
      <c r="PIS59" s="7"/>
      <c r="PIT59" s="7"/>
      <c r="PIU59" s="7"/>
      <c r="PIV59" s="7"/>
      <c r="PIW59" s="7"/>
      <c r="PIX59" s="7"/>
      <c r="PIY59" s="7"/>
      <c r="PIZ59" s="7"/>
      <c r="PJA59" s="7"/>
      <c r="PJB59" s="7"/>
      <c r="PJC59" s="7"/>
      <c r="PJD59" s="7"/>
      <c r="PJE59" s="7"/>
      <c r="PJF59" s="7"/>
      <c r="PJG59" s="7"/>
      <c r="PJH59" s="7"/>
      <c r="PJI59" s="7"/>
      <c r="PJJ59" s="7"/>
      <c r="PJK59" s="7"/>
      <c r="PJL59" s="7"/>
      <c r="PJM59" s="7"/>
      <c r="PJN59" s="7"/>
      <c r="PJO59" s="7"/>
      <c r="PJP59" s="7"/>
      <c r="PJQ59" s="7"/>
      <c r="PJR59" s="7"/>
      <c r="PJS59" s="7"/>
      <c r="PJT59" s="7"/>
      <c r="PJU59" s="7"/>
      <c r="PJV59" s="7"/>
      <c r="PJW59" s="7"/>
      <c r="PJX59" s="7"/>
      <c r="PJY59" s="7"/>
      <c r="PJZ59" s="7"/>
      <c r="PKA59" s="7"/>
      <c r="PKB59" s="7"/>
      <c r="PKC59" s="7"/>
      <c r="PKD59" s="7"/>
      <c r="PKE59" s="7"/>
      <c r="PKF59" s="7"/>
      <c r="PKG59" s="7"/>
      <c r="PKH59" s="7"/>
      <c r="PKI59" s="7"/>
      <c r="PKJ59" s="7"/>
      <c r="PKK59" s="7"/>
      <c r="PKL59" s="7"/>
      <c r="PKM59" s="7"/>
      <c r="PKN59" s="7"/>
      <c r="PKO59" s="7"/>
      <c r="PKP59" s="7"/>
      <c r="PKQ59" s="7"/>
      <c r="PKR59" s="7"/>
      <c r="PKS59" s="7"/>
      <c r="PKT59" s="7"/>
      <c r="PKU59" s="7"/>
      <c r="PKV59" s="7"/>
      <c r="PKW59" s="7"/>
      <c r="PKX59" s="7"/>
      <c r="PKY59" s="7"/>
      <c r="PKZ59" s="7"/>
      <c r="PLA59" s="7"/>
      <c r="PLB59" s="7"/>
      <c r="PLC59" s="7"/>
      <c r="PLD59" s="7"/>
      <c r="PLE59" s="7"/>
      <c r="PLF59" s="7"/>
      <c r="PLG59" s="7"/>
      <c r="PLH59" s="7"/>
      <c r="PLI59" s="7"/>
      <c r="PLJ59" s="7"/>
      <c r="PLK59" s="7"/>
      <c r="PLL59" s="7"/>
      <c r="PLM59" s="7"/>
      <c r="PLN59" s="7"/>
      <c r="PLO59" s="7"/>
      <c r="PLP59" s="7"/>
      <c r="PLQ59" s="7"/>
      <c r="PLR59" s="7"/>
      <c r="PLS59" s="7"/>
      <c r="PLT59" s="7"/>
      <c r="PLU59" s="7"/>
      <c r="PLV59" s="7"/>
      <c r="PLW59" s="7"/>
      <c r="PLX59" s="7"/>
      <c r="PLY59" s="7"/>
      <c r="PLZ59" s="7"/>
      <c r="PMA59" s="7"/>
      <c r="PMB59" s="7"/>
      <c r="PMC59" s="7"/>
      <c r="PMD59" s="7"/>
      <c r="PME59" s="7"/>
      <c r="PMF59" s="7"/>
      <c r="PMG59" s="7"/>
      <c r="PMH59" s="7"/>
      <c r="PMI59" s="7"/>
      <c r="PMJ59" s="7"/>
      <c r="PMK59" s="7"/>
      <c r="PML59" s="7"/>
      <c r="PMM59" s="7"/>
      <c r="PMN59" s="7"/>
      <c r="PMO59" s="7"/>
      <c r="PMP59" s="7"/>
      <c r="PMQ59" s="7"/>
      <c r="PMR59" s="7"/>
      <c r="PMS59" s="7"/>
      <c r="PMT59" s="7"/>
      <c r="PMU59" s="7"/>
      <c r="PMV59" s="7"/>
      <c r="PMW59" s="7"/>
      <c r="PMX59" s="7"/>
      <c r="PMY59" s="7"/>
      <c r="PMZ59" s="7"/>
      <c r="PNA59" s="7"/>
      <c r="PNB59" s="7"/>
      <c r="PNC59" s="7"/>
      <c r="PND59" s="7"/>
      <c r="PNE59" s="7"/>
      <c r="PNF59" s="7"/>
      <c r="PNG59" s="7"/>
      <c r="PNH59" s="7"/>
      <c r="PNI59" s="7"/>
      <c r="PNJ59" s="7"/>
      <c r="PNK59" s="7"/>
      <c r="PNL59" s="7"/>
      <c r="PNM59" s="7"/>
      <c r="PNN59" s="7"/>
      <c r="PNO59" s="7"/>
      <c r="PNP59" s="7"/>
      <c r="PNQ59" s="7"/>
      <c r="PNR59" s="7"/>
      <c r="PNS59" s="7"/>
      <c r="PNT59" s="7"/>
      <c r="PNU59" s="7"/>
      <c r="PNV59" s="7"/>
      <c r="PNW59" s="7"/>
      <c r="PNX59" s="7"/>
      <c r="PNY59" s="7"/>
      <c r="PNZ59" s="7"/>
      <c r="POA59" s="7"/>
      <c r="POB59" s="7"/>
      <c r="POC59" s="7"/>
      <c r="POD59" s="7"/>
      <c r="POE59" s="7"/>
      <c r="POF59" s="7"/>
      <c r="POG59" s="7"/>
      <c r="POH59" s="7"/>
      <c r="POI59" s="7"/>
      <c r="POJ59" s="7"/>
      <c r="POK59" s="7"/>
      <c r="POL59" s="7"/>
      <c r="POM59" s="7"/>
      <c r="PON59" s="7"/>
      <c r="POO59" s="7"/>
      <c r="POP59" s="7"/>
      <c r="POQ59" s="7"/>
      <c r="POR59" s="7"/>
      <c r="POS59" s="7"/>
      <c r="POT59" s="7"/>
      <c r="POU59" s="7"/>
      <c r="POV59" s="7"/>
      <c r="POW59" s="7"/>
      <c r="POX59" s="7"/>
      <c r="POY59" s="7"/>
      <c r="POZ59" s="7"/>
      <c r="PPA59" s="7"/>
      <c r="PPB59" s="7"/>
      <c r="PPC59" s="7"/>
      <c r="PPD59" s="7"/>
      <c r="PPE59" s="7"/>
      <c r="PPF59" s="7"/>
      <c r="PPG59" s="7"/>
      <c r="PPH59" s="7"/>
      <c r="PPI59" s="7"/>
      <c r="PPJ59" s="7"/>
      <c r="PPK59" s="7"/>
      <c r="PPL59" s="7"/>
      <c r="PPM59" s="7"/>
      <c r="PPN59" s="7"/>
      <c r="PPO59" s="7"/>
      <c r="PPP59" s="7"/>
      <c r="PPQ59" s="7"/>
      <c r="PPR59" s="7"/>
      <c r="PPS59" s="7"/>
      <c r="PPT59" s="7"/>
      <c r="PPU59" s="7"/>
      <c r="PPV59" s="7"/>
      <c r="PPW59" s="7"/>
      <c r="PPX59" s="7"/>
      <c r="PPY59" s="7"/>
      <c r="PPZ59" s="7"/>
      <c r="PQA59" s="7"/>
      <c r="PQB59" s="7"/>
      <c r="PQC59" s="7"/>
      <c r="PQD59" s="7"/>
      <c r="PQE59" s="7"/>
      <c r="PQF59" s="7"/>
      <c r="PQG59" s="7"/>
      <c r="PQH59" s="7"/>
      <c r="PQI59" s="7"/>
      <c r="PQJ59" s="7"/>
      <c r="PQK59" s="7"/>
      <c r="PQL59" s="7"/>
      <c r="PQM59" s="7"/>
      <c r="PQN59" s="7"/>
      <c r="PQO59" s="7"/>
      <c r="PQP59" s="7"/>
      <c r="PQQ59" s="7"/>
      <c r="PQR59" s="7"/>
      <c r="PQS59" s="7"/>
      <c r="PQT59" s="7"/>
      <c r="PQU59" s="7"/>
      <c r="PQV59" s="7"/>
      <c r="PQW59" s="7"/>
      <c r="PQX59" s="7"/>
      <c r="PQY59" s="7"/>
      <c r="PQZ59" s="7"/>
      <c r="PRB59" s="7"/>
      <c r="PRC59" s="7"/>
      <c r="PRD59" s="7"/>
      <c r="PRE59" s="7"/>
      <c r="PRF59" s="7"/>
      <c r="PRG59" s="7"/>
      <c r="PRH59" s="7"/>
      <c r="PRI59" s="7"/>
      <c r="PRJ59" s="7"/>
      <c r="PRK59" s="7"/>
      <c r="PRL59" s="7"/>
      <c r="PRM59" s="7"/>
      <c r="PRN59" s="7"/>
      <c r="PRO59" s="7"/>
      <c r="PRP59" s="7"/>
      <c r="PRQ59" s="7"/>
      <c r="PRR59" s="7"/>
      <c r="PRS59" s="7"/>
      <c r="PRT59" s="7"/>
      <c r="PRU59" s="7"/>
      <c r="PRV59" s="7"/>
      <c r="PRW59" s="7"/>
      <c r="PRX59" s="7"/>
      <c r="PRY59" s="7"/>
      <c r="PRZ59" s="7"/>
      <c r="PSA59" s="7"/>
      <c r="PSB59" s="7"/>
      <c r="PSC59" s="7"/>
      <c r="PSD59" s="7"/>
      <c r="PSE59" s="7"/>
      <c r="PSF59" s="7"/>
      <c r="PSG59" s="7"/>
      <c r="PSH59" s="7"/>
      <c r="PSI59" s="7"/>
      <c r="PSJ59" s="7"/>
      <c r="PSK59" s="7"/>
      <c r="PSL59" s="7"/>
      <c r="PSM59" s="7"/>
      <c r="PSN59" s="7"/>
      <c r="PSO59" s="7"/>
      <c r="PSP59" s="7"/>
      <c r="PSQ59" s="7"/>
      <c r="PSR59" s="7"/>
      <c r="PSS59" s="7"/>
      <c r="PST59" s="7"/>
      <c r="PSU59" s="7"/>
      <c r="PSV59" s="7"/>
      <c r="PSW59" s="7"/>
      <c r="PSX59" s="7"/>
      <c r="PSY59" s="7"/>
      <c r="PSZ59" s="7"/>
      <c r="PTA59" s="7"/>
      <c r="PTB59" s="7"/>
      <c r="PTC59" s="7"/>
      <c r="PTD59" s="7"/>
      <c r="PTE59" s="7"/>
      <c r="PTF59" s="7"/>
      <c r="PTG59" s="7"/>
      <c r="PTH59" s="7"/>
      <c r="PTI59" s="7"/>
      <c r="PTJ59" s="7"/>
      <c r="PTK59" s="7"/>
      <c r="PTL59" s="7"/>
      <c r="PTM59" s="7"/>
      <c r="PTN59" s="7"/>
      <c r="PTO59" s="7"/>
      <c r="PTP59" s="7"/>
      <c r="PTQ59" s="7"/>
      <c r="PTR59" s="7"/>
      <c r="PTS59" s="7"/>
      <c r="PTT59" s="7"/>
      <c r="PTU59" s="7"/>
      <c r="PTV59" s="7"/>
      <c r="PTW59" s="7"/>
      <c r="PTX59" s="7"/>
      <c r="PTY59" s="7"/>
      <c r="PTZ59" s="7"/>
      <c r="PUA59" s="7"/>
      <c r="PUB59" s="7"/>
      <c r="PUC59" s="7"/>
      <c r="PUD59" s="7"/>
      <c r="PUE59" s="7"/>
      <c r="PUF59" s="7"/>
      <c r="PUG59" s="7"/>
      <c r="PUH59" s="7"/>
      <c r="PUI59" s="7"/>
      <c r="PUJ59" s="7"/>
      <c r="PUK59" s="7"/>
      <c r="PUL59" s="7"/>
      <c r="PUM59" s="7"/>
      <c r="PUN59" s="7"/>
      <c r="PUO59" s="7"/>
      <c r="PUP59" s="7"/>
      <c r="PUQ59" s="7"/>
      <c r="PUR59" s="7"/>
      <c r="PUS59" s="7"/>
      <c r="PUT59" s="7"/>
      <c r="PUU59" s="7"/>
      <c r="PUV59" s="7"/>
      <c r="PUW59" s="7"/>
      <c r="PUX59" s="7"/>
      <c r="PUY59" s="7"/>
      <c r="PUZ59" s="7"/>
      <c r="PVA59" s="7"/>
      <c r="PVB59" s="7"/>
      <c r="PVC59" s="7"/>
      <c r="PVD59" s="7"/>
      <c r="PVE59" s="7"/>
      <c r="PVF59" s="7"/>
      <c r="PVG59" s="7"/>
      <c r="PVH59" s="7"/>
      <c r="PVI59" s="7"/>
      <c r="PVJ59" s="7"/>
      <c r="PVK59" s="7"/>
      <c r="PVL59" s="7"/>
      <c r="PVM59" s="7"/>
      <c r="PVN59" s="7"/>
      <c r="PVO59" s="7"/>
      <c r="PVP59" s="7"/>
      <c r="PVQ59" s="7"/>
      <c r="PVR59" s="7"/>
      <c r="PVS59" s="7"/>
      <c r="PVT59" s="7"/>
      <c r="PVU59" s="7"/>
      <c r="PVV59" s="7"/>
      <c r="PVW59" s="7"/>
      <c r="PVX59" s="7"/>
      <c r="PVY59" s="7"/>
      <c r="PVZ59" s="7"/>
      <c r="PWA59" s="7"/>
      <c r="PWB59" s="7"/>
      <c r="PWC59" s="7"/>
      <c r="PWD59" s="7"/>
      <c r="PWE59" s="7"/>
      <c r="PWF59" s="7"/>
      <c r="PWG59" s="7"/>
      <c r="PWH59" s="7"/>
      <c r="PWI59" s="7"/>
      <c r="PWJ59" s="7"/>
      <c r="PWK59" s="7"/>
      <c r="PWL59" s="7"/>
      <c r="PWM59" s="7"/>
      <c r="PWN59" s="7"/>
      <c r="PWO59" s="7"/>
      <c r="PWP59" s="7"/>
      <c r="PWQ59" s="7"/>
      <c r="PWR59" s="7"/>
      <c r="PWS59" s="7"/>
      <c r="PWT59" s="7"/>
      <c r="PWU59" s="7"/>
      <c r="PWV59" s="7"/>
      <c r="PWW59" s="7"/>
      <c r="PWX59" s="7"/>
      <c r="PWY59" s="7"/>
      <c r="PWZ59" s="7"/>
      <c r="PXA59" s="7"/>
      <c r="PXB59" s="7"/>
      <c r="PXC59" s="7"/>
      <c r="PXD59" s="7"/>
      <c r="PXE59" s="7"/>
      <c r="PXF59" s="7"/>
      <c r="PXG59" s="7"/>
      <c r="PXH59" s="7"/>
      <c r="PXI59" s="7"/>
      <c r="PXJ59" s="7"/>
      <c r="PXK59" s="7"/>
      <c r="PXL59" s="7"/>
      <c r="PXM59" s="7"/>
      <c r="PXN59" s="7"/>
      <c r="PXO59" s="7"/>
      <c r="PXP59" s="7"/>
      <c r="PXQ59" s="7"/>
      <c r="PXR59" s="7"/>
      <c r="PXS59" s="7"/>
      <c r="PXT59" s="7"/>
      <c r="PXU59" s="7"/>
      <c r="PXV59" s="7"/>
      <c r="PXW59" s="7"/>
      <c r="PXX59" s="7"/>
      <c r="PXY59" s="7"/>
      <c r="PXZ59" s="7"/>
      <c r="PYA59" s="7"/>
      <c r="PYB59" s="7"/>
      <c r="PYC59" s="7"/>
      <c r="PYD59" s="7"/>
      <c r="PYE59" s="7"/>
      <c r="PYF59" s="7"/>
      <c r="PYG59" s="7"/>
      <c r="PYH59" s="7"/>
      <c r="PYI59" s="7"/>
      <c r="PYJ59" s="7"/>
      <c r="PYK59" s="7"/>
      <c r="PYL59" s="7"/>
      <c r="PYM59" s="7"/>
      <c r="PYN59" s="7"/>
      <c r="PYO59" s="7"/>
      <c r="PYP59" s="7"/>
      <c r="PYQ59" s="7"/>
      <c r="PYR59" s="7"/>
      <c r="PYS59" s="7"/>
      <c r="PYT59" s="7"/>
      <c r="PYU59" s="7"/>
      <c r="PYV59" s="7"/>
      <c r="PYW59" s="7"/>
      <c r="PYX59" s="7"/>
      <c r="PYY59" s="7"/>
      <c r="PYZ59" s="7"/>
      <c r="PZA59" s="7"/>
      <c r="PZB59" s="7"/>
      <c r="PZC59" s="7"/>
      <c r="PZD59" s="7"/>
      <c r="PZE59" s="7"/>
      <c r="PZF59" s="7"/>
      <c r="PZG59" s="7"/>
      <c r="PZH59" s="7"/>
      <c r="PZI59" s="7"/>
      <c r="PZJ59" s="7"/>
      <c r="PZK59" s="7"/>
      <c r="PZL59" s="7"/>
      <c r="PZM59" s="7"/>
      <c r="PZN59" s="7"/>
      <c r="PZO59" s="7"/>
      <c r="PZP59" s="7"/>
      <c r="PZQ59" s="7"/>
      <c r="PZR59" s="7"/>
      <c r="PZS59" s="7"/>
      <c r="PZT59" s="7"/>
      <c r="PZU59" s="7"/>
      <c r="PZV59" s="7"/>
      <c r="PZW59" s="7"/>
      <c r="PZX59" s="7"/>
      <c r="PZY59" s="7"/>
      <c r="PZZ59" s="7"/>
      <c r="QAA59" s="7"/>
      <c r="QAB59" s="7"/>
      <c r="QAC59" s="7"/>
      <c r="QAD59" s="7"/>
      <c r="QAE59" s="7"/>
      <c r="QAF59" s="7"/>
      <c r="QAG59" s="7"/>
      <c r="QAH59" s="7"/>
      <c r="QAI59" s="7"/>
      <c r="QAJ59" s="7"/>
      <c r="QAK59" s="7"/>
      <c r="QAL59" s="7"/>
      <c r="QAM59" s="7"/>
      <c r="QAN59" s="7"/>
      <c r="QAO59" s="7"/>
      <c r="QAP59" s="7"/>
      <c r="QAQ59" s="7"/>
      <c r="QAR59" s="7"/>
      <c r="QAS59" s="7"/>
      <c r="QAT59" s="7"/>
      <c r="QAU59" s="7"/>
      <c r="QAV59" s="7"/>
      <c r="QAX59" s="7"/>
      <c r="QAY59" s="7"/>
      <c r="QAZ59" s="7"/>
      <c r="QBA59" s="7"/>
      <c r="QBB59" s="7"/>
      <c r="QBC59" s="7"/>
      <c r="QBD59" s="7"/>
      <c r="QBE59" s="7"/>
      <c r="QBF59" s="7"/>
      <c r="QBG59" s="7"/>
      <c r="QBH59" s="7"/>
      <c r="QBI59" s="7"/>
      <c r="QBJ59" s="7"/>
      <c r="QBK59" s="7"/>
      <c r="QBL59" s="7"/>
      <c r="QBM59" s="7"/>
      <c r="QBN59" s="7"/>
      <c r="QBO59" s="7"/>
      <c r="QBP59" s="7"/>
      <c r="QBQ59" s="7"/>
      <c r="QBR59" s="7"/>
      <c r="QBS59" s="7"/>
      <c r="QBT59" s="7"/>
      <c r="QBU59" s="7"/>
      <c r="QBV59" s="7"/>
      <c r="QBW59" s="7"/>
      <c r="QBX59" s="7"/>
      <c r="QBY59" s="7"/>
      <c r="QBZ59" s="7"/>
      <c r="QCA59" s="7"/>
      <c r="QCB59" s="7"/>
      <c r="QCC59" s="7"/>
      <c r="QCD59" s="7"/>
      <c r="QCE59" s="7"/>
      <c r="QCF59" s="7"/>
      <c r="QCG59" s="7"/>
      <c r="QCH59" s="7"/>
      <c r="QCI59" s="7"/>
      <c r="QCJ59" s="7"/>
      <c r="QCK59" s="7"/>
      <c r="QCL59" s="7"/>
      <c r="QCM59" s="7"/>
      <c r="QCN59" s="7"/>
      <c r="QCO59" s="7"/>
      <c r="QCP59" s="7"/>
      <c r="QCQ59" s="7"/>
      <c r="QCR59" s="7"/>
      <c r="QCS59" s="7"/>
      <c r="QCT59" s="7"/>
      <c r="QCU59" s="7"/>
      <c r="QCV59" s="7"/>
      <c r="QCW59" s="7"/>
      <c r="QCX59" s="7"/>
      <c r="QCY59" s="7"/>
      <c r="QCZ59" s="7"/>
      <c r="QDA59" s="7"/>
      <c r="QDB59" s="7"/>
      <c r="QDC59" s="7"/>
      <c r="QDD59" s="7"/>
      <c r="QDE59" s="7"/>
      <c r="QDF59" s="7"/>
      <c r="QDG59" s="7"/>
      <c r="QDH59" s="7"/>
      <c r="QDI59" s="7"/>
      <c r="QDJ59" s="7"/>
      <c r="QDK59" s="7"/>
      <c r="QDL59" s="7"/>
      <c r="QDM59" s="7"/>
      <c r="QDN59" s="7"/>
      <c r="QDO59" s="7"/>
      <c r="QDP59" s="7"/>
      <c r="QDQ59" s="7"/>
      <c r="QDR59" s="7"/>
      <c r="QDS59" s="7"/>
      <c r="QDT59" s="7"/>
      <c r="QDU59" s="7"/>
      <c r="QDV59" s="7"/>
      <c r="QDW59" s="7"/>
      <c r="QDX59" s="7"/>
      <c r="QDY59" s="7"/>
      <c r="QDZ59" s="7"/>
      <c r="QEA59" s="7"/>
      <c r="QEB59" s="7"/>
      <c r="QEC59" s="7"/>
      <c r="QED59" s="7"/>
      <c r="QEE59" s="7"/>
      <c r="QEF59" s="7"/>
      <c r="QEG59" s="7"/>
      <c r="QEH59" s="7"/>
      <c r="QEI59" s="7"/>
      <c r="QEJ59" s="7"/>
      <c r="QEK59" s="7"/>
      <c r="QEL59" s="7"/>
      <c r="QEM59" s="7"/>
      <c r="QEN59" s="7"/>
      <c r="QEO59" s="7"/>
      <c r="QEP59" s="7"/>
      <c r="QEQ59" s="7"/>
      <c r="QER59" s="7"/>
      <c r="QES59" s="7"/>
      <c r="QET59" s="7"/>
      <c r="QEU59" s="7"/>
      <c r="QEV59" s="7"/>
      <c r="QEW59" s="7"/>
      <c r="QEX59" s="7"/>
      <c r="QEY59" s="7"/>
      <c r="QEZ59" s="7"/>
      <c r="QFA59" s="7"/>
      <c r="QFB59" s="7"/>
      <c r="QFC59" s="7"/>
      <c r="QFD59" s="7"/>
      <c r="QFE59" s="7"/>
      <c r="QFF59" s="7"/>
      <c r="QFG59" s="7"/>
      <c r="QFH59" s="7"/>
      <c r="QFI59" s="7"/>
      <c r="QFJ59" s="7"/>
      <c r="QFK59" s="7"/>
      <c r="QFL59" s="7"/>
      <c r="QFM59" s="7"/>
      <c r="QFN59" s="7"/>
      <c r="QFO59" s="7"/>
      <c r="QFP59" s="7"/>
      <c r="QFQ59" s="7"/>
      <c r="QFR59" s="7"/>
      <c r="QFS59" s="7"/>
      <c r="QFT59" s="7"/>
      <c r="QFU59" s="7"/>
      <c r="QFV59" s="7"/>
      <c r="QFW59" s="7"/>
      <c r="QFX59" s="7"/>
      <c r="QFY59" s="7"/>
      <c r="QFZ59" s="7"/>
      <c r="QGA59" s="7"/>
      <c r="QGB59" s="7"/>
      <c r="QGC59" s="7"/>
      <c r="QGD59" s="7"/>
      <c r="QGE59" s="7"/>
      <c r="QGF59" s="7"/>
      <c r="QGG59" s="7"/>
      <c r="QGH59" s="7"/>
      <c r="QGI59" s="7"/>
      <c r="QGJ59" s="7"/>
      <c r="QGK59" s="7"/>
      <c r="QGL59" s="7"/>
      <c r="QGM59" s="7"/>
      <c r="QGN59" s="7"/>
      <c r="QGO59" s="7"/>
      <c r="QGP59" s="7"/>
      <c r="QGQ59" s="7"/>
      <c r="QGR59" s="7"/>
      <c r="QGS59" s="7"/>
      <c r="QGT59" s="7"/>
      <c r="QGU59" s="7"/>
      <c r="QGV59" s="7"/>
      <c r="QGW59" s="7"/>
      <c r="QGX59" s="7"/>
      <c r="QGY59" s="7"/>
      <c r="QGZ59" s="7"/>
      <c r="QHA59" s="7"/>
      <c r="QHB59" s="7"/>
      <c r="QHC59" s="7"/>
      <c r="QHD59" s="7"/>
      <c r="QHE59" s="7"/>
      <c r="QHF59" s="7"/>
      <c r="QHG59" s="7"/>
      <c r="QHH59" s="7"/>
      <c r="QHI59" s="7"/>
      <c r="QHJ59" s="7"/>
      <c r="QHK59" s="7"/>
      <c r="QHL59" s="7"/>
      <c r="QHM59" s="7"/>
      <c r="QHN59" s="7"/>
      <c r="QHO59" s="7"/>
      <c r="QHP59" s="7"/>
      <c r="QHQ59" s="7"/>
      <c r="QHR59" s="7"/>
      <c r="QHS59" s="7"/>
      <c r="QHT59" s="7"/>
      <c r="QHU59" s="7"/>
      <c r="QHV59" s="7"/>
      <c r="QHW59" s="7"/>
      <c r="QHX59" s="7"/>
      <c r="QHY59" s="7"/>
      <c r="QHZ59" s="7"/>
      <c r="QIA59" s="7"/>
      <c r="QIB59" s="7"/>
      <c r="QIC59" s="7"/>
      <c r="QID59" s="7"/>
      <c r="QIE59" s="7"/>
      <c r="QIF59" s="7"/>
      <c r="QIG59" s="7"/>
      <c r="QIH59" s="7"/>
      <c r="QII59" s="7"/>
      <c r="QIJ59" s="7"/>
      <c r="QIK59" s="7"/>
      <c r="QIL59" s="7"/>
      <c r="QIM59" s="7"/>
      <c r="QIN59" s="7"/>
      <c r="QIO59" s="7"/>
      <c r="QIP59" s="7"/>
      <c r="QIQ59" s="7"/>
      <c r="QIR59" s="7"/>
      <c r="QIS59" s="7"/>
      <c r="QIT59" s="7"/>
      <c r="QIU59" s="7"/>
      <c r="QIV59" s="7"/>
      <c r="QIW59" s="7"/>
      <c r="QIX59" s="7"/>
      <c r="QIY59" s="7"/>
      <c r="QIZ59" s="7"/>
      <c r="QJA59" s="7"/>
      <c r="QJB59" s="7"/>
      <c r="QJC59" s="7"/>
      <c r="QJD59" s="7"/>
      <c r="QJE59" s="7"/>
      <c r="QJF59" s="7"/>
      <c r="QJG59" s="7"/>
      <c r="QJH59" s="7"/>
      <c r="QJI59" s="7"/>
      <c r="QJJ59" s="7"/>
      <c r="QJK59" s="7"/>
      <c r="QJL59" s="7"/>
      <c r="QJM59" s="7"/>
      <c r="QJN59" s="7"/>
      <c r="QJO59" s="7"/>
      <c r="QJP59" s="7"/>
      <c r="QJQ59" s="7"/>
      <c r="QJR59" s="7"/>
      <c r="QJS59" s="7"/>
      <c r="QJT59" s="7"/>
      <c r="QJU59" s="7"/>
      <c r="QJV59" s="7"/>
      <c r="QJW59" s="7"/>
      <c r="QJX59" s="7"/>
      <c r="QJY59" s="7"/>
      <c r="QJZ59" s="7"/>
      <c r="QKA59" s="7"/>
      <c r="QKB59" s="7"/>
      <c r="QKC59" s="7"/>
      <c r="QKD59" s="7"/>
      <c r="QKE59" s="7"/>
      <c r="QKF59" s="7"/>
      <c r="QKG59" s="7"/>
      <c r="QKH59" s="7"/>
      <c r="QKI59" s="7"/>
      <c r="QKJ59" s="7"/>
      <c r="QKK59" s="7"/>
      <c r="QKL59" s="7"/>
      <c r="QKM59" s="7"/>
      <c r="QKN59" s="7"/>
      <c r="QKO59" s="7"/>
      <c r="QKP59" s="7"/>
      <c r="QKQ59" s="7"/>
      <c r="QKR59" s="7"/>
      <c r="QKT59" s="7"/>
      <c r="QKU59" s="7"/>
      <c r="QKV59" s="7"/>
      <c r="QKW59" s="7"/>
      <c r="QKX59" s="7"/>
      <c r="QKY59" s="7"/>
      <c r="QKZ59" s="7"/>
      <c r="QLA59" s="7"/>
      <c r="QLB59" s="7"/>
      <c r="QLC59" s="7"/>
      <c r="QLD59" s="7"/>
      <c r="QLE59" s="7"/>
      <c r="QLF59" s="7"/>
      <c r="QLG59" s="7"/>
      <c r="QLH59" s="7"/>
      <c r="QLI59" s="7"/>
      <c r="QLJ59" s="7"/>
      <c r="QLK59" s="7"/>
      <c r="QLL59" s="7"/>
      <c r="QLM59" s="7"/>
      <c r="QLN59" s="7"/>
      <c r="QLO59" s="7"/>
      <c r="QLP59" s="7"/>
      <c r="QLQ59" s="7"/>
      <c r="QLR59" s="7"/>
      <c r="QLS59" s="7"/>
      <c r="QLT59" s="7"/>
      <c r="QLU59" s="7"/>
      <c r="QLV59" s="7"/>
      <c r="QLW59" s="7"/>
      <c r="QLX59" s="7"/>
      <c r="QLY59" s="7"/>
      <c r="QLZ59" s="7"/>
      <c r="QMA59" s="7"/>
      <c r="QMB59" s="7"/>
      <c r="QMC59" s="7"/>
      <c r="QMD59" s="7"/>
      <c r="QME59" s="7"/>
      <c r="QMF59" s="7"/>
      <c r="QMG59" s="7"/>
      <c r="QMH59" s="7"/>
      <c r="QMI59" s="7"/>
      <c r="QMJ59" s="7"/>
      <c r="QMK59" s="7"/>
      <c r="QML59" s="7"/>
      <c r="QMM59" s="7"/>
      <c r="QMN59" s="7"/>
      <c r="QMO59" s="7"/>
      <c r="QMP59" s="7"/>
      <c r="QMQ59" s="7"/>
      <c r="QMR59" s="7"/>
      <c r="QMS59" s="7"/>
      <c r="QMT59" s="7"/>
      <c r="QMU59" s="7"/>
      <c r="QMV59" s="7"/>
      <c r="QMW59" s="7"/>
      <c r="QMX59" s="7"/>
      <c r="QMY59" s="7"/>
      <c r="QMZ59" s="7"/>
      <c r="QNA59" s="7"/>
      <c r="QNB59" s="7"/>
      <c r="QNC59" s="7"/>
      <c r="QND59" s="7"/>
      <c r="QNE59" s="7"/>
      <c r="QNF59" s="7"/>
      <c r="QNG59" s="7"/>
      <c r="QNH59" s="7"/>
      <c r="QNI59" s="7"/>
      <c r="QNJ59" s="7"/>
      <c r="QNK59" s="7"/>
      <c r="QNL59" s="7"/>
      <c r="QNM59" s="7"/>
      <c r="QNN59" s="7"/>
      <c r="QNO59" s="7"/>
      <c r="QNP59" s="7"/>
      <c r="QNQ59" s="7"/>
      <c r="QNR59" s="7"/>
      <c r="QNS59" s="7"/>
      <c r="QNT59" s="7"/>
      <c r="QNU59" s="7"/>
      <c r="QNV59" s="7"/>
      <c r="QNW59" s="7"/>
      <c r="QNX59" s="7"/>
      <c r="QNY59" s="7"/>
      <c r="QNZ59" s="7"/>
      <c r="QOA59" s="7"/>
      <c r="QOB59" s="7"/>
      <c r="QOC59" s="7"/>
      <c r="QOD59" s="7"/>
      <c r="QOE59" s="7"/>
      <c r="QOF59" s="7"/>
      <c r="QOG59" s="7"/>
      <c r="QOH59" s="7"/>
      <c r="QOI59" s="7"/>
      <c r="QOJ59" s="7"/>
      <c r="QOK59" s="7"/>
      <c r="QOL59" s="7"/>
      <c r="QOM59" s="7"/>
      <c r="QON59" s="7"/>
      <c r="QOO59" s="7"/>
      <c r="QOP59" s="7"/>
      <c r="QOQ59" s="7"/>
      <c r="QOR59" s="7"/>
      <c r="QOS59" s="7"/>
      <c r="QOT59" s="7"/>
      <c r="QOU59" s="7"/>
      <c r="QOV59" s="7"/>
      <c r="QOW59" s="7"/>
      <c r="QOX59" s="7"/>
      <c r="QOY59" s="7"/>
      <c r="QOZ59" s="7"/>
      <c r="QPA59" s="7"/>
      <c r="QPB59" s="7"/>
      <c r="QPC59" s="7"/>
      <c r="QPD59" s="7"/>
      <c r="QPE59" s="7"/>
      <c r="QPF59" s="7"/>
      <c r="QPG59" s="7"/>
      <c r="QPH59" s="7"/>
      <c r="QPI59" s="7"/>
      <c r="QPJ59" s="7"/>
      <c r="QPK59" s="7"/>
      <c r="QPL59" s="7"/>
      <c r="QPM59" s="7"/>
      <c r="QPN59" s="7"/>
      <c r="QPO59" s="7"/>
      <c r="QPP59" s="7"/>
      <c r="QPQ59" s="7"/>
      <c r="QPR59" s="7"/>
      <c r="QPS59" s="7"/>
      <c r="QPT59" s="7"/>
      <c r="QPU59" s="7"/>
      <c r="QPV59" s="7"/>
      <c r="QPW59" s="7"/>
      <c r="QPX59" s="7"/>
      <c r="QPY59" s="7"/>
      <c r="QPZ59" s="7"/>
      <c r="QQA59" s="7"/>
      <c r="QQB59" s="7"/>
      <c r="QQC59" s="7"/>
      <c r="QQD59" s="7"/>
      <c r="QQE59" s="7"/>
      <c r="QQF59" s="7"/>
      <c r="QQG59" s="7"/>
      <c r="QQH59" s="7"/>
      <c r="QQI59" s="7"/>
      <c r="QQJ59" s="7"/>
      <c r="QQK59" s="7"/>
      <c r="QQL59" s="7"/>
      <c r="QQM59" s="7"/>
      <c r="QQN59" s="7"/>
      <c r="QQO59" s="7"/>
      <c r="QQP59" s="7"/>
      <c r="QQQ59" s="7"/>
      <c r="QQR59" s="7"/>
      <c r="QQS59" s="7"/>
      <c r="QQT59" s="7"/>
      <c r="QQU59" s="7"/>
      <c r="QQV59" s="7"/>
      <c r="QQW59" s="7"/>
      <c r="QQX59" s="7"/>
      <c r="QQY59" s="7"/>
      <c r="QQZ59" s="7"/>
      <c r="QRA59" s="7"/>
      <c r="QRB59" s="7"/>
      <c r="QRC59" s="7"/>
      <c r="QRD59" s="7"/>
      <c r="QRE59" s="7"/>
      <c r="QRF59" s="7"/>
      <c r="QRG59" s="7"/>
      <c r="QRH59" s="7"/>
      <c r="QRI59" s="7"/>
      <c r="QRJ59" s="7"/>
      <c r="QRK59" s="7"/>
      <c r="QRL59" s="7"/>
      <c r="QRM59" s="7"/>
      <c r="QRN59" s="7"/>
      <c r="QRO59" s="7"/>
      <c r="QRP59" s="7"/>
      <c r="QRQ59" s="7"/>
      <c r="QRR59" s="7"/>
      <c r="QRS59" s="7"/>
      <c r="QRT59" s="7"/>
      <c r="QRU59" s="7"/>
      <c r="QRV59" s="7"/>
      <c r="QRW59" s="7"/>
      <c r="QRX59" s="7"/>
      <c r="QRY59" s="7"/>
      <c r="QRZ59" s="7"/>
      <c r="QSA59" s="7"/>
      <c r="QSB59" s="7"/>
      <c r="QSC59" s="7"/>
      <c r="QSD59" s="7"/>
      <c r="QSE59" s="7"/>
      <c r="QSF59" s="7"/>
      <c r="QSG59" s="7"/>
      <c r="QSH59" s="7"/>
      <c r="QSI59" s="7"/>
      <c r="QSJ59" s="7"/>
      <c r="QSK59" s="7"/>
      <c r="QSL59" s="7"/>
      <c r="QSM59" s="7"/>
      <c r="QSN59" s="7"/>
      <c r="QSO59" s="7"/>
      <c r="QSP59" s="7"/>
      <c r="QSQ59" s="7"/>
      <c r="QSR59" s="7"/>
      <c r="QSS59" s="7"/>
      <c r="QST59" s="7"/>
      <c r="QSU59" s="7"/>
      <c r="QSV59" s="7"/>
      <c r="QSW59" s="7"/>
      <c r="QSX59" s="7"/>
      <c r="QSY59" s="7"/>
      <c r="QSZ59" s="7"/>
      <c r="QTA59" s="7"/>
      <c r="QTB59" s="7"/>
      <c r="QTC59" s="7"/>
      <c r="QTD59" s="7"/>
      <c r="QTE59" s="7"/>
      <c r="QTF59" s="7"/>
      <c r="QTG59" s="7"/>
      <c r="QTH59" s="7"/>
      <c r="QTI59" s="7"/>
      <c r="QTJ59" s="7"/>
      <c r="QTK59" s="7"/>
      <c r="QTL59" s="7"/>
      <c r="QTM59" s="7"/>
      <c r="QTN59" s="7"/>
      <c r="QTO59" s="7"/>
      <c r="QTP59" s="7"/>
      <c r="QTQ59" s="7"/>
      <c r="QTR59" s="7"/>
      <c r="QTS59" s="7"/>
      <c r="QTT59" s="7"/>
      <c r="QTU59" s="7"/>
      <c r="QTV59" s="7"/>
      <c r="QTW59" s="7"/>
      <c r="QTX59" s="7"/>
      <c r="QTY59" s="7"/>
      <c r="QTZ59" s="7"/>
      <c r="QUA59" s="7"/>
      <c r="QUB59" s="7"/>
      <c r="QUC59" s="7"/>
      <c r="QUD59" s="7"/>
      <c r="QUE59" s="7"/>
      <c r="QUF59" s="7"/>
      <c r="QUG59" s="7"/>
      <c r="QUH59" s="7"/>
      <c r="QUI59" s="7"/>
      <c r="QUJ59" s="7"/>
      <c r="QUK59" s="7"/>
      <c r="QUL59" s="7"/>
      <c r="QUM59" s="7"/>
      <c r="QUN59" s="7"/>
      <c r="QUP59" s="7"/>
      <c r="QUQ59" s="7"/>
      <c r="QUR59" s="7"/>
      <c r="QUS59" s="7"/>
      <c r="QUT59" s="7"/>
      <c r="QUU59" s="7"/>
      <c r="QUV59" s="7"/>
      <c r="QUW59" s="7"/>
      <c r="QUX59" s="7"/>
      <c r="QUY59" s="7"/>
      <c r="QUZ59" s="7"/>
      <c r="QVA59" s="7"/>
      <c r="QVB59" s="7"/>
      <c r="QVC59" s="7"/>
      <c r="QVD59" s="7"/>
      <c r="QVE59" s="7"/>
      <c r="QVF59" s="7"/>
      <c r="QVG59" s="7"/>
      <c r="QVH59" s="7"/>
      <c r="QVI59" s="7"/>
      <c r="QVJ59" s="7"/>
      <c r="QVK59" s="7"/>
      <c r="QVL59" s="7"/>
      <c r="QVM59" s="7"/>
      <c r="QVN59" s="7"/>
      <c r="QVO59" s="7"/>
      <c r="QVP59" s="7"/>
      <c r="QVQ59" s="7"/>
      <c r="QVR59" s="7"/>
      <c r="QVS59" s="7"/>
      <c r="QVT59" s="7"/>
      <c r="QVU59" s="7"/>
      <c r="QVV59" s="7"/>
      <c r="QVW59" s="7"/>
      <c r="QVX59" s="7"/>
      <c r="QVY59" s="7"/>
      <c r="QVZ59" s="7"/>
      <c r="QWA59" s="7"/>
      <c r="QWB59" s="7"/>
      <c r="QWC59" s="7"/>
      <c r="QWD59" s="7"/>
      <c r="QWE59" s="7"/>
      <c r="QWF59" s="7"/>
      <c r="QWG59" s="7"/>
      <c r="QWH59" s="7"/>
      <c r="QWI59" s="7"/>
      <c r="QWJ59" s="7"/>
      <c r="QWK59" s="7"/>
      <c r="QWL59" s="7"/>
      <c r="QWM59" s="7"/>
      <c r="QWN59" s="7"/>
      <c r="QWO59" s="7"/>
      <c r="QWP59" s="7"/>
      <c r="QWQ59" s="7"/>
      <c r="QWR59" s="7"/>
      <c r="QWS59" s="7"/>
      <c r="QWT59" s="7"/>
      <c r="QWU59" s="7"/>
      <c r="QWV59" s="7"/>
      <c r="QWW59" s="7"/>
      <c r="QWX59" s="7"/>
      <c r="QWY59" s="7"/>
      <c r="QWZ59" s="7"/>
      <c r="QXA59" s="7"/>
      <c r="QXB59" s="7"/>
      <c r="QXC59" s="7"/>
      <c r="QXD59" s="7"/>
      <c r="QXE59" s="7"/>
      <c r="QXF59" s="7"/>
      <c r="QXG59" s="7"/>
      <c r="QXH59" s="7"/>
      <c r="QXI59" s="7"/>
      <c r="QXJ59" s="7"/>
      <c r="QXK59" s="7"/>
      <c r="QXL59" s="7"/>
      <c r="QXM59" s="7"/>
      <c r="QXN59" s="7"/>
      <c r="QXO59" s="7"/>
      <c r="QXP59" s="7"/>
      <c r="QXQ59" s="7"/>
      <c r="QXR59" s="7"/>
      <c r="QXS59" s="7"/>
      <c r="QXT59" s="7"/>
      <c r="QXU59" s="7"/>
      <c r="QXV59" s="7"/>
      <c r="QXW59" s="7"/>
      <c r="QXX59" s="7"/>
      <c r="QXY59" s="7"/>
      <c r="QXZ59" s="7"/>
      <c r="QYA59" s="7"/>
      <c r="QYB59" s="7"/>
      <c r="QYC59" s="7"/>
      <c r="QYD59" s="7"/>
      <c r="QYE59" s="7"/>
      <c r="QYF59" s="7"/>
      <c r="QYG59" s="7"/>
      <c r="QYH59" s="7"/>
      <c r="QYI59" s="7"/>
      <c r="QYJ59" s="7"/>
      <c r="QYK59" s="7"/>
      <c r="QYL59" s="7"/>
      <c r="QYM59" s="7"/>
      <c r="QYN59" s="7"/>
      <c r="QYO59" s="7"/>
      <c r="QYP59" s="7"/>
      <c r="QYQ59" s="7"/>
      <c r="QYR59" s="7"/>
      <c r="QYS59" s="7"/>
      <c r="QYT59" s="7"/>
      <c r="QYU59" s="7"/>
      <c r="QYV59" s="7"/>
      <c r="QYW59" s="7"/>
      <c r="QYX59" s="7"/>
      <c r="QYY59" s="7"/>
      <c r="QYZ59" s="7"/>
      <c r="QZA59" s="7"/>
      <c r="QZB59" s="7"/>
      <c r="QZC59" s="7"/>
      <c r="QZD59" s="7"/>
      <c r="QZE59" s="7"/>
      <c r="QZF59" s="7"/>
      <c r="QZG59" s="7"/>
      <c r="QZH59" s="7"/>
      <c r="QZI59" s="7"/>
      <c r="QZJ59" s="7"/>
      <c r="QZK59" s="7"/>
      <c r="QZL59" s="7"/>
      <c r="QZM59" s="7"/>
      <c r="QZN59" s="7"/>
      <c r="QZO59" s="7"/>
      <c r="QZP59" s="7"/>
      <c r="QZQ59" s="7"/>
      <c r="QZR59" s="7"/>
      <c r="QZS59" s="7"/>
      <c r="QZT59" s="7"/>
      <c r="QZU59" s="7"/>
      <c r="QZV59" s="7"/>
      <c r="QZW59" s="7"/>
      <c r="QZX59" s="7"/>
      <c r="QZY59" s="7"/>
      <c r="QZZ59" s="7"/>
      <c r="RAA59" s="7"/>
      <c r="RAB59" s="7"/>
      <c r="RAC59" s="7"/>
      <c r="RAD59" s="7"/>
      <c r="RAE59" s="7"/>
      <c r="RAF59" s="7"/>
      <c r="RAG59" s="7"/>
      <c r="RAH59" s="7"/>
      <c r="RAI59" s="7"/>
      <c r="RAJ59" s="7"/>
      <c r="RAK59" s="7"/>
      <c r="RAL59" s="7"/>
      <c r="RAM59" s="7"/>
      <c r="RAN59" s="7"/>
      <c r="RAO59" s="7"/>
      <c r="RAP59" s="7"/>
      <c r="RAQ59" s="7"/>
      <c r="RAR59" s="7"/>
      <c r="RAS59" s="7"/>
      <c r="RAT59" s="7"/>
      <c r="RAU59" s="7"/>
      <c r="RAV59" s="7"/>
      <c r="RAW59" s="7"/>
      <c r="RAX59" s="7"/>
      <c r="RAY59" s="7"/>
      <c r="RAZ59" s="7"/>
      <c r="RBA59" s="7"/>
      <c r="RBB59" s="7"/>
      <c r="RBC59" s="7"/>
      <c r="RBD59" s="7"/>
      <c r="RBE59" s="7"/>
      <c r="RBF59" s="7"/>
      <c r="RBG59" s="7"/>
      <c r="RBH59" s="7"/>
      <c r="RBI59" s="7"/>
      <c r="RBJ59" s="7"/>
      <c r="RBK59" s="7"/>
      <c r="RBL59" s="7"/>
      <c r="RBM59" s="7"/>
      <c r="RBN59" s="7"/>
      <c r="RBO59" s="7"/>
      <c r="RBP59" s="7"/>
      <c r="RBQ59" s="7"/>
      <c r="RBR59" s="7"/>
      <c r="RBS59" s="7"/>
      <c r="RBT59" s="7"/>
      <c r="RBU59" s="7"/>
      <c r="RBV59" s="7"/>
      <c r="RBW59" s="7"/>
      <c r="RBX59" s="7"/>
      <c r="RBY59" s="7"/>
      <c r="RBZ59" s="7"/>
      <c r="RCA59" s="7"/>
      <c r="RCB59" s="7"/>
      <c r="RCC59" s="7"/>
      <c r="RCD59" s="7"/>
      <c r="RCE59" s="7"/>
      <c r="RCF59" s="7"/>
      <c r="RCG59" s="7"/>
      <c r="RCH59" s="7"/>
      <c r="RCI59" s="7"/>
      <c r="RCJ59" s="7"/>
      <c r="RCK59" s="7"/>
      <c r="RCL59" s="7"/>
      <c r="RCM59" s="7"/>
      <c r="RCN59" s="7"/>
      <c r="RCO59" s="7"/>
      <c r="RCP59" s="7"/>
      <c r="RCQ59" s="7"/>
      <c r="RCR59" s="7"/>
      <c r="RCS59" s="7"/>
      <c r="RCT59" s="7"/>
      <c r="RCU59" s="7"/>
      <c r="RCV59" s="7"/>
      <c r="RCW59" s="7"/>
      <c r="RCX59" s="7"/>
      <c r="RCY59" s="7"/>
      <c r="RCZ59" s="7"/>
      <c r="RDA59" s="7"/>
      <c r="RDB59" s="7"/>
      <c r="RDC59" s="7"/>
      <c r="RDD59" s="7"/>
      <c r="RDE59" s="7"/>
      <c r="RDF59" s="7"/>
      <c r="RDG59" s="7"/>
      <c r="RDH59" s="7"/>
      <c r="RDI59" s="7"/>
      <c r="RDJ59" s="7"/>
      <c r="RDK59" s="7"/>
      <c r="RDL59" s="7"/>
      <c r="RDM59" s="7"/>
      <c r="RDN59" s="7"/>
      <c r="RDO59" s="7"/>
      <c r="RDP59" s="7"/>
      <c r="RDQ59" s="7"/>
      <c r="RDR59" s="7"/>
      <c r="RDS59" s="7"/>
      <c r="RDT59" s="7"/>
      <c r="RDU59" s="7"/>
      <c r="RDV59" s="7"/>
      <c r="RDW59" s="7"/>
      <c r="RDX59" s="7"/>
      <c r="RDY59" s="7"/>
      <c r="RDZ59" s="7"/>
      <c r="REA59" s="7"/>
      <c r="REB59" s="7"/>
      <c r="REC59" s="7"/>
      <c r="RED59" s="7"/>
      <c r="REE59" s="7"/>
      <c r="REF59" s="7"/>
      <c r="REG59" s="7"/>
      <c r="REH59" s="7"/>
      <c r="REI59" s="7"/>
      <c r="REJ59" s="7"/>
      <c r="REL59" s="7"/>
      <c r="REM59" s="7"/>
      <c r="REN59" s="7"/>
      <c r="REO59" s="7"/>
      <c r="REP59" s="7"/>
      <c r="REQ59" s="7"/>
      <c r="RER59" s="7"/>
      <c r="RES59" s="7"/>
      <c r="RET59" s="7"/>
      <c r="REU59" s="7"/>
      <c r="REV59" s="7"/>
      <c r="REW59" s="7"/>
      <c r="REX59" s="7"/>
      <c r="REY59" s="7"/>
      <c r="REZ59" s="7"/>
      <c r="RFA59" s="7"/>
      <c r="RFB59" s="7"/>
      <c r="RFC59" s="7"/>
      <c r="RFD59" s="7"/>
      <c r="RFE59" s="7"/>
      <c r="RFF59" s="7"/>
      <c r="RFG59" s="7"/>
      <c r="RFH59" s="7"/>
      <c r="RFI59" s="7"/>
      <c r="RFJ59" s="7"/>
      <c r="RFK59" s="7"/>
      <c r="RFL59" s="7"/>
      <c r="RFM59" s="7"/>
      <c r="RFN59" s="7"/>
      <c r="RFO59" s="7"/>
      <c r="RFP59" s="7"/>
      <c r="RFQ59" s="7"/>
      <c r="RFR59" s="7"/>
      <c r="RFS59" s="7"/>
      <c r="RFT59" s="7"/>
      <c r="RFU59" s="7"/>
      <c r="RFV59" s="7"/>
      <c r="RFW59" s="7"/>
      <c r="RFX59" s="7"/>
      <c r="RFY59" s="7"/>
      <c r="RFZ59" s="7"/>
      <c r="RGA59" s="7"/>
      <c r="RGB59" s="7"/>
      <c r="RGC59" s="7"/>
      <c r="RGD59" s="7"/>
      <c r="RGE59" s="7"/>
      <c r="RGF59" s="7"/>
      <c r="RGG59" s="7"/>
      <c r="RGH59" s="7"/>
      <c r="RGI59" s="7"/>
      <c r="RGJ59" s="7"/>
      <c r="RGK59" s="7"/>
      <c r="RGL59" s="7"/>
      <c r="RGM59" s="7"/>
      <c r="RGN59" s="7"/>
      <c r="RGO59" s="7"/>
      <c r="RGP59" s="7"/>
      <c r="RGQ59" s="7"/>
      <c r="RGR59" s="7"/>
      <c r="RGS59" s="7"/>
      <c r="RGT59" s="7"/>
      <c r="RGU59" s="7"/>
      <c r="RGV59" s="7"/>
      <c r="RGW59" s="7"/>
      <c r="RGX59" s="7"/>
      <c r="RGY59" s="7"/>
      <c r="RGZ59" s="7"/>
      <c r="RHA59" s="7"/>
      <c r="RHB59" s="7"/>
      <c r="RHC59" s="7"/>
      <c r="RHD59" s="7"/>
      <c r="RHE59" s="7"/>
      <c r="RHF59" s="7"/>
      <c r="RHG59" s="7"/>
      <c r="RHH59" s="7"/>
      <c r="RHI59" s="7"/>
      <c r="RHJ59" s="7"/>
      <c r="RHK59" s="7"/>
      <c r="RHL59" s="7"/>
      <c r="RHM59" s="7"/>
      <c r="RHN59" s="7"/>
      <c r="RHO59" s="7"/>
      <c r="RHP59" s="7"/>
      <c r="RHQ59" s="7"/>
      <c r="RHR59" s="7"/>
      <c r="RHS59" s="7"/>
      <c r="RHT59" s="7"/>
      <c r="RHU59" s="7"/>
      <c r="RHV59" s="7"/>
      <c r="RHW59" s="7"/>
      <c r="RHX59" s="7"/>
      <c r="RHY59" s="7"/>
      <c r="RHZ59" s="7"/>
      <c r="RIA59" s="7"/>
      <c r="RIB59" s="7"/>
      <c r="RIC59" s="7"/>
      <c r="RID59" s="7"/>
      <c r="RIE59" s="7"/>
      <c r="RIF59" s="7"/>
      <c r="RIG59" s="7"/>
      <c r="RIH59" s="7"/>
      <c r="RII59" s="7"/>
      <c r="RIJ59" s="7"/>
      <c r="RIK59" s="7"/>
      <c r="RIL59" s="7"/>
      <c r="RIM59" s="7"/>
      <c r="RIN59" s="7"/>
      <c r="RIO59" s="7"/>
      <c r="RIP59" s="7"/>
      <c r="RIQ59" s="7"/>
      <c r="RIR59" s="7"/>
      <c r="RIS59" s="7"/>
      <c r="RIT59" s="7"/>
      <c r="RIU59" s="7"/>
      <c r="RIV59" s="7"/>
      <c r="RIW59" s="7"/>
      <c r="RIX59" s="7"/>
      <c r="RIY59" s="7"/>
      <c r="RIZ59" s="7"/>
      <c r="RJA59" s="7"/>
      <c r="RJB59" s="7"/>
      <c r="RJC59" s="7"/>
      <c r="RJD59" s="7"/>
      <c r="RJE59" s="7"/>
      <c r="RJF59" s="7"/>
      <c r="RJG59" s="7"/>
      <c r="RJH59" s="7"/>
      <c r="RJI59" s="7"/>
      <c r="RJJ59" s="7"/>
      <c r="RJK59" s="7"/>
      <c r="RJL59" s="7"/>
      <c r="RJM59" s="7"/>
      <c r="RJN59" s="7"/>
      <c r="RJO59" s="7"/>
      <c r="RJP59" s="7"/>
      <c r="RJQ59" s="7"/>
      <c r="RJR59" s="7"/>
      <c r="RJS59" s="7"/>
      <c r="RJT59" s="7"/>
      <c r="RJU59" s="7"/>
      <c r="RJV59" s="7"/>
      <c r="RJW59" s="7"/>
      <c r="RJX59" s="7"/>
      <c r="RJY59" s="7"/>
      <c r="RJZ59" s="7"/>
      <c r="RKA59" s="7"/>
      <c r="RKB59" s="7"/>
      <c r="RKC59" s="7"/>
      <c r="RKD59" s="7"/>
      <c r="RKE59" s="7"/>
      <c r="RKF59" s="7"/>
      <c r="RKG59" s="7"/>
      <c r="RKH59" s="7"/>
      <c r="RKI59" s="7"/>
      <c r="RKJ59" s="7"/>
      <c r="RKK59" s="7"/>
      <c r="RKL59" s="7"/>
      <c r="RKM59" s="7"/>
      <c r="RKN59" s="7"/>
      <c r="RKO59" s="7"/>
      <c r="RKP59" s="7"/>
      <c r="RKQ59" s="7"/>
      <c r="RKR59" s="7"/>
      <c r="RKS59" s="7"/>
      <c r="RKT59" s="7"/>
      <c r="RKU59" s="7"/>
      <c r="RKV59" s="7"/>
      <c r="RKW59" s="7"/>
      <c r="RKX59" s="7"/>
      <c r="RKY59" s="7"/>
      <c r="RKZ59" s="7"/>
      <c r="RLA59" s="7"/>
      <c r="RLB59" s="7"/>
      <c r="RLC59" s="7"/>
      <c r="RLD59" s="7"/>
      <c r="RLE59" s="7"/>
      <c r="RLF59" s="7"/>
      <c r="RLG59" s="7"/>
      <c r="RLH59" s="7"/>
      <c r="RLI59" s="7"/>
      <c r="RLJ59" s="7"/>
      <c r="RLK59" s="7"/>
      <c r="RLL59" s="7"/>
      <c r="RLM59" s="7"/>
      <c r="RLN59" s="7"/>
      <c r="RLO59" s="7"/>
      <c r="RLP59" s="7"/>
      <c r="RLQ59" s="7"/>
      <c r="RLR59" s="7"/>
      <c r="RLS59" s="7"/>
      <c r="RLT59" s="7"/>
      <c r="RLU59" s="7"/>
      <c r="RLV59" s="7"/>
      <c r="RLW59" s="7"/>
      <c r="RLX59" s="7"/>
      <c r="RLY59" s="7"/>
      <c r="RLZ59" s="7"/>
      <c r="RMA59" s="7"/>
      <c r="RMB59" s="7"/>
      <c r="RMC59" s="7"/>
      <c r="RMD59" s="7"/>
      <c r="RME59" s="7"/>
      <c r="RMF59" s="7"/>
      <c r="RMG59" s="7"/>
      <c r="RMH59" s="7"/>
      <c r="RMI59" s="7"/>
      <c r="RMJ59" s="7"/>
      <c r="RMK59" s="7"/>
      <c r="RML59" s="7"/>
      <c r="RMM59" s="7"/>
      <c r="RMN59" s="7"/>
      <c r="RMO59" s="7"/>
      <c r="RMP59" s="7"/>
      <c r="RMQ59" s="7"/>
      <c r="RMR59" s="7"/>
      <c r="RMS59" s="7"/>
      <c r="RMT59" s="7"/>
      <c r="RMU59" s="7"/>
      <c r="RMV59" s="7"/>
      <c r="RMW59" s="7"/>
      <c r="RMX59" s="7"/>
      <c r="RMY59" s="7"/>
      <c r="RMZ59" s="7"/>
      <c r="RNA59" s="7"/>
      <c r="RNB59" s="7"/>
      <c r="RNC59" s="7"/>
      <c r="RND59" s="7"/>
      <c r="RNE59" s="7"/>
      <c r="RNF59" s="7"/>
      <c r="RNG59" s="7"/>
      <c r="RNH59" s="7"/>
      <c r="RNI59" s="7"/>
      <c r="RNJ59" s="7"/>
      <c r="RNK59" s="7"/>
      <c r="RNL59" s="7"/>
      <c r="RNM59" s="7"/>
      <c r="RNN59" s="7"/>
      <c r="RNO59" s="7"/>
      <c r="RNP59" s="7"/>
      <c r="RNQ59" s="7"/>
      <c r="RNR59" s="7"/>
      <c r="RNS59" s="7"/>
      <c r="RNT59" s="7"/>
      <c r="RNU59" s="7"/>
      <c r="RNV59" s="7"/>
      <c r="RNW59" s="7"/>
      <c r="RNX59" s="7"/>
      <c r="RNY59" s="7"/>
      <c r="RNZ59" s="7"/>
      <c r="ROA59" s="7"/>
      <c r="ROB59" s="7"/>
      <c r="ROC59" s="7"/>
      <c r="ROD59" s="7"/>
      <c r="ROE59" s="7"/>
      <c r="ROF59" s="7"/>
      <c r="ROH59" s="7"/>
      <c r="ROI59" s="7"/>
      <c r="ROJ59" s="7"/>
      <c r="ROK59" s="7"/>
      <c r="ROL59" s="7"/>
      <c r="ROM59" s="7"/>
      <c r="RON59" s="7"/>
      <c r="ROO59" s="7"/>
      <c r="ROP59" s="7"/>
      <c r="ROQ59" s="7"/>
      <c r="ROR59" s="7"/>
      <c r="ROS59" s="7"/>
      <c r="ROT59" s="7"/>
      <c r="ROU59" s="7"/>
      <c r="ROV59" s="7"/>
      <c r="ROW59" s="7"/>
      <c r="ROX59" s="7"/>
      <c r="ROY59" s="7"/>
      <c r="ROZ59" s="7"/>
      <c r="RPA59" s="7"/>
      <c r="RPB59" s="7"/>
      <c r="RPC59" s="7"/>
      <c r="RPD59" s="7"/>
      <c r="RPE59" s="7"/>
      <c r="RPF59" s="7"/>
      <c r="RPG59" s="7"/>
      <c r="RPH59" s="7"/>
      <c r="RPI59" s="7"/>
      <c r="RPJ59" s="7"/>
      <c r="RPK59" s="7"/>
      <c r="RPL59" s="7"/>
      <c r="RPM59" s="7"/>
      <c r="RPN59" s="7"/>
      <c r="RPO59" s="7"/>
      <c r="RPP59" s="7"/>
      <c r="RPQ59" s="7"/>
      <c r="RPR59" s="7"/>
      <c r="RPS59" s="7"/>
      <c r="RPT59" s="7"/>
      <c r="RPU59" s="7"/>
      <c r="RPV59" s="7"/>
      <c r="RPW59" s="7"/>
      <c r="RPX59" s="7"/>
      <c r="RPY59" s="7"/>
      <c r="RPZ59" s="7"/>
      <c r="RQA59" s="7"/>
      <c r="RQB59" s="7"/>
      <c r="RQC59" s="7"/>
      <c r="RQD59" s="7"/>
      <c r="RQE59" s="7"/>
      <c r="RQF59" s="7"/>
      <c r="RQG59" s="7"/>
      <c r="RQH59" s="7"/>
      <c r="RQI59" s="7"/>
      <c r="RQJ59" s="7"/>
      <c r="RQK59" s="7"/>
      <c r="RQL59" s="7"/>
      <c r="RQM59" s="7"/>
      <c r="RQN59" s="7"/>
      <c r="RQO59" s="7"/>
      <c r="RQP59" s="7"/>
      <c r="RQQ59" s="7"/>
      <c r="RQR59" s="7"/>
      <c r="RQS59" s="7"/>
      <c r="RQT59" s="7"/>
      <c r="RQU59" s="7"/>
      <c r="RQV59" s="7"/>
      <c r="RQW59" s="7"/>
      <c r="RQX59" s="7"/>
      <c r="RQY59" s="7"/>
      <c r="RQZ59" s="7"/>
      <c r="RRA59" s="7"/>
      <c r="RRB59" s="7"/>
      <c r="RRC59" s="7"/>
      <c r="RRD59" s="7"/>
      <c r="RRE59" s="7"/>
      <c r="RRF59" s="7"/>
      <c r="RRG59" s="7"/>
      <c r="RRH59" s="7"/>
      <c r="RRI59" s="7"/>
      <c r="RRJ59" s="7"/>
      <c r="RRK59" s="7"/>
      <c r="RRL59" s="7"/>
      <c r="RRM59" s="7"/>
      <c r="RRN59" s="7"/>
      <c r="RRO59" s="7"/>
      <c r="RRP59" s="7"/>
      <c r="RRQ59" s="7"/>
      <c r="RRR59" s="7"/>
      <c r="RRS59" s="7"/>
      <c r="RRT59" s="7"/>
      <c r="RRU59" s="7"/>
      <c r="RRV59" s="7"/>
      <c r="RRW59" s="7"/>
      <c r="RRX59" s="7"/>
      <c r="RRY59" s="7"/>
      <c r="RRZ59" s="7"/>
      <c r="RSA59" s="7"/>
      <c r="RSB59" s="7"/>
      <c r="RSC59" s="7"/>
      <c r="RSD59" s="7"/>
      <c r="RSE59" s="7"/>
      <c r="RSF59" s="7"/>
      <c r="RSG59" s="7"/>
      <c r="RSH59" s="7"/>
      <c r="RSI59" s="7"/>
      <c r="RSJ59" s="7"/>
      <c r="RSK59" s="7"/>
      <c r="RSL59" s="7"/>
      <c r="RSM59" s="7"/>
      <c r="RSN59" s="7"/>
      <c r="RSO59" s="7"/>
      <c r="RSP59" s="7"/>
      <c r="RSQ59" s="7"/>
      <c r="RSR59" s="7"/>
      <c r="RSS59" s="7"/>
      <c r="RST59" s="7"/>
      <c r="RSU59" s="7"/>
      <c r="RSV59" s="7"/>
      <c r="RSW59" s="7"/>
      <c r="RSX59" s="7"/>
      <c r="RSY59" s="7"/>
      <c r="RSZ59" s="7"/>
      <c r="RTA59" s="7"/>
      <c r="RTB59" s="7"/>
      <c r="RTC59" s="7"/>
      <c r="RTD59" s="7"/>
      <c r="RTE59" s="7"/>
      <c r="RTF59" s="7"/>
      <c r="RTG59" s="7"/>
      <c r="RTH59" s="7"/>
      <c r="RTI59" s="7"/>
      <c r="RTJ59" s="7"/>
      <c r="RTK59" s="7"/>
      <c r="RTL59" s="7"/>
      <c r="RTM59" s="7"/>
      <c r="RTN59" s="7"/>
      <c r="RTO59" s="7"/>
      <c r="RTP59" s="7"/>
      <c r="RTQ59" s="7"/>
      <c r="RTR59" s="7"/>
      <c r="RTS59" s="7"/>
      <c r="RTT59" s="7"/>
      <c r="RTU59" s="7"/>
      <c r="RTV59" s="7"/>
      <c r="RTW59" s="7"/>
      <c r="RTX59" s="7"/>
      <c r="RTY59" s="7"/>
      <c r="RTZ59" s="7"/>
      <c r="RUA59" s="7"/>
      <c r="RUB59" s="7"/>
      <c r="RUC59" s="7"/>
      <c r="RUD59" s="7"/>
      <c r="RUE59" s="7"/>
      <c r="RUF59" s="7"/>
      <c r="RUG59" s="7"/>
      <c r="RUH59" s="7"/>
      <c r="RUI59" s="7"/>
      <c r="RUJ59" s="7"/>
      <c r="RUK59" s="7"/>
      <c r="RUL59" s="7"/>
      <c r="RUM59" s="7"/>
      <c r="RUN59" s="7"/>
      <c r="RUO59" s="7"/>
      <c r="RUP59" s="7"/>
      <c r="RUQ59" s="7"/>
      <c r="RUR59" s="7"/>
      <c r="RUS59" s="7"/>
      <c r="RUT59" s="7"/>
      <c r="RUU59" s="7"/>
      <c r="RUV59" s="7"/>
      <c r="RUW59" s="7"/>
      <c r="RUX59" s="7"/>
      <c r="RUY59" s="7"/>
      <c r="RUZ59" s="7"/>
      <c r="RVA59" s="7"/>
      <c r="RVB59" s="7"/>
      <c r="RVC59" s="7"/>
      <c r="RVD59" s="7"/>
      <c r="RVE59" s="7"/>
      <c r="RVF59" s="7"/>
      <c r="RVG59" s="7"/>
      <c r="RVH59" s="7"/>
      <c r="RVI59" s="7"/>
      <c r="RVJ59" s="7"/>
      <c r="RVK59" s="7"/>
      <c r="RVL59" s="7"/>
      <c r="RVM59" s="7"/>
      <c r="RVN59" s="7"/>
      <c r="RVO59" s="7"/>
      <c r="RVP59" s="7"/>
      <c r="RVQ59" s="7"/>
      <c r="RVR59" s="7"/>
      <c r="RVS59" s="7"/>
      <c r="RVT59" s="7"/>
      <c r="RVU59" s="7"/>
      <c r="RVV59" s="7"/>
      <c r="RVW59" s="7"/>
      <c r="RVX59" s="7"/>
      <c r="RVY59" s="7"/>
      <c r="RVZ59" s="7"/>
      <c r="RWA59" s="7"/>
      <c r="RWB59" s="7"/>
      <c r="RWC59" s="7"/>
      <c r="RWD59" s="7"/>
      <c r="RWE59" s="7"/>
      <c r="RWF59" s="7"/>
      <c r="RWG59" s="7"/>
      <c r="RWH59" s="7"/>
      <c r="RWI59" s="7"/>
      <c r="RWJ59" s="7"/>
      <c r="RWK59" s="7"/>
      <c r="RWL59" s="7"/>
      <c r="RWM59" s="7"/>
      <c r="RWN59" s="7"/>
      <c r="RWO59" s="7"/>
      <c r="RWP59" s="7"/>
      <c r="RWQ59" s="7"/>
      <c r="RWR59" s="7"/>
      <c r="RWS59" s="7"/>
      <c r="RWT59" s="7"/>
      <c r="RWU59" s="7"/>
      <c r="RWV59" s="7"/>
      <c r="RWW59" s="7"/>
      <c r="RWX59" s="7"/>
      <c r="RWY59" s="7"/>
      <c r="RWZ59" s="7"/>
      <c r="RXA59" s="7"/>
      <c r="RXB59" s="7"/>
      <c r="RXC59" s="7"/>
      <c r="RXD59" s="7"/>
      <c r="RXE59" s="7"/>
      <c r="RXF59" s="7"/>
      <c r="RXG59" s="7"/>
      <c r="RXH59" s="7"/>
      <c r="RXI59" s="7"/>
      <c r="RXJ59" s="7"/>
      <c r="RXK59" s="7"/>
      <c r="RXL59" s="7"/>
      <c r="RXM59" s="7"/>
      <c r="RXN59" s="7"/>
      <c r="RXO59" s="7"/>
      <c r="RXP59" s="7"/>
      <c r="RXQ59" s="7"/>
      <c r="RXR59" s="7"/>
      <c r="RXS59" s="7"/>
      <c r="RXT59" s="7"/>
      <c r="RXU59" s="7"/>
      <c r="RXV59" s="7"/>
      <c r="RXW59" s="7"/>
      <c r="RXX59" s="7"/>
      <c r="RXY59" s="7"/>
      <c r="RXZ59" s="7"/>
      <c r="RYA59" s="7"/>
      <c r="RYB59" s="7"/>
      <c r="RYD59" s="7"/>
      <c r="RYE59" s="7"/>
      <c r="RYF59" s="7"/>
      <c r="RYG59" s="7"/>
      <c r="RYH59" s="7"/>
      <c r="RYI59" s="7"/>
      <c r="RYJ59" s="7"/>
      <c r="RYK59" s="7"/>
      <c r="RYL59" s="7"/>
      <c r="RYM59" s="7"/>
      <c r="RYN59" s="7"/>
      <c r="RYO59" s="7"/>
      <c r="RYP59" s="7"/>
      <c r="RYQ59" s="7"/>
      <c r="RYR59" s="7"/>
      <c r="RYS59" s="7"/>
      <c r="RYT59" s="7"/>
      <c r="RYU59" s="7"/>
      <c r="RYV59" s="7"/>
      <c r="RYW59" s="7"/>
      <c r="RYX59" s="7"/>
      <c r="RYY59" s="7"/>
      <c r="RYZ59" s="7"/>
      <c r="RZA59" s="7"/>
      <c r="RZB59" s="7"/>
      <c r="RZC59" s="7"/>
      <c r="RZD59" s="7"/>
      <c r="RZE59" s="7"/>
      <c r="RZF59" s="7"/>
      <c r="RZG59" s="7"/>
      <c r="RZH59" s="7"/>
      <c r="RZI59" s="7"/>
      <c r="RZJ59" s="7"/>
      <c r="RZK59" s="7"/>
      <c r="RZL59" s="7"/>
      <c r="RZM59" s="7"/>
      <c r="RZN59" s="7"/>
      <c r="RZO59" s="7"/>
      <c r="RZP59" s="7"/>
      <c r="RZQ59" s="7"/>
      <c r="RZR59" s="7"/>
      <c r="RZS59" s="7"/>
      <c r="RZT59" s="7"/>
      <c r="RZU59" s="7"/>
      <c r="RZV59" s="7"/>
      <c r="RZW59" s="7"/>
      <c r="RZX59" s="7"/>
      <c r="RZY59" s="7"/>
      <c r="RZZ59" s="7"/>
      <c r="SAA59" s="7"/>
      <c r="SAB59" s="7"/>
      <c r="SAC59" s="7"/>
      <c r="SAD59" s="7"/>
      <c r="SAE59" s="7"/>
      <c r="SAF59" s="7"/>
      <c r="SAG59" s="7"/>
      <c r="SAH59" s="7"/>
      <c r="SAI59" s="7"/>
      <c r="SAJ59" s="7"/>
      <c r="SAK59" s="7"/>
      <c r="SAL59" s="7"/>
      <c r="SAM59" s="7"/>
      <c r="SAN59" s="7"/>
      <c r="SAO59" s="7"/>
      <c r="SAP59" s="7"/>
      <c r="SAQ59" s="7"/>
      <c r="SAR59" s="7"/>
      <c r="SAS59" s="7"/>
      <c r="SAT59" s="7"/>
      <c r="SAU59" s="7"/>
      <c r="SAV59" s="7"/>
      <c r="SAW59" s="7"/>
      <c r="SAX59" s="7"/>
      <c r="SAY59" s="7"/>
      <c r="SAZ59" s="7"/>
      <c r="SBA59" s="7"/>
      <c r="SBB59" s="7"/>
      <c r="SBC59" s="7"/>
      <c r="SBD59" s="7"/>
      <c r="SBE59" s="7"/>
      <c r="SBF59" s="7"/>
      <c r="SBG59" s="7"/>
      <c r="SBH59" s="7"/>
      <c r="SBI59" s="7"/>
      <c r="SBJ59" s="7"/>
      <c r="SBK59" s="7"/>
      <c r="SBL59" s="7"/>
      <c r="SBM59" s="7"/>
      <c r="SBN59" s="7"/>
      <c r="SBO59" s="7"/>
      <c r="SBP59" s="7"/>
      <c r="SBQ59" s="7"/>
      <c r="SBR59" s="7"/>
      <c r="SBS59" s="7"/>
      <c r="SBT59" s="7"/>
      <c r="SBU59" s="7"/>
      <c r="SBV59" s="7"/>
      <c r="SBW59" s="7"/>
      <c r="SBX59" s="7"/>
      <c r="SBY59" s="7"/>
      <c r="SBZ59" s="7"/>
      <c r="SCA59" s="7"/>
      <c r="SCB59" s="7"/>
      <c r="SCC59" s="7"/>
      <c r="SCD59" s="7"/>
      <c r="SCE59" s="7"/>
      <c r="SCF59" s="7"/>
      <c r="SCG59" s="7"/>
      <c r="SCH59" s="7"/>
      <c r="SCI59" s="7"/>
      <c r="SCJ59" s="7"/>
      <c r="SCK59" s="7"/>
      <c r="SCL59" s="7"/>
      <c r="SCM59" s="7"/>
      <c r="SCN59" s="7"/>
      <c r="SCO59" s="7"/>
      <c r="SCP59" s="7"/>
      <c r="SCQ59" s="7"/>
      <c r="SCR59" s="7"/>
      <c r="SCS59" s="7"/>
      <c r="SCT59" s="7"/>
      <c r="SCU59" s="7"/>
      <c r="SCV59" s="7"/>
      <c r="SCW59" s="7"/>
      <c r="SCX59" s="7"/>
      <c r="SCY59" s="7"/>
      <c r="SCZ59" s="7"/>
      <c r="SDA59" s="7"/>
      <c r="SDB59" s="7"/>
      <c r="SDC59" s="7"/>
      <c r="SDD59" s="7"/>
      <c r="SDE59" s="7"/>
      <c r="SDF59" s="7"/>
      <c r="SDG59" s="7"/>
      <c r="SDH59" s="7"/>
      <c r="SDI59" s="7"/>
      <c r="SDJ59" s="7"/>
      <c r="SDK59" s="7"/>
      <c r="SDL59" s="7"/>
      <c r="SDM59" s="7"/>
      <c r="SDN59" s="7"/>
      <c r="SDO59" s="7"/>
      <c r="SDP59" s="7"/>
      <c r="SDQ59" s="7"/>
      <c r="SDR59" s="7"/>
      <c r="SDS59" s="7"/>
      <c r="SDT59" s="7"/>
      <c r="SDU59" s="7"/>
      <c r="SDV59" s="7"/>
      <c r="SDW59" s="7"/>
      <c r="SDX59" s="7"/>
      <c r="SDY59" s="7"/>
      <c r="SDZ59" s="7"/>
      <c r="SEA59" s="7"/>
      <c r="SEB59" s="7"/>
      <c r="SEC59" s="7"/>
      <c r="SED59" s="7"/>
      <c r="SEE59" s="7"/>
      <c r="SEF59" s="7"/>
      <c r="SEG59" s="7"/>
      <c r="SEH59" s="7"/>
      <c r="SEI59" s="7"/>
      <c r="SEJ59" s="7"/>
      <c r="SEK59" s="7"/>
      <c r="SEL59" s="7"/>
      <c r="SEM59" s="7"/>
      <c r="SEN59" s="7"/>
      <c r="SEO59" s="7"/>
      <c r="SEP59" s="7"/>
      <c r="SEQ59" s="7"/>
      <c r="SER59" s="7"/>
      <c r="SES59" s="7"/>
      <c r="SET59" s="7"/>
      <c r="SEU59" s="7"/>
      <c r="SEV59" s="7"/>
      <c r="SEW59" s="7"/>
      <c r="SEX59" s="7"/>
      <c r="SEY59" s="7"/>
      <c r="SEZ59" s="7"/>
      <c r="SFA59" s="7"/>
      <c r="SFB59" s="7"/>
      <c r="SFC59" s="7"/>
      <c r="SFD59" s="7"/>
      <c r="SFE59" s="7"/>
      <c r="SFF59" s="7"/>
      <c r="SFG59" s="7"/>
      <c r="SFH59" s="7"/>
      <c r="SFI59" s="7"/>
      <c r="SFJ59" s="7"/>
      <c r="SFK59" s="7"/>
      <c r="SFL59" s="7"/>
      <c r="SFM59" s="7"/>
      <c r="SFN59" s="7"/>
      <c r="SFO59" s="7"/>
      <c r="SFP59" s="7"/>
      <c r="SFQ59" s="7"/>
      <c r="SFR59" s="7"/>
      <c r="SFS59" s="7"/>
      <c r="SFT59" s="7"/>
      <c r="SFU59" s="7"/>
      <c r="SFV59" s="7"/>
      <c r="SFW59" s="7"/>
      <c r="SFX59" s="7"/>
      <c r="SFY59" s="7"/>
      <c r="SFZ59" s="7"/>
      <c r="SGA59" s="7"/>
      <c r="SGB59" s="7"/>
      <c r="SGC59" s="7"/>
      <c r="SGD59" s="7"/>
      <c r="SGE59" s="7"/>
      <c r="SGF59" s="7"/>
      <c r="SGG59" s="7"/>
      <c r="SGH59" s="7"/>
      <c r="SGI59" s="7"/>
      <c r="SGJ59" s="7"/>
      <c r="SGK59" s="7"/>
      <c r="SGL59" s="7"/>
      <c r="SGM59" s="7"/>
      <c r="SGN59" s="7"/>
      <c r="SGO59" s="7"/>
      <c r="SGP59" s="7"/>
      <c r="SGQ59" s="7"/>
      <c r="SGR59" s="7"/>
      <c r="SGS59" s="7"/>
      <c r="SGT59" s="7"/>
      <c r="SGU59" s="7"/>
      <c r="SGV59" s="7"/>
      <c r="SGW59" s="7"/>
      <c r="SGX59" s="7"/>
      <c r="SGY59" s="7"/>
      <c r="SGZ59" s="7"/>
      <c r="SHA59" s="7"/>
      <c r="SHB59" s="7"/>
      <c r="SHC59" s="7"/>
      <c r="SHD59" s="7"/>
      <c r="SHE59" s="7"/>
      <c r="SHF59" s="7"/>
      <c r="SHG59" s="7"/>
      <c r="SHH59" s="7"/>
      <c r="SHI59" s="7"/>
      <c r="SHJ59" s="7"/>
      <c r="SHK59" s="7"/>
      <c r="SHL59" s="7"/>
      <c r="SHM59" s="7"/>
      <c r="SHN59" s="7"/>
      <c r="SHO59" s="7"/>
      <c r="SHP59" s="7"/>
      <c r="SHQ59" s="7"/>
      <c r="SHR59" s="7"/>
      <c r="SHS59" s="7"/>
      <c r="SHT59" s="7"/>
      <c r="SHU59" s="7"/>
      <c r="SHV59" s="7"/>
      <c r="SHW59" s="7"/>
      <c r="SHX59" s="7"/>
      <c r="SHZ59" s="7"/>
      <c r="SIA59" s="7"/>
      <c r="SIB59" s="7"/>
      <c r="SIC59" s="7"/>
      <c r="SID59" s="7"/>
      <c r="SIE59" s="7"/>
      <c r="SIF59" s="7"/>
      <c r="SIG59" s="7"/>
      <c r="SIH59" s="7"/>
      <c r="SII59" s="7"/>
      <c r="SIJ59" s="7"/>
      <c r="SIK59" s="7"/>
      <c r="SIL59" s="7"/>
      <c r="SIM59" s="7"/>
      <c r="SIN59" s="7"/>
      <c r="SIO59" s="7"/>
      <c r="SIP59" s="7"/>
      <c r="SIQ59" s="7"/>
      <c r="SIR59" s="7"/>
      <c r="SIS59" s="7"/>
      <c r="SIT59" s="7"/>
      <c r="SIU59" s="7"/>
      <c r="SIV59" s="7"/>
      <c r="SIW59" s="7"/>
      <c r="SIX59" s="7"/>
      <c r="SIY59" s="7"/>
      <c r="SIZ59" s="7"/>
      <c r="SJA59" s="7"/>
      <c r="SJB59" s="7"/>
      <c r="SJC59" s="7"/>
      <c r="SJD59" s="7"/>
      <c r="SJE59" s="7"/>
      <c r="SJF59" s="7"/>
      <c r="SJG59" s="7"/>
      <c r="SJH59" s="7"/>
      <c r="SJI59" s="7"/>
      <c r="SJJ59" s="7"/>
      <c r="SJK59" s="7"/>
      <c r="SJL59" s="7"/>
      <c r="SJM59" s="7"/>
      <c r="SJN59" s="7"/>
      <c r="SJO59" s="7"/>
      <c r="SJP59" s="7"/>
      <c r="SJQ59" s="7"/>
      <c r="SJR59" s="7"/>
      <c r="SJS59" s="7"/>
      <c r="SJT59" s="7"/>
      <c r="SJU59" s="7"/>
      <c r="SJV59" s="7"/>
      <c r="SJW59" s="7"/>
      <c r="SJX59" s="7"/>
      <c r="SJY59" s="7"/>
      <c r="SJZ59" s="7"/>
      <c r="SKA59" s="7"/>
      <c r="SKB59" s="7"/>
      <c r="SKC59" s="7"/>
      <c r="SKD59" s="7"/>
      <c r="SKE59" s="7"/>
      <c r="SKF59" s="7"/>
      <c r="SKG59" s="7"/>
      <c r="SKH59" s="7"/>
      <c r="SKI59" s="7"/>
      <c r="SKJ59" s="7"/>
      <c r="SKK59" s="7"/>
      <c r="SKL59" s="7"/>
      <c r="SKM59" s="7"/>
      <c r="SKN59" s="7"/>
      <c r="SKO59" s="7"/>
      <c r="SKP59" s="7"/>
      <c r="SKQ59" s="7"/>
      <c r="SKR59" s="7"/>
      <c r="SKS59" s="7"/>
      <c r="SKT59" s="7"/>
      <c r="SKU59" s="7"/>
      <c r="SKV59" s="7"/>
      <c r="SKW59" s="7"/>
      <c r="SKX59" s="7"/>
      <c r="SKY59" s="7"/>
      <c r="SKZ59" s="7"/>
      <c r="SLA59" s="7"/>
      <c r="SLB59" s="7"/>
      <c r="SLC59" s="7"/>
      <c r="SLD59" s="7"/>
      <c r="SLE59" s="7"/>
      <c r="SLF59" s="7"/>
      <c r="SLG59" s="7"/>
      <c r="SLH59" s="7"/>
      <c r="SLI59" s="7"/>
      <c r="SLJ59" s="7"/>
      <c r="SLK59" s="7"/>
      <c r="SLL59" s="7"/>
      <c r="SLM59" s="7"/>
      <c r="SLN59" s="7"/>
      <c r="SLO59" s="7"/>
      <c r="SLP59" s="7"/>
      <c r="SLQ59" s="7"/>
      <c r="SLR59" s="7"/>
      <c r="SLS59" s="7"/>
      <c r="SLT59" s="7"/>
      <c r="SLU59" s="7"/>
      <c r="SLV59" s="7"/>
      <c r="SLW59" s="7"/>
      <c r="SLX59" s="7"/>
      <c r="SLY59" s="7"/>
      <c r="SLZ59" s="7"/>
      <c r="SMA59" s="7"/>
      <c r="SMB59" s="7"/>
      <c r="SMC59" s="7"/>
      <c r="SMD59" s="7"/>
      <c r="SME59" s="7"/>
      <c r="SMF59" s="7"/>
      <c r="SMG59" s="7"/>
      <c r="SMH59" s="7"/>
      <c r="SMI59" s="7"/>
      <c r="SMJ59" s="7"/>
      <c r="SMK59" s="7"/>
      <c r="SML59" s="7"/>
      <c r="SMM59" s="7"/>
      <c r="SMN59" s="7"/>
      <c r="SMO59" s="7"/>
      <c r="SMP59" s="7"/>
      <c r="SMQ59" s="7"/>
      <c r="SMR59" s="7"/>
      <c r="SMS59" s="7"/>
      <c r="SMT59" s="7"/>
      <c r="SMU59" s="7"/>
      <c r="SMV59" s="7"/>
      <c r="SMW59" s="7"/>
      <c r="SMX59" s="7"/>
      <c r="SMY59" s="7"/>
      <c r="SMZ59" s="7"/>
      <c r="SNA59" s="7"/>
      <c r="SNB59" s="7"/>
      <c r="SNC59" s="7"/>
      <c r="SND59" s="7"/>
      <c r="SNE59" s="7"/>
      <c r="SNF59" s="7"/>
      <c r="SNG59" s="7"/>
      <c r="SNH59" s="7"/>
      <c r="SNI59" s="7"/>
      <c r="SNJ59" s="7"/>
      <c r="SNK59" s="7"/>
      <c r="SNL59" s="7"/>
      <c r="SNM59" s="7"/>
      <c r="SNN59" s="7"/>
      <c r="SNO59" s="7"/>
      <c r="SNP59" s="7"/>
      <c r="SNQ59" s="7"/>
      <c r="SNR59" s="7"/>
      <c r="SNS59" s="7"/>
      <c r="SNT59" s="7"/>
      <c r="SNU59" s="7"/>
      <c r="SNV59" s="7"/>
      <c r="SNW59" s="7"/>
      <c r="SNX59" s="7"/>
      <c r="SNY59" s="7"/>
      <c r="SNZ59" s="7"/>
      <c r="SOA59" s="7"/>
      <c r="SOB59" s="7"/>
      <c r="SOC59" s="7"/>
      <c r="SOD59" s="7"/>
      <c r="SOE59" s="7"/>
      <c r="SOF59" s="7"/>
      <c r="SOG59" s="7"/>
      <c r="SOH59" s="7"/>
      <c r="SOI59" s="7"/>
      <c r="SOJ59" s="7"/>
      <c r="SOK59" s="7"/>
      <c r="SOL59" s="7"/>
      <c r="SOM59" s="7"/>
      <c r="SON59" s="7"/>
      <c r="SOO59" s="7"/>
      <c r="SOP59" s="7"/>
      <c r="SOQ59" s="7"/>
      <c r="SOR59" s="7"/>
      <c r="SOS59" s="7"/>
      <c r="SOT59" s="7"/>
      <c r="SOU59" s="7"/>
      <c r="SOV59" s="7"/>
      <c r="SOW59" s="7"/>
      <c r="SOX59" s="7"/>
      <c r="SOY59" s="7"/>
      <c r="SOZ59" s="7"/>
      <c r="SPA59" s="7"/>
      <c r="SPB59" s="7"/>
      <c r="SPC59" s="7"/>
      <c r="SPD59" s="7"/>
      <c r="SPE59" s="7"/>
      <c r="SPF59" s="7"/>
      <c r="SPG59" s="7"/>
      <c r="SPH59" s="7"/>
      <c r="SPI59" s="7"/>
      <c r="SPJ59" s="7"/>
      <c r="SPK59" s="7"/>
      <c r="SPL59" s="7"/>
      <c r="SPM59" s="7"/>
      <c r="SPN59" s="7"/>
      <c r="SPO59" s="7"/>
      <c r="SPP59" s="7"/>
      <c r="SPQ59" s="7"/>
      <c r="SPR59" s="7"/>
      <c r="SPS59" s="7"/>
      <c r="SPT59" s="7"/>
      <c r="SPU59" s="7"/>
      <c r="SPV59" s="7"/>
      <c r="SPW59" s="7"/>
      <c r="SPX59" s="7"/>
      <c r="SPY59" s="7"/>
      <c r="SPZ59" s="7"/>
      <c r="SQA59" s="7"/>
      <c r="SQB59" s="7"/>
      <c r="SQC59" s="7"/>
      <c r="SQD59" s="7"/>
      <c r="SQE59" s="7"/>
      <c r="SQF59" s="7"/>
      <c r="SQG59" s="7"/>
      <c r="SQH59" s="7"/>
      <c r="SQI59" s="7"/>
      <c r="SQJ59" s="7"/>
      <c r="SQK59" s="7"/>
      <c r="SQL59" s="7"/>
      <c r="SQM59" s="7"/>
      <c r="SQN59" s="7"/>
      <c r="SQO59" s="7"/>
      <c r="SQP59" s="7"/>
      <c r="SQQ59" s="7"/>
      <c r="SQR59" s="7"/>
      <c r="SQS59" s="7"/>
      <c r="SQT59" s="7"/>
      <c r="SQU59" s="7"/>
      <c r="SQV59" s="7"/>
      <c r="SQW59" s="7"/>
      <c r="SQX59" s="7"/>
      <c r="SQY59" s="7"/>
      <c r="SQZ59" s="7"/>
      <c r="SRA59" s="7"/>
      <c r="SRB59" s="7"/>
      <c r="SRC59" s="7"/>
      <c r="SRD59" s="7"/>
      <c r="SRE59" s="7"/>
      <c r="SRF59" s="7"/>
      <c r="SRG59" s="7"/>
      <c r="SRH59" s="7"/>
      <c r="SRI59" s="7"/>
      <c r="SRJ59" s="7"/>
      <c r="SRK59" s="7"/>
      <c r="SRL59" s="7"/>
      <c r="SRM59" s="7"/>
      <c r="SRN59" s="7"/>
      <c r="SRO59" s="7"/>
      <c r="SRP59" s="7"/>
      <c r="SRQ59" s="7"/>
      <c r="SRR59" s="7"/>
      <c r="SRS59" s="7"/>
      <c r="SRT59" s="7"/>
      <c r="SRV59" s="7"/>
      <c r="SRW59" s="7"/>
      <c r="SRX59" s="7"/>
      <c r="SRY59" s="7"/>
      <c r="SRZ59" s="7"/>
      <c r="SSA59" s="7"/>
      <c r="SSB59" s="7"/>
      <c r="SSC59" s="7"/>
      <c r="SSD59" s="7"/>
      <c r="SSE59" s="7"/>
      <c r="SSF59" s="7"/>
      <c r="SSG59" s="7"/>
      <c r="SSH59" s="7"/>
      <c r="SSI59" s="7"/>
      <c r="SSJ59" s="7"/>
      <c r="SSK59" s="7"/>
      <c r="SSL59" s="7"/>
      <c r="SSM59" s="7"/>
      <c r="SSN59" s="7"/>
      <c r="SSO59" s="7"/>
      <c r="SSP59" s="7"/>
      <c r="SSQ59" s="7"/>
      <c r="SSR59" s="7"/>
      <c r="SSS59" s="7"/>
      <c r="SST59" s="7"/>
      <c r="SSU59" s="7"/>
      <c r="SSV59" s="7"/>
      <c r="SSW59" s="7"/>
      <c r="SSX59" s="7"/>
      <c r="SSY59" s="7"/>
      <c r="SSZ59" s="7"/>
      <c r="STA59" s="7"/>
      <c r="STB59" s="7"/>
      <c r="STC59" s="7"/>
      <c r="STD59" s="7"/>
      <c r="STE59" s="7"/>
      <c r="STF59" s="7"/>
      <c r="STG59" s="7"/>
      <c r="STH59" s="7"/>
      <c r="STI59" s="7"/>
      <c r="STJ59" s="7"/>
      <c r="STK59" s="7"/>
      <c r="STL59" s="7"/>
      <c r="STM59" s="7"/>
      <c r="STN59" s="7"/>
      <c r="STO59" s="7"/>
      <c r="STP59" s="7"/>
      <c r="STQ59" s="7"/>
      <c r="STR59" s="7"/>
      <c r="STS59" s="7"/>
      <c r="STT59" s="7"/>
      <c r="STU59" s="7"/>
      <c r="STV59" s="7"/>
      <c r="STW59" s="7"/>
      <c r="STX59" s="7"/>
      <c r="STY59" s="7"/>
      <c r="STZ59" s="7"/>
      <c r="SUA59" s="7"/>
      <c r="SUB59" s="7"/>
      <c r="SUC59" s="7"/>
      <c r="SUD59" s="7"/>
      <c r="SUE59" s="7"/>
      <c r="SUF59" s="7"/>
      <c r="SUG59" s="7"/>
      <c r="SUH59" s="7"/>
      <c r="SUI59" s="7"/>
      <c r="SUJ59" s="7"/>
      <c r="SUK59" s="7"/>
      <c r="SUL59" s="7"/>
      <c r="SUM59" s="7"/>
      <c r="SUN59" s="7"/>
      <c r="SUO59" s="7"/>
      <c r="SUP59" s="7"/>
      <c r="SUQ59" s="7"/>
      <c r="SUR59" s="7"/>
      <c r="SUS59" s="7"/>
      <c r="SUT59" s="7"/>
      <c r="SUU59" s="7"/>
      <c r="SUV59" s="7"/>
      <c r="SUW59" s="7"/>
      <c r="SUX59" s="7"/>
      <c r="SUY59" s="7"/>
      <c r="SUZ59" s="7"/>
      <c r="SVA59" s="7"/>
      <c r="SVB59" s="7"/>
      <c r="SVC59" s="7"/>
      <c r="SVD59" s="7"/>
      <c r="SVE59" s="7"/>
      <c r="SVF59" s="7"/>
      <c r="SVG59" s="7"/>
      <c r="SVH59" s="7"/>
      <c r="SVI59" s="7"/>
      <c r="SVJ59" s="7"/>
      <c r="SVK59" s="7"/>
      <c r="SVL59" s="7"/>
      <c r="SVM59" s="7"/>
      <c r="SVN59" s="7"/>
      <c r="SVO59" s="7"/>
      <c r="SVP59" s="7"/>
      <c r="SVQ59" s="7"/>
      <c r="SVR59" s="7"/>
      <c r="SVS59" s="7"/>
      <c r="SVT59" s="7"/>
      <c r="SVU59" s="7"/>
      <c r="SVV59" s="7"/>
      <c r="SVW59" s="7"/>
      <c r="SVX59" s="7"/>
      <c r="SVY59" s="7"/>
      <c r="SVZ59" s="7"/>
      <c r="SWA59" s="7"/>
      <c r="SWB59" s="7"/>
      <c r="SWC59" s="7"/>
      <c r="SWD59" s="7"/>
      <c r="SWE59" s="7"/>
      <c r="SWF59" s="7"/>
      <c r="SWG59" s="7"/>
      <c r="SWH59" s="7"/>
      <c r="SWI59" s="7"/>
      <c r="SWJ59" s="7"/>
      <c r="SWK59" s="7"/>
      <c r="SWL59" s="7"/>
      <c r="SWM59" s="7"/>
      <c r="SWN59" s="7"/>
      <c r="SWO59" s="7"/>
      <c r="SWP59" s="7"/>
      <c r="SWQ59" s="7"/>
      <c r="SWR59" s="7"/>
      <c r="SWS59" s="7"/>
      <c r="SWT59" s="7"/>
      <c r="SWU59" s="7"/>
      <c r="SWV59" s="7"/>
      <c r="SWW59" s="7"/>
      <c r="SWX59" s="7"/>
      <c r="SWY59" s="7"/>
      <c r="SWZ59" s="7"/>
      <c r="SXA59" s="7"/>
      <c r="SXB59" s="7"/>
      <c r="SXC59" s="7"/>
      <c r="SXD59" s="7"/>
      <c r="SXE59" s="7"/>
      <c r="SXF59" s="7"/>
      <c r="SXG59" s="7"/>
      <c r="SXH59" s="7"/>
      <c r="SXI59" s="7"/>
      <c r="SXJ59" s="7"/>
      <c r="SXK59" s="7"/>
      <c r="SXL59" s="7"/>
      <c r="SXM59" s="7"/>
      <c r="SXN59" s="7"/>
      <c r="SXO59" s="7"/>
      <c r="SXP59" s="7"/>
      <c r="SXQ59" s="7"/>
      <c r="SXR59" s="7"/>
      <c r="SXS59" s="7"/>
      <c r="SXT59" s="7"/>
      <c r="SXU59" s="7"/>
      <c r="SXV59" s="7"/>
      <c r="SXW59" s="7"/>
      <c r="SXX59" s="7"/>
      <c r="SXY59" s="7"/>
      <c r="SXZ59" s="7"/>
      <c r="SYA59" s="7"/>
      <c r="SYB59" s="7"/>
      <c r="SYC59" s="7"/>
      <c r="SYD59" s="7"/>
      <c r="SYE59" s="7"/>
      <c r="SYF59" s="7"/>
      <c r="SYG59" s="7"/>
      <c r="SYH59" s="7"/>
      <c r="SYI59" s="7"/>
      <c r="SYJ59" s="7"/>
      <c r="SYK59" s="7"/>
      <c r="SYL59" s="7"/>
      <c r="SYM59" s="7"/>
      <c r="SYN59" s="7"/>
      <c r="SYO59" s="7"/>
      <c r="SYP59" s="7"/>
      <c r="SYQ59" s="7"/>
      <c r="SYR59" s="7"/>
      <c r="SYS59" s="7"/>
      <c r="SYT59" s="7"/>
      <c r="SYU59" s="7"/>
      <c r="SYV59" s="7"/>
      <c r="SYW59" s="7"/>
      <c r="SYX59" s="7"/>
      <c r="SYY59" s="7"/>
      <c r="SYZ59" s="7"/>
      <c r="SZA59" s="7"/>
      <c r="SZB59" s="7"/>
      <c r="SZC59" s="7"/>
      <c r="SZD59" s="7"/>
      <c r="SZE59" s="7"/>
      <c r="SZF59" s="7"/>
      <c r="SZG59" s="7"/>
      <c r="SZH59" s="7"/>
      <c r="SZI59" s="7"/>
      <c r="SZJ59" s="7"/>
      <c r="SZK59" s="7"/>
      <c r="SZL59" s="7"/>
      <c r="SZM59" s="7"/>
      <c r="SZN59" s="7"/>
      <c r="SZO59" s="7"/>
      <c r="SZP59" s="7"/>
      <c r="SZQ59" s="7"/>
      <c r="SZR59" s="7"/>
      <c r="SZS59" s="7"/>
      <c r="SZT59" s="7"/>
      <c r="SZU59" s="7"/>
      <c r="SZV59" s="7"/>
      <c r="SZW59" s="7"/>
      <c r="SZX59" s="7"/>
      <c r="SZY59" s="7"/>
      <c r="SZZ59" s="7"/>
      <c r="TAA59" s="7"/>
      <c r="TAB59" s="7"/>
      <c r="TAC59" s="7"/>
      <c r="TAD59" s="7"/>
      <c r="TAE59" s="7"/>
      <c r="TAF59" s="7"/>
      <c r="TAG59" s="7"/>
      <c r="TAH59" s="7"/>
      <c r="TAI59" s="7"/>
      <c r="TAJ59" s="7"/>
      <c r="TAK59" s="7"/>
      <c r="TAL59" s="7"/>
      <c r="TAM59" s="7"/>
      <c r="TAN59" s="7"/>
      <c r="TAO59" s="7"/>
      <c r="TAP59" s="7"/>
      <c r="TAQ59" s="7"/>
      <c r="TAR59" s="7"/>
      <c r="TAS59" s="7"/>
      <c r="TAT59" s="7"/>
      <c r="TAU59" s="7"/>
      <c r="TAV59" s="7"/>
      <c r="TAW59" s="7"/>
      <c r="TAX59" s="7"/>
      <c r="TAY59" s="7"/>
      <c r="TAZ59" s="7"/>
      <c r="TBA59" s="7"/>
      <c r="TBB59" s="7"/>
      <c r="TBC59" s="7"/>
      <c r="TBD59" s="7"/>
      <c r="TBE59" s="7"/>
      <c r="TBF59" s="7"/>
      <c r="TBG59" s="7"/>
      <c r="TBH59" s="7"/>
      <c r="TBI59" s="7"/>
      <c r="TBJ59" s="7"/>
      <c r="TBK59" s="7"/>
      <c r="TBL59" s="7"/>
      <c r="TBM59" s="7"/>
      <c r="TBN59" s="7"/>
      <c r="TBO59" s="7"/>
      <c r="TBP59" s="7"/>
      <c r="TBR59" s="7"/>
      <c r="TBS59" s="7"/>
      <c r="TBT59" s="7"/>
      <c r="TBU59" s="7"/>
      <c r="TBV59" s="7"/>
      <c r="TBW59" s="7"/>
      <c r="TBX59" s="7"/>
      <c r="TBY59" s="7"/>
      <c r="TBZ59" s="7"/>
      <c r="TCA59" s="7"/>
      <c r="TCB59" s="7"/>
      <c r="TCC59" s="7"/>
      <c r="TCD59" s="7"/>
      <c r="TCE59" s="7"/>
      <c r="TCF59" s="7"/>
      <c r="TCG59" s="7"/>
      <c r="TCH59" s="7"/>
      <c r="TCI59" s="7"/>
      <c r="TCJ59" s="7"/>
      <c r="TCK59" s="7"/>
      <c r="TCL59" s="7"/>
      <c r="TCM59" s="7"/>
      <c r="TCN59" s="7"/>
      <c r="TCO59" s="7"/>
      <c r="TCP59" s="7"/>
      <c r="TCQ59" s="7"/>
      <c r="TCR59" s="7"/>
      <c r="TCS59" s="7"/>
      <c r="TCT59" s="7"/>
      <c r="TCU59" s="7"/>
      <c r="TCV59" s="7"/>
      <c r="TCW59" s="7"/>
      <c r="TCX59" s="7"/>
      <c r="TCY59" s="7"/>
      <c r="TCZ59" s="7"/>
      <c r="TDA59" s="7"/>
      <c r="TDB59" s="7"/>
      <c r="TDC59" s="7"/>
      <c r="TDD59" s="7"/>
      <c r="TDE59" s="7"/>
      <c r="TDF59" s="7"/>
      <c r="TDG59" s="7"/>
      <c r="TDH59" s="7"/>
      <c r="TDI59" s="7"/>
      <c r="TDJ59" s="7"/>
      <c r="TDK59" s="7"/>
      <c r="TDL59" s="7"/>
      <c r="TDM59" s="7"/>
      <c r="TDN59" s="7"/>
      <c r="TDO59" s="7"/>
      <c r="TDP59" s="7"/>
      <c r="TDQ59" s="7"/>
      <c r="TDR59" s="7"/>
      <c r="TDS59" s="7"/>
      <c r="TDT59" s="7"/>
      <c r="TDU59" s="7"/>
      <c r="TDV59" s="7"/>
      <c r="TDW59" s="7"/>
      <c r="TDX59" s="7"/>
      <c r="TDY59" s="7"/>
      <c r="TDZ59" s="7"/>
      <c r="TEA59" s="7"/>
      <c r="TEB59" s="7"/>
      <c r="TEC59" s="7"/>
      <c r="TED59" s="7"/>
      <c r="TEE59" s="7"/>
      <c r="TEF59" s="7"/>
      <c r="TEG59" s="7"/>
      <c r="TEH59" s="7"/>
      <c r="TEI59" s="7"/>
      <c r="TEJ59" s="7"/>
      <c r="TEK59" s="7"/>
      <c r="TEL59" s="7"/>
      <c r="TEM59" s="7"/>
      <c r="TEN59" s="7"/>
      <c r="TEO59" s="7"/>
      <c r="TEP59" s="7"/>
      <c r="TEQ59" s="7"/>
      <c r="TER59" s="7"/>
      <c r="TES59" s="7"/>
      <c r="TET59" s="7"/>
      <c r="TEU59" s="7"/>
      <c r="TEV59" s="7"/>
      <c r="TEW59" s="7"/>
      <c r="TEX59" s="7"/>
      <c r="TEY59" s="7"/>
      <c r="TEZ59" s="7"/>
      <c r="TFA59" s="7"/>
      <c r="TFB59" s="7"/>
      <c r="TFC59" s="7"/>
      <c r="TFD59" s="7"/>
      <c r="TFE59" s="7"/>
      <c r="TFF59" s="7"/>
      <c r="TFG59" s="7"/>
      <c r="TFH59" s="7"/>
      <c r="TFI59" s="7"/>
      <c r="TFJ59" s="7"/>
      <c r="TFK59" s="7"/>
      <c r="TFL59" s="7"/>
      <c r="TFM59" s="7"/>
      <c r="TFN59" s="7"/>
      <c r="TFO59" s="7"/>
      <c r="TFP59" s="7"/>
      <c r="TFQ59" s="7"/>
      <c r="TFR59" s="7"/>
      <c r="TFS59" s="7"/>
      <c r="TFT59" s="7"/>
      <c r="TFU59" s="7"/>
      <c r="TFV59" s="7"/>
      <c r="TFW59" s="7"/>
      <c r="TFX59" s="7"/>
      <c r="TFY59" s="7"/>
      <c r="TFZ59" s="7"/>
      <c r="TGA59" s="7"/>
      <c r="TGB59" s="7"/>
      <c r="TGC59" s="7"/>
      <c r="TGD59" s="7"/>
      <c r="TGE59" s="7"/>
      <c r="TGF59" s="7"/>
      <c r="TGG59" s="7"/>
      <c r="TGH59" s="7"/>
      <c r="TGI59" s="7"/>
      <c r="TGJ59" s="7"/>
      <c r="TGK59" s="7"/>
      <c r="TGL59" s="7"/>
      <c r="TGM59" s="7"/>
      <c r="TGN59" s="7"/>
      <c r="TGO59" s="7"/>
      <c r="TGP59" s="7"/>
      <c r="TGQ59" s="7"/>
      <c r="TGR59" s="7"/>
      <c r="TGS59" s="7"/>
      <c r="TGT59" s="7"/>
      <c r="TGU59" s="7"/>
      <c r="TGV59" s="7"/>
      <c r="TGW59" s="7"/>
      <c r="TGX59" s="7"/>
      <c r="TGY59" s="7"/>
      <c r="TGZ59" s="7"/>
      <c r="THA59" s="7"/>
      <c r="THB59" s="7"/>
      <c r="THC59" s="7"/>
      <c r="THD59" s="7"/>
      <c r="THE59" s="7"/>
      <c r="THF59" s="7"/>
      <c r="THG59" s="7"/>
      <c r="THH59" s="7"/>
      <c r="THI59" s="7"/>
      <c r="THJ59" s="7"/>
      <c r="THK59" s="7"/>
      <c r="THL59" s="7"/>
      <c r="THM59" s="7"/>
      <c r="THN59" s="7"/>
      <c r="THO59" s="7"/>
      <c r="THP59" s="7"/>
      <c r="THQ59" s="7"/>
      <c r="THR59" s="7"/>
      <c r="THS59" s="7"/>
      <c r="THT59" s="7"/>
      <c r="THU59" s="7"/>
      <c r="THV59" s="7"/>
      <c r="THW59" s="7"/>
      <c r="THX59" s="7"/>
      <c r="THY59" s="7"/>
      <c r="THZ59" s="7"/>
      <c r="TIA59" s="7"/>
      <c r="TIB59" s="7"/>
      <c r="TIC59" s="7"/>
      <c r="TID59" s="7"/>
      <c r="TIE59" s="7"/>
      <c r="TIF59" s="7"/>
      <c r="TIG59" s="7"/>
      <c r="TIH59" s="7"/>
      <c r="TII59" s="7"/>
      <c r="TIJ59" s="7"/>
      <c r="TIK59" s="7"/>
      <c r="TIL59" s="7"/>
      <c r="TIM59" s="7"/>
      <c r="TIN59" s="7"/>
      <c r="TIO59" s="7"/>
      <c r="TIP59" s="7"/>
      <c r="TIQ59" s="7"/>
      <c r="TIR59" s="7"/>
      <c r="TIS59" s="7"/>
      <c r="TIT59" s="7"/>
      <c r="TIU59" s="7"/>
      <c r="TIV59" s="7"/>
      <c r="TIW59" s="7"/>
      <c r="TIX59" s="7"/>
      <c r="TIY59" s="7"/>
      <c r="TIZ59" s="7"/>
      <c r="TJA59" s="7"/>
      <c r="TJB59" s="7"/>
      <c r="TJC59" s="7"/>
      <c r="TJD59" s="7"/>
      <c r="TJE59" s="7"/>
      <c r="TJF59" s="7"/>
      <c r="TJG59" s="7"/>
      <c r="TJH59" s="7"/>
      <c r="TJI59" s="7"/>
      <c r="TJJ59" s="7"/>
      <c r="TJK59" s="7"/>
      <c r="TJL59" s="7"/>
      <c r="TJM59" s="7"/>
      <c r="TJN59" s="7"/>
      <c r="TJO59" s="7"/>
      <c r="TJP59" s="7"/>
      <c r="TJQ59" s="7"/>
      <c r="TJR59" s="7"/>
      <c r="TJS59" s="7"/>
      <c r="TJT59" s="7"/>
      <c r="TJU59" s="7"/>
      <c r="TJV59" s="7"/>
      <c r="TJW59" s="7"/>
      <c r="TJX59" s="7"/>
      <c r="TJY59" s="7"/>
      <c r="TJZ59" s="7"/>
      <c r="TKA59" s="7"/>
      <c r="TKB59" s="7"/>
      <c r="TKC59" s="7"/>
      <c r="TKD59" s="7"/>
      <c r="TKE59" s="7"/>
      <c r="TKF59" s="7"/>
      <c r="TKG59" s="7"/>
      <c r="TKH59" s="7"/>
      <c r="TKI59" s="7"/>
      <c r="TKJ59" s="7"/>
      <c r="TKK59" s="7"/>
      <c r="TKL59" s="7"/>
      <c r="TKM59" s="7"/>
      <c r="TKN59" s="7"/>
      <c r="TKO59" s="7"/>
      <c r="TKP59" s="7"/>
      <c r="TKQ59" s="7"/>
      <c r="TKR59" s="7"/>
      <c r="TKS59" s="7"/>
      <c r="TKT59" s="7"/>
      <c r="TKU59" s="7"/>
      <c r="TKV59" s="7"/>
      <c r="TKW59" s="7"/>
      <c r="TKX59" s="7"/>
      <c r="TKY59" s="7"/>
      <c r="TKZ59" s="7"/>
      <c r="TLA59" s="7"/>
      <c r="TLB59" s="7"/>
      <c r="TLC59" s="7"/>
      <c r="TLD59" s="7"/>
      <c r="TLE59" s="7"/>
      <c r="TLF59" s="7"/>
      <c r="TLG59" s="7"/>
      <c r="TLH59" s="7"/>
      <c r="TLI59" s="7"/>
      <c r="TLJ59" s="7"/>
      <c r="TLK59" s="7"/>
      <c r="TLL59" s="7"/>
      <c r="TLN59" s="7"/>
      <c r="TLO59" s="7"/>
      <c r="TLP59" s="7"/>
      <c r="TLQ59" s="7"/>
      <c r="TLR59" s="7"/>
      <c r="TLS59" s="7"/>
      <c r="TLT59" s="7"/>
      <c r="TLU59" s="7"/>
      <c r="TLV59" s="7"/>
      <c r="TLW59" s="7"/>
      <c r="TLX59" s="7"/>
      <c r="TLY59" s="7"/>
      <c r="TLZ59" s="7"/>
      <c r="TMA59" s="7"/>
      <c r="TMB59" s="7"/>
      <c r="TMC59" s="7"/>
      <c r="TMD59" s="7"/>
      <c r="TME59" s="7"/>
      <c r="TMF59" s="7"/>
      <c r="TMG59" s="7"/>
      <c r="TMH59" s="7"/>
      <c r="TMI59" s="7"/>
      <c r="TMJ59" s="7"/>
      <c r="TMK59" s="7"/>
      <c r="TML59" s="7"/>
      <c r="TMM59" s="7"/>
      <c r="TMN59" s="7"/>
      <c r="TMO59" s="7"/>
      <c r="TMP59" s="7"/>
      <c r="TMQ59" s="7"/>
      <c r="TMR59" s="7"/>
      <c r="TMS59" s="7"/>
      <c r="TMT59" s="7"/>
      <c r="TMU59" s="7"/>
      <c r="TMV59" s="7"/>
      <c r="TMW59" s="7"/>
      <c r="TMX59" s="7"/>
      <c r="TMY59" s="7"/>
      <c r="TMZ59" s="7"/>
      <c r="TNA59" s="7"/>
      <c r="TNB59" s="7"/>
      <c r="TNC59" s="7"/>
      <c r="TND59" s="7"/>
      <c r="TNE59" s="7"/>
      <c r="TNF59" s="7"/>
      <c r="TNG59" s="7"/>
      <c r="TNH59" s="7"/>
      <c r="TNI59" s="7"/>
      <c r="TNJ59" s="7"/>
      <c r="TNK59" s="7"/>
      <c r="TNL59" s="7"/>
      <c r="TNM59" s="7"/>
      <c r="TNN59" s="7"/>
      <c r="TNO59" s="7"/>
      <c r="TNP59" s="7"/>
      <c r="TNQ59" s="7"/>
      <c r="TNR59" s="7"/>
      <c r="TNS59" s="7"/>
      <c r="TNT59" s="7"/>
      <c r="TNU59" s="7"/>
      <c r="TNV59" s="7"/>
      <c r="TNW59" s="7"/>
      <c r="TNX59" s="7"/>
      <c r="TNY59" s="7"/>
      <c r="TNZ59" s="7"/>
      <c r="TOA59" s="7"/>
      <c r="TOB59" s="7"/>
      <c r="TOC59" s="7"/>
      <c r="TOD59" s="7"/>
      <c r="TOE59" s="7"/>
      <c r="TOF59" s="7"/>
      <c r="TOG59" s="7"/>
      <c r="TOH59" s="7"/>
      <c r="TOI59" s="7"/>
      <c r="TOJ59" s="7"/>
      <c r="TOK59" s="7"/>
      <c r="TOL59" s="7"/>
      <c r="TOM59" s="7"/>
      <c r="TON59" s="7"/>
      <c r="TOO59" s="7"/>
      <c r="TOP59" s="7"/>
      <c r="TOQ59" s="7"/>
      <c r="TOR59" s="7"/>
      <c r="TOS59" s="7"/>
      <c r="TOT59" s="7"/>
      <c r="TOU59" s="7"/>
      <c r="TOV59" s="7"/>
      <c r="TOW59" s="7"/>
      <c r="TOX59" s="7"/>
      <c r="TOY59" s="7"/>
      <c r="TOZ59" s="7"/>
      <c r="TPA59" s="7"/>
      <c r="TPB59" s="7"/>
      <c r="TPC59" s="7"/>
      <c r="TPD59" s="7"/>
      <c r="TPE59" s="7"/>
      <c r="TPF59" s="7"/>
      <c r="TPG59" s="7"/>
      <c r="TPH59" s="7"/>
      <c r="TPI59" s="7"/>
      <c r="TPJ59" s="7"/>
      <c r="TPK59" s="7"/>
      <c r="TPL59" s="7"/>
      <c r="TPM59" s="7"/>
      <c r="TPN59" s="7"/>
      <c r="TPO59" s="7"/>
      <c r="TPP59" s="7"/>
      <c r="TPQ59" s="7"/>
      <c r="TPR59" s="7"/>
      <c r="TPS59" s="7"/>
      <c r="TPT59" s="7"/>
      <c r="TPU59" s="7"/>
      <c r="TPV59" s="7"/>
      <c r="TPW59" s="7"/>
      <c r="TPX59" s="7"/>
      <c r="TPY59" s="7"/>
      <c r="TPZ59" s="7"/>
      <c r="TQA59" s="7"/>
      <c r="TQB59" s="7"/>
      <c r="TQC59" s="7"/>
      <c r="TQD59" s="7"/>
      <c r="TQE59" s="7"/>
      <c r="TQF59" s="7"/>
      <c r="TQG59" s="7"/>
      <c r="TQH59" s="7"/>
      <c r="TQI59" s="7"/>
      <c r="TQJ59" s="7"/>
      <c r="TQK59" s="7"/>
      <c r="TQL59" s="7"/>
      <c r="TQM59" s="7"/>
      <c r="TQN59" s="7"/>
      <c r="TQO59" s="7"/>
      <c r="TQP59" s="7"/>
      <c r="TQQ59" s="7"/>
      <c r="TQR59" s="7"/>
      <c r="TQS59" s="7"/>
      <c r="TQT59" s="7"/>
      <c r="TQU59" s="7"/>
      <c r="TQV59" s="7"/>
      <c r="TQW59" s="7"/>
      <c r="TQX59" s="7"/>
      <c r="TQY59" s="7"/>
      <c r="TQZ59" s="7"/>
      <c r="TRA59" s="7"/>
      <c r="TRB59" s="7"/>
      <c r="TRC59" s="7"/>
      <c r="TRD59" s="7"/>
      <c r="TRE59" s="7"/>
      <c r="TRF59" s="7"/>
      <c r="TRG59" s="7"/>
      <c r="TRH59" s="7"/>
      <c r="TRI59" s="7"/>
      <c r="TRJ59" s="7"/>
      <c r="TRK59" s="7"/>
      <c r="TRL59" s="7"/>
      <c r="TRM59" s="7"/>
      <c r="TRN59" s="7"/>
      <c r="TRO59" s="7"/>
      <c r="TRP59" s="7"/>
      <c r="TRQ59" s="7"/>
      <c r="TRR59" s="7"/>
      <c r="TRS59" s="7"/>
      <c r="TRT59" s="7"/>
      <c r="TRU59" s="7"/>
      <c r="TRV59" s="7"/>
      <c r="TRW59" s="7"/>
      <c r="TRX59" s="7"/>
      <c r="TRY59" s="7"/>
      <c r="TRZ59" s="7"/>
      <c r="TSA59" s="7"/>
      <c r="TSB59" s="7"/>
      <c r="TSC59" s="7"/>
      <c r="TSD59" s="7"/>
      <c r="TSE59" s="7"/>
      <c r="TSF59" s="7"/>
      <c r="TSG59" s="7"/>
      <c r="TSH59" s="7"/>
      <c r="TSI59" s="7"/>
      <c r="TSJ59" s="7"/>
      <c r="TSK59" s="7"/>
      <c r="TSL59" s="7"/>
      <c r="TSM59" s="7"/>
      <c r="TSN59" s="7"/>
      <c r="TSO59" s="7"/>
      <c r="TSP59" s="7"/>
      <c r="TSQ59" s="7"/>
      <c r="TSR59" s="7"/>
      <c r="TSS59" s="7"/>
      <c r="TST59" s="7"/>
      <c r="TSU59" s="7"/>
      <c r="TSV59" s="7"/>
      <c r="TSW59" s="7"/>
      <c r="TSX59" s="7"/>
      <c r="TSY59" s="7"/>
      <c r="TSZ59" s="7"/>
      <c r="TTA59" s="7"/>
      <c r="TTB59" s="7"/>
      <c r="TTC59" s="7"/>
      <c r="TTD59" s="7"/>
      <c r="TTE59" s="7"/>
      <c r="TTF59" s="7"/>
      <c r="TTG59" s="7"/>
      <c r="TTH59" s="7"/>
      <c r="TTI59" s="7"/>
      <c r="TTJ59" s="7"/>
      <c r="TTK59" s="7"/>
      <c r="TTL59" s="7"/>
      <c r="TTM59" s="7"/>
      <c r="TTN59" s="7"/>
      <c r="TTO59" s="7"/>
      <c r="TTP59" s="7"/>
      <c r="TTQ59" s="7"/>
      <c r="TTR59" s="7"/>
      <c r="TTS59" s="7"/>
      <c r="TTT59" s="7"/>
      <c r="TTU59" s="7"/>
      <c r="TTV59" s="7"/>
      <c r="TTW59" s="7"/>
      <c r="TTX59" s="7"/>
      <c r="TTY59" s="7"/>
      <c r="TTZ59" s="7"/>
      <c r="TUA59" s="7"/>
      <c r="TUB59" s="7"/>
      <c r="TUC59" s="7"/>
      <c r="TUD59" s="7"/>
      <c r="TUE59" s="7"/>
      <c r="TUF59" s="7"/>
      <c r="TUG59" s="7"/>
      <c r="TUH59" s="7"/>
      <c r="TUI59" s="7"/>
      <c r="TUJ59" s="7"/>
      <c r="TUK59" s="7"/>
      <c r="TUL59" s="7"/>
      <c r="TUM59" s="7"/>
      <c r="TUN59" s="7"/>
      <c r="TUO59" s="7"/>
      <c r="TUP59" s="7"/>
      <c r="TUQ59" s="7"/>
      <c r="TUR59" s="7"/>
      <c r="TUS59" s="7"/>
      <c r="TUT59" s="7"/>
      <c r="TUU59" s="7"/>
      <c r="TUV59" s="7"/>
      <c r="TUW59" s="7"/>
      <c r="TUX59" s="7"/>
      <c r="TUY59" s="7"/>
      <c r="TUZ59" s="7"/>
      <c r="TVA59" s="7"/>
      <c r="TVB59" s="7"/>
      <c r="TVC59" s="7"/>
      <c r="TVD59" s="7"/>
      <c r="TVE59" s="7"/>
      <c r="TVF59" s="7"/>
      <c r="TVG59" s="7"/>
      <c r="TVH59" s="7"/>
      <c r="TVJ59" s="7"/>
      <c r="TVK59" s="7"/>
      <c r="TVL59" s="7"/>
      <c r="TVM59" s="7"/>
      <c r="TVN59" s="7"/>
      <c r="TVO59" s="7"/>
      <c r="TVP59" s="7"/>
      <c r="TVQ59" s="7"/>
      <c r="TVR59" s="7"/>
      <c r="TVS59" s="7"/>
      <c r="TVT59" s="7"/>
      <c r="TVU59" s="7"/>
      <c r="TVV59" s="7"/>
      <c r="TVW59" s="7"/>
      <c r="TVX59" s="7"/>
      <c r="TVY59" s="7"/>
      <c r="TVZ59" s="7"/>
      <c r="TWA59" s="7"/>
      <c r="TWB59" s="7"/>
      <c r="TWC59" s="7"/>
      <c r="TWD59" s="7"/>
      <c r="TWE59" s="7"/>
      <c r="TWF59" s="7"/>
      <c r="TWG59" s="7"/>
      <c r="TWH59" s="7"/>
      <c r="TWI59" s="7"/>
      <c r="TWJ59" s="7"/>
      <c r="TWK59" s="7"/>
      <c r="TWL59" s="7"/>
      <c r="TWM59" s="7"/>
      <c r="TWN59" s="7"/>
      <c r="TWO59" s="7"/>
      <c r="TWP59" s="7"/>
      <c r="TWQ59" s="7"/>
      <c r="TWR59" s="7"/>
      <c r="TWS59" s="7"/>
      <c r="TWT59" s="7"/>
      <c r="TWU59" s="7"/>
      <c r="TWV59" s="7"/>
      <c r="TWW59" s="7"/>
      <c r="TWX59" s="7"/>
      <c r="TWY59" s="7"/>
      <c r="TWZ59" s="7"/>
      <c r="TXA59" s="7"/>
      <c r="TXB59" s="7"/>
      <c r="TXC59" s="7"/>
      <c r="TXD59" s="7"/>
      <c r="TXE59" s="7"/>
      <c r="TXF59" s="7"/>
      <c r="TXG59" s="7"/>
      <c r="TXH59" s="7"/>
      <c r="TXI59" s="7"/>
      <c r="TXJ59" s="7"/>
      <c r="TXK59" s="7"/>
      <c r="TXL59" s="7"/>
      <c r="TXM59" s="7"/>
      <c r="TXN59" s="7"/>
      <c r="TXO59" s="7"/>
      <c r="TXP59" s="7"/>
      <c r="TXQ59" s="7"/>
      <c r="TXR59" s="7"/>
      <c r="TXS59" s="7"/>
      <c r="TXT59" s="7"/>
      <c r="TXU59" s="7"/>
      <c r="TXV59" s="7"/>
      <c r="TXW59" s="7"/>
      <c r="TXX59" s="7"/>
      <c r="TXY59" s="7"/>
      <c r="TXZ59" s="7"/>
      <c r="TYA59" s="7"/>
      <c r="TYB59" s="7"/>
      <c r="TYC59" s="7"/>
      <c r="TYD59" s="7"/>
      <c r="TYE59" s="7"/>
      <c r="TYF59" s="7"/>
      <c r="TYG59" s="7"/>
      <c r="TYH59" s="7"/>
      <c r="TYI59" s="7"/>
      <c r="TYJ59" s="7"/>
      <c r="TYK59" s="7"/>
      <c r="TYL59" s="7"/>
      <c r="TYM59" s="7"/>
      <c r="TYN59" s="7"/>
      <c r="TYO59" s="7"/>
      <c r="TYP59" s="7"/>
      <c r="TYQ59" s="7"/>
      <c r="TYR59" s="7"/>
      <c r="TYS59" s="7"/>
      <c r="TYT59" s="7"/>
      <c r="TYU59" s="7"/>
      <c r="TYV59" s="7"/>
      <c r="TYW59" s="7"/>
      <c r="TYX59" s="7"/>
      <c r="TYY59" s="7"/>
      <c r="TYZ59" s="7"/>
      <c r="TZA59" s="7"/>
      <c r="TZB59" s="7"/>
      <c r="TZC59" s="7"/>
      <c r="TZD59" s="7"/>
      <c r="TZE59" s="7"/>
      <c r="TZF59" s="7"/>
      <c r="TZG59" s="7"/>
      <c r="TZH59" s="7"/>
      <c r="TZI59" s="7"/>
      <c r="TZJ59" s="7"/>
      <c r="TZK59" s="7"/>
      <c r="TZL59" s="7"/>
      <c r="TZM59" s="7"/>
      <c r="TZN59" s="7"/>
      <c r="TZO59" s="7"/>
      <c r="TZP59" s="7"/>
      <c r="TZQ59" s="7"/>
      <c r="TZR59" s="7"/>
      <c r="TZS59" s="7"/>
      <c r="TZT59" s="7"/>
      <c r="TZU59" s="7"/>
      <c r="TZV59" s="7"/>
      <c r="TZW59" s="7"/>
      <c r="TZX59" s="7"/>
      <c r="TZY59" s="7"/>
      <c r="TZZ59" s="7"/>
      <c r="UAA59" s="7"/>
      <c r="UAB59" s="7"/>
      <c r="UAC59" s="7"/>
      <c r="UAD59" s="7"/>
      <c r="UAE59" s="7"/>
      <c r="UAF59" s="7"/>
      <c r="UAG59" s="7"/>
      <c r="UAH59" s="7"/>
      <c r="UAI59" s="7"/>
      <c r="UAJ59" s="7"/>
      <c r="UAK59" s="7"/>
      <c r="UAL59" s="7"/>
      <c r="UAM59" s="7"/>
      <c r="UAN59" s="7"/>
      <c r="UAO59" s="7"/>
      <c r="UAP59" s="7"/>
      <c r="UAQ59" s="7"/>
      <c r="UAR59" s="7"/>
      <c r="UAS59" s="7"/>
      <c r="UAT59" s="7"/>
      <c r="UAU59" s="7"/>
      <c r="UAV59" s="7"/>
      <c r="UAW59" s="7"/>
      <c r="UAX59" s="7"/>
      <c r="UAY59" s="7"/>
      <c r="UAZ59" s="7"/>
      <c r="UBA59" s="7"/>
      <c r="UBB59" s="7"/>
      <c r="UBC59" s="7"/>
      <c r="UBD59" s="7"/>
      <c r="UBE59" s="7"/>
      <c r="UBF59" s="7"/>
      <c r="UBG59" s="7"/>
      <c r="UBH59" s="7"/>
      <c r="UBI59" s="7"/>
      <c r="UBJ59" s="7"/>
      <c r="UBK59" s="7"/>
      <c r="UBL59" s="7"/>
      <c r="UBM59" s="7"/>
      <c r="UBN59" s="7"/>
      <c r="UBO59" s="7"/>
      <c r="UBP59" s="7"/>
      <c r="UBQ59" s="7"/>
      <c r="UBR59" s="7"/>
      <c r="UBS59" s="7"/>
      <c r="UBT59" s="7"/>
      <c r="UBU59" s="7"/>
      <c r="UBV59" s="7"/>
      <c r="UBW59" s="7"/>
      <c r="UBX59" s="7"/>
      <c r="UBY59" s="7"/>
      <c r="UBZ59" s="7"/>
      <c r="UCA59" s="7"/>
      <c r="UCB59" s="7"/>
      <c r="UCC59" s="7"/>
      <c r="UCD59" s="7"/>
      <c r="UCE59" s="7"/>
      <c r="UCF59" s="7"/>
      <c r="UCG59" s="7"/>
      <c r="UCH59" s="7"/>
      <c r="UCI59" s="7"/>
      <c r="UCJ59" s="7"/>
      <c r="UCK59" s="7"/>
      <c r="UCL59" s="7"/>
      <c r="UCM59" s="7"/>
      <c r="UCN59" s="7"/>
      <c r="UCO59" s="7"/>
      <c r="UCP59" s="7"/>
      <c r="UCQ59" s="7"/>
      <c r="UCR59" s="7"/>
      <c r="UCS59" s="7"/>
      <c r="UCT59" s="7"/>
      <c r="UCU59" s="7"/>
      <c r="UCV59" s="7"/>
      <c r="UCW59" s="7"/>
      <c r="UCX59" s="7"/>
      <c r="UCY59" s="7"/>
      <c r="UCZ59" s="7"/>
      <c r="UDA59" s="7"/>
      <c r="UDB59" s="7"/>
      <c r="UDC59" s="7"/>
      <c r="UDD59" s="7"/>
      <c r="UDE59" s="7"/>
      <c r="UDF59" s="7"/>
      <c r="UDG59" s="7"/>
      <c r="UDH59" s="7"/>
      <c r="UDI59" s="7"/>
      <c r="UDJ59" s="7"/>
      <c r="UDK59" s="7"/>
      <c r="UDL59" s="7"/>
      <c r="UDM59" s="7"/>
      <c r="UDN59" s="7"/>
      <c r="UDO59" s="7"/>
      <c r="UDP59" s="7"/>
      <c r="UDQ59" s="7"/>
      <c r="UDR59" s="7"/>
      <c r="UDS59" s="7"/>
      <c r="UDT59" s="7"/>
      <c r="UDU59" s="7"/>
      <c r="UDV59" s="7"/>
      <c r="UDW59" s="7"/>
      <c r="UDX59" s="7"/>
      <c r="UDY59" s="7"/>
      <c r="UDZ59" s="7"/>
      <c r="UEA59" s="7"/>
      <c r="UEB59" s="7"/>
      <c r="UEC59" s="7"/>
      <c r="UED59" s="7"/>
      <c r="UEE59" s="7"/>
      <c r="UEF59" s="7"/>
      <c r="UEG59" s="7"/>
      <c r="UEH59" s="7"/>
      <c r="UEI59" s="7"/>
      <c r="UEJ59" s="7"/>
      <c r="UEK59" s="7"/>
      <c r="UEL59" s="7"/>
      <c r="UEM59" s="7"/>
      <c r="UEN59" s="7"/>
      <c r="UEO59" s="7"/>
      <c r="UEP59" s="7"/>
      <c r="UEQ59" s="7"/>
      <c r="UER59" s="7"/>
      <c r="UES59" s="7"/>
      <c r="UET59" s="7"/>
      <c r="UEU59" s="7"/>
      <c r="UEV59" s="7"/>
      <c r="UEW59" s="7"/>
      <c r="UEX59" s="7"/>
      <c r="UEY59" s="7"/>
      <c r="UEZ59" s="7"/>
      <c r="UFA59" s="7"/>
      <c r="UFB59" s="7"/>
      <c r="UFC59" s="7"/>
      <c r="UFD59" s="7"/>
      <c r="UFF59" s="7"/>
      <c r="UFG59" s="7"/>
      <c r="UFH59" s="7"/>
      <c r="UFI59" s="7"/>
      <c r="UFJ59" s="7"/>
      <c r="UFK59" s="7"/>
      <c r="UFL59" s="7"/>
      <c r="UFM59" s="7"/>
      <c r="UFN59" s="7"/>
      <c r="UFO59" s="7"/>
      <c r="UFP59" s="7"/>
      <c r="UFQ59" s="7"/>
      <c r="UFR59" s="7"/>
      <c r="UFS59" s="7"/>
      <c r="UFT59" s="7"/>
      <c r="UFU59" s="7"/>
      <c r="UFV59" s="7"/>
      <c r="UFW59" s="7"/>
      <c r="UFX59" s="7"/>
      <c r="UFY59" s="7"/>
      <c r="UFZ59" s="7"/>
      <c r="UGA59" s="7"/>
      <c r="UGB59" s="7"/>
      <c r="UGC59" s="7"/>
      <c r="UGD59" s="7"/>
      <c r="UGE59" s="7"/>
      <c r="UGF59" s="7"/>
      <c r="UGG59" s="7"/>
      <c r="UGH59" s="7"/>
      <c r="UGI59" s="7"/>
      <c r="UGJ59" s="7"/>
      <c r="UGK59" s="7"/>
      <c r="UGL59" s="7"/>
      <c r="UGM59" s="7"/>
      <c r="UGN59" s="7"/>
      <c r="UGO59" s="7"/>
      <c r="UGP59" s="7"/>
      <c r="UGQ59" s="7"/>
      <c r="UGR59" s="7"/>
      <c r="UGS59" s="7"/>
      <c r="UGT59" s="7"/>
      <c r="UGU59" s="7"/>
      <c r="UGV59" s="7"/>
      <c r="UGW59" s="7"/>
      <c r="UGX59" s="7"/>
      <c r="UGY59" s="7"/>
      <c r="UGZ59" s="7"/>
      <c r="UHA59" s="7"/>
      <c r="UHB59" s="7"/>
      <c r="UHC59" s="7"/>
      <c r="UHD59" s="7"/>
      <c r="UHE59" s="7"/>
      <c r="UHF59" s="7"/>
      <c r="UHG59" s="7"/>
      <c r="UHH59" s="7"/>
      <c r="UHI59" s="7"/>
      <c r="UHJ59" s="7"/>
      <c r="UHK59" s="7"/>
      <c r="UHL59" s="7"/>
      <c r="UHM59" s="7"/>
      <c r="UHN59" s="7"/>
      <c r="UHO59" s="7"/>
      <c r="UHP59" s="7"/>
      <c r="UHQ59" s="7"/>
      <c r="UHR59" s="7"/>
      <c r="UHS59" s="7"/>
      <c r="UHT59" s="7"/>
      <c r="UHU59" s="7"/>
      <c r="UHV59" s="7"/>
      <c r="UHW59" s="7"/>
      <c r="UHX59" s="7"/>
      <c r="UHY59" s="7"/>
      <c r="UHZ59" s="7"/>
      <c r="UIA59" s="7"/>
      <c r="UIB59" s="7"/>
      <c r="UIC59" s="7"/>
      <c r="UID59" s="7"/>
      <c r="UIE59" s="7"/>
      <c r="UIF59" s="7"/>
      <c r="UIG59" s="7"/>
      <c r="UIH59" s="7"/>
      <c r="UII59" s="7"/>
      <c r="UIJ59" s="7"/>
      <c r="UIK59" s="7"/>
      <c r="UIL59" s="7"/>
      <c r="UIM59" s="7"/>
      <c r="UIN59" s="7"/>
      <c r="UIO59" s="7"/>
      <c r="UIP59" s="7"/>
      <c r="UIQ59" s="7"/>
      <c r="UIR59" s="7"/>
      <c r="UIS59" s="7"/>
      <c r="UIT59" s="7"/>
      <c r="UIU59" s="7"/>
      <c r="UIV59" s="7"/>
      <c r="UIW59" s="7"/>
      <c r="UIX59" s="7"/>
      <c r="UIY59" s="7"/>
      <c r="UIZ59" s="7"/>
      <c r="UJA59" s="7"/>
      <c r="UJB59" s="7"/>
      <c r="UJC59" s="7"/>
      <c r="UJD59" s="7"/>
      <c r="UJE59" s="7"/>
      <c r="UJF59" s="7"/>
      <c r="UJG59" s="7"/>
      <c r="UJH59" s="7"/>
      <c r="UJI59" s="7"/>
      <c r="UJJ59" s="7"/>
      <c r="UJK59" s="7"/>
      <c r="UJL59" s="7"/>
      <c r="UJM59" s="7"/>
      <c r="UJN59" s="7"/>
      <c r="UJO59" s="7"/>
      <c r="UJP59" s="7"/>
      <c r="UJQ59" s="7"/>
      <c r="UJR59" s="7"/>
      <c r="UJS59" s="7"/>
      <c r="UJT59" s="7"/>
      <c r="UJU59" s="7"/>
      <c r="UJV59" s="7"/>
      <c r="UJW59" s="7"/>
      <c r="UJX59" s="7"/>
      <c r="UJY59" s="7"/>
      <c r="UJZ59" s="7"/>
      <c r="UKA59" s="7"/>
      <c r="UKB59" s="7"/>
      <c r="UKC59" s="7"/>
      <c r="UKD59" s="7"/>
      <c r="UKE59" s="7"/>
      <c r="UKF59" s="7"/>
      <c r="UKG59" s="7"/>
      <c r="UKH59" s="7"/>
      <c r="UKI59" s="7"/>
      <c r="UKJ59" s="7"/>
      <c r="UKK59" s="7"/>
      <c r="UKL59" s="7"/>
      <c r="UKM59" s="7"/>
      <c r="UKN59" s="7"/>
      <c r="UKO59" s="7"/>
      <c r="UKP59" s="7"/>
      <c r="UKQ59" s="7"/>
      <c r="UKR59" s="7"/>
      <c r="UKS59" s="7"/>
      <c r="UKT59" s="7"/>
      <c r="UKU59" s="7"/>
      <c r="UKV59" s="7"/>
      <c r="UKW59" s="7"/>
      <c r="UKX59" s="7"/>
      <c r="UKY59" s="7"/>
      <c r="UKZ59" s="7"/>
      <c r="ULA59" s="7"/>
      <c r="ULB59" s="7"/>
      <c r="ULC59" s="7"/>
      <c r="ULD59" s="7"/>
      <c r="ULE59" s="7"/>
      <c r="ULF59" s="7"/>
      <c r="ULG59" s="7"/>
      <c r="ULH59" s="7"/>
      <c r="ULI59" s="7"/>
      <c r="ULJ59" s="7"/>
      <c r="ULK59" s="7"/>
      <c r="ULL59" s="7"/>
      <c r="ULM59" s="7"/>
      <c r="ULN59" s="7"/>
      <c r="ULO59" s="7"/>
      <c r="ULP59" s="7"/>
      <c r="ULQ59" s="7"/>
      <c r="ULR59" s="7"/>
      <c r="ULS59" s="7"/>
      <c r="ULT59" s="7"/>
      <c r="ULU59" s="7"/>
      <c r="ULV59" s="7"/>
      <c r="ULW59" s="7"/>
      <c r="ULX59" s="7"/>
      <c r="ULY59" s="7"/>
      <c r="ULZ59" s="7"/>
      <c r="UMA59" s="7"/>
      <c r="UMB59" s="7"/>
      <c r="UMC59" s="7"/>
      <c r="UMD59" s="7"/>
      <c r="UME59" s="7"/>
      <c r="UMF59" s="7"/>
      <c r="UMG59" s="7"/>
      <c r="UMH59" s="7"/>
      <c r="UMI59" s="7"/>
      <c r="UMJ59" s="7"/>
      <c r="UMK59" s="7"/>
      <c r="UML59" s="7"/>
      <c r="UMM59" s="7"/>
      <c r="UMN59" s="7"/>
      <c r="UMO59" s="7"/>
      <c r="UMP59" s="7"/>
      <c r="UMQ59" s="7"/>
      <c r="UMR59" s="7"/>
      <c r="UMS59" s="7"/>
      <c r="UMT59" s="7"/>
      <c r="UMU59" s="7"/>
      <c r="UMV59" s="7"/>
      <c r="UMW59" s="7"/>
      <c r="UMX59" s="7"/>
      <c r="UMY59" s="7"/>
      <c r="UMZ59" s="7"/>
      <c r="UNA59" s="7"/>
      <c r="UNB59" s="7"/>
      <c r="UNC59" s="7"/>
      <c r="UND59" s="7"/>
      <c r="UNE59" s="7"/>
      <c r="UNF59" s="7"/>
      <c r="UNG59" s="7"/>
      <c r="UNH59" s="7"/>
      <c r="UNI59" s="7"/>
      <c r="UNJ59" s="7"/>
      <c r="UNK59" s="7"/>
      <c r="UNL59" s="7"/>
      <c r="UNM59" s="7"/>
      <c r="UNN59" s="7"/>
      <c r="UNO59" s="7"/>
      <c r="UNP59" s="7"/>
      <c r="UNQ59" s="7"/>
      <c r="UNR59" s="7"/>
      <c r="UNS59" s="7"/>
      <c r="UNT59" s="7"/>
      <c r="UNU59" s="7"/>
      <c r="UNV59" s="7"/>
      <c r="UNW59" s="7"/>
      <c r="UNX59" s="7"/>
      <c r="UNY59" s="7"/>
      <c r="UNZ59" s="7"/>
      <c r="UOA59" s="7"/>
      <c r="UOB59" s="7"/>
      <c r="UOC59" s="7"/>
      <c r="UOD59" s="7"/>
      <c r="UOE59" s="7"/>
      <c r="UOF59" s="7"/>
      <c r="UOG59" s="7"/>
      <c r="UOH59" s="7"/>
      <c r="UOI59" s="7"/>
      <c r="UOJ59" s="7"/>
      <c r="UOK59" s="7"/>
      <c r="UOL59" s="7"/>
      <c r="UOM59" s="7"/>
      <c r="UON59" s="7"/>
      <c r="UOO59" s="7"/>
      <c r="UOP59" s="7"/>
      <c r="UOQ59" s="7"/>
      <c r="UOR59" s="7"/>
      <c r="UOS59" s="7"/>
      <c r="UOT59" s="7"/>
      <c r="UOU59" s="7"/>
      <c r="UOV59" s="7"/>
      <c r="UOW59" s="7"/>
      <c r="UOX59" s="7"/>
      <c r="UOY59" s="7"/>
      <c r="UOZ59" s="7"/>
      <c r="UPB59" s="7"/>
      <c r="UPC59" s="7"/>
      <c r="UPD59" s="7"/>
      <c r="UPE59" s="7"/>
      <c r="UPF59" s="7"/>
      <c r="UPG59" s="7"/>
      <c r="UPH59" s="7"/>
      <c r="UPI59" s="7"/>
      <c r="UPJ59" s="7"/>
      <c r="UPK59" s="7"/>
      <c r="UPL59" s="7"/>
      <c r="UPM59" s="7"/>
      <c r="UPN59" s="7"/>
      <c r="UPO59" s="7"/>
      <c r="UPP59" s="7"/>
      <c r="UPQ59" s="7"/>
      <c r="UPR59" s="7"/>
      <c r="UPS59" s="7"/>
      <c r="UPT59" s="7"/>
      <c r="UPU59" s="7"/>
      <c r="UPV59" s="7"/>
      <c r="UPW59" s="7"/>
      <c r="UPX59" s="7"/>
      <c r="UPY59" s="7"/>
      <c r="UPZ59" s="7"/>
      <c r="UQA59" s="7"/>
      <c r="UQB59" s="7"/>
      <c r="UQC59" s="7"/>
      <c r="UQD59" s="7"/>
      <c r="UQE59" s="7"/>
      <c r="UQF59" s="7"/>
      <c r="UQG59" s="7"/>
      <c r="UQH59" s="7"/>
      <c r="UQI59" s="7"/>
      <c r="UQJ59" s="7"/>
      <c r="UQK59" s="7"/>
      <c r="UQL59" s="7"/>
      <c r="UQM59" s="7"/>
      <c r="UQN59" s="7"/>
      <c r="UQO59" s="7"/>
      <c r="UQP59" s="7"/>
      <c r="UQQ59" s="7"/>
      <c r="UQR59" s="7"/>
      <c r="UQS59" s="7"/>
      <c r="UQT59" s="7"/>
      <c r="UQU59" s="7"/>
      <c r="UQV59" s="7"/>
      <c r="UQW59" s="7"/>
      <c r="UQX59" s="7"/>
      <c r="UQY59" s="7"/>
      <c r="UQZ59" s="7"/>
      <c r="URA59" s="7"/>
      <c r="URB59" s="7"/>
      <c r="URC59" s="7"/>
      <c r="URD59" s="7"/>
      <c r="URE59" s="7"/>
      <c r="URF59" s="7"/>
      <c r="URG59" s="7"/>
      <c r="URH59" s="7"/>
      <c r="URI59" s="7"/>
      <c r="URJ59" s="7"/>
      <c r="URK59" s="7"/>
      <c r="URL59" s="7"/>
      <c r="URM59" s="7"/>
      <c r="URN59" s="7"/>
      <c r="URO59" s="7"/>
      <c r="URP59" s="7"/>
      <c r="URQ59" s="7"/>
      <c r="URR59" s="7"/>
      <c r="URS59" s="7"/>
      <c r="URT59" s="7"/>
      <c r="URU59" s="7"/>
      <c r="URV59" s="7"/>
      <c r="URW59" s="7"/>
      <c r="URX59" s="7"/>
      <c r="URY59" s="7"/>
      <c r="URZ59" s="7"/>
      <c r="USA59" s="7"/>
      <c r="USB59" s="7"/>
      <c r="USC59" s="7"/>
      <c r="USD59" s="7"/>
      <c r="USE59" s="7"/>
      <c r="USF59" s="7"/>
      <c r="USG59" s="7"/>
      <c r="USH59" s="7"/>
      <c r="USI59" s="7"/>
      <c r="USJ59" s="7"/>
      <c r="USK59" s="7"/>
      <c r="USL59" s="7"/>
      <c r="USM59" s="7"/>
      <c r="USN59" s="7"/>
      <c r="USO59" s="7"/>
      <c r="USP59" s="7"/>
      <c r="USQ59" s="7"/>
      <c r="USR59" s="7"/>
      <c r="USS59" s="7"/>
      <c r="UST59" s="7"/>
      <c r="USU59" s="7"/>
      <c r="USV59" s="7"/>
      <c r="USW59" s="7"/>
      <c r="USX59" s="7"/>
      <c r="USY59" s="7"/>
      <c r="USZ59" s="7"/>
      <c r="UTA59" s="7"/>
      <c r="UTB59" s="7"/>
      <c r="UTC59" s="7"/>
      <c r="UTD59" s="7"/>
      <c r="UTE59" s="7"/>
      <c r="UTF59" s="7"/>
      <c r="UTG59" s="7"/>
      <c r="UTH59" s="7"/>
      <c r="UTI59" s="7"/>
      <c r="UTJ59" s="7"/>
      <c r="UTK59" s="7"/>
      <c r="UTL59" s="7"/>
      <c r="UTM59" s="7"/>
      <c r="UTN59" s="7"/>
      <c r="UTO59" s="7"/>
      <c r="UTP59" s="7"/>
      <c r="UTQ59" s="7"/>
      <c r="UTR59" s="7"/>
      <c r="UTS59" s="7"/>
      <c r="UTT59" s="7"/>
      <c r="UTU59" s="7"/>
      <c r="UTV59" s="7"/>
      <c r="UTW59" s="7"/>
      <c r="UTX59" s="7"/>
      <c r="UTY59" s="7"/>
      <c r="UTZ59" s="7"/>
      <c r="UUA59" s="7"/>
      <c r="UUB59" s="7"/>
      <c r="UUC59" s="7"/>
      <c r="UUD59" s="7"/>
      <c r="UUE59" s="7"/>
      <c r="UUF59" s="7"/>
      <c r="UUG59" s="7"/>
      <c r="UUH59" s="7"/>
      <c r="UUI59" s="7"/>
      <c r="UUJ59" s="7"/>
      <c r="UUK59" s="7"/>
      <c r="UUL59" s="7"/>
      <c r="UUM59" s="7"/>
      <c r="UUN59" s="7"/>
      <c r="UUO59" s="7"/>
      <c r="UUP59" s="7"/>
      <c r="UUQ59" s="7"/>
      <c r="UUR59" s="7"/>
      <c r="UUS59" s="7"/>
      <c r="UUT59" s="7"/>
      <c r="UUU59" s="7"/>
      <c r="UUV59" s="7"/>
      <c r="UUW59" s="7"/>
      <c r="UUX59" s="7"/>
      <c r="UUY59" s="7"/>
      <c r="UUZ59" s="7"/>
      <c r="UVA59" s="7"/>
      <c r="UVB59" s="7"/>
      <c r="UVC59" s="7"/>
      <c r="UVD59" s="7"/>
      <c r="UVE59" s="7"/>
      <c r="UVF59" s="7"/>
      <c r="UVG59" s="7"/>
      <c r="UVH59" s="7"/>
      <c r="UVI59" s="7"/>
      <c r="UVJ59" s="7"/>
      <c r="UVK59" s="7"/>
      <c r="UVL59" s="7"/>
      <c r="UVM59" s="7"/>
      <c r="UVN59" s="7"/>
      <c r="UVO59" s="7"/>
      <c r="UVP59" s="7"/>
      <c r="UVQ59" s="7"/>
      <c r="UVR59" s="7"/>
      <c r="UVS59" s="7"/>
      <c r="UVT59" s="7"/>
      <c r="UVU59" s="7"/>
      <c r="UVV59" s="7"/>
      <c r="UVW59" s="7"/>
      <c r="UVX59" s="7"/>
      <c r="UVY59" s="7"/>
      <c r="UVZ59" s="7"/>
      <c r="UWA59" s="7"/>
      <c r="UWB59" s="7"/>
      <c r="UWC59" s="7"/>
      <c r="UWD59" s="7"/>
      <c r="UWE59" s="7"/>
      <c r="UWF59" s="7"/>
      <c r="UWG59" s="7"/>
      <c r="UWH59" s="7"/>
      <c r="UWI59" s="7"/>
      <c r="UWJ59" s="7"/>
      <c r="UWK59" s="7"/>
      <c r="UWL59" s="7"/>
      <c r="UWM59" s="7"/>
      <c r="UWN59" s="7"/>
      <c r="UWO59" s="7"/>
      <c r="UWP59" s="7"/>
      <c r="UWQ59" s="7"/>
      <c r="UWR59" s="7"/>
      <c r="UWS59" s="7"/>
      <c r="UWT59" s="7"/>
      <c r="UWU59" s="7"/>
      <c r="UWV59" s="7"/>
      <c r="UWW59" s="7"/>
      <c r="UWX59" s="7"/>
      <c r="UWY59" s="7"/>
      <c r="UWZ59" s="7"/>
      <c r="UXA59" s="7"/>
      <c r="UXB59" s="7"/>
      <c r="UXC59" s="7"/>
      <c r="UXD59" s="7"/>
      <c r="UXE59" s="7"/>
      <c r="UXF59" s="7"/>
      <c r="UXG59" s="7"/>
      <c r="UXH59" s="7"/>
      <c r="UXI59" s="7"/>
      <c r="UXJ59" s="7"/>
      <c r="UXK59" s="7"/>
      <c r="UXL59" s="7"/>
      <c r="UXM59" s="7"/>
      <c r="UXN59" s="7"/>
      <c r="UXO59" s="7"/>
      <c r="UXP59" s="7"/>
      <c r="UXQ59" s="7"/>
      <c r="UXR59" s="7"/>
      <c r="UXS59" s="7"/>
      <c r="UXT59" s="7"/>
      <c r="UXU59" s="7"/>
      <c r="UXV59" s="7"/>
      <c r="UXW59" s="7"/>
      <c r="UXX59" s="7"/>
      <c r="UXY59" s="7"/>
      <c r="UXZ59" s="7"/>
      <c r="UYA59" s="7"/>
      <c r="UYB59" s="7"/>
      <c r="UYC59" s="7"/>
      <c r="UYD59" s="7"/>
      <c r="UYE59" s="7"/>
      <c r="UYF59" s="7"/>
      <c r="UYG59" s="7"/>
      <c r="UYH59" s="7"/>
      <c r="UYI59" s="7"/>
      <c r="UYJ59" s="7"/>
      <c r="UYK59" s="7"/>
      <c r="UYL59" s="7"/>
      <c r="UYM59" s="7"/>
      <c r="UYN59" s="7"/>
      <c r="UYO59" s="7"/>
      <c r="UYP59" s="7"/>
      <c r="UYQ59" s="7"/>
      <c r="UYR59" s="7"/>
      <c r="UYS59" s="7"/>
      <c r="UYT59" s="7"/>
      <c r="UYU59" s="7"/>
      <c r="UYV59" s="7"/>
      <c r="UYX59" s="7"/>
      <c r="UYY59" s="7"/>
      <c r="UYZ59" s="7"/>
      <c r="UZA59" s="7"/>
      <c r="UZB59" s="7"/>
      <c r="UZC59" s="7"/>
      <c r="UZD59" s="7"/>
      <c r="UZE59" s="7"/>
      <c r="UZF59" s="7"/>
      <c r="UZG59" s="7"/>
      <c r="UZH59" s="7"/>
      <c r="UZI59" s="7"/>
      <c r="UZJ59" s="7"/>
      <c r="UZK59" s="7"/>
      <c r="UZL59" s="7"/>
      <c r="UZM59" s="7"/>
      <c r="UZN59" s="7"/>
      <c r="UZO59" s="7"/>
      <c r="UZP59" s="7"/>
      <c r="UZQ59" s="7"/>
      <c r="UZR59" s="7"/>
      <c r="UZS59" s="7"/>
      <c r="UZT59" s="7"/>
      <c r="UZU59" s="7"/>
      <c r="UZV59" s="7"/>
      <c r="UZW59" s="7"/>
      <c r="UZX59" s="7"/>
      <c r="UZY59" s="7"/>
      <c r="UZZ59" s="7"/>
      <c r="VAA59" s="7"/>
      <c r="VAB59" s="7"/>
      <c r="VAC59" s="7"/>
      <c r="VAD59" s="7"/>
      <c r="VAE59" s="7"/>
      <c r="VAF59" s="7"/>
      <c r="VAG59" s="7"/>
      <c r="VAH59" s="7"/>
      <c r="VAI59" s="7"/>
      <c r="VAJ59" s="7"/>
      <c r="VAK59" s="7"/>
      <c r="VAL59" s="7"/>
      <c r="VAM59" s="7"/>
      <c r="VAN59" s="7"/>
      <c r="VAO59" s="7"/>
      <c r="VAP59" s="7"/>
      <c r="VAQ59" s="7"/>
      <c r="VAR59" s="7"/>
      <c r="VAS59" s="7"/>
      <c r="VAT59" s="7"/>
      <c r="VAU59" s="7"/>
      <c r="VAV59" s="7"/>
      <c r="VAW59" s="7"/>
      <c r="VAX59" s="7"/>
      <c r="VAY59" s="7"/>
      <c r="VAZ59" s="7"/>
      <c r="VBA59" s="7"/>
      <c r="VBB59" s="7"/>
      <c r="VBC59" s="7"/>
      <c r="VBD59" s="7"/>
      <c r="VBE59" s="7"/>
      <c r="VBF59" s="7"/>
      <c r="VBG59" s="7"/>
      <c r="VBH59" s="7"/>
      <c r="VBI59" s="7"/>
      <c r="VBJ59" s="7"/>
      <c r="VBK59" s="7"/>
      <c r="VBL59" s="7"/>
      <c r="VBM59" s="7"/>
      <c r="VBN59" s="7"/>
      <c r="VBO59" s="7"/>
      <c r="VBP59" s="7"/>
      <c r="VBQ59" s="7"/>
      <c r="VBR59" s="7"/>
      <c r="VBS59" s="7"/>
      <c r="VBT59" s="7"/>
      <c r="VBU59" s="7"/>
      <c r="VBV59" s="7"/>
      <c r="VBW59" s="7"/>
      <c r="VBX59" s="7"/>
      <c r="VBY59" s="7"/>
      <c r="VBZ59" s="7"/>
      <c r="VCA59" s="7"/>
      <c r="VCB59" s="7"/>
      <c r="VCC59" s="7"/>
      <c r="VCD59" s="7"/>
      <c r="VCE59" s="7"/>
      <c r="VCF59" s="7"/>
      <c r="VCG59" s="7"/>
      <c r="VCH59" s="7"/>
      <c r="VCI59" s="7"/>
      <c r="VCJ59" s="7"/>
      <c r="VCK59" s="7"/>
      <c r="VCL59" s="7"/>
      <c r="VCM59" s="7"/>
      <c r="VCN59" s="7"/>
      <c r="VCO59" s="7"/>
      <c r="VCP59" s="7"/>
      <c r="VCQ59" s="7"/>
      <c r="VCR59" s="7"/>
      <c r="VCS59" s="7"/>
      <c r="VCT59" s="7"/>
      <c r="VCU59" s="7"/>
      <c r="VCV59" s="7"/>
      <c r="VCW59" s="7"/>
      <c r="VCX59" s="7"/>
      <c r="VCY59" s="7"/>
      <c r="VCZ59" s="7"/>
      <c r="VDA59" s="7"/>
      <c r="VDB59" s="7"/>
      <c r="VDC59" s="7"/>
      <c r="VDD59" s="7"/>
      <c r="VDE59" s="7"/>
      <c r="VDF59" s="7"/>
      <c r="VDG59" s="7"/>
      <c r="VDH59" s="7"/>
      <c r="VDI59" s="7"/>
      <c r="VDJ59" s="7"/>
      <c r="VDK59" s="7"/>
      <c r="VDL59" s="7"/>
      <c r="VDM59" s="7"/>
      <c r="VDN59" s="7"/>
      <c r="VDO59" s="7"/>
      <c r="VDP59" s="7"/>
      <c r="VDQ59" s="7"/>
      <c r="VDR59" s="7"/>
      <c r="VDS59" s="7"/>
      <c r="VDT59" s="7"/>
      <c r="VDU59" s="7"/>
      <c r="VDV59" s="7"/>
      <c r="VDW59" s="7"/>
      <c r="VDX59" s="7"/>
      <c r="VDY59" s="7"/>
      <c r="VDZ59" s="7"/>
      <c r="VEA59" s="7"/>
      <c r="VEB59" s="7"/>
      <c r="VEC59" s="7"/>
      <c r="VED59" s="7"/>
      <c r="VEE59" s="7"/>
      <c r="VEF59" s="7"/>
      <c r="VEG59" s="7"/>
      <c r="VEH59" s="7"/>
      <c r="VEI59" s="7"/>
      <c r="VEJ59" s="7"/>
      <c r="VEK59" s="7"/>
      <c r="VEL59" s="7"/>
      <c r="VEM59" s="7"/>
      <c r="VEN59" s="7"/>
      <c r="VEO59" s="7"/>
      <c r="VEP59" s="7"/>
      <c r="VEQ59" s="7"/>
      <c r="VER59" s="7"/>
      <c r="VES59" s="7"/>
      <c r="VET59" s="7"/>
      <c r="VEU59" s="7"/>
      <c r="VEV59" s="7"/>
      <c r="VEW59" s="7"/>
      <c r="VEX59" s="7"/>
      <c r="VEY59" s="7"/>
      <c r="VEZ59" s="7"/>
      <c r="VFA59" s="7"/>
      <c r="VFB59" s="7"/>
      <c r="VFC59" s="7"/>
      <c r="VFD59" s="7"/>
      <c r="VFE59" s="7"/>
      <c r="VFF59" s="7"/>
      <c r="VFG59" s="7"/>
      <c r="VFH59" s="7"/>
      <c r="VFI59" s="7"/>
      <c r="VFJ59" s="7"/>
      <c r="VFK59" s="7"/>
      <c r="VFL59" s="7"/>
      <c r="VFM59" s="7"/>
      <c r="VFN59" s="7"/>
      <c r="VFO59" s="7"/>
      <c r="VFP59" s="7"/>
      <c r="VFQ59" s="7"/>
      <c r="VFR59" s="7"/>
      <c r="VFS59" s="7"/>
      <c r="VFT59" s="7"/>
      <c r="VFU59" s="7"/>
      <c r="VFV59" s="7"/>
      <c r="VFW59" s="7"/>
      <c r="VFX59" s="7"/>
      <c r="VFY59" s="7"/>
      <c r="VFZ59" s="7"/>
      <c r="VGA59" s="7"/>
      <c r="VGB59" s="7"/>
      <c r="VGC59" s="7"/>
      <c r="VGD59" s="7"/>
      <c r="VGE59" s="7"/>
      <c r="VGF59" s="7"/>
      <c r="VGG59" s="7"/>
      <c r="VGH59" s="7"/>
      <c r="VGI59" s="7"/>
      <c r="VGJ59" s="7"/>
      <c r="VGK59" s="7"/>
      <c r="VGL59" s="7"/>
      <c r="VGM59" s="7"/>
      <c r="VGN59" s="7"/>
      <c r="VGO59" s="7"/>
      <c r="VGP59" s="7"/>
      <c r="VGQ59" s="7"/>
      <c r="VGR59" s="7"/>
      <c r="VGS59" s="7"/>
      <c r="VGT59" s="7"/>
      <c r="VGU59" s="7"/>
      <c r="VGV59" s="7"/>
      <c r="VGW59" s="7"/>
      <c r="VGX59" s="7"/>
      <c r="VGY59" s="7"/>
      <c r="VGZ59" s="7"/>
      <c r="VHA59" s="7"/>
      <c r="VHB59" s="7"/>
      <c r="VHC59" s="7"/>
      <c r="VHD59" s="7"/>
      <c r="VHE59" s="7"/>
      <c r="VHF59" s="7"/>
      <c r="VHG59" s="7"/>
      <c r="VHH59" s="7"/>
      <c r="VHI59" s="7"/>
      <c r="VHJ59" s="7"/>
      <c r="VHK59" s="7"/>
      <c r="VHL59" s="7"/>
      <c r="VHM59" s="7"/>
      <c r="VHN59" s="7"/>
      <c r="VHO59" s="7"/>
      <c r="VHP59" s="7"/>
      <c r="VHQ59" s="7"/>
      <c r="VHR59" s="7"/>
      <c r="VHS59" s="7"/>
      <c r="VHT59" s="7"/>
      <c r="VHU59" s="7"/>
      <c r="VHV59" s="7"/>
      <c r="VHW59" s="7"/>
      <c r="VHX59" s="7"/>
      <c r="VHY59" s="7"/>
      <c r="VHZ59" s="7"/>
      <c r="VIA59" s="7"/>
      <c r="VIB59" s="7"/>
      <c r="VIC59" s="7"/>
      <c r="VID59" s="7"/>
      <c r="VIE59" s="7"/>
      <c r="VIF59" s="7"/>
      <c r="VIG59" s="7"/>
      <c r="VIH59" s="7"/>
      <c r="VII59" s="7"/>
      <c r="VIJ59" s="7"/>
      <c r="VIK59" s="7"/>
      <c r="VIL59" s="7"/>
      <c r="VIM59" s="7"/>
      <c r="VIN59" s="7"/>
      <c r="VIO59" s="7"/>
      <c r="VIP59" s="7"/>
      <c r="VIQ59" s="7"/>
      <c r="VIR59" s="7"/>
      <c r="VIT59" s="7"/>
      <c r="VIU59" s="7"/>
      <c r="VIV59" s="7"/>
      <c r="VIW59" s="7"/>
      <c r="VIX59" s="7"/>
      <c r="VIY59" s="7"/>
      <c r="VIZ59" s="7"/>
      <c r="VJA59" s="7"/>
      <c r="VJB59" s="7"/>
      <c r="VJC59" s="7"/>
      <c r="VJD59" s="7"/>
      <c r="VJE59" s="7"/>
      <c r="VJF59" s="7"/>
      <c r="VJG59" s="7"/>
      <c r="VJH59" s="7"/>
      <c r="VJI59" s="7"/>
      <c r="VJJ59" s="7"/>
      <c r="VJK59" s="7"/>
      <c r="VJL59" s="7"/>
      <c r="VJM59" s="7"/>
      <c r="VJN59" s="7"/>
      <c r="VJO59" s="7"/>
      <c r="VJP59" s="7"/>
      <c r="VJQ59" s="7"/>
      <c r="VJR59" s="7"/>
      <c r="VJS59" s="7"/>
      <c r="VJT59" s="7"/>
      <c r="VJU59" s="7"/>
      <c r="VJV59" s="7"/>
      <c r="VJW59" s="7"/>
      <c r="VJX59" s="7"/>
      <c r="VJY59" s="7"/>
      <c r="VJZ59" s="7"/>
      <c r="VKA59" s="7"/>
      <c r="VKB59" s="7"/>
      <c r="VKC59" s="7"/>
      <c r="VKD59" s="7"/>
      <c r="VKE59" s="7"/>
      <c r="VKF59" s="7"/>
      <c r="VKG59" s="7"/>
      <c r="VKH59" s="7"/>
      <c r="VKI59" s="7"/>
      <c r="VKJ59" s="7"/>
      <c r="VKK59" s="7"/>
      <c r="VKL59" s="7"/>
      <c r="VKM59" s="7"/>
      <c r="VKN59" s="7"/>
      <c r="VKO59" s="7"/>
      <c r="VKP59" s="7"/>
      <c r="VKQ59" s="7"/>
      <c r="VKR59" s="7"/>
      <c r="VKS59" s="7"/>
      <c r="VKT59" s="7"/>
      <c r="VKU59" s="7"/>
      <c r="VKV59" s="7"/>
      <c r="VKW59" s="7"/>
      <c r="VKX59" s="7"/>
      <c r="VKY59" s="7"/>
      <c r="VKZ59" s="7"/>
      <c r="VLA59" s="7"/>
      <c r="VLB59" s="7"/>
      <c r="VLC59" s="7"/>
      <c r="VLD59" s="7"/>
      <c r="VLE59" s="7"/>
      <c r="VLF59" s="7"/>
      <c r="VLG59" s="7"/>
      <c r="VLH59" s="7"/>
      <c r="VLI59" s="7"/>
      <c r="VLJ59" s="7"/>
      <c r="VLK59" s="7"/>
      <c r="VLL59" s="7"/>
      <c r="VLM59" s="7"/>
      <c r="VLN59" s="7"/>
      <c r="VLO59" s="7"/>
      <c r="VLP59" s="7"/>
      <c r="VLQ59" s="7"/>
      <c r="VLR59" s="7"/>
      <c r="VLS59" s="7"/>
      <c r="VLT59" s="7"/>
      <c r="VLU59" s="7"/>
      <c r="VLV59" s="7"/>
      <c r="VLW59" s="7"/>
      <c r="VLX59" s="7"/>
      <c r="VLY59" s="7"/>
      <c r="VLZ59" s="7"/>
      <c r="VMA59" s="7"/>
      <c r="VMB59" s="7"/>
      <c r="VMC59" s="7"/>
      <c r="VMD59" s="7"/>
      <c r="VME59" s="7"/>
      <c r="VMF59" s="7"/>
      <c r="VMG59" s="7"/>
      <c r="VMH59" s="7"/>
      <c r="VMI59" s="7"/>
      <c r="VMJ59" s="7"/>
      <c r="VMK59" s="7"/>
      <c r="VML59" s="7"/>
      <c r="VMM59" s="7"/>
      <c r="VMN59" s="7"/>
      <c r="VMO59" s="7"/>
      <c r="VMP59" s="7"/>
      <c r="VMQ59" s="7"/>
      <c r="VMR59" s="7"/>
      <c r="VMS59" s="7"/>
      <c r="VMT59" s="7"/>
      <c r="VMU59" s="7"/>
      <c r="VMV59" s="7"/>
      <c r="VMW59" s="7"/>
      <c r="VMX59" s="7"/>
      <c r="VMY59" s="7"/>
      <c r="VMZ59" s="7"/>
      <c r="VNA59" s="7"/>
      <c r="VNB59" s="7"/>
      <c r="VNC59" s="7"/>
      <c r="VND59" s="7"/>
      <c r="VNE59" s="7"/>
      <c r="VNF59" s="7"/>
      <c r="VNG59" s="7"/>
      <c r="VNH59" s="7"/>
      <c r="VNI59" s="7"/>
      <c r="VNJ59" s="7"/>
      <c r="VNK59" s="7"/>
      <c r="VNL59" s="7"/>
      <c r="VNM59" s="7"/>
      <c r="VNN59" s="7"/>
      <c r="VNO59" s="7"/>
      <c r="VNP59" s="7"/>
      <c r="VNQ59" s="7"/>
      <c r="VNR59" s="7"/>
      <c r="VNS59" s="7"/>
      <c r="VNT59" s="7"/>
      <c r="VNU59" s="7"/>
      <c r="VNV59" s="7"/>
      <c r="VNW59" s="7"/>
      <c r="VNX59" s="7"/>
      <c r="VNY59" s="7"/>
      <c r="VNZ59" s="7"/>
      <c r="VOA59" s="7"/>
      <c r="VOB59" s="7"/>
      <c r="VOC59" s="7"/>
      <c r="VOD59" s="7"/>
      <c r="VOE59" s="7"/>
      <c r="VOF59" s="7"/>
      <c r="VOG59" s="7"/>
      <c r="VOH59" s="7"/>
      <c r="VOI59" s="7"/>
      <c r="VOJ59" s="7"/>
      <c r="VOK59" s="7"/>
      <c r="VOL59" s="7"/>
      <c r="VOM59" s="7"/>
      <c r="VON59" s="7"/>
      <c r="VOO59" s="7"/>
      <c r="VOP59" s="7"/>
      <c r="VOQ59" s="7"/>
      <c r="VOR59" s="7"/>
      <c r="VOS59" s="7"/>
      <c r="VOT59" s="7"/>
      <c r="VOU59" s="7"/>
      <c r="VOV59" s="7"/>
      <c r="VOW59" s="7"/>
      <c r="VOX59" s="7"/>
      <c r="VOY59" s="7"/>
      <c r="VOZ59" s="7"/>
      <c r="VPA59" s="7"/>
      <c r="VPB59" s="7"/>
      <c r="VPC59" s="7"/>
      <c r="VPD59" s="7"/>
      <c r="VPE59" s="7"/>
      <c r="VPF59" s="7"/>
      <c r="VPG59" s="7"/>
      <c r="VPH59" s="7"/>
      <c r="VPI59" s="7"/>
      <c r="VPJ59" s="7"/>
      <c r="VPK59" s="7"/>
      <c r="VPL59" s="7"/>
      <c r="VPM59" s="7"/>
      <c r="VPN59" s="7"/>
      <c r="VPO59" s="7"/>
      <c r="VPP59" s="7"/>
      <c r="VPQ59" s="7"/>
      <c r="VPR59" s="7"/>
      <c r="VPS59" s="7"/>
      <c r="VPT59" s="7"/>
      <c r="VPU59" s="7"/>
      <c r="VPV59" s="7"/>
      <c r="VPW59" s="7"/>
      <c r="VPX59" s="7"/>
      <c r="VPY59" s="7"/>
      <c r="VPZ59" s="7"/>
      <c r="VQA59" s="7"/>
      <c r="VQB59" s="7"/>
      <c r="VQC59" s="7"/>
      <c r="VQD59" s="7"/>
      <c r="VQE59" s="7"/>
      <c r="VQF59" s="7"/>
      <c r="VQG59" s="7"/>
      <c r="VQH59" s="7"/>
      <c r="VQI59" s="7"/>
      <c r="VQJ59" s="7"/>
      <c r="VQK59" s="7"/>
      <c r="VQL59" s="7"/>
      <c r="VQM59" s="7"/>
      <c r="VQN59" s="7"/>
      <c r="VQO59" s="7"/>
      <c r="VQP59" s="7"/>
      <c r="VQQ59" s="7"/>
      <c r="VQR59" s="7"/>
      <c r="VQS59" s="7"/>
      <c r="VQT59" s="7"/>
      <c r="VQU59" s="7"/>
      <c r="VQV59" s="7"/>
      <c r="VQW59" s="7"/>
      <c r="VQX59" s="7"/>
      <c r="VQY59" s="7"/>
      <c r="VQZ59" s="7"/>
      <c r="VRA59" s="7"/>
      <c r="VRB59" s="7"/>
      <c r="VRC59" s="7"/>
      <c r="VRD59" s="7"/>
      <c r="VRE59" s="7"/>
      <c r="VRF59" s="7"/>
      <c r="VRG59" s="7"/>
      <c r="VRH59" s="7"/>
      <c r="VRI59" s="7"/>
      <c r="VRJ59" s="7"/>
      <c r="VRK59" s="7"/>
      <c r="VRL59" s="7"/>
      <c r="VRM59" s="7"/>
      <c r="VRN59" s="7"/>
      <c r="VRO59" s="7"/>
      <c r="VRP59" s="7"/>
      <c r="VRQ59" s="7"/>
      <c r="VRR59" s="7"/>
      <c r="VRS59" s="7"/>
      <c r="VRT59" s="7"/>
      <c r="VRU59" s="7"/>
      <c r="VRV59" s="7"/>
      <c r="VRW59" s="7"/>
      <c r="VRX59" s="7"/>
      <c r="VRY59" s="7"/>
      <c r="VRZ59" s="7"/>
      <c r="VSA59" s="7"/>
      <c r="VSB59" s="7"/>
      <c r="VSC59" s="7"/>
      <c r="VSD59" s="7"/>
      <c r="VSE59" s="7"/>
      <c r="VSF59" s="7"/>
      <c r="VSG59" s="7"/>
      <c r="VSH59" s="7"/>
      <c r="VSI59" s="7"/>
      <c r="VSJ59" s="7"/>
      <c r="VSK59" s="7"/>
      <c r="VSL59" s="7"/>
      <c r="VSM59" s="7"/>
      <c r="VSN59" s="7"/>
      <c r="VSP59" s="7"/>
      <c r="VSQ59" s="7"/>
      <c r="VSR59" s="7"/>
      <c r="VSS59" s="7"/>
      <c r="VST59" s="7"/>
      <c r="VSU59" s="7"/>
      <c r="VSV59" s="7"/>
      <c r="VSW59" s="7"/>
      <c r="VSX59" s="7"/>
      <c r="VSY59" s="7"/>
      <c r="VSZ59" s="7"/>
      <c r="VTA59" s="7"/>
      <c r="VTB59" s="7"/>
      <c r="VTC59" s="7"/>
      <c r="VTD59" s="7"/>
      <c r="VTE59" s="7"/>
      <c r="VTF59" s="7"/>
      <c r="VTG59" s="7"/>
      <c r="VTH59" s="7"/>
      <c r="VTI59" s="7"/>
      <c r="VTJ59" s="7"/>
      <c r="VTK59" s="7"/>
      <c r="VTL59" s="7"/>
      <c r="VTM59" s="7"/>
      <c r="VTN59" s="7"/>
      <c r="VTO59" s="7"/>
      <c r="VTP59" s="7"/>
      <c r="VTQ59" s="7"/>
      <c r="VTR59" s="7"/>
      <c r="VTS59" s="7"/>
      <c r="VTT59" s="7"/>
      <c r="VTU59" s="7"/>
      <c r="VTV59" s="7"/>
      <c r="VTW59" s="7"/>
      <c r="VTX59" s="7"/>
      <c r="VTY59" s="7"/>
      <c r="VTZ59" s="7"/>
      <c r="VUA59" s="7"/>
      <c r="VUB59" s="7"/>
      <c r="VUC59" s="7"/>
      <c r="VUD59" s="7"/>
      <c r="VUE59" s="7"/>
      <c r="VUF59" s="7"/>
      <c r="VUG59" s="7"/>
      <c r="VUH59" s="7"/>
      <c r="VUI59" s="7"/>
      <c r="VUJ59" s="7"/>
      <c r="VUK59" s="7"/>
      <c r="VUL59" s="7"/>
      <c r="VUM59" s="7"/>
      <c r="VUN59" s="7"/>
      <c r="VUO59" s="7"/>
      <c r="VUP59" s="7"/>
      <c r="VUQ59" s="7"/>
      <c r="VUR59" s="7"/>
      <c r="VUS59" s="7"/>
      <c r="VUT59" s="7"/>
      <c r="VUU59" s="7"/>
      <c r="VUV59" s="7"/>
      <c r="VUW59" s="7"/>
      <c r="VUX59" s="7"/>
      <c r="VUY59" s="7"/>
      <c r="VUZ59" s="7"/>
      <c r="VVA59" s="7"/>
      <c r="VVB59" s="7"/>
      <c r="VVC59" s="7"/>
      <c r="VVD59" s="7"/>
      <c r="VVE59" s="7"/>
      <c r="VVF59" s="7"/>
      <c r="VVG59" s="7"/>
      <c r="VVH59" s="7"/>
      <c r="VVI59" s="7"/>
      <c r="VVJ59" s="7"/>
      <c r="VVK59" s="7"/>
      <c r="VVL59" s="7"/>
      <c r="VVM59" s="7"/>
      <c r="VVN59" s="7"/>
      <c r="VVO59" s="7"/>
      <c r="VVP59" s="7"/>
      <c r="VVQ59" s="7"/>
      <c r="VVR59" s="7"/>
      <c r="VVS59" s="7"/>
      <c r="VVT59" s="7"/>
      <c r="VVU59" s="7"/>
      <c r="VVV59" s="7"/>
      <c r="VVW59" s="7"/>
      <c r="VVX59" s="7"/>
      <c r="VVY59" s="7"/>
      <c r="VVZ59" s="7"/>
      <c r="VWA59" s="7"/>
      <c r="VWB59" s="7"/>
      <c r="VWC59" s="7"/>
      <c r="VWD59" s="7"/>
      <c r="VWE59" s="7"/>
      <c r="VWF59" s="7"/>
      <c r="VWG59" s="7"/>
      <c r="VWH59" s="7"/>
      <c r="VWI59" s="7"/>
      <c r="VWJ59" s="7"/>
      <c r="VWK59" s="7"/>
      <c r="VWL59" s="7"/>
      <c r="VWM59" s="7"/>
      <c r="VWN59" s="7"/>
      <c r="VWO59" s="7"/>
      <c r="VWP59" s="7"/>
      <c r="VWQ59" s="7"/>
      <c r="VWR59" s="7"/>
      <c r="VWS59" s="7"/>
      <c r="VWT59" s="7"/>
      <c r="VWU59" s="7"/>
      <c r="VWV59" s="7"/>
      <c r="VWW59" s="7"/>
      <c r="VWX59" s="7"/>
      <c r="VWY59" s="7"/>
      <c r="VWZ59" s="7"/>
      <c r="VXA59" s="7"/>
      <c r="VXB59" s="7"/>
      <c r="VXC59" s="7"/>
      <c r="VXD59" s="7"/>
      <c r="VXE59" s="7"/>
      <c r="VXF59" s="7"/>
      <c r="VXG59" s="7"/>
      <c r="VXH59" s="7"/>
      <c r="VXI59" s="7"/>
      <c r="VXJ59" s="7"/>
      <c r="VXK59" s="7"/>
      <c r="VXL59" s="7"/>
      <c r="VXM59" s="7"/>
      <c r="VXN59" s="7"/>
      <c r="VXO59" s="7"/>
      <c r="VXP59" s="7"/>
      <c r="VXQ59" s="7"/>
      <c r="VXR59" s="7"/>
      <c r="VXS59" s="7"/>
      <c r="VXT59" s="7"/>
      <c r="VXU59" s="7"/>
      <c r="VXV59" s="7"/>
      <c r="VXW59" s="7"/>
      <c r="VXX59" s="7"/>
      <c r="VXY59" s="7"/>
      <c r="VXZ59" s="7"/>
      <c r="VYA59" s="7"/>
      <c r="VYB59" s="7"/>
      <c r="VYC59" s="7"/>
      <c r="VYD59" s="7"/>
      <c r="VYE59" s="7"/>
      <c r="VYF59" s="7"/>
      <c r="VYG59" s="7"/>
      <c r="VYH59" s="7"/>
      <c r="VYI59" s="7"/>
      <c r="VYJ59" s="7"/>
      <c r="VYK59" s="7"/>
      <c r="VYL59" s="7"/>
      <c r="VYM59" s="7"/>
      <c r="VYN59" s="7"/>
      <c r="VYO59" s="7"/>
      <c r="VYP59" s="7"/>
      <c r="VYQ59" s="7"/>
      <c r="VYR59" s="7"/>
      <c r="VYS59" s="7"/>
      <c r="VYT59" s="7"/>
      <c r="VYU59" s="7"/>
      <c r="VYV59" s="7"/>
      <c r="VYW59" s="7"/>
      <c r="VYX59" s="7"/>
      <c r="VYY59" s="7"/>
      <c r="VYZ59" s="7"/>
      <c r="VZA59" s="7"/>
      <c r="VZB59" s="7"/>
      <c r="VZC59" s="7"/>
      <c r="VZD59" s="7"/>
      <c r="VZE59" s="7"/>
      <c r="VZF59" s="7"/>
      <c r="VZG59" s="7"/>
      <c r="VZH59" s="7"/>
      <c r="VZI59" s="7"/>
      <c r="VZJ59" s="7"/>
      <c r="VZK59" s="7"/>
      <c r="VZL59" s="7"/>
      <c r="VZM59" s="7"/>
      <c r="VZN59" s="7"/>
      <c r="VZO59" s="7"/>
      <c r="VZP59" s="7"/>
      <c r="VZQ59" s="7"/>
      <c r="VZR59" s="7"/>
      <c r="VZS59" s="7"/>
      <c r="VZT59" s="7"/>
      <c r="VZU59" s="7"/>
      <c r="VZV59" s="7"/>
      <c r="VZW59" s="7"/>
      <c r="VZX59" s="7"/>
      <c r="VZY59" s="7"/>
      <c r="VZZ59" s="7"/>
      <c r="WAA59" s="7"/>
      <c r="WAB59" s="7"/>
      <c r="WAC59" s="7"/>
      <c r="WAD59" s="7"/>
      <c r="WAE59" s="7"/>
      <c r="WAF59" s="7"/>
      <c r="WAG59" s="7"/>
      <c r="WAH59" s="7"/>
      <c r="WAI59" s="7"/>
      <c r="WAJ59" s="7"/>
      <c r="WAK59" s="7"/>
      <c r="WAL59" s="7"/>
      <c r="WAM59" s="7"/>
      <c r="WAN59" s="7"/>
      <c r="WAO59" s="7"/>
      <c r="WAP59" s="7"/>
      <c r="WAQ59" s="7"/>
      <c r="WAR59" s="7"/>
      <c r="WAS59" s="7"/>
      <c r="WAT59" s="7"/>
      <c r="WAU59" s="7"/>
      <c r="WAV59" s="7"/>
      <c r="WAW59" s="7"/>
      <c r="WAX59" s="7"/>
      <c r="WAY59" s="7"/>
      <c r="WAZ59" s="7"/>
      <c r="WBA59" s="7"/>
      <c r="WBB59" s="7"/>
      <c r="WBC59" s="7"/>
      <c r="WBD59" s="7"/>
      <c r="WBE59" s="7"/>
      <c r="WBF59" s="7"/>
      <c r="WBG59" s="7"/>
      <c r="WBH59" s="7"/>
      <c r="WBI59" s="7"/>
      <c r="WBJ59" s="7"/>
      <c r="WBK59" s="7"/>
      <c r="WBL59" s="7"/>
      <c r="WBM59" s="7"/>
      <c r="WBN59" s="7"/>
      <c r="WBO59" s="7"/>
      <c r="WBP59" s="7"/>
      <c r="WBQ59" s="7"/>
      <c r="WBR59" s="7"/>
      <c r="WBS59" s="7"/>
      <c r="WBT59" s="7"/>
      <c r="WBU59" s="7"/>
      <c r="WBV59" s="7"/>
      <c r="WBW59" s="7"/>
      <c r="WBX59" s="7"/>
      <c r="WBY59" s="7"/>
      <c r="WBZ59" s="7"/>
      <c r="WCA59" s="7"/>
      <c r="WCB59" s="7"/>
      <c r="WCC59" s="7"/>
      <c r="WCD59" s="7"/>
      <c r="WCE59" s="7"/>
      <c r="WCF59" s="7"/>
      <c r="WCG59" s="7"/>
      <c r="WCH59" s="7"/>
      <c r="WCI59" s="7"/>
      <c r="WCJ59" s="7"/>
      <c r="WCL59" s="7"/>
      <c r="WCM59" s="7"/>
      <c r="WCN59" s="7"/>
      <c r="WCO59" s="7"/>
      <c r="WCP59" s="7"/>
      <c r="WCQ59" s="7"/>
      <c r="WCR59" s="7"/>
      <c r="WCS59" s="7"/>
      <c r="WCT59" s="7"/>
      <c r="WCU59" s="7"/>
      <c r="WCV59" s="7"/>
      <c r="WCW59" s="7"/>
      <c r="WCX59" s="7"/>
      <c r="WCY59" s="7"/>
      <c r="WCZ59" s="7"/>
      <c r="WDA59" s="7"/>
      <c r="WDB59" s="7"/>
      <c r="WDC59" s="7"/>
      <c r="WDD59" s="7"/>
      <c r="WDE59" s="7"/>
      <c r="WDF59" s="7"/>
      <c r="WDG59" s="7"/>
      <c r="WDH59" s="7"/>
      <c r="WDI59" s="7"/>
      <c r="WDJ59" s="7"/>
      <c r="WDK59" s="7"/>
      <c r="WDL59" s="7"/>
      <c r="WDM59" s="7"/>
      <c r="WDN59" s="7"/>
      <c r="WDO59" s="7"/>
      <c r="WDP59" s="7"/>
      <c r="WDQ59" s="7"/>
      <c r="WDR59" s="7"/>
      <c r="WDS59" s="7"/>
      <c r="WDT59" s="7"/>
      <c r="WDU59" s="7"/>
      <c r="WDV59" s="7"/>
      <c r="WDW59" s="7"/>
      <c r="WDX59" s="7"/>
      <c r="WDY59" s="7"/>
      <c r="WDZ59" s="7"/>
      <c r="WEA59" s="7"/>
      <c r="WEB59" s="7"/>
      <c r="WEC59" s="7"/>
      <c r="WED59" s="7"/>
      <c r="WEE59" s="7"/>
      <c r="WEF59" s="7"/>
      <c r="WEG59" s="7"/>
      <c r="WEH59" s="7"/>
      <c r="WEI59" s="7"/>
      <c r="WEJ59" s="7"/>
      <c r="WEK59" s="7"/>
      <c r="WEL59" s="7"/>
      <c r="WEM59" s="7"/>
      <c r="WEN59" s="7"/>
      <c r="WEO59" s="7"/>
      <c r="WEP59" s="7"/>
      <c r="WEQ59" s="7"/>
      <c r="WER59" s="7"/>
      <c r="WES59" s="7"/>
      <c r="WET59" s="7"/>
      <c r="WEU59" s="7"/>
      <c r="WEV59" s="7"/>
      <c r="WEW59" s="7"/>
      <c r="WEX59" s="7"/>
      <c r="WEY59" s="7"/>
      <c r="WEZ59" s="7"/>
      <c r="WFA59" s="7"/>
      <c r="WFB59" s="7"/>
      <c r="WFC59" s="7"/>
      <c r="WFD59" s="7"/>
      <c r="WFE59" s="7"/>
      <c r="WFF59" s="7"/>
      <c r="WFG59" s="7"/>
      <c r="WFH59" s="7"/>
      <c r="WFI59" s="7"/>
      <c r="WFJ59" s="7"/>
      <c r="WFK59" s="7"/>
      <c r="WFL59" s="7"/>
      <c r="WFM59" s="7"/>
      <c r="WFN59" s="7"/>
      <c r="WFO59" s="7"/>
      <c r="WFP59" s="7"/>
      <c r="WFQ59" s="7"/>
      <c r="WFR59" s="7"/>
      <c r="WFS59" s="7"/>
      <c r="WFT59" s="7"/>
      <c r="WFU59" s="7"/>
      <c r="WFV59" s="7"/>
      <c r="WFW59" s="7"/>
      <c r="WFX59" s="7"/>
      <c r="WFY59" s="7"/>
      <c r="WFZ59" s="7"/>
      <c r="WGA59" s="7"/>
      <c r="WGB59" s="7"/>
      <c r="WGC59" s="7"/>
      <c r="WGD59" s="7"/>
      <c r="WGE59" s="7"/>
      <c r="WGF59" s="7"/>
      <c r="WGG59" s="7"/>
      <c r="WGH59" s="7"/>
      <c r="WGI59" s="7"/>
      <c r="WGJ59" s="7"/>
      <c r="WGK59" s="7"/>
      <c r="WGL59" s="7"/>
      <c r="WGM59" s="7"/>
      <c r="WGN59" s="7"/>
      <c r="WGO59" s="7"/>
      <c r="WGP59" s="7"/>
      <c r="WGQ59" s="7"/>
      <c r="WGR59" s="7"/>
      <c r="WGS59" s="7"/>
      <c r="WGT59" s="7"/>
      <c r="WGU59" s="7"/>
      <c r="WGV59" s="7"/>
      <c r="WGW59" s="7"/>
      <c r="WGX59" s="7"/>
      <c r="WGY59" s="7"/>
      <c r="WGZ59" s="7"/>
      <c r="WHA59" s="7"/>
      <c r="WHB59" s="7"/>
      <c r="WHC59" s="7"/>
      <c r="WHD59" s="7"/>
      <c r="WHE59" s="7"/>
      <c r="WHF59" s="7"/>
      <c r="WHG59" s="7"/>
      <c r="WHH59" s="7"/>
      <c r="WHI59" s="7"/>
      <c r="WHJ59" s="7"/>
      <c r="WHK59" s="7"/>
      <c r="WHL59" s="7"/>
      <c r="WHM59" s="7"/>
      <c r="WHN59" s="7"/>
      <c r="WHO59" s="7"/>
      <c r="WHP59" s="7"/>
      <c r="WHQ59" s="7"/>
      <c r="WHR59" s="7"/>
      <c r="WHS59" s="7"/>
      <c r="WHT59" s="7"/>
      <c r="WHU59" s="7"/>
      <c r="WHV59" s="7"/>
      <c r="WHW59" s="7"/>
      <c r="WHX59" s="7"/>
      <c r="WHY59" s="7"/>
      <c r="WHZ59" s="7"/>
      <c r="WIA59" s="7"/>
      <c r="WIB59" s="7"/>
      <c r="WIC59" s="7"/>
      <c r="WID59" s="7"/>
      <c r="WIE59" s="7"/>
      <c r="WIF59" s="7"/>
      <c r="WIG59" s="7"/>
      <c r="WIH59" s="7"/>
      <c r="WII59" s="7"/>
      <c r="WIJ59" s="7"/>
      <c r="WIK59" s="7"/>
      <c r="WIL59" s="7"/>
      <c r="WIM59" s="7"/>
      <c r="WIN59" s="7"/>
      <c r="WIO59" s="7"/>
      <c r="WIP59" s="7"/>
      <c r="WIQ59" s="7"/>
      <c r="WIR59" s="7"/>
      <c r="WIS59" s="7"/>
      <c r="WIT59" s="7"/>
      <c r="WIU59" s="7"/>
      <c r="WIV59" s="7"/>
      <c r="WIW59" s="7"/>
      <c r="WIX59" s="7"/>
      <c r="WIY59" s="7"/>
      <c r="WIZ59" s="7"/>
      <c r="WJA59" s="7"/>
      <c r="WJB59" s="7"/>
      <c r="WJC59" s="7"/>
      <c r="WJD59" s="7"/>
      <c r="WJE59" s="7"/>
      <c r="WJF59" s="7"/>
      <c r="WJG59" s="7"/>
      <c r="WJH59" s="7"/>
      <c r="WJI59" s="7"/>
      <c r="WJJ59" s="7"/>
      <c r="WJK59" s="7"/>
      <c r="WJL59" s="7"/>
      <c r="WJM59" s="7"/>
      <c r="WJN59" s="7"/>
      <c r="WJO59" s="7"/>
      <c r="WJP59" s="7"/>
      <c r="WJQ59" s="7"/>
      <c r="WJR59" s="7"/>
      <c r="WJS59" s="7"/>
      <c r="WJT59" s="7"/>
      <c r="WJU59" s="7"/>
      <c r="WJV59" s="7"/>
      <c r="WJW59" s="7"/>
      <c r="WJX59" s="7"/>
      <c r="WJY59" s="7"/>
      <c r="WJZ59" s="7"/>
      <c r="WKA59" s="7"/>
      <c r="WKB59" s="7"/>
      <c r="WKC59" s="7"/>
      <c r="WKD59" s="7"/>
      <c r="WKE59" s="7"/>
      <c r="WKF59" s="7"/>
      <c r="WKG59" s="7"/>
      <c r="WKH59" s="7"/>
      <c r="WKI59" s="7"/>
      <c r="WKJ59" s="7"/>
      <c r="WKK59" s="7"/>
      <c r="WKL59" s="7"/>
      <c r="WKM59" s="7"/>
      <c r="WKN59" s="7"/>
      <c r="WKO59" s="7"/>
      <c r="WKP59" s="7"/>
      <c r="WKQ59" s="7"/>
      <c r="WKR59" s="7"/>
      <c r="WKS59" s="7"/>
      <c r="WKT59" s="7"/>
      <c r="WKU59" s="7"/>
      <c r="WKV59" s="7"/>
      <c r="WKW59" s="7"/>
      <c r="WKX59" s="7"/>
      <c r="WKY59" s="7"/>
      <c r="WKZ59" s="7"/>
      <c r="WLA59" s="7"/>
      <c r="WLB59" s="7"/>
      <c r="WLC59" s="7"/>
      <c r="WLD59" s="7"/>
      <c r="WLE59" s="7"/>
      <c r="WLF59" s="7"/>
      <c r="WLG59" s="7"/>
      <c r="WLH59" s="7"/>
      <c r="WLI59" s="7"/>
      <c r="WLJ59" s="7"/>
      <c r="WLK59" s="7"/>
      <c r="WLL59" s="7"/>
      <c r="WLM59" s="7"/>
      <c r="WLN59" s="7"/>
      <c r="WLO59" s="7"/>
      <c r="WLP59" s="7"/>
      <c r="WLQ59" s="7"/>
      <c r="WLR59" s="7"/>
      <c r="WLS59" s="7"/>
      <c r="WLT59" s="7"/>
      <c r="WLU59" s="7"/>
      <c r="WLV59" s="7"/>
      <c r="WLW59" s="7"/>
      <c r="WLX59" s="7"/>
      <c r="WLY59" s="7"/>
      <c r="WLZ59" s="7"/>
      <c r="WMA59" s="7"/>
      <c r="WMB59" s="7"/>
      <c r="WMC59" s="7"/>
      <c r="WMD59" s="7"/>
      <c r="WME59" s="7"/>
      <c r="WMF59" s="7"/>
      <c r="WMH59" s="7"/>
      <c r="WMI59" s="7"/>
      <c r="WMJ59" s="7"/>
      <c r="WMK59" s="7"/>
      <c r="WML59" s="7"/>
      <c r="WMM59" s="7"/>
      <c r="WMN59" s="7"/>
      <c r="WMO59" s="7"/>
      <c r="WMP59" s="7"/>
      <c r="WMQ59" s="7"/>
      <c r="WMR59" s="7"/>
      <c r="WMS59" s="7"/>
      <c r="WMT59" s="7"/>
      <c r="WMU59" s="7"/>
      <c r="WMV59" s="7"/>
      <c r="WMW59" s="7"/>
      <c r="WMX59" s="7"/>
      <c r="WMY59" s="7"/>
      <c r="WMZ59" s="7"/>
      <c r="WNA59" s="7"/>
      <c r="WNB59" s="7"/>
      <c r="WNC59" s="7"/>
      <c r="WND59" s="7"/>
      <c r="WNE59" s="7"/>
      <c r="WNF59" s="7"/>
      <c r="WNG59" s="7"/>
      <c r="WNH59" s="7"/>
      <c r="WNI59" s="7"/>
      <c r="WNJ59" s="7"/>
      <c r="WNK59" s="7"/>
      <c r="WNL59" s="7"/>
      <c r="WNM59" s="7"/>
      <c r="WNN59" s="7"/>
      <c r="WNO59" s="7"/>
      <c r="WNP59" s="7"/>
      <c r="WNQ59" s="7"/>
      <c r="WNR59" s="7"/>
      <c r="WNS59" s="7"/>
      <c r="WNT59" s="7"/>
      <c r="WNU59" s="7"/>
      <c r="WNV59" s="7"/>
      <c r="WNW59" s="7"/>
      <c r="WNX59" s="7"/>
      <c r="WNY59" s="7"/>
      <c r="WNZ59" s="7"/>
      <c r="WOA59" s="7"/>
      <c r="WOB59" s="7"/>
      <c r="WOC59" s="7"/>
      <c r="WOD59" s="7"/>
      <c r="WOE59" s="7"/>
      <c r="WOF59" s="7"/>
      <c r="WOG59" s="7"/>
      <c r="WOH59" s="7"/>
      <c r="WOI59" s="7"/>
      <c r="WOJ59" s="7"/>
      <c r="WOK59" s="7"/>
      <c r="WOL59" s="7"/>
      <c r="WOM59" s="7"/>
      <c r="WON59" s="7"/>
      <c r="WOO59" s="7"/>
      <c r="WOP59" s="7"/>
      <c r="WOQ59" s="7"/>
      <c r="WOR59" s="7"/>
      <c r="WOS59" s="7"/>
      <c r="WOT59" s="7"/>
      <c r="WOU59" s="7"/>
      <c r="WOV59" s="7"/>
      <c r="WOW59" s="7"/>
      <c r="WOX59" s="7"/>
      <c r="WOY59" s="7"/>
      <c r="WOZ59" s="7"/>
      <c r="WPA59" s="7"/>
      <c r="WPB59" s="7"/>
      <c r="WPC59" s="7"/>
      <c r="WPD59" s="7"/>
      <c r="WPE59" s="7"/>
      <c r="WPF59" s="7"/>
      <c r="WPG59" s="7"/>
      <c r="WPH59" s="7"/>
      <c r="WPI59" s="7"/>
      <c r="WPJ59" s="7"/>
      <c r="WPK59" s="7"/>
      <c r="WPL59" s="7"/>
      <c r="WPM59" s="7"/>
      <c r="WPN59" s="7"/>
      <c r="WPO59" s="7"/>
      <c r="WPP59" s="7"/>
      <c r="WPQ59" s="7"/>
      <c r="WPR59" s="7"/>
      <c r="WPS59" s="7"/>
      <c r="WPT59" s="7"/>
      <c r="WPU59" s="7"/>
      <c r="WPV59" s="7"/>
      <c r="WPW59" s="7"/>
      <c r="WPX59" s="7"/>
      <c r="WPY59" s="7"/>
      <c r="WPZ59" s="7"/>
      <c r="WQA59" s="7"/>
      <c r="WQB59" s="7"/>
      <c r="WQC59" s="7"/>
      <c r="WQD59" s="7"/>
      <c r="WQE59" s="7"/>
      <c r="WQF59" s="7"/>
      <c r="WQG59" s="7"/>
      <c r="WQH59" s="7"/>
      <c r="WQI59" s="7"/>
      <c r="WQJ59" s="7"/>
      <c r="WQK59" s="7"/>
      <c r="WQL59" s="7"/>
      <c r="WQM59" s="7"/>
      <c r="WQN59" s="7"/>
      <c r="WQO59" s="7"/>
      <c r="WQP59" s="7"/>
      <c r="WQQ59" s="7"/>
      <c r="WQR59" s="7"/>
      <c r="WQS59" s="7"/>
      <c r="WQT59" s="7"/>
      <c r="WQU59" s="7"/>
      <c r="WQV59" s="7"/>
      <c r="WQW59" s="7"/>
      <c r="WQX59" s="7"/>
      <c r="WQY59" s="7"/>
      <c r="WQZ59" s="7"/>
      <c r="WRA59" s="7"/>
      <c r="WRB59" s="7"/>
      <c r="WRC59" s="7"/>
      <c r="WRD59" s="7"/>
      <c r="WRE59" s="7"/>
      <c r="WRF59" s="7"/>
      <c r="WRG59" s="7"/>
      <c r="WRH59" s="7"/>
      <c r="WRI59" s="7"/>
      <c r="WRJ59" s="7"/>
      <c r="WRK59" s="7"/>
      <c r="WRL59" s="7"/>
      <c r="WRM59" s="7"/>
      <c r="WRN59" s="7"/>
      <c r="WRO59" s="7"/>
      <c r="WRP59" s="7"/>
      <c r="WRQ59" s="7"/>
      <c r="WRR59" s="7"/>
      <c r="WRS59" s="7"/>
      <c r="WRT59" s="7"/>
      <c r="WRU59" s="7"/>
      <c r="WRV59" s="7"/>
      <c r="WRW59" s="7"/>
      <c r="WRX59" s="7"/>
      <c r="WRY59" s="7"/>
      <c r="WRZ59" s="7"/>
      <c r="WSA59" s="7"/>
      <c r="WSB59" s="7"/>
      <c r="WSC59" s="7"/>
      <c r="WSD59" s="7"/>
      <c r="WSE59" s="7"/>
      <c r="WSF59" s="7"/>
      <c r="WSG59" s="7"/>
      <c r="WSH59" s="7"/>
      <c r="WSI59" s="7"/>
      <c r="WSJ59" s="7"/>
      <c r="WSK59" s="7"/>
      <c r="WSL59" s="7"/>
      <c r="WSM59" s="7"/>
      <c r="WSN59" s="7"/>
      <c r="WSO59" s="7"/>
      <c r="WSP59" s="7"/>
      <c r="WSQ59" s="7"/>
      <c r="WSR59" s="7"/>
      <c r="WSS59" s="7"/>
      <c r="WST59" s="7"/>
      <c r="WSU59" s="7"/>
      <c r="WSV59" s="7"/>
      <c r="WSW59" s="7"/>
      <c r="WSX59" s="7"/>
      <c r="WSY59" s="7"/>
      <c r="WSZ59" s="7"/>
      <c r="WTA59" s="7"/>
      <c r="WTB59" s="7"/>
      <c r="WTC59" s="7"/>
      <c r="WTD59" s="7"/>
      <c r="WTE59" s="7"/>
      <c r="WTF59" s="7"/>
      <c r="WTG59" s="7"/>
      <c r="WTH59" s="7"/>
      <c r="WTI59" s="7"/>
      <c r="WTJ59" s="7"/>
      <c r="WTK59" s="7"/>
      <c r="WTL59" s="7"/>
      <c r="WTM59" s="7"/>
      <c r="WTN59" s="7"/>
      <c r="WTO59" s="7"/>
      <c r="WTP59" s="7"/>
      <c r="WTQ59" s="7"/>
      <c r="WTR59" s="7"/>
      <c r="WTS59" s="7"/>
      <c r="WTT59" s="7"/>
      <c r="WTU59" s="7"/>
      <c r="WTV59" s="7"/>
      <c r="WTW59" s="7"/>
      <c r="WTX59" s="7"/>
      <c r="WTY59" s="7"/>
      <c r="WTZ59" s="7"/>
      <c r="WUA59" s="7"/>
      <c r="WUB59" s="7"/>
      <c r="WUC59" s="7"/>
      <c r="WUD59" s="7"/>
      <c r="WUE59" s="7"/>
      <c r="WUF59" s="7"/>
      <c r="WUG59" s="7"/>
      <c r="WUH59" s="7"/>
      <c r="WUI59" s="7"/>
      <c r="WUJ59" s="7"/>
      <c r="WUK59" s="7"/>
      <c r="WUL59" s="7"/>
      <c r="WUM59" s="7"/>
      <c r="WUN59" s="7"/>
      <c r="WUO59" s="7"/>
      <c r="WUP59" s="7"/>
      <c r="WUQ59" s="7"/>
      <c r="WUR59" s="7"/>
      <c r="WUS59" s="7"/>
      <c r="WUT59" s="7"/>
      <c r="WUU59" s="7"/>
      <c r="WUV59" s="7"/>
      <c r="WUW59" s="7"/>
      <c r="WUX59" s="7"/>
      <c r="WUY59" s="7"/>
      <c r="WUZ59" s="7"/>
      <c r="WVA59" s="7"/>
      <c r="WVB59" s="7"/>
      <c r="WVC59" s="7"/>
      <c r="WVD59" s="7"/>
      <c r="WVE59" s="7"/>
      <c r="WVF59" s="7"/>
      <c r="WVG59" s="7"/>
      <c r="WVH59" s="7"/>
      <c r="WVI59" s="7"/>
      <c r="WVJ59" s="7"/>
      <c r="WVK59" s="7"/>
      <c r="WVL59" s="7"/>
      <c r="WVM59" s="7"/>
      <c r="WVN59" s="7"/>
      <c r="WVO59" s="7"/>
      <c r="WVP59" s="7"/>
      <c r="WVQ59" s="7"/>
      <c r="WVR59" s="7"/>
      <c r="WVS59" s="7"/>
      <c r="WVT59" s="7"/>
      <c r="WVU59" s="7"/>
      <c r="WVV59" s="7"/>
      <c r="WVW59" s="7"/>
      <c r="WVX59" s="7"/>
      <c r="WVY59" s="7"/>
      <c r="WVZ59" s="7"/>
      <c r="WWA59" s="7"/>
      <c r="WWB59" s="7"/>
      <c r="WWD59" s="7"/>
      <c r="WWE59" s="7"/>
      <c r="WWF59" s="7"/>
      <c r="WWG59" s="7"/>
      <c r="WWH59" s="7"/>
      <c r="WWI59" s="7"/>
      <c r="WWJ59" s="7"/>
      <c r="WWK59" s="7"/>
      <c r="WWL59" s="7"/>
      <c r="WWM59" s="7"/>
      <c r="WWN59" s="7"/>
      <c r="WWO59" s="7"/>
      <c r="WWP59" s="7"/>
      <c r="WWQ59" s="7"/>
      <c r="WWR59" s="7"/>
      <c r="WWS59" s="7"/>
      <c r="WWT59" s="7"/>
      <c r="WWU59" s="7"/>
      <c r="WWV59" s="7"/>
      <c r="WWW59" s="7"/>
      <c r="WWX59" s="7"/>
      <c r="WWY59" s="7"/>
      <c r="WWZ59" s="7"/>
      <c r="WXA59" s="7"/>
      <c r="WXB59" s="7"/>
      <c r="WXC59" s="7"/>
      <c r="WXD59" s="7"/>
      <c r="WXE59" s="7"/>
      <c r="WXF59" s="7"/>
      <c r="WXG59" s="7"/>
      <c r="WXH59" s="7"/>
      <c r="WXI59" s="7"/>
      <c r="WXJ59" s="7"/>
      <c r="WXK59" s="7"/>
      <c r="WXL59" s="7"/>
      <c r="WXM59" s="7"/>
      <c r="WXN59" s="7"/>
      <c r="WXO59" s="7"/>
      <c r="WXP59" s="7"/>
      <c r="WXQ59" s="7"/>
      <c r="WXR59" s="7"/>
      <c r="WXS59" s="7"/>
      <c r="WXT59" s="7"/>
      <c r="WXU59" s="7"/>
      <c r="WXV59" s="7"/>
      <c r="WXW59" s="7"/>
      <c r="WXX59" s="7"/>
      <c r="WXY59" s="7"/>
      <c r="WXZ59" s="7"/>
      <c r="WYA59" s="7"/>
      <c r="WYB59" s="7"/>
      <c r="WYC59" s="7"/>
      <c r="WYD59" s="7"/>
      <c r="WYE59" s="7"/>
      <c r="WYF59" s="7"/>
      <c r="WYG59" s="7"/>
      <c r="WYH59" s="7"/>
      <c r="WYI59" s="7"/>
      <c r="WYJ59" s="7"/>
      <c r="WYK59" s="7"/>
      <c r="WYL59" s="7"/>
      <c r="WYM59" s="7"/>
      <c r="WYN59" s="7"/>
      <c r="WYO59" s="7"/>
      <c r="WYP59" s="7"/>
      <c r="WYQ59" s="7"/>
      <c r="WYR59" s="7"/>
      <c r="WYS59" s="7"/>
      <c r="WYT59" s="7"/>
      <c r="WYU59" s="7"/>
      <c r="WYV59" s="7"/>
      <c r="WYW59" s="7"/>
      <c r="WYX59" s="7"/>
      <c r="WYY59" s="7"/>
      <c r="WYZ59" s="7"/>
      <c r="WZA59" s="7"/>
      <c r="WZB59" s="7"/>
      <c r="WZC59" s="7"/>
      <c r="WZD59" s="7"/>
      <c r="WZE59" s="7"/>
      <c r="WZF59" s="7"/>
      <c r="WZG59" s="7"/>
      <c r="WZH59" s="7"/>
      <c r="WZI59" s="7"/>
      <c r="WZJ59" s="7"/>
      <c r="WZK59" s="7"/>
      <c r="WZL59" s="7"/>
      <c r="WZM59" s="7"/>
      <c r="WZN59" s="7"/>
      <c r="WZO59" s="7"/>
      <c r="WZP59" s="7"/>
      <c r="WZQ59" s="7"/>
      <c r="WZR59" s="7"/>
      <c r="WZS59" s="7"/>
      <c r="WZT59" s="7"/>
      <c r="WZU59" s="7"/>
      <c r="WZV59" s="7"/>
      <c r="WZW59" s="7"/>
      <c r="WZX59" s="7"/>
      <c r="WZY59" s="7"/>
      <c r="WZZ59" s="7"/>
      <c r="XAA59" s="7"/>
      <c r="XAB59" s="7"/>
      <c r="XAC59" s="7"/>
      <c r="XAD59" s="7"/>
      <c r="XAE59" s="7"/>
      <c r="XAF59" s="7"/>
      <c r="XAG59" s="7"/>
      <c r="XAH59" s="7"/>
      <c r="XAI59" s="7"/>
      <c r="XAJ59" s="7"/>
      <c r="XAK59" s="7"/>
      <c r="XAL59" s="7"/>
      <c r="XAM59" s="7"/>
      <c r="XAN59" s="7"/>
      <c r="XAO59" s="7"/>
      <c r="XAP59" s="7"/>
      <c r="XAQ59" s="7"/>
      <c r="XAR59" s="7"/>
      <c r="XAS59" s="7"/>
      <c r="XAT59" s="7"/>
      <c r="XAU59" s="7"/>
      <c r="XAV59" s="7"/>
      <c r="XAW59" s="7"/>
      <c r="XAX59" s="7"/>
      <c r="XAY59" s="7"/>
      <c r="XAZ59" s="7"/>
      <c r="XBA59" s="7"/>
      <c r="XBB59" s="7"/>
      <c r="XBC59" s="7"/>
      <c r="XBD59" s="7"/>
      <c r="XBE59" s="7"/>
      <c r="XBF59" s="7"/>
      <c r="XBG59" s="7"/>
      <c r="XBH59" s="7"/>
      <c r="XBI59" s="7"/>
      <c r="XBJ59" s="7"/>
      <c r="XBK59" s="7"/>
      <c r="XBL59" s="7"/>
      <c r="XBM59" s="7"/>
      <c r="XBN59" s="7"/>
      <c r="XBO59" s="7"/>
      <c r="XBP59" s="7"/>
      <c r="XBQ59" s="7"/>
      <c r="XBR59" s="7"/>
      <c r="XBS59" s="7"/>
      <c r="XBT59" s="7"/>
      <c r="XBU59" s="7"/>
      <c r="XBV59" s="7"/>
      <c r="XBW59" s="7"/>
      <c r="XBX59" s="7"/>
      <c r="XBY59" s="7"/>
      <c r="XBZ59" s="7"/>
      <c r="XCA59" s="7"/>
      <c r="XCB59" s="7"/>
      <c r="XCC59" s="7"/>
      <c r="XCD59" s="7"/>
      <c r="XCE59" s="7"/>
      <c r="XCF59" s="7"/>
      <c r="XCG59" s="7"/>
      <c r="XCH59" s="7"/>
      <c r="XCI59" s="7"/>
      <c r="XCJ59" s="7"/>
      <c r="XCK59" s="7"/>
      <c r="XCL59" s="7"/>
      <c r="XCM59" s="7"/>
      <c r="XCN59" s="7"/>
      <c r="XCO59" s="7"/>
      <c r="XCP59" s="7"/>
      <c r="XCQ59" s="7"/>
      <c r="XCR59" s="7"/>
      <c r="XCS59" s="7"/>
      <c r="XCT59" s="7"/>
      <c r="XCU59" s="7"/>
      <c r="XCV59" s="7"/>
      <c r="XCW59" s="7"/>
      <c r="XCX59" s="7"/>
      <c r="XCY59" s="7"/>
      <c r="XCZ59" s="7"/>
      <c r="XDA59" s="7"/>
      <c r="XDB59" s="7"/>
      <c r="XDC59" s="7"/>
      <c r="XDD59" s="7"/>
      <c r="XDE59" s="7"/>
      <c r="XDF59" s="7"/>
      <c r="XDG59" s="7"/>
      <c r="XDH59" s="7"/>
      <c r="XDI59" s="7"/>
      <c r="XDJ59" s="7"/>
      <c r="XDK59" s="7"/>
      <c r="XDL59" s="7"/>
      <c r="XDM59" s="7"/>
      <c r="XDN59" s="7"/>
      <c r="XDO59" s="7"/>
      <c r="XDP59" s="7"/>
      <c r="XDQ59" s="7"/>
      <c r="XDR59" s="7"/>
      <c r="XDS59" s="7"/>
      <c r="XDT59" s="7"/>
      <c r="XDU59" s="7"/>
      <c r="XDV59" s="7"/>
      <c r="XDW59" s="7"/>
      <c r="XDX59" s="7"/>
      <c r="XDY59" s="7"/>
      <c r="XDZ59" s="7"/>
      <c r="XEA59" s="7"/>
      <c r="XEB59" s="7"/>
      <c r="XEC59" s="7"/>
      <c r="XED59" s="7"/>
      <c r="XEE59" s="7"/>
      <c r="XEF59" s="7"/>
      <c r="XEG59" s="7"/>
      <c r="XEH59" s="7"/>
      <c r="XEI59" s="7"/>
      <c r="XEJ59" s="7"/>
      <c r="XEK59" s="7"/>
      <c r="XEL59" s="7"/>
      <c r="XEM59" s="7"/>
      <c r="XEN59" s="7"/>
      <c r="XEO59" s="7"/>
      <c r="XEP59" s="7"/>
      <c r="XEQ59" s="7"/>
      <c r="XER59" s="7"/>
      <c r="XES59" s="7"/>
      <c r="XET59" s="7"/>
      <c r="XEU59" s="7"/>
      <c r="XEV59" s="7"/>
      <c r="XEW59" s="7"/>
      <c r="XEX59" s="7"/>
    </row>
    <row r="60" spans="1:16378" x14ac:dyDescent="0.25">
      <c r="A60" s="138">
        <v>56</v>
      </c>
      <c r="B60" s="376">
        <f t="shared" si="60"/>
        <v>183</v>
      </c>
      <c r="C60" s="377" t="str">
        <f t="shared" si="56"/>
        <v>JULY</v>
      </c>
      <c r="D60" s="138"/>
      <c r="E60" s="167"/>
      <c r="F60" s="356" t="str">
        <f>IF(ISNA(VLOOKUP($J60,ADDRESS!$B$3:$N1378,12,0)),"",VLOOKUP($J60,ADDRESS!$B$3:$N1378,12,0))</f>
        <v>AAAAA0000AST001</v>
      </c>
      <c r="G60" s="356">
        <f>IF(ISNA(VLOOKUP($J60,ADDRESS!$B$3:$N1378,13,0)),"",VLOOKUP($J60,ADDRESS!$B$3:$N1378,13,0))</f>
        <v>0</v>
      </c>
      <c r="H60" s="356">
        <f>IF(ISNA(VLOOKUP($J60,ADDRESS!$B$3:$N1378,10,0)),"",VLOOKUP($J60,ADDRESS!$B$3:$N1378,10,0))</f>
        <v>0</v>
      </c>
      <c r="I60" s="356" t="str">
        <f>IF(ISNA(VLOOKUP($J60,ADDRESS!$B$3:$N1378,11,0)),"",VLOOKUP($J60,ADDRESS!$B$3:$N1378,11,0))</f>
        <v>AAAAA0000A</v>
      </c>
      <c r="J60" s="165" t="s">
        <v>345</v>
      </c>
      <c r="K60" s="168">
        <v>500000</v>
      </c>
      <c r="L60" s="110" t="s">
        <v>302</v>
      </c>
      <c r="M60" s="169"/>
      <c r="N60" s="379">
        <f t="shared" si="31"/>
        <v>0</v>
      </c>
      <c r="O60" s="379">
        <f t="shared" si="32"/>
        <v>0</v>
      </c>
      <c r="P60" s="379">
        <f t="shared" si="33"/>
        <v>0</v>
      </c>
      <c r="Q60" s="379">
        <f t="shared" si="34"/>
        <v>0</v>
      </c>
      <c r="R60" s="379">
        <f t="shared" si="35"/>
        <v>0</v>
      </c>
      <c r="S60" s="379">
        <f t="shared" si="36"/>
        <v>0</v>
      </c>
      <c r="T60" s="379">
        <f t="shared" si="37"/>
        <v>0</v>
      </c>
      <c r="U60" s="379">
        <f t="shared" si="57"/>
        <v>0</v>
      </c>
      <c r="V60" s="379">
        <f t="shared" si="39"/>
        <v>61800</v>
      </c>
      <c r="W60" s="379">
        <f t="shared" si="40"/>
        <v>0</v>
      </c>
      <c r="X60" s="379">
        <f t="shared" si="41"/>
        <v>0</v>
      </c>
      <c r="Y60" s="379">
        <f t="shared" si="42"/>
        <v>0</v>
      </c>
      <c r="Z60" s="379">
        <f t="shared" si="43"/>
        <v>0</v>
      </c>
      <c r="AA60" s="170">
        <v>-20109</v>
      </c>
      <c r="AB60" s="151">
        <f t="shared" si="44"/>
        <v>541691</v>
      </c>
      <c r="AC60" s="110" t="s">
        <v>314</v>
      </c>
      <c r="AD60" s="171"/>
      <c r="AE60" s="379">
        <f t="shared" si="45"/>
        <v>0</v>
      </c>
      <c r="AF60" s="379">
        <f t="shared" si="46"/>
        <v>0</v>
      </c>
      <c r="AG60" s="379">
        <f t="shared" si="59"/>
        <v>0</v>
      </c>
      <c r="AH60" s="379">
        <f t="shared" si="48"/>
        <v>0</v>
      </c>
      <c r="AI60" s="379">
        <f t="shared" si="61"/>
        <v>50000</v>
      </c>
      <c r="AJ60" s="379">
        <f t="shared" si="50"/>
        <v>0</v>
      </c>
      <c r="AK60" s="379">
        <f t="shared" si="51"/>
        <v>0</v>
      </c>
      <c r="AL60" s="379">
        <f t="shared" si="52"/>
        <v>0</v>
      </c>
      <c r="AM60" s="379">
        <f t="shared" si="53"/>
        <v>0</v>
      </c>
      <c r="AN60" s="379">
        <f t="shared" si="54"/>
        <v>0</v>
      </c>
      <c r="AO60" s="151">
        <f t="shared" si="55"/>
        <v>491691</v>
      </c>
      <c r="AP60" s="172">
        <v>41458</v>
      </c>
      <c r="AQ60" s="151"/>
      <c r="AR60" s="110"/>
      <c r="AS60" s="172"/>
      <c r="AT60" s="21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"/>
      <c r="KX60" s="7"/>
      <c r="KY60" s="7"/>
      <c r="KZ60" s="7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"/>
      <c r="LT60" s="7"/>
      <c r="LU60" s="7"/>
      <c r="LV60" s="7"/>
      <c r="LW60" s="7"/>
      <c r="LX60" s="7"/>
      <c r="LY60" s="7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7"/>
      <c r="MT60" s="7"/>
      <c r="MU60" s="7"/>
      <c r="MV60" s="7"/>
      <c r="MW60" s="7"/>
      <c r="MX60" s="7"/>
      <c r="MY60" s="7"/>
      <c r="MZ60" s="7"/>
      <c r="NA60" s="7"/>
      <c r="NB60" s="7"/>
      <c r="NC60" s="7"/>
      <c r="ND60" s="7"/>
      <c r="NE60" s="7"/>
      <c r="NF60" s="7"/>
      <c r="NG60" s="7"/>
      <c r="NH60" s="7"/>
      <c r="NI60" s="7"/>
      <c r="NJ60" s="7"/>
      <c r="NK60" s="7"/>
      <c r="NL60" s="7"/>
      <c r="NM60" s="7"/>
      <c r="NN60" s="7"/>
      <c r="NO60" s="7"/>
      <c r="NP60" s="7"/>
      <c r="NQ60" s="7"/>
      <c r="NR60" s="7"/>
      <c r="NS60" s="7"/>
      <c r="NT60" s="7"/>
      <c r="NU60" s="7"/>
      <c r="NV60" s="7"/>
      <c r="NW60" s="7"/>
      <c r="NX60" s="7"/>
      <c r="NY60" s="7"/>
      <c r="NZ60" s="7"/>
      <c r="OA60" s="7"/>
      <c r="OB60" s="7"/>
      <c r="OC60" s="7"/>
      <c r="OD60" s="7"/>
      <c r="OE60" s="7"/>
      <c r="OF60" s="7"/>
      <c r="OG60" s="7"/>
      <c r="OH60" s="7"/>
      <c r="OI60" s="7"/>
      <c r="OJ60" s="7"/>
      <c r="OK60" s="7"/>
      <c r="OL60" s="7"/>
      <c r="OM60" s="7"/>
      <c r="ON60" s="7"/>
      <c r="OO60" s="7"/>
      <c r="OP60" s="7"/>
      <c r="OQ60" s="7"/>
      <c r="OR60" s="7"/>
      <c r="OS60" s="7"/>
      <c r="OT60" s="7"/>
      <c r="OU60" s="7"/>
      <c r="OV60" s="7"/>
      <c r="OW60" s="7"/>
      <c r="OX60" s="7"/>
      <c r="OY60" s="7"/>
      <c r="OZ60" s="7"/>
      <c r="PA60" s="7"/>
      <c r="PB60" s="7"/>
      <c r="PC60" s="7"/>
      <c r="PD60" s="7"/>
      <c r="PE60" s="7"/>
      <c r="PF60" s="7"/>
      <c r="PG60" s="7"/>
      <c r="PH60" s="7"/>
      <c r="PI60" s="7"/>
      <c r="PJ60" s="7"/>
      <c r="PK60" s="7"/>
      <c r="PL60" s="7"/>
      <c r="PM60" s="7"/>
      <c r="PN60" s="7"/>
      <c r="PO60" s="7"/>
      <c r="PP60" s="7"/>
      <c r="PQ60" s="7"/>
      <c r="PR60" s="7"/>
      <c r="PS60" s="7"/>
      <c r="PT60" s="7"/>
      <c r="PU60" s="7"/>
      <c r="PV60" s="7"/>
      <c r="PW60" s="7"/>
      <c r="PX60" s="7"/>
      <c r="PY60" s="7"/>
      <c r="PZ60" s="7"/>
      <c r="QA60" s="7"/>
      <c r="QB60" s="7"/>
      <c r="QC60" s="7"/>
      <c r="QD60" s="7"/>
      <c r="QE60" s="7"/>
      <c r="QF60" s="7"/>
      <c r="QG60" s="7"/>
      <c r="QH60" s="7"/>
      <c r="QI60" s="7"/>
      <c r="QJ60" s="7"/>
      <c r="QK60" s="7"/>
      <c r="QL60" s="7"/>
      <c r="QM60" s="7"/>
      <c r="QN60" s="7"/>
      <c r="QO60" s="7"/>
      <c r="QP60" s="7"/>
      <c r="QQ60" s="7"/>
      <c r="QR60" s="7"/>
      <c r="QS60" s="7"/>
      <c r="QT60" s="7"/>
      <c r="QU60" s="7"/>
      <c r="QV60" s="7"/>
      <c r="QW60" s="7"/>
      <c r="QX60" s="7"/>
      <c r="QY60" s="7"/>
      <c r="QZ60" s="7"/>
      <c r="RA60" s="7"/>
      <c r="RB60" s="7"/>
      <c r="RC60" s="7"/>
      <c r="RD60" s="7"/>
      <c r="RE60" s="7"/>
      <c r="RF60" s="7"/>
      <c r="RG60" s="7"/>
      <c r="RH60" s="7"/>
      <c r="RI60" s="7"/>
      <c r="RJ60" s="7"/>
      <c r="RK60" s="7"/>
      <c r="RL60" s="7"/>
      <c r="RM60" s="7"/>
      <c r="RN60" s="7"/>
      <c r="RO60" s="7"/>
      <c r="RP60" s="7"/>
      <c r="RQ60" s="7"/>
      <c r="RR60" s="7"/>
      <c r="RS60" s="7"/>
      <c r="RT60" s="7"/>
      <c r="RU60" s="7"/>
      <c r="RV60" s="7"/>
      <c r="RW60" s="7"/>
      <c r="RX60" s="7"/>
      <c r="RY60" s="7"/>
      <c r="RZ60" s="7"/>
      <c r="SA60" s="7"/>
      <c r="SB60" s="7"/>
      <c r="SC60" s="7"/>
      <c r="SD60" s="7"/>
      <c r="SE60" s="7"/>
      <c r="SF60" s="7"/>
      <c r="SG60" s="7"/>
      <c r="SH60" s="7"/>
      <c r="SI60" s="7"/>
      <c r="SJ60" s="7"/>
      <c r="SK60" s="7"/>
      <c r="SL60" s="7"/>
      <c r="SM60" s="7"/>
      <c r="SN60" s="7"/>
      <c r="SO60" s="7"/>
      <c r="SP60" s="7"/>
      <c r="SQ60" s="7"/>
      <c r="SR60" s="7"/>
      <c r="SS60" s="7"/>
      <c r="ST60" s="7"/>
      <c r="SU60" s="7"/>
      <c r="SV60" s="7"/>
      <c r="SW60" s="7"/>
      <c r="SX60" s="7"/>
      <c r="SY60" s="7"/>
      <c r="SZ60" s="7"/>
      <c r="TA60" s="7"/>
      <c r="TB60" s="7"/>
      <c r="TC60" s="7"/>
      <c r="TD60" s="7"/>
      <c r="TE60" s="7"/>
      <c r="TF60" s="7"/>
      <c r="TG60" s="7"/>
      <c r="TH60" s="7"/>
      <c r="TI60" s="7"/>
      <c r="TJ60" s="7"/>
      <c r="TK60" s="7"/>
      <c r="TL60" s="7"/>
      <c r="TN60" s="7"/>
      <c r="TO60" s="7"/>
      <c r="TP60" s="7"/>
      <c r="TQ60" s="7"/>
      <c r="TR60" s="7"/>
      <c r="TS60" s="7"/>
      <c r="TT60" s="7"/>
      <c r="TU60" s="7"/>
      <c r="TV60" s="7"/>
      <c r="TW60" s="7"/>
      <c r="TX60" s="7"/>
      <c r="TY60" s="7"/>
      <c r="TZ60" s="7"/>
      <c r="UA60" s="7"/>
      <c r="UB60" s="7"/>
      <c r="UC60" s="7"/>
      <c r="UD60" s="7"/>
      <c r="UE60" s="7"/>
      <c r="UF60" s="7"/>
      <c r="UG60" s="7"/>
      <c r="UH60" s="7"/>
      <c r="UI60" s="7"/>
      <c r="UJ60" s="7"/>
      <c r="UK60" s="7"/>
      <c r="UL60" s="7"/>
      <c r="UM60" s="7"/>
      <c r="UN60" s="7"/>
      <c r="UO60" s="7"/>
      <c r="UP60" s="7"/>
      <c r="UQ60" s="7"/>
      <c r="UR60" s="7"/>
      <c r="US60" s="7"/>
      <c r="UT60" s="7"/>
      <c r="UU60" s="7"/>
      <c r="UV60" s="7"/>
      <c r="UW60" s="7"/>
      <c r="UX60" s="7"/>
      <c r="UY60" s="7"/>
      <c r="UZ60" s="7"/>
      <c r="VA60" s="7"/>
      <c r="VB60" s="7"/>
      <c r="VC60" s="7"/>
      <c r="VD60" s="7"/>
      <c r="VE60" s="7"/>
      <c r="VF60" s="7"/>
      <c r="VG60" s="7"/>
      <c r="VH60" s="7"/>
      <c r="VI60" s="7"/>
      <c r="VJ60" s="7"/>
      <c r="VK60" s="7"/>
      <c r="VL60" s="7"/>
      <c r="VM60" s="7"/>
      <c r="VN60" s="7"/>
      <c r="VO60" s="7"/>
      <c r="VP60" s="7"/>
      <c r="VQ60" s="7"/>
      <c r="VR60" s="7"/>
      <c r="VS60" s="7"/>
      <c r="VT60" s="7"/>
      <c r="VU60" s="7"/>
      <c r="VV60" s="7"/>
      <c r="VW60" s="7"/>
      <c r="VX60" s="7"/>
      <c r="VY60" s="7"/>
      <c r="VZ60" s="7"/>
      <c r="WA60" s="7"/>
      <c r="WB60" s="7"/>
      <c r="WC60" s="7"/>
      <c r="WD60" s="7"/>
      <c r="WE60" s="7"/>
      <c r="WF60" s="7"/>
      <c r="WG60" s="7"/>
      <c r="WH60" s="7"/>
      <c r="WI60" s="7"/>
      <c r="WJ60" s="7"/>
      <c r="WK60" s="7"/>
      <c r="WL60" s="7"/>
      <c r="WM60" s="7"/>
      <c r="WN60" s="7"/>
      <c r="WO60" s="7"/>
      <c r="WP60" s="7"/>
      <c r="WQ60" s="7"/>
      <c r="WR60" s="7"/>
      <c r="WS60" s="7"/>
      <c r="WT60" s="7"/>
      <c r="WU60" s="7"/>
      <c r="WV60" s="7"/>
      <c r="WW60" s="7"/>
      <c r="WX60" s="7"/>
      <c r="WY60" s="7"/>
      <c r="WZ60" s="7"/>
      <c r="XA60" s="7"/>
      <c r="XB60" s="7"/>
      <c r="XC60" s="7"/>
      <c r="XD60" s="7"/>
      <c r="XE60" s="7"/>
      <c r="XF60" s="7"/>
      <c r="XG60" s="7"/>
      <c r="XH60" s="7"/>
      <c r="XI60" s="7"/>
      <c r="XJ60" s="7"/>
      <c r="XK60" s="7"/>
      <c r="XL60" s="7"/>
      <c r="XM60" s="7"/>
      <c r="XN60" s="7"/>
      <c r="XO60" s="7"/>
      <c r="XP60" s="7"/>
      <c r="XQ60" s="7"/>
      <c r="XR60" s="7"/>
      <c r="XS60" s="7"/>
      <c r="XT60" s="7"/>
      <c r="XU60" s="7"/>
      <c r="XV60" s="7"/>
      <c r="XW60" s="7"/>
      <c r="XX60" s="7"/>
      <c r="XY60" s="7"/>
      <c r="XZ60" s="7"/>
      <c r="YA60" s="7"/>
      <c r="YB60" s="7"/>
      <c r="YC60" s="7"/>
      <c r="YD60" s="7"/>
      <c r="YE60" s="7"/>
      <c r="YF60" s="7"/>
      <c r="YG60" s="7"/>
      <c r="YH60" s="7"/>
      <c r="YI60" s="7"/>
      <c r="YJ60" s="7"/>
      <c r="YK60" s="7"/>
      <c r="YL60" s="7"/>
      <c r="YM60" s="7"/>
      <c r="YN60" s="7"/>
      <c r="YO60" s="7"/>
      <c r="YP60" s="7"/>
      <c r="YQ60" s="7"/>
      <c r="YR60" s="7"/>
      <c r="YS60" s="7"/>
      <c r="YT60" s="7"/>
      <c r="YU60" s="7"/>
      <c r="YV60" s="7"/>
      <c r="YW60" s="7"/>
      <c r="YX60" s="7"/>
      <c r="YY60" s="7"/>
      <c r="YZ60" s="7"/>
      <c r="ZA60" s="7"/>
      <c r="ZB60" s="7"/>
      <c r="ZC60" s="7"/>
      <c r="ZD60" s="7"/>
      <c r="ZE60" s="7"/>
      <c r="ZF60" s="7"/>
      <c r="ZG60" s="7"/>
      <c r="ZH60" s="7"/>
      <c r="ZI60" s="7"/>
      <c r="ZJ60" s="7"/>
      <c r="ZK60" s="7"/>
      <c r="ZL60" s="7"/>
      <c r="ZM60" s="7"/>
      <c r="ZN60" s="7"/>
      <c r="ZO60" s="7"/>
      <c r="ZP60" s="7"/>
      <c r="ZQ60" s="7"/>
      <c r="ZR60" s="7"/>
      <c r="ZS60" s="7"/>
      <c r="ZT60" s="7"/>
      <c r="ZU60" s="7"/>
      <c r="ZV60" s="7"/>
      <c r="ZW60" s="7"/>
      <c r="ZX60" s="7"/>
      <c r="ZY60" s="7"/>
      <c r="ZZ60" s="7"/>
      <c r="AAA60" s="7"/>
      <c r="AAB60" s="7"/>
      <c r="AAC60" s="7"/>
      <c r="AAD60" s="7"/>
      <c r="AAE60" s="7"/>
      <c r="AAF60" s="7"/>
      <c r="AAG60" s="7"/>
      <c r="AAH60" s="7"/>
      <c r="AAI60" s="7"/>
      <c r="AAJ60" s="7"/>
      <c r="AAK60" s="7"/>
      <c r="AAL60" s="7"/>
      <c r="AAM60" s="7"/>
      <c r="AAN60" s="7"/>
      <c r="AAO60" s="7"/>
      <c r="AAP60" s="7"/>
      <c r="AAQ60" s="7"/>
      <c r="AAR60" s="7"/>
      <c r="AAS60" s="7"/>
      <c r="AAT60" s="7"/>
      <c r="AAU60" s="7"/>
      <c r="AAV60" s="7"/>
      <c r="AAW60" s="7"/>
      <c r="AAX60" s="7"/>
      <c r="AAY60" s="7"/>
      <c r="AAZ60" s="7"/>
      <c r="ABA60" s="7"/>
      <c r="ABB60" s="7"/>
      <c r="ABC60" s="7"/>
      <c r="ABD60" s="7"/>
      <c r="ABE60" s="7"/>
      <c r="ABF60" s="7"/>
      <c r="ABG60" s="7"/>
      <c r="ABH60" s="7"/>
      <c r="ABI60" s="7"/>
      <c r="ABJ60" s="7"/>
      <c r="ABK60" s="7"/>
      <c r="ABL60" s="7"/>
      <c r="ABM60" s="7"/>
      <c r="ABN60" s="7"/>
      <c r="ABO60" s="7"/>
      <c r="ABP60" s="7"/>
      <c r="ABQ60" s="7"/>
      <c r="ABR60" s="7"/>
      <c r="ABS60" s="7"/>
      <c r="ABT60" s="7"/>
      <c r="ABU60" s="7"/>
      <c r="ABV60" s="7"/>
      <c r="ABW60" s="7"/>
      <c r="ABX60" s="7"/>
      <c r="ABY60" s="7"/>
      <c r="ABZ60" s="7"/>
      <c r="ACA60" s="7"/>
      <c r="ACB60" s="7"/>
      <c r="ACC60" s="7"/>
      <c r="ACD60" s="7"/>
      <c r="ACE60" s="7"/>
      <c r="ACF60" s="7"/>
      <c r="ACG60" s="7"/>
      <c r="ACH60" s="7"/>
      <c r="ACI60" s="7"/>
      <c r="ACJ60" s="7"/>
      <c r="ACK60" s="7"/>
      <c r="ACL60" s="7"/>
      <c r="ACM60" s="7"/>
      <c r="ACN60" s="7"/>
      <c r="ACO60" s="7"/>
      <c r="ACP60" s="7"/>
      <c r="ACQ60" s="7"/>
      <c r="ACR60" s="7"/>
      <c r="ACS60" s="7"/>
      <c r="ACT60" s="7"/>
      <c r="ACU60" s="7"/>
      <c r="ACV60" s="7"/>
      <c r="ACW60" s="7"/>
      <c r="ACX60" s="7"/>
      <c r="ACY60" s="7"/>
      <c r="ACZ60" s="7"/>
      <c r="ADA60" s="7"/>
      <c r="ADB60" s="7"/>
      <c r="ADC60" s="7"/>
      <c r="ADD60" s="7"/>
      <c r="ADE60" s="7"/>
      <c r="ADF60" s="7"/>
      <c r="ADG60" s="7"/>
      <c r="ADH60" s="7"/>
      <c r="ADJ60" s="7"/>
      <c r="ADK60" s="7"/>
      <c r="ADL60" s="7"/>
      <c r="ADM60" s="7"/>
      <c r="ADN60" s="7"/>
      <c r="ADO60" s="7"/>
      <c r="ADP60" s="7"/>
      <c r="ADQ60" s="7"/>
      <c r="ADR60" s="7"/>
      <c r="ADS60" s="7"/>
      <c r="ADT60" s="7"/>
      <c r="ADU60" s="7"/>
      <c r="ADV60" s="7"/>
      <c r="ADW60" s="7"/>
      <c r="ADX60" s="7"/>
      <c r="ADY60" s="7"/>
      <c r="ADZ60" s="7"/>
      <c r="AEA60" s="7"/>
      <c r="AEB60" s="7"/>
      <c r="AEC60" s="7"/>
      <c r="AED60" s="7"/>
      <c r="AEE60" s="7"/>
      <c r="AEF60" s="7"/>
      <c r="AEG60" s="7"/>
      <c r="AEH60" s="7"/>
      <c r="AEI60" s="7"/>
      <c r="AEJ60" s="7"/>
      <c r="AEK60" s="7"/>
      <c r="AEL60" s="7"/>
      <c r="AEM60" s="7"/>
      <c r="AEN60" s="7"/>
      <c r="AEO60" s="7"/>
      <c r="AEP60" s="7"/>
      <c r="AEQ60" s="7"/>
      <c r="AER60" s="7"/>
      <c r="AES60" s="7"/>
      <c r="AET60" s="7"/>
      <c r="AEU60" s="7"/>
      <c r="AEV60" s="7"/>
      <c r="AEW60" s="7"/>
      <c r="AEX60" s="7"/>
      <c r="AEY60" s="7"/>
      <c r="AEZ60" s="7"/>
      <c r="AFA60" s="7"/>
      <c r="AFB60" s="7"/>
      <c r="AFC60" s="7"/>
      <c r="AFD60" s="7"/>
      <c r="AFE60" s="7"/>
      <c r="AFF60" s="7"/>
      <c r="AFG60" s="7"/>
      <c r="AFH60" s="7"/>
      <c r="AFI60" s="7"/>
      <c r="AFJ60" s="7"/>
      <c r="AFK60" s="7"/>
      <c r="AFL60" s="7"/>
      <c r="AFM60" s="7"/>
      <c r="AFN60" s="7"/>
      <c r="AFO60" s="7"/>
      <c r="AFP60" s="7"/>
      <c r="AFQ60" s="7"/>
      <c r="AFR60" s="7"/>
      <c r="AFS60" s="7"/>
      <c r="AFT60" s="7"/>
      <c r="AFU60" s="7"/>
      <c r="AFV60" s="7"/>
      <c r="AFW60" s="7"/>
      <c r="AFX60" s="7"/>
      <c r="AFY60" s="7"/>
      <c r="AFZ60" s="7"/>
      <c r="AGA60" s="7"/>
      <c r="AGB60" s="7"/>
      <c r="AGC60" s="7"/>
      <c r="AGD60" s="7"/>
      <c r="AGE60" s="7"/>
      <c r="AGF60" s="7"/>
      <c r="AGG60" s="7"/>
      <c r="AGH60" s="7"/>
      <c r="AGI60" s="7"/>
      <c r="AGJ60" s="7"/>
      <c r="AGK60" s="7"/>
      <c r="AGL60" s="7"/>
      <c r="AGM60" s="7"/>
      <c r="AGN60" s="7"/>
      <c r="AGO60" s="7"/>
      <c r="AGP60" s="7"/>
      <c r="AGQ60" s="7"/>
      <c r="AGR60" s="7"/>
      <c r="AGS60" s="7"/>
      <c r="AGT60" s="7"/>
      <c r="AGU60" s="7"/>
      <c r="AGV60" s="7"/>
      <c r="AGW60" s="7"/>
      <c r="AGX60" s="7"/>
      <c r="AGY60" s="7"/>
      <c r="AGZ60" s="7"/>
      <c r="AHA60" s="7"/>
      <c r="AHB60" s="7"/>
      <c r="AHC60" s="7"/>
      <c r="AHD60" s="7"/>
      <c r="AHE60" s="7"/>
      <c r="AHF60" s="7"/>
      <c r="AHG60" s="7"/>
      <c r="AHH60" s="7"/>
      <c r="AHI60" s="7"/>
      <c r="AHJ60" s="7"/>
      <c r="AHK60" s="7"/>
      <c r="AHL60" s="7"/>
      <c r="AHM60" s="7"/>
      <c r="AHN60" s="7"/>
      <c r="AHO60" s="7"/>
      <c r="AHP60" s="7"/>
      <c r="AHQ60" s="7"/>
      <c r="AHR60" s="7"/>
      <c r="AHS60" s="7"/>
      <c r="AHT60" s="7"/>
      <c r="AHU60" s="7"/>
      <c r="AHV60" s="7"/>
      <c r="AHW60" s="7"/>
      <c r="AHX60" s="7"/>
      <c r="AHY60" s="7"/>
      <c r="AHZ60" s="7"/>
      <c r="AIA60" s="7"/>
      <c r="AIB60" s="7"/>
      <c r="AIC60" s="7"/>
      <c r="AID60" s="7"/>
      <c r="AIE60" s="7"/>
      <c r="AIF60" s="7"/>
      <c r="AIG60" s="7"/>
      <c r="AIH60" s="7"/>
      <c r="AII60" s="7"/>
      <c r="AIJ60" s="7"/>
      <c r="AIK60" s="7"/>
      <c r="AIL60" s="7"/>
      <c r="AIM60" s="7"/>
      <c r="AIN60" s="7"/>
      <c r="AIO60" s="7"/>
      <c r="AIP60" s="7"/>
      <c r="AIQ60" s="7"/>
      <c r="AIR60" s="7"/>
      <c r="AIS60" s="7"/>
      <c r="AIT60" s="7"/>
      <c r="AIU60" s="7"/>
      <c r="AIV60" s="7"/>
      <c r="AIW60" s="7"/>
      <c r="AIX60" s="7"/>
      <c r="AIY60" s="7"/>
      <c r="AIZ60" s="7"/>
      <c r="AJA60" s="7"/>
      <c r="AJB60" s="7"/>
      <c r="AJC60" s="7"/>
      <c r="AJD60" s="7"/>
      <c r="AJE60" s="7"/>
      <c r="AJF60" s="7"/>
      <c r="AJG60" s="7"/>
      <c r="AJH60" s="7"/>
      <c r="AJI60" s="7"/>
      <c r="AJJ60" s="7"/>
      <c r="AJK60" s="7"/>
      <c r="AJL60" s="7"/>
      <c r="AJM60" s="7"/>
      <c r="AJN60" s="7"/>
      <c r="AJO60" s="7"/>
      <c r="AJP60" s="7"/>
      <c r="AJQ60" s="7"/>
      <c r="AJR60" s="7"/>
      <c r="AJS60" s="7"/>
      <c r="AJT60" s="7"/>
      <c r="AJU60" s="7"/>
      <c r="AJV60" s="7"/>
      <c r="AJW60" s="7"/>
      <c r="AJX60" s="7"/>
      <c r="AJY60" s="7"/>
      <c r="AJZ60" s="7"/>
      <c r="AKA60" s="7"/>
      <c r="AKB60" s="7"/>
      <c r="AKC60" s="7"/>
      <c r="AKD60" s="7"/>
      <c r="AKE60" s="7"/>
      <c r="AKF60" s="7"/>
      <c r="AKG60" s="7"/>
      <c r="AKH60" s="7"/>
      <c r="AKI60" s="7"/>
      <c r="AKJ60" s="7"/>
      <c r="AKK60" s="7"/>
      <c r="AKL60" s="7"/>
      <c r="AKM60" s="7"/>
      <c r="AKN60" s="7"/>
      <c r="AKO60" s="7"/>
      <c r="AKP60" s="7"/>
      <c r="AKQ60" s="7"/>
      <c r="AKR60" s="7"/>
      <c r="AKS60" s="7"/>
      <c r="AKT60" s="7"/>
      <c r="AKU60" s="7"/>
      <c r="AKV60" s="7"/>
      <c r="AKW60" s="7"/>
      <c r="AKX60" s="7"/>
      <c r="AKY60" s="7"/>
      <c r="AKZ60" s="7"/>
      <c r="ALA60" s="7"/>
      <c r="ALB60" s="7"/>
      <c r="ALC60" s="7"/>
      <c r="ALD60" s="7"/>
      <c r="ALE60" s="7"/>
      <c r="ALF60" s="7"/>
      <c r="ALG60" s="7"/>
      <c r="ALH60" s="7"/>
      <c r="ALI60" s="7"/>
      <c r="ALJ60" s="7"/>
      <c r="ALK60" s="7"/>
      <c r="ALL60" s="7"/>
      <c r="ALM60" s="7"/>
      <c r="ALN60" s="7"/>
      <c r="ALO60" s="7"/>
      <c r="ALP60" s="7"/>
      <c r="ALQ60" s="7"/>
      <c r="ALR60" s="7"/>
      <c r="ALS60" s="7"/>
      <c r="ALT60" s="7"/>
      <c r="ALU60" s="7"/>
      <c r="ALV60" s="7"/>
      <c r="ALW60" s="7"/>
      <c r="ALX60" s="7"/>
      <c r="ALY60" s="7"/>
      <c r="ALZ60" s="7"/>
      <c r="AMA60" s="7"/>
      <c r="AMB60" s="7"/>
      <c r="AMC60" s="7"/>
      <c r="AMD60" s="7"/>
      <c r="AME60" s="7"/>
      <c r="AMF60" s="7"/>
      <c r="AMG60" s="7"/>
      <c r="AMH60" s="7"/>
      <c r="AMI60" s="7"/>
      <c r="AMJ60" s="7"/>
      <c r="AMK60" s="7"/>
      <c r="AML60" s="7"/>
      <c r="AMM60" s="7"/>
      <c r="AMN60" s="7"/>
      <c r="AMO60" s="7"/>
      <c r="AMP60" s="7"/>
      <c r="AMQ60" s="7"/>
      <c r="AMR60" s="7"/>
      <c r="AMS60" s="7"/>
      <c r="AMT60" s="7"/>
      <c r="AMU60" s="7"/>
      <c r="AMV60" s="7"/>
      <c r="AMW60" s="7"/>
      <c r="AMX60" s="7"/>
      <c r="AMY60" s="7"/>
      <c r="AMZ60" s="7"/>
      <c r="ANA60" s="7"/>
      <c r="ANB60" s="7"/>
      <c r="ANC60" s="7"/>
      <c r="AND60" s="7"/>
      <c r="ANF60" s="7"/>
      <c r="ANG60" s="7"/>
      <c r="ANH60" s="7"/>
      <c r="ANI60" s="7"/>
      <c r="ANJ60" s="7"/>
      <c r="ANK60" s="7"/>
      <c r="ANL60" s="7"/>
      <c r="ANM60" s="7"/>
      <c r="ANN60" s="7"/>
      <c r="ANO60" s="7"/>
      <c r="ANP60" s="7"/>
      <c r="ANQ60" s="7"/>
      <c r="ANR60" s="7"/>
      <c r="ANS60" s="7"/>
      <c r="ANT60" s="7"/>
      <c r="ANU60" s="7"/>
      <c r="ANV60" s="7"/>
      <c r="ANW60" s="7"/>
      <c r="ANX60" s="7"/>
      <c r="ANY60" s="7"/>
      <c r="ANZ60" s="7"/>
      <c r="AOA60" s="7"/>
      <c r="AOB60" s="7"/>
      <c r="AOC60" s="7"/>
      <c r="AOD60" s="7"/>
      <c r="AOE60" s="7"/>
      <c r="AOF60" s="7"/>
      <c r="AOG60" s="7"/>
      <c r="AOH60" s="7"/>
      <c r="AOI60" s="7"/>
      <c r="AOJ60" s="7"/>
      <c r="AOK60" s="7"/>
      <c r="AOL60" s="7"/>
      <c r="AOM60" s="7"/>
      <c r="AON60" s="7"/>
      <c r="AOO60" s="7"/>
      <c r="AOP60" s="7"/>
      <c r="AOQ60" s="7"/>
      <c r="AOR60" s="7"/>
      <c r="AOS60" s="7"/>
      <c r="AOT60" s="7"/>
      <c r="AOU60" s="7"/>
      <c r="AOV60" s="7"/>
      <c r="AOW60" s="7"/>
      <c r="AOX60" s="7"/>
      <c r="AOY60" s="7"/>
      <c r="AOZ60" s="7"/>
      <c r="APA60" s="7"/>
      <c r="APB60" s="7"/>
      <c r="APC60" s="7"/>
      <c r="APD60" s="7"/>
      <c r="APE60" s="7"/>
      <c r="APF60" s="7"/>
      <c r="APG60" s="7"/>
      <c r="APH60" s="7"/>
      <c r="API60" s="7"/>
      <c r="APJ60" s="7"/>
      <c r="APK60" s="7"/>
      <c r="APL60" s="7"/>
      <c r="APM60" s="7"/>
      <c r="APN60" s="7"/>
      <c r="APO60" s="7"/>
      <c r="APP60" s="7"/>
      <c r="APQ60" s="7"/>
      <c r="APR60" s="7"/>
      <c r="APS60" s="7"/>
      <c r="APT60" s="7"/>
      <c r="APU60" s="7"/>
      <c r="APV60" s="7"/>
      <c r="APW60" s="7"/>
      <c r="APX60" s="7"/>
      <c r="APY60" s="7"/>
      <c r="APZ60" s="7"/>
      <c r="AQA60" s="7"/>
      <c r="AQB60" s="7"/>
      <c r="AQC60" s="7"/>
      <c r="AQD60" s="7"/>
      <c r="AQE60" s="7"/>
      <c r="AQF60" s="7"/>
      <c r="AQG60" s="7"/>
      <c r="AQH60" s="7"/>
      <c r="AQI60" s="7"/>
      <c r="AQJ60" s="7"/>
      <c r="AQK60" s="7"/>
      <c r="AQL60" s="7"/>
      <c r="AQM60" s="7"/>
      <c r="AQN60" s="7"/>
      <c r="AQO60" s="7"/>
      <c r="AQP60" s="7"/>
      <c r="AQQ60" s="7"/>
      <c r="AQR60" s="7"/>
      <c r="AQS60" s="7"/>
      <c r="AQT60" s="7"/>
      <c r="AQU60" s="7"/>
      <c r="AQV60" s="7"/>
      <c r="AQW60" s="7"/>
      <c r="AQX60" s="7"/>
      <c r="AQY60" s="7"/>
      <c r="AQZ60" s="7"/>
      <c r="ARA60" s="7"/>
      <c r="ARB60" s="7"/>
      <c r="ARC60" s="7"/>
      <c r="ARD60" s="7"/>
      <c r="ARE60" s="7"/>
      <c r="ARF60" s="7"/>
      <c r="ARG60" s="7"/>
      <c r="ARH60" s="7"/>
      <c r="ARI60" s="7"/>
      <c r="ARJ60" s="7"/>
      <c r="ARK60" s="7"/>
      <c r="ARL60" s="7"/>
      <c r="ARM60" s="7"/>
      <c r="ARN60" s="7"/>
      <c r="ARO60" s="7"/>
      <c r="ARP60" s="7"/>
      <c r="ARQ60" s="7"/>
      <c r="ARR60" s="7"/>
      <c r="ARS60" s="7"/>
      <c r="ART60" s="7"/>
      <c r="ARU60" s="7"/>
      <c r="ARV60" s="7"/>
      <c r="ARW60" s="7"/>
      <c r="ARX60" s="7"/>
      <c r="ARY60" s="7"/>
      <c r="ARZ60" s="7"/>
      <c r="ASA60" s="7"/>
      <c r="ASB60" s="7"/>
      <c r="ASC60" s="7"/>
      <c r="ASD60" s="7"/>
      <c r="ASE60" s="7"/>
      <c r="ASF60" s="7"/>
      <c r="ASG60" s="7"/>
      <c r="ASH60" s="7"/>
      <c r="ASI60" s="7"/>
      <c r="ASJ60" s="7"/>
      <c r="ASK60" s="7"/>
      <c r="ASL60" s="7"/>
      <c r="ASM60" s="7"/>
      <c r="ASN60" s="7"/>
      <c r="ASO60" s="7"/>
      <c r="ASP60" s="7"/>
      <c r="ASQ60" s="7"/>
      <c r="ASR60" s="7"/>
      <c r="ASS60" s="7"/>
      <c r="AST60" s="7"/>
      <c r="ASU60" s="7"/>
      <c r="ASV60" s="7"/>
      <c r="ASW60" s="7"/>
      <c r="ASX60" s="7"/>
      <c r="ASY60" s="7"/>
      <c r="ASZ60" s="7"/>
      <c r="ATA60" s="7"/>
      <c r="ATB60" s="7"/>
      <c r="ATC60" s="7"/>
      <c r="ATD60" s="7"/>
      <c r="ATE60" s="7"/>
      <c r="ATF60" s="7"/>
      <c r="ATG60" s="7"/>
      <c r="ATH60" s="7"/>
      <c r="ATI60" s="7"/>
      <c r="ATJ60" s="7"/>
      <c r="ATK60" s="7"/>
      <c r="ATL60" s="7"/>
      <c r="ATM60" s="7"/>
      <c r="ATN60" s="7"/>
      <c r="ATO60" s="7"/>
      <c r="ATP60" s="7"/>
      <c r="ATQ60" s="7"/>
      <c r="ATR60" s="7"/>
      <c r="ATS60" s="7"/>
      <c r="ATT60" s="7"/>
      <c r="ATU60" s="7"/>
      <c r="ATV60" s="7"/>
      <c r="ATW60" s="7"/>
      <c r="ATX60" s="7"/>
      <c r="ATY60" s="7"/>
      <c r="ATZ60" s="7"/>
      <c r="AUA60" s="7"/>
      <c r="AUB60" s="7"/>
      <c r="AUC60" s="7"/>
      <c r="AUD60" s="7"/>
      <c r="AUE60" s="7"/>
      <c r="AUF60" s="7"/>
      <c r="AUG60" s="7"/>
      <c r="AUH60" s="7"/>
      <c r="AUI60" s="7"/>
      <c r="AUJ60" s="7"/>
      <c r="AUK60" s="7"/>
      <c r="AUL60" s="7"/>
      <c r="AUM60" s="7"/>
      <c r="AUN60" s="7"/>
      <c r="AUO60" s="7"/>
      <c r="AUP60" s="7"/>
      <c r="AUQ60" s="7"/>
      <c r="AUR60" s="7"/>
      <c r="AUS60" s="7"/>
      <c r="AUT60" s="7"/>
      <c r="AUU60" s="7"/>
      <c r="AUV60" s="7"/>
      <c r="AUW60" s="7"/>
      <c r="AUX60" s="7"/>
      <c r="AUY60" s="7"/>
      <c r="AUZ60" s="7"/>
      <c r="AVA60" s="7"/>
      <c r="AVB60" s="7"/>
      <c r="AVC60" s="7"/>
      <c r="AVD60" s="7"/>
      <c r="AVE60" s="7"/>
      <c r="AVF60" s="7"/>
      <c r="AVG60" s="7"/>
      <c r="AVH60" s="7"/>
      <c r="AVI60" s="7"/>
      <c r="AVJ60" s="7"/>
      <c r="AVK60" s="7"/>
      <c r="AVL60" s="7"/>
      <c r="AVM60" s="7"/>
      <c r="AVN60" s="7"/>
      <c r="AVO60" s="7"/>
      <c r="AVP60" s="7"/>
      <c r="AVQ60" s="7"/>
      <c r="AVR60" s="7"/>
      <c r="AVS60" s="7"/>
      <c r="AVT60" s="7"/>
      <c r="AVU60" s="7"/>
      <c r="AVV60" s="7"/>
      <c r="AVW60" s="7"/>
      <c r="AVX60" s="7"/>
      <c r="AVY60" s="7"/>
      <c r="AVZ60" s="7"/>
      <c r="AWA60" s="7"/>
      <c r="AWB60" s="7"/>
      <c r="AWC60" s="7"/>
      <c r="AWD60" s="7"/>
      <c r="AWE60" s="7"/>
      <c r="AWF60" s="7"/>
      <c r="AWG60" s="7"/>
      <c r="AWH60" s="7"/>
      <c r="AWI60" s="7"/>
      <c r="AWJ60" s="7"/>
      <c r="AWK60" s="7"/>
      <c r="AWL60" s="7"/>
      <c r="AWM60" s="7"/>
      <c r="AWN60" s="7"/>
      <c r="AWO60" s="7"/>
      <c r="AWP60" s="7"/>
      <c r="AWQ60" s="7"/>
      <c r="AWR60" s="7"/>
      <c r="AWS60" s="7"/>
      <c r="AWT60" s="7"/>
      <c r="AWU60" s="7"/>
      <c r="AWV60" s="7"/>
      <c r="AWW60" s="7"/>
      <c r="AWX60" s="7"/>
      <c r="AWY60" s="7"/>
      <c r="AWZ60" s="7"/>
      <c r="AXB60" s="7"/>
      <c r="AXC60" s="7"/>
      <c r="AXD60" s="7"/>
      <c r="AXE60" s="7"/>
      <c r="AXF60" s="7"/>
      <c r="AXG60" s="7"/>
      <c r="AXH60" s="7"/>
      <c r="AXI60" s="7"/>
      <c r="AXJ60" s="7"/>
      <c r="AXK60" s="7"/>
      <c r="AXL60" s="7"/>
      <c r="AXM60" s="7"/>
      <c r="AXN60" s="7"/>
      <c r="AXO60" s="7"/>
      <c r="AXP60" s="7"/>
      <c r="AXQ60" s="7"/>
      <c r="AXR60" s="7"/>
      <c r="AXS60" s="7"/>
      <c r="AXT60" s="7"/>
      <c r="AXU60" s="7"/>
      <c r="AXV60" s="7"/>
      <c r="AXW60" s="7"/>
      <c r="AXX60" s="7"/>
      <c r="AXY60" s="7"/>
      <c r="AXZ60" s="7"/>
      <c r="AYA60" s="7"/>
      <c r="AYB60" s="7"/>
      <c r="AYC60" s="7"/>
      <c r="AYD60" s="7"/>
      <c r="AYE60" s="7"/>
      <c r="AYF60" s="7"/>
      <c r="AYG60" s="7"/>
      <c r="AYH60" s="7"/>
      <c r="AYI60" s="7"/>
      <c r="AYJ60" s="7"/>
      <c r="AYK60" s="7"/>
      <c r="AYL60" s="7"/>
      <c r="AYM60" s="7"/>
      <c r="AYN60" s="7"/>
      <c r="AYO60" s="7"/>
      <c r="AYP60" s="7"/>
      <c r="AYQ60" s="7"/>
      <c r="AYR60" s="7"/>
      <c r="AYS60" s="7"/>
      <c r="AYT60" s="7"/>
      <c r="AYU60" s="7"/>
      <c r="AYV60" s="7"/>
      <c r="AYW60" s="7"/>
      <c r="AYX60" s="7"/>
      <c r="AYY60" s="7"/>
      <c r="AYZ60" s="7"/>
      <c r="AZA60" s="7"/>
      <c r="AZB60" s="7"/>
      <c r="AZC60" s="7"/>
      <c r="AZD60" s="7"/>
      <c r="AZE60" s="7"/>
      <c r="AZF60" s="7"/>
      <c r="AZG60" s="7"/>
      <c r="AZH60" s="7"/>
      <c r="AZI60" s="7"/>
      <c r="AZJ60" s="7"/>
      <c r="AZK60" s="7"/>
      <c r="AZL60" s="7"/>
      <c r="AZM60" s="7"/>
      <c r="AZN60" s="7"/>
      <c r="AZO60" s="7"/>
      <c r="AZP60" s="7"/>
      <c r="AZQ60" s="7"/>
      <c r="AZR60" s="7"/>
      <c r="AZS60" s="7"/>
      <c r="AZT60" s="7"/>
      <c r="AZU60" s="7"/>
      <c r="AZV60" s="7"/>
      <c r="AZW60" s="7"/>
      <c r="AZX60" s="7"/>
      <c r="AZY60" s="7"/>
      <c r="AZZ60" s="7"/>
      <c r="BAA60" s="7"/>
      <c r="BAB60" s="7"/>
      <c r="BAC60" s="7"/>
      <c r="BAD60" s="7"/>
      <c r="BAE60" s="7"/>
      <c r="BAF60" s="7"/>
      <c r="BAG60" s="7"/>
      <c r="BAH60" s="7"/>
      <c r="BAI60" s="7"/>
      <c r="BAJ60" s="7"/>
      <c r="BAK60" s="7"/>
      <c r="BAL60" s="7"/>
      <c r="BAM60" s="7"/>
      <c r="BAN60" s="7"/>
      <c r="BAO60" s="7"/>
      <c r="BAP60" s="7"/>
      <c r="BAQ60" s="7"/>
      <c r="BAR60" s="7"/>
      <c r="BAS60" s="7"/>
      <c r="BAT60" s="7"/>
      <c r="BAU60" s="7"/>
      <c r="BAV60" s="7"/>
      <c r="BAW60" s="7"/>
      <c r="BAX60" s="7"/>
      <c r="BAY60" s="7"/>
      <c r="BAZ60" s="7"/>
      <c r="BBA60" s="7"/>
      <c r="BBB60" s="7"/>
      <c r="BBC60" s="7"/>
      <c r="BBD60" s="7"/>
      <c r="BBE60" s="7"/>
      <c r="BBF60" s="7"/>
      <c r="BBG60" s="7"/>
      <c r="BBH60" s="7"/>
      <c r="BBI60" s="7"/>
      <c r="BBJ60" s="7"/>
      <c r="BBK60" s="7"/>
      <c r="BBL60" s="7"/>
      <c r="BBM60" s="7"/>
      <c r="BBN60" s="7"/>
      <c r="BBO60" s="7"/>
      <c r="BBP60" s="7"/>
      <c r="BBQ60" s="7"/>
      <c r="BBR60" s="7"/>
      <c r="BBS60" s="7"/>
      <c r="BBT60" s="7"/>
      <c r="BBU60" s="7"/>
      <c r="BBV60" s="7"/>
      <c r="BBW60" s="7"/>
      <c r="BBX60" s="7"/>
      <c r="BBY60" s="7"/>
      <c r="BBZ60" s="7"/>
      <c r="BCA60" s="7"/>
      <c r="BCB60" s="7"/>
      <c r="BCC60" s="7"/>
      <c r="BCD60" s="7"/>
      <c r="BCE60" s="7"/>
      <c r="BCF60" s="7"/>
      <c r="BCG60" s="7"/>
      <c r="BCH60" s="7"/>
      <c r="BCI60" s="7"/>
      <c r="BCJ60" s="7"/>
      <c r="BCK60" s="7"/>
      <c r="BCL60" s="7"/>
      <c r="BCM60" s="7"/>
      <c r="BCN60" s="7"/>
      <c r="BCO60" s="7"/>
      <c r="BCP60" s="7"/>
      <c r="BCQ60" s="7"/>
      <c r="BCR60" s="7"/>
      <c r="BCS60" s="7"/>
      <c r="BCT60" s="7"/>
      <c r="BCU60" s="7"/>
      <c r="BCV60" s="7"/>
      <c r="BCW60" s="7"/>
      <c r="BCX60" s="7"/>
      <c r="BCY60" s="7"/>
      <c r="BCZ60" s="7"/>
      <c r="BDA60" s="7"/>
      <c r="BDB60" s="7"/>
      <c r="BDC60" s="7"/>
      <c r="BDD60" s="7"/>
      <c r="BDE60" s="7"/>
      <c r="BDF60" s="7"/>
      <c r="BDG60" s="7"/>
      <c r="BDH60" s="7"/>
      <c r="BDI60" s="7"/>
      <c r="BDJ60" s="7"/>
      <c r="BDK60" s="7"/>
      <c r="BDL60" s="7"/>
      <c r="BDM60" s="7"/>
      <c r="BDN60" s="7"/>
      <c r="BDO60" s="7"/>
      <c r="BDP60" s="7"/>
      <c r="BDQ60" s="7"/>
      <c r="BDR60" s="7"/>
      <c r="BDS60" s="7"/>
      <c r="BDT60" s="7"/>
      <c r="BDU60" s="7"/>
      <c r="BDV60" s="7"/>
      <c r="BDW60" s="7"/>
      <c r="BDX60" s="7"/>
      <c r="BDY60" s="7"/>
      <c r="BDZ60" s="7"/>
      <c r="BEA60" s="7"/>
      <c r="BEB60" s="7"/>
      <c r="BEC60" s="7"/>
      <c r="BED60" s="7"/>
      <c r="BEE60" s="7"/>
      <c r="BEF60" s="7"/>
      <c r="BEG60" s="7"/>
      <c r="BEH60" s="7"/>
      <c r="BEI60" s="7"/>
      <c r="BEJ60" s="7"/>
      <c r="BEK60" s="7"/>
      <c r="BEL60" s="7"/>
      <c r="BEM60" s="7"/>
      <c r="BEN60" s="7"/>
      <c r="BEO60" s="7"/>
      <c r="BEP60" s="7"/>
      <c r="BEQ60" s="7"/>
      <c r="BER60" s="7"/>
      <c r="BES60" s="7"/>
      <c r="BET60" s="7"/>
      <c r="BEU60" s="7"/>
      <c r="BEV60" s="7"/>
      <c r="BEW60" s="7"/>
      <c r="BEX60" s="7"/>
      <c r="BEY60" s="7"/>
      <c r="BEZ60" s="7"/>
      <c r="BFA60" s="7"/>
      <c r="BFB60" s="7"/>
      <c r="BFC60" s="7"/>
      <c r="BFD60" s="7"/>
      <c r="BFE60" s="7"/>
      <c r="BFF60" s="7"/>
      <c r="BFG60" s="7"/>
      <c r="BFH60" s="7"/>
      <c r="BFI60" s="7"/>
      <c r="BFJ60" s="7"/>
      <c r="BFK60" s="7"/>
      <c r="BFL60" s="7"/>
      <c r="BFM60" s="7"/>
      <c r="BFN60" s="7"/>
      <c r="BFO60" s="7"/>
      <c r="BFP60" s="7"/>
      <c r="BFQ60" s="7"/>
      <c r="BFR60" s="7"/>
      <c r="BFS60" s="7"/>
      <c r="BFT60" s="7"/>
      <c r="BFU60" s="7"/>
      <c r="BFV60" s="7"/>
      <c r="BFW60" s="7"/>
      <c r="BFX60" s="7"/>
      <c r="BFY60" s="7"/>
      <c r="BFZ60" s="7"/>
      <c r="BGA60" s="7"/>
      <c r="BGB60" s="7"/>
      <c r="BGC60" s="7"/>
      <c r="BGD60" s="7"/>
      <c r="BGE60" s="7"/>
      <c r="BGF60" s="7"/>
      <c r="BGG60" s="7"/>
      <c r="BGH60" s="7"/>
      <c r="BGI60" s="7"/>
      <c r="BGJ60" s="7"/>
      <c r="BGK60" s="7"/>
      <c r="BGL60" s="7"/>
      <c r="BGM60" s="7"/>
      <c r="BGN60" s="7"/>
      <c r="BGO60" s="7"/>
      <c r="BGP60" s="7"/>
      <c r="BGQ60" s="7"/>
      <c r="BGR60" s="7"/>
      <c r="BGS60" s="7"/>
      <c r="BGT60" s="7"/>
      <c r="BGU60" s="7"/>
      <c r="BGV60" s="7"/>
      <c r="BGX60" s="7"/>
      <c r="BGY60" s="7"/>
      <c r="BGZ60" s="7"/>
      <c r="BHA60" s="7"/>
      <c r="BHB60" s="7"/>
      <c r="BHC60" s="7"/>
      <c r="BHD60" s="7"/>
      <c r="BHE60" s="7"/>
      <c r="BHF60" s="7"/>
      <c r="BHG60" s="7"/>
      <c r="BHH60" s="7"/>
      <c r="BHI60" s="7"/>
      <c r="BHJ60" s="7"/>
      <c r="BHK60" s="7"/>
      <c r="BHL60" s="7"/>
      <c r="BHM60" s="7"/>
      <c r="BHN60" s="7"/>
      <c r="BHO60" s="7"/>
      <c r="BHP60" s="7"/>
      <c r="BHQ60" s="7"/>
      <c r="BHR60" s="7"/>
      <c r="BHS60" s="7"/>
      <c r="BHT60" s="7"/>
      <c r="BHU60" s="7"/>
      <c r="BHV60" s="7"/>
      <c r="BHW60" s="7"/>
      <c r="BHX60" s="7"/>
      <c r="BHY60" s="7"/>
      <c r="BHZ60" s="7"/>
      <c r="BIA60" s="7"/>
      <c r="BIB60" s="7"/>
      <c r="BIC60" s="7"/>
      <c r="BID60" s="7"/>
      <c r="BIE60" s="7"/>
      <c r="BIF60" s="7"/>
      <c r="BIG60" s="7"/>
      <c r="BIH60" s="7"/>
      <c r="BII60" s="7"/>
      <c r="BIJ60" s="7"/>
      <c r="BIK60" s="7"/>
      <c r="BIL60" s="7"/>
      <c r="BIM60" s="7"/>
      <c r="BIN60" s="7"/>
      <c r="BIO60" s="7"/>
      <c r="BIP60" s="7"/>
      <c r="BIQ60" s="7"/>
      <c r="BIR60" s="7"/>
      <c r="BIS60" s="7"/>
      <c r="BIT60" s="7"/>
      <c r="BIU60" s="7"/>
      <c r="BIV60" s="7"/>
      <c r="BIW60" s="7"/>
      <c r="BIX60" s="7"/>
      <c r="BIY60" s="7"/>
      <c r="BIZ60" s="7"/>
      <c r="BJA60" s="7"/>
      <c r="BJB60" s="7"/>
      <c r="BJC60" s="7"/>
      <c r="BJD60" s="7"/>
      <c r="BJE60" s="7"/>
      <c r="BJF60" s="7"/>
      <c r="BJG60" s="7"/>
      <c r="BJH60" s="7"/>
      <c r="BJI60" s="7"/>
      <c r="BJJ60" s="7"/>
      <c r="BJK60" s="7"/>
      <c r="BJL60" s="7"/>
      <c r="BJM60" s="7"/>
      <c r="BJN60" s="7"/>
      <c r="BJO60" s="7"/>
      <c r="BJP60" s="7"/>
      <c r="BJQ60" s="7"/>
      <c r="BJR60" s="7"/>
      <c r="BJS60" s="7"/>
      <c r="BJT60" s="7"/>
      <c r="BJU60" s="7"/>
      <c r="BJV60" s="7"/>
      <c r="BJW60" s="7"/>
      <c r="BJX60" s="7"/>
      <c r="BJY60" s="7"/>
      <c r="BJZ60" s="7"/>
      <c r="BKA60" s="7"/>
      <c r="BKB60" s="7"/>
      <c r="BKC60" s="7"/>
      <c r="BKD60" s="7"/>
      <c r="BKE60" s="7"/>
      <c r="BKF60" s="7"/>
      <c r="BKG60" s="7"/>
      <c r="BKH60" s="7"/>
      <c r="BKI60" s="7"/>
      <c r="BKJ60" s="7"/>
      <c r="BKK60" s="7"/>
      <c r="BKL60" s="7"/>
      <c r="BKM60" s="7"/>
      <c r="BKN60" s="7"/>
      <c r="BKO60" s="7"/>
      <c r="BKP60" s="7"/>
      <c r="BKQ60" s="7"/>
      <c r="BKR60" s="7"/>
      <c r="BKS60" s="7"/>
      <c r="BKT60" s="7"/>
      <c r="BKU60" s="7"/>
      <c r="BKV60" s="7"/>
      <c r="BKW60" s="7"/>
      <c r="BKX60" s="7"/>
      <c r="BKY60" s="7"/>
      <c r="BKZ60" s="7"/>
      <c r="BLA60" s="7"/>
      <c r="BLB60" s="7"/>
      <c r="BLC60" s="7"/>
      <c r="BLD60" s="7"/>
      <c r="BLE60" s="7"/>
      <c r="BLF60" s="7"/>
      <c r="BLG60" s="7"/>
      <c r="BLH60" s="7"/>
      <c r="BLI60" s="7"/>
      <c r="BLJ60" s="7"/>
      <c r="BLK60" s="7"/>
      <c r="BLL60" s="7"/>
      <c r="BLM60" s="7"/>
      <c r="BLN60" s="7"/>
      <c r="BLO60" s="7"/>
      <c r="BLP60" s="7"/>
      <c r="BLQ60" s="7"/>
      <c r="BLR60" s="7"/>
      <c r="BLS60" s="7"/>
      <c r="BLT60" s="7"/>
      <c r="BLU60" s="7"/>
      <c r="BLV60" s="7"/>
      <c r="BLW60" s="7"/>
      <c r="BLX60" s="7"/>
      <c r="BLY60" s="7"/>
      <c r="BLZ60" s="7"/>
      <c r="BMA60" s="7"/>
      <c r="BMB60" s="7"/>
      <c r="BMC60" s="7"/>
      <c r="BMD60" s="7"/>
      <c r="BME60" s="7"/>
      <c r="BMF60" s="7"/>
      <c r="BMG60" s="7"/>
      <c r="BMH60" s="7"/>
      <c r="BMI60" s="7"/>
      <c r="BMJ60" s="7"/>
      <c r="BMK60" s="7"/>
      <c r="BML60" s="7"/>
      <c r="BMM60" s="7"/>
      <c r="BMN60" s="7"/>
      <c r="BMO60" s="7"/>
      <c r="BMP60" s="7"/>
      <c r="BMQ60" s="7"/>
      <c r="BMR60" s="7"/>
      <c r="BMS60" s="7"/>
      <c r="BMT60" s="7"/>
      <c r="BMU60" s="7"/>
      <c r="BMV60" s="7"/>
      <c r="BMW60" s="7"/>
      <c r="BMX60" s="7"/>
      <c r="BMY60" s="7"/>
      <c r="BMZ60" s="7"/>
      <c r="BNA60" s="7"/>
      <c r="BNB60" s="7"/>
      <c r="BNC60" s="7"/>
      <c r="BND60" s="7"/>
      <c r="BNE60" s="7"/>
      <c r="BNF60" s="7"/>
      <c r="BNG60" s="7"/>
      <c r="BNH60" s="7"/>
      <c r="BNI60" s="7"/>
      <c r="BNJ60" s="7"/>
      <c r="BNK60" s="7"/>
      <c r="BNL60" s="7"/>
      <c r="BNM60" s="7"/>
      <c r="BNN60" s="7"/>
      <c r="BNO60" s="7"/>
      <c r="BNP60" s="7"/>
      <c r="BNQ60" s="7"/>
      <c r="BNR60" s="7"/>
      <c r="BNS60" s="7"/>
      <c r="BNT60" s="7"/>
      <c r="BNU60" s="7"/>
      <c r="BNV60" s="7"/>
      <c r="BNW60" s="7"/>
      <c r="BNX60" s="7"/>
      <c r="BNY60" s="7"/>
      <c r="BNZ60" s="7"/>
      <c r="BOA60" s="7"/>
      <c r="BOB60" s="7"/>
      <c r="BOC60" s="7"/>
      <c r="BOD60" s="7"/>
      <c r="BOE60" s="7"/>
      <c r="BOF60" s="7"/>
      <c r="BOG60" s="7"/>
      <c r="BOH60" s="7"/>
      <c r="BOI60" s="7"/>
      <c r="BOJ60" s="7"/>
      <c r="BOK60" s="7"/>
      <c r="BOL60" s="7"/>
      <c r="BOM60" s="7"/>
      <c r="BON60" s="7"/>
      <c r="BOO60" s="7"/>
      <c r="BOP60" s="7"/>
      <c r="BOQ60" s="7"/>
      <c r="BOR60" s="7"/>
      <c r="BOS60" s="7"/>
      <c r="BOT60" s="7"/>
      <c r="BOU60" s="7"/>
      <c r="BOV60" s="7"/>
      <c r="BOW60" s="7"/>
      <c r="BOX60" s="7"/>
      <c r="BOY60" s="7"/>
      <c r="BOZ60" s="7"/>
      <c r="BPA60" s="7"/>
      <c r="BPB60" s="7"/>
      <c r="BPC60" s="7"/>
      <c r="BPD60" s="7"/>
      <c r="BPE60" s="7"/>
      <c r="BPF60" s="7"/>
      <c r="BPG60" s="7"/>
      <c r="BPH60" s="7"/>
      <c r="BPI60" s="7"/>
      <c r="BPJ60" s="7"/>
      <c r="BPK60" s="7"/>
      <c r="BPL60" s="7"/>
      <c r="BPM60" s="7"/>
      <c r="BPN60" s="7"/>
      <c r="BPO60" s="7"/>
      <c r="BPP60" s="7"/>
      <c r="BPQ60" s="7"/>
      <c r="BPR60" s="7"/>
      <c r="BPS60" s="7"/>
      <c r="BPT60" s="7"/>
      <c r="BPU60" s="7"/>
      <c r="BPV60" s="7"/>
      <c r="BPW60" s="7"/>
      <c r="BPX60" s="7"/>
      <c r="BPY60" s="7"/>
      <c r="BPZ60" s="7"/>
      <c r="BQA60" s="7"/>
      <c r="BQB60" s="7"/>
      <c r="BQC60" s="7"/>
      <c r="BQD60" s="7"/>
      <c r="BQE60" s="7"/>
      <c r="BQF60" s="7"/>
      <c r="BQG60" s="7"/>
      <c r="BQH60" s="7"/>
      <c r="BQI60" s="7"/>
      <c r="BQJ60" s="7"/>
      <c r="BQK60" s="7"/>
      <c r="BQL60" s="7"/>
      <c r="BQM60" s="7"/>
      <c r="BQN60" s="7"/>
      <c r="BQO60" s="7"/>
      <c r="BQP60" s="7"/>
      <c r="BQQ60" s="7"/>
      <c r="BQR60" s="7"/>
      <c r="BQT60" s="7"/>
      <c r="BQU60" s="7"/>
      <c r="BQV60" s="7"/>
      <c r="BQW60" s="7"/>
      <c r="BQX60" s="7"/>
      <c r="BQY60" s="7"/>
      <c r="BQZ60" s="7"/>
      <c r="BRA60" s="7"/>
      <c r="BRB60" s="7"/>
      <c r="BRC60" s="7"/>
      <c r="BRD60" s="7"/>
      <c r="BRE60" s="7"/>
      <c r="BRF60" s="7"/>
      <c r="BRG60" s="7"/>
      <c r="BRH60" s="7"/>
      <c r="BRI60" s="7"/>
      <c r="BRJ60" s="7"/>
      <c r="BRK60" s="7"/>
      <c r="BRL60" s="7"/>
      <c r="BRM60" s="7"/>
      <c r="BRN60" s="7"/>
      <c r="BRO60" s="7"/>
      <c r="BRP60" s="7"/>
      <c r="BRQ60" s="7"/>
      <c r="BRR60" s="7"/>
      <c r="BRS60" s="7"/>
      <c r="BRT60" s="7"/>
      <c r="BRU60" s="7"/>
      <c r="BRV60" s="7"/>
      <c r="BRW60" s="7"/>
      <c r="BRX60" s="7"/>
      <c r="BRY60" s="7"/>
      <c r="BRZ60" s="7"/>
      <c r="BSA60" s="7"/>
      <c r="BSB60" s="7"/>
      <c r="BSC60" s="7"/>
      <c r="BSD60" s="7"/>
      <c r="BSE60" s="7"/>
      <c r="BSF60" s="7"/>
      <c r="BSG60" s="7"/>
      <c r="BSH60" s="7"/>
      <c r="BSI60" s="7"/>
      <c r="BSJ60" s="7"/>
      <c r="BSK60" s="7"/>
      <c r="BSL60" s="7"/>
      <c r="BSM60" s="7"/>
      <c r="BSN60" s="7"/>
      <c r="BSO60" s="7"/>
      <c r="BSP60" s="7"/>
      <c r="BSQ60" s="7"/>
      <c r="BSR60" s="7"/>
      <c r="BSS60" s="7"/>
      <c r="BST60" s="7"/>
      <c r="BSU60" s="7"/>
      <c r="BSV60" s="7"/>
      <c r="BSW60" s="7"/>
      <c r="BSX60" s="7"/>
      <c r="BSY60" s="7"/>
      <c r="BSZ60" s="7"/>
      <c r="BTA60" s="7"/>
      <c r="BTB60" s="7"/>
      <c r="BTC60" s="7"/>
      <c r="BTD60" s="7"/>
      <c r="BTE60" s="7"/>
      <c r="BTF60" s="7"/>
      <c r="BTG60" s="7"/>
      <c r="BTH60" s="7"/>
      <c r="BTI60" s="7"/>
      <c r="BTJ60" s="7"/>
      <c r="BTK60" s="7"/>
      <c r="BTL60" s="7"/>
      <c r="BTM60" s="7"/>
      <c r="BTN60" s="7"/>
      <c r="BTO60" s="7"/>
      <c r="BTP60" s="7"/>
      <c r="BTQ60" s="7"/>
      <c r="BTR60" s="7"/>
      <c r="BTS60" s="7"/>
      <c r="BTT60" s="7"/>
      <c r="BTU60" s="7"/>
      <c r="BTV60" s="7"/>
      <c r="BTW60" s="7"/>
      <c r="BTX60" s="7"/>
      <c r="BTY60" s="7"/>
      <c r="BTZ60" s="7"/>
      <c r="BUA60" s="7"/>
      <c r="BUB60" s="7"/>
      <c r="BUC60" s="7"/>
      <c r="BUD60" s="7"/>
      <c r="BUE60" s="7"/>
      <c r="BUF60" s="7"/>
      <c r="BUG60" s="7"/>
      <c r="BUH60" s="7"/>
      <c r="BUI60" s="7"/>
      <c r="BUJ60" s="7"/>
      <c r="BUK60" s="7"/>
      <c r="BUL60" s="7"/>
      <c r="BUM60" s="7"/>
      <c r="BUN60" s="7"/>
      <c r="BUO60" s="7"/>
      <c r="BUP60" s="7"/>
      <c r="BUQ60" s="7"/>
      <c r="BUR60" s="7"/>
      <c r="BUS60" s="7"/>
      <c r="BUT60" s="7"/>
      <c r="BUU60" s="7"/>
      <c r="BUV60" s="7"/>
      <c r="BUW60" s="7"/>
      <c r="BUX60" s="7"/>
      <c r="BUY60" s="7"/>
      <c r="BUZ60" s="7"/>
      <c r="BVA60" s="7"/>
      <c r="BVB60" s="7"/>
      <c r="BVC60" s="7"/>
      <c r="BVD60" s="7"/>
      <c r="BVE60" s="7"/>
      <c r="BVF60" s="7"/>
      <c r="BVG60" s="7"/>
      <c r="BVH60" s="7"/>
      <c r="BVI60" s="7"/>
      <c r="BVJ60" s="7"/>
      <c r="BVK60" s="7"/>
      <c r="BVL60" s="7"/>
      <c r="BVM60" s="7"/>
      <c r="BVN60" s="7"/>
      <c r="BVO60" s="7"/>
      <c r="BVP60" s="7"/>
      <c r="BVQ60" s="7"/>
      <c r="BVR60" s="7"/>
      <c r="BVS60" s="7"/>
      <c r="BVT60" s="7"/>
      <c r="BVU60" s="7"/>
      <c r="BVV60" s="7"/>
      <c r="BVW60" s="7"/>
      <c r="BVX60" s="7"/>
      <c r="BVY60" s="7"/>
      <c r="BVZ60" s="7"/>
      <c r="BWA60" s="7"/>
      <c r="BWB60" s="7"/>
      <c r="BWC60" s="7"/>
      <c r="BWD60" s="7"/>
      <c r="BWE60" s="7"/>
      <c r="BWF60" s="7"/>
      <c r="BWG60" s="7"/>
      <c r="BWH60" s="7"/>
      <c r="BWI60" s="7"/>
      <c r="BWJ60" s="7"/>
      <c r="BWK60" s="7"/>
      <c r="BWL60" s="7"/>
      <c r="BWM60" s="7"/>
      <c r="BWN60" s="7"/>
      <c r="BWO60" s="7"/>
      <c r="BWP60" s="7"/>
      <c r="BWQ60" s="7"/>
      <c r="BWR60" s="7"/>
      <c r="BWS60" s="7"/>
      <c r="BWT60" s="7"/>
      <c r="BWU60" s="7"/>
      <c r="BWV60" s="7"/>
      <c r="BWW60" s="7"/>
      <c r="BWX60" s="7"/>
      <c r="BWY60" s="7"/>
      <c r="BWZ60" s="7"/>
      <c r="BXA60" s="7"/>
      <c r="BXB60" s="7"/>
      <c r="BXC60" s="7"/>
      <c r="BXD60" s="7"/>
      <c r="BXE60" s="7"/>
      <c r="BXF60" s="7"/>
      <c r="BXG60" s="7"/>
      <c r="BXH60" s="7"/>
      <c r="BXI60" s="7"/>
      <c r="BXJ60" s="7"/>
      <c r="BXK60" s="7"/>
      <c r="BXL60" s="7"/>
      <c r="BXM60" s="7"/>
      <c r="BXN60" s="7"/>
      <c r="BXO60" s="7"/>
      <c r="BXP60" s="7"/>
      <c r="BXQ60" s="7"/>
      <c r="BXR60" s="7"/>
      <c r="BXS60" s="7"/>
      <c r="BXT60" s="7"/>
      <c r="BXU60" s="7"/>
      <c r="BXV60" s="7"/>
      <c r="BXW60" s="7"/>
      <c r="BXX60" s="7"/>
      <c r="BXY60" s="7"/>
      <c r="BXZ60" s="7"/>
      <c r="BYA60" s="7"/>
      <c r="BYB60" s="7"/>
      <c r="BYC60" s="7"/>
      <c r="BYD60" s="7"/>
      <c r="BYE60" s="7"/>
      <c r="BYF60" s="7"/>
      <c r="BYG60" s="7"/>
      <c r="BYH60" s="7"/>
      <c r="BYI60" s="7"/>
      <c r="BYJ60" s="7"/>
      <c r="BYK60" s="7"/>
      <c r="BYL60" s="7"/>
      <c r="BYM60" s="7"/>
      <c r="BYN60" s="7"/>
      <c r="BYO60" s="7"/>
      <c r="BYP60" s="7"/>
      <c r="BYQ60" s="7"/>
      <c r="BYR60" s="7"/>
      <c r="BYS60" s="7"/>
      <c r="BYT60" s="7"/>
      <c r="BYU60" s="7"/>
      <c r="BYV60" s="7"/>
      <c r="BYW60" s="7"/>
      <c r="BYX60" s="7"/>
      <c r="BYY60" s="7"/>
      <c r="BYZ60" s="7"/>
      <c r="BZA60" s="7"/>
      <c r="BZB60" s="7"/>
      <c r="BZC60" s="7"/>
      <c r="BZD60" s="7"/>
      <c r="BZE60" s="7"/>
      <c r="BZF60" s="7"/>
      <c r="BZG60" s="7"/>
      <c r="BZH60" s="7"/>
      <c r="BZI60" s="7"/>
      <c r="BZJ60" s="7"/>
      <c r="BZK60" s="7"/>
      <c r="BZL60" s="7"/>
      <c r="BZM60" s="7"/>
      <c r="BZN60" s="7"/>
      <c r="BZO60" s="7"/>
      <c r="BZP60" s="7"/>
      <c r="BZQ60" s="7"/>
      <c r="BZR60" s="7"/>
      <c r="BZS60" s="7"/>
      <c r="BZT60" s="7"/>
      <c r="BZU60" s="7"/>
      <c r="BZV60" s="7"/>
      <c r="BZW60" s="7"/>
      <c r="BZX60" s="7"/>
      <c r="BZY60" s="7"/>
      <c r="BZZ60" s="7"/>
      <c r="CAA60" s="7"/>
      <c r="CAB60" s="7"/>
      <c r="CAC60" s="7"/>
      <c r="CAD60" s="7"/>
      <c r="CAE60" s="7"/>
      <c r="CAF60" s="7"/>
      <c r="CAG60" s="7"/>
      <c r="CAH60" s="7"/>
      <c r="CAI60" s="7"/>
      <c r="CAJ60" s="7"/>
      <c r="CAK60" s="7"/>
      <c r="CAL60" s="7"/>
      <c r="CAM60" s="7"/>
      <c r="CAN60" s="7"/>
      <c r="CAP60" s="7"/>
      <c r="CAQ60" s="7"/>
      <c r="CAR60" s="7"/>
      <c r="CAS60" s="7"/>
      <c r="CAT60" s="7"/>
      <c r="CAU60" s="7"/>
      <c r="CAV60" s="7"/>
      <c r="CAW60" s="7"/>
      <c r="CAX60" s="7"/>
      <c r="CAY60" s="7"/>
      <c r="CAZ60" s="7"/>
      <c r="CBA60" s="7"/>
      <c r="CBB60" s="7"/>
      <c r="CBC60" s="7"/>
      <c r="CBD60" s="7"/>
      <c r="CBE60" s="7"/>
      <c r="CBF60" s="7"/>
      <c r="CBG60" s="7"/>
      <c r="CBH60" s="7"/>
      <c r="CBI60" s="7"/>
      <c r="CBJ60" s="7"/>
      <c r="CBK60" s="7"/>
      <c r="CBL60" s="7"/>
      <c r="CBM60" s="7"/>
      <c r="CBN60" s="7"/>
      <c r="CBO60" s="7"/>
      <c r="CBP60" s="7"/>
      <c r="CBQ60" s="7"/>
      <c r="CBR60" s="7"/>
      <c r="CBS60" s="7"/>
      <c r="CBT60" s="7"/>
      <c r="CBU60" s="7"/>
      <c r="CBV60" s="7"/>
      <c r="CBW60" s="7"/>
      <c r="CBX60" s="7"/>
      <c r="CBY60" s="7"/>
      <c r="CBZ60" s="7"/>
      <c r="CCA60" s="7"/>
      <c r="CCB60" s="7"/>
      <c r="CCC60" s="7"/>
      <c r="CCD60" s="7"/>
      <c r="CCE60" s="7"/>
      <c r="CCF60" s="7"/>
      <c r="CCG60" s="7"/>
      <c r="CCH60" s="7"/>
      <c r="CCI60" s="7"/>
      <c r="CCJ60" s="7"/>
      <c r="CCK60" s="7"/>
      <c r="CCL60" s="7"/>
      <c r="CCM60" s="7"/>
      <c r="CCN60" s="7"/>
      <c r="CCO60" s="7"/>
      <c r="CCP60" s="7"/>
      <c r="CCQ60" s="7"/>
      <c r="CCR60" s="7"/>
      <c r="CCS60" s="7"/>
      <c r="CCT60" s="7"/>
      <c r="CCU60" s="7"/>
      <c r="CCV60" s="7"/>
      <c r="CCW60" s="7"/>
      <c r="CCX60" s="7"/>
      <c r="CCY60" s="7"/>
      <c r="CCZ60" s="7"/>
      <c r="CDA60" s="7"/>
      <c r="CDB60" s="7"/>
      <c r="CDC60" s="7"/>
      <c r="CDD60" s="7"/>
      <c r="CDE60" s="7"/>
      <c r="CDF60" s="7"/>
      <c r="CDG60" s="7"/>
      <c r="CDH60" s="7"/>
      <c r="CDI60" s="7"/>
      <c r="CDJ60" s="7"/>
      <c r="CDK60" s="7"/>
      <c r="CDL60" s="7"/>
      <c r="CDM60" s="7"/>
      <c r="CDN60" s="7"/>
      <c r="CDO60" s="7"/>
      <c r="CDP60" s="7"/>
      <c r="CDQ60" s="7"/>
      <c r="CDR60" s="7"/>
      <c r="CDS60" s="7"/>
      <c r="CDT60" s="7"/>
      <c r="CDU60" s="7"/>
      <c r="CDV60" s="7"/>
      <c r="CDW60" s="7"/>
      <c r="CDX60" s="7"/>
      <c r="CDY60" s="7"/>
      <c r="CDZ60" s="7"/>
      <c r="CEA60" s="7"/>
      <c r="CEB60" s="7"/>
      <c r="CEC60" s="7"/>
      <c r="CED60" s="7"/>
      <c r="CEE60" s="7"/>
      <c r="CEF60" s="7"/>
      <c r="CEG60" s="7"/>
      <c r="CEH60" s="7"/>
      <c r="CEI60" s="7"/>
      <c r="CEJ60" s="7"/>
      <c r="CEK60" s="7"/>
      <c r="CEL60" s="7"/>
      <c r="CEM60" s="7"/>
      <c r="CEN60" s="7"/>
      <c r="CEO60" s="7"/>
      <c r="CEP60" s="7"/>
      <c r="CEQ60" s="7"/>
      <c r="CER60" s="7"/>
      <c r="CES60" s="7"/>
      <c r="CET60" s="7"/>
      <c r="CEU60" s="7"/>
      <c r="CEV60" s="7"/>
      <c r="CEW60" s="7"/>
      <c r="CEX60" s="7"/>
      <c r="CEY60" s="7"/>
      <c r="CEZ60" s="7"/>
      <c r="CFA60" s="7"/>
      <c r="CFB60" s="7"/>
      <c r="CFC60" s="7"/>
      <c r="CFD60" s="7"/>
      <c r="CFE60" s="7"/>
      <c r="CFF60" s="7"/>
      <c r="CFG60" s="7"/>
      <c r="CFH60" s="7"/>
      <c r="CFI60" s="7"/>
      <c r="CFJ60" s="7"/>
      <c r="CFK60" s="7"/>
      <c r="CFL60" s="7"/>
      <c r="CFM60" s="7"/>
      <c r="CFN60" s="7"/>
      <c r="CFO60" s="7"/>
      <c r="CFP60" s="7"/>
      <c r="CFQ60" s="7"/>
      <c r="CFR60" s="7"/>
      <c r="CFS60" s="7"/>
      <c r="CFT60" s="7"/>
      <c r="CFU60" s="7"/>
      <c r="CFV60" s="7"/>
      <c r="CFW60" s="7"/>
      <c r="CFX60" s="7"/>
      <c r="CFY60" s="7"/>
      <c r="CFZ60" s="7"/>
      <c r="CGA60" s="7"/>
      <c r="CGB60" s="7"/>
      <c r="CGC60" s="7"/>
      <c r="CGD60" s="7"/>
      <c r="CGE60" s="7"/>
      <c r="CGF60" s="7"/>
      <c r="CGG60" s="7"/>
      <c r="CGH60" s="7"/>
      <c r="CGI60" s="7"/>
      <c r="CGJ60" s="7"/>
      <c r="CGK60" s="7"/>
      <c r="CGL60" s="7"/>
      <c r="CGM60" s="7"/>
      <c r="CGN60" s="7"/>
      <c r="CGO60" s="7"/>
      <c r="CGP60" s="7"/>
      <c r="CGQ60" s="7"/>
      <c r="CGR60" s="7"/>
      <c r="CGS60" s="7"/>
      <c r="CGT60" s="7"/>
      <c r="CGU60" s="7"/>
      <c r="CGV60" s="7"/>
      <c r="CGW60" s="7"/>
      <c r="CGX60" s="7"/>
      <c r="CGY60" s="7"/>
      <c r="CGZ60" s="7"/>
      <c r="CHA60" s="7"/>
      <c r="CHB60" s="7"/>
      <c r="CHC60" s="7"/>
      <c r="CHD60" s="7"/>
      <c r="CHE60" s="7"/>
      <c r="CHF60" s="7"/>
      <c r="CHG60" s="7"/>
      <c r="CHH60" s="7"/>
      <c r="CHI60" s="7"/>
      <c r="CHJ60" s="7"/>
      <c r="CHK60" s="7"/>
      <c r="CHL60" s="7"/>
      <c r="CHM60" s="7"/>
      <c r="CHN60" s="7"/>
      <c r="CHO60" s="7"/>
      <c r="CHP60" s="7"/>
      <c r="CHQ60" s="7"/>
      <c r="CHR60" s="7"/>
      <c r="CHS60" s="7"/>
      <c r="CHT60" s="7"/>
      <c r="CHU60" s="7"/>
      <c r="CHV60" s="7"/>
      <c r="CHW60" s="7"/>
      <c r="CHX60" s="7"/>
      <c r="CHY60" s="7"/>
      <c r="CHZ60" s="7"/>
      <c r="CIA60" s="7"/>
      <c r="CIB60" s="7"/>
      <c r="CIC60" s="7"/>
      <c r="CID60" s="7"/>
      <c r="CIE60" s="7"/>
      <c r="CIF60" s="7"/>
      <c r="CIG60" s="7"/>
      <c r="CIH60" s="7"/>
      <c r="CII60" s="7"/>
      <c r="CIJ60" s="7"/>
      <c r="CIK60" s="7"/>
      <c r="CIL60" s="7"/>
      <c r="CIM60" s="7"/>
      <c r="CIN60" s="7"/>
      <c r="CIO60" s="7"/>
      <c r="CIP60" s="7"/>
      <c r="CIQ60" s="7"/>
      <c r="CIR60" s="7"/>
      <c r="CIS60" s="7"/>
      <c r="CIT60" s="7"/>
      <c r="CIU60" s="7"/>
      <c r="CIV60" s="7"/>
      <c r="CIW60" s="7"/>
      <c r="CIX60" s="7"/>
      <c r="CIY60" s="7"/>
      <c r="CIZ60" s="7"/>
      <c r="CJA60" s="7"/>
      <c r="CJB60" s="7"/>
      <c r="CJC60" s="7"/>
      <c r="CJD60" s="7"/>
      <c r="CJE60" s="7"/>
      <c r="CJF60" s="7"/>
      <c r="CJG60" s="7"/>
      <c r="CJH60" s="7"/>
      <c r="CJI60" s="7"/>
      <c r="CJJ60" s="7"/>
      <c r="CJK60" s="7"/>
      <c r="CJL60" s="7"/>
      <c r="CJM60" s="7"/>
      <c r="CJN60" s="7"/>
      <c r="CJO60" s="7"/>
      <c r="CJP60" s="7"/>
      <c r="CJQ60" s="7"/>
      <c r="CJR60" s="7"/>
      <c r="CJS60" s="7"/>
      <c r="CJT60" s="7"/>
      <c r="CJU60" s="7"/>
      <c r="CJV60" s="7"/>
      <c r="CJW60" s="7"/>
      <c r="CJX60" s="7"/>
      <c r="CJY60" s="7"/>
      <c r="CJZ60" s="7"/>
      <c r="CKA60" s="7"/>
      <c r="CKB60" s="7"/>
      <c r="CKC60" s="7"/>
      <c r="CKD60" s="7"/>
      <c r="CKE60" s="7"/>
      <c r="CKF60" s="7"/>
      <c r="CKG60" s="7"/>
      <c r="CKH60" s="7"/>
      <c r="CKI60" s="7"/>
      <c r="CKJ60" s="7"/>
      <c r="CKL60" s="7"/>
      <c r="CKM60" s="7"/>
      <c r="CKN60" s="7"/>
      <c r="CKO60" s="7"/>
      <c r="CKP60" s="7"/>
      <c r="CKQ60" s="7"/>
      <c r="CKR60" s="7"/>
      <c r="CKS60" s="7"/>
      <c r="CKT60" s="7"/>
      <c r="CKU60" s="7"/>
      <c r="CKV60" s="7"/>
      <c r="CKW60" s="7"/>
      <c r="CKX60" s="7"/>
      <c r="CKY60" s="7"/>
      <c r="CKZ60" s="7"/>
      <c r="CLA60" s="7"/>
      <c r="CLB60" s="7"/>
      <c r="CLC60" s="7"/>
      <c r="CLD60" s="7"/>
      <c r="CLE60" s="7"/>
      <c r="CLF60" s="7"/>
      <c r="CLG60" s="7"/>
      <c r="CLH60" s="7"/>
      <c r="CLI60" s="7"/>
      <c r="CLJ60" s="7"/>
      <c r="CLK60" s="7"/>
      <c r="CLL60" s="7"/>
      <c r="CLM60" s="7"/>
      <c r="CLN60" s="7"/>
      <c r="CLO60" s="7"/>
      <c r="CLP60" s="7"/>
      <c r="CLQ60" s="7"/>
      <c r="CLR60" s="7"/>
      <c r="CLS60" s="7"/>
      <c r="CLT60" s="7"/>
      <c r="CLU60" s="7"/>
      <c r="CLV60" s="7"/>
      <c r="CLW60" s="7"/>
      <c r="CLX60" s="7"/>
      <c r="CLY60" s="7"/>
      <c r="CLZ60" s="7"/>
      <c r="CMA60" s="7"/>
      <c r="CMB60" s="7"/>
      <c r="CMC60" s="7"/>
      <c r="CMD60" s="7"/>
      <c r="CME60" s="7"/>
      <c r="CMF60" s="7"/>
      <c r="CMG60" s="7"/>
      <c r="CMH60" s="7"/>
      <c r="CMI60" s="7"/>
      <c r="CMJ60" s="7"/>
      <c r="CMK60" s="7"/>
      <c r="CML60" s="7"/>
      <c r="CMM60" s="7"/>
      <c r="CMN60" s="7"/>
      <c r="CMO60" s="7"/>
      <c r="CMP60" s="7"/>
      <c r="CMQ60" s="7"/>
      <c r="CMR60" s="7"/>
      <c r="CMS60" s="7"/>
      <c r="CMT60" s="7"/>
      <c r="CMU60" s="7"/>
      <c r="CMV60" s="7"/>
      <c r="CMW60" s="7"/>
      <c r="CMX60" s="7"/>
      <c r="CMY60" s="7"/>
      <c r="CMZ60" s="7"/>
      <c r="CNA60" s="7"/>
      <c r="CNB60" s="7"/>
      <c r="CNC60" s="7"/>
      <c r="CND60" s="7"/>
      <c r="CNE60" s="7"/>
      <c r="CNF60" s="7"/>
      <c r="CNG60" s="7"/>
      <c r="CNH60" s="7"/>
      <c r="CNI60" s="7"/>
      <c r="CNJ60" s="7"/>
      <c r="CNK60" s="7"/>
      <c r="CNL60" s="7"/>
      <c r="CNM60" s="7"/>
      <c r="CNN60" s="7"/>
      <c r="CNO60" s="7"/>
      <c r="CNP60" s="7"/>
      <c r="CNQ60" s="7"/>
      <c r="CNR60" s="7"/>
      <c r="CNS60" s="7"/>
      <c r="CNT60" s="7"/>
      <c r="CNU60" s="7"/>
      <c r="CNV60" s="7"/>
      <c r="CNW60" s="7"/>
      <c r="CNX60" s="7"/>
      <c r="CNY60" s="7"/>
      <c r="CNZ60" s="7"/>
      <c r="COA60" s="7"/>
      <c r="COB60" s="7"/>
      <c r="COC60" s="7"/>
      <c r="COD60" s="7"/>
      <c r="COE60" s="7"/>
      <c r="COF60" s="7"/>
      <c r="COG60" s="7"/>
      <c r="COH60" s="7"/>
      <c r="COI60" s="7"/>
      <c r="COJ60" s="7"/>
      <c r="COK60" s="7"/>
      <c r="COL60" s="7"/>
      <c r="COM60" s="7"/>
      <c r="CON60" s="7"/>
      <c r="COO60" s="7"/>
      <c r="COP60" s="7"/>
      <c r="COQ60" s="7"/>
      <c r="COR60" s="7"/>
      <c r="COS60" s="7"/>
      <c r="COT60" s="7"/>
      <c r="COU60" s="7"/>
      <c r="COV60" s="7"/>
      <c r="COW60" s="7"/>
      <c r="COX60" s="7"/>
      <c r="COY60" s="7"/>
      <c r="COZ60" s="7"/>
      <c r="CPA60" s="7"/>
      <c r="CPB60" s="7"/>
      <c r="CPC60" s="7"/>
      <c r="CPD60" s="7"/>
      <c r="CPE60" s="7"/>
      <c r="CPF60" s="7"/>
      <c r="CPG60" s="7"/>
      <c r="CPH60" s="7"/>
      <c r="CPI60" s="7"/>
      <c r="CPJ60" s="7"/>
      <c r="CPK60" s="7"/>
      <c r="CPL60" s="7"/>
      <c r="CPM60" s="7"/>
      <c r="CPN60" s="7"/>
      <c r="CPO60" s="7"/>
      <c r="CPP60" s="7"/>
      <c r="CPQ60" s="7"/>
      <c r="CPR60" s="7"/>
      <c r="CPS60" s="7"/>
      <c r="CPT60" s="7"/>
      <c r="CPU60" s="7"/>
      <c r="CPV60" s="7"/>
      <c r="CPW60" s="7"/>
      <c r="CPX60" s="7"/>
      <c r="CPY60" s="7"/>
      <c r="CPZ60" s="7"/>
      <c r="CQA60" s="7"/>
      <c r="CQB60" s="7"/>
      <c r="CQC60" s="7"/>
      <c r="CQD60" s="7"/>
      <c r="CQE60" s="7"/>
      <c r="CQF60" s="7"/>
      <c r="CQG60" s="7"/>
      <c r="CQH60" s="7"/>
      <c r="CQI60" s="7"/>
      <c r="CQJ60" s="7"/>
      <c r="CQK60" s="7"/>
      <c r="CQL60" s="7"/>
      <c r="CQM60" s="7"/>
      <c r="CQN60" s="7"/>
      <c r="CQO60" s="7"/>
      <c r="CQP60" s="7"/>
      <c r="CQQ60" s="7"/>
      <c r="CQR60" s="7"/>
      <c r="CQS60" s="7"/>
      <c r="CQT60" s="7"/>
      <c r="CQU60" s="7"/>
      <c r="CQV60" s="7"/>
      <c r="CQW60" s="7"/>
      <c r="CQX60" s="7"/>
      <c r="CQY60" s="7"/>
      <c r="CQZ60" s="7"/>
      <c r="CRA60" s="7"/>
      <c r="CRB60" s="7"/>
      <c r="CRC60" s="7"/>
      <c r="CRD60" s="7"/>
      <c r="CRE60" s="7"/>
      <c r="CRF60" s="7"/>
      <c r="CRG60" s="7"/>
      <c r="CRH60" s="7"/>
      <c r="CRI60" s="7"/>
      <c r="CRJ60" s="7"/>
      <c r="CRK60" s="7"/>
      <c r="CRL60" s="7"/>
      <c r="CRM60" s="7"/>
      <c r="CRN60" s="7"/>
      <c r="CRO60" s="7"/>
      <c r="CRP60" s="7"/>
      <c r="CRQ60" s="7"/>
      <c r="CRR60" s="7"/>
      <c r="CRS60" s="7"/>
      <c r="CRT60" s="7"/>
      <c r="CRU60" s="7"/>
      <c r="CRV60" s="7"/>
      <c r="CRW60" s="7"/>
      <c r="CRX60" s="7"/>
      <c r="CRY60" s="7"/>
      <c r="CRZ60" s="7"/>
      <c r="CSA60" s="7"/>
      <c r="CSB60" s="7"/>
      <c r="CSC60" s="7"/>
      <c r="CSD60" s="7"/>
      <c r="CSE60" s="7"/>
      <c r="CSF60" s="7"/>
      <c r="CSG60" s="7"/>
      <c r="CSH60" s="7"/>
      <c r="CSI60" s="7"/>
      <c r="CSJ60" s="7"/>
      <c r="CSK60" s="7"/>
      <c r="CSL60" s="7"/>
      <c r="CSM60" s="7"/>
      <c r="CSN60" s="7"/>
      <c r="CSO60" s="7"/>
      <c r="CSP60" s="7"/>
      <c r="CSQ60" s="7"/>
      <c r="CSR60" s="7"/>
      <c r="CSS60" s="7"/>
      <c r="CST60" s="7"/>
      <c r="CSU60" s="7"/>
      <c r="CSV60" s="7"/>
      <c r="CSW60" s="7"/>
      <c r="CSX60" s="7"/>
      <c r="CSY60" s="7"/>
      <c r="CSZ60" s="7"/>
      <c r="CTA60" s="7"/>
      <c r="CTB60" s="7"/>
      <c r="CTC60" s="7"/>
      <c r="CTD60" s="7"/>
      <c r="CTE60" s="7"/>
      <c r="CTF60" s="7"/>
      <c r="CTG60" s="7"/>
      <c r="CTH60" s="7"/>
      <c r="CTI60" s="7"/>
      <c r="CTJ60" s="7"/>
      <c r="CTK60" s="7"/>
      <c r="CTL60" s="7"/>
      <c r="CTM60" s="7"/>
      <c r="CTN60" s="7"/>
      <c r="CTO60" s="7"/>
      <c r="CTP60" s="7"/>
      <c r="CTQ60" s="7"/>
      <c r="CTR60" s="7"/>
      <c r="CTS60" s="7"/>
      <c r="CTT60" s="7"/>
      <c r="CTU60" s="7"/>
      <c r="CTV60" s="7"/>
      <c r="CTW60" s="7"/>
      <c r="CTX60" s="7"/>
      <c r="CTY60" s="7"/>
      <c r="CTZ60" s="7"/>
      <c r="CUA60" s="7"/>
      <c r="CUB60" s="7"/>
      <c r="CUC60" s="7"/>
      <c r="CUD60" s="7"/>
      <c r="CUE60" s="7"/>
      <c r="CUF60" s="7"/>
      <c r="CUH60" s="7"/>
      <c r="CUI60" s="7"/>
      <c r="CUJ60" s="7"/>
      <c r="CUK60" s="7"/>
      <c r="CUL60" s="7"/>
      <c r="CUM60" s="7"/>
      <c r="CUN60" s="7"/>
      <c r="CUO60" s="7"/>
      <c r="CUP60" s="7"/>
      <c r="CUQ60" s="7"/>
      <c r="CUR60" s="7"/>
      <c r="CUS60" s="7"/>
      <c r="CUT60" s="7"/>
      <c r="CUU60" s="7"/>
      <c r="CUV60" s="7"/>
      <c r="CUW60" s="7"/>
      <c r="CUX60" s="7"/>
      <c r="CUY60" s="7"/>
      <c r="CUZ60" s="7"/>
      <c r="CVA60" s="7"/>
      <c r="CVB60" s="7"/>
      <c r="CVC60" s="7"/>
      <c r="CVD60" s="7"/>
      <c r="CVE60" s="7"/>
      <c r="CVF60" s="7"/>
      <c r="CVG60" s="7"/>
      <c r="CVH60" s="7"/>
      <c r="CVI60" s="7"/>
      <c r="CVJ60" s="7"/>
      <c r="CVK60" s="7"/>
      <c r="CVL60" s="7"/>
      <c r="CVM60" s="7"/>
      <c r="CVN60" s="7"/>
      <c r="CVO60" s="7"/>
      <c r="CVP60" s="7"/>
      <c r="CVQ60" s="7"/>
      <c r="CVR60" s="7"/>
      <c r="CVS60" s="7"/>
      <c r="CVT60" s="7"/>
      <c r="CVU60" s="7"/>
      <c r="CVV60" s="7"/>
      <c r="CVW60" s="7"/>
      <c r="CVX60" s="7"/>
      <c r="CVY60" s="7"/>
      <c r="CVZ60" s="7"/>
      <c r="CWA60" s="7"/>
      <c r="CWB60" s="7"/>
      <c r="CWC60" s="7"/>
      <c r="CWD60" s="7"/>
      <c r="CWE60" s="7"/>
      <c r="CWF60" s="7"/>
      <c r="CWG60" s="7"/>
      <c r="CWH60" s="7"/>
      <c r="CWI60" s="7"/>
      <c r="CWJ60" s="7"/>
      <c r="CWK60" s="7"/>
      <c r="CWL60" s="7"/>
      <c r="CWM60" s="7"/>
      <c r="CWN60" s="7"/>
      <c r="CWO60" s="7"/>
      <c r="CWP60" s="7"/>
      <c r="CWQ60" s="7"/>
      <c r="CWR60" s="7"/>
      <c r="CWS60" s="7"/>
      <c r="CWT60" s="7"/>
      <c r="CWU60" s="7"/>
      <c r="CWV60" s="7"/>
      <c r="CWW60" s="7"/>
      <c r="CWX60" s="7"/>
      <c r="CWY60" s="7"/>
      <c r="CWZ60" s="7"/>
      <c r="CXA60" s="7"/>
      <c r="CXB60" s="7"/>
      <c r="CXC60" s="7"/>
      <c r="CXD60" s="7"/>
      <c r="CXE60" s="7"/>
      <c r="CXF60" s="7"/>
      <c r="CXG60" s="7"/>
      <c r="CXH60" s="7"/>
      <c r="CXI60" s="7"/>
      <c r="CXJ60" s="7"/>
      <c r="CXK60" s="7"/>
      <c r="CXL60" s="7"/>
      <c r="CXM60" s="7"/>
      <c r="CXN60" s="7"/>
      <c r="CXO60" s="7"/>
      <c r="CXP60" s="7"/>
      <c r="CXQ60" s="7"/>
      <c r="CXR60" s="7"/>
      <c r="CXS60" s="7"/>
      <c r="CXT60" s="7"/>
      <c r="CXU60" s="7"/>
      <c r="CXV60" s="7"/>
      <c r="CXW60" s="7"/>
      <c r="CXX60" s="7"/>
      <c r="CXY60" s="7"/>
      <c r="CXZ60" s="7"/>
      <c r="CYA60" s="7"/>
      <c r="CYB60" s="7"/>
      <c r="CYC60" s="7"/>
      <c r="CYD60" s="7"/>
      <c r="CYE60" s="7"/>
      <c r="CYF60" s="7"/>
      <c r="CYG60" s="7"/>
      <c r="CYH60" s="7"/>
      <c r="CYI60" s="7"/>
      <c r="CYJ60" s="7"/>
      <c r="CYK60" s="7"/>
      <c r="CYL60" s="7"/>
      <c r="CYM60" s="7"/>
      <c r="CYN60" s="7"/>
      <c r="CYO60" s="7"/>
      <c r="CYP60" s="7"/>
      <c r="CYQ60" s="7"/>
      <c r="CYR60" s="7"/>
      <c r="CYS60" s="7"/>
      <c r="CYT60" s="7"/>
      <c r="CYU60" s="7"/>
      <c r="CYV60" s="7"/>
      <c r="CYW60" s="7"/>
      <c r="CYX60" s="7"/>
      <c r="CYY60" s="7"/>
      <c r="CYZ60" s="7"/>
      <c r="CZA60" s="7"/>
      <c r="CZB60" s="7"/>
      <c r="CZC60" s="7"/>
      <c r="CZD60" s="7"/>
      <c r="CZE60" s="7"/>
      <c r="CZF60" s="7"/>
      <c r="CZG60" s="7"/>
      <c r="CZH60" s="7"/>
      <c r="CZI60" s="7"/>
      <c r="CZJ60" s="7"/>
      <c r="CZK60" s="7"/>
      <c r="CZL60" s="7"/>
      <c r="CZM60" s="7"/>
      <c r="CZN60" s="7"/>
      <c r="CZO60" s="7"/>
      <c r="CZP60" s="7"/>
      <c r="CZQ60" s="7"/>
      <c r="CZR60" s="7"/>
      <c r="CZS60" s="7"/>
      <c r="CZT60" s="7"/>
      <c r="CZU60" s="7"/>
      <c r="CZV60" s="7"/>
      <c r="CZW60" s="7"/>
      <c r="CZX60" s="7"/>
      <c r="CZY60" s="7"/>
      <c r="CZZ60" s="7"/>
      <c r="DAA60" s="7"/>
      <c r="DAB60" s="7"/>
      <c r="DAC60" s="7"/>
      <c r="DAD60" s="7"/>
      <c r="DAE60" s="7"/>
      <c r="DAF60" s="7"/>
      <c r="DAG60" s="7"/>
      <c r="DAH60" s="7"/>
      <c r="DAI60" s="7"/>
      <c r="DAJ60" s="7"/>
      <c r="DAK60" s="7"/>
      <c r="DAL60" s="7"/>
      <c r="DAM60" s="7"/>
      <c r="DAN60" s="7"/>
      <c r="DAO60" s="7"/>
      <c r="DAP60" s="7"/>
      <c r="DAQ60" s="7"/>
      <c r="DAR60" s="7"/>
      <c r="DAS60" s="7"/>
      <c r="DAT60" s="7"/>
      <c r="DAU60" s="7"/>
      <c r="DAV60" s="7"/>
      <c r="DAW60" s="7"/>
      <c r="DAX60" s="7"/>
      <c r="DAY60" s="7"/>
      <c r="DAZ60" s="7"/>
      <c r="DBA60" s="7"/>
      <c r="DBB60" s="7"/>
      <c r="DBC60" s="7"/>
      <c r="DBD60" s="7"/>
      <c r="DBE60" s="7"/>
      <c r="DBF60" s="7"/>
      <c r="DBG60" s="7"/>
      <c r="DBH60" s="7"/>
      <c r="DBI60" s="7"/>
      <c r="DBJ60" s="7"/>
      <c r="DBK60" s="7"/>
      <c r="DBL60" s="7"/>
      <c r="DBM60" s="7"/>
      <c r="DBN60" s="7"/>
      <c r="DBO60" s="7"/>
      <c r="DBP60" s="7"/>
      <c r="DBQ60" s="7"/>
      <c r="DBR60" s="7"/>
      <c r="DBS60" s="7"/>
      <c r="DBT60" s="7"/>
      <c r="DBU60" s="7"/>
      <c r="DBV60" s="7"/>
      <c r="DBW60" s="7"/>
      <c r="DBX60" s="7"/>
      <c r="DBY60" s="7"/>
      <c r="DBZ60" s="7"/>
      <c r="DCA60" s="7"/>
      <c r="DCB60" s="7"/>
      <c r="DCC60" s="7"/>
      <c r="DCD60" s="7"/>
      <c r="DCE60" s="7"/>
      <c r="DCF60" s="7"/>
      <c r="DCG60" s="7"/>
      <c r="DCH60" s="7"/>
      <c r="DCI60" s="7"/>
      <c r="DCJ60" s="7"/>
      <c r="DCK60" s="7"/>
      <c r="DCL60" s="7"/>
      <c r="DCM60" s="7"/>
      <c r="DCN60" s="7"/>
      <c r="DCO60" s="7"/>
      <c r="DCP60" s="7"/>
      <c r="DCQ60" s="7"/>
      <c r="DCR60" s="7"/>
      <c r="DCS60" s="7"/>
      <c r="DCT60" s="7"/>
      <c r="DCU60" s="7"/>
      <c r="DCV60" s="7"/>
      <c r="DCW60" s="7"/>
      <c r="DCX60" s="7"/>
      <c r="DCY60" s="7"/>
      <c r="DCZ60" s="7"/>
      <c r="DDA60" s="7"/>
      <c r="DDB60" s="7"/>
      <c r="DDC60" s="7"/>
      <c r="DDD60" s="7"/>
      <c r="DDE60" s="7"/>
      <c r="DDF60" s="7"/>
      <c r="DDG60" s="7"/>
      <c r="DDH60" s="7"/>
      <c r="DDI60" s="7"/>
      <c r="DDJ60" s="7"/>
      <c r="DDK60" s="7"/>
      <c r="DDL60" s="7"/>
      <c r="DDM60" s="7"/>
      <c r="DDN60" s="7"/>
      <c r="DDO60" s="7"/>
      <c r="DDP60" s="7"/>
      <c r="DDQ60" s="7"/>
      <c r="DDR60" s="7"/>
      <c r="DDS60" s="7"/>
      <c r="DDT60" s="7"/>
      <c r="DDU60" s="7"/>
      <c r="DDV60" s="7"/>
      <c r="DDW60" s="7"/>
      <c r="DDX60" s="7"/>
      <c r="DDY60" s="7"/>
      <c r="DDZ60" s="7"/>
      <c r="DEA60" s="7"/>
      <c r="DEB60" s="7"/>
      <c r="DED60" s="7"/>
      <c r="DEE60" s="7"/>
      <c r="DEF60" s="7"/>
      <c r="DEG60" s="7"/>
      <c r="DEH60" s="7"/>
      <c r="DEI60" s="7"/>
      <c r="DEJ60" s="7"/>
      <c r="DEK60" s="7"/>
      <c r="DEL60" s="7"/>
      <c r="DEM60" s="7"/>
      <c r="DEN60" s="7"/>
      <c r="DEO60" s="7"/>
      <c r="DEP60" s="7"/>
      <c r="DEQ60" s="7"/>
      <c r="DER60" s="7"/>
      <c r="DES60" s="7"/>
      <c r="DET60" s="7"/>
      <c r="DEU60" s="7"/>
      <c r="DEV60" s="7"/>
      <c r="DEW60" s="7"/>
      <c r="DEX60" s="7"/>
      <c r="DEY60" s="7"/>
      <c r="DEZ60" s="7"/>
      <c r="DFA60" s="7"/>
      <c r="DFB60" s="7"/>
      <c r="DFC60" s="7"/>
      <c r="DFD60" s="7"/>
      <c r="DFE60" s="7"/>
      <c r="DFF60" s="7"/>
      <c r="DFG60" s="7"/>
      <c r="DFH60" s="7"/>
      <c r="DFI60" s="7"/>
      <c r="DFJ60" s="7"/>
      <c r="DFK60" s="7"/>
      <c r="DFL60" s="7"/>
      <c r="DFM60" s="7"/>
      <c r="DFN60" s="7"/>
      <c r="DFO60" s="7"/>
      <c r="DFP60" s="7"/>
      <c r="DFQ60" s="7"/>
      <c r="DFR60" s="7"/>
      <c r="DFS60" s="7"/>
      <c r="DFT60" s="7"/>
      <c r="DFU60" s="7"/>
      <c r="DFV60" s="7"/>
      <c r="DFW60" s="7"/>
      <c r="DFX60" s="7"/>
      <c r="DFY60" s="7"/>
      <c r="DFZ60" s="7"/>
      <c r="DGA60" s="7"/>
      <c r="DGB60" s="7"/>
      <c r="DGC60" s="7"/>
      <c r="DGD60" s="7"/>
      <c r="DGE60" s="7"/>
      <c r="DGF60" s="7"/>
      <c r="DGG60" s="7"/>
      <c r="DGH60" s="7"/>
      <c r="DGI60" s="7"/>
      <c r="DGJ60" s="7"/>
      <c r="DGK60" s="7"/>
      <c r="DGL60" s="7"/>
      <c r="DGM60" s="7"/>
      <c r="DGN60" s="7"/>
      <c r="DGO60" s="7"/>
      <c r="DGP60" s="7"/>
      <c r="DGQ60" s="7"/>
      <c r="DGR60" s="7"/>
      <c r="DGS60" s="7"/>
      <c r="DGT60" s="7"/>
      <c r="DGU60" s="7"/>
      <c r="DGV60" s="7"/>
      <c r="DGW60" s="7"/>
      <c r="DGX60" s="7"/>
      <c r="DGY60" s="7"/>
      <c r="DGZ60" s="7"/>
      <c r="DHA60" s="7"/>
      <c r="DHB60" s="7"/>
      <c r="DHC60" s="7"/>
      <c r="DHD60" s="7"/>
      <c r="DHE60" s="7"/>
      <c r="DHF60" s="7"/>
      <c r="DHG60" s="7"/>
      <c r="DHH60" s="7"/>
      <c r="DHI60" s="7"/>
      <c r="DHJ60" s="7"/>
      <c r="DHK60" s="7"/>
      <c r="DHL60" s="7"/>
      <c r="DHM60" s="7"/>
      <c r="DHN60" s="7"/>
      <c r="DHO60" s="7"/>
      <c r="DHP60" s="7"/>
      <c r="DHQ60" s="7"/>
      <c r="DHR60" s="7"/>
      <c r="DHS60" s="7"/>
      <c r="DHT60" s="7"/>
      <c r="DHU60" s="7"/>
      <c r="DHV60" s="7"/>
      <c r="DHW60" s="7"/>
      <c r="DHX60" s="7"/>
      <c r="DHY60" s="7"/>
      <c r="DHZ60" s="7"/>
      <c r="DIA60" s="7"/>
      <c r="DIB60" s="7"/>
      <c r="DIC60" s="7"/>
      <c r="DID60" s="7"/>
      <c r="DIE60" s="7"/>
      <c r="DIF60" s="7"/>
      <c r="DIG60" s="7"/>
      <c r="DIH60" s="7"/>
      <c r="DII60" s="7"/>
      <c r="DIJ60" s="7"/>
      <c r="DIK60" s="7"/>
      <c r="DIL60" s="7"/>
      <c r="DIM60" s="7"/>
      <c r="DIN60" s="7"/>
      <c r="DIO60" s="7"/>
      <c r="DIP60" s="7"/>
      <c r="DIQ60" s="7"/>
      <c r="DIR60" s="7"/>
      <c r="DIS60" s="7"/>
      <c r="DIT60" s="7"/>
      <c r="DIU60" s="7"/>
      <c r="DIV60" s="7"/>
      <c r="DIW60" s="7"/>
      <c r="DIX60" s="7"/>
      <c r="DIY60" s="7"/>
      <c r="DIZ60" s="7"/>
      <c r="DJA60" s="7"/>
      <c r="DJB60" s="7"/>
      <c r="DJC60" s="7"/>
      <c r="DJD60" s="7"/>
      <c r="DJE60" s="7"/>
      <c r="DJF60" s="7"/>
      <c r="DJG60" s="7"/>
      <c r="DJH60" s="7"/>
      <c r="DJI60" s="7"/>
      <c r="DJJ60" s="7"/>
      <c r="DJK60" s="7"/>
      <c r="DJL60" s="7"/>
      <c r="DJM60" s="7"/>
      <c r="DJN60" s="7"/>
      <c r="DJO60" s="7"/>
      <c r="DJP60" s="7"/>
      <c r="DJQ60" s="7"/>
      <c r="DJR60" s="7"/>
      <c r="DJS60" s="7"/>
      <c r="DJT60" s="7"/>
      <c r="DJU60" s="7"/>
      <c r="DJV60" s="7"/>
      <c r="DJW60" s="7"/>
      <c r="DJX60" s="7"/>
      <c r="DJY60" s="7"/>
      <c r="DJZ60" s="7"/>
      <c r="DKA60" s="7"/>
      <c r="DKB60" s="7"/>
      <c r="DKC60" s="7"/>
      <c r="DKD60" s="7"/>
      <c r="DKE60" s="7"/>
      <c r="DKF60" s="7"/>
      <c r="DKG60" s="7"/>
      <c r="DKH60" s="7"/>
      <c r="DKI60" s="7"/>
      <c r="DKJ60" s="7"/>
      <c r="DKK60" s="7"/>
      <c r="DKL60" s="7"/>
      <c r="DKM60" s="7"/>
      <c r="DKN60" s="7"/>
      <c r="DKO60" s="7"/>
      <c r="DKP60" s="7"/>
      <c r="DKQ60" s="7"/>
      <c r="DKR60" s="7"/>
      <c r="DKS60" s="7"/>
      <c r="DKT60" s="7"/>
      <c r="DKU60" s="7"/>
      <c r="DKV60" s="7"/>
      <c r="DKW60" s="7"/>
      <c r="DKX60" s="7"/>
      <c r="DKY60" s="7"/>
      <c r="DKZ60" s="7"/>
      <c r="DLA60" s="7"/>
      <c r="DLB60" s="7"/>
      <c r="DLC60" s="7"/>
      <c r="DLD60" s="7"/>
      <c r="DLE60" s="7"/>
      <c r="DLF60" s="7"/>
      <c r="DLG60" s="7"/>
      <c r="DLH60" s="7"/>
      <c r="DLI60" s="7"/>
      <c r="DLJ60" s="7"/>
      <c r="DLK60" s="7"/>
      <c r="DLL60" s="7"/>
      <c r="DLM60" s="7"/>
      <c r="DLN60" s="7"/>
      <c r="DLO60" s="7"/>
      <c r="DLP60" s="7"/>
      <c r="DLQ60" s="7"/>
      <c r="DLR60" s="7"/>
      <c r="DLS60" s="7"/>
      <c r="DLT60" s="7"/>
      <c r="DLU60" s="7"/>
      <c r="DLV60" s="7"/>
      <c r="DLW60" s="7"/>
      <c r="DLX60" s="7"/>
      <c r="DLY60" s="7"/>
      <c r="DLZ60" s="7"/>
      <c r="DMA60" s="7"/>
      <c r="DMB60" s="7"/>
      <c r="DMC60" s="7"/>
      <c r="DMD60" s="7"/>
      <c r="DME60" s="7"/>
      <c r="DMF60" s="7"/>
      <c r="DMG60" s="7"/>
      <c r="DMH60" s="7"/>
      <c r="DMI60" s="7"/>
      <c r="DMJ60" s="7"/>
      <c r="DMK60" s="7"/>
      <c r="DML60" s="7"/>
      <c r="DMM60" s="7"/>
      <c r="DMN60" s="7"/>
      <c r="DMO60" s="7"/>
      <c r="DMP60" s="7"/>
      <c r="DMQ60" s="7"/>
      <c r="DMR60" s="7"/>
      <c r="DMS60" s="7"/>
      <c r="DMT60" s="7"/>
      <c r="DMU60" s="7"/>
      <c r="DMV60" s="7"/>
      <c r="DMW60" s="7"/>
      <c r="DMX60" s="7"/>
      <c r="DMY60" s="7"/>
      <c r="DMZ60" s="7"/>
      <c r="DNA60" s="7"/>
      <c r="DNB60" s="7"/>
      <c r="DNC60" s="7"/>
      <c r="DND60" s="7"/>
      <c r="DNE60" s="7"/>
      <c r="DNF60" s="7"/>
      <c r="DNG60" s="7"/>
      <c r="DNH60" s="7"/>
      <c r="DNI60" s="7"/>
      <c r="DNJ60" s="7"/>
      <c r="DNK60" s="7"/>
      <c r="DNL60" s="7"/>
      <c r="DNM60" s="7"/>
      <c r="DNN60" s="7"/>
      <c r="DNO60" s="7"/>
      <c r="DNP60" s="7"/>
      <c r="DNQ60" s="7"/>
      <c r="DNR60" s="7"/>
      <c r="DNS60" s="7"/>
      <c r="DNT60" s="7"/>
      <c r="DNU60" s="7"/>
      <c r="DNV60" s="7"/>
      <c r="DNW60" s="7"/>
      <c r="DNX60" s="7"/>
      <c r="DNZ60" s="7"/>
      <c r="DOA60" s="7"/>
      <c r="DOB60" s="7"/>
      <c r="DOC60" s="7"/>
      <c r="DOD60" s="7"/>
      <c r="DOE60" s="7"/>
      <c r="DOF60" s="7"/>
      <c r="DOG60" s="7"/>
      <c r="DOH60" s="7"/>
      <c r="DOI60" s="7"/>
      <c r="DOJ60" s="7"/>
      <c r="DOK60" s="7"/>
      <c r="DOL60" s="7"/>
      <c r="DOM60" s="7"/>
      <c r="DON60" s="7"/>
      <c r="DOO60" s="7"/>
      <c r="DOP60" s="7"/>
      <c r="DOQ60" s="7"/>
      <c r="DOR60" s="7"/>
      <c r="DOS60" s="7"/>
      <c r="DOT60" s="7"/>
      <c r="DOU60" s="7"/>
      <c r="DOV60" s="7"/>
      <c r="DOW60" s="7"/>
      <c r="DOX60" s="7"/>
      <c r="DOY60" s="7"/>
      <c r="DOZ60" s="7"/>
      <c r="DPA60" s="7"/>
      <c r="DPB60" s="7"/>
      <c r="DPC60" s="7"/>
      <c r="DPD60" s="7"/>
      <c r="DPE60" s="7"/>
      <c r="DPF60" s="7"/>
      <c r="DPG60" s="7"/>
      <c r="DPH60" s="7"/>
      <c r="DPI60" s="7"/>
      <c r="DPJ60" s="7"/>
      <c r="DPK60" s="7"/>
      <c r="DPL60" s="7"/>
      <c r="DPM60" s="7"/>
      <c r="DPN60" s="7"/>
      <c r="DPO60" s="7"/>
      <c r="DPP60" s="7"/>
      <c r="DPQ60" s="7"/>
      <c r="DPR60" s="7"/>
      <c r="DPS60" s="7"/>
      <c r="DPT60" s="7"/>
      <c r="DPU60" s="7"/>
      <c r="DPV60" s="7"/>
      <c r="DPW60" s="7"/>
      <c r="DPX60" s="7"/>
      <c r="DPY60" s="7"/>
      <c r="DPZ60" s="7"/>
      <c r="DQA60" s="7"/>
      <c r="DQB60" s="7"/>
      <c r="DQC60" s="7"/>
      <c r="DQD60" s="7"/>
      <c r="DQE60" s="7"/>
      <c r="DQF60" s="7"/>
      <c r="DQG60" s="7"/>
      <c r="DQH60" s="7"/>
      <c r="DQI60" s="7"/>
      <c r="DQJ60" s="7"/>
      <c r="DQK60" s="7"/>
      <c r="DQL60" s="7"/>
      <c r="DQM60" s="7"/>
      <c r="DQN60" s="7"/>
      <c r="DQO60" s="7"/>
      <c r="DQP60" s="7"/>
      <c r="DQQ60" s="7"/>
      <c r="DQR60" s="7"/>
      <c r="DQS60" s="7"/>
      <c r="DQT60" s="7"/>
      <c r="DQU60" s="7"/>
      <c r="DQV60" s="7"/>
      <c r="DQW60" s="7"/>
      <c r="DQX60" s="7"/>
      <c r="DQY60" s="7"/>
      <c r="DQZ60" s="7"/>
      <c r="DRA60" s="7"/>
      <c r="DRB60" s="7"/>
      <c r="DRC60" s="7"/>
      <c r="DRD60" s="7"/>
      <c r="DRE60" s="7"/>
      <c r="DRF60" s="7"/>
      <c r="DRG60" s="7"/>
      <c r="DRH60" s="7"/>
      <c r="DRI60" s="7"/>
      <c r="DRJ60" s="7"/>
      <c r="DRK60" s="7"/>
      <c r="DRL60" s="7"/>
      <c r="DRM60" s="7"/>
      <c r="DRN60" s="7"/>
      <c r="DRO60" s="7"/>
      <c r="DRP60" s="7"/>
      <c r="DRQ60" s="7"/>
      <c r="DRR60" s="7"/>
      <c r="DRS60" s="7"/>
      <c r="DRT60" s="7"/>
      <c r="DRU60" s="7"/>
      <c r="DRV60" s="7"/>
      <c r="DRW60" s="7"/>
      <c r="DRX60" s="7"/>
      <c r="DRY60" s="7"/>
      <c r="DRZ60" s="7"/>
      <c r="DSA60" s="7"/>
      <c r="DSB60" s="7"/>
      <c r="DSC60" s="7"/>
      <c r="DSD60" s="7"/>
      <c r="DSE60" s="7"/>
      <c r="DSF60" s="7"/>
      <c r="DSG60" s="7"/>
      <c r="DSH60" s="7"/>
      <c r="DSI60" s="7"/>
      <c r="DSJ60" s="7"/>
      <c r="DSK60" s="7"/>
      <c r="DSL60" s="7"/>
      <c r="DSM60" s="7"/>
      <c r="DSN60" s="7"/>
      <c r="DSO60" s="7"/>
      <c r="DSP60" s="7"/>
      <c r="DSQ60" s="7"/>
      <c r="DSR60" s="7"/>
      <c r="DSS60" s="7"/>
      <c r="DST60" s="7"/>
      <c r="DSU60" s="7"/>
      <c r="DSV60" s="7"/>
      <c r="DSW60" s="7"/>
      <c r="DSX60" s="7"/>
      <c r="DSY60" s="7"/>
      <c r="DSZ60" s="7"/>
      <c r="DTA60" s="7"/>
      <c r="DTB60" s="7"/>
      <c r="DTC60" s="7"/>
      <c r="DTD60" s="7"/>
      <c r="DTE60" s="7"/>
      <c r="DTF60" s="7"/>
      <c r="DTG60" s="7"/>
      <c r="DTH60" s="7"/>
      <c r="DTI60" s="7"/>
      <c r="DTJ60" s="7"/>
      <c r="DTK60" s="7"/>
      <c r="DTL60" s="7"/>
      <c r="DTM60" s="7"/>
      <c r="DTN60" s="7"/>
      <c r="DTO60" s="7"/>
      <c r="DTP60" s="7"/>
      <c r="DTQ60" s="7"/>
      <c r="DTR60" s="7"/>
      <c r="DTS60" s="7"/>
      <c r="DTT60" s="7"/>
      <c r="DTU60" s="7"/>
      <c r="DTV60" s="7"/>
      <c r="DTW60" s="7"/>
      <c r="DTX60" s="7"/>
      <c r="DTY60" s="7"/>
      <c r="DTZ60" s="7"/>
      <c r="DUA60" s="7"/>
      <c r="DUB60" s="7"/>
      <c r="DUC60" s="7"/>
      <c r="DUD60" s="7"/>
      <c r="DUE60" s="7"/>
      <c r="DUF60" s="7"/>
      <c r="DUG60" s="7"/>
      <c r="DUH60" s="7"/>
      <c r="DUI60" s="7"/>
      <c r="DUJ60" s="7"/>
      <c r="DUK60" s="7"/>
      <c r="DUL60" s="7"/>
      <c r="DUM60" s="7"/>
      <c r="DUN60" s="7"/>
      <c r="DUO60" s="7"/>
      <c r="DUP60" s="7"/>
      <c r="DUQ60" s="7"/>
      <c r="DUR60" s="7"/>
      <c r="DUS60" s="7"/>
      <c r="DUT60" s="7"/>
      <c r="DUU60" s="7"/>
      <c r="DUV60" s="7"/>
      <c r="DUW60" s="7"/>
      <c r="DUX60" s="7"/>
      <c r="DUY60" s="7"/>
      <c r="DUZ60" s="7"/>
      <c r="DVA60" s="7"/>
      <c r="DVB60" s="7"/>
      <c r="DVC60" s="7"/>
      <c r="DVD60" s="7"/>
      <c r="DVE60" s="7"/>
      <c r="DVF60" s="7"/>
      <c r="DVG60" s="7"/>
      <c r="DVH60" s="7"/>
      <c r="DVI60" s="7"/>
      <c r="DVJ60" s="7"/>
      <c r="DVK60" s="7"/>
      <c r="DVL60" s="7"/>
      <c r="DVM60" s="7"/>
      <c r="DVN60" s="7"/>
      <c r="DVO60" s="7"/>
      <c r="DVP60" s="7"/>
      <c r="DVQ60" s="7"/>
      <c r="DVR60" s="7"/>
      <c r="DVS60" s="7"/>
      <c r="DVT60" s="7"/>
      <c r="DVU60" s="7"/>
      <c r="DVV60" s="7"/>
      <c r="DVW60" s="7"/>
      <c r="DVX60" s="7"/>
      <c r="DVY60" s="7"/>
      <c r="DVZ60" s="7"/>
      <c r="DWA60" s="7"/>
      <c r="DWB60" s="7"/>
      <c r="DWC60" s="7"/>
      <c r="DWD60" s="7"/>
      <c r="DWE60" s="7"/>
      <c r="DWF60" s="7"/>
      <c r="DWG60" s="7"/>
      <c r="DWH60" s="7"/>
      <c r="DWI60" s="7"/>
      <c r="DWJ60" s="7"/>
      <c r="DWK60" s="7"/>
      <c r="DWL60" s="7"/>
      <c r="DWM60" s="7"/>
      <c r="DWN60" s="7"/>
      <c r="DWO60" s="7"/>
      <c r="DWP60" s="7"/>
      <c r="DWQ60" s="7"/>
      <c r="DWR60" s="7"/>
      <c r="DWS60" s="7"/>
      <c r="DWT60" s="7"/>
      <c r="DWU60" s="7"/>
      <c r="DWV60" s="7"/>
      <c r="DWW60" s="7"/>
      <c r="DWX60" s="7"/>
      <c r="DWY60" s="7"/>
      <c r="DWZ60" s="7"/>
      <c r="DXA60" s="7"/>
      <c r="DXB60" s="7"/>
      <c r="DXC60" s="7"/>
      <c r="DXD60" s="7"/>
      <c r="DXE60" s="7"/>
      <c r="DXF60" s="7"/>
      <c r="DXG60" s="7"/>
      <c r="DXH60" s="7"/>
      <c r="DXI60" s="7"/>
      <c r="DXJ60" s="7"/>
      <c r="DXK60" s="7"/>
      <c r="DXL60" s="7"/>
      <c r="DXM60" s="7"/>
      <c r="DXN60" s="7"/>
      <c r="DXO60" s="7"/>
      <c r="DXP60" s="7"/>
      <c r="DXQ60" s="7"/>
      <c r="DXR60" s="7"/>
      <c r="DXS60" s="7"/>
      <c r="DXT60" s="7"/>
      <c r="DXV60" s="7"/>
      <c r="DXW60" s="7"/>
      <c r="DXX60" s="7"/>
      <c r="DXY60" s="7"/>
      <c r="DXZ60" s="7"/>
      <c r="DYA60" s="7"/>
      <c r="DYB60" s="7"/>
      <c r="DYC60" s="7"/>
      <c r="DYD60" s="7"/>
      <c r="DYE60" s="7"/>
      <c r="DYF60" s="7"/>
      <c r="DYG60" s="7"/>
      <c r="DYH60" s="7"/>
      <c r="DYI60" s="7"/>
      <c r="DYJ60" s="7"/>
      <c r="DYK60" s="7"/>
      <c r="DYL60" s="7"/>
      <c r="DYM60" s="7"/>
      <c r="DYN60" s="7"/>
      <c r="DYO60" s="7"/>
      <c r="DYP60" s="7"/>
      <c r="DYQ60" s="7"/>
      <c r="DYR60" s="7"/>
      <c r="DYS60" s="7"/>
      <c r="DYT60" s="7"/>
      <c r="DYU60" s="7"/>
      <c r="DYV60" s="7"/>
      <c r="DYW60" s="7"/>
      <c r="DYX60" s="7"/>
      <c r="DYY60" s="7"/>
      <c r="DYZ60" s="7"/>
      <c r="DZA60" s="7"/>
      <c r="DZB60" s="7"/>
      <c r="DZC60" s="7"/>
      <c r="DZD60" s="7"/>
      <c r="DZE60" s="7"/>
      <c r="DZF60" s="7"/>
      <c r="DZG60" s="7"/>
      <c r="DZH60" s="7"/>
      <c r="DZI60" s="7"/>
      <c r="DZJ60" s="7"/>
      <c r="DZK60" s="7"/>
      <c r="DZL60" s="7"/>
      <c r="DZM60" s="7"/>
      <c r="DZN60" s="7"/>
      <c r="DZO60" s="7"/>
      <c r="DZP60" s="7"/>
      <c r="DZQ60" s="7"/>
      <c r="DZR60" s="7"/>
      <c r="DZS60" s="7"/>
      <c r="DZT60" s="7"/>
      <c r="DZU60" s="7"/>
      <c r="DZV60" s="7"/>
      <c r="DZW60" s="7"/>
      <c r="DZX60" s="7"/>
      <c r="DZY60" s="7"/>
      <c r="DZZ60" s="7"/>
      <c r="EAA60" s="7"/>
      <c r="EAB60" s="7"/>
      <c r="EAC60" s="7"/>
      <c r="EAD60" s="7"/>
      <c r="EAE60" s="7"/>
      <c r="EAF60" s="7"/>
      <c r="EAG60" s="7"/>
      <c r="EAH60" s="7"/>
      <c r="EAI60" s="7"/>
      <c r="EAJ60" s="7"/>
      <c r="EAK60" s="7"/>
      <c r="EAL60" s="7"/>
      <c r="EAM60" s="7"/>
      <c r="EAN60" s="7"/>
      <c r="EAO60" s="7"/>
      <c r="EAP60" s="7"/>
      <c r="EAQ60" s="7"/>
      <c r="EAR60" s="7"/>
      <c r="EAS60" s="7"/>
      <c r="EAT60" s="7"/>
      <c r="EAU60" s="7"/>
      <c r="EAV60" s="7"/>
      <c r="EAW60" s="7"/>
      <c r="EAX60" s="7"/>
      <c r="EAY60" s="7"/>
      <c r="EAZ60" s="7"/>
      <c r="EBA60" s="7"/>
      <c r="EBB60" s="7"/>
      <c r="EBC60" s="7"/>
      <c r="EBD60" s="7"/>
      <c r="EBE60" s="7"/>
      <c r="EBF60" s="7"/>
      <c r="EBG60" s="7"/>
      <c r="EBH60" s="7"/>
      <c r="EBI60" s="7"/>
      <c r="EBJ60" s="7"/>
      <c r="EBK60" s="7"/>
      <c r="EBL60" s="7"/>
      <c r="EBM60" s="7"/>
      <c r="EBN60" s="7"/>
      <c r="EBO60" s="7"/>
      <c r="EBP60" s="7"/>
      <c r="EBQ60" s="7"/>
      <c r="EBR60" s="7"/>
      <c r="EBS60" s="7"/>
      <c r="EBT60" s="7"/>
      <c r="EBU60" s="7"/>
      <c r="EBV60" s="7"/>
      <c r="EBW60" s="7"/>
      <c r="EBX60" s="7"/>
      <c r="EBY60" s="7"/>
      <c r="EBZ60" s="7"/>
      <c r="ECA60" s="7"/>
      <c r="ECB60" s="7"/>
      <c r="ECC60" s="7"/>
      <c r="ECD60" s="7"/>
      <c r="ECE60" s="7"/>
      <c r="ECF60" s="7"/>
      <c r="ECG60" s="7"/>
      <c r="ECH60" s="7"/>
      <c r="ECI60" s="7"/>
      <c r="ECJ60" s="7"/>
      <c r="ECK60" s="7"/>
      <c r="ECL60" s="7"/>
      <c r="ECM60" s="7"/>
      <c r="ECN60" s="7"/>
      <c r="ECO60" s="7"/>
      <c r="ECP60" s="7"/>
      <c r="ECQ60" s="7"/>
      <c r="ECR60" s="7"/>
      <c r="ECS60" s="7"/>
      <c r="ECT60" s="7"/>
      <c r="ECU60" s="7"/>
      <c r="ECV60" s="7"/>
      <c r="ECW60" s="7"/>
      <c r="ECX60" s="7"/>
      <c r="ECY60" s="7"/>
      <c r="ECZ60" s="7"/>
      <c r="EDA60" s="7"/>
      <c r="EDB60" s="7"/>
      <c r="EDC60" s="7"/>
      <c r="EDD60" s="7"/>
      <c r="EDE60" s="7"/>
      <c r="EDF60" s="7"/>
      <c r="EDG60" s="7"/>
      <c r="EDH60" s="7"/>
      <c r="EDI60" s="7"/>
      <c r="EDJ60" s="7"/>
      <c r="EDK60" s="7"/>
      <c r="EDL60" s="7"/>
      <c r="EDM60" s="7"/>
      <c r="EDN60" s="7"/>
      <c r="EDO60" s="7"/>
      <c r="EDP60" s="7"/>
      <c r="EDQ60" s="7"/>
      <c r="EDR60" s="7"/>
      <c r="EDS60" s="7"/>
      <c r="EDT60" s="7"/>
      <c r="EDU60" s="7"/>
      <c r="EDV60" s="7"/>
      <c r="EDW60" s="7"/>
      <c r="EDX60" s="7"/>
      <c r="EDY60" s="7"/>
      <c r="EDZ60" s="7"/>
      <c r="EEA60" s="7"/>
      <c r="EEB60" s="7"/>
      <c r="EEC60" s="7"/>
      <c r="EED60" s="7"/>
      <c r="EEE60" s="7"/>
      <c r="EEF60" s="7"/>
      <c r="EEG60" s="7"/>
      <c r="EEH60" s="7"/>
      <c r="EEI60" s="7"/>
      <c r="EEJ60" s="7"/>
      <c r="EEK60" s="7"/>
      <c r="EEL60" s="7"/>
      <c r="EEM60" s="7"/>
      <c r="EEN60" s="7"/>
      <c r="EEO60" s="7"/>
      <c r="EEP60" s="7"/>
      <c r="EEQ60" s="7"/>
      <c r="EER60" s="7"/>
      <c r="EES60" s="7"/>
      <c r="EET60" s="7"/>
      <c r="EEU60" s="7"/>
      <c r="EEV60" s="7"/>
      <c r="EEW60" s="7"/>
      <c r="EEX60" s="7"/>
      <c r="EEY60" s="7"/>
      <c r="EEZ60" s="7"/>
      <c r="EFA60" s="7"/>
      <c r="EFB60" s="7"/>
      <c r="EFC60" s="7"/>
      <c r="EFD60" s="7"/>
      <c r="EFE60" s="7"/>
      <c r="EFF60" s="7"/>
      <c r="EFG60" s="7"/>
      <c r="EFH60" s="7"/>
      <c r="EFI60" s="7"/>
      <c r="EFJ60" s="7"/>
      <c r="EFK60" s="7"/>
      <c r="EFL60" s="7"/>
      <c r="EFM60" s="7"/>
      <c r="EFN60" s="7"/>
      <c r="EFO60" s="7"/>
      <c r="EFP60" s="7"/>
      <c r="EFQ60" s="7"/>
      <c r="EFR60" s="7"/>
      <c r="EFS60" s="7"/>
      <c r="EFT60" s="7"/>
      <c r="EFU60" s="7"/>
      <c r="EFV60" s="7"/>
      <c r="EFW60" s="7"/>
      <c r="EFX60" s="7"/>
      <c r="EFY60" s="7"/>
      <c r="EFZ60" s="7"/>
      <c r="EGA60" s="7"/>
      <c r="EGB60" s="7"/>
      <c r="EGC60" s="7"/>
      <c r="EGD60" s="7"/>
      <c r="EGE60" s="7"/>
      <c r="EGF60" s="7"/>
      <c r="EGG60" s="7"/>
      <c r="EGH60" s="7"/>
      <c r="EGI60" s="7"/>
      <c r="EGJ60" s="7"/>
      <c r="EGK60" s="7"/>
      <c r="EGL60" s="7"/>
      <c r="EGM60" s="7"/>
      <c r="EGN60" s="7"/>
      <c r="EGO60" s="7"/>
      <c r="EGP60" s="7"/>
      <c r="EGQ60" s="7"/>
      <c r="EGR60" s="7"/>
      <c r="EGS60" s="7"/>
      <c r="EGT60" s="7"/>
      <c r="EGU60" s="7"/>
      <c r="EGV60" s="7"/>
      <c r="EGW60" s="7"/>
      <c r="EGX60" s="7"/>
      <c r="EGY60" s="7"/>
      <c r="EGZ60" s="7"/>
      <c r="EHA60" s="7"/>
      <c r="EHB60" s="7"/>
      <c r="EHC60" s="7"/>
      <c r="EHD60" s="7"/>
      <c r="EHE60" s="7"/>
      <c r="EHF60" s="7"/>
      <c r="EHG60" s="7"/>
      <c r="EHH60" s="7"/>
      <c r="EHI60" s="7"/>
      <c r="EHJ60" s="7"/>
      <c r="EHK60" s="7"/>
      <c r="EHL60" s="7"/>
      <c r="EHM60" s="7"/>
      <c r="EHN60" s="7"/>
      <c r="EHO60" s="7"/>
      <c r="EHP60" s="7"/>
      <c r="EHR60" s="7"/>
      <c r="EHS60" s="7"/>
      <c r="EHT60" s="7"/>
      <c r="EHU60" s="7"/>
      <c r="EHV60" s="7"/>
      <c r="EHW60" s="7"/>
      <c r="EHX60" s="7"/>
      <c r="EHY60" s="7"/>
      <c r="EHZ60" s="7"/>
      <c r="EIA60" s="7"/>
      <c r="EIB60" s="7"/>
      <c r="EIC60" s="7"/>
      <c r="EID60" s="7"/>
      <c r="EIE60" s="7"/>
      <c r="EIF60" s="7"/>
      <c r="EIG60" s="7"/>
      <c r="EIH60" s="7"/>
      <c r="EII60" s="7"/>
      <c r="EIJ60" s="7"/>
      <c r="EIK60" s="7"/>
      <c r="EIL60" s="7"/>
      <c r="EIM60" s="7"/>
      <c r="EIN60" s="7"/>
      <c r="EIO60" s="7"/>
      <c r="EIP60" s="7"/>
      <c r="EIQ60" s="7"/>
      <c r="EIR60" s="7"/>
      <c r="EIS60" s="7"/>
      <c r="EIT60" s="7"/>
      <c r="EIU60" s="7"/>
      <c r="EIV60" s="7"/>
      <c r="EIW60" s="7"/>
      <c r="EIX60" s="7"/>
      <c r="EIY60" s="7"/>
      <c r="EIZ60" s="7"/>
      <c r="EJA60" s="7"/>
      <c r="EJB60" s="7"/>
      <c r="EJC60" s="7"/>
      <c r="EJD60" s="7"/>
      <c r="EJE60" s="7"/>
      <c r="EJF60" s="7"/>
      <c r="EJG60" s="7"/>
      <c r="EJH60" s="7"/>
      <c r="EJI60" s="7"/>
      <c r="EJJ60" s="7"/>
      <c r="EJK60" s="7"/>
      <c r="EJL60" s="7"/>
      <c r="EJM60" s="7"/>
      <c r="EJN60" s="7"/>
      <c r="EJO60" s="7"/>
      <c r="EJP60" s="7"/>
      <c r="EJQ60" s="7"/>
      <c r="EJR60" s="7"/>
      <c r="EJS60" s="7"/>
      <c r="EJT60" s="7"/>
      <c r="EJU60" s="7"/>
      <c r="EJV60" s="7"/>
      <c r="EJW60" s="7"/>
      <c r="EJX60" s="7"/>
      <c r="EJY60" s="7"/>
      <c r="EJZ60" s="7"/>
      <c r="EKA60" s="7"/>
      <c r="EKB60" s="7"/>
      <c r="EKC60" s="7"/>
      <c r="EKD60" s="7"/>
      <c r="EKE60" s="7"/>
      <c r="EKF60" s="7"/>
      <c r="EKG60" s="7"/>
      <c r="EKH60" s="7"/>
      <c r="EKI60" s="7"/>
      <c r="EKJ60" s="7"/>
      <c r="EKK60" s="7"/>
      <c r="EKL60" s="7"/>
      <c r="EKM60" s="7"/>
      <c r="EKN60" s="7"/>
      <c r="EKO60" s="7"/>
      <c r="EKP60" s="7"/>
      <c r="EKQ60" s="7"/>
      <c r="EKR60" s="7"/>
      <c r="EKS60" s="7"/>
      <c r="EKT60" s="7"/>
      <c r="EKU60" s="7"/>
      <c r="EKV60" s="7"/>
      <c r="EKW60" s="7"/>
      <c r="EKX60" s="7"/>
      <c r="EKY60" s="7"/>
      <c r="EKZ60" s="7"/>
      <c r="ELA60" s="7"/>
      <c r="ELB60" s="7"/>
      <c r="ELC60" s="7"/>
      <c r="ELD60" s="7"/>
      <c r="ELE60" s="7"/>
      <c r="ELF60" s="7"/>
      <c r="ELG60" s="7"/>
      <c r="ELH60" s="7"/>
      <c r="ELI60" s="7"/>
      <c r="ELJ60" s="7"/>
      <c r="ELK60" s="7"/>
      <c r="ELL60" s="7"/>
      <c r="ELM60" s="7"/>
      <c r="ELN60" s="7"/>
      <c r="ELO60" s="7"/>
      <c r="ELP60" s="7"/>
      <c r="ELQ60" s="7"/>
      <c r="ELR60" s="7"/>
      <c r="ELS60" s="7"/>
      <c r="ELT60" s="7"/>
      <c r="ELU60" s="7"/>
      <c r="ELV60" s="7"/>
      <c r="ELW60" s="7"/>
      <c r="ELX60" s="7"/>
      <c r="ELY60" s="7"/>
      <c r="ELZ60" s="7"/>
      <c r="EMA60" s="7"/>
      <c r="EMB60" s="7"/>
      <c r="EMC60" s="7"/>
      <c r="EMD60" s="7"/>
      <c r="EME60" s="7"/>
      <c r="EMF60" s="7"/>
      <c r="EMG60" s="7"/>
      <c r="EMH60" s="7"/>
      <c r="EMI60" s="7"/>
      <c r="EMJ60" s="7"/>
      <c r="EMK60" s="7"/>
      <c r="EML60" s="7"/>
      <c r="EMM60" s="7"/>
      <c r="EMN60" s="7"/>
      <c r="EMO60" s="7"/>
      <c r="EMP60" s="7"/>
      <c r="EMQ60" s="7"/>
      <c r="EMR60" s="7"/>
      <c r="EMS60" s="7"/>
      <c r="EMT60" s="7"/>
      <c r="EMU60" s="7"/>
      <c r="EMV60" s="7"/>
      <c r="EMW60" s="7"/>
      <c r="EMX60" s="7"/>
      <c r="EMY60" s="7"/>
      <c r="EMZ60" s="7"/>
      <c r="ENA60" s="7"/>
      <c r="ENB60" s="7"/>
      <c r="ENC60" s="7"/>
      <c r="END60" s="7"/>
      <c r="ENE60" s="7"/>
      <c r="ENF60" s="7"/>
      <c r="ENG60" s="7"/>
      <c r="ENH60" s="7"/>
      <c r="ENI60" s="7"/>
      <c r="ENJ60" s="7"/>
      <c r="ENK60" s="7"/>
      <c r="ENL60" s="7"/>
      <c r="ENM60" s="7"/>
      <c r="ENN60" s="7"/>
      <c r="ENO60" s="7"/>
      <c r="ENP60" s="7"/>
      <c r="ENQ60" s="7"/>
      <c r="ENR60" s="7"/>
      <c r="ENS60" s="7"/>
      <c r="ENT60" s="7"/>
      <c r="ENU60" s="7"/>
      <c r="ENV60" s="7"/>
      <c r="ENW60" s="7"/>
      <c r="ENX60" s="7"/>
      <c r="ENY60" s="7"/>
      <c r="ENZ60" s="7"/>
      <c r="EOA60" s="7"/>
      <c r="EOB60" s="7"/>
      <c r="EOC60" s="7"/>
      <c r="EOD60" s="7"/>
      <c r="EOE60" s="7"/>
      <c r="EOF60" s="7"/>
      <c r="EOG60" s="7"/>
      <c r="EOH60" s="7"/>
      <c r="EOI60" s="7"/>
      <c r="EOJ60" s="7"/>
      <c r="EOK60" s="7"/>
      <c r="EOL60" s="7"/>
      <c r="EOM60" s="7"/>
      <c r="EON60" s="7"/>
      <c r="EOO60" s="7"/>
      <c r="EOP60" s="7"/>
      <c r="EOQ60" s="7"/>
      <c r="EOR60" s="7"/>
      <c r="EOS60" s="7"/>
      <c r="EOT60" s="7"/>
      <c r="EOU60" s="7"/>
      <c r="EOV60" s="7"/>
      <c r="EOW60" s="7"/>
      <c r="EOX60" s="7"/>
      <c r="EOY60" s="7"/>
      <c r="EOZ60" s="7"/>
      <c r="EPA60" s="7"/>
      <c r="EPB60" s="7"/>
      <c r="EPC60" s="7"/>
      <c r="EPD60" s="7"/>
      <c r="EPE60" s="7"/>
      <c r="EPF60" s="7"/>
      <c r="EPG60" s="7"/>
      <c r="EPH60" s="7"/>
      <c r="EPI60" s="7"/>
      <c r="EPJ60" s="7"/>
      <c r="EPK60" s="7"/>
      <c r="EPL60" s="7"/>
      <c r="EPM60" s="7"/>
      <c r="EPN60" s="7"/>
      <c r="EPO60" s="7"/>
      <c r="EPP60" s="7"/>
      <c r="EPQ60" s="7"/>
      <c r="EPR60" s="7"/>
      <c r="EPS60" s="7"/>
      <c r="EPT60" s="7"/>
      <c r="EPU60" s="7"/>
      <c r="EPV60" s="7"/>
      <c r="EPW60" s="7"/>
      <c r="EPX60" s="7"/>
      <c r="EPY60" s="7"/>
      <c r="EPZ60" s="7"/>
      <c r="EQA60" s="7"/>
      <c r="EQB60" s="7"/>
      <c r="EQC60" s="7"/>
      <c r="EQD60" s="7"/>
      <c r="EQE60" s="7"/>
      <c r="EQF60" s="7"/>
      <c r="EQG60" s="7"/>
      <c r="EQH60" s="7"/>
      <c r="EQI60" s="7"/>
      <c r="EQJ60" s="7"/>
      <c r="EQK60" s="7"/>
      <c r="EQL60" s="7"/>
      <c r="EQM60" s="7"/>
      <c r="EQN60" s="7"/>
      <c r="EQO60" s="7"/>
      <c r="EQP60" s="7"/>
      <c r="EQQ60" s="7"/>
      <c r="EQR60" s="7"/>
      <c r="EQS60" s="7"/>
      <c r="EQT60" s="7"/>
      <c r="EQU60" s="7"/>
      <c r="EQV60" s="7"/>
      <c r="EQW60" s="7"/>
      <c r="EQX60" s="7"/>
      <c r="EQY60" s="7"/>
      <c r="EQZ60" s="7"/>
      <c r="ERA60" s="7"/>
      <c r="ERB60" s="7"/>
      <c r="ERC60" s="7"/>
      <c r="ERD60" s="7"/>
      <c r="ERE60" s="7"/>
      <c r="ERF60" s="7"/>
      <c r="ERG60" s="7"/>
      <c r="ERH60" s="7"/>
      <c r="ERI60" s="7"/>
      <c r="ERJ60" s="7"/>
      <c r="ERK60" s="7"/>
      <c r="ERL60" s="7"/>
      <c r="ERN60" s="7"/>
      <c r="ERO60" s="7"/>
      <c r="ERP60" s="7"/>
      <c r="ERQ60" s="7"/>
      <c r="ERR60" s="7"/>
      <c r="ERS60" s="7"/>
      <c r="ERT60" s="7"/>
      <c r="ERU60" s="7"/>
      <c r="ERV60" s="7"/>
      <c r="ERW60" s="7"/>
      <c r="ERX60" s="7"/>
      <c r="ERY60" s="7"/>
      <c r="ERZ60" s="7"/>
      <c r="ESA60" s="7"/>
      <c r="ESB60" s="7"/>
      <c r="ESC60" s="7"/>
      <c r="ESD60" s="7"/>
      <c r="ESE60" s="7"/>
      <c r="ESF60" s="7"/>
      <c r="ESG60" s="7"/>
      <c r="ESH60" s="7"/>
      <c r="ESI60" s="7"/>
      <c r="ESJ60" s="7"/>
      <c r="ESK60" s="7"/>
      <c r="ESL60" s="7"/>
      <c r="ESM60" s="7"/>
      <c r="ESN60" s="7"/>
      <c r="ESO60" s="7"/>
      <c r="ESP60" s="7"/>
      <c r="ESQ60" s="7"/>
      <c r="ESR60" s="7"/>
      <c r="ESS60" s="7"/>
      <c r="EST60" s="7"/>
      <c r="ESU60" s="7"/>
      <c r="ESV60" s="7"/>
      <c r="ESW60" s="7"/>
      <c r="ESX60" s="7"/>
      <c r="ESY60" s="7"/>
      <c r="ESZ60" s="7"/>
      <c r="ETA60" s="7"/>
      <c r="ETB60" s="7"/>
      <c r="ETC60" s="7"/>
      <c r="ETD60" s="7"/>
      <c r="ETE60" s="7"/>
      <c r="ETF60" s="7"/>
      <c r="ETG60" s="7"/>
      <c r="ETH60" s="7"/>
      <c r="ETI60" s="7"/>
      <c r="ETJ60" s="7"/>
      <c r="ETK60" s="7"/>
      <c r="ETL60" s="7"/>
      <c r="ETM60" s="7"/>
      <c r="ETN60" s="7"/>
      <c r="ETO60" s="7"/>
      <c r="ETP60" s="7"/>
      <c r="ETQ60" s="7"/>
      <c r="ETR60" s="7"/>
      <c r="ETS60" s="7"/>
      <c r="ETT60" s="7"/>
      <c r="ETU60" s="7"/>
      <c r="ETV60" s="7"/>
      <c r="ETW60" s="7"/>
      <c r="ETX60" s="7"/>
      <c r="ETY60" s="7"/>
      <c r="ETZ60" s="7"/>
      <c r="EUA60" s="7"/>
      <c r="EUB60" s="7"/>
      <c r="EUC60" s="7"/>
      <c r="EUD60" s="7"/>
      <c r="EUE60" s="7"/>
      <c r="EUF60" s="7"/>
      <c r="EUG60" s="7"/>
      <c r="EUH60" s="7"/>
      <c r="EUI60" s="7"/>
      <c r="EUJ60" s="7"/>
      <c r="EUK60" s="7"/>
      <c r="EUL60" s="7"/>
      <c r="EUM60" s="7"/>
      <c r="EUN60" s="7"/>
      <c r="EUO60" s="7"/>
      <c r="EUP60" s="7"/>
      <c r="EUQ60" s="7"/>
      <c r="EUR60" s="7"/>
      <c r="EUS60" s="7"/>
      <c r="EUT60" s="7"/>
      <c r="EUU60" s="7"/>
      <c r="EUV60" s="7"/>
      <c r="EUW60" s="7"/>
      <c r="EUX60" s="7"/>
      <c r="EUY60" s="7"/>
      <c r="EUZ60" s="7"/>
      <c r="EVA60" s="7"/>
      <c r="EVB60" s="7"/>
      <c r="EVC60" s="7"/>
      <c r="EVD60" s="7"/>
      <c r="EVE60" s="7"/>
      <c r="EVF60" s="7"/>
      <c r="EVG60" s="7"/>
      <c r="EVH60" s="7"/>
      <c r="EVI60" s="7"/>
      <c r="EVJ60" s="7"/>
      <c r="EVK60" s="7"/>
      <c r="EVL60" s="7"/>
      <c r="EVM60" s="7"/>
      <c r="EVN60" s="7"/>
      <c r="EVO60" s="7"/>
      <c r="EVP60" s="7"/>
      <c r="EVQ60" s="7"/>
      <c r="EVR60" s="7"/>
      <c r="EVS60" s="7"/>
      <c r="EVT60" s="7"/>
      <c r="EVU60" s="7"/>
      <c r="EVV60" s="7"/>
      <c r="EVW60" s="7"/>
      <c r="EVX60" s="7"/>
      <c r="EVY60" s="7"/>
      <c r="EVZ60" s="7"/>
      <c r="EWA60" s="7"/>
      <c r="EWB60" s="7"/>
      <c r="EWC60" s="7"/>
      <c r="EWD60" s="7"/>
      <c r="EWE60" s="7"/>
      <c r="EWF60" s="7"/>
      <c r="EWG60" s="7"/>
      <c r="EWH60" s="7"/>
      <c r="EWI60" s="7"/>
      <c r="EWJ60" s="7"/>
      <c r="EWK60" s="7"/>
      <c r="EWL60" s="7"/>
      <c r="EWM60" s="7"/>
      <c r="EWN60" s="7"/>
      <c r="EWO60" s="7"/>
      <c r="EWP60" s="7"/>
      <c r="EWQ60" s="7"/>
      <c r="EWR60" s="7"/>
      <c r="EWS60" s="7"/>
      <c r="EWT60" s="7"/>
      <c r="EWU60" s="7"/>
      <c r="EWV60" s="7"/>
      <c r="EWW60" s="7"/>
      <c r="EWX60" s="7"/>
      <c r="EWY60" s="7"/>
      <c r="EWZ60" s="7"/>
      <c r="EXA60" s="7"/>
      <c r="EXB60" s="7"/>
      <c r="EXC60" s="7"/>
      <c r="EXD60" s="7"/>
      <c r="EXE60" s="7"/>
      <c r="EXF60" s="7"/>
      <c r="EXG60" s="7"/>
      <c r="EXH60" s="7"/>
      <c r="EXI60" s="7"/>
      <c r="EXJ60" s="7"/>
      <c r="EXK60" s="7"/>
      <c r="EXL60" s="7"/>
      <c r="EXM60" s="7"/>
      <c r="EXN60" s="7"/>
      <c r="EXO60" s="7"/>
      <c r="EXP60" s="7"/>
      <c r="EXQ60" s="7"/>
      <c r="EXR60" s="7"/>
      <c r="EXS60" s="7"/>
      <c r="EXT60" s="7"/>
      <c r="EXU60" s="7"/>
      <c r="EXV60" s="7"/>
      <c r="EXW60" s="7"/>
      <c r="EXX60" s="7"/>
      <c r="EXY60" s="7"/>
      <c r="EXZ60" s="7"/>
      <c r="EYA60" s="7"/>
      <c r="EYB60" s="7"/>
      <c r="EYC60" s="7"/>
      <c r="EYD60" s="7"/>
      <c r="EYE60" s="7"/>
      <c r="EYF60" s="7"/>
      <c r="EYG60" s="7"/>
      <c r="EYH60" s="7"/>
      <c r="EYI60" s="7"/>
      <c r="EYJ60" s="7"/>
      <c r="EYK60" s="7"/>
      <c r="EYL60" s="7"/>
      <c r="EYM60" s="7"/>
      <c r="EYN60" s="7"/>
      <c r="EYO60" s="7"/>
      <c r="EYP60" s="7"/>
      <c r="EYQ60" s="7"/>
      <c r="EYR60" s="7"/>
      <c r="EYS60" s="7"/>
      <c r="EYT60" s="7"/>
      <c r="EYU60" s="7"/>
      <c r="EYV60" s="7"/>
      <c r="EYW60" s="7"/>
      <c r="EYX60" s="7"/>
      <c r="EYY60" s="7"/>
      <c r="EYZ60" s="7"/>
      <c r="EZA60" s="7"/>
      <c r="EZB60" s="7"/>
      <c r="EZC60" s="7"/>
      <c r="EZD60" s="7"/>
      <c r="EZE60" s="7"/>
      <c r="EZF60" s="7"/>
      <c r="EZG60" s="7"/>
      <c r="EZH60" s="7"/>
      <c r="EZI60" s="7"/>
      <c r="EZJ60" s="7"/>
      <c r="EZK60" s="7"/>
      <c r="EZL60" s="7"/>
      <c r="EZM60" s="7"/>
      <c r="EZN60" s="7"/>
      <c r="EZO60" s="7"/>
      <c r="EZP60" s="7"/>
      <c r="EZQ60" s="7"/>
      <c r="EZR60" s="7"/>
      <c r="EZS60" s="7"/>
      <c r="EZT60" s="7"/>
      <c r="EZU60" s="7"/>
      <c r="EZV60" s="7"/>
      <c r="EZW60" s="7"/>
      <c r="EZX60" s="7"/>
      <c r="EZY60" s="7"/>
      <c r="EZZ60" s="7"/>
      <c r="FAA60" s="7"/>
      <c r="FAB60" s="7"/>
      <c r="FAC60" s="7"/>
      <c r="FAD60" s="7"/>
      <c r="FAE60" s="7"/>
      <c r="FAF60" s="7"/>
      <c r="FAG60" s="7"/>
      <c r="FAH60" s="7"/>
      <c r="FAI60" s="7"/>
      <c r="FAJ60" s="7"/>
      <c r="FAK60" s="7"/>
      <c r="FAL60" s="7"/>
      <c r="FAM60" s="7"/>
      <c r="FAN60" s="7"/>
      <c r="FAO60" s="7"/>
      <c r="FAP60" s="7"/>
      <c r="FAQ60" s="7"/>
      <c r="FAR60" s="7"/>
      <c r="FAS60" s="7"/>
      <c r="FAT60" s="7"/>
      <c r="FAU60" s="7"/>
      <c r="FAV60" s="7"/>
      <c r="FAW60" s="7"/>
      <c r="FAX60" s="7"/>
      <c r="FAY60" s="7"/>
      <c r="FAZ60" s="7"/>
      <c r="FBA60" s="7"/>
      <c r="FBB60" s="7"/>
      <c r="FBC60" s="7"/>
      <c r="FBD60" s="7"/>
      <c r="FBE60" s="7"/>
      <c r="FBF60" s="7"/>
      <c r="FBG60" s="7"/>
      <c r="FBH60" s="7"/>
      <c r="FBJ60" s="7"/>
      <c r="FBK60" s="7"/>
      <c r="FBL60" s="7"/>
      <c r="FBM60" s="7"/>
      <c r="FBN60" s="7"/>
      <c r="FBO60" s="7"/>
      <c r="FBP60" s="7"/>
      <c r="FBQ60" s="7"/>
      <c r="FBR60" s="7"/>
      <c r="FBS60" s="7"/>
      <c r="FBT60" s="7"/>
      <c r="FBU60" s="7"/>
      <c r="FBV60" s="7"/>
      <c r="FBW60" s="7"/>
      <c r="FBX60" s="7"/>
      <c r="FBY60" s="7"/>
      <c r="FBZ60" s="7"/>
      <c r="FCA60" s="7"/>
      <c r="FCB60" s="7"/>
      <c r="FCC60" s="7"/>
      <c r="FCD60" s="7"/>
      <c r="FCE60" s="7"/>
      <c r="FCF60" s="7"/>
      <c r="FCG60" s="7"/>
      <c r="FCH60" s="7"/>
      <c r="FCI60" s="7"/>
      <c r="FCJ60" s="7"/>
      <c r="FCK60" s="7"/>
      <c r="FCL60" s="7"/>
      <c r="FCM60" s="7"/>
      <c r="FCN60" s="7"/>
      <c r="FCO60" s="7"/>
      <c r="FCP60" s="7"/>
      <c r="FCQ60" s="7"/>
      <c r="FCR60" s="7"/>
      <c r="FCS60" s="7"/>
      <c r="FCT60" s="7"/>
      <c r="FCU60" s="7"/>
      <c r="FCV60" s="7"/>
      <c r="FCW60" s="7"/>
      <c r="FCX60" s="7"/>
      <c r="FCY60" s="7"/>
      <c r="FCZ60" s="7"/>
      <c r="FDA60" s="7"/>
      <c r="FDB60" s="7"/>
      <c r="FDC60" s="7"/>
      <c r="FDD60" s="7"/>
      <c r="FDE60" s="7"/>
      <c r="FDF60" s="7"/>
      <c r="FDG60" s="7"/>
      <c r="FDH60" s="7"/>
      <c r="FDI60" s="7"/>
      <c r="FDJ60" s="7"/>
      <c r="FDK60" s="7"/>
      <c r="FDL60" s="7"/>
      <c r="FDM60" s="7"/>
      <c r="FDN60" s="7"/>
      <c r="FDO60" s="7"/>
      <c r="FDP60" s="7"/>
      <c r="FDQ60" s="7"/>
      <c r="FDR60" s="7"/>
      <c r="FDS60" s="7"/>
      <c r="FDT60" s="7"/>
      <c r="FDU60" s="7"/>
      <c r="FDV60" s="7"/>
      <c r="FDW60" s="7"/>
      <c r="FDX60" s="7"/>
      <c r="FDY60" s="7"/>
      <c r="FDZ60" s="7"/>
      <c r="FEA60" s="7"/>
      <c r="FEB60" s="7"/>
      <c r="FEC60" s="7"/>
      <c r="FED60" s="7"/>
      <c r="FEE60" s="7"/>
      <c r="FEF60" s="7"/>
      <c r="FEG60" s="7"/>
      <c r="FEH60" s="7"/>
      <c r="FEI60" s="7"/>
      <c r="FEJ60" s="7"/>
      <c r="FEK60" s="7"/>
      <c r="FEL60" s="7"/>
      <c r="FEM60" s="7"/>
      <c r="FEN60" s="7"/>
      <c r="FEO60" s="7"/>
      <c r="FEP60" s="7"/>
      <c r="FEQ60" s="7"/>
      <c r="FER60" s="7"/>
      <c r="FES60" s="7"/>
      <c r="FET60" s="7"/>
      <c r="FEU60" s="7"/>
      <c r="FEV60" s="7"/>
      <c r="FEW60" s="7"/>
      <c r="FEX60" s="7"/>
      <c r="FEY60" s="7"/>
      <c r="FEZ60" s="7"/>
      <c r="FFA60" s="7"/>
      <c r="FFB60" s="7"/>
      <c r="FFC60" s="7"/>
      <c r="FFD60" s="7"/>
      <c r="FFE60" s="7"/>
      <c r="FFF60" s="7"/>
      <c r="FFG60" s="7"/>
      <c r="FFH60" s="7"/>
      <c r="FFI60" s="7"/>
      <c r="FFJ60" s="7"/>
      <c r="FFK60" s="7"/>
      <c r="FFL60" s="7"/>
      <c r="FFM60" s="7"/>
      <c r="FFN60" s="7"/>
      <c r="FFO60" s="7"/>
      <c r="FFP60" s="7"/>
      <c r="FFQ60" s="7"/>
      <c r="FFR60" s="7"/>
      <c r="FFS60" s="7"/>
      <c r="FFT60" s="7"/>
      <c r="FFU60" s="7"/>
      <c r="FFV60" s="7"/>
      <c r="FFW60" s="7"/>
      <c r="FFX60" s="7"/>
      <c r="FFY60" s="7"/>
      <c r="FFZ60" s="7"/>
      <c r="FGA60" s="7"/>
      <c r="FGB60" s="7"/>
      <c r="FGC60" s="7"/>
      <c r="FGD60" s="7"/>
      <c r="FGE60" s="7"/>
      <c r="FGF60" s="7"/>
      <c r="FGG60" s="7"/>
      <c r="FGH60" s="7"/>
      <c r="FGI60" s="7"/>
      <c r="FGJ60" s="7"/>
      <c r="FGK60" s="7"/>
      <c r="FGL60" s="7"/>
      <c r="FGM60" s="7"/>
      <c r="FGN60" s="7"/>
      <c r="FGO60" s="7"/>
      <c r="FGP60" s="7"/>
      <c r="FGQ60" s="7"/>
      <c r="FGR60" s="7"/>
      <c r="FGS60" s="7"/>
      <c r="FGT60" s="7"/>
      <c r="FGU60" s="7"/>
      <c r="FGV60" s="7"/>
      <c r="FGW60" s="7"/>
      <c r="FGX60" s="7"/>
      <c r="FGY60" s="7"/>
      <c r="FGZ60" s="7"/>
      <c r="FHA60" s="7"/>
      <c r="FHB60" s="7"/>
      <c r="FHC60" s="7"/>
      <c r="FHD60" s="7"/>
      <c r="FHE60" s="7"/>
      <c r="FHF60" s="7"/>
      <c r="FHG60" s="7"/>
      <c r="FHH60" s="7"/>
      <c r="FHI60" s="7"/>
      <c r="FHJ60" s="7"/>
      <c r="FHK60" s="7"/>
      <c r="FHL60" s="7"/>
      <c r="FHM60" s="7"/>
      <c r="FHN60" s="7"/>
      <c r="FHO60" s="7"/>
      <c r="FHP60" s="7"/>
      <c r="FHQ60" s="7"/>
      <c r="FHR60" s="7"/>
      <c r="FHS60" s="7"/>
      <c r="FHT60" s="7"/>
      <c r="FHU60" s="7"/>
      <c r="FHV60" s="7"/>
      <c r="FHW60" s="7"/>
      <c r="FHX60" s="7"/>
      <c r="FHY60" s="7"/>
      <c r="FHZ60" s="7"/>
      <c r="FIA60" s="7"/>
      <c r="FIB60" s="7"/>
      <c r="FIC60" s="7"/>
      <c r="FID60" s="7"/>
      <c r="FIE60" s="7"/>
      <c r="FIF60" s="7"/>
      <c r="FIG60" s="7"/>
      <c r="FIH60" s="7"/>
      <c r="FII60" s="7"/>
      <c r="FIJ60" s="7"/>
      <c r="FIK60" s="7"/>
      <c r="FIL60" s="7"/>
      <c r="FIM60" s="7"/>
      <c r="FIN60" s="7"/>
      <c r="FIO60" s="7"/>
      <c r="FIP60" s="7"/>
      <c r="FIQ60" s="7"/>
      <c r="FIR60" s="7"/>
      <c r="FIS60" s="7"/>
      <c r="FIT60" s="7"/>
      <c r="FIU60" s="7"/>
      <c r="FIV60" s="7"/>
      <c r="FIW60" s="7"/>
      <c r="FIX60" s="7"/>
      <c r="FIY60" s="7"/>
      <c r="FIZ60" s="7"/>
      <c r="FJA60" s="7"/>
      <c r="FJB60" s="7"/>
      <c r="FJC60" s="7"/>
      <c r="FJD60" s="7"/>
      <c r="FJE60" s="7"/>
      <c r="FJF60" s="7"/>
      <c r="FJG60" s="7"/>
      <c r="FJH60" s="7"/>
      <c r="FJI60" s="7"/>
      <c r="FJJ60" s="7"/>
      <c r="FJK60" s="7"/>
      <c r="FJL60" s="7"/>
      <c r="FJM60" s="7"/>
      <c r="FJN60" s="7"/>
      <c r="FJO60" s="7"/>
      <c r="FJP60" s="7"/>
      <c r="FJQ60" s="7"/>
      <c r="FJR60" s="7"/>
      <c r="FJS60" s="7"/>
      <c r="FJT60" s="7"/>
      <c r="FJU60" s="7"/>
      <c r="FJV60" s="7"/>
      <c r="FJW60" s="7"/>
      <c r="FJX60" s="7"/>
      <c r="FJY60" s="7"/>
      <c r="FJZ60" s="7"/>
      <c r="FKA60" s="7"/>
      <c r="FKB60" s="7"/>
      <c r="FKC60" s="7"/>
      <c r="FKD60" s="7"/>
      <c r="FKE60" s="7"/>
      <c r="FKF60" s="7"/>
      <c r="FKG60" s="7"/>
      <c r="FKH60" s="7"/>
      <c r="FKI60" s="7"/>
      <c r="FKJ60" s="7"/>
      <c r="FKK60" s="7"/>
      <c r="FKL60" s="7"/>
      <c r="FKM60" s="7"/>
      <c r="FKN60" s="7"/>
      <c r="FKO60" s="7"/>
      <c r="FKP60" s="7"/>
      <c r="FKQ60" s="7"/>
      <c r="FKR60" s="7"/>
      <c r="FKS60" s="7"/>
      <c r="FKT60" s="7"/>
      <c r="FKU60" s="7"/>
      <c r="FKV60" s="7"/>
      <c r="FKW60" s="7"/>
      <c r="FKX60" s="7"/>
      <c r="FKY60" s="7"/>
      <c r="FKZ60" s="7"/>
      <c r="FLA60" s="7"/>
      <c r="FLB60" s="7"/>
      <c r="FLC60" s="7"/>
      <c r="FLD60" s="7"/>
      <c r="FLF60" s="7"/>
      <c r="FLG60" s="7"/>
      <c r="FLH60" s="7"/>
      <c r="FLI60" s="7"/>
      <c r="FLJ60" s="7"/>
      <c r="FLK60" s="7"/>
      <c r="FLL60" s="7"/>
      <c r="FLM60" s="7"/>
      <c r="FLN60" s="7"/>
      <c r="FLO60" s="7"/>
      <c r="FLP60" s="7"/>
      <c r="FLQ60" s="7"/>
      <c r="FLR60" s="7"/>
      <c r="FLS60" s="7"/>
      <c r="FLT60" s="7"/>
      <c r="FLU60" s="7"/>
      <c r="FLV60" s="7"/>
      <c r="FLW60" s="7"/>
      <c r="FLX60" s="7"/>
      <c r="FLY60" s="7"/>
      <c r="FLZ60" s="7"/>
      <c r="FMA60" s="7"/>
      <c r="FMB60" s="7"/>
      <c r="FMC60" s="7"/>
      <c r="FMD60" s="7"/>
      <c r="FME60" s="7"/>
      <c r="FMF60" s="7"/>
      <c r="FMG60" s="7"/>
      <c r="FMH60" s="7"/>
      <c r="FMI60" s="7"/>
      <c r="FMJ60" s="7"/>
      <c r="FMK60" s="7"/>
      <c r="FML60" s="7"/>
      <c r="FMM60" s="7"/>
      <c r="FMN60" s="7"/>
      <c r="FMO60" s="7"/>
      <c r="FMP60" s="7"/>
      <c r="FMQ60" s="7"/>
      <c r="FMR60" s="7"/>
      <c r="FMS60" s="7"/>
      <c r="FMT60" s="7"/>
      <c r="FMU60" s="7"/>
      <c r="FMV60" s="7"/>
      <c r="FMW60" s="7"/>
      <c r="FMX60" s="7"/>
      <c r="FMY60" s="7"/>
      <c r="FMZ60" s="7"/>
      <c r="FNA60" s="7"/>
      <c r="FNB60" s="7"/>
      <c r="FNC60" s="7"/>
      <c r="FND60" s="7"/>
      <c r="FNE60" s="7"/>
      <c r="FNF60" s="7"/>
      <c r="FNG60" s="7"/>
      <c r="FNH60" s="7"/>
      <c r="FNI60" s="7"/>
      <c r="FNJ60" s="7"/>
      <c r="FNK60" s="7"/>
      <c r="FNL60" s="7"/>
      <c r="FNM60" s="7"/>
      <c r="FNN60" s="7"/>
      <c r="FNO60" s="7"/>
      <c r="FNP60" s="7"/>
      <c r="FNQ60" s="7"/>
      <c r="FNR60" s="7"/>
      <c r="FNS60" s="7"/>
      <c r="FNT60" s="7"/>
      <c r="FNU60" s="7"/>
      <c r="FNV60" s="7"/>
      <c r="FNW60" s="7"/>
      <c r="FNX60" s="7"/>
      <c r="FNY60" s="7"/>
      <c r="FNZ60" s="7"/>
      <c r="FOA60" s="7"/>
      <c r="FOB60" s="7"/>
      <c r="FOC60" s="7"/>
      <c r="FOD60" s="7"/>
      <c r="FOE60" s="7"/>
      <c r="FOF60" s="7"/>
      <c r="FOG60" s="7"/>
      <c r="FOH60" s="7"/>
      <c r="FOI60" s="7"/>
      <c r="FOJ60" s="7"/>
      <c r="FOK60" s="7"/>
      <c r="FOL60" s="7"/>
      <c r="FOM60" s="7"/>
      <c r="FON60" s="7"/>
      <c r="FOO60" s="7"/>
      <c r="FOP60" s="7"/>
      <c r="FOQ60" s="7"/>
      <c r="FOR60" s="7"/>
      <c r="FOS60" s="7"/>
      <c r="FOT60" s="7"/>
      <c r="FOU60" s="7"/>
      <c r="FOV60" s="7"/>
      <c r="FOW60" s="7"/>
      <c r="FOX60" s="7"/>
      <c r="FOY60" s="7"/>
      <c r="FOZ60" s="7"/>
      <c r="FPA60" s="7"/>
      <c r="FPB60" s="7"/>
      <c r="FPC60" s="7"/>
      <c r="FPD60" s="7"/>
      <c r="FPE60" s="7"/>
      <c r="FPF60" s="7"/>
      <c r="FPG60" s="7"/>
      <c r="FPH60" s="7"/>
      <c r="FPI60" s="7"/>
      <c r="FPJ60" s="7"/>
      <c r="FPK60" s="7"/>
      <c r="FPL60" s="7"/>
      <c r="FPM60" s="7"/>
      <c r="FPN60" s="7"/>
      <c r="FPO60" s="7"/>
      <c r="FPP60" s="7"/>
      <c r="FPQ60" s="7"/>
      <c r="FPR60" s="7"/>
      <c r="FPS60" s="7"/>
      <c r="FPT60" s="7"/>
      <c r="FPU60" s="7"/>
      <c r="FPV60" s="7"/>
      <c r="FPW60" s="7"/>
      <c r="FPX60" s="7"/>
      <c r="FPY60" s="7"/>
      <c r="FPZ60" s="7"/>
      <c r="FQA60" s="7"/>
      <c r="FQB60" s="7"/>
      <c r="FQC60" s="7"/>
      <c r="FQD60" s="7"/>
      <c r="FQE60" s="7"/>
      <c r="FQF60" s="7"/>
      <c r="FQG60" s="7"/>
      <c r="FQH60" s="7"/>
      <c r="FQI60" s="7"/>
      <c r="FQJ60" s="7"/>
      <c r="FQK60" s="7"/>
      <c r="FQL60" s="7"/>
      <c r="FQM60" s="7"/>
      <c r="FQN60" s="7"/>
      <c r="FQO60" s="7"/>
      <c r="FQP60" s="7"/>
      <c r="FQQ60" s="7"/>
      <c r="FQR60" s="7"/>
      <c r="FQS60" s="7"/>
      <c r="FQT60" s="7"/>
      <c r="FQU60" s="7"/>
      <c r="FQV60" s="7"/>
      <c r="FQW60" s="7"/>
      <c r="FQX60" s="7"/>
      <c r="FQY60" s="7"/>
      <c r="FQZ60" s="7"/>
      <c r="FRA60" s="7"/>
      <c r="FRB60" s="7"/>
      <c r="FRC60" s="7"/>
      <c r="FRD60" s="7"/>
      <c r="FRE60" s="7"/>
      <c r="FRF60" s="7"/>
      <c r="FRG60" s="7"/>
      <c r="FRH60" s="7"/>
      <c r="FRI60" s="7"/>
      <c r="FRJ60" s="7"/>
      <c r="FRK60" s="7"/>
      <c r="FRL60" s="7"/>
      <c r="FRM60" s="7"/>
      <c r="FRN60" s="7"/>
      <c r="FRO60" s="7"/>
      <c r="FRP60" s="7"/>
      <c r="FRQ60" s="7"/>
      <c r="FRR60" s="7"/>
      <c r="FRS60" s="7"/>
      <c r="FRT60" s="7"/>
      <c r="FRU60" s="7"/>
      <c r="FRV60" s="7"/>
      <c r="FRW60" s="7"/>
      <c r="FRX60" s="7"/>
      <c r="FRY60" s="7"/>
      <c r="FRZ60" s="7"/>
      <c r="FSA60" s="7"/>
      <c r="FSB60" s="7"/>
      <c r="FSC60" s="7"/>
      <c r="FSD60" s="7"/>
      <c r="FSE60" s="7"/>
      <c r="FSF60" s="7"/>
      <c r="FSG60" s="7"/>
      <c r="FSH60" s="7"/>
      <c r="FSI60" s="7"/>
      <c r="FSJ60" s="7"/>
      <c r="FSK60" s="7"/>
      <c r="FSL60" s="7"/>
      <c r="FSM60" s="7"/>
      <c r="FSN60" s="7"/>
      <c r="FSO60" s="7"/>
      <c r="FSP60" s="7"/>
      <c r="FSQ60" s="7"/>
      <c r="FSR60" s="7"/>
      <c r="FSS60" s="7"/>
      <c r="FST60" s="7"/>
      <c r="FSU60" s="7"/>
      <c r="FSV60" s="7"/>
      <c r="FSW60" s="7"/>
      <c r="FSX60" s="7"/>
      <c r="FSY60" s="7"/>
      <c r="FSZ60" s="7"/>
      <c r="FTA60" s="7"/>
      <c r="FTB60" s="7"/>
      <c r="FTC60" s="7"/>
      <c r="FTD60" s="7"/>
      <c r="FTE60" s="7"/>
      <c r="FTF60" s="7"/>
      <c r="FTG60" s="7"/>
      <c r="FTH60" s="7"/>
      <c r="FTI60" s="7"/>
      <c r="FTJ60" s="7"/>
      <c r="FTK60" s="7"/>
      <c r="FTL60" s="7"/>
      <c r="FTM60" s="7"/>
      <c r="FTN60" s="7"/>
      <c r="FTO60" s="7"/>
      <c r="FTP60" s="7"/>
      <c r="FTQ60" s="7"/>
      <c r="FTR60" s="7"/>
      <c r="FTS60" s="7"/>
      <c r="FTT60" s="7"/>
      <c r="FTU60" s="7"/>
      <c r="FTV60" s="7"/>
      <c r="FTW60" s="7"/>
      <c r="FTX60" s="7"/>
      <c r="FTY60" s="7"/>
      <c r="FTZ60" s="7"/>
      <c r="FUA60" s="7"/>
      <c r="FUB60" s="7"/>
      <c r="FUC60" s="7"/>
      <c r="FUD60" s="7"/>
      <c r="FUE60" s="7"/>
      <c r="FUF60" s="7"/>
      <c r="FUG60" s="7"/>
      <c r="FUH60" s="7"/>
      <c r="FUI60" s="7"/>
      <c r="FUJ60" s="7"/>
      <c r="FUK60" s="7"/>
      <c r="FUL60" s="7"/>
      <c r="FUM60" s="7"/>
      <c r="FUN60" s="7"/>
      <c r="FUO60" s="7"/>
      <c r="FUP60" s="7"/>
      <c r="FUQ60" s="7"/>
      <c r="FUR60" s="7"/>
      <c r="FUS60" s="7"/>
      <c r="FUT60" s="7"/>
      <c r="FUU60" s="7"/>
      <c r="FUV60" s="7"/>
      <c r="FUW60" s="7"/>
      <c r="FUX60" s="7"/>
      <c r="FUY60" s="7"/>
      <c r="FUZ60" s="7"/>
      <c r="FVB60" s="7"/>
      <c r="FVC60" s="7"/>
      <c r="FVD60" s="7"/>
      <c r="FVE60" s="7"/>
      <c r="FVF60" s="7"/>
      <c r="FVG60" s="7"/>
      <c r="FVH60" s="7"/>
      <c r="FVI60" s="7"/>
      <c r="FVJ60" s="7"/>
      <c r="FVK60" s="7"/>
      <c r="FVL60" s="7"/>
      <c r="FVM60" s="7"/>
      <c r="FVN60" s="7"/>
      <c r="FVO60" s="7"/>
      <c r="FVP60" s="7"/>
      <c r="FVQ60" s="7"/>
      <c r="FVR60" s="7"/>
      <c r="FVS60" s="7"/>
      <c r="FVT60" s="7"/>
      <c r="FVU60" s="7"/>
      <c r="FVV60" s="7"/>
      <c r="FVW60" s="7"/>
      <c r="FVX60" s="7"/>
      <c r="FVY60" s="7"/>
      <c r="FVZ60" s="7"/>
      <c r="FWA60" s="7"/>
      <c r="FWB60" s="7"/>
      <c r="FWC60" s="7"/>
      <c r="FWD60" s="7"/>
      <c r="FWE60" s="7"/>
      <c r="FWF60" s="7"/>
      <c r="FWG60" s="7"/>
      <c r="FWH60" s="7"/>
      <c r="FWI60" s="7"/>
      <c r="FWJ60" s="7"/>
      <c r="FWK60" s="7"/>
      <c r="FWL60" s="7"/>
      <c r="FWM60" s="7"/>
      <c r="FWN60" s="7"/>
      <c r="FWO60" s="7"/>
      <c r="FWP60" s="7"/>
      <c r="FWQ60" s="7"/>
      <c r="FWR60" s="7"/>
      <c r="FWS60" s="7"/>
      <c r="FWT60" s="7"/>
      <c r="FWU60" s="7"/>
      <c r="FWV60" s="7"/>
      <c r="FWW60" s="7"/>
      <c r="FWX60" s="7"/>
      <c r="FWY60" s="7"/>
      <c r="FWZ60" s="7"/>
      <c r="FXA60" s="7"/>
      <c r="FXB60" s="7"/>
      <c r="FXC60" s="7"/>
      <c r="FXD60" s="7"/>
      <c r="FXE60" s="7"/>
      <c r="FXF60" s="7"/>
      <c r="FXG60" s="7"/>
      <c r="FXH60" s="7"/>
      <c r="FXI60" s="7"/>
      <c r="FXJ60" s="7"/>
      <c r="FXK60" s="7"/>
      <c r="FXL60" s="7"/>
      <c r="FXM60" s="7"/>
      <c r="FXN60" s="7"/>
      <c r="FXO60" s="7"/>
      <c r="FXP60" s="7"/>
      <c r="FXQ60" s="7"/>
      <c r="FXR60" s="7"/>
      <c r="FXS60" s="7"/>
      <c r="FXT60" s="7"/>
      <c r="FXU60" s="7"/>
      <c r="FXV60" s="7"/>
      <c r="FXW60" s="7"/>
      <c r="FXX60" s="7"/>
      <c r="FXY60" s="7"/>
      <c r="FXZ60" s="7"/>
      <c r="FYA60" s="7"/>
      <c r="FYB60" s="7"/>
      <c r="FYC60" s="7"/>
      <c r="FYD60" s="7"/>
      <c r="FYE60" s="7"/>
      <c r="FYF60" s="7"/>
      <c r="FYG60" s="7"/>
      <c r="FYH60" s="7"/>
      <c r="FYI60" s="7"/>
      <c r="FYJ60" s="7"/>
      <c r="FYK60" s="7"/>
      <c r="FYL60" s="7"/>
      <c r="FYM60" s="7"/>
      <c r="FYN60" s="7"/>
      <c r="FYO60" s="7"/>
      <c r="FYP60" s="7"/>
      <c r="FYQ60" s="7"/>
      <c r="FYR60" s="7"/>
      <c r="FYS60" s="7"/>
      <c r="FYT60" s="7"/>
      <c r="FYU60" s="7"/>
      <c r="FYV60" s="7"/>
      <c r="FYW60" s="7"/>
      <c r="FYX60" s="7"/>
      <c r="FYY60" s="7"/>
      <c r="FYZ60" s="7"/>
      <c r="FZA60" s="7"/>
      <c r="FZB60" s="7"/>
      <c r="FZC60" s="7"/>
      <c r="FZD60" s="7"/>
      <c r="FZE60" s="7"/>
      <c r="FZF60" s="7"/>
      <c r="FZG60" s="7"/>
      <c r="FZH60" s="7"/>
      <c r="FZI60" s="7"/>
      <c r="FZJ60" s="7"/>
      <c r="FZK60" s="7"/>
      <c r="FZL60" s="7"/>
      <c r="FZM60" s="7"/>
      <c r="FZN60" s="7"/>
      <c r="FZO60" s="7"/>
      <c r="FZP60" s="7"/>
      <c r="FZQ60" s="7"/>
      <c r="FZR60" s="7"/>
      <c r="FZS60" s="7"/>
      <c r="FZT60" s="7"/>
      <c r="FZU60" s="7"/>
      <c r="FZV60" s="7"/>
      <c r="FZW60" s="7"/>
      <c r="FZX60" s="7"/>
      <c r="FZY60" s="7"/>
      <c r="FZZ60" s="7"/>
      <c r="GAA60" s="7"/>
      <c r="GAB60" s="7"/>
      <c r="GAC60" s="7"/>
      <c r="GAD60" s="7"/>
      <c r="GAE60" s="7"/>
      <c r="GAF60" s="7"/>
      <c r="GAG60" s="7"/>
      <c r="GAH60" s="7"/>
      <c r="GAI60" s="7"/>
      <c r="GAJ60" s="7"/>
      <c r="GAK60" s="7"/>
      <c r="GAL60" s="7"/>
      <c r="GAM60" s="7"/>
      <c r="GAN60" s="7"/>
      <c r="GAO60" s="7"/>
      <c r="GAP60" s="7"/>
      <c r="GAQ60" s="7"/>
      <c r="GAR60" s="7"/>
      <c r="GAS60" s="7"/>
      <c r="GAT60" s="7"/>
      <c r="GAU60" s="7"/>
      <c r="GAV60" s="7"/>
      <c r="GAW60" s="7"/>
      <c r="GAX60" s="7"/>
      <c r="GAY60" s="7"/>
      <c r="GAZ60" s="7"/>
      <c r="GBA60" s="7"/>
      <c r="GBB60" s="7"/>
      <c r="GBC60" s="7"/>
      <c r="GBD60" s="7"/>
      <c r="GBE60" s="7"/>
      <c r="GBF60" s="7"/>
      <c r="GBG60" s="7"/>
      <c r="GBH60" s="7"/>
      <c r="GBI60" s="7"/>
      <c r="GBJ60" s="7"/>
      <c r="GBK60" s="7"/>
      <c r="GBL60" s="7"/>
      <c r="GBM60" s="7"/>
      <c r="GBN60" s="7"/>
      <c r="GBO60" s="7"/>
      <c r="GBP60" s="7"/>
      <c r="GBQ60" s="7"/>
      <c r="GBR60" s="7"/>
      <c r="GBS60" s="7"/>
      <c r="GBT60" s="7"/>
      <c r="GBU60" s="7"/>
      <c r="GBV60" s="7"/>
      <c r="GBW60" s="7"/>
      <c r="GBX60" s="7"/>
      <c r="GBY60" s="7"/>
      <c r="GBZ60" s="7"/>
      <c r="GCA60" s="7"/>
      <c r="GCB60" s="7"/>
      <c r="GCC60" s="7"/>
      <c r="GCD60" s="7"/>
      <c r="GCE60" s="7"/>
      <c r="GCF60" s="7"/>
      <c r="GCG60" s="7"/>
      <c r="GCH60" s="7"/>
      <c r="GCI60" s="7"/>
      <c r="GCJ60" s="7"/>
      <c r="GCK60" s="7"/>
      <c r="GCL60" s="7"/>
      <c r="GCM60" s="7"/>
      <c r="GCN60" s="7"/>
      <c r="GCO60" s="7"/>
      <c r="GCP60" s="7"/>
      <c r="GCQ60" s="7"/>
      <c r="GCR60" s="7"/>
      <c r="GCS60" s="7"/>
      <c r="GCT60" s="7"/>
      <c r="GCU60" s="7"/>
      <c r="GCV60" s="7"/>
      <c r="GCW60" s="7"/>
      <c r="GCX60" s="7"/>
      <c r="GCY60" s="7"/>
      <c r="GCZ60" s="7"/>
      <c r="GDA60" s="7"/>
      <c r="GDB60" s="7"/>
      <c r="GDC60" s="7"/>
      <c r="GDD60" s="7"/>
      <c r="GDE60" s="7"/>
      <c r="GDF60" s="7"/>
      <c r="GDG60" s="7"/>
      <c r="GDH60" s="7"/>
      <c r="GDI60" s="7"/>
      <c r="GDJ60" s="7"/>
      <c r="GDK60" s="7"/>
      <c r="GDL60" s="7"/>
      <c r="GDM60" s="7"/>
      <c r="GDN60" s="7"/>
      <c r="GDO60" s="7"/>
      <c r="GDP60" s="7"/>
      <c r="GDQ60" s="7"/>
      <c r="GDR60" s="7"/>
      <c r="GDS60" s="7"/>
      <c r="GDT60" s="7"/>
      <c r="GDU60" s="7"/>
      <c r="GDV60" s="7"/>
      <c r="GDW60" s="7"/>
      <c r="GDX60" s="7"/>
      <c r="GDY60" s="7"/>
      <c r="GDZ60" s="7"/>
      <c r="GEA60" s="7"/>
      <c r="GEB60" s="7"/>
      <c r="GEC60" s="7"/>
      <c r="GED60" s="7"/>
      <c r="GEE60" s="7"/>
      <c r="GEF60" s="7"/>
      <c r="GEG60" s="7"/>
      <c r="GEH60" s="7"/>
      <c r="GEI60" s="7"/>
      <c r="GEJ60" s="7"/>
      <c r="GEK60" s="7"/>
      <c r="GEL60" s="7"/>
      <c r="GEM60" s="7"/>
      <c r="GEN60" s="7"/>
      <c r="GEO60" s="7"/>
      <c r="GEP60" s="7"/>
      <c r="GEQ60" s="7"/>
      <c r="GER60" s="7"/>
      <c r="GES60" s="7"/>
      <c r="GET60" s="7"/>
      <c r="GEU60" s="7"/>
      <c r="GEV60" s="7"/>
      <c r="GEX60" s="7"/>
      <c r="GEY60" s="7"/>
      <c r="GEZ60" s="7"/>
      <c r="GFA60" s="7"/>
      <c r="GFB60" s="7"/>
      <c r="GFC60" s="7"/>
      <c r="GFD60" s="7"/>
      <c r="GFE60" s="7"/>
      <c r="GFF60" s="7"/>
      <c r="GFG60" s="7"/>
      <c r="GFH60" s="7"/>
      <c r="GFI60" s="7"/>
      <c r="GFJ60" s="7"/>
      <c r="GFK60" s="7"/>
      <c r="GFL60" s="7"/>
      <c r="GFM60" s="7"/>
      <c r="GFN60" s="7"/>
      <c r="GFO60" s="7"/>
      <c r="GFP60" s="7"/>
      <c r="GFQ60" s="7"/>
      <c r="GFR60" s="7"/>
      <c r="GFS60" s="7"/>
      <c r="GFT60" s="7"/>
      <c r="GFU60" s="7"/>
      <c r="GFV60" s="7"/>
      <c r="GFW60" s="7"/>
      <c r="GFX60" s="7"/>
      <c r="GFY60" s="7"/>
      <c r="GFZ60" s="7"/>
      <c r="GGA60" s="7"/>
      <c r="GGB60" s="7"/>
      <c r="GGC60" s="7"/>
      <c r="GGD60" s="7"/>
      <c r="GGE60" s="7"/>
      <c r="GGF60" s="7"/>
      <c r="GGG60" s="7"/>
      <c r="GGH60" s="7"/>
      <c r="GGI60" s="7"/>
      <c r="GGJ60" s="7"/>
      <c r="GGK60" s="7"/>
      <c r="GGL60" s="7"/>
      <c r="GGM60" s="7"/>
      <c r="GGN60" s="7"/>
      <c r="GGO60" s="7"/>
      <c r="GGP60" s="7"/>
      <c r="GGQ60" s="7"/>
      <c r="GGR60" s="7"/>
      <c r="GGS60" s="7"/>
      <c r="GGT60" s="7"/>
      <c r="GGU60" s="7"/>
      <c r="GGV60" s="7"/>
      <c r="GGW60" s="7"/>
      <c r="GGX60" s="7"/>
      <c r="GGY60" s="7"/>
      <c r="GGZ60" s="7"/>
      <c r="GHA60" s="7"/>
      <c r="GHB60" s="7"/>
      <c r="GHC60" s="7"/>
      <c r="GHD60" s="7"/>
      <c r="GHE60" s="7"/>
      <c r="GHF60" s="7"/>
      <c r="GHG60" s="7"/>
      <c r="GHH60" s="7"/>
      <c r="GHI60" s="7"/>
      <c r="GHJ60" s="7"/>
      <c r="GHK60" s="7"/>
      <c r="GHL60" s="7"/>
      <c r="GHM60" s="7"/>
      <c r="GHN60" s="7"/>
      <c r="GHO60" s="7"/>
      <c r="GHP60" s="7"/>
      <c r="GHQ60" s="7"/>
      <c r="GHR60" s="7"/>
      <c r="GHS60" s="7"/>
      <c r="GHT60" s="7"/>
      <c r="GHU60" s="7"/>
      <c r="GHV60" s="7"/>
      <c r="GHW60" s="7"/>
      <c r="GHX60" s="7"/>
      <c r="GHY60" s="7"/>
      <c r="GHZ60" s="7"/>
      <c r="GIA60" s="7"/>
      <c r="GIB60" s="7"/>
      <c r="GIC60" s="7"/>
      <c r="GID60" s="7"/>
      <c r="GIE60" s="7"/>
      <c r="GIF60" s="7"/>
      <c r="GIG60" s="7"/>
      <c r="GIH60" s="7"/>
      <c r="GII60" s="7"/>
      <c r="GIJ60" s="7"/>
      <c r="GIK60" s="7"/>
      <c r="GIL60" s="7"/>
      <c r="GIM60" s="7"/>
      <c r="GIN60" s="7"/>
      <c r="GIO60" s="7"/>
      <c r="GIP60" s="7"/>
      <c r="GIQ60" s="7"/>
      <c r="GIR60" s="7"/>
      <c r="GIS60" s="7"/>
      <c r="GIT60" s="7"/>
      <c r="GIU60" s="7"/>
      <c r="GIV60" s="7"/>
      <c r="GIW60" s="7"/>
      <c r="GIX60" s="7"/>
      <c r="GIY60" s="7"/>
      <c r="GIZ60" s="7"/>
      <c r="GJA60" s="7"/>
      <c r="GJB60" s="7"/>
      <c r="GJC60" s="7"/>
      <c r="GJD60" s="7"/>
      <c r="GJE60" s="7"/>
      <c r="GJF60" s="7"/>
      <c r="GJG60" s="7"/>
      <c r="GJH60" s="7"/>
      <c r="GJI60" s="7"/>
      <c r="GJJ60" s="7"/>
      <c r="GJK60" s="7"/>
      <c r="GJL60" s="7"/>
      <c r="GJM60" s="7"/>
      <c r="GJN60" s="7"/>
      <c r="GJO60" s="7"/>
      <c r="GJP60" s="7"/>
      <c r="GJQ60" s="7"/>
      <c r="GJR60" s="7"/>
      <c r="GJS60" s="7"/>
      <c r="GJT60" s="7"/>
      <c r="GJU60" s="7"/>
      <c r="GJV60" s="7"/>
      <c r="GJW60" s="7"/>
      <c r="GJX60" s="7"/>
      <c r="GJY60" s="7"/>
      <c r="GJZ60" s="7"/>
      <c r="GKA60" s="7"/>
      <c r="GKB60" s="7"/>
      <c r="GKC60" s="7"/>
      <c r="GKD60" s="7"/>
      <c r="GKE60" s="7"/>
      <c r="GKF60" s="7"/>
      <c r="GKG60" s="7"/>
      <c r="GKH60" s="7"/>
      <c r="GKI60" s="7"/>
      <c r="GKJ60" s="7"/>
      <c r="GKK60" s="7"/>
      <c r="GKL60" s="7"/>
      <c r="GKM60" s="7"/>
      <c r="GKN60" s="7"/>
      <c r="GKO60" s="7"/>
      <c r="GKP60" s="7"/>
      <c r="GKQ60" s="7"/>
      <c r="GKR60" s="7"/>
      <c r="GKS60" s="7"/>
      <c r="GKT60" s="7"/>
      <c r="GKU60" s="7"/>
      <c r="GKV60" s="7"/>
      <c r="GKW60" s="7"/>
      <c r="GKX60" s="7"/>
      <c r="GKY60" s="7"/>
      <c r="GKZ60" s="7"/>
      <c r="GLA60" s="7"/>
      <c r="GLB60" s="7"/>
      <c r="GLC60" s="7"/>
      <c r="GLD60" s="7"/>
      <c r="GLE60" s="7"/>
      <c r="GLF60" s="7"/>
      <c r="GLG60" s="7"/>
      <c r="GLH60" s="7"/>
      <c r="GLI60" s="7"/>
      <c r="GLJ60" s="7"/>
      <c r="GLK60" s="7"/>
      <c r="GLL60" s="7"/>
      <c r="GLM60" s="7"/>
      <c r="GLN60" s="7"/>
      <c r="GLO60" s="7"/>
      <c r="GLP60" s="7"/>
      <c r="GLQ60" s="7"/>
      <c r="GLR60" s="7"/>
      <c r="GLS60" s="7"/>
      <c r="GLT60" s="7"/>
      <c r="GLU60" s="7"/>
      <c r="GLV60" s="7"/>
      <c r="GLW60" s="7"/>
      <c r="GLX60" s="7"/>
      <c r="GLY60" s="7"/>
      <c r="GLZ60" s="7"/>
      <c r="GMA60" s="7"/>
      <c r="GMB60" s="7"/>
      <c r="GMC60" s="7"/>
      <c r="GMD60" s="7"/>
      <c r="GME60" s="7"/>
      <c r="GMF60" s="7"/>
      <c r="GMG60" s="7"/>
      <c r="GMH60" s="7"/>
      <c r="GMI60" s="7"/>
      <c r="GMJ60" s="7"/>
      <c r="GMK60" s="7"/>
      <c r="GML60" s="7"/>
      <c r="GMM60" s="7"/>
      <c r="GMN60" s="7"/>
      <c r="GMO60" s="7"/>
      <c r="GMP60" s="7"/>
      <c r="GMQ60" s="7"/>
      <c r="GMR60" s="7"/>
      <c r="GMS60" s="7"/>
      <c r="GMT60" s="7"/>
      <c r="GMU60" s="7"/>
      <c r="GMV60" s="7"/>
      <c r="GMW60" s="7"/>
      <c r="GMX60" s="7"/>
      <c r="GMY60" s="7"/>
      <c r="GMZ60" s="7"/>
      <c r="GNA60" s="7"/>
      <c r="GNB60" s="7"/>
      <c r="GNC60" s="7"/>
      <c r="GND60" s="7"/>
      <c r="GNE60" s="7"/>
      <c r="GNF60" s="7"/>
      <c r="GNG60" s="7"/>
      <c r="GNH60" s="7"/>
      <c r="GNI60" s="7"/>
      <c r="GNJ60" s="7"/>
      <c r="GNK60" s="7"/>
      <c r="GNL60" s="7"/>
      <c r="GNM60" s="7"/>
      <c r="GNN60" s="7"/>
      <c r="GNO60" s="7"/>
      <c r="GNP60" s="7"/>
      <c r="GNQ60" s="7"/>
      <c r="GNR60" s="7"/>
      <c r="GNS60" s="7"/>
      <c r="GNT60" s="7"/>
      <c r="GNU60" s="7"/>
      <c r="GNV60" s="7"/>
      <c r="GNW60" s="7"/>
      <c r="GNX60" s="7"/>
      <c r="GNY60" s="7"/>
      <c r="GNZ60" s="7"/>
      <c r="GOA60" s="7"/>
      <c r="GOB60" s="7"/>
      <c r="GOC60" s="7"/>
      <c r="GOD60" s="7"/>
      <c r="GOE60" s="7"/>
      <c r="GOF60" s="7"/>
      <c r="GOG60" s="7"/>
      <c r="GOH60" s="7"/>
      <c r="GOI60" s="7"/>
      <c r="GOJ60" s="7"/>
      <c r="GOK60" s="7"/>
      <c r="GOL60" s="7"/>
      <c r="GOM60" s="7"/>
      <c r="GON60" s="7"/>
      <c r="GOO60" s="7"/>
      <c r="GOP60" s="7"/>
      <c r="GOQ60" s="7"/>
      <c r="GOR60" s="7"/>
      <c r="GOT60" s="7"/>
      <c r="GOU60" s="7"/>
      <c r="GOV60" s="7"/>
      <c r="GOW60" s="7"/>
      <c r="GOX60" s="7"/>
      <c r="GOY60" s="7"/>
      <c r="GOZ60" s="7"/>
      <c r="GPA60" s="7"/>
      <c r="GPB60" s="7"/>
      <c r="GPC60" s="7"/>
      <c r="GPD60" s="7"/>
      <c r="GPE60" s="7"/>
      <c r="GPF60" s="7"/>
      <c r="GPG60" s="7"/>
      <c r="GPH60" s="7"/>
      <c r="GPI60" s="7"/>
      <c r="GPJ60" s="7"/>
      <c r="GPK60" s="7"/>
      <c r="GPL60" s="7"/>
      <c r="GPM60" s="7"/>
      <c r="GPN60" s="7"/>
      <c r="GPO60" s="7"/>
      <c r="GPP60" s="7"/>
      <c r="GPQ60" s="7"/>
      <c r="GPR60" s="7"/>
      <c r="GPS60" s="7"/>
      <c r="GPT60" s="7"/>
      <c r="GPU60" s="7"/>
      <c r="GPV60" s="7"/>
      <c r="GPW60" s="7"/>
      <c r="GPX60" s="7"/>
      <c r="GPY60" s="7"/>
      <c r="GPZ60" s="7"/>
      <c r="GQA60" s="7"/>
      <c r="GQB60" s="7"/>
      <c r="GQC60" s="7"/>
      <c r="GQD60" s="7"/>
      <c r="GQE60" s="7"/>
      <c r="GQF60" s="7"/>
      <c r="GQG60" s="7"/>
      <c r="GQH60" s="7"/>
      <c r="GQI60" s="7"/>
      <c r="GQJ60" s="7"/>
      <c r="GQK60" s="7"/>
      <c r="GQL60" s="7"/>
      <c r="GQM60" s="7"/>
      <c r="GQN60" s="7"/>
      <c r="GQO60" s="7"/>
      <c r="GQP60" s="7"/>
      <c r="GQQ60" s="7"/>
      <c r="GQR60" s="7"/>
      <c r="GQS60" s="7"/>
      <c r="GQT60" s="7"/>
      <c r="GQU60" s="7"/>
      <c r="GQV60" s="7"/>
      <c r="GQW60" s="7"/>
      <c r="GQX60" s="7"/>
      <c r="GQY60" s="7"/>
      <c r="GQZ60" s="7"/>
      <c r="GRA60" s="7"/>
      <c r="GRB60" s="7"/>
      <c r="GRC60" s="7"/>
      <c r="GRD60" s="7"/>
      <c r="GRE60" s="7"/>
      <c r="GRF60" s="7"/>
      <c r="GRG60" s="7"/>
      <c r="GRH60" s="7"/>
      <c r="GRI60" s="7"/>
      <c r="GRJ60" s="7"/>
      <c r="GRK60" s="7"/>
      <c r="GRL60" s="7"/>
      <c r="GRM60" s="7"/>
      <c r="GRN60" s="7"/>
      <c r="GRO60" s="7"/>
      <c r="GRP60" s="7"/>
      <c r="GRQ60" s="7"/>
      <c r="GRR60" s="7"/>
      <c r="GRS60" s="7"/>
      <c r="GRT60" s="7"/>
      <c r="GRU60" s="7"/>
      <c r="GRV60" s="7"/>
      <c r="GRW60" s="7"/>
      <c r="GRX60" s="7"/>
      <c r="GRY60" s="7"/>
      <c r="GRZ60" s="7"/>
      <c r="GSA60" s="7"/>
      <c r="GSB60" s="7"/>
      <c r="GSC60" s="7"/>
      <c r="GSD60" s="7"/>
      <c r="GSE60" s="7"/>
      <c r="GSF60" s="7"/>
      <c r="GSG60" s="7"/>
      <c r="GSH60" s="7"/>
      <c r="GSI60" s="7"/>
      <c r="GSJ60" s="7"/>
      <c r="GSK60" s="7"/>
      <c r="GSL60" s="7"/>
      <c r="GSM60" s="7"/>
      <c r="GSN60" s="7"/>
      <c r="GSO60" s="7"/>
      <c r="GSP60" s="7"/>
      <c r="GSQ60" s="7"/>
      <c r="GSR60" s="7"/>
      <c r="GSS60" s="7"/>
      <c r="GST60" s="7"/>
      <c r="GSU60" s="7"/>
      <c r="GSV60" s="7"/>
      <c r="GSW60" s="7"/>
      <c r="GSX60" s="7"/>
      <c r="GSY60" s="7"/>
      <c r="GSZ60" s="7"/>
      <c r="GTA60" s="7"/>
      <c r="GTB60" s="7"/>
      <c r="GTC60" s="7"/>
      <c r="GTD60" s="7"/>
      <c r="GTE60" s="7"/>
      <c r="GTF60" s="7"/>
      <c r="GTG60" s="7"/>
      <c r="GTH60" s="7"/>
      <c r="GTI60" s="7"/>
      <c r="GTJ60" s="7"/>
      <c r="GTK60" s="7"/>
      <c r="GTL60" s="7"/>
      <c r="GTM60" s="7"/>
      <c r="GTN60" s="7"/>
      <c r="GTO60" s="7"/>
      <c r="GTP60" s="7"/>
      <c r="GTQ60" s="7"/>
      <c r="GTR60" s="7"/>
      <c r="GTS60" s="7"/>
      <c r="GTT60" s="7"/>
      <c r="GTU60" s="7"/>
      <c r="GTV60" s="7"/>
      <c r="GTW60" s="7"/>
      <c r="GTX60" s="7"/>
      <c r="GTY60" s="7"/>
      <c r="GTZ60" s="7"/>
      <c r="GUA60" s="7"/>
      <c r="GUB60" s="7"/>
      <c r="GUC60" s="7"/>
      <c r="GUD60" s="7"/>
      <c r="GUE60" s="7"/>
      <c r="GUF60" s="7"/>
      <c r="GUG60" s="7"/>
      <c r="GUH60" s="7"/>
      <c r="GUI60" s="7"/>
      <c r="GUJ60" s="7"/>
      <c r="GUK60" s="7"/>
      <c r="GUL60" s="7"/>
      <c r="GUM60" s="7"/>
      <c r="GUN60" s="7"/>
      <c r="GUO60" s="7"/>
      <c r="GUP60" s="7"/>
      <c r="GUQ60" s="7"/>
      <c r="GUR60" s="7"/>
      <c r="GUS60" s="7"/>
      <c r="GUT60" s="7"/>
      <c r="GUU60" s="7"/>
      <c r="GUV60" s="7"/>
      <c r="GUW60" s="7"/>
      <c r="GUX60" s="7"/>
      <c r="GUY60" s="7"/>
      <c r="GUZ60" s="7"/>
      <c r="GVA60" s="7"/>
      <c r="GVB60" s="7"/>
      <c r="GVC60" s="7"/>
      <c r="GVD60" s="7"/>
      <c r="GVE60" s="7"/>
      <c r="GVF60" s="7"/>
      <c r="GVG60" s="7"/>
      <c r="GVH60" s="7"/>
      <c r="GVI60" s="7"/>
      <c r="GVJ60" s="7"/>
      <c r="GVK60" s="7"/>
      <c r="GVL60" s="7"/>
      <c r="GVM60" s="7"/>
      <c r="GVN60" s="7"/>
      <c r="GVO60" s="7"/>
      <c r="GVP60" s="7"/>
      <c r="GVQ60" s="7"/>
      <c r="GVR60" s="7"/>
      <c r="GVS60" s="7"/>
      <c r="GVT60" s="7"/>
      <c r="GVU60" s="7"/>
      <c r="GVV60" s="7"/>
      <c r="GVW60" s="7"/>
      <c r="GVX60" s="7"/>
      <c r="GVY60" s="7"/>
      <c r="GVZ60" s="7"/>
      <c r="GWA60" s="7"/>
      <c r="GWB60" s="7"/>
      <c r="GWC60" s="7"/>
      <c r="GWD60" s="7"/>
      <c r="GWE60" s="7"/>
      <c r="GWF60" s="7"/>
      <c r="GWG60" s="7"/>
      <c r="GWH60" s="7"/>
      <c r="GWI60" s="7"/>
      <c r="GWJ60" s="7"/>
      <c r="GWK60" s="7"/>
      <c r="GWL60" s="7"/>
      <c r="GWM60" s="7"/>
      <c r="GWN60" s="7"/>
      <c r="GWO60" s="7"/>
      <c r="GWP60" s="7"/>
      <c r="GWQ60" s="7"/>
      <c r="GWR60" s="7"/>
      <c r="GWS60" s="7"/>
      <c r="GWT60" s="7"/>
      <c r="GWU60" s="7"/>
      <c r="GWV60" s="7"/>
      <c r="GWW60" s="7"/>
      <c r="GWX60" s="7"/>
      <c r="GWY60" s="7"/>
      <c r="GWZ60" s="7"/>
      <c r="GXA60" s="7"/>
      <c r="GXB60" s="7"/>
      <c r="GXC60" s="7"/>
      <c r="GXD60" s="7"/>
      <c r="GXE60" s="7"/>
      <c r="GXF60" s="7"/>
      <c r="GXG60" s="7"/>
      <c r="GXH60" s="7"/>
      <c r="GXI60" s="7"/>
      <c r="GXJ60" s="7"/>
      <c r="GXK60" s="7"/>
      <c r="GXL60" s="7"/>
      <c r="GXM60" s="7"/>
      <c r="GXN60" s="7"/>
      <c r="GXO60" s="7"/>
      <c r="GXP60" s="7"/>
      <c r="GXQ60" s="7"/>
      <c r="GXR60" s="7"/>
      <c r="GXS60" s="7"/>
      <c r="GXT60" s="7"/>
      <c r="GXU60" s="7"/>
      <c r="GXV60" s="7"/>
      <c r="GXW60" s="7"/>
      <c r="GXX60" s="7"/>
      <c r="GXY60" s="7"/>
      <c r="GXZ60" s="7"/>
      <c r="GYA60" s="7"/>
      <c r="GYB60" s="7"/>
      <c r="GYC60" s="7"/>
      <c r="GYD60" s="7"/>
      <c r="GYE60" s="7"/>
      <c r="GYF60" s="7"/>
      <c r="GYG60" s="7"/>
      <c r="GYH60" s="7"/>
      <c r="GYI60" s="7"/>
      <c r="GYJ60" s="7"/>
      <c r="GYK60" s="7"/>
      <c r="GYL60" s="7"/>
      <c r="GYM60" s="7"/>
      <c r="GYN60" s="7"/>
      <c r="GYP60" s="7"/>
      <c r="GYQ60" s="7"/>
      <c r="GYR60" s="7"/>
      <c r="GYS60" s="7"/>
      <c r="GYT60" s="7"/>
      <c r="GYU60" s="7"/>
      <c r="GYV60" s="7"/>
      <c r="GYW60" s="7"/>
      <c r="GYX60" s="7"/>
      <c r="GYY60" s="7"/>
      <c r="GYZ60" s="7"/>
      <c r="GZA60" s="7"/>
      <c r="GZB60" s="7"/>
      <c r="GZC60" s="7"/>
      <c r="GZD60" s="7"/>
      <c r="GZE60" s="7"/>
      <c r="GZF60" s="7"/>
      <c r="GZG60" s="7"/>
      <c r="GZH60" s="7"/>
      <c r="GZI60" s="7"/>
      <c r="GZJ60" s="7"/>
      <c r="GZK60" s="7"/>
      <c r="GZL60" s="7"/>
      <c r="GZM60" s="7"/>
      <c r="GZN60" s="7"/>
      <c r="GZO60" s="7"/>
      <c r="GZP60" s="7"/>
      <c r="GZQ60" s="7"/>
      <c r="GZR60" s="7"/>
      <c r="GZS60" s="7"/>
      <c r="GZT60" s="7"/>
      <c r="GZU60" s="7"/>
      <c r="GZV60" s="7"/>
      <c r="GZW60" s="7"/>
      <c r="GZX60" s="7"/>
      <c r="GZY60" s="7"/>
      <c r="GZZ60" s="7"/>
      <c r="HAA60" s="7"/>
      <c r="HAB60" s="7"/>
      <c r="HAC60" s="7"/>
      <c r="HAD60" s="7"/>
      <c r="HAE60" s="7"/>
      <c r="HAF60" s="7"/>
      <c r="HAG60" s="7"/>
      <c r="HAH60" s="7"/>
      <c r="HAI60" s="7"/>
      <c r="HAJ60" s="7"/>
      <c r="HAK60" s="7"/>
      <c r="HAL60" s="7"/>
      <c r="HAM60" s="7"/>
      <c r="HAN60" s="7"/>
      <c r="HAO60" s="7"/>
      <c r="HAP60" s="7"/>
      <c r="HAQ60" s="7"/>
      <c r="HAR60" s="7"/>
      <c r="HAS60" s="7"/>
      <c r="HAT60" s="7"/>
      <c r="HAU60" s="7"/>
      <c r="HAV60" s="7"/>
      <c r="HAW60" s="7"/>
      <c r="HAX60" s="7"/>
      <c r="HAY60" s="7"/>
      <c r="HAZ60" s="7"/>
      <c r="HBA60" s="7"/>
      <c r="HBB60" s="7"/>
      <c r="HBC60" s="7"/>
      <c r="HBD60" s="7"/>
      <c r="HBE60" s="7"/>
      <c r="HBF60" s="7"/>
      <c r="HBG60" s="7"/>
      <c r="HBH60" s="7"/>
      <c r="HBI60" s="7"/>
      <c r="HBJ60" s="7"/>
      <c r="HBK60" s="7"/>
      <c r="HBL60" s="7"/>
      <c r="HBM60" s="7"/>
      <c r="HBN60" s="7"/>
      <c r="HBO60" s="7"/>
      <c r="HBP60" s="7"/>
      <c r="HBQ60" s="7"/>
      <c r="HBR60" s="7"/>
      <c r="HBS60" s="7"/>
      <c r="HBT60" s="7"/>
      <c r="HBU60" s="7"/>
      <c r="HBV60" s="7"/>
      <c r="HBW60" s="7"/>
      <c r="HBX60" s="7"/>
      <c r="HBY60" s="7"/>
      <c r="HBZ60" s="7"/>
      <c r="HCA60" s="7"/>
      <c r="HCB60" s="7"/>
      <c r="HCC60" s="7"/>
      <c r="HCD60" s="7"/>
      <c r="HCE60" s="7"/>
      <c r="HCF60" s="7"/>
      <c r="HCG60" s="7"/>
      <c r="HCH60" s="7"/>
      <c r="HCI60" s="7"/>
      <c r="HCJ60" s="7"/>
      <c r="HCK60" s="7"/>
      <c r="HCL60" s="7"/>
      <c r="HCM60" s="7"/>
      <c r="HCN60" s="7"/>
      <c r="HCO60" s="7"/>
      <c r="HCP60" s="7"/>
      <c r="HCQ60" s="7"/>
      <c r="HCR60" s="7"/>
      <c r="HCS60" s="7"/>
      <c r="HCT60" s="7"/>
      <c r="HCU60" s="7"/>
      <c r="HCV60" s="7"/>
      <c r="HCW60" s="7"/>
      <c r="HCX60" s="7"/>
      <c r="HCY60" s="7"/>
      <c r="HCZ60" s="7"/>
      <c r="HDA60" s="7"/>
      <c r="HDB60" s="7"/>
      <c r="HDC60" s="7"/>
      <c r="HDD60" s="7"/>
      <c r="HDE60" s="7"/>
      <c r="HDF60" s="7"/>
      <c r="HDG60" s="7"/>
      <c r="HDH60" s="7"/>
      <c r="HDI60" s="7"/>
      <c r="HDJ60" s="7"/>
      <c r="HDK60" s="7"/>
      <c r="HDL60" s="7"/>
      <c r="HDM60" s="7"/>
      <c r="HDN60" s="7"/>
      <c r="HDO60" s="7"/>
      <c r="HDP60" s="7"/>
      <c r="HDQ60" s="7"/>
      <c r="HDR60" s="7"/>
      <c r="HDS60" s="7"/>
      <c r="HDT60" s="7"/>
      <c r="HDU60" s="7"/>
      <c r="HDV60" s="7"/>
      <c r="HDW60" s="7"/>
      <c r="HDX60" s="7"/>
      <c r="HDY60" s="7"/>
      <c r="HDZ60" s="7"/>
      <c r="HEA60" s="7"/>
      <c r="HEB60" s="7"/>
      <c r="HEC60" s="7"/>
      <c r="HED60" s="7"/>
      <c r="HEE60" s="7"/>
      <c r="HEF60" s="7"/>
      <c r="HEG60" s="7"/>
      <c r="HEH60" s="7"/>
      <c r="HEI60" s="7"/>
      <c r="HEJ60" s="7"/>
      <c r="HEK60" s="7"/>
      <c r="HEL60" s="7"/>
      <c r="HEM60" s="7"/>
      <c r="HEN60" s="7"/>
      <c r="HEO60" s="7"/>
      <c r="HEP60" s="7"/>
      <c r="HEQ60" s="7"/>
      <c r="HER60" s="7"/>
      <c r="HES60" s="7"/>
      <c r="HET60" s="7"/>
      <c r="HEU60" s="7"/>
      <c r="HEV60" s="7"/>
      <c r="HEW60" s="7"/>
      <c r="HEX60" s="7"/>
      <c r="HEY60" s="7"/>
      <c r="HEZ60" s="7"/>
      <c r="HFA60" s="7"/>
      <c r="HFB60" s="7"/>
      <c r="HFC60" s="7"/>
      <c r="HFD60" s="7"/>
      <c r="HFE60" s="7"/>
      <c r="HFF60" s="7"/>
      <c r="HFG60" s="7"/>
      <c r="HFH60" s="7"/>
      <c r="HFI60" s="7"/>
      <c r="HFJ60" s="7"/>
      <c r="HFK60" s="7"/>
      <c r="HFL60" s="7"/>
      <c r="HFM60" s="7"/>
      <c r="HFN60" s="7"/>
      <c r="HFO60" s="7"/>
      <c r="HFP60" s="7"/>
      <c r="HFQ60" s="7"/>
      <c r="HFR60" s="7"/>
      <c r="HFS60" s="7"/>
      <c r="HFT60" s="7"/>
      <c r="HFU60" s="7"/>
      <c r="HFV60" s="7"/>
      <c r="HFW60" s="7"/>
      <c r="HFX60" s="7"/>
      <c r="HFY60" s="7"/>
      <c r="HFZ60" s="7"/>
      <c r="HGA60" s="7"/>
      <c r="HGB60" s="7"/>
      <c r="HGC60" s="7"/>
      <c r="HGD60" s="7"/>
      <c r="HGE60" s="7"/>
      <c r="HGF60" s="7"/>
      <c r="HGG60" s="7"/>
      <c r="HGH60" s="7"/>
      <c r="HGI60" s="7"/>
      <c r="HGJ60" s="7"/>
      <c r="HGK60" s="7"/>
      <c r="HGL60" s="7"/>
      <c r="HGM60" s="7"/>
      <c r="HGN60" s="7"/>
      <c r="HGO60" s="7"/>
      <c r="HGP60" s="7"/>
      <c r="HGQ60" s="7"/>
      <c r="HGR60" s="7"/>
      <c r="HGS60" s="7"/>
      <c r="HGT60" s="7"/>
      <c r="HGU60" s="7"/>
      <c r="HGV60" s="7"/>
      <c r="HGW60" s="7"/>
      <c r="HGX60" s="7"/>
      <c r="HGY60" s="7"/>
      <c r="HGZ60" s="7"/>
      <c r="HHA60" s="7"/>
      <c r="HHB60" s="7"/>
      <c r="HHC60" s="7"/>
      <c r="HHD60" s="7"/>
      <c r="HHE60" s="7"/>
      <c r="HHF60" s="7"/>
      <c r="HHG60" s="7"/>
      <c r="HHH60" s="7"/>
      <c r="HHI60" s="7"/>
      <c r="HHJ60" s="7"/>
      <c r="HHK60" s="7"/>
      <c r="HHL60" s="7"/>
      <c r="HHM60" s="7"/>
      <c r="HHN60" s="7"/>
      <c r="HHO60" s="7"/>
      <c r="HHP60" s="7"/>
      <c r="HHQ60" s="7"/>
      <c r="HHR60" s="7"/>
      <c r="HHS60" s="7"/>
      <c r="HHT60" s="7"/>
      <c r="HHU60" s="7"/>
      <c r="HHV60" s="7"/>
      <c r="HHW60" s="7"/>
      <c r="HHX60" s="7"/>
      <c r="HHY60" s="7"/>
      <c r="HHZ60" s="7"/>
      <c r="HIA60" s="7"/>
      <c r="HIB60" s="7"/>
      <c r="HIC60" s="7"/>
      <c r="HID60" s="7"/>
      <c r="HIE60" s="7"/>
      <c r="HIF60" s="7"/>
      <c r="HIG60" s="7"/>
      <c r="HIH60" s="7"/>
      <c r="HII60" s="7"/>
      <c r="HIJ60" s="7"/>
      <c r="HIL60" s="7"/>
      <c r="HIM60" s="7"/>
      <c r="HIN60" s="7"/>
      <c r="HIO60" s="7"/>
      <c r="HIP60" s="7"/>
      <c r="HIQ60" s="7"/>
      <c r="HIR60" s="7"/>
      <c r="HIS60" s="7"/>
      <c r="HIT60" s="7"/>
      <c r="HIU60" s="7"/>
      <c r="HIV60" s="7"/>
      <c r="HIW60" s="7"/>
      <c r="HIX60" s="7"/>
      <c r="HIY60" s="7"/>
      <c r="HIZ60" s="7"/>
      <c r="HJA60" s="7"/>
      <c r="HJB60" s="7"/>
      <c r="HJC60" s="7"/>
      <c r="HJD60" s="7"/>
      <c r="HJE60" s="7"/>
      <c r="HJF60" s="7"/>
      <c r="HJG60" s="7"/>
      <c r="HJH60" s="7"/>
      <c r="HJI60" s="7"/>
      <c r="HJJ60" s="7"/>
      <c r="HJK60" s="7"/>
      <c r="HJL60" s="7"/>
      <c r="HJM60" s="7"/>
      <c r="HJN60" s="7"/>
      <c r="HJO60" s="7"/>
      <c r="HJP60" s="7"/>
      <c r="HJQ60" s="7"/>
      <c r="HJR60" s="7"/>
      <c r="HJS60" s="7"/>
      <c r="HJT60" s="7"/>
      <c r="HJU60" s="7"/>
      <c r="HJV60" s="7"/>
      <c r="HJW60" s="7"/>
      <c r="HJX60" s="7"/>
      <c r="HJY60" s="7"/>
      <c r="HJZ60" s="7"/>
      <c r="HKA60" s="7"/>
      <c r="HKB60" s="7"/>
      <c r="HKC60" s="7"/>
      <c r="HKD60" s="7"/>
      <c r="HKE60" s="7"/>
      <c r="HKF60" s="7"/>
      <c r="HKG60" s="7"/>
      <c r="HKH60" s="7"/>
      <c r="HKI60" s="7"/>
      <c r="HKJ60" s="7"/>
      <c r="HKK60" s="7"/>
      <c r="HKL60" s="7"/>
      <c r="HKM60" s="7"/>
      <c r="HKN60" s="7"/>
      <c r="HKO60" s="7"/>
      <c r="HKP60" s="7"/>
      <c r="HKQ60" s="7"/>
      <c r="HKR60" s="7"/>
      <c r="HKS60" s="7"/>
      <c r="HKT60" s="7"/>
      <c r="HKU60" s="7"/>
      <c r="HKV60" s="7"/>
      <c r="HKW60" s="7"/>
      <c r="HKX60" s="7"/>
      <c r="HKY60" s="7"/>
      <c r="HKZ60" s="7"/>
      <c r="HLA60" s="7"/>
      <c r="HLB60" s="7"/>
      <c r="HLC60" s="7"/>
      <c r="HLD60" s="7"/>
      <c r="HLE60" s="7"/>
      <c r="HLF60" s="7"/>
      <c r="HLG60" s="7"/>
      <c r="HLH60" s="7"/>
      <c r="HLI60" s="7"/>
      <c r="HLJ60" s="7"/>
      <c r="HLK60" s="7"/>
      <c r="HLL60" s="7"/>
      <c r="HLM60" s="7"/>
      <c r="HLN60" s="7"/>
      <c r="HLO60" s="7"/>
      <c r="HLP60" s="7"/>
      <c r="HLQ60" s="7"/>
      <c r="HLR60" s="7"/>
      <c r="HLS60" s="7"/>
      <c r="HLT60" s="7"/>
      <c r="HLU60" s="7"/>
      <c r="HLV60" s="7"/>
      <c r="HLW60" s="7"/>
      <c r="HLX60" s="7"/>
      <c r="HLY60" s="7"/>
      <c r="HLZ60" s="7"/>
      <c r="HMA60" s="7"/>
      <c r="HMB60" s="7"/>
      <c r="HMC60" s="7"/>
      <c r="HMD60" s="7"/>
      <c r="HME60" s="7"/>
      <c r="HMF60" s="7"/>
      <c r="HMG60" s="7"/>
      <c r="HMH60" s="7"/>
      <c r="HMI60" s="7"/>
      <c r="HMJ60" s="7"/>
      <c r="HMK60" s="7"/>
      <c r="HML60" s="7"/>
      <c r="HMM60" s="7"/>
      <c r="HMN60" s="7"/>
      <c r="HMO60" s="7"/>
      <c r="HMP60" s="7"/>
      <c r="HMQ60" s="7"/>
      <c r="HMR60" s="7"/>
      <c r="HMS60" s="7"/>
      <c r="HMT60" s="7"/>
      <c r="HMU60" s="7"/>
      <c r="HMV60" s="7"/>
      <c r="HMW60" s="7"/>
      <c r="HMX60" s="7"/>
      <c r="HMY60" s="7"/>
      <c r="HMZ60" s="7"/>
      <c r="HNA60" s="7"/>
      <c r="HNB60" s="7"/>
      <c r="HNC60" s="7"/>
      <c r="HND60" s="7"/>
      <c r="HNE60" s="7"/>
      <c r="HNF60" s="7"/>
      <c r="HNG60" s="7"/>
      <c r="HNH60" s="7"/>
      <c r="HNI60" s="7"/>
      <c r="HNJ60" s="7"/>
      <c r="HNK60" s="7"/>
      <c r="HNL60" s="7"/>
      <c r="HNM60" s="7"/>
      <c r="HNN60" s="7"/>
      <c r="HNO60" s="7"/>
      <c r="HNP60" s="7"/>
      <c r="HNQ60" s="7"/>
      <c r="HNR60" s="7"/>
      <c r="HNS60" s="7"/>
      <c r="HNT60" s="7"/>
      <c r="HNU60" s="7"/>
      <c r="HNV60" s="7"/>
      <c r="HNW60" s="7"/>
      <c r="HNX60" s="7"/>
      <c r="HNY60" s="7"/>
      <c r="HNZ60" s="7"/>
      <c r="HOA60" s="7"/>
      <c r="HOB60" s="7"/>
      <c r="HOC60" s="7"/>
      <c r="HOD60" s="7"/>
      <c r="HOE60" s="7"/>
      <c r="HOF60" s="7"/>
      <c r="HOG60" s="7"/>
      <c r="HOH60" s="7"/>
      <c r="HOI60" s="7"/>
      <c r="HOJ60" s="7"/>
      <c r="HOK60" s="7"/>
      <c r="HOL60" s="7"/>
      <c r="HOM60" s="7"/>
      <c r="HON60" s="7"/>
      <c r="HOO60" s="7"/>
      <c r="HOP60" s="7"/>
      <c r="HOQ60" s="7"/>
      <c r="HOR60" s="7"/>
      <c r="HOS60" s="7"/>
      <c r="HOT60" s="7"/>
      <c r="HOU60" s="7"/>
      <c r="HOV60" s="7"/>
      <c r="HOW60" s="7"/>
      <c r="HOX60" s="7"/>
      <c r="HOY60" s="7"/>
      <c r="HOZ60" s="7"/>
      <c r="HPA60" s="7"/>
      <c r="HPB60" s="7"/>
      <c r="HPC60" s="7"/>
      <c r="HPD60" s="7"/>
      <c r="HPE60" s="7"/>
      <c r="HPF60" s="7"/>
      <c r="HPG60" s="7"/>
      <c r="HPH60" s="7"/>
      <c r="HPI60" s="7"/>
      <c r="HPJ60" s="7"/>
      <c r="HPK60" s="7"/>
      <c r="HPL60" s="7"/>
      <c r="HPM60" s="7"/>
      <c r="HPN60" s="7"/>
      <c r="HPO60" s="7"/>
      <c r="HPP60" s="7"/>
      <c r="HPQ60" s="7"/>
      <c r="HPR60" s="7"/>
      <c r="HPS60" s="7"/>
      <c r="HPT60" s="7"/>
      <c r="HPU60" s="7"/>
      <c r="HPV60" s="7"/>
      <c r="HPW60" s="7"/>
      <c r="HPX60" s="7"/>
      <c r="HPY60" s="7"/>
      <c r="HPZ60" s="7"/>
      <c r="HQA60" s="7"/>
      <c r="HQB60" s="7"/>
      <c r="HQC60" s="7"/>
      <c r="HQD60" s="7"/>
      <c r="HQE60" s="7"/>
      <c r="HQF60" s="7"/>
      <c r="HQG60" s="7"/>
      <c r="HQH60" s="7"/>
      <c r="HQI60" s="7"/>
      <c r="HQJ60" s="7"/>
      <c r="HQK60" s="7"/>
      <c r="HQL60" s="7"/>
      <c r="HQM60" s="7"/>
      <c r="HQN60" s="7"/>
      <c r="HQO60" s="7"/>
      <c r="HQP60" s="7"/>
      <c r="HQQ60" s="7"/>
      <c r="HQR60" s="7"/>
      <c r="HQS60" s="7"/>
      <c r="HQT60" s="7"/>
      <c r="HQU60" s="7"/>
      <c r="HQV60" s="7"/>
      <c r="HQW60" s="7"/>
      <c r="HQX60" s="7"/>
      <c r="HQY60" s="7"/>
      <c r="HQZ60" s="7"/>
      <c r="HRA60" s="7"/>
      <c r="HRB60" s="7"/>
      <c r="HRC60" s="7"/>
      <c r="HRD60" s="7"/>
      <c r="HRE60" s="7"/>
      <c r="HRF60" s="7"/>
      <c r="HRG60" s="7"/>
      <c r="HRH60" s="7"/>
      <c r="HRI60" s="7"/>
      <c r="HRJ60" s="7"/>
      <c r="HRK60" s="7"/>
      <c r="HRL60" s="7"/>
      <c r="HRM60" s="7"/>
      <c r="HRN60" s="7"/>
      <c r="HRO60" s="7"/>
      <c r="HRP60" s="7"/>
      <c r="HRQ60" s="7"/>
      <c r="HRR60" s="7"/>
      <c r="HRS60" s="7"/>
      <c r="HRT60" s="7"/>
      <c r="HRU60" s="7"/>
      <c r="HRV60" s="7"/>
      <c r="HRW60" s="7"/>
      <c r="HRX60" s="7"/>
      <c r="HRY60" s="7"/>
      <c r="HRZ60" s="7"/>
      <c r="HSA60" s="7"/>
      <c r="HSB60" s="7"/>
      <c r="HSC60" s="7"/>
      <c r="HSD60" s="7"/>
      <c r="HSE60" s="7"/>
      <c r="HSF60" s="7"/>
      <c r="HSH60" s="7"/>
      <c r="HSI60" s="7"/>
      <c r="HSJ60" s="7"/>
      <c r="HSK60" s="7"/>
      <c r="HSL60" s="7"/>
      <c r="HSM60" s="7"/>
      <c r="HSN60" s="7"/>
      <c r="HSO60" s="7"/>
      <c r="HSP60" s="7"/>
      <c r="HSQ60" s="7"/>
      <c r="HSR60" s="7"/>
      <c r="HSS60" s="7"/>
      <c r="HST60" s="7"/>
      <c r="HSU60" s="7"/>
      <c r="HSV60" s="7"/>
      <c r="HSW60" s="7"/>
      <c r="HSX60" s="7"/>
      <c r="HSY60" s="7"/>
      <c r="HSZ60" s="7"/>
      <c r="HTA60" s="7"/>
      <c r="HTB60" s="7"/>
      <c r="HTC60" s="7"/>
      <c r="HTD60" s="7"/>
      <c r="HTE60" s="7"/>
      <c r="HTF60" s="7"/>
      <c r="HTG60" s="7"/>
      <c r="HTH60" s="7"/>
      <c r="HTI60" s="7"/>
      <c r="HTJ60" s="7"/>
      <c r="HTK60" s="7"/>
      <c r="HTL60" s="7"/>
      <c r="HTM60" s="7"/>
      <c r="HTN60" s="7"/>
      <c r="HTO60" s="7"/>
      <c r="HTP60" s="7"/>
      <c r="HTQ60" s="7"/>
      <c r="HTR60" s="7"/>
      <c r="HTS60" s="7"/>
      <c r="HTT60" s="7"/>
      <c r="HTU60" s="7"/>
      <c r="HTV60" s="7"/>
      <c r="HTW60" s="7"/>
      <c r="HTX60" s="7"/>
      <c r="HTY60" s="7"/>
      <c r="HTZ60" s="7"/>
      <c r="HUA60" s="7"/>
      <c r="HUB60" s="7"/>
      <c r="HUC60" s="7"/>
      <c r="HUD60" s="7"/>
      <c r="HUE60" s="7"/>
      <c r="HUF60" s="7"/>
      <c r="HUG60" s="7"/>
      <c r="HUH60" s="7"/>
      <c r="HUI60" s="7"/>
      <c r="HUJ60" s="7"/>
      <c r="HUK60" s="7"/>
      <c r="HUL60" s="7"/>
      <c r="HUM60" s="7"/>
      <c r="HUN60" s="7"/>
      <c r="HUO60" s="7"/>
      <c r="HUP60" s="7"/>
      <c r="HUQ60" s="7"/>
      <c r="HUR60" s="7"/>
      <c r="HUS60" s="7"/>
      <c r="HUT60" s="7"/>
      <c r="HUU60" s="7"/>
      <c r="HUV60" s="7"/>
      <c r="HUW60" s="7"/>
      <c r="HUX60" s="7"/>
      <c r="HUY60" s="7"/>
      <c r="HUZ60" s="7"/>
      <c r="HVA60" s="7"/>
      <c r="HVB60" s="7"/>
      <c r="HVC60" s="7"/>
      <c r="HVD60" s="7"/>
      <c r="HVE60" s="7"/>
      <c r="HVF60" s="7"/>
      <c r="HVG60" s="7"/>
      <c r="HVH60" s="7"/>
      <c r="HVI60" s="7"/>
      <c r="HVJ60" s="7"/>
      <c r="HVK60" s="7"/>
      <c r="HVL60" s="7"/>
      <c r="HVM60" s="7"/>
      <c r="HVN60" s="7"/>
      <c r="HVO60" s="7"/>
      <c r="HVP60" s="7"/>
      <c r="HVQ60" s="7"/>
      <c r="HVR60" s="7"/>
      <c r="HVS60" s="7"/>
      <c r="HVT60" s="7"/>
      <c r="HVU60" s="7"/>
      <c r="HVV60" s="7"/>
      <c r="HVW60" s="7"/>
      <c r="HVX60" s="7"/>
      <c r="HVY60" s="7"/>
      <c r="HVZ60" s="7"/>
      <c r="HWA60" s="7"/>
      <c r="HWB60" s="7"/>
      <c r="HWC60" s="7"/>
      <c r="HWD60" s="7"/>
      <c r="HWE60" s="7"/>
      <c r="HWF60" s="7"/>
      <c r="HWG60" s="7"/>
      <c r="HWH60" s="7"/>
      <c r="HWI60" s="7"/>
      <c r="HWJ60" s="7"/>
      <c r="HWK60" s="7"/>
      <c r="HWL60" s="7"/>
      <c r="HWM60" s="7"/>
      <c r="HWN60" s="7"/>
      <c r="HWO60" s="7"/>
      <c r="HWP60" s="7"/>
      <c r="HWQ60" s="7"/>
      <c r="HWR60" s="7"/>
      <c r="HWS60" s="7"/>
      <c r="HWT60" s="7"/>
      <c r="HWU60" s="7"/>
      <c r="HWV60" s="7"/>
      <c r="HWW60" s="7"/>
      <c r="HWX60" s="7"/>
      <c r="HWY60" s="7"/>
      <c r="HWZ60" s="7"/>
      <c r="HXA60" s="7"/>
      <c r="HXB60" s="7"/>
      <c r="HXC60" s="7"/>
      <c r="HXD60" s="7"/>
      <c r="HXE60" s="7"/>
      <c r="HXF60" s="7"/>
      <c r="HXG60" s="7"/>
      <c r="HXH60" s="7"/>
      <c r="HXI60" s="7"/>
      <c r="HXJ60" s="7"/>
      <c r="HXK60" s="7"/>
      <c r="HXL60" s="7"/>
      <c r="HXM60" s="7"/>
      <c r="HXN60" s="7"/>
      <c r="HXO60" s="7"/>
      <c r="HXP60" s="7"/>
      <c r="HXQ60" s="7"/>
      <c r="HXR60" s="7"/>
      <c r="HXS60" s="7"/>
      <c r="HXT60" s="7"/>
      <c r="HXU60" s="7"/>
      <c r="HXV60" s="7"/>
      <c r="HXW60" s="7"/>
      <c r="HXX60" s="7"/>
      <c r="HXY60" s="7"/>
      <c r="HXZ60" s="7"/>
      <c r="HYA60" s="7"/>
      <c r="HYB60" s="7"/>
      <c r="HYC60" s="7"/>
      <c r="HYD60" s="7"/>
      <c r="HYE60" s="7"/>
      <c r="HYF60" s="7"/>
      <c r="HYG60" s="7"/>
      <c r="HYH60" s="7"/>
      <c r="HYI60" s="7"/>
      <c r="HYJ60" s="7"/>
      <c r="HYK60" s="7"/>
      <c r="HYL60" s="7"/>
      <c r="HYM60" s="7"/>
      <c r="HYN60" s="7"/>
      <c r="HYO60" s="7"/>
      <c r="HYP60" s="7"/>
      <c r="HYQ60" s="7"/>
      <c r="HYR60" s="7"/>
      <c r="HYS60" s="7"/>
      <c r="HYT60" s="7"/>
      <c r="HYU60" s="7"/>
      <c r="HYV60" s="7"/>
      <c r="HYW60" s="7"/>
      <c r="HYX60" s="7"/>
      <c r="HYY60" s="7"/>
      <c r="HYZ60" s="7"/>
      <c r="HZA60" s="7"/>
      <c r="HZB60" s="7"/>
      <c r="HZC60" s="7"/>
      <c r="HZD60" s="7"/>
      <c r="HZE60" s="7"/>
      <c r="HZF60" s="7"/>
      <c r="HZG60" s="7"/>
      <c r="HZH60" s="7"/>
      <c r="HZI60" s="7"/>
      <c r="HZJ60" s="7"/>
      <c r="HZK60" s="7"/>
      <c r="HZL60" s="7"/>
      <c r="HZM60" s="7"/>
      <c r="HZN60" s="7"/>
      <c r="HZO60" s="7"/>
      <c r="HZP60" s="7"/>
      <c r="HZQ60" s="7"/>
      <c r="HZR60" s="7"/>
      <c r="HZS60" s="7"/>
      <c r="HZT60" s="7"/>
      <c r="HZU60" s="7"/>
      <c r="HZV60" s="7"/>
      <c r="HZW60" s="7"/>
      <c r="HZX60" s="7"/>
      <c r="HZY60" s="7"/>
      <c r="HZZ60" s="7"/>
      <c r="IAA60" s="7"/>
      <c r="IAB60" s="7"/>
      <c r="IAC60" s="7"/>
      <c r="IAD60" s="7"/>
      <c r="IAE60" s="7"/>
      <c r="IAF60" s="7"/>
      <c r="IAG60" s="7"/>
      <c r="IAH60" s="7"/>
      <c r="IAI60" s="7"/>
      <c r="IAJ60" s="7"/>
      <c r="IAK60" s="7"/>
      <c r="IAL60" s="7"/>
      <c r="IAM60" s="7"/>
      <c r="IAN60" s="7"/>
      <c r="IAO60" s="7"/>
      <c r="IAP60" s="7"/>
      <c r="IAQ60" s="7"/>
      <c r="IAR60" s="7"/>
      <c r="IAS60" s="7"/>
      <c r="IAT60" s="7"/>
      <c r="IAU60" s="7"/>
      <c r="IAV60" s="7"/>
      <c r="IAW60" s="7"/>
      <c r="IAX60" s="7"/>
      <c r="IAY60" s="7"/>
      <c r="IAZ60" s="7"/>
      <c r="IBA60" s="7"/>
      <c r="IBB60" s="7"/>
      <c r="IBC60" s="7"/>
      <c r="IBD60" s="7"/>
      <c r="IBE60" s="7"/>
      <c r="IBF60" s="7"/>
      <c r="IBG60" s="7"/>
      <c r="IBH60" s="7"/>
      <c r="IBI60" s="7"/>
      <c r="IBJ60" s="7"/>
      <c r="IBK60" s="7"/>
      <c r="IBL60" s="7"/>
      <c r="IBM60" s="7"/>
      <c r="IBN60" s="7"/>
      <c r="IBO60" s="7"/>
      <c r="IBP60" s="7"/>
      <c r="IBQ60" s="7"/>
      <c r="IBR60" s="7"/>
      <c r="IBS60" s="7"/>
      <c r="IBT60" s="7"/>
      <c r="IBU60" s="7"/>
      <c r="IBV60" s="7"/>
      <c r="IBW60" s="7"/>
      <c r="IBX60" s="7"/>
      <c r="IBY60" s="7"/>
      <c r="IBZ60" s="7"/>
      <c r="ICA60" s="7"/>
      <c r="ICB60" s="7"/>
      <c r="ICD60" s="7"/>
      <c r="ICE60" s="7"/>
      <c r="ICF60" s="7"/>
      <c r="ICG60" s="7"/>
      <c r="ICH60" s="7"/>
      <c r="ICI60" s="7"/>
      <c r="ICJ60" s="7"/>
      <c r="ICK60" s="7"/>
      <c r="ICL60" s="7"/>
      <c r="ICM60" s="7"/>
      <c r="ICN60" s="7"/>
      <c r="ICO60" s="7"/>
      <c r="ICP60" s="7"/>
      <c r="ICQ60" s="7"/>
      <c r="ICR60" s="7"/>
      <c r="ICS60" s="7"/>
      <c r="ICT60" s="7"/>
      <c r="ICU60" s="7"/>
      <c r="ICV60" s="7"/>
      <c r="ICW60" s="7"/>
      <c r="ICX60" s="7"/>
      <c r="ICY60" s="7"/>
      <c r="ICZ60" s="7"/>
      <c r="IDA60" s="7"/>
      <c r="IDB60" s="7"/>
      <c r="IDC60" s="7"/>
      <c r="IDD60" s="7"/>
      <c r="IDE60" s="7"/>
      <c r="IDF60" s="7"/>
      <c r="IDG60" s="7"/>
      <c r="IDH60" s="7"/>
      <c r="IDI60" s="7"/>
      <c r="IDJ60" s="7"/>
      <c r="IDK60" s="7"/>
      <c r="IDL60" s="7"/>
      <c r="IDM60" s="7"/>
      <c r="IDN60" s="7"/>
      <c r="IDO60" s="7"/>
      <c r="IDP60" s="7"/>
      <c r="IDQ60" s="7"/>
      <c r="IDR60" s="7"/>
      <c r="IDS60" s="7"/>
      <c r="IDT60" s="7"/>
      <c r="IDU60" s="7"/>
      <c r="IDV60" s="7"/>
      <c r="IDW60" s="7"/>
      <c r="IDX60" s="7"/>
      <c r="IDY60" s="7"/>
      <c r="IDZ60" s="7"/>
      <c r="IEA60" s="7"/>
      <c r="IEB60" s="7"/>
      <c r="IEC60" s="7"/>
      <c r="IED60" s="7"/>
      <c r="IEE60" s="7"/>
      <c r="IEF60" s="7"/>
      <c r="IEG60" s="7"/>
      <c r="IEH60" s="7"/>
      <c r="IEI60" s="7"/>
      <c r="IEJ60" s="7"/>
      <c r="IEK60" s="7"/>
      <c r="IEL60" s="7"/>
      <c r="IEM60" s="7"/>
      <c r="IEN60" s="7"/>
      <c r="IEO60" s="7"/>
      <c r="IEP60" s="7"/>
      <c r="IEQ60" s="7"/>
      <c r="IER60" s="7"/>
      <c r="IES60" s="7"/>
      <c r="IET60" s="7"/>
      <c r="IEU60" s="7"/>
      <c r="IEV60" s="7"/>
      <c r="IEW60" s="7"/>
      <c r="IEX60" s="7"/>
      <c r="IEY60" s="7"/>
      <c r="IEZ60" s="7"/>
      <c r="IFA60" s="7"/>
      <c r="IFB60" s="7"/>
      <c r="IFC60" s="7"/>
      <c r="IFD60" s="7"/>
      <c r="IFE60" s="7"/>
      <c r="IFF60" s="7"/>
      <c r="IFG60" s="7"/>
      <c r="IFH60" s="7"/>
      <c r="IFI60" s="7"/>
      <c r="IFJ60" s="7"/>
      <c r="IFK60" s="7"/>
      <c r="IFL60" s="7"/>
      <c r="IFM60" s="7"/>
      <c r="IFN60" s="7"/>
      <c r="IFO60" s="7"/>
      <c r="IFP60" s="7"/>
      <c r="IFQ60" s="7"/>
      <c r="IFR60" s="7"/>
      <c r="IFS60" s="7"/>
      <c r="IFT60" s="7"/>
      <c r="IFU60" s="7"/>
      <c r="IFV60" s="7"/>
      <c r="IFW60" s="7"/>
      <c r="IFX60" s="7"/>
      <c r="IFY60" s="7"/>
      <c r="IFZ60" s="7"/>
      <c r="IGA60" s="7"/>
      <c r="IGB60" s="7"/>
      <c r="IGC60" s="7"/>
      <c r="IGD60" s="7"/>
      <c r="IGE60" s="7"/>
      <c r="IGF60" s="7"/>
      <c r="IGG60" s="7"/>
      <c r="IGH60" s="7"/>
      <c r="IGI60" s="7"/>
      <c r="IGJ60" s="7"/>
      <c r="IGK60" s="7"/>
      <c r="IGL60" s="7"/>
      <c r="IGM60" s="7"/>
      <c r="IGN60" s="7"/>
      <c r="IGO60" s="7"/>
      <c r="IGP60" s="7"/>
      <c r="IGQ60" s="7"/>
      <c r="IGR60" s="7"/>
      <c r="IGS60" s="7"/>
      <c r="IGT60" s="7"/>
      <c r="IGU60" s="7"/>
      <c r="IGV60" s="7"/>
      <c r="IGW60" s="7"/>
      <c r="IGX60" s="7"/>
      <c r="IGY60" s="7"/>
      <c r="IGZ60" s="7"/>
      <c r="IHA60" s="7"/>
      <c r="IHB60" s="7"/>
      <c r="IHC60" s="7"/>
      <c r="IHD60" s="7"/>
      <c r="IHE60" s="7"/>
      <c r="IHF60" s="7"/>
      <c r="IHG60" s="7"/>
      <c r="IHH60" s="7"/>
      <c r="IHI60" s="7"/>
      <c r="IHJ60" s="7"/>
      <c r="IHK60" s="7"/>
      <c r="IHL60" s="7"/>
      <c r="IHM60" s="7"/>
      <c r="IHN60" s="7"/>
      <c r="IHO60" s="7"/>
      <c r="IHP60" s="7"/>
      <c r="IHQ60" s="7"/>
      <c r="IHR60" s="7"/>
      <c r="IHS60" s="7"/>
      <c r="IHT60" s="7"/>
      <c r="IHU60" s="7"/>
      <c r="IHV60" s="7"/>
      <c r="IHW60" s="7"/>
      <c r="IHX60" s="7"/>
      <c r="IHY60" s="7"/>
      <c r="IHZ60" s="7"/>
      <c r="IIA60" s="7"/>
      <c r="IIB60" s="7"/>
      <c r="IIC60" s="7"/>
      <c r="IID60" s="7"/>
      <c r="IIE60" s="7"/>
      <c r="IIF60" s="7"/>
      <c r="IIG60" s="7"/>
      <c r="IIH60" s="7"/>
      <c r="III60" s="7"/>
      <c r="IIJ60" s="7"/>
      <c r="IIK60" s="7"/>
      <c r="IIL60" s="7"/>
      <c r="IIM60" s="7"/>
      <c r="IIN60" s="7"/>
      <c r="IIO60" s="7"/>
      <c r="IIP60" s="7"/>
      <c r="IIQ60" s="7"/>
      <c r="IIR60" s="7"/>
      <c r="IIS60" s="7"/>
      <c r="IIT60" s="7"/>
      <c r="IIU60" s="7"/>
      <c r="IIV60" s="7"/>
      <c r="IIW60" s="7"/>
      <c r="IIX60" s="7"/>
      <c r="IIY60" s="7"/>
      <c r="IIZ60" s="7"/>
      <c r="IJA60" s="7"/>
      <c r="IJB60" s="7"/>
      <c r="IJC60" s="7"/>
      <c r="IJD60" s="7"/>
      <c r="IJE60" s="7"/>
      <c r="IJF60" s="7"/>
      <c r="IJG60" s="7"/>
      <c r="IJH60" s="7"/>
      <c r="IJI60" s="7"/>
      <c r="IJJ60" s="7"/>
      <c r="IJK60" s="7"/>
      <c r="IJL60" s="7"/>
      <c r="IJM60" s="7"/>
      <c r="IJN60" s="7"/>
      <c r="IJO60" s="7"/>
      <c r="IJP60" s="7"/>
      <c r="IJQ60" s="7"/>
      <c r="IJR60" s="7"/>
      <c r="IJS60" s="7"/>
      <c r="IJT60" s="7"/>
      <c r="IJU60" s="7"/>
      <c r="IJV60" s="7"/>
      <c r="IJW60" s="7"/>
      <c r="IJX60" s="7"/>
      <c r="IJY60" s="7"/>
      <c r="IJZ60" s="7"/>
      <c r="IKA60" s="7"/>
      <c r="IKB60" s="7"/>
      <c r="IKC60" s="7"/>
      <c r="IKD60" s="7"/>
      <c r="IKE60" s="7"/>
      <c r="IKF60" s="7"/>
      <c r="IKG60" s="7"/>
      <c r="IKH60" s="7"/>
      <c r="IKI60" s="7"/>
      <c r="IKJ60" s="7"/>
      <c r="IKK60" s="7"/>
      <c r="IKL60" s="7"/>
      <c r="IKM60" s="7"/>
      <c r="IKN60" s="7"/>
      <c r="IKO60" s="7"/>
      <c r="IKP60" s="7"/>
      <c r="IKQ60" s="7"/>
      <c r="IKR60" s="7"/>
      <c r="IKS60" s="7"/>
      <c r="IKT60" s="7"/>
      <c r="IKU60" s="7"/>
      <c r="IKV60" s="7"/>
      <c r="IKW60" s="7"/>
      <c r="IKX60" s="7"/>
      <c r="IKY60" s="7"/>
      <c r="IKZ60" s="7"/>
      <c r="ILA60" s="7"/>
      <c r="ILB60" s="7"/>
      <c r="ILC60" s="7"/>
      <c r="ILD60" s="7"/>
      <c r="ILE60" s="7"/>
      <c r="ILF60" s="7"/>
      <c r="ILG60" s="7"/>
      <c r="ILH60" s="7"/>
      <c r="ILI60" s="7"/>
      <c r="ILJ60" s="7"/>
      <c r="ILK60" s="7"/>
      <c r="ILL60" s="7"/>
      <c r="ILM60" s="7"/>
      <c r="ILN60" s="7"/>
      <c r="ILO60" s="7"/>
      <c r="ILP60" s="7"/>
      <c r="ILQ60" s="7"/>
      <c r="ILR60" s="7"/>
      <c r="ILS60" s="7"/>
      <c r="ILT60" s="7"/>
      <c r="ILU60" s="7"/>
      <c r="ILV60" s="7"/>
      <c r="ILW60" s="7"/>
      <c r="ILX60" s="7"/>
      <c r="ILZ60" s="7"/>
      <c r="IMA60" s="7"/>
      <c r="IMB60" s="7"/>
      <c r="IMC60" s="7"/>
      <c r="IMD60" s="7"/>
      <c r="IME60" s="7"/>
      <c r="IMF60" s="7"/>
      <c r="IMG60" s="7"/>
      <c r="IMH60" s="7"/>
      <c r="IMI60" s="7"/>
      <c r="IMJ60" s="7"/>
      <c r="IMK60" s="7"/>
      <c r="IML60" s="7"/>
      <c r="IMM60" s="7"/>
      <c r="IMN60" s="7"/>
      <c r="IMO60" s="7"/>
      <c r="IMP60" s="7"/>
      <c r="IMQ60" s="7"/>
      <c r="IMR60" s="7"/>
      <c r="IMS60" s="7"/>
      <c r="IMT60" s="7"/>
      <c r="IMU60" s="7"/>
      <c r="IMV60" s="7"/>
      <c r="IMW60" s="7"/>
      <c r="IMX60" s="7"/>
      <c r="IMY60" s="7"/>
      <c r="IMZ60" s="7"/>
      <c r="INA60" s="7"/>
      <c r="INB60" s="7"/>
      <c r="INC60" s="7"/>
      <c r="IND60" s="7"/>
      <c r="INE60" s="7"/>
      <c r="INF60" s="7"/>
      <c r="ING60" s="7"/>
      <c r="INH60" s="7"/>
      <c r="INI60" s="7"/>
      <c r="INJ60" s="7"/>
      <c r="INK60" s="7"/>
      <c r="INL60" s="7"/>
      <c r="INM60" s="7"/>
      <c r="INN60" s="7"/>
      <c r="INO60" s="7"/>
      <c r="INP60" s="7"/>
      <c r="INQ60" s="7"/>
      <c r="INR60" s="7"/>
      <c r="INS60" s="7"/>
      <c r="INT60" s="7"/>
      <c r="INU60" s="7"/>
      <c r="INV60" s="7"/>
      <c r="INW60" s="7"/>
      <c r="INX60" s="7"/>
      <c r="INY60" s="7"/>
      <c r="INZ60" s="7"/>
      <c r="IOA60" s="7"/>
      <c r="IOB60" s="7"/>
      <c r="IOC60" s="7"/>
      <c r="IOD60" s="7"/>
      <c r="IOE60" s="7"/>
      <c r="IOF60" s="7"/>
      <c r="IOG60" s="7"/>
      <c r="IOH60" s="7"/>
      <c r="IOI60" s="7"/>
      <c r="IOJ60" s="7"/>
      <c r="IOK60" s="7"/>
      <c r="IOL60" s="7"/>
      <c r="IOM60" s="7"/>
      <c r="ION60" s="7"/>
      <c r="IOO60" s="7"/>
      <c r="IOP60" s="7"/>
      <c r="IOQ60" s="7"/>
      <c r="IOR60" s="7"/>
      <c r="IOS60" s="7"/>
      <c r="IOT60" s="7"/>
      <c r="IOU60" s="7"/>
      <c r="IOV60" s="7"/>
      <c r="IOW60" s="7"/>
      <c r="IOX60" s="7"/>
      <c r="IOY60" s="7"/>
      <c r="IOZ60" s="7"/>
      <c r="IPA60" s="7"/>
      <c r="IPB60" s="7"/>
      <c r="IPC60" s="7"/>
      <c r="IPD60" s="7"/>
      <c r="IPE60" s="7"/>
      <c r="IPF60" s="7"/>
      <c r="IPG60" s="7"/>
      <c r="IPH60" s="7"/>
      <c r="IPI60" s="7"/>
      <c r="IPJ60" s="7"/>
      <c r="IPK60" s="7"/>
      <c r="IPL60" s="7"/>
      <c r="IPM60" s="7"/>
      <c r="IPN60" s="7"/>
      <c r="IPO60" s="7"/>
      <c r="IPP60" s="7"/>
      <c r="IPQ60" s="7"/>
      <c r="IPR60" s="7"/>
      <c r="IPS60" s="7"/>
      <c r="IPT60" s="7"/>
      <c r="IPU60" s="7"/>
      <c r="IPV60" s="7"/>
      <c r="IPW60" s="7"/>
      <c r="IPX60" s="7"/>
      <c r="IPY60" s="7"/>
      <c r="IPZ60" s="7"/>
      <c r="IQA60" s="7"/>
      <c r="IQB60" s="7"/>
      <c r="IQC60" s="7"/>
      <c r="IQD60" s="7"/>
      <c r="IQE60" s="7"/>
      <c r="IQF60" s="7"/>
      <c r="IQG60" s="7"/>
      <c r="IQH60" s="7"/>
      <c r="IQI60" s="7"/>
      <c r="IQJ60" s="7"/>
      <c r="IQK60" s="7"/>
      <c r="IQL60" s="7"/>
      <c r="IQM60" s="7"/>
      <c r="IQN60" s="7"/>
      <c r="IQO60" s="7"/>
      <c r="IQP60" s="7"/>
      <c r="IQQ60" s="7"/>
      <c r="IQR60" s="7"/>
      <c r="IQS60" s="7"/>
      <c r="IQT60" s="7"/>
      <c r="IQU60" s="7"/>
      <c r="IQV60" s="7"/>
      <c r="IQW60" s="7"/>
      <c r="IQX60" s="7"/>
      <c r="IQY60" s="7"/>
      <c r="IQZ60" s="7"/>
      <c r="IRA60" s="7"/>
      <c r="IRB60" s="7"/>
      <c r="IRC60" s="7"/>
      <c r="IRD60" s="7"/>
      <c r="IRE60" s="7"/>
      <c r="IRF60" s="7"/>
      <c r="IRG60" s="7"/>
      <c r="IRH60" s="7"/>
      <c r="IRI60" s="7"/>
      <c r="IRJ60" s="7"/>
      <c r="IRK60" s="7"/>
      <c r="IRL60" s="7"/>
      <c r="IRM60" s="7"/>
      <c r="IRN60" s="7"/>
      <c r="IRO60" s="7"/>
      <c r="IRP60" s="7"/>
      <c r="IRQ60" s="7"/>
      <c r="IRR60" s="7"/>
      <c r="IRS60" s="7"/>
      <c r="IRT60" s="7"/>
      <c r="IRU60" s="7"/>
      <c r="IRV60" s="7"/>
      <c r="IRW60" s="7"/>
      <c r="IRX60" s="7"/>
      <c r="IRY60" s="7"/>
      <c r="IRZ60" s="7"/>
      <c r="ISA60" s="7"/>
      <c r="ISB60" s="7"/>
      <c r="ISC60" s="7"/>
      <c r="ISD60" s="7"/>
      <c r="ISE60" s="7"/>
      <c r="ISF60" s="7"/>
      <c r="ISG60" s="7"/>
      <c r="ISH60" s="7"/>
      <c r="ISI60" s="7"/>
      <c r="ISJ60" s="7"/>
      <c r="ISK60" s="7"/>
      <c r="ISL60" s="7"/>
      <c r="ISM60" s="7"/>
      <c r="ISN60" s="7"/>
      <c r="ISO60" s="7"/>
      <c r="ISP60" s="7"/>
      <c r="ISQ60" s="7"/>
      <c r="ISR60" s="7"/>
      <c r="ISS60" s="7"/>
      <c r="IST60" s="7"/>
      <c r="ISU60" s="7"/>
      <c r="ISV60" s="7"/>
      <c r="ISW60" s="7"/>
      <c r="ISX60" s="7"/>
      <c r="ISY60" s="7"/>
      <c r="ISZ60" s="7"/>
      <c r="ITA60" s="7"/>
      <c r="ITB60" s="7"/>
      <c r="ITC60" s="7"/>
      <c r="ITD60" s="7"/>
      <c r="ITE60" s="7"/>
      <c r="ITF60" s="7"/>
      <c r="ITG60" s="7"/>
      <c r="ITH60" s="7"/>
      <c r="ITI60" s="7"/>
      <c r="ITJ60" s="7"/>
      <c r="ITK60" s="7"/>
      <c r="ITL60" s="7"/>
      <c r="ITM60" s="7"/>
      <c r="ITN60" s="7"/>
      <c r="ITO60" s="7"/>
      <c r="ITP60" s="7"/>
      <c r="ITQ60" s="7"/>
      <c r="ITR60" s="7"/>
      <c r="ITS60" s="7"/>
      <c r="ITT60" s="7"/>
      <c r="ITU60" s="7"/>
      <c r="ITV60" s="7"/>
      <c r="ITW60" s="7"/>
      <c r="ITX60" s="7"/>
      <c r="ITY60" s="7"/>
      <c r="ITZ60" s="7"/>
      <c r="IUA60" s="7"/>
      <c r="IUB60" s="7"/>
      <c r="IUC60" s="7"/>
      <c r="IUD60" s="7"/>
      <c r="IUE60" s="7"/>
      <c r="IUF60" s="7"/>
      <c r="IUG60" s="7"/>
      <c r="IUH60" s="7"/>
      <c r="IUI60" s="7"/>
      <c r="IUJ60" s="7"/>
      <c r="IUK60" s="7"/>
      <c r="IUL60" s="7"/>
      <c r="IUM60" s="7"/>
      <c r="IUN60" s="7"/>
      <c r="IUO60" s="7"/>
      <c r="IUP60" s="7"/>
      <c r="IUQ60" s="7"/>
      <c r="IUR60" s="7"/>
      <c r="IUS60" s="7"/>
      <c r="IUT60" s="7"/>
      <c r="IUU60" s="7"/>
      <c r="IUV60" s="7"/>
      <c r="IUW60" s="7"/>
      <c r="IUX60" s="7"/>
      <c r="IUY60" s="7"/>
      <c r="IUZ60" s="7"/>
      <c r="IVA60" s="7"/>
      <c r="IVB60" s="7"/>
      <c r="IVC60" s="7"/>
      <c r="IVD60" s="7"/>
      <c r="IVE60" s="7"/>
      <c r="IVF60" s="7"/>
      <c r="IVG60" s="7"/>
      <c r="IVH60" s="7"/>
      <c r="IVI60" s="7"/>
      <c r="IVJ60" s="7"/>
      <c r="IVK60" s="7"/>
      <c r="IVL60" s="7"/>
      <c r="IVM60" s="7"/>
      <c r="IVN60" s="7"/>
      <c r="IVO60" s="7"/>
      <c r="IVP60" s="7"/>
      <c r="IVQ60" s="7"/>
      <c r="IVR60" s="7"/>
      <c r="IVS60" s="7"/>
      <c r="IVT60" s="7"/>
      <c r="IVV60" s="7"/>
      <c r="IVW60" s="7"/>
      <c r="IVX60" s="7"/>
      <c r="IVY60" s="7"/>
      <c r="IVZ60" s="7"/>
      <c r="IWA60" s="7"/>
      <c r="IWB60" s="7"/>
      <c r="IWC60" s="7"/>
      <c r="IWD60" s="7"/>
      <c r="IWE60" s="7"/>
      <c r="IWF60" s="7"/>
      <c r="IWG60" s="7"/>
      <c r="IWH60" s="7"/>
      <c r="IWI60" s="7"/>
      <c r="IWJ60" s="7"/>
      <c r="IWK60" s="7"/>
      <c r="IWL60" s="7"/>
      <c r="IWM60" s="7"/>
      <c r="IWN60" s="7"/>
      <c r="IWO60" s="7"/>
      <c r="IWP60" s="7"/>
      <c r="IWQ60" s="7"/>
      <c r="IWR60" s="7"/>
      <c r="IWS60" s="7"/>
      <c r="IWT60" s="7"/>
      <c r="IWU60" s="7"/>
      <c r="IWV60" s="7"/>
      <c r="IWW60" s="7"/>
      <c r="IWX60" s="7"/>
      <c r="IWY60" s="7"/>
      <c r="IWZ60" s="7"/>
      <c r="IXA60" s="7"/>
      <c r="IXB60" s="7"/>
      <c r="IXC60" s="7"/>
      <c r="IXD60" s="7"/>
      <c r="IXE60" s="7"/>
      <c r="IXF60" s="7"/>
      <c r="IXG60" s="7"/>
      <c r="IXH60" s="7"/>
      <c r="IXI60" s="7"/>
      <c r="IXJ60" s="7"/>
      <c r="IXK60" s="7"/>
      <c r="IXL60" s="7"/>
      <c r="IXM60" s="7"/>
      <c r="IXN60" s="7"/>
      <c r="IXO60" s="7"/>
      <c r="IXP60" s="7"/>
      <c r="IXQ60" s="7"/>
      <c r="IXR60" s="7"/>
      <c r="IXS60" s="7"/>
      <c r="IXT60" s="7"/>
      <c r="IXU60" s="7"/>
      <c r="IXV60" s="7"/>
      <c r="IXW60" s="7"/>
      <c r="IXX60" s="7"/>
      <c r="IXY60" s="7"/>
      <c r="IXZ60" s="7"/>
      <c r="IYA60" s="7"/>
      <c r="IYB60" s="7"/>
      <c r="IYC60" s="7"/>
      <c r="IYD60" s="7"/>
      <c r="IYE60" s="7"/>
      <c r="IYF60" s="7"/>
      <c r="IYG60" s="7"/>
      <c r="IYH60" s="7"/>
      <c r="IYI60" s="7"/>
      <c r="IYJ60" s="7"/>
      <c r="IYK60" s="7"/>
      <c r="IYL60" s="7"/>
      <c r="IYM60" s="7"/>
      <c r="IYN60" s="7"/>
      <c r="IYO60" s="7"/>
      <c r="IYP60" s="7"/>
      <c r="IYQ60" s="7"/>
      <c r="IYR60" s="7"/>
      <c r="IYS60" s="7"/>
      <c r="IYT60" s="7"/>
      <c r="IYU60" s="7"/>
      <c r="IYV60" s="7"/>
      <c r="IYW60" s="7"/>
      <c r="IYX60" s="7"/>
      <c r="IYY60" s="7"/>
      <c r="IYZ60" s="7"/>
      <c r="IZA60" s="7"/>
      <c r="IZB60" s="7"/>
      <c r="IZC60" s="7"/>
      <c r="IZD60" s="7"/>
      <c r="IZE60" s="7"/>
      <c r="IZF60" s="7"/>
      <c r="IZG60" s="7"/>
      <c r="IZH60" s="7"/>
      <c r="IZI60" s="7"/>
      <c r="IZJ60" s="7"/>
      <c r="IZK60" s="7"/>
      <c r="IZL60" s="7"/>
      <c r="IZM60" s="7"/>
      <c r="IZN60" s="7"/>
      <c r="IZO60" s="7"/>
      <c r="IZP60" s="7"/>
      <c r="IZQ60" s="7"/>
      <c r="IZR60" s="7"/>
      <c r="IZS60" s="7"/>
      <c r="IZT60" s="7"/>
      <c r="IZU60" s="7"/>
      <c r="IZV60" s="7"/>
      <c r="IZW60" s="7"/>
      <c r="IZX60" s="7"/>
      <c r="IZY60" s="7"/>
      <c r="IZZ60" s="7"/>
      <c r="JAA60" s="7"/>
      <c r="JAB60" s="7"/>
      <c r="JAC60" s="7"/>
      <c r="JAD60" s="7"/>
      <c r="JAE60" s="7"/>
      <c r="JAF60" s="7"/>
      <c r="JAG60" s="7"/>
      <c r="JAH60" s="7"/>
      <c r="JAI60" s="7"/>
      <c r="JAJ60" s="7"/>
      <c r="JAK60" s="7"/>
      <c r="JAL60" s="7"/>
      <c r="JAM60" s="7"/>
      <c r="JAN60" s="7"/>
      <c r="JAO60" s="7"/>
      <c r="JAP60" s="7"/>
      <c r="JAQ60" s="7"/>
      <c r="JAR60" s="7"/>
      <c r="JAS60" s="7"/>
      <c r="JAT60" s="7"/>
      <c r="JAU60" s="7"/>
      <c r="JAV60" s="7"/>
      <c r="JAW60" s="7"/>
      <c r="JAX60" s="7"/>
      <c r="JAY60" s="7"/>
      <c r="JAZ60" s="7"/>
      <c r="JBA60" s="7"/>
      <c r="JBB60" s="7"/>
      <c r="JBC60" s="7"/>
      <c r="JBD60" s="7"/>
      <c r="JBE60" s="7"/>
      <c r="JBF60" s="7"/>
      <c r="JBG60" s="7"/>
      <c r="JBH60" s="7"/>
      <c r="JBI60" s="7"/>
      <c r="JBJ60" s="7"/>
      <c r="JBK60" s="7"/>
      <c r="JBL60" s="7"/>
      <c r="JBM60" s="7"/>
      <c r="JBN60" s="7"/>
      <c r="JBO60" s="7"/>
      <c r="JBP60" s="7"/>
      <c r="JBQ60" s="7"/>
      <c r="JBR60" s="7"/>
      <c r="JBS60" s="7"/>
      <c r="JBT60" s="7"/>
      <c r="JBU60" s="7"/>
      <c r="JBV60" s="7"/>
      <c r="JBW60" s="7"/>
      <c r="JBX60" s="7"/>
      <c r="JBY60" s="7"/>
      <c r="JBZ60" s="7"/>
      <c r="JCA60" s="7"/>
      <c r="JCB60" s="7"/>
      <c r="JCC60" s="7"/>
      <c r="JCD60" s="7"/>
      <c r="JCE60" s="7"/>
      <c r="JCF60" s="7"/>
      <c r="JCG60" s="7"/>
      <c r="JCH60" s="7"/>
      <c r="JCI60" s="7"/>
      <c r="JCJ60" s="7"/>
      <c r="JCK60" s="7"/>
      <c r="JCL60" s="7"/>
      <c r="JCM60" s="7"/>
      <c r="JCN60" s="7"/>
      <c r="JCO60" s="7"/>
      <c r="JCP60" s="7"/>
      <c r="JCQ60" s="7"/>
      <c r="JCR60" s="7"/>
      <c r="JCS60" s="7"/>
      <c r="JCT60" s="7"/>
      <c r="JCU60" s="7"/>
      <c r="JCV60" s="7"/>
      <c r="JCW60" s="7"/>
      <c r="JCX60" s="7"/>
      <c r="JCY60" s="7"/>
      <c r="JCZ60" s="7"/>
      <c r="JDA60" s="7"/>
      <c r="JDB60" s="7"/>
      <c r="JDC60" s="7"/>
      <c r="JDD60" s="7"/>
      <c r="JDE60" s="7"/>
      <c r="JDF60" s="7"/>
      <c r="JDG60" s="7"/>
      <c r="JDH60" s="7"/>
      <c r="JDI60" s="7"/>
      <c r="JDJ60" s="7"/>
      <c r="JDK60" s="7"/>
      <c r="JDL60" s="7"/>
      <c r="JDM60" s="7"/>
      <c r="JDN60" s="7"/>
      <c r="JDO60" s="7"/>
      <c r="JDP60" s="7"/>
      <c r="JDQ60" s="7"/>
      <c r="JDR60" s="7"/>
      <c r="JDS60" s="7"/>
      <c r="JDT60" s="7"/>
      <c r="JDU60" s="7"/>
      <c r="JDV60" s="7"/>
      <c r="JDW60" s="7"/>
      <c r="JDX60" s="7"/>
      <c r="JDY60" s="7"/>
      <c r="JDZ60" s="7"/>
      <c r="JEA60" s="7"/>
      <c r="JEB60" s="7"/>
      <c r="JEC60" s="7"/>
      <c r="JED60" s="7"/>
      <c r="JEE60" s="7"/>
      <c r="JEF60" s="7"/>
      <c r="JEG60" s="7"/>
      <c r="JEH60" s="7"/>
      <c r="JEI60" s="7"/>
      <c r="JEJ60" s="7"/>
      <c r="JEK60" s="7"/>
      <c r="JEL60" s="7"/>
      <c r="JEM60" s="7"/>
      <c r="JEN60" s="7"/>
      <c r="JEO60" s="7"/>
      <c r="JEP60" s="7"/>
      <c r="JEQ60" s="7"/>
      <c r="JER60" s="7"/>
      <c r="JES60" s="7"/>
      <c r="JET60" s="7"/>
      <c r="JEU60" s="7"/>
      <c r="JEV60" s="7"/>
      <c r="JEW60" s="7"/>
      <c r="JEX60" s="7"/>
      <c r="JEY60" s="7"/>
      <c r="JEZ60" s="7"/>
      <c r="JFA60" s="7"/>
      <c r="JFB60" s="7"/>
      <c r="JFC60" s="7"/>
      <c r="JFD60" s="7"/>
      <c r="JFE60" s="7"/>
      <c r="JFF60" s="7"/>
      <c r="JFG60" s="7"/>
      <c r="JFH60" s="7"/>
      <c r="JFI60" s="7"/>
      <c r="JFJ60" s="7"/>
      <c r="JFK60" s="7"/>
      <c r="JFL60" s="7"/>
      <c r="JFM60" s="7"/>
      <c r="JFN60" s="7"/>
      <c r="JFO60" s="7"/>
      <c r="JFP60" s="7"/>
      <c r="JFR60" s="7"/>
      <c r="JFS60" s="7"/>
      <c r="JFT60" s="7"/>
      <c r="JFU60" s="7"/>
      <c r="JFV60" s="7"/>
      <c r="JFW60" s="7"/>
      <c r="JFX60" s="7"/>
      <c r="JFY60" s="7"/>
      <c r="JFZ60" s="7"/>
      <c r="JGA60" s="7"/>
      <c r="JGB60" s="7"/>
      <c r="JGC60" s="7"/>
      <c r="JGD60" s="7"/>
      <c r="JGE60" s="7"/>
      <c r="JGF60" s="7"/>
      <c r="JGG60" s="7"/>
      <c r="JGH60" s="7"/>
      <c r="JGI60" s="7"/>
      <c r="JGJ60" s="7"/>
      <c r="JGK60" s="7"/>
      <c r="JGL60" s="7"/>
      <c r="JGM60" s="7"/>
      <c r="JGN60" s="7"/>
      <c r="JGO60" s="7"/>
      <c r="JGP60" s="7"/>
      <c r="JGQ60" s="7"/>
      <c r="JGR60" s="7"/>
      <c r="JGS60" s="7"/>
      <c r="JGT60" s="7"/>
      <c r="JGU60" s="7"/>
      <c r="JGV60" s="7"/>
      <c r="JGW60" s="7"/>
      <c r="JGX60" s="7"/>
      <c r="JGY60" s="7"/>
      <c r="JGZ60" s="7"/>
      <c r="JHA60" s="7"/>
      <c r="JHB60" s="7"/>
      <c r="JHC60" s="7"/>
      <c r="JHD60" s="7"/>
      <c r="JHE60" s="7"/>
      <c r="JHF60" s="7"/>
      <c r="JHG60" s="7"/>
      <c r="JHH60" s="7"/>
      <c r="JHI60" s="7"/>
      <c r="JHJ60" s="7"/>
      <c r="JHK60" s="7"/>
      <c r="JHL60" s="7"/>
      <c r="JHM60" s="7"/>
      <c r="JHN60" s="7"/>
      <c r="JHO60" s="7"/>
      <c r="JHP60" s="7"/>
      <c r="JHQ60" s="7"/>
      <c r="JHR60" s="7"/>
      <c r="JHS60" s="7"/>
      <c r="JHT60" s="7"/>
      <c r="JHU60" s="7"/>
      <c r="JHV60" s="7"/>
      <c r="JHW60" s="7"/>
      <c r="JHX60" s="7"/>
      <c r="JHY60" s="7"/>
      <c r="JHZ60" s="7"/>
      <c r="JIA60" s="7"/>
      <c r="JIB60" s="7"/>
      <c r="JIC60" s="7"/>
      <c r="JID60" s="7"/>
      <c r="JIE60" s="7"/>
      <c r="JIF60" s="7"/>
      <c r="JIG60" s="7"/>
      <c r="JIH60" s="7"/>
      <c r="JII60" s="7"/>
      <c r="JIJ60" s="7"/>
      <c r="JIK60" s="7"/>
      <c r="JIL60" s="7"/>
      <c r="JIM60" s="7"/>
      <c r="JIN60" s="7"/>
      <c r="JIO60" s="7"/>
      <c r="JIP60" s="7"/>
      <c r="JIQ60" s="7"/>
      <c r="JIR60" s="7"/>
      <c r="JIS60" s="7"/>
      <c r="JIT60" s="7"/>
      <c r="JIU60" s="7"/>
      <c r="JIV60" s="7"/>
      <c r="JIW60" s="7"/>
      <c r="JIX60" s="7"/>
      <c r="JIY60" s="7"/>
      <c r="JIZ60" s="7"/>
      <c r="JJA60" s="7"/>
      <c r="JJB60" s="7"/>
      <c r="JJC60" s="7"/>
      <c r="JJD60" s="7"/>
      <c r="JJE60" s="7"/>
      <c r="JJF60" s="7"/>
      <c r="JJG60" s="7"/>
      <c r="JJH60" s="7"/>
      <c r="JJI60" s="7"/>
      <c r="JJJ60" s="7"/>
      <c r="JJK60" s="7"/>
      <c r="JJL60" s="7"/>
      <c r="JJM60" s="7"/>
      <c r="JJN60" s="7"/>
      <c r="JJO60" s="7"/>
      <c r="JJP60" s="7"/>
      <c r="JJQ60" s="7"/>
      <c r="JJR60" s="7"/>
      <c r="JJS60" s="7"/>
      <c r="JJT60" s="7"/>
      <c r="JJU60" s="7"/>
      <c r="JJV60" s="7"/>
      <c r="JJW60" s="7"/>
      <c r="JJX60" s="7"/>
      <c r="JJY60" s="7"/>
      <c r="JJZ60" s="7"/>
      <c r="JKA60" s="7"/>
      <c r="JKB60" s="7"/>
      <c r="JKC60" s="7"/>
      <c r="JKD60" s="7"/>
      <c r="JKE60" s="7"/>
      <c r="JKF60" s="7"/>
      <c r="JKG60" s="7"/>
      <c r="JKH60" s="7"/>
      <c r="JKI60" s="7"/>
      <c r="JKJ60" s="7"/>
      <c r="JKK60" s="7"/>
      <c r="JKL60" s="7"/>
      <c r="JKM60" s="7"/>
      <c r="JKN60" s="7"/>
      <c r="JKO60" s="7"/>
      <c r="JKP60" s="7"/>
      <c r="JKQ60" s="7"/>
      <c r="JKR60" s="7"/>
      <c r="JKS60" s="7"/>
      <c r="JKT60" s="7"/>
      <c r="JKU60" s="7"/>
      <c r="JKV60" s="7"/>
      <c r="JKW60" s="7"/>
      <c r="JKX60" s="7"/>
      <c r="JKY60" s="7"/>
      <c r="JKZ60" s="7"/>
      <c r="JLA60" s="7"/>
      <c r="JLB60" s="7"/>
      <c r="JLC60" s="7"/>
      <c r="JLD60" s="7"/>
      <c r="JLE60" s="7"/>
      <c r="JLF60" s="7"/>
      <c r="JLG60" s="7"/>
      <c r="JLH60" s="7"/>
      <c r="JLI60" s="7"/>
      <c r="JLJ60" s="7"/>
      <c r="JLK60" s="7"/>
      <c r="JLL60" s="7"/>
      <c r="JLM60" s="7"/>
      <c r="JLN60" s="7"/>
      <c r="JLO60" s="7"/>
      <c r="JLP60" s="7"/>
      <c r="JLQ60" s="7"/>
      <c r="JLR60" s="7"/>
      <c r="JLS60" s="7"/>
      <c r="JLT60" s="7"/>
      <c r="JLU60" s="7"/>
      <c r="JLV60" s="7"/>
      <c r="JLW60" s="7"/>
      <c r="JLX60" s="7"/>
      <c r="JLY60" s="7"/>
      <c r="JLZ60" s="7"/>
      <c r="JMA60" s="7"/>
      <c r="JMB60" s="7"/>
      <c r="JMC60" s="7"/>
      <c r="JMD60" s="7"/>
      <c r="JME60" s="7"/>
      <c r="JMF60" s="7"/>
      <c r="JMG60" s="7"/>
      <c r="JMH60" s="7"/>
      <c r="JMI60" s="7"/>
      <c r="JMJ60" s="7"/>
      <c r="JMK60" s="7"/>
      <c r="JML60" s="7"/>
      <c r="JMM60" s="7"/>
      <c r="JMN60" s="7"/>
      <c r="JMO60" s="7"/>
      <c r="JMP60" s="7"/>
      <c r="JMQ60" s="7"/>
      <c r="JMR60" s="7"/>
      <c r="JMS60" s="7"/>
      <c r="JMT60" s="7"/>
      <c r="JMU60" s="7"/>
      <c r="JMV60" s="7"/>
      <c r="JMW60" s="7"/>
      <c r="JMX60" s="7"/>
      <c r="JMY60" s="7"/>
      <c r="JMZ60" s="7"/>
      <c r="JNA60" s="7"/>
      <c r="JNB60" s="7"/>
      <c r="JNC60" s="7"/>
      <c r="JND60" s="7"/>
      <c r="JNE60" s="7"/>
      <c r="JNF60" s="7"/>
      <c r="JNG60" s="7"/>
      <c r="JNH60" s="7"/>
      <c r="JNI60" s="7"/>
      <c r="JNJ60" s="7"/>
      <c r="JNK60" s="7"/>
      <c r="JNL60" s="7"/>
      <c r="JNM60" s="7"/>
      <c r="JNN60" s="7"/>
      <c r="JNO60" s="7"/>
      <c r="JNP60" s="7"/>
      <c r="JNQ60" s="7"/>
      <c r="JNR60" s="7"/>
      <c r="JNS60" s="7"/>
      <c r="JNT60" s="7"/>
      <c r="JNU60" s="7"/>
      <c r="JNV60" s="7"/>
      <c r="JNW60" s="7"/>
      <c r="JNX60" s="7"/>
      <c r="JNY60" s="7"/>
      <c r="JNZ60" s="7"/>
      <c r="JOA60" s="7"/>
      <c r="JOB60" s="7"/>
      <c r="JOC60" s="7"/>
      <c r="JOD60" s="7"/>
      <c r="JOE60" s="7"/>
      <c r="JOF60" s="7"/>
      <c r="JOG60" s="7"/>
      <c r="JOH60" s="7"/>
      <c r="JOI60" s="7"/>
      <c r="JOJ60" s="7"/>
      <c r="JOK60" s="7"/>
      <c r="JOL60" s="7"/>
      <c r="JOM60" s="7"/>
      <c r="JON60" s="7"/>
      <c r="JOO60" s="7"/>
      <c r="JOP60" s="7"/>
      <c r="JOQ60" s="7"/>
      <c r="JOR60" s="7"/>
      <c r="JOS60" s="7"/>
      <c r="JOT60" s="7"/>
      <c r="JOU60" s="7"/>
      <c r="JOV60" s="7"/>
      <c r="JOW60" s="7"/>
      <c r="JOX60" s="7"/>
      <c r="JOY60" s="7"/>
      <c r="JOZ60" s="7"/>
      <c r="JPA60" s="7"/>
      <c r="JPB60" s="7"/>
      <c r="JPC60" s="7"/>
      <c r="JPD60" s="7"/>
      <c r="JPE60" s="7"/>
      <c r="JPF60" s="7"/>
      <c r="JPG60" s="7"/>
      <c r="JPH60" s="7"/>
      <c r="JPI60" s="7"/>
      <c r="JPJ60" s="7"/>
      <c r="JPK60" s="7"/>
      <c r="JPL60" s="7"/>
      <c r="JPN60" s="7"/>
      <c r="JPO60" s="7"/>
      <c r="JPP60" s="7"/>
      <c r="JPQ60" s="7"/>
      <c r="JPR60" s="7"/>
      <c r="JPS60" s="7"/>
      <c r="JPT60" s="7"/>
      <c r="JPU60" s="7"/>
      <c r="JPV60" s="7"/>
      <c r="JPW60" s="7"/>
      <c r="JPX60" s="7"/>
      <c r="JPY60" s="7"/>
      <c r="JPZ60" s="7"/>
      <c r="JQA60" s="7"/>
      <c r="JQB60" s="7"/>
      <c r="JQC60" s="7"/>
      <c r="JQD60" s="7"/>
      <c r="JQE60" s="7"/>
      <c r="JQF60" s="7"/>
      <c r="JQG60" s="7"/>
      <c r="JQH60" s="7"/>
      <c r="JQI60" s="7"/>
      <c r="JQJ60" s="7"/>
      <c r="JQK60" s="7"/>
      <c r="JQL60" s="7"/>
      <c r="JQM60" s="7"/>
      <c r="JQN60" s="7"/>
      <c r="JQO60" s="7"/>
      <c r="JQP60" s="7"/>
      <c r="JQQ60" s="7"/>
      <c r="JQR60" s="7"/>
      <c r="JQS60" s="7"/>
      <c r="JQT60" s="7"/>
      <c r="JQU60" s="7"/>
      <c r="JQV60" s="7"/>
      <c r="JQW60" s="7"/>
      <c r="JQX60" s="7"/>
      <c r="JQY60" s="7"/>
      <c r="JQZ60" s="7"/>
      <c r="JRA60" s="7"/>
      <c r="JRB60" s="7"/>
      <c r="JRC60" s="7"/>
      <c r="JRD60" s="7"/>
      <c r="JRE60" s="7"/>
      <c r="JRF60" s="7"/>
      <c r="JRG60" s="7"/>
      <c r="JRH60" s="7"/>
      <c r="JRI60" s="7"/>
      <c r="JRJ60" s="7"/>
      <c r="JRK60" s="7"/>
      <c r="JRL60" s="7"/>
      <c r="JRM60" s="7"/>
      <c r="JRN60" s="7"/>
      <c r="JRO60" s="7"/>
      <c r="JRP60" s="7"/>
      <c r="JRQ60" s="7"/>
      <c r="JRR60" s="7"/>
      <c r="JRS60" s="7"/>
      <c r="JRT60" s="7"/>
      <c r="JRU60" s="7"/>
      <c r="JRV60" s="7"/>
      <c r="JRW60" s="7"/>
      <c r="JRX60" s="7"/>
      <c r="JRY60" s="7"/>
      <c r="JRZ60" s="7"/>
      <c r="JSA60" s="7"/>
      <c r="JSB60" s="7"/>
      <c r="JSC60" s="7"/>
      <c r="JSD60" s="7"/>
      <c r="JSE60" s="7"/>
      <c r="JSF60" s="7"/>
      <c r="JSG60" s="7"/>
      <c r="JSH60" s="7"/>
      <c r="JSI60" s="7"/>
      <c r="JSJ60" s="7"/>
      <c r="JSK60" s="7"/>
      <c r="JSL60" s="7"/>
      <c r="JSM60" s="7"/>
      <c r="JSN60" s="7"/>
      <c r="JSO60" s="7"/>
      <c r="JSP60" s="7"/>
      <c r="JSQ60" s="7"/>
      <c r="JSR60" s="7"/>
      <c r="JSS60" s="7"/>
      <c r="JST60" s="7"/>
      <c r="JSU60" s="7"/>
      <c r="JSV60" s="7"/>
      <c r="JSW60" s="7"/>
      <c r="JSX60" s="7"/>
      <c r="JSY60" s="7"/>
      <c r="JSZ60" s="7"/>
      <c r="JTA60" s="7"/>
      <c r="JTB60" s="7"/>
      <c r="JTC60" s="7"/>
      <c r="JTD60" s="7"/>
      <c r="JTE60" s="7"/>
      <c r="JTF60" s="7"/>
      <c r="JTG60" s="7"/>
      <c r="JTH60" s="7"/>
      <c r="JTI60" s="7"/>
      <c r="JTJ60" s="7"/>
      <c r="JTK60" s="7"/>
      <c r="JTL60" s="7"/>
      <c r="JTM60" s="7"/>
      <c r="JTN60" s="7"/>
      <c r="JTO60" s="7"/>
      <c r="JTP60" s="7"/>
      <c r="JTQ60" s="7"/>
      <c r="JTR60" s="7"/>
      <c r="JTS60" s="7"/>
      <c r="JTT60" s="7"/>
      <c r="JTU60" s="7"/>
      <c r="JTV60" s="7"/>
      <c r="JTW60" s="7"/>
      <c r="JTX60" s="7"/>
      <c r="JTY60" s="7"/>
      <c r="JTZ60" s="7"/>
      <c r="JUA60" s="7"/>
      <c r="JUB60" s="7"/>
      <c r="JUC60" s="7"/>
      <c r="JUD60" s="7"/>
      <c r="JUE60" s="7"/>
      <c r="JUF60" s="7"/>
      <c r="JUG60" s="7"/>
      <c r="JUH60" s="7"/>
      <c r="JUI60" s="7"/>
      <c r="JUJ60" s="7"/>
      <c r="JUK60" s="7"/>
      <c r="JUL60" s="7"/>
      <c r="JUM60" s="7"/>
      <c r="JUN60" s="7"/>
      <c r="JUO60" s="7"/>
      <c r="JUP60" s="7"/>
      <c r="JUQ60" s="7"/>
      <c r="JUR60" s="7"/>
      <c r="JUS60" s="7"/>
      <c r="JUT60" s="7"/>
      <c r="JUU60" s="7"/>
      <c r="JUV60" s="7"/>
      <c r="JUW60" s="7"/>
      <c r="JUX60" s="7"/>
      <c r="JUY60" s="7"/>
      <c r="JUZ60" s="7"/>
      <c r="JVA60" s="7"/>
      <c r="JVB60" s="7"/>
      <c r="JVC60" s="7"/>
      <c r="JVD60" s="7"/>
      <c r="JVE60" s="7"/>
      <c r="JVF60" s="7"/>
      <c r="JVG60" s="7"/>
      <c r="JVH60" s="7"/>
      <c r="JVI60" s="7"/>
      <c r="JVJ60" s="7"/>
      <c r="JVK60" s="7"/>
      <c r="JVL60" s="7"/>
      <c r="JVM60" s="7"/>
      <c r="JVN60" s="7"/>
      <c r="JVO60" s="7"/>
      <c r="JVP60" s="7"/>
      <c r="JVQ60" s="7"/>
      <c r="JVR60" s="7"/>
      <c r="JVS60" s="7"/>
      <c r="JVT60" s="7"/>
      <c r="JVU60" s="7"/>
      <c r="JVV60" s="7"/>
      <c r="JVW60" s="7"/>
      <c r="JVX60" s="7"/>
      <c r="JVY60" s="7"/>
      <c r="JVZ60" s="7"/>
      <c r="JWA60" s="7"/>
      <c r="JWB60" s="7"/>
      <c r="JWC60" s="7"/>
      <c r="JWD60" s="7"/>
      <c r="JWE60" s="7"/>
      <c r="JWF60" s="7"/>
      <c r="JWG60" s="7"/>
      <c r="JWH60" s="7"/>
      <c r="JWI60" s="7"/>
      <c r="JWJ60" s="7"/>
      <c r="JWK60" s="7"/>
      <c r="JWL60" s="7"/>
      <c r="JWM60" s="7"/>
      <c r="JWN60" s="7"/>
      <c r="JWO60" s="7"/>
      <c r="JWP60" s="7"/>
      <c r="JWQ60" s="7"/>
      <c r="JWR60" s="7"/>
      <c r="JWS60" s="7"/>
      <c r="JWT60" s="7"/>
      <c r="JWU60" s="7"/>
      <c r="JWV60" s="7"/>
      <c r="JWW60" s="7"/>
      <c r="JWX60" s="7"/>
      <c r="JWY60" s="7"/>
      <c r="JWZ60" s="7"/>
      <c r="JXA60" s="7"/>
      <c r="JXB60" s="7"/>
      <c r="JXC60" s="7"/>
      <c r="JXD60" s="7"/>
      <c r="JXE60" s="7"/>
      <c r="JXF60" s="7"/>
      <c r="JXG60" s="7"/>
      <c r="JXH60" s="7"/>
      <c r="JXI60" s="7"/>
      <c r="JXJ60" s="7"/>
      <c r="JXK60" s="7"/>
      <c r="JXL60" s="7"/>
      <c r="JXM60" s="7"/>
      <c r="JXN60" s="7"/>
      <c r="JXO60" s="7"/>
      <c r="JXP60" s="7"/>
      <c r="JXQ60" s="7"/>
      <c r="JXR60" s="7"/>
      <c r="JXS60" s="7"/>
      <c r="JXT60" s="7"/>
      <c r="JXU60" s="7"/>
      <c r="JXV60" s="7"/>
      <c r="JXW60" s="7"/>
      <c r="JXX60" s="7"/>
      <c r="JXY60" s="7"/>
      <c r="JXZ60" s="7"/>
      <c r="JYA60" s="7"/>
      <c r="JYB60" s="7"/>
      <c r="JYC60" s="7"/>
      <c r="JYD60" s="7"/>
      <c r="JYE60" s="7"/>
      <c r="JYF60" s="7"/>
      <c r="JYG60" s="7"/>
      <c r="JYH60" s="7"/>
      <c r="JYI60" s="7"/>
      <c r="JYJ60" s="7"/>
      <c r="JYK60" s="7"/>
      <c r="JYL60" s="7"/>
      <c r="JYM60" s="7"/>
      <c r="JYN60" s="7"/>
      <c r="JYO60" s="7"/>
      <c r="JYP60" s="7"/>
      <c r="JYQ60" s="7"/>
      <c r="JYR60" s="7"/>
      <c r="JYS60" s="7"/>
      <c r="JYT60" s="7"/>
      <c r="JYU60" s="7"/>
      <c r="JYV60" s="7"/>
      <c r="JYW60" s="7"/>
      <c r="JYX60" s="7"/>
      <c r="JYY60" s="7"/>
      <c r="JYZ60" s="7"/>
      <c r="JZA60" s="7"/>
      <c r="JZB60" s="7"/>
      <c r="JZC60" s="7"/>
      <c r="JZD60" s="7"/>
      <c r="JZE60" s="7"/>
      <c r="JZF60" s="7"/>
      <c r="JZG60" s="7"/>
      <c r="JZH60" s="7"/>
      <c r="JZJ60" s="7"/>
      <c r="JZK60" s="7"/>
      <c r="JZL60" s="7"/>
      <c r="JZM60" s="7"/>
      <c r="JZN60" s="7"/>
      <c r="JZO60" s="7"/>
      <c r="JZP60" s="7"/>
      <c r="JZQ60" s="7"/>
      <c r="JZR60" s="7"/>
      <c r="JZS60" s="7"/>
      <c r="JZT60" s="7"/>
      <c r="JZU60" s="7"/>
      <c r="JZV60" s="7"/>
      <c r="JZW60" s="7"/>
      <c r="JZX60" s="7"/>
      <c r="JZY60" s="7"/>
      <c r="JZZ60" s="7"/>
      <c r="KAA60" s="7"/>
      <c r="KAB60" s="7"/>
      <c r="KAC60" s="7"/>
      <c r="KAD60" s="7"/>
      <c r="KAE60" s="7"/>
      <c r="KAF60" s="7"/>
      <c r="KAG60" s="7"/>
      <c r="KAH60" s="7"/>
      <c r="KAI60" s="7"/>
      <c r="KAJ60" s="7"/>
      <c r="KAK60" s="7"/>
      <c r="KAL60" s="7"/>
      <c r="KAM60" s="7"/>
      <c r="KAN60" s="7"/>
      <c r="KAO60" s="7"/>
      <c r="KAP60" s="7"/>
      <c r="KAQ60" s="7"/>
      <c r="KAR60" s="7"/>
      <c r="KAS60" s="7"/>
      <c r="KAT60" s="7"/>
      <c r="KAU60" s="7"/>
      <c r="KAV60" s="7"/>
      <c r="KAW60" s="7"/>
      <c r="KAX60" s="7"/>
      <c r="KAY60" s="7"/>
      <c r="KAZ60" s="7"/>
      <c r="KBA60" s="7"/>
      <c r="KBB60" s="7"/>
      <c r="KBC60" s="7"/>
      <c r="KBD60" s="7"/>
      <c r="KBE60" s="7"/>
      <c r="KBF60" s="7"/>
      <c r="KBG60" s="7"/>
      <c r="KBH60" s="7"/>
      <c r="KBI60" s="7"/>
      <c r="KBJ60" s="7"/>
      <c r="KBK60" s="7"/>
      <c r="KBL60" s="7"/>
      <c r="KBM60" s="7"/>
      <c r="KBN60" s="7"/>
      <c r="KBO60" s="7"/>
      <c r="KBP60" s="7"/>
      <c r="KBQ60" s="7"/>
      <c r="KBR60" s="7"/>
      <c r="KBS60" s="7"/>
      <c r="KBT60" s="7"/>
      <c r="KBU60" s="7"/>
      <c r="KBV60" s="7"/>
      <c r="KBW60" s="7"/>
      <c r="KBX60" s="7"/>
      <c r="KBY60" s="7"/>
      <c r="KBZ60" s="7"/>
      <c r="KCA60" s="7"/>
      <c r="KCB60" s="7"/>
      <c r="KCC60" s="7"/>
      <c r="KCD60" s="7"/>
      <c r="KCE60" s="7"/>
      <c r="KCF60" s="7"/>
      <c r="KCG60" s="7"/>
      <c r="KCH60" s="7"/>
      <c r="KCI60" s="7"/>
      <c r="KCJ60" s="7"/>
      <c r="KCK60" s="7"/>
      <c r="KCL60" s="7"/>
      <c r="KCM60" s="7"/>
      <c r="KCN60" s="7"/>
      <c r="KCO60" s="7"/>
      <c r="KCP60" s="7"/>
      <c r="KCQ60" s="7"/>
      <c r="KCR60" s="7"/>
      <c r="KCS60" s="7"/>
      <c r="KCT60" s="7"/>
      <c r="KCU60" s="7"/>
      <c r="KCV60" s="7"/>
      <c r="KCW60" s="7"/>
      <c r="KCX60" s="7"/>
      <c r="KCY60" s="7"/>
      <c r="KCZ60" s="7"/>
      <c r="KDA60" s="7"/>
      <c r="KDB60" s="7"/>
      <c r="KDC60" s="7"/>
      <c r="KDD60" s="7"/>
      <c r="KDE60" s="7"/>
      <c r="KDF60" s="7"/>
      <c r="KDG60" s="7"/>
      <c r="KDH60" s="7"/>
      <c r="KDI60" s="7"/>
      <c r="KDJ60" s="7"/>
      <c r="KDK60" s="7"/>
      <c r="KDL60" s="7"/>
      <c r="KDM60" s="7"/>
      <c r="KDN60" s="7"/>
      <c r="KDO60" s="7"/>
      <c r="KDP60" s="7"/>
      <c r="KDQ60" s="7"/>
      <c r="KDR60" s="7"/>
      <c r="KDS60" s="7"/>
      <c r="KDT60" s="7"/>
      <c r="KDU60" s="7"/>
      <c r="KDV60" s="7"/>
      <c r="KDW60" s="7"/>
      <c r="KDX60" s="7"/>
      <c r="KDY60" s="7"/>
      <c r="KDZ60" s="7"/>
      <c r="KEA60" s="7"/>
      <c r="KEB60" s="7"/>
      <c r="KEC60" s="7"/>
      <c r="KED60" s="7"/>
      <c r="KEE60" s="7"/>
      <c r="KEF60" s="7"/>
      <c r="KEG60" s="7"/>
      <c r="KEH60" s="7"/>
      <c r="KEI60" s="7"/>
      <c r="KEJ60" s="7"/>
      <c r="KEK60" s="7"/>
      <c r="KEL60" s="7"/>
      <c r="KEM60" s="7"/>
      <c r="KEN60" s="7"/>
      <c r="KEO60" s="7"/>
      <c r="KEP60" s="7"/>
      <c r="KEQ60" s="7"/>
      <c r="KER60" s="7"/>
      <c r="KES60" s="7"/>
      <c r="KET60" s="7"/>
      <c r="KEU60" s="7"/>
      <c r="KEV60" s="7"/>
      <c r="KEW60" s="7"/>
      <c r="KEX60" s="7"/>
      <c r="KEY60" s="7"/>
      <c r="KEZ60" s="7"/>
      <c r="KFA60" s="7"/>
      <c r="KFB60" s="7"/>
      <c r="KFC60" s="7"/>
      <c r="KFD60" s="7"/>
      <c r="KFE60" s="7"/>
      <c r="KFF60" s="7"/>
      <c r="KFG60" s="7"/>
      <c r="KFH60" s="7"/>
      <c r="KFI60" s="7"/>
      <c r="KFJ60" s="7"/>
      <c r="KFK60" s="7"/>
      <c r="KFL60" s="7"/>
      <c r="KFM60" s="7"/>
      <c r="KFN60" s="7"/>
      <c r="KFO60" s="7"/>
      <c r="KFP60" s="7"/>
      <c r="KFQ60" s="7"/>
      <c r="KFR60" s="7"/>
      <c r="KFS60" s="7"/>
      <c r="KFT60" s="7"/>
      <c r="KFU60" s="7"/>
      <c r="KFV60" s="7"/>
      <c r="KFW60" s="7"/>
      <c r="KFX60" s="7"/>
      <c r="KFY60" s="7"/>
      <c r="KFZ60" s="7"/>
      <c r="KGA60" s="7"/>
      <c r="KGB60" s="7"/>
      <c r="KGC60" s="7"/>
      <c r="KGD60" s="7"/>
      <c r="KGE60" s="7"/>
      <c r="KGF60" s="7"/>
      <c r="KGG60" s="7"/>
      <c r="KGH60" s="7"/>
      <c r="KGI60" s="7"/>
      <c r="KGJ60" s="7"/>
      <c r="KGK60" s="7"/>
      <c r="KGL60" s="7"/>
      <c r="KGM60" s="7"/>
      <c r="KGN60" s="7"/>
      <c r="KGO60" s="7"/>
      <c r="KGP60" s="7"/>
      <c r="KGQ60" s="7"/>
      <c r="KGR60" s="7"/>
      <c r="KGS60" s="7"/>
      <c r="KGT60" s="7"/>
      <c r="KGU60" s="7"/>
      <c r="KGV60" s="7"/>
      <c r="KGW60" s="7"/>
      <c r="KGX60" s="7"/>
      <c r="KGY60" s="7"/>
      <c r="KGZ60" s="7"/>
      <c r="KHA60" s="7"/>
      <c r="KHB60" s="7"/>
      <c r="KHC60" s="7"/>
      <c r="KHD60" s="7"/>
      <c r="KHE60" s="7"/>
      <c r="KHF60" s="7"/>
      <c r="KHG60" s="7"/>
      <c r="KHH60" s="7"/>
      <c r="KHI60" s="7"/>
      <c r="KHJ60" s="7"/>
      <c r="KHK60" s="7"/>
      <c r="KHL60" s="7"/>
      <c r="KHM60" s="7"/>
      <c r="KHN60" s="7"/>
      <c r="KHO60" s="7"/>
      <c r="KHP60" s="7"/>
      <c r="KHQ60" s="7"/>
      <c r="KHR60" s="7"/>
      <c r="KHS60" s="7"/>
      <c r="KHT60" s="7"/>
      <c r="KHU60" s="7"/>
      <c r="KHV60" s="7"/>
      <c r="KHW60" s="7"/>
      <c r="KHX60" s="7"/>
      <c r="KHY60" s="7"/>
      <c r="KHZ60" s="7"/>
      <c r="KIA60" s="7"/>
      <c r="KIB60" s="7"/>
      <c r="KIC60" s="7"/>
      <c r="KID60" s="7"/>
      <c r="KIE60" s="7"/>
      <c r="KIF60" s="7"/>
      <c r="KIG60" s="7"/>
      <c r="KIH60" s="7"/>
      <c r="KII60" s="7"/>
      <c r="KIJ60" s="7"/>
      <c r="KIK60" s="7"/>
      <c r="KIL60" s="7"/>
      <c r="KIM60" s="7"/>
      <c r="KIN60" s="7"/>
      <c r="KIO60" s="7"/>
      <c r="KIP60" s="7"/>
      <c r="KIQ60" s="7"/>
      <c r="KIR60" s="7"/>
      <c r="KIS60" s="7"/>
      <c r="KIT60" s="7"/>
      <c r="KIU60" s="7"/>
      <c r="KIV60" s="7"/>
      <c r="KIW60" s="7"/>
      <c r="KIX60" s="7"/>
      <c r="KIY60" s="7"/>
      <c r="KIZ60" s="7"/>
      <c r="KJA60" s="7"/>
      <c r="KJB60" s="7"/>
      <c r="KJC60" s="7"/>
      <c r="KJD60" s="7"/>
      <c r="KJF60" s="7"/>
      <c r="KJG60" s="7"/>
      <c r="KJH60" s="7"/>
      <c r="KJI60" s="7"/>
      <c r="KJJ60" s="7"/>
      <c r="KJK60" s="7"/>
      <c r="KJL60" s="7"/>
      <c r="KJM60" s="7"/>
      <c r="KJN60" s="7"/>
      <c r="KJO60" s="7"/>
      <c r="KJP60" s="7"/>
      <c r="KJQ60" s="7"/>
      <c r="KJR60" s="7"/>
      <c r="KJS60" s="7"/>
      <c r="KJT60" s="7"/>
      <c r="KJU60" s="7"/>
      <c r="KJV60" s="7"/>
      <c r="KJW60" s="7"/>
      <c r="KJX60" s="7"/>
      <c r="KJY60" s="7"/>
      <c r="KJZ60" s="7"/>
      <c r="KKA60" s="7"/>
      <c r="KKB60" s="7"/>
      <c r="KKC60" s="7"/>
      <c r="KKD60" s="7"/>
      <c r="KKE60" s="7"/>
      <c r="KKF60" s="7"/>
      <c r="KKG60" s="7"/>
      <c r="KKH60" s="7"/>
      <c r="KKI60" s="7"/>
      <c r="KKJ60" s="7"/>
      <c r="KKK60" s="7"/>
      <c r="KKL60" s="7"/>
      <c r="KKM60" s="7"/>
      <c r="KKN60" s="7"/>
      <c r="KKO60" s="7"/>
      <c r="KKP60" s="7"/>
      <c r="KKQ60" s="7"/>
      <c r="KKR60" s="7"/>
      <c r="KKS60" s="7"/>
      <c r="KKT60" s="7"/>
      <c r="KKU60" s="7"/>
      <c r="KKV60" s="7"/>
      <c r="KKW60" s="7"/>
      <c r="KKX60" s="7"/>
      <c r="KKY60" s="7"/>
      <c r="KKZ60" s="7"/>
      <c r="KLA60" s="7"/>
      <c r="KLB60" s="7"/>
      <c r="KLC60" s="7"/>
      <c r="KLD60" s="7"/>
      <c r="KLE60" s="7"/>
      <c r="KLF60" s="7"/>
      <c r="KLG60" s="7"/>
      <c r="KLH60" s="7"/>
      <c r="KLI60" s="7"/>
      <c r="KLJ60" s="7"/>
      <c r="KLK60" s="7"/>
      <c r="KLL60" s="7"/>
      <c r="KLM60" s="7"/>
      <c r="KLN60" s="7"/>
      <c r="KLO60" s="7"/>
      <c r="KLP60" s="7"/>
      <c r="KLQ60" s="7"/>
      <c r="KLR60" s="7"/>
      <c r="KLS60" s="7"/>
      <c r="KLT60" s="7"/>
      <c r="KLU60" s="7"/>
      <c r="KLV60" s="7"/>
      <c r="KLW60" s="7"/>
      <c r="KLX60" s="7"/>
      <c r="KLY60" s="7"/>
      <c r="KLZ60" s="7"/>
      <c r="KMA60" s="7"/>
      <c r="KMB60" s="7"/>
      <c r="KMC60" s="7"/>
      <c r="KMD60" s="7"/>
      <c r="KME60" s="7"/>
      <c r="KMF60" s="7"/>
      <c r="KMG60" s="7"/>
      <c r="KMH60" s="7"/>
      <c r="KMI60" s="7"/>
      <c r="KMJ60" s="7"/>
      <c r="KMK60" s="7"/>
      <c r="KML60" s="7"/>
      <c r="KMM60" s="7"/>
      <c r="KMN60" s="7"/>
      <c r="KMO60" s="7"/>
      <c r="KMP60" s="7"/>
      <c r="KMQ60" s="7"/>
      <c r="KMR60" s="7"/>
      <c r="KMS60" s="7"/>
      <c r="KMT60" s="7"/>
      <c r="KMU60" s="7"/>
      <c r="KMV60" s="7"/>
      <c r="KMW60" s="7"/>
      <c r="KMX60" s="7"/>
      <c r="KMY60" s="7"/>
      <c r="KMZ60" s="7"/>
      <c r="KNA60" s="7"/>
      <c r="KNB60" s="7"/>
      <c r="KNC60" s="7"/>
      <c r="KND60" s="7"/>
      <c r="KNE60" s="7"/>
      <c r="KNF60" s="7"/>
      <c r="KNG60" s="7"/>
      <c r="KNH60" s="7"/>
      <c r="KNI60" s="7"/>
      <c r="KNJ60" s="7"/>
      <c r="KNK60" s="7"/>
      <c r="KNL60" s="7"/>
      <c r="KNM60" s="7"/>
      <c r="KNN60" s="7"/>
      <c r="KNO60" s="7"/>
      <c r="KNP60" s="7"/>
      <c r="KNQ60" s="7"/>
      <c r="KNR60" s="7"/>
      <c r="KNS60" s="7"/>
      <c r="KNT60" s="7"/>
      <c r="KNU60" s="7"/>
      <c r="KNV60" s="7"/>
      <c r="KNW60" s="7"/>
      <c r="KNX60" s="7"/>
      <c r="KNY60" s="7"/>
      <c r="KNZ60" s="7"/>
      <c r="KOA60" s="7"/>
      <c r="KOB60" s="7"/>
      <c r="KOC60" s="7"/>
      <c r="KOD60" s="7"/>
      <c r="KOE60" s="7"/>
      <c r="KOF60" s="7"/>
      <c r="KOG60" s="7"/>
      <c r="KOH60" s="7"/>
      <c r="KOI60" s="7"/>
      <c r="KOJ60" s="7"/>
      <c r="KOK60" s="7"/>
      <c r="KOL60" s="7"/>
      <c r="KOM60" s="7"/>
      <c r="KON60" s="7"/>
      <c r="KOO60" s="7"/>
      <c r="KOP60" s="7"/>
      <c r="KOQ60" s="7"/>
      <c r="KOR60" s="7"/>
      <c r="KOS60" s="7"/>
      <c r="KOT60" s="7"/>
      <c r="KOU60" s="7"/>
      <c r="KOV60" s="7"/>
      <c r="KOW60" s="7"/>
      <c r="KOX60" s="7"/>
      <c r="KOY60" s="7"/>
      <c r="KOZ60" s="7"/>
      <c r="KPA60" s="7"/>
      <c r="KPB60" s="7"/>
      <c r="KPC60" s="7"/>
      <c r="KPD60" s="7"/>
      <c r="KPE60" s="7"/>
      <c r="KPF60" s="7"/>
      <c r="KPG60" s="7"/>
      <c r="KPH60" s="7"/>
      <c r="KPI60" s="7"/>
      <c r="KPJ60" s="7"/>
      <c r="KPK60" s="7"/>
      <c r="KPL60" s="7"/>
      <c r="KPM60" s="7"/>
      <c r="KPN60" s="7"/>
      <c r="KPO60" s="7"/>
      <c r="KPP60" s="7"/>
      <c r="KPQ60" s="7"/>
      <c r="KPR60" s="7"/>
      <c r="KPS60" s="7"/>
      <c r="KPT60" s="7"/>
      <c r="KPU60" s="7"/>
      <c r="KPV60" s="7"/>
      <c r="KPW60" s="7"/>
      <c r="KPX60" s="7"/>
      <c r="KPY60" s="7"/>
      <c r="KPZ60" s="7"/>
      <c r="KQA60" s="7"/>
      <c r="KQB60" s="7"/>
      <c r="KQC60" s="7"/>
      <c r="KQD60" s="7"/>
      <c r="KQE60" s="7"/>
      <c r="KQF60" s="7"/>
      <c r="KQG60" s="7"/>
      <c r="KQH60" s="7"/>
      <c r="KQI60" s="7"/>
      <c r="KQJ60" s="7"/>
      <c r="KQK60" s="7"/>
      <c r="KQL60" s="7"/>
      <c r="KQM60" s="7"/>
      <c r="KQN60" s="7"/>
      <c r="KQO60" s="7"/>
      <c r="KQP60" s="7"/>
      <c r="KQQ60" s="7"/>
      <c r="KQR60" s="7"/>
      <c r="KQS60" s="7"/>
      <c r="KQT60" s="7"/>
      <c r="KQU60" s="7"/>
      <c r="KQV60" s="7"/>
      <c r="KQW60" s="7"/>
      <c r="KQX60" s="7"/>
      <c r="KQY60" s="7"/>
      <c r="KQZ60" s="7"/>
      <c r="KRA60" s="7"/>
      <c r="KRB60" s="7"/>
      <c r="KRC60" s="7"/>
      <c r="KRD60" s="7"/>
      <c r="KRE60" s="7"/>
      <c r="KRF60" s="7"/>
      <c r="KRG60" s="7"/>
      <c r="KRH60" s="7"/>
      <c r="KRI60" s="7"/>
      <c r="KRJ60" s="7"/>
      <c r="KRK60" s="7"/>
      <c r="KRL60" s="7"/>
      <c r="KRM60" s="7"/>
      <c r="KRN60" s="7"/>
      <c r="KRO60" s="7"/>
      <c r="KRP60" s="7"/>
      <c r="KRQ60" s="7"/>
      <c r="KRR60" s="7"/>
      <c r="KRS60" s="7"/>
      <c r="KRT60" s="7"/>
      <c r="KRU60" s="7"/>
      <c r="KRV60" s="7"/>
      <c r="KRW60" s="7"/>
      <c r="KRX60" s="7"/>
      <c r="KRY60" s="7"/>
      <c r="KRZ60" s="7"/>
      <c r="KSA60" s="7"/>
      <c r="KSB60" s="7"/>
      <c r="KSC60" s="7"/>
      <c r="KSD60" s="7"/>
      <c r="KSE60" s="7"/>
      <c r="KSF60" s="7"/>
      <c r="KSG60" s="7"/>
      <c r="KSH60" s="7"/>
      <c r="KSI60" s="7"/>
      <c r="KSJ60" s="7"/>
      <c r="KSK60" s="7"/>
      <c r="KSL60" s="7"/>
      <c r="KSM60" s="7"/>
      <c r="KSN60" s="7"/>
      <c r="KSO60" s="7"/>
      <c r="KSP60" s="7"/>
      <c r="KSQ60" s="7"/>
      <c r="KSR60" s="7"/>
      <c r="KSS60" s="7"/>
      <c r="KST60" s="7"/>
      <c r="KSU60" s="7"/>
      <c r="KSV60" s="7"/>
      <c r="KSW60" s="7"/>
      <c r="KSX60" s="7"/>
      <c r="KSY60" s="7"/>
      <c r="KSZ60" s="7"/>
      <c r="KTB60" s="7"/>
      <c r="KTC60" s="7"/>
      <c r="KTD60" s="7"/>
      <c r="KTE60" s="7"/>
      <c r="KTF60" s="7"/>
      <c r="KTG60" s="7"/>
      <c r="KTH60" s="7"/>
      <c r="KTI60" s="7"/>
      <c r="KTJ60" s="7"/>
      <c r="KTK60" s="7"/>
      <c r="KTL60" s="7"/>
      <c r="KTM60" s="7"/>
      <c r="KTN60" s="7"/>
      <c r="KTO60" s="7"/>
      <c r="KTP60" s="7"/>
      <c r="KTQ60" s="7"/>
      <c r="KTR60" s="7"/>
      <c r="KTS60" s="7"/>
      <c r="KTT60" s="7"/>
      <c r="KTU60" s="7"/>
      <c r="KTV60" s="7"/>
      <c r="KTW60" s="7"/>
      <c r="KTX60" s="7"/>
      <c r="KTY60" s="7"/>
      <c r="KTZ60" s="7"/>
      <c r="KUA60" s="7"/>
      <c r="KUB60" s="7"/>
      <c r="KUC60" s="7"/>
      <c r="KUD60" s="7"/>
      <c r="KUE60" s="7"/>
      <c r="KUF60" s="7"/>
      <c r="KUG60" s="7"/>
      <c r="KUH60" s="7"/>
      <c r="KUI60" s="7"/>
      <c r="KUJ60" s="7"/>
      <c r="KUK60" s="7"/>
      <c r="KUL60" s="7"/>
      <c r="KUM60" s="7"/>
      <c r="KUN60" s="7"/>
      <c r="KUO60" s="7"/>
      <c r="KUP60" s="7"/>
      <c r="KUQ60" s="7"/>
      <c r="KUR60" s="7"/>
      <c r="KUS60" s="7"/>
      <c r="KUT60" s="7"/>
      <c r="KUU60" s="7"/>
      <c r="KUV60" s="7"/>
      <c r="KUW60" s="7"/>
      <c r="KUX60" s="7"/>
      <c r="KUY60" s="7"/>
      <c r="KUZ60" s="7"/>
      <c r="KVA60" s="7"/>
      <c r="KVB60" s="7"/>
      <c r="KVC60" s="7"/>
      <c r="KVD60" s="7"/>
      <c r="KVE60" s="7"/>
      <c r="KVF60" s="7"/>
      <c r="KVG60" s="7"/>
      <c r="KVH60" s="7"/>
      <c r="KVI60" s="7"/>
      <c r="KVJ60" s="7"/>
      <c r="KVK60" s="7"/>
      <c r="KVL60" s="7"/>
      <c r="KVM60" s="7"/>
      <c r="KVN60" s="7"/>
      <c r="KVO60" s="7"/>
      <c r="KVP60" s="7"/>
      <c r="KVQ60" s="7"/>
      <c r="KVR60" s="7"/>
      <c r="KVS60" s="7"/>
      <c r="KVT60" s="7"/>
      <c r="KVU60" s="7"/>
      <c r="KVV60" s="7"/>
      <c r="KVW60" s="7"/>
      <c r="KVX60" s="7"/>
      <c r="KVY60" s="7"/>
      <c r="KVZ60" s="7"/>
      <c r="KWA60" s="7"/>
      <c r="KWB60" s="7"/>
      <c r="KWC60" s="7"/>
      <c r="KWD60" s="7"/>
      <c r="KWE60" s="7"/>
      <c r="KWF60" s="7"/>
      <c r="KWG60" s="7"/>
      <c r="KWH60" s="7"/>
      <c r="KWI60" s="7"/>
      <c r="KWJ60" s="7"/>
      <c r="KWK60" s="7"/>
      <c r="KWL60" s="7"/>
      <c r="KWM60" s="7"/>
      <c r="KWN60" s="7"/>
      <c r="KWO60" s="7"/>
      <c r="KWP60" s="7"/>
      <c r="KWQ60" s="7"/>
      <c r="KWR60" s="7"/>
      <c r="KWS60" s="7"/>
      <c r="KWT60" s="7"/>
      <c r="KWU60" s="7"/>
      <c r="KWV60" s="7"/>
      <c r="KWW60" s="7"/>
      <c r="KWX60" s="7"/>
      <c r="KWY60" s="7"/>
      <c r="KWZ60" s="7"/>
      <c r="KXA60" s="7"/>
      <c r="KXB60" s="7"/>
      <c r="KXC60" s="7"/>
      <c r="KXD60" s="7"/>
      <c r="KXE60" s="7"/>
      <c r="KXF60" s="7"/>
      <c r="KXG60" s="7"/>
      <c r="KXH60" s="7"/>
      <c r="KXI60" s="7"/>
      <c r="KXJ60" s="7"/>
      <c r="KXK60" s="7"/>
      <c r="KXL60" s="7"/>
      <c r="KXM60" s="7"/>
      <c r="KXN60" s="7"/>
      <c r="KXO60" s="7"/>
      <c r="KXP60" s="7"/>
      <c r="KXQ60" s="7"/>
      <c r="KXR60" s="7"/>
      <c r="KXS60" s="7"/>
      <c r="KXT60" s="7"/>
      <c r="KXU60" s="7"/>
      <c r="KXV60" s="7"/>
      <c r="KXW60" s="7"/>
      <c r="KXX60" s="7"/>
      <c r="KXY60" s="7"/>
      <c r="KXZ60" s="7"/>
      <c r="KYA60" s="7"/>
      <c r="KYB60" s="7"/>
      <c r="KYC60" s="7"/>
      <c r="KYD60" s="7"/>
      <c r="KYE60" s="7"/>
      <c r="KYF60" s="7"/>
      <c r="KYG60" s="7"/>
      <c r="KYH60" s="7"/>
      <c r="KYI60" s="7"/>
      <c r="KYJ60" s="7"/>
      <c r="KYK60" s="7"/>
      <c r="KYL60" s="7"/>
      <c r="KYM60" s="7"/>
      <c r="KYN60" s="7"/>
      <c r="KYO60" s="7"/>
      <c r="KYP60" s="7"/>
      <c r="KYQ60" s="7"/>
      <c r="KYR60" s="7"/>
      <c r="KYS60" s="7"/>
      <c r="KYT60" s="7"/>
      <c r="KYU60" s="7"/>
      <c r="KYV60" s="7"/>
      <c r="KYW60" s="7"/>
      <c r="KYX60" s="7"/>
      <c r="KYY60" s="7"/>
      <c r="KYZ60" s="7"/>
      <c r="KZA60" s="7"/>
      <c r="KZB60" s="7"/>
      <c r="KZC60" s="7"/>
      <c r="KZD60" s="7"/>
      <c r="KZE60" s="7"/>
      <c r="KZF60" s="7"/>
      <c r="KZG60" s="7"/>
      <c r="KZH60" s="7"/>
      <c r="KZI60" s="7"/>
      <c r="KZJ60" s="7"/>
      <c r="KZK60" s="7"/>
      <c r="KZL60" s="7"/>
      <c r="KZM60" s="7"/>
      <c r="KZN60" s="7"/>
      <c r="KZO60" s="7"/>
      <c r="KZP60" s="7"/>
      <c r="KZQ60" s="7"/>
      <c r="KZR60" s="7"/>
      <c r="KZS60" s="7"/>
      <c r="KZT60" s="7"/>
      <c r="KZU60" s="7"/>
      <c r="KZV60" s="7"/>
      <c r="KZW60" s="7"/>
      <c r="KZX60" s="7"/>
      <c r="KZY60" s="7"/>
      <c r="KZZ60" s="7"/>
      <c r="LAA60" s="7"/>
      <c r="LAB60" s="7"/>
      <c r="LAC60" s="7"/>
      <c r="LAD60" s="7"/>
      <c r="LAE60" s="7"/>
      <c r="LAF60" s="7"/>
      <c r="LAG60" s="7"/>
      <c r="LAH60" s="7"/>
      <c r="LAI60" s="7"/>
      <c r="LAJ60" s="7"/>
      <c r="LAK60" s="7"/>
      <c r="LAL60" s="7"/>
      <c r="LAM60" s="7"/>
      <c r="LAN60" s="7"/>
      <c r="LAO60" s="7"/>
      <c r="LAP60" s="7"/>
      <c r="LAQ60" s="7"/>
      <c r="LAR60" s="7"/>
      <c r="LAS60" s="7"/>
      <c r="LAT60" s="7"/>
      <c r="LAU60" s="7"/>
      <c r="LAV60" s="7"/>
      <c r="LAW60" s="7"/>
      <c r="LAX60" s="7"/>
      <c r="LAY60" s="7"/>
      <c r="LAZ60" s="7"/>
      <c r="LBA60" s="7"/>
      <c r="LBB60" s="7"/>
      <c r="LBC60" s="7"/>
      <c r="LBD60" s="7"/>
      <c r="LBE60" s="7"/>
      <c r="LBF60" s="7"/>
      <c r="LBG60" s="7"/>
      <c r="LBH60" s="7"/>
      <c r="LBI60" s="7"/>
      <c r="LBJ60" s="7"/>
      <c r="LBK60" s="7"/>
      <c r="LBL60" s="7"/>
      <c r="LBM60" s="7"/>
      <c r="LBN60" s="7"/>
      <c r="LBO60" s="7"/>
      <c r="LBP60" s="7"/>
      <c r="LBQ60" s="7"/>
      <c r="LBR60" s="7"/>
      <c r="LBS60" s="7"/>
      <c r="LBT60" s="7"/>
      <c r="LBU60" s="7"/>
      <c r="LBV60" s="7"/>
      <c r="LBW60" s="7"/>
      <c r="LBX60" s="7"/>
      <c r="LBY60" s="7"/>
      <c r="LBZ60" s="7"/>
      <c r="LCA60" s="7"/>
      <c r="LCB60" s="7"/>
      <c r="LCC60" s="7"/>
      <c r="LCD60" s="7"/>
      <c r="LCE60" s="7"/>
      <c r="LCF60" s="7"/>
      <c r="LCG60" s="7"/>
      <c r="LCH60" s="7"/>
      <c r="LCI60" s="7"/>
      <c r="LCJ60" s="7"/>
      <c r="LCK60" s="7"/>
      <c r="LCL60" s="7"/>
      <c r="LCM60" s="7"/>
      <c r="LCN60" s="7"/>
      <c r="LCO60" s="7"/>
      <c r="LCP60" s="7"/>
      <c r="LCQ60" s="7"/>
      <c r="LCR60" s="7"/>
      <c r="LCS60" s="7"/>
      <c r="LCT60" s="7"/>
      <c r="LCU60" s="7"/>
      <c r="LCV60" s="7"/>
      <c r="LCX60" s="7"/>
      <c r="LCY60" s="7"/>
      <c r="LCZ60" s="7"/>
      <c r="LDA60" s="7"/>
      <c r="LDB60" s="7"/>
      <c r="LDC60" s="7"/>
      <c r="LDD60" s="7"/>
      <c r="LDE60" s="7"/>
      <c r="LDF60" s="7"/>
      <c r="LDG60" s="7"/>
      <c r="LDH60" s="7"/>
      <c r="LDI60" s="7"/>
      <c r="LDJ60" s="7"/>
      <c r="LDK60" s="7"/>
      <c r="LDL60" s="7"/>
      <c r="LDM60" s="7"/>
      <c r="LDN60" s="7"/>
      <c r="LDO60" s="7"/>
      <c r="LDP60" s="7"/>
      <c r="LDQ60" s="7"/>
      <c r="LDR60" s="7"/>
      <c r="LDS60" s="7"/>
      <c r="LDT60" s="7"/>
      <c r="LDU60" s="7"/>
      <c r="LDV60" s="7"/>
      <c r="LDW60" s="7"/>
      <c r="LDX60" s="7"/>
      <c r="LDY60" s="7"/>
      <c r="LDZ60" s="7"/>
      <c r="LEA60" s="7"/>
      <c r="LEB60" s="7"/>
      <c r="LEC60" s="7"/>
      <c r="LED60" s="7"/>
      <c r="LEE60" s="7"/>
      <c r="LEF60" s="7"/>
      <c r="LEG60" s="7"/>
      <c r="LEH60" s="7"/>
      <c r="LEI60" s="7"/>
      <c r="LEJ60" s="7"/>
      <c r="LEK60" s="7"/>
      <c r="LEL60" s="7"/>
      <c r="LEM60" s="7"/>
      <c r="LEN60" s="7"/>
      <c r="LEO60" s="7"/>
      <c r="LEP60" s="7"/>
      <c r="LEQ60" s="7"/>
      <c r="LER60" s="7"/>
      <c r="LES60" s="7"/>
      <c r="LET60" s="7"/>
      <c r="LEU60" s="7"/>
      <c r="LEV60" s="7"/>
      <c r="LEW60" s="7"/>
      <c r="LEX60" s="7"/>
      <c r="LEY60" s="7"/>
      <c r="LEZ60" s="7"/>
      <c r="LFA60" s="7"/>
      <c r="LFB60" s="7"/>
      <c r="LFC60" s="7"/>
      <c r="LFD60" s="7"/>
      <c r="LFE60" s="7"/>
      <c r="LFF60" s="7"/>
      <c r="LFG60" s="7"/>
      <c r="LFH60" s="7"/>
      <c r="LFI60" s="7"/>
      <c r="LFJ60" s="7"/>
      <c r="LFK60" s="7"/>
      <c r="LFL60" s="7"/>
      <c r="LFM60" s="7"/>
      <c r="LFN60" s="7"/>
      <c r="LFO60" s="7"/>
      <c r="LFP60" s="7"/>
      <c r="LFQ60" s="7"/>
      <c r="LFR60" s="7"/>
      <c r="LFS60" s="7"/>
      <c r="LFT60" s="7"/>
      <c r="LFU60" s="7"/>
      <c r="LFV60" s="7"/>
      <c r="LFW60" s="7"/>
      <c r="LFX60" s="7"/>
      <c r="LFY60" s="7"/>
      <c r="LFZ60" s="7"/>
      <c r="LGA60" s="7"/>
      <c r="LGB60" s="7"/>
      <c r="LGC60" s="7"/>
      <c r="LGD60" s="7"/>
      <c r="LGE60" s="7"/>
      <c r="LGF60" s="7"/>
      <c r="LGG60" s="7"/>
      <c r="LGH60" s="7"/>
      <c r="LGI60" s="7"/>
      <c r="LGJ60" s="7"/>
      <c r="LGK60" s="7"/>
      <c r="LGL60" s="7"/>
      <c r="LGM60" s="7"/>
      <c r="LGN60" s="7"/>
      <c r="LGO60" s="7"/>
      <c r="LGP60" s="7"/>
      <c r="LGQ60" s="7"/>
      <c r="LGR60" s="7"/>
      <c r="LGS60" s="7"/>
      <c r="LGT60" s="7"/>
      <c r="LGU60" s="7"/>
      <c r="LGV60" s="7"/>
      <c r="LGW60" s="7"/>
      <c r="LGX60" s="7"/>
      <c r="LGY60" s="7"/>
      <c r="LGZ60" s="7"/>
      <c r="LHA60" s="7"/>
      <c r="LHB60" s="7"/>
      <c r="LHC60" s="7"/>
      <c r="LHD60" s="7"/>
      <c r="LHE60" s="7"/>
      <c r="LHF60" s="7"/>
      <c r="LHG60" s="7"/>
      <c r="LHH60" s="7"/>
      <c r="LHI60" s="7"/>
      <c r="LHJ60" s="7"/>
      <c r="LHK60" s="7"/>
      <c r="LHL60" s="7"/>
      <c r="LHM60" s="7"/>
      <c r="LHN60" s="7"/>
      <c r="LHO60" s="7"/>
      <c r="LHP60" s="7"/>
      <c r="LHQ60" s="7"/>
      <c r="LHR60" s="7"/>
      <c r="LHS60" s="7"/>
      <c r="LHT60" s="7"/>
      <c r="LHU60" s="7"/>
      <c r="LHV60" s="7"/>
      <c r="LHW60" s="7"/>
      <c r="LHX60" s="7"/>
      <c r="LHY60" s="7"/>
      <c r="LHZ60" s="7"/>
      <c r="LIA60" s="7"/>
      <c r="LIB60" s="7"/>
      <c r="LIC60" s="7"/>
      <c r="LID60" s="7"/>
      <c r="LIE60" s="7"/>
      <c r="LIF60" s="7"/>
      <c r="LIG60" s="7"/>
      <c r="LIH60" s="7"/>
      <c r="LII60" s="7"/>
      <c r="LIJ60" s="7"/>
      <c r="LIK60" s="7"/>
      <c r="LIL60" s="7"/>
      <c r="LIM60" s="7"/>
      <c r="LIN60" s="7"/>
      <c r="LIO60" s="7"/>
      <c r="LIP60" s="7"/>
      <c r="LIQ60" s="7"/>
      <c r="LIR60" s="7"/>
      <c r="LIS60" s="7"/>
      <c r="LIT60" s="7"/>
      <c r="LIU60" s="7"/>
      <c r="LIV60" s="7"/>
      <c r="LIW60" s="7"/>
      <c r="LIX60" s="7"/>
      <c r="LIY60" s="7"/>
      <c r="LIZ60" s="7"/>
      <c r="LJA60" s="7"/>
      <c r="LJB60" s="7"/>
      <c r="LJC60" s="7"/>
      <c r="LJD60" s="7"/>
      <c r="LJE60" s="7"/>
      <c r="LJF60" s="7"/>
      <c r="LJG60" s="7"/>
      <c r="LJH60" s="7"/>
      <c r="LJI60" s="7"/>
      <c r="LJJ60" s="7"/>
      <c r="LJK60" s="7"/>
      <c r="LJL60" s="7"/>
      <c r="LJM60" s="7"/>
      <c r="LJN60" s="7"/>
      <c r="LJO60" s="7"/>
      <c r="LJP60" s="7"/>
      <c r="LJQ60" s="7"/>
      <c r="LJR60" s="7"/>
      <c r="LJS60" s="7"/>
      <c r="LJT60" s="7"/>
      <c r="LJU60" s="7"/>
      <c r="LJV60" s="7"/>
      <c r="LJW60" s="7"/>
      <c r="LJX60" s="7"/>
      <c r="LJY60" s="7"/>
      <c r="LJZ60" s="7"/>
      <c r="LKA60" s="7"/>
      <c r="LKB60" s="7"/>
      <c r="LKC60" s="7"/>
      <c r="LKD60" s="7"/>
      <c r="LKE60" s="7"/>
      <c r="LKF60" s="7"/>
      <c r="LKG60" s="7"/>
      <c r="LKH60" s="7"/>
      <c r="LKI60" s="7"/>
      <c r="LKJ60" s="7"/>
      <c r="LKK60" s="7"/>
      <c r="LKL60" s="7"/>
      <c r="LKM60" s="7"/>
      <c r="LKN60" s="7"/>
      <c r="LKO60" s="7"/>
      <c r="LKP60" s="7"/>
      <c r="LKQ60" s="7"/>
      <c r="LKR60" s="7"/>
      <c r="LKS60" s="7"/>
      <c r="LKT60" s="7"/>
      <c r="LKU60" s="7"/>
      <c r="LKV60" s="7"/>
      <c r="LKW60" s="7"/>
      <c r="LKX60" s="7"/>
      <c r="LKY60" s="7"/>
      <c r="LKZ60" s="7"/>
      <c r="LLA60" s="7"/>
      <c r="LLB60" s="7"/>
      <c r="LLC60" s="7"/>
      <c r="LLD60" s="7"/>
      <c r="LLE60" s="7"/>
      <c r="LLF60" s="7"/>
      <c r="LLG60" s="7"/>
      <c r="LLH60" s="7"/>
      <c r="LLI60" s="7"/>
      <c r="LLJ60" s="7"/>
      <c r="LLK60" s="7"/>
      <c r="LLL60" s="7"/>
      <c r="LLM60" s="7"/>
      <c r="LLN60" s="7"/>
      <c r="LLO60" s="7"/>
      <c r="LLP60" s="7"/>
      <c r="LLQ60" s="7"/>
      <c r="LLR60" s="7"/>
      <c r="LLS60" s="7"/>
      <c r="LLT60" s="7"/>
      <c r="LLU60" s="7"/>
      <c r="LLV60" s="7"/>
      <c r="LLW60" s="7"/>
      <c r="LLX60" s="7"/>
      <c r="LLY60" s="7"/>
      <c r="LLZ60" s="7"/>
      <c r="LMA60" s="7"/>
      <c r="LMB60" s="7"/>
      <c r="LMC60" s="7"/>
      <c r="LMD60" s="7"/>
      <c r="LME60" s="7"/>
      <c r="LMF60" s="7"/>
      <c r="LMG60" s="7"/>
      <c r="LMH60" s="7"/>
      <c r="LMI60" s="7"/>
      <c r="LMJ60" s="7"/>
      <c r="LMK60" s="7"/>
      <c r="LML60" s="7"/>
      <c r="LMM60" s="7"/>
      <c r="LMN60" s="7"/>
      <c r="LMO60" s="7"/>
      <c r="LMP60" s="7"/>
      <c r="LMQ60" s="7"/>
      <c r="LMR60" s="7"/>
      <c r="LMT60" s="7"/>
      <c r="LMU60" s="7"/>
      <c r="LMV60" s="7"/>
      <c r="LMW60" s="7"/>
      <c r="LMX60" s="7"/>
      <c r="LMY60" s="7"/>
      <c r="LMZ60" s="7"/>
      <c r="LNA60" s="7"/>
      <c r="LNB60" s="7"/>
      <c r="LNC60" s="7"/>
      <c r="LND60" s="7"/>
      <c r="LNE60" s="7"/>
      <c r="LNF60" s="7"/>
      <c r="LNG60" s="7"/>
      <c r="LNH60" s="7"/>
      <c r="LNI60" s="7"/>
      <c r="LNJ60" s="7"/>
      <c r="LNK60" s="7"/>
      <c r="LNL60" s="7"/>
      <c r="LNM60" s="7"/>
      <c r="LNN60" s="7"/>
      <c r="LNO60" s="7"/>
      <c r="LNP60" s="7"/>
      <c r="LNQ60" s="7"/>
      <c r="LNR60" s="7"/>
      <c r="LNS60" s="7"/>
      <c r="LNT60" s="7"/>
      <c r="LNU60" s="7"/>
      <c r="LNV60" s="7"/>
      <c r="LNW60" s="7"/>
      <c r="LNX60" s="7"/>
      <c r="LNY60" s="7"/>
      <c r="LNZ60" s="7"/>
      <c r="LOA60" s="7"/>
      <c r="LOB60" s="7"/>
      <c r="LOC60" s="7"/>
      <c r="LOD60" s="7"/>
      <c r="LOE60" s="7"/>
      <c r="LOF60" s="7"/>
      <c r="LOG60" s="7"/>
      <c r="LOH60" s="7"/>
      <c r="LOI60" s="7"/>
      <c r="LOJ60" s="7"/>
      <c r="LOK60" s="7"/>
      <c r="LOL60" s="7"/>
      <c r="LOM60" s="7"/>
      <c r="LON60" s="7"/>
      <c r="LOO60" s="7"/>
      <c r="LOP60" s="7"/>
      <c r="LOQ60" s="7"/>
      <c r="LOR60" s="7"/>
      <c r="LOS60" s="7"/>
      <c r="LOT60" s="7"/>
      <c r="LOU60" s="7"/>
      <c r="LOV60" s="7"/>
      <c r="LOW60" s="7"/>
      <c r="LOX60" s="7"/>
      <c r="LOY60" s="7"/>
      <c r="LOZ60" s="7"/>
      <c r="LPA60" s="7"/>
      <c r="LPB60" s="7"/>
      <c r="LPC60" s="7"/>
      <c r="LPD60" s="7"/>
      <c r="LPE60" s="7"/>
      <c r="LPF60" s="7"/>
      <c r="LPG60" s="7"/>
      <c r="LPH60" s="7"/>
      <c r="LPI60" s="7"/>
      <c r="LPJ60" s="7"/>
      <c r="LPK60" s="7"/>
      <c r="LPL60" s="7"/>
      <c r="LPM60" s="7"/>
      <c r="LPN60" s="7"/>
      <c r="LPO60" s="7"/>
      <c r="LPP60" s="7"/>
      <c r="LPQ60" s="7"/>
      <c r="LPR60" s="7"/>
      <c r="LPS60" s="7"/>
      <c r="LPT60" s="7"/>
      <c r="LPU60" s="7"/>
      <c r="LPV60" s="7"/>
      <c r="LPW60" s="7"/>
      <c r="LPX60" s="7"/>
      <c r="LPY60" s="7"/>
      <c r="LPZ60" s="7"/>
      <c r="LQA60" s="7"/>
      <c r="LQB60" s="7"/>
      <c r="LQC60" s="7"/>
      <c r="LQD60" s="7"/>
      <c r="LQE60" s="7"/>
      <c r="LQF60" s="7"/>
      <c r="LQG60" s="7"/>
      <c r="LQH60" s="7"/>
      <c r="LQI60" s="7"/>
      <c r="LQJ60" s="7"/>
      <c r="LQK60" s="7"/>
      <c r="LQL60" s="7"/>
      <c r="LQM60" s="7"/>
      <c r="LQN60" s="7"/>
      <c r="LQO60" s="7"/>
      <c r="LQP60" s="7"/>
      <c r="LQQ60" s="7"/>
      <c r="LQR60" s="7"/>
      <c r="LQS60" s="7"/>
      <c r="LQT60" s="7"/>
      <c r="LQU60" s="7"/>
      <c r="LQV60" s="7"/>
      <c r="LQW60" s="7"/>
      <c r="LQX60" s="7"/>
      <c r="LQY60" s="7"/>
      <c r="LQZ60" s="7"/>
      <c r="LRA60" s="7"/>
      <c r="LRB60" s="7"/>
      <c r="LRC60" s="7"/>
      <c r="LRD60" s="7"/>
      <c r="LRE60" s="7"/>
      <c r="LRF60" s="7"/>
      <c r="LRG60" s="7"/>
      <c r="LRH60" s="7"/>
      <c r="LRI60" s="7"/>
      <c r="LRJ60" s="7"/>
      <c r="LRK60" s="7"/>
      <c r="LRL60" s="7"/>
      <c r="LRM60" s="7"/>
      <c r="LRN60" s="7"/>
      <c r="LRO60" s="7"/>
      <c r="LRP60" s="7"/>
      <c r="LRQ60" s="7"/>
      <c r="LRR60" s="7"/>
      <c r="LRS60" s="7"/>
      <c r="LRT60" s="7"/>
      <c r="LRU60" s="7"/>
      <c r="LRV60" s="7"/>
      <c r="LRW60" s="7"/>
      <c r="LRX60" s="7"/>
      <c r="LRY60" s="7"/>
      <c r="LRZ60" s="7"/>
      <c r="LSA60" s="7"/>
      <c r="LSB60" s="7"/>
      <c r="LSC60" s="7"/>
      <c r="LSD60" s="7"/>
      <c r="LSE60" s="7"/>
      <c r="LSF60" s="7"/>
      <c r="LSG60" s="7"/>
      <c r="LSH60" s="7"/>
      <c r="LSI60" s="7"/>
      <c r="LSJ60" s="7"/>
      <c r="LSK60" s="7"/>
      <c r="LSL60" s="7"/>
      <c r="LSM60" s="7"/>
      <c r="LSN60" s="7"/>
      <c r="LSO60" s="7"/>
      <c r="LSP60" s="7"/>
      <c r="LSQ60" s="7"/>
      <c r="LSR60" s="7"/>
      <c r="LSS60" s="7"/>
      <c r="LST60" s="7"/>
      <c r="LSU60" s="7"/>
      <c r="LSV60" s="7"/>
      <c r="LSW60" s="7"/>
      <c r="LSX60" s="7"/>
      <c r="LSY60" s="7"/>
      <c r="LSZ60" s="7"/>
      <c r="LTA60" s="7"/>
      <c r="LTB60" s="7"/>
      <c r="LTC60" s="7"/>
      <c r="LTD60" s="7"/>
      <c r="LTE60" s="7"/>
      <c r="LTF60" s="7"/>
      <c r="LTG60" s="7"/>
      <c r="LTH60" s="7"/>
      <c r="LTI60" s="7"/>
      <c r="LTJ60" s="7"/>
      <c r="LTK60" s="7"/>
      <c r="LTL60" s="7"/>
      <c r="LTM60" s="7"/>
      <c r="LTN60" s="7"/>
      <c r="LTO60" s="7"/>
      <c r="LTP60" s="7"/>
      <c r="LTQ60" s="7"/>
      <c r="LTR60" s="7"/>
      <c r="LTS60" s="7"/>
      <c r="LTT60" s="7"/>
      <c r="LTU60" s="7"/>
      <c r="LTV60" s="7"/>
      <c r="LTW60" s="7"/>
      <c r="LTX60" s="7"/>
      <c r="LTY60" s="7"/>
      <c r="LTZ60" s="7"/>
      <c r="LUA60" s="7"/>
      <c r="LUB60" s="7"/>
      <c r="LUC60" s="7"/>
      <c r="LUD60" s="7"/>
      <c r="LUE60" s="7"/>
      <c r="LUF60" s="7"/>
      <c r="LUG60" s="7"/>
      <c r="LUH60" s="7"/>
      <c r="LUI60" s="7"/>
      <c r="LUJ60" s="7"/>
      <c r="LUK60" s="7"/>
      <c r="LUL60" s="7"/>
      <c r="LUM60" s="7"/>
      <c r="LUN60" s="7"/>
      <c r="LUO60" s="7"/>
      <c r="LUP60" s="7"/>
      <c r="LUQ60" s="7"/>
      <c r="LUR60" s="7"/>
      <c r="LUS60" s="7"/>
      <c r="LUT60" s="7"/>
      <c r="LUU60" s="7"/>
      <c r="LUV60" s="7"/>
      <c r="LUW60" s="7"/>
      <c r="LUX60" s="7"/>
      <c r="LUY60" s="7"/>
      <c r="LUZ60" s="7"/>
      <c r="LVA60" s="7"/>
      <c r="LVB60" s="7"/>
      <c r="LVC60" s="7"/>
      <c r="LVD60" s="7"/>
      <c r="LVE60" s="7"/>
      <c r="LVF60" s="7"/>
      <c r="LVG60" s="7"/>
      <c r="LVH60" s="7"/>
      <c r="LVI60" s="7"/>
      <c r="LVJ60" s="7"/>
      <c r="LVK60" s="7"/>
      <c r="LVL60" s="7"/>
      <c r="LVM60" s="7"/>
      <c r="LVN60" s="7"/>
      <c r="LVO60" s="7"/>
      <c r="LVP60" s="7"/>
      <c r="LVQ60" s="7"/>
      <c r="LVR60" s="7"/>
      <c r="LVS60" s="7"/>
      <c r="LVT60" s="7"/>
      <c r="LVU60" s="7"/>
      <c r="LVV60" s="7"/>
      <c r="LVW60" s="7"/>
      <c r="LVX60" s="7"/>
      <c r="LVY60" s="7"/>
      <c r="LVZ60" s="7"/>
      <c r="LWA60" s="7"/>
      <c r="LWB60" s="7"/>
      <c r="LWC60" s="7"/>
      <c r="LWD60" s="7"/>
      <c r="LWE60" s="7"/>
      <c r="LWF60" s="7"/>
      <c r="LWG60" s="7"/>
      <c r="LWH60" s="7"/>
      <c r="LWI60" s="7"/>
      <c r="LWJ60" s="7"/>
      <c r="LWK60" s="7"/>
      <c r="LWL60" s="7"/>
      <c r="LWM60" s="7"/>
      <c r="LWN60" s="7"/>
      <c r="LWP60" s="7"/>
      <c r="LWQ60" s="7"/>
      <c r="LWR60" s="7"/>
      <c r="LWS60" s="7"/>
      <c r="LWT60" s="7"/>
      <c r="LWU60" s="7"/>
      <c r="LWV60" s="7"/>
      <c r="LWW60" s="7"/>
      <c r="LWX60" s="7"/>
      <c r="LWY60" s="7"/>
      <c r="LWZ60" s="7"/>
      <c r="LXA60" s="7"/>
      <c r="LXB60" s="7"/>
      <c r="LXC60" s="7"/>
      <c r="LXD60" s="7"/>
      <c r="LXE60" s="7"/>
      <c r="LXF60" s="7"/>
      <c r="LXG60" s="7"/>
      <c r="LXH60" s="7"/>
      <c r="LXI60" s="7"/>
      <c r="LXJ60" s="7"/>
      <c r="LXK60" s="7"/>
      <c r="LXL60" s="7"/>
      <c r="LXM60" s="7"/>
      <c r="LXN60" s="7"/>
      <c r="LXO60" s="7"/>
      <c r="LXP60" s="7"/>
      <c r="LXQ60" s="7"/>
      <c r="LXR60" s="7"/>
      <c r="LXS60" s="7"/>
      <c r="LXT60" s="7"/>
      <c r="LXU60" s="7"/>
      <c r="LXV60" s="7"/>
      <c r="LXW60" s="7"/>
      <c r="LXX60" s="7"/>
      <c r="LXY60" s="7"/>
      <c r="LXZ60" s="7"/>
      <c r="LYA60" s="7"/>
      <c r="LYB60" s="7"/>
      <c r="LYC60" s="7"/>
      <c r="LYD60" s="7"/>
      <c r="LYE60" s="7"/>
      <c r="LYF60" s="7"/>
      <c r="LYG60" s="7"/>
      <c r="LYH60" s="7"/>
      <c r="LYI60" s="7"/>
      <c r="LYJ60" s="7"/>
      <c r="LYK60" s="7"/>
      <c r="LYL60" s="7"/>
      <c r="LYM60" s="7"/>
      <c r="LYN60" s="7"/>
      <c r="LYO60" s="7"/>
      <c r="LYP60" s="7"/>
      <c r="LYQ60" s="7"/>
      <c r="LYR60" s="7"/>
      <c r="LYS60" s="7"/>
      <c r="LYT60" s="7"/>
      <c r="LYU60" s="7"/>
      <c r="LYV60" s="7"/>
      <c r="LYW60" s="7"/>
      <c r="LYX60" s="7"/>
      <c r="LYY60" s="7"/>
      <c r="LYZ60" s="7"/>
      <c r="LZA60" s="7"/>
      <c r="LZB60" s="7"/>
      <c r="LZC60" s="7"/>
      <c r="LZD60" s="7"/>
      <c r="LZE60" s="7"/>
      <c r="LZF60" s="7"/>
      <c r="LZG60" s="7"/>
      <c r="LZH60" s="7"/>
      <c r="LZI60" s="7"/>
      <c r="LZJ60" s="7"/>
      <c r="LZK60" s="7"/>
      <c r="LZL60" s="7"/>
      <c r="LZM60" s="7"/>
      <c r="LZN60" s="7"/>
      <c r="LZO60" s="7"/>
      <c r="LZP60" s="7"/>
      <c r="LZQ60" s="7"/>
      <c r="LZR60" s="7"/>
      <c r="LZS60" s="7"/>
      <c r="LZT60" s="7"/>
      <c r="LZU60" s="7"/>
      <c r="LZV60" s="7"/>
      <c r="LZW60" s="7"/>
      <c r="LZX60" s="7"/>
      <c r="LZY60" s="7"/>
      <c r="LZZ60" s="7"/>
      <c r="MAA60" s="7"/>
      <c r="MAB60" s="7"/>
      <c r="MAC60" s="7"/>
      <c r="MAD60" s="7"/>
      <c r="MAE60" s="7"/>
      <c r="MAF60" s="7"/>
      <c r="MAG60" s="7"/>
      <c r="MAH60" s="7"/>
      <c r="MAI60" s="7"/>
      <c r="MAJ60" s="7"/>
      <c r="MAK60" s="7"/>
      <c r="MAL60" s="7"/>
      <c r="MAM60" s="7"/>
      <c r="MAN60" s="7"/>
      <c r="MAO60" s="7"/>
      <c r="MAP60" s="7"/>
      <c r="MAQ60" s="7"/>
      <c r="MAR60" s="7"/>
      <c r="MAS60" s="7"/>
      <c r="MAT60" s="7"/>
      <c r="MAU60" s="7"/>
      <c r="MAV60" s="7"/>
      <c r="MAW60" s="7"/>
      <c r="MAX60" s="7"/>
      <c r="MAY60" s="7"/>
      <c r="MAZ60" s="7"/>
      <c r="MBA60" s="7"/>
      <c r="MBB60" s="7"/>
      <c r="MBC60" s="7"/>
      <c r="MBD60" s="7"/>
      <c r="MBE60" s="7"/>
      <c r="MBF60" s="7"/>
      <c r="MBG60" s="7"/>
      <c r="MBH60" s="7"/>
      <c r="MBI60" s="7"/>
      <c r="MBJ60" s="7"/>
      <c r="MBK60" s="7"/>
      <c r="MBL60" s="7"/>
      <c r="MBM60" s="7"/>
      <c r="MBN60" s="7"/>
      <c r="MBO60" s="7"/>
      <c r="MBP60" s="7"/>
      <c r="MBQ60" s="7"/>
      <c r="MBR60" s="7"/>
      <c r="MBS60" s="7"/>
      <c r="MBT60" s="7"/>
      <c r="MBU60" s="7"/>
      <c r="MBV60" s="7"/>
      <c r="MBW60" s="7"/>
      <c r="MBX60" s="7"/>
      <c r="MBY60" s="7"/>
      <c r="MBZ60" s="7"/>
      <c r="MCA60" s="7"/>
      <c r="MCB60" s="7"/>
      <c r="MCC60" s="7"/>
      <c r="MCD60" s="7"/>
      <c r="MCE60" s="7"/>
      <c r="MCF60" s="7"/>
      <c r="MCG60" s="7"/>
      <c r="MCH60" s="7"/>
      <c r="MCI60" s="7"/>
      <c r="MCJ60" s="7"/>
      <c r="MCK60" s="7"/>
      <c r="MCL60" s="7"/>
      <c r="MCM60" s="7"/>
      <c r="MCN60" s="7"/>
      <c r="MCO60" s="7"/>
      <c r="MCP60" s="7"/>
      <c r="MCQ60" s="7"/>
      <c r="MCR60" s="7"/>
      <c r="MCS60" s="7"/>
      <c r="MCT60" s="7"/>
      <c r="MCU60" s="7"/>
      <c r="MCV60" s="7"/>
      <c r="MCW60" s="7"/>
      <c r="MCX60" s="7"/>
      <c r="MCY60" s="7"/>
      <c r="MCZ60" s="7"/>
      <c r="MDA60" s="7"/>
      <c r="MDB60" s="7"/>
      <c r="MDC60" s="7"/>
      <c r="MDD60" s="7"/>
      <c r="MDE60" s="7"/>
      <c r="MDF60" s="7"/>
      <c r="MDG60" s="7"/>
      <c r="MDH60" s="7"/>
      <c r="MDI60" s="7"/>
      <c r="MDJ60" s="7"/>
      <c r="MDK60" s="7"/>
      <c r="MDL60" s="7"/>
      <c r="MDM60" s="7"/>
      <c r="MDN60" s="7"/>
      <c r="MDO60" s="7"/>
      <c r="MDP60" s="7"/>
      <c r="MDQ60" s="7"/>
      <c r="MDR60" s="7"/>
      <c r="MDS60" s="7"/>
      <c r="MDT60" s="7"/>
      <c r="MDU60" s="7"/>
      <c r="MDV60" s="7"/>
      <c r="MDW60" s="7"/>
      <c r="MDX60" s="7"/>
      <c r="MDY60" s="7"/>
      <c r="MDZ60" s="7"/>
      <c r="MEA60" s="7"/>
      <c r="MEB60" s="7"/>
      <c r="MEC60" s="7"/>
      <c r="MED60" s="7"/>
      <c r="MEE60" s="7"/>
      <c r="MEF60" s="7"/>
      <c r="MEG60" s="7"/>
      <c r="MEH60" s="7"/>
      <c r="MEI60" s="7"/>
      <c r="MEJ60" s="7"/>
      <c r="MEK60" s="7"/>
      <c r="MEL60" s="7"/>
      <c r="MEM60" s="7"/>
      <c r="MEN60" s="7"/>
      <c r="MEO60" s="7"/>
      <c r="MEP60" s="7"/>
      <c r="MEQ60" s="7"/>
      <c r="MER60" s="7"/>
      <c r="MES60" s="7"/>
      <c r="MET60" s="7"/>
      <c r="MEU60" s="7"/>
      <c r="MEV60" s="7"/>
      <c r="MEW60" s="7"/>
      <c r="MEX60" s="7"/>
      <c r="MEY60" s="7"/>
      <c r="MEZ60" s="7"/>
      <c r="MFA60" s="7"/>
      <c r="MFB60" s="7"/>
      <c r="MFC60" s="7"/>
      <c r="MFD60" s="7"/>
      <c r="MFE60" s="7"/>
      <c r="MFF60" s="7"/>
      <c r="MFG60" s="7"/>
      <c r="MFH60" s="7"/>
      <c r="MFI60" s="7"/>
      <c r="MFJ60" s="7"/>
      <c r="MFK60" s="7"/>
      <c r="MFL60" s="7"/>
      <c r="MFM60" s="7"/>
      <c r="MFN60" s="7"/>
      <c r="MFO60" s="7"/>
      <c r="MFP60" s="7"/>
      <c r="MFQ60" s="7"/>
      <c r="MFR60" s="7"/>
      <c r="MFS60" s="7"/>
      <c r="MFT60" s="7"/>
      <c r="MFU60" s="7"/>
      <c r="MFV60" s="7"/>
      <c r="MFW60" s="7"/>
      <c r="MFX60" s="7"/>
      <c r="MFY60" s="7"/>
      <c r="MFZ60" s="7"/>
      <c r="MGA60" s="7"/>
      <c r="MGB60" s="7"/>
      <c r="MGC60" s="7"/>
      <c r="MGD60" s="7"/>
      <c r="MGE60" s="7"/>
      <c r="MGF60" s="7"/>
      <c r="MGG60" s="7"/>
      <c r="MGH60" s="7"/>
      <c r="MGI60" s="7"/>
      <c r="MGJ60" s="7"/>
      <c r="MGL60" s="7"/>
      <c r="MGM60" s="7"/>
      <c r="MGN60" s="7"/>
      <c r="MGO60" s="7"/>
      <c r="MGP60" s="7"/>
      <c r="MGQ60" s="7"/>
      <c r="MGR60" s="7"/>
      <c r="MGS60" s="7"/>
      <c r="MGT60" s="7"/>
      <c r="MGU60" s="7"/>
      <c r="MGV60" s="7"/>
      <c r="MGW60" s="7"/>
      <c r="MGX60" s="7"/>
      <c r="MGY60" s="7"/>
      <c r="MGZ60" s="7"/>
      <c r="MHA60" s="7"/>
      <c r="MHB60" s="7"/>
      <c r="MHC60" s="7"/>
      <c r="MHD60" s="7"/>
      <c r="MHE60" s="7"/>
      <c r="MHF60" s="7"/>
      <c r="MHG60" s="7"/>
      <c r="MHH60" s="7"/>
      <c r="MHI60" s="7"/>
      <c r="MHJ60" s="7"/>
      <c r="MHK60" s="7"/>
      <c r="MHL60" s="7"/>
      <c r="MHM60" s="7"/>
      <c r="MHN60" s="7"/>
      <c r="MHO60" s="7"/>
      <c r="MHP60" s="7"/>
      <c r="MHQ60" s="7"/>
      <c r="MHR60" s="7"/>
      <c r="MHS60" s="7"/>
      <c r="MHT60" s="7"/>
      <c r="MHU60" s="7"/>
      <c r="MHV60" s="7"/>
      <c r="MHW60" s="7"/>
      <c r="MHX60" s="7"/>
      <c r="MHY60" s="7"/>
      <c r="MHZ60" s="7"/>
      <c r="MIA60" s="7"/>
      <c r="MIB60" s="7"/>
      <c r="MIC60" s="7"/>
      <c r="MID60" s="7"/>
      <c r="MIE60" s="7"/>
      <c r="MIF60" s="7"/>
      <c r="MIG60" s="7"/>
      <c r="MIH60" s="7"/>
      <c r="MII60" s="7"/>
      <c r="MIJ60" s="7"/>
      <c r="MIK60" s="7"/>
      <c r="MIL60" s="7"/>
      <c r="MIM60" s="7"/>
      <c r="MIN60" s="7"/>
      <c r="MIO60" s="7"/>
      <c r="MIP60" s="7"/>
      <c r="MIQ60" s="7"/>
      <c r="MIR60" s="7"/>
      <c r="MIS60" s="7"/>
      <c r="MIT60" s="7"/>
      <c r="MIU60" s="7"/>
      <c r="MIV60" s="7"/>
      <c r="MIW60" s="7"/>
      <c r="MIX60" s="7"/>
      <c r="MIY60" s="7"/>
      <c r="MIZ60" s="7"/>
      <c r="MJA60" s="7"/>
      <c r="MJB60" s="7"/>
      <c r="MJC60" s="7"/>
      <c r="MJD60" s="7"/>
      <c r="MJE60" s="7"/>
      <c r="MJF60" s="7"/>
      <c r="MJG60" s="7"/>
      <c r="MJH60" s="7"/>
      <c r="MJI60" s="7"/>
      <c r="MJJ60" s="7"/>
      <c r="MJK60" s="7"/>
      <c r="MJL60" s="7"/>
      <c r="MJM60" s="7"/>
      <c r="MJN60" s="7"/>
      <c r="MJO60" s="7"/>
      <c r="MJP60" s="7"/>
      <c r="MJQ60" s="7"/>
      <c r="MJR60" s="7"/>
      <c r="MJS60" s="7"/>
      <c r="MJT60" s="7"/>
      <c r="MJU60" s="7"/>
      <c r="MJV60" s="7"/>
      <c r="MJW60" s="7"/>
      <c r="MJX60" s="7"/>
      <c r="MJY60" s="7"/>
      <c r="MJZ60" s="7"/>
      <c r="MKA60" s="7"/>
      <c r="MKB60" s="7"/>
      <c r="MKC60" s="7"/>
      <c r="MKD60" s="7"/>
      <c r="MKE60" s="7"/>
      <c r="MKF60" s="7"/>
      <c r="MKG60" s="7"/>
      <c r="MKH60" s="7"/>
      <c r="MKI60" s="7"/>
      <c r="MKJ60" s="7"/>
      <c r="MKK60" s="7"/>
      <c r="MKL60" s="7"/>
      <c r="MKM60" s="7"/>
      <c r="MKN60" s="7"/>
      <c r="MKO60" s="7"/>
      <c r="MKP60" s="7"/>
      <c r="MKQ60" s="7"/>
      <c r="MKR60" s="7"/>
      <c r="MKS60" s="7"/>
      <c r="MKT60" s="7"/>
      <c r="MKU60" s="7"/>
      <c r="MKV60" s="7"/>
      <c r="MKW60" s="7"/>
      <c r="MKX60" s="7"/>
      <c r="MKY60" s="7"/>
      <c r="MKZ60" s="7"/>
      <c r="MLA60" s="7"/>
      <c r="MLB60" s="7"/>
      <c r="MLC60" s="7"/>
      <c r="MLD60" s="7"/>
      <c r="MLE60" s="7"/>
      <c r="MLF60" s="7"/>
      <c r="MLG60" s="7"/>
      <c r="MLH60" s="7"/>
      <c r="MLI60" s="7"/>
      <c r="MLJ60" s="7"/>
      <c r="MLK60" s="7"/>
      <c r="MLL60" s="7"/>
      <c r="MLM60" s="7"/>
      <c r="MLN60" s="7"/>
      <c r="MLO60" s="7"/>
      <c r="MLP60" s="7"/>
      <c r="MLQ60" s="7"/>
      <c r="MLR60" s="7"/>
      <c r="MLS60" s="7"/>
      <c r="MLT60" s="7"/>
      <c r="MLU60" s="7"/>
      <c r="MLV60" s="7"/>
      <c r="MLW60" s="7"/>
      <c r="MLX60" s="7"/>
      <c r="MLY60" s="7"/>
      <c r="MLZ60" s="7"/>
      <c r="MMA60" s="7"/>
      <c r="MMB60" s="7"/>
      <c r="MMC60" s="7"/>
      <c r="MMD60" s="7"/>
      <c r="MME60" s="7"/>
      <c r="MMF60" s="7"/>
      <c r="MMG60" s="7"/>
      <c r="MMH60" s="7"/>
      <c r="MMI60" s="7"/>
      <c r="MMJ60" s="7"/>
      <c r="MMK60" s="7"/>
      <c r="MML60" s="7"/>
      <c r="MMM60" s="7"/>
      <c r="MMN60" s="7"/>
      <c r="MMO60" s="7"/>
      <c r="MMP60" s="7"/>
      <c r="MMQ60" s="7"/>
      <c r="MMR60" s="7"/>
      <c r="MMS60" s="7"/>
      <c r="MMT60" s="7"/>
      <c r="MMU60" s="7"/>
      <c r="MMV60" s="7"/>
      <c r="MMW60" s="7"/>
      <c r="MMX60" s="7"/>
      <c r="MMY60" s="7"/>
      <c r="MMZ60" s="7"/>
      <c r="MNA60" s="7"/>
      <c r="MNB60" s="7"/>
      <c r="MNC60" s="7"/>
      <c r="MND60" s="7"/>
      <c r="MNE60" s="7"/>
      <c r="MNF60" s="7"/>
      <c r="MNG60" s="7"/>
      <c r="MNH60" s="7"/>
      <c r="MNI60" s="7"/>
      <c r="MNJ60" s="7"/>
      <c r="MNK60" s="7"/>
      <c r="MNL60" s="7"/>
      <c r="MNM60" s="7"/>
      <c r="MNN60" s="7"/>
      <c r="MNO60" s="7"/>
      <c r="MNP60" s="7"/>
      <c r="MNQ60" s="7"/>
      <c r="MNR60" s="7"/>
      <c r="MNS60" s="7"/>
      <c r="MNT60" s="7"/>
      <c r="MNU60" s="7"/>
      <c r="MNV60" s="7"/>
      <c r="MNW60" s="7"/>
      <c r="MNX60" s="7"/>
      <c r="MNY60" s="7"/>
      <c r="MNZ60" s="7"/>
      <c r="MOA60" s="7"/>
      <c r="MOB60" s="7"/>
      <c r="MOC60" s="7"/>
      <c r="MOD60" s="7"/>
      <c r="MOE60" s="7"/>
      <c r="MOF60" s="7"/>
      <c r="MOG60" s="7"/>
      <c r="MOH60" s="7"/>
      <c r="MOI60" s="7"/>
      <c r="MOJ60" s="7"/>
      <c r="MOK60" s="7"/>
      <c r="MOL60" s="7"/>
      <c r="MOM60" s="7"/>
      <c r="MON60" s="7"/>
      <c r="MOO60" s="7"/>
      <c r="MOP60" s="7"/>
      <c r="MOQ60" s="7"/>
      <c r="MOR60" s="7"/>
      <c r="MOS60" s="7"/>
      <c r="MOT60" s="7"/>
      <c r="MOU60" s="7"/>
      <c r="MOV60" s="7"/>
      <c r="MOW60" s="7"/>
      <c r="MOX60" s="7"/>
      <c r="MOY60" s="7"/>
      <c r="MOZ60" s="7"/>
      <c r="MPA60" s="7"/>
      <c r="MPB60" s="7"/>
      <c r="MPC60" s="7"/>
      <c r="MPD60" s="7"/>
      <c r="MPE60" s="7"/>
      <c r="MPF60" s="7"/>
      <c r="MPG60" s="7"/>
      <c r="MPH60" s="7"/>
      <c r="MPI60" s="7"/>
      <c r="MPJ60" s="7"/>
      <c r="MPK60" s="7"/>
      <c r="MPL60" s="7"/>
      <c r="MPM60" s="7"/>
      <c r="MPN60" s="7"/>
      <c r="MPO60" s="7"/>
      <c r="MPP60" s="7"/>
      <c r="MPQ60" s="7"/>
      <c r="MPR60" s="7"/>
      <c r="MPS60" s="7"/>
      <c r="MPT60" s="7"/>
      <c r="MPU60" s="7"/>
      <c r="MPV60" s="7"/>
      <c r="MPW60" s="7"/>
      <c r="MPX60" s="7"/>
      <c r="MPY60" s="7"/>
      <c r="MPZ60" s="7"/>
      <c r="MQA60" s="7"/>
      <c r="MQB60" s="7"/>
      <c r="MQC60" s="7"/>
      <c r="MQD60" s="7"/>
      <c r="MQE60" s="7"/>
      <c r="MQF60" s="7"/>
      <c r="MQH60" s="7"/>
      <c r="MQI60" s="7"/>
      <c r="MQJ60" s="7"/>
      <c r="MQK60" s="7"/>
      <c r="MQL60" s="7"/>
      <c r="MQM60" s="7"/>
      <c r="MQN60" s="7"/>
      <c r="MQO60" s="7"/>
      <c r="MQP60" s="7"/>
      <c r="MQQ60" s="7"/>
      <c r="MQR60" s="7"/>
      <c r="MQS60" s="7"/>
      <c r="MQT60" s="7"/>
      <c r="MQU60" s="7"/>
      <c r="MQV60" s="7"/>
      <c r="MQW60" s="7"/>
      <c r="MQX60" s="7"/>
      <c r="MQY60" s="7"/>
      <c r="MQZ60" s="7"/>
      <c r="MRA60" s="7"/>
      <c r="MRB60" s="7"/>
      <c r="MRC60" s="7"/>
      <c r="MRD60" s="7"/>
      <c r="MRE60" s="7"/>
      <c r="MRF60" s="7"/>
      <c r="MRG60" s="7"/>
      <c r="MRH60" s="7"/>
      <c r="MRI60" s="7"/>
      <c r="MRJ60" s="7"/>
      <c r="MRK60" s="7"/>
      <c r="MRL60" s="7"/>
      <c r="MRM60" s="7"/>
      <c r="MRN60" s="7"/>
      <c r="MRO60" s="7"/>
      <c r="MRP60" s="7"/>
      <c r="MRQ60" s="7"/>
      <c r="MRR60" s="7"/>
      <c r="MRS60" s="7"/>
      <c r="MRT60" s="7"/>
      <c r="MRU60" s="7"/>
      <c r="MRV60" s="7"/>
      <c r="MRW60" s="7"/>
      <c r="MRX60" s="7"/>
      <c r="MRY60" s="7"/>
      <c r="MRZ60" s="7"/>
      <c r="MSA60" s="7"/>
      <c r="MSB60" s="7"/>
      <c r="MSC60" s="7"/>
      <c r="MSD60" s="7"/>
      <c r="MSE60" s="7"/>
      <c r="MSF60" s="7"/>
      <c r="MSG60" s="7"/>
      <c r="MSH60" s="7"/>
      <c r="MSI60" s="7"/>
      <c r="MSJ60" s="7"/>
      <c r="MSK60" s="7"/>
      <c r="MSL60" s="7"/>
      <c r="MSM60" s="7"/>
      <c r="MSN60" s="7"/>
      <c r="MSO60" s="7"/>
      <c r="MSP60" s="7"/>
      <c r="MSQ60" s="7"/>
      <c r="MSR60" s="7"/>
      <c r="MSS60" s="7"/>
      <c r="MST60" s="7"/>
      <c r="MSU60" s="7"/>
      <c r="MSV60" s="7"/>
      <c r="MSW60" s="7"/>
      <c r="MSX60" s="7"/>
      <c r="MSY60" s="7"/>
      <c r="MSZ60" s="7"/>
      <c r="MTA60" s="7"/>
      <c r="MTB60" s="7"/>
      <c r="MTC60" s="7"/>
      <c r="MTD60" s="7"/>
      <c r="MTE60" s="7"/>
      <c r="MTF60" s="7"/>
      <c r="MTG60" s="7"/>
      <c r="MTH60" s="7"/>
      <c r="MTI60" s="7"/>
      <c r="MTJ60" s="7"/>
      <c r="MTK60" s="7"/>
      <c r="MTL60" s="7"/>
      <c r="MTM60" s="7"/>
      <c r="MTN60" s="7"/>
      <c r="MTO60" s="7"/>
      <c r="MTP60" s="7"/>
      <c r="MTQ60" s="7"/>
      <c r="MTR60" s="7"/>
      <c r="MTS60" s="7"/>
      <c r="MTT60" s="7"/>
      <c r="MTU60" s="7"/>
      <c r="MTV60" s="7"/>
      <c r="MTW60" s="7"/>
      <c r="MTX60" s="7"/>
      <c r="MTY60" s="7"/>
      <c r="MTZ60" s="7"/>
      <c r="MUA60" s="7"/>
      <c r="MUB60" s="7"/>
      <c r="MUC60" s="7"/>
      <c r="MUD60" s="7"/>
      <c r="MUE60" s="7"/>
      <c r="MUF60" s="7"/>
      <c r="MUG60" s="7"/>
      <c r="MUH60" s="7"/>
      <c r="MUI60" s="7"/>
      <c r="MUJ60" s="7"/>
      <c r="MUK60" s="7"/>
      <c r="MUL60" s="7"/>
      <c r="MUM60" s="7"/>
      <c r="MUN60" s="7"/>
      <c r="MUO60" s="7"/>
      <c r="MUP60" s="7"/>
      <c r="MUQ60" s="7"/>
      <c r="MUR60" s="7"/>
      <c r="MUS60" s="7"/>
      <c r="MUT60" s="7"/>
      <c r="MUU60" s="7"/>
      <c r="MUV60" s="7"/>
      <c r="MUW60" s="7"/>
      <c r="MUX60" s="7"/>
      <c r="MUY60" s="7"/>
      <c r="MUZ60" s="7"/>
      <c r="MVA60" s="7"/>
      <c r="MVB60" s="7"/>
      <c r="MVC60" s="7"/>
      <c r="MVD60" s="7"/>
      <c r="MVE60" s="7"/>
      <c r="MVF60" s="7"/>
      <c r="MVG60" s="7"/>
      <c r="MVH60" s="7"/>
      <c r="MVI60" s="7"/>
      <c r="MVJ60" s="7"/>
      <c r="MVK60" s="7"/>
      <c r="MVL60" s="7"/>
      <c r="MVM60" s="7"/>
      <c r="MVN60" s="7"/>
      <c r="MVO60" s="7"/>
      <c r="MVP60" s="7"/>
      <c r="MVQ60" s="7"/>
      <c r="MVR60" s="7"/>
      <c r="MVS60" s="7"/>
      <c r="MVT60" s="7"/>
      <c r="MVU60" s="7"/>
      <c r="MVV60" s="7"/>
      <c r="MVW60" s="7"/>
      <c r="MVX60" s="7"/>
      <c r="MVY60" s="7"/>
      <c r="MVZ60" s="7"/>
      <c r="MWA60" s="7"/>
      <c r="MWB60" s="7"/>
      <c r="MWC60" s="7"/>
      <c r="MWD60" s="7"/>
      <c r="MWE60" s="7"/>
      <c r="MWF60" s="7"/>
      <c r="MWG60" s="7"/>
      <c r="MWH60" s="7"/>
      <c r="MWI60" s="7"/>
      <c r="MWJ60" s="7"/>
      <c r="MWK60" s="7"/>
      <c r="MWL60" s="7"/>
      <c r="MWM60" s="7"/>
      <c r="MWN60" s="7"/>
      <c r="MWO60" s="7"/>
      <c r="MWP60" s="7"/>
      <c r="MWQ60" s="7"/>
      <c r="MWR60" s="7"/>
      <c r="MWS60" s="7"/>
      <c r="MWT60" s="7"/>
      <c r="MWU60" s="7"/>
      <c r="MWV60" s="7"/>
      <c r="MWW60" s="7"/>
      <c r="MWX60" s="7"/>
      <c r="MWY60" s="7"/>
      <c r="MWZ60" s="7"/>
      <c r="MXA60" s="7"/>
      <c r="MXB60" s="7"/>
      <c r="MXC60" s="7"/>
      <c r="MXD60" s="7"/>
      <c r="MXE60" s="7"/>
      <c r="MXF60" s="7"/>
      <c r="MXG60" s="7"/>
      <c r="MXH60" s="7"/>
      <c r="MXI60" s="7"/>
      <c r="MXJ60" s="7"/>
      <c r="MXK60" s="7"/>
      <c r="MXL60" s="7"/>
      <c r="MXM60" s="7"/>
      <c r="MXN60" s="7"/>
      <c r="MXO60" s="7"/>
      <c r="MXP60" s="7"/>
      <c r="MXQ60" s="7"/>
      <c r="MXR60" s="7"/>
      <c r="MXS60" s="7"/>
      <c r="MXT60" s="7"/>
      <c r="MXU60" s="7"/>
      <c r="MXV60" s="7"/>
      <c r="MXW60" s="7"/>
      <c r="MXX60" s="7"/>
      <c r="MXY60" s="7"/>
      <c r="MXZ60" s="7"/>
      <c r="MYA60" s="7"/>
      <c r="MYB60" s="7"/>
      <c r="MYC60" s="7"/>
      <c r="MYD60" s="7"/>
      <c r="MYE60" s="7"/>
      <c r="MYF60" s="7"/>
      <c r="MYG60" s="7"/>
      <c r="MYH60" s="7"/>
      <c r="MYI60" s="7"/>
      <c r="MYJ60" s="7"/>
      <c r="MYK60" s="7"/>
      <c r="MYL60" s="7"/>
      <c r="MYM60" s="7"/>
      <c r="MYN60" s="7"/>
      <c r="MYO60" s="7"/>
      <c r="MYP60" s="7"/>
      <c r="MYQ60" s="7"/>
      <c r="MYR60" s="7"/>
      <c r="MYS60" s="7"/>
      <c r="MYT60" s="7"/>
      <c r="MYU60" s="7"/>
      <c r="MYV60" s="7"/>
      <c r="MYW60" s="7"/>
      <c r="MYX60" s="7"/>
      <c r="MYY60" s="7"/>
      <c r="MYZ60" s="7"/>
      <c r="MZA60" s="7"/>
      <c r="MZB60" s="7"/>
      <c r="MZC60" s="7"/>
      <c r="MZD60" s="7"/>
      <c r="MZE60" s="7"/>
      <c r="MZF60" s="7"/>
      <c r="MZG60" s="7"/>
      <c r="MZH60" s="7"/>
      <c r="MZI60" s="7"/>
      <c r="MZJ60" s="7"/>
      <c r="MZK60" s="7"/>
      <c r="MZL60" s="7"/>
      <c r="MZM60" s="7"/>
      <c r="MZN60" s="7"/>
      <c r="MZO60" s="7"/>
      <c r="MZP60" s="7"/>
      <c r="MZQ60" s="7"/>
      <c r="MZR60" s="7"/>
      <c r="MZS60" s="7"/>
      <c r="MZT60" s="7"/>
      <c r="MZU60" s="7"/>
      <c r="MZV60" s="7"/>
      <c r="MZW60" s="7"/>
      <c r="MZX60" s="7"/>
      <c r="MZY60" s="7"/>
      <c r="MZZ60" s="7"/>
      <c r="NAA60" s="7"/>
      <c r="NAB60" s="7"/>
      <c r="NAD60" s="7"/>
      <c r="NAE60" s="7"/>
      <c r="NAF60" s="7"/>
      <c r="NAG60" s="7"/>
      <c r="NAH60" s="7"/>
      <c r="NAI60" s="7"/>
      <c r="NAJ60" s="7"/>
      <c r="NAK60" s="7"/>
      <c r="NAL60" s="7"/>
      <c r="NAM60" s="7"/>
      <c r="NAN60" s="7"/>
      <c r="NAO60" s="7"/>
      <c r="NAP60" s="7"/>
      <c r="NAQ60" s="7"/>
      <c r="NAR60" s="7"/>
      <c r="NAS60" s="7"/>
      <c r="NAT60" s="7"/>
      <c r="NAU60" s="7"/>
      <c r="NAV60" s="7"/>
      <c r="NAW60" s="7"/>
      <c r="NAX60" s="7"/>
      <c r="NAY60" s="7"/>
      <c r="NAZ60" s="7"/>
      <c r="NBA60" s="7"/>
      <c r="NBB60" s="7"/>
      <c r="NBC60" s="7"/>
      <c r="NBD60" s="7"/>
      <c r="NBE60" s="7"/>
      <c r="NBF60" s="7"/>
      <c r="NBG60" s="7"/>
      <c r="NBH60" s="7"/>
      <c r="NBI60" s="7"/>
      <c r="NBJ60" s="7"/>
      <c r="NBK60" s="7"/>
      <c r="NBL60" s="7"/>
      <c r="NBM60" s="7"/>
      <c r="NBN60" s="7"/>
      <c r="NBO60" s="7"/>
      <c r="NBP60" s="7"/>
      <c r="NBQ60" s="7"/>
      <c r="NBR60" s="7"/>
      <c r="NBS60" s="7"/>
      <c r="NBT60" s="7"/>
      <c r="NBU60" s="7"/>
      <c r="NBV60" s="7"/>
      <c r="NBW60" s="7"/>
      <c r="NBX60" s="7"/>
      <c r="NBY60" s="7"/>
      <c r="NBZ60" s="7"/>
      <c r="NCA60" s="7"/>
      <c r="NCB60" s="7"/>
      <c r="NCC60" s="7"/>
      <c r="NCD60" s="7"/>
      <c r="NCE60" s="7"/>
      <c r="NCF60" s="7"/>
      <c r="NCG60" s="7"/>
      <c r="NCH60" s="7"/>
      <c r="NCI60" s="7"/>
      <c r="NCJ60" s="7"/>
      <c r="NCK60" s="7"/>
      <c r="NCL60" s="7"/>
      <c r="NCM60" s="7"/>
      <c r="NCN60" s="7"/>
      <c r="NCO60" s="7"/>
      <c r="NCP60" s="7"/>
      <c r="NCQ60" s="7"/>
      <c r="NCR60" s="7"/>
      <c r="NCS60" s="7"/>
      <c r="NCT60" s="7"/>
      <c r="NCU60" s="7"/>
      <c r="NCV60" s="7"/>
      <c r="NCW60" s="7"/>
      <c r="NCX60" s="7"/>
      <c r="NCY60" s="7"/>
      <c r="NCZ60" s="7"/>
      <c r="NDA60" s="7"/>
      <c r="NDB60" s="7"/>
      <c r="NDC60" s="7"/>
      <c r="NDD60" s="7"/>
      <c r="NDE60" s="7"/>
      <c r="NDF60" s="7"/>
      <c r="NDG60" s="7"/>
      <c r="NDH60" s="7"/>
      <c r="NDI60" s="7"/>
      <c r="NDJ60" s="7"/>
      <c r="NDK60" s="7"/>
      <c r="NDL60" s="7"/>
      <c r="NDM60" s="7"/>
      <c r="NDN60" s="7"/>
      <c r="NDO60" s="7"/>
      <c r="NDP60" s="7"/>
      <c r="NDQ60" s="7"/>
      <c r="NDR60" s="7"/>
      <c r="NDS60" s="7"/>
      <c r="NDT60" s="7"/>
      <c r="NDU60" s="7"/>
      <c r="NDV60" s="7"/>
      <c r="NDW60" s="7"/>
      <c r="NDX60" s="7"/>
      <c r="NDY60" s="7"/>
      <c r="NDZ60" s="7"/>
      <c r="NEA60" s="7"/>
      <c r="NEB60" s="7"/>
      <c r="NEC60" s="7"/>
      <c r="NED60" s="7"/>
      <c r="NEE60" s="7"/>
      <c r="NEF60" s="7"/>
      <c r="NEG60" s="7"/>
      <c r="NEH60" s="7"/>
      <c r="NEI60" s="7"/>
      <c r="NEJ60" s="7"/>
      <c r="NEK60" s="7"/>
      <c r="NEL60" s="7"/>
      <c r="NEM60" s="7"/>
      <c r="NEN60" s="7"/>
      <c r="NEO60" s="7"/>
      <c r="NEP60" s="7"/>
      <c r="NEQ60" s="7"/>
      <c r="NER60" s="7"/>
      <c r="NES60" s="7"/>
      <c r="NET60" s="7"/>
      <c r="NEU60" s="7"/>
      <c r="NEV60" s="7"/>
      <c r="NEW60" s="7"/>
      <c r="NEX60" s="7"/>
      <c r="NEY60" s="7"/>
      <c r="NEZ60" s="7"/>
      <c r="NFA60" s="7"/>
      <c r="NFB60" s="7"/>
      <c r="NFC60" s="7"/>
      <c r="NFD60" s="7"/>
      <c r="NFE60" s="7"/>
      <c r="NFF60" s="7"/>
      <c r="NFG60" s="7"/>
      <c r="NFH60" s="7"/>
      <c r="NFI60" s="7"/>
      <c r="NFJ60" s="7"/>
      <c r="NFK60" s="7"/>
      <c r="NFL60" s="7"/>
      <c r="NFM60" s="7"/>
      <c r="NFN60" s="7"/>
      <c r="NFO60" s="7"/>
      <c r="NFP60" s="7"/>
      <c r="NFQ60" s="7"/>
      <c r="NFR60" s="7"/>
      <c r="NFS60" s="7"/>
      <c r="NFT60" s="7"/>
      <c r="NFU60" s="7"/>
      <c r="NFV60" s="7"/>
      <c r="NFW60" s="7"/>
      <c r="NFX60" s="7"/>
      <c r="NFY60" s="7"/>
      <c r="NFZ60" s="7"/>
      <c r="NGA60" s="7"/>
      <c r="NGB60" s="7"/>
      <c r="NGC60" s="7"/>
      <c r="NGD60" s="7"/>
      <c r="NGE60" s="7"/>
      <c r="NGF60" s="7"/>
      <c r="NGG60" s="7"/>
      <c r="NGH60" s="7"/>
      <c r="NGI60" s="7"/>
      <c r="NGJ60" s="7"/>
      <c r="NGK60" s="7"/>
      <c r="NGL60" s="7"/>
      <c r="NGM60" s="7"/>
      <c r="NGN60" s="7"/>
      <c r="NGO60" s="7"/>
      <c r="NGP60" s="7"/>
      <c r="NGQ60" s="7"/>
      <c r="NGR60" s="7"/>
      <c r="NGS60" s="7"/>
      <c r="NGT60" s="7"/>
      <c r="NGU60" s="7"/>
      <c r="NGV60" s="7"/>
      <c r="NGW60" s="7"/>
      <c r="NGX60" s="7"/>
      <c r="NGY60" s="7"/>
      <c r="NGZ60" s="7"/>
      <c r="NHA60" s="7"/>
      <c r="NHB60" s="7"/>
      <c r="NHC60" s="7"/>
      <c r="NHD60" s="7"/>
      <c r="NHE60" s="7"/>
      <c r="NHF60" s="7"/>
      <c r="NHG60" s="7"/>
      <c r="NHH60" s="7"/>
      <c r="NHI60" s="7"/>
      <c r="NHJ60" s="7"/>
      <c r="NHK60" s="7"/>
      <c r="NHL60" s="7"/>
      <c r="NHM60" s="7"/>
      <c r="NHN60" s="7"/>
      <c r="NHO60" s="7"/>
      <c r="NHP60" s="7"/>
      <c r="NHQ60" s="7"/>
      <c r="NHR60" s="7"/>
      <c r="NHS60" s="7"/>
      <c r="NHT60" s="7"/>
      <c r="NHU60" s="7"/>
      <c r="NHV60" s="7"/>
      <c r="NHW60" s="7"/>
      <c r="NHX60" s="7"/>
      <c r="NHY60" s="7"/>
      <c r="NHZ60" s="7"/>
      <c r="NIA60" s="7"/>
      <c r="NIB60" s="7"/>
      <c r="NIC60" s="7"/>
      <c r="NID60" s="7"/>
      <c r="NIE60" s="7"/>
      <c r="NIF60" s="7"/>
      <c r="NIG60" s="7"/>
      <c r="NIH60" s="7"/>
      <c r="NII60" s="7"/>
      <c r="NIJ60" s="7"/>
      <c r="NIK60" s="7"/>
      <c r="NIL60" s="7"/>
      <c r="NIM60" s="7"/>
      <c r="NIN60" s="7"/>
      <c r="NIO60" s="7"/>
      <c r="NIP60" s="7"/>
      <c r="NIQ60" s="7"/>
      <c r="NIR60" s="7"/>
      <c r="NIS60" s="7"/>
      <c r="NIT60" s="7"/>
      <c r="NIU60" s="7"/>
      <c r="NIV60" s="7"/>
      <c r="NIW60" s="7"/>
      <c r="NIX60" s="7"/>
      <c r="NIY60" s="7"/>
      <c r="NIZ60" s="7"/>
      <c r="NJA60" s="7"/>
      <c r="NJB60" s="7"/>
      <c r="NJC60" s="7"/>
      <c r="NJD60" s="7"/>
      <c r="NJE60" s="7"/>
      <c r="NJF60" s="7"/>
      <c r="NJG60" s="7"/>
      <c r="NJH60" s="7"/>
      <c r="NJI60" s="7"/>
      <c r="NJJ60" s="7"/>
      <c r="NJK60" s="7"/>
      <c r="NJL60" s="7"/>
      <c r="NJM60" s="7"/>
      <c r="NJN60" s="7"/>
      <c r="NJO60" s="7"/>
      <c r="NJP60" s="7"/>
      <c r="NJQ60" s="7"/>
      <c r="NJR60" s="7"/>
      <c r="NJS60" s="7"/>
      <c r="NJT60" s="7"/>
      <c r="NJU60" s="7"/>
      <c r="NJV60" s="7"/>
      <c r="NJW60" s="7"/>
      <c r="NJX60" s="7"/>
      <c r="NJZ60" s="7"/>
      <c r="NKA60" s="7"/>
      <c r="NKB60" s="7"/>
      <c r="NKC60" s="7"/>
      <c r="NKD60" s="7"/>
      <c r="NKE60" s="7"/>
      <c r="NKF60" s="7"/>
      <c r="NKG60" s="7"/>
      <c r="NKH60" s="7"/>
      <c r="NKI60" s="7"/>
      <c r="NKJ60" s="7"/>
      <c r="NKK60" s="7"/>
      <c r="NKL60" s="7"/>
      <c r="NKM60" s="7"/>
      <c r="NKN60" s="7"/>
      <c r="NKO60" s="7"/>
      <c r="NKP60" s="7"/>
      <c r="NKQ60" s="7"/>
      <c r="NKR60" s="7"/>
      <c r="NKS60" s="7"/>
      <c r="NKT60" s="7"/>
      <c r="NKU60" s="7"/>
      <c r="NKV60" s="7"/>
      <c r="NKW60" s="7"/>
      <c r="NKX60" s="7"/>
      <c r="NKY60" s="7"/>
      <c r="NKZ60" s="7"/>
      <c r="NLA60" s="7"/>
      <c r="NLB60" s="7"/>
      <c r="NLC60" s="7"/>
      <c r="NLD60" s="7"/>
      <c r="NLE60" s="7"/>
      <c r="NLF60" s="7"/>
      <c r="NLG60" s="7"/>
      <c r="NLH60" s="7"/>
      <c r="NLI60" s="7"/>
      <c r="NLJ60" s="7"/>
      <c r="NLK60" s="7"/>
      <c r="NLL60" s="7"/>
      <c r="NLM60" s="7"/>
      <c r="NLN60" s="7"/>
      <c r="NLO60" s="7"/>
      <c r="NLP60" s="7"/>
      <c r="NLQ60" s="7"/>
      <c r="NLR60" s="7"/>
      <c r="NLS60" s="7"/>
      <c r="NLT60" s="7"/>
      <c r="NLU60" s="7"/>
      <c r="NLV60" s="7"/>
      <c r="NLW60" s="7"/>
      <c r="NLX60" s="7"/>
      <c r="NLY60" s="7"/>
      <c r="NLZ60" s="7"/>
      <c r="NMA60" s="7"/>
      <c r="NMB60" s="7"/>
      <c r="NMC60" s="7"/>
      <c r="NMD60" s="7"/>
      <c r="NME60" s="7"/>
      <c r="NMF60" s="7"/>
      <c r="NMG60" s="7"/>
      <c r="NMH60" s="7"/>
      <c r="NMI60" s="7"/>
      <c r="NMJ60" s="7"/>
      <c r="NMK60" s="7"/>
      <c r="NML60" s="7"/>
      <c r="NMM60" s="7"/>
      <c r="NMN60" s="7"/>
      <c r="NMO60" s="7"/>
      <c r="NMP60" s="7"/>
      <c r="NMQ60" s="7"/>
      <c r="NMR60" s="7"/>
      <c r="NMS60" s="7"/>
      <c r="NMT60" s="7"/>
      <c r="NMU60" s="7"/>
      <c r="NMV60" s="7"/>
      <c r="NMW60" s="7"/>
      <c r="NMX60" s="7"/>
      <c r="NMY60" s="7"/>
      <c r="NMZ60" s="7"/>
      <c r="NNA60" s="7"/>
      <c r="NNB60" s="7"/>
      <c r="NNC60" s="7"/>
      <c r="NND60" s="7"/>
      <c r="NNE60" s="7"/>
      <c r="NNF60" s="7"/>
      <c r="NNG60" s="7"/>
      <c r="NNH60" s="7"/>
      <c r="NNI60" s="7"/>
      <c r="NNJ60" s="7"/>
      <c r="NNK60" s="7"/>
      <c r="NNL60" s="7"/>
      <c r="NNM60" s="7"/>
      <c r="NNN60" s="7"/>
      <c r="NNO60" s="7"/>
      <c r="NNP60" s="7"/>
      <c r="NNQ60" s="7"/>
      <c r="NNR60" s="7"/>
      <c r="NNS60" s="7"/>
      <c r="NNT60" s="7"/>
      <c r="NNU60" s="7"/>
      <c r="NNV60" s="7"/>
      <c r="NNW60" s="7"/>
      <c r="NNX60" s="7"/>
      <c r="NNY60" s="7"/>
      <c r="NNZ60" s="7"/>
      <c r="NOA60" s="7"/>
      <c r="NOB60" s="7"/>
      <c r="NOC60" s="7"/>
      <c r="NOD60" s="7"/>
      <c r="NOE60" s="7"/>
      <c r="NOF60" s="7"/>
      <c r="NOG60" s="7"/>
      <c r="NOH60" s="7"/>
      <c r="NOI60" s="7"/>
      <c r="NOJ60" s="7"/>
      <c r="NOK60" s="7"/>
      <c r="NOL60" s="7"/>
      <c r="NOM60" s="7"/>
      <c r="NON60" s="7"/>
      <c r="NOO60" s="7"/>
      <c r="NOP60" s="7"/>
      <c r="NOQ60" s="7"/>
      <c r="NOR60" s="7"/>
      <c r="NOS60" s="7"/>
      <c r="NOT60" s="7"/>
      <c r="NOU60" s="7"/>
      <c r="NOV60" s="7"/>
      <c r="NOW60" s="7"/>
      <c r="NOX60" s="7"/>
      <c r="NOY60" s="7"/>
      <c r="NOZ60" s="7"/>
      <c r="NPA60" s="7"/>
      <c r="NPB60" s="7"/>
      <c r="NPC60" s="7"/>
      <c r="NPD60" s="7"/>
      <c r="NPE60" s="7"/>
      <c r="NPF60" s="7"/>
      <c r="NPG60" s="7"/>
      <c r="NPH60" s="7"/>
      <c r="NPI60" s="7"/>
      <c r="NPJ60" s="7"/>
      <c r="NPK60" s="7"/>
      <c r="NPL60" s="7"/>
      <c r="NPM60" s="7"/>
      <c r="NPN60" s="7"/>
      <c r="NPO60" s="7"/>
      <c r="NPP60" s="7"/>
      <c r="NPQ60" s="7"/>
      <c r="NPR60" s="7"/>
      <c r="NPS60" s="7"/>
      <c r="NPT60" s="7"/>
      <c r="NPU60" s="7"/>
      <c r="NPV60" s="7"/>
      <c r="NPW60" s="7"/>
      <c r="NPX60" s="7"/>
      <c r="NPY60" s="7"/>
      <c r="NPZ60" s="7"/>
      <c r="NQA60" s="7"/>
      <c r="NQB60" s="7"/>
      <c r="NQC60" s="7"/>
      <c r="NQD60" s="7"/>
      <c r="NQE60" s="7"/>
      <c r="NQF60" s="7"/>
      <c r="NQG60" s="7"/>
      <c r="NQH60" s="7"/>
      <c r="NQI60" s="7"/>
      <c r="NQJ60" s="7"/>
      <c r="NQK60" s="7"/>
      <c r="NQL60" s="7"/>
      <c r="NQM60" s="7"/>
      <c r="NQN60" s="7"/>
      <c r="NQO60" s="7"/>
      <c r="NQP60" s="7"/>
      <c r="NQQ60" s="7"/>
      <c r="NQR60" s="7"/>
      <c r="NQS60" s="7"/>
      <c r="NQT60" s="7"/>
      <c r="NQU60" s="7"/>
      <c r="NQV60" s="7"/>
      <c r="NQW60" s="7"/>
      <c r="NQX60" s="7"/>
      <c r="NQY60" s="7"/>
      <c r="NQZ60" s="7"/>
      <c r="NRA60" s="7"/>
      <c r="NRB60" s="7"/>
      <c r="NRC60" s="7"/>
      <c r="NRD60" s="7"/>
      <c r="NRE60" s="7"/>
      <c r="NRF60" s="7"/>
      <c r="NRG60" s="7"/>
      <c r="NRH60" s="7"/>
      <c r="NRI60" s="7"/>
      <c r="NRJ60" s="7"/>
      <c r="NRK60" s="7"/>
      <c r="NRL60" s="7"/>
      <c r="NRM60" s="7"/>
      <c r="NRN60" s="7"/>
      <c r="NRO60" s="7"/>
      <c r="NRP60" s="7"/>
      <c r="NRQ60" s="7"/>
      <c r="NRR60" s="7"/>
      <c r="NRS60" s="7"/>
      <c r="NRT60" s="7"/>
      <c r="NRU60" s="7"/>
      <c r="NRV60" s="7"/>
      <c r="NRW60" s="7"/>
      <c r="NRX60" s="7"/>
      <c r="NRY60" s="7"/>
      <c r="NRZ60" s="7"/>
      <c r="NSA60" s="7"/>
      <c r="NSB60" s="7"/>
      <c r="NSC60" s="7"/>
      <c r="NSD60" s="7"/>
      <c r="NSE60" s="7"/>
      <c r="NSF60" s="7"/>
      <c r="NSG60" s="7"/>
      <c r="NSH60" s="7"/>
      <c r="NSI60" s="7"/>
      <c r="NSJ60" s="7"/>
      <c r="NSK60" s="7"/>
      <c r="NSL60" s="7"/>
      <c r="NSM60" s="7"/>
      <c r="NSN60" s="7"/>
      <c r="NSO60" s="7"/>
      <c r="NSP60" s="7"/>
      <c r="NSQ60" s="7"/>
      <c r="NSR60" s="7"/>
      <c r="NSS60" s="7"/>
      <c r="NST60" s="7"/>
      <c r="NSU60" s="7"/>
      <c r="NSV60" s="7"/>
      <c r="NSW60" s="7"/>
      <c r="NSX60" s="7"/>
      <c r="NSY60" s="7"/>
      <c r="NSZ60" s="7"/>
      <c r="NTA60" s="7"/>
      <c r="NTB60" s="7"/>
      <c r="NTC60" s="7"/>
      <c r="NTD60" s="7"/>
      <c r="NTE60" s="7"/>
      <c r="NTF60" s="7"/>
      <c r="NTG60" s="7"/>
      <c r="NTH60" s="7"/>
      <c r="NTI60" s="7"/>
      <c r="NTJ60" s="7"/>
      <c r="NTK60" s="7"/>
      <c r="NTL60" s="7"/>
      <c r="NTM60" s="7"/>
      <c r="NTN60" s="7"/>
      <c r="NTO60" s="7"/>
      <c r="NTP60" s="7"/>
      <c r="NTQ60" s="7"/>
      <c r="NTR60" s="7"/>
      <c r="NTS60" s="7"/>
      <c r="NTT60" s="7"/>
      <c r="NTV60" s="7"/>
      <c r="NTW60" s="7"/>
      <c r="NTX60" s="7"/>
      <c r="NTY60" s="7"/>
      <c r="NTZ60" s="7"/>
      <c r="NUA60" s="7"/>
      <c r="NUB60" s="7"/>
      <c r="NUC60" s="7"/>
      <c r="NUD60" s="7"/>
      <c r="NUE60" s="7"/>
      <c r="NUF60" s="7"/>
      <c r="NUG60" s="7"/>
      <c r="NUH60" s="7"/>
      <c r="NUI60" s="7"/>
      <c r="NUJ60" s="7"/>
      <c r="NUK60" s="7"/>
      <c r="NUL60" s="7"/>
      <c r="NUM60" s="7"/>
      <c r="NUN60" s="7"/>
      <c r="NUO60" s="7"/>
      <c r="NUP60" s="7"/>
      <c r="NUQ60" s="7"/>
      <c r="NUR60" s="7"/>
      <c r="NUS60" s="7"/>
      <c r="NUT60" s="7"/>
      <c r="NUU60" s="7"/>
      <c r="NUV60" s="7"/>
      <c r="NUW60" s="7"/>
      <c r="NUX60" s="7"/>
      <c r="NUY60" s="7"/>
      <c r="NUZ60" s="7"/>
      <c r="NVA60" s="7"/>
      <c r="NVB60" s="7"/>
      <c r="NVC60" s="7"/>
      <c r="NVD60" s="7"/>
      <c r="NVE60" s="7"/>
      <c r="NVF60" s="7"/>
      <c r="NVG60" s="7"/>
      <c r="NVH60" s="7"/>
      <c r="NVI60" s="7"/>
      <c r="NVJ60" s="7"/>
      <c r="NVK60" s="7"/>
      <c r="NVL60" s="7"/>
      <c r="NVM60" s="7"/>
      <c r="NVN60" s="7"/>
      <c r="NVO60" s="7"/>
      <c r="NVP60" s="7"/>
      <c r="NVQ60" s="7"/>
      <c r="NVR60" s="7"/>
      <c r="NVS60" s="7"/>
      <c r="NVT60" s="7"/>
      <c r="NVU60" s="7"/>
      <c r="NVV60" s="7"/>
      <c r="NVW60" s="7"/>
      <c r="NVX60" s="7"/>
      <c r="NVY60" s="7"/>
      <c r="NVZ60" s="7"/>
      <c r="NWA60" s="7"/>
      <c r="NWB60" s="7"/>
      <c r="NWC60" s="7"/>
      <c r="NWD60" s="7"/>
      <c r="NWE60" s="7"/>
      <c r="NWF60" s="7"/>
      <c r="NWG60" s="7"/>
      <c r="NWH60" s="7"/>
      <c r="NWI60" s="7"/>
      <c r="NWJ60" s="7"/>
      <c r="NWK60" s="7"/>
      <c r="NWL60" s="7"/>
      <c r="NWM60" s="7"/>
      <c r="NWN60" s="7"/>
      <c r="NWO60" s="7"/>
      <c r="NWP60" s="7"/>
      <c r="NWQ60" s="7"/>
      <c r="NWR60" s="7"/>
      <c r="NWS60" s="7"/>
      <c r="NWT60" s="7"/>
      <c r="NWU60" s="7"/>
      <c r="NWV60" s="7"/>
      <c r="NWW60" s="7"/>
      <c r="NWX60" s="7"/>
      <c r="NWY60" s="7"/>
      <c r="NWZ60" s="7"/>
      <c r="NXA60" s="7"/>
      <c r="NXB60" s="7"/>
      <c r="NXC60" s="7"/>
      <c r="NXD60" s="7"/>
      <c r="NXE60" s="7"/>
      <c r="NXF60" s="7"/>
      <c r="NXG60" s="7"/>
      <c r="NXH60" s="7"/>
      <c r="NXI60" s="7"/>
      <c r="NXJ60" s="7"/>
      <c r="NXK60" s="7"/>
      <c r="NXL60" s="7"/>
      <c r="NXM60" s="7"/>
      <c r="NXN60" s="7"/>
      <c r="NXO60" s="7"/>
      <c r="NXP60" s="7"/>
      <c r="NXQ60" s="7"/>
      <c r="NXR60" s="7"/>
      <c r="NXS60" s="7"/>
      <c r="NXT60" s="7"/>
      <c r="NXU60" s="7"/>
      <c r="NXV60" s="7"/>
      <c r="NXW60" s="7"/>
      <c r="NXX60" s="7"/>
      <c r="NXY60" s="7"/>
      <c r="NXZ60" s="7"/>
      <c r="NYA60" s="7"/>
      <c r="NYB60" s="7"/>
      <c r="NYC60" s="7"/>
      <c r="NYD60" s="7"/>
      <c r="NYE60" s="7"/>
      <c r="NYF60" s="7"/>
      <c r="NYG60" s="7"/>
      <c r="NYH60" s="7"/>
      <c r="NYI60" s="7"/>
      <c r="NYJ60" s="7"/>
      <c r="NYK60" s="7"/>
      <c r="NYL60" s="7"/>
      <c r="NYM60" s="7"/>
      <c r="NYN60" s="7"/>
      <c r="NYO60" s="7"/>
      <c r="NYP60" s="7"/>
      <c r="NYQ60" s="7"/>
      <c r="NYR60" s="7"/>
      <c r="NYS60" s="7"/>
      <c r="NYT60" s="7"/>
      <c r="NYU60" s="7"/>
      <c r="NYV60" s="7"/>
      <c r="NYW60" s="7"/>
      <c r="NYX60" s="7"/>
      <c r="NYY60" s="7"/>
      <c r="NYZ60" s="7"/>
      <c r="NZA60" s="7"/>
      <c r="NZB60" s="7"/>
      <c r="NZC60" s="7"/>
      <c r="NZD60" s="7"/>
      <c r="NZE60" s="7"/>
      <c r="NZF60" s="7"/>
      <c r="NZG60" s="7"/>
      <c r="NZH60" s="7"/>
      <c r="NZI60" s="7"/>
      <c r="NZJ60" s="7"/>
      <c r="NZK60" s="7"/>
      <c r="NZL60" s="7"/>
      <c r="NZM60" s="7"/>
      <c r="NZN60" s="7"/>
      <c r="NZO60" s="7"/>
      <c r="NZP60" s="7"/>
      <c r="NZQ60" s="7"/>
      <c r="NZR60" s="7"/>
      <c r="NZS60" s="7"/>
      <c r="NZT60" s="7"/>
      <c r="NZU60" s="7"/>
      <c r="NZV60" s="7"/>
      <c r="NZW60" s="7"/>
      <c r="NZX60" s="7"/>
      <c r="NZY60" s="7"/>
      <c r="NZZ60" s="7"/>
      <c r="OAA60" s="7"/>
      <c r="OAB60" s="7"/>
      <c r="OAC60" s="7"/>
      <c r="OAD60" s="7"/>
      <c r="OAE60" s="7"/>
      <c r="OAF60" s="7"/>
      <c r="OAG60" s="7"/>
      <c r="OAH60" s="7"/>
      <c r="OAI60" s="7"/>
      <c r="OAJ60" s="7"/>
      <c r="OAK60" s="7"/>
      <c r="OAL60" s="7"/>
      <c r="OAM60" s="7"/>
      <c r="OAN60" s="7"/>
      <c r="OAO60" s="7"/>
      <c r="OAP60" s="7"/>
      <c r="OAQ60" s="7"/>
      <c r="OAR60" s="7"/>
      <c r="OAS60" s="7"/>
      <c r="OAT60" s="7"/>
      <c r="OAU60" s="7"/>
      <c r="OAV60" s="7"/>
      <c r="OAW60" s="7"/>
      <c r="OAX60" s="7"/>
      <c r="OAY60" s="7"/>
      <c r="OAZ60" s="7"/>
      <c r="OBA60" s="7"/>
      <c r="OBB60" s="7"/>
      <c r="OBC60" s="7"/>
      <c r="OBD60" s="7"/>
      <c r="OBE60" s="7"/>
      <c r="OBF60" s="7"/>
      <c r="OBG60" s="7"/>
      <c r="OBH60" s="7"/>
      <c r="OBI60" s="7"/>
      <c r="OBJ60" s="7"/>
      <c r="OBK60" s="7"/>
      <c r="OBL60" s="7"/>
      <c r="OBM60" s="7"/>
      <c r="OBN60" s="7"/>
      <c r="OBO60" s="7"/>
      <c r="OBP60" s="7"/>
      <c r="OBQ60" s="7"/>
      <c r="OBR60" s="7"/>
      <c r="OBS60" s="7"/>
      <c r="OBT60" s="7"/>
      <c r="OBU60" s="7"/>
      <c r="OBV60" s="7"/>
      <c r="OBW60" s="7"/>
      <c r="OBX60" s="7"/>
      <c r="OBY60" s="7"/>
      <c r="OBZ60" s="7"/>
      <c r="OCA60" s="7"/>
      <c r="OCB60" s="7"/>
      <c r="OCC60" s="7"/>
      <c r="OCD60" s="7"/>
      <c r="OCE60" s="7"/>
      <c r="OCF60" s="7"/>
      <c r="OCG60" s="7"/>
      <c r="OCH60" s="7"/>
      <c r="OCI60" s="7"/>
      <c r="OCJ60" s="7"/>
      <c r="OCK60" s="7"/>
      <c r="OCL60" s="7"/>
      <c r="OCM60" s="7"/>
      <c r="OCN60" s="7"/>
      <c r="OCO60" s="7"/>
      <c r="OCP60" s="7"/>
      <c r="OCQ60" s="7"/>
      <c r="OCR60" s="7"/>
      <c r="OCS60" s="7"/>
      <c r="OCT60" s="7"/>
      <c r="OCU60" s="7"/>
      <c r="OCV60" s="7"/>
      <c r="OCW60" s="7"/>
      <c r="OCX60" s="7"/>
      <c r="OCY60" s="7"/>
      <c r="OCZ60" s="7"/>
      <c r="ODA60" s="7"/>
      <c r="ODB60" s="7"/>
      <c r="ODC60" s="7"/>
      <c r="ODD60" s="7"/>
      <c r="ODE60" s="7"/>
      <c r="ODF60" s="7"/>
      <c r="ODG60" s="7"/>
      <c r="ODH60" s="7"/>
      <c r="ODI60" s="7"/>
      <c r="ODJ60" s="7"/>
      <c r="ODK60" s="7"/>
      <c r="ODL60" s="7"/>
      <c r="ODM60" s="7"/>
      <c r="ODN60" s="7"/>
      <c r="ODO60" s="7"/>
      <c r="ODP60" s="7"/>
      <c r="ODR60" s="7"/>
      <c r="ODS60" s="7"/>
      <c r="ODT60" s="7"/>
      <c r="ODU60" s="7"/>
      <c r="ODV60" s="7"/>
      <c r="ODW60" s="7"/>
      <c r="ODX60" s="7"/>
      <c r="ODY60" s="7"/>
      <c r="ODZ60" s="7"/>
      <c r="OEA60" s="7"/>
      <c r="OEB60" s="7"/>
      <c r="OEC60" s="7"/>
      <c r="OED60" s="7"/>
      <c r="OEE60" s="7"/>
      <c r="OEF60" s="7"/>
      <c r="OEG60" s="7"/>
      <c r="OEH60" s="7"/>
      <c r="OEI60" s="7"/>
      <c r="OEJ60" s="7"/>
      <c r="OEK60" s="7"/>
      <c r="OEL60" s="7"/>
      <c r="OEM60" s="7"/>
      <c r="OEN60" s="7"/>
      <c r="OEO60" s="7"/>
      <c r="OEP60" s="7"/>
      <c r="OEQ60" s="7"/>
      <c r="OER60" s="7"/>
      <c r="OES60" s="7"/>
      <c r="OET60" s="7"/>
      <c r="OEU60" s="7"/>
      <c r="OEV60" s="7"/>
      <c r="OEW60" s="7"/>
      <c r="OEX60" s="7"/>
      <c r="OEY60" s="7"/>
      <c r="OEZ60" s="7"/>
      <c r="OFA60" s="7"/>
      <c r="OFB60" s="7"/>
      <c r="OFC60" s="7"/>
      <c r="OFD60" s="7"/>
      <c r="OFE60" s="7"/>
      <c r="OFF60" s="7"/>
      <c r="OFG60" s="7"/>
      <c r="OFH60" s="7"/>
      <c r="OFI60" s="7"/>
      <c r="OFJ60" s="7"/>
      <c r="OFK60" s="7"/>
      <c r="OFL60" s="7"/>
      <c r="OFM60" s="7"/>
      <c r="OFN60" s="7"/>
      <c r="OFO60" s="7"/>
      <c r="OFP60" s="7"/>
      <c r="OFQ60" s="7"/>
      <c r="OFR60" s="7"/>
      <c r="OFS60" s="7"/>
      <c r="OFT60" s="7"/>
      <c r="OFU60" s="7"/>
      <c r="OFV60" s="7"/>
      <c r="OFW60" s="7"/>
      <c r="OFX60" s="7"/>
      <c r="OFY60" s="7"/>
      <c r="OFZ60" s="7"/>
      <c r="OGA60" s="7"/>
      <c r="OGB60" s="7"/>
      <c r="OGC60" s="7"/>
      <c r="OGD60" s="7"/>
      <c r="OGE60" s="7"/>
      <c r="OGF60" s="7"/>
      <c r="OGG60" s="7"/>
      <c r="OGH60" s="7"/>
      <c r="OGI60" s="7"/>
      <c r="OGJ60" s="7"/>
      <c r="OGK60" s="7"/>
      <c r="OGL60" s="7"/>
      <c r="OGM60" s="7"/>
      <c r="OGN60" s="7"/>
      <c r="OGO60" s="7"/>
      <c r="OGP60" s="7"/>
      <c r="OGQ60" s="7"/>
      <c r="OGR60" s="7"/>
      <c r="OGS60" s="7"/>
      <c r="OGT60" s="7"/>
      <c r="OGU60" s="7"/>
      <c r="OGV60" s="7"/>
      <c r="OGW60" s="7"/>
      <c r="OGX60" s="7"/>
      <c r="OGY60" s="7"/>
      <c r="OGZ60" s="7"/>
      <c r="OHA60" s="7"/>
      <c r="OHB60" s="7"/>
      <c r="OHC60" s="7"/>
      <c r="OHD60" s="7"/>
      <c r="OHE60" s="7"/>
      <c r="OHF60" s="7"/>
      <c r="OHG60" s="7"/>
      <c r="OHH60" s="7"/>
      <c r="OHI60" s="7"/>
      <c r="OHJ60" s="7"/>
      <c r="OHK60" s="7"/>
      <c r="OHL60" s="7"/>
      <c r="OHM60" s="7"/>
      <c r="OHN60" s="7"/>
      <c r="OHO60" s="7"/>
      <c r="OHP60" s="7"/>
      <c r="OHQ60" s="7"/>
      <c r="OHR60" s="7"/>
      <c r="OHS60" s="7"/>
      <c r="OHT60" s="7"/>
      <c r="OHU60" s="7"/>
      <c r="OHV60" s="7"/>
      <c r="OHW60" s="7"/>
      <c r="OHX60" s="7"/>
      <c r="OHY60" s="7"/>
      <c r="OHZ60" s="7"/>
      <c r="OIA60" s="7"/>
      <c r="OIB60" s="7"/>
      <c r="OIC60" s="7"/>
      <c r="OID60" s="7"/>
      <c r="OIE60" s="7"/>
      <c r="OIF60" s="7"/>
      <c r="OIG60" s="7"/>
      <c r="OIH60" s="7"/>
      <c r="OII60" s="7"/>
      <c r="OIJ60" s="7"/>
      <c r="OIK60" s="7"/>
      <c r="OIL60" s="7"/>
      <c r="OIM60" s="7"/>
      <c r="OIN60" s="7"/>
      <c r="OIO60" s="7"/>
      <c r="OIP60" s="7"/>
      <c r="OIQ60" s="7"/>
      <c r="OIR60" s="7"/>
      <c r="OIS60" s="7"/>
      <c r="OIT60" s="7"/>
      <c r="OIU60" s="7"/>
      <c r="OIV60" s="7"/>
      <c r="OIW60" s="7"/>
      <c r="OIX60" s="7"/>
      <c r="OIY60" s="7"/>
      <c r="OIZ60" s="7"/>
      <c r="OJA60" s="7"/>
      <c r="OJB60" s="7"/>
      <c r="OJC60" s="7"/>
      <c r="OJD60" s="7"/>
      <c r="OJE60" s="7"/>
      <c r="OJF60" s="7"/>
      <c r="OJG60" s="7"/>
      <c r="OJH60" s="7"/>
      <c r="OJI60" s="7"/>
      <c r="OJJ60" s="7"/>
      <c r="OJK60" s="7"/>
      <c r="OJL60" s="7"/>
      <c r="OJM60" s="7"/>
      <c r="OJN60" s="7"/>
      <c r="OJO60" s="7"/>
      <c r="OJP60" s="7"/>
      <c r="OJQ60" s="7"/>
      <c r="OJR60" s="7"/>
      <c r="OJS60" s="7"/>
      <c r="OJT60" s="7"/>
      <c r="OJU60" s="7"/>
      <c r="OJV60" s="7"/>
      <c r="OJW60" s="7"/>
      <c r="OJX60" s="7"/>
      <c r="OJY60" s="7"/>
      <c r="OJZ60" s="7"/>
      <c r="OKA60" s="7"/>
      <c r="OKB60" s="7"/>
      <c r="OKC60" s="7"/>
      <c r="OKD60" s="7"/>
      <c r="OKE60" s="7"/>
      <c r="OKF60" s="7"/>
      <c r="OKG60" s="7"/>
      <c r="OKH60" s="7"/>
      <c r="OKI60" s="7"/>
      <c r="OKJ60" s="7"/>
      <c r="OKK60" s="7"/>
      <c r="OKL60" s="7"/>
      <c r="OKM60" s="7"/>
      <c r="OKN60" s="7"/>
      <c r="OKO60" s="7"/>
      <c r="OKP60" s="7"/>
      <c r="OKQ60" s="7"/>
      <c r="OKR60" s="7"/>
      <c r="OKS60" s="7"/>
      <c r="OKT60" s="7"/>
      <c r="OKU60" s="7"/>
      <c r="OKV60" s="7"/>
      <c r="OKW60" s="7"/>
      <c r="OKX60" s="7"/>
      <c r="OKY60" s="7"/>
      <c r="OKZ60" s="7"/>
      <c r="OLA60" s="7"/>
      <c r="OLB60" s="7"/>
      <c r="OLC60" s="7"/>
      <c r="OLD60" s="7"/>
      <c r="OLE60" s="7"/>
      <c r="OLF60" s="7"/>
      <c r="OLG60" s="7"/>
      <c r="OLH60" s="7"/>
      <c r="OLI60" s="7"/>
      <c r="OLJ60" s="7"/>
      <c r="OLK60" s="7"/>
      <c r="OLL60" s="7"/>
      <c r="OLM60" s="7"/>
      <c r="OLN60" s="7"/>
      <c r="OLO60" s="7"/>
      <c r="OLP60" s="7"/>
      <c r="OLQ60" s="7"/>
      <c r="OLR60" s="7"/>
      <c r="OLS60" s="7"/>
      <c r="OLT60" s="7"/>
      <c r="OLU60" s="7"/>
      <c r="OLV60" s="7"/>
      <c r="OLW60" s="7"/>
      <c r="OLX60" s="7"/>
      <c r="OLY60" s="7"/>
      <c r="OLZ60" s="7"/>
      <c r="OMA60" s="7"/>
      <c r="OMB60" s="7"/>
      <c r="OMC60" s="7"/>
      <c r="OMD60" s="7"/>
      <c r="OME60" s="7"/>
      <c r="OMF60" s="7"/>
      <c r="OMG60" s="7"/>
      <c r="OMH60" s="7"/>
      <c r="OMI60" s="7"/>
      <c r="OMJ60" s="7"/>
      <c r="OMK60" s="7"/>
      <c r="OML60" s="7"/>
      <c r="OMM60" s="7"/>
      <c r="OMN60" s="7"/>
      <c r="OMO60" s="7"/>
      <c r="OMP60" s="7"/>
      <c r="OMQ60" s="7"/>
      <c r="OMR60" s="7"/>
      <c r="OMS60" s="7"/>
      <c r="OMT60" s="7"/>
      <c r="OMU60" s="7"/>
      <c r="OMV60" s="7"/>
      <c r="OMW60" s="7"/>
      <c r="OMX60" s="7"/>
      <c r="OMY60" s="7"/>
      <c r="OMZ60" s="7"/>
      <c r="ONA60" s="7"/>
      <c r="ONB60" s="7"/>
      <c r="ONC60" s="7"/>
      <c r="OND60" s="7"/>
      <c r="ONE60" s="7"/>
      <c r="ONF60" s="7"/>
      <c r="ONG60" s="7"/>
      <c r="ONH60" s="7"/>
      <c r="ONI60" s="7"/>
      <c r="ONJ60" s="7"/>
      <c r="ONK60" s="7"/>
      <c r="ONL60" s="7"/>
      <c r="ONN60" s="7"/>
      <c r="ONO60" s="7"/>
      <c r="ONP60" s="7"/>
      <c r="ONQ60" s="7"/>
      <c r="ONR60" s="7"/>
      <c r="ONS60" s="7"/>
      <c r="ONT60" s="7"/>
      <c r="ONU60" s="7"/>
      <c r="ONV60" s="7"/>
      <c r="ONW60" s="7"/>
      <c r="ONX60" s="7"/>
      <c r="ONY60" s="7"/>
      <c r="ONZ60" s="7"/>
      <c r="OOA60" s="7"/>
      <c r="OOB60" s="7"/>
      <c r="OOC60" s="7"/>
      <c r="OOD60" s="7"/>
      <c r="OOE60" s="7"/>
      <c r="OOF60" s="7"/>
      <c r="OOG60" s="7"/>
      <c r="OOH60" s="7"/>
      <c r="OOI60" s="7"/>
      <c r="OOJ60" s="7"/>
      <c r="OOK60" s="7"/>
      <c r="OOL60" s="7"/>
      <c r="OOM60" s="7"/>
      <c r="OON60" s="7"/>
      <c r="OOO60" s="7"/>
      <c r="OOP60" s="7"/>
      <c r="OOQ60" s="7"/>
      <c r="OOR60" s="7"/>
      <c r="OOS60" s="7"/>
      <c r="OOT60" s="7"/>
      <c r="OOU60" s="7"/>
      <c r="OOV60" s="7"/>
      <c r="OOW60" s="7"/>
      <c r="OOX60" s="7"/>
      <c r="OOY60" s="7"/>
      <c r="OOZ60" s="7"/>
      <c r="OPA60" s="7"/>
      <c r="OPB60" s="7"/>
      <c r="OPC60" s="7"/>
      <c r="OPD60" s="7"/>
      <c r="OPE60" s="7"/>
      <c r="OPF60" s="7"/>
      <c r="OPG60" s="7"/>
      <c r="OPH60" s="7"/>
      <c r="OPI60" s="7"/>
      <c r="OPJ60" s="7"/>
      <c r="OPK60" s="7"/>
      <c r="OPL60" s="7"/>
      <c r="OPM60" s="7"/>
      <c r="OPN60" s="7"/>
      <c r="OPO60" s="7"/>
      <c r="OPP60" s="7"/>
      <c r="OPQ60" s="7"/>
      <c r="OPR60" s="7"/>
      <c r="OPS60" s="7"/>
      <c r="OPT60" s="7"/>
      <c r="OPU60" s="7"/>
      <c r="OPV60" s="7"/>
      <c r="OPW60" s="7"/>
      <c r="OPX60" s="7"/>
      <c r="OPY60" s="7"/>
      <c r="OPZ60" s="7"/>
      <c r="OQA60" s="7"/>
      <c r="OQB60" s="7"/>
      <c r="OQC60" s="7"/>
      <c r="OQD60" s="7"/>
      <c r="OQE60" s="7"/>
      <c r="OQF60" s="7"/>
      <c r="OQG60" s="7"/>
      <c r="OQH60" s="7"/>
      <c r="OQI60" s="7"/>
      <c r="OQJ60" s="7"/>
      <c r="OQK60" s="7"/>
      <c r="OQL60" s="7"/>
      <c r="OQM60" s="7"/>
      <c r="OQN60" s="7"/>
      <c r="OQO60" s="7"/>
      <c r="OQP60" s="7"/>
      <c r="OQQ60" s="7"/>
      <c r="OQR60" s="7"/>
      <c r="OQS60" s="7"/>
      <c r="OQT60" s="7"/>
      <c r="OQU60" s="7"/>
      <c r="OQV60" s="7"/>
      <c r="OQW60" s="7"/>
      <c r="OQX60" s="7"/>
      <c r="OQY60" s="7"/>
      <c r="OQZ60" s="7"/>
      <c r="ORA60" s="7"/>
      <c r="ORB60" s="7"/>
      <c r="ORC60" s="7"/>
      <c r="ORD60" s="7"/>
      <c r="ORE60" s="7"/>
      <c r="ORF60" s="7"/>
      <c r="ORG60" s="7"/>
      <c r="ORH60" s="7"/>
      <c r="ORI60" s="7"/>
      <c r="ORJ60" s="7"/>
      <c r="ORK60" s="7"/>
      <c r="ORL60" s="7"/>
      <c r="ORM60" s="7"/>
      <c r="ORN60" s="7"/>
      <c r="ORO60" s="7"/>
      <c r="ORP60" s="7"/>
      <c r="ORQ60" s="7"/>
      <c r="ORR60" s="7"/>
      <c r="ORS60" s="7"/>
      <c r="ORT60" s="7"/>
      <c r="ORU60" s="7"/>
      <c r="ORV60" s="7"/>
      <c r="ORW60" s="7"/>
      <c r="ORX60" s="7"/>
      <c r="ORY60" s="7"/>
      <c r="ORZ60" s="7"/>
      <c r="OSA60" s="7"/>
      <c r="OSB60" s="7"/>
      <c r="OSC60" s="7"/>
      <c r="OSD60" s="7"/>
      <c r="OSE60" s="7"/>
      <c r="OSF60" s="7"/>
      <c r="OSG60" s="7"/>
      <c r="OSH60" s="7"/>
      <c r="OSI60" s="7"/>
      <c r="OSJ60" s="7"/>
      <c r="OSK60" s="7"/>
      <c r="OSL60" s="7"/>
      <c r="OSM60" s="7"/>
      <c r="OSN60" s="7"/>
      <c r="OSO60" s="7"/>
      <c r="OSP60" s="7"/>
      <c r="OSQ60" s="7"/>
      <c r="OSR60" s="7"/>
      <c r="OSS60" s="7"/>
      <c r="OST60" s="7"/>
      <c r="OSU60" s="7"/>
      <c r="OSV60" s="7"/>
      <c r="OSW60" s="7"/>
      <c r="OSX60" s="7"/>
      <c r="OSY60" s="7"/>
      <c r="OSZ60" s="7"/>
      <c r="OTA60" s="7"/>
      <c r="OTB60" s="7"/>
      <c r="OTC60" s="7"/>
      <c r="OTD60" s="7"/>
      <c r="OTE60" s="7"/>
      <c r="OTF60" s="7"/>
      <c r="OTG60" s="7"/>
      <c r="OTH60" s="7"/>
      <c r="OTI60" s="7"/>
      <c r="OTJ60" s="7"/>
      <c r="OTK60" s="7"/>
      <c r="OTL60" s="7"/>
      <c r="OTM60" s="7"/>
      <c r="OTN60" s="7"/>
      <c r="OTO60" s="7"/>
      <c r="OTP60" s="7"/>
      <c r="OTQ60" s="7"/>
      <c r="OTR60" s="7"/>
      <c r="OTS60" s="7"/>
      <c r="OTT60" s="7"/>
      <c r="OTU60" s="7"/>
      <c r="OTV60" s="7"/>
      <c r="OTW60" s="7"/>
      <c r="OTX60" s="7"/>
      <c r="OTY60" s="7"/>
      <c r="OTZ60" s="7"/>
      <c r="OUA60" s="7"/>
      <c r="OUB60" s="7"/>
      <c r="OUC60" s="7"/>
      <c r="OUD60" s="7"/>
      <c r="OUE60" s="7"/>
      <c r="OUF60" s="7"/>
      <c r="OUG60" s="7"/>
      <c r="OUH60" s="7"/>
      <c r="OUI60" s="7"/>
      <c r="OUJ60" s="7"/>
      <c r="OUK60" s="7"/>
      <c r="OUL60" s="7"/>
      <c r="OUM60" s="7"/>
      <c r="OUN60" s="7"/>
      <c r="OUO60" s="7"/>
      <c r="OUP60" s="7"/>
      <c r="OUQ60" s="7"/>
      <c r="OUR60" s="7"/>
      <c r="OUS60" s="7"/>
      <c r="OUT60" s="7"/>
      <c r="OUU60" s="7"/>
      <c r="OUV60" s="7"/>
      <c r="OUW60" s="7"/>
      <c r="OUX60" s="7"/>
      <c r="OUY60" s="7"/>
      <c r="OUZ60" s="7"/>
      <c r="OVA60" s="7"/>
      <c r="OVB60" s="7"/>
      <c r="OVC60" s="7"/>
      <c r="OVD60" s="7"/>
      <c r="OVE60" s="7"/>
      <c r="OVF60" s="7"/>
      <c r="OVG60" s="7"/>
      <c r="OVH60" s="7"/>
      <c r="OVI60" s="7"/>
      <c r="OVJ60" s="7"/>
      <c r="OVK60" s="7"/>
      <c r="OVL60" s="7"/>
      <c r="OVM60" s="7"/>
      <c r="OVN60" s="7"/>
      <c r="OVO60" s="7"/>
      <c r="OVP60" s="7"/>
      <c r="OVQ60" s="7"/>
      <c r="OVR60" s="7"/>
      <c r="OVS60" s="7"/>
      <c r="OVT60" s="7"/>
      <c r="OVU60" s="7"/>
      <c r="OVV60" s="7"/>
      <c r="OVW60" s="7"/>
      <c r="OVX60" s="7"/>
      <c r="OVY60" s="7"/>
      <c r="OVZ60" s="7"/>
      <c r="OWA60" s="7"/>
      <c r="OWB60" s="7"/>
      <c r="OWC60" s="7"/>
      <c r="OWD60" s="7"/>
      <c r="OWE60" s="7"/>
      <c r="OWF60" s="7"/>
      <c r="OWG60" s="7"/>
      <c r="OWH60" s="7"/>
      <c r="OWI60" s="7"/>
      <c r="OWJ60" s="7"/>
      <c r="OWK60" s="7"/>
      <c r="OWL60" s="7"/>
      <c r="OWM60" s="7"/>
      <c r="OWN60" s="7"/>
      <c r="OWO60" s="7"/>
      <c r="OWP60" s="7"/>
      <c r="OWQ60" s="7"/>
      <c r="OWR60" s="7"/>
      <c r="OWS60" s="7"/>
      <c r="OWT60" s="7"/>
      <c r="OWU60" s="7"/>
      <c r="OWV60" s="7"/>
      <c r="OWW60" s="7"/>
      <c r="OWX60" s="7"/>
      <c r="OWY60" s="7"/>
      <c r="OWZ60" s="7"/>
      <c r="OXA60" s="7"/>
      <c r="OXB60" s="7"/>
      <c r="OXC60" s="7"/>
      <c r="OXD60" s="7"/>
      <c r="OXE60" s="7"/>
      <c r="OXF60" s="7"/>
      <c r="OXG60" s="7"/>
      <c r="OXH60" s="7"/>
      <c r="OXJ60" s="7"/>
      <c r="OXK60" s="7"/>
      <c r="OXL60" s="7"/>
      <c r="OXM60" s="7"/>
      <c r="OXN60" s="7"/>
      <c r="OXO60" s="7"/>
      <c r="OXP60" s="7"/>
      <c r="OXQ60" s="7"/>
      <c r="OXR60" s="7"/>
      <c r="OXS60" s="7"/>
      <c r="OXT60" s="7"/>
      <c r="OXU60" s="7"/>
      <c r="OXV60" s="7"/>
      <c r="OXW60" s="7"/>
      <c r="OXX60" s="7"/>
      <c r="OXY60" s="7"/>
      <c r="OXZ60" s="7"/>
      <c r="OYA60" s="7"/>
      <c r="OYB60" s="7"/>
      <c r="OYC60" s="7"/>
      <c r="OYD60" s="7"/>
      <c r="OYE60" s="7"/>
      <c r="OYF60" s="7"/>
      <c r="OYG60" s="7"/>
      <c r="OYH60" s="7"/>
      <c r="OYI60" s="7"/>
      <c r="OYJ60" s="7"/>
      <c r="OYK60" s="7"/>
      <c r="OYL60" s="7"/>
      <c r="OYM60" s="7"/>
      <c r="OYN60" s="7"/>
      <c r="OYO60" s="7"/>
      <c r="OYP60" s="7"/>
      <c r="OYQ60" s="7"/>
      <c r="OYR60" s="7"/>
      <c r="OYS60" s="7"/>
      <c r="OYT60" s="7"/>
      <c r="OYU60" s="7"/>
      <c r="OYV60" s="7"/>
      <c r="OYW60" s="7"/>
      <c r="OYX60" s="7"/>
      <c r="OYY60" s="7"/>
      <c r="OYZ60" s="7"/>
      <c r="OZA60" s="7"/>
      <c r="OZB60" s="7"/>
      <c r="OZC60" s="7"/>
      <c r="OZD60" s="7"/>
      <c r="OZE60" s="7"/>
      <c r="OZF60" s="7"/>
      <c r="OZG60" s="7"/>
      <c r="OZH60" s="7"/>
      <c r="OZI60" s="7"/>
      <c r="OZJ60" s="7"/>
      <c r="OZK60" s="7"/>
      <c r="OZL60" s="7"/>
      <c r="OZM60" s="7"/>
      <c r="OZN60" s="7"/>
      <c r="OZO60" s="7"/>
      <c r="OZP60" s="7"/>
      <c r="OZQ60" s="7"/>
      <c r="OZR60" s="7"/>
      <c r="OZS60" s="7"/>
      <c r="OZT60" s="7"/>
      <c r="OZU60" s="7"/>
      <c r="OZV60" s="7"/>
      <c r="OZW60" s="7"/>
      <c r="OZX60" s="7"/>
      <c r="OZY60" s="7"/>
      <c r="OZZ60" s="7"/>
      <c r="PAA60" s="7"/>
      <c r="PAB60" s="7"/>
      <c r="PAC60" s="7"/>
      <c r="PAD60" s="7"/>
      <c r="PAE60" s="7"/>
      <c r="PAF60" s="7"/>
      <c r="PAG60" s="7"/>
      <c r="PAH60" s="7"/>
      <c r="PAI60" s="7"/>
      <c r="PAJ60" s="7"/>
      <c r="PAK60" s="7"/>
      <c r="PAL60" s="7"/>
      <c r="PAM60" s="7"/>
      <c r="PAN60" s="7"/>
      <c r="PAO60" s="7"/>
      <c r="PAP60" s="7"/>
      <c r="PAQ60" s="7"/>
      <c r="PAR60" s="7"/>
      <c r="PAS60" s="7"/>
      <c r="PAT60" s="7"/>
      <c r="PAU60" s="7"/>
      <c r="PAV60" s="7"/>
      <c r="PAW60" s="7"/>
      <c r="PAX60" s="7"/>
      <c r="PAY60" s="7"/>
      <c r="PAZ60" s="7"/>
      <c r="PBA60" s="7"/>
      <c r="PBB60" s="7"/>
      <c r="PBC60" s="7"/>
      <c r="PBD60" s="7"/>
      <c r="PBE60" s="7"/>
      <c r="PBF60" s="7"/>
      <c r="PBG60" s="7"/>
      <c r="PBH60" s="7"/>
      <c r="PBI60" s="7"/>
      <c r="PBJ60" s="7"/>
      <c r="PBK60" s="7"/>
      <c r="PBL60" s="7"/>
      <c r="PBM60" s="7"/>
      <c r="PBN60" s="7"/>
      <c r="PBO60" s="7"/>
      <c r="PBP60" s="7"/>
      <c r="PBQ60" s="7"/>
      <c r="PBR60" s="7"/>
      <c r="PBS60" s="7"/>
      <c r="PBT60" s="7"/>
      <c r="PBU60" s="7"/>
      <c r="PBV60" s="7"/>
      <c r="PBW60" s="7"/>
      <c r="PBX60" s="7"/>
      <c r="PBY60" s="7"/>
      <c r="PBZ60" s="7"/>
      <c r="PCA60" s="7"/>
      <c r="PCB60" s="7"/>
      <c r="PCC60" s="7"/>
      <c r="PCD60" s="7"/>
      <c r="PCE60" s="7"/>
      <c r="PCF60" s="7"/>
      <c r="PCG60" s="7"/>
      <c r="PCH60" s="7"/>
      <c r="PCI60" s="7"/>
      <c r="PCJ60" s="7"/>
      <c r="PCK60" s="7"/>
      <c r="PCL60" s="7"/>
      <c r="PCM60" s="7"/>
      <c r="PCN60" s="7"/>
      <c r="PCO60" s="7"/>
      <c r="PCP60" s="7"/>
      <c r="PCQ60" s="7"/>
      <c r="PCR60" s="7"/>
      <c r="PCS60" s="7"/>
      <c r="PCT60" s="7"/>
      <c r="PCU60" s="7"/>
      <c r="PCV60" s="7"/>
      <c r="PCW60" s="7"/>
      <c r="PCX60" s="7"/>
      <c r="PCY60" s="7"/>
      <c r="PCZ60" s="7"/>
      <c r="PDA60" s="7"/>
      <c r="PDB60" s="7"/>
      <c r="PDC60" s="7"/>
      <c r="PDD60" s="7"/>
      <c r="PDE60" s="7"/>
      <c r="PDF60" s="7"/>
      <c r="PDG60" s="7"/>
      <c r="PDH60" s="7"/>
      <c r="PDI60" s="7"/>
      <c r="PDJ60" s="7"/>
      <c r="PDK60" s="7"/>
      <c r="PDL60" s="7"/>
      <c r="PDM60" s="7"/>
      <c r="PDN60" s="7"/>
      <c r="PDO60" s="7"/>
      <c r="PDP60" s="7"/>
      <c r="PDQ60" s="7"/>
      <c r="PDR60" s="7"/>
      <c r="PDS60" s="7"/>
      <c r="PDT60" s="7"/>
      <c r="PDU60" s="7"/>
      <c r="PDV60" s="7"/>
      <c r="PDW60" s="7"/>
      <c r="PDX60" s="7"/>
      <c r="PDY60" s="7"/>
      <c r="PDZ60" s="7"/>
      <c r="PEA60" s="7"/>
      <c r="PEB60" s="7"/>
      <c r="PEC60" s="7"/>
      <c r="PED60" s="7"/>
      <c r="PEE60" s="7"/>
      <c r="PEF60" s="7"/>
      <c r="PEG60" s="7"/>
      <c r="PEH60" s="7"/>
      <c r="PEI60" s="7"/>
      <c r="PEJ60" s="7"/>
      <c r="PEK60" s="7"/>
      <c r="PEL60" s="7"/>
      <c r="PEM60" s="7"/>
      <c r="PEN60" s="7"/>
      <c r="PEO60" s="7"/>
      <c r="PEP60" s="7"/>
      <c r="PEQ60" s="7"/>
      <c r="PER60" s="7"/>
      <c r="PES60" s="7"/>
      <c r="PET60" s="7"/>
      <c r="PEU60" s="7"/>
      <c r="PEV60" s="7"/>
      <c r="PEW60" s="7"/>
      <c r="PEX60" s="7"/>
      <c r="PEY60" s="7"/>
      <c r="PEZ60" s="7"/>
      <c r="PFA60" s="7"/>
      <c r="PFB60" s="7"/>
      <c r="PFC60" s="7"/>
      <c r="PFD60" s="7"/>
      <c r="PFE60" s="7"/>
      <c r="PFF60" s="7"/>
      <c r="PFG60" s="7"/>
      <c r="PFH60" s="7"/>
      <c r="PFI60" s="7"/>
      <c r="PFJ60" s="7"/>
      <c r="PFK60" s="7"/>
      <c r="PFL60" s="7"/>
      <c r="PFM60" s="7"/>
      <c r="PFN60" s="7"/>
      <c r="PFO60" s="7"/>
      <c r="PFP60" s="7"/>
      <c r="PFQ60" s="7"/>
      <c r="PFR60" s="7"/>
      <c r="PFS60" s="7"/>
      <c r="PFT60" s="7"/>
      <c r="PFU60" s="7"/>
      <c r="PFV60" s="7"/>
      <c r="PFW60" s="7"/>
      <c r="PFX60" s="7"/>
      <c r="PFY60" s="7"/>
      <c r="PFZ60" s="7"/>
      <c r="PGA60" s="7"/>
      <c r="PGB60" s="7"/>
      <c r="PGC60" s="7"/>
      <c r="PGD60" s="7"/>
      <c r="PGE60" s="7"/>
      <c r="PGF60" s="7"/>
      <c r="PGG60" s="7"/>
      <c r="PGH60" s="7"/>
      <c r="PGI60" s="7"/>
      <c r="PGJ60" s="7"/>
      <c r="PGK60" s="7"/>
      <c r="PGL60" s="7"/>
      <c r="PGM60" s="7"/>
      <c r="PGN60" s="7"/>
      <c r="PGO60" s="7"/>
      <c r="PGP60" s="7"/>
      <c r="PGQ60" s="7"/>
      <c r="PGR60" s="7"/>
      <c r="PGS60" s="7"/>
      <c r="PGT60" s="7"/>
      <c r="PGU60" s="7"/>
      <c r="PGV60" s="7"/>
      <c r="PGW60" s="7"/>
      <c r="PGX60" s="7"/>
      <c r="PGY60" s="7"/>
      <c r="PGZ60" s="7"/>
      <c r="PHA60" s="7"/>
      <c r="PHB60" s="7"/>
      <c r="PHC60" s="7"/>
      <c r="PHD60" s="7"/>
      <c r="PHF60" s="7"/>
      <c r="PHG60" s="7"/>
      <c r="PHH60" s="7"/>
      <c r="PHI60" s="7"/>
      <c r="PHJ60" s="7"/>
      <c r="PHK60" s="7"/>
      <c r="PHL60" s="7"/>
      <c r="PHM60" s="7"/>
      <c r="PHN60" s="7"/>
      <c r="PHO60" s="7"/>
      <c r="PHP60" s="7"/>
      <c r="PHQ60" s="7"/>
      <c r="PHR60" s="7"/>
      <c r="PHS60" s="7"/>
      <c r="PHT60" s="7"/>
      <c r="PHU60" s="7"/>
      <c r="PHV60" s="7"/>
      <c r="PHW60" s="7"/>
      <c r="PHX60" s="7"/>
      <c r="PHY60" s="7"/>
      <c r="PHZ60" s="7"/>
      <c r="PIA60" s="7"/>
      <c r="PIB60" s="7"/>
      <c r="PIC60" s="7"/>
      <c r="PID60" s="7"/>
      <c r="PIE60" s="7"/>
      <c r="PIF60" s="7"/>
      <c r="PIG60" s="7"/>
      <c r="PIH60" s="7"/>
      <c r="PII60" s="7"/>
      <c r="PIJ60" s="7"/>
      <c r="PIK60" s="7"/>
      <c r="PIL60" s="7"/>
      <c r="PIM60" s="7"/>
      <c r="PIN60" s="7"/>
      <c r="PIO60" s="7"/>
      <c r="PIP60" s="7"/>
      <c r="PIQ60" s="7"/>
      <c r="PIR60" s="7"/>
      <c r="PIS60" s="7"/>
      <c r="PIT60" s="7"/>
      <c r="PIU60" s="7"/>
      <c r="PIV60" s="7"/>
      <c r="PIW60" s="7"/>
      <c r="PIX60" s="7"/>
      <c r="PIY60" s="7"/>
      <c r="PIZ60" s="7"/>
      <c r="PJA60" s="7"/>
      <c r="PJB60" s="7"/>
      <c r="PJC60" s="7"/>
      <c r="PJD60" s="7"/>
      <c r="PJE60" s="7"/>
      <c r="PJF60" s="7"/>
      <c r="PJG60" s="7"/>
      <c r="PJH60" s="7"/>
      <c r="PJI60" s="7"/>
      <c r="PJJ60" s="7"/>
      <c r="PJK60" s="7"/>
      <c r="PJL60" s="7"/>
      <c r="PJM60" s="7"/>
      <c r="PJN60" s="7"/>
      <c r="PJO60" s="7"/>
      <c r="PJP60" s="7"/>
      <c r="PJQ60" s="7"/>
      <c r="PJR60" s="7"/>
      <c r="PJS60" s="7"/>
      <c r="PJT60" s="7"/>
      <c r="PJU60" s="7"/>
      <c r="PJV60" s="7"/>
      <c r="PJW60" s="7"/>
      <c r="PJX60" s="7"/>
      <c r="PJY60" s="7"/>
      <c r="PJZ60" s="7"/>
      <c r="PKA60" s="7"/>
      <c r="PKB60" s="7"/>
      <c r="PKC60" s="7"/>
      <c r="PKD60" s="7"/>
      <c r="PKE60" s="7"/>
      <c r="PKF60" s="7"/>
      <c r="PKG60" s="7"/>
      <c r="PKH60" s="7"/>
      <c r="PKI60" s="7"/>
      <c r="PKJ60" s="7"/>
      <c r="PKK60" s="7"/>
      <c r="PKL60" s="7"/>
      <c r="PKM60" s="7"/>
      <c r="PKN60" s="7"/>
      <c r="PKO60" s="7"/>
      <c r="PKP60" s="7"/>
      <c r="PKQ60" s="7"/>
      <c r="PKR60" s="7"/>
      <c r="PKS60" s="7"/>
      <c r="PKT60" s="7"/>
      <c r="PKU60" s="7"/>
      <c r="PKV60" s="7"/>
      <c r="PKW60" s="7"/>
      <c r="PKX60" s="7"/>
      <c r="PKY60" s="7"/>
      <c r="PKZ60" s="7"/>
      <c r="PLA60" s="7"/>
      <c r="PLB60" s="7"/>
      <c r="PLC60" s="7"/>
      <c r="PLD60" s="7"/>
      <c r="PLE60" s="7"/>
      <c r="PLF60" s="7"/>
      <c r="PLG60" s="7"/>
      <c r="PLH60" s="7"/>
      <c r="PLI60" s="7"/>
      <c r="PLJ60" s="7"/>
      <c r="PLK60" s="7"/>
      <c r="PLL60" s="7"/>
      <c r="PLM60" s="7"/>
      <c r="PLN60" s="7"/>
      <c r="PLO60" s="7"/>
      <c r="PLP60" s="7"/>
      <c r="PLQ60" s="7"/>
      <c r="PLR60" s="7"/>
      <c r="PLS60" s="7"/>
      <c r="PLT60" s="7"/>
      <c r="PLU60" s="7"/>
      <c r="PLV60" s="7"/>
      <c r="PLW60" s="7"/>
      <c r="PLX60" s="7"/>
      <c r="PLY60" s="7"/>
      <c r="PLZ60" s="7"/>
      <c r="PMA60" s="7"/>
      <c r="PMB60" s="7"/>
      <c r="PMC60" s="7"/>
      <c r="PMD60" s="7"/>
      <c r="PME60" s="7"/>
      <c r="PMF60" s="7"/>
      <c r="PMG60" s="7"/>
      <c r="PMH60" s="7"/>
      <c r="PMI60" s="7"/>
      <c r="PMJ60" s="7"/>
      <c r="PMK60" s="7"/>
      <c r="PML60" s="7"/>
      <c r="PMM60" s="7"/>
      <c r="PMN60" s="7"/>
      <c r="PMO60" s="7"/>
      <c r="PMP60" s="7"/>
      <c r="PMQ60" s="7"/>
      <c r="PMR60" s="7"/>
      <c r="PMS60" s="7"/>
      <c r="PMT60" s="7"/>
      <c r="PMU60" s="7"/>
      <c r="PMV60" s="7"/>
      <c r="PMW60" s="7"/>
      <c r="PMX60" s="7"/>
      <c r="PMY60" s="7"/>
      <c r="PMZ60" s="7"/>
      <c r="PNA60" s="7"/>
      <c r="PNB60" s="7"/>
      <c r="PNC60" s="7"/>
      <c r="PND60" s="7"/>
      <c r="PNE60" s="7"/>
      <c r="PNF60" s="7"/>
      <c r="PNG60" s="7"/>
      <c r="PNH60" s="7"/>
      <c r="PNI60" s="7"/>
      <c r="PNJ60" s="7"/>
      <c r="PNK60" s="7"/>
      <c r="PNL60" s="7"/>
      <c r="PNM60" s="7"/>
      <c r="PNN60" s="7"/>
      <c r="PNO60" s="7"/>
      <c r="PNP60" s="7"/>
      <c r="PNQ60" s="7"/>
      <c r="PNR60" s="7"/>
      <c r="PNS60" s="7"/>
      <c r="PNT60" s="7"/>
      <c r="PNU60" s="7"/>
      <c r="PNV60" s="7"/>
      <c r="PNW60" s="7"/>
      <c r="PNX60" s="7"/>
      <c r="PNY60" s="7"/>
      <c r="PNZ60" s="7"/>
      <c r="POA60" s="7"/>
      <c r="POB60" s="7"/>
      <c r="POC60" s="7"/>
      <c r="POD60" s="7"/>
      <c r="POE60" s="7"/>
      <c r="POF60" s="7"/>
      <c r="POG60" s="7"/>
      <c r="POH60" s="7"/>
      <c r="POI60" s="7"/>
      <c r="POJ60" s="7"/>
      <c r="POK60" s="7"/>
      <c r="POL60" s="7"/>
      <c r="POM60" s="7"/>
      <c r="PON60" s="7"/>
      <c r="POO60" s="7"/>
      <c r="POP60" s="7"/>
      <c r="POQ60" s="7"/>
      <c r="POR60" s="7"/>
      <c r="POS60" s="7"/>
      <c r="POT60" s="7"/>
      <c r="POU60" s="7"/>
      <c r="POV60" s="7"/>
      <c r="POW60" s="7"/>
      <c r="POX60" s="7"/>
      <c r="POY60" s="7"/>
      <c r="POZ60" s="7"/>
      <c r="PPA60" s="7"/>
      <c r="PPB60" s="7"/>
      <c r="PPC60" s="7"/>
      <c r="PPD60" s="7"/>
      <c r="PPE60" s="7"/>
      <c r="PPF60" s="7"/>
      <c r="PPG60" s="7"/>
      <c r="PPH60" s="7"/>
      <c r="PPI60" s="7"/>
      <c r="PPJ60" s="7"/>
      <c r="PPK60" s="7"/>
      <c r="PPL60" s="7"/>
      <c r="PPM60" s="7"/>
      <c r="PPN60" s="7"/>
      <c r="PPO60" s="7"/>
      <c r="PPP60" s="7"/>
      <c r="PPQ60" s="7"/>
      <c r="PPR60" s="7"/>
      <c r="PPS60" s="7"/>
      <c r="PPT60" s="7"/>
      <c r="PPU60" s="7"/>
      <c r="PPV60" s="7"/>
      <c r="PPW60" s="7"/>
      <c r="PPX60" s="7"/>
      <c r="PPY60" s="7"/>
      <c r="PPZ60" s="7"/>
      <c r="PQA60" s="7"/>
      <c r="PQB60" s="7"/>
      <c r="PQC60" s="7"/>
      <c r="PQD60" s="7"/>
      <c r="PQE60" s="7"/>
      <c r="PQF60" s="7"/>
      <c r="PQG60" s="7"/>
      <c r="PQH60" s="7"/>
      <c r="PQI60" s="7"/>
      <c r="PQJ60" s="7"/>
      <c r="PQK60" s="7"/>
      <c r="PQL60" s="7"/>
      <c r="PQM60" s="7"/>
      <c r="PQN60" s="7"/>
      <c r="PQO60" s="7"/>
      <c r="PQP60" s="7"/>
      <c r="PQQ60" s="7"/>
      <c r="PQR60" s="7"/>
      <c r="PQS60" s="7"/>
      <c r="PQT60" s="7"/>
      <c r="PQU60" s="7"/>
      <c r="PQV60" s="7"/>
      <c r="PQW60" s="7"/>
      <c r="PQX60" s="7"/>
      <c r="PQY60" s="7"/>
      <c r="PQZ60" s="7"/>
      <c r="PRB60" s="7"/>
      <c r="PRC60" s="7"/>
      <c r="PRD60" s="7"/>
      <c r="PRE60" s="7"/>
      <c r="PRF60" s="7"/>
      <c r="PRG60" s="7"/>
      <c r="PRH60" s="7"/>
      <c r="PRI60" s="7"/>
      <c r="PRJ60" s="7"/>
      <c r="PRK60" s="7"/>
      <c r="PRL60" s="7"/>
      <c r="PRM60" s="7"/>
      <c r="PRN60" s="7"/>
      <c r="PRO60" s="7"/>
      <c r="PRP60" s="7"/>
      <c r="PRQ60" s="7"/>
      <c r="PRR60" s="7"/>
      <c r="PRS60" s="7"/>
      <c r="PRT60" s="7"/>
      <c r="PRU60" s="7"/>
      <c r="PRV60" s="7"/>
      <c r="PRW60" s="7"/>
      <c r="PRX60" s="7"/>
      <c r="PRY60" s="7"/>
      <c r="PRZ60" s="7"/>
      <c r="PSA60" s="7"/>
      <c r="PSB60" s="7"/>
      <c r="PSC60" s="7"/>
      <c r="PSD60" s="7"/>
      <c r="PSE60" s="7"/>
      <c r="PSF60" s="7"/>
      <c r="PSG60" s="7"/>
      <c r="PSH60" s="7"/>
      <c r="PSI60" s="7"/>
      <c r="PSJ60" s="7"/>
      <c r="PSK60" s="7"/>
      <c r="PSL60" s="7"/>
      <c r="PSM60" s="7"/>
      <c r="PSN60" s="7"/>
      <c r="PSO60" s="7"/>
      <c r="PSP60" s="7"/>
      <c r="PSQ60" s="7"/>
      <c r="PSR60" s="7"/>
      <c r="PSS60" s="7"/>
      <c r="PST60" s="7"/>
      <c r="PSU60" s="7"/>
      <c r="PSV60" s="7"/>
      <c r="PSW60" s="7"/>
      <c r="PSX60" s="7"/>
      <c r="PSY60" s="7"/>
      <c r="PSZ60" s="7"/>
      <c r="PTA60" s="7"/>
      <c r="PTB60" s="7"/>
      <c r="PTC60" s="7"/>
      <c r="PTD60" s="7"/>
      <c r="PTE60" s="7"/>
      <c r="PTF60" s="7"/>
      <c r="PTG60" s="7"/>
      <c r="PTH60" s="7"/>
      <c r="PTI60" s="7"/>
      <c r="PTJ60" s="7"/>
      <c r="PTK60" s="7"/>
      <c r="PTL60" s="7"/>
      <c r="PTM60" s="7"/>
      <c r="PTN60" s="7"/>
      <c r="PTO60" s="7"/>
      <c r="PTP60" s="7"/>
      <c r="PTQ60" s="7"/>
      <c r="PTR60" s="7"/>
      <c r="PTS60" s="7"/>
      <c r="PTT60" s="7"/>
      <c r="PTU60" s="7"/>
      <c r="PTV60" s="7"/>
      <c r="PTW60" s="7"/>
      <c r="PTX60" s="7"/>
      <c r="PTY60" s="7"/>
      <c r="PTZ60" s="7"/>
      <c r="PUA60" s="7"/>
      <c r="PUB60" s="7"/>
      <c r="PUC60" s="7"/>
      <c r="PUD60" s="7"/>
      <c r="PUE60" s="7"/>
      <c r="PUF60" s="7"/>
      <c r="PUG60" s="7"/>
      <c r="PUH60" s="7"/>
      <c r="PUI60" s="7"/>
      <c r="PUJ60" s="7"/>
      <c r="PUK60" s="7"/>
      <c r="PUL60" s="7"/>
      <c r="PUM60" s="7"/>
      <c r="PUN60" s="7"/>
      <c r="PUO60" s="7"/>
      <c r="PUP60" s="7"/>
      <c r="PUQ60" s="7"/>
      <c r="PUR60" s="7"/>
      <c r="PUS60" s="7"/>
      <c r="PUT60" s="7"/>
      <c r="PUU60" s="7"/>
      <c r="PUV60" s="7"/>
      <c r="PUW60" s="7"/>
      <c r="PUX60" s="7"/>
      <c r="PUY60" s="7"/>
      <c r="PUZ60" s="7"/>
      <c r="PVA60" s="7"/>
      <c r="PVB60" s="7"/>
      <c r="PVC60" s="7"/>
      <c r="PVD60" s="7"/>
      <c r="PVE60" s="7"/>
      <c r="PVF60" s="7"/>
      <c r="PVG60" s="7"/>
      <c r="PVH60" s="7"/>
      <c r="PVI60" s="7"/>
      <c r="PVJ60" s="7"/>
      <c r="PVK60" s="7"/>
      <c r="PVL60" s="7"/>
      <c r="PVM60" s="7"/>
      <c r="PVN60" s="7"/>
      <c r="PVO60" s="7"/>
      <c r="PVP60" s="7"/>
      <c r="PVQ60" s="7"/>
      <c r="PVR60" s="7"/>
      <c r="PVS60" s="7"/>
      <c r="PVT60" s="7"/>
      <c r="PVU60" s="7"/>
      <c r="PVV60" s="7"/>
      <c r="PVW60" s="7"/>
      <c r="PVX60" s="7"/>
      <c r="PVY60" s="7"/>
      <c r="PVZ60" s="7"/>
      <c r="PWA60" s="7"/>
      <c r="PWB60" s="7"/>
      <c r="PWC60" s="7"/>
      <c r="PWD60" s="7"/>
      <c r="PWE60" s="7"/>
      <c r="PWF60" s="7"/>
      <c r="PWG60" s="7"/>
      <c r="PWH60" s="7"/>
      <c r="PWI60" s="7"/>
      <c r="PWJ60" s="7"/>
      <c r="PWK60" s="7"/>
      <c r="PWL60" s="7"/>
      <c r="PWM60" s="7"/>
      <c r="PWN60" s="7"/>
      <c r="PWO60" s="7"/>
      <c r="PWP60" s="7"/>
      <c r="PWQ60" s="7"/>
      <c r="PWR60" s="7"/>
      <c r="PWS60" s="7"/>
      <c r="PWT60" s="7"/>
      <c r="PWU60" s="7"/>
      <c r="PWV60" s="7"/>
      <c r="PWW60" s="7"/>
      <c r="PWX60" s="7"/>
      <c r="PWY60" s="7"/>
      <c r="PWZ60" s="7"/>
      <c r="PXA60" s="7"/>
      <c r="PXB60" s="7"/>
      <c r="PXC60" s="7"/>
      <c r="PXD60" s="7"/>
      <c r="PXE60" s="7"/>
      <c r="PXF60" s="7"/>
      <c r="PXG60" s="7"/>
      <c r="PXH60" s="7"/>
      <c r="PXI60" s="7"/>
      <c r="PXJ60" s="7"/>
      <c r="PXK60" s="7"/>
      <c r="PXL60" s="7"/>
      <c r="PXM60" s="7"/>
      <c r="PXN60" s="7"/>
      <c r="PXO60" s="7"/>
      <c r="PXP60" s="7"/>
      <c r="PXQ60" s="7"/>
      <c r="PXR60" s="7"/>
      <c r="PXS60" s="7"/>
      <c r="PXT60" s="7"/>
      <c r="PXU60" s="7"/>
      <c r="PXV60" s="7"/>
      <c r="PXW60" s="7"/>
      <c r="PXX60" s="7"/>
      <c r="PXY60" s="7"/>
      <c r="PXZ60" s="7"/>
      <c r="PYA60" s="7"/>
      <c r="PYB60" s="7"/>
      <c r="PYC60" s="7"/>
      <c r="PYD60" s="7"/>
      <c r="PYE60" s="7"/>
      <c r="PYF60" s="7"/>
      <c r="PYG60" s="7"/>
      <c r="PYH60" s="7"/>
      <c r="PYI60" s="7"/>
      <c r="PYJ60" s="7"/>
      <c r="PYK60" s="7"/>
      <c r="PYL60" s="7"/>
      <c r="PYM60" s="7"/>
      <c r="PYN60" s="7"/>
      <c r="PYO60" s="7"/>
      <c r="PYP60" s="7"/>
      <c r="PYQ60" s="7"/>
      <c r="PYR60" s="7"/>
      <c r="PYS60" s="7"/>
      <c r="PYT60" s="7"/>
      <c r="PYU60" s="7"/>
      <c r="PYV60" s="7"/>
      <c r="PYW60" s="7"/>
      <c r="PYX60" s="7"/>
      <c r="PYY60" s="7"/>
      <c r="PYZ60" s="7"/>
      <c r="PZA60" s="7"/>
      <c r="PZB60" s="7"/>
      <c r="PZC60" s="7"/>
      <c r="PZD60" s="7"/>
      <c r="PZE60" s="7"/>
      <c r="PZF60" s="7"/>
      <c r="PZG60" s="7"/>
      <c r="PZH60" s="7"/>
      <c r="PZI60" s="7"/>
      <c r="PZJ60" s="7"/>
      <c r="PZK60" s="7"/>
      <c r="PZL60" s="7"/>
      <c r="PZM60" s="7"/>
      <c r="PZN60" s="7"/>
      <c r="PZO60" s="7"/>
      <c r="PZP60" s="7"/>
      <c r="PZQ60" s="7"/>
      <c r="PZR60" s="7"/>
      <c r="PZS60" s="7"/>
      <c r="PZT60" s="7"/>
      <c r="PZU60" s="7"/>
      <c r="PZV60" s="7"/>
      <c r="PZW60" s="7"/>
      <c r="PZX60" s="7"/>
      <c r="PZY60" s="7"/>
      <c r="PZZ60" s="7"/>
      <c r="QAA60" s="7"/>
      <c r="QAB60" s="7"/>
      <c r="QAC60" s="7"/>
      <c r="QAD60" s="7"/>
      <c r="QAE60" s="7"/>
      <c r="QAF60" s="7"/>
      <c r="QAG60" s="7"/>
      <c r="QAH60" s="7"/>
      <c r="QAI60" s="7"/>
      <c r="QAJ60" s="7"/>
      <c r="QAK60" s="7"/>
      <c r="QAL60" s="7"/>
      <c r="QAM60" s="7"/>
      <c r="QAN60" s="7"/>
      <c r="QAO60" s="7"/>
      <c r="QAP60" s="7"/>
      <c r="QAQ60" s="7"/>
      <c r="QAR60" s="7"/>
      <c r="QAS60" s="7"/>
      <c r="QAT60" s="7"/>
      <c r="QAU60" s="7"/>
      <c r="QAV60" s="7"/>
      <c r="QAX60" s="7"/>
      <c r="QAY60" s="7"/>
      <c r="QAZ60" s="7"/>
      <c r="QBA60" s="7"/>
      <c r="QBB60" s="7"/>
      <c r="QBC60" s="7"/>
      <c r="QBD60" s="7"/>
      <c r="QBE60" s="7"/>
      <c r="QBF60" s="7"/>
      <c r="QBG60" s="7"/>
      <c r="QBH60" s="7"/>
      <c r="QBI60" s="7"/>
      <c r="QBJ60" s="7"/>
      <c r="QBK60" s="7"/>
      <c r="QBL60" s="7"/>
      <c r="QBM60" s="7"/>
      <c r="QBN60" s="7"/>
      <c r="QBO60" s="7"/>
      <c r="QBP60" s="7"/>
      <c r="QBQ60" s="7"/>
      <c r="QBR60" s="7"/>
      <c r="QBS60" s="7"/>
      <c r="QBT60" s="7"/>
      <c r="QBU60" s="7"/>
      <c r="QBV60" s="7"/>
      <c r="QBW60" s="7"/>
      <c r="QBX60" s="7"/>
      <c r="QBY60" s="7"/>
      <c r="QBZ60" s="7"/>
      <c r="QCA60" s="7"/>
      <c r="QCB60" s="7"/>
      <c r="QCC60" s="7"/>
      <c r="QCD60" s="7"/>
      <c r="QCE60" s="7"/>
      <c r="QCF60" s="7"/>
      <c r="QCG60" s="7"/>
      <c r="QCH60" s="7"/>
      <c r="QCI60" s="7"/>
      <c r="QCJ60" s="7"/>
      <c r="QCK60" s="7"/>
      <c r="QCL60" s="7"/>
      <c r="QCM60" s="7"/>
      <c r="QCN60" s="7"/>
      <c r="QCO60" s="7"/>
      <c r="QCP60" s="7"/>
      <c r="QCQ60" s="7"/>
      <c r="QCR60" s="7"/>
      <c r="QCS60" s="7"/>
      <c r="QCT60" s="7"/>
      <c r="QCU60" s="7"/>
      <c r="QCV60" s="7"/>
      <c r="QCW60" s="7"/>
      <c r="QCX60" s="7"/>
      <c r="QCY60" s="7"/>
      <c r="QCZ60" s="7"/>
      <c r="QDA60" s="7"/>
      <c r="QDB60" s="7"/>
      <c r="QDC60" s="7"/>
      <c r="QDD60" s="7"/>
      <c r="QDE60" s="7"/>
      <c r="QDF60" s="7"/>
      <c r="QDG60" s="7"/>
      <c r="QDH60" s="7"/>
      <c r="QDI60" s="7"/>
      <c r="QDJ60" s="7"/>
      <c r="QDK60" s="7"/>
      <c r="QDL60" s="7"/>
      <c r="QDM60" s="7"/>
      <c r="QDN60" s="7"/>
      <c r="QDO60" s="7"/>
      <c r="QDP60" s="7"/>
      <c r="QDQ60" s="7"/>
      <c r="QDR60" s="7"/>
      <c r="QDS60" s="7"/>
      <c r="QDT60" s="7"/>
      <c r="QDU60" s="7"/>
      <c r="QDV60" s="7"/>
      <c r="QDW60" s="7"/>
      <c r="QDX60" s="7"/>
      <c r="QDY60" s="7"/>
      <c r="QDZ60" s="7"/>
      <c r="QEA60" s="7"/>
      <c r="QEB60" s="7"/>
      <c r="QEC60" s="7"/>
      <c r="QED60" s="7"/>
      <c r="QEE60" s="7"/>
      <c r="QEF60" s="7"/>
      <c r="QEG60" s="7"/>
      <c r="QEH60" s="7"/>
      <c r="QEI60" s="7"/>
      <c r="QEJ60" s="7"/>
      <c r="QEK60" s="7"/>
      <c r="QEL60" s="7"/>
      <c r="QEM60" s="7"/>
      <c r="QEN60" s="7"/>
      <c r="QEO60" s="7"/>
      <c r="QEP60" s="7"/>
      <c r="QEQ60" s="7"/>
      <c r="QER60" s="7"/>
      <c r="QES60" s="7"/>
      <c r="QET60" s="7"/>
      <c r="QEU60" s="7"/>
      <c r="QEV60" s="7"/>
      <c r="QEW60" s="7"/>
      <c r="QEX60" s="7"/>
      <c r="QEY60" s="7"/>
      <c r="QEZ60" s="7"/>
      <c r="QFA60" s="7"/>
      <c r="QFB60" s="7"/>
      <c r="QFC60" s="7"/>
      <c r="QFD60" s="7"/>
      <c r="QFE60" s="7"/>
      <c r="QFF60" s="7"/>
      <c r="QFG60" s="7"/>
      <c r="QFH60" s="7"/>
      <c r="QFI60" s="7"/>
      <c r="QFJ60" s="7"/>
      <c r="QFK60" s="7"/>
      <c r="QFL60" s="7"/>
      <c r="QFM60" s="7"/>
      <c r="QFN60" s="7"/>
      <c r="QFO60" s="7"/>
      <c r="QFP60" s="7"/>
      <c r="QFQ60" s="7"/>
      <c r="QFR60" s="7"/>
      <c r="QFS60" s="7"/>
      <c r="QFT60" s="7"/>
      <c r="QFU60" s="7"/>
      <c r="QFV60" s="7"/>
      <c r="QFW60" s="7"/>
      <c r="QFX60" s="7"/>
      <c r="QFY60" s="7"/>
      <c r="QFZ60" s="7"/>
      <c r="QGA60" s="7"/>
      <c r="QGB60" s="7"/>
      <c r="QGC60" s="7"/>
      <c r="QGD60" s="7"/>
      <c r="QGE60" s="7"/>
      <c r="QGF60" s="7"/>
      <c r="QGG60" s="7"/>
      <c r="QGH60" s="7"/>
      <c r="QGI60" s="7"/>
      <c r="QGJ60" s="7"/>
      <c r="QGK60" s="7"/>
      <c r="QGL60" s="7"/>
      <c r="QGM60" s="7"/>
      <c r="QGN60" s="7"/>
      <c r="QGO60" s="7"/>
      <c r="QGP60" s="7"/>
      <c r="QGQ60" s="7"/>
      <c r="QGR60" s="7"/>
      <c r="QGS60" s="7"/>
      <c r="QGT60" s="7"/>
      <c r="QGU60" s="7"/>
      <c r="QGV60" s="7"/>
      <c r="QGW60" s="7"/>
      <c r="QGX60" s="7"/>
      <c r="QGY60" s="7"/>
      <c r="QGZ60" s="7"/>
      <c r="QHA60" s="7"/>
      <c r="QHB60" s="7"/>
      <c r="QHC60" s="7"/>
      <c r="QHD60" s="7"/>
      <c r="QHE60" s="7"/>
      <c r="QHF60" s="7"/>
      <c r="QHG60" s="7"/>
      <c r="QHH60" s="7"/>
      <c r="QHI60" s="7"/>
      <c r="QHJ60" s="7"/>
      <c r="QHK60" s="7"/>
      <c r="QHL60" s="7"/>
      <c r="QHM60" s="7"/>
      <c r="QHN60" s="7"/>
      <c r="QHO60" s="7"/>
      <c r="QHP60" s="7"/>
      <c r="QHQ60" s="7"/>
      <c r="QHR60" s="7"/>
      <c r="QHS60" s="7"/>
      <c r="QHT60" s="7"/>
      <c r="QHU60" s="7"/>
      <c r="QHV60" s="7"/>
      <c r="QHW60" s="7"/>
      <c r="QHX60" s="7"/>
      <c r="QHY60" s="7"/>
      <c r="QHZ60" s="7"/>
      <c r="QIA60" s="7"/>
      <c r="QIB60" s="7"/>
      <c r="QIC60" s="7"/>
      <c r="QID60" s="7"/>
      <c r="QIE60" s="7"/>
      <c r="QIF60" s="7"/>
      <c r="QIG60" s="7"/>
      <c r="QIH60" s="7"/>
      <c r="QII60" s="7"/>
      <c r="QIJ60" s="7"/>
      <c r="QIK60" s="7"/>
      <c r="QIL60" s="7"/>
      <c r="QIM60" s="7"/>
      <c r="QIN60" s="7"/>
      <c r="QIO60" s="7"/>
      <c r="QIP60" s="7"/>
      <c r="QIQ60" s="7"/>
      <c r="QIR60" s="7"/>
      <c r="QIS60" s="7"/>
      <c r="QIT60" s="7"/>
      <c r="QIU60" s="7"/>
      <c r="QIV60" s="7"/>
      <c r="QIW60" s="7"/>
      <c r="QIX60" s="7"/>
      <c r="QIY60" s="7"/>
      <c r="QIZ60" s="7"/>
      <c r="QJA60" s="7"/>
      <c r="QJB60" s="7"/>
      <c r="QJC60" s="7"/>
      <c r="QJD60" s="7"/>
      <c r="QJE60" s="7"/>
      <c r="QJF60" s="7"/>
      <c r="QJG60" s="7"/>
      <c r="QJH60" s="7"/>
      <c r="QJI60" s="7"/>
      <c r="QJJ60" s="7"/>
      <c r="QJK60" s="7"/>
      <c r="QJL60" s="7"/>
      <c r="QJM60" s="7"/>
      <c r="QJN60" s="7"/>
      <c r="QJO60" s="7"/>
      <c r="QJP60" s="7"/>
      <c r="QJQ60" s="7"/>
      <c r="QJR60" s="7"/>
      <c r="QJS60" s="7"/>
      <c r="QJT60" s="7"/>
      <c r="QJU60" s="7"/>
      <c r="QJV60" s="7"/>
      <c r="QJW60" s="7"/>
      <c r="QJX60" s="7"/>
      <c r="QJY60" s="7"/>
      <c r="QJZ60" s="7"/>
      <c r="QKA60" s="7"/>
      <c r="QKB60" s="7"/>
      <c r="QKC60" s="7"/>
      <c r="QKD60" s="7"/>
      <c r="QKE60" s="7"/>
      <c r="QKF60" s="7"/>
      <c r="QKG60" s="7"/>
      <c r="QKH60" s="7"/>
      <c r="QKI60" s="7"/>
      <c r="QKJ60" s="7"/>
      <c r="QKK60" s="7"/>
      <c r="QKL60" s="7"/>
      <c r="QKM60" s="7"/>
      <c r="QKN60" s="7"/>
      <c r="QKO60" s="7"/>
      <c r="QKP60" s="7"/>
      <c r="QKQ60" s="7"/>
      <c r="QKR60" s="7"/>
      <c r="QKT60" s="7"/>
      <c r="QKU60" s="7"/>
      <c r="QKV60" s="7"/>
      <c r="QKW60" s="7"/>
      <c r="QKX60" s="7"/>
      <c r="QKY60" s="7"/>
      <c r="QKZ60" s="7"/>
      <c r="QLA60" s="7"/>
      <c r="QLB60" s="7"/>
      <c r="QLC60" s="7"/>
      <c r="QLD60" s="7"/>
      <c r="QLE60" s="7"/>
      <c r="QLF60" s="7"/>
      <c r="QLG60" s="7"/>
      <c r="QLH60" s="7"/>
      <c r="QLI60" s="7"/>
      <c r="QLJ60" s="7"/>
      <c r="QLK60" s="7"/>
      <c r="QLL60" s="7"/>
      <c r="QLM60" s="7"/>
      <c r="QLN60" s="7"/>
      <c r="QLO60" s="7"/>
      <c r="QLP60" s="7"/>
      <c r="QLQ60" s="7"/>
      <c r="QLR60" s="7"/>
      <c r="QLS60" s="7"/>
      <c r="QLT60" s="7"/>
      <c r="QLU60" s="7"/>
      <c r="QLV60" s="7"/>
      <c r="QLW60" s="7"/>
      <c r="QLX60" s="7"/>
      <c r="QLY60" s="7"/>
      <c r="QLZ60" s="7"/>
      <c r="QMA60" s="7"/>
      <c r="QMB60" s="7"/>
      <c r="QMC60" s="7"/>
      <c r="QMD60" s="7"/>
      <c r="QME60" s="7"/>
      <c r="QMF60" s="7"/>
      <c r="QMG60" s="7"/>
      <c r="QMH60" s="7"/>
      <c r="QMI60" s="7"/>
      <c r="QMJ60" s="7"/>
      <c r="QMK60" s="7"/>
      <c r="QML60" s="7"/>
      <c r="QMM60" s="7"/>
      <c r="QMN60" s="7"/>
      <c r="QMO60" s="7"/>
      <c r="QMP60" s="7"/>
      <c r="QMQ60" s="7"/>
      <c r="QMR60" s="7"/>
      <c r="QMS60" s="7"/>
      <c r="QMT60" s="7"/>
      <c r="QMU60" s="7"/>
      <c r="QMV60" s="7"/>
      <c r="QMW60" s="7"/>
      <c r="QMX60" s="7"/>
      <c r="QMY60" s="7"/>
      <c r="QMZ60" s="7"/>
      <c r="QNA60" s="7"/>
      <c r="QNB60" s="7"/>
      <c r="QNC60" s="7"/>
      <c r="QND60" s="7"/>
      <c r="QNE60" s="7"/>
      <c r="QNF60" s="7"/>
      <c r="QNG60" s="7"/>
      <c r="QNH60" s="7"/>
      <c r="QNI60" s="7"/>
      <c r="QNJ60" s="7"/>
      <c r="QNK60" s="7"/>
      <c r="QNL60" s="7"/>
      <c r="QNM60" s="7"/>
      <c r="QNN60" s="7"/>
      <c r="QNO60" s="7"/>
      <c r="QNP60" s="7"/>
      <c r="QNQ60" s="7"/>
      <c r="QNR60" s="7"/>
      <c r="QNS60" s="7"/>
      <c r="QNT60" s="7"/>
      <c r="QNU60" s="7"/>
      <c r="QNV60" s="7"/>
      <c r="QNW60" s="7"/>
      <c r="QNX60" s="7"/>
      <c r="QNY60" s="7"/>
      <c r="QNZ60" s="7"/>
      <c r="QOA60" s="7"/>
      <c r="QOB60" s="7"/>
      <c r="QOC60" s="7"/>
      <c r="QOD60" s="7"/>
      <c r="QOE60" s="7"/>
      <c r="QOF60" s="7"/>
      <c r="QOG60" s="7"/>
      <c r="QOH60" s="7"/>
      <c r="QOI60" s="7"/>
      <c r="QOJ60" s="7"/>
      <c r="QOK60" s="7"/>
      <c r="QOL60" s="7"/>
      <c r="QOM60" s="7"/>
      <c r="QON60" s="7"/>
      <c r="QOO60" s="7"/>
      <c r="QOP60" s="7"/>
      <c r="QOQ60" s="7"/>
      <c r="QOR60" s="7"/>
      <c r="QOS60" s="7"/>
      <c r="QOT60" s="7"/>
      <c r="QOU60" s="7"/>
      <c r="QOV60" s="7"/>
      <c r="QOW60" s="7"/>
      <c r="QOX60" s="7"/>
      <c r="QOY60" s="7"/>
      <c r="QOZ60" s="7"/>
      <c r="QPA60" s="7"/>
      <c r="QPB60" s="7"/>
      <c r="QPC60" s="7"/>
      <c r="QPD60" s="7"/>
      <c r="QPE60" s="7"/>
      <c r="QPF60" s="7"/>
      <c r="QPG60" s="7"/>
      <c r="QPH60" s="7"/>
      <c r="QPI60" s="7"/>
      <c r="QPJ60" s="7"/>
      <c r="QPK60" s="7"/>
      <c r="QPL60" s="7"/>
      <c r="QPM60" s="7"/>
      <c r="QPN60" s="7"/>
      <c r="QPO60" s="7"/>
      <c r="QPP60" s="7"/>
      <c r="QPQ60" s="7"/>
      <c r="QPR60" s="7"/>
      <c r="QPS60" s="7"/>
      <c r="QPT60" s="7"/>
      <c r="QPU60" s="7"/>
      <c r="QPV60" s="7"/>
      <c r="QPW60" s="7"/>
      <c r="QPX60" s="7"/>
      <c r="QPY60" s="7"/>
      <c r="QPZ60" s="7"/>
      <c r="QQA60" s="7"/>
      <c r="QQB60" s="7"/>
      <c r="QQC60" s="7"/>
      <c r="QQD60" s="7"/>
      <c r="QQE60" s="7"/>
      <c r="QQF60" s="7"/>
      <c r="QQG60" s="7"/>
      <c r="QQH60" s="7"/>
      <c r="QQI60" s="7"/>
      <c r="QQJ60" s="7"/>
      <c r="QQK60" s="7"/>
      <c r="QQL60" s="7"/>
      <c r="QQM60" s="7"/>
      <c r="QQN60" s="7"/>
      <c r="QQO60" s="7"/>
      <c r="QQP60" s="7"/>
      <c r="QQQ60" s="7"/>
      <c r="QQR60" s="7"/>
      <c r="QQS60" s="7"/>
      <c r="QQT60" s="7"/>
      <c r="QQU60" s="7"/>
      <c r="QQV60" s="7"/>
      <c r="QQW60" s="7"/>
      <c r="QQX60" s="7"/>
      <c r="QQY60" s="7"/>
      <c r="QQZ60" s="7"/>
      <c r="QRA60" s="7"/>
      <c r="QRB60" s="7"/>
      <c r="QRC60" s="7"/>
      <c r="QRD60" s="7"/>
      <c r="QRE60" s="7"/>
      <c r="QRF60" s="7"/>
      <c r="QRG60" s="7"/>
      <c r="QRH60" s="7"/>
      <c r="QRI60" s="7"/>
      <c r="QRJ60" s="7"/>
      <c r="QRK60" s="7"/>
      <c r="QRL60" s="7"/>
      <c r="QRM60" s="7"/>
      <c r="QRN60" s="7"/>
      <c r="QRO60" s="7"/>
      <c r="QRP60" s="7"/>
      <c r="QRQ60" s="7"/>
      <c r="QRR60" s="7"/>
      <c r="QRS60" s="7"/>
      <c r="QRT60" s="7"/>
      <c r="QRU60" s="7"/>
      <c r="QRV60" s="7"/>
      <c r="QRW60" s="7"/>
      <c r="QRX60" s="7"/>
      <c r="QRY60" s="7"/>
      <c r="QRZ60" s="7"/>
      <c r="QSA60" s="7"/>
      <c r="QSB60" s="7"/>
      <c r="QSC60" s="7"/>
      <c r="QSD60" s="7"/>
      <c r="QSE60" s="7"/>
      <c r="QSF60" s="7"/>
      <c r="QSG60" s="7"/>
      <c r="QSH60" s="7"/>
      <c r="QSI60" s="7"/>
      <c r="QSJ60" s="7"/>
      <c r="QSK60" s="7"/>
      <c r="QSL60" s="7"/>
      <c r="QSM60" s="7"/>
      <c r="QSN60" s="7"/>
      <c r="QSO60" s="7"/>
      <c r="QSP60" s="7"/>
      <c r="QSQ60" s="7"/>
      <c r="QSR60" s="7"/>
      <c r="QSS60" s="7"/>
      <c r="QST60" s="7"/>
      <c r="QSU60" s="7"/>
      <c r="QSV60" s="7"/>
      <c r="QSW60" s="7"/>
      <c r="QSX60" s="7"/>
      <c r="QSY60" s="7"/>
      <c r="QSZ60" s="7"/>
      <c r="QTA60" s="7"/>
      <c r="QTB60" s="7"/>
      <c r="QTC60" s="7"/>
      <c r="QTD60" s="7"/>
      <c r="QTE60" s="7"/>
      <c r="QTF60" s="7"/>
      <c r="QTG60" s="7"/>
      <c r="QTH60" s="7"/>
      <c r="QTI60" s="7"/>
      <c r="QTJ60" s="7"/>
      <c r="QTK60" s="7"/>
      <c r="QTL60" s="7"/>
      <c r="QTM60" s="7"/>
      <c r="QTN60" s="7"/>
      <c r="QTO60" s="7"/>
      <c r="QTP60" s="7"/>
      <c r="QTQ60" s="7"/>
      <c r="QTR60" s="7"/>
      <c r="QTS60" s="7"/>
      <c r="QTT60" s="7"/>
      <c r="QTU60" s="7"/>
      <c r="QTV60" s="7"/>
      <c r="QTW60" s="7"/>
      <c r="QTX60" s="7"/>
      <c r="QTY60" s="7"/>
      <c r="QTZ60" s="7"/>
      <c r="QUA60" s="7"/>
      <c r="QUB60" s="7"/>
      <c r="QUC60" s="7"/>
      <c r="QUD60" s="7"/>
      <c r="QUE60" s="7"/>
      <c r="QUF60" s="7"/>
      <c r="QUG60" s="7"/>
      <c r="QUH60" s="7"/>
      <c r="QUI60" s="7"/>
      <c r="QUJ60" s="7"/>
      <c r="QUK60" s="7"/>
      <c r="QUL60" s="7"/>
      <c r="QUM60" s="7"/>
      <c r="QUN60" s="7"/>
      <c r="QUP60" s="7"/>
      <c r="QUQ60" s="7"/>
      <c r="QUR60" s="7"/>
      <c r="QUS60" s="7"/>
      <c r="QUT60" s="7"/>
      <c r="QUU60" s="7"/>
      <c r="QUV60" s="7"/>
      <c r="QUW60" s="7"/>
      <c r="QUX60" s="7"/>
      <c r="QUY60" s="7"/>
      <c r="QUZ60" s="7"/>
      <c r="QVA60" s="7"/>
      <c r="QVB60" s="7"/>
      <c r="QVC60" s="7"/>
      <c r="QVD60" s="7"/>
      <c r="QVE60" s="7"/>
      <c r="QVF60" s="7"/>
      <c r="QVG60" s="7"/>
      <c r="QVH60" s="7"/>
      <c r="QVI60" s="7"/>
      <c r="QVJ60" s="7"/>
      <c r="QVK60" s="7"/>
      <c r="QVL60" s="7"/>
      <c r="QVM60" s="7"/>
      <c r="QVN60" s="7"/>
      <c r="QVO60" s="7"/>
      <c r="QVP60" s="7"/>
      <c r="QVQ60" s="7"/>
      <c r="QVR60" s="7"/>
      <c r="QVS60" s="7"/>
      <c r="QVT60" s="7"/>
      <c r="QVU60" s="7"/>
      <c r="QVV60" s="7"/>
      <c r="QVW60" s="7"/>
      <c r="QVX60" s="7"/>
      <c r="QVY60" s="7"/>
      <c r="QVZ60" s="7"/>
      <c r="QWA60" s="7"/>
      <c r="QWB60" s="7"/>
      <c r="QWC60" s="7"/>
      <c r="QWD60" s="7"/>
      <c r="QWE60" s="7"/>
      <c r="QWF60" s="7"/>
      <c r="QWG60" s="7"/>
      <c r="QWH60" s="7"/>
      <c r="QWI60" s="7"/>
      <c r="QWJ60" s="7"/>
      <c r="QWK60" s="7"/>
      <c r="QWL60" s="7"/>
      <c r="QWM60" s="7"/>
      <c r="QWN60" s="7"/>
      <c r="QWO60" s="7"/>
      <c r="QWP60" s="7"/>
      <c r="QWQ60" s="7"/>
      <c r="QWR60" s="7"/>
      <c r="QWS60" s="7"/>
      <c r="QWT60" s="7"/>
      <c r="QWU60" s="7"/>
      <c r="QWV60" s="7"/>
      <c r="QWW60" s="7"/>
      <c r="QWX60" s="7"/>
      <c r="QWY60" s="7"/>
      <c r="QWZ60" s="7"/>
      <c r="QXA60" s="7"/>
      <c r="QXB60" s="7"/>
      <c r="QXC60" s="7"/>
      <c r="QXD60" s="7"/>
      <c r="QXE60" s="7"/>
      <c r="QXF60" s="7"/>
      <c r="QXG60" s="7"/>
      <c r="QXH60" s="7"/>
      <c r="QXI60" s="7"/>
      <c r="QXJ60" s="7"/>
      <c r="QXK60" s="7"/>
      <c r="QXL60" s="7"/>
      <c r="QXM60" s="7"/>
      <c r="QXN60" s="7"/>
      <c r="QXO60" s="7"/>
      <c r="QXP60" s="7"/>
      <c r="QXQ60" s="7"/>
      <c r="QXR60" s="7"/>
      <c r="QXS60" s="7"/>
      <c r="QXT60" s="7"/>
      <c r="QXU60" s="7"/>
      <c r="QXV60" s="7"/>
      <c r="QXW60" s="7"/>
      <c r="QXX60" s="7"/>
      <c r="QXY60" s="7"/>
      <c r="QXZ60" s="7"/>
      <c r="QYA60" s="7"/>
      <c r="QYB60" s="7"/>
      <c r="QYC60" s="7"/>
      <c r="QYD60" s="7"/>
      <c r="QYE60" s="7"/>
      <c r="QYF60" s="7"/>
      <c r="QYG60" s="7"/>
      <c r="QYH60" s="7"/>
      <c r="QYI60" s="7"/>
      <c r="QYJ60" s="7"/>
      <c r="QYK60" s="7"/>
      <c r="QYL60" s="7"/>
      <c r="QYM60" s="7"/>
      <c r="QYN60" s="7"/>
      <c r="QYO60" s="7"/>
      <c r="QYP60" s="7"/>
      <c r="QYQ60" s="7"/>
      <c r="QYR60" s="7"/>
      <c r="QYS60" s="7"/>
      <c r="QYT60" s="7"/>
      <c r="QYU60" s="7"/>
      <c r="QYV60" s="7"/>
      <c r="QYW60" s="7"/>
      <c r="QYX60" s="7"/>
      <c r="QYY60" s="7"/>
      <c r="QYZ60" s="7"/>
      <c r="QZA60" s="7"/>
      <c r="QZB60" s="7"/>
      <c r="QZC60" s="7"/>
      <c r="QZD60" s="7"/>
      <c r="QZE60" s="7"/>
      <c r="QZF60" s="7"/>
      <c r="QZG60" s="7"/>
      <c r="QZH60" s="7"/>
      <c r="QZI60" s="7"/>
      <c r="QZJ60" s="7"/>
      <c r="QZK60" s="7"/>
      <c r="QZL60" s="7"/>
      <c r="QZM60" s="7"/>
      <c r="QZN60" s="7"/>
      <c r="QZO60" s="7"/>
      <c r="QZP60" s="7"/>
      <c r="QZQ60" s="7"/>
      <c r="QZR60" s="7"/>
      <c r="QZS60" s="7"/>
      <c r="QZT60" s="7"/>
      <c r="QZU60" s="7"/>
      <c r="QZV60" s="7"/>
      <c r="QZW60" s="7"/>
      <c r="QZX60" s="7"/>
      <c r="QZY60" s="7"/>
      <c r="QZZ60" s="7"/>
      <c r="RAA60" s="7"/>
      <c r="RAB60" s="7"/>
      <c r="RAC60" s="7"/>
      <c r="RAD60" s="7"/>
      <c r="RAE60" s="7"/>
      <c r="RAF60" s="7"/>
      <c r="RAG60" s="7"/>
      <c r="RAH60" s="7"/>
      <c r="RAI60" s="7"/>
      <c r="RAJ60" s="7"/>
      <c r="RAK60" s="7"/>
      <c r="RAL60" s="7"/>
      <c r="RAM60" s="7"/>
      <c r="RAN60" s="7"/>
      <c r="RAO60" s="7"/>
      <c r="RAP60" s="7"/>
      <c r="RAQ60" s="7"/>
      <c r="RAR60" s="7"/>
      <c r="RAS60" s="7"/>
      <c r="RAT60" s="7"/>
      <c r="RAU60" s="7"/>
      <c r="RAV60" s="7"/>
      <c r="RAW60" s="7"/>
      <c r="RAX60" s="7"/>
      <c r="RAY60" s="7"/>
      <c r="RAZ60" s="7"/>
      <c r="RBA60" s="7"/>
      <c r="RBB60" s="7"/>
      <c r="RBC60" s="7"/>
      <c r="RBD60" s="7"/>
      <c r="RBE60" s="7"/>
      <c r="RBF60" s="7"/>
      <c r="RBG60" s="7"/>
      <c r="RBH60" s="7"/>
      <c r="RBI60" s="7"/>
      <c r="RBJ60" s="7"/>
      <c r="RBK60" s="7"/>
      <c r="RBL60" s="7"/>
      <c r="RBM60" s="7"/>
      <c r="RBN60" s="7"/>
      <c r="RBO60" s="7"/>
      <c r="RBP60" s="7"/>
      <c r="RBQ60" s="7"/>
      <c r="RBR60" s="7"/>
      <c r="RBS60" s="7"/>
      <c r="RBT60" s="7"/>
      <c r="RBU60" s="7"/>
      <c r="RBV60" s="7"/>
      <c r="RBW60" s="7"/>
      <c r="RBX60" s="7"/>
      <c r="RBY60" s="7"/>
      <c r="RBZ60" s="7"/>
      <c r="RCA60" s="7"/>
      <c r="RCB60" s="7"/>
      <c r="RCC60" s="7"/>
      <c r="RCD60" s="7"/>
      <c r="RCE60" s="7"/>
      <c r="RCF60" s="7"/>
      <c r="RCG60" s="7"/>
      <c r="RCH60" s="7"/>
      <c r="RCI60" s="7"/>
      <c r="RCJ60" s="7"/>
      <c r="RCK60" s="7"/>
      <c r="RCL60" s="7"/>
      <c r="RCM60" s="7"/>
      <c r="RCN60" s="7"/>
      <c r="RCO60" s="7"/>
      <c r="RCP60" s="7"/>
      <c r="RCQ60" s="7"/>
      <c r="RCR60" s="7"/>
      <c r="RCS60" s="7"/>
      <c r="RCT60" s="7"/>
      <c r="RCU60" s="7"/>
      <c r="RCV60" s="7"/>
      <c r="RCW60" s="7"/>
      <c r="RCX60" s="7"/>
      <c r="RCY60" s="7"/>
      <c r="RCZ60" s="7"/>
      <c r="RDA60" s="7"/>
      <c r="RDB60" s="7"/>
      <c r="RDC60" s="7"/>
      <c r="RDD60" s="7"/>
      <c r="RDE60" s="7"/>
      <c r="RDF60" s="7"/>
      <c r="RDG60" s="7"/>
      <c r="RDH60" s="7"/>
      <c r="RDI60" s="7"/>
      <c r="RDJ60" s="7"/>
      <c r="RDK60" s="7"/>
      <c r="RDL60" s="7"/>
      <c r="RDM60" s="7"/>
      <c r="RDN60" s="7"/>
      <c r="RDO60" s="7"/>
      <c r="RDP60" s="7"/>
      <c r="RDQ60" s="7"/>
      <c r="RDR60" s="7"/>
      <c r="RDS60" s="7"/>
      <c r="RDT60" s="7"/>
      <c r="RDU60" s="7"/>
      <c r="RDV60" s="7"/>
      <c r="RDW60" s="7"/>
      <c r="RDX60" s="7"/>
      <c r="RDY60" s="7"/>
      <c r="RDZ60" s="7"/>
      <c r="REA60" s="7"/>
      <c r="REB60" s="7"/>
      <c r="REC60" s="7"/>
      <c r="RED60" s="7"/>
      <c r="REE60" s="7"/>
      <c r="REF60" s="7"/>
      <c r="REG60" s="7"/>
      <c r="REH60" s="7"/>
      <c r="REI60" s="7"/>
      <c r="REJ60" s="7"/>
      <c r="REL60" s="7"/>
      <c r="REM60" s="7"/>
      <c r="REN60" s="7"/>
      <c r="REO60" s="7"/>
      <c r="REP60" s="7"/>
      <c r="REQ60" s="7"/>
      <c r="RER60" s="7"/>
      <c r="RES60" s="7"/>
      <c r="RET60" s="7"/>
      <c r="REU60" s="7"/>
      <c r="REV60" s="7"/>
      <c r="REW60" s="7"/>
      <c r="REX60" s="7"/>
      <c r="REY60" s="7"/>
      <c r="REZ60" s="7"/>
      <c r="RFA60" s="7"/>
      <c r="RFB60" s="7"/>
      <c r="RFC60" s="7"/>
      <c r="RFD60" s="7"/>
      <c r="RFE60" s="7"/>
      <c r="RFF60" s="7"/>
      <c r="RFG60" s="7"/>
      <c r="RFH60" s="7"/>
      <c r="RFI60" s="7"/>
      <c r="RFJ60" s="7"/>
      <c r="RFK60" s="7"/>
      <c r="RFL60" s="7"/>
      <c r="RFM60" s="7"/>
      <c r="RFN60" s="7"/>
      <c r="RFO60" s="7"/>
      <c r="RFP60" s="7"/>
      <c r="RFQ60" s="7"/>
      <c r="RFR60" s="7"/>
      <c r="RFS60" s="7"/>
      <c r="RFT60" s="7"/>
      <c r="RFU60" s="7"/>
      <c r="RFV60" s="7"/>
      <c r="RFW60" s="7"/>
      <c r="RFX60" s="7"/>
      <c r="RFY60" s="7"/>
      <c r="RFZ60" s="7"/>
      <c r="RGA60" s="7"/>
      <c r="RGB60" s="7"/>
      <c r="RGC60" s="7"/>
      <c r="RGD60" s="7"/>
      <c r="RGE60" s="7"/>
      <c r="RGF60" s="7"/>
      <c r="RGG60" s="7"/>
      <c r="RGH60" s="7"/>
      <c r="RGI60" s="7"/>
      <c r="RGJ60" s="7"/>
      <c r="RGK60" s="7"/>
      <c r="RGL60" s="7"/>
      <c r="RGM60" s="7"/>
      <c r="RGN60" s="7"/>
      <c r="RGO60" s="7"/>
      <c r="RGP60" s="7"/>
      <c r="RGQ60" s="7"/>
      <c r="RGR60" s="7"/>
      <c r="RGS60" s="7"/>
      <c r="RGT60" s="7"/>
      <c r="RGU60" s="7"/>
      <c r="RGV60" s="7"/>
      <c r="RGW60" s="7"/>
      <c r="RGX60" s="7"/>
      <c r="RGY60" s="7"/>
      <c r="RGZ60" s="7"/>
      <c r="RHA60" s="7"/>
      <c r="RHB60" s="7"/>
      <c r="RHC60" s="7"/>
      <c r="RHD60" s="7"/>
      <c r="RHE60" s="7"/>
      <c r="RHF60" s="7"/>
      <c r="RHG60" s="7"/>
      <c r="RHH60" s="7"/>
      <c r="RHI60" s="7"/>
      <c r="RHJ60" s="7"/>
      <c r="RHK60" s="7"/>
      <c r="RHL60" s="7"/>
      <c r="RHM60" s="7"/>
      <c r="RHN60" s="7"/>
      <c r="RHO60" s="7"/>
      <c r="RHP60" s="7"/>
      <c r="RHQ60" s="7"/>
      <c r="RHR60" s="7"/>
      <c r="RHS60" s="7"/>
      <c r="RHT60" s="7"/>
      <c r="RHU60" s="7"/>
      <c r="RHV60" s="7"/>
      <c r="RHW60" s="7"/>
      <c r="RHX60" s="7"/>
      <c r="RHY60" s="7"/>
      <c r="RHZ60" s="7"/>
      <c r="RIA60" s="7"/>
      <c r="RIB60" s="7"/>
      <c r="RIC60" s="7"/>
      <c r="RID60" s="7"/>
      <c r="RIE60" s="7"/>
      <c r="RIF60" s="7"/>
      <c r="RIG60" s="7"/>
      <c r="RIH60" s="7"/>
      <c r="RII60" s="7"/>
      <c r="RIJ60" s="7"/>
      <c r="RIK60" s="7"/>
      <c r="RIL60" s="7"/>
      <c r="RIM60" s="7"/>
      <c r="RIN60" s="7"/>
      <c r="RIO60" s="7"/>
      <c r="RIP60" s="7"/>
      <c r="RIQ60" s="7"/>
      <c r="RIR60" s="7"/>
      <c r="RIS60" s="7"/>
      <c r="RIT60" s="7"/>
      <c r="RIU60" s="7"/>
      <c r="RIV60" s="7"/>
      <c r="RIW60" s="7"/>
      <c r="RIX60" s="7"/>
      <c r="RIY60" s="7"/>
      <c r="RIZ60" s="7"/>
      <c r="RJA60" s="7"/>
      <c r="RJB60" s="7"/>
      <c r="RJC60" s="7"/>
      <c r="RJD60" s="7"/>
      <c r="RJE60" s="7"/>
      <c r="RJF60" s="7"/>
      <c r="RJG60" s="7"/>
      <c r="RJH60" s="7"/>
      <c r="RJI60" s="7"/>
      <c r="RJJ60" s="7"/>
      <c r="RJK60" s="7"/>
      <c r="RJL60" s="7"/>
      <c r="RJM60" s="7"/>
      <c r="RJN60" s="7"/>
      <c r="RJO60" s="7"/>
      <c r="RJP60" s="7"/>
      <c r="RJQ60" s="7"/>
      <c r="RJR60" s="7"/>
      <c r="RJS60" s="7"/>
      <c r="RJT60" s="7"/>
      <c r="RJU60" s="7"/>
      <c r="RJV60" s="7"/>
      <c r="RJW60" s="7"/>
      <c r="RJX60" s="7"/>
      <c r="RJY60" s="7"/>
      <c r="RJZ60" s="7"/>
      <c r="RKA60" s="7"/>
      <c r="RKB60" s="7"/>
      <c r="RKC60" s="7"/>
      <c r="RKD60" s="7"/>
      <c r="RKE60" s="7"/>
      <c r="RKF60" s="7"/>
      <c r="RKG60" s="7"/>
      <c r="RKH60" s="7"/>
      <c r="RKI60" s="7"/>
      <c r="RKJ60" s="7"/>
      <c r="RKK60" s="7"/>
      <c r="RKL60" s="7"/>
      <c r="RKM60" s="7"/>
      <c r="RKN60" s="7"/>
      <c r="RKO60" s="7"/>
      <c r="RKP60" s="7"/>
      <c r="RKQ60" s="7"/>
      <c r="RKR60" s="7"/>
      <c r="RKS60" s="7"/>
      <c r="RKT60" s="7"/>
      <c r="RKU60" s="7"/>
      <c r="RKV60" s="7"/>
      <c r="RKW60" s="7"/>
      <c r="RKX60" s="7"/>
      <c r="RKY60" s="7"/>
      <c r="RKZ60" s="7"/>
      <c r="RLA60" s="7"/>
      <c r="RLB60" s="7"/>
      <c r="RLC60" s="7"/>
      <c r="RLD60" s="7"/>
      <c r="RLE60" s="7"/>
      <c r="RLF60" s="7"/>
      <c r="RLG60" s="7"/>
      <c r="RLH60" s="7"/>
      <c r="RLI60" s="7"/>
      <c r="RLJ60" s="7"/>
      <c r="RLK60" s="7"/>
      <c r="RLL60" s="7"/>
      <c r="RLM60" s="7"/>
      <c r="RLN60" s="7"/>
      <c r="RLO60" s="7"/>
      <c r="RLP60" s="7"/>
      <c r="RLQ60" s="7"/>
      <c r="RLR60" s="7"/>
      <c r="RLS60" s="7"/>
      <c r="RLT60" s="7"/>
      <c r="RLU60" s="7"/>
      <c r="RLV60" s="7"/>
      <c r="RLW60" s="7"/>
      <c r="RLX60" s="7"/>
      <c r="RLY60" s="7"/>
      <c r="RLZ60" s="7"/>
      <c r="RMA60" s="7"/>
      <c r="RMB60" s="7"/>
      <c r="RMC60" s="7"/>
      <c r="RMD60" s="7"/>
      <c r="RME60" s="7"/>
      <c r="RMF60" s="7"/>
      <c r="RMG60" s="7"/>
      <c r="RMH60" s="7"/>
      <c r="RMI60" s="7"/>
      <c r="RMJ60" s="7"/>
      <c r="RMK60" s="7"/>
      <c r="RML60" s="7"/>
      <c r="RMM60" s="7"/>
      <c r="RMN60" s="7"/>
      <c r="RMO60" s="7"/>
      <c r="RMP60" s="7"/>
      <c r="RMQ60" s="7"/>
      <c r="RMR60" s="7"/>
      <c r="RMS60" s="7"/>
      <c r="RMT60" s="7"/>
      <c r="RMU60" s="7"/>
      <c r="RMV60" s="7"/>
      <c r="RMW60" s="7"/>
      <c r="RMX60" s="7"/>
      <c r="RMY60" s="7"/>
      <c r="RMZ60" s="7"/>
      <c r="RNA60" s="7"/>
      <c r="RNB60" s="7"/>
      <c r="RNC60" s="7"/>
      <c r="RND60" s="7"/>
      <c r="RNE60" s="7"/>
      <c r="RNF60" s="7"/>
      <c r="RNG60" s="7"/>
      <c r="RNH60" s="7"/>
      <c r="RNI60" s="7"/>
      <c r="RNJ60" s="7"/>
      <c r="RNK60" s="7"/>
      <c r="RNL60" s="7"/>
      <c r="RNM60" s="7"/>
      <c r="RNN60" s="7"/>
      <c r="RNO60" s="7"/>
      <c r="RNP60" s="7"/>
      <c r="RNQ60" s="7"/>
      <c r="RNR60" s="7"/>
      <c r="RNS60" s="7"/>
      <c r="RNT60" s="7"/>
      <c r="RNU60" s="7"/>
      <c r="RNV60" s="7"/>
      <c r="RNW60" s="7"/>
      <c r="RNX60" s="7"/>
      <c r="RNY60" s="7"/>
      <c r="RNZ60" s="7"/>
      <c r="ROA60" s="7"/>
      <c r="ROB60" s="7"/>
      <c r="ROC60" s="7"/>
      <c r="ROD60" s="7"/>
      <c r="ROE60" s="7"/>
      <c r="ROF60" s="7"/>
      <c r="ROH60" s="7"/>
      <c r="ROI60" s="7"/>
      <c r="ROJ60" s="7"/>
      <c r="ROK60" s="7"/>
      <c r="ROL60" s="7"/>
      <c r="ROM60" s="7"/>
      <c r="RON60" s="7"/>
      <c r="ROO60" s="7"/>
      <c r="ROP60" s="7"/>
      <c r="ROQ60" s="7"/>
      <c r="ROR60" s="7"/>
      <c r="ROS60" s="7"/>
      <c r="ROT60" s="7"/>
      <c r="ROU60" s="7"/>
      <c r="ROV60" s="7"/>
      <c r="ROW60" s="7"/>
      <c r="ROX60" s="7"/>
      <c r="ROY60" s="7"/>
      <c r="ROZ60" s="7"/>
      <c r="RPA60" s="7"/>
      <c r="RPB60" s="7"/>
      <c r="RPC60" s="7"/>
      <c r="RPD60" s="7"/>
      <c r="RPE60" s="7"/>
      <c r="RPF60" s="7"/>
      <c r="RPG60" s="7"/>
      <c r="RPH60" s="7"/>
      <c r="RPI60" s="7"/>
      <c r="RPJ60" s="7"/>
      <c r="RPK60" s="7"/>
      <c r="RPL60" s="7"/>
      <c r="RPM60" s="7"/>
      <c r="RPN60" s="7"/>
      <c r="RPO60" s="7"/>
      <c r="RPP60" s="7"/>
      <c r="RPQ60" s="7"/>
      <c r="RPR60" s="7"/>
      <c r="RPS60" s="7"/>
      <c r="RPT60" s="7"/>
      <c r="RPU60" s="7"/>
      <c r="RPV60" s="7"/>
      <c r="RPW60" s="7"/>
      <c r="RPX60" s="7"/>
      <c r="RPY60" s="7"/>
      <c r="RPZ60" s="7"/>
      <c r="RQA60" s="7"/>
      <c r="RQB60" s="7"/>
      <c r="RQC60" s="7"/>
      <c r="RQD60" s="7"/>
      <c r="RQE60" s="7"/>
      <c r="RQF60" s="7"/>
      <c r="RQG60" s="7"/>
      <c r="RQH60" s="7"/>
      <c r="RQI60" s="7"/>
      <c r="RQJ60" s="7"/>
      <c r="RQK60" s="7"/>
      <c r="RQL60" s="7"/>
      <c r="RQM60" s="7"/>
      <c r="RQN60" s="7"/>
      <c r="RQO60" s="7"/>
      <c r="RQP60" s="7"/>
      <c r="RQQ60" s="7"/>
      <c r="RQR60" s="7"/>
      <c r="RQS60" s="7"/>
      <c r="RQT60" s="7"/>
      <c r="RQU60" s="7"/>
      <c r="RQV60" s="7"/>
      <c r="RQW60" s="7"/>
      <c r="RQX60" s="7"/>
      <c r="RQY60" s="7"/>
      <c r="RQZ60" s="7"/>
      <c r="RRA60" s="7"/>
      <c r="RRB60" s="7"/>
      <c r="RRC60" s="7"/>
      <c r="RRD60" s="7"/>
      <c r="RRE60" s="7"/>
      <c r="RRF60" s="7"/>
      <c r="RRG60" s="7"/>
      <c r="RRH60" s="7"/>
      <c r="RRI60" s="7"/>
      <c r="RRJ60" s="7"/>
      <c r="RRK60" s="7"/>
      <c r="RRL60" s="7"/>
      <c r="RRM60" s="7"/>
      <c r="RRN60" s="7"/>
      <c r="RRO60" s="7"/>
      <c r="RRP60" s="7"/>
      <c r="RRQ60" s="7"/>
      <c r="RRR60" s="7"/>
      <c r="RRS60" s="7"/>
      <c r="RRT60" s="7"/>
      <c r="RRU60" s="7"/>
      <c r="RRV60" s="7"/>
      <c r="RRW60" s="7"/>
      <c r="RRX60" s="7"/>
      <c r="RRY60" s="7"/>
      <c r="RRZ60" s="7"/>
      <c r="RSA60" s="7"/>
      <c r="RSB60" s="7"/>
      <c r="RSC60" s="7"/>
      <c r="RSD60" s="7"/>
      <c r="RSE60" s="7"/>
      <c r="RSF60" s="7"/>
      <c r="RSG60" s="7"/>
      <c r="RSH60" s="7"/>
      <c r="RSI60" s="7"/>
      <c r="RSJ60" s="7"/>
      <c r="RSK60" s="7"/>
      <c r="RSL60" s="7"/>
      <c r="RSM60" s="7"/>
      <c r="RSN60" s="7"/>
      <c r="RSO60" s="7"/>
      <c r="RSP60" s="7"/>
      <c r="RSQ60" s="7"/>
      <c r="RSR60" s="7"/>
      <c r="RSS60" s="7"/>
      <c r="RST60" s="7"/>
      <c r="RSU60" s="7"/>
      <c r="RSV60" s="7"/>
      <c r="RSW60" s="7"/>
      <c r="RSX60" s="7"/>
      <c r="RSY60" s="7"/>
      <c r="RSZ60" s="7"/>
      <c r="RTA60" s="7"/>
      <c r="RTB60" s="7"/>
      <c r="RTC60" s="7"/>
      <c r="RTD60" s="7"/>
      <c r="RTE60" s="7"/>
      <c r="RTF60" s="7"/>
      <c r="RTG60" s="7"/>
      <c r="RTH60" s="7"/>
      <c r="RTI60" s="7"/>
      <c r="RTJ60" s="7"/>
      <c r="RTK60" s="7"/>
      <c r="RTL60" s="7"/>
      <c r="RTM60" s="7"/>
      <c r="RTN60" s="7"/>
      <c r="RTO60" s="7"/>
      <c r="RTP60" s="7"/>
      <c r="RTQ60" s="7"/>
      <c r="RTR60" s="7"/>
      <c r="RTS60" s="7"/>
      <c r="RTT60" s="7"/>
      <c r="RTU60" s="7"/>
      <c r="RTV60" s="7"/>
      <c r="RTW60" s="7"/>
      <c r="RTX60" s="7"/>
      <c r="RTY60" s="7"/>
      <c r="RTZ60" s="7"/>
      <c r="RUA60" s="7"/>
      <c r="RUB60" s="7"/>
      <c r="RUC60" s="7"/>
      <c r="RUD60" s="7"/>
      <c r="RUE60" s="7"/>
      <c r="RUF60" s="7"/>
      <c r="RUG60" s="7"/>
      <c r="RUH60" s="7"/>
      <c r="RUI60" s="7"/>
      <c r="RUJ60" s="7"/>
      <c r="RUK60" s="7"/>
      <c r="RUL60" s="7"/>
      <c r="RUM60" s="7"/>
      <c r="RUN60" s="7"/>
      <c r="RUO60" s="7"/>
      <c r="RUP60" s="7"/>
      <c r="RUQ60" s="7"/>
      <c r="RUR60" s="7"/>
      <c r="RUS60" s="7"/>
      <c r="RUT60" s="7"/>
      <c r="RUU60" s="7"/>
      <c r="RUV60" s="7"/>
      <c r="RUW60" s="7"/>
      <c r="RUX60" s="7"/>
      <c r="RUY60" s="7"/>
      <c r="RUZ60" s="7"/>
      <c r="RVA60" s="7"/>
      <c r="RVB60" s="7"/>
      <c r="RVC60" s="7"/>
      <c r="RVD60" s="7"/>
      <c r="RVE60" s="7"/>
      <c r="RVF60" s="7"/>
      <c r="RVG60" s="7"/>
      <c r="RVH60" s="7"/>
      <c r="RVI60" s="7"/>
      <c r="RVJ60" s="7"/>
      <c r="RVK60" s="7"/>
      <c r="RVL60" s="7"/>
      <c r="RVM60" s="7"/>
      <c r="RVN60" s="7"/>
      <c r="RVO60" s="7"/>
      <c r="RVP60" s="7"/>
      <c r="RVQ60" s="7"/>
      <c r="RVR60" s="7"/>
      <c r="RVS60" s="7"/>
      <c r="RVT60" s="7"/>
      <c r="RVU60" s="7"/>
      <c r="RVV60" s="7"/>
      <c r="RVW60" s="7"/>
      <c r="RVX60" s="7"/>
      <c r="RVY60" s="7"/>
      <c r="RVZ60" s="7"/>
      <c r="RWA60" s="7"/>
      <c r="RWB60" s="7"/>
      <c r="RWC60" s="7"/>
      <c r="RWD60" s="7"/>
      <c r="RWE60" s="7"/>
      <c r="RWF60" s="7"/>
      <c r="RWG60" s="7"/>
      <c r="RWH60" s="7"/>
      <c r="RWI60" s="7"/>
      <c r="RWJ60" s="7"/>
      <c r="RWK60" s="7"/>
      <c r="RWL60" s="7"/>
      <c r="RWM60" s="7"/>
      <c r="RWN60" s="7"/>
      <c r="RWO60" s="7"/>
      <c r="RWP60" s="7"/>
      <c r="RWQ60" s="7"/>
      <c r="RWR60" s="7"/>
      <c r="RWS60" s="7"/>
      <c r="RWT60" s="7"/>
      <c r="RWU60" s="7"/>
      <c r="RWV60" s="7"/>
      <c r="RWW60" s="7"/>
      <c r="RWX60" s="7"/>
      <c r="RWY60" s="7"/>
      <c r="RWZ60" s="7"/>
      <c r="RXA60" s="7"/>
      <c r="RXB60" s="7"/>
      <c r="RXC60" s="7"/>
      <c r="RXD60" s="7"/>
      <c r="RXE60" s="7"/>
      <c r="RXF60" s="7"/>
      <c r="RXG60" s="7"/>
      <c r="RXH60" s="7"/>
      <c r="RXI60" s="7"/>
      <c r="RXJ60" s="7"/>
      <c r="RXK60" s="7"/>
      <c r="RXL60" s="7"/>
      <c r="RXM60" s="7"/>
      <c r="RXN60" s="7"/>
      <c r="RXO60" s="7"/>
      <c r="RXP60" s="7"/>
      <c r="RXQ60" s="7"/>
      <c r="RXR60" s="7"/>
      <c r="RXS60" s="7"/>
      <c r="RXT60" s="7"/>
      <c r="RXU60" s="7"/>
      <c r="RXV60" s="7"/>
      <c r="RXW60" s="7"/>
      <c r="RXX60" s="7"/>
      <c r="RXY60" s="7"/>
      <c r="RXZ60" s="7"/>
      <c r="RYA60" s="7"/>
      <c r="RYB60" s="7"/>
      <c r="RYD60" s="7"/>
      <c r="RYE60" s="7"/>
      <c r="RYF60" s="7"/>
      <c r="RYG60" s="7"/>
      <c r="RYH60" s="7"/>
      <c r="RYI60" s="7"/>
      <c r="RYJ60" s="7"/>
      <c r="RYK60" s="7"/>
      <c r="RYL60" s="7"/>
      <c r="RYM60" s="7"/>
      <c r="RYN60" s="7"/>
      <c r="RYO60" s="7"/>
      <c r="RYP60" s="7"/>
      <c r="RYQ60" s="7"/>
      <c r="RYR60" s="7"/>
      <c r="RYS60" s="7"/>
      <c r="RYT60" s="7"/>
      <c r="RYU60" s="7"/>
      <c r="RYV60" s="7"/>
      <c r="RYW60" s="7"/>
      <c r="RYX60" s="7"/>
      <c r="RYY60" s="7"/>
      <c r="RYZ60" s="7"/>
      <c r="RZA60" s="7"/>
      <c r="RZB60" s="7"/>
      <c r="RZC60" s="7"/>
      <c r="RZD60" s="7"/>
      <c r="RZE60" s="7"/>
      <c r="RZF60" s="7"/>
      <c r="RZG60" s="7"/>
      <c r="RZH60" s="7"/>
      <c r="RZI60" s="7"/>
      <c r="RZJ60" s="7"/>
      <c r="RZK60" s="7"/>
      <c r="RZL60" s="7"/>
      <c r="RZM60" s="7"/>
      <c r="RZN60" s="7"/>
      <c r="RZO60" s="7"/>
      <c r="RZP60" s="7"/>
      <c r="RZQ60" s="7"/>
      <c r="RZR60" s="7"/>
      <c r="RZS60" s="7"/>
      <c r="RZT60" s="7"/>
      <c r="RZU60" s="7"/>
      <c r="RZV60" s="7"/>
      <c r="RZW60" s="7"/>
      <c r="RZX60" s="7"/>
      <c r="RZY60" s="7"/>
      <c r="RZZ60" s="7"/>
      <c r="SAA60" s="7"/>
      <c r="SAB60" s="7"/>
      <c r="SAC60" s="7"/>
      <c r="SAD60" s="7"/>
      <c r="SAE60" s="7"/>
      <c r="SAF60" s="7"/>
      <c r="SAG60" s="7"/>
      <c r="SAH60" s="7"/>
      <c r="SAI60" s="7"/>
      <c r="SAJ60" s="7"/>
      <c r="SAK60" s="7"/>
      <c r="SAL60" s="7"/>
      <c r="SAM60" s="7"/>
      <c r="SAN60" s="7"/>
      <c r="SAO60" s="7"/>
      <c r="SAP60" s="7"/>
      <c r="SAQ60" s="7"/>
      <c r="SAR60" s="7"/>
      <c r="SAS60" s="7"/>
      <c r="SAT60" s="7"/>
      <c r="SAU60" s="7"/>
      <c r="SAV60" s="7"/>
      <c r="SAW60" s="7"/>
      <c r="SAX60" s="7"/>
      <c r="SAY60" s="7"/>
      <c r="SAZ60" s="7"/>
      <c r="SBA60" s="7"/>
      <c r="SBB60" s="7"/>
      <c r="SBC60" s="7"/>
      <c r="SBD60" s="7"/>
      <c r="SBE60" s="7"/>
      <c r="SBF60" s="7"/>
      <c r="SBG60" s="7"/>
      <c r="SBH60" s="7"/>
      <c r="SBI60" s="7"/>
      <c r="SBJ60" s="7"/>
      <c r="SBK60" s="7"/>
      <c r="SBL60" s="7"/>
      <c r="SBM60" s="7"/>
      <c r="SBN60" s="7"/>
      <c r="SBO60" s="7"/>
      <c r="SBP60" s="7"/>
      <c r="SBQ60" s="7"/>
      <c r="SBR60" s="7"/>
      <c r="SBS60" s="7"/>
      <c r="SBT60" s="7"/>
      <c r="SBU60" s="7"/>
      <c r="SBV60" s="7"/>
      <c r="SBW60" s="7"/>
      <c r="SBX60" s="7"/>
      <c r="SBY60" s="7"/>
      <c r="SBZ60" s="7"/>
      <c r="SCA60" s="7"/>
      <c r="SCB60" s="7"/>
      <c r="SCC60" s="7"/>
      <c r="SCD60" s="7"/>
      <c r="SCE60" s="7"/>
      <c r="SCF60" s="7"/>
      <c r="SCG60" s="7"/>
      <c r="SCH60" s="7"/>
      <c r="SCI60" s="7"/>
      <c r="SCJ60" s="7"/>
      <c r="SCK60" s="7"/>
      <c r="SCL60" s="7"/>
      <c r="SCM60" s="7"/>
      <c r="SCN60" s="7"/>
      <c r="SCO60" s="7"/>
      <c r="SCP60" s="7"/>
      <c r="SCQ60" s="7"/>
      <c r="SCR60" s="7"/>
      <c r="SCS60" s="7"/>
      <c r="SCT60" s="7"/>
      <c r="SCU60" s="7"/>
      <c r="SCV60" s="7"/>
      <c r="SCW60" s="7"/>
      <c r="SCX60" s="7"/>
      <c r="SCY60" s="7"/>
      <c r="SCZ60" s="7"/>
      <c r="SDA60" s="7"/>
      <c r="SDB60" s="7"/>
      <c r="SDC60" s="7"/>
      <c r="SDD60" s="7"/>
      <c r="SDE60" s="7"/>
      <c r="SDF60" s="7"/>
      <c r="SDG60" s="7"/>
      <c r="SDH60" s="7"/>
      <c r="SDI60" s="7"/>
      <c r="SDJ60" s="7"/>
      <c r="SDK60" s="7"/>
      <c r="SDL60" s="7"/>
      <c r="SDM60" s="7"/>
      <c r="SDN60" s="7"/>
      <c r="SDO60" s="7"/>
      <c r="SDP60" s="7"/>
      <c r="SDQ60" s="7"/>
      <c r="SDR60" s="7"/>
      <c r="SDS60" s="7"/>
      <c r="SDT60" s="7"/>
      <c r="SDU60" s="7"/>
      <c r="SDV60" s="7"/>
      <c r="SDW60" s="7"/>
      <c r="SDX60" s="7"/>
      <c r="SDY60" s="7"/>
      <c r="SDZ60" s="7"/>
      <c r="SEA60" s="7"/>
      <c r="SEB60" s="7"/>
      <c r="SEC60" s="7"/>
      <c r="SED60" s="7"/>
      <c r="SEE60" s="7"/>
      <c r="SEF60" s="7"/>
      <c r="SEG60" s="7"/>
      <c r="SEH60" s="7"/>
      <c r="SEI60" s="7"/>
      <c r="SEJ60" s="7"/>
      <c r="SEK60" s="7"/>
      <c r="SEL60" s="7"/>
      <c r="SEM60" s="7"/>
      <c r="SEN60" s="7"/>
      <c r="SEO60" s="7"/>
      <c r="SEP60" s="7"/>
      <c r="SEQ60" s="7"/>
      <c r="SER60" s="7"/>
      <c r="SES60" s="7"/>
      <c r="SET60" s="7"/>
      <c r="SEU60" s="7"/>
      <c r="SEV60" s="7"/>
      <c r="SEW60" s="7"/>
      <c r="SEX60" s="7"/>
      <c r="SEY60" s="7"/>
      <c r="SEZ60" s="7"/>
      <c r="SFA60" s="7"/>
      <c r="SFB60" s="7"/>
      <c r="SFC60" s="7"/>
      <c r="SFD60" s="7"/>
      <c r="SFE60" s="7"/>
      <c r="SFF60" s="7"/>
      <c r="SFG60" s="7"/>
      <c r="SFH60" s="7"/>
      <c r="SFI60" s="7"/>
      <c r="SFJ60" s="7"/>
      <c r="SFK60" s="7"/>
      <c r="SFL60" s="7"/>
      <c r="SFM60" s="7"/>
      <c r="SFN60" s="7"/>
      <c r="SFO60" s="7"/>
      <c r="SFP60" s="7"/>
      <c r="SFQ60" s="7"/>
      <c r="SFR60" s="7"/>
      <c r="SFS60" s="7"/>
      <c r="SFT60" s="7"/>
      <c r="SFU60" s="7"/>
      <c r="SFV60" s="7"/>
      <c r="SFW60" s="7"/>
      <c r="SFX60" s="7"/>
      <c r="SFY60" s="7"/>
      <c r="SFZ60" s="7"/>
      <c r="SGA60" s="7"/>
      <c r="SGB60" s="7"/>
      <c r="SGC60" s="7"/>
      <c r="SGD60" s="7"/>
      <c r="SGE60" s="7"/>
      <c r="SGF60" s="7"/>
      <c r="SGG60" s="7"/>
      <c r="SGH60" s="7"/>
      <c r="SGI60" s="7"/>
      <c r="SGJ60" s="7"/>
      <c r="SGK60" s="7"/>
      <c r="SGL60" s="7"/>
      <c r="SGM60" s="7"/>
      <c r="SGN60" s="7"/>
      <c r="SGO60" s="7"/>
      <c r="SGP60" s="7"/>
      <c r="SGQ60" s="7"/>
      <c r="SGR60" s="7"/>
      <c r="SGS60" s="7"/>
      <c r="SGT60" s="7"/>
      <c r="SGU60" s="7"/>
      <c r="SGV60" s="7"/>
      <c r="SGW60" s="7"/>
      <c r="SGX60" s="7"/>
      <c r="SGY60" s="7"/>
      <c r="SGZ60" s="7"/>
      <c r="SHA60" s="7"/>
      <c r="SHB60" s="7"/>
      <c r="SHC60" s="7"/>
      <c r="SHD60" s="7"/>
      <c r="SHE60" s="7"/>
      <c r="SHF60" s="7"/>
      <c r="SHG60" s="7"/>
      <c r="SHH60" s="7"/>
      <c r="SHI60" s="7"/>
      <c r="SHJ60" s="7"/>
      <c r="SHK60" s="7"/>
      <c r="SHL60" s="7"/>
      <c r="SHM60" s="7"/>
      <c r="SHN60" s="7"/>
      <c r="SHO60" s="7"/>
      <c r="SHP60" s="7"/>
      <c r="SHQ60" s="7"/>
      <c r="SHR60" s="7"/>
      <c r="SHS60" s="7"/>
      <c r="SHT60" s="7"/>
      <c r="SHU60" s="7"/>
      <c r="SHV60" s="7"/>
      <c r="SHW60" s="7"/>
      <c r="SHX60" s="7"/>
      <c r="SHZ60" s="7"/>
      <c r="SIA60" s="7"/>
      <c r="SIB60" s="7"/>
      <c r="SIC60" s="7"/>
      <c r="SID60" s="7"/>
      <c r="SIE60" s="7"/>
      <c r="SIF60" s="7"/>
      <c r="SIG60" s="7"/>
      <c r="SIH60" s="7"/>
      <c r="SII60" s="7"/>
      <c r="SIJ60" s="7"/>
      <c r="SIK60" s="7"/>
      <c r="SIL60" s="7"/>
      <c r="SIM60" s="7"/>
      <c r="SIN60" s="7"/>
      <c r="SIO60" s="7"/>
      <c r="SIP60" s="7"/>
      <c r="SIQ60" s="7"/>
      <c r="SIR60" s="7"/>
      <c r="SIS60" s="7"/>
      <c r="SIT60" s="7"/>
      <c r="SIU60" s="7"/>
      <c r="SIV60" s="7"/>
      <c r="SIW60" s="7"/>
      <c r="SIX60" s="7"/>
      <c r="SIY60" s="7"/>
      <c r="SIZ60" s="7"/>
      <c r="SJA60" s="7"/>
      <c r="SJB60" s="7"/>
      <c r="SJC60" s="7"/>
      <c r="SJD60" s="7"/>
      <c r="SJE60" s="7"/>
      <c r="SJF60" s="7"/>
      <c r="SJG60" s="7"/>
      <c r="SJH60" s="7"/>
      <c r="SJI60" s="7"/>
      <c r="SJJ60" s="7"/>
      <c r="SJK60" s="7"/>
      <c r="SJL60" s="7"/>
      <c r="SJM60" s="7"/>
      <c r="SJN60" s="7"/>
      <c r="SJO60" s="7"/>
      <c r="SJP60" s="7"/>
      <c r="SJQ60" s="7"/>
      <c r="SJR60" s="7"/>
      <c r="SJS60" s="7"/>
      <c r="SJT60" s="7"/>
      <c r="SJU60" s="7"/>
      <c r="SJV60" s="7"/>
      <c r="SJW60" s="7"/>
      <c r="SJX60" s="7"/>
      <c r="SJY60" s="7"/>
      <c r="SJZ60" s="7"/>
      <c r="SKA60" s="7"/>
      <c r="SKB60" s="7"/>
      <c r="SKC60" s="7"/>
      <c r="SKD60" s="7"/>
      <c r="SKE60" s="7"/>
      <c r="SKF60" s="7"/>
      <c r="SKG60" s="7"/>
      <c r="SKH60" s="7"/>
      <c r="SKI60" s="7"/>
      <c r="SKJ60" s="7"/>
      <c r="SKK60" s="7"/>
      <c r="SKL60" s="7"/>
      <c r="SKM60" s="7"/>
      <c r="SKN60" s="7"/>
      <c r="SKO60" s="7"/>
      <c r="SKP60" s="7"/>
      <c r="SKQ60" s="7"/>
      <c r="SKR60" s="7"/>
      <c r="SKS60" s="7"/>
      <c r="SKT60" s="7"/>
      <c r="SKU60" s="7"/>
      <c r="SKV60" s="7"/>
      <c r="SKW60" s="7"/>
      <c r="SKX60" s="7"/>
      <c r="SKY60" s="7"/>
      <c r="SKZ60" s="7"/>
      <c r="SLA60" s="7"/>
      <c r="SLB60" s="7"/>
      <c r="SLC60" s="7"/>
      <c r="SLD60" s="7"/>
      <c r="SLE60" s="7"/>
      <c r="SLF60" s="7"/>
      <c r="SLG60" s="7"/>
      <c r="SLH60" s="7"/>
      <c r="SLI60" s="7"/>
      <c r="SLJ60" s="7"/>
      <c r="SLK60" s="7"/>
      <c r="SLL60" s="7"/>
      <c r="SLM60" s="7"/>
      <c r="SLN60" s="7"/>
      <c r="SLO60" s="7"/>
      <c r="SLP60" s="7"/>
      <c r="SLQ60" s="7"/>
      <c r="SLR60" s="7"/>
      <c r="SLS60" s="7"/>
      <c r="SLT60" s="7"/>
      <c r="SLU60" s="7"/>
      <c r="SLV60" s="7"/>
      <c r="SLW60" s="7"/>
      <c r="SLX60" s="7"/>
      <c r="SLY60" s="7"/>
      <c r="SLZ60" s="7"/>
      <c r="SMA60" s="7"/>
      <c r="SMB60" s="7"/>
      <c r="SMC60" s="7"/>
      <c r="SMD60" s="7"/>
      <c r="SME60" s="7"/>
      <c r="SMF60" s="7"/>
      <c r="SMG60" s="7"/>
      <c r="SMH60" s="7"/>
      <c r="SMI60" s="7"/>
      <c r="SMJ60" s="7"/>
      <c r="SMK60" s="7"/>
      <c r="SML60" s="7"/>
      <c r="SMM60" s="7"/>
      <c r="SMN60" s="7"/>
      <c r="SMO60" s="7"/>
      <c r="SMP60" s="7"/>
      <c r="SMQ60" s="7"/>
      <c r="SMR60" s="7"/>
      <c r="SMS60" s="7"/>
      <c r="SMT60" s="7"/>
      <c r="SMU60" s="7"/>
      <c r="SMV60" s="7"/>
      <c r="SMW60" s="7"/>
      <c r="SMX60" s="7"/>
      <c r="SMY60" s="7"/>
      <c r="SMZ60" s="7"/>
      <c r="SNA60" s="7"/>
      <c r="SNB60" s="7"/>
      <c r="SNC60" s="7"/>
      <c r="SND60" s="7"/>
      <c r="SNE60" s="7"/>
      <c r="SNF60" s="7"/>
      <c r="SNG60" s="7"/>
      <c r="SNH60" s="7"/>
      <c r="SNI60" s="7"/>
      <c r="SNJ60" s="7"/>
      <c r="SNK60" s="7"/>
      <c r="SNL60" s="7"/>
      <c r="SNM60" s="7"/>
      <c r="SNN60" s="7"/>
      <c r="SNO60" s="7"/>
      <c r="SNP60" s="7"/>
      <c r="SNQ60" s="7"/>
      <c r="SNR60" s="7"/>
      <c r="SNS60" s="7"/>
      <c r="SNT60" s="7"/>
      <c r="SNU60" s="7"/>
      <c r="SNV60" s="7"/>
      <c r="SNW60" s="7"/>
      <c r="SNX60" s="7"/>
      <c r="SNY60" s="7"/>
      <c r="SNZ60" s="7"/>
      <c r="SOA60" s="7"/>
      <c r="SOB60" s="7"/>
      <c r="SOC60" s="7"/>
      <c r="SOD60" s="7"/>
      <c r="SOE60" s="7"/>
      <c r="SOF60" s="7"/>
      <c r="SOG60" s="7"/>
      <c r="SOH60" s="7"/>
      <c r="SOI60" s="7"/>
      <c r="SOJ60" s="7"/>
      <c r="SOK60" s="7"/>
      <c r="SOL60" s="7"/>
      <c r="SOM60" s="7"/>
      <c r="SON60" s="7"/>
      <c r="SOO60" s="7"/>
      <c r="SOP60" s="7"/>
      <c r="SOQ60" s="7"/>
      <c r="SOR60" s="7"/>
      <c r="SOS60" s="7"/>
      <c r="SOT60" s="7"/>
      <c r="SOU60" s="7"/>
      <c r="SOV60" s="7"/>
      <c r="SOW60" s="7"/>
      <c r="SOX60" s="7"/>
      <c r="SOY60" s="7"/>
      <c r="SOZ60" s="7"/>
      <c r="SPA60" s="7"/>
      <c r="SPB60" s="7"/>
      <c r="SPC60" s="7"/>
      <c r="SPD60" s="7"/>
      <c r="SPE60" s="7"/>
      <c r="SPF60" s="7"/>
      <c r="SPG60" s="7"/>
      <c r="SPH60" s="7"/>
      <c r="SPI60" s="7"/>
      <c r="SPJ60" s="7"/>
      <c r="SPK60" s="7"/>
      <c r="SPL60" s="7"/>
      <c r="SPM60" s="7"/>
      <c r="SPN60" s="7"/>
      <c r="SPO60" s="7"/>
      <c r="SPP60" s="7"/>
      <c r="SPQ60" s="7"/>
      <c r="SPR60" s="7"/>
      <c r="SPS60" s="7"/>
      <c r="SPT60" s="7"/>
      <c r="SPU60" s="7"/>
      <c r="SPV60" s="7"/>
      <c r="SPW60" s="7"/>
      <c r="SPX60" s="7"/>
      <c r="SPY60" s="7"/>
      <c r="SPZ60" s="7"/>
      <c r="SQA60" s="7"/>
      <c r="SQB60" s="7"/>
      <c r="SQC60" s="7"/>
      <c r="SQD60" s="7"/>
      <c r="SQE60" s="7"/>
      <c r="SQF60" s="7"/>
      <c r="SQG60" s="7"/>
      <c r="SQH60" s="7"/>
      <c r="SQI60" s="7"/>
      <c r="SQJ60" s="7"/>
      <c r="SQK60" s="7"/>
      <c r="SQL60" s="7"/>
      <c r="SQM60" s="7"/>
      <c r="SQN60" s="7"/>
      <c r="SQO60" s="7"/>
      <c r="SQP60" s="7"/>
      <c r="SQQ60" s="7"/>
      <c r="SQR60" s="7"/>
      <c r="SQS60" s="7"/>
      <c r="SQT60" s="7"/>
      <c r="SQU60" s="7"/>
      <c r="SQV60" s="7"/>
      <c r="SQW60" s="7"/>
      <c r="SQX60" s="7"/>
      <c r="SQY60" s="7"/>
      <c r="SQZ60" s="7"/>
      <c r="SRA60" s="7"/>
      <c r="SRB60" s="7"/>
      <c r="SRC60" s="7"/>
      <c r="SRD60" s="7"/>
      <c r="SRE60" s="7"/>
      <c r="SRF60" s="7"/>
      <c r="SRG60" s="7"/>
      <c r="SRH60" s="7"/>
      <c r="SRI60" s="7"/>
      <c r="SRJ60" s="7"/>
      <c r="SRK60" s="7"/>
      <c r="SRL60" s="7"/>
      <c r="SRM60" s="7"/>
      <c r="SRN60" s="7"/>
      <c r="SRO60" s="7"/>
      <c r="SRP60" s="7"/>
      <c r="SRQ60" s="7"/>
      <c r="SRR60" s="7"/>
      <c r="SRS60" s="7"/>
      <c r="SRT60" s="7"/>
      <c r="SRV60" s="7"/>
      <c r="SRW60" s="7"/>
      <c r="SRX60" s="7"/>
      <c r="SRY60" s="7"/>
      <c r="SRZ60" s="7"/>
      <c r="SSA60" s="7"/>
      <c r="SSB60" s="7"/>
      <c r="SSC60" s="7"/>
      <c r="SSD60" s="7"/>
      <c r="SSE60" s="7"/>
      <c r="SSF60" s="7"/>
      <c r="SSG60" s="7"/>
      <c r="SSH60" s="7"/>
      <c r="SSI60" s="7"/>
      <c r="SSJ60" s="7"/>
      <c r="SSK60" s="7"/>
      <c r="SSL60" s="7"/>
      <c r="SSM60" s="7"/>
      <c r="SSN60" s="7"/>
      <c r="SSO60" s="7"/>
      <c r="SSP60" s="7"/>
      <c r="SSQ60" s="7"/>
      <c r="SSR60" s="7"/>
      <c r="SSS60" s="7"/>
      <c r="SST60" s="7"/>
      <c r="SSU60" s="7"/>
      <c r="SSV60" s="7"/>
      <c r="SSW60" s="7"/>
      <c r="SSX60" s="7"/>
      <c r="SSY60" s="7"/>
      <c r="SSZ60" s="7"/>
      <c r="STA60" s="7"/>
      <c r="STB60" s="7"/>
      <c r="STC60" s="7"/>
      <c r="STD60" s="7"/>
      <c r="STE60" s="7"/>
      <c r="STF60" s="7"/>
      <c r="STG60" s="7"/>
      <c r="STH60" s="7"/>
      <c r="STI60" s="7"/>
      <c r="STJ60" s="7"/>
      <c r="STK60" s="7"/>
      <c r="STL60" s="7"/>
      <c r="STM60" s="7"/>
      <c r="STN60" s="7"/>
      <c r="STO60" s="7"/>
      <c r="STP60" s="7"/>
      <c r="STQ60" s="7"/>
      <c r="STR60" s="7"/>
      <c r="STS60" s="7"/>
      <c r="STT60" s="7"/>
      <c r="STU60" s="7"/>
      <c r="STV60" s="7"/>
      <c r="STW60" s="7"/>
      <c r="STX60" s="7"/>
      <c r="STY60" s="7"/>
      <c r="STZ60" s="7"/>
      <c r="SUA60" s="7"/>
      <c r="SUB60" s="7"/>
      <c r="SUC60" s="7"/>
      <c r="SUD60" s="7"/>
      <c r="SUE60" s="7"/>
      <c r="SUF60" s="7"/>
      <c r="SUG60" s="7"/>
      <c r="SUH60" s="7"/>
      <c r="SUI60" s="7"/>
      <c r="SUJ60" s="7"/>
      <c r="SUK60" s="7"/>
      <c r="SUL60" s="7"/>
      <c r="SUM60" s="7"/>
      <c r="SUN60" s="7"/>
      <c r="SUO60" s="7"/>
      <c r="SUP60" s="7"/>
      <c r="SUQ60" s="7"/>
      <c r="SUR60" s="7"/>
      <c r="SUS60" s="7"/>
      <c r="SUT60" s="7"/>
      <c r="SUU60" s="7"/>
      <c r="SUV60" s="7"/>
      <c r="SUW60" s="7"/>
      <c r="SUX60" s="7"/>
      <c r="SUY60" s="7"/>
      <c r="SUZ60" s="7"/>
      <c r="SVA60" s="7"/>
      <c r="SVB60" s="7"/>
      <c r="SVC60" s="7"/>
      <c r="SVD60" s="7"/>
      <c r="SVE60" s="7"/>
      <c r="SVF60" s="7"/>
      <c r="SVG60" s="7"/>
      <c r="SVH60" s="7"/>
      <c r="SVI60" s="7"/>
      <c r="SVJ60" s="7"/>
      <c r="SVK60" s="7"/>
      <c r="SVL60" s="7"/>
      <c r="SVM60" s="7"/>
      <c r="SVN60" s="7"/>
      <c r="SVO60" s="7"/>
      <c r="SVP60" s="7"/>
      <c r="SVQ60" s="7"/>
      <c r="SVR60" s="7"/>
      <c r="SVS60" s="7"/>
      <c r="SVT60" s="7"/>
      <c r="SVU60" s="7"/>
      <c r="SVV60" s="7"/>
      <c r="SVW60" s="7"/>
      <c r="SVX60" s="7"/>
      <c r="SVY60" s="7"/>
      <c r="SVZ60" s="7"/>
      <c r="SWA60" s="7"/>
      <c r="SWB60" s="7"/>
      <c r="SWC60" s="7"/>
      <c r="SWD60" s="7"/>
      <c r="SWE60" s="7"/>
      <c r="SWF60" s="7"/>
      <c r="SWG60" s="7"/>
      <c r="SWH60" s="7"/>
      <c r="SWI60" s="7"/>
      <c r="SWJ60" s="7"/>
      <c r="SWK60" s="7"/>
      <c r="SWL60" s="7"/>
      <c r="SWM60" s="7"/>
      <c r="SWN60" s="7"/>
      <c r="SWO60" s="7"/>
      <c r="SWP60" s="7"/>
      <c r="SWQ60" s="7"/>
      <c r="SWR60" s="7"/>
      <c r="SWS60" s="7"/>
      <c r="SWT60" s="7"/>
      <c r="SWU60" s="7"/>
      <c r="SWV60" s="7"/>
      <c r="SWW60" s="7"/>
      <c r="SWX60" s="7"/>
      <c r="SWY60" s="7"/>
      <c r="SWZ60" s="7"/>
      <c r="SXA60" s="7"/>
      <c r="SXB60" s="7"/>
      <c r="SXC60" s="7"/>
      <c r="SXD60" s="7"/>
      <c r="SXE60" s="7"/>
      <c r="SXF60" s="7"/>
      <c r="SXG60" s="7"/>
      <c r="SXH60" s="7"/>
      <c r="SXI60" s="7"/>
      <c r="SXJ60" s="7"/>
      <c r="SXK60" s="7"/>
      <c r="SXL60" s="7"/>
      <c r="SXM60" s="7"/>
      <c r="SXN60" s="7"/>
      <c r="SXO60" s="7"/>
      <c r="SXP60" s="7"/>
      <c r="SXQ60" s="7"/>
      <c r="SXR60" s="7"/>
      <c r="SXS60" s="7"/>
      <c r="SXT60" s="7"/>
      <c r="SXU60" s="7"/>
      <c r="SXV60" s="7"/>
      <c r="SXW60" s="7"/>
      <c r="SXX60" s="7"/>
      <c r="SXY60" s="7"/>
      <c r="SXZ60" s="7"/>
      <c r="SYA60" s="7"/>
      <c r="SYB60" s="7"/>
      <c r="SYC60" s="7"/>
      <c r="SYD60" s="7"/>
      <c r="SYE60" s="7"/>
      <c r="SYF60" s="7"/>
      <c r="SYG60" s="7"/>
      <c r="SYH60" s="7"/>
      <c r="SYI60" s="7"/>
      <c r="SYJ60" s="7"/>
      <c r="SYK60" s="7"/>
      <c r="SYL60" s="7"/>
      <c r="SYM60" s="7"/>
      <c r="SYN60" s="7"/>
      <c r="SYO60" s="7"/>
      <c r="SYP60" s="7"/>
      <c r="SYQ60" s="7"/>
      <c r="SYR60" s="7"/>
      <c r="SYS60" s="7"/>
      <c r="SYT60" s="7"/>
      <c r="SYU60" s="7"/>
      <c r="SYV60" s="7"/>
      <c r="SYW60" s="7"/>
      <c r="SYX60" s="7"/>
      <c r="SYY60" s="7"/>
      <c r="SYZ60" s="7"/>
      <c r="SZA60" s="7"/>
      <c r="SZB60" s="7"/>
      <c r="SZC60" s="7"/>
      <c r="SZD60" s="7"/>
      <c r="SZE60" s="7"/>
      <c r="SZF60" s="7"/>
      <c r="SZG60" s="7"/>
      <c r="SZH60" s="7"/>
      <c r="SZI60" s="7"/>
      <c r="SZJ60" s="7"/>
      <c r="SZK60" s="7"/>
      <c r="SZL60" s="7"/>
      <c r="SZM60" s="7"/>
      <c r="SZN60" s="7"/>
      <c r="SZO60" s="7"/>
      <c r="SZP60" s="7"/>
      <c r="SZQ60" s="7"/>
      <c r="SZR60" s="7"/>
      <c r="SZS60" s="7"/>
      <c r="SZT60" s="7"/>
      <c r="SZU60" s="7"/>
      <c r="SZV60" s="7"/>
      <c r="SZW60" s="7"/>
      <c r="SZX60" s="7"/>
      <c r="SZY60" s="7"/>
      <c r="SZZ60" s="7"/>
      <c r="TAA60" s="7"/>
      <c r="TAB60" s="7"/>
      <c r="TAC60" s="7"/>
      <c r="TAD60" s="7"/>
      <c r="TAE60" s="7"/>
      <c r="TAF60" s="7"/>
      <c r="TAG60" s="7"/>
      <c r="TAH60" s="7"/>
      <c r="TAI60" s="7"/>
      <c r="TAJ60" s="7"/>
      <c r="TAK60" s="7"/>
      <c r="TAL60" s="7"/>
      <c r="TAM60" s="7"/>
      <c r="TAN60" s="7"/>
      <c r="TAO60" s="7"/>
      <c r="TAP60" s="7"/>
      <c r="TAQ60" s="7"/>
      <c r="TAR60" s="7"/>
      <c r="TAS60" s="7"/>
      <c r="TAT60" s="7"/>
      <c r="TAU60" s="7"/>
      <c r="TAV60" s="7"/>
      <c r="TAW60" s="7"/>
      <c r="TAX60" s="7"/>
      <c r="TAY60" s="7"/>
      <c r="TAZ60" s="7"/>
      <c r="TBA60" s="7"/>
      <c r="TBB60" s="7"/>
      <c r="TBC60" s="7"/>
      <c r="TBD60" s="7"/>
      <c r="TBE60" s="7"/>
      <c r="TBF60" s="7"/>
      <c r="TBG60" s="7"/>
      <c r="TBH60" s="7"/>
      <c r="TBI60" s="7"/>
      <c r="TBJ60" s="7"/>
      <c r="TBK60" s="7"/>
      <c r="TBL60" s="7"/>
      <c r="TBM60" s="7"/>
      <c r="TBN60" s="7"/>
      <c r="TBO60" s="7"/>
      <c r="TBP60" s="7"/>
      <c r="TBR60" s="7"/>
      <c r="TBS60" s="7"/>
      <c r="TBT60" s="7"/>
      <c r="TBU60" s="7"/>
      <c r="TBV60" s="7"/>
      <c r="TBW60" s="7"/>
      <c r="TBX60" s="7"/>
      <c r="TBY60" s="7"/>
      <c r="TBZ60" s="7"/>
      <c r="TCA60" s="7"/>
      <c r="TCB60" s="7"/>
      <c r="TCC60" s="7"/>
      <c r="TCD60" s="7"/>
      <c r="TCE60" s="7"/>
      <c r="TCF60" s="7"/>
      <c r="TCG60" s="7"/>
      <c r="TCH60" s="7"/>
      <c r="TCI60" s="7"/>
      <c r="TCJ60" s="7"/>
      <c r="TCK60" s="7"/>
      <c r="TCL60" s="7"/>
      <c r="TCM60" s="7"/>
      <c r="TCN60" s="7"/>
      <c r="TCO60" s="7"/>
      <c r="TCP60" s="7"/>
      <c r="TCQ60" s="7"/>
      <c r="TCR60" s="7"/>
      <c r="TCS60" s="7"/>
      <c r="TCT60" s="7"/>
      <c r="TCU60" s="7"/>
      <c r="TCV60" s="7"/>
      <c r="TCW60" s="7"/>
      <c r="TCX60" s="7"/>
      <c r="TCY60" s="7"/>
      <c r="TCZ60" s="7"/>
      <c r="TDA60" s="7"/>
      <c r="TDB60" s="7"/>
      <c r="TDC60" s="7"/>
      <c r="TDD60" s="7"/>
      <c r="TDE60" s="7"/>
      <c r="TDF60" s="7"/>
      <c r="TDG60" s="7"/>
      <c r="TDH60" s="7"/>
      <c r="TDI60" s="7"/>
      <c r="TDJ60" s="7"/>
      <c r="TDK60" s="7"/>
      <c r="TDL60" s="7"/>
      <c r="TDM60" s="7"/>
      <c r="TDN60" s="7"/>
      <c r="TDO60" s="7"/>
      <c r="TDP60" s="7"/>
      <c r="TDQ60" s="7"/>
      <c r="TDR60" s="7"/>
      <c r="TDS60" s="7"/>
      <c r="TDT60" s="7"/>
      <c r="TDU60" s="7"/>
      <c r="TDV60" s="7"/>
      <c r="TDW60" s="7"/>
      <c r="TDX60" s="7"/>
      <c r="TDY60" s="7"/>
      <c r="TDZ60" s="7"/>
      <c r="TEA60" s="7"/>
      <c r="TEB60" s="7"/>
      <c r="TEC60" s="7"/>
      <c r="TED60" s="7"/>
      <c r="TEE60" s="7"/>
      <c r="TEF60" s="7"/>
      <c r="TEG60" s="7"/>
      <c r="TEH60" s="7"/>
      <c r="TEI60" s="7"/>
      <c r="TEJ60" s="7"/>
      <c r="TEK60" s="7"/>
      <c r="TEL60" s="7"/>
      <c r="TEM60" s="7"/>
      <c r="TEN60" s="7"/>
      <c r="TEO60" s="7"/>
      <c r="TEP60" s="7"/>
      <c r="TEQ60" s="7"/>
      <c r="TER60" s="7"/>
      <c r="TES60" s="7"/>
      <c r="TET60" s="7"/>
      <c r="TEU60" s="7"/>
      <c r="TEV60" s="7"/>
      <c r="TEW60" s="7"/>
      <c r="TEX60" s="7"/>
      <c r="TEY60" s="7"/>
      <c r="TEZ60" s="7"/>
      <c r="TFA60" s="7"/>
      <c r="TFB60" s="7"/>
      <c r="TFC60" s="7"/>
      <c r="TFD60" s="7"/>
      <c r="TFE60" s="7"/>
      <c r="TFF60" s="7"/>
      <c r="TFG60" s="7"/>
      <c r="TFH60" s="7"/>
      <c r="TFI60" s="7"/>
      <c r="TFJ60" s="7"/>
      <c r="TFK60" s="7"/>
      <c r="TFL60" s="7"/>
      <c r="TFM60" s="7"/>
      <c r="TFN60" s="7"/>
      <c r="TFO60" s="7"/>
      <c r="TFP60" s="7"/>
      <c r="TFQ60" s="7"/>
      <c r="TFR60" s="7"/>
      <c r="TFS60" s="7"/>
      <c r="TFT60" s="7"/>
      <c r="TFU60" s="7"/>
      <c r="TFV60" s="7"/>
      <c r="TFW60" s="7"/>
      <c r="TFX60" s="7"/>
      <c r="TFY60" s="7"/>
      <c r="TFZ60" s="7"/>
      <c r="TGA60" s="7"/>
      <c r="TGB60" s="7"/>
      <c r="TGC60" s="7"/>
      <c r="TGD60" s="7"/>
      <c r="TGE60" s="7"/>
      <c r="TGF60" s="7"/>
      <c r="TGG60" s="7"/>
      <c r="TGH60" s="7"/>
      <c r="TGI60" s="7"/>
      <c r="TGJ60" s="7"/>
      <c r="TGK60" s="7"/>
      <c r="TGL60" s="7"/>
      <c r="TGM60" s="7"/>
      <c r="TGN60" s="7"/>
      <c r="TGO60" s="7"/>
      <c r="TGP60" s="7"/>
      <c r="TGQ60" s="7"/>
      <c r="TGR60" s="7"/>
      <c r="TGS60" s="7"/>
      <c r="TGT60" s="7"/>
      <c r="TGU60" s="7"/>
      <c r="TGV60" s="7"/>
      <c r="TGW60" s="7"/>
      <c r="TGX60" s="7"/>
      <c r="TGY60" s="7"/>
      <c r="TGZ60" s="7"/>
      <c r="THA60" s="7"/>
      <c r="THB60" s="7"/>
      <c r="THC60" s="7"/>
      <c r="THD60" s="7"/>
      <c r="THE60" s="7"/>
      <c r="THF60" s="7"/>
      <c r="THG60" s="7"/>
      <c r="THH60" s="7"/>
      <c r="THI60" s="7"/>
      <c r="THJ60" s="7"/>
      <c r="THK60" s="7"/>
      <c r="THL60" s="7"/>
      <c r="THM60" s="7"/>
      <c r="THN60" s="7"/>
      <c r="THO60" s="7"/>
      <c r="THP60" s="7"/>
      <c r="THQ60" s="7"/>
      <c r="THR60" s="7"/>
      <c r="THS60" s="7"/>
      <c r="THT60" s="7"/>
      <c r="THU60" s="7"/>
      <c r="THV60" s="7"/>
      <c r="THW60" s="7"/>
      <c r="THX60" s="7"/>
      <c r="THY60" s="7"/>
      <c r="THZ60" s="7"/>
      <c r="TIA60" s="7"/>
      <c r="TIB60" s="7"/>
      <c r="TIC60" s="7"/>
      <c r="TID60" s="7"/>
      <c r="TIE60" s="7"/>
      <c r="TIF60" s="7"/>
      <c r="TIG60" s="7"/>
      <c r="TIH60" s="7"/>
      <c r="TII60" s="7"/>
      <c r="TIJ60" s="7"/>
      <c r="TIK60" s="7"/>
      <c r="TIL60" s="7"/>
      <c r="TIM60" s="7"/>
      <c r="TIN60" s="7"/>
      <c r="TIO60" s="7"/>
      <c r="TIP60" s="7"/>
      <c r="TIQ60" s="7"/>
      <c r="TIR60" s="7"/>
      <c r="TIS60" s="7"/>
      <c r="TIT60" s="7"/>
      <c r="TIU60" s="7"/>
      <c r="TIV60" s="7"/>
      <c r="TIW60" s="7"/>
      <c r="TIX60" s="7"/>
      <c r="TIY60" s="7"/>
      <c r="TIZ60" s="7"/>
      <c r="TJA60" s="7"/>
      <c r="TJB60" s="7"/>
      <c r="TJC60" s="7"/>
      <c r="TJD60" s="7"/>
      <c r="TJE60" s="7"/>
      <c r="TJF60" s="7"/>
      <c r="TJG60" s="7"/>
      <c r="TJH60" s="7"/>
      <c r="TJI60" s="7"/>
      <c r="TJJ60" s="7"/>
      <c r="TJK60" s="7"/>
      <c r="TJL60" s="7"/>
      <c r="TJM60" s="7"/>
      <c r="TJN60" s="7"/>
      <c r="TJO60" s="7"/>
      <c r="TJP60" s="7"/>
      <c r="TJQ60" s="7"/>
      <c r="TJR60" s="7"/>
      <c r="TJS60" s="7"/>
      <c r="TJT60" s="7"/>
      <c r="TJU60" s="7"/>
      <c r="TJV60" s="7"/>
      <c r="TJW60" s="7"/>
      <c r="TJX60" s="7"/>
      <c r="TJY60" s="7"/>
      <c r="TJZ60" s="7"/>
      <c r="TKA60" s="7"/>
      <c r="TKB60" s="7"/>
      <c r="TKC60" s="7"/>
      <c r="TKD60" s="7"/>
      <c r="TKE60" s="7"/>
      <c r="TKF60" s="7"/>
      <c r="TKG60" s="7"/>
      <c r="TKH60" s="7"/>
      <c r="TKI60" s="7"/>
      <c r="TKJ60" s="7"/>
      <c r="TKK60" s="7"/>
      <c r="TKL60" s="7"/>
      <c r="TKM60" s="7"/>
      <c r="TKN60" s="7"/>
      <c r="TKO60" s="7"/>
      <c r="TKP60" s="7"/>
      <c r="TKQ60" s="7"/>
      <c r="TKR60" s="7"/>
      <c r="TKS60" s="7"/>
      <c r="TKT60" s="7"/>
      <c r="TKU60" s="7"/>
      <c r="TKV60" s="7"/>
      <c r="TKW60" s="7"/>
      <c r="TKX60" s="7"/>
      <c r="TKY60" s="7"/>
      <c r="TKZ60" s="7"/>
      <c r="TLA60" s="7"/>
      <c r="TLB60" s="7"/>
      <c r="TLC60" s="7"/>
      <c r="TLD60" s="7"/>
      <c r="TLE60" s="7"/>
      <c r="TLF60" s="7"/>
      <c r="TLG60" s="7"/>
      <c r="TLH60" s="7"/>
      <c r="TLI60" s="7"/>
      <c r="TLJ60" s="7"/>
      <c r="TLK60" s="7"/>
      <c r="TLL60" s="7"/>
      <c r="TLN60" s="7"/>
      <c r="TLO60" s="7"/>
      <c r="TLP60" s="7"/>
      <c r="TLQ60" s="7"/>
      <c r="TLR60" s="7"/>
      <c r="TLS60" s="7"/>
      <c r="TLT60" s="7"/>
      <c r="TLU60" s="7"/>
      <c r="TLV60" s="7"/>
      <c r="TLW60" s="7"/>
      <c r="TLX60" s="7"/>
      <c r="TLY60" s="7"/>
      <c r="TLZ60" s="7"/>
      <c r="TMA60" s="7"/>
      <c r="TMB60" s="7"/>
      <c r="TMC60" s="7"/>
      <c r="TMD60" s="7"/>
      <c r="TME60" s="7"/>
      <c r="TMF60" s="7"/>
      <c r="TMG60" s="7"/>
      <c r="TMH60" s="7"/>
      <c r="TMI60" s="7"/>
      <c r="TMJ60" s="7"/>
      <c r="TMK60" s="7"/>
      <c r="TML60" s="7"/>
      <c r="TMM60" s="7"/>
      <c r="TMN60" s="7"/>
      <c r="TMO60" s="7"/>
      <c r="TMP60" s="7"/>
      <c r="TMQ60" s="7"/>
      <c r="TMR60" s="7"/>
      <c r="TMS60" s="7"/>
      <c r="TMT60" s="7"/>
      <c r="TMU60" s="7"/>
      <c r="TMV60" s="7"/>
      <c r="TMW60" s="7"/>
      <c r="TMX60" s="7"/>
      <c r="TMY60" s="7"/>
      <c r="TMZ60" s="7"/>
      <c r="TNA60" s="7"/>
      <c r="TNB60" s="7"/>
      <c r="TNC60" s="7"/>
      <c r="TND60" s="7"/>
      <c r="TNE60" s="7"/>
      <c r="TNF60" s="7"/>
      <c r="TNG60" s="7"/>
      <c r="TNH60" s="7"/>
      <c r="TNI60" s="7"/>
      <c r="TNJ60" s="7"/>
      <c r="TNK60" s="7"/>
      <c r="TNL60" s="7"/>
      <c r="TNM60" s="7"/>
      <c r="TNN60" s="7"/>
      <c r="TNO60" s="7"/>
      <c r="TNP60" s="7"/>
      <c r="TNQ60" s="7"/>
      <c r="TNR60" s="7"/>
      <c r="TNS60" s="7"/>
      <c r="TNT60" s="7"/>
      <c r="TNU60" s="7"/>
      <c r="TNV60" s="7"/>
      <c r="TNW60" s="7"/>
      <c r="TNX60" s="7"/>
      <c r="TNY60" s="7"/>
      <c r="TNZ60" s="7"/>
      <c r="TOA60" s="7"/>
      <c r="TOB60" s="7"/>
      <c r="TOC60" s="7"/>
      <c r="TOD60" s="7"/>
      <c r="TOE60" s="7"/>
      <c r="TOF60" s="7"/>
      <c r="TOG60" s="7"/>
      <c r="TOH60" s="7"/>
      <c r="TOI60" s="7"/>
      <c r="TOJ60" s="7"/>
      <c r="TOK60" s="7"/>
      <c r="TOL60" s="7"/>
      <c r="TOM60" s="7"/>
      <c r="TON60" s="7"/>
      <c r="TOO60" s="7"/>
      <c r="TOP60" s="7"/>
      <c r="TOQ60" s="7"/>
      <c r="TOR60" s="7"/>
      <c r="TOS60" s="7"/>
      <c r="TOT60" s="7"/>
      <c r="TOU60" s="7"/>
      <c r="TOV60" s="7"/>
      <c r="TOW60" s="7"/>
      <c r="TOX60" s="7"/>
      <c r="TOY60" s="7"/>
      <c r="TOZ60" s="7"/>
      <c r="TPA60" s="7"/>
      <c r="TPB60" s="7"/>
      <c r="TPC60" s="7"/>
      <c r="TPD60" s="7"/>
      <c r="TPE60" s="7"/>
      <c r="TPF60" s="7"/>
      <c r="TPG60" s="7"/>
      <c r="TPH60" s="7"/>
      <c r="TPI60" s="7"/>
      <c r="TPJ60" s="7"/>
      <c r="TPK60" s="7"/>
      <c r="TPL60" s="7"/>
      <c r="TPM60" s="7"/>
      <c r="TPN60" s="7"/>
      <c r="TPO60" s="7"/>
      <c r="TPP60" s="7"/>
      <c r="TPQ60" s="7"/>
      <c r="TPR60" s="7"/>
      <c r="TPS60" s="7"/>
      <c r="TPT60" s="7"/>
      <c r="TPU60" s="7"/>
      <c r="TPV60" s="7"/>
      <c r="TPW60" s="7"/>
      <c r="TPX60" s="7"/>
      <c r="TPY60" s="7"/>
      <c r="TPZ60" s="7"/>
      <c r="TQA60" s="7"/>
      <c r="TQB60" s="7"/>
      <c r="TQC60" s="7"/>
      <c r="TQD60" s="7"/>
      <c r="TQE60" s="7"/>
      <c r="TQF60" s="7"/>
      <c r="TQG60" s="7"/>
      <c r="TQH60" s="7"/>
      <c r="TQI60" s="7"/>
      <c r="TQJ60" s="7"/>
      <c r="TQK60" s="7"/>
      <c r="TQL60" s="7"/>
      <c r="TQM60" s="7"/>
      <c r="TQN60" s="7"/>
      <c r="TQO60" s="7"/>
      <c r="TQP60" s="7"/>
      <c r="TQQ60" s="7"/>
      <c r="TQR60" s="7"/>
      <c r="TQS60" s="7"/>
      <c r="TQT60" s="7"/>
      <c r="TQU60" s="7"/>
      <c r="TQV60" s="7"/>
      <c r="TQW60" s="7"/>
      <c r="TQX60" s="7"/>
      <c r="TQY60" s="7"/>
      <c r="TQZ60" s="7"/>
      <c r="TRA60" s="7"/>
      <c r="TRB60" s="7"/>
      <c r="TRC60" s="7"/>
      <c r="TRD60" s="7"/>
      <c r="TRE60" s="7"/>
      <c r="TRF60" s="7"/>
      <c r="TRG60" s="7"/>
      <c r="TRH60" s="7"/>
      <c r="TRI60" s="7"/>
      <c r="TRJ60" s="7"/>
      <c r="TRK60" s="7"/>
      <c r="TRL60" s="7"/>
      <c r="TRM60" s="7"/>
      <c r="TRN60" s="7"/>
      <c r="TRO60" s="7"/>
      <c r="TRP60" s="7"/>
      <c r="TRQ60" s="7"/>
      <c r="TRR60" s="7"/>
      <c r="TRS60" s="7"/>
      <c r="TRT60" s="7"/>
      <c r="TRU60" s="7"/>
      <c r="TRV60" s="7"/>
      <c r="TRW60" s="7"/>
      <c r="TRX60" s="7"/>
      <c r="TRY60" s="7"/>
      <c r="TRZ60" s="7"/>
      <c r="TSA60" s="7"/>
      <c r="TSB60" s="7"/>
      <c r="TSC60" s="7"/>
      <c r="TSD60" s="7"/>
      <c r="TSE60" s="7"/>
      <c r="TSF60" s="7"/>
      <c r="TSG60" s="7"/>
      <c r="TSH60" s="7"/>
      <c r="TSI60" s="7"/>
      <c r="TSJ60" s="7"/>
      <c r="TSK60" s="7"/>
      <c r="TSL60" s="7"/>
      <c r="TSM60" s="7"/>
      <c r="TSN60" s="7"/>
      <c r="TSO60" s="7"/>
      <c r="TSP60" s="7"/>
      <c r="TSQ60" s="7"/>
      <c r="TSR60" s="7"/>
      <c r="TSS60" s="7"/>
      <c r="TST60" s="7"/>
      <c r="TSU60" s="7"/>
      <c r="TSV60" s="7"/>
      <c r="TSW60" s="7"/>
      <c r="TSX60" s="7"/>
      <c r="TSY60" s="7"/>
      <c r="TSZ60" s="7"/>
      <c r="TTA60" s="7"/>
      <c r="TTB60" s="7"/>
      <c r="TTC60" s="7"/>
      <c r="TTD60" s="7"/>
      <c r="TTE60" s="7"/>
      <c r="TTF60" s="7"/>
      <c r="TTG60" s="7"/>
      <c r="TTH60" s="7"/>
      <c r="TTI60" s="7"/>
      <c r="TTJ60" s="7"/>
      <c r="TTK60" s="7"/>
      <c r="TTL60" s="7"/>
      <c r="TTM60" s="7"/>
      <c r="TTN60" s="7"/>
      <c r="TTO60" s="7"/>
      <c r="TTP60" s="7"/>
      <c r="TTQ60" s="7"/>
      <c r="TTR60" s="7"/>
      <c r="TTS60" s="7"/>
      <c r="TTT60" s="7"/>
      <c r="TTU60" s="7"/>
      <c r="TTV60" s="7"/>
      <c r="TTW60" s="7"/>
      <c r="TTX60" s="7"/>
      <c r="TTY60" s="7"/>
      <c r="TTZ60" s="7"/>
      <c r="TUA60" s="7"/>
      <c r="TUB60" s="7"/>
      <c r="TUC60" s="7"/>
      <c r="TUD60" s="7"/>
      <c r="TUE60" s="7"/>
      <c r="TUF60" s="7"/>
      <c r="TUG60" s="7"/>
      <c r="TUH60" s="7"/>
      <c r="TUI60" s="7"/>
      <c r="TUJ60" s="7"/>
      <c r="TUK60" s="7"/>
      <c r="TUL60" s="7"/>
      <c r="TUM60" s="7"/>
      <c r="TUN60" s="7"/>
      <c r="TUO60" s="7"/>
      <c r="TUP60" s="7"/>
      <c r="TUQ60" s="7"/>
      <c r="TUR60" s="7"/>
      <c r="TUS60" s="7"/>
      <c r="TUT60" s="7"/>
      <c r="TUU60" s="7"/>
      <c r="TUV60" s="7"/>
      <c r="TUW60" s="7"/>
      <c r="TUX60" s="7"/>
      <c r="TUY60" s="7"/>
      <c r="TUZ60" s="7"/>
      <c r="TVA60" s="7"/>
      <c r="TVB60" s="7"/>
      <c r="TVC60" s="7"/>
      <c r="TVD60" s="7"/>
      <c r="TVE60" s="7"/>
      <c r="TVF60" s="7"/>
      <c r="TVG60" s="7"/>
      <c r="TVH60" s="7"/>
      <c r="TVJ60" s="7"/>
      <c r="TVK60" s="7"/>
      <c r="TVL60" s="7"/>
      <c r="TVM60" s="7"/>
      <c r="TVN60" s="7"/>
      <c r="TVO60" s="7"/>
      <c r="TVP60" s="7"/>
      <c r="TVQ60" s="7"/>
      <c r="TVR60" s="7"/>
      <c r="TVS60" s="7"/>
      <c r="TVT60" s="7"/>
      <c r="TVU60" s="7"/>
      <c r="TVV60" s="7"/>
      <c r="TVW60" s="7"/>
      <c r="TVX60" s="7"/>
      <c r="TVY60" s="7"/>
      <c r="TVZ60" s="7"/>
      <c r="TWA60" s="7"/>
      <c r="TWB60" s="7"/>
      <c r="TWC60" s="7"/>
      <c r="TWD60" s="7"/>
      <c r="TWE60" s="7"/>
      <c r="TWF60" s="7"/>
      <c r="TWG60" s="7"/>
      <c r="TWH60" s="7"/>
      <c r="TWI60" s="7"/>
      <c r="TWJ60" s="7"/>
      <c r="TWK60" s="7"/>
      <c r="TWL60" s="7"/>
      <c r="TWM60" s="7"/>
      <c r="TWN60" s="7"/>
      <c r="TWO60" s="7"/>
      <c r="TWP60" s="7"/>
      <c r="TWQ60" s="7"/>
      <c r="TWR60" s="7"/>
      <c r="TWS60" s="7"/>
      <c r="TWT60" s="7"/>
      <c r="TWU60" s="7"/>
      <c r="TWV60" s="7"/>
      <c r="TWW60" s="7"/>
      <c r="TWX60" s="7"/>
      <c r="TWY60" s="7"/>
      <c r="TWZ60" s="7"/>
      <c r="TXA60" s="7"/>
      <c r="TXB60" s="7"/>
      <c r="TXC60" s="7"/>
      <c r="TXD60" s="7"/>
      <c r="TXE60" s="7"/>
      <c r="TXF60" s="7"/>
      <c r="TXG60" s="7"/>
      <c r="TXH60" s="7"/>
      <c r="TXI60" s="7"/>
      <c r="TXJ60" s="7"/>
      <c r="TXK60" s="7"/>
      <c r="TXL60" s="7"/>
      <c r="TXM60" s="7"/>
      <c r="TXN60" s="7"/>
      <c r="TXO60" s="7"/>
      <c r="TXP60" s="7"/>
      <c r="TXQ60" s="7"/>
      <c r="TXR60" s="7"/>
      <c r="TXS60" s="7"/>
      <c r="TXT60" s="7"/>
      <c r="TXU60" s="7"/>
      <c r="TXV60" s="7"/>
      <c r="TXW60" s="7"/>
      <c r="TXX60" s="7"/>
      <c r="TXY60" s="7"/>
      <c r="TXZ60" s="7"/>
      <c r="TYA60" s="7"/>
      <c r="TYB60" s="7"/>
      <c r="TYC60" s="7"/>
      <c r="TYD60" s="7"/>
      <c r="TYE60" s="7"/>
      <c r="TYF60" s="7"/>
      <c r="TYG60" s="7"/>
      <c r="TYH60" s="7"/>
      <c r="TYI60" s="7"/>
      <c r="TYJ60" s="7"/>
      <c r="TYK60" s="7"/>
      <c r="TYL60" s="7"/>
      <c r="TYM60" s="7"/>
      <c r="TYN60" s="7"/>
      <c r="TYO60" s="7"/>
      <c r="TYP60" s="7"/>
      <c r="TYQ60" s="7"/>
      <c r="TYR60" s="7"/>
      <c r="TYS60" s="7"/>
      <c r="TYT60" s="7"/>
      <c r="TYU60" s="7"/>
      <c r="TYV60" s="7"/>
      <c r="TYW60" s="7"/>
      <c r="TYX60" s="7"/>
      <c r="TYY60" s="7"/>
      <c r="TYZ60" s="7"/>
      <c r="TZA60" s="7"/>
      <c r="TZB60" s="7"/>
      <c r="TZC60" s="7"/>
      <c r="TZD60" s="7"/>
      <c r="TZE60" s="7"/>
      <c r="TZF60" s="7"/>
      <c r="TZG60" s="7"/>
      <c r="TZH60" s="7"/>
      <c r="TZI60" s="7"/>
      <c r="TZJ60" s="7"/>
      <c r="TZK60" s="7"/>
      <c r="TZL60" s="7"/>
      <c r="TZM60" s="7"/>
      <c r="TZN60" s="7"/>
      <c r="TZO60" s="7"/>
      <c r="TZP60" s="7"/>
      <c r="TZQ60" s="7"/>
      <c r="TZR60" s="7"/>
      <c r="TZS60" s="7"/>
      <c r="TZT60" s="7"/>
      <c r="TZU60" s="7"/>
      <c r="TZV60" s="7"/>
      <c r="TZW60" s="7"/>
      <c r="TZX60" s="7"/>
      <c r="TZY60" s="7"/>
      <c r="TZZ60" s="7"/>
      <c r="UAA60" s="7"/>
      <c r="UAB60" s="7"/>
      <c r="UAC60" s="7"/>
      <c r="UAD60" s="7"/>
      <c r="UAE60" s="7"/>
      <c r="UAF60" s="7"/>
      <c r="UAG60" s="7"/>
      <c r="UAH60" s="7"/>
      <c r="UAI60" s="7"/>
      <c r="UAJ60" s="7"/>
      <c r="UAK60" s="7"/>
      <c r="UAL60" s="7"/>
      <c r="UAM60" s="7"/>
      <c r="UAN60" s="7"/>
      <c r="UAO60" s="7"/>
      <c r="UAP60" s="7"/>
      <c r="UAQ60" s="7"/>
      <c r="UAR60" s="7"/>
      <c r="UAS60" s="7"/>
      <c r="UAT60" s="7"/>
      <c r="UAU60" s="7"/>
      <c r="UAV60" s="7"/>
      <c r="UAW60" s="7"/>
      <c r="UAX60" s="7"/>
      <c r="UAY60" s="7"/>
      <c r="UAZ60" s="7"/>
      <c r="UBA60" s="7"/>
      <c r="UBB60" s="7"/>
      <c r="UBC60" s="7"/>
      <c r="UBD60" s="7"/>
      <c r="UBE60" s="7"/>
      <c r="UBF60" s="7"/>
      <c r="UBG60" s="7"/>
      <c r="UBH60" s="7"/>
      <c r="UBI60" s="7"/>
      <c r="UBJ60" s="7"/>
      <c r="UBK60" s="7"/>
      <c r="UBL60" s="7"/>
      <c r="UBM60" s="7"/>
      <c r="UBN60" s="7"/>
      <c r="UBO60" s="7"/>
      <c r="UBP60" s="7"/>
      <c r="UBQ60" s="7"/>
      <c r="UBR60" s="7"/>
      <c r="UBS60" s="7"/>
      <c r="UBT60" s="7"/>
      <c r="UBU60" s="7"/>
      <c r="UBV60" s="7"/>
      <c r="UBW60" s="7"/>
      <c r="UBX60" s="7"/>
      <c r="UBY60" s="7"/>
      <c r="UBZ60" s="7"/>
      <c r="UCA60" s="7"/>
      <c r="UCB60" s="7"/>
      <c r="UCC60" s="7"/>
      <c r="UCD60" s="7"/>
      <c r="UCE60" s="7"/>
      <c r="UCF60" s="7"/>
      <c r="UCG60" s="7"/>
      <c r="UCH60" s="7"/>
      <c r="UCI60" s="7"/>
      <c r="UCJ60" s="7"/>
      <c r="UCK60" s="7"/>
      <c r="UCL60" s="7"/>
      <c r="UCM60" s="7"/>
      <c r="UCN60" s="7"/>
      <c r="UCO60" s="7"/>
      <c r="UCP60" s="7"/>
      <c r="UCQ60" s="7"/>
      <c r="UCR60" s="7"/>
      <c r="UCS60" s="7"/>
      <c r="UCT60" s="7"/>
      <c r="UCU60" s="7"/>
      <c r="UCV60" s="7"/>
      <c r="UCW60" s="7"/>
      <c r="UCX60" s="7"/>
      <c r="UCY60" s="7"/>
      <c r="UCZ60" s="7"/>
      <c r="UDA60" s="7"/>
      <c r="UDB60" s="7"/>
      <c r="UDC60" s="7"/>
      <c r="UDD60" s="7"/>
      <c r="UDE60" s="7"/>
      <c r="UDF60" s="7"/>
      <c r="UDG60" s="7"/>
      <c r="UDH60" s="7"/>
      <c r="UDI60" s="7"/>
      <c r="UDJ60" s="7"/>
      <c r="UDK60" s="7"/>
      <c r="UDL60" s="7"/>
      <c r="UDM60" s="7"/>
      <c r="UDN60" s="7"/>
      <c r="UDO60" s="7"/>
      <c r="UDP60" s="7"/>
      <c r="UDQ60" s="7"/>
      <c r="UDR60" s="7"/>
      <c r="UDS60" s="7"/>
      <c r="UDT60" s="7"/>
      <c r="UDU60" s="7"/>
      <c r="UDV60" s="7"/>
      <c r="UDW60" s="7"/>
      <c r="UDX60" s="7"/>
      <c r="UDY60" s="7"/>
      <c r="UDZ60" s="7"/>
      <c r="UEA60" s="7"/>
      <c r="UEB60" s="7"/>
      <c r="UEC60" s="7"/>
      <c r="UED60" s="7"/>
      <c r="UEE60" s="7"/>
      <c r="UEF60" s="7"/>
      <c r="UEG60" s="7"/>
      <c r="UEH60" s="7"/>
      <c r="UEI60" s="7"/>
      <c r="UEJ60" s="7"/>
      <c r="UEK60" s="7"/>
      <c r="UEL60" s="7"/>
      <c r="UEM60" s="7"/>
      <c r="UEN60" s="7"/>
      <c r="UEO60" s="7"/>
      <c r="UEP60" s="7"/>
      <c r="UEQ60" s="7"/>
      <c r="UER60" s="7"/>
      <c r="UES60" s="7"/>
      <c r="UET60" s="7"/>
      <c r="UEU60" s="7"/>
      <c r="UEV60" s="7"/>
      <c r="UEW60" s="7"/>
      <c r="UEX60" s="7"/>
      <c r="UEY60" s="7"/>
      <c r="UEZ60" s="7"/>
      <c r="UFA60" s="7"/>
      <c r="UFB60" s="7"/>
      <c r="UFC60" s="7"/>
      <c r="UFD60" s="7"/>
      <c r="UFF60" s="7"/>
      <c r="UFG60" s="7"/>
      <c r="UFH60" s="7"/>
      <c r="UFI60" s="7"/>
      <c r="UFJ60" s="7"/>
      <c r="UFK60" s="7"/>
      <c r="UFL60" s="7"/>
      <c r="UFM60" s="7"/>
      <c r="UFN60" s="7"/>
      <c r="UFO60" s="7"/>
      <c r="UFP60" s="7"/>
      <c r="UFQ60" s="7"/>
      <c r="UFR60" s="7"/>
      <c r="UFS60" s="7"/>
      <c r="UFT60" s="7"/>
      <c r="UFU60" s="7"/>
      <c r="UFV60" s="7"/>
      <c r="UFW60" s="7"/>
      <c r="UFX60" s="7"/>
      <c r="UFY60" s="7"/>
      <c r="UFZ60" s="7"/>
      <c r="UGA60" s="7"/>
      <c r="UGB60" s="7"/>
      <c r="UGC60" s="7"/>
      <c r="UGD60" s="7"/>
      <c r="UGE60" s="7"/>
      <c r="UGF60" s="7"/>
      <c r="UGG60" s="7"/>
      <c r="UGH60" s="7"/>
      <c r="UGI60" s="7"/>
      <c r="UGJ60" s="7"/>
      <c r="UGK60" s="7"/>
      <c r="UGL60" s="7"/>
      <c r="UGM60" s="7"/>
      <c r="UGN60" s="7"/>
      <c r="UGO60" s="7"/>
      <c r="UGP60" s="7"/>
      <c r="UGQ60" s="7"/>
      <c r="UGR60" s="7"/>
      <c r="UGS60" s="7"/>
      <c r="UGT60" s="7"/>
      <c r="UGU60" s="7"/>
      <c r="UGV60" s="7"/>
      <c r="UGW60" s="7"/>
      <c r="UGX60" s="7"/>
      <c r="UGY60" s="7"/>
      <c r="UGZ60" s="7"/>
      <c r="UHA60" s="7"/>
      <c r="UHB60" s="7"/>
      <c r="UHC60" s="7"/>
      <c r="UHD60" s="7"/>
      <c r="UHE60" s="7"/>
      <c r="UHF60" s="7"/>
      <c r="UHG60" s="7"/>
      <c r="UHH60" s="7"/>
      <c r="UHI60" s="7"/>
      <c r="UHJ60" s="7"/>
      <c r="UHK60" s="7"/>
      <c r="UHL60" s="7"/>
      <c r="UHM60" s="7"/>
      <c r="UHN60" s="7"/>
      <c r="UHO60" s="7"/>
      <c r="UHP60" s="7"/>
      <c r="UHQ60" s="7"/>
      <c r="UHR60" s="7"/>
      <c r="UHS60" s="7"/>
      <c r="UHT60" s="7"/>
      <c r="UHU60" s="7"/>
      <c r="UHV60" s="7"/>
      <c r="UHW60" s="7"/>
      <c r="UHX60" s="7"/>
      <c r="UHY60" s="7"/>
      <c r="UHZ60" s="7"/>
      <c r="UIA60" s="7"/>
      <c r="UIB60" s="7"/>
      <c r="UIC60" s="7"/>
      <c r="UID60" s="7"/>
      <c r="UIE60" s="7"/>
      <c r="UIF60" s="7"/>
      <c r="UIG60" s="7"/>
      <c r="UIH60" s="7"/>
      <c r="UII60" s="7"/>
      <c r="UIJ60" s="7"/>
      <c r="UIK60" s="7"/>
      <c r="UIL60" s="7"/>
      <c r="UIM60" s="7"/>
      <c r="UIN60" s="7"/>
      <c r="UIO60" s="7"/>
      <c r="UIP60" s="7"/>
      <c r="UIQ60" s="7"/>
      <c r="UIR60" s="7"/>
      <c r="UIS60" s="7"/>
      <c r="UIT60" s="7"/>
      <c r="UIU60" s="7"/>
      <c r="UIV60" s="7"/>
      <c r="UIW60" s="7"/>
      <c r="UIX60" s="7"/>
      <c r="UIY60" s="7"/>
      <c r="UIZ60" s="7"/>
      <c r="UJA60" s="7"/>
      <c r="UJB60" s="7"/>
      <c r="UJC60" s="7"/>
      <c r="UJD60" s="7"/>
      <c r="UJE60" s="7"/>
      <c r="UJF60" s="7"/>
      <c r="UJG60" s="7"/>
      <c r="UJH60" s="7"/>
      <c r="UJI60" s="7"/>
      <c r="UJJ60" s="7"/>
      <c r="UJK60" s="7"/>
      <c r="UJL60" s="7"/>
      <c r="UJM60" s="7"/>
      <c r="UJN60" s="7"/>
      <c r="UJO60" s="7"/>
      <c r="UJP60" s="7"/>
      <c r="UJQ60" s="7"/>
      <c r="UJR60" s="7"/>
      <c r="UJS60" s="7"/>
      <c r="UJT60" s="7"/>
      <c r="UJU60" s="7"/>
      <c r="UJV60" s="7"/>
      <c r="UJW60" s="7"/>
      <c r="UJX60" s="7"/>
      <c r="UJY60" s="7"/>
      <c r="UJZ60" s="7"/>
      <c r="UKA60" s="7"/>
      <c r="UKB60" s="7"/>
      <c r="UKC60" s="7"/>
      <c r="UKD60" s="7"/>
      <c r="UKE60" s="7"/>
      <c r="UKF60" s="7"/>
      <c r="UKG60" s="7"/>
      <c r="UKH60" s="7"/>
      <c r="UKI60" s="7"/>
      <c r="UKJ60" s="7"/>
      <c r="UKK60" s="7"/>
      <c r="UKL60" s="7"/>
      <c r="UKM60" s="7"/>
      <c r="UKN60" s="7"/>
      <c r="UKO60" s="7"/>
      <c r="UKP60" s="7"/>
      <c r="UKQ60" s="7"/>
      <c r="UKR60" s="7"/>
      <c r="UKS60" s="7"/>
      <c r="UKT60" s="7"/>
      <c r="UKU60" s="7"/>
      <c r="UKV60" s="7"/>
      <c r="UKW60" s="7"/>
      <c r="UKX60" s="7"/>
      <c r="UKY60" s="7"/>
      <c r="UKZ60" s="7"/>
      <c r="ULA60" s="7"/>
      <c r="ULB60" s="7"/>
      <c r="ULC60" s="7"/>
      <c r="ULD60" s="7"/>
      <c r="ULE60" s="7"/>
      <c r="ULF60" s="7"/>
      <c r="ULG60" s="7"/>
      <c r="ULH60" s="7"/>
      <c r="ULI60" s="7"/>
      <c r="ULJ60" s="7"/>
      <c r="ULK60" s="7"/>
      <c r="ULL60" s="7"/>
      <c r="ULM60" s="7"/>
      <c r="ULN60" s="7"/>
      <c r="ULO60" s="7"/>
      <c r="ULP60" s="7"/>
      <c r="ULQ60" s="7"/>
      <c r="ULR60" s="7"/>
      <c r="ULS60" s="7"/>
      <c r="ULT60" s="7"/>
      <c r="ULU60" s="7"/>
      <c r="ULV60" s="7"/>
      <c r="ULW60" s="7"/>
      <c r="ULX60" s="7"/>
      <c r="ULY60" s="7"/>
      <c r="ULZ60" s="7"/>
      <c r="UMA60" s="7"/>
      <c r="UMB60" s="7"/>
      <c r="UMC60" s="7"/>
      <c r="UMD60" s="7"/>
      <c r="UME60" s="7"/>
      <c r="UMF60" s="7"/>
      <c r="UMG60" s="7"/>
      <c r="UMH60" s="7"/>
      <c r="UMI60" s="7"/>
      <c r="UMJ60" s="7"/>
      <c r="UMK60" s="7"/>
      <c r="UML60" s="7"/>
      <c r="UMM60" s="7"/>
      <c r="UMN60" s="7"/>
      <c r="UMO60" s="7"/>
      <c r="UMP60" s="7"/>
      <c r="UMQ60" s="7"/>
      <c r="UMR60" s="7"/>
      <c r="UMS60" s="7"/>
      <c r="UMT60" s="7"/>
      <c r="UMU60" s="7"/>
      <c r="UMV60" s="7"/>
      <c r="UMW60" s="7"/>
      <c r="UMX60" s="7"/>
      <c r="UMY60" s="7"/>
      <c r="UMZ60" s="7"/>
      <c r="UNA60" s="7"/>
      <c r="UNB60" s="7"/>
      <c r="UNC60" s="7"/>
      <c r="UND60" s="7"/>
      <c r="UNE60" s="7"/>
      <c r="UNF60" s="7"/>
      <c r="UNG60" s="7"/>
      <c r="UNH60" s="7"/>
      <c r="UNI60" s="7"/>
      <c r="UNJ60" s="7"/>
      <c r="UNK60" s="7"/>
      <c r="UNL60" s="7"/>
      <c r="UNM60" s="7"/>
      <c r="UNN60" s="7"/>
      <c r="UNO60" s="7"/>
      <c r="UNP60" s="7"/>
      <c r="UNQ60" s="7"/>
      <c r="UNR60" s="7"/>
      <c r="UNS60" s="7"/>
      <c r="UNT60" s="7"/>
      <c r="UNU60" s="7"/>
      <c r="UNV60" s="7"/>
      <c r="UNW60" s="7"/>
      <c r="UNX60" s="7"/>
      <c r="UNY60" s="7"/>
      <c r="UNZ60" s="7"/>
      <c r="UOA60" s="7"/>
      <c r="UOB60" s="7"/>
      <c r="UOC60" s="7"/>
      <c r="UOD60" s="7"/>
      <c r="UOE60" s="7"/>
      <c r="UOF60" s="7"/>
      <c r="UOG60" s="7"/>
      <c r="UOH60" s="7"/>
      <c r="UOI60" s="7"/>
      <c r="UOJ60" s="7"/>
      <c r="UOK60" s="7"/>
      <c r="UOL60" s="7"/>
      <c r="UOM60" s="7"/>
      <c r="UON60" s="7"/>
      <c r="UOO60" s="7"/>
      <c r="UOP60" s="7"/>
      <c r="UOQ60" s="7"/>
      <c r="UOR60" s="7"/>
      <c r="UOS60" s="7"/>
      <c r="UOT60" s="7"/>
      <c r="UOU60" s="7"/>
      <c r="UOV60" s="7"/>
      <c r="UOW60" s="7"/>
      <c r="UOX60" s="7"/>
      <c r="UOY60" s="7"/>
      <c r="UOZ60" s="7"/>
      <c r="UPB60" s="7"/>
      <c r="UPC60" s="7"/>
      <c r="UPD60" s="7"/>
      <c r="UPE60" s="7"/>
      <c r="UPF60" s="7"/>
      <c r="UPG60" s="7"/>
      <c r="UPH60" s="7"/>
      <c r="UPI60" s="7"/>
      <c r="UPJ60" s="7"/>
      <c r="UPK60" s="7"/>
      <c r="UPL60" s="7"/>
      <c r="UPM60" s="7"/>
      <c r="UPN60" s="7"/>
      <c r="UPO60" s="7"/>
      <c r="UPP60" s="7"/>
      <c r="UPQ60" s="7"/>
      <c r="UPR60" s="7"/>
      <c r="UPS60" s="7"/>
      <c r="UPT60" s="7"/>
      <c r="UPU60" s="7"/>
      <c r="UPV60" s="7"/>
      <c r="UPW60" s="7"/>
      <c r="UPX60" s="7"/>
      <c r="UPY60" s="7"/>
      <c r="UPZ60" s="7"/>
      <c r="UQA60" s="7"/>
      <c r="UQB60" s="7"/>
      <c r="UQC60" s="7"/>
      <c r="UQD60" s="7"/>
      <c r="UQE60" s="7"/>
      <c r="UQF60" s="7"/>
      <c r="UQG60" s="7"/>
      <c r="UQH60" s="7"/>
      <c r="UQI60" s="7"/>
      <c r="UQJ60" s="7"/>
      <c r="UQK60" s="7"/>
      <c r="UQL60" s="7"/>
      <c r="UQM60" s="7"/>
      <c r="UQN60" s="7"/>
      <c r="UQO60" s="7"/>
      <c r="UQP60" s="7"/>
      <c r="UQQ60" s="7"/>
      <c r="UQR60" s="7"/>
      <c r="UQS60" s="7"/>
      <c r="UQT60" s="7"/>
      <c r="UQU60" s="7"/>
      <c r="UQV60" s="7"/>
      <c r="UQW60" s="7"/>
      <c r="UQX60" s="7"/>
      <c r="UQY60" s="7"/>
      <c r="UQZ60" s="7"/>
      <c r="URA60" s="7"/>
      <c r="URB60" s="7"/>
      <c r="URC60" s="7"/>
      <c r="URD60" s="7"/>
      <c r="URE60" s="7"/>
      <c r="URF60" s="7"/>
      <c r="URG60" s="7"/>
      <c r="URH60" s="7"/>
      <c r="URI60" s="7"/>
      <c r="URJ60" s="7"/>
      <c r="URK60" s="7"/>
      <c r="URL60" s="7"/>
      <c r="URM60" s="7"/>
      <c r="URN60" s="7"/>
      <c r="URO60" s="7"/>
      <c r="URP60" s="7"/>
      <c r="URQ60" s="7"/>
      <c r="URR60" s="7"/>
      <c r="URS60" s="7"/>
      <c r="URT60" s="7"/>
      <c r="URU60" s="7"/>
      <c r="URV60" s="7"/>
      <c r="URW60" s="7"/>
      <c r="URX60" s="7"/>
      <c r="URY60" s="7"/>
      <c r="URZ60" s="7"/>
      <c r="USA60" s="7"/>
      <c r="USB60" s="7"/>
      <c r="USC60" s="7"/>
      <c r="USD60" s="7"/>
      <c r="USE60" s="7"/>
      <c r="USF60" s="7"/>
      <c r="USG60" s="7"/>
      <c r="USH60" s="7"/>
      <c r="USI60" s="7"/>
      <c r="USJ60" s="7"/>
      <c r="USK60" s="7"/>
      <c r="USL60" s="7"/>
      <c r="USM60" s="7"/>
      <c r="USN60" s="7"/>
      <c r="USO60" s="7"/>
      <c r="USP60" s="7"/>
      <c r="USQ60" s="7"/>
      <c r="USR60" s="7"/>
      <c r="USS60" s="7"/>
      <c r="UST60" s="7"/>
      <c r="USU60" s="7"/>
      <c r="USV60" s="7"/>
      <c r="USW60" s="7"/>
      <c r="USX60" s="7"/>
      <c r="USY60" s="7"/>
      <c r="USZ60" s="7"/>
      <c r="UTA60" s="7"/>
      <c r="UTB60" s="7"/>
      <c r="UTC60" s="7"/>
      <c r="UTD60" s="7"/>
      <c r="UTE60" s="7"/>
      <c r="UTF60" s="7"/>
      <c r="UTG60" s="7"/>
      <c r="UTH60" s="7"/>
      <c r="UTI60" s="7"/>
      <c r="UTJ60" s="7"/>
      <c r="UTK60" s="7"/>
      <c r="UTL60" s="7"/>
      <c r="UTM60" s="7"/>
      <c r="UTN60" s="7"/>
      <c r="UTO60" s="7"/>
      <c r="UTP60" s="7"/>
      <c r="UTQ60" s="7"/>
      <c r="UTR60" s="7"/>
      <c r="UTS60" s="7"/>
      <c r="UTT60" s="7"/>
      <c r="UTU60" s="7"/>
      <c r="UTV60" s="7"/>
      <c r="UTW60" s="7"/>
      <c r="UTX60" s="7"/>
      <c r="UTY60" s="7"/>
      <c r="UTZ60" s="7"/>
      <c r="UUA60" s="7"/>
      <c r="UUB60" s="7"/>
      <c r="UUC60" s="7"/>
      <c r="UUD60" s="7"/>
      <c r="UUE60" s="7"/>
      <c r="UUF60" s="7"/>
      <c r="UUG60" s="7"/>
      <c r="UUH60" s="7"/>
      <c r="UUI60" s="7"/>
      <c r="UUJ60" s="7"/>
      <c r="UUK60" s="7"/>
      <c r="UUL60" s="7"/>
      <c r="UUM60" s="7"/>
      <c r="UUN60" s="7"/>
      <c r="UUO60" s="7"/>
      <c r="UUP60" s="7"/>
      <c r="UUQ60" s="7"/>
      <c r="UUR60" s="7"/>
      <c r="UUS60" s="7"/>
      <c r="UUT60" s="7"/>
      <c r="UUU60" s="7"/>
      <c r="UUV60" s="7"/>
      <c r="UUW60" s="7"/>
      <c r="UUX60" s="7"/>
      <c r="UUY60" s="7"/>
      <c r="UUZ60" s="7"/>
      <c r="UVA60" s="7"/>
      <c r="UVB60" s="7"/>
      <c r="UVC60" s="7"/>
      <c r="UVD60" s="7"/>
      <c r="UVE60" s="7"/>
      <c r="UVF60" s="7"/>
      <c r="UVG60" s="7"/>
      <c r="UVH60" s="7"/>
      <c r="UVI60" s="7"/>
      <c r="UVJ60" s="7"/>
      <c r="UVK60" s="7"/>
      <c r="UVL60" s="7"/>
      <c r="UVM60" s="7"/>
      <c r="UVN60" s="7"/>
      <c r="UVO60" s="7"/>
      <c r="UVP60" s="7"/>
      <c r="UVQ60" s="7"/>
      <c r="UVR60" s="7"/>
      <c r="UVS60" s="7"/>
      <c r="UVT60" s="7"/>
      <c r="UVU60" s="7"/>
      <c r="UVV60" s="7"/>
      <c r="UVW60" s="7"/>
      <c r="UVX60" s="7"/>
      <c r="UVY60" s="7"/>
      <c r="UVZ60" s="7"/>
      <c r="UWA60" s="7"/>
      <c r="UWB60" s="7"/>
      <c r="UWC60" s="7"/>
      <c r="UWD60" s="7"/>
      <c r="UWE60" s="7"/>
      <c r="UWF60" s="7"/>
      <c r="UWG60" s="7"/>
      <c r="UWH60" s="7"/>
      <c r="UWI60" s="7"/>
      <c r="UWJ60" s="7"/>
      <c r="UWK60" s="7"/>
      <c r="UWL60" s="7"/>
      <c r="UWM60" s="7"/>
      <c r="UWN60" s="7"/>
      <c r="UWO60" s="7"/>
      <c r="UWP60" s="7"/>
      <c r="UWQ60" s="7"/>
      <c r="UWR60" s="7"/>
      <c r="UWS60" s="7"/>
      <c r="UWT60" s="7"/>
      <c r="UWU60" s="7"/>
      <c r="UWV60" s="7"/>
      <c r="UWW60" s="7"/>
      <c r="UWX60" s="7"/>
      <c r="UWY60" s="7"/>
      <c r="UWZ60" s="7"/>
      <c r="UXA60" s="7"/>
      <c r="UXB60" s="7"/>
      <c r="UXC60" s="7"/>
      <c r="UXD60" s="7"/>
      <c r="UXE60" s="7"/>
      <c r="UXF60" s="7"/>
      <c r="UXG60" s="7"/>
      <c r="UXH60" s="7"/>
      <c r="UXI60" s="7"/>
      <c r="UXJ60" s="7"/>
      <c r="UXK60" s="7"/>
      <c r="UXL60" s="7"/>
      <c r="UXM60" s="7"/>
      <c r="UXN60" s="7"/>
      <c r="UXO60" s="7"/>
      <c r="UXP60" s="7"/>
      <c r="UXQ60" s="7"/>
      <c r="UXR60" s="7"/>
      <c r="UXS60" s="7"/>
      <c r="UXT60" s="7"/>
      <c r="UXU60" s="7"/>
      <c r="UXV60" s="7"/>
      <c r="UXW60" s="7"/>
      <c r="UXX60" s="7"/>
      <c r="UXY60" s="7"/>
      <c r="UXZ60" s="7"/>
      <c r="UYA60" s="7"/>
      <c r="UYB60" s="7"/>
      <c r="UYC60" s="7"/>
      <c r="UYD60" s="7"/>
      <c r="UYE60" s="7"/>
      <c r="UYF60" s="7"/>
      <c r="UYG60" s="7"/>
      <c r="UYH60" s="7"/>
      <c r="UYI60" s="7"/>
      <c r="UYJ60" s="7"/>
      <c r="UYK60" s="7"/>
      <c r="UYL60" s="7"/>
      <c r="UYM60" s="7"/>
      <c r="UYN60" s="7"/>
      <c r="UYO60" s="7"/>
      <c r="UYP60" s="7"/>
      <c r="UYQ60" s="7"/>
      <c r="UYR60" s="7"/>
      <c r="UYS60" s="7"/>
      <c r="UYT60" s="7"/>
      <c r="UYU60" s="7"/>
      <c r="UYV60" s="7"/>
      <c r="UYX60" s="7"/>
      <c r="UYY60" s="7"/>
      <c r="UYZ60" s="7"/>
      <c r="UZA60" s="7"/>
      <c r="UZB60" s="7"/>
      <c r="UZC60" s="7"/>
      <c r="UZD60" s="7"/>
      <c r="UZE60" s="7"/>
      <c r="UZF60" s="7"/>
      <c r="UZG60" s="7"/>
      <c r="UZH60" s="7"/>
      <c r="UZI60" s="7"/>
      <c r="UZJ60" s="7"/>
      <c r="UZK60" s="7"/>
      <c r="UZL60" s="7"/>
      <c r="UZM60" s="7"/>
      <c r="UZN60" s="7"/>
      <c r="UZO60" s="7"/>
      <c r="UZP60" s="7"/>
      <c r="UZQ60" s="7"/>
      <c r="UZR60" s="7"/>
      <c r="UZS60" s="7"/>
      <c r="UZT60" s="7"/>
      <c r="UZU60" s="7"/>
      <c r="UZV60" s="7"/>
      <c r="UZW60" s="7"/>
      <c r="UZX60" s="7"/>
      <c r="UZY60" s="7"/>
      <c r="UZZ60" s="7"/>
      <c r="VAA60" s="7"/>
      <c r="VAB60" s="7"/>
      <c r="VAC60" s="7"/>
      <c r="VAD60" s="7"/>
      <c r="VAE60" s="7"/>
      <c r="VAF60" s="7"/>
      <c r="VAG60" s="7"/>
      <c r="VAH60" s="7"/>
      <c r="VAI60" s="7"/>
      <c r="VAJ60" s="7"/>
      <c r="VAK60" s="7"/>
      <c r="VAL60" s="7"/>
      <c r="VAM60" s="7"/>
      <c r="VAN60" s="7"/>
      <c r="VAO60" s="7"/>
      <c r="VAP60" s="7"/>
      <c r="VAQ60" s="7"/>
      <c r="VAR60" s="7"/>
      <c r="VAS60" s="7"/>
      <c r="VAT60" s="7"/>
      <c r="VAU60" s="7"/>
      <c r="VAV60" s="7"/>
      <c r="VAW60" s="7"/>
      <c r="VAX60" s="7"/>
      <c r="VAY60" s="7"/>
      <c r="VAZ60" s="7"/>
      <c r="VBA60" s="7"/>
      <c r="VBB60" s="7"/>
      <c r="VBC60" s="7"/>
      <c r="VBD60" s="7"/>
      <c r="VBE60" s="7"/>
      <c r="VBF60" s="7"/>
      <c r="VBG60" s="7"/>
      <c r="VBH60" s="7"/>
      <c r="VBI60" s="7"/>
      <c r="VBJ60" s="7"/>
      <c r="VBK60" s="7"/>
      <c r="VBL60" s="7"/>
      <c r="VBM60" s="7"/>
      <c r="VBN60" s="7"/>
      <c r="VBO60" s="7"/>
      <c r="VBP60" s="7"/>
      <c r="VBQ60" s="7"/>
      <c r="VBR60" s="7"/>
      <c r="VBS60" s="7"/>
      <c r="VBT60" s="7"/>
      <c r="VBU60" s="7"/>
      <c r="VBV60" s="7"/>
      <c r="VBW60" s="7"/>
      <c r="VBX60" s="7"/>
      <c r="VBY60" s="7"/>
      <c r="VBZ60" s="7"/>
      <c r="VCA60" s="7"/>
      <c r="VCB60" s="7"/>
      <c r="VCC60" s="7"/>
      <c r="VCD60" s="7"/>
      <c r="VCE60" s="7"/>
      <c r="VCF60" s="7"/>
      <c r="VCG60" s="7"/>
      <c r="VCH60" s="7"/>
      <c r="VCI60" s="7"/>
      <c r="VCJ60" s="7"/>
      <c r="VCK60" s="7"/>
      <c r="VCL60" s="7"/>
      <c r="VCM60" s="7"/>
      <c r="VCN60" s="7"/>
      <c r="VCO60" s="7"/>
      <c r="VCP60" s="7"/>
      <c r="VCQ60" s="7"/>
      <c r="VCR60" s="7"/>
      <c r="VCS60" s="7"/>
      <c r="VCT60" s="7"/>
      <c r="VCU60" s="7"/>
      <c r="VCV60" s="7"/>
      <c r="VCW60" s="7"/>
      <c r="VCX60" s="7"/>
      <c r="VCY60" s="7"/>
      <c r="VCZ60" s="7"/>
      <c r="VDA60" s="7"/>
      <c r="VDB60" s="7"/>
      <c r="VDC60" s="7"/>
      <c r="VDD60" s="7"/>
      <c r="VDE60" s="7"/>
      <c r="VDF60" s="7"/>
      <c r="VDG60" s="7"/>
      <c r="VDH60" s="7"/>
      <c r="VDI60" s="7"/>
      <c r="VDJ60" s="7"/>
      <c r="VDK60" s="7"/>
      <c r="VDL60" s="7"/>
      <c r="VDM60" s="7"/>
      <c r="VDN60" s="7"/>
      <c r="VDO60" s="7"/>
      <c r="VDP60" s="7"/>
      <c r="VDQ60" s="7"/>
      <c r="VDR60" s="7"/>
      <c r="VDS60" s="7"/>
      <c r="VDT60" s="7"/>
      <c r="VDU60" s="7"/>
      <c r="VDV60" s="7"/>
      <c r="VDW60" s="7"/>
      <c r="VDX60" s="7"/>
      <c r="VDY60" s="7"/>
      <c r="VDZ60" s="7"/>
      <c r="VEA60" s="7"/>
      <c r="VEB60" s="7"/>
      <c r="VEC60" s="7"/>
      <c r="VED60" s="7"/>
      <c r="VEE60" s="7"/>
      <c r="VEF60" s="7"/>
      <c r="VEG60" s="7"/>
      <c r="VEH60" s="7"/>
      <c r="VEI60" s="7"/>
      <c r="VEJ60" s="7"/>
      <c r="VEK60" s="7"/>
      <c r="VEL60" s="7"/>
      <c r="VEM60" s="7"/>
      <c r="VEN60" s="7"/>
      <c r="VEO60" s="7"/>
      <c r="VEP60" s="7"/>
      <c r="VEQ60" s="7"/>
      <c r="VER60" s="7"/>
      <c r="VES60" s="7"/>
      <c r="VET60" s="7"/>
      <c r="VEU60" s="7"/>
      <c r="VEV60" s="7"/>
      <c r="VEW60" s="7"/>
      <c r="VEX60" s="7"/>
      <c r="VEY60" s="7"/>
      <c r="VEZ60" s="7"/>
      <c r="VFA60" s="7"/>
      <c r="VFB60" s="7"/>
      <c r="VFC60" s="7"/>
      <c r="VFD60" s="7"/>
      <c r="VFE60" s="7"/>
      <c r="VFF60" s="7"/>
      <c r="VFG60" s="7"/>
      <c r="VFH60" s="7"/>
      <c r="VFI60" s="7"/>
      <c r="VFJ60" s="7"/>
      <c r="VFK60" s="7"/>
      <c r="VFL60" s="7"/>
      <c r="VFM60" s="7"/>
      <c r="VFN60" s="7"/>
      <c r="VFO60" s="7"/>
      <c r="VFP60" s="7"/>
      <c r="VFQ60" s="7"/>
      <c r="VFR60" s="7"/>
      <c r="VFS60" s="7"/>
      <c r="VFT60" s="7"/>
      <c r="VFU60" s="7"/>
      <c r="VFV60" s="7"/>
      <c r="VFW60" s="7"/>
      <c r="VFX60" s="7"/>
      <c r="VFY60" s="7"/>
      <c r="VFZ60" s="7"/>
      <c r="VGA60" s="7"/>
      <c r="VGB60" s="7"/>
      <c r="VGC60" s="7"/>
      <c r="VGD60" s="7"/>
      <c r="VGE60" s="7"/>
      <c r="VGF60" s="7"/>
      <c r="VGG60" s="7"/>
      <c r="VGH60" s="7"/>
      <c r="VGI60" s="7"/>
      <c r="VGJ60" s="7"/>
      <c r="VGK60" s="7"/>
      <c r="VGL60" s="7"/>
      <c r="VGM60" s="7"/>
      <c r="VGN60" s="7"/>
      <c r="VGO60" s="7"/>
      <c r="VGP60" s="7"/>
      <c r="VGQ60" s="7"/>
      <c r="VGR60" s="7"/>
      <c r="VGS60" s="7"/>
      <c r="VGT60" s="7"/>
      <c r="VGU60" s="7"/>
      <c r="VGV60" s="7"/>
      <c r="VGW60" s="7"/>
      <c r="VGX60" s="7"/>
      <c r="VGY60" s="7"/>
      <c r="VGZ60" s="7"/>
      <c r="VHA60" s="7"/>
      <c r="VHB60" s="7"/>
      <c r="VHC60" s="7"/>
      <c r="VHD60" s="7"/>
      <c r="VHE60" s="7"/>
      <c r="VHF60" s="7"/>
      <c r="VHG60" s="7"/>
      <c r="VHH60" s="7"/>
      <c r="VHI60" s="7"/>
      <c r="VHJ60" s="7"/>
      <c r="VHK60" s="7"/>
      <c r="VHL60" s="7"/>
      <c r="VHM60" s="7"/>
      <c r="VHN60" s="7"/>
      <c r="VHO60" s="7"/>
      <c r="VHP60" s="7"/>
      <c r="VHQ60" s="7"/>
      <c r="VHR60" s="7"/>
      <c r="VHS60" s="7"/>
      <c r="VHT60" s="7"/>
      <c r="VHU60" s="7"/>
      <c r="VHV60" s="7"/>
      <c r="VHW60" s="7"/>
      <c r="VHX60" s="7"/>
      <c r="VHY60" s="7"/>
      <c r="VHZ60" s="7"/>
      <c r="VIA60" s="7"/>
      <c r="VIB60" s="7"/>
      <c r="VIC60" s="7"/>
      <c r="VID60" s="7"/>
      <c r="VIE60" s="7"/>
      <c r="VIF60" s="7"/>
      <c r="VIG60" s="7"/>
      <c r="VIH60" s="7"/>
      <c r="VII60" s="7"/>
      <c r="VIJ60" s="7"/>
      <c r="VIK60" s="7"/>
      <c r="VIL60" s="7"/>
      <c r="VIM60" s="7"/>
      <c r="VIN60" s="7"/>
      <c r="VIO60" s="7"/>
      <c r="VIP60" s="7"/>
      <c r="VIQ60" s="7"/>
      <c r="VIR60" s="7"/>
      <c r="VIT60" s="7"/>
      <c r="VIU60" s="7"/>
      <c r="VIV60" s="7"/>
      <c r="VIW60" s="7"/>
      <c r="VIX60" s="7"/>
      <c r="VIY60" s="7"/>
      <c r="VIZ60" s="7"/>
      <c r="VJA60" s="7"/>
      <c r="VJB60" s="7"/>
      <c r="VJC60" s="7"/>
      <c r="VJD60" s="7"/>
      <c r="VJE60" s="7"/>
      <c r="VJF60" s="7"/>
      <c r="VJG60" s="7"/>
      <c r="VJH60" s="7"/>
      <c r="VJI60" s="7"/>
      <c r="VJJ60" s="7"/>
      <c r="VJK60" s="7"/>
      <c r="VJL60" s="7"/>
      <c r="VJM60" s="7"/>
      <c r="VJN60" s="7"/>
      <c r="VJO60" s="7"/>
      <c r="VJP60" s="7"/>
      <c r="VJQ60" s="7"/>
      <c r="VJR60" s="7"/>
      <c r="VJS60" s="7"/>
      <c r="VJT60" s="7"/>
      <c r="VJU60" s="7"/>
      <c r="VJV60" s="7"/>
      <c r="VJW60" s="7"/>
      <c r="VJX60" s="7"/>
      <c r="VJY60" s="7"/>
      <c r="VJZ60" s="7"/>
      <c r="VKA60" s="7"/>
      <c r="VKB60" s="7"/>
      <c r="VKC60" s="7"/>
      <c r="VKD60" s="7"/>
      <c r="VKE60" s="7"/>
      <c r="VKF60" s="7"/>
      <c r="VKG60" s="7"/>
      <c r="VKH60" s="7"/>
      <c r="VKI60" s="7"/>
      <c r="VKJ60" s="7"/>
      <c r="VKK60" s="7"/>
      <c r="VKL60" s="7"/>
      <c r="VKM60" s="7"/>
      <c r="VKN60" s="7"/>
      <c r="VKO60" s="7"/>
      <c r="VKP60" s="7"/>
      <c r="VKQ60" s="7"/>
      <c r="VKR60" s="7"/>
      <c r="VKS60" s="7"/>
      <c r="VKT60" s="7"/>
      <c r="VKU60" s="7"/>
      <c r="VKV60" s="7"/>
      <c r="VKW60" s="7"/>
      <c r="VKX60" s="7"/>
      <c r="VKY60" s="7"/>
      <c r="VKZ60" s="7"/>
      <c r="VLA60" s="7"/>
      <c r="VLB60" s="7"/>
      <c r="VLC60" s="7"/>
      <c r="VLD60" s="7"/>
      <c r="VLE60" s="7"/>
      <c r="VLF60" s="7"/>
      <c r="VLG60" s="7"/>
      <c r="VLH60" s="7"/>
      <c r="VLI60" s="7"/>
      <c r="VLJ60" s="7"/>
      <c r="VLK60" s="7"/>
      <c r="VLL60" s="7"/>
      <c r="VLM60" s="7"/>
      <c r="VLN60" s="7"/>
      <c r="VLO60" s="7"/>
      <c r="VLP60" s="7"/>
      <c r="VLQ60" s="7"/>
      <c r="VLR60" s="7"/>
      <c r="VLS60" s="7"/>
      <c r="VLT60" s="7"/>
      <c r="VLU60" s="7"/>
      <c r="VLV60" s="7"/>
      <c r="VLW60" s="7"/>
      <c r="VLX60" s="7"/>
      <c r="VLY60" s="7"/>
      <c r="VLZ60" s="7"/>
      <c r="VMA60" s="7"/>
      <c r="VMB60" s="7"/>
      <c r="VMC60" s="7"/>
      <c r="VMD60" s="7"/>
      <c r="VME60" s="7"/>
      <c r="VMF60" s="7"/>
      <c r="VMG60" s="7"/>
      <c r="VMH60" s="7"/>
      <c r="VMI60" s="7"/>
      <c r="VMJ60" s="7"/>
      <c r="VMK60" s="7"/>
      <c r="VML60" s="7"/>
      <c r="VMM60" s="7"/>
      <c r="VMN60" s="7"/>
      <c r="VMO60" s="7"/>
      <c r="VMP60" s="7"/>
      <c r="VMQ60" s="7"/>
      <c r="VMR60" s="7"/>
      <c r="VMS60" s="7"/>
      <c r="VMT60" s="7"/>
      <c r="VMU60" s="7"/>
      <c r="VMV60" s="7"/>
      <c r="VMW60" s="7"/>
      <c r="VMX60" s="7"/>
      <c r="VMY60" s="7"/>
      <c r="VMZ60" s="7"/>
      <c r="VNA60" s="7"/>
      <c r="VNB60" s="7"/>
      <c r="VNC60" s="7"/>
      <c r="VND60" s="7"/>
      <c r="VNE60" s="7"/>
      <c r="VNF60" s="7"/>
      <c r="VNG60" s="7"/>
      <c r="VNH60" s="7"/>
      <c r="VNI60" s="7"/>
      <c r="VNJ60" s="7"/>
      <c r="VNK60" s="7"/>
      <c r="VNL60" s="7"/>
      <c r="VNM60" s="7"/>
      <c r="VNN60" s="7"/>
      <c r="VNO60" s="7"/>
      <c r="VNP60" s="7"/>
      <c r="VNQ60" s="7"/>
      <c r="VNR60" s="7"/>
      <c r="VNS60" s="7"/>
      <c r="VNT60" s="7"/>
      <c r="VNU60" s="7"/>
      <c r="VNV60" s="7"/>
      <c r="VNW60" s="7"/>
      <c r="VNX60" s="7"/>
      <c r="VNY60" s="7"/>
      <c r="VNZ60" s="7"/>
      <c r="VOA60" s="7"/>
      <c r="VOB60" s="7"/>
      <c r="VOC60" s="7"/>
      <c r="VOD60" s="7"/>
      <c r="VOE60" s="7"/>
      <c r="VOF60" s="7"/>
      <c r="VOG60" s="7"/>
      <c r="VOH60" s="7"/>
      <c r="VOI60" s="7"/>
      <c r="VOJ60" s="7"/>
      <c r="VOK60" s="7"/>
      <c r="VOL60" s="7"/>
      <c r="VOM60" s="7"/>
      <c r="VON60" s="7"/>
      <c r="VOO60" s="7"/>
      <c r="VOP60" s="7"/>
      <c r="VOQ60" s="7"/>
      <c r="VOR60" s="7"/>
      <c r="VOS60" s="7"/>
      <c r="VOT60" s="7"/>
      <c r="VOU60" s="7"/>
      <c r="VOV60" s="7"/>
      <c r="VOW60" s="7"/>
      <c r="VOX60" s="7"/>
      <c r="VOY60" s="7"/>
      <c r="VOZ60" s="7"/>
      <c r="VPA60" s="7"/>
      <c r="VPB60" s="7"/>
      <c r="VPC60" s="7"/>
      <c r="VPD60" s="7"/>
      <c r="VPE60" s="7"/>
      <c r="VPF60" s="7"/>
      <c r="VPG60" s="7"/>
      <c r="VPH60" s="7"/>
      <c r="VPI60" s="7"/>
      <c r="VPJ60" s="7"/>
      <c r="VPK60" s="7"/>
      <c r="VPL60" s="7"/>
      <c r="VPM60" s="7"/>
      <c r="VPN60" s="7"/>
      <c r="VPO60" s="7"/>
      <c r="VPP60" s="7"/>
      <c r="VPQ60" s="7"/>
      <c r="VPR60" s="7"/>
      <c r="VPS60" s="7"/>
      <c r="VPT60" s="7"/>
      <c r="VPU60" s="7"/>
      <c r="VPV60" s="7"/>
      <c r="VPW60" s="7"/>
      <c r="VPX60" s="7"/>
      <c r="VPY60" s="7"/>
      <c r="VPZ60" s="7"/>
      <c r="VQA60" s="7"/>
      <c r="VQB60" s="7"/>
      <c r="VQC60" s="7"/>
      <c r="VQD60" s="7"/>
      <c r="VQE60" s="7"/>
      <c r="VQF60" s="7"/>
      <c r="VQG60" s="7"/>
      <c r="VQH60" s="7"/>
      <c r="VQI60" s="7"/>
      <c r="VQJ60" s="7"/>
      <c r="VQK60" s="7"/>
      <c r="VQL60" s="7"/>
      <c r="VQM60" s="7"/>
      <c r="VQN60" s="7"/>
      <c r="VQO60" s="7"/>
      <c r="VQP60" s="7"/>
      <c r="VQQ60" s="7"/>
      <c r="VQR60" s="7"/>
      <c r="VQS60" s="7"/>
      <c r="VQT60" s="7"/>
      <c r="VQU60" s="7"/>
      <c r="VQV60" s="7"/>
      <c r="VQW60" s="7"/>
      <c r="VQX60" s="7"/>
      <c r="VQY60" s="7"/>
      <c r="VQZ60" s="7"/>
      <c r="VRA60" s="7"/>
      <c r="VRB60" s="7"/>
      <c r="VRC60" s="7"/>
      <c r="VRD60" s="7"/>
      <c r="VRE60" s="7"/>
      <c r="VRF60" s="7"/>
      <c r="VRG60" s="7"/>
      <c r="VRH60" s="7"/>
      <c r="VRI60" s="7"/>
      <c r="VRJ60" s="7"/>
      <c r="VRK60" s="7"/>
      <c r="VRL60" s="7"/>
      <c r="VRM60" s="7"/>
      <c r="VRN60" s="7"/>
      <c r="VRO60" s="7"/>
      <c r="VRP60" s="7"/>
      <c r="VRQ60" s="7"/>
      <c r="VRR60" s="7"/>
      <c r="VRS60" s="7"/>
      <c r="VRT60" s="7"/>
      <c r="VRU60" s="7"/>
      <c r="VRV60" s="7"/>
      <c r="VRW60" s="7"/>
      <c r="VRX60" s="7"/>
      <c r="VRY60" s="7"/>
      <c r="VRZ60" s="7"/>
      <c r="VSA60" s="7"/>
      <c r="VSB60" s="7"/>
      <c r="VSC60" s="7"/>
      <c r="VSD60" s="7"/>
      <c r="VSE60" s="7"/>
      <c r="VSF60" s="7"/>
      <c r="VSG60" s="7"/>
      <c r="VSH60" s="7"/>
      <c r="VSI60" s="7"/>
      <c r="VSJ60" s="7"/>
      <c r="VSK60" s="7"/>
      <c r="VSL60" s="7"/>
      <c r="VSM60" s="7"/>
      <c r="VSN60" s="7"/>
      <c r="VSP60" s="7"/>
      <c r="VSQ60" s="7"/>
      <c r="VSR60" s="7"/>
      <c r="VSS60" s="7"/>
      <c r="VST60" s="7"/>
      <c r="VSU60" s="7"/>
      <c r="VSV60" s="7"/>
      <c r="VSW60" s="7"/>
      <c r="VSX60" s="7"/>
      <c r="VSY60" s="7"/>
      <c r="VSZ60" s="7"/>
      <c r="VTA60" s="7"/>
      <c r="VTB60" s="7"/>
      <c r="VTC60" s="7"/>
      <c r="VTD60" s="7"/>
      <c r="VTE60" s="7"/>
      <c r="VTF60" s="7"/>
      <c r="VTG60" s="7"/>
      <c r="VTH60" s="7"/>
      <c r="VTI60" s="7"/>
      <c r="VTJ60" s="7"/>
      <c r="VTK60" s="7"/>
      <c r="VTL60" s="7"/>
      <c r="VTM60" s="7"/>
      <c r="VTN60" s="7"/>
      <c r="VTO60" s="7"/>
      <c r="VTP60" s="7"/>
      <c r="VTQ60" s="7"/>
      <c r="VTR60" s="7"/>
      <c r="VTS60" s="7"/>
      <c r="VTT60" s="7"/>
      <c r="VTU60" s="7"/>
      <c r="VTV60" s="7"/>
      <c r="VTW60" s="7"/>
      <c r="VTX60" s="7"/>
      <c r="VTY60" s="7"/>
      <c r="VTZ60" s="7"/>
      <c r="VUA60" s="7"/>
      <c r="VUB60" s="7"/>
      <c r="VUC60" s="7"/>
      <c r="VUD60" s="7"/>
      <c r="VUE60" s="7"/>
      <c r="VUF60" s="7"/>
      <c r="VUG60" s="7"/>
      <c r="VUH60" s="7"/>
      <c r="VUI60" s="7"/>
      <c r="VUJ60" s="7"/>
      <c r="VUK60" s="7"/>
      <c r="VUL60" s="7"/>
      <c r="VUM60" s="7"/>
      <c r="VUN60" s="7"/>
      <c r="VUO60" s="7"/>
      <c r="VUP60" s="7"/>
      <c r="VUQ60" s="7"/>
      <c r="VUR60" s="7"/>
      <c r="VUS60" s="7"/>
      <c r="VUT60" s="7"/>
      <c r="VUU60" s="7"/>
      <c r="VUV60" s="7"/>
      <c r="VUW60" s="7"/>
      <c r="VUX60" s="7"/>
      <c r="VUY60" s="7"/>
      <c r="VUZ60" s="7"/>
      <c r="VVA60" s="7"/>
      <c r="VVB60" s="7"/>
      <c r="VVC60" s="7"/>
      <c r="VVD60" s="7"/>
      <c r="VVE60" s="7"/>
      <c r="VVF60" s="7"/>
      <c r="VVG60" s="7"/>
      <c r="VVH60" s="7"/>
      <c r="VVI60" s="7"/>
      <c r="VVJ60" s="7"/>
      <c r="VVK60" s="7"/>
      <c r="VVL60" s="7"/>
      <c r="VVM60" s="7"/>
      <c r="VVN60" s="7"/>
      <c r="VVO60" s="7"/>
      <c r="VVP60" s="7"/>
      <c r="VVQ60" s="7"/>
      <c r="VVR60" s="7"/>
      <c r="VVS60" s="7"/>
      <c r="VVT60" s="7"/>
      <c r="VVU60" s="7"/>
      <c r="VVV60" s="7"/>
      <c r="VVW60" s="7"/>
      <c r="VVX60" s="7"/>
      <c r="VVY60" s="7"/>
      <c r="VVZ60" s="7"/>
      <c r="VWA60" s="7"/>
      <c r="VWB60" s="7"/>
      <c r="VWC60" s="7"/>
      <c r="VWD60" s="7"/>
      <c r="VWE60" s="7"/>
      <c r="VWF60" s="7"/>
      <c r="VWG60" s="7"/>
      <c r="VWH60" s="7"/>
      <c r="VWI60" s="7"/>
      <c r="VWJ60" s="7"/>
      <c r="VWK60" s="7"/>
      <c r="VWL60" s="7"/>
      <c r="VWM60" s="7"/>
      <c r="VWN60" s="7"/>
      <c r="VWO60" s="7"/>
      <c r="VWP60" s="7"/>
      <c r="VWQ60" s="7"/>
      <c r="VWR60" s="7"/>
      <c r="VWS60" s="7"/>
      <c r="VWT60" s="7"/>
      <c r="VWU60" s="7"/>
      <c r="VWV60" s="7"/>
      <c r="VWW60" s="7"/>
      <c r="VWX60" s="7"/>
      <c r="VWY60" s="7"/>
      <c r="VWZ60" s="7"/>
      <c r="VXA60" s="7"/>
      <c r="VXB60" s="7"/>
      <c r="VXC60" s="7"/>
      <c r="VXD60" s="7"/>
      <c r="VXE60" s="7"/>
      <c r="VXF60" s="7"/>
      <c r="VXG60" s="7"/>
      <c r="VXH60" s="7"/>
      <c r="VXI60" s="7"/>
      <c r="VXJ60" s="7"/>
      <c r="VXK60" s="7"/>
      <c r="VXL60" s="7"/>
      <c r="VXM60" s="7"/>
      <c r="VXN60" s="7"/>
      <c r="VXO60" s="7"/>
      <c r="VXP60" s="7"/>
      <c r="VXQ60" s="7"/>
      <c r="VXR60" s="7"/>
      <c r="VXS60" s="7"/>
      <c r="VXT60" s="7"/>
      <c r="VXU60" s="7"/>
      <c r="VXV60" s="7"/>
      <c r="VXW60" s="7"/>
      <c r="VXX60" s="7"/>
      <c r="VXY60" s="7"/>
      <c r="VXZ60" s="7"/>
      <c r="VYA60" s="7"/>
      <c r="VYB60" s="7"/>
      <c r="VYC60" s="7"/>
      <c r="VYD60" s="7"/>
      <c r="VYE60" s="7"/>
      <c r="VYF60" s="7"/>
      <c r="VYG60" s="7"/>
      <c r="VYH60" s="7"/>
      <c r="VYI60" s="7"/>
      <c r="VYJ60" s="7"/>
      <c r="VYK60" s="7"/>
      <c r="VYL60" s="7"/>
      <c r="VYM60" s="7"/>
      <c r="VYN60" s="7"/>
      <c r="VYO60" s="7"/>
      <c r="VYP60" s="7"/>
      <c r="VYQ60" s="7"/>
      <c r="VYR60" s="7"/>
      <c r="VYS60" s="7"/>
      <c r="VYT60" s="7"/>
      <c r="VYU60" s="7"/>
      <c r="VYV60" s="7"/>
      <c r="VYW60" s="7"/>
      <c r="VYX60" s="7"/>
      <c r="VYY60" s="7"/>
      <c r="VYZ60" s="7"/>
      <c r="VZA60" s="7"/>
      <c r="VZB60" s="7"/>
      <c r="VZC60" s="7"/>
      <c r="VZD60" s="7"/>
      <c r="VZE60" s="7"/>
      <c r="VZF60" s="7"/>
      <c r="VZG60" s="7"/>
      <c r="VZH60" s="7"/>
      <c r="VZI60" s="7"/>
      <c r="VZJ60" s="7"/>
      <c r="VZK60" s="7"/>
      <c r="VZL60" s="7"/>
      <c r="VZM60" s="7"/>
      <c r="VZN60" s="7"/>
      <c r="VZO60" s="7"/>
      <c r="VZP60" s="7"/>
      <c r="VZQ60" s="7"/>
      <c r="VZR60" s="7"/>
      <c r="VZS60" s="7"/>
      <c r="VZT60" s="7"/>
      <c r="VZU60" s="7"/>
      <c r="VZV60" s="7"/>
      <c r="VZW60" s="7"/>
      <c r="VZX60" s="7"/>
      <c r="VZY60" s="7"/>
      <c r="VZZ60" s="7"/>
      <c r="WAA60" s="7"/>
      <c r="WAB60" s="7"/>
      <c r="WAC60" s="7"/>
      <c r="WAD60" s="7"/>
      <c r="WAE60" s="7"/>
      <c r="WAF60" s="7"/>
      <c r="WAG60" s="7"/>
      <c r="WAH60" s="7"/>
      <c r="WAI60" s="7"/>
      <c r="WAJ60" s="7"/>
      <c r="WAK60" s="7"/>
      <c r="WAL60" s="7"/>
      <c r="WAM60" s="7"/>
      <c r="WAN60" s="7"/>
      <c r="WAO60" s="7"/>
      <c r="WAP60" s="7"/>
      <c r="WAQ60" s="7"/>
      <c r="WAR60" s="7"/>
      <c r="WAS60" s="7"/>
      <c r="WAT60" s="7"/>
      <c r="WAU60" s="7"/>
      <c r="WAV60" s="7"/>
      <c r="WAW60" s="7"/>
      <c r="WAX60" s="7"/>
      <c r="WAY60" s="7"/>
      <c r="WAZ60" s="7"/>
      <c r="WBA60" s="7"/>
      <c r="WBB60" s="7"/>
      <c r="WBC60" s="7"/>
      <c r="WBD60" s="7"/>
      <c r="WBE60" s="7"/>
      <c r="WBF60" s="7"/>
      <c r="WBG60" s="7"/>
      <c r="WBH60" s="7"/>
      <c r="WBI60" s="7"/>
      <c r="WBJ60" s="7"/>
      <c r="WBK60" s="7"/>
      <c r="WBL60" s="7"/>
      <c r="WBM60" s="7"/>
      <c r="WBN60" s="7"/>
      <c r="WBO60" s="7"/>
      <c r="WBP60" s="7"/>
      <c r="WBQ60" s="7"/>
      <c r="WBR60" s="7"/>
      <c r="WBS60" s="7"/>
      <c r="WBT60" s="7"/>
      <c r="WBU60" s="7"/>
      <c r="WBV60" s="7"/>
      <c r="WBW60" s="7"/>
      <c r="WBX60" s="7"/>
      <c r="WBY60" s="7"/>
      <c r="WBZ60" s="7"/>
      <c r="WCA60" s="7"/>
      <c r="WCB60" s="7"/>
      <c r="WCC60" s="7"/>
      <c r="WCD60" s="7"/>
      <c r="WCE60" s="7"/>
      <c r="WCF60" s="7"/>
      <c r="WCG60" s="7"/>
      <c r="WCH60" s="7"/>
      <c r="WCI60" s="7"/>
      <c r="WCJ60" s="7"/>
      <c r="WCL60" s="7"/>
      <c r="WCM60" s="7"/>
      <c r="WCN60" s="7"/>
      <c r="WCO60" s="7"/>
      <c r="WCP60" s="7"/>
      <c r="WCQ60" s="7"/>
      <c r="WCR60" s="7"/>
      <c r="WCS60" s="7"/>
      <c r="WCT60" s="7"/>
      <c r="WCU60" s="7"/>
      <c r="WCV60" s="7"/>
      <c r="WCW60" s="7"/>
      <c r="WCX60" s="7"/>
      <c r="WCY60" s="7"/>
      <c r="WCZ60" s="7"/>
      <c r="WDA60" s="7"/>
      <c r="WDB60" s="7"/>
      <c r="WDC60" s="7"/>
      <c r="WDD60" s="7"/>
      <c r="WDE60" s="7"/>
      <c r="WDF60" s="7"/>
      <c r="WDG60" s="7"/>
      <c r="WDH60" s="7"/>
      <c r="WDI60" s="7"/>
      <c r="WDJ60" s="7"/>
      <c r="WDK60" s="7"/>
      <c r="WDL60" s="7"/>
      <c r="WDM60" s="7"/>
      <c r="WDN60" s="7"/>
      <c r="WDO60" s="7"/>
      <c r="WDP60" s="7"/>
      <c r="WDQ60" s="7"/>
      <c r="WDR60" s="7"/>
      <c r="WDS60" s="7"/>
      <c r="WDT60" s="7"/>
      <c r="WDU60" s="7"/>
      <c r="WDV60" s="7"/>
      <c r="WDW60" s="7"/>
      <c r="WDX60" s="7"/>
      <c r="WDY60" s="7"/>
      <c r="WDZ60" s="7"/>
      <c r="WEA60" s="7"/>
      <c r="WEB60" s="7"/>
      <c r="WEC60" s="7"/>
      <c r="WED60" s="7"/>
      <c r="WEE60" s="7"/>
      <c r="WEF60" s="7"/>
      <c r="WEG60" s="7"/>
      <c r="WEH60" s="7"/>
      <c r="WEI60" s="7"/>
      <c r="WEJ60" s="7"/>
      <c r="WEK60" s="7"/>
      <c r="WEL60" s="7"/>
      <c r="WEM60" s="7"/>
      <c r="WEN60" s="7"/>
      <c r="WEO60" s="7"/>
      <c r="WEP60" s="7"/>
      <c r="WEQ60" s="7"/>
      <c r="WER60" s="7"/>
      <c r="WES60" s="7"/>
      <c r="WET60" s="7"/>
      <c r="WEU60" s="7"/>
      <c r="WEV60" s="7"/>
      <c r="WEW60" s="7"/>
      <c r="WEX60" s="7"/>
      <c r="WEY60" s="7"/>
      <c r="WEZ60" s="7"/>
      <c r="WFA60" s="7"/>
      <c r="WFB60" s="7"/>
      <c r="WFC60" s="7"/>
      <c r="WFD60" s="7"/>
      <c r="WFE60" s="7"/>
      <c r="WFF60" s="7"/>
      <c r="WFG60" s="7"/>
      <c r="WFH60" s="7"/>
      <c r="WFI60" s="7"/>
      <c r="WFJ60" s="7"/>
      <c r="WFK60" s="7"/>
      <c r="WFL60" s="7"/>
      <c r="WFM60" s="7"/>
      <c r="WFN60" s="7"/>
      <c r="WFO60" s="7"/>
      <c r="WFP60" s="7"/>
      <c r="WFQ60" s="7"/>
      <c r="WFR60" s="7"/>
      <c r="WFS60" s="7"/>
      <c r="WFT60" s="7"/>
      <c r="WFU60" s="7"/>
      <c r="WFV60" s="7"/>
      <c r="WFW60" s="7"/>
      <c r="WFX60" s="7"/>
      <c r="WFY60" s="7"/>
      <c r="WFZ60" s="7"/>
      <c r="WGA60" s="7"/>
      <c r="WGB60" s="7"/>
      <c r="WGC60" s="7"/>
      <c r="WGD60" s="7"/>
      <c r="WGE60" s="7"/>
      <c r="WGF60" s="7"/>
      <c r="WGG60" s="7"/>
      <c r="WGH60" s="7"/>
      <c r="WGI60" s="7"/>
      <c r="WGJ60" s="7"/>
      <c r="WGK60" s="7"/>
      <c r="WGL60" s="7"/>
      <c r="WGM60" s="7"/>
      <c r="WGN60" s="7"/>
      <c r="WGO60" s="7"/>
      <c r="WGP60" s="7"/>
      <c r="WGQ60" s="7"/>
      <c r="WGR60" s="7"/>
      <c r="WGS60" s="7"/>
      <c r="WGT60" s="7"/>
      <c r="WGU60" s="7"/>
      <c r="WGV60" s="7"/>
      <c r="WGW60" s="7"/>
      <c r="WGX60" s="7"/>
      <c r="WGY60" s="7"/>
      <c r="WGZ60" s="7"/>
      <c r="WHA60" s="7"/>
      <c r="WHB60" s="7"/>
      <c r="WHC60" s="7"/>
      <c r="WHD60" s="7"/>
      <c r="WHE60" s="7"/>
      <c r="WHF60" s="7"/>
      <c r="WHG60" s="7"/>
      <c r="WHH60" s="7"/>
      <c r="WHI60" s="7"/>
      <c r="WHJ60" s="7"/>
      <c r="WHK60" s="7"/>
      <c r="WHL60" s="7"/>
      <c r="WHM60" s="7"/>
      <c r="WHN60" s="7"/>
      <c r="WHO60" s="7"/>
      <c r="WHP60" s="7"/>
      <c r="WHQ60" s="7"/>
      <c r="WHR60" s="7"/>
      <c r="WHS60" s="7"/>
      <c r="WHT60" s="7"/>
      <c r="WHU60" s="7"/>
      <c r="WHV60" s="7"/>
      <c r="WHW60" s="7"/>
      <c r="WHX60" s="7"/>
      <c r="WHY60" s="7"/>
      <c r="WHZ60" s="7"/>
      <c r="WIA60" s="7"/>
      <c r="WIB60" s="7"/>
      <c r="WIC60" s="7"/>
      <c r="WID60" s="7"/>
      <c r="WIE60" s="7"/>
      <c r="WIF60" s="7"/>
      <c r="WIG60" s="7"/>
      <c r="WIH60" s="7"/>
      <c r="WII60" s="7"/>
      <c r="WIJ60" s="7"/>
      <c r="WIK60" s="7"/>
      <c r="WIL60" s="7"/>
      <c r="WIM60" s="7"/>
      <c r="WIN60" s="7"/>
      <c r="WIO60" s="7"/>
      <c r="WIP60" s="7"/>
      <c r="WIQ60" s="7"/>
      <c r="WIR60" s="7"/>
      <c r="WIS60" s="7"/>
      <c r="WIT60" s="7"/>
      <c r="WIU60" s="7"/>
      <c r="WIV60" s="7"/>
      <c r="WIW60" s="7"/>
      <c r="WIX60" s="7"/>
      <c r="WIY60" s="7"/>
      <c r="WIZ60" s="7"/>
      <c r="WJA60" s="7"/>
      <c r="WJB60" s="7"/>
      <c r="WJC60" s="7"/>
      <c r="WJD60" s="7"/>
      <c r="WJE60" s="7"/>
      <c r="WJF60" s="7"/>
      <c r="WJG60" s="7"/>
      <c r="WJH60" s="7"/>
      <c r="WJI60" s="7"/>
      <c r="WJJ60" s="7"/>
      <c r="WJK60" s="7"/>
      <c r="WJL60" s="7"/>
      <c r="WJM60" s="7"/>
      <c r="WJN60" s="7"/>
      <c r="WJO60" s="7"/>
      <c r="WJP60" s="7"/>
      <c r="WJQ60" s="7"/>
      <c r="WJR60" s="7"/>
      <c r="WJS60" s="7"/>
      <c r="WJT60" s="7"/>
      <c r="WJU60" s="7"/>
      <c r="WJV60" s="7"/>
      <c r="WJW60" s="7"/>
      <c r="WJX60" s="7"/>
      <c r="WJY60" s="7"/>
      <c r="WJZ60" s="7"/>
      <c r="WKA60" s="7"/>
      <c r="WKB60" s="7"/>
      <c r="WKC60" s="7"/>
      <c r="WKD60" s="7"/>
      <c r="WKE60" s="7"/>
      <c r="WKF60" s="7"/>
      <c r="WKG60" s="7"/>
      <c r="WKH60" s="7"/>
      <c r="WKI60" s="7"/>
      <c r="WKJ60" s="7"/>
      <c r="WKK60" s="7"/>
      <c r="WKL60" s="7"/>
      <c r="WKM60" s="7"/>
      <c r="WKN60" s="7"/>
      <c r="WKO60" s="7"/>
      <c r="WKP60" s="7"/>
      <c r="WKQ60" s="7"/>
      <c r="WKR60" s="7"/>
      <c r="WKS60" s="7"/>
      <c r="WKT60" s="7"/>
      <c r="WKU60" s="7"/>
      <c r="WKV60" s="7"/>
      <c r="WKW60" s="7"/>
      <c r="WKX60" s="7"/>
      <c r="WKY60" s="7"/>
      <c r="WKZ60" s="7"/>
      <c r="WLA60" s="7"/>
      <c r="WLB60" s="7"/>
      <c r="WLC60" s="7"/>
      <c r="WLD60" s="7"/>
      <c r="WLE60" s="7"/>
      <c r="WLF60" s="7"/>
      <c r="WLG60" s="7"/>
      <c r="WLH60" s="7"/>
      <c r="WLI60" s="7"/>
      <c r="WLJ60" s="7"/>
      <c r="WLK60" s="7"/>
      <c r="WLL60" s="7"/>
      <c r="WLM60" s="7"/>
      <c r="WLN60" s="7"/>
      <c r="WLO60" s="7"/>
      <c r="WLP60" s="7"/>
      <c r="WLQ60" s="7"/>
      <c r="WLR60" s="7"/>
      <c r="WLS60" s="7"/>
      <c r="WLT60" s="7"/>
      <c r="WLU60" s="7"/>
      <c r="WLV60" s="7"/>
      <c r="WLW60" s="7"/>
      <c r="WLX60" s="7"/>
      <c r="WLY60" s="7"/>
      <c r="WLZ60" s="7"/>
      <c r="WMA60" s="7"/>
      <c r="WMB60" s="7"/>
      <c r="WMC60" s="7"/>
      <c r="WMD60" s="7"/>
      <c r="WME60" s="7"/>
      <c r="WMF60" s="7"/>
      <c r="WMH60" s="7"/>
      <c r="WMI60" s="7"/>
      <c r="WMJ60" s="7"/>
      <c r="WMK60" s="7"/>
      <c r="WML60" s="7"/>
      <c r="WMM60" s="7"/>
      <c r="WMN60" s="7"/>
      <c r="WMO60" s="7"/>
      <c r="WMP60" s="7"/>
      <c r="WMQ60" s="7"/>
      <c r="WMR60" s="7"/>
      <c r="WMS60" s="7"/>
      <c r="WMT60" s="7"/>
      <c r="WMU60" s="7"/>
      <c r="WMV60" s="7"/>
      <c r="WMW60" s="7"/>
      <c r="WMX60" s="7"/>
      <c r="WMY60" s="7"/>
      <c r="WMZ60" s="7"/>
      <c r="WNA60" s="7"/>
      <c r="WNB60" s="7"/>
      <c r="WNC60" s="7"/>
      <c r="WND60" s="7"/>
      <c r="WNE60" s="7"/>
      <c r="WNF60" s="7"/>
      <c r="WNG60" s="7"/>
      <c r="WNH60" s="7"/>
      <c r="WNI60" s="7"/>
      <c r="WNJ60" s="7"/>
      <c r="WNK60" s="7"/>
      <c r="WNL60" s="7"/>
      <c r="WNM60" s="7"/>
      <c r="WNN60" s="7"/>
      <c r="WNO60" s="7"/>
      <c r="WNP60" s="7"/>
      <c r="WNQ60" s="7"/>
      <c r="WNR60" s="7"/>
      <c r="WNS60" s="7"/>
      <c r="WNT60" s="7"/>
      <c r="WNU60" s="7"/>
      <c r="WNV60" s="7"/>
      <c r="WNW60" s="7"/>
      <c r="WNX60" s="7"/>
      <c r="WNY60" s="7"/>
      <c r="WNZ60" s="7"/>
      <c r="WOA60" s="7"/>
      <c r="WOB60" s="7"/>
      <c r="WOC60" s="7"/>
      <c r="WOD60" s="7"/>
      <c r="WOE60" s="7"/>
      <c r="WOF60" s="7"/>
      <c r="WOG60" s="7"/>
      <c r="WOH60" s="7"/>
      <c r="WOI60" s="7"/>
      <c r="WOJ60" s="7"/>
      <c r="WOK60" s="7"/>
      <c r="WOL60" s="7"/>
      <c r="WOM60" s="7"/>
      <c r="WON60" s="7"/>
      <c r="WOO60" s="7"/>
      <c r="WOP60" s="7"/>
      <c r="WOQ60" s="7"/>
      <c r="WOR60" s="7"/>
      <c r="WOS60" s="7"/>
      <c r="WOT60" s="7"/>
      <c r="WOU60" s="7"/>
      <c r="WOV60" s="7"/>
      <c r="WOW60" s="7"/>
      <c r="WOX60" s="7"/>
      <c r="WOY60" s="7"/>
      <c r="WOZ60" s="7"/>
      <c r="WPA60" s="7"/>
      <c r="WPB60" s="7"/>
      <c r="WPC60" s="7"/>
      <c r="WPD60" s="7"/>
      <c r="WPE60" s="7"/>
      <c r="WPF60" s="7"/>
      <c r="WPG60" s="7"/>
      <c r="WPH60" s="7"/>
      <c r="WPI60" s="7"/>
      <c r="WPJ60" s="7"/>
      <c r="WPK60" s="7"/>
      <c r="WPL60" s="7"/>
      <c r="WPM60" s="7"/>
      <c r="WPN60" s="7"/>
      <c r="WPO60" s="7"/>
      <c r="WPP60" s="7"/>
      <c r="WPQ60" s="7"/>
      <c r="WPR60" s="7"/>
      <c r="WPS60" s="7"/>
      <c r="WPT60" s="7"/>
      <c r="WPU60" s="7"/>
      <c r="WPV60" s="7"/>
      <c r="WPW60" s="7"/>
      <c r="WPX60" s="7"/>
      <c r="WPY60" s="7"/>
      <c r="WPZ60" s="7"/>
      <c r="WQA60" s="7"/>
      <c r="WQB60" s="7"/>
      <c r="WQC60" s="7"/>
      <c r="WQD60" s="7"/>
      <c r="WQE60" s="7"/>
      <c r="WQF60" s="7"/>
      <c r="WQG60" s="7"/>
      <c r="WQH60" s="7"/>
      <c r="WQI60" s="7"/>
      <c r="WQJ60" s="7"/>
      <c r="WQK60" s="7"/>
      <c r="WQL60" s="7"/>
      <c r="WQM60" s="7"/>
      <c r="WQN60" s="7"/>
      <c r="WQO60" s="7"/>
      <c r="WQP60" s="7"/>
      <c r="WQQ60" s="7"/>
      <c r="WQR60" s="7"/>
      <c r="WQS60" s="7"/>
      <c r="WQT60" s="7"/>
      <c r="WQU60" s="7"/>
      <c r="WQV60" s="7"/>
      <c r="WQW60" s="7"/>
      <c r="WQX60" s="7"/>
      <c r="WQY60" s="7"/>
      <c r="WQZ60" s="7"/>
      <c r="WRA60" s="7"/>
      <c r="WRB60" s="7"/>
      <c r="WRC60" s="7"/>
      <c r="WRD60" s="7"/>
      <c r="WRE60" s="7"/>
      <c r="WRF60" s="7"/>
      <c r="WRG60" s="7"/>
      <c r="WRH60" s="7"/>
      <c r="WRI60" s="7"/>
      <c r="WRJ60" s="7"/>
      <c r="WRK60" s="7"/>
      <c r="WRL60" s="7"/>
      <c r="WRM60" s="7"/>
      <c r="WRN60" s="7"/>
      <c r="WRO60" s="7"/>
      <c r="WRP60" s="7"/>
      <c r="WRQ60" s="7"/>
      <c r="WRR60" s="7"/>
      <c r="WRS60" s="7"/>
      <c r="WRT60" s="7"/>
      <c r="WRU60" s="7"/>
      <c r="WRV60" s="7"/>
      <c r="WRW60" s="7"/>
      <c r="WRX60" s="7"/>
      <c r="WRY60" s="7"/>
      <c r="WRZ60" s="7"/>
      <c r="WSA60" s="7"/>
      <c r="WSB60" s="7"/>
      <c r="WSC60" s="7"/>
      <c r="WSD60" s="7"/>
      <c r="WSE60" s="7"/>
      <c r="WSF60" s="7"/>
      <c r="WSG60" s="7"/>
      <c r="WSH60" s="7"/>
      <c r="WSI60" s="7"/>
      <c r="WSJ60" s="7"/>
      <c r="WSK60" s="7"/>
      <c r="WSL60" s="7"/>
      <c r="WSM60" s="7"/>
      <c r="WSN60" s="7"/>
      <c r="WSO60" s="7"/>
      <c r="WSP60" s="7"/>
      <c r="WSQ60" s="7"/>
      <c r="WSR60" s="7"/>
      <c r="WSS60" s="7"/>
      <c r="WST60" s="7"/>
      <c r="WSU60" s="7"/>
      <c r="WSV60" s="7"/>
      <c r="WSW60" s="7"/>
      <c r="WSX60" s="7"/>
      <c r="WSY60" s="7"/>
      <c r="WSZ60" s="7"/>
      <c r="WTA60" s="7"/>
      <c r="WTB60" s="7"/>
      <c r="WTC60" s="7"/>
      <c r="WTD60" s="7"/>
      <c r="WTE60" s="7"/>
      <c r="WTF60" s="7"/>
      <c r="WTG60" s="7"/>
      <c r="WTH60" s="7"/>
      <c r="WTI60" s="7"/>
      <c r="WTJ60" s="7"/>
      <c r="WTK60" s="7"/>
      <c r="WTL60" s="7"/>
      <c r="WTM60" s="7"/>
      <c r="WTN60" s="7"/>
      <c r="WTO60" s="7"/>
      <c r="WTP60" s="7"/>
      <c r="WTQ60" s="7"/>
      <c r="WTR60" s="7"/>
      <c r="WTS60" s="7"/>
      <c r="WTT60" s="7"/>
      <c r="WTU60" s="7"/>
      <c r="WTV60" s="7"/>
      <c r="WTW60" s="7"/>
      <c r="WTX60" s="7"/>
      <c r="WTY60" s="7"/>
      <c r="WTZ60" s="7"/>
      <c r="WUA60" s="7"/>
      <c r="WUB60" s="7"/>
      <c r="WUC60" s="7"/>
      <c r="WUD60" s="7"/>
      <c r="WUE60" s="7"/>
      <c r="WUF60" s="7"/>
      <c r="WUG60" s="7"/>
      <c r="WUH60" s="7"/>
      <c r="WUI60" s="7"/>
      <c r="WUJ60" s="7"/>
      <c r="WUK60" s="7"/>
      <c r="WUL60" s="7"/>
      <c r="WUM60" s="7"/>
      <c r="WUN60" s="7"/>
      <c r="WUO60" s="7"/>
      <c r="WUP60" s="7"/>
      <c r="WUQ60" s="7"/>
      <c r="WUR60" s="7"/>
      <c r="WUS60" s="7"/>
      <c r="WUT60" s="7"/>
      <c r="WUU60" s="7"/>
      <c r="WUV60" s="7"/>
      <c r="WUW60" s="7"/>
      <c r="WUX60" s="7"/>
      <c r="WUY60" s="7"/>
      <c r="WUZ60" s="7"/>
      <c r="WVA60" s="7"/>
      <c r="WVB60" s="7"/>
      <c r="WVC60" s="7"/>
      <c r="WVD60" s="7"/>
      <c r="WVE60" s="7"/>
      <c r="WVF60" s="7"/>
      <c r="WVG60" s="7"/>
      <c r="WVH60" s="7"/>
      <c r="WVI60" s="7"/>
      <c r="WVJ60" s="7"/>
      <c r="WVK60" s="7"/>
      <c r="WVL60" s="7"/>
      <c r="WVM60" s="7"/>
      <c r="WVN60" s="7"/>
      <c r="WVO60" s="7"/>
      <c r="WVP60" s="7"/>
      <c r="WVQ60" s="7"/>
      <c r="WVR60" s="7"/>
      <c r="WVS60" s="7"/>
      <c r="WVT60" s="7"/>
      <c r="WVU60" s="7"/>
      <c r="WVV60" s="7"/>
      <c r="WVW60" s="7"/>
      <c r="WVX60" s="7"/>
      <c r="WVY60" s="7"/>
      <c r="WVZ60" s="7"/>
      <c r="WWA60" s="7"/>
      <c r="WWB60" s="7"/>
      <c r="WWD60" s="7"/>
      <c r="WWE60" s="7"/>
      <c r="WWF60" s="7"/>
      <c r="WWG60" s="7"/>
      <c r="WWH60" s="7"/>
      <c r="WWI60" s="7"/>
      <c r="WWJ60" s="7"/>
      <c r="WWK60" s="7"/>
      <c r="WWL60" s="7"/>
      <c r="WWM60" s="7"/>
      <c r="WWN60" s="7"/>
      <c r="WWO60" s="7"/>
      <c r="WWP60" s="7"/>
      <c r="WWQ60" s="7"/>
      <c r="WWR60" s="7"/>
      <c r="WWS60" s="7"/>
      <c r="WWT60" s="7"/>
      <c r="WWU60" s="7"/>
      <c r="WWV60" s="7"/>
      <c r="WWW60" s="7"/>
      <c r="WWX60" s="7"/>
      <c r="WWY60" s="7"/>
      <c r="WWZ60" s="7"/>
      <c r="WXA60" s="7"/>
      <c r="WXB60" s="7"/>
      <c r="WXC60" s="7"/>
      <c r="WXD60" s="7"/>
      <c r="WXE60" s="7"/>
      <c r="WXF60" s="7"/>
      <c r="WXG60" s="7"/>
      <c r="WXH60" s="7"/>
      <c r="WXI60" s="7"/>
      <c r="WXJ60" s="7"/>
      <c r="WXK60" s="7"/>
      <c r="WXL60" s="7"/>
      <c r="WXM60" s="7"/>
      <c r="WXN60" s="7"/>
      <c r="WXO60" s="7"/>
      <c r="WXP60" s="7"/>
      <c r="WXQ60" s="7"/>
      <c r="WXR60" s="7"/>
      <c r="WXS60" s="7"/>
      <c r="WXT60" s="7"/>
      <c r="WXU60" s="7"/>
      <c r="WXV60" s="7"/>
      <c r="WXW60" s="7"/>
      <c r="WXX60" s="7"/>
      <c r="WXY60" s="7"/>
      <c r="WXZ60" s="7"/>
      <c r="WYA60" s="7"/>
      <c r="WYB60" s="7"/>
      <c r="WYC60" s="7"/>
      <c r="WYD60" s="7"/>
      <c r="WYE60" s="7"/>
      <c r="WYF60" s="7"/>
      <c r="WYG60" s="7"/>
      <c r="WYH60" s="7"/>
      <c r="WYI60" s="7"/>
      <c r="WYJ60" s="7"/>
      <c r="WYK60" s="7"/>
      <c r="WYL60" s="7"/>
      <c r="WYM60" s="7"/>
      <c r="WYN60" s="7"/>
      <c r="WYO60" s="7"/>
      <c r="WYP60" s="7"/>
      <c r="WYQ60" s="7"/>
      <c r="WYR60" s="7"/>
      <c r="WYS60" s="7"/>
      <c r="WYT60" s="7"/>
      <c r="WYU60" s="7"/>
      <c r="WYV60" s="7"/>
      <c r="WYW60" s="7"/>
      <c r="WYX60" s="7"/>
      <c r="WYY60" s="7"/>
      <c r="WYZ60" s="7"/>
      <c r="WZA60" s="7"/>
      <c r="WZB60" s="7"/>
      <c r="WZC60" s="7"/>
      <c r="WZD60" s="7"/>
      <c r="WZE60" s="7"/>
      <c r="WZF60" s="7"/>
      <c r="WZG60" s="7"/>
      <c r="WZH60" s="7"/>
      <c r="WZI60" s="7"/>
      <c r="WZJ60" s="7"/>
      <c r="WZK60" s="7"/>
      <c r="WZL60" s="7"/>
      <c r="WZM60" s="7"/>
      <c r="WZN60" s="7"/>
      <c r="WZO60" s="7"/>
      <c r="WZP60" s="7"/>
      <c r="WZQ60" s="7"/>
      <c r="WZR60" s="7"/>
      <c r="WZS60" s="7"/>
      <c r="WZT60" s="7"/>
      <c r="WZU60" s="7"/>
      <c r="WZV60" s="7"/>
      <c r="WZW60" s="7"/>
      <c r="WZX60" s="7"/>
      <c r="WZY60" s="7"/>
      <c r="WZZ60" s="7"/>
      <c r="XAA60" s="7"/>
      <c r="XAB60" s="7"/>
      <c r="XAC60" s="7"/>
      <c r="XAD60" s="7"/>
      <c r="XAE60" s="7"/>
      <c r="XAF60" s="7"/>
      <c r="XAG60" s="7"/>
      <c r="XAH60" s="7"/>
      <c r="XAI60" s="7"/>
      <c r="XAJ60" s="7"/>
      <c r="XAK60" s="7"/>
      <c r="XAL60" s="7"/>
      <c r="XAM60" s="7"/>
      <c r="XAN60" s="7"/>
      <c r="XAO60" s="7"/>
      <c r="XAP60" s="7"/>
      <c r="XAQ60" s="7"/>
      <c r="XAR60" s="7"/>
      <c r="XAS60" s="7"/>
      <c r="XAT60" s="7"/>
      <c r="XAU60" s="7"/>
      <c r="XAV60" s="7"/>
      <c r="XAW60" s="7"/>
      <c r="XAX60" s="7"/>
      <c r="XAY60" s="7"/>
      <c r="XAZ60" s="7"/>
      <c r="XBA60" s="7"/>
      <c r="XBB60" s="7"/>
      <c r="XBC60" s="7"/>
      <c r="XBD60" s="7"/>
      <c r="XBE60" s="7"/>
      <c r="XBF60" s="7"/>
      <c r="XBG60" s="7"/>
      <c r="XBH60" s="7"/>
      <c r="XBI60" s="7"/>
      <c r="XBJ60" s="7"/>
      <c r="XBK60" s="7"/>
      <c r="XBL60" s="7"/>
      <c r="XBM60" s="7"/>
      <c r="XBN60" s="7"/>
      <c r="XBO60" s="7"/>
      <c r="XBP60" s="7"/>
      <c r="XBQ60" s="7"/>
      <c r="XBR60" s="7"/>
      <c r="XBS60" s="7"/>
      <c r="XBT60" s="7"/>
      <c r="XBU60" s="7"/>
      <c r="XBV60" s="7"/>
      <c r="XBW60" s="7"/>
      <c r="XBX60" s="7"/>
      <c r="XBY60" s="7"/>
      <c r="XBZ60" s="7"/>
      <c r="XCA60" s="7"/>
      <c r="XCB60" s="7"/>
      <c r="XCC60" s="7"/>
      <c r="XCD60" s="7"/>
      <c r="XCE60" s="7"/>
      <c r="XCF60" s="7"/>
      <c r="XCG60" s="7"/>
      <c r="XCH60" s="7"/>
      <c r="XCI60" s="7"/>
      <c r="XCJ60" s="7"/>
      <c r="XCK60" s="7"/>
      <c r="XCL60" s="7"/>
      <c r="XCM60" s="7"/>
      <c r="XCN60" s="7"/>
      <c r="XCO60" s="7"/>
      <c r="XCP60" s="7"/>
      <c r="XCQ60" s="7"/>
      <c r="XCR60" s="7"/>
      <c r="XCS60" s="7"/>
      <c r="XCT60" s="7"/>
      <c r="XCU60" s="7"/>
      <c r="XCV60" s="7"/>
      <c r="XCW60" s="7"/>
      <c r="XCX60" s="7"/>
      <c r="XCY60" s="7"/>
      <c r="XCZ60" s="7"/>
      <c r="XDA60" s="7"/>
      <c r="XDB60" s="7"/>
      <c r="XDC60" s="7"/>
      <c r="XDD60" s="7"/>
      <c r="XDE60" s="7"/>
      <c r="XDF60" s="7"/>
      <c r="XDG60" s="7"/>
      <c r="XDH60" s="7"/>
      <c r="XDI60" s="7"/>
      <c r="XDJ60" s="7"/>
      <c r="XDK60" s="7"/>
      <c r="XDL60" s="7"/>
      <c r="XDM60" s="7"/>
      <c r="XDN60" s="7"/>
      <c r="XDO60" s="7"/>
      <c r="XDP60" s="7"/>
      <c r="XDQ60" s="7"/>
      <c r="XDR60" s="7"/>
      <c r="XDS60" s="7"/>
      <c r="XDT60" s="7"/>
      <c r="XDU60" s="7"/>
      <c r="XDV60" s="7"/>
      <c r="XDW60" s="7"/>
      <c r="XDX60" s="7"/>
      <c r="XDY60" s="7"/>
      <c r="XDZ60" s="7"/>
      <c r="XEA60" s="7"/>
      <c r="XEB60" s="7"/>
      <c r="XEC60" s="7"/>
      <c r="XED60" s="7"/>
      <c r="XEE60" s="7"/>
      <c r="XEF60" s="7"/>
      <c r="XEG60" s="7"/>
      <c r="XEH60" s="7"/>
      <c r="XEI60" s="7"/>
      <c r="XEJ60" s="7"/>
      <c r="XEK60" s="7"/>
      <c r="XEL60" s="7"/>
      <c r="XEM60" s="7"/>
      <c r="XEN60" s="7"/>
      <c r="XEO60" s="7"/>
      <c r="XEP60" s="7"/>
      <c r="XEQ60" s="7"/>
      <c r="XER60" s="7"/>
      <c r="XES60" s="7"/>
      <c r="XET60" s="7"/>
      <c r="XEU60" s="7"/>
      <c r="XEV60" s="7"/>
      <c r="XEW60" s="7"/>
      <c r="XEX60" s="7"/>
    </row>
    <row r="61" spans="1:16378" x14ac:dyDescent="0.25">
      <c r="A61" s="138">
        <v>57</v>
      </c>
      <c r="B61" s="376">
        <f t="shared" si="60"/>
        <v>181</v>
      </c>
      <c r="C61" s="377" t="str">
        <f t="shared" si="56"/>
        <v>JULY</v>
      </c>
      <c r="D61" s="175"/>
      <c r="E61" s="167"/>
      <c r="F61" s="356" t="str">
        <f>IF(ISNA(VLOOKUP($J61,ADDRESS!$B$3:$N1379,12,0)),"",VLOOKUP($J61,ADDRESS!$B$3:$N1379,12,0))</f>
        <v>AAAAA0000AST001</v>
      </c>
      <c r="G61" s="356">
        <f>IF(ISNA(VLOOKUP($J61,ADDRESS!$B$3:$N1379,13,0)),"",VLOOKUP($J61,ADDRESS!$B$3:$N1379,13,0))</f>
        <v>0</v>
      </c>
      <c r="H61" s="356">
        <f>IF(ISNA(VLOOKUP($J61,ADDRESS!$B$3:$N1379,10,0)),"",VLOOKUP($J61,ADDRESS!$B$3:$N1379,10,0))</f>
        <v>0</v>
      </c>
      <c r="I61" s="356" t="str">
        <f>IF(ISNA(VLOOKUP($J61,ADDRESS!$B$3:$N1379,11,0)),"",VLOOKUP($J61,ADDRESS!$B$3:$N1379,11,0))</f>
        <v>AAAAA0000A</v>
      </c>
      <c r="J61" s="110" t="s">
        <v>346</v>
      </c>
      <c r="K61" s="168">
        <v>45101</v>
      </c>
      <c r="L61" s="110"/>
      <c r="M61" s="169"/>
      <c r="N61" s="379">
        <f t="shared" si="31"/>
        <v>0</v>
      </c>
      <c r="O61" s="379">
        <f t="shared" si="32"/>
        <v>0</v>
      </c>
      <c r="P61" s="379">
        <f t="shared" si="33"/>
        <v>0</v>
      </c>
      <c r="Q61" s="379">
        <f t="shared" si="34"/>
        <v>0</v>
      </c>
      <c r="R61" s="379">
        <f t="shared" si="35"/>
        <v>0</v>
      </c>
      <c r="S61" s="379">
        <f t="shared" si="36"/>
        <v>0</v>
      </c>
      <c r="T61" s="379">
        <f t="shared" si="37"/>
        <v>0</v>
      </c>
      <c r="U61" s="379">
        <f t="shared" si="57"/>
        <v>0</v>
      </c>
      <c r="V61" s="379">
        <f t="shared" si="39"/>
        <v>0</v>
      </c>
      <c r="W61" s="379">
        <f t="shared" si="40"/>
        <v>0</v>
      </c>
      <c r="X61" s="379">
        <f t="shared" si="41"/>
        <v>0</v>
      </c>
      <c r="Y61" s="379">
        <f t="shared" si="42"/>
        <v>0</v>
      </c>
      <c r="Z61" s="379">
        <f t="shared" si="43"/>
        <v>0</v>
      </c>
      <c r="AA61" s="170"/>
      <c r="AB61" s="151">
        <f t="shared" si="44"/>
        <v>45101</v>
      </c>
      <c r="AC61" s="110" t="s">
        <v>321</v>
      </c>
      <c r="AD61" s="171">
        <v>6.0000000000000001E-3</v>
      </c>
      <c r="AE61" s="379">
        <f t="shared" si="45"/>
        <v>0</v>
      </c>
      <c r="AF61" s="379">
        <f t="shared" si="46"/>
        <v>0</v>
      </c>
      <c r="AG61" s="379">
        <f t="shared" si="59"/>
        <v>0</v>
      </c>
      <c r="AH61" s="379">
        <f t="shared" si="48"/>
        <v>0</v>
      </c>
      <c r="AI61" s="379">
        <f t="shared" si="61"/>
        <v>0</v>
      </c>
      <c r="AJ61" s="379">
        <f t="shared" si="50"/>
        <v>0</v>
      </c>
      <c r="AK61" s="379">
        <f t="shared" si="51"/>
        <v>271</v>
      </c>
      <c r="AL61" s="379">
        <f t="shared" si="52"/>
        <v>0</v>
      </c>
      <c r="AM61" s="379">
        <f t="shared" si="53"/>
        <v>0</v>
      </c>
      <c r="AN61" s="379">
        <f t="shared" si="54"/>
        <v>0</v>
      </c>
      <c r="AO61" s="151">
        <f t="shared" si="55"/>
        <v>45101</v>
      </c>
      <c r="AP61" s="172">
        <v>41456</v>
      </c>
      <c r="AQ61" s="151"/>
      <c r="AR61" s="21"/>
      <c r="AS61" s="174"/>
      <c r="AT61" s="21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"/>
      <c r="KX61" s="7"/>
      <c r="KY61" s="7"/>
      <c r="KZ61" s="7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"/>
      <c r="LT61" s="7"/>
      <c r="LU61" s="7"/>
      <c r="LV61" s="7"/>
      <c r="LW61" s="7"/>
      <c r="LX61" s="7"/>
      <c r="LY61" s="7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7"/>
      <c r="MT61" s="7"/>
      <c r="MU61" s="7"/>
      <c r="MV61" s="7"/>
      <c r="MW61" s="7"/>
      <c r="MX61" s="7"/>
      <c r="MY61" s="7"/>
      <c r="MZ61" s="7"/>
      <c r="NA61" s="7"/>
      <c r="NB61" s="7"/>
      <c r="NC61" s="7"/>
      <c r="ND61" s="7"/>
      <c r="NE61" s="7"/>
      <c r="NF61" s="7"/>
      <c r="NG61" s="7"/>
      <c r="NH61" s="7"/>
      <c r="NI61" s="7"/>
      <c r="NJ61" s="7"/>
      <c r="NK61" s="7"/>
      <c r="NL61" s="7"/>
      <c r="NM61" s="7"/>
      <c r="NN61" s="7"/>
      <c r="NO61" s="7"/>
      <c r="NP61" s="7"/>
      <c r="NQ61" s="7"/>
      <c r="NR61" s="7"/>
      <c r="NS61" s="7"/>
      <c r="NT61" s="7"/>
      <c r="NU61" s="7"/>
      <c r="NV61" s="7"/>
      <c r="NW61" s="7"/>
      <c r="NX61" s="7"/>
      <c r="NY61" s="7"/>
      <c r="NZ61" s="7"/>
      <c r="OA61" s="7"/>
      <c r="OB61" s="7"/>
      <c r="OC61" s="7"/>
      <c r="OD61" s="7"/>
      <c r="OE61" s="7"/>
      <c r="OF61" s="7"/>
      <c r="OG61" s="7"/>
      <c r="OH61" s="7"/>
      <c r="OI61" s="7"/>
      <c r="OJ61" s="7"/>
      <c r="OK61" s="7"/>
      <c r="OL61" s="7"/>
      <c r="OM61" s="7"/>
      <c r="ON61" s="7"/>
      <c r="OO61" s="7"/>
      <c r="OP61" s="7"/>
      <c r="OQ61" s="7"/>
      <c r="OR61" s="7"/>
      <c r="OS61" s="7"/>
      <c r="OT61" s="7"/>
      <c r="OU61" s="7"/>
      <c r="OV61" s="7"/>
      <c r="OW61" s="7"/>
      <c r="OX61" s="7"/>
      <c r="OY61" s="7"/>
      <c r="OZ61" s="7"/>
      <c r="PA61" s="7"/>
      <c r="PB61" s="7"/>
      <c r="PC61" s="7"/>
      <c r="PD61" s="7"/>
      <c r="PE61" s="7"/>
      <c r="PF61" s="7"/>
      <c r="PG61" s="7"/>
      <c r="PH61" s="7"/>
      <c r="PI61" s="7"/>
      <c r="PJ61" s="7"/>
      <c r="PK61" s="7"/>
      <c r="PL61" s="7"/>
      <c r="PM61" s="7"/>
      <c r="PN61" s="7"/>
      <c r="PO61" s="7"/>
      <c r="PP61" s="7"/>
      <c r="PQ61" s="7"/>
      <c r="PR61" s="7"/>
      <c r="PS61" s="7"/>
      <c r="PT61" s="7"/>
      <c r="PU61" s="7"/>
      <c r="PV61" s="7"/>
      <c r="PW61" s="7"/>
      <c r="PX61" s="7"/>
      <c r="PY61" s="7"/>
      <c r="PZ61" s="7"/>
      <c r="QA61" s="7"/>
      <c r="QB61" s="7"/>
      <c r="QC61" s="7"/>
      <c r="QD61" s="7"/>
      <c r="QE61" s="7"/>
      <c r="QF61" s="7"/>
      <c r="QG61" s="7"/>
      <c r="QH61" s="7"/>
      <c r="QI61" s="7"/>
      <c r="QJ61" s="7"/>
      <c r="QK61" s="7"/>
      <c r="QL61" s="7"/>
      <c r="QM61" s="7"/>
      <c r="QN61" s="7"/>
      <c r="QO61" s="7"/>
      <c r="QP61" s="7"/>
      <c r="QQ61" s="7"/>
      <c r="QR61" s="7"/>
      <c r="QS61" s="7"/>
      <c r="QT61" s="7"/>
      <c r="QU61" s="7"/>
      <c r="QV61" s="7"/>
      <c r="QW61" s="7"/>
      <c r="QX61" s="7"/>
      <c r="QY61" s="7"/>
      <c r="QZ61" s="7"/>
      <c r="RA61" s="7"/>
      <c r="RB61" s="7"/>
      <c r="RC61" s="7"/>
      <c r="RD61" s="7"/>
      <c r="RE61" s="7"/>
      <c r="RF61" s="7"/>
      <c r="RG61" s="7"/>
      <c r="RH61" s="7"/>
      <c r="RI61" s="7"/>
      <c r="RJ61" s="7"/>
      <c r="RK61" s="7"/>
      <c r="RL61" s="7"/>
      <c r="RM61" s="7"/>
      <c r="RN61" s="7"/>
      <c r="RO61" s="7"/>
      <c r="RP61" s="7"/>
      <c r="RQ61" s="7"/>
      <c r="RR61" s="7"/>
      <c r="RS61" s="7"/>
      <c r="RT61" s="7"/>
      <c r="RU61" s="7"/>
      <c r="RV61" s="7"/>
      <c r="RW61" s="7"/>
      <c r="RX61" s="7"/>
      <c r="RY61" s="7"/>
      <c r="RZ61" s="7"/>
      <c r="SA61" s="7"/>
      <c r="SB61" s="7"/>
      <c r="SC61" s="7"/>
      <c r="SD61" s="7"/>
      <c r="SE61" s="7"/>
      <c r="SF61" s="7"/>
      <c r="SG61" s="7"/>
      <c r="SH61" s="7"/>
      <c r="SI61" s="7"/>
      <c r="SJ61" s="7"/>
      <c r="SK61" s="7"/>
      <c r="SL61" s="7"/>
      <c r="SM61" s="7"/>
      <c r="SN61" s="7"/>
      <c r="SO61" s="7"/>
      <c r="SP61" s="7"/>
      <c r="SQ61" s="7"/>
      <c r="SR61" s="7"/>
      <c r="SS61" s="7"/>
      <c r="ST61" s="7"/>
      <c r="SU61" s="7"/>
      <c r="SV61" s="7"/>
      <c r="SW61" s="7"/>
      <c r="SX61" s="7"/>
      <c r="SY61" s="7"/>
      <c r="SZ61" s="7"/>
      <c r="TA61" s="7"/>
      <c r="TB61" s="7"/>
      <c r="TC61" s="7"/>
      <c r="TD61" s="7"/>
      <c r="TE61" s="7"/>
      <c r="TF61" s="7"/>
      <c r="TG61" s="7"/>
      <c r="TH61" s="7"/>
      <c r="TI61" s="7"/>
      <c r="TJ61" s="7"/>
      <c r="TK61" s="7"/>
      <c r="TL61" s="7"/>
      <c r="TN61" s="7"/>
      <c r="TO61" s="7"/>
      <c r="TP61" s="7"/>
      <c r="TQ61" s="7"/>
      <c r="TR61" s="7"/>
      <c r="TS61" s="7"/>
      <c r="TT61" s="7"/>
      <c r="TU61" s="7"/>
      <c r="TV61" s="7"/>
      <c r="TW61" s="7"/>
      <c r="TX61" s="7"/>
      <c r="TY61" s="7"/>
      <c r="TZ61" s="7"/>
      <c r="UA61" s="7"/>
      <c r="UB61" s="7"/>
      <c r="UC61" s="7"/>
      <c r="UD61" s="7"/>
      <c r="UE61" s="7"/>
      <c r="UF61" s="7"/>
      <c r="UG61" s="7"/>
      <c r="UH61" s="7"/>
      <c r="UI61" s="7"/>
      <c r="UJ61" s="7"/>
      <c r="UK61" s="7"/>
      <c r="UL61" s="7"/>
      <c r="UM61" s="7"/>
      <c r="UN61" s="7"/>
      <c r="UO61" s="7"/>
      <c r="UP61" s="7"/>
      <c r="UQ61" s="7"/>
      <c r="UR61" s="7"/>
      <c r="US61" s="7"/>
      <c r="UT61" s="7"/>
      <c r="UU61" s="7"/>
      <c r="UV61" s="7"/>
      <c r="UW61" s="7"/>
      <c r="UX61" s="7"/>
      <c r="UY61" s="7"/>
      <c r="UZ61" s="7"/>
      <c r="VA61" s="7"/>
      <c r="VB61" s="7"/>
      <c r="VC61" s="7"/>
      <c r="VD61" s="7"/>
      <c r="VE61" s="7"/>
      <c r="VF61" s="7"/>
      <c r="VG61" s="7"/>
      <c r="VH61" s="7"/>
      <c r="VI61" s="7"/>
      <c r="VJ61" s="7"/>
      <c r="VK61" s="7"/>
      <c r="VL61" s="7"/>
      <c r="VM61" s="7"/>
      <c r="VN61" s="7"/>
      <c r="VO61" s="7"/>
      <c r="VP61" s="7"/>
      <c r="VQ61" s="7"/>
      <c r="VR61" s="7"/>
      <c r="VS61" s="7"/>
      <c r="VT61" s="7"/>
      <c r="VU61" s="7"/>
      <c r="VV61" s="7"/>
      <c r="VW61" s="7"/>
      <c r="VX61" s="7"/>
      <c r="VY61" s="7"/>
      <c r="VZ61" s="7"/>
      <c r="WA61" s="7"/>
      <c r="WB61" s="7"/>
      <c r="WC61" s="7"/>
      <c r="WD61" s="7"/>
      <c r="WE61" s="7"/>
      <c r="WF61" s="7"/>
      <c r="WG61" s="7"/>
      <c r="WH61" s="7"/>
      <c r="WI61" s="7"/>
      <c r="WJ61" s="7"/>
      <c r="WK61" s="7"/>
      <c r="WL61" s="7"/>
      <c r="WM61" s="7"/>
      <c r="WN61" s="7"/>
      <c r="WO61" s="7"/>
      <c r="WP61" s="7"/>
      <c r="WQ61" s="7"/>
      <c r="WR61" s="7"/>
      <c r="WS61" s="7"/>
      <c r="WT61" s="7"/>
      <c r="WU61" s="7"/>
      <c r="WV61" s="7"/>
      <c r="WW61" s="7"/>
      <c r="WX61" s="7"/>
      <c r="WY61" s="7"/>
      <c r="WZ61" s="7"/>
      <c r="XA61" s="7"/>
      <c r="XB61" s="7"/>
      <c r="XC61" s="7"/>
      <c r="XD61" s="7"/>
      <c r="XE61" s="7"/>
      <c r="XF61" s="7"/>
      <c r="XG61" s="7"/>
      <c r="XH61" s="7"/>
      <c r="XI61" s="7"/>
      <c r="XJ61" s="7"/>
      <c r="XK61" s="7"/>
      <c r="XL61" s="7"/>
      <c r="XM61" s="7"/>
      <c r="XN61" s="7"/>
      <c r="XO61" s="7"/>
      <c r="XP61" s="7"/>
      <c r="XQ61" s="7"/>
      <c r="XR61" s="7"/>
      <c r="XS61" s="7"/>
      <c r="XT61" s="7"/>
      <c r="XU61" s="7"/>
      <c r="XV61" s="7"/>
      <c r="XW61" s="7"/>
      <c r="XX61" s="7"/>
      <c r="XY61" s="7"/>
      <c r="XZ61" s="7"/>
      <c r="YA61" s="7"/>
      <c r="YB61" s="7"/>
      <c r="YC61" s="7"/>
      <c r="YD61" s="7"/>
      <c r="YE61" s="7"/>
      <c r="YF61" s="7"/>
      <c r="YG61" s="7"/>
      <c r="YH61" s="7"/>
      <c r="YI61" s="7"/>
      <c r="YJ61" s="7"/>
      <c r="YK61" s="7"/>
      <c r="YL61" s="7"/>
      <c r="YM61" s="7"/>
      <c r="YN61" s="7"/>
      <c r="YO61" s="7"/>
      <c r="YP61" s="7"/>
      <c r="YQ61" s="7"/>
      <c r="YR61" s="7"/>
      <c r="YS61" s="7"/>
      <c r="YT61" s="7"/>
      <c r="YU61" s="7"/>
      <c r="YV61" s="7"/>
      <c r="YW61" s="7"/>
      <c r="YX61" s="7"/>
      <c r="YY61" s="7"/>
      <c r="YZ61" s="7"/>
      <c r="ZA61" s="7"/>
      <c r="ZB61" s="7"/>
      <c r="ZC61" s="7"/>
      <c r="ZD61" s="7"/>
      <c r="ZE61" s="7"/>
      <c r="ZF61" s="7"/>
      <c r="ZG61" s="7"/>
      <c r="ZH61" s="7"/>
      <c r="ZI61" s="7"/>
      <c r="ZJ61" s="7"/>
      <c r="ZK61" s="7"/>
      <c r="ZL61" s="7"/>
      <c r="ZM61" s="7"/>
      <c r="ZN61" s="7"/>
      <c r="ZO61" s="7"/>
      <c r="ZP61" s="7"/>
      <c r="ZQ61" s="7"/>
      <c r="ZR61" s="7"/>
      <c r="ZS61" s="7"/>
      <c r="ZT61" s="7"/>
      <c r="ZU61" s="7"/>
      <c r="ZV61" s="7"/>
      <c r="ZW61" s="7"/>
      <c r="ZX61" s="7"/>
      <c r="ZY61" s="7"/>
      <c r="ZZ61" s="7"/>
      <c r="AAA61" s="7"/>
      <c r="AAB61" s="7"/>
      <c r="AAC61" s="7"/>
      <c r="AAD61" s="7"/>
      <c r="AAE61" s="7"/>
      <c r="AAF61" s="7"/>
      <c r="AAG61" s="7"/>
      <c r="AAH61" s="7"/>
      <c r="AAI61" s="7"/>
      <c r="AAJ61" s="7"/>
      <c r="AAK61" s="7"/>
      <c r="AAL61" s="7"/>
      <c r="AAM61" s="7"/>
      <c r="AAN61" s="7"/>
      <c r="AAO61" s="7"/>
      <c r="AAP61" s="7"/>
      <c r="AAQ61" s="7"/>
      <c r="AAR61" s="7"/>
      <c r="AAS61" s="7"/>
      <c r="AAT61" s="7"/>
      <c r="AAU61" s="7"/>
      <c r="AAV61" s="7"/>
      <c r="AAW61" s="7"/>
      <c r="AAX61" s="7"/>
      <c r="AAY61" s="7"/>
      <c r="AAZ61" s="7"/>
      <c r="ABA61" s="7"/>
      <c r="ABB61" s="7"/>
      <c r="ABC61" s="7"/>
      <c r="ABD61" s="7"/>
      <c r="ABE61" s="7"/>
      <c r="ABF61" s="7"/>
      <c r="ABG61" s="7"/>
      <c r="ABH61" s="7"/>
      <c r="ABI61" s="7"/>
      <c r="ABJ61" s="7"/>
      <c r="ABK61" s="7"/>
      <c r="ABL61" s="7"/>
      <c r="ABM61" s="7"/>
      <c r="ABN61" s="7"/>
      <c r="ABO61" s="7"/>
      <c r="ABP61" s="7"/>
      <c r="ABQ61" s="7"/>
      <c r="ABR61" s="7"/>
      <c r="ABS61" s="7"/>
      <c r="ABT61" s="7"/>
      <c r="ABU61" s="7"/>
      <c r="ABV61" s="7"/>
      <c r="ABW61" s="7"/>
      <c r="ABX61" s="7"/>
      <c r="ABY61" s="7"/>
      <c r="ABZ61" s="7"/>
      <c r="ACA61" s="7"/>
      <c r="ACB61" s="7"/>
      <c r="ACC61" s="7"/>
      <c r="ACD61" s="7"/>
      <c r="ACE61" s="7"/>
      <c r="ACF61" s="7"/>
      <c r="ACG61" s="7"/>
      <c r="ACH61" s="7"/>
      <c r="ACI61" s="7"/>
      <c r="ACJ61" s="7"/>
      <c r="ACK61" s="7"/>
      <c r="ACL61" s="7"/>
      <c r="ACM61" s="7"/>
      <c r="ACN61" s="7"/>
      <c r="ACO61" s="7"/>
      <c r="ACP61" s="7"/>
      <c r="ACQ61" s="7"/>
      <c r="ACR61" s="7"/>
      <c r="ACS61" s="7"/>
      <c r="ACT61" s="7"/>
      <c r="ACU61" s="7"/>
      <c r="ACV61" s="7"/>
      <c r="ACW61" s="7"/>
      <c r="ACX61" s="7"/>
      <c r="ACY61" s="7"/>
      <c r="ACZ61" s="7"/>
      <c r="ADA61" s="7"/>
      <c r="ADB61" s="7"/>
      <c r="ADC61" s="7"/>
      <c r="ADD61" s="7"/>
      <c r="ADE61" s="7"/>
      <c r="ADF61" s="7"/>
      <c r="ADG61" s="7"/>
      <c r="ADH61" s="7"/>
      <c r="ADJ61" s="7"/>
      <c r="ADK61" s="7"/>
      <c r="ADL61" s="7"/>
      <c r="ADM61" s="7"/>
      <c r="ADN61" s="7"/>
      <c r="ADO61" s="7"/>
      <c r="ADP61" s="7"/>
      <c r="ADQ61" s="7"/>
      <c r="ADR61" s="7"/>
      <c r="ADS61" s="7"/>
      <c r="ADT61" s="7"/>
      <c r="ADU61" s="7"/>
      <c r="ADV61" s="7"/>
      <c r="ADW61" s="7"/>
      <c r="ADX61" s="7"/>
      <c r="ADY61" s="7"/>
      <c r="ADZ61" s="7"/>
      <c r="AEA61" s="7"/>
      <c r="AEB61" s="7"/>
      <c r="AEC61" s="7"/>
      <c r="AED61" s="7"/>
      <c r="AEE61" s="7"/>
      <c r="AEF61" s="7"/>
      <c r="AEG61" s="7"/>
      <c r="AEH61" s="7"/>
      <c r="AEI61" s="7"/>
      <c r="AEJ61" s="7"/>
      <c r="AEK61" s="7"/>
      <c r="AEL61" s="7"/>
      <c r="AEM61" s="7"/>
      <c r="AEN61" s="7"/>
      <c r="AEO61" s="7"/>
      <c r="AEP61" s="7"/>
      <c r="AEQ61" s="7"/>
      <c r="AER61" s="7"/>
      <c r="AES61" s="7"/>
      <c r="AET61" s="7"/>
      <c r="AEU61" s="7"/>
      <c r="AEV61" s="7"/>
      <c r="AEW61" s="7"/>
      <c r="AEX61" s="7"/>
      <c r="AEY61" s="7"/>
      <c r="AEZ61" s="7"/>
      <c r="AFA61" s="7"/>
      <c r="AFB61" s="7"/>
      <c r="AFC61" s="7"/>
      <c r="AFD61" s="7"/>
      <c r="AFE61" s="7"/>
      <c r="AFF61" s="7"/>
      <c r="AFG61" s="7"/>
      <c r="AFH61" s="7"/>
      <c r="AFI61" s="7"/>
      <c r="AFJ61" s="7"/>
      <c r="AFK61" s="7"/>
      <c r="AFL61" s="7"/>
      <c r="AFM61" s="7"/>
      <c r="AFN61" s="7"/>
      <c r="AFO61" s="7"/>
      <c r="AFP61" s="7"/>
      <c r="AFQ61" s="7"/>
      <c r="AFR61" s="7"/>
      <c r="AFS61" s="7"/>
      <c r="AFT61" s="7"/>
      <c r="AFU61" s="7"/>
      <c r="AFV61" s="7"/>
      <c r="AFW61" s="7"/>
      <c r="AFX61" s="7"/>
      <c r="AFY61" s="7"/>
      <c r="AFZ61" s="7"/>
      <c r="AGA61" s="7"/>
      <c r="AGB61" s="7"/>
      <c r="AGC61" s="7"/>
      <c r="AGD61" s="7"/>
      <c r="AGE61" s="7"/>
      <c r="AGF61" s="7"/>
      <c r="AGG61" s="7"/>
      <c r="AGH61" s="7"/>
      <c r="AGI61" s="7"/>
      <c r="AGJ61" s="7"/>
      <c r="AGK61" s="7"/>
      <c r="AGL61" s="7"/>
      <c r="AGM61" s="7"/>
      <c r="AGN61" s="7"/>
      <c r="AGO61" s="7"/>
      <c r="AGP61" s="7"/>
      <c r="AGQ61" s="7"/>
      <c r="AGR61" s="7"/>
      <c r="AGS61" s="7"/>
      <c r="AGT61" s="7"/>
      <c r="AGU61" s="7"/>
      <c r="AGV61" s="7"/>
      <c r="AGW61" s="7"/>
      <c r="AGX61" s="7"/>
      <c r="AGY61" s="7"/>
      <c r="AGZ61" s="7"/>
      <c r="AHA61" s="7"/>
      <c r="AHB61" s="7"/>
      <c r="AHC61" s="7"/>
      <c r="AHD61" s="7"/>
      <c r="AHE61" s="7"/>
      <c r="AHF61" s="7"/>
      <c r="AHG61" s="7"/>
      <c r="AHH61" s="7"/>
      <c r="AHI61" s="7"/>
      <c r="AHJ61" s="7"/>
      <c r="AHK61" s="7"/>
      <c r="AHL61" s="7"/>
      <c r="AHM61" s="7"/>
      <c r="AHN61" s="7"/>
      <c r="AHO61" s="7"/>
      <c r="AHP61" s="7"/>
      <c r="AHQ61" s="7"/>
      <c r="AHR61" s="7"/>
      <c r="AHS61" s="7"/>
      <c r="AHT61" s="7"/>
      <c r="AHU61" s="7"/>
      <c r="AHV61" s="7"/>
      <c r="AHW61" s="7"/>
      <c r="AHX61" s="7"/>
      <c r="AHY61" s="7"/>
      <c r="AHZ61" s="7"/>
      <c r="AIA61" s="7"/>
      <c r="AIB61" s="7"/>
      <c r="AIC61" s="7"/>
      <c r="AID61" s="7"/>
      <c r="AIE61" s="7"/>
      <c r="AIF61" s="7"/>
      <c r="AIG61" s="7"/>
      <c r="AIH61" s="7"/>
      <c r="AII61" s="7"/>
      <c r="AIJ61" s="7"/>
      <c r="AIK61" s="7"/>
      <c r="AIL61" s="7"/>
      <c r="AIM61" s="7"/>
      <c r="AIN61" s="7"/>
      <c r="AIO61" s="7"/>
      <c r="AIP61" s="7"/>
      <c r="AIQ61" s="7"/>
      <c r="AIR61" s="7"/>
      <c r="AIS61" s="7"/>
      <c r="AIT61" s="7"/>
      <c r="AIU61" s="7"/>
      <c r="AIV61" s="7"/>
      <c r="AIW61" s="7"/>
      <c r="AIX61" s="7"/>
      <c r="AIY61" s="7"/>
      <c r="AIZ61" s="7"/>
      <c r="AJA61" s="7"/>
      <c r="AJB61" s="7"/>
      <c r="AJC61" s="7"/>
      <c r="AJD61" s="7"/>
      <c r="AJE61" s="7"/>
      <c r="AJF61" s="7"/>
      <c r="AJG61" s="7"/>
      <c r="AJH61" s="7"/>
      <c r="AJI61" s="7"/>
      <c r="AJJ61" s="7"/>
      <c r="AJK61" s="7"/>
      <c r="AJL61" s="7"/>
      <c r="AJM61" s="7"/>
      <c r="AJN61" s="7"/>
      <c r="AJO61" s="7"/>
      <c r="AJP61" s="7"/>
      <c r="AJQ61" s="7"/>
      <c r="AJR61" s="7"/>
      <c r="AJS61" s="7"/>
      <c r="AJT61" s="7"/>
      <c r="AJU61" s="7"/>
      <c r="AJV61" s="7"/>
      <c r="AJW61" s="7"/>
      <c r="AJX61" s="7"/>
      <c r="AJY61" s="7"/>
      <c r="AJZ61" s="7"/>
      <c r="AKA61" s="7"/>
      <c r="AKB61" s="7"/>
      <c r="AKC61" s="7"/>
      <c r="AKD61" s="7"/>
      <c r="AKE61" s="7"/>
      <c r="AKF61" s="7"/>
      <c r="AKG61" s="7"/>
      <c r="AKH61" s="7"/>
      <c r="AKI61" s="7"/>
      <c r="AKJ61" s="7"/>
      <c r="AKK61" s="7"/>
      <c r="AKL61" s="7"/>
      <c r="AKM61" s="7"/>
      <c r="AKN61" s="7"/>
      <c r="AKO61" s="7"/>
      <c r="AKP61" s="7"/>
      <c r="AKQ61" s="7"/>
      <c r="AKR61" s="7"/>
      <c r="AKS61" s="7"/>
      <c r="AKT61" s="7"/>
      <c r="AKU61" s="7"/>
      <c r="AKV61" s="7"/>
      <c r="AKW61" s="7"/>
      <c r="AKX61" s="7"/>
      <c r="AKY61" s="7"/>
      <c r="AKZ61" s="7"/>
      <c r="ALA61" s="7"/>
      <c r="ALB61" s="7"/>
      <c r="ALC61" s="7"/>
      <c r="ALD61" s="7"/>
      <c r="ALE61" s="7"/>
      <c r="ALF61" s="7"/>
      <c r="ALG61" s="7"/>
      <c r="ALH61" s="7"/>
      <c r="ALI61" s="7"/>
      <c r="ALJ61" s="7"/>
      <c r="ALK61" s="7"/>
      <c r="ALL61" s="7"/>
      <c r="ALM61" s="7"/>
      <c r="ALN61" s="7"/>
      <c r="ALO61" s="7"/>
      <c r="ALP61" s="7"/>
      <c r="ALQ61" s="7"/>
      <c r="ALR61" s="7"/>
      <c r="ALS61" s="7"/>
      <c r="ALT61" s="7"/>
      <c r="ALU61" s="7"/>
      <c r="ALV61" s="7"/>
      <c r="ALW61" s="7"/>
      <c r="ALX61" s="7"/>
      <c r="ALY61" s="7"/>
      <c r="ALZ61" s="7"/>
      <c r="AMA61" s="7"/>
      <c r="AMB61" s="7"/>
      <c r="AMC61" s="7"/>
      <c r="AMD61" s="7"/>
      <c r="AME61" s="7"/>
      <c r="AMF61" s="7"/>
      <c r="AMG61" s="7"/>
      <c r="AMH61" s="7"/>
      <c r="AMI61" s="7"/>
      <c r="AMJ61" s="7"/>
      <c r="AMK61" s="7"/>
      <c r="AML61" s="7"/>
      <c r="AMM61" s="7"/>
      <c r="AMN61" s="7"/>
      <c r="AMO61" s="7"/>
      <c r="AMP61" s="7"/>
      <c r="AMQ61" s="7"/>
      <c r="AMR61" s="7"/>
      <c r="AMS61" s="7"/>
      <c r="AMT61" s="7"/>
      <c r="AMU61" s="7"/>
      <c r="AMV61" s="7"/>
      <c r="AMW61" s="7"/>
      <c r="AMX61" s="7"/>
      <c r="AMY61" s="7"/>
      <c r="AMZ61" s="7"/>
      <c r="ANA61" s="7"/>
      <c r="ANB61" s="7"/>
      <c r="ANC61" s="7"/>
      <c r="AND61" s="7"/>
      <c r="ANF61" s="7"/>
      <c r="ANG61" s="7"/>
      <c r="ANH61" s="7"/>
      <c r="ANI61" s="7"/>
      <c r="ANJ61" s="7"/>
      <c r="ANK61" s="7"/>
      <c r="ANL61" s="7"/>
      <c r="ANM61" s="7"/>
      <c r="ANN61" s="7"/>
      <c r="ANO61" s="7"/>
      <c r="ANP61" s="7"/>
      <c r="ANQ61" s="7"/>
      <c r="ANR61" s="7"/>
      <c r="ANS61" s="7"/>
      <c r="ANT61" s="7"/>
      <c r="ANU61" s="7"/>
      <c r="ANV61" s="7"/>
      <c r="ANW61" s="7"/>
      <c r="ANX61" s="7"/>
      <c r="ANY61" s="7"/>
      <c r="ANZ61" s="7"/>
      <c r="AOA61" s="7"/>
      <c r="AOB61" s="7"/>
      <c r="AOC61" s="7"/>
      <c r="AOD61" s="7"/>
      <c r="AOE61" s="7"/>
      <c r="AOF61" s="7"/>
      <c r="AOG61" s="7"/>
      <c r="AOH61" s="7"/>
      <c r="AOI61" s="7"/>
      <c r="AOJ61" s="7"/>
      <c r="AOK61" s="7"/>
      <c r="AOL61" s="7"/>
      <c r="AOM61" s="7"/>
      <c r="AON61" s="7"/>
      <c r="AOO61" s="7"/>
      <c r="AOP61" s="7"/>
      <c r="AOQ61" s="7"/>
      <c r="AOR61" s="7"/>
      <c r="AOS61" s="7"/>
      <c r="AOT61" s="7"/>
      <c r="AOU61" s="7"/>
      <c r="AOV61" s="7"/>
      <c r="AOW61" s="7"/>
      <c r="AOX61" s="7"/>
      <c r="AOY61" s="7"/>
      <c r="AOZ61" s="7"/>
      <c r="APA61" s="7"/>
      <c r="APB61" s="7"/>
      <c r="APC61" s="7"/>
      <c r="APD61" s="7"/>
      <c r="APE61" s="7"/>
      <c r="APF61" s="7"/>
      <c r="APG61" s="7"/>
      <c r="APH61" s="7"/>
      <c r="API61" s="7"/>
      <c r="APJ61" s="7"/>
      <c r="APK61" s="7"/>
      <c r="APL61" s="7"/>
      <c r="APM61" s="7"/>
      <c r="APN61" s="7"/>
      <c r="APO61" s="7"/>
      <c r="APP61" s="7"/>
      <c r="APQ61" s="7"/>
      <c r="APR61" s="7"/>
      <c r="APS61" s="7"/>
      <c r="APT61" s="7"/>
      <c r="APU61" s="7"/>
      <c r="APV61" s="7"/>
      <c r="APW61" s="7"/>
      <c r="APX61" s="7"/>
      <c r="APY61" s="7"/>
      <c r="APZ61" s="7"/>
      <c r="AQA61" s="7"/>
      <c r="AQB61" s="7"/>
      <c r="AQC61" s="7"/>
      <c r="AQD61" s="7"/>
      <c r="AQE61" s="7"/>
      <c r="AQF61" s="7"/>
      <c r="AQG61" s="7"/>
      <c r="AQH61" s="7"/>
      <c r="AQI61" s="7"/>
      <c r="AQJ61" s="7"/>
      <c r="AQK61" s="7"/>
      <c r="AQL61" s="7"/>
      <c r="AQM61" s="7"/>
      <c r="AQN61" s="7"/>
      <c r="AQO61" s="7"/>
      <c r="AQP61" s="7"/>
      <c r="AQQ61" s="7"/>
      <c r="AQR61" s="7"/>
      <c r="AQS61" s="7"/>
      <c r="AQT61" s="7"/>
      <c r="AQU61" s="7"/>
      <c r="AQV61" s="7"/>
      <c r="AQW61" s="7"/>
      <c r="AQX61" s="7"/>
      <c r="AQY61" s="7"/>
      <c r="AQZ61" s="7"/>
      <c r="ARA61" s="7"/>
      <c r="ARB61" s="7"/>
      <c r="ARC61" s="7"/>
      <c r="ARD61" s="7"/>
      <c r="ARE61" s="7"/>
      <c r="ARF61" s="7"/>
      <c r="ARG61" s="7"/>
      <c r="ARH61" s="7"/>
      <c r="ARI61" s="7"/>
      <c r="ARJ61" s="7"/>
      <c r="ARK61" s="7"/>
      <c r="ARL61" s="7"/>
      <c r="ARM61" s="7"/>
      <c r="ARN61" s="7"/>
      <c r="ARO61" s="7"/>
      <c r="ARP61" s="7"/>
      <c r="ARQ61" s="7"/>
      <c r="ARR61" s="7"/>
      <c r="ARS61" s="7"/>
      <c r="ART61" s="7"/>
      <c r="ARU61" s="7"/>
      <c r="ARV61" s="7"/>
      <c r="ARW61" s="7"/>
      <c r="ARX61" s="7"/>
      <c r="ARY61" s="7"/>
      <c r="ARZ61" s="7"/>
      <c r="ASA61" s="7"/>
      <c r="ASB61" s="7"/>
      <c r="ASC61" s="7"/>
      <c r="ASD61" s="7"/>
      <c r="ASE61" s="7"/>
      <c r="ASF61" s="7"/>
      <c r="ASG61" s="7"/>
      <c r="ASH61" s="7"/>
      <c r="ASI61" s="7"/>
      <c r="ASJ61" s="7"/>
      <c r="ASK61" s="7"/>
      <c r="ASL61" s="7"/>
      <c r="ASM61" s="7"/>
      <c r="ASN61" s="7"/>
      <c r="ASO61" s="7"/>
      <c r="ASP61" s="7"/>
      <c r="ASQ61" s="7"/>
      <c r="ASR61" s="7"/>
      <c r="ASS61" s="7"/>
      <c r="AST61" s="7"/>
      <c r="ASU61" s="7"/>
      <c r="ASV61" s="7"/>
      <c r="ASW61" s="7"/>
      <c r="ASX61" s="7"/>
      <c r="ASY61" s="7"/>
      <c r="ASZ61" s="7"/>
      <c r="ATA61" s="7"/>
      <c r="ATB61" s="7"/>
      <c r="ATC61" s="7"/>
      <c r="ATD61" s="7"/>
      <c r="ATE61" s="7"/>
      <c r="ATF61" s="7"/>
      <c r="ATG61" s="7"/>
      <c r="ATH61" s="7"/>
      <c r="ATI61" s="7"/>
      <c r="ATJ61" s="7"/>
      <c r="ATK61" s="7"/>
      <c r="ATL61" s="7"/>
      <c r="ATM61" s="7"/>
      <c r="ATN61" s="7"/>
      <c r="ATO61" s="7"/>
      <c r="ATP61" s="7"/>
      <c r="ATQ61" s="7"/>
      <c r="ATR61" s="7"/>
      <c r="ATS61" s="7"/>
      <c r="ATT61" s="7"/>
      <c r="ATU61" s="7"/>
      <c r="ATV61" s="7"/>
      <c r="ATW61" s="7"/>
      <c r="ATX61" s="7"/>
      <c r="ATY61" s="7"/>
      <c r="ATZ61" s="7"/>
      <c r="AUA61" s="7"/>
      <c r="AUB61" s="7"/>
      <c r="AUC61" s="7"/>
      <c r="AUD61" s="7"/>
      <c r="AUE61" s="7"/>
      <c r="AUF61" s="7"/>
      <c r="AUG61" s="7"/>
      <c r="AUH61" s="7"/>
      <c r="AUI61" s="7"/>
      <c r="AUJ61" s="7"/>
      <c r="AUK61" s="7"/>
      <c r="AUL61" s="7"/>
      <c r="AUM61" s="7"/>
      <c r="AUN61" s="7"/>
      <c r="AUO61" s="7"/>
      <c r="AUP61" s="7"/>
      <c r="AUQ61" s="7"/>
      <c r="AUR61" s="7"/>
      <c r="AUS61" s="7"/>
      <c r="AUT61" s="7"/>
      <c r="AUU61" s="7"/>
      <c r="AUV61" s="7"/>
      <c r="AUW61" s="7"/>
      <c r="AUX61" s="7"/>
      <c r="AUY61" s="7"/>
      <c r="AUZ61" s="7"/>
      <c r="AVA61" s="7"/>
      <c r="AVB61" s="7"/>
      <c r="AVC61" s="7"/>
      <c r="AVD61" s="7"/>
      <c r="AVE61" s="7"/>
      <c r="AVF61" s="7"/>
      <c r="AVG61" s="7"/>
      <c r="AVH61" s="7"/>
      <c r="AVI61" s="7"/>
      <c r="AVJ61" s="7"/>
      <c r="AVK61" s="7"/>
      <c r="AVL61" s="7"/>
      <c r="AVM61" s="7"/>
      <c r="AVN61" s="7"/>
      <c r="AVO61" s="7"/>
      <c r="AVP61" s="7"/>
      <c r="AVQ61" s="7"/>
      <c r="AVR61" s="7"/>
      <c r="AVS61" s="7"/>
      <c r="AVT61" s="7"/>
      <c r="AVU61" s="7"/>
      <c r="AVV61" s="7"/>
      <c r="AVW61" s="7"/>
      <c r="AVX61" s="7"/>
      <c r="AVY61" s="7"/>
      <c r="AVZ61" s="7"/>
      <c r="AWA61" s="7"/>
      <c r="AWB61" s="7"/>
      <c r="AWC61" s="7"/>
      <c r="AWD61" s="7"/>
      <c r="AWE61" s="7"/>
      <c r="AWF61" s="7"/>
      <c r="AWG61" s="7"/>
      <c r="AWH61" s="7"/>
      <c r="AWI61" s="7"/>
      <c r="AWJ61" s="7"/>
      <c r="AWK61" s="7"/>
      <c r="AWL61" s="7"/>
      <c r="AWM61" s="7"/>
      <c r="AWN61" s="7"/>
      <c r="AWO61" s="7"/>
      <c r="AWP61" s="7"/>
      <c r="AWQ61" s="7"/>
      <c r="AWR61" s="7"/>
      <c r="AWS61" s="7"/>
      <c r="AWT61" s="7"/>
      <c r="AWU61" s="7"/>
      <c r="AWV61" s="7"/>
      <c r="AWW61" s="7"/>
      <c r="AWX61" s="7"/>
      <c r="AWY61" s="7"/>
      <c r="AWZ61" s="7"/>
      <c r="AXB61" s="7"/>
      <c r="AXC61" s="7"/>
      <c r="AXD61" s="7"/>
      <c r="AXE61" s="7"/>
      <c r="AXF61" s="7"/>
      <c r="AXG61" s="7"/>
      <c r="AXH61" s="7"/>
      <c r="AXI61" s="7"/>
      <c r="AXJ61" s="7"/>
      <c r="AXK61" s="7"/>
      <c r="AXL61" s="7"/>
      <c r="AXM61" s="7"/>
      <c r="AXN61" s="7"/>
      <c r="AXO61" s="7"/>
      <c r="AXP61" s="7"/>
      <c r="AXQ61" s="7"/>
      <c r="AXR61" s="7"/>
      <c r="AXS61" s="7"/>
      <c r="AXT61" s="7"/>
      <c r="AXU61" s="7"/>
      <c r="AXV61" s="7"/>
      <c r="AXW61" s="7"/>
      <c r="AXX61" s="7"/>
      <c r="AXY61" s="7"/>
      <c r="AXZ61" s="7"/>
      <c r="AYA61" s="7"/>
      <c r="AYB61" s="7"/>
      <c r="AYC61" s="7"/>
      <c r="AYD61" s="7"/>
      <c r="AYE61" s="7"/>
      <c r="AYF61" s="7"/>
      <c r="AYG61" s="7"/>
      <c r="AYH61" s="7"/>
      <c r="AYI61" s="7"/>
      <c r="AYJ61" s="7"/>
      <c r="AYK61" s="7"/>
      <c r="AYL61" s="7"/>
      <c r="AYM61" s="7"/>
      <c r="AYN61" s="7"/>
      <c r="AYO61" s="7"/>
      <c r="AYP61" s="7"/>
      <c r="AYQ61" s="7"/>
      <c r="AYR61" s="7"/>
      <c r="AYS61" s="7"/>
      <c r="AYT61" s="7"/>
      <c r="AYU61" s="7"/>
      <c r="AYV61" s="7"/>
      <c r="AYW61" s="7"/>
      <c r="AYX61" s="7"/>
      <c r="AYY61" s="7"/>
      <c r="AYZ61" s="7"/>
      <c r="AZA61" s="7"/>
      <c r="AZB61" s="7"/>
      <c r="AZC61" s="7"/>
      <c r="AZD61" s="7"/>
      <c r="AZE61" s="7"/>
      <c r="AZF61" s="7"/>
      <c r="AZG61" s="7"/>
      <c r="AZH61" s="7"/>
      <c r="AZI61" s="7"/>
      <c r="AZJ61" s="7"/>
      <c r="AZK61" s="7"/>
      <c r="AZL61" s="7"/>
      <c r="AZM61" s="7"/>
      <c r="AZN61" s="7"/>
      <c r="AZO61" s="7"/>
      <c r="AZP61" s="7"/>
      <c r="AZQ61" s="7"/>
      <c r="AZR61" s="7"/>
      <c r="AZS61" s="7"/>
      <c r="AZT61" s="7"/>
      <c r="AZU61" s="7"/>
      <c r="AZV61" s="7"/>
      <c r="AZW61" s="7"/>
      <c r="AZX61" s="7"/>
      <c r="AZY61" s="7"/>
      <c r="AZZ61" s="7"/>
      <c r="BAA61" s="7"/>
      <c r="BAB61" s="7"/>
      <c r="BAC61" s="7"/>
      <c r="BAD61" s="7"/>
      <c r="BAE61" s="7"/>
      <c r="BAF61" s="7"/>
      <c r="BAG61" s="7"/>
      <c r="BAH61" s="7"/>
      <c r="BAI61" s="7"/>
      <c r="BAJ61" s="7"/>
      <c r="BAK61" s="7"/>
      <c r="BAL61" s="7"/>
      <c r="BAM61" s="7"/>
      <c r="BAN61" s="7"/>
      <c r="BAO61" s="7"/>
      <c r="BAP61" s="7"/>
      <c r="BAQ61" s="7"/>
      <c r="BAR61" s="7"/>
      <c r="BAS61" s="7"/>
      <c r="BAT61" s="7"/>
      <c r="BAU61" s="7"/>
      <c r="BAV61" s="7"/>
      <c r="BAW61" s="7"/>
      <c r="BAX61" s="7"/>
      <c r="BAY61" s="7"/>
      <c r="BAZ61" s="7"/>
      <c r="BBA61" s="7"/>
      <c r="BBB61" s="7"/>
      <c r="BBC61" s="7"/>
      <c r="BBD61" s="7"/>
      <c r="BBE61" s="7"/>
      <c r="BBF61" s="7"/>
      <c r="BBG61" s="7"/>
      <c r="BBH61" s="7"/>
      <c r="BBI61" s="7"/>
      <c r="BBJ61" s="7"/>
      <c r="BBK61" s="7"/>
      <c r="BBL61" s="7"/>
      <c r="BBM61" s="7"/>
      <c r="BBN61" s="7"/>
      <c r="BBO61" s="7"/>
      <c r="BBP61" s="7"/>
      <c r="BBQ61" s="7"/>
      <c r="BBR61" s="7"/>
      <c r="BBS61" s="7"/>
      <c r="BBT61" s="7"/>
      <c r="BBU61" s="7"/>
      <c r="BBV61" s="7"/>
      <c r="BBW61" s="7"/>
      <c r="BBX61" s="7"/>
      <c r="BBY61" s="7"/>
      <c r="BBZ61" s="7"/>
      <c r="BCA61" s="7"/>
      <c r="BCB61" s="7"/>
      <c r="BCC61" s="7"/>
      <c r="BCD61" s="7"/>
      <c r="BCE61" s="7"/>
      <c r="BCF61" s="7"/>
      <c r="BCG61" s="7"/>
      <c r="BCH61" s="7"/>
      <c r="BCI61" s="7"/>
      <c r="BCJ61" s="7"/>
      <c r="BCK61" s="7"/>
      <c r="BCL61" s="7"/>
      <c r="BCM61" s="7"/>
      <c r="BCN61" s="7"/>
      <c r="BCO61" s="7"/>
      <c r="BCP61" s="7"/>
      <c r="BCQ61" s="7"/>
      <c r="BCR61" s="7"/>
      <c r="BCS61" s="7"/>
      <c r="BCT61" s="7"/>
      <c r="BCU61" s="7"/>
      <c r="BCV61" s="7"/>
      <c r="BCW61" s="7"/>
      <c r="BCX61" s="7"/>
      <c r="BCY61" s="7"/>
      <c r="BCZ61" s="7"/>
      <c r="BDA61" s="7"/>
      <c r="BDB61" s="7"/>
      <c r="BDC61" s="7"/>
      <c r="BDD61" s="7"/>
      <c r="BDE61" s="7"/>
      <c r="BDF61" s="7"/>
      <c r="BDG61" s="7"/>
      <c r="BDH61" s="7"/>
      <c r="BDI61" s="7"/>
      <c r="BDJ61" s="7"/>
      <c r="BDK61" s="7"/>
      <c r="BDL61" s="7"/>
      <c r="BDM61" s="7"/>
      <c r="BDN61" s="7"/>
      <c r="BDO61" s="7"/>
      <c r="BDP61" s="7"/>
      <c r="BDQ61" s="7"/>
      <c r="BDR61" s="7"/>
      <c r="BDS61" s="7"/>
      <c r="BDT61" s="7"/>
      <c r="BDU61" s="7"/>
      <c r="BDV61" s="7"/>
      <c r="BDW61" s="7"/>
      <c r="BDX61" s="7"/>
      <c r="BDY61" s="7"/>
      <c r="BDZ61" s="7"/>
      <c r="BEA61" s="7"/>
      <c r="BEB61" s="7"/>
      <c r="BEC61" s="7"/>
      <c r="BED61" s="7"/>
      <c r="BEE61" s="7"/>
      <c r="BEF61" s="7"/>
      <c r="BEG61" s="7"/>
      <c r="BEH61" s="7"/>
      <c r="BEI61" s="7"/>
      <c r="BEJ61" s="7"/>
      <c r="BEK61" s="7"/>
      <c r="BEL61" s="7"/>
      <c r="BEM61" s="7"/>
      <c r="BEN61" s="7"/>
      <c r="BEO61" s="7"/>
      <c r="BEP61" s="7"/>
      <c r="BEQ61" s="7"/>
      <c r="BER61" s="7"/>
      <c r="BES61" s="7"/>
      <c r="BET61" s="7"/>
      <c r="BEU61" s="7"/>
      <c r="BEV61" s="7"/>
      <c r="BEW61" s="7"/>
      <c r="BEX61" s="7"/>
      <c r="BEY61" s="7"/>
      <c r="BEZ61" s="7"/>
      <c r="BFA61" s="7"/>
      <c r="BFB61" s="7"/>
      <c r="BFC61" s="7"/>
      <c r="BFD61" s="7"/>
      <c r="BFE61" s="7"/>
      <c r="BFF61" s="7"/>
      <c r="BFG61" s="7"/>
      <c r="BFH61" s="7"/>
      <c r="BFI61" s="7"/>
      <c r="BFJ61" s="7"/>
      <c r="BFK61" s="7"/>
      <c r="BFL61" s="7"/>
      <c r="BFM61" s="7"/>
      <c r="BFN61" s="7"/>
      <c r="BFO61" s="7"/>
      <c r="BFP61" s="7"/>
      <c r="BFQ61" s="7"/>
      <c r="BFR61" s="7"/>
      <c r="BFS61" s="7"/>
      <c r="BFT61" s="7"/>
      <c r="BFU61" s="7"/>
      <c r="BFV61" s="7"/>
      <c r="BFW61" s="7"/>
      <c r="BFX61" s="7"/>
      <c r="BFY61" s="7"/>
      <c r="BFZ61" s="7"/>
      <c r="BGA61" s="7"/>
      <c r="BGB61" s="7"/>
      <c r="BGC61" s="7"/>
      <c r="BGD61" s="7"/>
      <c r="BGE61" s="7"/>
      <c r="BGF61" s="7"/>
      <c r="BGG61" s="7"/>
      <c r="BGH61" s="7"/>
      <c r="BGI61" s="7"/>
      <c r="BGJ61" s="7"/>
      <c r="BGK61" s="7"/>
      <c r="BGL61" s="7"/>
      <c r="BGM61" s="7"/>
      <c r="BGN61" s="7"/>
      <c r="BGO61" s="7"/>
      <c r="BGP61" s="7"/>
      <c r="BGQ61" s="7"/>
      <c r="BGR61" s="7"/>
      <c r="BGS61" s="7"/>
      <c r="BGT61" s="7"/>
      <c r="BGU61" s="7"/>
      <c r="BGV61" s="7"/>
      <c r="BGX61" s="7"/>
      <c r="BGY61" s="7"/>
      <c r="BGZ61" s="7"/>
      <c r="BHA61" s="7"/>
      <c r="BHB61" s="7"/>
      <c r="BHC61" s="7"/>
      <c r="BHD61" s="7"/>
      <c r="BHE61" s="7"/>
      <c r="BHF61" s="7"/>
      <c r="BHG61" s="7"/>
      <c r="BHH61" s="7"/>
      <c r="BHI61" s="7"/>
      <c r="BHJ61" s="7"/>
      <c r="BHK61" s="7"/>
      <c r="BHL61" s="7"/>
      <c r="BHM61" s="7"/>
      <c r="BHN61" s="7"/>
      <c r="BHO61" s="7"/>
      <c r="BHP61" s="7"/>
      <c r="BHQ61" s="7"/>
      <c r="BHR61" s="7"/>
      <c r="BHS61" s="7"/>
      <c r="BHT61" s="7"/>
      <c r="BHU61" s="7"/>
      <c r="BHV61" s="7"/>
      <c r="BHW61" s="7"/>
      <c r="BHX61" s="7"/>
      <c r="BHY61" s="7"/>
      <c r="BHZ61" s="7"/>
      <c r="BIA61" s="7"/>
      <c r="BIB61" s="7"/>
      <c r="BIC61" s="7"/>
      <c r="BID61" s="7"/>
      <c r="BIE61" s="7"/>
      <c r="BIF61" s="7"/>
      <c r="BIG61" s="7"/>
      <c r="BIH61" s="7"/>
      <c r="BII61" s="7"/>
      <c r="BIJ61" s="7"/>
      <c r="BIK61" s="7"/>
      <c r="BIL61" s="7"/>
      <c r="BIM61" s="7"/>
      <c r="BIN61" s="7"/>
      <c r="BIO61" s="7"/>
      <c r="BIP61" s="7"/>
      <c r="BIQ61" s="7"/>
      <c r="BIR61" s="7"/>
      <c r="BIS61" s="7"/>
      <c r="BIT61" s="7"/>
      <c r="BIU61" s="7"/>
      <c r="BIV61" s="7"/>
      <c r="BIW61" s="7"/>
      <c r="BIX61" s="7"/>
      <c r="BIY61" s="7"/>
      <c r="BIZ61" s="7"/>
      <c r="BJA61" s="7"/>
      <c r="BJB61" s="7"/>
      <c r="BJC61" s="7"/>
      <c r="BJD61" s="7"/>
      <c r="BJE61" s="7"/>
      <c r="BJF61" s="7"/>
      <c r="BJG61" s="7"/>
      <c r="BJH61" s="7"/>
      <c r="BJI61" s="7"/>
      <c r="BJJ61" s="7"/>
      <c r="BJK61" s="7"/>
      <c r="BJL61" s="7"/>
      <c r="BJM61" s="7"/>
      <c r="BJN61" s="7"/>
      <c r="BJO61" s="7"/>
      <c r="BJP61" s="7"/>
      <c r="BJQ61" s="7"/>
      <c r="BJR61" s="7"/>
      <c r="BJS61" s="7"/>
      <c r="BJT61" s="7"/>
      <c r="BJU61" s="7"/>
      <c r="BJV61" s="7"/>
      <c r="BJW61" s="7"/>
      <c r="BJX61" s="7"/>
      <c r="BJY61" s="7"/>
      <c r="BJZ61" s="7"/>
      <c r="BKA61" s="7"/>
      <c r="BKB61" s="7"/>
      <c r="BKC61" s="7"/>
      <c r="BKD61" s="7"/>
      <c r="BKE61" s="7"/>
      <c r="BKF61" s="7"/>
      <c r="BKG61" s="7"/>
      <c r="BKH61" s="7"/>
      <c r="BKI61" s="7"/>
      <c r="BKJ61" s="7"/>
      <c r="BKK61" s="7"/>
      <c r="BKL61" s="7"/>
      <c r="BKM61" s="7"/>
      <c r="BKN61" s="7"/>
      <c r="BKO61" s="7"/>
      <c r="BKP61" s="7"/>
      <c r="BKQ61" s="7"/>
      <c r="BKR61" s="7"/>
      <c r="BKS61" s="7"/>
      <c r="BKT61" s="7"/>
      <c r="BKU61" s="7"/>
      <c r="BKV61" s="7"/>
      <c r="BKW61" s="7"/>
      <c r="BKX61" s="7"/>
      <c r="BKY61" s="7"/>
      <c r="BKZ61" s="7"/>
      <c r="BLA61" s="7"/>
      <c r="BLB61" s="7"/>
      <c r="BLC61" s="7"/>
      <c r="BLD61" s="7"/>
      <c r="BLE61" s="7"/>
      <c r="BLF61" s="7"/>
      <c r="BLG61" s="7"/>
      <c r="BLH61" s="7"/>
      <c r="BLI61" s="7"/>
      <c r="BLJ61" s="7"/>
      <c r="BLK61" s="7"/>
      <c r="BLL61" s="7"/>
      <c r="BLM61" s="7"/>
      <c r="BLN61" s="7"/>
      <c r="BLO61" s="7"/>
      <c r="BLP61" s="7"/>
      <c r="BLQ61" s="7"/>
      <c r="BLR61" s="7"/>
      <c r="BLS61" s="7"/>
      <c r="BLT61" s="7"/>
      <c r="BLU61" s="7"/>
      <c r="BLV61" s="7"/>
      <c r="BLW61" s="7"/>
      <c r="BLX61" s="7"/>
      <c r="BLY61" s="7"/>
      <c r="BLZ61" s="7"/>
      <c r="BMA61" s="7"/>
      <c r="BMB61" s="7"/>
      <c r="BMC61" s="7"/>
      <c r="BMD61" s="7"/>
      <c r="BME61" s="7"/>
      <c r="BMF61" s="7"/>
      <c r="BMG61" s="7"/>
      <c r="BMH61" s="7"/>
      <c r="BMI61" s="7"/>
      <c r="BMJ61" s="7"/>
      <c r="BMK61" s="7"/>
      <c r="BML61" s="7"/>
      <c r="BMM61" s="7"/>
      <c r="BMN61" s="7"/>
      <c r="BMO61" s="7"/>
      <c r="BMP61" s="7"/>
      <c r="BMQ61" s="7"/>
      <c r="BMR61" s="7"/>
      <c r="BMS61" s="7"/>
      <c r="BMT61" s="7"/>
      <c r="BMU61" s="7"/>
      <c r="BMV61" s="7"/>
      <c r="BMW61" s="7"/>
      <c r="BMX61" s="7"/>
      <c r="BMY61" s="7"/>
      <c r="BMZ61" s="7"/>
      <c r="BNA61" s="7"/>
      <c r="BNB61" s="7"/>
      <c r="BNC61" s="7"/>
      <c r="BND61" s="7"/>
      <c r="BNE61" s="7"/>
      <c r="BNF61" s="7"/>
      <c r="BNG61" s="7"/>
      <c r="BNH61" s="7"/>
      <c r="BNI61" s="7"/>
      <c r="BNJ61" s="7"/>
      <c r="BNK61" s="7"/>
      <c r="BNL61" s="7"/>
      <c r="BNM61" s="7"/>
      <c r="BNN61" s="7"/>
      <c r="BNO61" s="7"/>
      <c r="BNP61" s="7"/>
      <c r="BNQ61" s="7"/>
      <c r="BNR61" s="7"/>
      <c r="BNS61" s="7"/>
      <c r="BNT61" s="7"/>
      <c r="BNU61" s="7"/>
      <c r="BNV61" s="7"/>
      <c r="BNW61" s="7"/>
      <c r="BNX61" s="7"/>
      <c r="BNY61" s="7"/>
      <c r="BNZ61" s="7"/>
      <c r="BOA61" s="7"/>
      <c r="BOB61" s="7"/>
      <c r="BOC61" s="7"/>
      <c r="BOD61" s="7"/>
      <c r="BOE61" s="7"/>
      <c r="BOF61" s="7"/>
      <c r="BOG61" s="7"/>
      <c r="BOH61" s="7"/>
      <c r="BOI61" s="7"/>
      <c r="BOJ61" s="7"/>
      <c r="BOK61" s="7"/>
      <c r="BOL61" s="7"/>
      <c r="BOM61" s="7"/>
      <c r="BON61" s="7"/>
      <c r="BOO61" s="7"/>
      <c r="BOP61" s="7"/>
      <c r="BOQ61" s="7"/>
      <c r="BOR61" s="7"/>
      <c r="BOS61" s="7"/>
      <c r="BOT61" s="7"/>
      <c r="BOU61" s="7"/>
      <c r="BOV61" s="7"/>
      <c r="BOW61" s="7"/>
      <c r="BOX61" s="7"/>
      <c r="BOY61" s="7"/>
      <c r="BOZ61" s="7"/>
      <c r="BPA61" s="7"/>
      <c r="BPB61" s="7"/>
      <c r="BPC61" s="7"/>
      <c r="BPD61" s="7"/>
      <c r="BPE61" s="7"/>
      <c r="BPF61" s="7"/>
      <c r="BPG61" s="7"/>
      <c r="BPH61" s="7"/>
      <c r="BPI61" s="7"/>
      <c r="BPJ61" s="7"/>
      <c r="BPK61" s="7"/>
      <c r="BPL61" s="7"/>
      <c r="BPM61" s="7"/>
      <c r="BPN61" s="7"/>
      <c r="BPO61" s="7"/>
      <c r="BPP61" s="7"/>
      <c r="BPQ61" s="7"/>
      <c r="BPR61" s="7"/>
      <c r="BPS61" s="7"/>
      <c r="BPT61" s="7"/>
      <c r="BPU61" s="7"/>
      <c r="BPV61" s="7"/>
      <c r="BPW61" s="7"/>
      <c r="BPX61" s="7"/>
      <c r="BPY61" s="7"/>
      <c r="BPZ61" s="7"/>
      <c r="BQA61" s="7"/>
      <c r="BQB61" s="7"/>
      <c r="BQC61" s="7"/>
      <c r="BQD61" s="7"/>
      <c r="BQE61" s="7"/>
      <c r="BQF61" s="7"/>
      <c r="BQG61" s="7"/>
      <c r="BQH61" s="7"/>
      <c r="BQI61" s="7"/>
      <c r="BQJ61" s="7"/>
      <c r="BQK61" s="7"/>
      <c r="BQL61" s="7"/>
      <c r="BQM61" s="7"/>
      <c r="BQN61" s="7"/>
      <c r="BQO61" s="7"/>
      <c r="BQP61" s="7"/>
      <c r="BQQ61" s="7"/>
      <c r="BQR61" s="7"/>
      <c r="BQT61" s="7"/>
      <c r="BQU61" s="7"/>
      <c r="BQV61" s="7"/>
      <c r="BQW61" s="7"/>
      <c r="BQX61" s="7"/>
      <c r="BQY61" s="7"/>
      <c r="BQZ61" s="7"/>
      <c r="BRA61" s="7"/>
      <c r="BRB61" s="7"/>
      <c r="BRC61" s="7"/>
      <c r="BRD61" s="7"/>
      <c r="BRE61" s="7"/>
      <c r="BRF61" s="7"/>
      <c r="BRG61" s="7"/>
      <c r="BRH61" s="7"/>
      <c r="BRI61" s="7"/>
      <c r="BRJ61" s="7"/>
      <c r="BRK61" s="7"/>
      <c r="BRL61" s="7"/>
      <c r="BRM61" s="7"/>
      <c r="BRN61" s="7"/>
      <c r="BRO61" s="7"/>
      <c r="BRP61" s="7"/>
      <c r="BRQ61" s="7"/>
      <c r="BRR61" s="7"/>
      <c r="BRS61" s="7"/>
      <c r="BRT61" s="7"/>
      <c r="BRU61" s="7"/>
      <c r="BRV61" s="7"/>
      <c r="BRW61" s="7"/>
      <c r="BRX61" s="7"/>
      <c r="BRY61" s="7"/>
      <c r="BRZ61" s="7"/>
      <c r="BSA61" s="7"/>
      <c r="BSB61" s="7"/>
      <c r="BSC61" s="7"/>
      <c r="BSD61" s="7"/>
      <c r="BSE61" s="7"/>
      <c r="BSF61" s="7"/>
      <c r="BSG61" s="7"/>
      <c r="BSH61" s="7"/>
      <c r="BSI61" s="7"/>
      <c r="BSJ61" s="7"/>
      <c r="BSK61" s="7"/>
      <c r="BSL61" s="7"/>
      <c r="BSM61" s="7"/>
      <c r="BSN61" s="7"/>
      <c r="BSO61" s="7"/>
      <c r="BSP61" s="7"/>
      <c r="BSQ61" s="7"/>
      <c r="BSR61" s="7"/>
      <c r="BSS61" s="7"/>
      <c r="BST61" s="7"/>
      <c r="BSU61" s="7"/>
      <c r="BSV61" s="7"/>
      <c r="BSW61" s="7"/>
      <c r="BSX61" s="7"/>
      <c r="BSY61" s="7"/>
      <c r="BSZ61" s="7"/>
      <c r="BTA61" s="7"/>
      <c r="BTB61" s="7"/>
      <c r="BTC61" s="7"/>
      <c r="BTD61" s="7"/>
      <c r="BTE61" s="7"/>
      <c r="BTF61" s="7"/>
      <c r="BTG61" s="7"/>
      <c r="BTH61" s="7"/>
      <c r="BTI61" s="7"/>
      <c r="BTJ61" s="7"/>
      <c r="BTK61" s="7"/>
      <c r="BTL61" s="7"/>
      <c r="BTM61" s="7"/>
      <c r="BTN61" s="7"/>
      <c r="BTO61" s="7"/>
      <c r="BTP61" s="7"/>
      <c r="BTQ61" s="7"/>
      <c r="BTR61" s="7"/>
      <c r="BTS61" s="7"/>
      <c r="BTT61" s="7"/>
      <c r="BTU61" s="7"/>
      <c r="BTV61" s="7"/>
      <c r="BTW61" s="7"/>
      <c r="BTX61" s="7"/>
      <c r="BTY61" s="7"/>
      <c r="BTZ61" s="7"/>
      <c r="BUA61" s="7"/>
      <c r="BUB61" s="7"/>
      <c r="BUC61" s="7"/>
      <c r="BUD61" s="7"/>
      <c r="BUE61" s="7"/>
      <c r="BUF61" s="7"/>
      <c r="BUG61" s="7"/>
      <c r="BUH61" s="7"/>
      <c r="BUI61" s="7"/>
      <c r="BUJ61" s="7"/>
      <c r="BUK61" s="7"/>
      <c r="BUL61" s="7"/>
      <c r="BUM61" s="7"/>
      <c r="BUN61" s="7"/>
      <c r="BUO61" s="7"/>
      <c r="BUP61" s="7"/>
      <c r="BUQ61" s="7"/>
      <c r="BUR61" s="7"/>
      <c r="BUS61" s="7"/>
      <c r="BUT61" s="7"/>
      <c r="BUU61" s="7"/>
      <c r="BUV61" s="7"/>
      <c r="BUW61" s="7"/>
      <c r="BUX61" s="7"/>
      <c r="BUY61" s="7"/>
      <c r="BUZ61" s="7"/>
      <c r="BVA61" s="7"/>
      <c r="BVB61" s="7"/>
      <c r="BVC61" s="7"/>
      <c r="BVD61" s="7"/>
      <c r="BVE61" s="7"/>
      <c r="BVF61" s="7"/>
      <c r="BVG61" s="7"/>
      <c r="BVH61" s="7"/>
      <c r="BVI61" s="7"/>
      <c r="BVJ61" s="7"/>
      <c r="BVK61" s="7"/>
      <c r="BVL61" s="7"/>
      <c r="BVM61" s="7"/>
      <c r="BVN61" s="7"/>
      <c r="BVO61" s="7"/>
      <c r="BVP61" s="7"/>
      <c r="BVQ61" s="7"/>
      <c r="BVR61" s="7"/>
      <c r="BVS61" s="7"/>
      <c r="BVT61" s="7"/>
      <c r="BVU61" s="7"/>
      <c r="BVV61" s="7"/>
      <c r="BVW61" s="7"/>
      <c r="BVX61" s="7"/>
      <c r="BVY61" s="7"/>
      <c r="BVZ61" s="7"/>
      <c r="BWA61" s="7"/>
      <c r="BWB61" s="7"/>
      <c r="BWC61" s="7"/>
      <c r="BWD61" s="7"/>
      <c r="BWE61" s="7"/>
      <c r="BWF61" s="7"/>
      <c r="BWG61" s="7"/>
      <c r="BWH61" s="7"/>
      <c r="BWI61" s="7"/>
      <c r="BWJ61" s="7"/>
      <c r="BWK61" s="7"/>
      <c r="BWL61" s="7"/>
      <c r="BWM61" s="7"/>
      <c r="BWN61" s="7"/>
      <c r="BWO61" s="7"/>
      <c r="BWP61" s="7"/>
      <c r="BWQ61" s="7"/>
      <c r="BWR61" s="7"/>
      <c r="BWS61" s="7"/>
      <c r="BWT61" s="7"/>
      <c r="BWU61" s="7"/>
      <c r="BWV61" s="7"/>
      <c r="BWW61" s="7"/>
      <c r="BWX61" s="7"/>
      <c r="BWY61" s="7"/>
      <c r="BWZ61" s="7"/>
      <c r="BXA61" s="7"/>
      <c r="BXB61" s="7"/>
      <c r="BXC61" s="7"/>
      <c r="BXD61" s="7"/>
      <c r="BXE61" s="7"/>
      <c r="BXF61" s="7"/>
      <c r="BXG61" s="7"/>
      <c r="BXH61" s="7"/>
      <c r="BXI61" s="7"/>
      <c r="BXJ61" s="7"/>
      <c r="BXK61" s="7"/>
      <c r="BXL61" s="7"/>
      <c r="BXM61" s="7"/>
      <c r="BXN61" s="7"/>
      <c r="BXO61" s="7"/>
      <c r="BXP61" s="7"/>
      <c r="BXQ61" s="7"/>
      <c r="BXR61" s="7"/>
      <c r="BXS61" s="7"/>
      <c r="BXT61" s="7"/>
      <c r="BXU61" s="7"/>
      <c r="BXV61" s="7"/>
      <c r="BXW61" s="7"/>
      <c r="BXX61" s="7"/>
      <c r="BXY61" s="7"/>
      <c r="BXZ61" s="7"/>
      <c r="BYA61" s="7"/>
      <c r="BYB61" s="7"/>
      <c r="BYC61" s="7"/>
      <c r="BYD61" s="7"/>
      <c r="BYE61" s="7"/>
      <c r="BYF61" s="7"/>
      <c r="BYG61" s="7"/>
      <c r="BYH61" s="7"/>
      <c r="BYI61" s="7"/>
      <c r="BYJ61" s="7"/>
      <c r="BYK61" s="7"/>
      <c r="BYL61" s="7"/>
      <c r="BYM61" s="7"/>
      <c r="BYN61" s="7"/>
      <c r="BYO61" s="7"/>
      <c r="BYP61" s="7"/>
      <c r="BYQ61" s="7"/>
      <c r="BYR61" s="7"/>
      <c r="BYS61" s="7"/>
      <c r="BYT61" s="7"/>
      <c r="BYU61" s="7"/>
      <c r="BYV61" s="7"/>
      <c r="BYW61" s="7"/>
      <c r="BYX61" s="7"/>
      <c r="BYY61" s="7"/>
      <c r="BYZ61" s="7"/>
      <c r="BZA61" s="7"/>
      <c r="BZB61" s="7"/>
      <c r="BZC61" s="7"/>
      <c r="BZD61" s="7"/>
      <c r="BZE61" s="7"/>
      <c r="BZF61" s="7"/>
      <c r="BZG61" s="7"/>
      <c r="BZH61" s="7"/>
      <c r="BZI61" s="7"/>
      <c r="BZJ61" s="7"/>
      <c r="BZK61" s="7"/>
      <c r="BZL61" s="7"/>
      <c r="BZM61" s="7"/>
      <c r="BZN61" s="7"/>
      <c r="BZO61" s="7"/>
      <c r="BZP61" s="7"/>
      <c r="BZQ61" s="7"/>
      <c r="BZR61" s="7"/>
      <c r="BZS61" s="7"/>
      <c r="BZT61" s="7"/>
      <c r="BZU61" s="7"/>
      <c r="BZV61" s="7"/>
      <c r="BZW61" s="7"/>
      <c r="BZX61" s="7"/>
      <c r="BZY61" s="7"/>
      <c r="BZZ61" s="7"/>
      <c r="CAA61" s="7"/>
      <c r="CAB61" s="7"/>
      <c r="CAC61" s="7"/>
      <c r="CAD61" s="7"/>
      <c r="CAE61" s="7"/>
      <c r="CAF61" s="7"/>
      <c r="CAG61" s="7"/>
      <c r="CAH61" s="7"/>
      <c r="CAI61" s="7"/>
      <c r="CAJ61" s="7"/>
      <c r="CAK61" s="7"/>
      <c r="CAL61" s="7"/>
      <c r="CAM61" s="7"/>
      <c r="CAN61" s="7"/>
      <c r="CAP61" s="7"/>
      <c r="CAQ61" s="7"/>
      <c r="CAR61" s="7"/>
      <c r="CAS61" s="7"/>
      <c r="CAT61" s="7"/>
      <c r="CAU61" s="7"/>
      <c r="CAV61" s="7"/>
      <c r="CAW61" s="7"/>
      <c r="CAX61" s="7"/>
      <c r="CAY61" s="7"/>
      <c r="CAZ61" s="7"/>
      <c r="CBA61" s="7"/>
      <c r="CBB61" s="7"/>
      <c r="CBC61" s="7"/>
      <c r="CBD61" s="7"/>
      <c r="CBE61" s="7"/>
      <c r="CBF61" s="7"/>
      <c r="CBG61" s="7"/>
      <c r="CBH61" s="7"/>
      <c r="CBI61" s="7"/>
      <c r="CBJ61" s="7"/>
      <c r="CBK61" s="7"/>
      <c r="CBL61" s="7"/>
      <c r="CBM61" s="7"/>
      <c r="CBN61" s="7"/>
      <c r="CBO61" s="7"/>
      <c r="CBP61" s="7"/>
      <c r="CBQ61" s="7"/>
      <c r="CBR61" s="7"/>
      <c r="CBS61" s="7"/>
      <c r="CBT61" s="7"/>
      <c r="CBU61" s="7"/>
      <c r="CBV61" s="7"/>
      <c r="CBW61" s="7"/>
      <c r="CBX61" s="7"/>
      <c r="CBY61" s="7"/>
      <c r="CBZ61" s="7"/>
      <c r="CCA61" s="7"/>
      <c r="CCB61" s="7"/>
      <c r="CCC61" s="7"/>
      <c r="CCD61" s="7"/>
      <c r="CCE61" s="7"/>
      <c r="CCF61" s="7"/>
      <c r="CCG61" s="7"/>
      <c r="CCH61" s="7"/>
      <c r="CCI61" s="7"/>
      <c r="CCJ61" s="7"/>
      <c r="CCK61" s="7"/>
      <c r="CCL61" s="7"/>
      <c r="CCM61" s="7"/>
      <c r="CCN61" s="7"/>
      <c r="CCO61" s="7"/>
      <c r="CCP61" s="7"/>
      <c r="CCQ61" s="7"/>
      <c r="CCR61" s="7"/>
      <c r="CCS61" s="7"/>
      <c r="CCT61" s="7"/>
      <c r="CCU61" s="7"/>
      <c r="CCV61" s="7"/>
      <c r="CCW61" s="7"/>
      <c r="CCX61" s="7"/>
      <c r="CCY61" s="7"/>
      <c r="CCZ61" s="7"/>
      <c r="CDA61" s="7"/>
      <c r="CDB61" s="7"/>
      <c r="CDC61" s="7"/>
      <c r="CDD61" s="7"/>
      <c r="CDE61" s="7"/>
      <c r="CDF61" s="7"/>
      <c r="CDG61" s="7"/>
      <c r="CDH61" s="7"/>
      <c r="CDI61" s="7"/>
      <c r="CDJ61" s="7"/>
      <c r="CDK61" s="7"/>
      <c r="CDL61" s="7"/>
      <c r="CDM61" s="7"/>
      <c r="CDN61" s="7"/>
      <c r="CDO61" s="7"/>
      <c r="CDP61" s="7"/>
      <c r="CDQ61" s="7"/>
      <c r="CDR61" s="7"/>
      <c r="CDS61" s="7"/>
      <c r="CDT61" s="7"/>
      <c r="CDU61" s="7"/>
      <c r="CDV61" s="7"/>
      <c r="CDW61" s="7"/>
      <c r="CDX61" s="7"/>
      <c r="CDY61" s="7"/>
      <c r="CDZ61" s="7"/>
      <c r="CEA61" s="7"/>
      <c r="CEB61" s="7"/>
      <c r="CEC61" s="7"/>
      <c r="CED61" s="7"/>
      <c r="CEE61" s="7"/>
      <c r="CEF61" s="7"/>
      <c r="CEG61" s="7"/>
      <c r="CEH61" s="7"/>
      <c r="CEI61" s="7"/>
      <c r="CEJ61" s="7"/>
      <c r="CEK61" s="7"/>
      <c r="CEL61" s="7"/>
      <c r="CEM61" s="7"/>
      <c r="CEN61" s="7"/>
      <c r="CEO61" s="7"/>
      <c r="CEP61" s="7"/>
      <c r="CEQ61" s="7"/>
      <c r="CER61" s="7"/>
      <c r="CES61" s="7"/>
      <c r="CET61" s="7"/>
      <c r="CEU61" s="7"/>
      <c r="CEV61" s="7"/>
      <c r="CEW61" s="7"/>
      <c r="CEX61" s="7"/>
      <c r="CEY61" s="7"/>
      <c r="CEZ61" s="7"/>
      <c r="CFA61" s="7"/>
      <c r="CFB61" s="7"/>
      <c r="CFC61" s="7"/>
      <c r="CFD61" s="7"/>
      <c r="CFE61" s="7"/>
      <c r="CFF61" s="7"/>
      <c r="CFG61" s="7"/>
      <c r="CFH61" s="7"/>
      <c r="CFI61" s="7"/>
      <c r="CFJ61" s="7"/>
      <c r="CFK61" s="7"/>
      <c r="CFL61" s="7"/>
      <c r="CFM61" s="7"/>
      <c r="CFN61" s="7"/>
      <c r="CFO61" s="7"/>
      <c r="CFP61" s="7"/>
      <c r="CFQ61" s="7"/>
      <c r="CFR61" s="7"/>
      <c r="CFS61" s="7"/>
      <c r="CFT61" s="7"/>
      <c r="CFU61" s="7"/>
      <c r="CFV61" s="7"/>
      <c r="CFW61" s="7"/>
      <c r="CFX61" s="7"/>
      <c r="CFY61" s="7"/>
      <c r="CFZ61" s="7"/>
      <c r="CGA61" s="7"/>
      <c r="CGB61" s="7"/>
      <c r="CGC61" s="7"/>
      <c r="CGD61" s="7"/>
      <c r="CGE61" s="7"/>
      <c r="CGF61" s="7"/>
      <c r="CGG61" s="7"/>
      <c r="CGH61" s="7"/>
      <c r="CGI61" s="7"/>
      <c r="CGJ61" s="7"/>
      <c r="CGK61" s="7"/>
      <c r="CGL61" s="7"/>
      <c r="CGM61" s="7"/>
      <c r="CGN61" s="7"/>
      <c r="CGO61" s="7"/>
      <c r="CGP61" s="7"/>
      <c r="CGQ61" s="7"/>
      <c r="CGR61" s="7"/>
      <c r="CGS61" s="7"/>
      <c r="CGT61" s="7"/>
      <c r="CGU61" s="7"/>
      <c r="CGV61" s="7"/>
      <c r="CGW61" s="7"/>
      <c r="CGX61" s="7"/>
      <c r="CGY61" s="7"/>
      <c r="CGZ61" s="7"/>
      <c r="CHA61" s="7"/>
      <c r="CHB61" s="7"/>
      <c r="CHC61" s="7"/>
      <c r="CHD61" s="7"/>
      <c r="CHE61" s="7"/>
      <c r="CHF61" s="7"/>
      <c r="CHG61" s="7"/>
      <c r="CHH61" s="7"/>
      <c r="CHI61" s="7"/>
      <c r="CHJ61" s="7"/>
      <c r="CHK61" s="7"/>
      <c r="CHL61" s="7"/>
      <c r="CHM61" s="7"/>
      <c r="CHN61" s="7"/>
      <c r="CHO61" s="7"/>
      <c r="CHP61" s="7"/>
      <c r="CHQ61" s="7"/>
      <c r="CHR61" s="7"/>
      <c r="CHS61" s="7"/>
      <c r="CHT61" s="7"/>
      <c r="CHU61" s="7"/>
      <c r="CHV61" s="7"/>
      <c r="CHW61" s="7"/>
      <c r="CHX61" s="7"/>
      <c r="CHY61" s="7"/>
      <c r="CHZ61" s="7"/>
      <c r="CIA61" s="7"/>
      <c r="CIB61" s="7"/>
      <c r="CIC61" s="7"/>
      <c r="CID61" s="7"/>
      <c r="CIE61" s="7"/>
      <c r="CIF61" s="7"/>
      <c r="CIG61" s="7"/>
      <c r="CIH61" s="7"/>
      <c r="CII61" s="7"/>
      <c r="CIJ61" s="7"/>
      <c r="CIK61" s="7"/>
      <c r="CIL61" s="7"/>
      <c r="CIM61" s="7"/>
      <c r="CIN61" s="7"/>
      <c r="CIO61" s="7"/>
      <c r="CIP61" s="7"/>
      <c r="CIQ61" s="7"/>
      <c r="CIR61" s="7"/>
      <c r="CIS61" s="7"/>
      <c r="CIT61" s="7"/>
      <c r="CIU61" s="7"/>
      <c r="CIV61" s="7"/>
      <c r="CIW61" s="7"/>
      <c r="CIX61" s="7"/>
      <c r="CIY61" s="7"/>
      <c r="CIZ61" s="7"/>
      <c r="CJA61" s="7"/>
      <c r="CJB61" s="7"/>
      <c r="CJC61" s="7"/>
      <c r="CJD61" s="7"/>
      <c r="CJE61" s="7"/>
      <c r="CJF61" s="7"/>
      <c r="CJG61" s="7"/>
      <c r="CJH61" s="7"/>
      <c r="CJI61" s="7"/>
      <c r="CJJ61" s="7"/>
      <c r="CJK61" s="7"/>
      <c r="CJL61" s="7"/>
      <c r="CJM61" s="7"/>
      <c r="CJN61" s="7"/>
      <c r="CJO61" s="7"/>
      <c r="CJP61" s="7"/>
      <c r="CJQ61" s="7"/>
      <c r="CJR61" s="7"/>
      <c r="CJS61" s="7"/>
      <c r="CJT61" s="7"/>
      <c r="CJU61" s="7"/>
      <c r="CJV61" s="7"/>
      <c r="CJW61" s="7"/>
      <c r="CJX61" s="7"/>
      <c r="CJY61" s="7"/>
      <c r="CJZ61" s="7"/>
      <c r="CKA61" s="7"/>
      <c r="CKB61" s="7"/>
      <c r="CKC61" s="7"/>
      <c r="CKD61" s="7"/>
      <c r="CKE61" s="7"/>
      <c r="CKF61" s="7"/>
      <c r="CKG61" s="7"/>
      <c r="CKH61" s="7"/>
      <c r="CKI61" s="7"/>
      <c r="CKJ61" s="7"/>
      <c r="CKL61" s="7"/>
      <c r="CKM61" s="7"/>
      <c r="CKN61" s="7"/>
      <c r="CKO61" s="7"/>
      <c r="CKP61" s="7"/>
      <c r="CKQ61" s="7"/>
      <c r="CKR61" s="7"/>
      <c r="CKS61" s="7"/>
      <c r="CKT61" s="7"/>
      <c r="CKU61" s="7"/>
      <c r="CKV61" s="7"/>
      <c r="CKW61" s="7"/>
      <c r="CKX61" s="7"/>
      <c r="CKY61" s="7"/>
      <c r="CKZ61" s="7"/>
      <c r="CLA61" s="7"/>
      <c r="CLB61" s="7"/>
      <c r="CLC61" s="7"/>
      <c r="CLD61" s="7"/>
      <c r="CLE61" s="7"/>
      <c r="CLF61" s="7"/>
      <c r="CLG61" s="7"/>
      <c r="CLH61" s="7"/>
      <c r="CLI61" s="7"/>
      <c r="CLJ61" s="7"/>
      <c r="CLK61" s="7"/>
      <c r="CLL61" s="7"/>
      <c r="CLM61" s="7"/>
      <c r="CLN61" s="7"/>
      <c r="CLO61" s="7"/>
      <c r="CLP61" s="7"/>
      <c r="CLQ61" s="7"/>
      <c r="CLR61" s="7"/>
      <c r="CLS61" s="7"/>
      <c r="CLT61" s="7"/>
      <c r="CLU61" s="7"/>
      <c r="CLV61" s="7"/>
      <c r="CLW61" s="7"/>
      <c r="CLX61" s="7"/>
      <c r="CLY61" s="7"/>
      <c r="CLZ61" s="7"/>
      <c r="CMA61" s="7"/>
      <c r="CMB61" s="7"/>
      <c r="CMC61" s="7"/>
      <c r="CMD61" s="7"/>
      <c r="CME61" s="7"/>
      <c r="CMF61" s="7"/>
      <c r="CMG61" s="7"/>
      <c r="CMH61" s="7"/>
      <c r="CMI61" s="7"/>
      <c r="CMJ61" s="7"/>
      <c r="CMK61" s="7"/>
      <c r="CML61" s="7"/>
      <c r="CMM61" s="7"/>
      <c r="CMN61" s="7"/>
      <c r="CMO61" s="7"/>
      <c r="CMP61" s="7"/>
      <c r="CMQ61" s="7"/>
      <c r="CMR61" s="7"/>
      <c r="CMS61" s="7"/>
      <c r="CMT61" s="7"/>
      <c r="CMU61" s="7"/>
      <c r="CMV61" s="7"/>
      <c r="CMW61" s="7"/>
      <c r="CMX61" s="7"/>
      <c r="CMY61" s="7"/>
      <c r="CMZ61" s="7"/>
      <c r="CNA61" s="7"/>
      <c r="CNB61" s="7"/>
      <c r="CNC61" s="7"/>
      <c r="CND61" s="7"/>
      <c r="CNE61" s="7"/>
      <c r="CNF61" s="7"/>
      <c r="CNG61" s="7"/>
      <c r="CNH61" s="7"/>
      <c r="CNI61" s="7"/>
      <c r="CNJ61" s="7"/>
      <c r="CNK61" s="7"/>
      <c r="CNL61" s="7"/>
      <c r="CNM61" s="7"/>
      <c r="CNN61" s="7"/>
      <c r="CNO61" s="7"/>
      <c r="CNP61" s="7"/>
      <c r="CNQ61" s="7"/>
      <c r="CNR61" s="7"/>
      <c r="CNS61" s="7"/>
      <c r="CNT61" s="7"/>
      <c r="CNU61" s="7"/>
      <c r="CNV61" s="7"/>
      <c r="CNW61" s="7"/>
      <c r="CNX61" s="7"/>
      <c r="CNY61" s="7"/>
      <c r="CNZ61" s="7"/>
      <c r="COA61" s="7"/>
      <c r="COB61" s="7"/>
      <c r="COC61" s="7"/>
      <c r="COD61" s="7"/>
      <c r="COE61" s="7"/>
      <c r="COF61" s="7"/>
      <c r="COG61" s="7"/>
      <c r="COH61" s="7"/>
      <c r="COI61" s="7"/>
      <c r="COJ61" s="7"/>
      <c r="COK61" s="7"/>
      <c r="COL61" s="7"/>
      <c r="COM61" s="7"/>
      <c r="CON61" s="7"/>
      <c r="COO61" s="7"/>
      <c r="COP61" s="7"/>
      <c r="COQ61" s="7"/>
      <c r="COR61" s="7"/>
      <c r="COS61" s="7"/>
      <c r="COT61" s="7"/>
      <c r="COU61" s="7"/>
      <c r="COV61" s="7"/>
      <c r="COW61" s="7"/>
      <c r="COX61" s="7"/>
      <c r="COY61" s="7"/>
      <c r="COZ61" s="7"/>
      <c r="CPA61" s="7"/>
      <c r="CPB61" s="7"/>
      <c r="CPC61" s="7"/>
      <c r="CPD61" s="7"/>
      <c r="CPE61" s="7"/>
      <c r="CPF61" s="7"/>
      <c r="CPG61" s="7"/>
      <c r="CPH61" s="7"/>
      <c r="CPI61" s="7"/>
      <c r="CPJ61" s="7"/>
      <c r="CPK61" s="7"/>
      <c r="CPL61" s="7"/>
      <c r="CPM61" s="7"/>
      <c r="CPN61" s="7"/>
      <c r="CPO61" s="7"/>
      <c r="CPP61" s="7"/>
      <c r="CPQ61" s="7"/>
      <c r="CPR61" s="7"/>
      <c r="CPS61" s="7"/>
      <c r="CPT61" s="7"/>
      <c r="CPU61" s="7"/>
      <c r="CPV61" s="7"/>
      <c r="CPW61" s="7"/>
      <c r="CPX61" s="7"/>
      <c r="CPY61" s="7"/>
      <c r="CPZ61" s="7"/>
      <c r="CQA61" s="7"/>
      <c r="CQB61" s="7"/>
      <c r="CQC61" s="7"/>
      <c r="CQD61" s="7"/>
      <c r="CQE61" s="7"/>
      <c r="CQF61" s="7"/>
      <c r="CQG61" s="7"/>
      <c r="CQH61" s="7"/>
      <c r="CQI61" s="7"/>
      <c r="CQJ61" s="7"/>
      <c r="CQK61" s="7"/>
      <c r="CQL61" s="7"/>
      <c r="CQM61" s="7"/>
      <c r="CQN61" s="7"/>
      <c r="CQO61" s="7"/>
      <c r="CQP61" s="7"/>
      <c r="CQQ61" s="7"/>
      <c r="CQR61" s="7"/>
      <c r="CQS61" s="7"/>
      <c r="CQT61" s="7"/>
      <c r="CQU61" s="7"/>
      <c r="CQV61" s="7"/>
      <c r="CQW61" s="7"/>
      <c r="CQX61" s="7"/>
      <c r="CQY61" s="7"/>
      <c r="CQZ61" s="7"/>
      <c r="CRA61" s="7"/>
      <c r="CRB61" s="7"/>
      <c r="CRC61" s="7"/>
      <c r="CRD61" s="7"/>
      <c r="CRE61" s="7"/>
      <c r="CRF61" s="7"/>
      <c r="CRG61" s="7"/>
      <c r="CRH61" s="7"/>
      <c r="CRI61" s="7"/>
      <c r="CRJ61" s="7"/>
      <c r="CRK61" s="7"/>
      <c r="CRL61" s="7"/>
      <c r="CRM61" s="7"/>
      <c r="CRN61" s="7"/>
      <c r="CRO61" s="7"/>
      <c r="CRP61" s="7"/>
      <c r="CRQ61" s="7"/>
      <c r="CRR61" s="7"/>
      <c r="CRS61" s="7"/>
      <c r="CRT61" s="7"/>
      <c r="CRU61" s="7"/>
      <c r="CRV61" s="7"/>
      <c r="CRW61" s="7"/>
      <c r="CRX61" s="7"/>
      <c r="CRY61" s="7"/>
      <c r="CRZ61" s="7"/>
      <c r="CSA61" s="7"/>
      <c r="CSB61" s="7"/>
      <c r="CSC61" s="7"/>
      <c r="CSD61" s="7"/>
      <c r="CSE61" s="7"/>
      <c r="CSF61" s="7"/>
      <c r="CSG61" s="7"/>
      <c r="CSH61" s="7"/>
      <c r="CSI61" s="7"/>
      <c r="CSJ61" s="7"/>
      <c r="CSK61" s="7"/>
      <c r="CSL61" s="7"/>
      <c r="CSM61" s="7"/>
      <c r="CSN61" s="7"/>
      <c r="CSO61" s="7"/>
      <c r="CSP61" s="7"/>
      <c r="CSQ61" s="7"/>
      <c r="CSR61" s="7"/>
      <c r="CSS61" s="7"/>
      <c r="CST61" s="7"/>
      <c r="CSU61" s="7"/>
      <c r="CSV61" s="7"/>
      <c r="CSW61" s="7"/>
      <c r="CSX61" s="7"/>
      <c r="CSY61" s="7"/>
      <c r="CSZ61" s="7"/>
      <c r="CTA61" s="7"/>
      <c r="CTB61" s="7"/>
      <c r="CTC61" s="7"/>
      <c r="CTD61" s="7"/>
      <c r="CTE61" s="7"/>
      <c r="CTF61" s="7"/>
      <c r="CTG61" s="7"/>
      <c r="CTH61" s="7"/>
      <c r="CTI61" s="7"/>
      <c r="CTJ61" s="7"/>
      <c r="CTK61" s="7"/>
      <c r="CTL61" s="7"/>
      <c r="CTM61" s="7"/>
      <c r="CTN61" s="7"/>
      <c r="CTO61" s="7"/>
      <c r="CTP61" s="7"/>
      <c r="CTQ61" s="7"/>
      <c r="CTR61" s="7"/>
      <c r="CTS61" s="7"/>
      <c r="CTT61" s="7"/>
      <c r="CTU61" s="7"/>
      <c r="CTV61" s="7"/>
      <c r="CTW61" s="7"/>
      <c r="CTX61" s="7"/>
      <c r="CTY61" s="7"/>
      <c r="CTZ61" s="7"/>
      <c r="CUA61" s="7"/>
      <c r="CUB61" s="7"/>
      <c r="CUC61" s="7"/>
      <c r="CUD61" s="7"/>
      <c r="CUE61" s="7"/>
      <c r="CUF61" s="7"/>
      <c r="CUH61" s="7"/>
      <c r="CUI61" s="7"/>
      <c r="CUJ61" s="7"/>
      <c r="CUK61" s="7"/>
      <c r="CUL61" s="7"/>
      <c r="CUM61" s="7"/>
      <c r="CUN61" s="7"/>
      <c r="CUO61" s="7"/>
      <c r="CUP61" s="7"/>
      <c r="CUQ61" s="7"/>
      <c r="CUR61" s="7"/>
      <c r="CUS61" s="7"/>
      <c r="CUT61" s="7"/>
      <c r="CUU61" s="7"/>
      <c r="CUV61" s="7"/>
      <c r="CUW61" s="7"/>
      <c r="CUX61" s="7"/>
      <c r="CUY61" s="7"/>
      <c r="CUZ61" s="7"/>
      <c r="CVA61" s="7"/>
      <c r="CVB61" s="7"/>
      <c r="CVC61" s="7"/>
      <c r="CVD61" s="7"/>
      <c r="CVE61" s="7"/>
      <c r="CVF61" s="7"/>
      <c r="CVG61" s="7"/>
      <c r="CVH61" s="7"/>
      <c r="CVI61" s="7"/>
      <c r="CVJ61" s="7"/>
      <c r="CVK61" s="7"/>
      <c r="CVL61" s="7"/>
      <c r="CVM61" s="7"/>
      <c r="CVN61" s="7"/>
      <c r="CVO61" s="7"/>
      <c r="CVP61" s="7"/>
      <c r="CVQ61" s="7"/>
      <c r="CVR61" s="7"/>
      <c r="CVS61" s="7"/>
      <c r="CVT61" s="7"/>
      <c r="CVU61" s="7"/>
      <c r="CVV61" s="7"/>
      <c r="CVW61" s="7"/>
      <c r="CVX61" s="7"/>
      <c r="CVY61" s="7"/>
      <c r="CVZ61" s="7"/>
      <c r="CWA61" s="7"/>
      <c r="CWB61" s="7"/>
      <c r="CWC61" s="7"/>
      <c r="CWD61" s="7"/>
      <c r="CWE61" s="7"/>
      <c r="CWF61" s="7"/>
      <c r="CWG61" s="7"/>
      <c r="CWH61" s="7"/>
      <c r="CWI61" s="7"/>
      <c r="CWJ61" s="7"/>
      <c r="CWK61" s="7"/>
      <c r="CWL61" s="7"/>
      <c r="CWM61" s="7"/>
      <c r="CWN61" s="7"/>
      <c r="CWO61" s="7"/>
      <c r="CWP61" s="7"/>
      <c r="CWQ61" s="7"/>
      <c r="CWR61" s="7"/>
      <c r="CWS61" s="7"/>
      <c r="CWT61" s="7"/>
      <c r="CWU61" s="7"/>
      <c r="CWV61" s="7"/>
      <c r="CWW61" s="7"/>
      <c r="CWX61" s="7"/>
      <c r="CWY61" s="7"/>
      <c r="CWZ61" s="7"/>
      <c r="CXA61" s="7"/>
      <c r="CXB61" s="7"/>
      <c r="CXC61" s="7"/>
      <c r="CXD61" s="7"/>
      <c r="CXE61" s="7"/>
      <c r="CXF61" s="7"/>
      <c r="CXG61" s="7"/>
      <c r="CXH61" s="7"/>
      <c r="CXI61" s="7"/>
      <c r="CXJ61" s="7"/>
      <c r="CXK61" s="7"/>
      <c r="CXL61" s="7"/>
      <c r="CXM61" s="7"/>
      <c r="CXN61" s="7"/>
      <c r="CXO61" s="7"/>
      <c r="CXP61" s="7"/>
      <c r="CXQ61" s="7"/>
      <c r="CXR61" s="7"/>
      <c r="CXS61" s="7"/>
      <c r="CXT61" s="7"/>
      <c r="CXU61" s="7"/>
      <c r="CXV61" s="7"/>
      <c r="CXW61" s="7"/>
      <c r="CXX61" s="7"/>
      <c r="CXY61" s="7"/>
      <c r="CXZ61" s="7"/>
      <c r="CYA61" s="7"/>
      <c r="CYB61" s="7"/>
      <c r="CYC61" s="7"/>
      <c r="CYD61" s="7"/>
      <c r="CYE61" s="7"/>
      <c r="CYF61" s="7"/>
      <c r="CYG61" s="7"/>
      <c r="CYH61" s="7"/>
      <c r="CYI61" s="7"/>
      <c r="CYJ61" s="7"/>
      <c r="CYK61" s="7"/>
      <c r="CYL61" s="7"/>
      <c r="CYM61" s="7"/>
      <c r="CYN61" s="7"/>
      <c r="CYO61" s="7"/>
      <c r="CYP61" s="7"/>
      <c r="CYQ61" s="7"/>
      <c r="CYR61" s="7"/>
      <c r="CYS61" s="7"/>
      <c r="CYT61" s="7"/>
      <c r="CYU61" s="7"/>
      <c r="CYV61" s="7"/>
      <c r="CYW61" s="7"/>
      <c r="CYX61" s="7"/>
      <c r="CYY61" s="7"/>
      <c r="CYZ61" s="7"/>
      <c r="CZA61" s="7"/>
      <c r="CZB61" s="7"/>
      <c r="CZC61" s="7"/>
      <c r="CZD61" s="7"/>
      <c r="CZE61" s="7"/>
      <c r="CZF61" s="7"/>
      <c r="CZG61" s="7"/>
      <c r="CZH61" s="7"/>
      <c r="CZI61" s="7"/>
      <c r="CZJ61" s="7"/>
      <c r="CZK61" s="7"/>
      <c r="CZL61" s="7"/>
      <c r="CZM61" s="7"/>
      <c r="CZN61" s="7"/>
      <c r="CZO61" s="7"/>
      <c r="CZP61" s="7"/>
      <c r="CZQ61" s="7"/>
      <c r="CZR61" s="7"/>
      <c r="CZS61" s="7"/>
      <c r="CZT61" s="7"/>
      <c r="CZU61" s="7"/>
      <c r="CZV61" s="7"/>
      <c r="CZW61" s="7"/>
      <c r="CZX61" s="7"/>
      <c r="CZY61" s="7"/>
      <c r="CZZ61" s="7"/>
      <c r="DAA61" s="7"/>
      <c r="DAB61" s="7"/>
      <c r="DAC61" s="7"/>
      <c r="DAD61" s="7"/>
      <c r="DAE61" s="7"/>
      <c r="DAF61" s="7"/>
      <c r="DAG61" s="7"/>
      <c r="DAH61" s="7"/>
      <c r="DAI61" s="7"/>
      <c r="DAJ61" s="7"/>
      <c r="DAK61" s="7"/>
      <c r="DAL61" s="7"/>
      <c r="DAM61" s="7"/>
      <c r="DAN61" s="7"/>
      <c r="DAO61" s="7"/>
      <c r="DAP61" s="7"/>
      <c r="DAQ61" s="7"/>
      <c r="DAR61" s="7"/>
      <c r="DAS61" s="7"/>
      <c r="DAT61" s="7"/>
      <c r="DAU61" s="7"/>
      <c r="DAV61" s="7"/>
      <c r="DAW61" s="7"/>
      <c r="DAX61" s="7"/>
      <c r="DAY61" s="7"/>
      <c r="DAZ61" s="7"/>
      <c r="DBA61" s="7"/>
      <c r="DBB61" s="7"/>
      <c r="DBC61" s="7"/>
      <c r="DBD61" s="7"/>
      <c r="DBE61" s="7"/>
      <c r="DBF61" s="7"/>
      <c r="DBG61" s="7"/>
      <c r="DBH61" s="7"/>
      <c r="DBI61" s="7"/>
      <c r="DBJ61" s="7"/>
      <c r="DBK61" s="7"/>
      <c r="DBL61" s="7"/>
      <c r="DBM61" s="7"/>
      <c r="DBN61" s="7"/>
      <c r="DBO61" s="7"/>
      <c r="DBP61" s="7"/>
      <c r="DBQ61" s="7"/>
      <c r="DBR61" s="7"/>
      <c r="DBS61" s="7"/>
      <c r="DBT61" s="7"/>
      <c r="DBU61" s="7"/>
      <c r="DBV61" s="7"/>
      <c r="DBW61" s="7"/>
      <c r="DBX61" s="7"/>
      <c r="DBY61" s="7"/>
      <c r="DBZ61" s="7"/>
      <c r="DCA61" s="7"/>
      <c r="DCB61" s="7"/>
      <c r="DCC61" s="7"/>
      <c r="DCD61" s="7"/>
      <c r="DCE61" s="7"/>
      <c r="DCF61" s="7"/>
      <c r="DCG61" s="7"/>
      <c r="DCH61" s="7"/>
      <c r="DCI61" s="7"/>
      <c r="DCJ61" s="7"/>
      <c r="DCK61" s="7"/>
      <c r="DCL61" s="7"/>
      <c r="DCM61" s="7"/>
      <c r="DCN61" s="7"/>
      <c r="DCO61" s="7"/>
      <c r="DCP61" s="7"/>
      <c r="DCQ61" s="7"/>
      <c r="DCR61" s="7"/>
      <c r="DCS61" s="7"/>
      <c r="DCT61" s="7"/>
      <c r="DCU61" s="7"/>
      <c r="DCV61" s="7"/>
      <c r="DCW61" s="7"/>
      <c r="DCX61" s="7"/>
      <c r="DCY61" s="7"/>
      <c r="DCZ61" s="7"/>
      <c r="DDA61" s="7"/>
      <c r="DDB61" s="7"/>
      <c r="DDC61" s="7"/>
      <c r="DDD61" s="7"/>
      <c r="DDE61" s="7"/>
      <c r="DDF61" s="7"/>
      <c r="DDG61" s="7"/>
      <c r="DDH61" s="7"/>
      <c r="DDI61" s="7"/>
      <c r="DDJ61" s="7"/>
      <c r="DDK61" s="7"/>
      <c r="DDL61" s="7"/>
      <c r="DDM61" s="7"/>
      <c r="DDN61" s="7"/>
      <c r="DDO61" s="7"/>
      <c r="DDP61" s="7"/>
      <c r="DDQ61" s="7"/>
      <c r="DDR61" s="7"/>
      <c r="DDS61" s="7"/>
      <c r="DDT61" s="7"/>
      <c r="DDU61" s="7"/>
      <c r="DDV61" s="7"/>
      <c r="DDW61" s="7"/>
      <c r="DDX61" s="7"/>
      <c r="DDY61" s="7"/>
      <c r="DDZ61" s="7"/>
      <c r="DEA61" s="7"/>
      <c r="DEB61" s="7"/>
      <c r="DED61" s="7"/>
      <c r="DEE61" s="7"/>
      <c r="DEF61" s="7"/>
      <c r="DEG61" s="7"/>
      <c r="DEH61" s="7"/>
      <c r="DEI61" s="7"/>
      <c r="DEJ61" s="7"/>
      <c r="DEK61" s="7"/>
      <c r="DEL61" s="7"/>
      <c r="DEM61" s="7"/>
      <c r="DEN61" s="7"/>
      <c r="DEO61" s="7"/>
      <c r="DEP61" s="7"/>
      <c r="DEQ61" s="7"/>
      <c r="DER61" s="7"/>
      <c r="DES61" s="7"/>
      <c r="DET61" s="7"/>
      <c r="DEU61" s="7"/>
      <c r="DEV61" s="7"/>
      <c r="DEW61" s="7"/>
      <c r="DEX61" s="7"/>
      <c r="DEY61" s="7"/>
      <c r="DEZ61" s="7"/>
      <c r="DFA61" s="7"/>
      <c r="DFB61" s="7"/>
      <c r="DFC61" s="7"/>
      <c r="DFD61" s="7"/>
      <c r="DFE61" s="7"/>
      <c r="DFF61" s="7"/>
      <c r="DFG61" s="7"/>
      <c r="DFH61" s="7"/>
      <c r="DFI61" s="7"/>
      <c r="DFJ61" s="7"/>
      <c r="DFK61" s="7"/>
      <c r="DFL61" s="7"/>
      <c r="DFM61" s="7"/>
      <c r="DFN61" s="7"/>
      <c r="DFO61" s="7"/>
      <c r="DFP61" s="7"/>
      <c r="DFQ61" s="7"/>
      <c r="DFR61" s="7"/>
      <c r="DFS61" s="7"/>
      <c r="DFT61" s="7"/>
      <c r="DFU61" s="7"/>
      <c r="DFV61" s="7"/>
      <c r="DFW61" s="7"/>
      <c r="DFX61" s="7"/>
      <c r="DFY61" s="7"/>
      <c r="DFZ61" s="7"/>
      <c r="DGA61" s="7"/>
      <c r="DGB61" s="7"/>
      <c r="DGC61" s="7"/>
      <c r="DGD61" s="7"/>
      <c r="DGE61" s="7"/>
      <c r="DGF61" s="7"/>
      <c r="DGG61" s="7"/>
      <c r="DGH61" s="7"/>
      <c r="DGI61" s="7"/>
      <c r="DGJ61" s="7"/>
      <c r="DGK61" s="7"/>
      <c r="DGL61" s="7"/>
      <c r="DGM61" s="7"/>
      <c r="DGN61" s="7"/>
      <c r="DGO61" s="7"/>
      <c r="DGP61" s="7"/>
      <c r="DGQ61" s="7"/>
      <c r="DGR61" s="7"/>
      <c r="DGS61" s="7"/>
      <c r="DGT61" s="7"/>
      <c r="DGU61" s="7"/>
      <c r="DGV61" s="7"/>
      <c r="DGW61" s="7"/>
      <c r="DGX61" s="7"/>
      <c r="DGY61" s="7"/>
      <c r="DGZ61" s="7"/>
      <c r="DHA61" s="7"/>
      <c r="DHB61" s="7"/>
      <c r="DHC61" s="7"/>
      <c r="DHD61" s="7"/>
      <c r="DHE61" s="7"/>
      <c r="DHF61" s="7"/>
      <c r="DHG61" s="7"/>
      <c r="DHH61" s="7"/>
      <c r="DHI61" s="7"/>
      <c r="DHJ61" s="7"/>
      <c r="DHK61" s="7"/>
      <c r="DHL61" s="7"/>
      <c r="DHM61" s="7"/>
      <c r="DHN61" s="7"/>
      <c r="DHO61" s="7"/>
      <c r="DHP61" s="7"/>
      <c r="DHQ61" s="7"/>
      <c r="DHR61" s="7"/>
      <c r="DHS61" s="7"/>
      <c r="DHT61" s="7"/>
      <c r="DHU61" s="7"/>
      <c r="DHV61" s="7"/>
      <c r="DHW61" s="7"/>
      <c r="DHX61" s="7"/>
      <c r="DHY61" s="7"/>
      <c r="DHZ61" s="7"/>
      <c r="DIA61" s="7"/>
      <c r="DIB61" s="7"/>
      <c r="DIC61" s="7"/>
      <c r="DID61" s="7"/>
      <c r="DIE61" s="7"/>
      <c r="DIF61" s="7"/>
      <c r="DIG61" s="7"/>
      <c r="DIH61" s="7"/>
      <c r="DII61" s="7"/>
      <c r="DIJ61" s="7"/>
      <c r="DIK61" s="7"/>
      <c r="DIL61" s="7"/>
      <c r="DIM61" s="7"/>
      <c r="DIN61" s="7"/>
      <c r="DIO61" s="7"/>
      <c r="DIP61" s="7"/>
      <c r="DIQ61" s="7"/>
      <c r="DIR61" s="7"/>
      <c r="DIS61" s="7"/>
      <c r="DIT61" s="7"/>
      <c r="DIU61" s="7"/>
      <c r="DIV61" s="7"/>
      <c r="DIW61" s="7"/>
      <c r="DIX61" s="7"/>
      <c r="DIY61" s="7"/>
      <c r="DIZ61" s="7"/>
      <c r="DJA61" s="7"/>
      <c r="DJB61" s="7"/>
      <c r="DJC61" s="7"/>
      <c r="DJD61" s="7"/>
      <c r="DJE61" s="7"/>
      <c r="DJF61" s="7"/>
      <c r="DJG61" s="7"/>
      <c r="DJH61" s="7"/>
      <c r="DJI61" s="7"/>
      <c r="DJJ61" s="7"/>
      <c r="DJK61" s="7"/>
      <c r="DJL61" s="7"/>
      <c r="DJM61" s="7"/>
      <c r="DJN61" s="7"/>
      <c r="DJO61" s="7"/>
      <c r="DJP61" s="7"/>
      <c r="DJQ61" s="7"/>
      <c r="DJR61" s="7"/>
      <c r="DJS61" s="7"/>
      <c r="DJT61" s="7"/>
      <c r="DJU61" s="7"/>
      <c r="DJV61" s="7"/>
      <c r="DJW61" s="7"/>
      <c r="DJX61" s="7"/>
      <c r="DJY61" s="7"/>
      <c r="DJZ61" s="7"/>
      <c r="DKA61" s="7"/>
      <c r="DKB61" s="7"/>
      <c r="DKC61" s="7"/>
      <c r="DKD61" s="7"/>
      <c r="DKE61" s="7"/>
      <c r="DKF61" s="7"/>
      <c r="DKG61" s="7"/>
      <c r="DKH61" s="7"/>
      <c r="DKI61" s="7"/>
      <c r="DKJ61" s="7"/>
      <c r="DKK61" s="7"/>
      <c r="DKL61" s="7"/>
      <c r="DKM61" s="7"/>
      <c r="DKN61" s="7"/>
      <c r="DKO61" s="7"/>
      <c r="DKP61" s="7"/>
      <c r="DKQ61" s="7"/>
      <c r="DKR61" s="7"/>
      <c r="DKS61" s="7"/>
      <c r="DKT61" s="7"/>
      <c r="DKU61" s="7"/>
      <c r="DKV61" s="7"/>
      <c r="DKW61" s="7"/>
      <c r="DKX61" s="7"/>
      <c r="DKY61" s="7"/>
      <c r="DKZ61" s="7"/>
      <c r="DLA61" s="7"/>
      <c r="DLB61" s="7"/>
      <c r="DLC61" s="7"/>
      <c r="DLD61" s="7"/>
      <c r="DLE61" s="7"/>
      <c r="DLF61" s="7"/>
      <c r="DLG61" s="7"/>
      <c r="DLH61" s="7"/>
      <c r="DLI61" s="7"/>
      <c r="DLJ61" s="7"/>
      <c r="DLK61" s="7"/>
      <c r="DLL61" s="7"/>
      <c r="DLM61" s="7"/>
      <c r="DLN61" s="7"/>
      <c r="DLO61" s="7"/>
      <c r="DLP61" s="7"/>
      <c r="DLQ61" s="7"/>
      <c r="DLR61" s="7"/>
      <c r="DLS61" s="7"/>
      <c r="DLT61" s="7"/>
      <c r="DLU61" s="7"/>
      <c r="DLV61" s="7"/>
      <c r="DLW61" s="7"/>
      <c r="DLX61" s="7"/>
      <c r="DLY61" s="7"/>
      <c r="DLZ61" s="7"/>
      <c r="DMA61" s="7"/>
      <c r="DMB61" s="7"/>
      <c r="DMC61" s="7"/>
      <c r="DMD61" s="7"/>
      <c r="DME61" s="7"/>
      <c r="DMF61" s="7"/>
      <c r="DMG61" s="7"/>
      <c r="DMH61" s="7"/>
      <c r="DMI61" s="7"/>
      <c r="DMJ61" s="7"/>
      <c r="DMK61" s="7"/>
      <c r="DML61" s="7"/>
      <c r="DMM61" s="7"/>
      <c r="DMN61" s="7"/>
      <c r="DMO61" s="7"/>
      <c r="DMP61" s="7"/>
      <c r="DMQ61" s="7"/>
      <c r="DMR61" s="7"/>
      <c r="DMS61" s="7"/>
      <c r="DMT61" s="7"/>
      <c r="DMU61" s="7"/>
      <c r="DMV61" s="7"/>
      <c r="DMW61" s="7"/>
      <c r="DMX61" s="7"/>
      <c r="DMY61" s="7"/>
      <c r="DMZ61" s="7"/>
      <c r="DNA61" s="7"/>
      <c r="DNB61" s="7"/>
      <c r="DNC61" s="7"/>
      <c r="DND61" s="7"/>
      <c r="DNE61" s="7"/>
      <c r="DNF61" s="7"/>
      <c r="DNG61" s="7"/>
      <c r="DNH61" s="7"/>
      <c r="DNI61" s="7"/>
      <c r="DNJ61" s="7"/>
      <c r="DNK61" s="7"/>
      <c r="DNL61" s="7"/>
      <c r="DNM61" s="7"/>
      <c r="DNN61" s="7"/>
      <c r="DNO61" s="7"/>
      <c r="DNP61" s="7"/>
      <c r="DNQ61" s="7"/>
      <c r="DNR61" s="7"/>
      <c r="DNS61" s="7"/>
      <c r="DNT61" s="7"/>
      <c r="DNU61" s="7"/>
      <c r="DNV61" s="7"/>
      <c r="DNW61" s="7"/>
      <c r="DNX61" s="7"/>
      <c r="DNZ61" s="7"/>
      <c r="DOA61" s="7"/>
      <c r="DOB61" s="7"/>
      <c r="DOC61" s="7"/>
      <c r="DOD61" s="7"/>
      <c r="DOE61" s="7"/>
      <c r="DOF61" s="7"/>
      <c r="DOG61" s="7"/>
      <c r="DOH61" s="7"/>
      <c r="DOI61" s="7"/>
      <c r="DOJ61" s="7"/>
      <c r="DOK61" s="7"/>
      <c r="DOL61" s="7"/>
      <c r="DOM61" s="7"/>
      <c r="DON61" s="7"/>
      <c r="DOO61" s="7"/>
      <c r="DOP61" s="7"/>
      <c r="DOQ61" s="7"/>
      <c r="DOR61" s="7"/>
      <c r="DOS61" s="7"/>
      <c r="DOT61" s="7"/>
      <c r="DOU61" s="7"/>
      <c r="DOV61" s="7"/>
      <c r="DOW61" s="7"/>
      <c r="DOX61" s="7"/>
      <c r="DOY61" s="7"/>
      <c r="DOZ61" s="7"/>
      <c r="DPA61" s="7"/>
      <c r="DPB61" s="7"/>
      <c r="DPC61" s="7"/>
      <c r="DPD61" s="7"/>
      <c r="DPE61" s="7"/>
      <c r="DPF61" s="7"/>
      <c r="DPG61" s="7"/>
      <c r="DPH61" s="7"/>
      <c r="DPI61" s="7"/>
      <c r="DPJ61" s="7"/>
      <c r="DPK61" s="7"/>
      <c r="DPL61" s="7"/>
      <c r="DPM61" s="7"/>
      <c r="DPN61" s="7"/>
      <c r="DPO61" s="7"/>
      <c r="DPP61" s="7"/>
      <c r="DPQ61" s="7"/>
      <c r="DPR61" s="7"/>
      <c r="DPS61" s="7"/>
      <c r="DPT61" s="7"/>
      <c r="DPU61" s="7"/>
      <c r="DPV61" s="7"/>
      <c r="DPW61" s="7"/>
      <c r="DPX61" s="7"/>
      <c r="DPY61" s="7"/>
      <c r="DPZ61" s="7"/>
      <c r="DQA61" s="7"/>
      <c r="DQB61" s="7"/>
      <c r="DQC61" s="7"/>
      <c r="DQD61" s="7"/>
      <c r="DQE61" s="7"/>
      <c r="DQF61" s="7"/>
      <c r="DQG61" s="7"/>
      <c r="DQH61" s="7"/>
      <c r="DQI61" s="7"/>
      <c r="DQJ61" s="7"/>
      <c r="DQK61" s="7"/>
      <c r="DQL61" s="7"/>
      <c r="DQM61" s="7"/>
      <c r="DQN61" s="7"/>
      <c r="DQO61" s="7"/>
      <c r="DQP61" s="7"/>
      <c r="DQQ61" s="7"/>
      <c r="DQR61" s="7"/>
      <c r="DQS61" s="7"/>
      <c r="DQT61" s="7"/>
      <c r="DQU61" s="7"/>
      <c r="DQV61" s="7"/>
      <c r="DQW61" s="7"/>
      <c r="DQX61" s="7"/>
      <c r="DQY61" s="7"/>
      <c r="DQZ61" s="7"/>
      <c r="DRA61" s="7"/>
      <c r="DRB61" s="7"/>
      <c r="DRC61" s="7"/>
      <c r="DRD61" s="7"/>
      <c r="DRE61" s="7"/>
      <c r="DRF61" s="7"/>
      <c r="DRG61" s="7"/>
      <c r="DRH61" s="7"/>
      <c r="DRI61" s="7"/>
      <c r="DRJ61" s="7"/>
      <c r="DRK61" s="7"/>
      <c r="DRL61" s="7"/>
      <c r="DRM61" s="7"/>
      <c r="DRN61" s="7"/>
      <c r="DRO61" s="7"/>
      <c r="DRP61" s="7"/>
      <c r="DRQ61" s="7"/>
      <c r="DRR61" s="7"/>
      <c r="DRS61" s="7"/>
      <c r="DRT61" s="7"/>
      <c r="DRU61" s="7"/>
      <c r="DRV61" s="7"/>
      <c r="DRW61" s="7"/>
      <c r="DRX61" s="7"/>
      <c r="DRY61" s="7"/>
      <c r="DRZ61" s="7"/>
      <c r="DSA61" s="7"/>
      <c r="DSB61" s="7"/>
      <c r="DSC61" s="7"/>
      <c r="DSD61" s="7"/>
      <c r="DSE61" s="7"/>
      <c r="DSF61" s="7"/>
      <c r="DSG61" s="7"/>
      <c r="DSH61" s="7"/>
      <c r="DSI61" s="7"/>
      <c r="DSJ61" s="7"/>
      <c r="DSK61" s="7"/>
      <c r="DSL61" s="7"/>
      <c r="DSM61" s="7"/>
      <c r="DSN61" s="7"/>
      <c r="DSO61" s="7"/>
      <c r="DSP61" s="7"/>
      <c r="DSQ61" s="7"/>
      <c r="DSR61" s="7"/>
      <c r="DSS61" s="7"/>
      <c r="DST61" s="7"/>
      <c r="DSU61" s="7"/>
      <c r="DSV61" s="7"/>
      <c r="DSW61" s="7"/>
      <c r="DSX61" s="7"/>
      <c r="DSY61" s="7"/>
      <c r="DSZ61" s="7"/>
      <c r="DTA61" s="7"/>
      <c r="DTB61" s="7"/>
      <c r="DTC61" s="7"/>
      <c r="DTD61" s="7"/>
      <c r="DTE61" s="7"/>
      <c r="DTF61" s="7"/>
      <c r="DTG61" s="7"/>
      <c r="DTH61" s="7"/>
      <c r="DTI61" s="7"/>
      <c r="DTJ61" s="7"/>
      <c r="DTK61" s="7"/>
      <c r="DTL61" s="7"/>
      <c r="DTM61" s="7"/>
      <c r="DTN61" s="7"/>
      <c r="DTO61" s="7"/>
      <c r="DTP61" s="7"/>
      <c r="DTQ61" s="7"/>
      <c r="DTR61" s="7"/>
      <c r="DTS61" s="7"/>
      <c r="DTT61" s="7"/>
      <c r="DTU61" s="7"/>
      <c r="DTV61" s="7"/>
      <c r="DTW61" s="7"/>
      <c r="DTX61" s="7"/>
      <c r="DTY61" s="7"/>
      <c r="DTZ61" s="7"/>
      <c r="DUA61" s="7"/>
      <c r="DUB61" s="7"/>
      <c r="DUC61" s="7"/>
      <c r="DUD61" s="7"/>
      <c r="DUE61" s="7"/>
      <c r="DUF61" s="7"/>
      <c r="DUG61" s="7"/>
      <c r="DUH61" s="7"/>
      <c r="DUI61" s="7"/>
      <c r="DUJ61" s="7"/>
      <c r="DUK61" s="7"/>
      <c r="DUL61" s="7"/>
      <c r="DUM61" s="7"/>
      <c r="DUN61" s="7"/>
      <c r="DUO61" s="7"/>
      <c r="DUP61" s="7"/>
      <c r="DUQ61" s="7"/>
      <c r="DUR61" s="7"/>
      <c r="DUS61" s="7"/>
      <c r="DUT61" s="7"/>
      <c r="DUU61" s="7"/>
      <c r="DUV61" s="7"/>
      <c r="DUW61" s="7"/>
      <c r="DUX61" s="7"/>
      <c r="DUY61" s="7"/>
      <c r="DUZ61" s="7"/>
      <c r="DVA61" s="7"/>
      <c r="DVB61" s="7"/>
      <c r="DVC61" s="7"/>
      <c r="DVD61" s="7"/>
      <c r="DVE61" s="7"/>
      <c r="DVF61" s="7"/>
      <c r="DVG61" s="7"/>
      <c r="DVH61" s="7"/>
      <c r="DVI61" s="7"/>
      <c r="DVJ61" s="7"/>
      <c r="DVK61" s="7"/>
      <c r="DVL61" s="7"/>
      <c r="DVM61" s="7"/>
      <c r="DVN61" s="7"/>
      <c r="DVO61" s="7"/>
      <c r="DVP61" s="7"/>
      <c r="DVQ61" s="7"/>
      <c r="DVR61" s="7"/>
      <c r="DVS61" s="7"/>
      <c r="DVT61" s="7"/>
      <c r="DVU61" s="7"/>
      <c r="DVV61" s="7"/>
      <c r="DVW61" s="7"/>
      <c r="DVX61" s="7"/>
      <c r="DVY61" s="7"/>
      <c r="DVZ61" s="7"/>
      <c r="DWA61" s="7"/>
      <c r="DWB61" s="7"/>
      <c r="DWC61" s="7"/>
      <c r="DWD61" s="7"/>
      <c r="DWE61" s="7"/>
      <c r="DWF61" s="7"/>
      <c r="DWG61" s="7"/>
      <c r="DWH61" s="7"/>
      <c r="DWI61" s="7"/>
      <c r="DWJ61" s="7"/>
      <c r="DWK61" s="7"/>
      <c r="DWL61" s="7"/>
      <c r="DWM61" s="7"/>
      <c r="DWN61" s="7"/>
      <c r="DWO61" s="7"/>
      <c r="DWP61" s="7"/>
      <c r="DWQ61" s="7"/>
      <c r="DWR61" s="7"/>
      <c r="DWS61" s="7"/>
      <c r="DWT61" s="7"/>
      <c r="DWU61" s="7"/>
      <c r="DWV61" s="7"/>
      <c r="DWW61" s="7"/>
      <c r="DWX61" s="7"/>
      <c r="DWY61" s="7"/>
      <c r="DWZ61" s="7"/>
      <c r="DXA61" s="7"/>
      <c r="DXB61" s="7"/>
      <c r="DXC61" s="7"/>
      <c r="DXD61" s="7"/>
      <c r="DXE61" s="7"/>
      <c r="DXF61" s="7"/>
      <c r="DXG61" s="7"/>
      <c r="DXH61" s="7"/>
      <c r="DXI61" s="7"/>
      <c r="DXJ61" s="7"/>
      <c r="DXK61" s="7"/>
      <c r="DXL61" s="7"/>
      <c r="DXM61" s="7"/>
      <c r="DXN61" s="7"/>
      <c r="DXO61" s="7"/>
      <c r="DXP61" s="7"/>
      <c r="DXQ61" s="7"/>
      <c r="DXR61" s="7"/>
      <c r="DXS61" s="7"/>
      <c r="DXT61" s="7"/>
      <c r="DXV61" s="7"/>
      <c r="DXW61" s="7"/>
      <c r="DXX61" s="7"/>
      <c r="DXY61" s="7"/>
      <c r="DXZ61" s="7"/>
      <c r="DYA61" s="7"/>
      <c r="DYB61" s="7"/>
      <c r="DYC61" s="7"/>
      <c r="DYD61" s="7"/>
      <c r="DYE61" s="7"/>
      <c r="DYF61" s="7"/>
      <c r="DYG61" s="7"/>
      <c r="DYH61" s="7"/>
      <c r="DYI61" s="7"/>
      <c r="DYJ61" s="7"/>
      <c r="DYK61" s="7"/>
      <c r="DYL61" s="7"/>
      <c r="DYM61" s="7"/>
      <c r="DYN61" s="7"/>
      <c r="DYO61" s="7"/>
      <c r="DYP61" s="7"/>
      <c r="DYQ61" s="7"/>
      <c r="DYR61" s="7"/>
      <c r="DYS61" s="7"/>
      <c r="DYT61" s="7"/>
      <c r="DYU61" s="7"/>
      <c r="DYV61" s="7"/>
      <c r="DYW61" s="7"/>
      <c r="DYX61" s="7"/>
      <c r="DYY61" s="7"/>
      <c r="DYZ61" s="7"/>
      <c r="DZA61" s="7"/>
      <c r="DZB61" s="7"/>
      <c r="DZC61" s="7"/>
      <c r="DZD61" s="7"/>
      <c r="DZE61" s="7"/>
      <c r="DZF61" s="7"/>
      <c r="DZG61" s="7"/>
      <c r="DZH61" s="7"/>
      <c r="DZI61" s="7"/>
      <c r="DZJ61" s="7"/>
      <c r="DZK61" s="7"/>
      <c r="DZL61" s="7"/>
      <c r="DZM61" s="7"/>
      <c r="DZN61" s="7"/>
      <c r="DZO61" s="7"/>
      <c r="DZP61" s="7"/>
      <c r="DZQ61" s="7"/>
      <c r="DZR61" s="7"/>
      <c r="DZS61" s="7"/>
      <c r="DZT61" s="7"/>
      <c r="DZU61" s="7"/>
      <c r="DZV61" s="7"/>
      <c r="DZW61" s="7"/>
      <c r="DZX61" s="7"/>
      <c r="DZY61" s="7"/>
      <c r="DZZ61" s="7"/>
      <c r="EAA61" s="7"/>
      <c r="EAB61" s="7"/>
      <c r="EAC61" s="7"/>
      <c r="EAD61" s="7"/>
      <c r="EAE61" s="7"/>
      <c r="EAF61" s="7"/>
      <c r="EAG61" s="7"/>
      <c r="EAH61" s="7"/>
      <c r="EAI61" s="7"/>
      <c r="EAJ61" s="7"/>
      <c r="EAK61" s="7"/>
      <c r="EAL61" s="7"/>
      <c r="EAM61" s="7"/>
      <c r="EAN61" s="7"/>
      <c r="EAO61" s="7"/>
      <c r="EAP61" s="7"/>
      <c r="EAQ61" s="7"/>
      <c r="EAR61" s="7"/>
      <c r="EAS61" s="7"/>
      <c r="EAT61" s="7"/>
      <c r="EAU61" s="7"/>
      <c r="EAV61" s="7"/>
      <c r="EAW61" s="7"/>
      <c r="EAX61" s="7"/>
      <c r="EAY61" s="7"/>
      <c r="EAZ61" s="7"/>
      <c r="EBA61" s="7"/>
      <c r="EBB61" s="7"/>
      <c r="EBC61" s="7"/>
      <c r="EBD61" s="7"/>
      <c r="EBE61" s="7"/>
      <c r="EBF61" s="7"/>
      <c r="EBG61" s="7"/>
      <c r="EBH61" s="7"/>
      <c r="EBI61" s="7"/>
      <c r="EBJ61" s="7"/>
      <c r="EBK61" s="7"/>
      <c r="EBL61" s="7"/>
      <c r="EBM61" s="7"/>
      <c r="EBN61" s="7"/>
      <c r="EBO61" s="7"/>
      <c r="EBP61" s="7"/>
      <c r="EBQ61" s="7"/>
      <c r="EBR61" s="7"/>
      <c r="EBS61" s="7"/>
      <c r="EBT61" s="7"/>
      <c r="EBU61" s="7"/>
      <c r="EBV61" s="7"/>
      <c r="EBW61" s="7"/>
      <c r="EBX61" s="7"/>
      <c r="EBY61" s="7"/>
      <c r="EBZ61" s="7"/>
      <c r="ECA61" s="7"/>
      <c r="ECB61" s="7"/>
      <c r="ECC61" s="7"/>
      <c r="ECD61" s="7"/>
      <c r="ECE61" s="7"/>
      <c r="ECF61" s="7"/>
      <c r="ECG61" s="7"/>
      <c r="ECH61" s="7"/>
      <c r="ECI61" s="7"/>
      <c r="ECJ61" s="7"/>
      <c r="ECK61" s="7"/>
      <c r="ECL61" s="7"/>
      <c r="ECM61" s="7"/>
      <c r="ECN61" s="7"/>
      <c r="ECO61" s="7"/>
      <c r="ECP61" s="7"/>
      <c r="ECQ61" s="7"/>
      <c r="ECR61" s="7"/>
      <c r="ECS61" s="7"/>
      <c r="ECT61" s="7"/>
      <c r="ECU61" s="7"/>
      <c r="ECV61" s="7"/>
      <c r="ECW61" s="7"/>
      <c r="ECX61" s="7"/>
      <c r="ECY61" s="7"/>
      <c r="ECZ61" s="7"/>
      <c r="EDA61" s="7"/>
      <c r="EDB61" s="7"/>
      <c r="EDC61" s="7"/>
      <c r="EDD61" s="7"/>
      <c r="EDE61" s="7"/>
      <c r="EDF61" s="7"/>
      <c r="EDG61" s="7"/>
      <c r="EDH61" s="7"/>
      <c r="EDI61" s="7"/>
      <c r="EDJ61" s="7"/>
      <c r="EDK61" s="7"/>
      <c r="EDL61" s="7"/>
      <c r="EDM61" s="7"/>
      <c r="EDN61" s="7"/>
      <c r="EDO61" s="7"/>
      <c r="EDP61" s="7"/>
      <c r="EDQ61" s="7"/>
      <c r="EDR61" s="7"/>
      <c r="EDS61" s="7"/>
      <c r="EDT61" s="7"/>
      <c r="EDU61" s="7"/>
      <c r="EDV61" s="7"/>
      <c r="EDW61" s="7"/>
      <c r="EDX61" s="7"/>
      <c r="EDY61" s="7"/>
      <c r="EDZ61" s="7"/>
      <c r="EEA61" s="7"/>
      <c r="EEB61" s="7"/>
      <c r="EEC61" s="7"/>
      <c r="EED61" s="7"/>
      <c r="EEE61" s="7"/>
      <c r="EEF61" s="7"/>
      <c r="EEG61" s="7"/>
      <c r="EEH61" s="7"/>
      <c r="EEI61" s="7"/>
      <c r="EEJ61" s="7"/>
      <c r="EEK61" s="7"/>
      <c r="EEL61" s="7"/>
      <c r="EEM61" s="7"/>
      <c r="EEN61" s="7"/>
      <c r="EEO61" s="7"/>
      <c r="EEP61" s="7"/>
      <c r="EEQ61" s="7"/>
      <c r="EER61" s="7"/>
      <c r="EES61" s="7"/>
      <c r="EET61" s="7"/>
      <c r="EEU61" s="7"/>
      <c r="EEV61" s="7"/>
      <c r="EEW61" s="7"/>
      <c r="EEX61" s="7"/>
      <c r="EEY61" s="7"/>
      <c r="EEZ61" s="7"/>
      <c r="EFA61" s="7"/>
      <c r="EFB61" s="7"/>
      <c r="EFC61" s="7"/>
      <c r="EFD61" s="7"/>
      <c r="EFE61" s="7"/>
      <c r="EFF61" s="7"/>
      <c r="EFG61" s="7"/>
      <c r="EFH61" s="7"/>
      <c r="EFI61" s="7"/>
      <c r="EFJ61" s="7"/>
      <c r="EFK61" s="7"/>
      <c r="EFL61" s="7"/>
      <c r="EFM61" s="7"/>
      <c r="EFN61" s="7"/>
      <c r="EFO61" s="7"/>
      <c r="EFP61" s="7"/>
      <c r="EFQ61" s="7"/>
      <c r="EFR61" s="7"/>
      <c r="EFS61" s="7"/>
      <c r="EFT61" s="7"/>
      <c r="EFU61" s="7"/>
      <c r="EFV61" s="7"/>
      <c r="EFW61" s="7"/>
      <c r="EFX61" s="7"/>
      <c r="EFY61" s="7"/>
      <c r="EFZ61" s="7"/>
      <c r="EGA61" s="7"/>
      <c r="EGB61" s="7"/>
      <c r="EGC61" s="7"/>
      <c r="EGD61" s="7"/>
      <c r="EGE61" s="7"/>
      <c r="EGF61" s="7"/>
      <c r="EGG61" s="7"/>
      <c r="EGH61" s="7"/>
      <c r="EGI61" s="7"/>
      <c r="EGJ61" s="7"/>
      <c r="EGK61" s="7"/>
      <c r="EGL61" s="7"/>
      <c r="EGM61" s="7"/>
      <c r="EGN61" s="7"/>
      <c r="EGO61" s="7"/>
      <c r="EGP61" s="7"/>
      <c r="EGQ61" s="7"/>
      <c r="EGR61" s="7"/>
      <c r="EGS61" s="7"/>
      <c r="EGT61" s="7"/>
      <c r="EGU61" s="7"/>
      <c r="EGV61" s="7"/>
      <c r="EGW61" s="7"/>
      <c r="EGX61" s="7"/>
      <c r="EGY61" s="7"/>
      <c r="EGZ61" s="7"/>
      <c r="EHA61" s="7"/>
      <c r="EHB61" s="7"/>
      <c r="EHC61" s="7"/>
      <c r="EHD61" s="7"/>
      <c r="EHE61" s="7"/>
      <c r="EHF61" s="7"/>
      <c r="EHG61" s="7"/>
      <c r="EHH61" s="7"/>
      <c r="EHI61" s="7"/>
      <c r="EHJ61" s="7"/>
      <c r="EHK61" s="7"/>
      <c r="EHL61" s="7"/>
      <c r="EHM61" s="7"/>
      <c r="EHN61" s="7"/>
      <c r="EHO61" s="7"/>
      <c r="EHP61" s="7"/>
      <c r="EHR61" s="7"/>
      <c r="EHS61" s="7"/>
      <c r="EHT61" s="7"/>
      <c r="EHU61" s="7"/>
      <c r="EHV61" s="7"/>
      <c r="EHW61" s="7"/>
      <c r="EHX61" s="7"/>
      <c r="EHY61" s="7"/>
      <c r="EHZ61" s="7"/>
      <c r="EIA61" s="7"/>
      <c r="EIB61" s="7"/>
      <c r="EIC61" s="7"/>
      <c r="EID61" s="7"/>
      <c r="EIE61" s="7"/>
      <c r="EIF61" s="7"/>
      <c r="EIG61" s="7"/>
      <c r="EIH61" s="7"/>
      <c r="EII61" s="7"/>
      <c r="EIJ61" s="7"/>
      <c r="EIK61" s="7"/>
      <c r="EIL61" s="7"/>
      <c r="EIM61" s="7"/>
      <c r="EIN61" s="7"/>
      <c r="EIO61" s="7"/>
      <c r="EIP61" s="7"/>
      <c r="EIQ61" s="7"/>
      <c r="EIR61" s="7"/>
      <c r="EIS61" s="7"/>
      <c r="EIT61" s="7"/>
      <c r="EIU61" s="7"/>
      <c r="EIV61" s="7"/>
      <c r="EIW61" s="7"/>
      <c r="EIX61" s="7"/>
      <c r="EIY61" s="7"/>
      <c r="EIZ61" s="7"/>
      <c r="EJA61" s="7"/>
      <c r="EJB61" s="7"/>
      <c r="EJC61" s="7"/>
      <c r="EJD61" s="7"/>
      <c r="EJE61" s="7"/>
      <c r="EJF61" s="7"/>
      <c r="EJG61" s="7"/>
      <c r="EJH61" s="7"/>
      <c r="EJI61" s="7"/>
      <c r="EJJ61" s="7"/>
      <c r="EJK61" s="7"/>
      <c r="EJL61" s="7"/>
      <c r="EJM61" s="7"/>
      <c r="EJN61" s="7"/>
      <c r="EJO61" s="7"/>
      <c r="EJP61" s="7"/>
      <c r="EJQ61" s="7"/>
      <c r="EJR61" s="7"/>
      <c r="EJS61" s="7"/>
      <c r="EJT61" s="7"/>
      <c r="EJU61" s="7"/>
      <c r="EJV61" s="7"/>
      <c r="EJW61" s="7"/>
      <c r="EJX61" s="7"/>
      <c r="EJY61" s="7"/>
      <c r="EJZ61" s="7"/>
      <c r="EKA61" s="7"/>
      <c r="EKB61" s="7"/>
      <c r="EKC61" s="7"/>
      <c r="EKD61" s="7"/>
      <c r="EKE61" s="7"/>
      <c r="EKF61" s="7"/>
      <c r="EKG61" s="7"/>
      <c r="EKH61" s="7"/>
      <c r="EKI61" s="7"/>
      <c r="EKJ61" s="7"/>
      <c r="EKK61" s="7"/>
      <c r="EKL61" s="7"/>
      <c r="EKM61" s="7"/>
      <c r="EKN61" s="7"/>
      <c r="EKO61" s="7"/>
      <c r="EKP61" s="7"/>
      <c r="EKQ61" s="7"/>
      <c r="EKR61" s="7"/>
      <c r="EKS61" s="7"/>
      <c r="EKT61" s="7"/>
      <c r="EKU61" s="7"/>
      <c r="EKV61" s="7"/>
      <c r="EKW61" s="7"/>
      <c r="EKX61" s="7"/>
      <c r="EKY61" s="7"/>
      <c r="EKZ61" s="7"/>
      <c r="ELA61" s="7"/>
      <c r="ELB61" s="7"/>
      <c r="ELC61" s="7"/>
      <c r="ELD61" s="7"/>
      <c r="ELE61" s="7"/>
      <c r="ELF61" s="7"/>
      <c r="ELG61" s="7"/>
      <c r="ELH61" s="7"/>
      <c r="ELI61" s="7"/>
      <c r="ELJ61" s="7"/>
      <c r="ELK61" s="7"/>
      <c r="ELL61" s="7"/>
      <c r="ELM61" s="7"/>
      <c r="ELN61" s="7"/>
      <c r="ELO61" s="7"/>
      <c r="ELP61" s="7"/>
      <c r="ELQ61" s="7"/>
      <c r="ELR61" s="7"/>
      <c r="ELS61" s="7"/>
      <c r="ELT61" s="7"/>
      <c r="ELU61" s="7"/>
      <c r="ELV61" s="7"/>
      <c r="ELW61" s="7"/>
      <c r="ELX61" s="7"/>
      <c r="ELY61" s="7"/>
      <c r="ELZ61" s="7"/>
      <c r="EMA61" s="7"/>
      <c r="EMB61" s="7"/>
      <c r="EMC61" s="7"/>
      <c r="EMD61" s="7"/>
      <c r="EME61" s="7"/>
      <c r="EMF61" s="7"/>
      <c r="EMG61" s="7"/>
      <c r="EMH61" s="7"/>
      <c r="EMI61" s="7"/>
      <c r="EMJ61" s="7"/>
      <c r="EMK61" s="7"/>
      <c r="EML61" s="7"/>
      <c r="EMM61" s="7"/>
      <c r="EMN61" s="7"/>
      <c r="EMO61" s="7"/>
      <c r="EMP61" s="7"/>
      <c r="EMQ61" s="7"/>
      <c r="EMR61" s="7"/>
      <c r="EMS61" s="7"/>
      <c r="EMT61" s="7"/>
      <c r="EMU61" s="7"/>
      <c r="EMV61" s="7"/>
      <c r="EMW61" s="7"/>
      <c r="EMX61" s="7"/>
      <c r="EMY61" s="7"/>
      <c r="EMZ61" s="7"/>
      <c r="ENA61" s="7"/>
      <c r="ENB61" s="7"/>
      <c r="ENC61" s="7"/>
      <c r="END61" s="7"/>
      <c r="ENE61" s="7"/>
      <c r="ENF61" s="7"/>
      <c r="ENG61" s="7"/>
      <c r="ENH61" s="7"/>
      <c r="ENI61" s="7"/>
      <c r="ENJ61" s="7"/>
      <c r="ENK61" s="7"/>
      <c r="ENL61" s="7"/>
      <c r="ENM61" s="7"/>
      <c r="ENN61" s="7"/>
      <c r="ENO61" s="7"/>
      <c r="ENP61" s="7"/>
      <c r="ENQ61" s="7"/>
      <c r="ENR61" s="7"/>
      <c r="ENS61" s="7"/>
      <c r="ENT61" s="7"/>
      <c r="ENU61" s="7"/>
      <c r="ENV61" s="7"/>
      <c r="ENW61" s="7"/>
      <c r="ENX61" s="7"/>
      <c r="ENY61" s="7"/>
      <c r="ENZ61" s="7"/>
      <c r="EOA61" s="7"/>
      <c r="EOB61" s="7"/>
      <c r="EOC61" s="7"/>
      <c r="EOD61" s="7"/>
      <c r="EOE61" s="7"/>
      <c r="EOF61" s="7"/>
      <c r="EOG61" s="7"/>
      <c r="EOH61" s="7"/>
      <c r="EOI61" s="7"/>
      <c r="EOJ61" s="7"/>
      <c r="EOK61" s="7"/>
      <c r="EOL61" s="7"/>
      <c r="EOM61" s="7"/>
      <c r="EON61" s="7"/>
      <c r="EOO61" s="7"/>
      <c r="EOP61" s="7"/>
      <c r="EOQ61" s="7"/>
      <c r="EOR61" s="7"/>
      <c r="EOS61" s="7"/>
      <c r="EOT61" s="7"/>
      <c r="EOU61" s="7"/>
      <c r="EOV61" s="7"/>
      <c r="EOW61" s="7"/>
      <c r="EOX61" s="7"/>
      <c r="EOY61" s="7"/>
      <c r="EOZ61" s="7"/>
      <c r="EPA61" s="7"/>
      <c r="EPB61" s="7"/>
      <c r="EPC61" s="7"/>
      <c r="EPD61" s="7"/>
      <c r="EPE61" s="7"/>
      <c r="EPF61" s="7"/>
      <c r="EPG61" s="7"/>
      <c r="EPH61" s="7"/>
      <c r="EPI61" s="7"/>
      <c r="EPJ61" s="7"/>
      <c r="EPK61" s="7"/>
      <c r="EPL61" s="7"/>
      <c r="EPM61" s="7"/>
      <c r="EPN61" s="7"/>
      <c r="EPO61" s="7"/>
      <c r="EPP61" s="7"/>
      <c r="EPQ61" s="7"/>
      <c r="EPR61" s="7"/>
      <c r="EPS61" s="7"/>
      <c r="EPT61" s="7"/>
      <c r="EPU61" s="7"/>
      <c r="EPV61" s="7"/>
      <c r="EPW61" s="7"/>
      <c r="EPX61" s="7"/>
      <c r="EPY61" s="7"/>
      <c r="EPZ61" s="7"/>
      <c r="EQA61" s="7"/>
      <c r="EQB61" s="7"/>
      <c r="EQC61" s="7"/>
      <c r="EQD61" s="7"/>
      <c r="EQE61" s="7"/>
      <c r="EQF61" s="7"/>
      <c r="EQG61" s="7"/>
      <c r="EQH61" s="7"/>
      <c r="EQI61" s="7"/>
      <c r="EQJ61" s="7"/>
      <c r="EQK61" s="7"/>
      <c r="EQL61" s="7"/>
      <c r="EQM61" s="7"/>
      <c r="EQN61" s="7"/>
      <c r="EQO61" s="7"/>
      <c r="EQP61" s="7"/>
      <c r="EQQ61" s="7"/>
      <c r="EQR61" s="7"/>
      <c r="EQS61" s="7"/>
      <c r="EQT61" s="7"/>
      <c r="EQU61" s="7"/>
      <c r="EQV61" s="7"/>
      <c r="EQW61" s="7"/>
      <c r="EQX61" s="7"/>
      <c r="EQY61" s="7"/>
      <c r="EQZ61" s="7"/>
      <c r="ERA61" s="7"/>
      <c r="ERB61" s="7"/>
      <c r="ERC61" s="7"/>
      <c r="ERD61" s="7"/>
      <c r="ERE61" s="7"/>
      <c r="ERF61" s="7"/>
      <c r="ERG61" s="7"/>
      <c r="ERH61" s="7"/>
      <c r="ERI61" s="7"/>
      <c r="ERJ61" s="7"/>
      <c r="ERK61" s="7"/>
      <c r="ERL61" s="7"/>
      <c r="ERN61" s="7"/>
      <c r="ERO61" s="7"/>
      <c r="ERP61" s="7"/>
      <c r="ERQ61" s="7"/>
      <c r="ERR61" s="7"/>
      <c r="ERS61" s="7"/>
      <c r="ERT61" s="7"/>
      <c r="ERU61" s="7"/>
      <c r="ERV61" s="7"/>
      <c r="ERW61" s="7"/>
      <c r="ERX61" s="7"/>
      <c r="ERY61" s="7"/>
      <c r="ERZ61" s="7"/>
      <c r="ESA61" s="7"/>
      <c r="ESB61" s="7"/>
      <c r="ESC61" s="7"/>
      <c r="ESD61" s="7"/>
      <c r="ESE61" s="7"/>
      <c r="ESF61" s="7"/>
      <c r="ESG61" s="7"/>
      <c r="ESH61" s="7"/>
      <c r="ESI61" s="7"/>
      <c r="ESJ61" s="7"/>
      <c r="ESK61" s="7"/>
      <c r="ESL61" s="7"/>
      <c r="ESM61" s="7"/>
      <c r="ESN61" s="7"/>
      <c r="ESO61" s="7"/>
      <c r="ESP61" s="7"/>
      <c r="ESQ61" s="7"/>
      <c r="ESR61" s="7"/>
      <c r="ESS61" s="7"/>
      <c r="EST61" s="7"/>
      <c r="ESU61" s="7"/>
      <c r="ESV61" s="7"/>
      <c r="ESW61" s="7"/>
      <c r="ESX61" s="7"/>
      <c r="ESY61" s="7"/>
      <c r="ESZ61" s="7"/>
      <c r="ETA61" s="7"/>
      <c r="ETB61" s="7"/>
      <c r="ETC61" s="7"/>
      <c r="ETD61" s="7"/>
      <c r="ETE61" s="7"/>
      <c r="ETF61" s="7"/>
      <c r="ETG61" s="7"/>
      <c r="ETH61" s="7"/>
      <c r="ETI61" s="7"/>
      <c r="ETJ61" s="7"/>
      <c r="ETK61" s="7"/>
      <c r="ETL61" s="7"/>
      <c r="ETM61" s="7"/>
      <c r="ETN61" s="7"/>
      <c r="ETO61" s="7"/>
      <c r="ETP61" s="7"/>
      <c r="ETQ61" s="7"/>
      <c r="ETR61" s="7"/>
      <c r="ETS61" s="7"/>
      <c r="ETT61" s="7"/>
      <c r="ETU61" s="7"/>
      <c r="ETV61" s="7"/>
      <c r="ETW61" s="7"/>
      <c r="ETX61" s="7"/>
      <c r="ETY61" s="7"/>
      <c r="ETZ61" s="7"/>
      <c r="EUA61" s="7"/>
      <c r="EUB61" s="7"/>
      <c r="EUC61" s="7"/>
      <c r="EUD61" s="7"/>
      <c r="EUE61" s="7"/>
      <c r="EUF61" s="7"/>
      <c r="EUG61" s="7"/>
      <c r="EUH61" s="7"/>
      <c r="EUI61" s="7"/>
      <c r="EUJ61" s="7"/>
      <c r="EUK61" s="7"/>
      <c r="EUL61" s="7"/>
      <c r="EUM61" s="7"/>
      <c r="EUN61" s="7"/>
      <c r="EUO61" s="7"/>
      <c r="EUP61" s="7"/>
      <c r="EUQ61" s="7"/>
      <c r="EUR61" s="7"/>
      <c r="EUS61" s="7"/>
      <c r="EUT61" s="7"/>
      <c r="EUU61" s="7"/>
      <c r="EUV61" s="7"/>
      <c r="EUW61" s="7"/>
      <c r="EUX61" s="7"/>
      <c r="EUY61" s="7"/>
      <c r="EUZ61" s="7"/>
      <c r="EVA61" s="7"/>
      <c r="EVB61" s="7"/>
      <c r="EVC61" s="7"/>
      <c r="EVD61" s="7"/>
      <c r="EVE61" s="7"/>
      <c r="EVF61" s="7"/>
      <c r="EVG61" s="7"/>
      <c r="EVH61" s="7"/>
      <c r="EVI61" s="7"/>
      <c r="EVJ61" s="7"/>
      <c r="EVK61" s="7"/>
      <c r="EVL61" s="7"/>
      <c r="EVM61" s="7"/>
      <c r="EVN61" s="7"/>
      <c r="EVO61" s="7"/>
      <c r="EVP61" s="7"/>
      <c r="EVQ61" s="7"/>
      <c r="EVR61" s="7"/>
      <c r="EVS61" s="7"/>
      <c r="EVT61" s="7"/>
      <c r="EVU61" s="7"/>
      <c r="EVV61" s="7"/>
      <c r="EVW61" s="7"/>
      <c r="EVX61" s="7"/>
      <c r="EVY61" s="7"/>
      <c r="EVZ61" s="7"/>
      <c r="EWA61" s="7"/>
      <c r="EWB61" s="7"/>
      <c r="EWC61" s="7"/>
      <c r="EWD61" s="7"/>
      <c r="EWE61" s="7"/>
      <c r="EWF61" s="7"/>
      <c r="EWG61" s="7"/>
      <c r="EWH61" s="7"/>
      <c r="EWI61" s="7"/>
      <c r="EWJ61" s="7"/>
      <c r="EWK61" s="7"/>
      <c r="EWL61" s="7"/>
      <c r="EWM61" s="7"/>
      <c r="EWN61" s="7"/>
      <c r="EWO61" s="7"/>
      <c r="EWP61" s="7"/>
      <c r="EWQ61" s="7"/>
      <c r="EWR61" s="7"/>
      <c r="EWS61" s="7"/>
      <c r="EWT61" s="7"/>
      <c r="EWU61" s="7"/>
      <c r="EWV61" s="7"/>
      <c r="EWW61" s="7"/>
      <c r="EWX61" s="7"/>
      <c r="EWY61" s="7"/>
      <c r="EWZ61" s="7"/>
      <c r="EXA61" s="7"/>
      <c r="EXB61" s="7"/>
      <c r="EXC61" s="7"/>
      <c r="EXD61" s="7"/>
      <c r="EXE61" s="7"/>
      <c r="EXF61" s="7"/>
      <c r="EXG61" s="7"/>
      <c r="EXH61" s="7"/>
      <c r="EXI61" s="7"/>
      <c r="EXJ61" s="7"/>
      <c r="EXK61" s="7"/>
      <c r="EXL61" s="7"/>
      <c r="EXM61" s="7"/>
      <c r="EXN61" s="7"/>
      <c r="EXO61" s="7"/>
      <c r="EXP61" s="7"/>
      <c r="EXQ61" s="7"/>
      <c r="EXR61" s="7"/>
      <c r="EXS61" s="7"/>
      <c r="EXT61" s="7"/>
      <c r="EXU61" s="7"/>
      <c r="EXV61" s="7"/>
      <c r="EXW61" s="7"/>
      <c r="EXX61" s="7"/>
      <c r="EXY61" s="7"/>
      <c r="EXZ61" s="7"/>
      <c r="EYA61" s="7"/>
      <c r="EYB61" s="7"/>
      <c r="EYC61" s="7"/>
      <c r="EYD61" s="7"/>
      <c r="EYE61" s="7"/>
      <c r="EYF61" s="7"/>
      <c r="EYG61" s="7"/>
      <c r="EYH61" s="7"/>
      <c r="EYI61" s="7"/>
      <c r="EYJ61" s="7"/>
      <c r="EYK61" s="7"/>
      <c r="EYL61" s="7"/>
      <c r="EYM61" s="7"/>
      <c r="EYN61" s="7"/>
      <c r="EYO61" s="7"/>
      <c r="EYP61" s="7"/>
      <c r="EYQ61" s="7"/>
      <c r="EYR61" s="7"/>
      <c r="EYS61" s="7"/>
      <c r="EYT61" s="7"/>
      <c r="EYU61" s="7"/>
      <c r="EYV61" s="7"/>
      <c r="EYW61" s="7"/>
      <c r="EYX61" s="7"/>
      <c r="EYY61" s="7"/>
      <c r="EYZ61" s="7"/>
      <c r="EZA61" s="7"/>
      <c r="EZB61" s="7"/>
      <c r="EZC61" s="7"/>
      <c r="EZD61" s="7"/>
      <c r="EZE61" s="7"/>
      <c r="EZF61" s="7"/>
      <c r="EZG61" s="7"/>
      <c r="EZH61" s="7"/>
      <c r="EZI61" s="7"/>
      <c r="EZJ61" s="7"/>
      <c r="EZK61" s="7"/>
      <c r="EZL61" s="7"/>
      <c r="EZM61" s="7"/>
      <c r="EZN61" s="7"/>
      <c r="EZO61" s="7"/>
      <c r="EZP61" s="7"/>
      <c r="EZQ61" s="7"/>
      <c r="EZR61" s="7"/>
      <c r="EZS61" s="7"/>
      <c r="EZT61" s="7"/>
      <c r="EZU61" s="7"/>
      <c r="EZV61" s="7"/>
      <c r="EZW61" s="7"/>
      <c r="EZX61" s="7"/>
      <c r="EZY61" s="7"/>
      <c r="EZZ61" s="7"/>
      <c r="FAA61" s="7"/>
      <c r="FAB61" s="7"/>
      <c r="FAC61" s="7"/>
      <c r="FAD61" s="7"/>
      <c r="FAE61" s="7"/>
      <c r="FAF61" s="7"/>
      <c r="FAG61" s="7"/>
      <c r="FAH61" s="7"/>
      <c r="FAI61" s="7"/>
      <c r="FAJ61" s="7"/>
      <c r="FAK61" s="7"/>
      <c r="FAL61" s="7"/>
      <c r="FAM61" s="7"/>
      <c r="FAN61" s="7"/>
      <c r="FAO61" s="7"/>
      <c r="FAP61" s="7"/>
      <c r="FAQ61" s="7"/>
      <c r="FAR61" s="7"/>
      <c r="FAS61" s="7"/>
      <c r="FAT61" s="7"/>
      <c r="FAU61" s="7"/>
      <c r="FAV61" s="7"/>
      <c r="FAW61" s="7"/>
      <c r="FAX61" s="7"/>
      <c r="FAY61" s="7"/>
      <c r="FAZ61" s="7"/>
      <c r="FBA61" s="7"/>
      <c r="FBB61" s="7"/>
      <c r="FBC61" s="7"/>
      <c r="FBD61" s="7"/>
      <c r="FBE61" s="7"/>
      <c r="FBF61" s="7"/>
      <c r="FBG61" s="7"/>
      <c r="FBH61" s="7"/>
      <c r="FBJ61" s="7"/>
      <c r="FBK61" s="7"/>
      <c r="FBL61" s="7"/>
      <c r="FBM61" s="7"/>
      <c r="FBN61" s="7"/>
      <c r="FBO61" s="7"/>
      <c r="FBP61" s="7"/>
      <c r="FBQ61" s="7"/>
      <c r="FBR61" s="7"/>
      <c r="FBS61" s="7"/>
      <c r="FBT61" s="7"/>
      <c r="FBU61" s="7"/>
      <c r="FBV61" s="7"/>
      <c r="FBW61" s="7"/>
      <c r="FBX61" s="7"/>
      <c r="FBY61" s="7"/>
      <c r="FBZ61" s="7"/>
      <c r="FCA61" s="7"/>
      <c r="FCB61" s="7"/>
      <c r="FCC61" s="7"/>
      <c r="FCD61" s="7"/>
      <c r="FCE61" s="7"/>
      <c r="FCF61" s="7"/>
      <c r="FCG61" s="7"/>
      <c r="FCH61" s="7"/>
      <c r="FCI61" s="7"/>
      <c r="FCJ61" s="7"/>
      <c r="FCK61" s="7"/>
      <c r="FCL61" s="7"/>
      <c r="FCM61" s="7"/>
      <c r="FCN61" s="7"/>
      <c r="FCO61" s="7"/>
      <c r="FCP61" s="7"/>
      <c r="FCQ61" s="7"/>
      <c r="FCR61" s="7"/>
      <c r="FCS61" s="7"/>
      <c r="FCT61" s="7"/>
      <c r="FCU61" s="7"/>
      <c r="FCV61" s="7"/>
      <c r="FCW61" s="7"/>
      <c r="FCX61" s="7"/>
      <c r="FCY61" s="7"/>
      <c r="FCZ61" s="7"/>
      <c r="FDA61" s="7"/>
      <c r="FDB61" s="7"/>
      <c r="FDC61" s="7"/>
      <c r="FDD61" s="7"/>
      <c r="FDE61" s="7"/>
      <c r="FDF61" s="7"/>
      <c r="FDG61" s="7"/>
      <c r="FDH61" s="7"/>
      <c r="FDI61" s="7"/>
      <c r="FDJ61" s="7"/>
      <c r="FDK61" s="7"/>
      <c r="FDL61" s="7"/>
      <c r="FDM61" s="7"/>
      <c r="FDN61" s="7"/>
      <c r="FDO61" s="7"/>
      <c r="FDP61" s="7"/>
      <c r="FDQ61" s="7"/>
      <c r="FDR61" s="7"/>
      <c r="FDS61" s="7"/>
      <c r="FDT61" s="7"/>
      <c r="FDU61" s="7"/>
      <c r="FDV61" s="7"/>
      <c r="FDW61" s="7"/>
      <c r="FDX61" s="7"/>
      <c r="FDY61" s="7"/>
      <c r="FDZ61" s="7"/>
      <c r="FEA61" s="7"/>
      <c r="FEB61" s="7"/>
      <c r="FEC61" s="7"/>
      <c r="FED61" s="7"/>
      <c r="FEE61" s="7"/>
      <c r="FEF61" s="7"/>
      <c r="FEG61" s="7"/>
      <c r="FEH61" s="7"/>
      <c r="FEI61" s="7"/>
      <c r="FEJ61" s="7"/>
      <c r="FEK61" s="7"/>
      <c r="FEL61" s="7"/>
      <c r="FEM61" s="7"/>
      <c r="FEN61" s="7"/>
      <c r="FEO61" s="7"/>
      <c r="FEP61" s="7"/>
      <c r="FEQ61" s="7"/>
      <c r="FER61" s="7"/>
      <c r="FES61" s="7"/>
      <c r="FET61" s="7"/>
      <c r="FEU61" s="7"/>
      <c r="FEV61" s="7"/>
      <c r="FEW61" s="7"/>
      <c r="FEX61" s="7"/>
      <c r="FEY61" s="7"/>
      <c r="FEZ61" s="7"/>
      <c r="FFA61" s="7"/>
      <c r="FFB61" s="7"/>
      <c r="FFC61" s="7"/>
      <c r="FFD61" s="7"/>
      <c r="FFE61" s="7"/>
      <c r="FFF61" s="7"/>
      <c r="FFG61" s="7"/>
      <c r="FFH61" s="7"/>
      <c r="FFI61" s="7"/>
      <c r="FFJ61" s="7"/>
      <c r="FFK61" s="7"/>
      <c r="FFL61" s="7"/>
      <c r="FFM61" s="7"/>
      <c r="FFN61" s="7"/>
      <c r="FFO61" s="7"/>
      <c r="FFP61" s="7"/>
      <c r="FFQ61" s="7"/>
      <c r="FFR61" s="7"/>
      <c r="FFS61" s="7"/>
      <c r="FFT61" s="7"/>
      <c r="FFU61" s="7"/>
      <c r="FFV61" s="7"/>
      <c r="FFW61" s="7"/>
      <c r="FFX61" s="7"/>
      <c r="FFY61" s="7"/>
      <c r="FFZ61" s="7"/>
      <c r="FGA61" s="7"/>
      <c r="FGB61" s="7"/>
      <c r="FGC61" s="7"/>
      <c r="FGD61" s="7"/>
      <c r="FGE61" s="7"/>
      <c r="FGF61" s="7"/>
      <c r="FGG61" s="7"/>
      <c r="FGH61" s="7"/>
      <c r="FGI61" s="7"/>
      <c r="FGJ61" s="7"/>
      <c r="FGK61" s="7"/>
      <c r="FGL61" s="7"/>
      <c r="FGM61" s="7"/>
      <c r="FGN61" s="7"/>
      <c r="FGO61" s="7"/>
      <c r="FGP61" s="7"/>
      <c r="FGQ61" s="7"/>
      <c r="FGR61" s="7"/>
      <c r="FGS61" s="7"/>
      <c r="FGT61" s="7"/>
      <c r="FGU61" s="7"/>
      <c r="FGV61" s="7"/>
      <c r="FGW61" s="7"/>
      <c r="FGX61" s="7"/>
      <c r="FGY61" s="7"/>
      <c r="FGZ61" s="7"/>
      <c r="FHA61" s="7"/>
      <c r="FHB61" s="7"/>
      <c r="FHC61" s="7"/>
      <c r="FHD61" s="7"/>
      <c r="FHE61" s="7"/>
      <c r="FHF61" s="7"/>
      <c r="FHG61" s="7"/>
      <c r="FHH61" s="7"/>
      <c r="FHI61" s="7"/>
      <c r="FHJ61" s="7"/>
      <c r="FHK61" s="7"/>
      <c r="FHL61" s="7"/>
      <c r="FHM61" s="7"/>
      <c r="FHN61" s="7"/>
      <c r="FHO61" s="7"/>
      <c r="FHP61" s="7"/>
      <c r="FHQ61" s="7"/>
      <c r="FHR61" s="7"/>
      <c r="FHS61" s="7"/>
      <c r="FHT61" s="7"/>
      <c r="FHU61" s="7"/>
      <c r="FHV61" s="7"/>
      <c r="FHW61" s="7"/>
      <c r="FHX61" s="7"/>
      <c r="FHY61" s="7"/>
      <c r="FHZ61" s="7"/>
      <c r="FIA61" s="7"/>
      <c r="FIB61" s="7"/>
      <c r="FIC61" s="7"/>
      <c r="FID61" s="7"/>
      <c r="FIE61" s="7"/>
      <c r="FIF61" s="7"/>
      <c r="FIG61" s="7"/>
      <c r="FIH61" s="7"/>
      <c r="FII61" s="7"/>
      <c r="FIJ61" s="7"/>
      <c r="FIK61" s="7"/>
      <c r="FIL61" s="7"/>
      <c r="FIM61" s="7"/>
      <c r="FIN61" s="7"/>
      <c r="FIO61" s="7"/>
      <c r="FIP61" s="7"/>
      <c r="FIQ61" s="7"/>
      <c r="FIR61" s="7"/>
      <c r="FIS61" s="7"/>
      <c r="FIT61" s="7"/>
      <c r="FIU61" s="7"/>
      <c r="FIV61" s="7"/>
      <c r="FIW61" s="7"/>
      <c r="FIX61" s="7"/>
      <c r="FIY61" s="7"/>
      <c r="FIZ61" s="7"/>
      <c r="FJA61" s="7"/>
      <c r="FJB61" s="7"/>
      <c r="FJC61" s="7"/>
      <c r="FJD61" s="7"/>
      <c r="FJE61" s="7"/>
      <c r="FJF61" s="7"/>
      <c r="FJG61" s="7"/>
      <c r="FJH61" s="7"/>
      <c r="FJI61" s="7"/>
      <c r="FJJ61" s="7"/>
      <c r="FJK61" s="7"/>
      <c r="FJL61" s="7"/>
      <c r="FJM61" s="7"/>
      <c r="FJN61" s="7"/>
      <c r="FJO61" s="7"/>
      <c r="FJP61" s="7"/>
      <c r="FJQ61" s="7"/>
      <c r="FJR61" s="7"/>
      <c r="FJS61" s="7"/>
      <c r="FJT61" s="7"/>
      <c r="FJU61" s="7"/>
      <c r="FJV61" s="7"/>
      <c r="FJW61" s="7"/>
      <c r="FJX61" s="7"/>
      <c r="FJY61" s="7"/>
      <c r="FJZ61" s="7"/>
      <c r="FKA61" s="7"/>
      <c r="FKB61" s="7"/>
      <c r="FKC61" s="7"/>
      <c r="FKD61" s="7"/>
      <c r="FKE61" s="7"/>
      <c r="FKF61" s="7"/>
      <c r="FKG61" s="7"/>
      <c r="FKH61" s="7"/>
      <c r="FKI61" s="7"/>
      <c r="FKJ61" s="7"/>
      <c r="FKK61" s="7"/>
      <c r="FKL61" s="7"/>
      <c r="FKM61" s="7"/>
      <c r="FKN61" s="7"/>
      <c r="FKO61" s="7"/>
      <c r="FKP61" s="7"/>
      <c r="FKQ61" s="7"/>
      <c r="FKR61" s="7"/>
      <c r="FKS61" s="7"/>
      <c r="FKT61" s="7"/>
      <c r="FKU61" s="7"/>
      <c r="FKV61" s="7"/>
      <c r="FKW61" s="7"/>
      <c r="FKX61" s="7"/>
      <c r="FKY61" s="7"/>
      <c r="FKZ61" s="7"/>
      <c r="FLA61" s="7"/>
      <c r="FLB61" s="7"/>
      <c r="FLC61" s="7"/>
      <c r="FLD61" s="7"/>
      <c r="FLF61" s="7"/>
      <c r="FLG61" s="7"/>
      <c r="FLH61" s="7"/>
      <c r="FLI61" s="7"/>
      <c r="FLJ61" s="7"/>
      <c r="FLK61" s="7"/>
      <c r="FLL61" s="7"/>
      <c r="FLM61" s="7"/>
      <c r="FLN61" s="7"/>
      <c r="FLO61" s="7"/>
      <c r="FLP61" s="7"/>
      <c r="FLQ61" s="7"/>
      <c r="FLR61" s="7"/>
      <c r="FLS61" s="7"/>
      <c r="FLT61" s="7"/>
      <c r="FLU61" s="7"/>
      <c r="FLV61" s="7"/>
      <c r="FLW61" s="7"/>
      <c r="FLX61" s="7"/>
      <c r="FLY61" s="7"/>
      <c r="FLZ61" s="7"/>
      <c r="FMA61" s="7"/>
      <c r="FMB61" s="7"/>
      <c r="FMC61" s="7"/>
      <c r="FMD61" s="7"/>
      <c r="FME61" s="7"/>
      <c r="FMF61" s="7"/>
      <c r="FMG61" s="7"/>
      <c r="FMH61" s="7"/>
      <c r="FMI61" s="7"/>
      <c r="FMJ61" s="7"/>
      <c r="FMK61" s="7"/>
      <c r="FML61" s="7"/>
      <c r="FMM61" s="7"/>
      <c r="FMN61" s="7"/>
      <c r="FMO61" s="7"/>
      <c r="FMP61" s="7"/>
      <c r="FMQ61" s="7"/>
      <c r="FMR61" s="7"/>
      <c r="FMS61" s="7"/>
      <c r="FMT61" s="7"/>
      <c r="FMU61" s="7"/>
      <c r="FMV61" s="7"/>
      <c r="FMW61" s="7"/>
      <c r="FMX61" s="7"/>
      <c r="FMY61" s="7"/>
      <c r="FMZ61" s="7"/>
      <c r="FNA61" s="7"/>
      <c r="FNB61" s="7"/>
      <c r="FNC61" s="7"/>
      <c r="FND61" s="7"/>
      <c r="FNE61" s="7"/>
      <c r="FNF61" s="7"/>
      <c r="FNG61" s="7"/>
      <c r="FNH61" s="7"/>
      <c r="FNI61" s="7"/>
      <c r="FNJ61" s="7"/>
      <c r="FNK61" s="7"/>
      <c r="FNL61" s="7"/>
      <c r="FNM61" s="7"/>
      <c r="FNN61" s="7"/>
      <c r="FNO61" s="7"/>
      <c r="FNP61" s="7"/>
      <c r="FNQ61" s="7"/>
      <c r="FNR61" s="7"/>
      <c r="FNS61" s="7"/>
      <c r="FNT61" s="7"/>
      <c r="FNU61" s="7"/>
      <c r="FNV61" s="7"/>
      <c r="FNW61" s="7"/>
      <c r="FNX61" s="7"/>
      <c r="FNY61" s="7"/>
      <c r="FNZ61" s="7"/>
      <c r="FOA61" s="7"/>
      <c r="FOB61" s="7"/>
      <c r="FOC61" s="7"/>
      <c r="FOD61" s="7"/>
      <c r="FOE61" s="7"/>
      <c r="FOF61" s="7"/>
      <c r="FOG61" s="7"/>
      <c r="FOH61" s="7"/>
      <c r="FOI61" s="7"/>
      <c r="FOJ61" s="7"/>
      <c r="FOK61" s="7"/>
      <c r="FOL61" s="7"/>
      <c r="FOM61" s="7"/>
      <c r="FON61" s="7"/>
      <c r="FOO61" s="7"/>
      <c r="FOP61" s="7"/>
      <c r="FOQ61" s="7"/>
      <c r="FOR61" s="7"/>
      <c r="FOS61" s="7"/>
      <c r="FOT61" s="7"/>
      <c r="FOU61" s="7"/>
      <c r="FOV61" s="7"/>
      <c r="FOW61" s="7"/>
      <c r="FOX61" s="7"/>
      <c r="FOY61" s="7"/>
      <c r="FOZ61" s="7"/>
      <c r="FPA61" s="7"/>
      <c r="FPB61" s="7"/>
      <c r="FPC61" s="7"/>
      <c r="FPD61" s="7"/>
      <c r="FPE61" s="7"/>
      <c r="FPF61" s="7"/>
      <c r="FPG61" s="7"/>
      <c r="FPH61" s="7"/>
      <c r="FPI61" s="7"/>
      <c r="FPJ61" s="7"/>
      <c r="FPK61" s="7"/>
      <c r="FPL61" s="7"/>
      <c r="FPM61" s="7"/>
      <c r="FPN61" s="7"/>
      <c r="FPO61" s="7"/>
      <c r="FPP61" s="7"/>
      <c r="FPQ61" s="7"/>
      <c r="FPR61" s="7"/>
      <c r="FPS61" s="7"/>
      <c r="FPT61" s="7"/>
      <c r="FPU61" s="7"/>
      <c r="FPV61" s="7"/>
      <c r="FPW61" s="7"/>
      <c r="FPX61" s="7"/>
      <c r="FPY61" s="7"/>
      <c r="FPZ61" s="7"/>
      <c r="FQA61" s="7"/>
      <c r="FQB61" s="7"/>
      <c r="FQC61" s="7"/>
      <c r="FQD61" s="7"/>
      <c r="FQE61" s="7"/>
      <c r="FQF61" s="7"/>
      <c r="FQG61" s="7"/>
      <c r="FQH61" s="7"/>
      <c r="FQI61" s="7"/>
      <c r="FQJ61" s="7"/>
      <c r="FQK61" s="7"/>
      <c r="FQL61" s="7"/>
      <c r="FQM61" s="7"/>
      <c r="FQN61" s="7"/>
      <c r="FQO61" s="7"/>
      <c r="FQP61" s="7"/>
      <c r="FQQ61" s="7"/>
      <c r="FQR61" s="7"/>
      <c r="FQS61" s="7"/>
      <c r="FQT61" s="7"/>
      <c r="FQU61" s="7"/>
      <c r="FQV61" s="7"/>
      <c r="FQW61" s="7"/>
      <c r="FQX61" s="7"/>
      <c r="FQY61" s="7"/>
      <c r="FQZ61" s="7"/>
      <c r="FRA61" s="7"/>
      <c r="FRB61" s="7"/>
      <c r="FRC61" s="7"/>
      <c r="FRD61" s="7"/>
      <c r="FRE61" s="7"/>
      <c r="FRF61" s="7"/>
      <c r="FRG61" s="7"/>
      <c r="FRH61" s="7"/>
      <c r="FRI61" s="7"/>
      <c r="FRJ61" s="7"/>
      <c r="FRK61" s="7"/>
      <c r="FRL61" s="7"/>
      <c r="FRM61" s="7"/>
      <c r="FRN61" s="7"/>
      <c r="FRO61" s="7"/>
      <c r="FRP61" s="7"/>
      <c r="FRQ61" s="7"/>
      <c r="FRR61" s="7"/>
      <c r="FRS61" s="7"/>
      <c r="FRT61" s="7"/>
      <c r="FRU61" s="7"/>
      <c r="FRV61" s="7"/>
      <c r="FRW61" s="7"/>
      <c r="FRX61" s="7"/>
      <c r="FRY61" s="7"/>
      <c r="FRZ61" s="7"/>
      <c r="FSA61" s="7"/>
      <c r="FSB61" s="7"/>
      <c r="FSC61" s="7"/>
      <c r="FSD61" s="7"/>
      <c r="FSE61" s="7"/>
      <c r="FSF61" s="7"/>
      <c r="FSG61" s="7"/>
      <c r="FSH61" s="7"/>
      <c r="FSI61" s="7"/>
      <c r="FSJ61" s="7"/>
      <c r="FSK61" s="7"/>
      <c r="FSL61" s="7"/>
      <c r="FSM61" s="7"/>
      <c r="FSN61" s="7"/>
      <c r="FSO61" s="7"/>
      <c r="FSP61" s="7"/>
      <c r="FSQ61" s="7"/>
      <c r="FSR61" s="7"/>
      <c r="FSS61" s="7"/>
      <c r="FST61" s="7"/>
      <c r="FSU61" s="7"/>
      <c r="FSV61" s="7"/>
      <c r="FSW61" s="7"/>
      <c r="FSX61" s="7"/>
      <c r="FSY61" s="7"/>
      <c r="FSZ61" s="7"/>
      <c r="FTA61" s="7"/>
      <c r="FTB61" s="7"/>
      <c r="FTC61" s="7"/>
      <c r="FTD61" s="7"/>
      <c r="FTE61" s="7"/>
      <c r="FTF61" s="7"/>
      <c r="FTG61" s="7"/>
      <c r="FTH61" s="7"/>
      <c r="FTI61" s="7"/>
      <c r="FTJ61" s="7"/>
      <c r="FTK61" s="7"/>
      <c r="FTL61" s="7"/>
      <c r="FTM61" s="7"/>
      <c r="FTN61" s="7"/>
      <c r="FTO61" s="7"/>
      <c r="FTP61" s="7"/>
      <c r="FTQ61" s="7"/>
      <c r="FTR61" s="7"/>
      <c r="FTS61" s="7"/>
      <c r="FTT61" s="7"/>
      <c r="FTU61" s="7"/>
      <c r="FTV61" s="7"/>
      <c r="FTW61" s="7"/>
      <c r="FTX61" s="7"/>
      <c r="FTY61" s="7"/>
      <c r="FTZ61" s="7"/>
      <c r="FUA61" s="7"/>
      <c r="FUB61" s="7"/>
      <c r="FUC61" s="7"/>
      <c r="FUD61" s="7"/>
      <c r="FUE61" s="7"/>
      <c r="FUF61" s="7"/>
      <c r="FUG61" s="7"/>
      <c r="FUH61" s="7"/>
      <c r="FUI61" s="7"/>
      <c r="FUJ61" s="7"/>
      <c r="FUK61" s="7"/>
      <c r="FUL61" s="7"/>
      <c r="FUM61" s="7"/>
      <c r="FUN61" s="7"/>
      <c r="FUO61" s="7"/>
      <c r="FUP61" s="7"/>
      <c r="FUQ61" s="7"/>
      <c r="FUR61" s="7"/>
      <c r="FUS61" s="7"/>
      <c r="FUT61" s="7"/>
      <c r="FUU61" s="7"/>
      <c r="FUV61" s="7"/>
      <c r="FUW61" s="7"/>
      <c r="FUX61" s="7"/>
      <c r="FUY61" s="7"/>
      <c r="FUZ61" s="7"/>
      <c r="FVB61" s="7"/>
      <c r="FVC61" s="7"/>
      <c r="FVD61" s="7"/>
      <c r="FVE61" s="7"/>
      <c r="FVF61" s="7"/>
      <c r="FVG61" s="7"/>
      <c r="FVH61" s="7"/>
      <c r="FVI61" s="7"/>
      <c r="FVJ61" s="7"/>
      <c r="FVK61" s="7"/>
      <c r="FVL61" s="7"/>
      <c r="FVM61" s="7"/>
      <c r="FVN61" s="7"/>
      <c r="FVO61" s="7"/>
      <c r="FVP61" s="7"/>
      <c r="FVQ61" s="7"/>
      <c r="FVR61" s="7"/>
      <c r="FVS61" s="7"/>
      <c r="FVT61" s="7"/>
      <c r="FVU61" s="7"/>
      <c r="FVV61" s="7"/>
      <c r="FVW61" s="7"/>
      <c r="FVX61" s="7"/>
      <c r="FVY61" s="7"/>
      <c r="FVZ61" s="7"/>
      <c r="FWA61" s="7"/>
      <c r="FWB61" s="7"/>
      <c r="FWC61" s="7"/>
      <c r="FWD61" s="7"/>
      <c r="FWE61" s="7"/>
      <c r="FWF61" s="7"/>
      <c r="FWG61" s="7"/>
      <c r="FWH61" s="7"/>
      <c r="FWI61" s="7"/>
      <c r="FWJ61" s="7"/>
      <c r="FWK61" s="7"/>
      <c r="FWL61" s="7"/>
      <c r="FWM61" s="7"/>
      <c r="FWN61" s="7"/>
      <c r="FWO61" s="7"/>
      <c r="FWP61" s="7"/>
      <c r="FWQ61" s="7"/>
      <c r="FWR61" s="7"/>
      <c r="FWS61" s="7"/>
      <c r="FWT61" s="7"/>
      <c r="FWU61" s="7"/>
      <c r="FWV61" s="7"/>
      <c r="FWW61" s="7"/>
      <c r="FWX61" s="7"/>
      <c r="FWY61" s="7"/>
      <c r="FWZ61" s="7"/>
      <c r="FXA61" s="7"/>
      <c r="FXB61" s="7"/>
      <c r="FXC61" s="7"/>
      <c r="FXD61" s="7"/>
      <c r="FXE61" s="7"/>
      <c r="FXF61" s="7"/>
      <c r="FXG61" s="7"/>
      <c r="FXH61" s="7"/>
      <c r="FXI61" s="7"/>
      <c r="FXJ61" s="7"/>
      <c r="FXK61" s="7"/>
      <c r="FXL61" s="7"/>
      <c r="FXM61" s="7"/>
      <c r="FXN61" s="7"/>
      <c r="FXO61" s="7"/>
      <c r="FXP61" s="7"/>
      <c r="FXQ61" s="7"/>
      <c r="FXR61" s="7"/>
      <c r="FXS61" s="7"/>
      <c r="FXT61" s="7"/>
      <c r="FXU61" s="7"/>
      <c r="FXV61" s="7"/>
      <c r="FXW61" s="7"/>
      <c r="FXX61" s="7"/>
      <c r="FXY61" s="7"/>
      <c r="FXZ61" s="7"/>
      <c r="FYA61" s="7"/>
      <c r="FYB61" s="7"/>
      <c r="FYC61" s="7"/>
      <c r="FYD61" s="7"/>
      <c r="FYE61" s="7"/>
      <c r="FYF61" s="7"/>
      <c r="FYG61" s="7"/>
      <c r="FYH61" s="7"/>
      <c r="FYI61" s="7"/>
      <c r="FYJ61" s="7"/>
      <c r="FYK61" s="7"/>
      <c r="FYL61" s="7"/>
      <c r="FYM61" s="7"/>
      <c r="FYN61" s="7"/>
      <c r="FYO61" s="7"/>
      <c r="FYP61" s="7"/>
      <c r="FYQ61" s="7"/>
      <c r="FYR61" s="7"/>
      <c r="FYS61" s="7"/>
      <c r="FYT61" s="7"/>
      <c r="FYU61" s="7"/>
      <c r="FYV61" s="7"/>
      <c r="FYW61" s="7"/>
      <c r="FYX61" s="7"/>
      <c r="FYY61" s="7"/>
      <c r="FYZ61" s="7"/>
      <c r="FZA61" s="7"/>
      <c r="FZB61" s="7"/>
      <c r="FZC61" s="7"/>
      <c r="FZD61" s="7"/>
      <c r="FZE61" s="7"/>
      <c r="FZF61" s="7"/>
      <c r="FZG61" s="7"/>
      <c r="FZH61" s="7"/>
      <c r="FZI61" s="7"/>
      <c r="FZJ61" s="7"/>
      <c r="FZK61" s="7"/>
      <c r="FZL61" s="7"/>
      <c r="FZM61" s="7"/>
      <c r="FZN61" s="7"/>
      <c r="FZO61" s="7"/>
      <c r="FZP61" s="7"/>
      <c r="FZQ61" s="7"/>
      <c r="FZR61" s="7"/>
      <c r="FZS61" s="7"/>
      <c r="FZT61" s="7"/>
      <c r="FZU61" s="7"/>
      <c r="FZV61" s="7"/>
      <c r="FZW61" s="7"/>
      <c r="FZX61" s="7"/>
      <c r="FZY61" s="7"/>
      <c r="FZZ61" s="7"/>
      <c r="GAA61" s="7"/>
      <c r="GAB61" s="7"/>
      <c r="GAC61" s="7"/>
      <c r="GAD61" s="7"/>
      <c r="GAE61" s="7"/>
      <c r="GAF61" s="7"/>
      <c r="GAG61" s="7"/>
      <c r="GAH61" s="7"/>
      <c r="GAI61" s="7"/>
      <c r="GAJ61" s="7"/>
      <c r="GAK61" s="7"/>
      <c r="GAL61" s="7"/>
      <c r="GAM61" s="7"/>
      <c r="GAN61" s="7"/>
      <c r="GAO61" s="7"/>
      <c r="GAP61" s="7"/>
      <c r="GAQ61" s="7"/>
      <c r="GAR61" s="7"/>
      <c r="GAS61" s="7"/>
      <c r="GAT61" s="7"/>
      <c r="GAU61" s="7"/>
      <c r="GAV61" s="7"/>
      <c r="GAW61" s="7"/>
      <c r="GAX61" s="7"/>
      <c r="GAY61" s="7"/>
      <c r="GAZ61" s="7"/>
      <c r="GBA61" s="7"/>
      <c r="GBB61" s="7"/>
      <c r="GBC61" s="7"/>
      <c r="GBD61" s="7"/>
      <c r="GBE61" s="7"/>
      <c r="GBF61" s="7"/>
      <c r="GBG61" s="7"/>
      <c r="GBH61" s="7"/>
      <c r="GBI61" s="7"/>
      <c r="GBJ61" s="7"/>
      <c r="GBK61" s="7"/>
      <c r="GBL61" s="7"/>
      <c r="GBM61" s="7"/>
      <c r="GBN61" s="7"/>
      <c r="GBO61" s="7"/>
      <c r="GBP61" s="7"/>
      <c r="GBQ61" s="7"/>
      <c r="GBR61" s="7"/>
      <c r="GBS61" s="7"/>
      <c r="GBT61" s="7"/>
      <c r="GBU61" s="7"/>
      <c r="GBV61" s="7"/>
      <c r="GBW61" s="7"/>
      <c r="GBX61" s="7"/>
      <c r="GBY61" s="7"/>
      <c r="GBZ61" s="7"/>
      <c r="GCA61" s="7"/>
      <c r="GCB61" s="7"/>
      <c r="GCC61" s="7"/>
      <c r="GCD61" s="7"/>
      <c r="GCE61" s="7"/>
      <c r="GCF61" s="7"/>
      <c r="GCG61" s="7"/>
      <c r="GCH61" s="7"/>
      <c r="GCI61" s="7"/>
      <c r="GCJ61" s="7"/>
      <c r="GCK61" s="7"/>
      <c r="GCL61" s="7"/>
      <c r="GCM61" s="7"/>
      <c r="GCN61" s="7"/>
      <c r="GCO61" s="7"/>
      <c r="GCP61" s="7"/>
      <c r="GCQ61" s="7"/>
      <c r="GCR61" s="7"/>
      <c r="GCS61" s="7"/>
      <c r="GCT61" s="7"/>
      <c r="GCU61" s="7"/>
      <c r="GCV61" s="7"/>
      <c r="GCW61" s="7"/>
      <c r="GCX61" s="7"/>
      <c r="GCY61" s="7"/>
      <c r="GCZ61" s="7"/>
      <c r="GDA61" s="7"/>
      <c r="GDB61" s="7"/>
      <c r="GDC61" s="7"/>
      <c r="GDD61" s="7"/>
      <c r="GDE61" s="7"/>
      <c r="GDF61" s="7"/>
      <c r="GDG61" s="7"/>
      <c r="GDH61" s="7"/>
      <c r="GDI61" s="7"/>
      <c r="GDJ61" s="7"/>
      <c r="GDK61" s="7"/>
      <c r="GDL61" s="7"/>
      <c r="GDM61" s="7"/>
      <c r="GDN61" s="7"/>
      <c r="GDO61" s="7"/>
      <c r="GDP61" s="7"/>
      <c r="GDQ61" s="7"/>
      <c r="GDR61" s="7"/>
      <c r="GDS61" s="7"/>
      <c r="GDT61" s="7"/>
      <c r="GDU61" s="7"/>
      <c r="GDV61" s="7"/>
      <c r="GDW61" s="7"/>
      <c r="GDX61" s="7"/>
      <c r="GDY61" s="7"/>
      <c r="GDZ61" s="7"/>
      <c r="GEA61" s="7"/>
      <c r="GEB61" s="7"/>
      <c r="GEC61" s="7"/>
      <c r="GED61" s="7"/>
      <c r="GEE61" s="7"/>
      <c r="GEF61" s="7"/>
      <c r="GEG61" s="7"/>
      <c r="GEH61" s="7"/>
      <c r="GEI61" s="7"/>
      <c r="GEJ61" s="7"/>
      <c r="GEK61" s="7"/>
      <c r="GEL61" s="7"/>
      <c r="GEM61" s="7"/>
      <c r="GEN61" s="7"/>
      <c r="GEO61" s="7"/>
      <c r="GEP61" s="7"/>
      <c r="GEQ61" s="7"/>
      <c r="GER61" s="7"/>
      <c r="GES61" s="7"/>
      <c r="GET61" s="7"/>
      <c r="GEU61" s="7"/>
      <c r="GEV61" s="7"/>
      <c r="GEX61" s="7"/>
      <c r="GEY61" s="7"/>
      <c r="GEZ61" s="7"/>
      <c r="GFA61" s="7"/>
      <c r="GFB61" s="7"/>
      <c r="GFC61" s="7"/>
      <c r="GFD61" s="7"/>
      <c r="GFE61" s="7"/>
      <c r="GFF61" s="7"/>
      <c r="GFG61" s="7"/>
      <c r="GFH61" s="7"/>
      <c r="GFI61" s="7"/>
      <c r="GFJ61" s="7"/>
      <c r="GFK61" s="7"/>
      <c r="GFL61" s="7"/>
      <c r="GFM61" s="7"/>
      <c r="GFN61" s="7"/>
      <c r="GFO61" s="7"/>
      <c r="GFP61" s="7"/>
      <c r="GFQ61" s="7"/>
      <c r="GFR61" s="7"/>
      <c r="GFS61" s="7"/>
      <c r="GFT61" s="7"/>
      <c r="GFU61" s="7"/>
      <c r="GFV61" s="7"/>
      <c r="GFW61" s="7"/>
      <c r="GFX61" s="7"/>
      <c r="GFY61" s="7"/>
      <c r="GFZ61" s="7"/>
      <c r="GGA61" s="7"/>
      <c r="GGB61" s="7"/>
      <c r="GGC61" s="7"/>
      <c r="GGD61" s="7"/>
      <c r="GGE61" s="7"/>
      <c r="GGF61" s="7"/>
      <c r="GGG61" s="7"/>
      <c r="GGH61" s="7"/>
      <c r="GGI61" s="7"/>
      <c r="GGJ61" s="7"/>
      <c r="GGK61" s="7"/>
      <c r="GGL61" s="7"/>
      <c r="GGM61" s="7"/>
      <c r="GGN61" s="7"/>
      <c r="GGO61" s="7"/>
      <c r="GGP61" s="7"/>
      <c r="GGQ61" s="7"/>
      <c r="GGR61" s="7"/>
      <c r="GGS61" s="7"/>
      <c r="GGT61" s="7"/>
      <c r="GGU61" s="7"/>
      <c r="GGV61" s="7"/>
      <c r="GGW61" s="7"/>
      <c r="GGX61" s="7"/>
      <c r="GGY61" s="7"/>
      <c r="GGZ61" s="7"/>
      <c r="GHA61" s="7"/>
      <c r="GHB61" s="7"/>
      <c r="GHC61" s="7"/>
      <c r="GHD61" s="7"/>
      <c r="GHE61" s="7"/>
      <c r="GHF61" s="7"/>
      <c r="GHG61" s="7"/>
      <c r="GHH61" s="7"/>
      <c r="GHI61" s="7"/>
      <c r="GHJ61" s="7"/>
      <c r="GHK61" s="7"/>
      <c r="GHL61" s="7"/>
      <c r="GHM61" s="7"/>
      <c r="GHN61" s="7"/>
      <c r="GHO61" s="7"/>
      <c r="GHP61" s="7"/>
      <c r="GHQ61" s="7"/>
      <c r="GHR61" s="7"/>
      <c r="GHS61" s="7"/>
      <c r="GHT61" s="7"/>
      <c r="GHU61" s="7"/>
      <c r="GHV61" s="7"/>
      <c r="GHW61" s="7"/>
      <c r="GHX61" s="7"/>
      <c r="GHY61" s="7"/>
      <c r="GHZ61" s="7"/>
      <c r="GIA61" s="7"/>
      <c r="GIB61" s="7"/>
      <c r="GIC61" s="7"/>
      <c r="GID61" s="7"/>
      <c r="GIE61" s="7"/>
      <c r="GIF61" s="7"/>
      <c r="GIG61" s="7"/>
      <c r="GIH61" s="7"/>
      <c r="GII61" s="7"/>
      <c r="GIJ61" s="7"/>
      <c r="GIK61" s="7"/>
      <c r="GIL61" s="7"/>
      <c r="GIM61" s="7"/>
      <c r="GIN61" s="7"/>
      <c r="GIO61" s="7"/>
      <c r="GIP61" s="7"/>
      <c r="GIQ61" s="7"/>
      <c r="GIR61" s="7"/>
      <c r="GIS61" s="7"/>
      <c r="GIT61" s="7"/>
      <c r="GIU61" s="7"/>
      <c r="GIV61" s="7"/>
      <c r="GIW61" s="7"/>
      <c r="GIX61" s="7"/>
      <c r="GIY61" s="7"/>
      <c r="GIZ61" s="7"/>
      <c r="GJA61" s="7"/>
      <c r="GJB61" s="7"/>
      <c r="GJC61" s="7"/>
      <c r="GJD61" s="7"/>
      <c r="GJE61" s="7"/>
      <c r="GJF61" s="7"/>
      <c r="GJG61" s="7"/>
      <c r="GJH61" s="7"/>
      <c r="GJI61" s="7"/>
      <c r="GJJ61" s="7"/>
      <c r="GJK61" s="7"/>
      <c r="GJL61" s="7"/>
      <c r="GJM61" s="7"/>
      <c r="GJN61" s="7"/>
      <c r="GJO61" s="7"/>
      <c r="GJP61" s="7"/>
      <c r="GJQ61" s="7"/>
      <c r="GJR61" s="7"/>
      <c r="GJS61" s="7"/>
      <c r="GJT61" s="7"/>
      <c r="GJU61" s="7"/>
      <c r="GJV61" s="7"/>
      <c r="GJW61" s="7"/>
      <c r="GJX61" s="7"/>
      <c r="GJY61" s="7"/>
      <c r="GJZ61" s="7"/>
      <c r="GKA61" s="7"/>
      <c r="GKB61" s="7"/>
      <c r="GKC61" s="7"/>
      <c r="GKD61" s="7"/>
      <c r="GKE61" s="7"/>
      <c r="GKF61" s="7"/>
      <c r="GKG61" s="7"/>
      <c r="GKH61" s="7"/>
      <c r="GKI61" s="7"/>
      <c r="GKJ61" s="7"/>
      <c r="GKK61" s="7"/>
      <c r="GKL61" s="7"/>
      <c r="GKM61" s="7"/>
      <c r="GKN61" s="7"/>
      <c r="GKO61" s="7"/>
      <c r="GKP61" s="7"/>
      <c r="GKQ61" s="7"/>
      <c r="GKR61" s="7"/>
      <c r="GKS61" s="7"/>
      <c r="GKT61" s="7"/>
      <c r="GKU61" s="7"/>
      <c r="GKV61" s="7"/>
      <c r="GKW61" s="7"/>
      <c r="GKX61" s="7"/>
      <c r="GKY61" s="7"/>
      <c r="GKZ61" s="7"/>
      <c r="GLA61" s="7"/>
      <c r="GLB61" s="7"/>
      <c r="GLC61" s="7"/>
      <c r="GLD61" s="7"/>
      <c r="GLE61" s="7"/>
      <c r="GLF61" s="7"/>
      <c r="GLG61" s="7"/>
      <c r="GLH61" s="7"/>
      <c r="GLI61" s="7"/>
      <c r="GLJ61" s="7"/>
      <c r="GLK61" s="7"/>
      <c r="GLL61" s="7"/>
      <c r="GLM61" s="7"/>
      <c r="GLN61" s="7"/>
      <c r="GLO61" s="7"/>
      <c r="GLP61" s="7"/>
      <c r="GLQ61" s="7"/>
      <c r="GLR61" s="7"/>
      <c r="GLS61" s="7"/>
      <c r="GLT61" s="7"/>
      <c r="GLU61" s="7"/>
      <c r="GLV61" s="7"/>
      <c r="GLW61" s="7"/>
      <c r="GLX61" s="7"/>
      <c r="GLY61" s="7"/>
      <c r="GLZ61" s="7"/>
      <c r="GMA61" s="7"/>
      <c r="GMB61" s="7"/>
      <c r="GMC61" s="7"/>
      <c r="GMD61" s="7"/>
      <c r="GME61" s="7"/>
      <c r="GMF61" s="7"/>
      <c r="GMG61" s="7"/>
      <c r="GMH61" s="7"/>
      <c r="GMI61" s="7"/>
      <c r="GMJ61" s="7"/>
      <c r="GMK61" s="7"/>
      <c r="GML61" s="7"/>
      <c r="GMM61" s="7"/>
      <c r="GMN61" s="7"/>
      <c r="GMO61" s="7"/>
      <c r="GMP61" s="7"/>
      <c r="GMQ61" s="7"/>
      <c r="GMR61" s="7"/>
      <c r="GMS61" s="7"/>
      <c r="GMT61" s="7"/>
      <c r="GMU61" s="7"/>
      <c r="GMV61" s="7"/>
      <c r="GMW61" s="7"/>
      <c r="GMX61" s="7"/>
      <c r="GMY61" s="7"/>
      <c r="GMZ61" s="7"/>
      <c r="GNA61" s="7"/>
      <c r="GNB61" s="7"/>
      <c r="GNC61" s="7"/>
      <c r="GND61" s="7"/>
      <c r="GNE61" s="7"/>
      <c r="GNF61" s="7"/>
      <c r="GNG61" s="7"/>
      <c r="GNH61" s="7"/>
      <c r="GNI61" s="7"/>
      <c r="GNJ61" s="7"/>
      <c r="GNK61" s="7"/>
      <c r="GNL61" s="7"/>
      <c r="GNM61" s="7"/>
      <c r="GNN61" s="7"/>
      <c r="GNO61" s="7"/>
      <c r="GNP61" s="7"/>
      <c r="GNQ61" s="7"/>
      <c r="GNR61" s="7"/>
      <c r="GNS61" s="7"/>
      <c r="GNT61" s="7"/>
      <c r="GNU61" s="7"/>
      <c r="GNV61" s="7"/>
      <c r="GNW61" s="7"/>
      <c r="GNX61" s="7"/>
      <c r="GNY61" s="7"/>
      <c r="GNZ61" s="7"/>
      <c r="GOA61" s="7"/>
      <c r="GOB61" s="7"/>
      <c r="GOC61" s="7"/>
      <c r="GOD61" s="7"/>
      <c r="GOE61" s="7"/>
      <c r="GOF61" s="7"/>
      <c r="GOG61" s="7"/>
      <c r="GOH61" s="7"/>
      <c r="GOI61" s="7"/>
      <c r="GOJ61" s="7"/>
      <c r="GOK61" s="7"/>
      <c r="GOL61" s="7"/>
      <c r="GOM61" s="7"/>
      <c r="GON61" s="7"/>
      <c r="GOO61" s="7"/>
      <c r="GOP61" s="7"/>
      <c r="GOQ61" s="7"/>
      <c r="GOR61" s="7"/>
      <c r="GOT61" s="7"/>
      <c r="GOU61" s="7"/>
      <c r="GOV61" s="7"/>
      <c r="GOW61" s="7"/>
      <c r="GOX61" s="7"/>
      <c r="GOY61" s="7"/>
      <c r="GOZ61" s="7"/>
      <c r="GPA61" s="7"/>
      <c r="GPB61" s="7"/>
      <c r="GPC61" s="7"/>
      <c r="GPD61" s="7"/>
      <c r="GPE61" s="7"/>
      <c r="GPF61" s="7"/>
      <c r="GPG61" s="7"/>
      <c r="GPH61" s="7"/>
      <c r="GPI61" s="7"/>
      <c r="GPJ61" s="7"/>
      <c r="GPK61" s="7"/>
      <c r="GPL61" s="7"/>
      <c r="GPM61" s="7"/>
      <c r="GPN61" s="7"/>
      <c r="GPO61" s="7"/>
      <c r="GPP61" s="7"/>
      <c r="GPQ61" s="7"/>
      <c r="GPR61" s="7"/>
      <c r="GPS61" s="7"/>
      <c r="GPT61" s="7"/>
      <c r="GPU61" s="7"/>
      <c r="GPV61" s="7"/>
      <c r="GPW61" s="7"/>
      <c r="GPX61" s="7"/>
      <c r="GPY61" s="7"/>
      <c r="GPZ61" s="7"/>
      <c r="GQA61" s="7"/>
      <c r="GQB61" s="7"/>
      <c r="GQC61" s="7"/>
      <c r="GQD61" s="7"/>
      <c r="GQE61" s="7"/>
      <c r="GQF61" s="7"/>
      <c r="GQG61" s="7"/>
      <c r="GQH61" s="7"/>
      <c r="GQI61" s="7"/>
      <c r="GQJ61" s="7"/>
      <c r="GQK61" s="7"/>
      <c r="GQL61" s="7"/>
      <c r="GQM61" s="7"/>
      <c r="GQN61" s="7"/>
      <c r="GQO61" s="7"/>
      <c r="GQP61" s="7"/>
      <c r="GQQ61" s="7"/>
      <c r="GQR61" s="7"/>
      <c r="GQS61" s="7"/>
      <c r="GQT61" s="7"/>
      <c r="GQU61" s="7"/>
      <c r="GQV61" s="7"/>
      <c r="GQW61" s="7"/>
      <c r="GQX61" s="7"/>
      <c r="GQY61" s="7"/>
      <c r="GQZ61" s="7"/>
      <c r="GRA61" s="7"/>
      <c r="GRB61" s="7"/>
      <c r="GRC61" s="7"/>
      <c r="GRD61" s="7"/>
      <c r="GRE61" s="7"/>
      <c r="GRF61" s="7"/>
      <c r="GRG61" s="7"/>
      <c r="GRH61" s="7"/>
      <c r="GRI61" s="7"/>
      <c r="GRJ61" s="7"/>
      <c r="GRK61" s="7"/>
      <c r="GRL61" s="7"/>
      <c r="GRM61" s="7"/>
      <c r="GRN61" s="7"/>
      <c r="GRO61" s="7"/>
      <c r="GRP61" s="7"/>
      <c r="GRQ61" s="7"/>
      <c r="GRR61" s="7"/>
      <c r="GRS61" s="7"/>
      <c r="GRT61" s="7"/>
      <c r="GRU61" s="7"/>
      <c r="GRV61" s="7"/>
      <c r="GRW61" s="7"/>
      <c r="GRX61" s="7"/>
      <c r="GRY61" s="7"/>
      <c r="GRZ61" s="7"/>
      <c r="GSA61" s="7"/>
      <c r="GSB61" s="7"/>
      <c r="GSC61" s="7"/>
      <c r="GSD61" s="7"/>
      <c r="GSE61" s="7"/>
      <c r="GSF61" s="7"/>
      <c r="GSG61" s="7"/>
      <c r="GSH61" s="7"/>
      <c r="GSI61" s="7"/>
      <c r="GSJ61" s="7"/>
      <c r="GSK61" s="7"/>
      <c r="GSL61" s="7"/>
      <c r="GSM61" s="7"/>
      <c r="GSN61" s="7"/>
      <c r="GSO61" s="7"/>
      <c r="GSP61" s="7"/>
      <c r="GSQ61" s="7"/>
      <c r="GSR61" s="7"/>
      <c r="GSS61" s="7"/>
      <c r="GST61" s="7"/>
      <c r="GSU61" s="7"/>
      <c r="GSV61" s="7"/>
      <c r="GSW61" s="7"/>
      <c r="GSX61" s="7"/>
      <c r="GSY61" s="7"/>
      <c r="GSZ61" s="7"/>
      <c r="GTA61" s="7"/>
      <c r="GTB61" s="7"/>
      <c r="GTC61" s="7"/>
      <c r="GTD61" s="7"/>
      <c r="GTE61" s="7"/>
      <c r="GTF61" s="7"/>
      <c r="GTG61" s="7"/>
      <c r="GTH61" s="7"/>
      <c r="GTI61" s="7"/>
      <c r="GTJ61" s="7"/>
      <c r="GTK61" s="7"/>
      <c r="GTL61" s="7"/>
      <c r="GTM61" s="7"/>
      <c r="GTN61" s="7"/>
      <c r="GTO61" s="7"/>
      <c r="GTP61" s="7"/>
      <c r="GTQ61" s="7"/>
      <c r="GTR61" s="7"/>
      <c r="GTS61" s="7"/>
      <c r="GTT61" s="7"/>
      <c r="GTU61" s="7"/>
      <c r="GTV61" s="7"/>
      <c r="GTW61" s="7"/>
      <c r="GTX61" s="7"/>
      <c r="GTY61" s="7"/>
      <c r="GTZ61" s="7"/>
      <c r="GUA61" s="7"/>
      <c r="GUB61" s="7"/>
      <c r="GUC61" s="7"/>
      <c r="GUD61" s="7"/>
      <c r="GUE61" s="7"/>
      <c r="GUF61" s="7"/>
      <c r="GUG61" s="7"/>
      <c r="GUH61" s="7"/>
      <c r="GUI61" s="7"/>
      <c r="GUJ61" s="7"/>
      <c r="GUK61" s="7"/>
      <c r="GUL61" s="7"/>
      <c r="GUM61" s="7"/>
      <c r="GUN61" s="7"/>
      <c r="GUO61" s="7"/>
      <c r="GUP61" s="7"/>
      <c r="GUQ61" s="7"/>
      <c r="GUR61" s="7"/>
      <c r="GUS61" s="7"/>
      <c r="GUT61" s="7"/>
      <c r="GUU61" s="7"/>
      <c r="GUV61" s="7"/>
      <c r="GUW61" s="7"/>
      <c r="GUX61" s="7"/>
      <c r="GUY61" s="7"/>
      <c r="GUZ61" s="7"/>
      <c r="GVA61" s="7"/>
      <c r="GVB61" s="7"/>
      <c r="GVC61" s="7"/>
      <c r="GVD61" s="7"/>
      <c r="GVE61" s="7"/>
      <c r="GVF61" s="7"/>
      <c r="GVG61" s="7"/>
      <c r="GVH61" s="7"/>
      <c r="GVI61" s="7"/>
      <c r="GVJ61" s="7"/>
      <c r="GVK61" s="7"/>
      <c r="GVL61" s="7"/>
      <c r="GVM61" s="7"/>
      <c r="GVN61" s="7"/>
      <c r="GVO61" s="7"/>
      <c r="GVP61" s="7"/>
      <c r="GVQ61" s="7"/>
      <c r="GVR61" s="7"/>
      <c r="GVS61" s="7"/>
      <c r="GVT61" s="7"/>
      <c r="GVU61" s="7"/>
      <c r="GVV61" s="7"/>
      <c r="GVW61" s="7"/>
      <c r="GVX61" s="7"/>
      <c r="GVY61" s="7"/>
      <c r="GVZ61" s="7"/>
      <c r="GWA61" s="7"/>
      <c r="GWB61" s="7"/>
      <c r="GWC61" s="7"/>
      <c r="GWD61" s="7"/>
      <c r="GWE61" s="7"/>
      <c r="GWF61" s="7"/>
      <c r="GWG61" s="7"/>
      <c r="GWH61" s="7"/>
      <c r="GWI61" s="7"/>
      <c r="GWJ61" s="7"/>
      <c r="GWK61" s="7"/>
      <c r="GWL61" s="7"/>
      <c r="GWM61" s="7"/>
      <c r="GWN61" s="7"/>
      <c r="GWO61" s="7"/>
      <c r="GWP61" s="7"/>
      <c r="GWQ61" s="7"/>
      <c r="GWR61" s="7"/>
      <c r="GWS61" s="7"/>
      <c r="GWT61" s="7"/>
      <c r="GWU61" s="7"/>
      <c r="GWV61" s="7"/>
      <c r="GWW61" s="7"/>
      <c r="GWX61" s="7"/>
      <c r="GWY61" s="7"/>
      <c r="GWZ61" s="7"/>
      <c r="GXA61" s="7"/>
      <c r="GXB61" s="7"/>
      <c r="GXC61" s="7"/>
      <c r="GXD61" s="7"/>
      <c r="GXE61" s="7"/>
      <c r="GXF61" s="7"/>
      <c r="GXG61" s="7"/>
      <c r="GXH61" s="7"/>
      <c r="GXI61" s="7"/>
      <c r="GXJ61" s="7"/>
      <c r="GXK61" s="7"/>
      <c r="GXL61" s="7"/>
      <c r="GXM61" s="7"/>
      <c r="GXN61" s="7"/>
      <c r="GXO61" s="7"/>
      <c r="GXP61" s="7"/>
      <c r="GXQ61" s="7"/>
      <c r="GXR61" s="7"/>
      <c r="GXS61" s="7"/>
      <c r="GXT61" s="7"/>
      <c r="GXU61" s="7"/>
      <c r="GXV61" s="7"/>
      <c r="GXW61" s="7"/>
      <c r="GXX61" s="7"/>
      <c r="GXY61" s="7"/>
      <c r="GXZ61" s="7"/>
      <c r="GYA61" s="7"/>
      <c r="GYB61" s="7"/>
      <c r="GYC61" s="7"/>
      <c r="GYD61" s="7"/>
      <c r="GYE61" s="7"/>
      <c r="GYF61" s="7"/>
      <c r="GYG61" s="7"/>
      <c r="GYH61" s="7"/>
      <c r="GYI61" s="7"/>
      <c r="GYJ61" s="7"/>
      <c r="GYK61" s="7"/>
      <c r="GYL61" s="7"/>
      <c r="GYM61" s="7"/>
      <c r="GYN61" s="7"/>
      <c r="GYP61" s="7"/>
      <c r="GYQ61" s="7"/>
      <c r="GYR61" s="7"/>
      <c r="GYS61" s="7"/>
      <c r="GYT61" s="7"/>
      <c r="GYU61" s="7"/>
      <c r="GYV61" s="7"/>
      <c r="GYW61" s="7"/>
      <c r="GYX61" s="7"/>
      <c r="GYY61" s="7"/>
      <c r="GYZ61" s="7"/>
      <c r="GZA61" s="7"/>
      <c r="GZB61" s="7"/>
      <c r="GZC61" s="7"/>
      <c r="GZD61" s="7"/>
      <c r="GZE61" s="7"/>
      <c r="GZF61" s="7"/>
      <c r="GZG61" s="7"/>
      <c r="GZH61" s="7"/>
      <c r="GZI61" s="7"/>
      <c r="GZJ61" s="7"/>
      <c r="GZK61" s="7"/>
      <c r="GZL61" s="7"/>
      <c r="GZM61" s="7"/>
      <c r="GZN61" s="7"/>
      <c r="GZO61" s="7"/>
      <c r="GZP61" s="7"/>
      <c r="GZQ61" s="7"/>
      <c r="GZR61" s="7"/>
      <c r="GZS61" s="7"/>
      <c r="GZT61" s="7"/>
      <c r="GZU61" s="7"/>
      <c r="GZV61" s="7"/>
      <c r="GZW61" s="7"/>
      <c r="GZX61" s="7"/>
      <c r="GZY61" s="7"/>
      <c r="GZZ61" s="7"/>
      <c r="HAA61" s="7"/>
      <c r="HAB61" s="7"/>
      <c r="HAC61" s="7"/>
      <c r="HAD61" s="7"/>
      <c r="HAE61" s="7"/>
      <c r="HAF61" s="7"/>
      <c r="HAG61" s="7"/>
      <c r="HAH61" s="7"/>
      <c r="HAI61" s="7"/>
      <c r="HAJ61" s="7"/>
      <c r="HAK61" s="7"/>
      <c r="HAL61" s="7"/>
      <c r="HAM61" s="7"/>
      <c r="HAN61" s="7"/>
      <c r="HAO61" s="7"/>
      <c r="HAP61" s="7"/>
      <c r="HAQ61" s="7"/>
      <c r="HAR61" s="7"/>
      <c r="HAS61" s="7"/>
      <c r="HAT61" s="7"/>
      <c r="HAU61" s="7"/>
      <c r="HAV61" s="7"/>
      <c r="HAW61" s="7"/>
      <c r="HAX61" s="7"/>
      <c r="HAY61" s="7"/>
      <c r="HAZ61" s="7"/>
      <c r="HBA61" s="7"/>
      <c r="HBB61" s="7"/>
      <c r="HBC61" s="7"/>
      <c r="HBD61" s="7"/>
      <c r="HBE61" s="7"/>
      <c r="HBF61" s="7"/>
      <c r="HBG61" s="7"/>
      <c r="HBH61" s="7"/>
      <c r="HBI61" s="7"/>
      <c r="HBJ61" s="7"/>
      <c r="HBK61" s="7"/>
      <c r="HBL61" s="7"/>
      <c r="HBM61" s="7"/>
      <c r="HBN61" s="7"/>
      <c r="HBO61" s="7"/>
      <c r="HBP61" s="7"/>
      <c r="HBQ61" s="7"/>
      <c r="HBR61" s="7"/>
      <c r="HBS61" s="7"/>
      <c r="HBT61" s="7"/>
      <c r="HBU61" s="7"/>
      <c r="HBV61" s="7"/>
      <c r="HBW61" s="7"/>
      <c r="HBX61" s="7"/>
      <c r="HBY61" s="7"/>
      <c r="HBZ61" s="7"/>
      <c r="HCA61" s="7"/>
      <c r="HCB61" s="7"/>
      <c r="HCC61" s="7"/>
      <c r="HCD61" s="7"/>
      <c r="HCE61" s="7"/>
      <c r="HCF61" s="7"/>
      <c r="HCG61" s="7"/>
      <c r="HCH61" s="7"/>
      <c r="HCI61" s="7"/>
      <c r="HCJ61" s="7"/>
      <c r="HCK61" s="7"/>
      <c r="HCL61" s="7"/>
      <c r="HCM61" s="7"/>
      <c r="HCN61" s="7"/>
      <c r="HCO61" s="7"/>
      <c r="HCP61" s="7"/>
      <c r="HCQ61" s="7"/>
      <c r="HCR61" s="7"/>
      <c r="HCS61" s="7"/>
      <c r="HCT61" s="7"/>
      <c r="HCU61" s="7"/>
      <c r="HCV61" s="7"/>
      <c r="HCW61" s="7"/>
      <c r="HCX61" s="7"/>
      <c r="HCY61" s="7"/>
      <c r="HCZ61" s="7"/>
      <c r="HDA61" s="7"/>
      <c r="HDB61" s="7"/>
      <c r="HDC61" s="7"/>
      <c r="HDD61" s="7"/>
      <c r="HDE61" s="7"/>
      <c r="HDF61" s="7"/>
      <c r="HDG61" s="7"/>
      <c r="HDH61" s="7"/>
      <c r="HDI61" s="7"/>
      <c r="HDJ61" s="7"/>
      <c r="HDK61" s="7"/>
      <c r="HDL61" s="7"/>
      <c r="HDM61" s="7"/>
      <c r="HDN61" s="7"/>
      <c r="HDO61" s="7"/>
      <c r="HDP61" s="7"/>
      <c r="HDQ61" s="7"/>
      <c r="HDR61" s="7"/>
      <c r="HDS61" s="7"/>
      <c r="HDT61" s="7"/>
      <c r="HDU61" s="7"/>
      <c r="HDV61" s="7"/>
      <c r="HDW61" s="7"/>
      <c r="HDX61" s="7"/>
      <c r="HDY61" s="7"/>
      <c r="HDZ61" s="7"/>
      <c r="HEA61" s="7"/>
      <c r="HEB61" s="7"/>
      <c r="HEC61" s="7"/>
      <c r="HED61" s="7"/>
      <c r="HEE61" s="7"/>
      <c r="HEF61" s="7"/>
      <c r="HEG61" s="7"/>
      <c r="HEH61" s="7"/>
      <c r="HEI61" s="7"/>
      <c r="HEJ61" s="7"/>
      <c r="HEK61" s="7"/>
      <c r="HEL61" s="7"/>
      <c r="HEM61" s="7"/>
      <c r="HEN61" s="7"/>
      <c r="HEO61" s="7"/>
      <c r="HEP61" s="7"/>
      <c r="HEQ61" s="7"/>
      <c r="HER61" s="7"/>
      <c r="HES61" s="7"/>
      <c r="HET61" s="7"/>
      <c r="HEU61" s="7"/>
      <c r="HEV61" s="7"/>
      <c r="HEW61" s="7"/>
      <c r="HEX61" s="7"/>
      <c r="HEY61" s="7"/>
      <c r="HEZ61" s="7"/>
      <c r="HFA61" s="7"/>
      <c r="HFB61" s="7"/>
      <c r="HFC61" s="7"/>
      <c r="HFD61" s="7"/>
      <c r="HFE61" s="7"/>
      <c r="HFF61" s="7"/>
      <c r="HFG61" s="7"/>
      <c r="HFH61" s="7"/>
      <c r="HFI61" s="7"/>
      <c r="HFJ61" s="7"/>
      <c r="HFK61" s="7"/>
      <c r="HFL61" s="7"/>
      <c r="HFM61" s="7"/>
      <c r="HFN61" s="7"/>
      <c r="HFO61" s="7"/>
      <c r="HFP61" s="7"/>
      <c r="HFQ61" s="7"/>
      <c r="HFR61" s="7"/>
      <c r="HFS61" s="7"/>
      <c r="HFT61" s="7"/>
      <c r="HFU61" s="7"/>
      <c r="HFV61" s="7"/>
      <c r="HFW61" s="7"/>
      <c r="HFX61" s="7"/>
      <c r="HFY61" s="7"/>
      <c r="HFZ61" s="7"/>
      <c r="HGA61" s="7"/>
      <c r="HGB61" s="7"/>
      <c r="HGC61" s="7"/>
      <c r="HGD61" s="7"/>
      <c r="HGE61" s="7"/>
      <c r="HGF61" s="7"/>
      <c r="HGG61" s="7"/>
      <c r="HGH61" s="7"/>
      <c r="HGI61" s="7"/>
      <c r="HGJ61" s="7"/>
      <c r="HGK61" s="7"/>
      <c r="HGL61" s="7"/>
      <c r="HGM61" s="7"/>
      <c r="HGN61" s="7"/>
      <c r="HGO61" s="7"/>
      <c r="HGP61" s="7"/>
      <c r="HGQ61" s="7"/>
      <c r="HGR61" s="7"/>
      <c r="HGS61" s="7"/>
      <c r="HGT61" s="7"/>
      <c r="HGU61" s="7"/>
      <c r="HGV61" s="7"/>
      <c r="HGW61" s="7"/>
      <c r="HGX61" s="7"/>
      <c r="HGY61" s="7"/>
      <c r="HGZ61" s="7"/>
      <c r="HHA61" s="7"/>
      <c r="HHB61" s="7"/>
      <c r="HHC61" s="7"/>
      <c r="HHD61" s="7"/>
      <c r="HHE61" s="7"/>
      <c r="HHF61" s="7"/>
      <c r="HHG61" s="7"/>
      <c r="HHH61" s="7"/>
      <c r="HHI61" s="7"/>
      <c r="HHJ61" s="7"/>
      <c r="HHK61" s="7"/>
      <c r="HHL61" s="7"/>
      <c r="HHM61" s="7"/>
      <c r="HHN61" s="7"/>
      <c r="HHO61" s="7"/>
      <c r="HHP61" s="7"/>
      <c r="HHQ61" s="7"/>
      <c r="HHR61" s="7"/>
      <c r="HHS61" s="7"/>
      <c r="HHT61" s="7"/>
      <c r="HHU61" s="7"/>
      <c r="HHV61" s="7"/>
      <c r="HHW61" s="7"/>
      <c r="HHX61" s="7"/>
      <c r="HHY61" s="7"/>
      <c r="HHZ61" s="7"/>
      <c r="HIA61" s="7"/>
      <c r="HIB61" s="7"/>
      <c r="HIC61" s="7"/>
      <c r="HID61" s="7"/>
      <c r="HIE61" s="7"/>
      <c r="HIF61" s="7"/>
      <c r="HIG61" s="7"/>
      <c r="HIH61" s="7"/>
      <c r="HII61" s="7"/>
      <c r="HIJ61" s="7"/>
      <c r="HIL61" s="7"/>
      <c r="HIM61" s="7"/>
      <c r="HIN61" s="7"/>
      <c r="HIO61" s="7"/>
      <c r="HIP61" s="7"/>
      <c r="HIQ61" s="7"/>
      <c r="HIR61" s="7"/>
      <c r="HIS61" s="7"/>
      <c r="HIT61" s="7"/>
      <c r="HIU61" s="7"/>
      <c r="HIV61" s="7"/>
      <c r="HIW61" s="7"/>
      <c r="HIX61" s="7"/>
      <c r="HIY61" s="7"/>
      <c r="HIZ61" s="7"/>
      <c r="HJA61" s="7"/>
      <c r="HJB61" s="7"/>
      <c r="HJC61" s="7"/>
      <c r="HJD61" s="7"/>
      <c r="HJE61" s="7"/>
      <c r="HJF61" s="7"/>
      <c r="HJG61" s="7"/>
      <c r="HJH61" s="7"/>
      <c r="HJI61" s="7"/>
      <c r="HJJ61" s="7"/>
      <c r="HJK61" s="7"/>
      <c r="HJL61" s="7"/>
      <c r="HJM61" s="7"/>
      <c r="HJN61" s="7"/>
      <c r="HJO61" s="7"/>
      <c r="HJP61" s="7"/>
      <c r="HJQ61" s="7"/>
      <c r="HJR61" s="7"/>
      <c r="HJS61" s="7"/>
      <c r="HJT61" s="7"/>
      <c r="HJU61" s="7"/>
      <c r="HJV61" s="7"/>
      <c r="HJW61" s="7"/>
      <c r="HJX61" s="7"/>
      <c r="HJY61" s="7"/>
      <c r="HJZ61" s="7"/>
      <c r="HKA61" s="7"/>
      <c r="HKB61" s="7"/>
      <c r="HKC61" s="7"/>
      <c r="HKD61" s="7"/>
      <c r="HKE61" s="7"/>
      <c r="HKF61" s="7"/>
      <c r="HKG61" s="7"/>
      <c r="HKH61" s="7"/>
      <c r="HKI61" s="7"/>
      <c r="HKJ61" s="7"/>
      <c r="HKK61" s="7"/>
      <c r="HKL61" s="7"/>
      <c r="HKM61" s="7"/>
      <c r="HKN61" s="7"/>
      <c r="HKO61" s="7"/>
      <c r="HKP61" s="7"/>
      <c r="HKQ61" s="7"/>
      <c r="HKR61" s="7"/>
      <c r="HKS61" s="7"/>
      <c r="HKT61" s="7"/>
      <c r="HKU61" s="7"/>
      <c r="HKV61" s="7"/>
      <c r="HKW61" s="7"/>
      <c r="HKX61" s="7"/>
      <c r="HKY61" s="7"/>
      <c r="HKZ61" s="7"/>
      <c r="HLA61" s="7"/>
      <c r="HLB61" s="7"/>
      <c r="HLC61" s="7"/>
      <c r="HLD61" s="7"/>
      <c r="HLE61" s="7"/>
      <c r="HLF61" s="7"/>
      <c r="HLG61" s="7"/>
      <c r="HLH61" s="7"/>
      <c r="HLI61" s="7"/>
      <c r="HLJ61" s="7"/>
      <c r="HLK61" s="7"/>
      <c r="HLL61" s="7"/>
      <c r="HLM61" s="7"/>
      <c r="HLN61" s="7"/>
      <c r="HLO61" s="7"/>
      <c r="HLP61" s="7"/>
      <c r="HLQ61" s="7"/>
      <c r="HLR61" s="7"/>
      <c r="HLS61" s="7"/>
      <c r="HLT61" s="7"/>
      <c r="HLU61" s="7"/>
      <c r="HLV61" s="7"/>
      <c r="HLW61" s="7"/>
      <c r="HLX61" s="7"/>
      <c r="HLY61" s="7"/>
      <c r="HLZ61" s="7"/>
      <c r="HMA61" s="7"/>
      <c r="HMB61" s="7"/>
      <c r="HMC61" s="7"/>
      <c r="HMD61" s="7"/>
      <c r="HME61" s="7"/>
      <c r="HMF61" s="7"/>
      <c r="HMG61" s="7"/>
      <c r="HMH61" s="7"/>
      <c r="HMI61" s="7"/>
      <c r="HMJ61" s="7"/>
      <c r="HMK61" s="7"/>
      <c r="HML61" s="7"/>
      <c r="HMM61" s="7"/>
      <c r="HMN61" s="7"/>
      <c r="HMO61" s="7"/>
      <c r="HMP61" s="7"/>
      <c r="HMQ61" s="7"/>
      <c r="HMR61" s="7"/>
      <c r="HMS61" s="7"/>
      <c r="HMT61" s="7"/>
      <c r="HMU61" s="7"/>
      <c r="HMV61" s="7"/>
      <c r="HMW61" s="7"/>
      <c r="HMX61" s="7"/>
      <c r="HMY61" s="7"/>
      <c r="HMZ61" s="7"/>
      <c r="HNA61" s="7"/>
      <c r="HNB61" s="7"/>
      <c r="HNC61" s="7"/>
      <c r="HND61" s="7"/>
      <c r="HNE61" s="7"/>
      <c r="HNF61" s="7"/>
      <c r="HNG61" s="7"/>
      <c r="HNH61" s="7"/>
      <c r="HNI61" s="7"/>
      <c r="HNJ61" s="7"/>
      <c r="HNK61" s="7"/>
      <c r="HNL61" s="7"/>
      <c r="HNM61" s="7"/>
      <c r="HNN61" s="7"/>
      <c r="HNO61" s="7"/>
      <c r="HNP61" s="7"/>
      <c r="HNQ61" s="7"/>
      <c r="HNR61" s="7"/>
      <c r="HNS61" s="7"/>
      <c r="HNT61" s="7"/>
      <c r="HNU61" s="7"/>
      <c r="HNV61" s="7"/>
      <c r="HNW61" s="7"/>
      <c r="HNX61" s="7"/>
      <c r="HNY61" s="7"/>
      <c r="HNZ61" s="7"/>
      <c r="HOA61" s="7"/>
      <c r="HOB61" s="7"/>
      <c r="HOC61" s="7"/>
      <c r="HOD61" s="7"/>
      <c r="HOE61" s="7"/>
      <c r="HOF61" s="7"/>
      <c r="HOG61" s="7"/>
      <c r="HOH61" s="7"/>
      <c r="HOI61" s="7"/>
      <c r="HOJ61" s="7"/>
      <c r="HOK61" s="7"/>
      <c r="HOL61" s="7"/>
      <c r="HOM61" s="7"/>
      <c r="HON61" s="7"/>
      <c r="HOO61" s="7"/>
      <c r="HOP61" s="7"/>
      <c r="HOQ61" s="7"/>
      <c r="HOR61" s="7"/>
      <c r="HOS61" s="7"/>
      <c r="HOT61" s="7"/>
      <c r="HOU61" s="7"/>
      <c r="HOV61" s="7"/>
      <c r="HOW61" s="7"/>
      <c r="HOX61" s="7"/>
      <c r="HOY61" s="7"/>
      <c r="HOZ61" s="7"/>
      <c r="HPA61" s="7"/>
      <c r="HPB61" s="7"/>
      <c r="HPC61" s="7"/>
      <c r="HPD61" s="7"/>
      <c r="HPE61" s="7"/>
      <c r="HPF61" s="7"/>
      <c r="HPG61" s="7"/>
      <c r="HPH61" s="7"/>
      <c r="HPI61" s="7"/>
      <c r="HPJ61" s="7"/>
      <c r="HPK61" s="7"/>
      <c r="HPL61" s="7"/>
      <c r="HPM61" s="7"/>
      <c r="HPN61" s="7"/>
      <c r="HPO61" s="7"/>
      <c r="HPP61" s="7"/>
      <c r="HPQ61" s="7"/>
      <c r="HPR61" s="7"/>
      <c r="HPS61" s="7"/>
      <c r="HPT61" s="7"/>
      <c r="HPU61" s="7"/>
      <c r="HPV61" s="7"/>
      <c r="HPW61" s="7"/>
      <c r="HPX61" s="7"/>
      <c r="HPY61" s="7"/>
      <c r="HPZ61" s="7"/>
      <c r="HQA61" s="7"/>
      <c r="HQB61" s="7"/>
      <c r="HQC61" s="7"/>
      <c r="HQD61" s="7"/>
      <c r="HQE61" s="7"/>
      <c r="HQF61" s="7"/>
      <c r="HQG61" s="7"/>
      <c r="HQH61" s="7"/>
      <c r="HQI61" s="7"/>
      <c r="HQJ61" s="7"/>
      <c r="HQK61" s="7"/>
      <c r="HQL61" s="7"/>
      <c r="HQM61" s="7"/>
      <c r="HQN61" s="7"/>
      <c r="HQO61" s="7"/>
      <c r="HQP61" s="7"/>
      <c r="HQQ61" s="7"/>
      <c r="HQR61" s="7"/>
      <c r="HQS61" s="7"/>
      <c r="HQT61" s="7"/>
      <c r="HQU61" s="7"/>
      <c r="HQV61" s="7"/>
      <c r="HQW61" s="7"/>
      <c r="HQX61" s="7"/>
      <c r="HQY61" s="7"/>
      <c r="HQZ61" s="7"/>
      <c r="HRA61" s="7"/>
      <c r="HRB61" s="7"/>
      <c r="HRC61" s="7"/>
      <c r="HRD61" s="7"/>
      <c r="HRE61" s="7"/>
      <c r="HRF61" s="7"/>
      <c r="HRG61" s="7"/>
      <c r="HRH61" s="7"/>
      <c r="HRI61" s="7"/>
      <c r="HRJ61" s="7"/>
      <c r="HRK61" s="7"/>
      <c r="HRL61" s="7"/>
      <c r="HRM61" s="7"/>
      <c r="HRN61" s="7"/>
      <c r="HRO61" s="7"/>
      <c r="HRP61" s="7"/>
      <c r="HRQ61" s="7"/>
      <c r="HRR61" s="7"/>
      <c r="HRS61" s="7"/>
      <c r="HRT61" s="7"/>
      <c r="HRU61" s="7"/>
      <c r="HRV61" s="7"/>
      <c r="HRW61" s="7"/>
      <c r="HRX61" s="7"/>
      <c r="HRY61" s="7"/>
      <c r="HRZ61" s="7"/>
      <c r="HSA61" s="7"/>
      <c r="HSB61" s="7"/>
      <c r="HSC61" s="7"/>
      <c r="HSD61" s="7"/>
      <c r="HSE61" s="7"/>
      <c r="HSF61" s="7"/>
      <c r="HSH61" s="7"/>
      <c r="HSI61" s="7"/>
      <c r="HSJ61" s="7"/>
      <c r="HSK61" s="7"/>
      <c r="HSL61" s="7"/>
      <c r="HSM61" s="7"/>
      <c r="HSN61" s="7"/>
      <c r="HSO61" s="7"/>
      <c r="HSP61" s="7"/>
      <c r="HSQ61" s="7"/>
      <c r="HSR61" s="7"/>
      <c r="HSS61" s="7"/>
      <c r="HST61" s="7"/>
      <c r="HSU61" s="7"/>
      <c r="HSV61" s="7"/>
      <c r="HSW61" s="7"/>
      <c r="HSX61" s="7"/>
      <c r="HSY61" s="7"/>
      <c r="HSZ61" s="7"/>
      <c r="HTA61" s="7"/>
      <c r="HTB61" s="7"/>
      <c r="HTC61" s="7"/>
      <c r="HTD61" s="7"/>
      <c r="HTE61" s="7"/>
      <c r="HTF61" s="7"/>
      <c r="HTG61" s="7"/>
      <c r="HTH61" s="7"/>
      <c r="HTI61" s="7"/>
      <c r="HTJ61" s="7"/>
      <c r="HTK61" s="7"/>
      <c r="HTL61" s="7"/>
      <c r="HTM61" s="7"/>
      <c r="HTN61" s="7"/>
      <c r="HTO61" s="7"/>
      <c r="HTP61" s="7"/>
      <c r="HTQ61" s="7"/>
      <c r="HTR61" s="7"/>
      <c r="HTS61" s="7"/>
      <c r="HTT61" s="7"/>
      <c r="HTU61" s="7"/>
      <c r="HTV61" s="7"/>
      <c r="HTW61" s="7"/>
      <c r="HTX61" s="7"/>
      <c r="HTY61" s="7"/>
      <c r="HTZ61" s="7"/>
      <c r="HUA61" s="7"/>
      <c r="HUB61" s="7"/>
      <c r="HUC61" s="7"/>
      <c r="HUD61" s="7"/>
      <c r="HUE61" s="7"/>
      <c r="HUF61" s="7"/>
      <c r="HUG61" s="7"/>
      <c r="HUH61" s="7"/>
      <c r="HUI61" s="7"/>
      <c r="HUJ61" s="7"/>
      <c r="HUK61" s="7"/>
      <c r="HUL61" s="7"/>
      <c r="HUM61" s="7"/>
      <c r="HUN61" s="7"/>
      <c r="HUO61" s="7"/>
      <c r="HUP61" s="7"/>
      <c r="HUQ61" s="7"/>
      <c r="HUR61" s="7"/>
      <c r="HUS61" s="7"/>
      <c r="HUT61" s="7"/>
      <c r="HUU61" s="7"/>
      <c r="HUV61" s="7"/>
      <c r="HUW61" s="7"/>
      <c r="HUX61" s="7"/>
      <c r="HUY61" s="7"/>
      <c r="HUZ61" s="7"/>
      <c r="HVA61" s="7"/>
      <c r="HVB61" s="7"/>
      <c r="HVC61" s="7"/>
      <c r="HVD61" s="7"/>
      <c r="HVE61" s="7"/>
      <c r="HVF61" s="7"/>
      <c r="HVG61" s="7"/>
      <c r="HVH61" s="7"/>
      <c r="HVI61" s="7"/>
      <c r="HVJ61" s="7"/>
      <c r="HVK61" s="7"/>
      <c r="HVL61" s="7"/>
      <c r="HVM61" s="7"/>
      <c r="HVN61" s="7"/>
      <c r="HVO61" s="7"/>
      <c r="HVP61" s="7"/>
      <c r="HVQ61" s="7"/>
      <c r="HVR61" s="7"/>
      <c r="HVS61" s="7"/>
      <c r="HVT61" s="7"/>
      <c r="HVU61" s="7"/>
      <c r="HVV61" s="7"/>
      <c r="HVW61" s="7"/>
      <c r="HVX61" s="7"/>
      <c r="HVY61" s="7"/>
      <c r="HVZ61" s="7"/>
      <c r="HWA61" s="7"/>
      <c r="HWB61" s="7"/>
      <c r="HWC61" s="7"/>
      <c r="HWD61" s="7"/>
      <c r="HWE61" s="7"/>
      <c r="HWF61" s="7"/>
      <c r="HWG61" s="7"/>
      <c r="HWH61" s="7"/>
      <c r="HWI61" s="7"/>
      <c r="HWJ61" s="7"/>
      <c r="HWK61" s="7"/>
      <c r="HWL61" s="7"/>
      <c r="HWM61" s="7"/>
      <c r="HWN61" s="7"/>
      <c r="HWO61" s="7"/>
      <c r="HWP61" s="7"/>
      <c r="HWQ61" s="7"/>
      <c r="HWR61" s="7"/>
      <c r="HWS61" s="7"/>
      <c r="HWT61" s="7"/>
      <c r="HWU61" s="7"/>
      <c r="HWV61" s="7"/>
      <c r="HWW61" s="7"/>
      <c r="HWX61" s="7"/>
      <c r="HWY61" s="7"/>
      <c r="HWZ61" s="7"/>
      <c r="HXA61" s="7"/>
      <c r="HXB61" s="7"/>
      <c r="HXC61" s="7"/>
      <c r="HXD61" s="7"/>
      <c r="HXE61" s="7"/>
      <c r="HXF61" s="7"/>
      <c r="HXG61" s="7"/>
      <c r="HXH61" s="7"/>
      <c r="HXI61" s="7"/>
      <c r="HXJ61" s="7"/>
      <c r="HXK61" s="7"/>
      <c r="HXL61" s="7"/>
      <c r="HXM61" s="7"/>
      <c r="HXN61" s="7"/>
      <c r="HXO61" s="7"/>
      <c r="HXP61" s="7"/>
      <c r="HXQ61" s="7"/>
      <c r="HXR61" s="7"/>
      <c r="HXS61" s="7"/>
      <c r="HXT61" s="7"/>
      <c r="HXU61" s="7"/>
      <c r="HXV61" s="7"/>
      <c r="HXW61" s="7"/>
      <c r="HXX61" s="7"/>
      <c r="HXY61" s="7"/>
      <c r="HXZ61" s="7"/>
      <c r="HYA61" s="7"/>
      <c r="HYB61" s="7"/>
      <c r="HYC61" s="7"/>
      <c r="HYD61" s="7"/>
      <c r="HYE61" s="7"/>
      <c r="HYF61" s="7"/>
      <c r="HYG61" s="7"/>
      <c r="HYH61" s="7"/>
      <c r="HYI61" s="7"/>
      <c r="HYJ61" s="7"/>
      <c r="HYK61" s="7"/>
      <c r="HYL61" s="7"/>
      <c r="HYM61" s="7"/>
      <c r="HYN61" s="7"/>
      <c r="HYO61" s="7"/>
      <c r="HYP61" s="7"/>
      <c r="HYQ61" s="7"/>
      <c r="HYR61" s="7"/>
      <c r="HYS61" s="7"/>
      <c r="HYT61" s="7"/>
      <c r="HYU61" s="7"/>
      <c r="HYV61" s="7"/>
      <c r="HYW61" s="7"/>
      <c r="HYX61" s="7"/>
      <c r="HYY61" s="7"/>
      <c r="HYZ61" s="7"/>
      <c r="HZA61" s="7"/>
      <c r="HZB61" s="7"/>
      <c r="HZC61" s="7"/>
      <c r="HZD61" s="7"/>
      <c r="HZE61" s="7"/>
      <c r="HZF61" s="7"/>
      <c r="HZG61" s="7"/>
      <c r="HZH61" s="7"/>
      <c r="HZI61" s="7"/>
      <c r="HZJ61" s="7"/>
      <c r="HZK61" s="7"/>
      <c r="HZL61" s="7"/>
      <c r="HZM61" s="7"/>
      <c r="HZN61" s="7"/>
      <c r="HZO61" s="7"/>
      <c r="HZP61" s="7"/>
      <c r="HZQ61" s="7"/>
      <c r="HZR61" s="7"/>
      <c r="HZS61" s="7"/>
      <c r="HZT61" s="7"/>
      <c r="HZU61" s="7"/>
      <c r="HZV61" s="7"/>
      <c r="HZW61" s="7"/>
      <c r="HZX61" s="7"/>
      <c r="HZY61" s="7"/>
      <c r="HZZ61" s="7"/>
      <c r="IAA61" s="7"/>
      <c r="IAB61" s="7"/>
      <c r="IAC61" s="7"/>
      <c r="IAD61" s="7"/>
      <c r="IAE61" s="7"/>
      <c r="IAF61" s="7"/>
      <c r="IAG61" s="7"/>
      <c r="IAH61" s="7"/>
      <c r="IAI61" s="7"/>
      <c r="IAJ61" s="7"/>
      <c r="IAK61" s="7"/>
      <c r="IAL61" s="7"/>
      <c r="IAM61" s="7"/>
      <c r="IAN61" s="7"/>
      <c r="IAO61" s="7"/>
      <c r="IAP61" s="7"/>
      <c r="IAQ61" s="7"/>
      <c r="IAR61" s="7"/>
      <c r="IAS61" s="7"/>
      <c r="IAT61" s="7"/>
      <c r="IAU61" s="7"/>
      <c r="IAV61" s="7"/>
      <c r="IAW61" s="7"/>
      <c r="IAX61" s="7"/>
      <c r="IAY61" s="7"/>
      <c r="IAZ61" s="7"/>
      <c r="IBA61" s="7"/>
      <c r="IBB61" s="7"/>
      <c r="IBC61" s="7"/>
      <c r="IBD61" s="7"/>
      <c r="IBE61" s="7"/>
      <c r="IBF61" s="7"/>
      <c r="IBG61" s="7"/>
      <c r="IBH61" s="7"/>
      <c r="IBI61" s="7"/>
      <c r="IBJ61" s="7"/>
      <c r="IBK61" s="7"/>
      <c r="IBL61" s="7"/>
      <c r="IBM61" s="7"/>
      <c r="IBN61" s="7"/>
      <c r="IBO61" s="7"/>
      <c r="IBP61" s="7"/>
      <c r="IBQ61" s="7"/>
      <c r="IBR61" s="7"/>
      <c r="IBS61" s="7"/>
      <c r="IBT61" s="7"/>
      <c r="IBU61" s="7"/>
      <c r="IBV61" s="7"/>
      <c r="IBW61" s="7"/>
      <c r="IBX61" s="7"/>
      <c r="IBY61" s="7"/>
      <c r="IBZ61" s="7"/>
      <c r="ICA61" s="7"/>
      <c r="ICB61" s="7"/>
      <c r="ICD61" s="7"/>
      <c r="ICE61" s="7"/>
      <c r="ICF61" s="7"/>
      <c r="ICG61" s="7"/>
      <c r="ICH61" s="7"/>
      <c r="ICI61" s="7"/>
      <c r="ICJ61" s="7"/>
      <c r="ICK61" s="7"/>
      <c r="ICL61" s="7"/>
      <c r="ICM61" s="7"/>
      <c r="ICN61" s="7"/>
      <c r="ICO61" s="7"/>
      <c r="ICP61" s="7"/>
      <c r="ICQ61" s="7"/>
      <c r="ICR61" s="7"/>
      <c r="ICS61" s="7"/>
      <c r="ICT61" s="7"/>
      <c r="ICU61" s="7"/>
      <c r="ICV61" s="7"/>
      <c r="ICW61" s="7"/>
      <c r="ICX61" s="7"/>
      <c r="ICY61" s="7"/>
      <c r="ICZ61" s="7"/>
      <c r="IDA61" s="7"/>
      <c r="IDB61" s="7"/>
      <c r="IDC61" s="7"/>
      <c r="IDD61" s="7"/>
      <c r="IDE61" s="7"/>
      <c r="IDF61" s="7"/>
      <c r="IDG61" s="7"/>
      <c r="IDH61" s="7"/>
      <c r="IDI61" s="7"/>
      <c r="IDJ61" s="7"/>
      <c r="IDK61" s="7"/>
      <c r="IDL61" s="7"/>
      <c r="IDM61" s="7"/>
      <c r="IDN61" s="7"/>
      <c r="IDO61" s="7"/>
      <c r="IDP61" s="7"/>
      <c r="IDQ61" s="7"/>
      <c r="IDR61" s="7"/>
      <c r="IDS61" s="7"/>
      <c r="IDT61" s="7"/>
      <c r="IDU61" s="7"/>
      <c r="IDV61" s="7"/>
      <c r="IDW61" s="7"/>
      <c r="IDX61" s="7"/>
      <c r="IDY61" s="7"/>
      <c r="IDZ61" s="7"/>
      <c r="IEA61" s="7"/>
      <c r="IEB61" s="7"/>
      <c r="IEC61" s="7"/>
      <c r="IED61" s="7"/>
      <c r="IEE61" s="7"/>
      <c r="IEF61" s="7"/>
      <c r="IEG61" s="7"/>
      <c r="IEH61" s="7"/>
      <c r="IEI61" s="7"/>
      <c r="IEJ61" s="7"/>
      <c r="IEK61" s="7"/>
      <c r="IEL61" s="7"/>
      <c r="IEM61" s="7"/>
      <c r="IEN61" s="7"/>
      <c r="IEO61" s="7"/>
      <c r="IEP61" s="7"/>
      <c r="IEQ61" s="7"/>
      <c r="IER61" s="7"/>
      <c r="IES61" s="7"/>
      <c r="IET61" s="7"/>
      <c r="IEU61" s="7"/>
      <c r="IEV61" s="7"/>
      <c r="IEW61" s="7"/>
      <c r="IEX61" s="7"/>
      <c r="IEY61" s="7"/>
      <c r="IEZ61" s="7"/>
      <c r="IFA61" s="7"/>
      <c r="IFB61" s="7"/>
      <c r="IFC61" s="7"/>
      <c r="IFD61" s="7"/>
      <c r="IFE61" s="7"/>
      <c r="IFF61" s="7"/>
      <c r="IFG61" s="7"/>
      <c r="IFH61" s="7"/>
      <c r="IFI61" s="7"/>
      <c r="IFJ61" s="7"/>
      <c r="IFK61" s="7"/>
      <c r="IFL61" s="7"/>
      <c r="IFM61" s="7"/>
      <c r="IFN61" s="7"/>
      <c r="IFO61" s="7"/>
      <c r="IFP61" s="7"/>
      <c r="IFQ61" s="7"/>
      <c r="IFR61" s="7"/>
      <c r="IFS61" s="7"/>
      <c r="IFT61" s="7"/>
      <c r="IFU61" s="7"/>
      <c r="IFV61" s="7"/>
      <c r="IFW61" s="7"/>
      <c r="IFX61" s="7"/>
      <c r="IFY61" s="7"/>
      <c r="IFZ61" s="7"/>
      <c r="IGA61" s="7"/>
      <c r="IGB61" s="7"/>
      <c r="IGC61" s="7"/>
      <c r="IGD61" s="7"/>
      <c r="IGE61" s="7"/>
      <c r="IGF61" s="7"/>
      <c r="IGG61" s="7"/>
      <c r="IGH61" s="7"/>
      <c r="IGI61" s="7"/>
      <c r="IGJ61" s="7"/>
      <c r="IGK61" s="7"/>
      <c r="IGL61" s="7"/>
      <c r="IGM61" s="7"/>
      <c r="IGN61" s="7"/>
      <c r="IGO61" s="7"/>
      <c r="IGP61" s="7"/>
      <c r="IGQ61" s="7"/>
      <c r="IGR61" s="7"/>
      <c r="IGS61" s="7"/>
      <c r="IGT61" s="7"/>
      <c r="IGU61" s="7"/>
      <c r="IGV61" s="7"/>
      <c r="IGW61" s="7"/>
      <c r="IGX61" s="7"/>
      <c r="IGY61" s="7"/>
      <c r="IGZ61" s="7"/>
      <c r="IHA61" s="7"/>
      <c r="IHB61" s="7"/>
      <c r="IHC61" s="7"/>
      <c r="IHD61" s="7"/>
      <c r="IHE61" s="7"/>
      <c r="IHF61" s="7"/>
      <c r="IHG61" s="7"/>
      <c r="IHH61" s="7"/>
      <c r="IHI61" s="7"/>
      <c r="IHJ61" s="7"/>
      <c r="IHK61" s="7"/>
      <c r="IHL61" s="7"/>
      <c r="IHM61" s="7"/>
      <c r="IHN61" s="7"/>
      <c r="IHO61" s="7"/>
      <c r="IHP61" s="7"/>
      <c r="IHQ61" s="7"/>
      <c r="IHR61" s="7"/>
      <c r="IHS61" s="7"/>
      <c r="IHT61" s="7"/>
      <c r="IHU61" s="7"/>
      <c r="IHV61" s="7"/>
      <c r="IHW61" s="7"/>
      <c r="IHX61" s="7"/>
      <c r="IHY61" s="7"/>
      <c r="IHZ61" s="7"/>
      <c r="IIA61" s="7"/>
      <c r="IIB61" s="7"/>
      <c r="IIC61" s="7"/>
      <c r="IID61" s="7"/>
      <c r="IIE61" s="7"/>
      <c r="IIF61" s="7"/>
      <c r="IIG61" s="7"/>
      <c r="IIH61" s="7"/>
      <c r="III61" s="7"/>
      <c r="IIJ61" s="7"/>
      <c r="IIK61" s="7"/>
      <c r="IIL61" s="7"/>
      <c r="IIM61" s="7"/>
      <c r="IIN61" s="7"/>
      <c r="IIO61" s="7"/>
      <c r="IIP61" s="7"/>
      <c r="IIQ61" s="7"/>
      <c r="IIR61" s="7"/>
      <c r="IIS61" s="7"/>
      <c r="IIT61" s="7"/>
      <c r="IIU61" s="7"/>
      <c r="IIV61" s="7"/>
      <c r="IIW61" s="7"/>
      <c r="IIX61" s="7"/>
      <c r="IIY61" s="7"/>
      <c r="IIZ61" s="7"/>
      <c r="IJA61" s="7"/>
      <c r="IJB61" s="7"/>
      <c r="IJC61" s="7"/>
      <c r="IJD61" s="7"/>
      <c r="IJE61" s="7"/>
      <c r="IJF61" s="7"/>
      <c r="IJG61" s="7"/>
      <c r="IJH61" s="7"/>
      <c r="IJI61" s="7"/>
      <c r="IJJ61" s="7"/>
      <c r="IJK61" s="7"/>
      <c r="IJL61" s="7"/>
      <c r="IJM61" s="7"/>
      <c r="IJN61" s="7"/>
      <c r="IJO61" s="7"/>
      <c r="IJP61" s="7"/>
      <c r="IJQ61" s="7"/>
      <c r="IJR61" s="7"/>
      <c r="IJS61" s="7"/>
      <c r="IJT61" s="7"/>
      <c r="IJU61" s="7"/>
      <c r="IJV61" s="7"/>
      <c r="IJW61" s="7"/>
      <c r="IJX61" s="7"/>
      <c r="IJY61" s="7"/>
      <c r="IJZ61" s="7"/>
      <c r="IKA61" s="7"/>
      <c r="IKB61" s="7"/>
      <c r="IKC61" s="7"/>
      <c r="IKD61" s="7"/>
      <c r="IKE61" s="7"/>
      <c r="IKF61" s="7"/>
      <c r="IKG61" s="7"/>
      <c r="IKH61" s="7"/>
      <c r="IKI61" s="7"/>
      <c r="IKJ61" s="7"/>
      <c r="IKK61" s="7"/>
      <c r="IKL61" s="7"/>
      <c r="IKM61" s="7"/>
      <c r="IKN61" s="7"/>
      <c r="IKO61" s="7"/>
      <c r="IKP61" s="7"/>
      <c r="IKQ61" s="7"/>
      <c r="IKR61" s="7"/>
      <c r="IKS61" s="7"/>
      <c r="IKT61" s="7"/>
      <c r="IKU61" s="7"/>
      <c r="IKV61" s="7"/>
      <c r="IKW61" s="7"/>
      <c r="IKX61" s="7"/>
      <c r="IKY61" s="7"/>
      <c r="IKZ61" s="7"/>
      <c r="ILA61" s="7"/>
      <c r="ILB61" s="7"/>
      <c r="ILC61" s="7"/>
      <c r="ILD61" s="7"/>
      <c r="ILE61" s="7"/>
      <c r="ILF61" s="7"/>
      <c r="ILG61" s="7"/>
      <c r="ILH61" s="7"/>
      <c r="ILI61" s="7"/>
      <c r="ILJ61" s="7"/>
      <c r="ILK61" s="7"/>
      <c r="ILL61" s="7"/>
      <c r="ILM61" s="7"/>
      <c r="ILN61" s="7"/>
      <c r="ILO61" s="7"/>
      <c r="ILP61" s="7"/>
      <c r="ILQ61" s="7"/>
      <c r="ILR61" s="7"/>
      <c r="ILS61" s="7"/>
      <c r="ILT61" s="7"/>
      <c r="ILU61" s="7"/>
      <c r="ILV61" s="7"/>
      <c r="ILW61" s="7"/>
      <c r="ILX61" s="7"/>
      <c r="ILZ61" s="7"/>
      <c r="IMA61" s="7"/>
      <c r="IMB61" s="7"/>
      <c r="IMC61" s="7"/>
      <c r="IMD61" s="7"/>
      <c r="IME61" s="7"/>
      <c r="IMF61" s="7"/>
      <c r="IMG61" s="7"/>
      <c r="IMH61" s="7"/>
      <c r="IMI61" s="7"/>
      <c r="IMJ61" s="7"/>
      <c r="IMK61" s="7"/>
      <c r="IML61" s="7"/>
      <c r="IMM61" s="7"/>
      <c r="IMN61" s="7"/>
      <c r="IMO61" s="7"/>
      <c r="IMP61" s="7"/>
      <c r="IMQ61" s="7"/>
      <c r="IMR61" s="7"/>
      <c r="IMS61" s="7"/>
      <c r="IMT61" s="7"/>
      <c r="IMU61" s="7"/>
      <c r="IMV61" s="7"/>
      <c r="IMW61" s="7"/>
      <c r="IMX61" s="7"/>
      <c r="IMY61" s="7"/>
      <c r="IMZ61" s="7"/>
      <c r="INA61" s="7"/>
      <c r="INB61" s="7"/>
      <c r="INC61" s="7"/>
      <c r="IND61" s="7"/>
      <c r="INE61" s="7"/>
      <c r="INF61" s="7"/>
      <c r="ING61" s="7"/>
      <c r="INH61" s="7"/>
      <c r="INI61" s="7"/>
      <c r="INJ61" s="7"/>
      <c r="INK61" s="7"/>
      <c r="INL61" s="7"/>
      <c r="INM61" s="7"/>
      <c r="INN61" s="7"/>
      <c r="INO61" s="7"/>
      <c r="INP61" s="7"/>
      <c r="INQ61" s="7"/>
      <c r="INR61" s="7"/>
      <c r="INS61" s="7"/>
      <c r="INT61" s="7"/>
      <c r="INU61" s="7"/>
      <c r="INV61" s="7"/>
      <c r="INW61" s="7"/>
      <c r="INX61" s="7"/>
      <c r="INY61" s="7"/>
      <c r="INZ61" s="7"/>
      <c r="IOA61" s="7"/>
      <c r="IOB61" s="7"/>
      <c r="IOC61" s="7"/>
      <c r="IOD61" s="7"/>
      <c r="IOE61" s="7"/>
      <c r="IOF61" s="7"/>
      <c r="IOG61" s="7"/>
      <c r="IOH61" s="7"/>
      <c r="IOI61" s="7"/>
      <c r="IOJ61" s="7"/>
      <c r="IOK61" s="7"/>
      <c r="IOL61" s="7"/>
      <c r="IOM61" s="7"/>
      <c r="ION61" s="7"/>
      <c r="IOO61" s="7"/>
      <c r="IOP61" s="7"/>
      <c r="IOQ61" s="7"/>
      <c r="IOR61" s="7"/>
      <c r="IOS61" s="7"/>
      <c r="IOT61" s="7"/>
      <c r="IOU61" s="7"/>
      <c r="IOV61" s="7"/>
      <c r="IOW61" s="7"/>
      <c r="IOX61" s="7"/>
      <c r="IOY61" s="7"/>
      <c r="IOZ61" s="7"/>
      <c r="IPA61" s="7"/>
      <c r="IPB61" s="7"/>
      <c r="IPC61" s="7"/>
      <c r="IPD61" s="7"/>
      <c r="IPE61" s="7"/>
      <c r="IPF61" s="7"/>
      <c r="IPG61" s="7"/>
      <c r="IPH61" s="7"/>
      <c r="IPI61" s="7"/>
      <c r="IPJ61" s="7"/>
      <c r="IPK61" s="7"/>
      <c r="IPL61" s="7"/>
      <c r="IPM61" s="7"/>
      <c r="IPN61" s="7"/>
      <c r="IPO61" s="7"/>
      <c r="IPP61" s="7"/>
      <c r="IPQ61" s="7"/>
      <c r="IPR61" s="7"/>
      <c r="IPS61" s="7"/>
      <c r="IPT61" s="7"/>
      <c r="IPU61" s="7"/>
      <c r="IPV61" s="7"/>
      <c r="IPW61" s="7"/>
      <c r="IPX61" s="7"/>
      <c r="IPY61" s="7"/>
      <c r="IPZ61" s="7"/>
      <c r="IQA61" s="7"/>
      <c r="IQB61" s="7"/>
      <c r="IQC61" s="7"/>
      <c r="IQD61" s="7"/>
      <c r="IQE61" s="7"/>
      <c r="IQF61" s="7"/>
      <c r="IQG61" s="7"/>
      <c r="IQH61" s="7"/>
      <c r="IQI61" s="7"/>
      <c r="IQJ61" s="7"/>
      <c r="IQK61" s="7"/>
      <c r="IQL61" s="7"/>
      <c r="IQM61" s="7"/>
      <c r="IQN61" s="7"/>
      <c r="IQO61" s="7"/>
      <c r="IQP61" s="7"/>
      <c r="IQQ61" s="7"/>
      <c r="IQR61" s="7"/>
      <c r="IQS61" s="7"/>
      <c r="IQT61" s="7"/>
      <c r="IQU61" s="7"/>
      <c r="IQV61" s="7"/>
      <c r="IQW61" s="7"/>
      <c r="IQX61" s="7"/>
      <c r="IQY61" s="7"/>
      <c r="IQZ61" s="7"/>
      <c r="IRA61" s="7"/>
      <c r="IRB61" s="7"/>
      <c r="IRC61" s="7"/>
      <c r="IRD61" s="7"/>
      <c r="IRE61" s="7"/>
      <c r="IRF61" s="7"/>
      <c r="IRG61" s="7"/>
      <c r="IRH61" s="7"/>
      <c r="IRI61" s="7"/>
      <c r="IRJ61" s="7"/>
      <c r="IRK61" s="7"/>
      <c r="IRL61" s="7"/>
      <c r="IRM61" s="7"/>
      <c r="IRN61" s="7"/>
      <c r="IRO61" s="7"/>
      <c r="IRP61" s="7"/>
      <c r="IRQ61" s="7"/>
      <c r="IRR61" s="7"/>
      <c r="IRS61" s="7"/>
      <c r="IRT61" s="7"/>
      <c r="IRU61" s="7"/>
      <c r="IRV61" s="7"/>
      <c r="IRW61" s="7"/>
      <c r="IRX61" s="7"/>
      <c r="IRY61" s="7"/>
      <c r="IRZ61" s="7"/>
      <c r="ISA61" s="7"/>
      <c r="ISB61" s="7"/>
      <c r="ISC61" s="7"/>
      <c r="ISD61" s="7"/>
      <c r="ISE61" s="7"/>
      <c r="ISF61" s="7"/>
      <c r="ISG61" s="7"/>
      <c r="ISH61" s="7"/>
      <c r="ISI61" s="7"/>
      <c r="ISJ61" s="7"/>
      <c r="ISK61" s="7"/>
      <c r="ISL61" s="7"/>
      <c r="ISM61" s="7"/>
      <c r="ISN61" s="7"/>
      <c r="ISO61" s="7"/>
      <c r="ISP61" s="7"/>
      <c r="ISQ61" s="7"/>
      <c r="ISR61" s="7"/>
      <c r="ISS61" s="7"/>
      <c r="IST61" s="7"/>
      <c r="ISU61" s="7"/>
      <c r="ISV61" s="7"/>
      <c r="ISW61" s="7"/>
      <c r="ISX61" s="7"/>
      <c r="ISY61" s="7"/>
      <c r="ISZ61" s="7"/>
      <c r="ITA61" s="7"/>
      <c r="ITB61" s="7"/>
      <c r="ITC61" s="7"/>
      <c r="ITD61" s="7"/>
      <c r="ITE61" s="7"/>
      <c r="ITF61" s="7"/>
      <c r="ITG61" s="7"/>
      <c r="ITH61" s="7"/>
      <c r="ITI61" s="7"/>
      <c r="ITJ61" s="7"/>
      <c r="ITK61" s="7"/>
      <c r="ITL61" s="7"/>
      <c r="ITM61" s="7"/>
      <c r="ITN61" s="7"/>
      <c r="ITO61" s="7"/>
      <c r="ITP61" s="7"/>
      <c r="ITQ61" s="7"/>
      <c r="ITR61" s="7"/>
      <c r="ITS61" s="7"/>
      <c r="ITT61" s="7"/>
      <c r="ITU61" s="7"/>
      <c r="ITV61" s="7"/>
      <c r="ITW61" s="7"/>
      <c r="ITX61" s="7"/>
      <c r="ITY61" s="7"/>
      <c r="ITZ61" s="7"/>
      <c r="IUA61" s="7"/>
      <c r="IUB61" s="7"/>
      <c r="IUC61" s="7"/>
      <c r="IUD61" s="7"/>
      <c r="IUE61" s="7"/>
      <c r="IUF61" s="7"/>
      <c r="IUG61" s="7"/>
      <c r="IUH61" s="7"/>
      <c r="IUI61" s="7"/>
      <c r="IUJ61" s="7"/>
      <c r="IUK61" s="7"/>
      <c r="IUL61" s="7"/>
      <c r="IUM61" s="7"/>
      <c r="IUN61" s="7"/>
      <c r="IUO61" s="7"/>
      <c r="IUP61" s="7"/>
      <c r="IUQ61" s="7"/>
      <c r="IUR61" s="7"/>
      <c r="IUS61" s="7"/>
      <c r="IUT61" s="7"/>
      <c r="IUU61" s="7"/>
      <c r="IUV61" s="7"/>
      <c r="IUW61" s="7"/>
      <c r="IUX61" s="7"/>
      <c r="IUY61" s="7"/>
      <c r="IUZ61" s="7"/>
      <c r="IVA61" s="7"/>
      <c r="IVB61" s="7"/>
      <c r="IVC61" s="7"/>
      <c r="IVD61" s="7"/>
      <c r="IVE61" s="7"/>
      <c r="IVF61" s="7"/>
      <c r="IVG61" s="7"/>
      <c r="IVH61" s="7"/>
      <c r="IVI61" s="7"/>
      <c r="IVJ61" s="7"/>
      <c r="IVK61" s="7"/>
      <c r="IVL61" s="7"/>
      <c r="IVM61" s="7"/>
      <c r="IVN61" s="7"/>
      <c r="IVO61" s="7"/>
      <c r="IVP61" s="7"/>
      <c r="IVQ61" s="7"/>
      <c r="IVR61" s="7"/>
      <c r="IVS61" s="7"/>
      <c r="IVT61" s="7"/>
      <c r="IVV61" s="7"/>
      <c r="IVW61" s="7"/>
      <c r="IVX61" s="7"/>
      <c r="IVY61" s="7"/>
      <c r="IVZ61" s="7"/>
      <c r="IWA61" s="7"/>
      <c r="IWB61" s="7"/>
      <c r="IWC61" s="7"/>
      <c r="IWD61" s="7"/>
      <c r="IWE61" s="7"/>
      <c r="IWF61" s="7"/>
      <c r="IWG61" s="7"/>
      <c r="IWH61" s="7"/>
      <c r="IWI61" s="7"/>
      <c r="IWJ61" s="7"/>
      <c r="IWK61" s="7"/>
      <c r="IWL61" s="7"/>
      <c r="IWM61" s="7"/>
      <c r="IWN61" s="7"/>
      <c r="IWO61" s="7"/>
      <c r="IWP61" s="7"/>
      <c r="IWQ61" s="7"/>
      <c r="IWR61" s="7"/>
      <c r="IWS61" s="7"/>
      <c r="IWT61" s="7"/>
      <c r="IWU61" s="7"/>
      <c r="IWV61" s="7"/>
      <c r="IWW61" s="7"/>
      <c r="IWX61" s="7"/>
      <c r="IWY61" s="7"/>
      <c r="IWZ61" s="7"/>
      <c r="IXA61" s="7"/>
      <c r="IXB61" s="7"/>
      <c r="IXC61" s="7"/>
      <c r="IXD61" s="7"/>
      <c r="IXE61" s="7"/>
      <c r="IXF61" s="7"/>
      <c r="IXG61" s="7"/>
      <c r="IXH61" s="7"/>
      <c r="IXI61" s="7"/>
      <c r="IXJ61" s="7"/>
      <c r="IXK61" s="7"/>
      <c r="IXL61" s="7"/>
      <c r="IXM61" s="7"/>
      <c r="IXN61" s="7"/>
      <c r="IXO61" s="7"/>
      <c r="IXP61" s="7"/>
      <c r="IXQ61" s="7"/>
      <c r="IXR61" s="7"/>
      <c r="IXS61" s="7"/>
      <c r="IXT61" s="7"/>
      <c r="IXU61" s="7"/>
      <c r="IXV61" s="7"/>
      <c r="IXW61" s="7"/>
      <c r="IXX61" s="7"/>
      <c r="IXY61" s="7"/>
      <c r="IXZ61" s="7"/>
      <c r="IYA61" s="7"/>
      <c r="IYB61" s="7"/>
      <c r="IYC61" s="7"/>
      <c r="IYD61" s="7"/>
      <c r="IYE61" s="7"/>
      <c r="IYF61" s="7"/>
      <c r="IYG61" s="7"/>
      <c r="IYH61" s="7"/>
      <c r="IYI61" s="7"/>
      <c r="IYJ61" s="7"/>
      <c r="IYK61" s="7"/>
      <c r="IYL61" s="7"/>
      <c r="IYM61" s="7"/>
      <c r="IYN61" s="7"/>
      <c r="IYO61" s="7"/>
      <c r="IYP61" s="7"/>
      <c r="IYQ61" s="7"/>
      <c r="IYR61" s="7"/>
      <c r="IYS61" s="7"/>
      <c r="IYT61" s="7"/>
      <c r="IYU61" s="7"/>
      <c r="IYV61" s="7"/>
      <c r="IYW61" s="7"/>
      <c r="IYX61" s="7"/>
      <c r="IYY61" s="7"/>
      <c r="IYZ61" s="7"/>
      <c r="IZA61" s="7"/>
      <c r="IZB61" s="7"/>
      <c r="IZC61" s="7"/>
      <c r="IZD61" s="7"/>
      <c r="IZE61" s="7"/>
      <c r="IZF61" s="7"/>
      <c r="IZG61" s="7"/>
      <c r="IZH61" s="7"/>
      <c r="IZI61" s="7"/>
      <c r="IZJ61" s="7"/>
      <c r="IZK61" s="7"/>
      <c r="IZL61" s="7"/>
      <c r="IZM61" s="7"/>
      <c r="IZN61" s="7"/>
      <c r="IZO61" s="7"/>
      <c r="IZP61" s="7"/>
      <c r="IZQ61" s="7"/>
      <c r="IZR61" s="7"/>
      <c r="IZS61" s="7"/>
      <c r="IZT61" s="7"/>
      <c r="IZU61" s="7"/>
      <c r="IZV61" s="7"/>
      <c r="IZW61" s="7"/>
      <c r="IZX61" s="7"/>
      <c r="IZY61" s="7"/>
      <c r="IZZ61" s="7"/>
      <c r="JAA61" s="7"/>
      <c r="JAB61" s="7"/>
      <c r="JAC61" s="7"/>
      <c r="JAD61" s="7"/>
      <c r="JAE61" s="7"/>
      <c r="JAF61" s="7"/>
      <c r="JAG61" s="7"/>
      <c r="JAH61" s="7"/>
      <c r="JAI61" s="7"/>
      <c r="JAJ61" s="7"/>
      <c r="JAK61" s="7"/>
      <c r="JAL61" s="7"/>
      <c r="JAM61" s="7"/>
      <c r="JAN61" s="7"/>
      <c r="JAO61" s="7"/>
      <c r="JAP61" s="7"/>
      <c r="JAQ61" s="7"/>
      <c r="JAR61" s="7"/>
      <c r="JAS61" s="7"/>
      <c r="JAT61" s="7"/>
      <c r="JAU61" s="7"/>
      <c r="JAV61" s="7"/>
      <c r="JAW61" s="7"/>
      <c r="JAX61" s="7"/>
      <c r="JAY61" s="7"/>
      <c r="JAZ61" s="7"/>
      <c r="JBA61" s="7"/>
      <c r="JBB61" s="7"/>
      <c r="JBC61" s="7"/>
      <c r="JBD61" s="7"/>
      <c r="JBE61" s="7"/>
      <c r="JBF61" s="7"/>
      <c r="JBG61" s="7"/>
      <c r="JBH61" s="7"/>
      <c r="JBI61" s="7"/>
      <c r="JBJ61" s="7"/>
      <c r="JBK61" s="7"/>
      <c r="JBL61" s="7"/>
      <c r="JBM61" s="7"/>
      <c r="JBN61" s="7"/>
      <c r="JBO61" s="7"/>
      <c r="JBP61" s="7"/>
      <c r="JBQ61" s="7"/>
      <c r="JBR61" s="7"/>
      <c r="JBS61" s="7"/>
      <c r="JBT61" s="7"/>
      <c r="JBU61" s="7"/>
      <c r="JBV61" s="7"/>
      <c r="JBW61" s="7"/>
      <c r="JBX61" s="7"/>
      <c r="JBY61" s="7"/>
      <c r="JBZ61" s="7"/>
      <c r="JCA61" s="7"/>
      <c r="JCB61" s="7"/>
      <c r="JCC61" s="7"/>
      <c r="JCD61" s="7"/>
      <c r="JCE61" s="7"/>
      <c r="JCF61" s="7"/>
      <c r="JCG61" s="7"/>
      <c r="JCH61" s="7"/>
      <c r="JCI61" s="7"/>
      <c r="JCJ61" s="7"/>
      <c r="JCK61" s="7"/>
      <c r="JCL61" s="7"/>
      <c r="JCM61" s="7"/>
      <c r="JCN61" s="7"/>
      <c r="JCO61" s="7"/>
      <c r="JCP61" s="7"/>
      <c r="JCQ61" s="7"/>
      <c r="JCR61" s="7"/>
      <c r="JCS61" s="7"/>
      <c r="JCT61" s="7"/>
      <c r="JCU61" s="7"/>
      <c r="JCV61" s="7"/>
      <c r="JCW61" s="7"/>
      <c r="JCX61" s="7"/>
      <c r="JCY61" s="7"/>
      <c r="JCZ61" s="7"/>
      <c r="JDA61" s="7"/>
      <c r="JDB61" s="7"/>
      <c r="JDC61" s="7"/>
      <c r="JDD61" s="7"/>
      <c r="JDE61" s="7"/>
      <c r="JDF61" s="7"/>
      <c r="JDG61" s="7"/>
      <c r="JDH61" s="7"/>
      <c r="JDI61" s="7"/>
      <c r="JDJ61" s="7"/>
      <c r="JDK61" s="7"/>
      <c r="JDL61" s="7"/>
      <c r="JDM61" s="7"/>
      <c r="JDN61" s="7"/>
      <c r="JDO61" s="7"/>
      <c r="JDP61" s="7"/>
      <c r="JDQ61" s="7"/>
      <c r="JDR61" s="7"/>
      <c r="JDS61" s="7"/>
      <c r="JDT61" s="7"/>
      <c r="JDU61" s="7"/>
      <c r="JDV61" s="7"/>
      <c r="JDW61" s="7"/>
      <c r="JDX61" s="7"/>
      <c r="JDY61" s="7"/>
      <c r="JDZ61" s="7"/>
      <c r="JEA61" s="7"/>
      <c r="JEB61" s="7"/>
      <c r="JEC61" s="7"/>
      <c r="JED61" s="7"/>
      <c r="JEE61" s="7"/>
      <c r="JEF61" s="7"/>
      <c r="JEG61" s="7"/>
      <c r="JEH61" s="7"/>
      <c r="JEI61" s="7"/>
      <c r="JEJ61" s="7"/>
      <c r="JEK61" s="7"/>
      <c r="JEL61" s="7"/>
      <c r="JEM61" s="7"/>
      <c r="JEN61" s="7"/>
      <c r="JEO61" s="7"/>
      <c r="JEP61" s="7"/>
      <c r="JEQ61" s="7"/>
      <c r="JER61" s="7"/>
      <c r="JES61" s="7"/>
      <c r="JET61" s="7"/>
      <c r="JEU61" s="7"/>
      <c r="JEV61" s="7"/>
      <c r="JEW61" s="7"/>
      <c r="JEX61" s="7"/>
      <c r="JEY61" s="7"/>
      <c r="JEZ61" s="7"/>
      <c r="JFA61" s="7"/>
      <c r="JFB61" s="7"/>
      <c r="JFC61" s="7"/>
      <c r="JFD61" s="7"/>
      <c r="JFE61" s="7"/>
      <c r="JFF61" s="7"/>
      <c r="JFG61" s="7"/>
      <c r="JFH61" s="7"/>
      <c r="JFI61" s="7"/>
      <c r="JFJ61" s="7"/>
      <c r="JFK61" s="7"/>
      <c r="JFL61" s="7"/>
      <c r="JFM61" s="7"/>
      <c r="JFN61" s="7"/>
      <c r="JFO61" s="7"/>
      <c r="JFP61" s="7"/>
      <c r="JFR61" s="7"/>
      <c r="JFS61" s="7"/>
      <c r="JFT61" s="7"/>
      <c r="JFU61" s="7"/>
      <c r="JFV61" s="7"/>
      <c r="JFW61" s="7"/>
      <c r="JFX61" s="7"/>
      <c r="JFY61" s="7"/>
      <c r="JFZ61" s="7"/>
      <c r="JGA61" s="7"/>
      <c r="JGB61" s="7"/>
      <c r="JGC61" s="7"/>
      <c r="JGD61" s="7"/>
      <c r="JGE61" s="7"/>
      <c r="JGF61" s="7"/>
      <c r="JGG61" s="7"/>
      <c r="JGH61" s="7"/>
      <c r="JGI61" s="7"/>
      <c r="JGJ61" s="7"/>
      <c r="JGK61" s="7"/>
      <c r="JGL61" s="7"/>
      <c r="JGM61" s="7"/>
      <c r="JGN61" s="7"/>
      <c r="JGO61" s="7"/>
      <c r="JGP61" s="7"/>
      <c r="JGQ61" s="7"/>
      <c r="JGR61" s="7"/>
      <c r="JGS61" s="7"/>
      <c r="JGT61" s="7"/>
      <c r="JGU61" s="7"/>
      <c r="JGV61" s="7"/>
      <c r="JGW61" s="7"/>
      <c r="JGX61" s="7"/>
      <c r="JGY61" s="7"/>
      <c r="JGZ61" s="7"/>
      <c r="JHA61" s="7"/>
      <c r="JHB61" s="7"/>
      <c r="JHC61" s="7"/>
      <c r="JHD61" s="7"/>
      <c r="JHE61" s="7"/>
      <c r="JHF61" s="7"/>
      <c r="JHG61" s="7"/>
      <c r="JHH61" s="7"/>
      <c r="JHI61" s="7"/>
      <c r="JHJ61" s="7"/>
      <c r="JHK61" s="7"/>
      <c r="JHL61" s="7"/>
      <c r="JHM61" s="7"/>
      <c r="JHN61" s="7"/>
      <c r="JHO61" s="7"/>
      <c r="JHP61" s="7"/>
      <c r="JHQ61" s="7"/>
      <c r="JHR61" s="7"/>
      <c r="JHS61" s="7"/>
      <c r="JHT61" s="7"/>
      <c r="JHU61" s="7"/>
      <c r="JHV61" s="7"/>
      <c r="JHW61" s="7"/>
      <c r="JHX61" s="7"/>
      <c r="JHY61" s="7"/>
      <c r="JHZ61" s="7"/>
      <c r="JIA61" s="7"/>
      <c r="JIB61" s="7"/>
      <c r="JIC61" s="7"/>
      <c r="JID61" s="7"/>
      <c r="JIE61" s="7"/>
      <c r="JIF61" s="7"/>
      <c r="JIG61" s="7"/>
      <c r="JIH61" s="7"/>
      <c r="JII61" s="7"/>
      <c r="JIJ61" s="7"/>
      <c r="JIK61" s="7"/>
      <c r="JIL61" s="7"/>
      <c r="JIM61" s="7"/>
      <c r="JIN61" s="7"/>
      <c r="JIO61" s="7"/>
      <c r="JIP61" s="7"/>
      <c r="JIQ61" s="7"/>
      <c r="JIR61" s="7"/>
      <c r="JIS61" s="7"/>
      <c r="JIT61" s="7"/>
      <c r="JIU61" s="7"/>
      <c r="JIV61" s="7"/>
      <c r="JIW61" s="7"/>
      <c r="JIX61" s="7"/>
      <c r="JIY61" s="7"/>
      <c r="JIZ61" s="7"/>
      <c r="JJA61" s="7"/>
      <c r="JJB61" s="7"/>
      <c r="JJC61" s="7"/>
      <c r="JJD61" s="7"/>
      <c r="JJE61" s="7"/>
      <c r="JJF61" s="7"/>
      <c r="JJG61" s="7"/>
      <c r="JJH61" s="7"/>
      <c r="JJI61" s="7"/>
      <c r="JJJ61" s="7"/>
      <c r="JJK61" s="7"/>
      <c r="JJL61" s="7"/>
      <c r="JJM61" s="7"/>
      <c r="JJN61" s="7"/>
      <c r="JJO61" s="7"/>
      <c r="JJP61" s="7"/>
      <c r="JJQ61" s="7"/>
      <c r="JJR61" s="7"/>
      <c r="JJS61" s="7"/>
      <c r="JJT61" s="7"/>
      <c r="JJU61" s="7"/>
      <c r="JJV61" s="7"/>
      <c r="JJW61" s="7"/>
      <c r="JJX61" s="7"/>
      <c r="JJY61" s="7"/>
      <c r="JJZ61" s="7"/>
      <c r="JKA61" s="7"/>
      <c r="JKB61" s="7"/>
      <c r="JKC61" s="7"/>
      <c r="JKD61" s="7"/>
      <c r="JKE61" s="7"/>
      <c r="JKF61" s="7"/>
      <c r="JKG61" s="7"/>
      <c r="JKH61" s="7"/>
      <c r="JKI61" s="7"/>
      <c r="JKJ61" s="7"/>
      <c r="JKK61" s="7"/>
      <c r="JKL61" s="7"/>
      <c r="JKM61" s="7"/>
      <c r="JKN61" s="7"/>
      <c r="JKO61" s="7"/>
      <c r="JKP61" s="7"/>
      <c r="JKQ61" s="7"/>
      <c r="JKR61" s="7"/>
      <c r="JKS61" s="7"/>
      <c r="JKT61" s="7"/>
      <c r="JKU61" s="7"/>
      <c r="JKV61" s="7"/>
      <c r="JKW61" s="7"/>
      <c r="JKX61" s="7"/>
      <c r="JKY61" s="7"/>
      <c r="JKZ61" s="7"/>
      <c r="JLA61" s="7"/>
      <c r="JLB61" s="7"/>
      <c r="JLC61" s="7"/>
      <c r="JLD61" s="7"/>
      <c r="JLE61" s="7"/>
      <c r="JLF61" s="7"/>
      <c r="JLG61" s="7"/>
      <c r="JLH61" s="7"/>
      <c r="JLI61" s="7"/>
      <c r="JLJ61" s="7"/>
      <c r="JLK61" s="7"/>
      <c r="JLL61" s="7"/>
      <c r="JLM61" s="7"/>
      <c r="JLN61" s="7"/>
      <c r="JLO61" s="7"/>
      <c r="JLP61" s="7"/>
      <c r="JLQ61" s="7"/>
      <c r="JLR61" s="7"/>
      <c r="JLS61" s="7"/>
      <c r="JLT61" s="7"/>
      <c r="JLU61" s="7"/>
      <c r="JLV61" s="7"/>
      <c r="JLW61" s="7"/>
      <c r="JLX61" s="7"/>
      <c r="JLY61" s="7"/>
      <c r="JLZ61" s="7"/>
      <c r="JMA61" s="7"/>
      <c r="JMB61" s="7"/>
      <c r="JMC61" s="7"/>
      <c r="JMD61" s="7"/>
      <c r="JME61" s="7"/>
      <c r="JMF61" s="7"/>
      <c r="JMG61" s="7"/>
      <c r="JMH61" s="7"/>
      <c r="JMI61" s="7"/>
      <c r="JMJ61" s="7"/>
      <c r="JMK61" s="7"/>
      <c r="JML61" s="7"/>
      <c r="JMM61" s="7"/>
      <c r="JMN61" s="7"/>
      <c r="JMO61" s="7"/>
      <c r="JMP61" s="7"/>
      <c r="JMQ61" s="7"/>
      <c r="JMR61" s="7"/>
      <c r="JMS61" s="7"/>
      <c r="JMT61" s="7"/>
      <c r="JMU61" s="7"/>
      <c r="JMV61" s="7"/>
      <c r="JMW61" s="7"/>
      <c r="JMX61" s="7"/>
      <c r="JMY61" s="7"/>
      <c r="JMZ61" s="7"/>
      <c r="JNA61" s="7"/>
      <c r="JNB61" s="7"/>
      <c r="JNC61" s="7"/>
      <c r="JND61" s="7"/>
      <c r="JNE61" s="7"/>
      <c r="JNF61" s="7"/>
      <c r="JNG61" s="7"/>
      <c r="JNH61" s="7"/>
      <c r="JNI61" s="7"/>
      <c r="JNJ61" s="7"/>
      <c r="JNK61" s="7"/>
      <c r="JNL61" s="7"/>
      <c r="JNM61" s="7"/>
      <c r="JNN61" s="7"/>
      <c r="JNO61" s="7"/>
      <c r="JNP61" s="7"/>
      <c r="JNQ61" s="7"/>
      <c r="JNR61" s="7"/>
      <c r="JNS61" s="7"/>
      <c r="JNT61" s="7"/>
      <c r="JNU61" s="7"/>
      <c r="JNV61" s="7"/>
      <c r="JNW61" s="7"/>
      <c r="JNX61" s="7"/>
      <c r="JNY61" s="7"/>
      <c r="JNZ61" s="7"/>
      <c r="JOA61" s="7"/>
      <c r="JOB61" s="7"/>
      <c r="JOC61" s="7"/>
      <c r="JOD61" s="7"/>
      <c r="JOE61" s="7"/>
      <c r="JOF61" s="7"/>
      <c r="JOG61" s="7"/>
      <c r="JOH61" s="7"/>
      <c r="JOI61" s="7"/>
      <c r="JOJ61" s="7"/>
      <c r="JOK61" s="7"/>
      <c r="JOL61" s="7"/>
      <c r="JOM61" s="7"/>
      <c r="JON61" s="7"/>
      <c r="JOO61" s="7"/>
      <c r="JOP61" s="7"/>
      <c r="JOQ61" s="7"/>
      <c r="JOR61" s="7"/>
      <c r="JOS61" s="7"/>
      <c r="JOT61" s="7"/>
      <c r="JOU61" s="7"/>
      <c r="JOV61" s="7"/>
      <c r="JOW61" s="7"/>
      <c r="JOX61" s="7"/>
      <c r="JOY61" s="7"/>
      <c r="JOZ61" s="7"/>
      <c r="JPA61" s="7"/>
      <c r="JPB61" s="7"/>
      <c r="JPC61" s="7"/>
      <c r="JPD61" s="7"/>
      <c r="JPE61" s="7"/>
      <c r="JPF61" s="7"/>
      <c r="JPG61" s="7"/>
      <c r="JPH61" s="7"/>
      <c r="JPI61" s="7"/>
      <c r="JPJ61" s="7"/>
      <c r="JPK61" s="7"/>
      <c r="JPL61" s="7"/>
      <c r="JPN61" s="7"/>
      <c r="JPO61" s="7"/>
      <c r="JPP61" s="7"/>
      <c r="JPQ61" s="7"/>
      <c r="JPR61" s="7"/>
      <c r="JPS61" s="7"/>
      <c r="JPT61" s="7"/>
      <c r="JPU61" s="7"/>
      <c r="JPV61" s="7"/>
      <c r="JPW61" s="7"/>
      <c r="JPX61" s="7"/>
      <c r="JPY61" s="7"/>
      <c r="JPZ61" s="7"/>
      <c r="JQA61" s="7"/>
      <c r="JQB61" s="7"/>
      <c r="JQC61" s="7"/>
      <c r="JQD61" s="7"/>
      <c r="JQE61" s="7"/>
      <c r="JQF61" s="7"/>
      <c r="JQG61" s="7"/>
      <c r="JQH61" s="7"/>
      <c r="JQI61" s="7"/>
      <c r="JQJ61" s="7"/>
      <c r="JQK61" s="7"/>
      <c r="JQL61" s="7"/>
      <c r="JQM61" s="7"/>
      <c r="JQN61" s="7"/>
      <c r="JQO61" s="7"/>
      <c r="JQP61" s="7"/>
      <c r="JQQ61" s="7"/>
      <c r="JQR61" s="7"/>
      <c r="JQS61" s="7"/>
      <c r="JQT61" s="7"/>
      <c r="JQU61" s="7"/>
      <c r="JQV61" s="7"/>
      <c r="JQW61" s="7"/>
      <c r="JQX61" s="7"/>
      <c r="JQY61" s="7"/>
      <c r="JQZ61" s="7"/>
      <c r="JRA61" s="7"/>
      <c r="JRB61" s="7"/>
      <c r="JRC61" s="7"/>
      <c r="JRD61" s="7"/>
      <c r="JRE61" s="7"/>
      <c r="JRF61" s="7"/>
      <c r="JRG61" s="7"/>
      <c r="JRH61" s="7"/>
      <c r="JRI61" s="7"/>
      <c r="JRJ61" s="7"/>
      <c r="JRK61" s="7"/>
      <c r="JRL61" s="7"/>
      <c r="JRM61" s="7"/>
      <c r="JRN61" s="7"/>
      <c r="JRO61" s="7"/>
      <c r="JRP61" s="7"/>
      <c r="JRQ61" s="7"/>
      <c r="JRR61" s="7"/>
      <c r="JRS61" s="7"/>
      <c r="JRT61" s="7"/>
      <c r="JRU61" s="7"/>
      <c r="JRV61" s="7"/>
      <c r="JRW61" s="7"/>
      <c r="JRX61" s="7"/>
      <c r="JRY61" s="7"/>
      <c r="JRZ61" s="7"/>
      <c r="JSA61" s="7"/>
      <c r="JSB61" s="7"/>
      <c r="JSC61" s="7"/>
      <c r="JSD61" s="7"/>
      <c r="JSE61" s="7"/>
      <c r="JSF61" s="7"/>
      <c r="JSG61" s="7"/>
      <c r="JSH61" s="7"/>
      <c r="JSI61" s="7"/>
      <c r="JSJ61" s="7"/>
      <c r="JSK61" s="7"/>
      <c r="JSL61" s="7"/>
      <c r="JSM61" s="7"/>
      <c r="JSN61" s="7"/>
      <c r="JSO61" s="7"/>
      <c r="JSP61" s="7"/>
      <c r="JSQ61" s="7"/>
      <c r="JSR61" s="7"/>
      <c r="JSS61" s="7"/>
      <c r="JST61" s="7"/>
      <c r="JSU61" s="7"/>
      <c r="JSV61" s="7"/>
      <c r="JSW61" s="7"/>
      <c r="JSX61" s="7"/>
      <c r="JSY61" s="7"/>
      <c r="JSZ61" s="7"/>
      <c r="JTA61" s="7"/>
      <c r="JTB61" s="7"/>
      <c r="JTC61" s="7"/>
      <c r="JTD61" s="7"/>
      <c r="JTE61" s="7"/>
      <c r="JTF61" s="7"/>
      <c r="JTG61" s="7"/>
      <c r="JTH61" s="7"/>
      <c r="JTI61" s="7"/>
      <c r="JTJ61" s="7"/>
      <c r="JTK61" s="7"/>
      <c r="JTL61" s="7"/>
      <c r="JTM61" s="7"/>
      <c r="JTN61" s="7"/>
      <c r="JTO61" s="7"/>
      <c r="JTP61" s="7"/>
      <c r="JTQ61" s="7"/>
      <c r="JTR61" s="7"/>
      <c r="JTS61" s="7"/>
      <c r="JTT61" s="7"/>
      <c r="JTU61" s="7"/>
      <c r="JTV61" s="7"/>
      <c r="JTW61" s="7"/>
      <c r="JTX61" s="7"/>
      <c r="JTY61" s="7"/>
      <c r="JTZ61" s="7"/>
      <c r="JUA61" s="7"/>
      <c r="JUB61" s="7"/>
      <c r="JUC61" s="7"/>
      <c r="JUD61" s="7"/>
      <c r="JUE61" s="7"/>
      <c r="JUF61" s="7"/>
      <c r="JUG61" s="7"/>
      <c r="JUH61" s="7"/>
      <c r="JUI61" s="7"/>
      <c r="JUJ61" s="7"/>
      <c r="JUK61" s="7"/>
      <c r="JUL61" s="7"/>
      <c r="JUM61" s="7"/>
      <c r="JUN61" s="7"/>
      <c r="JUO61" s="7"/>
      <c r="JUP61" s="7"/>
      <c r="JUQ61" s="7"/>
      <c r="JUR61" s="7"/>
      <c r="JUS61" s="7"/>
      <c r="JUT61" s="7"/>
      <c r="JUU61" s="7"/>
      <c r="JUV61" s="7"/>
      <c r="JUW61" s="7"/>
      <c r="JUX61" s="7"/>
      <c r="JUY61" s="7"/>
      <c r="JUZ61" s="7"/>
      <c r="JVA61" s="7"/>
      <c r="JVB61" s="7"/>
      <c r="JVC61" s="7"/>
      <c r="JVD61" s="7"/>
      <c r="JVE61" s="7"/>
      <c r="JVF61" s="7"/>
      <c r="JVG61" s="7"/>
      <c r="JVH61" s="7"/>
      <c r="JVI61" s="7"/>
      <c r="JVJ61" s="7"/>
      <c r="JVK61" s="7"/>
      <c r="JVL61" s="7"/>
      <c r="JVM61" s="7"/>
      <c r="JVN61" s="7"/>
      <c r="JVO61" s="7"/>
      <c r="JVP61" s="7"/>
      <c r="JVQ61" s="7"/>
      <c r="JVR61" s="7"/>
      <c r="JVS61" s="7"/>
      <c r="JVT61" s="7"/>
      <c r="JVU61" s="7"/>
      <c r="JVV61" s="7"/>
      <c r="JVW61" s="7"/>
      <c r="JVX61" s="7"/>
      <c r="JVY61" s="7"/>
      <c r="JVZ61" s="7"/>
      <c r="JWA61" s="7"/>
      <c r="JWB61" s="7"/>
      <c r="JWC61" s="7"/>
      <c r="JWD61" s="7"/>
      <c r="JWE61" s="7"/>
      <c r="JWF61" s="7"/>
      <c r="JWG61" s="7"/>
      <c r="JWH61" s="7"/>
      <c r="JWI61" s="7"/>
      <c r="JWJ61" s="7"/>
      <c r="JWK61" s="7"/>
      <c r="JWL61" s="7"/>
      <c r="JWM61" s="7"/>
      <c r="JWN61" s="7"/>
      <c r="JWO61" s="7"/>
      <c r="JWP61" s="7"/>
      <c r="JWQ61" s="7"/>
      <c r="JWR61" s="7"/>
      <c r="JWS61" s="7"/>
      <c r="JWT61" s="7"/>
      <c r="JWU61" s="7"/>
      <c r="JWV61" s="7"/>
      <c r="JWW61" s="7"/>
      <c r="JWX61" s="7"/>
      <c r="JWY61" s="7"/>
      <c r="JWZ61" s="7"/>
      <c r="JXA61" s="7"/>
      <c r="JXB61" s="7"/>
      <c r="JXC61" s="7"/>
      <c r="JXD61" s="7"/>
      <c r="JXE61" s="7"/>
      <c r="JXF61" s="7"/>
      <c r="JXG61" s="7"/>
      <c r="JXH61" s="7"/>
      <c r="JXI61" s="7"/>
      <c r="JXJ61" s="7"/>
      <c r="JXK61" s="7"/>
      <c r="JXL61" s="7"/>
      <c r="JXM61" s="7"/>
      <c r="JXN61" s="7"/>
      <c r="JXO61" s="7"/>
      <c r="JXP61" s="7"/>
      <c r="JXQ61" s="7"/>
      <c r="JXR61" s="7"/>
      <c r="JXS61" s="7"/>
      <c r="JXT61" s="7"/>
      <c r="JXU61" s="7"/>
      <c r="JXV61" s="7"/>
      <c r="JXW61" s="7"/>
      <c r="JXX61" s="7"/>
      <c r="JXY61" s="7"/>
      <c r="JXZ61" s="7"/>
      <c r="JYA61" s="7"/>
      <c r="JYB61" s="7"/>
      <c r="JYC61" s="7"/>
      <c r="JYD61" s="7"/>
      <c r="JYE61" s="7"/>
      <c r="JYF61" s="7"/>
      <c r="JYG61" s="7"/>
      <c r="JYH61" s="7"/>
      <c r="JYI61" s="7"/>
      <c r="JYJ61" s="7"/>
      <c r="JYK61" s="7"/>
      <c r="JYL61" s="7"/>
      <c r="JYM61" s="7"/>
      <c r="JYN61" s="7"/>
      <c r="JYO61" s="7"/>
      <c r="JYP61" s="7"/>
      <c r="JYQ61" s="7"/>
      <c r="JYR61" s="7"/>
      <c r="JYS61" s="7"/>
      <c r="JYT61" s="7"/>
      <c r="JYU61" s="7"/>
      <c r="JYV61" s="7"/>
      <c r="JYW61" s="7"/>
      <c r="JYX61" s="7"/>
      <c r="JYY61" s="7"/>
      <c r="JYZ61" s="7"/>
      <c r="JZA61" s="7"/>
      <c r="JZB61" s="7"/>
      <c r="JZC61" s="7"/>
      <c r="JZD61" s="7"/>
      <c r="JZE61" s="7"/>
      <c r="JZF61" s="7"/>
      <c r="JZG61" s="7"/>
      <c r="JZH61" s="7"/>
      <c r="JZJ61" s="7"/>
      <c r="JZK61" s="7"/>
      <c r="JZL61" s="7"/>
      <c r="JZM61" s="7"/>
      <c r="JZN61" s="7"/>
      <c r="JZO61" s="7"/>
      <c r="JZP61" s="7"/>
      <c r="JZQ61" s="7"/>
      <c r="JZR61" s="7"/>
      <c r="JZS61" s="7"/>
      <c r="JZT61" s="7"/>
      <c r="JZU61" s="7"/>
      <c r="JZV61" s="7"/>
      <c r="JZW61" s="7"/>
      <c r="JZX61" s="7"/>
      <c r="JZY61" s="7"/>
      <c r="JZZ61" s="7"/>
      <c r="KAA61" s="7"/>
      <c r="KAB61" s="7"/>
      <c r="KAC61" s="7"/>
      <c r="KAD61" s="7"/>
      <c r="KAE61" s="7"/>
      <c r="KAF61" s="7"/>
      <c r="KAG61" s="7"/>
      <c r="KAH61" s="7"/>
      <c r="KAI61" s="7"/>
      <c r="KAJ61" s="7"/>
      <c r="KAK61" s="7"/>
      <c r="KAL61" s="7"/>
      <c r="KAM61" s="7"/>
      <c r="KAN61" s="7"/>
      <c r="KAO61" s="7"/>
      <c r="KAP61" s="7"/>
      <c r="KAQ61" s="7"/>
      <c r="KAR61" s="7"/>
      <c r="KAS61" s="7"/>
      <c r="KAT61" s="7"/>
      <c r="KAU61" s="7"/>
      <c r="KAV61" s="7"/>
      <c r="KAW61" s="7"/>
      <c r="KAX61" s="7"/>
      <c r="KAY61" s="7"/>
      <c r="KAZ61" s="7"/>
      <c r="KBA61" s="7"/>
      <c r="KBB61" s="7"/>
      <c r="KBC61" s="7"/>
      <c r="KBD61" s="7"/>
      <c r="KBE61" s="7"/>
      <c r="KBF61" s="7"/>
      <c r="KBG61" s="7"/>
      <c r="KBH61" s="7"/>
      <c r="KBI61" s="7"/>
      <c r="KBJ61" s="7"/>
      <c r="KBK61" s="7"/>
      <c r="KBL61" s="7"/>
      <c r="KBM61" s="7"/>
      <c r="KBN61" s="7"/>
      <c r="KBO61" s="7"/>
      <c r="KBP61" s="7"/>
      <c r="KBQ61" s="7"/>
      <c r="KBR61" s="7"/>
      <c r="KBS61" s="7"/>
      <c r="KBT61" s="7"/>
      <c r="KBU61" s="7"/>
      <c r="KBV61" s="7"/>
      <c r="KBW61" s="7"/>
      <c r="KBX61" s="7"/>
      <c r="KBY61" s="7"/>
      <c r="KBZ61" s="7"/>
      <c r="KCA61" s="7"/>
      <c r="KCB61" s="7"/>
      <c r="KCC61" s="7"/>
      <c r="KCD61" s="7"/>
      <c r="KCE61" s="7"/>
      <c r="KCF61" s="7"/>
      <c r="KCG61" s="7"/>
      <c r="KCH61" s="7"/>
      <c r="KCI61" s="7"/>
      <c r="KCJ61" s="7"/>
      <c r="KCK61" s="7"/>
      <c r="KCL61" s="7"/>
      <c r="KCM61" s="7"/>
      <c r="KCN61" s="7"/>
      <c r="KCO61" s="7"/>
      <c r="KCP61" s="7"/>
      <c r="KCQ61" s="7"/>
      <c r="KCR61" s="7"/>
      <c r="KCS61" s="7"/>
      <c r="KCT61" s="7"/>
      <c r="KCU61" s="7"/>
      <c r="KCV61" s="7"/>
      <c r="KCW61" s="7"/>
      <c r="KCX61" s="7"/>
      <c r="KCY61" s="7"/>
      <c r="KCZ61" s="7"/>
      <c r="KDA61" s="7"/>
      <c r="KDB61" s="7"/>
      <c r="KDC61" s="7"/>
      <c r="KDD61" s="7"/>
      <c r="KDE61" s="7"/>
      <c r="KDF61" s="7"/>
      <c r="KDG61" s="7"/>
      <c r="KDH61" s="7"/>
      <c r="KDI61" s="7"/>
      <c r="KDJ61" s="7"/>
      <c r="KDK61" s="7"/>
      <c r="KDL61" s="7"/>
      <c r="KDM61" s="7"/>
      <c r="KDN61" s="7"/>
      <c r="KDO61" s="7"/>
      <c r="KDP61" s="7"/>
      <c r="KDQ61" s="7"/>
      <c r="KDR61" s="7"/>
      <c r="KDS61" s="7"/>
      <c r="KDT61" s="7"/>
      <c r="KDU61" s="7"/>
      <c r="KDV61" s="7"/>
      <c r="KDW61" s="7"/>
      <c r="KDX61" s="7"/>
      <c r="KDY61" s="7"/>
      <c r="KDZ61" s="7"/>
      <c r="KEA61" s="7"/>
      <c r="KEB61" s="7"/>
      <c r="KEC61" s="7"/>
      <c r="KED61" s="7"/>
      <c r="KEE61" s="7"/>
      <c r="KEF61" s="7"/>
      <c r="KEG61" s="7"/>
      <c r="KEH61" s="7"/>
      <c r="KEI61" s="7"/>
      <c r="KEJ61" s="7"/>
      <c r="KEK61" s="7"/>
      <c r="KEL61" s="7"/>
      <c r="KEM61" s="7"/>
      <c r="KEN61" s="7"/>
      <c r="KEO61" s="7"/>
      <c r="KEP61" s="7"/>
      <c r="KEQ61" s="7"/>
      <c r="KER61" s="7"/>
      <c r="KES61" s="7"/>
      <c r="KET61" s="7"/>
      <c r="KEU61" s="7"/>
      <c r="KEV61" s="7"/>
      <c r="KEW61" s="7"/>
      <c r="KEX61" s="7"/>
      <c r="KEY61" s="7"/>
      <c r="KEZ61" s="7"/>
      <c r="KFA61" s="7"/>
      <c r="KFB61" s="7"/>
      <c r="KFC61" s="7"/>
      <c r="KFD61" s="7"/>
      <c r="KFE61" s="7"/>
      <c r="KFF61" s="7"/>
      <c r="KFG61" s="7"/>
      <c r="KFH61" s="7"/>
      <c r="KFI61" s="7"/>
      <c r="KFJ61" s="7"/>
      <c r="KFK61" s="7"/>
      <c r="KFL61" s="7"/>
      <c r="KFM61" s="7"/>
      <c r="KFN61" s="7"/>
      <c r="KFO61" s="7"/>
      <c r="KFP61" s="7"/>
      <c r="KFQ61" s="7"/>
      <c r="KFR61" s="7"/>
      <c r="KFS61" s="7"/>
      <c r="KFT61" s="7"/>
      <c r="KFU61" s="7"/>
      <c r="KFV61" s="7"/>
      <c r="KFW61" s="7"/>
      <c r="KFX61" s="7"/>
      <c r="KFY61" s="7"/>
      <c r="KFZ61" s="7"/>
      <c r="KGA61" s="7"/>
      <c r="KGB61" s="7"/>
      <c r="KGC61" s="7"/>
      <c r="KGD61" s="7"/>
      <c r="KGE61" s="7"/>
      <c r="KGF61" s="7"/>
      <c r="KGG61" s="7"/>
      <c r="KGH61" s="7"/>
      <c r="KGI61" s="7"/>
      <c r="KGJ61" s="7"/>
      <c r="KGK61" s="7"/>
      <c r="KGL61" s="7"/>
      <c r="KGM61" s="7"/>
      <c r="KGN61" s="7"/>
      <c r="KGO61" s="7"/>
      <c r="KGP61" s="7"/>
      <c r="KGQ61" s="7"/>
      <c r="KGR61" s="7"/>
      <c r="KGS61" s="7"/>
      <c r="KGT61" s="7"/>
      <c r="KGU61" s="7"/>
      <c r="KGV61" s="7"/>
      <c r="KGW61" s="7"/>
      <c r="KGX61" s="7"/>
      <c r="KGY61" s="7"/>
      <c r="KGZ61" s="7"/>
      <c r="KHA61" s="7"/>
      <c r="KHB61" s="7"/>
      <c r="KHC61" s="7"/>
      <c r="KHD61" s="7"/>
      <c r="KHE61" s="7"/>
      <c r="KHF61" s="7"/>
      <c r="KHG61" s="7"/>
      <c r="KHH61" s="7"/>
      <c r="KHI61" s="7"/>
      <c r="KHJ61" s="7"/>
      <c r="KHK61" s="7"/>
      <c r="KHL61" s="7"/>
      <c r="KHM61" s="7"/>
      <c r="KHN61" s="7"/>
      <c r="KHO61" s="7"/>
      <c r="KHP61" s="7"/>
      <c r="KHQ61" s="7"/>
      <c r="KHR61" s="7"/>
      <c r="KHS61" s="7"/>
      <c r="KHT61" s="7"/>
      <c r="KHU61" s="7"/>
      <c r="KHV61" s="7"/>
      <c r="KHW61" s="7"/>
      <c r="KHX61" s="7"/>
      <c r="KHY61" s="7"/>
      <c r="KHZ61" s="7"/>
      <c r="KIA61" s="7"/>
      <c r="KIB61" s="7"/>
      <c r="KIC61" s="7"/>
      <c r="KID61" s="7"/>
      <c r="KIE61" s="7"/>
      <c r="KIF61" s="7"/>
      <c r="KIG61" s="7"/>
      <c r="KIH61" s="7"/>
      <c r="KII61" s="7"/>
      <c r="KIJ61" s="7"/>
      <c r="KIK61" s="7"/>
      <c r="KIL61" s="7"/>
      <c r="KIM61" s="7"/>
      <c r="KIN61" s="7"/>
      <c r="KIO61" s="7"/>
      <c r="KIP61" s="7"/>
      <c r="KIQ61" s="7"/>
      <c r="KIR61" s="7"/>
      <c r="KIS61" s="7"/>
      <c r="KIT61" s="7"/>
      <c r="KIU61" s="7"/>
      <c r="KIV61" s="7"/>
      <c r="KIW61" s="7"/>
      <c r="KIX61" s="7"/>
      <c r="KIY61" s="7"/>
      <c r="KIZ61" s="7"/>
      <c r="KJA61" s="7"/>
      <c r="KJB61" s="7"/>
      <c r="KJC61" s="7"/>
      <c r="KJD61" s="7"/>
      <c r="KJF61" s="7"/>
      <c r="KJG61" s="7"/>
      <c r="KJH61" s="7"/>
      <c r="KJI61" s="7"/>
      <c r="KJJ61" s="7"/>
      <c r="KJK61" s="7"/>
      <c r="KJL61" s="7"/>
      <c r="KJM61" s="7"/>
      <c r="KJN61" s="7"/>
      <c r="KJO61" s="7"/>
      <c r="KJP61" s="7"/>
      <c r="KJQ61" s="7"/>
      <c r="KJR61" s="7"/>
      <c r="KJS61" s="7"/>
      <c r="KJT61" s="7"/>
      <c r="KJU61" s="7"/>
      <c r="KJV61" s="7"/>
      <c r="KJW61" s="7"/>
      <c r="KJX61" s="7"/>
      <c r="KJY61" s="7"/>
      <c r="KJZ61" s="7"/>
      <c r="KKA61" s="7"/>
      <c r="KKB61" s="7"/>
      <c r="KKC61" s="7"/>
      <c r="KKD61" s="7"/>
      <c r="KKE61" s="7"/>
      <c r="KKF61" s="7"/>
      <c r="KKG61" s="7"/>
      <c r="KKH61" s="7"/>
      <c r="KKI61" s="7"/>
      <c r="KKJ61" s="7"/>
      <c r="KKK61" s="7"/>
      <c r="KKL61" s="7"/>
      <c r="KKM61" s="7"/>
      <c r="KKN61" s="7"/>
      <c r="KKO61" s="7"/>
      <c r="KKP61" s="7"/>
      <c r="KKQ61" s="7"/>
      <c r="KKR61" s="7"/>
      <c r="KKS61" s="7"/>
      <c r="KKT61" s="7"/>
      <c r="KKU61" s="7"/>
      <c r="KKV61" s="7"/>
      <c r="KKW61" s="7"/>
      <c r="KKX61" s="7"/>
      <c r="KKY61" s="7"/>
      <c r="KKZ61" s="7"/>
      <c r="KLA61" s="7"/>
      <c r="KLB61" s="7"/>
      <c r="KLC61" s="7"/>
      <c r="KLD61" s="7"/>
      <c r="KLE61" s="7"/>
      <c r="KLF61" s="7"/>
      <c r="KLG61" s="7"/>
      <c r="KLH61" s="7"/>
      <c r="KLI61" s="7"/>
      <c r="KLJ61" s="7"/>
      <c r="KLK61" s="7"/>
      <c r="KLL61" s="7"/>
      <c r="KLM61" s="7"/>
      <c r="KLN61" s="7"/>
      <c r="KLO61" s="7"/>
      <c r="KLP61" s="7"/>
      <c r="KLQ61" s="7"/>
      <c r="KLR61" s="7"/>
      <c r="KLS61" s="7"/>
      <c r="KLT61" s="7"/>
      <c r="KLU61" s="7"/>
      <c r="KLV61" s="7"/>
      <c r="KLW61" s="7"/>
      <c r="KLX61" s="7"/>
      <c r="KLY61" s="7"/>
      <c r="KLZ61" s="7"/>
      <c r="KMA61" s="7"/>
      <c r="KMB61" s="7"/>
      <c r="KMC61" s="7"/>
      <c r="KMD61" s="7"/>
      <c r="KME61" s="7"/>
      <c r="KMF61" s="7"/>
      <c r="KMG61" s="7"/>
      <c r="KMH61" s="7"/>
      <c r="KMI61" s="7"/>
      <c r="KMJ61" s="7"/>
      <c r="KMK61" s="7"/>
      <c r="KML61" s="7"/>
      <c r="KMM61" s="7"/>
      <c r="KMN61" s="7"/>
      <c r="KMO61" s="7"/>
      <c r="KMP61" s="7"/>
      <c r="KMQ61" s="7"/>
      <c r="KMR61" s="7"/>
      <c r="KMS61" s="7"/>
      <c r="KMT61" s="7"/>
      <c r="KMU61" s="7"/>
      <c r="KMV61" s="7"/>
      <c r="KMW61" s="7"/>
      <c r="KMX61" s="7"/>
      <c r="KMY61" s="7"/>
      <c r="KMZ61" s="7"/>
      <c r="KNA61" s="7"/>
      <c r="KNB61" s="7"/>
      <c r="KNC61" s="7"/>
      <c r="KND61" s="7"/>
      <c r="KNE61" s="7"/>
      <c r="KNF61" s="7"/>
      <c r="KNG61" s="7"/>
      <c r="KNH61" s="7"/>
      <c r="KNI61" s="7"/>
      <c r="KNJ61" s="7"/>
      <c r="KNK61" s="7"/>
      <c r="KNL61" s="7"/>
      <c r="KNM61" s="7"/>
      <c r="KNN61" s="7"/>
      <c r="KNO61" s="7"/>
      <c r="KNP61" s="7"/>
      <c r="KNQ61" s="7"/>
      <c r="KNR61" s="7"/>
      <c r="KNS61" s="7"/>
      <c r="KNT61" s="7"/>
      <c r="KNU61" s="7"/>
      <c r="KNV61" s="7"/>
      <c r="KNW61" s="7"/>
      <c r="KNX61" s="7"/>
      <c r="KNY61" s="7"/>
      <c r="KNZ61" s="7"/>
      <c r="KOA61" s="7"/>
      <c r="KOB61" s="7"/>
      <c r="KOC61" s="7"/>
      <c r="KOD61" s="7"/>
      <c r="KOE61" s="7"/>
      <c r="KOF61" s="7"/>
      <c r="KOG61" s="7"/>
      <c r="KOH61" s="7"/>
      <c r="KOI61" s="7"/>
      <c r="KOJ61" s="7"/>
      <c r="KOK61" s="7"/>
      <c r="KOL61" s="7"/>
      <c r="KOM61" s="7"/>
      <c r="KON61" s="7"/>
      <c r="KOO61" s="7"/>
      <c r="KOP61" s="7"/>
      <c r="KOQ61" s="7"/>
      <c r="KOR61" s="7"/>
      <c r="KOS61" s="7"/>
      <c r="KOT61" s="7"/>
      <c r="KOU61" s="7"/>
      <c r="KOV61" s="7"/>
      <c r="KOW61" s="7"/>
      <c r="KOX61" s="7"/>
      <c r="KOY61" s="7"/>
      <c r="KOZ61" s="7"/>
      <c r="KPA61" s="7"/>
      <c r="KPB61" s="7"/>
      <c r="KPC61" s="7"/>
      <c r="KPD61" s="7"/>
      <c r="KPE61" s="7"/>
      <c r="KPF61" s="7"/>
      <c r="KPG61" s="7"/>
      <c r="KPH61" s="7"/>
      <c r="KPI61" s="7"/>
      <c r="KPJ61" s="7"/>
      <c r="KPK61" s="7"/>
      <c r="KPL61" s="7"/>
      <c r="KPM61" s="7"/>
      <c r="KPN61" s="7"/>
      <c r="KPO61" s="7"/>
      <c r="KPP61" s="7"/>
      <c r="KPQ61" s="7"/>
      <c r="KPR61" s="7"/>
      <c r="KPS61" s="7"/>
      <c r="KPT61" s="7"/>
      <c r="KPU61" s="7"/>
      <c r="KPV61" s="7"/>
      <c r="KPW61" s="7"/>
      <c r="KPX61" s="7"/>
      <c r="KPY61" s="7"/>
      <c r="KPZ61" s="7"/>
      <c r="KQA61" s="7"/>
      <c r="KQB61" s="7"/>
      <c r="KQC61" s="7"/>
      <c r="KQD61" s="7"/>
      <c r="KQE61" s="7"/>
      <c r="KQF61" s="7"/>
      <c r="KQG61" s="7"/>
      <c r="KQH61" s="7"/>
      <c r="KQI61" s="7"/>
      <c r="KQJ61" s="7"/>
      <c r="KQK61" s="7"/>
      <c r="KQL61" s="7"/>
      <c r="KQM61" s="7"/>
      <c r="KQN61" s="7"/>
      <c r="KQO61" s="7"/>
      <c r="KQP61" s="7"/>
      <c r="KQQ61" s="7"/>
      <c r="KQR61" s="7"/>
      <c r="KQS61" s="7"/>
      <c r="KQT61" s="7"/>
      <c r="KQU61" s="7"/>
      <c r="KQV61" s="7"/>
      <c r="KQW61" s="7"/>
      <c r="KQX61" s="7"/>
      <c r="KQY61" s="7"/>
      <c r="KQZ61" s="7"/>
      <c r="KRA61" s="7"/>
      <c r="KRB61" s="7"/>
      <c r="KRC61" s="7"/>
      <c r="KRD61" s="7"/>
      <c r="KRE61" s="7"/>
      <c r="KRF61" s="7"/>
      <c r="KRG61" s="7"/>
      <c r="KRH61" s="7"/>
      <c r="KRI61" s="7"/>
      <c r="KRJ61" s="7"/>
      <c r="KRK61" s="7"/>
      <c r="KRL61" s="7"/>
      <c r="KRM61" s="7"/>
      <c r="KRN61" s="7"/>
      <c r="KRO61" s="7"/>
      <c r="KRP61" s="7"/>
      <c r="KRQ61" s="7"/>
      <c r="KRR61" s="7"/>
      <c r="KRS61" s="7"/>
      <c r="KRT61" s="7"/>
      <c r="KRU61" s="7"/>
      <c r="KRV61" s="7"/>
      <c r="KRW61" s="7"/>
      <c r="KRX61" s="7"/>
      <c r="KRY61" s="7"/>
      <c r="KRZ61" s="7"/>
      <c r="KSA61" s="7"/>
      <c r="KSB61" s="7"/>
      <c r="KSC61" s="7"/>
      <c r="KSD61" s="7"/>
      <c r="KSE61" s="7"/>
      <c r="KSF61" s="7"/>
      <c r="KSG61" s="7"/>
      <c r="KSH61" s="7"/>
      <c r="KSI61" s="7"/>
      <c r="KSJ61" s="7"/>
      <c r="KSK61" s="7"/>
      <c r="KSL61" s="7"/>
      <c r="KSM61" s="7"/>
      <c r="KSN61" s="7"/>
      <c r="KSO61" s="7"/>
      <c r="KSP61" s="7"/>
      <c r="KSQ61" s="7"/>
      <c r="KSR61" s="7"/>
      <c r="KSS61" s="7"/>
      <c r="KST61" s="7"/>
      <c r="KSU61" s="7"/>
      <c r="KSV61" s="7"/>
      <c r="KSW61" s="7"/>
      <c r="KSX61" s="7"/>
      <c r="KSY61" s="7"/>
      <c r="KSZ61" s="7"/>
      <c r="KTB61" s="7"/>
      <c r="KTC61" s="7"/>
      <c r="KTD61" s="7"/>
      <c r="KTE61" s="7"/>
      <c r="KTF61" s="7"/>
      <c r="KTG61" s="7"/>
      <c r="KTH61" s="7"/>
      <c r="KTI61" s="7"/>
      <c r="KTJ61" s="7"/>
      <c r="KTK61" s="7"/>
      <c r="KTL61" s="7"/>
      <c r="KTM61" s="7"/>
      <c r="KTN61" s="7"/>
      <c r="KTO61" s="7"/>
      <c r="KTP61" s="7"/>
      <c r="KTQ61" s="7"/>
      <c r="KTR61" s="7"/>
      <c r="KTS61" s="7"/>
      <c r="KTT61" s="7"/>
      <c r="KTU61" s="7"/>
      <c r="KTV61" s="7"/>
      <c r="KTW61" s="7"/>
      <c r="KTX61" s="7"/>
      <c r="KTY61" s="7"/>
      <c r="KTZ61" s="7"/>
      <c r="KUA61" s="7"/>
      <c r="KUB61" s="7"/>
      <c r="KUC61" s="7"/>
      <c r="KUD61" s="7"/>
      <c r="KUE61" s="7"/>
      <c r="KUF61" s="7"/>
      <c r="KUG61" s="7"/>
      <c r="KUH61" s="7"/>
      <c r="KUI61" s="7"/>
      <c r="KUJ61" s="7"/>
      <c r="KUK61" s="7"/>
      <c r="KUL61" s="7"/>
      <c r="KUM61" s="7"/>
      <c r="KUN61" s="7"/>
      <c r="KUO61" s="7"/>
      <c r="KUP61" s="7"/>
      <c r="KUQ61" s="7"/>
      <c r="KUR61" s="7"/>
      <c r="KUS61" s="7"/>
      <c r="KUT61" s="7"/>
      <c r="KUU61" s="7"/>
      <c r="KUV61" s="7"/>
      <c r="KUW61" s="7"/>
      <c r="KUX61" s="7"/>
      <c r="KUY61" s="7"/>
      <c r="KUZ61" s="7"/>
      <c r="KVA61" s="7"/>
      <c r="KVB61" s="7"/>
      <c r="KVC61" s="7"/>
      <c r="KVD61" s="7"/>
      <c r="KVE61" s="7"/>
      <c r="KVF61" s="7"/>
      <c r="KVG61" s="7"/>
      <c r="KVH61" s="7"/>
      <c r="KVI61" s="7"/>
      <c r="KVJ61" s="7"/>
      <c r="KVK61" s="7"/>
      <c r="KVL61" s="7"/>
      <c r="KVM61" s="7"/>
      <c r="KVN61" s="7"/>
      <c r="KVO61" s="7"/>
      <c r="KVP61" s="7"/>
      <c r="KVQ61" s="7"/>
      <c r="KVR61" s="7"/>
      <c r="KVS61" s="7"/>
      <c r="KVT61" s="7"/>
      <c r="KVU61" s="7"/>
      <c r="KVV61" s="7"/>
      <c r="KVW61" s="7"/>
      <c r="KVX61" s="7"/>
      <c r="KVY61" s="7"/>
      <c r="KVZ61" s="7"/>
      <c r="KWA61" s="7"/>
      <c r="KWB61" s="7"/>
      <c r="KWC61" s="7"/>
      <c r="KWD61" s="7"/>
      <c r="KWE61" s="7"/>
      <c r="KWF61" s="7"/>
      <c r="KWG61" s="7"/>
      <c r="KWH61" s="7"/>
      <c r="KWI61" s="7"/>
      <c r="KWJ61" s="7"/>
      <c r="KWK61" s="7"/>
      <c r="KWL61" s="7"/>
      <c r="KWM61" s="7"/>
      <c r="KWN61" s="7"/>
      <c r="KWO61" s="7"/>
      <c r="KWP61" s="7"/>
      <c r="KWQ61" s="7"/>
      <c r="KWR61" s="7"/>
      <c r="KWS61" s="7"/>
      <c r="KWT61" s="7"/>
      <c r="KWU61" s="7"/>
      <c r="KWV61" s="7"/>
      <c r="KWW61" s="7"/>
      <c r="KWX61" s="7"/>
      <c r="KWY61" s="7"/>
      <c r="KWZ61" s="7"/>
      <c r="KXA61" s="7"/>
      <c r="KXB61" s="7"/>
      <c r="KXC61" s="7"/>
      <c r="KXD61" s="7"/>
      <c r="KXE61" s="7"/>
      <c r="KXF61" s="7"/>
      <c r="KXG61" s="7"/>
      <c r="KXH61" s="7"/>
      <c r="KXI61" s="7"/>
      <c r="KXJ61" s="7"/>
      <c r="KXK61" s="7"/>
      <c r="KXL61" s="7"/>
      <c r="KXM61" s="7"/>
      <c r="KXN61" s="7"/>
      <c r="KXO61" s="7"/>
      <c r="KXP61" s="7"/>
      <c r="KXQ61" s="7"/>
      <c r="KXR61" s="7"/>
      <c r="KXS61" s="7"/>
      <c r="KXT61" s="7"/>
      <c r="KXU61" s="7"/>
      <c r="KXV61" s="7"/>
      <c r="KXW61" s="7"/>
      <c r="KXX61" s="7"/>
      <c r="KXY61" s="7"/>
      <c r="KXZ61" s="7"/>
      <c r="KYA61" s="7"/>
      <c r="KYB61" s="7"/>
      <c r="KYC61" s="7"/>
      <c r="KYD61" s="7"/>
      <c r="KYE61" s="7"/>
      <c r="KYF61" s="7"/>
      <c r="KYG61" s="7"/>
      <c r="KYH61" s="7"/>
      <c r="KYI61" s="7"/>
      <c r="KYJ61" s="7"/>
      <c r="KYK61" s="7"/>
      <c r="KYL61" s="7"/>
      <c r="KYM61" s="7"/>
      <c r="KYN61" s="7"/>
      <c r="KYO61" s="7"/>
      <c r="KYP61" s="7"/>
      <c r="KYQ61" s="7"/>
      <c r="KYR61" s="7"/>
      <c r="KYS61" s="7"/>
      <c r="KYT61" s="7"/>
      <c r="KYU61" s="7"/>
      <c r="KYV61" s="7"/>
      <c r="KYW61" s="7"/>
      <c r="KYX61" s="7"/>
      <c r="KYY61" s="7"/>
      <c r="KYZ61" s="7"/>
      <c r="KZA61" s="7"/>
      <c r="KZB61" s="7"/>
      <c r="KZC61" s="7"/>
      <c r="KZD61" s="7"/>
      <c r="KZE61" s="7"/>
      <c r="KZF61" s="7"/>
      <c r="KZG61" s="7"/>
      <c r="KZH61" s="7"/>
      <c r="KZI61" s="7"/>
      <c r="KZJ61" s="7"/>
      <c r="KZK61" s="7"/>
      <c r="KZL61" s="7"/>
      <c r="KZM61" s="7"/>
      <c r="KZN61" s="7"/>
      <c r="KZO61" s="7"/>
      <c r="KZP61" s="7"/>
      <c r="KZQ61" s="7"/>
      <c r="KZR61" s="7"/>
      <c r="KZS61" s="7"/>
      <c r="KZT61" s="7"/>
      <c r="KZU61" s="7"/>
      <c r="KZV61" s="7"/>
      <c r="KZW61" s="7"/>
      <c r="KZX61" s="7"/>
      <c r="KZY61" s="7"/>
      <c r="KZZ61" s="7"/>
      <c r="LAA61" s="7"/>
      <c r="LAB61" s="7"/>
      <c r="LAC61" s="7"/>
      <c r="LAD61" s="7"/>
      <c r="LAE61" s="7"/>
      <c r="LAF61" s="7"/>
      <c r="LAG61" s="7"/>
      <c r="LAH61" s="7"/>
      <c r="LAI61" s="7"/>
      <c r="LAJ61" s="7"/>
      <c r="LAK61" s="7"/>
      <c r="LAL61" s="7"/>
      <c r="LAM61" s="7"/>
      <c r="LAN61" s="7"/>
      <c r="LAO61" s="7"/>
      <c r="LAP61" s="7"/>
      <c r="LAQ61" s="7"/>
      <c r="LAR61" s="7"/>
      <c r="LAS61" s="7"/>
      <c r="LAT61" s="7"/>
      <c r="LAU61" s="7"/>
      <c r="LAV61" s="7"/>
      <c r="LAW61" s="7"/>
      <c r="LAX61" s="7"/>
      <c r="LAY61" s="7"/>
      <c r="LAZ61" s="7"/>
      <c r="LBA61" s="7"/>
      <c r="LBB61" s="7"/>
      <c r="LBC61" s="7"/>
      <c r="LBD61" s="7"/>
      <c r="LBE61" s="7"/>
      <c r="LBF61" s="7"/>
      <c r="LBG61" s="7"/>
      <c r="LBH61" s="7"/>
      <c r="LBI61" s="7"/>
      <c r="LBJ61" s="7"/>
      <c r="LBK61" s="7"/>
      <c r="LBL61" s="7"/>
      <c r="LBM61" s="7"/>
      <c r="LBN61" s="7"/>
      <c r="LBO61" s="7"/>
      <c r="LBP61" s="7"/>
      <c r="LBQ61" s="7"/>
      <c r="LBR61" s="7"/>
      <c r="LBS61" s="7"/>
      <c r="LBT61" s="7"/>
      <c r="LBU61" s="7"/>
      <c r="LBV61" s="7"/>
      <c r="LBW61" s="7"/>
      <c r="LBX61" s="7"/>
      <c r="LBY61" s="7"/>
      <c r="LBZ61" s="7"/>
      <c r="LCA61" s="7"/>
      <c r="LCB61" s="7"/>
      <c r="LCC61" s="7"/>
      <c r="LCD61" s="7"/>
      <c r="LCE61" s="7"/>
      <c r="LCF61" s="7"/>
      <c r="LCG61" s="7"/>
      <c r="LCH61" s="7"/>
      <c r="LCI61" s="7"/>
      <c r="LCJ61" s="7"/>
      <c r="LCK61" s="7"/>
      <c r="LCL61" s="7"/>
      <c r="LCM61" s="7"/>
      <c r="LCN61" s="7"/>
      <c r="LCO61" s="7"/>
      <c r="LCP61" s="7"/>
      <c r="LCQ61" s="7"/>
      <c r="LCR61" s="7"/>
      <c r="LCS61" s="7"/>
      <c r="LCT61" s="7"/>
      <c r="LCU61" s="7"/>
      <c r="LCV61" s="7"/>
      <c r="LCX61" s="7"/>
      <c r="LCY61" s="7"/>
      <c r="LCZ61" s="7"/>
      <c r="LDA61" s="7"/>
      <c r="LDB61" s="7"/>
      <c r="LDC61" s="7"/>
      <c r="LDD61" s="7"/>
      <c r="LDE61" s="7"/>
      <c r="LDF61" s="7"/>
      <c r="LDG61" s="7"/>
      <c r="LDH61" s="7"/>
      <c r="LDI61" s="7"/>
      <c r="LDJ61" s="7"/>
      <c r="LDK61" s="7"/>
      <c r="LDL61" s="7"/>
      <c r="LDM61" s="7"/>
      <c r="LDN61" s="7"/>
      <c r="LDO61" s="7"/>
      <c r="LDP61" s="7"/>
      <c r="LDQ61" s="7"/>
      <c r="LDR61" s="7"/>
      <c r="LDS61" s="7"/>
      <c r="LDT61" s="7"/>
      <c r="LDU61" s="7"/>
      <c r="LDV61" s="7"/>
      <c r="LDW61" s="7"/>
      <c r="LDX61" s="7"/>
      <c r="LDY61" s="7"/>
      <c r="LDZ61" s="7"/>
      <c r="LEA61" s="7"/>
      <c r="LEB61" s="7"/>
      <c r="LEC61" s="7"/>
      <c r="LED61" s="7"/>
      <c r="LEE61" s="7"/>
      <c r="LEF61" s="7"/>
      <c r="LEG61" s="7"/>
      <c r="LEH61" s="7"/>
      <c r="LEI61" s="7"/>
      <c r="LEJ61" s="7"/>
      <c r="LEK61" s="7"/>
      <c r="LEL61" s="7"/>
      <c r="LEM61" s="7"/>
      <c r="LEN61" s="7"/>
      <c r="LEO61" s="7"/>
      <c r="LEP61" s="7"/>
      <c r="LEQ61" s="7"/>
      <c r="LER61" s="7"/>
      <c r="LES61" s="7"/>
      <c r="LET61" s="7"/>
      <c r="LEU61" s="7"/>
      <c r="LEV61" s="7"/>
      <c r="LEW61" s="7"/>
      <c r="LEX61" s="7"/>
      <c r="LEY61" s="7"/>
      <c r="LEZ61" s="7"/>
      <c r="LFA61" s="7"/>
      <c r="LFB61" s="7"/>
      <c r="LFC61" s="7"/>
      <c r="LFD61" s="7"/>
      <c r="LFE61" s="7"/>
      <c r="LFF61" s="7"/>
      <c r="LFG61" s="7"/>
      <c r="LFH61" s="7"/>
      <c r="LFI61" s="7"/>
      <c r="LFJ61" s="7"/>
      <c r="LFK61" s="7"/>
      <c r="LFL61" s="7"/>
      <c r="LFM61" s="7"/>
      <c r="LFN61" s="7"/>
      <c r="LFO61" s="7"/>
      <c r="LFP61" s="7"/>
      <c r="LFQ61" s="7"/>
      <c r="LFR61" s="7"/>
      <c r="LFS61" s="7"/>
      <c r="LFT61" s="7"/>
      <c r="LFU61" s="7"/>
      <c r="LFV61" s="7"/>
      <c r="LFW61" s="7"/>
      <c r="LFX61" s="7"/>
      <c r="LFY61" s="7"/>
      <c r="LFZ61" s="7"/>
      <c r="LGA61" s="7"/>
      <c r="LGB61" s="7"/>
      <c r="LGC61" s="7"/>
      <c r="LGD61" s="7"/>
      <c r="LGE61" s="7"/>
      <c r="LGF61" s="7"/>
      <c r="LGG61" s="7"/>
      <c r="LGH61" s="7"/>
      <c r="LGI61" s="7"/>
      <c r="LGJ61" s="7"/>
      <c r="LGK61" s="7"/>
      <c r="LGL61" s="7"/>
      <c r="LGM61" s="7"/>
      <c r="LGN61" s="7"/>
      <c r="LGO61" s="7"/>
      <c r="LGP61" s="7"/>
      <c r="LGQ61" s="7"/>
      <c r="LGR61" s="7"/>
      <c r="LGS61" s="7"/>
      <c r="LGT61" s="7"/>
      <c r="LGU61" s="7"/>
      <c r="LGV61" s="7"/>
      <c r="LGW61" s="7"/>
      <c r="LGX61" s="7"/>
      <c r="LGY61" s="7"/>
      <c r="LGZ61" s="7"/>
      <c r="LHA61" s="7"/>
      <c r="LHB61" s="7"/>
      <c r="LHC61" s="7"/>
      <c r="LHD61" s="7"/>
      <c r="LHE61" s="7"/>
      <c r="LHF61" s="7"/>
      <c r="LHG61" s="7"/>
      <c r="LHH61" s="7"/>
      <c r="LHI61" s="7"/>
      <c r="LHJ61" s="7"/>
      <c r="LHK61" s="7"/>
      <c r="LHL61" s="7"/>
      <c r="LHM61" s="7"/>
      <c r="LHN61" s="7"/>
      <c r="LHO61" s="7"/>
      <c r="LHP61" s="7"/>
      <c r="LHQ61" s="7"/>
      <c r="LHR61" s="7"/>
      <c r="LHS61" s="7"/>
      <c r="LHT61" s="7"/>
      <c r="LHU61" s="7"/>
      <c r="LHV61" s="7"/>
      <c r="LHW61" s="7"/>
      <c r="LHX61" s="7"/>
      <c r="LHY61" s="7"/>
      <c r="LHZ61" s="7"/>
      <c r="LIA61" s="7"/>
      <c r="LIB61" s="7"/>
      <c r="LIC61" s="7"/>
      <c r="LID61" s="7"/>
      <c r="LIE61" s="7"/>
      <c r="LIF61" s="7"/>
      <c r="LIG61" s="7"/>
      <c r="LIH61" s="7"/>
      <c r="LII61" s="7"/>
      <c r="LIJ61" s="7"/>
      <c r="LIK61" s="7"/>
      <c r="LIL61" s="7"/>
      <c r="LIM61" s="7"/>
      <c r="LIN61" s="7"/>
      <c r="LIO61" s="7"/>
      <c r="LIP61" s="7"/>
      <c r="LIQ61" s="7"/>
      <c r="LIR61" s="7"/>
      <c r="LIS61" s="7"/>
      <c r="LIT61" s="7"/>
      <c r="LIU61" s="7"/>
      <c r="LIV61" s="7"/>
      <c r="LIW61" s="7"/>
      <c r="LIX61" s="7"/>
      <c r="LIY61" s="7"/>
      <c r="LIZ61" s="7"/>
      <c r="LJA61" s="7"/>
      <c r="LJB61" s="7"/>
      <c r="LJC61" s="7"/>
      <c r="LJD61" s="7"/>
      <c r="LJE61" s="7"/>
      <c r="LJF61" s="7"/>
      <c r="LJG61" s="7"/>
      <c r="LJH61" s="7"/>
      <c r="LJI61" s="7"/>
      <c r="LJJ61" s="7"/>
      <c r="LJK61" s="7"/>
      <c r="LJL61" s="7"/>
      <c r="LJM61" s="7"/>
      <c r="LJN61" s="7"/>
      <c r="LJO61" s="7"/>
      <c r="LJP61" s="7"/>
      <c r="LJQ61" s="7"/>
      <c r="LJR61" s="7"/>
      <c r="LJS61" s="7"/>
      <c r="LJT61" s="7"/>
      <c r="LJU61" s="7"/>
      <c r="LJV61" s="7"/>
      <c r="LJW61" s="7"/>
      <c r="LJX61" s="7"/>
      <c r="LJY61" s="7"/>
      <c r="LJZ61" s="7"/>
      <c r="LKA61" s="7"/>
      <c r="LKB61" s="7"/>
      <c r="LKC61" s="7"/>
      <c r="LKD61" s="7"/>
      <c r="LKE61" s="7"/>
      <c r="LKF61" s="7"/>
      <c r="LKG61" s="7"/>
      <c r="LKH61" s="7"/>
      <c r="LKI61" s="7"/>
      <c r="LKJ61" s="7"/>
      <c r="LKK61" s="7"/>
      <c r="LKL61" s="7"/>
      <c r="LKM61" s="7"/>
      <c r="LKN61" s="7"/>
      <c r="LKO61" s="7"/>
      <c r="LKP61" s="7"/>
      <c r="LKQ61" s="7"/>
      <c r="LKR61" s="7"/>
      <c r="LKS61" s="7"/>
      <c r="LKT61" s="7"/>
      <c r="LKU61" s="7"/>
      <c r="LKV61" s="7"/>
      <c r="LKW61" s="7"/>
      <c r="LKX61" s="7"/>
      <c r="LKY61" s="7"/>
      <c r="LKZ61" s="7"/>
      <c r="LLA61" s="7"/>
      <c r="LLB61" s="7"/>
      <c r="LLC61" s="7"/>
      <c r="LLD61" s="7"/>
      <c r="LLE61" s="7"/>
      <c r="LLF61" s="7"/>
      <c r="LLG61" s="7"/>
      <c r="LLH61" s="7"/>
      <c r="LLI61" s="7"/>
      <c r="LLJ61" s="7"/>
      <c r="LLK61" s="7"/>
      <c r="LLL61" s="7"/>
      <c r="LLM61" s="7"/>
      <c r="LLN61" s="7"/>
      <c r="LLO61" s="7"/>
      <c r="LLP61" s="7"/>
      <c r="LLQ61" s="7"/>
      <c r="LLR61" s="7"/>
      <c r="LLS61" s="7"/>
      <c r="LLT61" s="7"/>
      <c r="LLU61" s="7"/>
      <c r="LLV61" s="7"/>
      <c r="LLW61" s="7"/>
      <c r="LLX61" s="7"/>
      <c r="LLY61" s="7"/>
      <c r="LLZ61" s="7"/>
      <c r="LMA61" s="7"/>
      <c r="LMB61" s="7"/>
      <c r="LMC61" s="7"/>
      <c r="LMD61" s="7"/>
      <c r="LME61" s="7"/>
      <c r="LMF61" s="7"/>
      <c r="LMG61" s="7"/>
      <c r="LMH61" s="7"/>
      <c r="LMI61" s="7"/>
      <c r="LMJ61" s="7"/>
      <c r="LMK61" s="7"/>
      <c r="LML61" s="7"/>
      <c r="LMM61" s="7"/>
      <c r="LMN61" s="7"/>
      <c r="LMO61" s="7"/>
      <c r="LMP61" s="7"/>
      <c r="LMQ61" s="7"/>
      <c r="LMR61" s="7"/>
      <c r="LMT61" s="7"/>
      <c r="LMU61" s="7"/>
      <c r="LMV61" s="7"/>
      <c r="LMW61" s="7"/>
      <c r="LMX61" s="7"/>
      <c r="LMY61" s="7"/>
      <c r="LMZ61" s="7"/>
      <c r="LNA61" s="7"/>
      <c r="LNB61" s="7"/>
      <c r="LNC61" s="7"/>
      <c r="LND61" s="7"/>
      <c r="LNE61" s="7"/>
      <c r="LNF61" s="7"/>
      <c r="LNG61" s="7"/>
      <c r="LNH61" s="7"/>
      <c r="LNI61" s="7"/>
      <c r="LNJ61" s="7"/>
      <c r="LNK61" s="7"/>
      <c r="LNL61" s="7"/>
      <c r="LNM61" s="7"/>
      <c r="LNN61" s="7"/>
      <c r="LNO61" s="7"/>
      <c r="LNP61" s="7"/>
      <c r="LNQ61" s="7"/>
      <c r="LNR61" s="7"/>
      <c r="LNS61" s="7"/>
      <c r="LNT61" s="7"/>
      <c r="LNU61" s="7"/>
      <c r="LNV61" s="7"/>
      <c r="LNW61" s="7"/>
      <c r="LNX61" s="7"/>
      <c r="LNY61" s="7"/>
      <c r="LNZ61" s="7"/>
      <c r="LOA61" s="7"/>
      <c r="LOB61" s="7"/>
      <c r="LOC61" s="7"/>
      <c r="LOD61" s="7"/>
      <c r="LOE61" s="7"/>
      <c r="LOF61" s="7"/>
      <c r="LOG61" s="7"/>
      <c r="LOH61" s="7"/>
      <c r="LOI61" s="7"/>
      <c r="LOJ61" s="7"/>
      <c r="LOK61" s="7"/>
      <c r="LOL61" s="7"/>
      <c r="LOM61" s="7"/>
      <c r="LON61" s="7"/>
      <c r="LOO61" s="7"/>
      <c r="LOP61" s="7"/>
      <c r="LOQ61" s="7"/>
      <c r="LOR61" s="7"/>
      <c r="LOS61" s="7"/>
      <c r="LOT61" s="7"/>
      <c r="LOU61" s="7"/>
      <c r="LOV61" s="7"/>
      <c r="LOW61" s="7"/>
      <c r="LOX61" s="7"/>
      <c r="LOY61" s="7"/>
      <c r="LOZ61" s="7"/>
      <c r="LPA61" s="7"/>
      <c r="LPB61" s="7"/>
      <c r="LPC61" s="7"/>
      <c r="LPD61" s="7"/>
      <c r="LPE61" s="7"/>
      <c r="LPF61" s="7"/>
      <c r="LPG61" s="7"/>
      <c r="LPH61" s="7"/>
      <c r="LPI61" s="7"/>
      <c r="LPJ61" s="7"/>
      <c r="LPK61" s="7"/>
      <c r="LPL61" s="7"/>
      <c r="LPM61" s="7"/>
      <c r="LPN61" s="7"/>
      <c r="LPO61" s="7"/>
      <c r="LPP61" s="7"/>
      <c r="LPQ61" s="7"/>
      <c r="LPR61" s="7"/>
      <c r="LPS61" s="7"/>
      <c r="LPT61" s="7"/>
      <c r="LPU61" s="7"/>
      <c r="LPV61" s="7"/>
      <c r="LPW61" s="7"/>
      <c r="LPX61" s="7"/>
      <c r="LPY61" s="7"/>
      <c r="LPZ61" s="7"/>
      <c r="LQA61" s="7"/>
      <c r="LQB61" s="7"/>
      <c r="LQC61" s="7"/>
      <c r="LQD61" s="7"/>
      <c r="LQE61" s="7"/>
      <c r="LQF61" s="7"/>
      <c r="LQG61" s="7"/>
      <c r="LQH61" s="7"/>
      <c r="LQI61" s="7"/>
      <c r="LQJ61" s="7"/>
      <c r="LQK61" s="7"/>
      <c r="LQL61" s="7"/>
      <c r="LQM61" s="7"/>
      <c r="LQN61" s="7"/>
      <c r="LQO61" s="7"/>
      <c r="LQP61" s="7"/>
      <c r="LQQ61" s="7"/>
      <c r="LQR61" s="7"/>
      <c r="LQS61" s="7"/>
      <c r="LQT61" s="7"/>
      <c r="LQU61" s="7"/>
      <c r="LQV61" s="7"/>
      <c r="LQW61" s="7"/>
      <c r="LQX61" s="7"/>
      <c r="LQY61" s="7"/>
      <c r="LQZ61" s="7"/>
      <c r="LRA61" s="7"/>
      <c r="LRB61" s="7"/>
      <c r="LRC61" s="7"/>
      <c r="LRD61" s="7"/>
      <c r="LRE61" s="7"/>
      <c r="LRF61" s="7"/>
      <c r="LRG61" s="7"/>
      <c r="LRH61" s="7"/>
      <c r="LRI61" s="7"/>
      <c r="LRJ61" s="7"/>
      <c r="LRK61" s="7"/>
      <c r="LRL61" s="7"/>
      <c r="LRM61" s="7"/>
      <c r="LRN61" s="7"/>
      <c r="LRO61" s="7"/>
      <c r="LRP61" s="7"/>
      <c r="LRQ61" s="7"/>
      <c r="LRR61" s="7"/>
      <c r="LRS61" s="7"/>
      <c r="LRT61" s="7"/>
      <c r="LRU61" s="7"/>
      <c r="LRV61" s="7"/>
      <c r="LRW61" s="7"/>
      <c r="LRX61" s="7"/>
      <c r="LRY61" s="7"/>
      <c r="LRZ61" s="7"/>
      <c r="LSA61" s="7"/>
      <c r="LSB61" s="7"/>
      <c r="LSC61" s="7"/>
      <c r="LSD61" s="7"/>
      <c r="LSE61" s="7"/>
      <c r="LSF61" s="7"/>
      <c r="LSG61" s="7"/>
      <c r="LSH61" s="7"/>
      <c r="LSI61" s="7"/>
      <c r="LSJ61" s="7"/>
      <c r="LSK61" s="7"/>
      <c r="LSL61" s="7"/>
      <c r="LSM61" s="7"/>
      <c r="LSN61" s="7"/>
      <c r="LSO61" s="7"/>
      <c r="LSP61" s="7"/>
      <c r="LSQ61" s="7"/>
      <c r="LSR61" s="7"/>
      <c r="LSS61" s="7"/>
      <c r="LST61" s="7"/>
      <c r="LSU61" s="7"/>
      <c r="LSV61" s="7"/>
      <c r="LSW61" s="7"/>
      <c r="LSX61" s="7"/>
      <c r="LSY61" s="7"/>
      <c r="LSZ61" s="7"/>
      <c r="LTA61" s="7"/>
      <c r="LTB61" s="7"/>
      <c r="LTC61" s="7"/>
      <c r="LTD61" s="7"/>
      <c r="LTE61" s="7"/>
      <c r="LTF61" s="7"/>
      <c r="LTG61" s="7"/>
      <c r="LTH61" s="7"/>
      <c r="LTI61" s="7"/>
      <c r="LTJ61" s="7"/>
      <c r="LTK61" s="7"/>
      <c r="LTL61" s="7"/>
      <c r="LTM61" s="7"/>
      <c r="LTN61" s="7"/>
      <c r="LTO61" s="7"/>
      <c r="LTP61" s="7"/>
      <c r="LTQ61" s="7"/>
      <c r="LTR61" s="7"/>
      <c r="LTS61" s="7"/>
      <c r="LTT61" s="7"/>
      <c r="LTU61" s="7"/>
      <c r="LTV61" s="7"/>
      <c r="LTW61" s="7"/>
      <c r="LTX61" s="7"/>
      <c r="LTY61" s="7"/>
      <c r="LTZ61" s="7"/>
      <c r="LUA61" s="7"/>
      <c r="LUB61" s="7"/>
      <c r="LUC61" s="7"/>
      <c r="LUD61" s="7"/>
      <c r="LUE61" s="7"/>
      <c r="LUF61" s="7"/>
      <c r="LUG61" s="7"/>
      <c r="LUH61" s="7"/>
      <c r="LUI61" s="7"/>
      <c r="LUJ61" s="7"/>
      <c r="LUK61" s="7"/>
      <c r="LUL61" s="7"/>
      <c r="LUM61" s="7"/>
      <c r="LUN61" s="7"/>
      <c r="LUO61" s="7"/>
      <c r="LUP61" s="7"/>
      <c r="LUQ61" s="7"/>
      <c r="LUR61" s="7"/>
      <c r="LUS61" s="7"/>
      <c r="LUT61" s="7"/>
      <c r="LUU61" s="7"/>
      <c r="LUV61" s="7"/>
      <c r="LUW61" s="7"/>
      <c r="LUX61" s="7"/>
      <c r="LUY61" s="7"/>
      <c r="LUZ61" s="7"/>
      <c r="LVA61" s="7"/>
      <c r="LVB61" s="7"/>
      <c r="LVC61" s="7"/>
      <c r="LVD61" s="7"/>
      <c r="LVE61" s="7"/>
      <c r="LVF61" s="7"/>
      <c r="LVG61" s="7"/>
      <c r="LVH61" s="7"/>
      <c r="LVI61" s="7"/>
      <c r="LVJ61" s="7"/>
      <c r="LVK61" s="7"/>
      <c r="LVL61" s="7"/>
      <c r="LVM61" s="7"/>
      <c r="LVN61" s="7"/>
      <c r="LVO61" s="7"/>
      <c r="LVP61" s="7"/>
      <c r="LVQ61" s="7"/>
      <c r="LVR61" s="7"/>
      <c r="LVS61" s="7"/>
      <c r="LVT61" s="7"/>
      <c r="LVU61" s="7"/>
      <c r="LVV61" s="7"/>
      <c r="LVW61" s="7"/>
      <c r="LVX61" s="7"/>
      <c r="LVY61" s="7"/>
      <c r="LVZ61" s="7"/>
      <c r="LWA61" s="7"/>
      <c r="LWB61" s="7"/>
      <c r="LWC61" s="7"/>
      <c r="LWD61" s="7"/>
      <c r="LWE61" s="7"/>
      <c r="LWF61" s="7"/>
      <c r="LWG61" s="7"/>
      <c r="LWH61" s="7"/>
      <c r="LWI61" s="7"/>
      <c r="LWJ61" s="7"/>
      <c r="LWK61" s="7"/>
      <c r="LWL61" s="7"/>
      <c r="LWM61" s="7"/>
      <c r="LWN61" s="7"/>
      <c r="LWP61" s="7"/>
      <c r="LWQ61" s="7"/>
      <c r="LWR61" s="7"/>
      <c r="LWS61" s="7"/>
      <c r="LWT61" s="7"/>
      <c r="LWU61" s="7"/>
      <c r="LWV61" s="7"/>
      <c r="LWW61" s="7"/>
      <c r="LWX61" s="7"/>
      <c r="LWY61" s="7"/>
      <c r="LWZ61" s="7"/>
      <c r="LXA61" s="7"/>
      <c r="LXB61" s="7"/>
      <c r="LXC61" s="7"/>
      <c r="LXD61" s="7"/>
      <c r="LXE61" s="7"/>
      <c r="LXF61" s="7"/>
      <c r="LXG61" s="7"/>
      <c r="LXH61" s="7"/>
      <c r="LXI61" s="7"/>
      <c r="LXJ61" s="7"/>
      <c r="LXK61" s="7"/>
      <c r="LXL61" s="7"/>
      <c r="LXM61" s="7"/>
      <c r="LXN61" s="7"/>
      <c r="LXO61" s="7"/>
      <c r="LXP61" s="7"/>
      <c r="LXQ61" s="7"/>
      <c r="LXR61" s="7"/>
      <c r="LXS61" s="7"/>
      <c r="LXT61" s="7"/>
      <c r="LXU61" s="7"/>
      <c r="LXV61" s="7"/>
      <c r="LXW61" s="7"/>
      <c r="LXX61" s="7"/>
      <c r="LXY61" s="7"/>
      <c r="LXZ61" s="7"/>
      <c r="LYA61" s="7"/>
      <c r="LYB61" s="7"/>
      <c r="LYC61" s="7"/>
      <c r="LYD61" s="7"/>
      <c r="LYE61" s="7"/>
      <c r="LYF61" s="7"/>
      <c r="LYG61" s="7"/>
      <c r="LYH61" s="7"/>
      <c r="LYI61" s="7"/>
      <c r="LYJ61" s="7"/>
      <c r="LYK61" s="7"/>
      <c r="LYL61" s="7"/>
      <c r="LYM61" s="7"/>
      <c r="LYN61" s="7"/>
      <c r="LYO61" s="7"/>
      <c r="LYP61" s="7"/>
      <c r="LYQ61" s="7"/>
      <c r="LYR61" s="7"/>
      <c r="LYS61" s="7"/>
      <c r="LYT61" s="7"/>
      <c r="LYU61" s="7"/>
      <c r="LYV61" s="7"/>
      <c r="LYW61" s="7"/>
      <c r="LYX61" s="7"/>
      <c r="LYY61" s="7"/>
      <c r="LYZ61" s="7"/>
      <c r="LZA61" s="7"/>
      <c r="LZB61" s="7"/>
      <c r="LZC61" s="7"/>
      <c r="LZD61" s="7"/>
      <c r="LZE61" s="7"/>
      <c r="LZF61" s="7"/>
      <c r="LZG61" s="7"/>
      <c r="LZH61" s="7"/>
      <c r="LZI61" s="7"/>
      <c r="LZJ61" s="7"/>
      <c r="LZK61" s="7"/>
      <c r="LZL61" s="7"/>
      <c r="LZM61" s="7"/>
      <c r="LZN61" s="7"/>
      <c r="LZO61" s="7"/>
      <c r="LZP61" s="7"/>
      <c r="LZQ61" s="7"/>
      <c r="LZR61" s="7"/>
      <c r="LZS61" s="7"/>
      <c r="LZT61" s="7"/>
      <c r="LZU61" s="7"/>
      <c r="LZV61" s="7"/>
      <c r="LZW61" s="7"/>
      <c r="LZX61" s="7"/>
      <c r="LZY61" s="7"/>
      <c r="LZZ61" s="7"/>
      <c r="MAA61" s="7"/>
      <c r="MAB61" s="7"/>
      <c r="MAC61" s="7"/>
      <c r="MAD61" s="7"/>
      <c r="MAE61" s="7"/>
      <c r="MAF61" s="7"/>
      <c r="MAG61" s="7"/>
      <c r="MAH61" s="7"/>
      <c r="MAI61" s="7"/>
      <c r="MAJ61" s="7"/>
      <c r="MAK61" s="7"/>
      <c r="MAL61" s="7"/>
      <c r="MAM61" s="7"/>
      <c r="MAN61" s="7"/>
      <c r="MAO61" s="7"/>
      <c r="MAP61" s="7"/>
      <c r="MAQ61" s="7"/>
      <c r="MAR61" s="7"/>
      <c r="MAS61" s="7"/>
      <c r="MAT61" s="7"/>
      <c r="MAU61" s="7"/>
      <c r="MAV61" s="7"/>
      <c r="MAW61" s="7"/>
      <c r="MAX61" s="7"/>
      <c r="MAY61" s="7"/>
      <c r="MAZ61" s="7"/>
      <c r="MBA61" s="7"/>
      <c r="MBB61" s="7"/>
      <c r="MBC61" s="7"/>
      <c r="MBD61" s="7"/>
      <c r="MBE61" s="7"/>
      <c r="MBF61" s="7"/>
      <c r="MBG61" s="7"/>
      <c r="MBH61" s="7"/>
      <c r="MBI61" s="7"/>
      <c r="MBJ61" s="7"/>
      <c r="MBK61" s="7"/>
      <c r="MBL61" s="7"/>
      <c r="MBM61" s="7"/>
      <c r="MBN61" s="7"/>
      <c r="MBO61" s="7"/>
      <c r="MBP61" s="7"/>
      <c r="MBQ61" s="7"/>
      <c r="MBR61" s="7"/>
      <c r="MBS61" s="7"/>
      <c r="MBT61" s="7"/>
      <c r="MBU61" s="7"/>
      <c r="MBV61" s="7"/>
      <c r="MBW61" s="7"/>
      <c r="MBX61" s="7"/>
      <c r="MBY61" s="7"/>
      <c r="MBZ61" s="7"/>
      <c r="MCA61" s="7"/>
      <c r="MCB61" s="7"/>
      <c r="MCC61" s="7"/>
      <c r="MCD61" s="7"/>
      <c r="MCE61" s="7"/>
      <c r="MCF61" s="7"/>
      <c r="MCG61" s="7"/>
      <c r="MCH61" s="7"/>
      <c r="MCI61" s="7"/>
      <c r="MCJ61" s="7"/>
      <c r="MCK61" s="7"/>
      <c r="MCL61" s="7"/>
      <c r="MCM61" s="7"/>
      <c r="MCN61" s="7"/>
      <c r="MCO61" s="7"/>
      <c r="MCP61" s="7"/>
      <c r="MCQ61" s="7"/>
      <c r="MCR61" s="7"/>
      <c r="MCS61" s="7"/>
      <c r="MCT61" s="7"/>
      <c r="MCU61" s="7"/>
      <c r="MCV61" s="7"/>
      <c r="MCW61" s="7"/>
      <c r="MCX61" s="7"/>
      <c r="MCY61" s="7"/>
      <c r="MCZ61" s="7"/>
      <c r="MDA61" s="7"/>
      <c r="MDB61" s="7"/>
      <c r="MDC61" s="7"/>
      <c r="MDD61" s="7"/>
      <c r="MDE61" s="7"/>
      <c r="MDF61" s="7"/>
      <c r="MDG61" s="7"/>
      <c r="MDH61" s="7"/>
      <c r="MDI61" s="7"/>
      <c r="MDJ61" s="7"/>
      <c r="MDK61" s="7"/>
      <c r="MDL61" s="7"/>
      <c r="MDM61" s="7"/>
      <c r="MDN61" s="7"/>
      <c r="MDO61" s="7"/>
      <c r="MDP61" s="7"/>
      <c r="MDQ61" s="7"/>
      <c r="MDR61" s="7"/>
      <c r="MDS61" s="7"/>
      <c r="MDT61" s="7"/>
      <c r="MDU61" s="7"/>
      <c r="MDV61" s="7"/>
      <c r="MDW61" s="7"/>
      <c r="MDX61" s="7"/>
      <c r="MDY61" s="7"/>
      <c r="MDZ61" s="7"/>
      <c r="MEA61" s="7"/>
      <c r="MEB61" s="7"/>
      <c r="MEC61" s="7"/>
      <c r="MED61" s="7"/>
      <c r="MEE61" s="7"/>
      <c r="MEF61" s="7"/>
      <c r="MEG61" s="7"/>
      <c r="MEH61" s="7"/>
      <c r="MEI61" s="7"/>
      <c r="MEJ61" s="7"/>
      <c r="MEK61" s="7"/>
      <c r="MEL61" s="7"/>
      <c r="MEM61" s="7"/>
      <c r="MEN61" s="7"/>
      <c r="MEO61" s="7"/>
      <c r="MEP61" s="7"/>
      <c r="MEQ61" s="7"/>
      <c r="MER61" s="7"/>
      <c r="MES61" s="7"/>
      <c r="MET61" s="7"/>
      <c r="MEU61" s="7"/>
      <c r="MEV61" s="7"/>
      <c r="MEW61" s="7"/>
      <c r="MEX61" s="7"/>
      <c r="MEY61" s="7"/>
      <c r="MEZ61" s="7"/>
      <c r="MFA61" s="7"/>
      <c r="MFB61" s="7"/>
      <c r="MFC61" s="7"/>
      <c r="MFD61" s="7"/>
      <c r="MFE61" s="7"/>
      <c r="MFF61" s="7"/>
      <c r="MFG61" s="7"/>
      <c r="MFH61" s="7"/>
      <c r="MFI61" s="7"/>
      <c r="MFJ61" s="7"/>
      <c r="MFK61" s="7"/>
      <c r="MFL61" s="7"/>
      <c r="MFM61" s="7"/>
      <c r="MFN61" s="7"/>
      <c r="MFO61" s="7"/>
      <c r="MFP61" s="7"/>
      <c r="MFQ61" s="7"/>
      <c r="MFR61" s="7"/>
      <c r="MFS61" s="7"/>
      <c r="MFT61" s="7"/>
      <c r="MFU61" s="7"/>
      <c r="MFV61" s="7"/>
      <c r="MFW61" s="7"/>
      <c r="MFX61" s="7"/>
      <c r="MFY61" s="7"/>
      <c r="MFZ61" s="7"/>
      <c r="MGA61" s="7"/>
      <c r="MGB61" s="7"/>
      <c r="MGC61" s="7"/>
      <c r="MGD61" s="7"/>
      <c r="MGE61" s="7"/>
      <c r="MGF61" s="7"/>
      <c r="MGG61" s="7"/>
      <c r="MGH61" s="7"/>
      <c r="MGI61" s="7"/>
      <c r="MGJ61" s="7"/>
      <c r="MGL61" s="7"/>
      <c r="MGM61" s="7"/>
      <c r="MGN61" s="7"/>
      <c r="MGO61" s="7"/>
      <c r="MGP61" s="7"/>
      <c r="MGQ61" s="7"/>
      <c r="MGR61" s="7"/>
      <c r="MGS61" s="7"/>
      <c r="MGT61" s="7"/>
      <c r="MGU61" s="7"/>
      <c r="MGV61" s="7"/>
      <c r="MGW61" s="7"/>
      <c r="MGX61" s="7"/>
      <c r="MGY61" s="7"/>
      <c r="MGZ61" s="7"/>
      <c r="MHA61" s="7"/>
      <c r="MHB61" s="7"/>
      <c r="MHC61" s="7"/>
      <c r="MHD61" s="7"/>
      <c r="MHE61" s="7"/>
      <c r="MHF61" s="7"/>
      <c r="MHG61" s="7"/>
      <c r="MHH61" s="7"/>
      <c r="MHI61" s="7"/>
      <c r="MHJ61" s="7"/>
      <c r="MHK61" s="7"/>
      <c r="MHL61" s="7"/>
      <c r="MHM61" s="7"/>
      <c r="MHN61" s="7"/>
      <c r="MHO61" s="7"/>
      <c r="MHP61" s="7"/>
      <c r="MHQ61" s="7"/>
      <c r="MHR61" s="7"/>
      <c r="MHS61" s="7"/>
      <c r="MHT61" s="7"/>
      <c r="MHU61" s="7"/>
      <c r="MHV61" s="7"/>
      <c r="MHW61" s="7"/>
      <c r="MHX61" s="7"/>
      <c r="MHY61" s="7"/>
      <c r="MHZ61" s="7"/>
      <c r="MIA61" s="7"/>
      <c r="MIB61" s="7"/>
      <c r="MIC61" s="7"/>
      <c r="MID61" s="7"/>
      <c r="MIE61" s="7"/>
      <c r="MIF61" s="7"/>
      <c r="MIG61" s="7"/>
      <c r="MIH61" s="7"/>
      <c r="MII61" s="7"/>
      <c r="MIJ61" s="7"/>
      <c r="MIK61" s="7"/>
      <c r="MIL61" s="7"/>
      <c r="MIM61" s="7"/>
      <c r="MIN61" s="7"/>
      <c r="MIO61" s="7"/>
      <c r="MIP61" s="7"/>
      <c r="MIQ61" s="7"/>
      <c r="MIR61" s="7"/>
      <c r="MIS61" s="7"/>
      <c r="MIT61" s="7"/>
      <c r="MIU61" s="7"/>
      <c r="MIV61" s="7"/>
      <c r="MIW61" s="7"/>
      <c r="MIX61" s="7"/>
      <c r="MIY61" s="7"/>
      <c r="MIZ61" s="7"/>
      <c r="MJA61" s="7"/>
      <c r="MJB61" s="7"/>
      <c r="MJC61" s="7"/>
      <c r="MJD61" s="7"/>
      <c r="MJE61" s="7"/>
      <c r="MJF61" s="7"/>
      <c r="MJG61" s="7"/>
      <c r="MJH61" s="7"/>
      <c r="MJI61" s="7"/>
      <c r="MJJ61" s="7"/>
      <c r="MJK61" s="7"/>
      <c r="MJL61" s="7"/>
      <c r="MJM61" s="7"/>
      <c r="MJN61" s="7"/>
      <c r="MJO61" s="7"/>
      <c r="MJP61" s="7"/>
      <c r="MJQ61" s="7"/>
      <c r="MJR61" s="7"/>
      <c r="MJS61" s="7"/>
      <c r="MJT61" s="7"/>
      <c r="MJU61" s="7"/>
      <c r="MJV61" s="7"/>
      <c r="MJW61" s="7"/>
      <c r="MJX61" s="7"/>
      <c r="MJY61" s="7"/>
      <c r="MJZ61" s="7"/>
      <c r="MKA61" s="7"/>
      <c r="MKB61" s="7"/>
      <c r="MKC61" s="7"/>
      <c r="MKD61" s="7"/>
      <c r="MKE61" s="7"/>
      <c r="MKF61" s="7"/>
      <c r="MKG61" s="7"/>
      <c r="MKH61" s="7"/>
      <c r="MKI61" s="7"/>
      <c r="MKJ61" s="7"/>
      <c r="MKK61" s="7"/>
      <c r="MKL61" s="7"/>
      <c r="MKM61" s="7"/>
      <c r="MKN61" s="7"/>
      <c r="MKO61" s="7"/>
      <c r="MKP61" s="7"/>
      <c r="MKQ61" s="7"/>
      <c r="MKR61" s="7"/>
      <c r="MKS61" s="7"/>
      <c r="MKT61" s="7"/>
      <c r="MKU61" s="7"/>
      <c r="MKV61" s="7"/>
      <c r="MKW61" s="7"/>
      <c r="MKX61" s="7"/>
      <c r="MKY61" s="7"/>
      <c r="MKZ61" s="7"/>
      <c r="MLA61" s="7"/>
      <c r="MLB61" s="7"/>
      <c r="MLC61" s="7"/>
      <c r="MLD61" s="7"/>
      <c r="MLE61" s="7"/>
      <c r="MLF61" s="7"/>
      <c r="MLG61" s="7"/>
      <c r="MLH61" s="7"/>
      <c r="MLI61" s="7"/>
      <c r="MLJ61" s="7"/>
      <c r="MLK61" s="7"/>
      <c r="MLL61" s="7"/>
      <c r="MLM61" s="7"/>
      <c r="MLN61" s="7"/>
      <c r="MLO61" s="7"/>
      <c r="MLP61" s="7"/>
      <c r="MLQ61" s="7"/>
      <c r="MLR61" s="7"/>
      <c r="MLS61" s="7"/>
      <c r="MLT61" s="7"/>
      <c r="MLU61" s="7"/>
      <c r="MLV61" s="7"/>
      <c r="MLW61" s="7"/>
      <c r="MLX61" s="7"/>
      <c r="MLY61" s="7"/>
      <c r="MLZ61" s="7"/>
      <c r="MMA61" s="7"/>
      <c r="MMB61" s="7"/>
      <c r="MMC61" s="7"/>
      <c r="MMD61" s="7"/>
      <c r="MME61" s="7"/>
      <c r="MMF61" s="7"/>
      <c r="MMG61" s="7"/>
      <c r="MMH61" s="7"/>
      <c r="MMI61" s="7"/>
      <c r="MMJ61" s="7"/>
      <c r="MMK61" s="7"/>
      <c r="MML61" s="7"/>
      <c r="MMM61" s="7"/>
      <c r="MMN61" s="7"/>
      <c r="MMO61" s="7"/>
      <c r="MMP61" s="7"/>
      <c r="MMQ61" s="7"/>
      <c r="MMR61" s="7"/>
      <c r="MMS61" s="7"/>
      <c r="MMT61" s="7"/>
      <c r="MMU61" s="7"/>
      <c r="MMV61" s="7"/>
      <c r="MMW61" s="7"/>
      <c r="MMX61" s="7"/>
      <c r="MMY61" s="7"/>
      <c r="MMZ61" s="7"/>
      <c r="MNA61" s="7"/>
      <c r="MNB61" s="7"/>
      <c r="MNC61" s="7"/>
      <c r="MND61" s="7"/>
      <c r="MNE61" s="7"/>
      <c r="MNF61" s="7"/>
      <c r="MNG61" s="7"/>
      <c r="MNH61" s="7"/>
      <c r="MNI61" s="7"/>
      <c r="MNJ61" s="7"/>
      <c r="MNK61" s="7"/>
      <c r="MNL61" s="7"/>
      <c r="MNM61" s="7"/>
      <c r="MNN61" s="7"/>
      <c r="MNO61" s="7"/>
      <c r="MNP61" s="7"/>
      <c r="MNQ61" s="7"/>
      <c r="MNR61" s="7"/>
      <c r="MNS61" s="7"/>
      <c r="MNT61" s="7"/>
      <c r="MNU61" s="7"/>
      <c r="MNV61" s="7"/>
      <c r="MNW61" s="7"/>
      <c r="MNX61" s="7"/>
      <c r="MNY61" s="7"/>
      <c r="MNZ61" s="7"/>
      <c r="MOA61" s="7"/>
      <c r="MOB61" s="7"/>
      <c r="MOC61" s="7"/>
      <c r="MOD61" s="7"/>
      <c r="MOE61" s="7"/>
      <c r="MOF61" s="7"/>
      <c r="MOG61" s="7"/>
      <c r="MOH61" s="7"/>
      <c r="MOI61" s="7"/>
      <c r="MOJ61" s="7"/>
      <c r="MOK61" s="7"/>
      <c r="MOL61" s="7"/>
      <c r="MOM61" s="7"/>
      <c r="MON61" s="7"/>
      <c r="MOO61" s="7"/>
      <c r="MOP61" s="7"/>
      <c r="MOQ61" s="7"/>
      <c r="MOR61" s="7"/>
      <c r="MOS61" s="7"/>
      <c r="MOT61" s="7"/>
      <c r="MOU61" s="7"/>
      <c r="MOV61" s="7"/>
      <c r="MOW61" s="7"/>
      <c r="MOX61" s="7"/>
      <c r="MOY61" s="7"/>
      <c r="MOZ61" s="7"/>
      <c r="MPA61" s="7"/>
      <c r="MPB61" s="7"/>
      <c r="MPC61" s="7"/>
      <c r="MPD61" s="7"/>
      <c r="MPE61" s="7"/>
      <c r="MPF61" s="7"/>
      <c r="MPG61" s="7"/>
      <c r="MPH61" s="7"/>
      <c r="MPI61" s="7"/>
      <c r="MPJ61" s="7"/>
      <c r="MPK61" s="7"/>
      <c r="MPL61" s="7"/>
      <c r="MPM61" s="7"/>
      <c r="MPN61" s="7"/>
      <c r="MPO61" s="7"/>
      <c r="MPP61" s="7"/>
      <c r="MPQ61" s="7"/>
      <c r="MPR61" s="7"/>
      <c r="MPS61" s="7"/>
      <c r="MPT61" s="7"/>
      <c r="MPU61" s="7"/>
      <c r="MPV61" s="7"/>
      <c r="MPW61" s="7"/>
      <c r="MPX61" s="7"/>
      <c r="MPY61" s="7"/>
      <c r="MPZ61" s="7"/>
      <c r="MQA61" s="7"/>
      <c r="MQB61" s="7"/>
      <c r="MQC61" s="7"/>
      <c r="MQD61" s="7"/>
      <c r="MQE61" s="7"/>
      <c r="MQF61" s="7"/>
      <c r="MQH61" s="7"/>
      <c r="MQI61" s="7"/>
      <c r="MQJ61" s="7"/>
      <c r="MQK61" s="7"/>
      <c r="MQL61" s="7"/>
      <c r="MQM61" s="7"/>
      <c r="MQN61" s="7"/>
      <c r="MQO61" s="7"/>
      <c r="MQP61" s="7"/>
      <c r="MQQ61" s="7"/>
      <c r="MQR61" s="7"/>
      <c r="MQS61" s="7"/>
      <c r="MQT61" s="7"/>
      <c r="MQU61" s="7"/>
      <c r="MQV61" s="7"/>
      <c r="MQW61" s="7"/>
      <c r="MQX61" s="7"/>
      <c r="MQY61" s="7"/>
      <c r="MQZ61" s="7"/>
      <c r="MRA61" s="7"/>
      <c r="MRB61" s="7"/>
      <c r="MRC61" s="7"/>
      <c r="MRD61" s="7"/>
      <c r="MRE61" s="7"/>
      <c r="MRF61" s="7"/>
      <c r="MRG61" s="7"/>
      <c r="MRH61" s="7"/>
      <c r="MRI61" s="7"/>
      <c r="MRJ61" s="7"/>
      <c r="MRK61" s="7"/>
      <c r="MRL61" s="7"/>
      <c r="MRM61" s="7"/>
      <c r="MRN61" s="7"/>
      <c r="MRO61" s="7"/>
      <c r="MRP61" s="7"/>
      <c r="MRQ61" s="7"/>
      <c r="MRR61" s="7"/>
      <c r="MRS61" s="7"/>
      <c r="MRT61" s="7"/>
      <c r="MRU61" s="7"/>
      <c r="MRV61" s="7"/>
      <c r="MRW61" s="7"/>
      <c r="MRX61" s="7"/>
      <c r="MRY61" s="7"/>
      <c r="MRZ61" s="7"/>
      <c r="MSA61" s="7"/>
      <c r="MSB61" s="7"/>
      <c r="MSC61" s="7"/>
      <c r="MSD61" s="7"/>
      <c r="MSE61" s="7"/>
      <c r="MSF61" s="7"/>
      <c r="MSG61" s="7"/>
      <c r="MSH61" s="7"/>
      <c r="MSI61" s="7"/>
      <c r="MSJ61" s="7"/>
      <c r="MSK61" s="7"/>
      <c r="MSL61" s="7"/>
      <c r="MSM61" s="7"/>
      <c r="MSN61" s="7"/>
      <c r="MSO61" s="7"/>
      <c r="MSP61" s="7"/>
      <c r="MSQ61" s="7"/>
      <c r="MSR61" s="7"/>
      <c r="MSS61" s="7"/>
      <c r="MST61" s="7"/>
      <c r="MSU61" s="7"/>
      <c r="MSV61" s="7"/>
      <c r="MSW61" s="7"/>
      <c r="MSX61" s="7"/>
      <c r="MSY61" s="7"/>
      <c r="MSZ61" s="7"/>
      <c r="MTA61" s="7"/>
      <c r="MTB61" s="7"/>
      <c r="MTC61" s="7"/>
      <c r="MTD61" s="7"/>
      <c r="MTE61" s="7"/>
      <c r="MTF61" s="7"/>
      <c r="MTG61" s="7"/>
      <c r="MTH61" s="7"/>
      <c r="MTI61" s="7"/>
      <c r="MTJ61" s="7"/>
      <c r="MTK61" s="7"/>
      <c r="MTL61" s="7"/>
      <c r="MTM61" s="7"/>
      <c r="MTN61" s="7"/>
      <c r="MTO61" s="7"/>
      <c r="MTP61" s="7"/>
      <c r="MTQ61" s="7"/>
      <c r="MTR61" s="7"/>
      <c r="MTS61" s="7"/>
      <c r="MTT61" s="7"/>
      <c r="MTU61" s="7"/>
      <c r="MTV61" s="7"/>
      <c r="MTW61" s="7"/>
      <c r="MTX61" s="7"/>
      <c r="MTY61" s="7"/>
      <c r="MTZ61" s="7"/>
      <c r="MUA61" s="7"/>
      <c r="MUB61" s="7"/>
      <c r="MUC61" s="7"/>
      <c r="MUD61" s="7"/>
      <c r="MUE61" s="7"/>
      <c r="MUF61" s="7"/>
      <c r="MUG61" s="7"/>
      <c r="MUH61" s="7"/>
      <c r="MUI61" s="7"/>
      <c r="MUJ61" s="7"/>
      <c r="MUK61" s="7"/>
      <c r="MUL61" s="7"/>
      <c r="MUM61" s="7"/>
      <c r="MUN61" s="7"/>
      <c r="MUO61" s="7"/>
      <c r="MUP61" s="7"/>
      <c r="MUQ61" s="7"/>
      <c r="MUR61" s="7"/>
      <c r="MUS61" s="7"/>
      <c r="MUT61" s="7"/>
      <c r="MUU61" s="7"/>
      <c r="MUV61" s="7"/>
      <c r="MUW61" s="7"/>
      <c r="MUX61" s="7"/>
      <c r="MUY61" s="7"/>
      <c r="MUZ61" s="7"/>
      <c r="MVA61" s="7"/>
      <c r="MVB61" s="7"/>
      <c r="MVC61" s="7"/>
      <c r="MVD61" s="7"/>
      <c r="MVE61" s="7"/>
      <c r="MVF61" s="7"/>
      <c r="MVG61" s="7"/>
      <c r="MVH61" s="7"/>
      <c r="MVI61" s="7"/>
      <c r="MVJ61" s="7"/>
      <c r="MVK61" s="7"/>
      <c r="MVL61" s="7"/>
      <c r="MVM61" s="7"/>
      <c r="MVN61" s="7"/>
      <c r="MVO61" s="7"/>
      <c r="MVP61" s="7"/>
      <c r="MVQ61" s="7"/>
      <c r="MVR61" s="7"/>
      <c r="MVS61" s="7"/>
      <c r="MVT61" s="7"/>
      <c r="MVU61" s="7"/>
      <c r="MVV61" s="7"/>
      <c r="MVW61" s="7"/>
      <c r="MVX61" s="7"/>
      <c r="MVY61" s="7"/>
      <c r="MVZ61" s="7"/>
      <c r="MWA61" s="7"/>
      <c r="MWB61" s="7"/>
      <c r="MWC61" s="7"/>
      <c r="MWD61" s="7"/>
      <c r="MWE61" s="7"/>
      <c r="MWF61" s="7"/>
      <c r="MWG61" s="7"/>
      <c r="MWH61" s="7"/>
      <c r="MWI61" s="7"/>
      <c r="MWJ61" s="7"/>
      <c r="MWK61" s="7"/>
      <c r="MWL61" s="7"/>
      <c r="MWM61" s="7"/>
      <c r="MWN61" s="7"/>
      <c r="MWO61" s="7"/>
      <c r="MWP61" s="7"/>
      <c r="MWQ61" s="7"/>
      <c r="MWR61" s="7"/>
      <c r="MWS61" s="7"/>
      <c r="MWT61" s="7"/>
      <c r="MWU61" s="7"/>
      <c r="MWV61" s="7"/>
      <c r="MWW61" s="7"/>
      <c r="MWX61" s="7"/>
      <c r="MWY61" s="7"/>
      <c r="MWZ61" s="7"/>
      <c r="MXA61" s="7"/>
      <c r="MXB61" s="7"/>
      <c r="MXC61" s="7"/>
      <c r="MXD61" s="7"/>
      <c r="MXE61" s="7"/>
      <c r="MXF61" s="7"/>
      <c r="MXG61" s="7"/>
      <c r="MXH61" s="7"/>
      <c r="MXI61" s="7"/>
      <c r="MXJ61" s="7"/>
      <c r="MXK61" s="7"/>
      <c r="MXL61" s="7"/>
      <c r="MXM61" s="7"/>
      <c r="MXN61" s="7"/>
      <c r="MXO61" s="7"/>
      <c r="MXP61" s="7"/>
      <c r="MXQ61" s="7"/>
      <c r="MXR61" s="7"/>
      <c r="MXS61" s="7"/>
      <c r="MXT61" s="7"/>
      <c r="MXU61" s="7"/>
      <c r="MXV61" s="7"/>
      <c r="MXW61" s="7"/>
      <c r="MXX61" s="7"/>
      <c r="MXY61" s="7"/>
      <c r="MXZ61" s="7"/>
      <c r="MYA61" s="7"/>
      <c r="MYB61" s="7"/>
      <c r="MYC61" s="7"/>
      <c r="MYD61" s="7"/>
      <c r="MYE61" s="7"/>
      <c r="MYF61" s="7"/>
      <c r="MYG61" s="7"/>
      <c r="MYH61" s="7"/>
      <c r="MYI61" s="7"/>
      <c r="MYJ61" s="7"/>
      <c r="MYK61" s="7"/>
      <c r="MYL61" s="7"/>
      <c r="MYM61" s="7"/>
      <c r="MYN61" s="7"/>
      <c r="MYO61" s="7"/>
      <c r="MYP61" s="7"/>
      <c r="MYQ61" s="7"/>
      <c r="MYR61" s="7"/>
      <c r="MYS61" s="7"/>
      <c r="MYT61" s="7"/>
      <c r="MYU61" s="7"/>
      <c r="MYV61" s="7"/>
      <c r="MYW61" s="7"/>
      <c r="MYX61" s="7"/>
      <c r="MYY61" s="7"/>
      <c r="MYZ61" s="7"/>
      <c r="MZA61" s="7"/>
      <c r="MZB61" s="7"/>
      <c r="MZC61" s="7"/>
      <c r="MZD61" s="7"/>
      <c r="MZE61" s="7"/>
      <c r="MZF61" s="7"/>
      <c r="MZG61" s="7"/>
      <c r="MZH61" s="7"/>
      <c r="MZI61" s="7"/>
      <c r="MZJ61" s="7"/>
      <c r="MZK61" s="7"/>
      <c r="MZL61" s="7"/>
      <c r="MZM61" s="7"/>
      <c r="MZN61" s="7"/>
      <c r="MZO61" s="7"/>
      <c r="MZP61" s="7"/>
      <c r="MZQ61" s="7"/>
      <c r="MZR61" s="7"/>
      <c r="MZS61" s="7"/>
      <c r="MZT61" s="7"/>
      <c r="MZU61" s="7"/>
      <c r="MZV61" s="7"/>
      <c r="MZW61" s="7"/>
      <c r="MZX61" s="7"/>
      <c r="MZY61" s="7"/>
      <c r="MZZ61" s="7"/>
      <c r="NAA61" s="7"/>
      <c r="NAB61" s="7"/>
      <c r="NAD61" s="7"/>
      <c r="NAE61" s="7"/>
      <c r="NAF61" s="7"/>
      <c r="NAG61" s="7"/>
      <c r="NAH61" s="7"/>
      <c r="NAI61" s="7"/>
      <c r="NAJ61" s="7"/>
      <c r="NAK61" s="7"/>
      <c r="NAL61" s="7"/>
      <c r="NAM61" s="7"/>
      <c r="NAN61" s="7"/>
      <c r="NAO61" s="7"/>
      <c r="NAP61" s="7"/>
      <c r="NAQ61" s="7"/>
      <c r="NAR61" s="7"/>
      <c r="NAS61" s="7"/>
      <c r="NAT61" s="7"/>
      <c r="NAU61" s="7"/>
      <c r="NAV61" s="7"/>
      <c r="NAW61" s="7"/>
      <c r="NAX61" s="7"/>
      <c r="NAY61" s="7"/>
      <c r="NAZ61" s="7"/>
      <c r="NBA61" s="7"/>
      <c r="NBB61" s="7"/>
      <c r="NBC61" s="7"/>
      <c r="NBD61" s="7"/>
      <c r="NBE61" s="7"/>
      <c r="NBF61" s="7"/>
      <c r="NBG61" s="7"/>
      <c r="NBH61" s="7"/>
      <c r="NBI61" s="7"/>
      <c r="NBJ61" s="7"/>
      <c r="NBK61" s="7"/>
      <c r="NBL61" s="7"/>
      <c r="NBM61" s="7"/>
      <c r="NBN61" s="7"/>
      <c r="NBO61" s="7"/>
      <c r="NBP61" s="7"/>
      <c r="NBQ61" s="7"/>
      <c r="NBR61" s="7"/>
      <c r="NBS61" s="7"/>
      <c r="NBT61" s="7"/>
      <c r="NBU61" s="7"/>
      <c r="NBV61" s="7"/>
      <c r="NBW61" s="7"/>
      <c r="NBX61" s="7"/>
      <c r="NBY61" s="7"/>
      <c r="NBZ61" s="7"/>
      <c r="NCA61" s="7"/>
      <c r="NCB61" s="7"/>
      <c r="NCC61" s="7"/>
      <c r="NCD61" s="7"/>
      <c r="NCE61" s="7"/>
      <c r="NCF61" s="7"/>
      <c r="NCG61" s="7"/>
      <c r="NCH61" s="7"/>
      <c r="NCI61" s="7"/>
      <c r="NCJ61" s="7"/>
      <c r="NCK61" s="7"/>
      <c r="NCL61" s="7"/>
      <c r="NCM61" s="7"/>
      <c r="NCN61" s="7"/>
      <c r="NCO61" s="7"/>
      <c r="NCP61" s="7"/>
      <c r="NCQ61" s="7"/>
      <c r="NCR61" s="7"/>
      <c r="NCS61" s="7"/>
      <c r="NCT61" s="7"/>
      <c r="NCU61" s="7"/>
      <c r="NCV61" s="7"/>
      <c r="NCW61" s="7"/>
      <c r="NCX61" s="7"/>
      <c r="NCY61" s="7"/>
      <c r="NCZ61" s="7"/>
      <c r="NDA61" s="7"/>
      <c r="NDB61" s="7"/>
      <c r="NDC61" s="7"/>
      <c r="NDD61" s="7"/>
      <c r="NDE61" s="7"/>
      <c r="NDF61" s="7"/>
      <c r="NDG61" s="7"/>
      <c r="NDH61" s="7"/>
      <c r="NDI61" s="7"/>
      <c r="NDJ61" s="7"/>
      <c r="NDK61" s="7"/>
      <c r="NDL61" s="7"/>
      <c r="NDM61" s="7"/>
      <c r="NDN61" s="7"/>
      <c r="NDO61" s="7"/>
      <c r="NDP61" s="7"/>
      <c r="NDQ61" s="7"/>
      <c r="NDR61" s="7"/>
      <c r="NDS61" s="7"/>
      <c r="NDT61" s="7"/>
      <c r="NDU61" s="7"/>
      <c r="NDV61" s="7"/>
      <c r="NDW61" s="7"/>
      <c r="NDX61" s="7"/>
      <c r="NDY61" s="7"/>
      <c r="NDZ61" s="7"/>
      <c r="NEA61" s="7"/>
      <c r="NEB61" s="7"/>
      <c r="NEC61" s="7"/>
      <c r="NED61" s="7"/>
      <c r="NEE61" s="7"/>
      <c r="NEF61" s="7"/>
      <c r="NEG61" s="7"/>
      <c r="NEH61" s="7"/>
      <c r="NEI61" s="7"/>
      <c r="NEJ61" s="7"/>
      <c r="NEK61" s="7"/>
      <c r="NEL61" s="7"/>
      <c r="NEM61" s="7"/>
      <c r="NEN61" s="7"/>
      <c r="NEO61" s="7"/>
      <c r="NEP61" s="7"/>
      <c r="NEQ61" s="7"/>
      <c r="NER61" s="7"/>
      <c r="NES61" s="7"/>
      <c r="NET61" s="7"/>
      <c r="NEU61" s="7"/>
      <c r="NEV61" s="7"/>
      <c r="NEW61" s="7"/>
      <c r="NEX61" s="7"/>
      <c r="NEY61" s="7"/>
      <c r="NEZ61" s="7"/>
      <c r="NFA61" s="7"/>
      <c r="NFB61" s="7"/>
      <c r="NFC61" s="7"/>
      <c r="NFD61" s="7"/>
      <c r="NFE61" s="7"/>
      <c r="NFF61" s="7"/>
      <c r="NFG61" s="7"/>
      <c r="NFH61" s="7"/>
      <c r="NFI61" s="7"/>
      <c r="NFJ61" s="7"/>
      <c r="NFK61" s="7"/>
      <c r="NFL61" s="7"/>
      <c r="NFM61" s="7"/>
      <c r="NFN61" s="7"/>
      <c r="NFO61" s="7"/>
      <c r="NFP61" s="7"/>
      <c r="NFQ61" s="7"/>
      <c r="NFR61" s="7"/>
      <c r="NFS61" s="7"/>
      <c r="NFT61" s="7"/>
      <c r="NFU61" s="7"/>
      <c r="NFV61" s="7"/>
      <c r="NFW61" s="7"/>
      <c r="NFX61" s="7"/>
      <c r="NFY61" s="7"/>
      <c r="NFZ61" s="7"/>
      <c r="NGA61" s="7"/>
      <c r="NGB61" s="7"/>
      <c r="NGC61" s="7"/>
      <c r="NGD61" s="7"/>
      <c r="NGE61" s="7"/>
      <c r="NGF61" s="7"/>
      <c r="NGG61" s="7"/>
      <c r="NGH61" s="7"/>
      <c r="NGI61" s="7"/>
      <c r="NGJ61" s="7"/>
      <c r="NGK61" s="7"/>
      <c r="NGL61" s="7"/>
      <c r="NGM61" s="7"/>
      <c r="NGN61" s="7"/>
      <c r="NGO61" s="7"/>
      <c r="NGP61" s="7"/>
      <c r="NGQ61" s="7"/>
      <c r="NGR61" s="7"/>
      <c r="NGS61" s="7"/>
      <c r="NGT61" s="7"/>
      <c r="NGU61" s="7"/>
      <c r="NGV61" s="7"/>
      <c r="NGW61" s="7"/>
      <c r="NGX61" s="7"/>
      <c r="NGY61" s="7"/>
      <c r="NGZ61" s="7"/>
      <c r="NHA61" s="7"/>
      <c r="NHB61" s="7"/>
      <c r="NHC61" s="7"/>
      <c r="NHD61" s="7"/>
      <c r="NHE61" s="7"/>
      <c r="NHF61" s="7"/>
      <c r="NHG61" s="7"/>
      <c r="NHH61" s="7"/>
      <c r="NHI61" s="7"/>
      <c r="NHJ61" s="7"/>
      <c r="NHK61" s="7"/>
      <c r="NHL61" s="7"/>
      <c r="NHM61" s="7"/>
      <c r="NHN61" s="7"/>
      <c r="NHO61" s="7"/>
      <c r="NHP61" s="7"/>
      <c r="NHQ61" s="7"/>
      <c r="NHR61" s="7"/>
      <c r="NHS61" s="7"/>
      <c r="NHT61" s="7"/>
      <c r="NHU61" s="7"/>
      <c r="NHV61" s="7"/>
      <c r="NHW61" s="7"/>
      <c r="NHX61" s="7"/>
      <c r="NHY61" s="7"/>
      <c r="NHZ61" s="7"/>
      <c r="NIA61" s="7"/>
      <c r="NIB61" s="7"/>
      <c r="NIC61" s="7"/>
      <c r="NID61" s="7"/>
      <c r="NIE61" s="7"/>
      <c r="NIF61" s="7"/>
      <c r="NIG61" s="7"/>
      <c r="NIH61" s="7"/>
      <c r="NII61" s="7"/>
      <c r="NIJ61" s="7"/>
      <c r="NIK61" s="7"/>
      <c r="NIL61" s="7"/>
      <c r="NIM61" s="7"/>
      <c r="NIN61" s="7"/>
      <c r="NIO61" s="7"/>
      <c r="NIP61" s="7"/>
      <c r="NIQ61" s="7"/>
      <c r="NIR61" s="7"/>
      <c r="NIS61" s="7"/>
      <c r="NIT61" s="7"/>
      <c r="NIU61" s="7"/>
      <c r="NIV61" s="7"/>
      <c r="NIW61" s="7"/>
      <c r="NIX61" s="7"/>
      <c r="NIY61" s="7"/>
      <c r="NIZ61" s="7"/>
      <c r="NJA61" s="7"/>
      <c r="NJB61" s="7"/>
      <c r="NJC61" s="7"/>
      <c r="NJD61" s="7"/>
      <c r="NJE61" s="7"/>
      <c r="NJF61" s="7"/>
      <c r="NJG61" s="7"/>
      <c r="NJH61" s="7"/>
      <c r="NJI61" s="7"/>
      <c r="NJJ61" s="7"/>
      <c r="NJK61" s="7"/>
      <c r="NJL61" s="7"/>
      <c r="NJM61" s="7"/>
      <c r="NJN61" s="7"/>
      <c r="NJO61" s="7"/>
      <c r="NJP61" s="7"/>
      <c r="NJQ61" s="7"/>
      <c r="NJR61" s="7"/>
      <c r="NJS61" s="7"/>
      <c r="NJT61" s="7"/>
      <c r="NJU61" s="7"/>
      <c r="NJV61" s="7"/>
      <c r="NJW61" s="7"/>
      <c r="NJX61" s="7"/>
      <c r="NJZ61" s="7"/>
      <c r="NKA61" s="7"/>
      <c r="NKB61" s="7"/>
      <c r="NKC61" s="7"/>
      <c r="NKD61" s="7"/>
      <c r="NKE61" s="7"/>
      <c r="NKF61" s="7"/>
      <c r="NKG61" s="7"/>
      <c r="NKH61" s="7"/>
      <c r="NKI61" s="7"/>
      <c r="NKJ61" s="7"/>
      <c r="NKK61" s="7"/>
      <c r="NKL61" s="7"/>
      <c r="NKM61" s="7"/>
      <c r="NKN61" s="7"/>
      <c r="NKO61" s="7"/>
      <c r="NKP61" s="7"/>
      <c r="NKQ61" s="7"/>
      <c r="NKR61" s="7"/>
      <c r="NKS61" s="7"/>
      <c r="NKT61" s="7"/>
      <c r="NKU61" s="7"/>
      <c r="NKV61" s="7"/>
      <c r="NKW61" s="7"/>
      <c r="NKX61" s="7"/>
      <c r="NKY61" s="7"/>
      <c r="NKZ61" s="7"/>
      <c r="NLA61" s="7"/>
      <c r="NLB61" s="7"/>
      <c r="NLC61" s="7"/>
      <c r="NLD61" s="7"/>
      <c r="NLE61" s="7"/>
      <c r="NLF61" s="7"/>
      <c r="NLG61" s="7"/>
      <c r="NLH61" s="7"/>
      <c r="NLI61" s="7"/>
      <c r="NLJ61" s="7"/>
      <c r="NLK61" s="7"/>
      <c r="NLL61" s="7"/>
      <c r="NLM61" s="7"/>
      <c r="NLN61" s="7"/>
      <c r="NLO61" s="7"/>
      <c r="NLP61" s="7"/>
      <c r="NLQ61" s="7"/>
      <c r="NLR61" s="7"/>
      <c r="NLS61" s="7"/>
      <c r="NLT61" s="7"/>
      <c r="NLU61" s="7"/>
      <c r="NLV61" s="7"/>
      <c r="NLW61" s="7"/>
      <c r="NLX61" s="7"/>
      <c r="NLY61" s="7"/>
      <c r="NLZ61" s="7"/>
      <c r="NMA61" s="7"/>
      <c r="NMB61" s="7"/>
      <c r="NMC61" s="7"/>
      <c r="NMD61" s="7"/>
      <c r="NME61" s="7"/>
      <c r="NMF61" s="7"/>
      <c r="NMG61" s="7"/>
      <c r="NMH61" s="7"/>
      <c r="NMI61" s="7"/>
      <c r="NMJ61" s="7"/>
      <c r="NMK61" s="7"/>
      <c r="NML61" s="7"/>
      <c r="NMM61" s="7"/>
      <c r="NMN61" s="7"/>
      <c r="NMO61" s="7"/>
      <c r="NMP61" s="7"/>
      <c r="NMQ61" s="7"/>
      <c r="NMR61" s="7"/>
      <c r="NMS61" s="7"/>
      <c r="NMT61" s="7"/>
      <c r="NMU61" s="7"/>
      <c r="NMV61" s="7"/>
      <c r="NMW61" s="7"/>
      <c r="NMX61" s="7"/>
      <c r="NMY61" s="7"/>
      <c r="NMZ61" s="7"/>
      <c r="NNA61" s="7"/>
      <c r="NNB61" s="7"/>
      <c r="NNC61" s="7"/>
      <c r="NND61" s="7"/>
      <c r="NNE61" s="7"/>
      <c r="NNF61" s="7"/>
      <c r="NNG61" s="7"/>
      <c r="NNH61" s="7"/>
      <c r="NNI61" s="7"/>
      <c r="NNJ61" s="7"/>
      <c r="NNK61" s="7"/>
      <c r="NNL61" s="7"/>
      <c r="NNM61" s="7"/>
      <c r="NNN61" s="7"/>
      <c r="NNO61" s="7"/>
      <c r="NNP61" s="7"/>
      <c r="NNQ61" s="7"/>
      <c r="NNR61" s="7"/>
      <c r="NNS61" s="7"/>
      <c r="NNT61" s="7"/>
      <c r="NNU61" s="7"/>
      <c r="NNV61" s="7"/>
      <c r="NNW61" s="7"/>
      <c r="NNX61" s="7"/>
      <c r="NNY61" s="7"/>
      <c r="NNZ61" s="7"/>
      <c r="NOA61" s="7"/>
      <c r="NOB61" s="7"/>
      <c r="NOC61" s="7"/>
      <c r="NOD61" s="7"/>
      <c r="NOE61" s="7"/>
      <c r="NOF61" s="7"/>
      <c r="NOG61" s="7"/>
      <c r="NOH61" s="7"/>
      <c r="NOI61" s="7"/>
      <c r="NOJ61" s="7"/>
      <c r="NOK61" s="7"/>
      <c r="NOL61" s="7"/>
      <c r="NOM61" s="7"/>
      <c r="NON61" s="7"/>
      <c r="NOO61" s="7"/>
      <c r="NOP61" s="7"/>
      <c r="NOQ61" s="7"/>
      <c r="NOR61" s="7"/>
      <c r="NOS61" s="7"/>
      <c r="NOT61" s="7"/>
      <c r="NOU61" s="7"/>
      <c r="NOV61" s="7"/>
      <c r="NOW61" s="7"/>
      <c r="NOX61" s="7"/>
      <c r="NOY61" s="7"/>
      <c r="NOZ61" s="7"/>
      <c r="NPA61" s="7"/>
      <c r="NPB61" s="7"/>
      <c r="NPC61" s="7"/>
      <c r="NPD61" s="7"/>
      <c r="NPE61" s="7"/>
      <c r="NPF61" s="7"/>
      <c r="NPG61" s="7"/>
      <c r="NPH61" s="7"/>
      <c r="NPI61" s="7"/>
      <c r="NPJ61" s="7"/>
      <c r="NPK61" s="7"/>
      <c r="NPL61" s="7"/>
      <c r="NPM61" s="7"/>
      <c r="NPN61" s="7"/>
      <c r="NPO61" s="7"/>
      <c r="NPP61" s="7"/>
      <c r="NPQ61" s="7"/>
      <c r="NPR61" s="7"/>
      <c r="NPS61" s="7"/>
      <c r="NPT61" s="7"/>
      <c r="NPU61" s="7"/>
      <c r="NPV61" s="7"/>
      <c r="NPW61" s="7"/>
      <c r="NPX61" s="7"/>
      <c r="NPY61" s="7"/>
      <c r="NPZ61" s="7"/>
      <c r="NQA61" s="7"/>
      <c r="NQB61" s="7"/>
      <c r="NQC61" s="7"/>
      <c r="NQD61" s="7"/>
      <c r="NQE61" s="7"/>
      <c r="NQF61" s="7"/>
      <c r="NQG61" s="7"/>
      <c r="NQH61" s="7"/>
      <c r="NQI61" s="7"/>
      <c r="NQJ61" s="7"/>
      <c r="NQK61" s="7"/>
      <c r="NQL61" s="7"/>
      <c r="NQM61" s="7"/>
      <c r="NQN61" s="7"/>
      <c r="NQO61" s="7"/>
      <c r="NQP61" s="7"/>
      <c r="NQQ61" s="7"/>
      <c r="NQR61" s="7"/>
      <c r="NQS61" s="7"/>
      <c r="NQT61" s="7"/>
      <c r="NQU61" s="7"/>
      <c r="NQV61" s="7"/>
      <c r="NQW61" s="7"/>
      <c r="NQX61" s="7"/>
      <c r="NQY61" s="7"/>
      <c r="NQZ61" s="7"/>
      <c r="NRA61" s="7"/>
      <c r="NRB61" s="7"/>
      <c r="NRC61" s="7"/>
      <c r="NRD61" s="7"/>
      <c r="NRE61" s="7"/>
      <c r="NRF61" s="7"/>
      <c r="NRG61" s="7"/>
      <c r="NRH61" s="7"/>
      <c r="NRI61" s="7"/>
      <c r="NRJ61" s="7"/>
      <c r="NRK61" s="7"/>
      <c r="NRL61" s="7"/>
      <c r="NRM61" s="7"/>
      <c r="NRN61" s="7"/>
      <c r="NRO61" s="7"/>
      <c r="NRP61" s="7"/>
      <c r="NRQ61" s="7"/>
      <c r="NRR61" s="7"/>
      <c r="NRS61" s="7"/>
      <c r="NRT61" s="7"/>
      <c r="NRU61" s="7"/>
      <c r="NRV61" s="7"/>
      <c r="NRW61" s="7"/>
      <c r="NRX61" s="7"/>
      <c r="NRY61" s="7"/>
      <c r="NRZ61" s="7"/>
      <c r="NSA61" s="7"/>
      <c r="NSB61" s="7"/>
      <c r="NSC61" s="7"/>
      <c r="NSD61" s="7"/>
      <c r="NSE61" s="7"/>
      <c r="NSF61" s="7"/>
      <c r="NSG61" s="7"/>
      <c r="NSH61" s="7"/>
      <c r="NSI61" s="7"/>
      <c r="NSJ61" s="7"/>
      <c r="NSK61" s="7"/>
      <c r="NSL61" s="7"/>
      <c r="NSM61" s="7"/>
      <c r="NSN61" s="7"/>
      <c r="NSO61" s="7"/>
      <c r="NSP61" s="7"/>
      <c r="NSQ61" s="7"/>
      <c r="NSR61" s="7"/>
      <c r="NSS61" s="7"/>
      <c r="NST61" s="7"/>
      <c r="NSU61" s="7"/>
      <c r="NSV61" s="7"/>
      <c r="NSW61" s="7"/>
      <c r="NSX61" s="7"/>
      <c r="NSY61" s="7"/>
      <c r="NSZ61" s="7"/>
      <c r="NTA61" s="7"/>
      <c r="NTB61" s="7"/>
      <c r="NTC61" s="7"/>
      <c r="NTD61" s="7"/>
      <c r="NTE61" s="7"/>
      <c r="NTF61" s="7"/>
      <c r="NTG61" s="7"/>
      <c r="NTH61" s="7"/>
      <c r="NTI61" s="7"/>
      <c r="NTJ61" s="7"/>
      <c r="NTK61" s="7"/>
      <c r="NTL61" s="7"/>
      <c r="NTM61" s="7"/>
      <c r="NTN61" s="7"/>
      <c r="NTO61" s="7"/>
      <c r="NTP61" s="7"/>
      <c r="NTQ61" s="7"/>
      <c r="NTR61" s="7"/>
      <c r="NTS61" s="7"/>
      <c r="NTT61" s="7"/>
      <c r="NTV61" s="7"/>
      <c r="NTW61" s="7"/>
      <c r="NTX61" s="7"/>
      <c r="NTY61" s="7"/>
      <c r="NTZ61" s="7"/>
      <c r="NUA61" s="7"/>
      <c r="NUB61" s="7"/>
      <c r="NUC61" s="7"/>
      <c r="NUD61" s="7"/>
      <c r="NUE61" s="7"/>
      <c r="NUF61" s="7"/>
      <c r="NUG61" s="7"/>
      <c r="NUH61" s="7"/>
      <c r="NUI61" s="7"/>
      <c r="NUJ61" s="7"/>
      <c r="NUK61" s="7"/>
      <c r="NUL61" s="7"/>
      <c r="NUM61" s="7"/>
      <c r="NUN61" s="7"/>
      <c r="NUO61" s="7"/>
      <c r="NUP61" s="7"/>
      <c r="NUQ61" s="7"/>
      <c r="NUR61" s="7"/>
      <c r="NUS61" s="7"/>
      <c r="NUT61" s="7"/>
      <c r="NUU61" s="7"/>
      <c r="NUV61" s="7"/>
      <c r="NUW61" s="7"/>
      <c r="NUX61" s="7"/>
      <c r="NUY61" s="7"/>
      <c r="NUZ61" s="7"/>
      <c r="NVA61" s="7"/>
      <c r="NVB61" s="7"/>
      <c r="NVC61" s="7"/>
      <c r="NVD61" s="7"/>
      <c r="NVE61" s="7"/>
      <c r="NVF61" s="7"/>
      <c r="NVG61" s="7"/>
      <c r="NVH61" s="7"/>
      <c r="NVI61" s="7"/>
      <c r="NVJ61" s="7"/>
      <c r="NVK61" s="7"/>
      <c r="NVL61" s="7"/>
      <c r="NVM61" s="7"/>
      <c r="NVN61" s="7"/>
      <c r="NVO61" s="7"/>
      <c r="NVP61" s="7"/>
      <c r="NVQ61" s="7"/>
      <c r="NVR61" s="7"/>
      <c r="NVS61" s="7"/>
      <c r="NVT61" s="7"/>
      <c r="NVU61" s="7"/>
      <c r="NVV61" s="7"/>
      <c r="NVW61" s="7"/>
      <c r="NVX61" s="7"/>
      <c r="NVY61" s="7"/>
      <c r="NVZ61" s="7"/>
      <c r="NWA61" s="7"/>
      <c r="NWB61" s="7"/>
      <c r="NWC61" s="7"/>
      <c r="NWD61" s="7"/>
      <c r="NWE61" s="7"/>
      <c r="NWF61" s="7"/>
      <c r="NWG61" s="7"/>
      <c r="NWH61" s="7"/>
      <c r="NWI61" s="7"/>
      <c r="NWJ61" s="7"/>
      <c r="NWK61" s="7"/>
      <c r="NWL61" s="7"/>
      <c r="NWM61" s="7"/>
      <c r="NWN61" s="7"/>
      <c r="NWO61" s="7"/>
      <c r="NWP61" s="7"/>
      <c r="NWQ61" s="7"/>
      <c r="NWR61" s="7"/>
      <c r="NWS61" s="7"/>
      <c r="NWT61" s="7"/>
      <c r="NWU61" s="7"/>
      <c r="NWV61" s="7"/>
      <c r="NWW61" s="7"/>
      <c r="NWX61" s="7"/>
      <c r="NWY61" s="7"/>
      <c r="NWZ61" s="7"/>
      <c r="NXA61" s="7"/>
      <c r="NXB61" s="7"/>
      <c r="NXC61" s="7"/>
      <c r="NXD61" s="7"/>
      <c r="NXE61" s="7"/>
      <c r="NXF61" s="7"/>
      <c r="NXG61" s="7"/>
      <c r="NXH61" s="7"/>
      <c r="NXI61" s="7"/>
      <c r="NXJ61" s="7"/>
      <c r="NXK61" s="7"/>
      <c r="NXL61" s="7"/>
      <c r="NXM61" s="7"/>
      <c r="NXN61" s="7"/>
      <c r="NXO61" s="7"/>
      <c r="NXP61" s="7"/>
      <c r="NXQ61" s="7"/>
      <c r="NXR61" s="7"/>
      <c r="NXS61" s="7"/>
      <c r="NXT61" s="7"/>
      <c r="NXU61" s="7"/>
      <c r="NXV61" s="7"/>
      <c r="NXW61" s="7"/>
      <c r="NXX61" s="7"/>
      <c r="NXY61" s="7"/>
      <c r="NXZ61" s="7"/>
      <c r="NYA61" s="7"/>
      <c r="NYB61" s="7"/>
      <c r="NYC61" s="7"/>
      <c r="NYD61" s="7"/>
      <c r="NYE61" s="7"/>
      <c r="NYF61" s="7"/>
      <c r="NYG61" s="7"/>
      <c r="NYH61" s="7"/>
      <c r="NYI61" s="7"/>
      <c r="NYJ61" s="7"/>
      <c r="NYK61" s="7"/>
      <c r="NYL61" s="7"/>
      <c r="NYM61" s="7"/>
      <c r="NYN61" s="7"/>
      <c r="NYO61" s="7"/>
      <c r="NYP61" s="7"/>
      <c r="NYQ61" s="7"/>
      <c r="NYR61" s="7"/>
      <c r="NYS61" s="7"/>
      <c r="NYT61" s="7"/>
      <c r="NYU61" s="7"/>
      <c r="NYV61" s="7"/>
      <c r="NYW61" s="7"/>
      <c r="NYX61" s="7"/>
      <c r="NYY61" s="7"/>
      <c r="NYZ61" s="7"/>
      <c r="NZA61" s="7"/>
      <c r="NZB61" s="7"/>
      <c r="NZC61" s="7"/>
      <c r="NZD61" s="7"/>
      <c r="NZE61" s="7"/>
      <c r="NZF61" s="7"/>
      <c r="NZG61" s="7"/>
      <c r="NZH61" s="7"/>
      <c r="NZI61" s="7"/>
      <c r="NZJ61" s="7"/>
      <c r="NZK61" s="7"/>
      <c r="NZL61" s="7"/>
      <c r="NZM61" s="7"/>
      <c r="NZN61" s="7"/>
      <c r="NZO61" s="7"/>
      <c r="NZP61" s="7"/>
      <c r="NZQ61" s="7"/>
      <c r="NZR61" s="7"/>
      <c r="NZS61" s="7"/>
      <c r="NZT61" s="7"/>
      <c r="NZU61" s="7"/>
      <c r="NZV61" s="7"/>
      <c r="NZW61" s="7"/>
      <c r="NZX61" s="7"/>
      <c r="NZY61" s="7"/>
      <c r="NZZ61" s="7"/>
      <c r="OAA61" s="7"/>
      <c r="OAB61" s="7"/>
      <c r="OAC61" s="7"/>
      <c r="OAD61" s="7"/>
      <c r="OAE61" s="7"/>
      <c r="OAF61" s="7"/>
      <c r="OAG61" s="7"/>
      <c r="OAH61" s="7"/>
      <c r="OAI61" s="7"/>
      <c r="OAJ61" s="7"/>
      <c r="OAK61" s="7"/>
      <c r="OAL61" s="7"/>
      <c r="OAM61" s="7"/>
      <c r="OAN61" s="7"/>
      <c r="OAO61" s="7"/>
      <c r="OAP61" s="7"/>
      <c r="OAQ61" s="7"/>
      <c r="OAR61" s="7"/>
      <c r="OAS61" s="7"/>
      <c r="OAT61" s="7"/>
      <c r="OAU61" s="7"/>
      <c r="OAV61" s="7"/>
      <c r="OAW61" s="7"/>
      <c r="OAX61" s="7"/>
      <c r="OAY61" s="7"/>
      <c r="OAZ61" s="7"/>
      <c r="OBA61" s="7"/>
      <c r="OBB61" s="7"/>
      <c r="OBC61" s="7"/>
      <c r="OBD61" s="7"/>
      <c r="OBE61" s="7"/>
      <c r="OBF61" s="7"/>
      <c r="OBG61" s="7"/>
      <c r="OBH61" s="7"/>
      <c r="OBI61" s="7"/>
      <c r="OBJ61" s="7"/>
      <c r="OBK61" s="7"/>
      <c r="OBL61" s="7"/>
      <c r="OBM61" s="7"/>
      <c r="OBN61" s="7"/>
      <c r="OBO61" s="7"/>
      <c r="OBP61" s="7"/>
      <c r="OBQ61" s="7"/>
      <c r="OBR61" s="7"/>
      <c r="OBS61" s="7"/>
      <c r="OBT61" s="7"/>
      <c r="OBU61" s="7"/>
      <c r="OBV61" s="7"/>
      <c r="OBW61" s="7"/>
      <c r="OBX61" s="7"/>
      <c r="OBY61" s="7"/>
      <c r="OBZ61" s="7"/>
      <c r="OCA61" s="7"/>
      <c r="OCB61" s="7"/>
      <c r="OCC61" s="7"/>
      <c r="OCD61" s="7"/>
      <c r="OCE61" s="7"/>
      <c r="OCF61" s="7"/>
      <c r="OCG61" s="7"/>
      <c r="OCH61" s="7"/>
      <c r="OCI61" s="7"/>
      <c r="OCJ61" s="7"/>
      <c r="OCK61" s="7"/>
      <c r="OCL61" s="7"/>
      <c r="OCM61" s="7"/>
      <c r="OCN61" s="7"/>
      <c r="OCO61" s="7"/>
      <c r="OCP61" s="7"/>
      <c r="OCQ61" s="7"/>
      <c r="OCR61" s="7"/>
      <c r="OCS61" s="7"/>
      <c r="OCT61" s="7"/>
      <c r="OCU61" s="7"/>
      <c r="OCV61" s="7"/>
      <c r="OCW61" s="7"/>
      <c r="OCX61" s="7"/>
      <c r="OCY61" s="7"/>
      <c r="OCZ61" s="7"/>
      <c r="ODA61" s="7"/>
      <c r="ODB61" s="7"/>
      <c r="ODC61" s="7"/>
      <c r="ODD61" s="7"/>
      <c r="ODE61" s="7"/>
      <c r="ODF61" s="7"/>
      <c r="ODG61" s="7"/>
      <c r="ODH61" s="7"/>
      <c r="ODI61" s="7"/>
      <c r="ODJ61" s="7"/>
      <c r="ODK61" s="7"/>
      <c r="ODL61" s="7"/>
      <c r="ODM61" s="7"/>
      <c r="ODN61" s="7"/>
      <c r="ODO61" s="7"/>
      <c r="ODP61" s="7"/>
      <c r="ODR61" s="7"/>
      <c r="ODS61" s="7"/>
      <c r="ODT61" s="7"/>
      <c r="ODU61" s="7"/>
      <c r="ODV61" s="7"/>
      <c r="ODW61" s="7"/>
      <c r="ODX61" s="7"/>
      <c r="ODY61" s="7"/>
      <c r="ODZ61" s="7"/>
      <c r="OEA61" s="7"/>
      <c r="OEB61" s="7"/>
      <c r="OEC61" s="7"/>
      <c r="OED61" s="7"/>
      <c r="OEE61" s="7"/>
      <c r="OEF61" s="7"/>
      <c r="OEG61" s="7"/>
      <c r="OEH61" s="7"/>
      <c r="OEI61" s="7"/>
      <c r="OEJ61" s="7"/>
      <c r="OEK61" s="7"/>
      <c r="OEL61" s="7"/>
      <c r="OEM61" s="7"/>
      <c r="OEN61" s="7"/>
      <c r="OEO61" s="7"/>
      <c r="OEP61" s="7"/>
      <c r="OEQ61" s="7"/>
      <c r="OER61" s="7"/>
      <c r="OES61" s="7"/>
      <c r="OET61" s="7"/>
      <c r="OEU61" s="7"/>
      <c r="OEV61" s="7"/>
      <c r="OEW61" s="7"/>
      <c r="OEX61" s="7"/>
      <c r="OEY61" s="7"/>
      <c r="OEZ61" s="7"/>
      <c r="OFA61" s="7"/>
      <c r="OFB61" s="7"/>
      <c r="OFC61" s="7"/>
      <c r="OFD61" s="7"/>
      <c r="OFE61" s="7"/>
      <c r="OFF61" s="7"/>
      <c r="OFG61" s="7"/>
      <c r="OFH61" s="7"/>
      <c r="OFI61" s="7"/>
      <c r="OFJ61" s="7"/>
      <c r="OFK61" s="7"/>
      <c r="OFL61" s="7"/>
      <c r="OFM61" s="7"/>
      <c r="OFN61" s="7"/>
      <c r="OFO61" s="7"/>
      <c r="OFP61" s="7"/>
      <c r="OFQ61" s="7"/>
      <c r="OFR61" s="7"/>
      <c r="OFS61" s="7"/>
      <c r="OFT61" s="7"/>
      <c r="OFU61" s="7"/>
      <c r="OFV61" s="7"/>
      <c r="OFW61" s="7"/>
      <c r="OFX61" s="7"/>
      <c r="OFY61" s="7"/>
      <c r="OFZ61" s="7"/>
      <c r="OGA61" s="7"/>
      <c r="OGB61" s="7"/>
      <c r="OGC61" s="7"/>
      <c r="OGD61" s="7"/>
      <c r="OGE61" s="7"/>
      <c r="OGF61" s="7"/>
      <c r="OGG61" s="7"/>
      <c r="OGH61" s="7"/>
      <c r="OGI61" s="7"/>
      <c r="OGJ61" s="7"/>
      <c r="OGK61" s="7"/>
      <c r="OGL61" s="7"/>
      <c r="OGM61" s="7"/>
      <c r="OGN61" s="7"/>
      <c r="OGO61" s="7"/>
      <c r="OGP61" s="7"/>
      <c r="OGQ61" s="7"/>
      <c r="OGR61" s="7"/>
      <c r="OGS61" s="7"/>
      <c r="OGT61" s="7"/>
      <c r="OGU61" s="7"/>
      <c r="OGV61" s="7"/>
      <c r="OGW61" s="7"/>
      <c r="OGX61" s="7"/>
      <c r="OGY61" s="7"/>
      <c r="OGZ61" s="7"/>
      <c r="OHA61" s="7"/>
      <c r="OHB61" s="7"/>
      <c r="OHC61" s="7"/>
      <c r="OHD61" s="7"/>
      <c r="OHE61" s="7"/>
      <c r="OHF61" s="7"/>
      <c r="OHG61" s="7"/>
      <c r="OHH61" s="7"/>
      <c r="OHI61" s="7"/>
      <c r="OHJ61" s="7"/>
      <c r="OHK61" s="7"/>
      <c r="OHL61" s="7"/>
      <c r="OHM61" s="7"/>
      <c r="OHN61" s="7"/>
      <c r="OHO61" s="7"/>
      <c r="OHP61" s="7"/>
      <c r="OHQ61" s="7"/>
      <c r="OHR61" s="7"/>
      <c r="OHS61" s="7"/>
      <c r="OHT61" s="7"/>
      <c r="OHU61" s="7"/>
      <c r="OHV61" s="7"/>
      <c r="OHW61" s="7"/>
      <c r="OHX61" s="7"/>
      <c r="OHY61" s="7"/>
      <c r="OHZ61" s="7"/>
      <c r="OIA61" s="7"/>
      <c r="OIB61" s="7"/>
      <c r="OIC61" s="7"/>
      <c r="OID61" s="7"/>
      <c r="OIE61" s="7"/>
      <c r="OIF61" s="7"/>
      <c r="OIG61" s="7"/>
      <c r="OIH61" s="7"/>
      <c r="OII61" s="7"/>
      <c r="OIJ61" s="7"/>
      <c r="OIK61" s="7"/>
      <c r="OIL61" s="7"/>
      <c r="OIM61" s="7"/>
      <c r="OIN61" s="7"/>
      <c r="OIO61" s="7"/>
      <c r="OIP61" s="7"/>
      <c r="OIQ61" s="7"/>
      <c r="OIR61" s="7"/>
      <c r="OIS61" s="7"/>
      <c r="OIT61" s="7"/>
      <c r="OIU61" s="7"/>
      <c r="OIV61" s="7"/>
      <c r="OIW61" s="7"/>
      <c r="OIX61" s="7"/>
      <c r="OIY61" s="7"/>
      <c r="OIZ61" s="7"/>
      <c r="OJA61" s="7"/>
      <c r="OJB61" s="7"/>
      <c r="OJC61" s="7"/>
      <c r="OJD61" s="7"/>
      <c r="OJE61" s="7"/>
      <c r="OJF61" s="7"/>
      <c r="OJG61" s="7"/>
      <c r="OJH61" s="7"/>
      <c r="OJI61" s="7"/>
      <c r="OJJ61" s="7"/>
      <c r="OJK61" s="7"/>
      <c r="OJL61" s="7"/>
      <c r="OJM61" s="7"/>
      <c r="OJN61" s="7"/>
      <c r="OJO61" s="7"/>
      <c r="OJP61" s="7"/>
      <c r="OJQ61" s="7"/>
      <c r="OJR61" s="7"/>
      <c r="OJS61" s="7"/>
      <c r="OJT61" s="7"/>
      <c r="OJU61" s="7"/>
      <c r="OJV61" s="7"/>
      <c r="OJW61" s="7"/>
      <c r="OJX61" s="7"/>
      <c r="OJY61" s="7"/>
      <c r="OJZ61" s="7"/>
      <c r="OKA61" s="7"/>
      <c r="OKB61" s="7"/>
      <c r="OKC61" s="7"/>
      <c r="OKD61" s="7"/>
      <c r="OKE61" s="7"/>
      <c r="OKF61" s="7"/>
      <c r="OKG61" s="7"/>
      <c r="OKH61" s="7"/>
      <c r="OKI61" s="7"/>
      <c r="OKJ61" s="7"/>
      <c r="OKK61" s="7"/>
      <c r="OKL61" s="7"/>
      <c r="OKM61" s="7"/>
      <c r="OKN61" s="7"/>
      <c r="OKO61" s="7"/>
      <c r="OKP61" s="7"/>
      <c r="OKQ61" s="7"/>
      <c r="OKR61" s="7"/>
      <c r="OKS61" s="7"/>
      <c r="OKT61" s="7"/>
      <c r="OKU61" s="7"/>
      <c r="OKV61" s="7"/>
      <c r="OKW61" s="7"/>
      <c r="OKX61" s="7"/>
      <c r="OKY61" s="7"/>
      <c r="OKZ61" s="7"/>
      <c r="OLA61" s="7"/>
      <c r="OLB61" s="7"/>
      <c r="OLC61" s="7"/>
      <c r="OLD61" s="7"/>
      <c r="OLE61" s="7"/>
      <c r="OLF61" s="7"/>
      <c r="OLG61" s="7"/>
      <c r="OLH61" s="7"/>
      <c r="OLI61" s="7"/>
      <c r="OLJ61" s="7"/>
      <c r="OLK61" s="7"/>
      <c r="OLL61" s="7"/>
      <c r="OLM61" s="7"/>
      <c r="OLN61" s="7"/>
      <c r="OLO61" s="7"/>
      <c r="OLP61" s="7"/>
      <c r="OLQ61" s="7"/>
      <c r="OLR61" s="7"/>
      <c r="OLS61" s="7"/>
      <c r="OLT61" s="7"/>
      <c r="OLU61" s="7"/>
      <c r="OLV61" s="7"/>
      <c r="OLW61" s="7"/>
      <c r="OLX61" s="7"/>
      <c r="OLY61" s="7"/>
      <c r="OLZ61" s="7"/>
      <c r="OMA61" s="7"/>
      <c r="OMB61" s="7"/>
      <c r="OMC61" s="7"/>
      <c r="OMD61" s="7"/>
      <c r="OME61" s="7"/>
      <c r="OMF61" s="7"/>
      <c r="OMG61" s="7"/>
      <c r="OMH61" s="7"/>
      <c r="OMI61" s="7"/>
      <c r="OMJ61" s="7"/>
      <c r="OMK61" s="7"/>
      <c r="OML61" s="7"/>
      <c r="OMM61" s="7"/>
      <c r="OMN61" s="7"/>
      <c r="OMO61" s="7"/>
      <c r="OMP61" s="7"/>
      <c r="OMQ61" s="7"/>
      <c r="OMR61" s="7"/>
      <c r="OMS61" s="7"/>
      <c r="OMT61" s="7"/>
      <c r="OMU61" s="7"/>
      <c r="OMV61" s="7"/>
      <c r="OMW61" s="7"/>
      <c r="OMX61" s="7"/>
      <c r="OMY61" s="7"/>
      <c r="OMZ61" s="7"/>
      <c r="ONA61" s="7"/>
      <c r="ONB61" s="7"/>
      <c r="ONC61" s="7"/>
      <c r="OND61" s="7"/>
      <c r="ONE61" s="7"/>
      <c r="ONF61" s="7"/>
      <c r="ONG61" s="7"/>
      <c r="ONH61" s="7"/>
      <c r="ONI61" s="7"/>
      <c r="ONJ61" s="7"/>
      <c r="ONK61" s="7"/>
      <c r="ONL61" s="7"/>
      <c r="ONN61" s="7"/>
      <c r="ONO61" s="7"/>
      <c r="ONP61" s="7"/>
      <c r="ONQ61" s="7"/>
      <c r="ONR61" s="7"/>
      <c r="ONS61" s="7"/>
      <c r="ONT61" s="7"/>
      <c r="ONU61" s="7"/>
      <c r="ONV61" s="7"/>
      <c r="ONW61" s="7"/>
      <c r="ONX61" s="7"/>
      <c r="ONY61" s="7"/>
      <c r="ONZ61" s="7"/>
      <c r="OOA61" s="7"/>
      <c r="OOB61" s="7"/>
      <c r="OOC61" s="7"/>
      <c r="OOD61" s="7"/>
      <c r="OOE61" s="7"/>
      <c r="OOF61" s="7"/>
      <c r="OOG61" s="7"/>
      <c r="OOH61" s="7"/>
      <c r="OOI61" s="7"/>
      <c r="OOJ61" s="7"/>
      <c r="OOK61" s="7"/>
      <c r="OOL61" s="7"/>
      <c r="OOM61" s="7"/>
      <c r="OON61" s="7"/>
      <c r="OOO61" s="7"/>
      <c r="OOP61" s="7"/>
      <c r="OOQ61" s="7"/>
      <c r="OOR61" s="7"/>
      <c r="OOS61" s="7"/>
      <c r="OOT61" s="7"/>
      <c r="OOU61" s="7"/>
      <c r="OOV61" s="7"/>
      <c r="OOW61" s="7"/>
      <c r="OOX61" s="7"/>
      <c r="OOY61" s="7"/>
      <c r="OOZ61" s="7"/>
      <c r="OPA61" s="7"/>
      <c r="OPB61" s="7"/>
      <c r="OPC61" s="7"/>
      <c r="OPD61" s="7"/>
      <c r="OPE61" s="7"/>
      <c r="OPF61" s="7"/>
      <c r="OPG61" s="7"/>
      <c r="OPH61" s="7"/>
      <c r="OPI61" s="7"/>
      <c r="OPJ61" s="7"/>
      <c r="OPK61" s="7"/>
      <c r="OPL61" s="7"/>
      <c r="OPM61" s="7"/>
      <c r="OPN61" s="7"/>
      <c r="OPO61" s="7"/>
      <c r="OPP61" s="7"/>
      <c r="OPQ61" s="7"/>
      <c r="OPR61" s="7"/>
      <c r="OPS61" s="7"/>
      <c r="OPT61" s="7"/>
      <c r="OPU61" s="7"/>
      <c r="OPV61" s="7"/>
      <c r="OPW61" s="7"/>
      <c r="OPX61" s="7"/>
      <c r="OPY61" s="7"/>
      <c r="OPZ61" s="7"/>
      <c r="OQA61" s="7"/>
      <c r="OQB61" s="7"/>
      <c r="OQC61" s="7"/>
      <c r="OQD61" s="7"/>
      <c r="OQE61" s="7"/>
      <c r="OQF61" s="7"/>
      <c r="OQG61" s="7"/>
      <c r="OQH61" s="7"/>
      <c r="OQI61" s="7"/>
      <c r="OQJ61" s="7"/>
      <c r="OQK61" s="7"/>
      <c r="OQL61" s="7"/>
      <c r="OQM61" s="7"/>
      <c r="OQN61" s="7"/>
      <c r="OQO61" s="7"/>
      <c r="OQP61" s="7"/>
      <c r="OQQ61" s="7"/>
      <c r="OQR61" s="7"/>
      <c r="OQS61" s="7"/>
      <c r="OQT61" s="7"/>
      <c r="OQU61" s="7"/>
      <c r="OQV61" s="7"/>
      <c r="OQW61" s="7"/>
      <c r="OQX61" s="7"/>
      <c r="OQY61" s="7"/>
      <c r="OQZ61" s="7"/>
      <c r="ORA61" s="7"/>
      <c r="ORB61" s="7"/>
      <c r="ORC61" s="7"/>
      <c r="ORD61" s="7"/>
      <c r="ORE61" s="7"/>
      <c r="ORF61" s="7"/>
      <c r="ORG61" s="7"/>
      <c r="ORH61" s="7"/>
      <c r="ORI61" s="7"/>
      <c r="ORJ61" s="7"/>
      <c r="ORK61" s="7"/>
      <c r="ORL61" s="7"/>
      <c r="ORM61" s="7"/>
      <c r="ORN61" s="7"/>
      <c r="ORO61" s="7"/>
      <c r="ORP61" s="7"/>
      <c r="ORQ61" s="7"/>
      <c r="ORR61" s="7"/>
      <c r="ORS61" s="7"/>
      <c r="ORT61" s="7"/>
      <c r="ORU61" s="7"/>
      <c r="ORV61" s="7"/>
      <c r="ORW61" s="7"/>
      <c r="ORX61" s="7"/>
      <c r="ORY61" s="7"/>
      <c r="ORZ61" s="7"/>
      <c r="OSA61" s="7"/>
      <c r="OSB61" s="7"/>
      <c r="OSC61" s="7"/>
      <c r="OSD61" s="7"/>
      <c r="OSE61" s="7"/>
      <c r="OSF61" s="7"/>
      <c r="OSG61" s="7"/>
      <c r="OSH61" s="7"/>
      <c r="OSI61" s="7"/>
      <c r="OSJ61" s="7"/>
      <c r="OSK61" s="7"/>
      <c r="OSL61" s="7"/>
      <c r="OSM61" s="7"/>
      <c r="OSN61" s="7"/>
      <c r="OSO61" s="7"/>
      <c r="OSP61" s="7"/>
      <c r="OSQ61" s="7"/>
      <c r="OSR61" s="7"/>
      <c r="OSS61" s="7"/>
      <c r="OST61" s="7"/>
      <c r="OSU61" s="7"/>
      <c r="OSV61" s="7"/>
      <c r="OSW61" s="7"/>
      <c r="OSX61" s="7"/>
      <c r="OSY61" s="7"/>
      <c r="OSZ61" s="7"/>
      <c r="OTA61" s="7"/>
      <c r="OTB61" s="7"/>
      <c r="OTC61" s="7"/>
      <c r="OTD61" s="7"/>
      <c r="OTE61" s="7"/>
      <c r="OTF61" s="7"/>
      <c r="OTG61" s="7"/>
      <c r="OTH61" s="7"/>
      <c r="OTI61" s="7"/>
      <c r="OTJ61" s="7"/>
      <c r="OTK61" s="7"/>
      <c r="OTL61" s="7"/>
      <c r="OTM61" s="7"/>
      <c r="OTN61" s="7"/>
      <c r="OTO61" s="7"/>
      <c r="OTP61" s="7"/>
      <c r="OTQ61" s="7"/>
      <c r="OTR61" s="7"/>
      <c r="OTS61" s="7"/>
      <c r="OTT61" s="7"/>
      <c r="OTU61" s="7"/>
      <c r="OTV61" s="7"/>
      <c r="OTW61" s="7"/>
      <c r="OTX61" s="7"/>
      <c r="OTY61" s="7"/>
      <c r="OTZ61" s="7"/>
      <c r="OUA61" s="7"/>
      <c r="OUB61" s="7"/>
      <c r="OUC61" s="7"/>
      <c r="OUD61" s="7"/>
      <c r="OUE61" s="7"/>
      <c r="OUF61" s="7"/>
      <c r="OUG61" s="7"/>
      <c r="OUH61" s="7"/>
      <c r="OUI61" s="7"/>
      <c r="OUJ61" s="7"/>
      <c r="OUK61" s="7"/>
      <c r="OUL61" s="7"/>
      <c r="OUM61" s="7"/>
      <c r="OUN61" s="7"/>
      <c r="OUO61" s="7"/>
      <c r="OUP61" s="7"/>
      <c r="OUQ61" s="7"/>
      <c r="OUR61" s="7"/>
      <c r="OUS61" s="7"/>
      <c r="OUT61" s="7"/>
      <c r="OUU61" s="7"/>
      <c r="OUV61" s="7"/>
      <c r="OUW61" s="7"/>
      <c r="OUX61" s="7"/>
      <c r="OUY61" s="7"/>
      <c r="OUZ61" s="7"/>
      <c r="OVA61" s="7"/>
      <c r="OVB61" s="7"/>
      <c r="OVC61" s="7"/>
      <c r="OVD61" s="7"/>
      <c r="OVE61" s="7"/>
      <c r="OVF61" s="7"/>
      <c r="OVG61" s="7"/>
      <c r="OVH61" s="7"/>
      <c r="OVI61" s="7"/>
      <c r="OVJ61" s="7"/>
      <c r="OVK61" s="7"/>
      <c r="OVL61" s="7"/>
      <c r="OVM61" s="7"/>
      <c r="OVN61" s="7"/>
      <c r="OVO61" s="7"/>
      <c r="OVP61" s="7"/>
      <c r="OVQ61" s="7"/>
      <c r="OVR61" s="7"/>
      <c r="OVS61" s="7"/>
      <c r="OVT61" s="7"/>
      <c r="OVU61" s="7"/>
      <c r="OVV61" s="7"/>
      <c r="OVW61" s="7"/>
      <c r="OVX61" s="7"/>
      <c r="OVY61" s="7"/>
      <c r="OVZ61" s="7"/>
      <c r="OWA61" s="7"/>
      <c r="OWB61" s="7"/>
      <c r="OWC61" s="7"/>
      <c r="OWD61" s="7"/>
      <c r="OWE61" s="7"/>
      <c r="OWF61" s="7"/>
      <c r="OWG61" s="7"/>
      <c r="OWH61" s="7"/>
      <c r="OWI61" s="7"/>
      <c r="OWJ61" s="7"/>
      <c r="OWK61" s="7"/>
      <c r="OWL61" s="7"/>
      <c r="OWM61" s="7"/>
      <c r="OWN61" s="7"/>
      <c r="OWO61" s="7"/>
      <c r="OWP61" s="7"/>
      <c r="OWQ61" s="7"/>
      <c r="OWR61" s="7"/>
      <c r="OWS61" s="7"/>
      <c r="OWT61" s="7"/>
      <c r="OWU61" s="7"/>
      <c r="OWV61" s="7"/>
      <c r="OWW61" s="7"/>
      <c r="OWX61" s="7"/>
      <c r="OWY61" s="7"/>
      <c r="OWZ61" s="7"/>
      <c r="OXA61" s="7"/>
      <c r="OXB61" s="7"/>
      <c r="OXC61" s="7"/>
      <c r="OXD61" s="7"/>
      <c r="OXE61" s="7"/>
      <c r="OXF61" s="7"/>
      <c r="OXG61" s="7"/>
      <c r="OXH61" s="7"/>
      <c r="OXJ61" s="7"/>
      <c r="OXK61" s="7"/>
      <c r="OXL61" s="7"/>
      <c r="OXM61" s="7"/>
      <c r="OXN61" s="7"/>
      <c r="OXO61" s="7"/>
      <c r="OXP61" s="7"/>
      <c r="OXQ61" s="7"/>
      <c r="OXR61" s="7"/>
      <c r="OXS61" s="7"/>
      <c r="OXT61" s="7"/>
      <c r="OXU61" s="7"/>
      <c r="OXV61" s="7"/>
      <c r="OXW61" s="7"/>
      <c r="OXX61" s="7"/>
      <c r="OXY61" s="7"/>
      <c r="OXZ61" s="7"/>
      <c r="OYA61" s="7"/>
      <c r="OYB61" s="7"/>
      <c r="OYC61" s="7"/>
      <c r="OYD61" s="7"/>
      <c r="OYE61" s="7"/>
      <c r="OYF61" s="7"/>
      <c r="OYG61" s="7"/>
      <c r="OYH61" s="7"/>
      <c r="OYI61" s="7"/>
      <c r="OYJ61" s="7"/>
      <c r="OYK61" s="7"/>
      <c r="OYL61" s="7"/>
      <c r="OYM61" s="7"/>
      <c r="OYN61" s="7"/>
      <c r="OYO61" s="7"/>
      <c r="OYP61" s="7"/>
      <c r="OYQ61" s="7"/>
      <c r="OYR61" s="7"/>
      <c r="OYS61" s="7"/>
      <c r="OYT61" s="7"/>
      <c r="OYU61" s="7"/>
      <c r="OYV61" s="7"/>
      <c r="OYW61" s="7"/>
      <c r="OYX61" s="7"/>
      <c r="OYY61" s="7"/>
      <c r="OYZ61" s="7"/>
      <c r="OZA61" s="7"/>
      <c r="OZB61" s="7"/>
      <c r="OZC61" s="7"/>
      <c r="OZD61" s="7"/>
      <c r="OZE61" s="7"/>
      <c r="OZF61" s="7"/>
      <c r="OZG61" s="7"/>
      <c r="OZH61" s="7"/>
      <c r="OZI61" s="7"/>
      <c r="OZJ61" s="7"/>
      <c r="OZK61" s="7"/>
      <c r="OZL61" s="7"/>
      <c r="OZM61" s="7"/>
      <c r="OZN61" s="7"/>
      <c r="OZO61" s="7"/>
      <c r="OZP61" s="7"/>
      <c r="OZQ61" s="7"/>
      <c r="OZR61" s="7"/>
      <c r="OZS61" s="7"/>
      <c r="OZT61" s="7"/>
      <c r="OZU61" s="7"/>
      <c r="OZV61" s="7"/>
      <c r="OZW61" s="7"/>
      <c r="OZX61" s="7"/>
      <c r="OZY61" s="7"/>
      <c r="OZZ61" s="7"/>
      <c r="PAA61" s="7"/>
      <c r="PAB61" s="7"/>
      <c r="PAC61" s="7"/>
      <c r="PAD61" s="7"/>
      <c r="PAE61" s="7"/>
      <c r="PAF61" s="7"/>
      <c r="PAG61" s="7"/>
      <c r="PAH61" s="7"/>
      <c r="PAI61" s="7"/>
      <c r="PAJ61" s="7"/>
      <c r="PAK61" s="7"/>
      <c r="PAL61" s="7"/>
      <c r="PAM61" s="7"/>
      <c r="PAN61" s="7"/>
      <c r="PAO61" s="7"/>
      <c r="PAP61" s="7"/>
      <c r="PAQ61" s="7"/>
      <c r="PAR61" s="7"/>
      <c r="PAS61" s="7"/>
      <c r="PAT61" s="7"/>
      <c r="PAU61" s="7"/>
      <c r="PAV61" s="7"/>
      <c r="PAW61" s="7"/>
      <c r="PAX61" s="7"/>
      <c r="PAY61" s="7"/>
      <c r="PAZ61" s="7"/>
      <c r="PBA61" s="7"/>
      <c r="PBB61" s="7"/>
      <c r="PBC61" s="7"/>
      <c r="PBD61" s="7"/>
      <c r="PBE61" s="7"/>
      <c r="PBF61" s="7"/>
      <c r="PBG61" s="7"/>
      <c r="PBH61" s="7"/>
      <c r="PBI61" s="7"/>
      <c r="PBJ61" s="7"/>
      <c r="PBK61" s="7"/>
      <c r="PBL61" s="7"/>
      <c r="PBM61" s="7"/>
      <c r="PBN61" s="7"/>
      <c r="PBO61" s="7"/>
      <c r="PBP61" s="7"/>
      <c r="PBQ61" s="7"/>
      <c r="PBR61" s="7"/>
      <c r="PBS61" s="7"/>
      <c r="PBT61" s="7"/>
      <c r="PBU61" s="7"/>
      <c r="PBV61" s="7"/>
      <c r="PBW61" s="7"/>
      <c r="PBX61" s="7"/>
      <c r="PBY61" s="7"/>
      <c r="PBZ61" s="7"/>
      <c r="PCA61" s="7"/>
      <c r="PCB61" s="7"/>
      <c r="PCC61" s="7"/>
      <c r="PCD61" s="7"/>
      <c r="PCE61" s="7"/>
      <c r="PCF61" s="7"/>
      <c r="PCG61" s="7"/>
      <c r="PCH61" s="7"/>
      <c r="PCI61" s="7"/>
      <c r="PCJ61" s="7"/>
      <c r="PCK61" s="7"/>
      <c r="PCL61" s="7"/>
      <c r="PCM61" s="7"/>
      <c r="PCN61" s="7"/>
      <c r="PCO61" s="7"/>
      <c r="PCP61" s="7"/>
      <c r="PCQ61" s="7"/>
      <c r="PCR61" s="7"/>
      <c r="PCS61" s="7"/>
      <c r="PCT61" s="7"/>
      <c r="PCU61" s="7"/>
      <c r="PCV61" s="7"/>
      <c r="PCW61" s="7"/>
      <c r="PCX61" s="7"/>
      <c r="PCY61" s="7"/>
      <c r="PCZ61" s="7"/>
      <c r="PDA61" s="7"/>
      <c r="PDB61" s="7"/>
      <c r="PDC61" s="7"/>
      <c r="PDD61" s="7"/>
      <c r="PDE61" s="7"/>
      <c r="PDF61" s="7"/>
      <c r="PDG61" s="7"/>
      <c r="PDH61" s="7"/>
      <c r="PDI61" s="7"/>
      <c r="PDJ61" s="7"/>
      <c r="PDK61" s="7"/>
      <c r="PDL61" s="7"/>
      <c r="PDM61" s="7"/>
      <c r="PDN61" s="7"/>
      <c r="PDO61" s="7"/>
      <c r="PDP61" s="7"/>
      <c r="PDQ61" s="7"/>
      <c r="PDR61" s="7"/>
      <c r="PDS61" s="7"/>
      <c r="PDT61" s="7"/>
      <c r="PDU61" s="7"/>
      <c r="PDV61" s="7"/>
      <c r="PDW61" s="7"/>
      <c r="PDX61" s="7"/>
      <c r="PDY61" s="7"/>
      <c r="PDZ61" s="7"/>
      <c r="PEA61" s="7"/>
      <c r="PEB61" s="7"/>
      <c r="PEC61" s="7"/>
      <c r="PED61" s="7"/>
      <c r="PEE61" s="7"/>
      <c r="PEF61" s="7"/>
      <c r="PEG61" s="7"/>
      <c r="PEH61" s="7"/>
      <c r="PEI61" s="7"/>
      <c r="PEJ61" s="7"/>
      <c r="PEK61" s="7"/>
      <c r="PEL61" s="7"/>
      <c r="PEM61" s="7"/>
      <c r="PEN61" s="7"/>
      <c r="PEO61" s="7"/>
      <c r="PEP61" s="7"/>
      <c r="PEQ61" s="7"/>
      <c r="PER61" s="7"/>
      <c r="PES61" s="7"/>
      <c r="PET61" s="7"/>
      <c r="PEU61" s="7"/>
      <c r="PEV61" s="7"/>
      <c r="PEW61" s="7"/>
      <c r="PEX61" s="7"/>
      <c r="PEY61" s="7"/>
      <c r="PEZ61" s="7"/>
      <c r="PFA61" s="7"/>
      <c r="PFB61" s="7"/>
      <c r="PFC61" s="7"/>
      <c r="PFD61" s="7"/>
      <c r="PFE61" s="7"/>
      <c r="PFF61" s="7"/>
      <c r="PFG61" s="7"/>
      <c r="PFH61" s="7"/>
      <c r="PFI61" s="7"/>
      <c r="PFJ61" s="7"/>
      <c r="PFK61" s="7"/>
      <c r="PFL61" s="7"/>
      <c r="PFM61" s="7"/>
      <c r="PFN61" s="7"/>
      <c r="PFO61" s="7"/>
      <c r="PFP61" s="7"/>
      <c r="PFQ61" s="7"/>
      <c r="PFR61" s="7"/>
      <c r="PFS61" s="7"/>
      <c r="PFT61" s="7"/>
      <c r="PFU61" s="7"/>
      <c r="PFV61" s="7"/>
      <c r="PFW61" s="7"/>
      <c r="PFX61" s="7"/>
      <c r="PFY61" s="7"/>
      <c r="PFZ61" s="7"/>
      <c r="PGA61" s="7"/>
      <c r="PGB61" s="7"/>
      <c r="PGC61" s="7"/>
      <c r="PGD61" s="7"/>
      <c r="PGE61" s="7"/>
      <c r="PGF61" s="7"/>
      <c r="PGG61" s="7"/>
      <c r="PGH61" s="7"/>
      <c r="PGI61" s="7"/>
      <c r="PGJ61" s="7"/>
      <c r="PGK61" s="7"/>
      <c r="PGL61" s="7"/>
      <c r="PGM61" s="7"/>
      <c r="PGN61" s="7"/>
      <c r="PGO61" s="7"/>
      <c r="PGP61" s="7"/>
      <c r="PGQ61" s="7"/>
      <c r="PGR61" s="7"/>
      <c r="PGS61" s="7"/>
      <c r="PGT61" s="7"/>
      <c r="PGU61" s="7"/>
      <c r="PGV61" s="7"/>
      <c r="PGW61" s="7"/>
      <c r="PGX61" s="7"/>
      <c r="PGY61" s="7"/>
      <c r="PGZ61" s="7"/>
      <c r="PHA61" s="7"/>
      <c r="PHB61" s="7"/>
      <c r="PHC61" s="7"/>
      <c r="PHD61" s="7"/>
      <c r="PHF61" s="7"/>
      <c r="PHG61" s="7"/>
      <c r="PHH61" s="7"/>
      <c r="PHI61" s="7"/>
      <c r="PHJ61" s="7"/>
      <c r="PHK61" s="7"/>
      <c r="PHL61" s="7"/>
      <c r="PHM61" s="7"/>
      <c r="PHN61" s="7"/>
      <c r="PHO61" s="7"/>
      <c r="PHP61" s="7"/>
      <c r="PHQ61" s="7"/>
      <c r="PHR61" s="7"/>
      <c r="PHS61" s="7"/>
      <c r="PHT61" s="7"/>
      <c r="PHU61" s="7"/>
      <c r="PHV61" s="7"/>
      <c r="PHW61" s="7"/>
      <c r="PHX61" s="7"/>
      <c r="PHY61" s="7"/>
      <c r="PHZ61" s="7"/>
      <c r="PIA61" s="7"/>
      <c r="PIB61" s="7"/>
      <c r="PIC61" s="7"/>
      <c r="PID61" s="7"/>
      <c r="PIE61" s="7"/>
      <c r="PIF61" s="7"/>
      <c r="PIG61" s="7"/>
      <c r="PIH61" s="7"/>
      <c r="PII61" s="7"/>
      <c r="PIJ61" s="7"/>
      <c r="PIK61" s="7"/>
      <c r="PIL61" s="7"/>
      <c r="PIM61" s="7"/>
      <c r="PIN61" s="7"/>
      <c r="PIO61" s="7"/>
      <c r="PIP61" s="7"/>
      <c r="PIQ61" s="7"/>
      <c r="PIR61" s="7"/>
      <c r="PIS61" s="7"/>
      <c r="PIT61" s="7"/>
      <c r="PIU61" s="7"/>
      <c r="PIV61" s="7"/>
      <c r="PIW61" s="7"/>
      <c r="PIX61" s="7"/>
      <c r="PIY61" s="7"/>
      <c r="PIZ61" s="7"/>
      <c r="PJA61" s="7"/>
      <c r="PJB61" s="7"/>
      <c r="PJC61" s="7"/>
      <c r="PJD61" s="7"/>
      <c r="PJE61" s="7"/>
      <c r="PJF61" s="7"/>
      <c r="PJG61" s="7"/>
      <c r="PJH61" s="7"/>
      <c r="PJI61" s="7"/>
      <c r="PJJ61" s="7"/>
      <c r="PJK61" s="7"/>
      <c r="PJL61" s="7"/>
      <c r="PJM61" s="7"/>
      <c r="PJN61" s="7"/>
      <c r="PJO61" s="7"/>
      <c r="PJP61" s="7"/>
      <c r="PJQ61" s="7"/>
      <c r="PJR61" s="7"/>
      <c r="PJS61" s="7"/>
      <c r="PJT61" s="7"/>
      <c r="PJU61" s="7"/>
      <c r="PJV61" s="7"/>
      <c r="PJW61" s="7"/>
      <c r="PJX61" s="7"/>
      <c r="PJY61" s="7"/>
      <c r="PJZ61" s="7"/>
      <c r="PKA61" s="7"/>
      <c r="PKB61" s="7"/>
      <c r="PKC61" s="7"/>
      <c r="PKD61" s="7"/>
      <c r="PKE61" s="7"/>
      <c r="PKF61" s="7"/>
      <c r="PKG61" s="7"/>
      <c r="PKH61" s="7"/>
      <c r="PKI61" s="7"/>
      <c r="PKJ61" s="7"/>
      <c r="PKK61" s="7"/>
      <c r="PKL61" s="7"/>
      <c r="PKM61" s="7"/>
      <c r="PKN61" s="7"/>
      <c r="PKO61" s="7"/>
      <c r="PKP61" s="7"/>
      <c r="PKQ61" s="7"/>
      <c r="PKR61" s="7"/>
      <c r="PKS61" s="7"/>
      <c r="PKT61" s="7"/>
      <c r="PKU61" s="7"/>
      <c r="PKV61" s="7"/>
      <c r="PKW61" s="7"/>
      <c r="PKX61" s="7"/>
      <c r="PKY61" s="7"/>
      <c r="PKZ61" s="7"/>
      <c r="PLA61" s="7"/>
      <c r="PLB61" s="7"/>
      <c r="PLC61" s="7"/>
      <c r="PLD61" s="7"/>
      <c r="PLE61" s="7"/>
      <c r="PLF61" s="7"/>
      <c r="PLG61" s="7"/>
      <c r="PLH61" s="7"/>
      <c r="PLI61" s="7"/>
      <c r="PLJ61" s="7"/>
      <c r="PLK61" s="7"/>
      <c r="PLL61" s="7"/>
      <c r="PLM61" s="7"/>
      <c r="PLN61" s="7"/>
      <c r="PLO61" s="7"/>
      <c r="PLP61" s="7"/>
      <c r="PLQ61" s="7"/>
      <c r="PLR61" s="7"/>
      <c r="PLS61" s="7"/>
      <c r="PLT61" s="7"/>
      <c r="PLU61" s="7"/>
      <c r="PLV61" s="7"/>
      <c r="PLW61" s="7"/>
      <c r="PLX61" s="7"/>
      <c r="PLY61" s="7"/>
      <c r="PLZ61" s="7"/>
      <c r="PMA61" s="7"/>
      <c r="PMB61" s="7"/>
      <c r="PMC61" s="7"/>
      <c r="PMD61" s="7"/>
      <c r="PME61" s="7"/>
      <c r="PMF61" s="7"/>
      <c r="PMG61" s="7"/>
      <c r="PMH61" s="7"/>
      <c r="PMI61" s="7"/>
      <c r="PMJ61" s="7"/>
      <c r="PMK61" s="7"/>
      <c r="PML61" s="7"/>
      <c r="PMM61" s="7"/>
      <c r="PMN61" s="7"/>
      <c r="PMO61" s="7"/>
      <c r="PMP61" s="7"/>
      <c r="PMQ61" s="7"/>
      <c r="PMR61" s="7"/>
      <c r="PMS61" s="7"/>
      <c r="PMT61" s="7"/>
      <c r="PMU61" s="7"/>
      <c r="PMV61" s="7"/>
      <c r="PMW61" s="7"/>
      <c r="PMX61" s="7"/>
      <c r="PMY61" s="7"/>
      <c r="PMZ61" s="7"/>
      <c r="PNA61" s="7"/>
      <c r="PNB61" s="7"/>
      <c r="PNC61" s="7"/>
      <c r="PND61" s="7"/>
      <c r="PNE61" s="7"/>
      <c r="PNF61" s="7"/>
      <c r="PNG61" s="7"/>
      <c r="PNH61" s="7"/>
      <c r="PNI61" s="7"/>
      <c r="PNJ61" s="7"/>
      <c r="PNK61" s="7"/>
      <c r="PNL61" s="7"/>
      <c r="PNM61" s="7"/>
      <c r="PNN61" s="7"/>
      <c r="PNO61" s="7"/>
      <c r="PNP61" s="7"/>
      <c r="PNQ61" s="7"/>
      <c r="PNR61" s="7"/>
      <c r="PNS61" s="7"/>
      <c r="PNT61" s="7"/>
      <c r="PNU61" s="7"/>
      <c r="PNV61" s="7"/>
      <c r="PNW61" s="7"/>
      <c r="PNX61" s="7"/>
      <c r="PNY61" s="7"/>
      <c r="PNZ61" s="7"/>
      <c r="POA61" s="7"/>
      <c r="POB61" s="7"/>
      <c r="POC61" s="7"/>
      <c r="POD61" s="7"/>
      <c r="POE61" s="7"/>
      <c r="POF61" s="7"/>
      <c r="POG61" s="7"/>
      <c r="POH61" s="7"/>
      <c r="POI61" s="7"/>
      <c r="POJ61" s="7"/>
      <c r="POK61" s="7"/>
      <c r="POL61" s="7"/>
      <c r="POM61" s="7"/>
      <c r="PON61" s="7"/>
      <c r="POO61" s="7"/>
      <c r="POP61" s="7"/>
      <c r="POQ61" s="7"/>
      <c r="POR61" s="7"/>
      <c r="POS61" s="7"/>
      <c r="POT61" s="7"/>
      <c r="POU61" s="7"/>
      <c r="POV61" s="7"/>
      <c r="POW61" s="7"/>
      <c r="POX61" s="7"/>
      <c r="POY61" s="7"/>
      <c r="POZ61" s="7"/>
      <c r="PPA61" s="7"/>
      <c r="PPB61" s="7"/>
      <c r="PPC61" s="7"/>
      <c r="PPD61" s="7"/>
      <c r="PPE61" s="7"/>
      <c r="PPF61" s="7"/>
      <c r="PPG61" s="7"/>
      <c r="PPH61" s="7"/>
      <c r="PPI61" s="7"/>
      <c r="PPJ61" s="7"/>
      <c r="PPK61" s="7"/>
      <c r="PPL61" s="7"/>
      <c r="PPM61" s="7"/>
      <c r="PPN61" s="7"/>
      <c r="PPO61" s="7"/>
      <c r="PPP61" s="7"/>
      <c r="PPQ61" s="7"/>
      <c r="PPR61" s="7"/>
      <c r="PPS61" s="7"/>
      <c r="PPT61" s="7"/>
      <c r="PPU61" s="7"/>
      <c r="PPV61" s="7"/>
      <c r="PPW61" s="7"/>
      <c r="PPX61" s="7"/>
      <c r="PPY61" s="7"/>
      <c r="PPZ61" s="7"/>
      <c r="PQA61" s="7"/>
      <c r="PQB61" s="7"/>
      <c r="PQC61" s="7"/>
      <c r="PQD61" s="7"/>
      <c r="PQE61" s="7"/>
      <c r="PQF61" s="7"/>
      <c r="PQG61" s="7"/>
      <c r="PQH61" s="7"/>
      <c r="PQI61" s="7"/>
      <c r="PQJ61" s="7"/>
      <c r="PQK61" s="7"/>
      <c r="PQL61" s="7"/>
      <c r="PQM61" s="7"/>
      <c r="PQN61" s="7"/>
      <c r="PQO61" s="7"/>
      <c r="PQP61" s="7"/>
      <c r="PQQ61" s="7"/>
      <c r="PQR61" s="7"/>
      <c r="PQS61" s="7"/>
      <c r="PQT61" s="7"/>
      <c r="PQU61" s="7"/>
      <c r="PQV61" s="7"/>
      <c r="PQW61" s="7"/>
      <c r="PQX61" s="7"/>
      <c r="PQY61" s="7"/>
      <c r="PQZ61" s="7"/>
      <c r="PRB61" s="7"/>
      <c r="PRC61" s="7"/>
      <c r="PRD61" s="7"/>
      <c r="PRE61" s="7"/>
      <c r="PRF61" s="7"/>
      <c r="PRG61" s="7"/>
      <c r="PRH61" s="7"/>
      <c r="PRI61" s="7"/>
      <c r="PRJ61" s="7"/>
      <c r="PRK61" s="7"/>
      <c r="PRL61" s="7"/>
      <c r="PRM61" s="7"/>
      <c r="PRN61" s="7"/>
      <c r="PRO61" s="7"/>
      <c r="PRP61" s="7"/>
      <c r="PRQ61" s="7"/>
      <c r="PRR61" s="7"/>
      <c r="PRS61" s="7"/>
      <c r="PRT61" s="7"/>
      <c r="PRU61" s="7"/>
      <c r="PRV61" s="7"/>
      <c r="PRW61" s="7"/>
      <c r="PRX61" s="7"/>
      <c r="PRY61" s="7"/>
      <c r="PRZ61" s="7"/>
      <c r="PSA61" s="7"/>
      <c r="PSB61" s="7"/>
      <c r="PSC61" s="7"/>
      <c r="PSD61" s="7"/>
      <c r="PSE61" s="7"/>
      <c r="PSF61" s="7"/>
      <c r="PSG61" s="7"/>
      <c r="PSH61" s="7"/>
      <c r="PSI61" s="7"/>
      <c r="PSJ61" s="7"/>
      <c r="PSK61" s="7"/>
      <c r="PSL61" s="7"/>
      <c r="PSM61" s="7"/>
      <c r="PSN61" s="7"/>
      <c r="PSO61" s="7"/>
      <c r="PSP61" s="7"/>
      <c r="PSQ61" s="7"/>
      <c r="PSR61" s="7"/>
      <c r="PSS61" s="7"/>
      <c r="PST61" s="7"/>
      <c r="PSU61" s="7"/>
      <c r="PSV61" s="7"/>
      <c r="PSW61" s="7"/>
      <c r="PSX61" s="7"/>
      <c r="PSY61" s="7"/>
      <c r="PSZ61" s="7"/>
      <c r="PTA61" s="7"/>
      <c r="PTB61" s="7"/>
      <c r="PTC61" s="7"/>
      <c r="PTD61" s="7"/>
      <c r="PTE61" s="7"/>
      <c r="PTF61" s="7"/>
      <c r="PTG61" s="7"/>
      <c r="PTH61" s="7"/>
      <c r="PTI61" s="7"/>
      <c r="PTJ61" s="7"/>
      <c r="PTK61" s="7"/>
      <c r="PTL61" s="7"/>
      <c r="PTM61" s="7"/>
      <c r="PTN61" s="7"/>
      <c r="PTO61" s="7"/>
      <c r="PTP61" s="7"/>
      <c r="PTQ61" s="7"/>
      <c r="PTR61" s="7"/>
      <c r="PTS61" s="7"/>
      <c r="PTT61" s="7"/>
      <c r="PTU61" s="7"/>
      <c r="PTV61" s="7"/>
      <c r="PTW61" s="7"/>
      <c r="PTX61" s="7"/>
      <c r="PTY61" s="7"/>
      <c r="PTZ61" s="7"/>
      <c r="PUA61" s="7"/>
      <c r="PUB61" s="7"/>
      <c r="PUC61" s="7"/>
      <c r="PUD61" s="7"/>
      <c r="PUE61" s="7"/>
      <c r="PUF61" s="7"/>
      <c r="PUG61" s="7"/>
      <c r="PUH61" s="7"/>
      <c r="PUI61" s="7"/>
      <c r="PUJ61" s="7"/>
      <c r="PUK61" s="7"/>
      <c r="PUL61" s="7"/>
      <c r="PUM61" s="7"/>
      <c r="PUN61" s="7"/>
      <c r="PUO61" s="7"/>
      <c r="PUP61" s="7"/>
      <c r="PUQ61" s="7"/>
      <c r="PUR61" s="7"/>
      <c r="PUS61" s="7"/>
      <c r="PUT61" s="7"/>
      <c r="PUU61" s="7"/>
      <c r="PUV61" s="7"/>
      <c r="PUW61" s="7"/>
      <c r="PUX61" s="7"/>
      <c r="PUY61" s="7"/>
      <c r="PUZ61" s="7"/>
      <c r="PVA61" s="7"/>
      <c r="PVB61" s="7"/>
      <c r="PVC61" s="7"/>
      <c r="PVD61" s="7"/>
      <c r="PVE61" s="7"/>
      <c r="PVF61" s="7"/>
      <c r="PVG61" s="7"/>
      <c r="PVH61" s="7"/>
      <c r="PVI61" s="7"/>
      <c r="PVJ61" s="7"/>
      <c r="PVK61" s="7"/>
      <c r="PVL61" s="7"/>
      <c r="PVM61" s="7"/>
      <c r="PVN61" s="7"/>
      <c r="PVO61" s="7"/>
      <c r="PVP61" s="7"/>
      <c r="PVQ61" s="7"/>
      <c r="PVR61" s="7"/>
      <c r="PVS61" s="7"/>
      <c r="PVT61" s="7"/>
      <c r="PVU61" s="7"/>
      <c r="PVV61" s="7"/>
      <c r="PVW61" s="7"/>
      <c r="PVX61" s="7"/>
      <c r="PVY61" s="7"/>
      <c r="PVZ61" s="7"/>
      <c r="PWA61" s="7"/>
      <c r="PWB61" s="7"/>
      <c r="PWC61" s="7"/>
      <c r="PWD61" s="7"/>
      <c r="PWE61" s="7"/>
      <c r="PWF61" s="7"/>
      <c r="PWG61" s="7"/>
      <c r="PWH61" s="7"/>
      <c r="PWI61" s="7"/>
      <c r="PWJ61" s="7"/>
      <c r="PWK61" s="7"/>
      <c r="PWL61" s="7"/>
      <c r="PWM61" s="7"/>
      <c r="PWN61" s="7"/>
      <c r="PWO61" s="7"/>
      <c r="PWP61" s="7"/>
      <c r="PWQ61" s="7"/>
      <c r="PWR61" s="7"/>
      <c r="PWS61" s="7"/>
      <c r="PWT61" s="7"/>
      <c r="PWU61" s="7"/>
      <c r="PWV61" s="7"/>
      <c r="PWW61" s="7"/>
      <c r="PWX61" s="7"/>
      <c r="PWY61" s="7"/>
      <c r="PWZ61" s="7"/>
      <c r="PXA61" s="7"/>
      <c r="PXB61" s="7"/>
      <c r="PXC61" s="7"/>
      <c r="PXD61" s="7"/>
      <c r="PXE61" s="7"/>
      <c r="PXF61" s="7"/>
      <c r="PXG61" s="7"/>
      <c r="PXH61" s="7"/>
      <c r="PXI61" s="7"/>
      <c r="PXJ61" s="7"/>
      <c r="PXK61" s="7"/>
      <c r="PXL61" s="7"/>
      <c r="PXM61" s="7"/>
      <c r="PXN61" s="7"/>
      <c r="PXO61" s="7"/>
      <c r="PXP61" s="7"/>
      <c r="PXQ61" s="7"/>
      <c r="PXR61" s="7"/>
      <c r="PXS61" s="7"/>
      <c r="PXT61" s="7"/>
      <c r="PXU61" s="7"/>
      <c r="PXV61" s="7"/>
      <c r="PXW61" s="7"/>
      <c r="PXX61" s="7"/>
      <c r="PXY61" s="7"/>
      <c r="PXZ61" s="7"/>
      <c r="PYA61" s="7"/>
      <c r="PYB61" s="7"/>
      <c r="PYC61" s="7"/>
      <c r="PYD61" s="7"/>
      <c r="PYE61" s="7"/>
      <c r="PYF61" s="7"/>
      <c r="PYG61" s="7"/>
      <c r="PYH61" s="7"/>
      <c r="PYI61" s="7"/>
      <c r="PYJ61" s="7"/>
      <c r="PYK61" s="7"/>
      <c r="PYL61" s="7"/>
      <c r="PYM61" s="7"/>
      <c r="PYN61" s="7"/>
      <c r="PYO61" s="7"/>
      <c r="PYP61" s="7"/>
      <c r="PYQ61" s="7"/>
      <c r="PYR61" s="7"/>
      <c r="PYS61" s="7"/>
      <c r="PYT61" s="7"/>
      <c r="PYU61" s="7"/>
      <c r="PYV61" s="7"/>
      <c r="PYW61" s="7"/>
      <c r="PYX61" s="7"/>
      <c r="PYY61" s="7"/>
      <c r="PYZ61" s="7"/>
      <c r="PZA61" s="7"/>
      <c r="PZB61" s="7"/>
      <c r="PZC61" s="7"/>
      <c r="PZD61" s="7"/>
      <c r="PZE61" s="7"/>
      <c r="PZF61" s="7"/>
      <c r="PZG61" s="7"/>
      <c r="PZH61" s="7"/>
      <c r="PZI61" s="7"/>
      <c r="PZJ61" s="7"/>
      <c r="PZK61" s="7"/>
      <c r="PZL61" s="7"/>
      <c r="PZM61" s="7"/>
      <c r="PZN61" s="7"/>
      <c r="PZO61" s="7"/>
      <c r="PZP61" s="7"/>
      <c r="PZQ61" s="7"/>
      <c r="PZR61" s="7"/>
      <c r="PZS61" s="7"/>
      <c r="PZT61" s="7"/>
      <c r="PZU61" s="7"/>
      <c r="PZV61" s="7"/>
      <c r="PZW61" s="7"/>
      <c r="PZX61" s="7"/>
      <c r="PZY61" s="7"/>
      <c r="PZZ61" s="7"/>
      <c r="QAA61" s="7"/>
      <c r="QAB61" s="7"/>
      <c r="QAC61" s="7"/>
      <c r="QAD61" s="7"/>
      <c r="QAE61" s="7"/>
      <c r="QAF61" s="7"/>
      <c r="QAG61" s="7"/>
      <c r="QAH61" s="7"/>
      <c r="QAI61" s="7"/>
      <c r="QAJ61" s="7"/>
      <c r="QAK61" s="7"/>
      <c r="QAL61" s="7"/>
      <c r="QAM61" s="7"/>
      <c r="QAN61" s="7"/>
      <c r="QAO61" s="7"/>
      <c r="QAP61" s="7"/>
      <c r="QAQ61" s="7"/>
      <c r="QAR61" s="7"/>
      <c r="QAS61" s="7"/>
      <c r="QAT61" s="7"/>
      <c r="QAU61" s="7"/>
      <c r="QAV61" s="7"/>
      <c r="QAX61" s="7"/>
      <c r="QAY61" s="7"/>
      <c r="QAZ61" s="7"/>
      <c r="QBA61" s="7"/>
      <c r="QBB61" s="7"/>
      <c r="QBC61" s="7"/>
      <c r="QBD61" s="7"/>
      <c r="QBE61" s="7"/>
      <c r="QBF61" s="7"/>
      <c r="QBG61" s="7"/>
      <c r="QBH61" s="7"/>
      <c r="QBI61" s="7"/>
      <c r="QBJ61" s="7"/>
      <c r="QBK61" s="7"/>
      <c r="QBL61" s="7"/>
      <c r="QBM61" s="7"/>
      <c r="QBN61" s="7"/>
      <c r="QBO61" s="7"/>
      <c r="QBP61" s="7"/>
      <c r="QBQ61" s="7"/>
      <c r="QBR61" s="7"/>
      <c r="QBS61" s="7"/>
      <c r="QBT61" s="7"/>
      <c r="QBU61" s="7"/>
      <c r="QBV61" s="7"/>
      <c r="QBW61" s="7"/>
      <c r="QBX61" s="7"/>
      <c r="QBY61" s="7"/>
      <c r="QBZ61" s="7"/>
      <c r="QCA61" s="7"/>
      <c r="QCB61" s="7"/>
      <c r="QCC61" s="7"/>
      <c r="QCD61" s="7"/>
      <c r="QCE61" s="7"/>
      <c r="QCF61" s="7"/>
      <c r="QCG61" s="7"/>
      <c r="QCH61" s="7"/>
      <c r="QCI61" s="7"/>
      <c r="QCJ61" s="7"/>
      <c r="QCK61" s="7"/>
      <c r="QCL61" s="7"/>
      <c r="QCM61" s="7"/>
      <c r="QCN61" s="7"/>
      <c r="QCO61" s="7"/>
      <c r="QCP61" s="7"/>
      <c r="QCQ61" s="7"/>
      <c r="QCR61" s="7"/>
      <c r="QCS61" s="7"/>
      <c r="QCT61" s="7"/>
      <c r="QCU61" s="7"/>
      <c r="QCV61" s="7"/>
      <c r="QCW61" s="7"/>
      <c r="QCX61" s="7"/>
      <c r="QCY61" s="7"/>
      <c r="QCZ61" s="7"/>
      <c r="QDA61" s="7"/>
      <c r="QDB61" s="7"/>
      <c r="QDC61" s="7"/>
      <c r="QDD61" s="7"/>
      <c r="QDE61" s="7"/>
      <c r="QDF61" s="7"/>
      <c r="QDG61" s="7"/>
      <c r="QDH61" s="7"/>
      <c r="QDI61" s="7"/>
      <c r="QDJ61" s="7"/>
      <c r="QDK61" s="7"/>
      <c r="QDL61" s="7"/>
      <c r="QDM61" s="7"/>
      <c r="QDN61" s="7"/>
      <c r="QDO61" s="7"/>
      <c r="QDP61" s="7"/>
      <c r="QDQ61" s="7"/>
      <c r="QDR61" s="7"/>
      <c r="QDS61" s="7"/>
      <c r="QDT61" s="7"/>
      <c r="QDU61" s="7"/>
      <c r="QDV61" s="7"/>
      <c r="QDW61" s="7"/>
      <c r="QDX61" s="7"/>
      <c r="QDY61" s="7"/>
      <c r="QDZ61" s="7"/>
      <c r="QEA61" s="7"/>
      <c r="QEB61" s="7"/>
      <c r="QEC61" s="7"/>
      <c r="QED61" s="7"/>
      <c r="QEE61" s="7"/>
      <c r="QEF61" s="7"/>
      <c r="QEG61" s="7"/>
      <c r="QEH61" s="7"/>
      <c r="QEI61" s="7"/>
      <c r="QEJ61" s="7"/>
      <c r="QEK61" s="7"/>
      <c r="QEL61" s="7"/>
      <c r="QEM61" s="7"/>
      <c r="QEN61" s="7"/>
      <c r="QEO61" s="7"/>
      <c r="QEP61" s="7"/>
      <c r="QEQ61" s="7"/>
      <c r="QER61" s="7"/>
      <c r="QES61" s="7"/>
      <c r="QET61" s="7"/>
      <c r="QEU61" s="7"/>
      <c r="QEV61" s="7"/>
      <c r="QEW61" s="7"/>
      <c r="QEX61" s="7"/>
      <c r="QEY61" s="7"/>
      <c r="QEZ61" s="7"/>
      <c r="QFA61" s="7"/>
      <c r="QFB61" s="7"/>
      <c r="QFC61" s="7"/>
      <c r="QFD61" s="7"/>
      <c r="QFE61" s="7"/>
      <c r="QFF61" s="7"/>
      <c r="QFG61" s="7"/>
      <c r="QFH61" s="7"/>
      <c r="QFI61" s="7"/>
      <c r="QFJ61" s="7"/>
      <c r="QFK61" s="7"/>
      <c r="QFL61" s="7"/>
      <c r="QFM61" s="7"/>
      <c r="QFN61" s="7"/>
      <c r="QFO61" s="7"/>
      <c r="QFP61" s="7"/>
      <c r="QFQ61" s="7"/>
      <c r="QFR61" s="7"/>
      <c r="QFS61" s="7"/>
      <c r="QFT61" s="7"/>
      <c r="QFU61" s="7"/>
      <c r="QFV61" s="7"/>
      <c r="QFW61" s="7"/>
      <c r="QFX61" s="7"/>
      <c r="QFY61" s="7"/>
      <c r="QFZ61" s="7"/>
      <c r="QGA61" s="7"/>
      <c r="QGB61" s="7"/>
      <c r="QGC61" s="7"/>
      <c r="QGD61" s="7"/>
      <c r="QGE61" s="7"/>
      <c r="QGF61" s="7"/>
      <c r="QGG61" s="7"/>
      <c r="QGH61" s="7"/>
      <c r="QGI61" s="7"/>
      <c r="QGJ61" s="7"/>
      <c r="QGK61" s="7"/>
      <c r="QGL61" s="7"/>
      <c r="QGM61" s="7"/>
      <c r="QGN61" s="7"/>
      <c r="QGO61" s="7"/>
      <c r="QGP61" s="7"/>
      <c r="QGQ61" s="7"/>
      <c r="QGR61" s="7"/>
      <c r="QGS61" s="7"/>
      <c r="QGT61" s="7"/>
      <c r="QGU61" s="7"/>
      <c r="QGV61" s="7"/>
      <c r="QGW61" s="7"/>
      <c r="QGX61" s="7"/>
      <c r="QGY61" s="7"/>
      <c r="QGZ61" s="7"/>
      <c r="QHA61" s="7"/>
      <c r="QHB61" s="7"/>
      <c r="QHC61" s="7"/>
      <c r="QHD61" s="7"/>
      <c r="QHE61" s="7"/>
      <c r="QHF61" s="7"/>
      <c r="QHG61" s="7"/>
      <c r="QHH61" s="7"/>
      <c r="QHI61" s="7"/>
      <c r="QHJ61" s="7"/>
      <c r="QHK61" s="7"/>
      <c r="QHL61" s="7"/>
      <c r="QHM61" s="7"/>
      <c r="QHN61" s="7"/>
      <c r="QHO61" s="7"/>
      <c r="QHP61" s="7"/>
      <c r="QHQ61" s="7"/>
      <c r="QHR61" s="7"/>
      <c r="QHS61" s="7"/>
      <c r="QHT61" s="7"/>
      <c r="QHU61" s="7"/>
      <c r="QHV61" s="7"/>
      <c r="QHW61" s="7"/>
      <c r="QHX61" s="7"/>
      <c r="QHY61" s="7"/>
      <c r="QHZ61" s="7"/>
      <c r="QIA61" s="7"/>
      <c r="QIB61" s="7"/>
      <c r="QIC61" s="7"/>
      <c r="QID61" s="7"/>
      <c r="QIE61" s="7"/>
      <c r="QIF61" s="7"/>
      <c r="QIG61" s="7"/>
      <c r="QIH61" s="7"/>
      <c r="QII61" s="7"/>
      <c r="QIJ61" s="7"/>
      <c r="QIK61" s="7"/>
      <c r="QIL61" s="7"/>
      <c r="QIM61" s="7"/>
      <c r="QIN61" s="7"/>
      <c r="QIO61" s="7"/>
      <c r="QIP61" s="7"/>
      <c r="QIQ61" s="7"/>
      <c r="QIR61" s="7"/>
      <c r="QIS61" s="7"/>
      <c r="QIT61" s="7"/>
      <c r="QIU61" s="7"/>
      <c r="QIV61" s="7"/>
      <c r="QIW61" s="7"/>
      <c r="QIX61" s="7"/>
      <c r="QIY61" s="7"/>
      <c r="QIZ61" s="7"/>
      <c r="QJA61" s="7"/>
      <c r="QJB61" s="7"/>
      <c r="QJC61" s="7"/>
      <c r="QJD61" s="7"/>
      <c r="QJE61" s="7"/>
      <c r="QJF61" s="7"/>
      <c r="QJG61" s="7"/>
      <c r="QJH61" s="7"/>
      <c r="QJI61" s="7"/>
      <c r="QJJ61" s="7"/>
      <c r="QJK61" s="7"/>
      <c r="QJL61" s="7"/>
      <c r="QJM61" s="7"/>
      <c r="QJN61" s="7"/>
      <c r="QJO61" s="7"/>
      <c r="QJP61" s="7"/>
      <c r="QJQ61" s="7"/>
      <c r="QJR61" s="7"/>
      <c r="QJS61" s="7"/>
      <c r="QJT61" s="7"/>
      <c r="QJU61" s="7"/>
      <c r="QJV61" s="7"/>
      <c r="QJW61" s="7"/>
      <c r="QJX61" s="7"/>
      <c r="QJY61" s="7"/>
      <c r="QJZ61" s="7"/>
      <c r="QKA61" s="7"/>
      <c r="QKB61" s="7"/>
      <c r="QKC61" s="7"/>
      <c r="QKD61" s="7"/>
      <c r="QKE61" s="7"/>
      <c r="QKF61" s="7"/>
      <c r="QKG61" s="7"/>
      <c r="QKH61" s="7"/>
      <c r="QKI61" s="7"/>
      <c r="QKJ61" s="7"/>
      <c r="QKK61" s="7"/>
      <c r="QKL61" s="7"/>
      <c r="QKM61" s="7"/>
      <c r="QKN61" s="7"/>
      <c r="QKO61" s="7"/>
      <c r="QKP61" s="7"/>
      <c r="QKQ61" s="7"/>
      <c r="QKR61" s="7"/>
      <c r="QKT61" s="7"/>
      <c r="QKU61" s="7"/>
      <c r="QKV61" s="7"/>
      <c r="QKW61" s="7"/>
      <c r="QKX61" s="7"/>
      <c r="QKY61" s="7"/>
      <c r="QKZ61" s="7"/>
      <c r="QLA61" s="7"/>
      <c r="QLB61" s="7"/>
      <c r="QLC61" s="7"/>
      <c r="QLD61" s="7"/>
      <c r="QLE61" s="7"/>
      <c r="QLF61" s="7"/>
      <c r="QLG61" s="7"/>
      <c r="QLH61" s="7"/>
      <c r="QLI61" s="7"/>
      <c r="QLJ61" s="7"/>
      <c r="QLK61" s="7"/>
      <c r="QLL61" s="7"/>
      <c r="QLM61" s="7"/>
      <c r="QLN61" s="7"/>
      <c r="QLO61" s="7"/>
      <c r="QLP61" s="7"/>
      <c r="QLQ61" s="7"/>
      <c r="QLR61" s="7"/>
      <c r="QLS61" s="7"/>
      <c r="QLT61" s="7"/>
      <c r="QLU61" s="7"/>
      <c r="QLV61" s="7"/>
      <c r="QLW61" s="7"/>
      <c r="QLX61" s="7"/>
      <c r="QLY61" s="7"/>
      <c r="QLZ61" s="7"/>
      <c r="QMA61" s="7"/>
      <c r="QMB61" s="7"/>
      <c r="QMC61" s="7"/>
      <c r="QMD61" s="7"/>
      <c r="QME61" s="7"/>
      <c r="QMF61" s="7"/>
      <c r="QMG61" s="7"/>
      <c r="QMH61" s="7"/>
      <c r="QMI61" s="7"/>
      <c r="QMJ61" s="7"/>
      <c r="QMK61" s="7"/>
      <c r="QML61" s="7"/>
      <c r="QMM61" s="7"/>
      <c r="QMN61" s="7"/>
      <c r="QMO61" s="7"/>
      <c r="QMP61" s="7"/>
      <c r="QMQ61" s="7"/>
      <c r="QMR61" s="7"/>
      <c r="QMS61" s="7"/>
      <c r="QMT61" s="7"/>
      <c r="QMU61" s="7"/>
      <c r="QMV61" s="7"/>
      <c r="QMW61" s="7"/>
      <c r="QMX61" s="7"/>
      <c r="QMY61" s="7"/>
      <c r="QMZ61" s="7"/>
      <c r="QNA61" s="7"/>
      <c r="QNB61" s="7"/>
      <c r="QNC61" s="7"/>
      <c r="QND61" s="7"/>
      <c r="QNE61" s="7"/>
      <c r="QNF61" s="7"/>
      <c r="QNG61" s="7"/>
      <c r="QNH61" s="7"/>
      <c r="QNI61" s="7"/>
      <c r="QNJ61" s="7"/>
      <c r="QNK61" s="7"/>
      <c r="QNL61" s="7"/>
      <c r="QNM61" s="7"/>
      <c r="QNN61" s="7"/>
      <c r="QNO61" s="7"/>
      <c r="QNP61" s="7"/>
      <c r="QNQ61" s="7"/>
      <c r="QNR61" s="7"/>
      <c r="QNS61" s="7"/>
      <c r="QNT61" s="7"/>
      <c r="QNU61" s="7"/>
      <c r="QNV61" s="7"/>
      <c r="QNW61" s="7"/>
      <c r="QNX61" s="7"/>
      <c r="QNY61" s="7"/>
      <c r="QNZ61" s="7"/>
      <c r="QOA61" s="7"/>
      <c r="QOB61" s="7"/>
      <c r="QOC61" s="7"/>
      <c r="QOD61" s="7"/>
      <c r="QOE61" s="7"/>
      <c r="QOF61" s="7"/>
      <c r="QOG61" s="7"/>
      <c r="QOH61" s="7"/>
      <c r="QOI61" s="7"/>
      <c r="QOJ61" s="7"/>
      <c r="QOK61" s="7"/>
      <c r="QOL61" s="7"/>
      <c r="QOM61" s="7"/>
      <c r="QON61" s="7"/>
      <c r="QOO61" s="7"/>
      <c r="QOP61" s="7"/>
      <c r="QOQ61" s="7"/>
      <c r="QOR61" s="7"/>
      <c r="QOS61" s="7"/>
      <c r="QOT61" s="7"/>
      <c r="QOU61" s="7"/>
      <c r="QOV61" s="7"/>
      <c r="QOW61" s="7"/>
      <c r="QOX61" s="7"/>
      <c r="QOY61" s="7"/>
      <c r="QOZ61" s="7"/>
      <c r="QPA61" s="7"/>
      <c r="QPB61" s="7"/>
      <c r="QPC61" s="7"/>
      <c r="QPD61" s="7"/>
      <c r="QPE61" s="7"/>
      <c r="QPF61" s="7"/>
      <c r="QPG61" s="7"/>
      <c r="QPH61" s="7"/>
      <c r="QPI61" s="7"/>
      <c r="QPJ61" s="7"/>
      <c r="QPK61" s="7"/>
      <c r="QPL61" s="7"/>
      <c r="QPM61" s="7"/>
      <c r="QPN61" s="7"/>
      <c r="QPO61" s="7"/>
      <c r="QPP61" s="7"/>
      <c r="QPQ61" s="7"/>
      <c r="QPR61" s="7"/>
      <c r="QPS61" s="7"/>
      <c r="QPT61" s="7"/>
      <c r="QPU61" s="7"/>
      <c r="QPV61" s="7"/>
      <c r="QPW61" s="7"/>
      <c r="QPX61" s="7"/>
      <c r="QPY61" s="7"/>
      <c r="QPZ61" s="7"/>
      <c r="QQA61" s="7"/>
      <c r="QQB61" s="7"/>
      <c r="QQC61" s="7"/>
      <c r="QQD61" s="7"/>
      <c r="QQE61" s="7"/>
      <c r="QQF61" s="7"/>
      <c r="QQG61" s="7"/>
      <c r="QQH61" s="7"/>
      <c r="QQI61" s="7"/>
      <c r="QQJ61" s="7"/>
      <c r="QQK61" s="7"/>
      <c r="QQL61" s="7"/>
      <c r="QQM61" s="7"/>
      <c r="QQN61" s="7"/>
      <c r="QQO61" s="7"/>
      <c r="QQP61" s="7"/>
      <c r="QQQ61" s="7"/>
      <c r="QQR61" s="7"/>
      <c r="QQS61" s="7"/>
      <c r="QQT61" s="7"/>
      <c r="QQU61" s="7"/>
      <c r="QQV61" s="7"/>
      <c r="QQW61" s="7"/>
      <c r="QQX61" s="7"/>
      <c r="QQY61" s="7"/>
      <c r="QQZ61" s="7"/>
      <c r="QRA61" s="7"/>
      <c r="QRB61" s="7"/>
      <c r="QRC61" s="7"/>
      <c r="QRD61" s="7"/>
      <c r="QRE61" s="7"/>
      <c r="QRF61" s="7"/>
      <c r="QRG61" s="7"/>
      <c r="QRH61" s="7"/>
      <c r="QRI61" s="7"/>
      <c r="QRJ61" s="7"/>
      <c r="QRK61" s="7"/>
      <c r="QRL61" s="7"/>
      <c r="QRM61" s="7"/>
      <c r="QRN61" s="7"/>
      <c r="QRO61" s="7"/>
      <c r="QRP61" s="7"/>
      <c r="QRQ61" s="7"/>
      <c r="QRR61" s="7"/>
      <c r="QRS61" s="7"/>
      <c r="QRT61" s="7"/>
      <c r="QRU61" s="7"/>
      <c r="QRV61" s="7"/>
      <c r="QRW61" s="7"/>
      <c r="QRX61" s="7"/>
      <c r="QRY61" s="7"/>
      <c r="QRZ61" s="7"/>
      <c r="QSA61" s="7"/>
      <c r="QSB61" s="7"/>
      <c r="QSC61" s="7"/>
      <c r="QSD61" s="7"/>
      <c r="QSE61" s="7"/>
      <c r="QSF61" s="7"/>
      <c r="QSG61" s="7"/>
      <c r="QSH61" s="7"/>
      <c r="QSI61" s="7"/>
      <c r="QSJ61" s="7"/>
      <c r="QSK61" s="7"/>
      <c r="QSL61" s="7"/>
      <c r="QSM61" s="7"/>
      <c r="QSN61" s="7"/>
      <c r="QSO61" s="7"/>
      <c r="QSP61" s="7"/>
      <c r="QSQ61" s="7"/>
      <c r="QSR61" s="7"/>
      <c r="QSS61" s="7"/>
      <c r="QST61" s="7"/>
      <c r="QSU61" s="7"/>
      <c r="QSV61" s="7"/>
      <c r="QSW61" s="7"/>
      <c r="QSX61" s="7"/>
      <c r="QSY61" s="7"/>
      <c r="QSZ61" s="7"/>
      <c r="QTA61" s="7"/>
      <c r="QTB61" s="7"/>
      <c r="QTC61" s="7"/>
      <c r="QTD61" s="7"/>
      <c r="QTE61" s="7"/>
      <c r="QTF61" s="7"/>
      <c r="QTG61" s="7"/>
      <c r="QTH61" s="7"/>
      <c r="QTI61" s="7"/>
      <c r="QTJ61" s="7"/>
      <c r="QTK61" s="7"/>
      <c r="QTL61" s="7"/>
      <c r="QTM61" s="7"/>
      <c r="QTN61" s="7"/>
      <c r="QTO61" s="7"/>
      <c r="QTP61" s="7"/>
      <c r="QTQ61" s="7"/>
      <c r="QTR61" s="7"/>
      <c r="QTS61" s="7"/>
      <c r="QTT61" s="7"/>
      <c r="QTU61" s="7"/>
      <c r="QTV61" s="7"/>
      <c r="QTW61" s="7"/>
      <c r="QTX61" s="7"/>
      <c r="QTY61" s="7"/>
      <c r="QTZ61" s="7"/>
      <c r="QUA61" s="7"/>
      <c r="QUB61" s="7"/>
      <c r="QUC61" s="7"/>
      <c r="QUD61" s="7"/>
      <c r="QUE61" s="7"/>
      <c r="QUF61" s="7"/>
      <c r="QUG61" s="7"/>
      <c r="QUH61" s="7"/>
      <c r="QUI61" s="7"/>
      <c r="QUJ61" s="7"/>
      <c r="QUK61" s="7"/>
      <c r="QUL61" s="7"/>
      <c r="QUM61" s="7"/>
      <c r="QUN61" s="7"/>
      <c r="QUP61" s="7"/>
      <c r="QUQ61" s="7"/>
      <c r="QUR61" s="7"/>
      <c r="QUS61" s="7"/>
      <c r="QUT61" s="7"/>
      <c r="QUU61" s="7"/>
      <c r="QUV61" s="7"/>
      <c r="QUW61" s="7"/>
      <c r="QUX61" s="7"/>
      <c r="QUY61" s="7"/>
      <c r="QUZ61" s="7"/>
      <c r="QVA61" s="7"/>
      <c r="QVB61" s="7"/>
      <c r="QVC61" s="7"/>
      <c r="QVD61" s="7"/>
      <c r="QVE61" s="7"/>
      <c r="QVF61" s="7"/>
      <c r="QVG61" s="7"/>
      <c r="QVH61" s="7"/>
      <c r="QVI61" s="7"/>
      <c r="QVJ61" s="7"/>
      <c r="QVK61" s="7"/>
      <c r="QVL61" s="7"/>
      <c r="QVM61" s="7"/>
      <c r="QVN61" s="7"/>
      <c r="QVO61" s="7"/>
      <c r="QVP61" s="7"/>
      <c r="QVQ61" s="7"/>
      <c r="QVR61" s="7"/>
      <c r="QVS61" s="7"/>
      <c r="QVT61" s="7"/>
      <c r="QVU61" s="7"/>
      <c r="QVV61" s="7"/>
      <c r="QVW61" s="7"/>
      <c r="QVX61" s="7"/>
      <c r="QVY61" s="7"/>
      <c r="QVZ61" s="7"/>
      <c r="QWA61" s="7"/>
      <c r="QWB61" s="7"/>
      <c r="QWC61" s="7"/>
      <c r="QWD61" s="7"/>
      <c r="QWE61" s="7"/>
      <c r="QWF61" s="7"/>
      <c r="QWG61" s="7"/>
      <c r="QWH61" s="7"/>
      <c r="QWI61" s="7"/>
      <c r="QWJ61" s="7"/>
      <c r="QWK61" s="7"/>
      <c r="QWL61" s="7"/>
      <c r="QWM61" s="7"/>
      <c r="QWN61" s="7"/>
      <c r="QWO61" s="7"/>
      <c r="QWP61" s="7"/>
      <c r="QWQ61" s="7"/>
      <c r="QWR61" s="7"/>
      <c r="QWS61" s="7"/>
      <c r="QWT61" s="7"/>
      <c r="QWU61" s="7"/>
      <c r="QWV61" s="7"/>
      <c r="QWW61" s="7"/>
      <c r="QWX61" s="7"/>
      <c r="QWY61" s="7"/>
      <c r="QWZ61" s="7"/>
      <c r="QXA61" s="7"/>
      <c r="QXB61" s="7"/>
      <c r="QXC61" s="7"/>
      <c r="QXD61" s="7"/>
      <c r="QXE61" s="7"/>
      <c r="QXF61" s="7"/>
      <c r="QXG61" s="7"/>
      <c r="QXH61" s="7"/>
      <c r="QXI61" s="7"/>
      <c r="QXJ61" s="7"/>
      <c r="QXK61" s="7"/>
      <c r="QXL61" s="7"/>
      <c r="QXM61" s="7"/>
      <c r="QXN61" s="7"/>
      <c r="QXO61" s="7"/>
      <c r="QXP61" s="7"/>
      <c r="QXQ61" s="7"/>
      <c r="QXR61" s="7"/>
      <c r="QXS61" s="7"/>
      <c r="QXT61" s="7"/>
      <c r="QXU61" s="7"/>
      <c r="QXV61" s="7"/>
      <c r="QXW61" s="7"/>
      <c r="QXX61" s="7"/>
      <c r="QXY61" s="7"/>
      <c r="QXZ61" s="7"/>
      <c r="QYA61" s="7"/>
      <c r="QYB61" s="7"/>
      <c r="QYC61" s="7"/>
      <c r="QYD61" s="7"/>
      <c r="QYE61" s="7"/>
      <c r="QYF61" s="7"/>
      <c r="QYG61" s="7"/>
      <c r="QYH61" s="7"/>
      <c r="QYI61" s="7"/>
      <c r="QYJ61" s="7"/>
      <c r="QYK61" s="7"/>
      <c r="QYL61" s="7"/>
      <c r="QYM61" s="7"/>
      <c r="QYN61" s="7"/>
      <c r="QYO61" s="7"/>
      <c r="QYP61" s="7"/>
      <c r="QYQ61" s="7"/>
      <c r="QYR61" s="7"/>
      <c r="QYS61" s="7"/>
      <c r="QYT61" s="7"/>
      <c r="QYU61" s="7"/>
      <c r="QYV61" s="7"/>
      <c r="QYW61" s="7"/>
      <c r="QYX61" s="7"/>
      <c r="QYY61" s="7"/>
      <c r="QYZ61" s="7"/>
      <c r="QZA61" s="7"/>
      <c r="QZB61" s="7"/>
      <c r="QZC61" s="7"/>
      <c r="QZD61" s="7"/>
      <c r="QZE61" s="7"/>
      <c r="QZF61" s="7"/>
      <c r="QZG61" s="7"/>
      <c r="QZH61" s="7"/>
      <c r="QZI61" s="7"/>
      <c r="QZJ61" s="7"/>
      <c r="QZK61" s="7"/>
      <c r="QZL61" s="7"/>
      <c r="QZM61" s="7"/>
      <c r="QZN61" s="7"/>
      <c r="QZO61" s="7"/>
      <c r="QZP61" s="7"/>
      <c r="QZQ61" s="7"/>
      <c r="QZR61" s="7"/>
      <c r="QZS61" s="7"/>
      <c r="QZT61" s="7"/>
      <c r="QZU61" s="7"/>
      <c r="QZV61" s="7"/>
      <c r="QZW61" s="7"/>
      <c r="QZX61" s="7"/>
      <c r="QZY61" s="7"/>
      <c r="QZZ61" s="7"/>
      <c r="RAA61" s="7"/>
      <c r="RAB61" s="7"/>
      <c r="RAC61" s="7"/>
      <c r="RAD61" s="7"/>
      <c r="RAE61" s="7"/>
      <c r="RAF61" s="7"/>
      <c r="RAG61" s="7"/>
      <c r="RAH61" s="7"/>
      <c r="RAI61" s="7"/>
      <c r="RAJ61" s="7"/>
      <c r="RAK61" s="7"/>
      <c r="RAL61" s="7"/>
      <c r="RAM61" s="7"/>
      <c r="RAN61" s="7"/>
      <c r="RAO61" s="7"/>
      <c r="RAP61" s="7"/>
      <c r="RAQ61" s="7"/>
      <c r="RAR61" s="7"/>
      <c r="RAS61" s="7"/>
      <c r="RAT61" s="7"/>
      <c r="RAU61" s="7"/>
      <c r="RAV61" s="7"/>
      <c r="RAW61" s="7"/>
      <c r="RAX61" s="7"/>
      <c r="RAY61" s="7"/>
      <c r="RAZ61" s="7"/>
      <c r="RBA61" s="7"/>
      <c r="RBB61" s="7"/>
      <c r="RBC61" s="7"/>
      <c r="RBD61" s="7"/>
      <c r="RBE61" s="7"/>
      <c r="RBF61" s="7"/>
      <c r="RBG61" s="7"/>
      <c r="RBH61" s="7"/>
      <c r="RBI61" s="7"/>
      <c r="RBJ61" s="7"/>
      <c r="RBK61" s="7"/>
      <c r="RBL61" s="7"/>
      <c r="RBM61" s="7"/>
      <c r="RBN61" s="7"/>
      <c r="RBO61" s="7"/>
      <c r="RBP61" s="7"/>
      <c r="RBQ61" s="7"/>
      <c r="RBR61" s="7"/>
      <c r="RBS61" s="7"/>
      <c r="RBT61" s="7"/>
      <c r="RBU61" s="7"/>
      <c r="RBV61" s="7"/>
      <c r="RBW61" s="7"/>
      <c r="RBX61" s="7"/>
      <c r="RBY61" s="7"/>
      <c r="RBZ61" s="7"/>
      <c r="RCA61" s="7"/>
      <c r="RCB61" s="7"/>
      <c r="RCC61" s="7"/>
      <c r="RCD61" s="7"/>
      <c r="RCE61" s="7"/>
      <c r="RCF61" s="7"/>
      <c r="RCG61" s="7"/>
      <c r="RCH61" s="7"/>
      <c r="RCI61" s="7"/>
      <c r="RCJ61" s="7"/>
      <c r="RCK61" s="7"/>
      <c r="RCL61" s="7"/>
      <c r="RCM61" s="7"/>
      <c r="RCN61" s="7"/>
      <c r="RCO61" s="7"/>
      <c r="RCP61" s="7"/>
      <c r="RCQ61" s="7"/>
      <c r="RCR61" s="7"/>
      <c r="RCS61" s="7"/>
      <c r="RCT61" s="7"/>
      <c r="RCU61" s="7"/>
      <c r="RCV61" s="7"/>
      <c r="RCW61" s="7"/>
      <c r="RCX61" s="7"/>
      <c r="RCY61" s="7"/>
      <c r="RCZ61" s="7"/>
      <c r="RDA61" s="7"/>
      <c r="RDB61" s="7"/>
      <c r="RDC61" s="7"/>
      <c r="RDD61" s="7"/>
      <c r="RDE61" s="7"/>
      <c r="RDF61" s="7"/>
      <c r="RDG61" s="7"/>
      <c r="RDH61" s="7"/>
      <c r="RDI61" s="7"/>
      <c r="RDJ61" s="7"/>
      <c r="RDK61" s="7"/>
      <c r="RDL61" s="7"/>
      <c r="RDM61" s="7"/>
      <c r="RDN61" s="7"/>
      <c r="RDO61" s="7"/>
      <c r="RDP61" s="7"/>
      <c r="RDQ61" s="7"/>
      <c r="RDR61" s="7"/>
      <c r="RDS61" s="7"/>
      <c r="RDT61" s="7"/>
      <c r="RDU61" s="7"/>
      <c r="RDV61" s="7"/>
      <c r="RDW61" s="7"/>
      <c r="RDX61" s="7"/>
      <c r="RDY61" s="7"/>
      <c r="RDZ61" s="7"/>
      <c r="REA61" s="7"/>
      <c r="REB61" s="7"/>
      <c r="REC61" s="7"/>
      <c r="RED61" s="7"/>
      <c r="REE61" s="7"/>
      <c r="REF61" s="7"/>
      <c r="REG61" s="7"/>
      <c r="REH61" s="7"/>
      <c r="REI61" s="7"/>
      <c r="REJ61" s="7"/>
      <c r="REL61" s="7"/>
      <c r="REM61" s="7"/>
      <c r="REN61" s="7"/>
      <c r="REO61" s="7"/>
      <c r="REP61" s="7"/>
      <c r="REQ61" s="7"/>
      <c r="RER61" s="7"/>
      <c r="RES61" s="7"/>
      <c r="RET61" s="7"/>
      <c r="REU61" s="7"/>
      <c r="REV61" s="7"/>
      <c r="REW61" s="7"/>
      <c r="REX61" s="7"/>
      <c r="REY61" s="7"/>
      <c r="REZ61" s="7"/>
      <c r="RFA61" s="7"/>
      <c r="RFB61" s="7"/>
      <c r="RFC61" s="7"/>
      <c r="RFD61" s="7"/>
      <c r="RFE61" s="7"/>
      <c r="RFF61" s="7"/>
      <c r="RFG61" s="7"/>
      <c r="RFH61" s="7"/>
      <c r="RFI61" s="7"/>
      <c r="RFJ61" s="7"/>
      <c r="RFK61" s="7"/>
      <c r="RFL61" s="7"/>
      <c r="RFM61" s="7"/>
      <c r="RFN61" s="7"/>
      <c r="RFO61" s="7"/>
      <c r="RFP61" s="7"/>
      <c r="RFQ61" s="7"/>
      <c r="RFR61" s="7"/>
      <c r="RFS61" s="7"/>
      <c r="RFT61" s="7"/>
      <c r="RFU61" s="7"/>
      <c r="RFV61" s="7"/>
      <c r="RFW61" s="7"/>
      <c r="RFX61" s="7"/>
      <c r="RFY61" s="7"/>
      <c r="RFZ61" s="7"/>
      <c r="RGA61" s="7"/>
      <c r="RGB61" s="7"/>
      <c r="RGC61" s="7"/>
      <c r="RGD61" s="7"/>
      <c r="RGE61" s="7"/>
      <c r="RGF61" s="7"/>
      <c r="RGG61" s="7"/>
      <c r="RGH61" s="7"/>
      <c r="RGI61" s="7"/>
      <c r="RGJ61" s="7"/>
      <c r="RGK61" s="7"/>
      <c r="RGL61" s="7"/>
      <c r="RGM61" s="7"/>
      <c r="RGN61" s="7"/>
      <c r="RGO61" s="7"/>
      <c r="RGP61" s="7"/>
      <c r="RGQ61" s="7"/>
      <c r="RGR61" s="7"/>
      <c r="RGS61" s="7"/>
      <c r="RGT61" s="7"/>
      <c r="RGU61" s="7"/>
      <c r="RGV61" s="7"/>
      <c r="RGW61" s="7"/>
      <c r="RGX61" s="7"/>
      <c r="RGY61" s="7"/>
      <c r="RGZ61" s="7"/>
      <c r="RHA61" s="7"/>
      <c r="RHB61" s="7"/>
      <c r="RHC61" s="7"/>
      <c r="RHD61" s="7"/>
      <c r="RHE61" s="7"/>
      <c r="RHF61" s="7"/>
      <c r="RHG61" s="7"/>
      <c r="RHH61" s="7"/>
      <c r="RHI61" s="7"/>
      <c r="RHJ61" s="7"/>
      <c r="RHK61" s="7"/>
      <c r="RHL61" s="7"/>
      <c r="RHM61" s="7"/>
      <c r="RHN61" s="7"/>
      <c r="RHO61" s="7"/>
      <c r="RHP61" s="7"/>
      <c r="RHQ61" s="7"/>
      <c r="RHR61" s="7"/>
      <c r="RHS61" s="7"/>
      <c r="RHT61" s="7"/>
      <c r="RHU61" s="7"/>
      <c r="RHV61" s="7"/>
      <c r="RHW61" s="7"/>
      <c r="RHX61" s="7"/>
      <c r="RHY61" s="7"/>
      <c r="RHZ61" s="7"/>
      <c r="RIA61" s="7"/>
      <c r="RIB61" s="7"/>
      <c r="RIC61" s="7"/>
      <c r="RID61" s="7"/>
      <c r="RIE61" s="7"/>
      <c r="RIF61" s="7"/>
      <c r="RIG61" s="7"/>
      <c r="RIH61" s="7"/>
      <c r="RII61" s="7"/>
      <c r="RIJ61" s="7"/>
      <c r="RIK61" s="7"/>
      <c r="RIL61" s="7"/>
      <c r="RIM61" s="7"/>
      <c r="RIN61" s="7"/>
      <c r="RIO61" s="7"/>
      <c r="RIP61" s="7"/>
      <c r="RIQ61" s="7"/>
      <c r="RIR61" s="7"/>
      <c r="RIS61" s="7"/>
      <c r="RIT61" s="7"/>
      <c r="RIU61" s="7"/>
      <c r="RIV61" s="7"/>
      <c r="RIW61" s="7"/>
      <c r="RIX61" s="7"/>
      <c r="RIY61" s="7"/>
      <c r="RIZ61" s="7"/>
      <c r="RJA61" s="7"/>
      <c r="RJB61" s="7"/>
      <c r="RJC61" s="7"/>
      <c r="RJD61" s="7"/>
      <c r="RJE61" s="7"/>
      <c r="RJF61" s="7"/>
      <c r="RJG61" s="7"/>
      <c r="RJH61" s="7"/>
      <c r="RJI61" s="7"/>
      <c r="RJJ61" s="7"/>
      <c r="RJK61" s="7"/>
      <c r="RJL61" s="7"/>
      <c r="RJM61" s="7"/>
      <c r="RJN61" s="7"/>
      <c r="RJO61" s="7"/>
      <c r="RJP61" s="7"/>
      <c r="RJQ61" s="7"/>
      <c r="RJR61" s="7"/>
      <c r="RJS61" s="7"/>
      <c r="RJT61" s="7"/>
      <c r="RJU61" s="7"/>
      <c r="RJV61" s="7"/>
      <c r="RJW61" s="7"/>
      <c r="RJX61" s="7"/>
      <c r="RJY61" s="7"/>
      <c r="RJZ61" s="7"/>
      <c r="RKA61" s="7"/>
      <c r="RKB61" s="7"/>
      <c r="RKC61" s="7"/>
      <c r="RKD61" s="7"/>
      <c r="RKE61" s="7"/>
      <c r="RKF61" s="7"/>
      <c r="RKG61" s="7"/>
      <c r="RKH61" s="7"/>
      <c r="RKI61" s="7"/>
      <c r="RKJ61" s="7"/>
      <c r="RKK61" s="7"/>
      <c r="RKL61" s="7"/>
      <c r="RKM61" s="7"/>
      <c r="RKN61" s="7"/>
      <c r="RKO61" s="7"/>
      <c r="RKP61" s="7"/>
      <c r="RKQ61" s="7"/>
      <c r="RKR61" s="7"/>
      <c r="RKS61" s="7"/>
      <c r="RKT61" s="7"/>
      <c r="RKU61" s="7"/>
      <c r="RKV61" s="7"/>
      <c r="RKW61" s="7"/>
      <c r="RKX61" s="7"/>
      <c r="RKY61" s="7"/>
      <c r="RKZ61" s="7"/>
      <c r="RLA61" s="7"/>
      <c r="RLB61" s="7"/>
      <c r="RLC61" s="7"/>
      <c r="RLD61" s="7"/>
      <c r="RLE61" s="7"/>
      <c r="RLF61" s="7"/>
      <c r="RLG61" s="7"/>
      <c r="RLH61" s="7"/>
      <c r="RLI61" s="7"/>
      <c r="RLJ61" s="7"/>
      <c r="RLK61" s="7"/>
      <c r="RLL61" s="7"/>
      <c r="RLM61" s="7"/>
      <c r="RLN61" s="7"/>
      <c r="RLO61" s="7"/>
      <c r="RLP61" s="7"/>
      <c r="RLQ61" s="7"/>
      <c r="RLR61" s="7"/>
      <c r="RLS61" s="7"/>
      <c r="RLT61" s="7"/>
      <c r="RLU61" s="7"/>
      <c r="RLV61" s="7"/>
      <c r="RLW61" s="7"/>
      <c r="RLX61" s="7"/>
      <c r="RLY61" s="7"/>
      <c r="RLZ61" s="7"/>
      <c r="RMA61" s="7"/>
      <c r="RMB61" s="7"/>
      <c r="RMC61" s="7"/>
      <c r="RMD61" s="7"/>
      <c r="RME61" s="7"/>
      <c r="RMF61" s="7"/>
      <c r="RMG61" s="7"/>
      <c r="RMH61" s="7"/>
      <c r="RMI61" s="7"/>
      <c r="RMJ61" s="7"/>
      <c r="RMK61" s="7"/>
      <c r="RML61" s="7"/>
      <c r="RMM61" s="7"/>
      <c r="RMN61" s="7"/>
      <c r="RMO61" s="7"/>
      <c r="RMP61" s="7"/>
      <c r="RMQ61" s="7"/>
      <c r="RMR61" s="7"/>
      <c r="RMS61" s="7"/>
      <c r="RMT61" s="7"/>
      <c r="RMU61" s="7"/>
      <c r="RMV61" s="7"/>
      <c r="RMW61" s="7"/>
      <c r="RMX61" s="7"/>
      <c r="RMY61" s="7"/>
      <c r="RMZ61" s="7"/>
      <c r="RNA61" s="7"/>
      <c r="RNB61" s="7"/>
      <c r="RNC61" s="7"/>
      <c r="RND61" s="7"/>
      <c r="RNE61" s="7"/>
      <c r="RNF61" s="7"/>
      <c r="RNG61" s="7"/>
      <c r="RNH61" s="7"/>
      <c r="RNI61" s="7"/>
      <c r="RNJ61" s="7"/>
      <c r="RNK61" s="7"/>
      <c r="RNL61" s="7"/>
      <c r="RNM61" s="7"/>
      <c r="RNN61" s="7"/>
      <c r="RNO61" s="7"/>
      <c r="RNP61" s="7"/>
      <c r="RNQ61" s="7"/>
      <c r="RNR61" s="7"/>
      <c r="RNS61" s="7"/>
      <c r="RNT61" s="7"/>
      <c r="RNU61" s="7"/>
      <c r="RNV61" s="7"/>
      <c r="RNW61" s="7"/>
      <c r="RNX61" s="7"/>
      <c r="RNY61" s="7"/>
      <c r="RNZ61" s="7"/>
      <c r="ROA61" s="7"/>
      <c r="ROB61" s="7"/>
      <c r="ROC61" s="7"/>
      <c r="ROD61" s="7"/>
      <c r="ROE61" s="7"/>
      <c r="ROF61" s="7"/>
      <c r="ROH61" s="7"/>
      <c r="ROI61" s="7"/>
      <c r="ROJ61" s="7"/>
      <c r="ROK61" s="7"/>
      <c r="ROL61" s="7"/>
      <c r="ROM61" s="7"/>
      <c r="RON61" s="7"/>
      <c r="ROO61" s="7"/>
      <c r="ROP61" s="7"/>
      <c r="ROQ61" s="7"/>
      <c r="ROR61" s="7"/>
      <c r="ROS61" s="7"/>
      <c r="ROT61" s="7"/>
      <c r="ROU61" s="7"/>
      <c r="ROV61" s="7"/>
      <c r="ROW61" s="7"/>
      <c r="ROX61" s="7"/>
      <c r="ROY61" s="7"/>
      <c r="ROZ61" s="7"/>
      <c r="RPA61" s="7"/>
      <c r="RPB61" s="7"/>
      <c r="RPC61" s="7"/>
      <c r="RPD61" s="7"/>
      <c r="RPE61" s="7"/>
      <c r="RPF61" s="7"/>
      <c r="RPG61" s="7"/>
      <c r="RPH61" s="7"/>
      <c r="RPI61" s="7"/>
      <c r="RPJ61" s="7"/>
      <c r="RPK61" s="7"/>
      <c r="RPL61" s="7"/>
      <c r="RPM61" s="7"/>
      <c r="RPN61" s="7"/>
      <c r="RPO61" s="7"/>
      <c r="RPP61" s="7"/>
      <c r="RPQ61" s="7"/>
      <c r="RPR61" s="7"/>
      <c r="RPS61" s="7"/>
      <c r="RPT61" s="7"/>
      <c r="RPU61" s="7"/>
      <c r="RPV61" s="7"/>
      <c r="RPW61" s="7"/>
      <c r="RPX61" s="7"/>
      <c r="RPY61" s="7"/>
      <c r="RPZ61" s="7"/>
      <c r="RQA61" s="7"/>
      <c r="RQB61" s="7"/>
      <c r="RQC61" s="7"/>
      <c r="RQD61" s="7"/>
      <c r="RQE61" s="7"/>
      <c r="RQF61" s="7"/>
      <c r="RQG61" s="7"/>
      <c r="RQH61" s="7"/>
      <c r="RQI61" s="7"/>
      <c r="RQJ61" s="7"/>
      <c r="RQK61" s="7"/>
      <c r="RQL61" s="7"/>
      <c r="RQM61" s="7"/>
      <c r="RQN61" s="7"/>
      <c r="RQO61" s="7"/>
      <c r="RQP61" s="7"/>
      <c r="RQQ61" s="7"/>
      <c r="RQR61" s="7"/>
      <c r="RQS61" s="7"/>
      <c r="RQT61" s="7"/>
      <c r="RQU61" s="7"/>
      <c r="RQV61" s="7"/>
      <c r="RQW61" s="7"/>
      <c r="RQX61" s="7"/>
      <c r="RQY61" s="7"/>
      <c r="RQZ61" s="7"/>
      <c r="RRA61" s="7"/>
      <c r="RRB61" s="7"/>
      <c r="RRC61" s="7"/>
      <c r="RRD61" s="7"/>
      <c r="RRE61" s="7"/>
      <c r="RRF61" s="7"/>
      <c r="RRG61" s="7"/>
      <c r="RRH61" s="7"/>
      <c r="RRI61" s="7"/>
      <c r="RRJ61" s="7"/>
      <c r="RRK61" s="7"/>
      <c r="RRL61" s="7"/>
      <c r="RRM61" s="7"/>
      <c r="RRN61" s="7"/>
      <c r="RRO61" s="7"/>
      <c r="RRP61" s="7"/>
      <c r="RRQ61" s="7"/>
      <c r="RRR61" s="7"/>
      <c r="RRS61" s="7"/>
      <c r="RRT61" s="7"/>
      <c r="RRU61" s="7"/>
      <c r="RRV61" s="7"/>
      <c r="RRW61" s="7"/>
      <c r="RRX61" s="7"/>
      <c r="RRY61" s="7"/>
      <c r="RRZ61" s="7"/>
      <c r="RSA61" s="7"/>
      <c r="RSB61" s="7"/>
      <c r="RSC61" s="7"/>
      <c r="RSD61" s="7"/>
      <c r="RSE61" s="7"/>
      <c r="RSF61" s="7"/>
      <c r="RSG61" s="7"/>
      <c r="RSH61" s="7"/>
      <c r="RSI61" s="7"/>
      <c r="RSJ61" s="7"/>
      <c r="RSK61" s="7"/>
      <c r="RSL61" s="7"/>
      <c r="RSM61" s="7"/>
      <c r="RSN61" s="7"/>
      <c r="RSO61" s="7"/>
      <c r="RSP61" s="7"/>
      <c r="RSQ61" s="7"/>
      <c r="RSR61" s="7"/>
      <c r="RSS61" s="7"/>
      <c r="RST61" s="7"/>
      <c r="RSU61" s="7"/>
      <c r="RSV61" s="7"/>
      <c r="RSW61" s="7"/>
      <c r="RSX61" s="7"/>
      <c r="RSY61" s="7"/>
      <c r="RSZ61" s="7"/>
      <c r="RTA61" s="7"/>
      <c r="RTB61" s="7"/>
      <c r="RTC61" s="7"/>
      <c r="RTD61" s="7"/>
      <c r="RTE61" s="7"/>
      <c r="RTF61" s="7"/>
      <c r="RTG61" s="7"/>
      <c r="RTH61" s="7"/>
      <c r="RTI61" s="7"/>
      <c r="RTJ61" s="7"/>
      <c r="RTK61" s="7"/>
      <c r="RTL61" s="7"/>
      <c r="RTM61" s="7"/>
      <c r="RTN61" s="7"/>
      <c r="RTO61" s="7"/>
      <c r="RTP61" s="7"/>
      <c r="RTQ61" s="7"/>
      <c r="RTR61" s="7"/>
      <c r="RTS61" s="7"/>
      <c r="RTT61" s="7"/>
      <c r="RTU61" s="7"/>
      <c r="RTV61" s="7"/>
      <c r="RTW61" s="7"/>
      <c r="RTX61" s="7"/>
      <c r="RTY61" s="7"/>
      <c r="RTZ61" s="7"/>
      <c r="RUA61" s="7"/>
      <c r="RUB61" s="7"/>
      <c r="RUC61" s="7"/>
      <c r="RUD61" s="7"/>
      <c r="RUE61" s="7"/>
      <c r="RUF61" s="7"/>
      <c r="RUG61" s="7"/>
      <c r="RUH61" s="7"/>
      <c r="RUI61" s="7"/>
      <c r="RUJ61" s="7"/>
      <c r="RUK61" s="7"/>
      <c r="RUL61" s="7"/>
      <c r="RUM61" s="7"/>
      <c r="RUN61" s="7"/>
      <c r="RUO61" s="7"/>
      <c r="RUP61" s="7"/>
      <c r="RUQ61" s="7"/>
      <c r="RUR61" s="7"/>
      <c r="RUS61" s="7"/>
      <c r="RUT61" s="7"/>
      <c r="RUU61" s="7"/>
      <c r="RUV61" s="7"/>
      <c r="RUW61" s="7"/>
      <c r="RUX61" s="7"/>
      <c r="RUY61" s="7"/>
      <c r="RUZ61" s="7"/>
      <c r="RVA61" s="7"/>
      <c r="RVB61" s="7"/>
      <c r="RVC61" s="7"/>
      <c r="RVD61" s="7"/>
      <c r="RVE61" s="7"/>
      <c r="RVF61" s="7"/>
      <c r="RVG61" s="7"/>
      <c r="RVH61" s="7"/>
      <c r="RVI61" s="7"/>
      <c r="RVJ61" s="7"/>
      <c r="RVK61" s="7"/>
      <c r="RVL61" s="7"/>
      <c r="RVM61" s="7"/>
      <c r="RVN61" s="7"/>
      <c r="RVO61" s="7"/>
      <c r="RVP61" s="7"/>
      <c r="RVQ61" s="7"/>
      <c r="RVR61" s="7"/>
      <c r="RVS61" s="7"/>
      <c r="RVT61" s="7"/>
      <c r="RVU61" s="7"/>
      <c r="RVV61" s="7"/>
      <c r="RVW61" s="7"/>
      <c r="RVX61" s="7"/>
      <c r="RVY61" s="7"/>
      <c r="RVZ61" s="7"/>
      <c r="RWA61" s="7"/>
      <c r="RWB61" s="7"/>
      <c r="RWC61" s="7"/>
      <c r="RWD61" s="7"/>
      <c r="RWE61" s="7"/>
      <c r="RWF61" s="7"/>
      <c r="RWG61" s="7"/>
      <c r="RWH61" s="7"/>
      <c r="RWI61" s="7"/>
      <c r="RWJ61" s="7"/>
      <c r="RWK61" s="7"/>
      <c r="RWL61" s="7"/>
      <c r="RWM61" s="7"/>
      <c r="RWN61" s="7"/>
      <c r="RWO61" s="7"/>
      <c r="RWP61" s="7"/>
      <c r="RWQ61" s="7"/>
      <c r="RWR61" s="7"/>
      <c r="RWS61" s="7"/>
      <c r="RWT61" s="7"/>
      <c r="RWU61" s="7"/>
      <c r="RWV61" s="7"/>
      <c r="RWW61" s="7"/>
      <c r="RWX61" s="7"/>
      <c r="RWY61" s="7"/>
      <c r="RWZ61" s="7"/>
      <c r="RXA61" s="7"/>
      <c r="RXB61" s="7"/>
      <c r="RXC61" s="7"/>
      <c r="RXD61" s="7"/>
      <c r="RXE61" s="7"/>
      <c r="RXF61" s="7"/>
      <c r="RXG61" s="7"/>
      <c r="RXH61" s="7"/>
      <c r="RXI61" s="7"/>
      <c r="RXJ61" s="7"/>
      <c r="RXK61" s="7"/>
      <c r="RXL61" s="7"/>
      <c r="RXM61" s="7"/>
      <c r="RXN61" s="7"/>
      <c r="RXO61" s="7"/>
      <c r="RXP61" s="7"/>
      <c r="RXQ61" s="7"/>
      <c r="RXR61" s="7"/>
      <c r="RXS61" s="7"/>
      <c r="RXT61" s="7"/>
      <c r="RXU61" s="7"/>
      <c r="RXV61" s="7"/>
      <c r="RXW61" s="7"/>
      <c r="RXX61" s="7"/>
      <c r="RXY61" s="7"/>
      <c r="RXZ61" s="7"/>
      <c r="RYA61" s="7"/>
      <c r="RYB61" s="7"/>
      <c r="RYD61" s="7"/>
      <c r="RYE61" s="7"/>
      <c r="RYF61" s="7"/>
      <c r="RYG61" s="7"/>
      <c r="RYH61" s="7"/>
      <c r="RYI61" s="7"/>
      <c r="RYJ61" s="7"/>
      <c r="RYK61" s="7"/>
      <c r="RYL61" s="7"/>
      <c r="RYM61" s="7"/>
      <c r="RYN61" s="7"/>
      <c r="RYO61" s="7"/>
      <c r="RYP61" s="7"/>
      <c r="RYQ61" s="7"/>
      <c r="RYR61" s="7"/>
      <c r="RYS61" s="7"/>
      <c r="RYT61" s="7"/>
      <c r="RYU61" s="7"/>
      <c r="RYV61" s="7"/>
      <c r="RYW61" s="7"/>
      <c r="RYX61" s="7"/>
      <c r="RYY61" s="7"/>
      <c r="RYZ61" s="7"/>
      <c r="RZA61" s="7"/>
      <c r="RZB61" s="7"/>
      <c r="RZC61" s="7"/>
      <c r="RZD61" s="7"/>
      <c r="RZE61" s="7"/>
      <c r="RZF61" s="7"/>
      <c r="RZG61" s="7"/>
      <c r="RZH61" s="7"/>
      <c r="RZI61" s="7"/>
      <c r="RZJ61" s="7"/>
      <c r="RZK61" s="7"/>
      <c r="RZL61" s="7"/>
      <c r="RZM61" s="7"/>
      <c r="RZN61" s="7"/>
      <c r="RZO61" s="7"/>
      <c r="RZP61" s="7"/>
      <c r="RZQ61" s="7"/>
      <c r="RZR61" s="7"/>
      <c r="RZS61" s="7"/>
      <c r="RZT61" s="7"/>
      <c r="RZU61" s="7"/>
      <c r="RZV61" s="7"/>
      <c r="RZW61" s="7"/>
      <c r="RZX61" s="7"/>
      <c r="RZY61" s="7"/>
      <c r="RZZ61" s="7"/>
      <c r="SAA61" s="7"/>
      <c r="SAB61" s="7"/>
      <c r="SAC61" s="7"/>
      <c r="SAD61" s="7"/>
      <c r="SAE61" s="7"/>
      <c r="SAF61" s="7"/>
      <c r="SAG61" s="7"/>
      <c r="SAH61" s="7"/>
      <c r="SAI61" s="7"/>
      <c r="SAJ61" s="7"/>
      <c r="SAK61" s="7"/>
      <c r="SAL61" s="7"/>
      <c r="SAM61" s="7"/>
      <c r="SAN61" s="7"/>
      <c r="SAO61" s="7"/>
      <c r="SAP61" s="7"/>
      <c r="SAQ61" s="7"/>
      <c r="SAR61" s="7"/>
      <c r="SAS61" s="7"/>
      <c r="SAT61" s="7"/>
      <c r="SAU61" s="7"/>
      <c r="SAV61" s="7"/>
      <c r="SAW61" s="7"/>
      <c r="SAX61" s="7"/>
      <c r="SAY61" s="7"/>
      <c r="SAZ61" s="7"/>
      <c r="SBA61" s="7"/>
      <c r="SBB61" s="7"/>
      <c r="SBC61" s="7"/>
      <c r="SBD61" s="7"/>
      <c r="SBE61" s="7"/>
      <c r="SBF61" s="7"/>
      <c r="SBG61" s="7"/>
      <c r="SBH61" s="7"/>
      <c r="SBI61" s="7"/>
      <c r="SBJ61" s="7"/>
      <c r="SBK61" s="7"/>
      <c r="SBL61" s="7"/>
      <c r="SBM61" s="7"/>
      <c r="SBN61" s="7"/>
      <c r="SBO61" s="7"/>
      <c r="SBP61" s="7"/>
      <c r="SBQ61" s="7"/>
      <c r="SBR61" s="7"/>
      <c r="SBS61" s="7"/>
      <c r="SBT61" s="7"/>
      <c r="SBU61" s="7"/>
      <c r="SBV61" s="7"/>
      <c r="SBW61" s="7"/>
      <c r="SBX61" s="7"/>
      <c r="SBY61" s="7"/>
      <c r="SBZ61" s="7"/>
      <c r="SCA61" s="7"/>
      <c r="SCB61" s="7"/>
      <c r="SCC61" s="7"/>
      <c r="SCD61" s="7"/>
      <c r="SCE61" s="7"/>
      <c r="SCF61" s="7"/>
      <c r="SCG61" s="7"/>
      <c r="SCH61" s="7"/>
      <c r="SCI61" s="7"/>
      <c r="SCJ61" s="7"/>
      <c r="SCK61" s="7"/>
      <c r="SCL61" s="7"/>
      <c r="SCM61" s="7"/>
      <c r="SCN61" s="7"/>
      <c r="SCO61" s="7"/>
      <c r="SCP61" s="7"/>
      <c r="SCQ61" s="7"/>
      <c r="SCR61" s="7"/>
      <c r="SCS61" s="7"/>
      <c r="SCT61" s="7"/>
      <c r="SCU61" s="7"/>
      <c r="SCV61" s="7"/>
      <c r="SCW61" s="7"/>
      <c r="SCX61" s="7"/>
      <c r="SCY61" s="7"/>
      <c r="SCZ61" s="7"/>
      <c r="SDA61" s="7"/>
      <c r="SDB61" s="7"/>
      <c r="SDC61" s="7"/>
      <c r="SDD61" s="7"/>
      <c r="SDE61" s="7"/>
      <c r="SDF61" s="7"/>
      <c r="SDG61" s="7"/>
      <c r="SDH61" s="7"/>
      <c r="SDI61" s="7"/>
      <c r="SDJ61" s="7"/>
      <c r="SDK61" s="7"/>
      <c r="SDL61" s="7"/>
      <c r="SDM61" s="7"/>
      <c r="SDN61" s="7"/>
      <c r="SDO61" s="7"/>
      <c r="SDP61" s="7"/>
      <c r="SDQ61" s="7"/>
      <c r="SDR61" s="7"/>
      <c r="SDS61" s="7"/>
      <c r="SDT61" s="7"/>
      <c r="SDU61" s="7"/>
      <c r="SDV61" s="7"/>
      <c r="SDW61" s="7"/>
      <c r="SDX61" s="7"/>
      <c r="SDY61" s="7"/>
      <c r="SDZ61" s="7"/>
      <c r="SEA61" s="7"/>
      <c r="SEB61" s="7"/>
      <c r="SEC61" s="7"/>
      <c r="SED61" s="7"/>
      <c r="SEE61" s="7"/>
      <c r="SEF61" s="7"/>
      <c r="SEG61" s="7"/>
      <c r="SEH61" s="7"/>
      <c r="SEI61" s="7"/>
      <c r="SEJ61" s="7"/>
      <c r="SEK61" s="7"/>
      <c r="SEL61" s="7"/>
      <c r="SEM61" s="7"/>
      <c r="SEN61" s="7"/>
      <c r="SEO61" s="7"/>
      <c r="SEP61" s="7"/>
      <c r="SEQ61" s="7"/>
      <c r="SER61" s="7"/>
      <c r="SES61" s="7"/>
      <c r="SET61" s="7"/>
      <c r="SEU61" s="7"/>
      <c r="SEV61" s="7"/>
      <c r="SEW61" s="7"/>
      <c r="SEX61" s="7"/>
      <c r="SEY61" s="7"/>
      <c r="SEZ61" s="7"/>
      <c r="SFA61" s="7"/>
      <c r="SFB61" s="7"/>
      <c r="SFC61" s="7"/>
      <c r="SFD61" s="7"/>
      <c r="SFE61" s="7"/>
      <c r="SFF61" s="7"/>
      <c r="SFG61" s="7"/>
      <c r="SFH61" s="7"/>
      <c r="SFI61" s="7"/>
      <c r="SFJ61" s="7"/>
      <c r="SFK61" s="7"/>
      <c r="SFL61" s="7"/>
      <c r="SFM61" s="7"/>
      <c r="SFN61" s="7"/>
      <c r="SFO61" s="7"/>
      <c r="SFP61" s="7"/>
      <c r="SFQ61" s="7"/>
      <c r="SFR61" s="7"/>
      <c r="SFS61" s="7"/>
      <c r="SFT61" s="7"/>
      <c r="SFU61" s="7"/>
      <c r="SFV61" s="7"/>
      <c r="SFW61" s="7"/>
      <c r="SFX61" s="7"/>
      <c r="SFY61" s="7"/>
      <c r="SFZ61" s="7"/>
      <c r="SGA61" s="7"/>
      <c r="SGB61" s="7"/>
      <c r="SGC61" s="7"/>
      <c r="SGD61" s="7"/>
      <c r="SGE61" s="7"/>
      <c r="SGF61" s="7"/>
      <c r="SGG61" s="7"/>
      <c r="SGH61" s="7"/>
      <c r="SGI61" s="7"/>
      <c r="SGJ61" s="7"/>
      <c r="SGK61" s="7"/>
      <c r="SGL61" s="7"/>
      <c r="SGM61" s="7"/>
      <c r="SGN61" s="7"/>
      <c r="SGO61" s="7"/>
      <c r="SGP61" s="7"/>
      <c r="SGQ61" s="7"/>
      <c r="SGR61" s="7"/>
      <c r="SGS61" s="7"/>
      <c r="SGT61" s="7"/>
      <c r="SGU61" s="7"/>
      <c r="SGV61" s="7"/>
      <c r="SGW61" s="7"/>
      <c r="SGX61" s="7"/>
      <c r="SGY61" s="7"/>
      <c r="SGZ61" s="7"/>
      <c r="SHA61" s="7"/>
      <c r="SHB61" s="7"/>
      <c r="SHC61" s="7"/>
      <c r="SHD61" s="7"/>
      <c r="SHE61" s="7"/>
      <c r="SHF61" s="7"/>
      <c r="SHG61" s="7"/>
      <c r="SHH61" s="7"/>
      <c r="SHI61" s="7"/>
      <c r="SHJ61" s="7"/>
      <c r="SHK61" s="7"/>
      <c r="SHL61" s="7"/>
      <c r="SHM61" s="7"/>
      <c r="SHN61" s="7"/>
      <c r="SHO61" s="7"/>
      <c r="SHP61" s="7"/>
      <c r="SHQ61" s="7"/>
      <c r="SHR61" s="7"/>
      <c r="SHS61" s="7"/>
      <c r="SHT61" s="7"/>
      <c r="SHU61" s="7"/>
      <c r="SHV61" s="7"/>
      <c r="SHW61" s="7"/>
      <c r="SHX61" s="7"/>
      <c r="SHZ61" s="7"/>
      <c r="SIA61" s="7"/>
      <c r="SIB61" s="7"/>
      <c r="SIC61" s="7"/>
      <c r="SID61" s="7"/>
      <c r="SIE61" s="7"/>
      <c r="SIF61" s="7"/>
      <c r="SIG61" s="7"/>
      <c r="SIH61" s="7"/>
      <c r="SII61" s="7"/>
      <c r="SIJ61" s="7"/>
      <c r="SIK61" s="7"/>
      <c r="SIL61" s="7"/>
      <c r="SIM61" s="7"/>
      <c r="SIN61" s="7"/>
      <c r="SIO61" s="7"/>
      <c r="SIP61" s="7"/>
      <c r="SIQ61" s="7"/>
      <c r="SIR61" s="7"/>
      <c r="SIS61" s="7"/>
      <c r="SIT61" s="7"/>
      <c r="SIU61" s="7"/>
      <c r="SIV61" s="7"/>
      <c r="SIW61" s="7"/>
      <c r="SIX61" s="7"/>
      <c r="SIY61" s="7"/>
      <c r="SIZ61" s="7"/>
      <c r="SJA61" s="7"/>
      <c r="SJB61" s="7"/>
      <c r="SJC61" s="7"/>
      <c r="SJD61" s="7"/>
      <c r="SJE61" s="7"/>
      <c r="SJF61" s="7"/>
      <c r="SJG61" s="7"/>
      <c r="SJH61" s="7"/>
      <c r="SJI61" s="7"/>
      <c r="SJJ61" s="7"/>
      <c r="SJK61" s="7"/>
      <c r="SJL61" s="7"/>
      <c r="SJM61" s="7"/>
      <c r="SJN61" s="7"/>
      <c r="SJO61" s="7"/>
      <c r="SJP61" s="7"/>
      <c r="SJQ61" s="7"/>
      <c r="SJR61" s="7"/>
      <c r="SJS61" s="7"/>
      <c r="SJT61" s="7"/>
      <c r="SJU61" s="7"/>
      <c r="SJV61" s="7"/>
      <c r="SJW61" s="7"/>
      <c r="SJX61" s="7"/>
      <c r="SJY61" s="7"/>
      <c r="SJZ61" s="7"/>
      <c r="SKA61" s="7"/>
      <c r="SKB61" s="7"/>
      <c r="SKC61" s="7"/>
      <c r="SKD61" s="7"/>
      <c r="SKE61" s="7"/>
      <c r="SKF61" s="7"/>
      <c r="SKG61" s="7"/>
      <c r="SKH61" s="7"/>
      <c r="SKI61" s="7"/>
      <c r="SKJ61" s="7"/>
      <c r="SKK61" s="7"/>
      <c r="SKL61" s="7"/>
      <c r="SKM61" s="7"/>
      <c r="SKN61" s="7"/>
      <c r="SKO61" s="7"/>
      <c r="SKP61" s="7"/>
      <c r="SKQ61" s="7"/>
      <c r="SKR61" s="7"/>
      <c r="SKS61" s="7"/>
      <c r="SKT61" s="7"/>
      <c r="SKU61" s="7"/>
      <c r="SKV61" s="7"/>
      <c r="SKW61" s="7"/>
      <c r="SKX61" s="7"/>
      <c r="SKY61" s="7"/>
      <c r="SKZ61" s="7"/>
      <c r="SLA61" s="7"/>
      <c r="SLB61" s="7"/>
      <c r="SLC61" s="7"/>
      <c r="SLD61" s="7"/>
      <c r="SLE61" s="7"/>
      <c r="SLF61" s="7"/>
      <c r="SLG61" s="7"/>
      <c r="SLH61" s="7"/>
      <c r="SLI61" s="7"/>
      <c r="SLJ61" s="7"/>
      <c r="SLK61" s="7"/>
      <c r="SLL61" s="7"/>
      <c r="SLM61" s="7"/>
      <c r="SLN61" s="7"/>
      <c r="SLO61" s="7"/>
      <c r="SLP61" s="7"/>
      <c r="SLQ61" s="7"/>
      <c r="SLR61" s="7"/>
      <c r="SLS61" s="7"/>
      <c r="SLT61" s="7"/>
      <c r="SLU61" s="7"/>
      <c r="SLV61" s="7"/>
      <c r="SLW61" s="7"/>
      <c r="SLX61" s="7"/>
      <c r="SLY61" s="7"/>
      <c r="SLZ61" s="7"/>
      <c r="SMA61" s="7"/>
      <c r="SMB61" s="7"/>
      <c r="SMC61" s="7"/>
      <c r="SMD61" s="7"/>
      <c r="SME61" s="7"/>
      <c r="SMF61" s="7"/>
      <c r="SMG61" s="7"/>
      <c r="SMH61" s="7"/>
      <c r="SMI61" s="7"/>
      <c r="SMJ61" s="7"/>
      <c r="SMK61" s="7"/>
      <c r="SML61" s="7"/>
      <c r="SMM61" s="7"/>
      <c r="SMN61" s="7"/>
      <c r="SMO61" s="7"/>
      <c r="SMP61" s="7"/>
      <c r="SMQ61" s="7"/>
      <c r="SMR61" s="7"/>
      <c r="SMS61" s="7"/>
      <c r="SMT61" s="7"/>
      <c r="SMU61" s="7"/>
      <c r="SMV61" s="7"/>
      <c r="SMW61" s="7"/>
      <c r="SMX61" s="7"/>
      <c r="SMY61" s="7"/>
      <c r="SMZ61" s="7"/>
      <c r="SNA61" s="7"/>
      <c r="SNB61" s="7"/>
      <c r="SNC61" s="7"/>
      <c r="SND61" s="7"/>
      <c r="SNE61" s="7"/>
      <c r="SNF61" s="7"/>
      <c r="SNG61" s="7"/>
      <c r="SNH61" s="7"/>
      <c r="SNI61" s="7"/>
      <c r="SNJ61" s="7"/>
      <c r="SNK61" s="7"/>
      <c r="SNL61" s="7"/>
      <c r="SNM61" s="7"/>
      <c r="SNN61" s="7"/>
      <c r="SNO61" s="7"/>
      <c r="SNP61" s="7"/>
      <c r="SNQ61" s="7"/>
      <c r="SNR61" s="7"/>
      <c r="SNS61" s="7"/>
      <c r="SNT61" s="7"/>
      <c r="SNU61" s="7"/>
      <c r="SNV61" s="7"/>
      <c r="SNW61" s="7"/>
      <c r="SNX61" s="7"/>
      <c r="SNY61" s="7"/>
      <c r="SNZ61" s="7"/>
      <c r="SOA61" s="7"/>
      <c r="SOB61" s="7"/>
      <c r="SOC61" s="7"/>
      <c r="SOD61" s="7"/>
      <c r="SOE61" s="7"/>
      <c r="SOF61" s="7"/>
      <c r="SOG61" s="7"/>
      <c r="SOH61" s="7"/>
      <c r="SOI61" s="7"/>
      <c r="SOJ61" s="7"/>
      <c r="SOK61" s="7"/>
      <c r="SOL61" s="7"/>
      <c r="SOM61" s="7"/>
      <c r="SON61" s="7"/>
      <c r="SOO61" s="7"/>
      <c r="SOP61" s="7"/>
      <c r="SOQ61" s="7"/>
      <c r="SOR61" s="7"/>
      <c r="SOS61" s="7"/>
      <c r="SOT61" s="7"/>
      <c r="SOU61" s="7"/>
      <c r="SOV61" s="7"/>
      <c r="SOW61" s="7"/>
      <c r="SOX61" s="7"/>
      <c r="SOY61" s="7"/>
      <c r="SOZ61" s="7"/>
      <c r="SPA61" s="7"/>
      <c r="SPB61" s="7"/>
      <c r="SPC61" s="7"/>
      <c r="SPD61" s="7"/>
      <c r="SPE61" s="7"/>
      <c r="SPF61" s="7"/>
      <c r="SPG61" s="7"/>
      <c r="SPH61" s="7"/>
      <c r="SPI61" s="7"/>
      <c r="SPJ61" s="7"/>
      <c r="SPK61" s="7"/>
      <c r="SPL61" s="7"/>
      <c r="SPM61" s="7"/>
      <c r="SPN61" s="7"/>
      <c r="SPO61" s="7"/>
      <c r="SPP61" s="7"/>
      <c r="SPQ61" s="7"/>
      <c r="SPR61" s="7"/>
      <c r="SPS61" s="7"/>
      <c r="SPT61" s="7"/>
      <c r="SPU61" s="7"/>
      <c r="SPV61" s="7"/>
      <c r="SPW61" s="7"/>
      <c r="SPX61" s="7"/>
      <c r="SPY61" s="7"/>
      <c r="SPZ61" s="7"/>
      <c r="SQA61" s="7"/>
      <c r="SQB61" s="7"/>
      <c r="SQC61" s="7"/>
      <c r="SQD61" s="7"/>
      <c r="SQE61" s="7"/>
      <c r="SQF61" s="7"/>
      <c r="SQG61" s="7"/>
      <c r="SQH61" s="7"/>
      <c r="SQI61" s="7"/>
      <c r="SQJ61" s="7"/>
      <c r="SQK61" s="7"/>
      <c r="SQL61" s="7"/>
      <c r="SQM61" s="7"/>
      <c r="SQN61" s="7"/>
      <c r="SQO61" s="7"/>
      <c r="SQP61" s="7"/>
      <c r="SQQ61" s="7"/>
      <c r="SQR61" s="7"/>
      <c r="SQS61" s="7"/>
      <c r="SQT61" s="7"/>
      <c r="SQU61" s="7"/>
      <c r="SQV61" s="7"/>
      <c r="SQW61" s="7"/>
      <c r="SQX61" s="7"/>
      <c r="SQY61" s="7"/>
      <c r="SQZ61" s="7"/>
      <c r="SRA61" s="7"/>
      <c r="SRB61" s="7"/>
      <c r="SRC61" s="7"/>
      <c r="SRD61" s="7"/>
      <c r="SRE61" s="7"/>
      <c r="SRF61" s="7"/>
      <c r="SRG61" s="7"/>
      <c r="SRH61" s="7"/>
      <c r="SRI61" s="7"/>
      <c r="SRJ61" s="7"/>
      <c r="SRK61" s="7"/>
      <c r="SRL61" s="7"/>
      <c r="SRM61" s="7"/>
      <c r="SRN61" s="7"/>
      <c r="SRO61" s="7"/>
      <c r="SRP61" s="7"/>
      <c r="SRQ61" s="7"/>
      <c r="SRR61" s="7"/>
      <c r="SRS61" s="7"/>
      <c r="SRT61" s="7"/>
      <c r="SRV61" s="7"/>
      <c r="SRW61" s="7"/>
      <c r="SRX61" s="7"/>
      <c r="SRY61" s="7"/>
      <c r="SRZ61" s="7"/>
      <c r="SSA61" s="7"/>
      <c r="SSB61" s="7"/>
      <c r="SSC61" s="7"/>
      <c r="SSD61" s="7"/>
      <c r="SSE61" s="7"/>
      <c r="SSF61" s="7"/>
      <c r="SSG61" s="7"/>
      <c r="SSH61" s="7"/>
      <c r="SSI61" s="7"/>
      <c r="SSJ61" s="7"/>
      <c r="SSK61" s="7"/>
      <c r="SSL61" s="7"/>
      <c r="SSM61" s="7"/>
      <c r="SSN61" s="7"/>
      <c r="SSO61" s="7"/>
      <c r="SSP61" s="7"/>
      <c r="SSQ61" s="7"/>
      <c r="SSR61" s="7"/>
      <c r="SSS61" s="7"/>
      <c r="SST61" s="7"/>
      <c r="SSU61" s="7"/>
      <c r="SSV61" s="7"/>
      <c r="SSW61" s="7"/>
      <c r="SSX61" s="7"/>
      <c r="SSY61" s="7"/>
      <c r="SSZ61" s="7"/>
      <c r="STA61" s="7"/>
      <c r="STB61" s="7"/>
      <c r="STC61" s="7"/>
      <c r="STD61" s="7"/>
      <c r="STE61" s="7"/>
      <c r="STF61" s="7"/>
      <c r="STG61" s="7"/>
      <c r="STH61" s="7"/>
      <c r="STI61" s="7"/>
      <c r="STJ61" s="7"/>
      <c r="STK61" s="7"/>
      <c r="STL61" s="7"/>
      <c r="STM61" s="7"/>
      <c r="STN61" s="7"/>
      <c r="STO61" s="7"/>
      <c r="STP61" s="7"/>
      <c r="STQ61" s="7"/>
      <c r="STR61" s="7"/>
      <c r="STS61" s="7"/>
      <c r="STT61" s="7"/>
      <c r="STU61" s="7"/>
      <c r="STV61" s="7"/>
      <c r="STW61" s="7"/>
      <c r="STX61" s="7"/>
      <c r="STY61" s="7"/>
      <c r="STZ61" s="7"/>
      <c r="SUA61" s="7"/>
      <c r="SUB61" s="7"/>
      <c r="SUC61" s="7"/>
      <c r="SUD61" s="7"/>
      <c r="SUE61" s="7"/>
      <c r="SUF61" s="7"/>
      <c r="SUG61" s="7"/>
      <c r="SUH61" s="7"/>
      <c r="SUI61" s="7"/>
      <c r="SUJ61" s="7"/>
      <c r="SUK61" s="7"/>
      <c r="SUL61" s="7"/>
      <c r="SUM61" s="7"/>
      <c r="SUN61" s="7"/>
      <c r="SUO61" s="7"/>
      <c r="SUP61" s="7"/>
      <c r="SUQ61" s="7"/>
      <c r="SUR61" s="7"/>
      <c r="SUS61" s="7"/>
      <c r="SUT61" s="7"/>
      <c r="SUU61" s="7"/>
      <c r="SUV61" s="7"/>
      <c r="SUW61" s="7"/>
      <c r="SUX61" s="7"/>
      <c r="SUY61" s="7"/>
      <c r="SUZ61" s="7"/>
      <c r="SVA61" s="7"/>
      <c r="SVB61" s="7"/>
      <c r="SVC61" s="7"/>
      <c r="SVD61" s="7"/>
      <c r="SVE61" s="7"/>
      <c r="SVF61" s="7"/>
      <c r="SVG61" s="7"/>
      <c r="SVH61" s="7"/>
      <c r="SVI61" s="7"/>
      <c r="SVJ61" s="7"/>
      <c r="SVK61" s="7"/>
      <c r="SVL61" s="7"/>
      <c r="SVM61" s="7"/>
      <c r="SVN61" s="7"/>
      <c r="SVO61" s="7"/>
      <c r="SVP61" s="7"/>
      <c r="SVQ61" s="7"/>
      <c r="SVR61" s="7"/>
      <c r="SVS61" s="7"/>
      <c r="SVT61" s="7"/>
      <c r="SVU61" s="7"/>
      <c r="SVV61" s="7"/>
      <c r="SVW61" s="7"/>
      <c r="SVX61" s="7"/>
      <c r="SVY61" s="7"/>
      <c r="SVZ61" s="7"/>
      <c r="SWA61" s="7"/>
      <c r="SWB61" s="7"/>
      <c r="SWC61" s="7"/>
      <c r="SWD61" s="7"/>
      <c r="SWE61" s="7"/>
      <c r="SWF61" s="7"/>
      <c r="SWG61" s="7"/>
      <c r="SWH61" s="7"/>
      <c r="SWI61" s="7"/>
      <c r="SWJ61" s="7"/>
      <c r="SWK61" s="7"/>
      <c r="SWL61" s="7"/>
      <c r="SWM61" s="7"/>
      <c r="SWN61" s="7"/>
      <c r="SWO61" s="7"/>
      <c r="SWP61" s="7"/>
      <c r="SWQ61" s="7"/>
      <c r="SWR61" s="7"/>
      <c r="SWS61" s="7"/>
      <c r="SWT61" s="7"/>
      <c r="SWU61" s="7"/>
      <c r="SWV61" s="7"/>
      <c r="SWW61" s="7"/>
      <c r="SWX61" s="7"/>
      <c r="SWY61" s="7"/>
      <c r="SWZ61" s="7"/>
      <c r="SXA61" s="7"/>
      <c r="SXB61" s="7"/>
      <c r="SXC61" s="7"/>
      <c r="SXD61" s="7"/>
      <c r="SXE61" s="7"/>
      <c r="SXF61" s="7"/>
      <c r="SXG61" s="7"/>
      <c r="SXH61" s="7"/>
      <c r="SXI61" s="7"/>
      <c r="SXJ61" s="7"/>
      <c r="SXK61" s="7"/>
      <c r="SXL61" s="7"/>
      <c r="SXM61" s="7"/>
      <c r="SXN61" s="7"/>
      <c r="SXO61" s="7"/>
      <c r="SXP61" s="7"/>
      <c r="SXQ61" s="7"/>
      <c r="SXR61" s="7"/>
      <c r="SXS61" s="7"/>
      <c r="SXT61" s="7"/>
      <c r="SXU61" s="7"/>
      <c r="SXV61" s="7"/>
      <c r="SXW61" s="7"/>
      <c r="SXX61" s="7"/>
      <c r="SXY61" s="7"/>
      <c r="SXZ61" s="7"/>
      <c r="SYA61" s="7"/>
      <c r="SYB61" s="7"/>
      <c r="SYC61" s="7"/>
      <c r="SYD61" s="7"/>
      <c r="SYE61" s="7"/>
      <c r="SYF61" s="7"/>
      <c r="SYG61" s="7"/>
      <c r="SYH61" s="7"/>
      <c r="SYI61" s="7"/>
      <c r="SYJ61" s="7"/>
      <c r="SYK61" s="7"/>
      <c r="SYL61" s="7"/>
      <c r="SYM61" s="7"/>
      <c r="SYN61" s="7"/>
      <c r="SYO61" s="7"/>
      <c r="SYP61" s="7"/>
      <c r="SYQ61" s="7"/>
      <c r="SYR61" s="7"/>
      <c r="SYS61" s="7"/>
      <c r="SYT61" s="7"/>
      <c r="SYU61" s="7"/>
      <c r="SYV61" s="7"/>
      <c r="SYW61" s="7"/>
      <c r="SYX61" s="7"/>
      <c r="SYY61" s="7"/>
      <c r="SYZ61" s="7"/>
      <c r="SZA61" s="7"/>
      <c r="SZB61" s="7"/>
      <c r="SZC61" s="7"/>
      <c r="SZD61" s="7"/>
      <c r="SZE61" s="7"/>
      <c r="SZF61" s="7"/>
      <c r="SZG61" s="7"/>
      <c r="SZH61" s="7"/>
      <c r="SZI61" s="7"/>
      <c r="SZJ61" s="7"/>
      <c r="SZK61" s="7"/>
      <c r="SZL61" s="7"/>
      <c r="SZM61" s="7"/>
      <c r="SZN61" s="7"/>
      <c r="SZO61" s="7"/>
      <c r="SZP61" s="7"/>
      <c r="SZQ61" s="7"/>
      <c r="SZR61" s="7"/>
      <c r="SZS61" s="7"/>
      <c r="SZT61" s="7"/>
      <c r="SZU61" s="7"/>
      <c r="SZV61" s="7"/>
      <c r="SZW61" s="7"/>
      <c r="SZX61" s="7"/>
      <c r="SZY61" s="7"/>
      <c r="SZZ61" s="7"/>
      <c r="TAA61" s="7"/>
      <c r="TAB61" s="7"/>
      <c r="TAC61" s="7"/>
      <c r="TAD61" s="7"/>
      <c r="TAE61" s="7"/>
      <c r="TAF61" s="7"/>
      <c r="TAG61" s="7"/>
      <c r="TAH61" s="7"/>
      <c r="TAI61" s="7"/>
      <c r="TAJ61" s="7"/>
      <c r="TAK61" s="7"/>
      <c r="TAL61" s="7"/>
      <c r="TAM61" s="7"/>
      <c r="TAN61" s="7"/>
      <c r="TAO61" s="7"/>
      <c r="TAP61" s="7"/>
      <c r="TAQ61" s="7"/>
      <c r="TAR61" s="7"/>
      <c r="TAS61" s="7"/>
      <c r="TAT61" s="7"/>
      <c r="TAU61" s="7"/>
      <c r="TAV61" s="7"/>
      <c r="TAW61" s="7"/>
      <c r="TAX61" s="7"/>
      <c r="TAY61" s="7"/>
      <c r="TAZ61" s="7"/>
      <c r="TBA61" s="7"/>
      <c r="TBB61" s="7"/>
      <c r="TBC61" s="7"/>
      <c r="TBD61" s="7"/>
      <c r="TBE61" s="7"/>
      <c r="TBF61" s="7"/>
      <c r="TBG61" s="7"/>
      <c r="TBH61" s="7"/>
      <c r="TBI61" s="7"/>
      <c r="TBJ61" s="7"/>
      <c r="TBK61" s="7"/>
      <c r="TBL61" s="7"/>
      <c r="TBM61" s="7"/>
      <c r="TBN61" s="7"/>
      <c r="TBO61" s="7"/>
      <c r="TBP61" s="7"/>
      <c r="TBR61" s="7"/>
      <c r="TBS61" s="7"/>
      <c r="TBT61" s="7"/>
      <c r="TBU61" s="7"/>
      <c r="TBV61" s="7"/>
      <c r="TBW61" s="7"/>
      <c r="TBX61" s="7"/>
      <c r="TBY61" s="7"/>
      <c r="TBZ61" s="7"/>
      <c r="TCA61" s="7"/>
      <c r="TCB61" s="7"/>
      <c r="TCC61" s="7"/>
      <c r="TCD61" s="7"/>
      <c r="TCE61" s="7"/>
      <c r="TCF61" s="7"/>
      <c r="TCG61" s="7"/>
      <c r="TCH61" s="7"/>
      <c r="TCI61" s="7"/>
      <c r="TCJ61" s="7"/>
      <c r="TCK61" s="7"/>
      <c r="TCL61" s="7"/>
      <c r="TCM61" s="7"/>
      <c r="TCN61" s="7"/>
      <c r="TCO61" s="7"/>
      <c r="TCP61" s="7"/>
      <c r="TCQ61" s="7"/>
      <c r="TCR61" s="7"/>
      <c r="TCS61" s="7"/>
      <c r="TCT61" s="7"/>
      <c r="TCU61" s="7"/>
      <c r="TCV61" s="7"/>
      <c r="TCW61" s="7"/>
      <c r="TCX61" s="7"/>
      <c r="TCY61" s="7"/>
      <c r="TCZ61" s="7"/>
      <c r="TDA61" s="7"/>
      <c r="TDB61" s="7"/>
      <c r="TDC61" s="7"/>
      <c r="TDD61" s="7"/>
      <c r="TDE61" s="7"/>
      <c r="TDF61" s="7"/>
      <c r="TDG61" s="7"/>
      <c r="TDH61" s="7"/>
      <c r="TDI61" s="7"/>
      <c r="TDJ61" s="7"/>
      <c r="TDK61" s="7"/>
      <c r="TDL61" s="7"/>
      <c r="TDM61" s="7"/>
      <c r="TDN61" s="7"/>
      <c r="TDO61" s="7"/>
      <c r="TDP61" s="7"/>
      <c r="TDQ61" s="7"/>
      <c r="TDR61" s="7"/>
      <c r="TDS61" s="7"/>
      <c r="TDT61" s="7"/>
      <c r="TDU61" s="7"/>
      <c r="TDV61" s="7"/>
      <c r="TDW61" s="7"/>
      <c r="TDX61" s="7"/>
      <c r="TDY61" s="7"/>
      <c r="TDZ61" s="7"/>
      <c r="TEA61" s="7"/>
      <c r="TEB61" s="7"/>
      <c r="TEC61" s="7"/>
      <c r="TED61" s="7"/>
      <c r="TEE61" s="7"/>
      <c r="TEF61" s="7"/>
      <c r="TEG61" s="7"/>
      <c r="TEH61" s="7"/>
      <c r="TEI61" s="7"/>
      <c r="TEJ61" s="7"/>
      <c r="TEK61" s="7"/>
      <c r="TEL61" s="7"/>
      <c r="TEM61" s="7"/>
      <c r="TEN61" s="7"/>
      <c r="TEO61" s="7"/>
      <c r="TEP61" s="7"/>
      <c r="TEQ61" s="7"/>
      <c r="TER61" s="7"/>
      <c r="TES61" s="7"/>
      <c r="TET61" s="7"/>
      <c r="TEU61" s="7"/>
      <c r="TEV61" s="7"/>
      <c r="TEW61" s="7"/>
      <c r="TEX61" s="7"/>
      <c r="TEY61" s="7"/>
      <c r="TEZ61" s="7"/>
      <c r="TFA61" s="7"/>
      <c r="TFB61" s="7"/>
      <c r="TFC61" s="7"/>
      <c r="TFD61" s="7"/>
      <c r="TFE61" s="7"/>
      <c r="TFF61" s="7"/>
      <c r="TFG61" s="7"/>
      <c r="TFH61" s="7"/>
      <c r="TFI61" s="7"/>
      <c r="TFJ61" s="7"/>
      <c r="TFK61" s="7"/>
      <c r="TFL61" s="7"/>
      <c r="TFM61" s="7"/>
      <c r="TFN61" s="7"/>
      <c r="TFO61" s="7"/>
      <c r="TFP61" s="7"/>
      <c r="TFQ61" s="7"/>
      <c r="TFR61" s="7"/>
      <c r="TFS61" s="7"/>
      <c r="TFT61" s="7"/>
      <c r="TFU61" s="7"/>
      <c r="TFV61" s="7"/>
      <c r="TFW61" s="7"/>
      <c r="TFX61" s="7"/>
      <c r="TFY61" s="7"/>
      <c r="TFZ61" s="7"/>
      <c r="TGA61" s="7"/>
      <c r="TGB61" s="7"/>
      <c r="TGC61" s="7"/>
      <c r="TGD61" s="7"/>
      <c r="TGE61" s="7"/>
      <c r="TGF61" s="7"/>
      <c r="TGG61" s="7"/>
      <c r="TGH61" s="7"/>
      <c r="TGI61" s="7"/>
      <c r="TGJ61" s="7"/>
      <c r="TGK61" s="7"/>
      <c r="TGL61" s="7"/>
      <c r="TGM61" s="7"/>
      <c r="TGN61" s="7"/>
      <c r="TGO61" s="7"/>
      <c r="TGP61" s="7"/>
      <c r="TGQ61" s="7"/>
      <c r="TGR61" s="7"/>
      <c r="TGS61" s="7"/>
      <c r="TGT61" s="7"/>
      <c r="TGU61" s="7"/>
      <c r="TGV61" s="7"/>
      <c r="TGW61" s="7"/>
      <c r="TGX61" s="7"/>
      <c r="TGY61" s="7"/>
      <c r="TGZ61" s="7"/>
      <c r="THA61" s="7"/>
      <c r="THB61" s="7"/>
      <c r="THC61" s="7"/>
      <c r="THD61" s="7"/>
      <c r="THE61" s="7"/>
      <c r="THF61" s="7"/>
      <c r="THG61" s="7"/>
      <c r="THH61" s="7"/>
      <c r="THI61" s="7"/>
      <c r="THJ61" s="7"/>
      <c r="THK61" s="7"/>
      <c r="THL61" s="7"/>
      <c r="THM61" s="7"/>
      <c r="THN61" s="7"/>
      <c r="THO61" s="7"/>
      <c r="THP61" s="7"/>
      <c r="THQ61" s="7"/>
      <c r="THR61" s="7"/>
      <c r="THS61" s="7"/>
      <c r="THT61" s="7"/>
      <c r="THU61" s="7"/>
      <c r="THV61" s="7"/>
      <c r="THW61" s="7"/>
      <c r="THX61" s="7"/>
      <c r="THY61" s="7"/>
      <c r="THZ61" s="7"/>
      <c r="TIA61" s="7"/>
      <c r="TIB61" s="7"/>
      <c r="TIC61" s="7"/>
      <c r="TID61" s="7"/>
      <c r="TIE61" s="7"/>
      <c r="TIF61" s="7"/>
      <c r="TIG61" s="7"/>
      <c r="TIH61" s="7"/>
      <c r="TII61" s="7"/>
      <c r="TIJ61" s="7"/>
      <c r="TIK61" s="7"/>
      <c r="TIL61" s="7"/>
      <c r="TIM61" s="7"/>
      <c r="TIN61" s="7"/>
      <c r="TIO61" s="7"/>
      <c r="TIP61" s="7"/>
      <c r="TIQ61" s="7"/>
      <c r="TIR61" s="7"/>
      <c r="TIS61" s="7"/>
      <c r="TIT61" s="7"/>
      <c r="TIU61" s="7"/>
      <c r="TIV61" s="7"/>
      <c r="TIW61" s="7"/>
      <c r="TIX61" s="7"/>
      <c r="TIY61" s="7"/>
      <c r="TIZ61" s="7"/>
      <c r="TJA61" s="7"/>
      <c r="TJB61" s="7"/>
      <c r="TJC61" s="7"/>
      <c r="TJD61" s="7"/>
      <c r="TJE61" s="7"/>
      <c r="TJF61" s="7"/>
      <c r="TJG61" s="7"/>
      <c r="TJH61" s="7"/>
      <c r="TJI61" s="7"/>
      <c r="TJJ61" s="7"/>
      <c r="TJK61" s="7"/>
      <c r="TJL61" s="7"/>
      <c r="TJM61" s="7"/>
      <c r="TJN61" s="7"/>
      <c r="TJO61" s="7"/>
      <c r="TJP61" s="7"/>
      <c r="TJQ61" s="7"/>
      <c r="TJR61" s="7"/>
      <c r="TJS61" s="7"/>
      <c r="TJT61" s="7"/>
      <c r="TJU61" s="7"/>
      <c r="TJV61" s="7"/>
      <c r="TJW61" s="7"/>
      <c r="TJX61" s="7"/>
      <c r="TJY61" s="7"/>
      <c r="TJZ61" s="7"/>
      <c r="TKA61" s="7"/>
      <c r="TKB61" s="7"/>
      <c r="TKC61" s="7"/>
      <c r="TKD61" s="7"/>
      <c r="TKE61" s="7"/>
      <c r="TKF61" s="7"/>
      <c r="TKG61" s="7"/>
      <c r="TKH61" s="7"/>
      <c r="TKI61" s="7"/>
      <c r="TKJ61" s="7"/>
      <c r="TKK61" s="7"/>
      <c r="TKL61" s="7"/>
      <c r="TKM61" s="7"/>
      <c r="TKN61" s="7"/>
      <c r="TKO61" s="7"/>
      <c r="TKP61" s="7"/>
      <c r="TKQ61" s="7"/>
      <c r="TKR61" s="7"/>
      <c r="TKS61" s="7"/>
      <c r="TKT61" s="7"/>
      <c r="TKU61" s="7"/>
      <c r="TKV61" s="7"/>
      <c r="TKW61" s="7"/>
      <c r="TKX61" s="7"/>
      <c r="TKY61" s="7"/>
      <c r="TKZ61" s="7"/>
      <c r="TLA61" s="7"/>
      <c r="TLB61" s="7"/>
      <c r="TLC61" s="7"/>
      <c r="TLD61" s="7"/>
      <c r="TLE61" s="7"/>
      <c r="TLF61" s="7"/>
      <c r="TLG61" s="7"/>
      <c r="TLH61" s="7"/>
      <c r="TLI61" s="7"/>
      <c r="TLJ61" s="7"/>
      <c r="TLK61" s="7"/>
      <c r="TLL61" s="7"/>
      <c r="TLN61" s="7"/>
      <c r="TLO61" s="7"/>
      <c r="TLP61" s="7"/>
      <c r="TLQ61" s="7"/>
      <c r="TLR61" s="7"/>
      <c r="TLS61" s="7"/>
      <c r="TLT61" s="7"/>
      <c r="TLU61" s="7"/>
      <c r="TLV61" s="7"/>
      <c r="TLW61" s="7"/>
      <c r="TLX61" s="7"/>
      <c r="TLY61" s="7"/>
      <c r="TLZ61" s="7"/>
      <c r="TMA61" s="7"/>
      <c r="TMB61" s="7"/>
      <c r="TMC61" s="7"/>
      <c r="TMD61" s="7"/>
      <c r="TME61" s="7"/>
      <c r="TMF61" s="7"/>
      <c r="TMG61" s="7"/>
      <c r="TMH61" s="7"/>
      <c r="TMI61" s="7"/>
      <c r="TMJ61" s="7"/>
      <c r="TMK61" s="7"/>
      <c r="TML61" s="7"/>
      <c r="TMM61" s="7"/>
      <c r="TMN61" s="7"/>
      <c r="TMO61" s="7"/>
      <c r="TMP61" s="7"/>
      <c r="TMQ61" s="7"/>
      <c r="TMR61" s="7"/>
      <c r="TMS61" s="7"/>
      <c r="TMT61" s="7"/>
      <c r="TMU61" s="7"/>
      <c r="TMV61" s="7"/>
      <c r="TMW61" s="7"/>
      <c r="TMX61" s="7"/>
      <c r="TMY61" s="7"/>
      <c r="TMZ61" s="7"/>
      <c r="TNA61" s="7"/>
      <c r="TNB61" s="7"/>
      <c r="TNC61" s="7"/>
      <c r="TND61" s="7"/>
      <c r="TNE61" s="7"/>
      <c r="TNF61" s="7"/>
      <c r="TNG61" s="7"/>
      <c r="TNH61" s="7"/>
      <c r="TNI61" s="7"/>
      <c r="TNJ61" s="7"/>
      <c r="TNK61" s="7"/>
      <c r="TNL61" s="7"/>
      <c r="TNM61" s="7"/>
      <c r="TNN61" s="7"/>
      <c r="TNO61" s="7"/>
      <c r="TNP61" s="7"/>
      <c r="TNQ61" s="7"/>
      <c r="TNR61" s="7"/>
      <c r="TNS61" s="7"/>
      <c r="TNT61" s="7"/>
      <c r="TNU61" s="7"/>
      <c r="TNV61" s="7"/>
      <c r="TNW61" s="7"/>
      <c r="TNX61" s="7"/>
      <c r="TNY61" s="7"/>
      <c r="TNZ61" s="7"/>
      <c r="TOA61" s="7"/>
      <c r="TOB61" s="7"/>
      <c r="TOC61" s="7"/>
      <c r="TOD61" s="7"/>
      <c r="TOE61" s="7"/>
      <c r="TOF61" s="7"/>
      <c r="TOG61" s="7"/>
      <c r="TOH61" s="7"/>
      <c r="TOI61" s="7"/>
      <c r="TOJ61" s="7"/>
      <c r="TOK61" s="7"/>
      <c r="TOL61" s="7"/>
      <c r="TOM61" s="7"/>
      <c r="TON61" s="7"/>
      <c r="TOO61" s="7"/>
      <c r="TOP61" s="7"/>
      <c r="TOQ61" s="7"/>
      <c r="TOR61" s="7"/>
      <c r="TOS61" s="7"/>
      <c r="TOT61" s="7"/>
      <c r="TOU61" s="7"/>
      <c r="TOV61" s="7"/>
      <c r="TOW61" s="7"/>
      <c r="TOX61" s="7"/>
      <c r="TOY61" s="7"/>
      <c r="TOZ61" s="7"/>
      <c r="TPA61" s="7"/>
      <c r="TPB61" s="7"/>
      <c r="TPC61" s="7"/>
      <c r="TPD61" s="7"/>
      <c r="TPE61" s="7"/>
      <c r="TPF61" s="7"/>
      <c r="TPG61" s="7"/>
      <c r="TPH61" s="7"/>
      <c r="TPI61" s="7"/>
      <c r="TPJ61" s="7"/>
      <c r="TPK61" s="7"/>
      <c r="TPL61" s="7"/>
      <c r="TPM61" s="7"/>
      <c r="TPN61" s="7"/>
      <c r="TPO61" s="7"/>
      <c r="TPP61" s="7"/>
      <c r="TPQ61" s="7"/>
      <c r="TPR61" s="7"/>
      <c r="TPS61" s="7"/>
      <c r="TPT61" s="7"/>
      <c r="TPU61" s="7"/>
      <c r="TPV61" s="7"/>
      <c r="TPW61" s="7"/>
      <c r="TPX61" s="7"/>
      <c r="TPY61" s="7"/>
      <c r="TPZ61" s="7"/>
      <c r="TQA61" s="7"/>
      <c r="TQB61" s="7"/>
      <c r="TQC61" s="7"/>
      <c r="TQD61" s="7"/>
      <c r="TQE61" s="7"/>
      <c r="TQF61" s="7"/>
      <c r="TQG61" s="7"/>
      <c r="TQH61" s="7"/>
      <c r="TQI61" s="7"/>
      <c r="TQJ61" s="7"/>
      <c r="TQK61" s="7"/>
      <c r="TQL61" s="7"/>
      <c r="TQM61" s="7"/>
      <c r="TQN61" s="7"/>
      <c r="TQO61" s="7"/>
      <c r="TQP61" s="7"/>
      <c r="TQQ61" s="7"/>
      <c r="TQR61" s="7"/>
      <c r="TQS61" s="7"/>
      <c r="TQT61" s="7"/>
      <c r="TQU61" s="7"/>
      <c r="TQV61" s="7"/>
      <c r="TQW61" s="7"/>
      <c r="TQX61" s="7"/>
      <c r="TQY61" s="7"/>
      <c r="TQZ61" s="7"/>
      <c r="TRA61" s="7"/>
      <c r="TRB61" s="7"/>
      <c r="TRC61" s="7"/>
      <c r="TRD61" s="7"/>
      <c r="TRE61" s="7"/>
      <c r="TRF61" s="7"/>
      <c r="TRG61" s="7"/>
      <c r="TRH61" s="7"/>
      <c r="TRI61" s="7"/>
      <c r="TRJ61" s="7"/>
      <c r="TRK61" s="7"/>
      <c r="TRL61" s="7"/>
      <c r="TRM61" s="7"/>
      <c r="TRN61" s="7"/>
      <c r="TRO61" s="7"/>
      <c r="TRP61" s="7"/>
      <c r="TRQ61" s="7"/>
      <c r="TRR61" s="7"/>
      <c r="TRS61" s="7"/>
      <c r="TRT61" s="7"/>
      <c r="TRU61" s="7"/>
      <c r="TRV61" s="7"/>
      <c r="TRW61" s="7"/>
      <c r="TRX61" s="7"/>
      <c r="TRY61" s="7"/>
      <c r="TRZ61" s="7"/>
      <c r="TSA61" s="7"/>
      <c r="TSB61" s="7"/>
      <c r="TSC61" s="7"/>
      <c r="TSD61" s="7"/>
      <c r="TSE61" s="7"/>
      <c r="TSF61" s="7"/>
      <c r="TSG61" s="7"/>
      <c r="TSH61" s="7"/>
      <c r="TSI61" s="7"/>
      <c r="TSJ61" s="7"/>
      <c r="TSK61" s="7"/>
      <c r="TSL61" s="7"/>
      <c r="TSM61" s="7"/>
      <c r="TSN61" s="7"/>
      <c r="TSO61" s="7"/>
      <c r="TSP61" s="7"/>
      <c r="TSQ61" s="7"/>
      <c r="TSR61" s="7"/>
      <c r="TSS61" s="7"/>
      <c r="TST61" s="7"/>
      <c r="TSU61" s="7"/>
      <c r="TSV61" s="7"/>
      <c r="TSW61" s="7"/>
      <c r="TSX61" s="7"/>
      <c r="TSY61" s="7"/>
      <c r="TSZ61" s="7"/>
      <c r="TTA61" s="7"/>
      <c r="TTB61" s="7"/>
      <c r="TTC61" s="7"/>
      <c r="TTD61" s="7"/>
      <c r="TTE61" s="7"/>
      <c r="TTF61" s="7"/>
      <c r="TTG61" s="7"/>
      <c r="TTH61" s="7"/>
      <c r="TTI61" s="7"/>
      <c r="TTJ61" s="7"/>
      <c r="TTK61" s="7"/>
      <c r="TTL61" s="7"/>
      <c r="TTM61" s="7"/>
      <c r="TTN61" s="7"/>
      <c r="TTO61" s="7"/>
      <c r="TTP61" s="7"/>
      <c r="TTQ61" s="7"/>
      <c r="TTR61" s="7"/>
      <c r="TTS61" s="7"/>
      <c r="TTT61" s="7"/>
      <c r="TTU61" s="7"/>
      <c r="TTV61" s="7"/>
      <c r="TTW61" s="7"/>
      <c r="TTX61" s="7"/>
      <c r="TTY61" s="7"/>
      <c r="TTZ61" s="7"/>
      <c r="TUA61" s="7"/>
      <c r="TUB61" s="7"/>
      <c r="TUC61" s="7"/>
      <c r="TUD61" s="7"/>
      <c r="TUE61" s="7"/>
      <c r="TUF61" s="7"/>
      <c r="TUG61" s="7"/>
      <c r="TUH61" s="7"/>
      <c r="TUI61" s="7"/>
      <c r="TUJ61" s="7"/>
      <c r="TUK61" s="7"/>
      <c r="TUL61" s="7"/>
      <c r="TUM61" s="7"/>
      <c r="TUN61" s="7"/>
      <c r="TUO61" s="7"/>
      <c r="TUP61" s="7"/>
      <c r="TUQ61" s="7"/>
      <c r="TUR61" s="7"/>
      <c r="TUS61" s="7"/>
      <c r="TUT61" s="7"/>
      <c r="TUU61" s="7"/>
      <c r="TUV61" s="7"/>
      <c r="TUW61" s="7"/>
      <c r="TUX61" s="7"/>
      <c r="TUY61" s="7"/>
      <c r="TUZ61" s="7"/>
      <c r="TVA61" s="7"/>
      <c r="TVB61" s="7"/>
      <c r="TVC61" s="7"/>
      <c r="TVD61" s="7"/>
      <c r="TVE61" s="7"/>
      <c r="TVF61" s="7"/>
      <c r="TVG61" s="7"/>
      <c r="TVH61" s="7"/>
      <c r="TVJ61" s="7"/>
      <c r="TVK61" s="7"/>
      <c r="TVL61" s="7"/>
      <c r="TVM61" s="7"/>
      <c r="TVN61" s="7"/>
      <c r="TVO61" s="7"/>
      <c r="TVP61" s="7"/>
      <c r="TVQ61" s="7"/>
      <c r="TVR61" s="7"/>
      <c r="TVS61" s="7"/>
      <c r="TVT61" s="7"/>
      <c r="TVU61" s="7"/>
      <c r="TVV61" s="7"/>
      <c r="TVW61" s="7"/>
      <c r="TVX61" s="7"/>
      <c r="TVY61" s="7"/>
      <c r="TVZ61" s="7"/>
      <c r="TWA61" s="7"/>
      <c r="TWB61" s="7"/>
      <c r="TWC61" s="7"/>
      <c r="TWD61" s="7"/>
      <c r="TWE61" s="7"/>
      <c r="TWF61" s="7"/>
      <c r="TWG61" s="7"/>
      <c r="TWH61" s="7"/>
      <c r="TWI61" s="7"/>
      <c r="TWJ61" s="7"/>
      <c r="TWK61" s="7"/>
      <c r="TWL61" s="7"/>
      <c r="TWM61" s="7"/>
      <c r="TWN61" s="7"/>
      <c r="TWO61" s="7"/>
      <c r="TWP61" s="7"/>
      <c r="TWQ61" s="7"/>
      <c r="TWR61" s="7"/>
      <c r="TWS61" s="7"/>
      <c r="TWT61" s="7"/>
      <c r="TWU61" s="7"/>
      <c r="TWV61" s="7"/>
      <c r="TWW61" s="7"/>
      <c r="TWX61" s="7"/>
      <c r="TWY61" s="7"/>
      <c r="TWZ61" s="7"/>
      <c r="TXA61" s="7"/>
      <c r="TXB61" s="7"/>
      <c r="TXC61" s="7"/>
      <c r="TXD61" s="7"/>
      <c r="TXE61" s="7"/>
      <c r="TXF61" s="7"/>
      <c r="TXG61" s="7"/>
      <c r="TXH61" s="7"/>
      <c r="TXI61" s="7"/>
      <c r="TXJ61" s="7"/>
      <c r="TXK61" s="7"/>
      <c r="TXL61" s="7"/>
      <c r="TXM61" s="7"/>
      <c r="TXN61" s="7"/>
      <c r="TXO61" s="7"/>
      <c r="TXP61" s="7"/>
      <c r="TXQ61" s="7"/>
      <c r="TXR61" s="7"/>
      <c r="TXS61" s="7"/>
      <c r="TXT61" s="7"/>
      <c r="TXU61" s="7"/>
      <c r="TXV61" s="7"/>
      <c r="TXW61" s="7"/>
      <c r="TXX61" s="7"/>
      <c r="TXY61" s="7"/>
      <c r="TXZ61" s="7"/>
      <c r="TYA61" s="7"/>
      <c r="TYB61" s="7"/>
      <c r="TYC61" s="7"/>
      <c r="TYD61" s="7"/>
      <c r="TYE61" s="7"/>
      <c r="TYF61" s="7"/>
      <c r="TYG61" s="7"/>
      <c r="TYH61" s="7"/>
      <c r="TYI61" s="7"/>
      <c r="TYJ61" s="7"/>
      <c r="TYK61" s="7"/>
      <c r="TYL61" s="7"/>
      <c r="TYM61" s="7"/>
      <c r="TYN61" s="7"/>
      <c r="TYO61" s="7"/>
      <c r="TYP61" s="7"/>
      <c r="TYQ61" s="7"/>
      <c r="TYR61" s="7"/>
      <c r="TYS61" s="7"/>
      <c r="TYT61" s="7"/>
      <c r="TYU61" s="7"/>
      <c r="TYV61" s="7"/>
      <c r="TYW61" s="7"/>
      <c r="TYX61" s="7"/>
      <c r="TYY61" s="7"/>
      <c r="TYZ61" s="7"/>
      <c r="TZA61" s="7"/>
      <c r="TZB61" s="7"/>
      <c r="TZC61" s="7"/>
      <c r="TZD61" s="7"/>
      <c r="TZE61" s="7"/>
      <c r="TZF61" s="7"/>
      <c r="TZG61" s="7"/>
      <c r="TZH61" s="7"/>
      <c r="TZI61" s="7"/>
      <c r="TZJ61" s="7"/>
      <c r="TZK61" s="7"/>
      <c r="TZL61" s="7"/>
      <c r="TZM61" s="7"/>
      <c r="TZN61" s="7"/>
      <c r="TZO61" s="7"/>
      <c r="TZP61" s="7"/>
      <c r="TZQ61" s="7"/>
      <c r="TZR61" s="7"/>
      <c r="TZS61" s="7"/>
      <c r="TZT61" s="7"/>
      <c r="TZU61" s="7"/>
      <c r="TZV61" s="7"/>
      <c r="TZW61" s="7"/>
      <c r="TZX61" s="7"/>
      <c r="TZY61" s="7"/>
      <c r="TZZ61" s="7"/>
      <c r="UAA61" s="7"/>
      <c r="UAB61" s="7"/>
      <c r="UAC61" s="7"/>
      <c r="UAD61" s="7"/>
      <c r="UAE61" s="7"/>
      <c r="UAF61" s="7"/>
      <c r="UAG61" s="7"/>
      <c r="UAH61" s="7"/>
      <c r="UAI61" s="7"/>
      <c r="UAJ61" s="7"/>
      <c r="UAK61" s="7"/>
      <c r="UAL61" s="7"/>
      <c r="UAM61" s="7"/>
      <c r="UAN61" s="7"/>
      <c r="UAO61" s="7"/>
      <c r="UAP61" s="7"/>
      <c r="UAQ61" s="7"/>
      <c r="UAR61" s="7"/>
      <c r="UAS61" s="7"/>
      <c r="UAT61" s="7"/>
      <c r="UAU61" s="7"/>
      <c r="UAV61" s="7"/>
      <c r="UAW61" s="7"/>
      <c r="UAX61" s="7"/>
      <c r="UAY61" s="7"/>
      <c r="UAZ61" s="7"/>
      <c r="UBA61" s="7"/>
      <c r="UBB61" s="7"/>
      <c r="UBC61" s="7"/>
      <c r="UBD61" s="7"/>
      <c r="UBE61" s="7"/>
      <c r="UBF61" s="7"/>
      <c r="UBG61" s="7"/>
      <c r="UBH61" s="7"/>
      <c r="UBI61" s="7"/>
      <c r="UBJ61" s="7"/>
      <c r="UBK61" s="7"/>
      <c r="UBL61" s="7"/>
      <c r="UBM61" s="7"/>
      <c r="UBN61" s="7"/>
      <c r="UBO61" s="7"/>
      <c r="UBP61" s="7"/>
      <c r="UBQ61" s="7"/>
      <c r="UBR61" s="7"/>
      <c r="UBS61" s="7"/>
      <c r="UBT61" s="7"/>
      <c r="UBU61" s="7"/>
      <c r="UBV61" s="7"/>
      <c r="UBW61" s="7"/>
      <c r="UBX61" s="7"/>
      <c r="UBY61" s="7"/>
      <c r="UBZ61" s="7"/>
      <c r="UCA61" s="7"/>
      <c r="UCB61" s="7"/>
      <c r="UCC61" s="7"/>
      <c r="UCD61" s="7"/>
      <c r="UCE61" s="7"/>
      <c r="UCF61" s="7"/>
      <c r="UCG61" s="7"/>
      <c r="UCH61" s="7"/>
      <c r="UCI61" s="7"/>
      <c r="UCJ61" s="7"/>
      <c r="UCK61" s="7"/>
      <c r="UCL61" s="7"/>
      <c r="UCM61" s="7"/>
      <c r="UCN61" s="7"/>
      <c r="UCO61" s="7"/>
      <c r="UCP61" s="7"/>
      <c r="UCQ61" s="7"/>
      <c r="UCR61" s="7"/>
      <c r="UCS61" s="7"/>
      <c r="UCT61" s="7"/>
      <c r="UCU61" s="7"/>
      <c r="UCV61" s="7"/>
      <c r="UCW61" s="7"/>
      <c r="UCX61" s="7"/>
      <c r="UCY61" s="7"/>
      <c r="UCZ61" s="7"/>
      <c r="UDA61" s="7"/>
      <c r="UDB61" s="7"/>
      <c r="UDC61" s="7"/>
      <c r="UDD61" s="7"/>
      <c r="UDE61" s="7"/>
      <c r="UDF61" s="7"/>
      <c r="UDG61" s="7"/>
      <c r="UDH61" s="7"/>
      <c r="UDI61" s="7"/>
      <c r="UDJ61" s="7"/>
      <c r="UDK61" s="7"/>
      <c r="UDL61" s="7"/>
      <c r="UDM61" s="7"/>
      <c r="UDN61" s="7"/>
      <c r="UDO61" s="7"/>
      <c r="UDP61" s="7"/>
      <c r="UDQ61" s="7"/>
      <c r="UDR61" s="7"/>
      <c r="UDS61" s="7"/>
      <c r="UDT61" s="7"/>
      <c r="UDU61" s="7"/>
      <c r="UDV61" s="7"/>
      <c r="UDW61" s="7"/>
      <c r="UDX61" s="7"/>
      <c r="UDY61" s="7"/>
      <c r="UDZ61" s="7"/>
      <c r="UEA61" s="7"/>
      <c r="UEB61" s="7"/>
      <c r="UEC61" s="7"/>
      <c r="UED61" s="7"/>
      <c r="UEE61" s="7"/>
      <c r="UEF61" s="7"/>
      <c r="UEG61" s="7"/>
      <c r="UEH61" s="7"/>
      <c r="UEI61" s="7"/>
      <c r="UEJ61" s="7"/>
      <c r="UEK61" s="7"/>
      <c r="UEL61" s="7"/>
      <c r="UEM61" s="7"/>
      <c r="UEN61" s="7"/>
      <c r="UEO61" s="7"/>
      <c r="UEP61" s="7"/>
      <c r="UEQ61" s="7"/>
      <c r="UER61" s="7"/>
      <c r="UES61" s="7"/>
      <c r="UET61" s="7"/>
      <c r="UEU61" s="7"/>
      <c r="UEV61" s="7"/>
      <c r="UEW61" s="7"/>
      <c r="UEX61" s="7"/>
      <c r="UEY61" s="7"/>
      <c r="UEZ61" s="7"/>
      <c r="UFA61" s="7"/>
      <c r="UFB61" s="7"/>
      <c r="UFC61" s="7"/>
      <c r="UFD61" s="7"/>
      <c r="UFF61" s="7"/>
      <c r="UFG61" s="7"/>
      <c r="UFH61" s="7"/>
      <c r="UFI61" s="7"/>
      <c r="UFJ61" s="7"/>
      <c r="UFK61" s="7"/>
      <c r="UFL61" s="7"/>
      <c r="UFM61" s="7"/>
      <c r="UFN61" s="7"/>
      <c r="UFO61" s="7"/>
      <c r="UFP61" s="7"/>
      <c r="UFQ61" s="7"/>
      <c r="UFR61" s="7"/>
      <c r="UFS61" s="7"/>
      <c r="UFT61" s="7"/>
      <c r="UFU61" s="7"/>
      <c r="UFV61" s="7"/>
      <c r="UFW61" s="7"/>
      <c r="UFX61" s="7"/>
      <c r="UFY61" s="7"/>
      <c r="UFZ61" s="7"/>
      <c r="UGA61" s="7"/>
      <c r="UGB61" s="7"/>
      <c r="UGC61" s="7"/>
      <c r="UGD61" s="7"/>
      <c r="UGE61" s="7"/>
      <c r="UGF61" s="7"/>
      <c r="UGG61" s="7"/>
      <c r="UGH61" s="7"/>
      <c r="UGI61" s="7"/>
      <c r="UGJ61" s="7"/>
      <c r="UGK61" s="7"/>
      <c r="UGL61" s="7"/>
      <c r="UGM61" s="7"/>
      <c r="UGN61" s="7"/>
      <c r="UGO61" s="7"/>
      <c r="UGP61" s="7"/>
      <c r="UGQ61" s="7"/>
      <c r="UGR61" s="7"/>
      <c r="UGS61" s="7"/>
      <c r="UGT61" s="7"/>
      <c r="UGU61" s="7"/>
      <c r="UGV61" s="7"/>
      <c r="UGW61" s="7"/>
      <c r="UGX61" s="7"/>
      <c r="UGY61" s="7"/>
      <c r="UGZ61" s="7"/>
      <c r="UHA61" s="7"/>
      <c r="UHB61" s="7"/>
      <c r="UHC61" s="7"/>
      <c r="UHD61" s="7"/>
      <c r="UHE61" s="7"/>
      <c r="UHF61" s="7"/>
      <c r="UHG61" s="7"/>
      <c r="UHH61" s="7"/>
      <c r="UHI61" s="7"/>
      <c r="UHJ61" s="7"/>
      <c r="UHK61" s="7"/>
      <c r="UHL61" s="7"/>
      <c r="UHM61" s="7"/>
      <c r="UHN61" s="7"/>
      <c r="UHO61" s="7"/>
      <c r="UHP61" s="7"/>
      <c r="UHQ61" s="7"/>
      <c r="UHR61" s="7"/>
      <c r="UHS61" s="7"/>
      <c r="UHT61" s="7"/>
      <c r="UHU61" s="7"/>
      <c r="UHV61" s="7"/>
      <c r="UHW61" s="7"/>
      <c r="UHX61" s="7"/>
      <c r="UHY61" s="7"/>
      <c r="UHZ61" s="7"/>
      <c r="UIA61" s="7"/>
      <c r="UIB61" s="7"/>
      <c r="UIC61" s="7"/>
      <c r="UID61" s="7"/>
      <c r="UIE61" s="7"/>
      <c r="UIF61" s="7"/>
      <c r="UIG61" s="7"/>
      <c r="UIH61" s="7"/>
      <c r="UII61" s="7"/>
      <c r="UIJ61" s="7"/>
      <c r="UIK61" s="7"/>
      <c r="UIL61" s="7"/>
      <c r="UIM61" s="7"/>
      <c r="UIN61" s="7"/>
      <c r="UIO61" s="7"/>
      <c r="UIP61" s="7"/>
      <c r="UIQ61" s="7"/>
      <c r="UIR61" s="7"/>
      <c r="UIS61" s="7"/>
      <c r="UIT61" s="7"/>
      <c r="UIU61" s="7"/>
      <c r="UIV61" s="7"/>
      <c r="UIW61" s="7"/>
      <c r="UIX61" s="7"/>
      <c r="UIY61" s="7"/>
      <c r="UIZ61" s="7"/>
      <c r="UJA61" s="7"/>
      <c r="UJB61" s="7"/>
      <c r="UJC61" s="7"/>
      <c r="UJD61" s="7"/>
      <c r="UJE61" s="7"/>
      <c r="UJF61" s="7"/>
      <c r="UJG61" s="7"/>
      <c r="UJH61" s="7"/>
      <c r="UJI61" s="7"/>
      <c r="UJJ61" s="7"/>
      <c r="UJK61" s="7"/>
      <c r="UJL61" s="7"/>
      <c r="UJM61" s="7"/>
      <c r="UJN61" s="7"/>
      <c r="UJO61" s="7"/>
      <c r="UJP61" s="7"/>
      <c r="UJQ61" s="7"/>
      <c r="UJR61" s="7"/>
      <c r="UJS61" s="7"/>
      <c r="UJT61" s="7"/>
      <c r="UJU61" s="7"/>
      <c r="UJV61" s="7"/>
      <c r="UJW61" s="7"/>
      <c r="UJX61" s="7"/>
      <c r="UJY61" s="7"/>
      <c r="UJZ61" s="7"/>
      <c r="UKA61" s="7"/>
      <c r="UKB61" s="7"/>
      <c r="UKC61" s="7"/>
      <c r="UKD61" s="7"/>
      <c r="UKE61" s="7"/>
      <c r="UKF61" s="7"/>
      <c r="UKG61" s="7"/>
      <c r="UKH61" s="7"/>
      <c r="UKI61" s="7"/>
      <c r="UKJ61" s="7"/>
      <c r="UKK61" s="7"/>
      <c r="UKL61" s="7"/>
      <c r="UKM61" s="7"/>
      <c r="UKN61" s="7"/>
      <c r="UKO61" s="7"/>
      <c r="UKP61" s="7"/>
      <c r="UKQ61" s="7"/>
      <c r="UKR61" s="7"/>
      <c r="UKS61" s="7"/>
      <c r="UKT61" s="7"/>
      <c r="UKU61" s="7"/>
      <c r="UKV61" s="7"/>
      <c r="UKW61" s="7"/>
      <c r="UKX61" s="7"/>
      <c r="UKY61" s="7"/>
      <c r="UKZ61" s="7"/>
      <c r="ULA61" s="7"/>
      <c r="ULB61" s="7"/>
      <c r="ULC61" s="7"/>
      <c r="ULD61" s="7"/>
      <c r="ULE61" s="7"/>
      <c r="ULF61" s="7"/>
      <c r="ULG61" s="7"/>
      <c r="ULH61" s="7"/>
      <c r="ULI61" s="7"/>
      <c r="ULJ61" s="7"/>
      <c r="ULK61" s="7"/>
      <c r="ULL61" s="7"/>
      <c r="ULM61" s="7"/>
      <c r="ULN61" s="7"/>
      <c r="ULO61" s="7"/>
      <c r="ULP61" s="7"/>
      <c r="ULQ61" s="7"/>
      <c r="ULR61" s="7"/>
      <c r="ULS61" s="7"/>
      <c r="ULT61" s="7"/>
      <c r="ULU61" s="7"/>
      <c r="ULV61" s="7"/>
      <c r="ULW61" s="7"/>
      <c r="ULX61" s="7"/>
      <c r="ULY61" s="7"/>
      <c r="ULZ61" s="7"/>
      <c r="UMA61" s="7"/>
      <c r="UMB61" s="7"/>
      <c r="UMC61" s="7"/>
      <c r="UMD61" s="7"/>
      <c r="UME61" s="7"/>
      <c r="UMF61" s="7"/>
      <c r="UMG61" s="7"/>
      <c r="UMH61" s="7"/>
      <c r="UMI61" s="7"/>
      <c r="UMJ61" s="7"/>
      <c r="UMK61" s="7"/>
      <c r="UML61" s="7"/>
      <c r="UMM61" s="7"/>
      <c r="UMN61" s="7"/>
      <c r="UMO61" s="7"/>
      <c r="UMP61" s="7"/>
      <c r="UMQ61" s="7"/>
      <c r="UMR61" s="7"/>
      <c r="UMS61" s="7"/>
      <c r="UMT61" s="7"/>
      <c r="UMU61" s="7"/>
      <c r="UMV61" s="7"/>
      <c r="UMW61" s="7"/>
      <c r="UMX61" s="7"/>
      <c r="UMY61" s="7"/>
      <c r="UMZ61" s="7"/>
      <c r="UNA61" s="7"/>
      <c r="UNB61" s="7"/>
      <c r="UNC61" s="7"/>
      <c r="UND61" s="7"/>
      <c r="UNE61" s="7"/>
      <c r="UNF61" s="7"/>
      <c r="UNG61" s="7"/>
      <c r="UNH61" s="7"/>
      <c r="UNI61" s="7"/>
      <c r="UNJ61" s="7"/>
      <c r="UNK61" s="7"/>
      <c r="UNL61" s="7"/>
      <c r="UNM61" s="7"/>
      <c r="UNN61" s="7"/>
      <c r="UNO61" s="7"/>
      <c r="UNP61" s="7"/>
      <c r="UNQ61" s="7"/>
      <c r="UNR61" s="7"/>
      <c r="UNS61" s="7"/>
      <c r="UNT61" s="7"/>
      <c r="UNU61" s="7"/>
      <c r="UNV61" s="7"/>
      <c r="UNW61" s="7"/>
      <c r="UNX61" s="7"/>
      <c r="UNY61" s="7"/>
      <c r="UNZ61" s="7"/>
      <c r="UOA61" s="7"/>
      <c r="UOB61" s="7"/>
      <c r="UOC61" s="7"/>
      <c r="UOD61" s="7"/>
      <c r="UOE61" s="7"/>
      <c r="UOF61" s="7"/>
      <c r="UOG61" s="7"/>
      <c r="UOH61" s="7"/>
      <c r="UOI61" s="7"/>
      <c r="UOJ61" s="7"/>
      <c r="UOK61" s="7"/>
      <c r="UOL61" s="7"/>
      <c r="UOM61" s="7"/>
      <c r="UON61" s="7"/>
      <c r="UOO61" s="7"/>
      <c r="UOP61" s="7"/>
      <c r="UOQ61" s="7"/>
      <c r="UOR61" s="7"/>
      <c r="UOS61" s="7"/>
      <c r="UOT61" s="7"/>
      <c r="UOU61" s="7"/>
      <c r="UOV61" s="7"/>
      <c r="UOW61" s="7"/>
      <c r="UOX61" s="7"/>
      <c r="UOY61" s="7"/>
      <c r="UOZ61" s="7"/>
      <c r="UPB61" s="7"/>
      <c r="UPC61" s="7"/>
      <c r="UPD61" s="7"/>
      <c r="UPE61" s="7"/>
      <c r="UPF61" s="7"/>
      <c r="UPG61" s="7"/>
      <c r="UPH61" s="7"/>
      <c r="UPI61" s="7"/>
      <c r="UPJ61" s="7"/>
      <c r="UPK61" s="7"/>
      <c r="UPL61" s="7"/>
      <c r="UPM61" s="7"/>
      <c r="UPN61" s="7"/>
      <c r="UPO61" s="7"/>
      <c r="UPP61" s="7"/>
      <c r="UPQ61" s="7"/>
      <c r="UPR61" s="7"/>
      <c r="UPS61" s="7"/>
      <c r="UPT61" s="7"/>
      <c r="UPU61" s="7"/>
      <c r="UPV61" s="7"/>
      <c r="UPW61" s="7"/>
      <c r="UPX61" s="7"/>
      <c r="UPY61" s="7"/>
      <c r="UPZ61" s="7"/>
      <c r="UQA61" s="7"/>
      <c r="UQB61" s="7"/>
      <c r="UQC61" s="7"/>
      <c r="UQD61" s="7"/>
      <c r="UQE61" s="7"/>
      <c r="UQF61" s="7"/>
      <c r="UQG61" s="7"/>
      <c r="UQH61" s="7"/>
      <c r="UQI61" s="7"/>
      <c r="UQJ61" s="7"/>
      <c r="UQK61" s="7"/>
      <c r="UQL61" s="7"/>
      <c r="UQM61" s="7"/>
      <c r="UQN61" s="7"/>
      <c r="UQO61" s="7"/>
      <c r="UQP61" s="7"/>
      <c r="UQQ61" s="7"/>
      <c r="UQR61" s="7"/>
      <c r="UQS61" s="7"/>
      <c r="UQT61" s="7"/>
      <c r="UQU61" s="7"/>
      <c r="UQV61" s="7"/>
      <c r="UQW61" s="7"/>
      <c r="UQX61" s="7"/>
      <c r="UQY61" s="7"/>
      <c r="UQZ61" s="7"/>
      <c r="URA61" s="7"/>
      <c r="URB61" s="7"/>
      <c r="URC61" s="7"/>
      <c r="URD61" s="7"/>
      <c r="URE61" s="7"/>
      <c r="URF61" s="7"/>
      <c r="URG61" s="7"/>
      <c r="URH61" s="7"/>
      <c r="URI61" s="7"/>
      <c r="URJ61" s="7"/>
      <c r="URK61" s="7"/>
      <c r="URL61" s="7"/>
      <c r="URM61" s="7"/>
      <c r="URN61" s="7"/>
      <c r="URO61" s="7"/>
      <c r="URP61" s="7"/>
      <c r="URQ61" s="7"/>
      <c r="URR61" s="7"/>
      <c r="URS61" s="7"/>
      <c r="URT61" s="7"/>
      <c r="URU61" s="7"/>
      <c r="URV61" s="7"/>
      <c r="URW61" s="7"/>
      <c r="URX61" s="7"/>
      <c r="URY61" s="7"/>
      <c r="URZ61" s="7"/>
      <c r="USA61" s="7"/>
      <c r="USB61" s="7"/>
      <c r="USC61" s="7"/>
      <c r="USD61" s="7"/>
      <c r="USE61" s="7"/>
      <c r="USF61" s="7"/>
      <c r="USG61" s="7"/>
      <c r="USH61" s="7"/>
      <c r="USI61" s="7"/>
      <c r="USJ61" s="7"/>
      <c r="USK61" s="7"/>
      <c r="USL61" s="7"/>
      <c r="USM61" s="7"/>
      <c r="USN61" s="7"/>
      <c r="USO61" s="7"/>
      <c r="USP61" s="7"/>
      <c r="USQ61" s="7"/>
      <c r="USR61" s="7"/>
      <c r="USS61" s="7"/>
      <c r="UST61" s="7"/>
      <c r="USU61" s="7"/>
      <c r="USV61" s="7"/>
      <c r="USW61" s="7"/>
      <c r="USX61" s="7"/>
      <c r="USY61" s="7"/>
      <c r="USZ61" s="7"/>
      <c r="UTA61" s="7"/>
      <c r="UTB61" s="7"/>
      <c r="UTC61" s="7"/>
      <c r="UTD61" s="7"/>
      <c r="UTE61" s="7"/>
      <c r="UTF61" s="7"/>
      <c r="UTG61" s="7"/>
      <c r="UTH61" s="7"/>
      <c r="UTI61" s="7"/>
      <c r="UTJ61" s="7"/>
      <c r="UTK61" s="7"/>
      <c r="UTL61" s="7"/>
      <c r="UTM61" s="7"/>
      <c r="UTN61" s="7"/>
      <c r="UTO61" s="7"/>
      <c r="UTP61" s="7"/>
      <c r="UTQ61" s="7"/>
      <c r="UTR61" s="7"/>
      <c r="UTS61" s="7"/>
      <c r="UTT61" s="7"/>
      <c r="UTU61" s="7"/>
      <c r="UTV61" s="7"/>
      <c r="UTW61" s="7"/>
      <c r="UTX61" s="7"/>
      <c r="UTY61" s="7"/>
      <c r="UTZ61" s="7"/>
      <c r="UUA61" s="7"/>
      <c r="UUB61" s="7"/>
      <c r="UUC61" s="7"/>
      <c r="UUD61" s="7"/>
      <c r="UUE61" s="7"/>
      <c r="UUF61" s="7"/>
      <c r="UUG61" s="7"/>
      <c r="UUH61" s="7"/>
      <c r="UUI61" s="7"/>
      <c r="UUJ61" s="7"/>
      <c r="UUK61" s="7"/>
      <c r="UUL61" s="7"/>
      <c r="UUM61" s="7"/>
      <c r="UUN61" s="7"/>
      <c r="UUO61" s="7"/>
      <c r="UUP61" s="7"/>
      <c r="UUQ61" s="7"/>
      <c r="UUR61" s="7"/>
      <c r="UUS61" s="7"/>
      <c r="UUT61" s="7"/>
      <c r="UUU61" s="7"/>
      <c r="UUV61" s="7"/>
      <c r="UUW61" s="7"/>
      <c r="UUX61" s="7"/>
      <c r="UUY61" s="7"/>
      <c r="UUZ61" s="7"/>
      <c r="UVA61" s="7"/>
      <c r="UVB61" s="7"/>
      <c r="UVC61" s="7"/>
      <c r="UVD61" s="7"/>
      <c r="UVE61" s="7"/>
      <c r="UVF61" s="7"/>
      <c r="UVG61" s="7"/>
      <c r="UVH61" s="7"/>
      <c r="UVI61" s="7"/>
      <c r="UVJ61" s="7"/>
      <c r="UVK61" s="7"/>
      <c r="UVL61" s="7"/>
      <c r="UVM61" s="7"/>
      <c r="UVN61" s="7"/>
      <c r="UVO61" s="7"/>
      <c r="UVP61" s="7"/>
      <c r="UVQ61" s="7"/>
      <c r="UVR61" s="7"/>
      <c r="UVS61" s="7"/>
      <c r="UVT61" s="7"/>
      <c r="UVU61" s="7"/>
      <c r="UVV61" s="7"/>
      <c r="UVW61" s="7"/>
      <c r="UVX61" s="7"/>
      <c r="UVY61" s="7"/>
      <c r="UVZ61" s="7"/>
      <c r="UWA61" s="7"/>
      <c r="UWB61" s="7"/>
      <c r="UWC61" s="7"/>
      <c r="UWD61" s="7"/>
      <c r="UWE61" s="7"/>
      <c r="UWF61" s="7"/>
      <c r="UWG61" s="7"/>
      <c r="UWH61" s="7"/>
      <c r="UWI61" s="7"/>
      <c r="UWJ61" s="7"/>
      <c r="UWK61" s="7"/>
      <c r="UWL61" s="7"/>
      <c r="UWM61" s="7"/>
      <c r="UWN61" s="7"/>
      <c r="UWO61" s="7"/>
      <c r="UWP61" s="7"/>
      <c r="UWQ61" s="7"/>
      <c r="UWR61" s="7"/>
      <c r="UWS61" s="7"/>
      <c r="UWT61" s="7"/>
      <c r="UWU61" s="7"/>
      <c r="UWV61" s="7"/>
      <c r="UWW61" s="7"/>
      <c r="UWX61" s="7"/>
      <c r="UWY61" s="7"/>
      <c r="UWZ61" s="7"/>
      <c r="UXA61" s="7"/>
      <c r="UXB61" s="7"/>
      <c r="UXC61" s="7"/>
      <c r="UXD61" s="7"/>
      <c r="UXE61" s="7"/>
      <c r="UXF61" s="7"/>
      <c r="UXG61" s="7"/>
      <c r="UXH61" s="7"/>
      <c r="UXI61" s="7"/>
      <c r="UXJ61" s="7"/>
      <c r="UXK61" s="7"/>
      <c r="UXL61" s="7"/>
      <c r="UXM61" s="7"/>
      <c r="UXN61" s="7"/>
      <c r="UXO61" s="7"/>
      <c r="UXP61" s="7"/>
      <c r="UXQ61" s="7"/>
      <c r="UXR61" s="7"/>
      <c r="UXS61" s="7"/>
      <c r="UXT61" s="7"/>
      <c r="UXU61" s="7"/>
      <c r="UXV61" s="7"/>
      <c r="UXW61" s="7"/>
      <c r="UXX61" s="7"/>
      <c r="UXY61" s="7"/>
      <c r="UXZ61" s="7"/>
      <c r="UYA61" s="7"/>
      <c r="UYB61" s="7"/>
      <c r="UYC61" s="7"/>
      <c r="UYD61" s="7"/>
      <c r="UYE61" s="7"/>
      <c r="UYF61" s="7"/>
      <c r="UYG61" s="7"/>
      <c r="UYH61" s="7"/>
      <c r="UYI61" s="7"/>
      <c r="UYJ61" s="7"/>
      <c r="UYK61" s="7"/>
      <c r="UYL61" s="7"/>
      <c r="UYM61" s="7"/>
      <c r="UYN61" s="7"/>
      <c r="UYO61" s="7"/>
      <c r="UYP61" s="7"/>
      <c r="UYQ61" s="7"/>
      <c r="UYR61" s="7"/>
      <c r="UYS61" s="7"/>
      <c r="UYT61" s="7"/>
      <c r="UYU61" s="7"/>
      <c r="UYV61" s="7"/>
      <c r="UYX61" s="7"/>
      <c r="UYY61" s="7"/>
      <c r="UYZ61" s="7"/>
      <c r="UZA61" s="7"/>
      <c r="UZB61" s="7"/>
      <c r="UZC61" s="7"/>
      <c r="UZD61" s="7"/>
      <c r="UZE61" s="7"/>
      <c r="UZF61" s="7"/>
      <c r="UZG61" s="7"/>
      <c r="UZH61" s="7"/>
      <c r="UZI61" s="7"/>
      <c r="UZJ61" s="7"/>
      <c r="UZK61" s="7"/>
      <c r="UZL61" s="7"/>
      <c r="UZM61" s="7"/>
      <c r="UZN61" s="7"/>
      <c r="UZO61" s="7"/>
      <c r="UZP61" s="7"/>
      <c r="UZQ61" s="7"/>
      <c r="UZR61" s="7"/>
      <c r="UZS61" s="7"/>
      <c r="UZT61" s="7"/>
      <c r="UZU61" s="7"/>
      <c r="UZV61" s="7"/>
      <c r="UZW61" s="7"/>
      <c r="UZX61" s="7"/>
      <c r="UZY61" s="7"/>
      <c r="UZZ61" s="7"/>
      <c r="VAA61" s="7"/>
      <c r="VAB61" s="7"/>
      <c r="VAC61" s="7"/>
      <c r="VAD61" s="7"/>
      <c r="VAE61" s="7"/>
      <c r="VAF61" s="7"/>
      <c r="VAG61" s="7"/>
      <c r="VAH61" s="7"/>
      <c r="VAI61" s="7"/>
      <c r="VAJ61" s="7"/>
      <c r="VAK61" s="7"/>
      <c r="VAL61" s="7"/>
      <c r="VAM61" s="7"/>
      <c r="VAN61" s="7"/>
      <c r="VAO61" s="7"/>
      <c r="VAP61" s="7"/>
      <c r="VAQ61" s="7"/>
      <c r="VAR61" s="7"/>
      <c r="VAS61" s="7"/>
      <c r="VAT61" s="7"/>
      <c r="VAU61" s="7"/>
      <c r="VAV61" s="7"/>
      <c r="VAW61" s="7"/>
      <c r="VAX61" s="7"/>
      <c r="VAY61" s="7"/>
      <c r="VAZ61" s="7"/>
      <c r="VBA61" s="7"/>
      <c r="VBB61" s="7"/>
      <c r="VBC61" s="7"/>
      <c r="VBD61" s="7"/>
      <c r="VBE61" s="7"/>
      <c r="VBF61" s="7"/>
      <c r="VBG61" s="7"/>
      <c r="VBH61" s="7"/>
      <c r="VBI61" s="7"/>
      <c r="VBJ61" s="7"/>
      <c r="VBK61" s="7"/>
      <c r="VBL61" s="7"/>
      <c r="VBM61" s="7"/>
      <c r="VBN61" s="7"/>
      <c r="VBO61" s="7"/>
      <c r="VBP61" s="7"/>
      <c r="VBQ61" s="7"/>
      <c r="VBR61" s="7"/>
      <c r="VBS61" s="7"/>
      <c r="VBT61" s="7"/>
      <c r="VBU61" s="7"/>
      <c r="VBV61" s="7"/>
      <c r="VBW61" s="7"/>
      <c r="VBX61" s="7"/>
      <c r="VBY61" s="7"/>
      <c r="VBZ61" s="7"/>
      <c r="VCA61" s="7"/>
      <c r="VCB61" s="7"/>
      <c r="VCC61" s="7"/>
      <c r="VCD61" s="7"/>
      <c r="VCE61" s="7"/>
      <c r="VCF61" s="7"/>
      <c r="VCG61" s="7"/>
      <c r="VCH61" s="7"/>
      <c r="VCI61" s="7"/>
      <c r="VCJ61" s="7"/>
      <c r="VCK61" s="7"/>
      <c r="VCL61" s="7"/>
      <c r="VCM61" s="7"/>
      <c r="VCN61" s="7"/>
      <c r="VCO61" s="7"/>
      <c r="VCP61" s="7"/>
      <c r="VCQ61" s="7"/>
      <c r="VCR61" s="7"/>
      <c r="VCS61" s="7"/>
      <c r="VCT61" s="7"/>
      <c r="VCU61" s="7"/>
      <c r="VCV61" s="7"/>
      <c r="VCW61" s="7"/>
      <c r="VCX61" s="7"/>
      <c r="VCY61" s="7"/>
      <c r="VCZ61" s="7"/>
      <c r="VDA61" s="7"/>
      <c r="VDB61" s="7"/>
      <c r="VDC61" s="7"/>
      <c r="VDD61" s="7"/>
      <c r="VDE61" s="7"/>
      <c r="VDF61" s="7"/>
      <c r="VDG61" s="7"/>
      <c r="VDH61" s="7"/>
      <c r="VDI61" s="7"/>
      <c r="VDJ61" s="7"/>
      <c r="VDK61" s="7"/>
      <c r="VDL61" s="7"/>
      <c r="VDM61" s="7"/>
      <c r="VDN61" s="7"/>
      <c r="VDO61" s="7"/>
      <c r="VDP61" s="7"/>
      <c r="VDQ61" s="7"/>
      <c r="VDR61" s="7"/>
      <c r="VDS61" s="7"/>
      <c r="VDT61" s="7"/>
      <c r="VDU61" s="7"/>
      <c r="VDV61" s="7"/>
      <c r="VDW61" s="7"/>
      <c r="VDX61" s="7"/>
      <c r="VDY61" s="7"/>
      <c r="VDZ61" s="7"/>
      <c r="VEA61" s="7"/>
      <c r="VEB61" s="7"/>
      <c r="VEC61" s="7"/>
      <c r="VED61" s="7"/>
      <c r="VEE61" s="7"/>
      <c r="VEF61" s="7"/>
      <c r="VEG61" s="7"/>
      <c r="VEH61" s="7"/>
      <c r="VEI61" s="7"/>
      <c r="VEJ61" s="7"/>
      <c r="VEK61" s="7"/>
      <c r="VEL61" s="7"/>
      <c r="VEM61" s="7"/>
      <c r="VEN61" s="7"/>
      <c r="VEO61" s="7"/>
      <c r="VEP61" s="7"/>
      <c r="VEQ61" s="7"/>
      <c r="VER61" s="7"/>
      <c r="VES61" s="7"/>
      <c r="VET61" s="7"/>
      <c r="VEU61" s="7"/>
      <c r="VEV61" s="7"/>
      <c r="VEW61" s="7"/>
      <c r="VEX61" s="7"/>
      <c r="VEY61" s="7"/>
      <c r="VEZ61" s="7"/>
      <c r="VFA61" s="7"/>
      <c r="VFB61" s="7"/>
      <c r="VFC61" s="7"/>
      <c r="VFD61" s="7"/>
      <c r="VFE61" s="7"/>
      <c r="VFF61" s="7"/>
      <c r="VFG61" s="7"/>
      <c r="VFH61" s="7"/>
      <c r="VFI61" s="7"/>
      <c r="VFJ61" s="7"/>
      <c r="VFK61" s="7"/>
      <c r="VFL61" s="7"/>
      <c r="VFM61" s="7"/>
      <c r="VFN61" s="7"/>
      <c r="VFO61" s="7"/>
      <c r="VFP61" s="7"/>
      <c r="VFQ61" s="7"/>
      <c r="VFR61" s="7"/>
      <c r="VFS61" s="7"/>
      <c r="VFT61" s="7"/>
      <c r="VFU61" s="7"/>
      <c r="VFV61" s="7"/>
      <c r="VFW61" s="7"/>
      <c r="VFX61" s="7"/>
      <c r="VFY61" s="7"/>
      <c r="VFZ61" s="7"/>
      <c r="VGA61" s="7"/>
      <c r="VGB61" s="7"/>
      <c r="VGC61" s="7"/>
      <c r="VGD61" s="7"/>
      <c r="VGE61" s="7"/>
      <c r="VGF61" s="7"/>
      <c r="VGG61" s="7"/>
      <c r="VGH61" s="7"/>
      <c r="VGI61" s="7"/>
      <c r="VGJ61" s="7"/>
      <c r="VGK61" s="7"/>
      <c r="VGL61" s="7"/>
      <c r="VGM61" s="7"/>
      <c r="VGN61" s="7"/>
      <c r="VGO61" s="7"/>
      <c r="VGP61" s="7"/>
      <c r="VGQ61" s="7"/>
      <c r="VGR61" s="7"/>
      <c r="VGS61" s="7"/>
      <c r="VGT61" s="7"/>
      <c r="VGU61" s="7"/>
      <c r="VGV61" s="7"/>
      <c r="VGW61" s="7"/>
      <c r="VGX61" s="7"/>
      <c r="VGY61" s="7"/>
      <c r="VGZ61" s="7"/>
      <c r="VHA61" s="7"/>
      <c r="VHB61" s="7"/>
      <c r="VHC61" s="7"/>
      <c r="VHD61" s="7"/>
      <c r="VHE61" s="7"/>
      <c r="VHF61" s="7"/>
      <c r="VHG61" s="7"/>
      <c r="VHH61" s="7"/>
      <c r="VHI61" s="7"/>
      <c r="VHJ61" s="7"/>
      <c r="VHK61" s="7"/>
      <c r="VHL61" s="7"/>
      <c r="VHM61" s="7"/>
      <c r="VHN61" s="7"/>
      <c r="VHO61" s="7"/>
      <c r="VHP61" s="7"/>
      <c r="VHQ61" s="7"/>
      <c r="VHR61" s="7"/>
      <c r="VHS61" s="7"/>
      <c r="VHT61" s="7"/>
      <c r="VHU61" s="7"/>
      <c r="VHV61" s="7"/>
      <c r="VHW61" s="7"/>
      <c r="VHX61" s="7"/>
      <c r="VHY61" s="7"/>
      <c r="VHZ61" s="7"/>
      <c r="VIA61" s="7"/>
      <c r="VIB61" s="7"/>
      <c r="VIC61" s="7"/>
      <c r="VID61" s="7"/>
      <c r="VIE61" s="7"/>
      <c r="VIF61" s="7"/>
      <c r="VIG61" s="7"/>
      <c r="VIH61" s="7"/>
      <c r="VII61" s="7"/>
      <c r="VIJ61" s="7"/>
      <c r="VIK61" s="7"/>
      <c r="VIL61" s="7"/>
      <c r="VIM61" s="7"/>
      <c r="VIN61" s="7"/>
      <c r="VIO61" s="7"/>
      <c r="VIP61" s="7"/>
      <c r="VIQ61" s="7"/>
      <c r="VIR61" s="7"/>
      <c r="VIT61" s="7"/>
      <c r="VIU61" s="7"/>
      <c r="VIV61" s="7"/>
      <c r="VIW61" s="7"/>
      <c r="VIX61" s="7"/>
      <c r="VIY61" s="7"/>
      <c r="VIZ61" s="7"/>
      <c r="VJA61" s="7"/>
      <c r="VJB61" s="7"/>
      <c r="VJC61" s="7"/>
      <c r="VJD61" s="7"/>
      <c r="VJE61" s="7"/>
      <c r="VJF61" s="7"/>
      <c r="VJG61" s="7"/>
      <c r="VJH61" s="7"/>
      <c r="VJI61" s="7"/>
      <c r="VJJ61" s="7"/>
      <c r="VJK61" s="7"/>
      <c r="VJL61" s="7"/>
      <c r="VJM61" s="7"/>
      <c r="VJN61" s="7"/>
      <c r="VJO61" s="7"/>
      <c r="VJP61" s="7"/>
      <c r="VJQ61" s="7"/>
      <c r="VJR61" s="7"/>
      <c r="VJS61" s="7"/>
      <c r="VJT61" s="7"/>
      <c r="VJU61" s="7"/>
      <c r="VJV61" s="7"/>
      <c r="VJW61" s="7"/>
      <c r="VJX61" s="7"/>
      <c r="VJY61" s="7"/>
      <c r="VJZ61" s="7"/>
      <c r="VKA61" s="7"/>
      <c r="VKB61" s="7"/>
      <c r="VKC61" s="7"/>
      <c r="VKD61" s="7"/>
      <c r="VKE61" s="7"/>
      <c r="VKF61" s="7"/>
      <c r="VKG61" s="7"/>
      <c r="VKH61" s="7"/>
      <c r="VKI61" s="7"/>
      <c r="VKJ61" s="7"/>
      <c r="VKK61" s="7"/>
      <c r="VKL61" s="7"/>
      <c r="VKM61" s="7"/>
      <c r="VKN61" s="7"/>
      <c r="VKO61" s="7"/>
      <c r="VKP61" s="7"/>
      <c r="VKQ61" s="7"/>
      <c r="VKR61" s="7"/>
      <c r="VKS61" s="7"/>
      <c r="VKT61" s="7"/>
      <c r="VKU61" s="7"/>
      <c r="VKV61" s="7"/>
      <c r="VKW61" s="7"/>
      <c r="VKX61" s="7"/>
      <c r="VKY61" s="7"/>
      <c r="VKZ61" s="7"/>
      <c r="VLA61" s="7"/>
      <c r="VLB61" s="7"/>
      <c r="VLC61" s="7"/>
      <c r="VLD61" s="7"/>
      <c r="VLE61" s="7"/>
      <c r="VLF61" s="7"/>
      <c r="VLG61" s="7"/>
      <c r="VLH61" s="7"/>
      <c r="VLI61" s="7"/>
      <c r="VLJ61" s="7"/>
      <c r="VLK61" s="7"/>
      <c r="VLL61" s="7"/>
      <c r="VLM61" s="7"/>
      <c r="VLN61" s="7"/>
      <c r="VLO61" s="7"/>
      <c r="VLP61" s="7"/>
      <c r="VLQ61" s="7"/>
      <c r="VLR61" s="7"/>
      <c r="VLS61" s="7"/>
      <c r="VLT61" s="7"/>
      <c r="VLU61" s="7"/>
      <c r="VLV61" s="7"/>
      <c r="VLW61" s="7"/>
      <c r="VLX61" s="7"/>
      <c r="VLY61" s="7"/>
      <c r="VLZ61" s="7"/>
      <c r="VMA61" s="7"/>
      <c r="VMB61" s="7"/>
      <c r="VMC61" s="7"/>
      <c r="VMD61" s="7"/>
      <c r="VME61" s="7"/>
      <c r="VMF61" s="7"/>
      <c r="VMG61" s="7"/>
      <c r="VMH61" s="7"/>
      <c r="VMI61" s="7"/>
      <c r="VMJ61" s="7"/>
      <c r="VMK61" s="7"/>
      <c r="VML61" s="7"/>
      <c r="VMM61" s="7"/>
      <c r="VMN61" s="7"/>
      <c r="VMO61" s="7"/>
      <c r="VMP61" s="7"/>
      <c r="VMQ61" s="7"/>
      <c r="VMR61" s="7"/>
      <c r="VMS61" s="7"/>
      <c r="VMT61" s="7"/>
      <c r="VMU61" s="7"/>
      <c r="VMV61" s="7"/>
      <c r="VMW61" s="7"/>
      <c r="VMX61" s="7"/>
      <c r="VMY61" s="7"/>
      <c r="VMZ61" s="7"/>
      <c r="VNA61" s="7"/>
      <c r="VNB61" s="7"/>
      <c r="VNC61" s="7"/>
      <c r="VND61" s="7"/>
      <c r="VNE61" s="7"/>
      <c r="VNF61" s="7"/>
      <c r="VNG61" s="7"/>
      <c r="VNH61" s="7"/>
      <c r="VNI61" s="7"/>
      <c r="VNJ61" s="7"/>
      <c r="VNK61" s="7"/>
      <c r="VNL61" s="7"/>
      <c r="VNM61" s="7"/>
      <c r="VNN61" s="7"/>
      <c r="VNO61" s="7"/>
      <c r="VNP61" s="7"/>
      <c r="VNQ61" s="7"/>
      <c r="VNR61" s="7"/>
      <c r="VNS61" s="7"/>
      <c r="VNT61" s="7"/>
      <c r="VNU61" s="7"/>
      <c r="VNV61" s="7"/>
      <c r="VNW61" s="7"/>
      <c r="VNX61" s="7"/>
      <c r="VNY61" s="7"/>
      <c r="VNZ61" s="7"/>
      <c r="VOA61" s="7"/>
      <c r="VOB61" s="7"/>
      <c r="VOC61" s="7"/>
      <c r="VOD61" s="7"/>
      <c r="VOE61" s="7"/>
      <c r="VOF61" s="7"/>
      <c r="VOG61" s="7"/>
      <c r="VOH61" s="7"/>
      <c r="VOI61" s="7"/>
      <c r="VOJ61" s="7"/>
      <c r="VOK61" s="7"/>
      <c r="VOL61" s="7"/>
      <c r="VOM61" s="7"/>
      <c r="VON61" s="7"/>
      <c r="VOO61" s="7"/>
      <c r="VOP61" s="7"/>
      <c r="VOQ61" s="7"/>
      <c r="VOR61" s="7"/>
      <c r="VOS61" s="7"/>
      <c r="VOT61" s="7"/>
      <c r="VOU61" s="7"/>
      <c r="VOV61" s="7"/>
      <c r="VOW61" s="7"/>
      <c r="VOX61" s="7"/>
      <c r="VOY61" s="7"/>
      <c r="VOZ61" s="7"/>
      <c r="VPA61" s="7"/>
      <c r="VPB61" s="7"/>
      <c r="VPC61" s="7"/>
      <c r="VPD61" s="7"/>
      <c r="VPE61" s="7"/>
      <c r="VPF61" s="7"/>
      <c r="VPG61" s="7"/>
      <c r="VPH61" s="7"/>
      <c r="VPI61" s="7"/>
      <c r="VPJ61" s="7"/>
      <c r="VPK61" s="7"/>
      <c r="VPL61" s="7"/>
      <c r="VPM61" s="7"/>
      <c r="VPN61" s="7"/>
      <c r="VPO61" s="7"/>
      <c r="VPP61" s="7"/>
      <c r="VPQ61" s="7"/>
      <c r="VPR61" s="7"/>
      <c r="VPS61" s="7"/>
      <c r="VPT61" s="7"/>
      <c r="VPU61" s="7"/>
      <c r="VPV61" s="7"/>
      <c r="VPW61" s="7"/>
      <c r="VPX61" s="7"/>
      <c r="VPY61" s="7"/>
      <c r="VPZ61" s="7"/>
      <c r="VQA61" s="7"/>
      <c r="VQB61" s="7"/>
      <c r="VQC61" s="7"/>
      <c r="VQD61" s="7"/>
      <c r="VQE61" s="7"/>
      <c r="VQF61" s="7"/>
      <c r="VQG61" s="7"/>
      <c r="VQH61" s="7"/>
      <c r="VQI61" s="7"/>
      <c r="VQJ61" s="7"/>
      <c r="VQK61" s="7"/>
      <c r="VQL61" s="7"/>
      <c r="VQM61" s="7"/>
      <c r="VQN61" s="7"/>
      <c r="VQO61" s="7"/>
      <c r="VQP61" s="7"/>
      <c r="VQQ61" s="7"/>
      <c r="VQR61" s="7"/>
      <c r="VQS61" s="7"/>
      <c r="VQT61" s="7"/>
      <c r="VQU61" s="7"/>
      <c r="VQV61" s="7"/>
      <c r="VQW61" s="7"/>
      <c r="VQX61" s="7"/>
      <c r="VQY61" s="7"/>
      <c r="VQZ61" s="7"/>
      <c r="VRA61" s="7"/>
      <c r="VRB61" s="7"/>
      <c r="VRC61" s="7"/>
      <c r="VRD61" s="7"/>
      <c r="VRE61" s="7"/>
      <c r="VRF61" s="7"/>
      <c r="VRG61" s="7"/>
      <c r="VRH61" s="7"/>
      <c r="VRI61" s="7"/>
      <c r="VRJ61" s="7"/>
      <c r="VRK61" s="7"/>
      <c r="VRL61" s="7"/>
      <c r="VRM61" s="7"/>
      <c r="VRN61" s="7"/>
      <c r="VRO61" s="7"/>
      <c r="VRP61" s="7"/>
      <c r="VRQ61" s="7"/>
      <c r="VRR61" s="7"/>
      <c r="VRS61" s="7"/>
      <c r="VRT61" s="7"/>
      <c r="VRU61" s="7"/>
      <c r="VRV61" s="7"/>
      <c r="VRW61" s="7"/>
      <c r="VRX61" s="7"/>
      <c r="VRY61" s="7"/>
      <c r="VRZ61" s="7"/>
      <c r="VSA61" s="7"/>
      <c r="VSB61" s="7"/>
      <c r="VSC61" s="7"/>
      <c r="VSD61" s="7"/>
      <c r="VSE61" s="7"/>
      <c r="VSF61" s="7"/>
      <c r="VSG61" s="7"/>
      <c r="VSH61" s="7"/>
      <c r="VSI61" s="7"/>
      <c r="VSJ61" s="7"/>
      <c r="VSK61" s="7"/>
      <c r="VSL61" s="7"/>
      <c r="VSM61" s="7"/>
      <c r="VSN61" s="7"/>
      <c r="VSP61" s="7"/>
      <c r="VSQ61" s="7"/>
      <c r="VSR61" s="7"/>
      <c r="VSS61" s="7"/>
      <c r="VST61" s="7"/>
      <c r="VSU61" s="7"/>
      <c r="VSV61" s="7"/>
      <c r="VSW61" s="7"/>
      <c r="VSX61" s="7"/>
      <c r="VSY61" s="7"/>
      <c r="VSZ61" s="7"/>
      <c r="VTA61" s="7"/>
      <c r="VTB61" s="7"/>
      <c r="VTC61" s="7"/>
      <c r="VTD61" s="7"/>
      <c r="VTE61" s="7"/>
      <c r="VTF61" s="7"/>
      <c r="VTG61" s="7"/>
      <c r="VTH61" s="7"/>
      <c r="VTI61" s="7"/>
      <c r="VTJ61" s="7"/>
      <c r="VTK61" s="7"/>
      <c r="VTL61" s="7"/>
      <c r="VTM61" s="7"/>
      <c r="VTN61" s="7"/>
      <c r="VTO61" s="7"/>
      <c r="VTP61" s="7"/>
      <c r="VTQ61" s="7"/>
      <c r="VTR61" s="7"/>
      <c r="VTS61" s="7"/>
      <c r="VTT61" s="7"/>
      <c r="VTU61" s="7"/>
      <c r="VTV61" s="7"/>
      <c r="VTW61" s="7"/>
      <c r="VTX61" s="7"/>
      <c r="VTY61" s="7"/>
      <c r="VTZ61" s="7"/>
      <c r="VUA61" s="7"/>
      <c r="VUB61" s="7"/>
      <c r="VUC61" s="7"/>
      <c r="VUD61" s="7"/>
      <c r="VUE61" s="7"/>
      <c r="VUF61" s="7"/>
      <c r="VUG61" s="7"/>
      <c r="VUH61" s="7"/>
      <c r="VUI61" s="7"/>
      <c r="VUJ61" s="7"/>
      <c r="VUK61" s="7"/>
      <c r="VUL61" s="7"/>
      <c r="VUM61" s="7"/>
      <c r="VUN61" s="7"/>
      <c r="VUO61" s="7"/>
      <c r="VUP61" s="7"/>
      <c r="VUQ61" s="7"/>
      <c r="VUR61" s="7"/>
      <c r="VUS61" s="7"/>
      <c r="VUT61" s="7"/>
      <c r="VUU61" s="7"/>
      <c r="VUV61" s="7"/>
      <c r="VUW61" s="7"/>
      <c r="VUX61" s="7"/>
      <c r="VUY61" s="7"/>
      <c r="VUZ61" s="7"/>
      <c r="VVA61" s="7"/>
      <c r="VVB61" s="7"/>
      <c r="VVC61" s="7"/>
      <c r="VVD61" s="7"/>
      <c r="VVE61" s="7"/>
      <c r="VVF61" s="7"/>
      <c r="VVG61" s="7"/>
      <c r="VVH61" s="7"/>
      <c r="VVI61" s="7"/>
      <c r="VVJ61" s="7"/>
      <c r="VVK61" s="7"/>
      <c r="VVL61" s="7"/>
      <c r="VVM61" s="7"/>
      <c r="VVN61" s="7"/>
      <c r="VVO61" s="7"/>
      <c r="VVP61" s="7"/>
      <c r="VVQ61" s="7"/>
      <c r="VVR61" s="7"/>
      <c r="VVS61" s="7"/>
      <c r="VVT61" s="7"/>
      <c r="VVU61" s="7"/>
      <c r="VVV61" s="7"/>
      <c r="VVW61" s="7"/>
      <c r="VVX61" s="7"/>
      <c r="VVY61" s="7"/>
      <c r="VVZ61" s="7"/>
      <c r="VWA61" s="7"/>
      <c r="VWB61" s="7"/>
      <c r="VWC61" s="7"/>
      <c r="VWD61" s="7"/>
      <c r="VWE61" s="7"/>
      <c r="VWF61" s="7"/>
      <c r="VWG61" s="7"/>
      <c r="VWH61" s="7"/>
      <c r="VWI61" s="7"/>
      <c r="VWJ61" s="7"/>
      <c r="VWK61" s="7"/>
      <c r="VWL61" s="7"/>
      <c r="VWM61" s="7"/>
      <c r="VWN61" s="7"/>
      <c r="VWO61" s="7"/>
      <c r="VWP61" s="7"/>
      <c r="VWQ61" s="7"/>
      <c r="VWR61" s="7"/>
      <c r="VWS61" s="7"/>
      <c r="VWT61" s="7"/>
      <c r="VWU61" s="7"/>
      <c r="VWV61" s="7"/>
      <c r="VWW61" s="7"/>
      <c r="VWX61" s="7"/>
      <c r="VWY61" s="7"/>
      <c r="VWZ61" s="7"/>
      <c r="VXA61" s="7"/>
      <c r="VXB61" s="7"/>
      <c r="VXC61" s="7"/>
      <c r="VXD61" s="7"/>
      <c r="VXE61" s="7"/>
      <c r="VXF61" s="7"/>
      <c r="VXG61" s="7"/>
      <c r="VXH61" s="7"/>
      <c r="VXI61" s="7"/>
      <c r="VXJ61" s="7"/>
      <c r="VXK61" s="7"/>
      <c r="VXL61" s="7"/>
      <c r="VXM61" s="7"/>
      <c r="VXN61" s="7"/>
      <c r="VXO61" s="7"/>
      <c r="VXP61" s="7"/>
      <c r="VXQ61" s="7"/>
      <c r="VXR61" s="7"/>
      <c r="VXS61" s="7"/>
      <c r="VXT61" s="7"/>
      <c r="VXU61" s="7"/>
      <c r="VXV61" s="7"/>
      <c r="VXW61" s="7"/>
      <c r="VXX61" s="7"/>
      <c r="VXY61" s="7"/>
      <c r="VXZ61" s="7"/>
      <c r="VYA61" s="7"/>
      <c r="VYB61" s="7"/>
      <c r="VYC61" s="7"/>
      <c r="VYD61" s="7"/>
      <c r="VYE61" s="7"/>
      <c r="VYF61" s="7"/>
      <c r="VYG61" s="7"/>
      <c r="VYH61" s="7"/>
      <c r="VYI61" s="7"/>
      <c r="VYJ61" s="7"/>
      <c r="VYK61" s="7"/>
      <c r="VYL61" s="7"/>
      <c r="VYM61" s="7"/>
      <c r="VYN61" s="7"/>
      <c r="VYO61" s="7"/>
      <c r="VYP61" s="7"/>
      <c r="VYQ61" s="7"/>
      <c r="VYR61" s="7"/>
      <c r="VYS61" s="7"/>
      <c r="VYT61" s="7"/>
      <c r="VYU61" s="7"/>
      <c r="VYV61" s="7"/>
      <c r="VYW61" s="7"/>
      <c r="VYX61" s="7"/>
      <c r="VYY61" s="7"/>
      <c r="VYZ61" s="7"/>
      <c r="VZA61" s="7"/>
      <c r="VZB61" s="7"/>
      <c r="VZC61" s="7"/>
      <c r="VZD61" s="7"/>
      <c r="VZE61" s="7"/>
      <c r="VZF61" s="7"/>
      <c r="VZG61" s="7"/>
      <c r="VZH61" s="7"/>
      <c r="VZI61" s="7"/>
      <c r="VZJ61" s="7"/>
      <c r="VZK61" s="7"/>
      <c r="VZL61" s="7"/>
      <c r="VZM61" s="7"/>
      <c r="VZN61" s="7"/>
      <c r="VZO61" s="7"/>
      <c r="VZP61" s="7"/>
      <c r="VZQ61" s="7"/>
      <c r="VZR61" s="7"/>
      <c r="VZS61" s="7"/>
      <c r="VZT61" s="7"/>
      <c r="VZU61" s="7"/>
      <c r="VZV61" s="7"/>
      <c r="VZW61" s="7"/>
      <c r="VZX61" s="7"/>
      <c r="VZY61" s="7"/>
      <c r="VZZ61" s="7"/>
      <c r="WAA61" s="7"/>
      <c r="WAB61" s="7"/>
      <c r="WAC61" s="7"/>
      <c r="WAD61" s="7"/>
      <c r="WAE61" s="7"/>
      <c r="WAF61" s="7"/>
      <c r="WAG61" s="7"/>
      <c r="WAH61" s="7"/>
      <c r="WAI61" s="7"/>
      <c r="WAJ61" s="7"/>
      <c r="WAK61" s="7"/>
      <c r="WAL61" s="7"/>
      <c r="WAM61" s="7"/>
      <c r="WAN61" s="7"/>
      <c r="WAO61" s="7"/>
      <c r="WAP61" s="7"/>
      <c r="WAQ61" s="7"/>
      <c r="WAR61" s="7"/>
      <c r="WAS61" s="7"/>
      <c r="WAT61" s="7"/>
      <c r="WAU61" s="7"/>
      <c r="WAV61" s="7"/>
      <c r="WAW61" s="7"/>
      <c r="WAX61" s="7"/>
      <c r="WAY61" s="7"/>
      <c r="WAZ61" s="7"/>
      <c r="WBA61" s="7"/>
      <c r="WBB61" s="7"/>
      <c r="WBC61" s="7"/>
      <c r="WBD61" s="7"/>
      <c r="WBE61" s="7"/>
      <c r="WBF61" s="7"/>
      <c r="WBG61" s="7"/>
      <c r="WBH61" s="7"/>
      <c r="WBI61" s="7"/>
      <c r="WBJ61" s="7"/>
      <c r="WBK61" s="7"/>
      <c r="WBL61" s="7"/>
      <c r="WBM61" s="7"/>
      <c r="WBN61" s="7"/>
      <c r="WBO61" s="7"/>
      <c r="WBP61" s="7"/>
      <c r="WBQ61" s="7"/>
      <c r="WBR61" s="7"/>
      <c r="WBS61" s="7"/>
      <c r="WBT61" s="7"/>
      <c r="WBU61" s="7"/>
      <c r="WBV61" s="7"/>
      <c r="WBW61" s="7"/>
      <c r="WBX61" s="7"/>
      <c r="WBY61" s="7"/>
      <c r="WBZ61" s="7"/>
      <c r="WCA61" s="7"/>
      <c r="WCB61" s="7"/>
      <c r="WCC61" s="7"/>
      <c r="WCD61" s="7"/>
      <c r="WCE61" s="7"/>
      <c r="WCF61" s="7"/>
      <c r="WCG61" s="7"/>
      <c r="WCH61" s="7"/>
      <c r="WCI61" s="7"/>
      <c r="WCJ61" s="7"/>
      <c r="WCL61" s="7"/>
      <c r="WCM61" s="7"/>
      <c r="WCN61" s="7"/>
      <c r="WCO61" s="7"/>
      <c r="WCP61" s="7"/>
      <c r="WCQ61" s="7"/>
      <c r="WCR61" s="7"/>
      <c r="WCS61" s="7"/>
      <c r="WCT61" s="7"/>
      <c r="WCU61" s="7"/>
      <c r="WCV61" s="7"/>
      <c r="WCW61" s="7"/>
      <c r="WCX61" s="7"/>
      <c r="WCY61" s="7"/>
      <c r="WCZ61" s="7"/>
      <c r="WDA61" s="7"/>
      <c r="WDB61" s="7"/>
      <c r="WDC61" s="7"/>
      <c r="WDD61" s="7"/>
      <c r="WDE61" s="7"/>
      <c r="WDF61" s="7"/>
      <c r="WDG61" s="7"/>
      <c r="WDH61" s="7"/>
      <c r="WDI61" s="7"/>
      <c r="WDJ61" s="7"/>
      <c r="WDK61" s="7"/>
      <c r="WDL61" s="7"/>
      <c r="WDM61" s="7"/>
      <c r="WDN61" s="7"/>
      <c r="WDO61" s="7"/>
      <c r="WDP61" s="7"/>
      <c r="WDQ61" s="7"/>
      <c r="WDR61" s="7"/>
      <c r="WDS61" s="7"/>
      <c r="WDT61" s="7"/>
      <c r="WDU61" s="7"/>
      <c r="WDV61" s="7"/>
      <c r="WDW61" s="7"/>
      <c r="WDX61" s="7"/>
      <c r="WDY61" s="7"/>
      <c r="WDZ61" s="7"/>
      <c r="WEA61" s="7"/>
      <c r="WEB61" s="7"/>
      <c r="WEC61" s="7"/>
      <c r="WED61" s="7"/>
      <c r="WEE61" s="7"/>
      <c r="WEF61" s="7"/>
      <c r="WEG61" s="7"/>
      <c r="WEH61" s="7"/>
      <c r="WEI61" s="7"/>
      <c r="WEJ61" s="7"/>
      <c r="WEK61" s="7"/>
      <c r="WEL61" s="7"/>
      <c r="WEM61" s="7"/>
      <c r="WEN61" s="7"/>
      <c r="WEO61" s="7"/>
      <c r="WEP61" s="7"/>
      <c r="WEQ61" s="7"/>
      <c r="WER61" s="7"/>
      <c r="WES61" s="7"/>
      <c r="WET61" s="7"/>
      <c r="WEU61" s="7"/>
      <c r="WEV61" s="7"/>
      <c r="WEW61" s="7"/>
      <c r="WEX61" s="7"/>
      <c r="WEY61" s="7"/>
      <c r="WEZ61" s="7"/>
      <c r="WFA61" s="7"/>
      <c r="WFB61" s="7"/>
      <c r="WFC61" s="7"/>
      <c r="WFD61" s="7"/>
      <c r="WFE61" s="7"/>
      <c r="WFF61" s="7"/>
      <c r="WFG61" s="7"/>
      <c r="WFH61" s="7"/>
      <c r="WFI61" s="7"/>
      <c r="WFJ61" s="7"/>
      <c r="WFK61" s="7"/>
      <c r="WFL61" s="7"/>
      <c r="WFM61" s="7"/>
      <c r="WFN61" s="7"/>
      <c r="WFO61" s="7"/>
      <c r="WFP61" s="7"/>
      <c r="WFQ61" s="7"/>
      <c r="WFR61" s="7"/>
      <c r="WFS61" s="7"/>
      <c r="WFT61" s="7"/>
      <c r="WFU61" s="7"/>
      <c r="WFV61" s="7"/>
      <c r="WFW61" s="7"/>
      <c r="WFX61" s="7"/>
      <c r="WFY61" s="7"/>
      <c r="WFZ61" s="7"/>
      <c r="WGA61" s="7"/>
      <c r="WGB61" s="7"/>
      <c r="WGC61" s="7"/>
      <c r="WGD61" s="7"/>
      <c r="WGE61" s="7"/>
      <c r="WGF61" s="7"/>
      <c r="WGG61" s="7"/>
      <c r="WGH61" s="7"/>
      <c r="WGI61" s="7"/>
      <c r="WGJ61" s="7"/>
      <c r="WGK61" s="7"/>
      <c r="WGL61" s="7"/>
      <c r="WGM61" s="7"/>
      <c r="WGN61" s="7"/>
      <c r="WGO61" s="7"/>
      <c r="WGP61" s="7"/>
      <c r="WGQ61" s="7"/>
      <c r="WGR61" s="7"/>
      <c r="WGS61" s="7"/>
      <c r="WGT61" s="7"/>
      <c r="WGU61" s="7"/>
      <c r="WGV61" s="7"/>
      <c r="WGW61" s="7"/>
      <c r="WGX61" s="7"/>
      <c r="WGY61" s="7"/>
      <c r="WGZ61" s="7"/>
      <c r="WHA61" s="7"/>
      <c r="WHB61" s="7"/>
      <c r="WHC61" s="7"/>
      <c r="WHD61" s="7"/>
      <c r="WHE61" s="7"/>
      <c r="WHF61" s="7"/>
      <c r="WHG61" s="7"/>
      <c r="WHH61" s="7"/>
      <c r="WHI61" s="7"/>
      <c r="WHJ61" s="7"/>
      <c r="WHK61" s="7"/>
      <c r="WHL61" s="7"/>
      <c r="WHM61" s="7"/>
      <c r="WHN61" s="7"/>
      <c r="WHO61" s="7"/>
      <c r="WHP61" s="7"/>
      <c r="WHQ61" s="7"/>
      <c r="WHR61" s="7"/>
      <c r="WHS61" s="7"/>
      <c r="WHT61" s="7"/>
      <c r="WHU61" s="7"/>
      <c r="WHV61" s="7"/>
      <c r="WHW61" s="7"/>
      <c r="WHX61" s="7"/>
      <c r="WHY61" s="7"/>
      <c r="WHZ61" s="7"/>
      <c r="WIA61" s="7"/>
      <c r="WIB61" s="7"/>
      <c r="WIC61" s="7"/>
      <c r="WID61" s="7"/>
      <c r="WIE61" s="7"/>
      <c r="WIF61" s="7"/>
      <c r="WIG61" s="7"/>
      <c r="WIH61" s="7"/>
      <c r="WII61" s="7"/>
      <c r="WIJ61" s="7"/>
      <c r="WIK61" s="7"/>
      <c r="WIL61" s="7"/>
      <c r="WIM61" s="7"/>
      <c r="WIN61" s="7"/>
      <c r="WIO61" s="7"/>
      <c r="WIP61" s="7"/>
      <c r="WIQ61" s="7"/>
      <c r="WIR61" s="7"/>
      <c r="WIS61" s="7"/>
      <c r="WIT61" s="7"/>
      <c r="WIU61" s="7"/>
      <c r="WIV61" s="7"/>
      <c r="WIW61" s="7"/>
      <c r="WIX61" s="7"/>
      <c r="WIY61" s="7"/>
      <c r="WIZ61" s="7"/>
      <c r="WJA61" s="7"/>
      <c r="WJB61" s="7"/>
      <c r="WJC61" s="7"/>
      <c r="WJD61" s="7"/>
      <c r="WJE61" s="7"/>
      <c r="WJF61" s="7"/>
      <c r="WJG61" s="7"/>
      <c r="WJH61" s="7"/>
      <c r="WJI61" s="7"/>
      <c r="WJJ61" s="7"/>
      <c r="WJK61" s="7"/>
      <c r="WJL61" s="7"/>
      <c r="WJM61" s="7"/>
      <c r="WJN61" s="7"/>
      <c r="WJO61" s="7"/>
      <c r="WJP61" s="7"/>
      <c r="WJQ61" s="7"/>
      <c r="WJR61" s="7"/>
      <c r="WJS61" s="7"/>
      <c r="WJT61" s="7"/>
      <c r="WJU61" s="7"/>
      <c r="WJV61" s="7"/>
      <c r="WJW61" s="7"/>
      <c r="WJX61" s="7"/>
      <c r="WJY61" s="7"/>
      <c r="WJZ61" s="7"/>
      <c r="WKA61" s="7"/>
      <c r="WKB61" s="7"/>
      <c r="WKC61" s="7"/>
      <c r="WKD61" s="7"/>
      <c r="WKE61" s="7"/>
      <c r="WKF61" s="7"/>
      <c r="WKG61" s="7"/>
      <c r="WKH61" s="7"/>
      <c r="WKI61" s="7"/>
      <c r="WKJ61" s="7"/>
      <c r="WKK61" s="7"/>
      <c r="WKL61" s="7"/>
      <c r="WKM61" s="7"/>
      <c r="WKN61" s="7"/>
      <c r="WKO61" s="7"/>
      <c r="WKP61" s="7"/>
      <c r="WKQ61" s="7"/>
      <c r="WKR61" s="7"/>
      <c r="WKS61" s="7"/>
      <c r="WKT61" s="7"/>
      <c r="WKU61" s="7"/>
      <c r="WKV61" s="7"/>
      <c r="WKW61" s="7"/>
      <c r="WKX61" s="7"/>
      <c r="WKY61" s="7"/>
      <c r="WKZ61" s="7"/>
      <c r="WLA61" s="7"/>
      <c r="WLB61" s="7"/>
      <c r="WLC61" s="7"/>
      <c r="WLD61" s="7"/>
      <c r="WLE61" s="7"/>
      <c r="WLF61" s="7"/>
      <c r="WLG61" s="7"/>
      <c r="WLH61" s="7"/>
      <c r="WLI61" s="7"/>
      <c r="WLJ61" s="7"/>
      <c r="WLK61" s="7"/>
      <c r="WLL61" s="7"/>
      <c r="WLM61" s="7"/>
      <c r="WLN61" s="7"/>
      <c r="WLO61" s="7"/>
      <c r="WLP61" s="7"/>
      <c r="WLQ61" s="7"/>
      <c r="WLR61" s="7"/>
      <c r="WLS61" s="7"/>
      <c r="WLT61" s="7"/>
      <c r="WLU61" s="7"/>
      <c r="WLV61" s="7"/>
      <c r="WLW61" s="7"/>
      <c r="WLX61" s="7"/>
      <c r="WLY61" s="7"/>
      <c r="WLZ61" s="7"/>
      <c r="WMA61" s="7"/>
      <c r="WMB61" s="7"/>
      <c r="WMC61" s="7"/>
      <c r="WMD61" s="7"/>
      <c r="WME61" s="7"/>
      <c r="WMF61" s="7"/>
      <c r="WMH61" s="7"/>
      <c r="WMI61" s="7"/>
      <c r="WMJ61" s="7"/>
      <c r="WMK61" s="7"/>
      <c r="WML61" s="7"/>
      <c r="WMM61" s="7"/>
      <c r="WMN61" s="7"/>
      <c r="WMO61" s="7"/>
      <c r="WMP61" s="7"/>
      <c r="WMQ61" s="7"/>
      <c r="WMR61" s="7"/>
      <c r="WMS61" s="7"/>
      <c r="WMT61" s="7"/>
      <c r="WMU61" s="7"/>
      <c r="WMV61" s="7"/>
      <c r="WMW61" s="7"/>
      <c r="WMX61" s="7"/>
      <c r="WMY61" s="7"/>
      <c r="WMZ61" s="7"/>
      <c r="WNA61" s="7"/>
      <c r="WNB61" s="7"/>
      <c r="WNC61" s="7"/>
      <c r="WND61" s="7"/>
      <c r="WNE61" s="7"/>
      <c r="WNF61" s="7"/>
      <c r="WNG61" s="7"/>
      <c r="WNH61" s="7"/>
      <c r="WNI61" s="7"/>
      <c r="WNJ61" s="7"/>
      <c r="WNK61" s="7"/>
      <c r="WNL61" s="7"/>
      <c r="WNM61" s="7"/>
      <c r="WNN61" s="7"/>
      <c r="WNO61" s="7"/>
      <c r="WNP61" s="7"/>
      <c r="WNQ61" s="7"/>
      <c r="WNR61" s="7"/>
      <c r="WNS61" s="7"/>
      <c r="WNT61" s="7"/>
      <c r="WNU61" s="7"/>
      <c r="WNV61" s="7"/>
      <c r="WNW61" s="7"/>
      <c r="WNX61" s="7"/>
      <c r="WNY61" s="7"/>
      <c r="WNZ61" s="7"/>
      <c r="WOA61" s="7"/>
      <c r="WOB61" s="7"/>
      <c r="WOC61" s="7"/>
      <c r="WOD61" s="7"/>
      <c r="WOE61" s="7"/>
      <c r="WOF61" s="7"/>
      <c r="WOG61" s="7"/>
      <c r="WOH61" s="7"/>
      <c r="WOI61" s="7"/>
      <c r="WOJ61" s="7"/>
      <c r="WOK61" s="7"/>
      <c r="WOL61" s="7"/>
      <c r="WOM61" s="7"/>
      <c r="WON61" s="7"/>
      <c r="WOO61" s="7"/>
      <c r="WOP61" s="7"/>
      <c r="WOQ61" s="7"/>
      <c r="WOR61" s="7"/>
      <c r="WOS61" s="7"/>
      <c r="WOT61" s="7"/>
      <c r="WOU61" s="7"/>
      <c r="WOV61" s="7"/>
      <c r="WOW61" s="7"/>
      <c r="WOX61" s="7"/>
      <c r="WOY61" s="7"/>
      <c r="WOZ61" s="7"/>
      <c r="WPA61" s="7"/>
      <c r="WPB61" s="7"/>
      <c r="WPC61" s="7"/>
      <c r="WPD61" s="7"/>
      <c r="WPE61" s="7"/>
      <c r="WPF61" s="7"/>
      <c r="WPG61" s="7"/>
      <c r="WPH61" s="7"/>
      <c r="WPI61" s="7"/>
      <c r="WPJ61" s="7"/>
      <c r="WPK61" s="7"/>
      <c r="WPL61" s="7"/>
      <c r="WPM61" s="7"/>
      <c r="WPN61" s="7"/>
      <c r="WPO61" s="7"/>
      <c r="WPP61" s="7"/>
      <c r="WPQ61" s="7"/>
      <c r="WPR61" s="7"/>
      <c r="WPS61" s="7"/>
      <c r="WPT61" s="7"/>
      <c r="WPU61" s="7"/>
      <c r="WPV61" s="7"/>
      <c r="WPW61" s="7"/>
      <c r="WPX61" s="7"/>
      <c r="WPY61" s="7"/>
      <c r="WPZ61" s="7"/>
      <c r="WQA61" s="7"/>
      <c r="WQB61" s="7"/>
      <c r="WQC61" s="7"/>
      <c r="WQD61" s="7"/>
      <c r="WQE61" s="7"/>
      <c r="WQF61" s="7"/>
      <c r="WQG61" s="7"/>
      <c r="WQH61" s="7"/>
      <c r="WQI61" s="7"/>
      <c r="WQJ61" s="7"/>
      <c r="WQK61" s="7"/>
      <c r="WQL61" s="7"/>
      <c r="WQM61" s="7"/>
      <c r="WQN61" s="7"/>
      <c r="WQO61" s="7"/>
      <c r="WQP61" s="7"/>
      <c r="WQQ61" s="7"/>
      <c r="WQR61" s="7"/>
      <c r="WQS61" s="7"/>
      <c r="WQT61" s="7"/>
      <c r="WQU61" s="7"/>
      <c r="WQV61" s="7"/>
      <c r="WQW61" s="7"/>
      <c r="WQX61" s="7"/>
      <c r="WQY61" s="7"/>
      <c r="WQZ61" s="7"/>
      <c r="WRA61" s="7"/>
      <c r="WRB61" s="7"/>
      <c r="WRC61" s="7"/>
      <c r="WRD61" s="7"/>
      <c r="WRE61" s="7"/>
      <c r="WRF61" s="7"/>
      <c r="WRG61" s="7"/>
      <c r="WRH61" s="7"/>
      <c r="WRI61" s="7"/>
      <c r="WRJ61" s="7"/>
      <c r="WRK61" s="7"/>
      <c r="WRL61" s="7"/>
      <c r="WRM61" s="7"/>
      <c r="WRN61" s="7"/>
      <c r="WRO61" s="7"/>
      <c r="WRP61" s="7"/>
      <c r="WRQ61" s="7"/>
      <c r="WRR61" s="7"/>
      <c r="WRS61" s="7"/>
      <c r="WRT61" s="7"/>
      <c r="WRU61" s="7"/>
      <c r="WRV61" s="7"/>
      <c r="WRW61" s="7"/>
      <c r="WRX61" s="7"/>
      <c r="WRY61" s="7"/>
      <c r="WRZ61" s="7"/>
      <c r="WSA61" s="7"/>
      <c r="WSB61" s="7"/>
      <c r="WSC61" s="7"/>
      <c r="WSD61" s="7"/>
      <c r="WSE61" s="7"/>
      <c r="WSF61" s="7"/>
      <c r="WSG61" s="7"/>
      <c r="WSH61" s="7"/>
      <c r="WSI61" s="7"/>
      <c r="WSJ61" s="7"/>
      <c r="WSK61" s="7"/>
      <c r="WSL61" s="7"/>
      <c r="WSM61" s="7"/>
      <c r="WSN61" s="7"/>
      <c r="WSO61" s="7"/>
      <c r="WSP61" s="7"/>
      <c r="WSQ61" s="7"/>
      <c r="WSR61" s="7"/>
      <c r="WSS61" s="7"/>
      <c r="WST61" s="7"/>
      <c r="WSU61" s="7"/>
      <c r="WSV61" s="7"/>
      <c r="WSW61" s="7"/>
      <c r="WSX61" s="7"/>
      <c r="WSY61" s="7"/>
      <c r="WSZ61" s="7"/>
      <c r="WTA61" s="7"/>
      <c r="WTB61" s="7"/>
      <c r="WTC61" s="7"/>
      <c r="WTD61" s="7"/>
      <c r="WTE61" s="7"/>
      <c r="WTF61" s="7"/>
      <c r="WTG61" s="7"/>
      <c r="WTH61" s="7"/>
      <c r="WTI61" s="7"/>
      <c r="WTJ61" s="7"/>
      <c r="WTK61" s="7"/>
      <c r="WTL61" s="7"/>
      <c r="WTM61" s="7"/>
      <c r="WTN61" s="7"/>
      <c r="WTO61" s="7"/>
      <c r="WTP61" s="7"/>
      <c r="WTQ61" s="7"/>
      <c r="WTR61" s="7"/>
      <c r="WTS61" s="7"/>
      <c r="WTT61" s="7"/>
      <c r="WTU61" s="7"/>
      <c r="WTV61" s="7"/>
      <c r="WTW61" s="7"/>
      <c r="WTX61" s="7"/>
      <c r="WTY61" s="7"/>
      <c r="WTZ61" s="7"/>
      <c r="WUA61" s="7"/>
      <c r="WUB61" s="7"/>
      <c r="WUC61" s="7"/>
      <c r="WUD61" s="7"/>
      <c r="WUE61" s="7"/>
      <c r="WUF61" s="7"/>
      <c r="WUG61" s="7"/>
      <c r="WUH61" s="7"/>
      <c r="WUI61" s="7"/>
      <c r="WUJ61" s="7"/>
      <c r="WUK61" s="7"/>
      <c r="WUL61" s="7"/>
      <c r="WUM61" s="7"/>
      <c r="WUN61" s="7"/>
      <c r="WUO61" s="7"/>
      <c r="WUP61" s="7"/>
      <c r="WUQ61" s="7"/>
      <c r="WUR61" s="7"/>
      <c r="WUS61" s="7"/>
      <c r="WUT61" s="7"/>
      <c r="WUU61" s="7"/>
      <c r="WUV61" s="7"/>
      <c r="WUW61" s="7"/>
      <c r="WUX61" s="7"/>
      <c r="WUY61" s="7"/>
      <c r="WUZ61" s="7"/>
      <c r="WVA61" s="7"/>
      <c r="WVB61" s="7"/>
      <c r="WVC61" s="7"/>
      <c r="WVD61" s="7"/>
      <c r="WVE61" s="7"/>
      <c r="WVF61" s="7"/>
      <c r="WVG61" s="7"/>
      <c r="WVH61" s="7"/>
      <c r="WVI61" s="7"/>
      <c r="WVJ61" s="7"/>
      <c r="WVK61" s="7"/>
      <c r="WVL61" s="7"/>
      <c r="WVM61" s="7"/>
      <c r="WVN61" s="7"/>
      <c r="WVO61" s="7"/>
      <c r="WVP61" s="7"/>
      <c r="WVQ61" s="7"/>
      <c r="WVR61" s="7"/>
      <c r="WVS61" s="7"/>
      <c r="WVT61" s="7"/>
      <c r="WVU61" s="7"/>
      <c r="WVV61" s="7"/>
      <c r="WVW61" s="7"/>
      <c r="WVX61" s="7"/>
      <c r="WVY61" s="7"/>
      <c r="WVZ61" s="7"/>
      <c r="WWA61" s="7"/>
      <c r="WWB61" s="7"/>
      <c r="WWD61" s="7"/>
      <c r="WWE61" s="7"/>
      <c r="WWF61" s="7"/>
      <c r="WWG61" s="7"/>
      <c r="WWH61" s="7"/>
      <c r="WWI61" s="7"/>
      <c r="WWJ61" s="7"/>
      <c r="WWK61" s="7"/>
      <c r="WWL61" s="7"/>
      <c r="WWM61" s="7"/>
      <c r="WWN61" s="7"/>
      <c r="WWO61" s="7"/>
      <c r="WWP61" s="7"/>
      <c r="WWQ61" s="7"/>
      <c r="WWR61" s="7"/>
      <c r="WWS61" s="7"/>
      <c r="WWT61" s="7"/>
      <c r="WWU61" s="7"/>
      <c r="WWV61" s="7"/>
      <c r="WWW61" s="7"/>
      <c r="WWX61" s="7"/>
      <c r="WWY61" s="7"/>
      <c r="WWZ61" s="7"/>
      <c r="WXA61" s="7"/>
      <c r="WXB61" s="7"/>
      <c r="WXC61" s="7"/>
      <c r="WXD61" s="7"/>
      <c r="WXE61" s="7"/>
      <c r="WXF61" s="7"/>
      <c r="WXG61" s="7"/>
      <c r="WXH61" s="7"/>
      <c r="WXI61" s="7"/>
      <c r="WXJ61" s="7"/>
      <c r="WXK61" s="7"/>
      <c r="WXL61" s="7"/>
      <c r="WXM61" s="7"/>
      <c r="WXN61" s="7"/>
      <c r="WXO61" s="7"/>
      <c r="WXP61" s="7"/>
      <c r="WXQ61" s="7"/>
      <c r="WXR61" s="7"/>
      <c r="WXS61" s="7"/>
      <c r="WXT61" s="7"/>
      <c r="WXU61" s="7"/>
      <c r="WXV61" s="7"/>
      <c r="WXW61" s="7"/>
      <c r="WXX61" s="7"/>
      <c r="WXY61" s="7"/>
      <c r="WXZ61" s="7"/>
      <c r="WYA61" s="7"/>
      <c r="WYB61" s="7"/>
      <c r="WYC61" s="7"/>
      <c r="WYD61" s="7"/>
      <c r="WYE61" s="7"/>
      <c r="WYF61" s="7"/>
      <c r="WYG61" s="7"/>
      <c r="WYH61" s="7"/>
      <c r="WYI61" s="7"/>
      <c r="WYJ61" s="7"/>
      <c r="WYK61" s="7"/>
      <c r="WYL61" s="7"/>
      <c r="WYM61" s="7"/>
      <c r="WYN61" s="7"/>
      <c r="WYO61" s="7"/>
      <c r="WYP61" s="7"/>
      <c r="WYQ61" s="7"/>
      <c r="WYR61" s="7"/>
      <c r="WYS61" s="7"/>
      <c r="WYT61" s="7"/>
      <c r="WYU61" s="7"/>
      <c r="WYV61" s="7"/>
      <c r="WYW61" s="7"/>
      <c r="WYX61" s="7"/>
      <c r="WYY61" s="7"/>
      <c r="WYZ61" s="7"/>
      <c r="WZA61" s="7"/>
      <c r="WZB61" s="7"/>
      <c r="WZC61" s="7"/>
      <c r="WZD61" s="7"/>
      <c r="WZE61" s="7"/>
      <c r="WZF61" s="7"/>
      <c r="WZG61" s="7"/>
      <c r="WZH61" s="7"/>
      <c r="WZI61" s="7"/>
      <c r="WZJ61" s="7"/>
      <c r="WZK61" s="7"/>
      <c r="WZL61" s="7"/>
      <c r="WZM61" s="7"/>
      <c r="WZN61" s="7"/>
      <c r="WZO61" s="7"/>
      <c r="WZP61" s="7"/>
      <c r="WZQ61" s="7"/>
      <c r="WZR61" s="7"/>
      <c r="WZS61" s="7"/>
      <c r="WZT61" s="7"/>
      <c r="WZU61" s="7"/>
      <c r="WZV61" s="7"/>
      <c r="WZW61" s="7"/>
      <c r="WZX61" s="7"/>
      <c r="WZY61" s="7"/>
      <c r="WZZ61" s="7"/>
      <c r="XAA61" s="7"/>
      <c r="XAB61" s="7"/>
      <c r="XAC61" s="7"/>
      <c r="XAD61" s="7"/>
      <c r="XAE61" s="7"/>
      <c r="XAF61" s="7"/>
      <c r="XAG61" s="7"/>
      <c r="XAH61" s="7"/>
      <c r="XAI61" s="7"/>
      <c r="XAJ61" s="7"/>
      <c r="XAK61" s="7"/>
      <c r="XAL61" s="7"/>
      <c r="XAM61" s="7"/>
      <c r="XAN61" s="7"/>
      <c r="XAO61" s="7"/>
      <c r="XAP61" s="7"/>
      <c r="XAQ61" s="7"/>
      <c r="XAR61" s="7"/>
      <c r="XAS61" s="7"/>
      <c r="XAT61" s="7"/>
      <c r="XAU61" s="7"/>
      <c r="XAV61" s="7"/>
      <c r="XAW61" s="7"/>
      <c r="XAX61" s="7"/>
      <c r="XAY61" s="7"/>
      <c r="XAZ61" s="7"/>
      <c r="XBA61" s="7"/>
      <c r="XBB61" s="7"/>
      <c r="XBC61" s="7"/>
      <c r="XBD61" s="7"/>
      <c r="XBE61" s="7"/>
      <c r="XBF61" s="7"/>
      <c r="XBG61" s="7"/>
      <c r="XBH61" s="7"/>
      <c r="XBI61" s="7"/>
      <c r="XBJ61" s="7"/>
      <c r="XBK61" s="7"/>
      <c r="XBL61" s="7"/>
      <c r="XBM61" s="7"/>
      <c r="XBN61" s="7"/>
      <c r="XBO61" s="7"/>
      <c r="XBP61" s="7"/>
      <c r="XBQ61" s="7"/>
      <c r="XBR61" s="7"/>
      <c r="XBS61" s="7"/>
      <c r="XBT61" s="7"/>
      <c r="XBU61" s="7"/>
      <c r="XBV61" s="7"/>
      <c r="XBW61" s="7"/>
      <c r="XBX61" s="7"/>
      <c r="XBY61" s="7"/>
      <c r="XBZ61" s="7"/>
      <c r="XCA61" s="7"/>
      <c r="XCB61" s="7"/>
      <c r="XCC61" s="7"/>
      <c r="XCD61" s="7"/>
      <c r="XCE61" s="7"/>
      <c r="XCF61" s="7"/>
      <c r="XCG61" s="7"/>
      <c r="XCH61" s="7"/>
      <c r="XCI61" s="7"/>
      <c r="XCJ61" s="7"/>
      <c r="XCK61" s="7"/>
      <c r="XCL61" s="7"/>
      <c r="XCM61" s="7"/>
      <c r="XCN61" s="7"/>
      <c r="XCO61" s="7"/>
      <c r="XCP61" s="7"/>
      <c r="XCQ61" s="7"/>
      <c r="XCR61" s="7"/>
      <c r="XCS61" s="7"/>
      <c r="XCT61" s="7"/>
      <c r="XCU61" s="7"/>
      <c r="XCV61" s="7"/>
      <c r="XCW61" s="7"/>
      <c r="XCX61" s="7"/>
      <c r="XCY61" s="7"/>
      <c r="XCZ61" s="7"/>
      <c r="XDA61" s="7"/>
      <c r="XDB61" s="7"/>
      <c r="XDC61" s="7"/>
      <c r="XDD61" s="7"/>
      <c r="XDE61" s="7"/>
      <c r="XDF61" s="7"/>
      <c r="XDG61" s="7"/>
      <c r="XDH61" s="7"/>
      <c r="XDI61" s="7"/>
      <c r="XDJ61" s="7"/>
      <c r="XDK61" s="7"/>
      <c r="XDL61" s="7"/>
      <c r="XDM61" s="7"/>
      <c r="XDN61" s="7"/>
      <c r="XDO61" s="7"/>
      <c r="XDP61" s="7"/>
      <c r="XDQ61" s="7"/>
      <c r="XDR61" s="7"/>
      <c r="XDS61" s="7"/>
      <c r="XDT61" s="7"/>
      <c r="XDU61" s="7"/>
      <c r="XDV61" s="7"/>
      <c r="XDW61" s="7"/>
      <c r="XDX61" s="7"/>
      <c r="XDY61" s="7"/>
      <c r="XDZ61" s="7"/>
      <c r="XEA61" s="7"/>
      <c r="XEB61" s="7"/>
      <c r="XEC61" s="7"/>
      <c r="XED61" s="7"/>
      <c r="XEE61" s="7"/>
      <c r="XEF61" s="7"/>
      <c r="XEG61" s="7"/>
      <c r="XEH61" s="7"/>
      <c r="XEI61" s="7"/>
      <c r="XEJ61" s="7"/>
      <c r="XEK61" s="7"/>
      <c r="XEL61" s="7"/>
      <c r="XEM61" s="7"/>
      <c r="XEN61" s="7"/>
      <c r="XEO61" s="7"/>
      <c r="XEP61" s="7"/>
      <c r="XEQ61" s="7"/>
      <c r="XER61" s="7"/>
      <c r="XES61" s="7"/>
      <c r="XET61" s="7"/>
      <c r="XEU61" s="7"/>
      <c r="XEV61" s="7"/>
      <c r="XEW61" s="7"/>
      <c r="XEX61" s="7"/>
    </row>
    <row r="62" spans="1:16378" x14ac:dyDescent="0.25">
      <c r="A62" s="138">
        <v>58</v>
      </c>
      <c r="B62" s="376">
        <f t="shared" si="60"/>
        <v>181</v>
      </c>
      <c r="C62" s="377" t="str">
        <f t="shared" si="56"/>
        <v>JULY</v>
      </c>
      <c r="D62" s="138"/>
      <c r="E62" s="167"/>
      <c r="F62" s="356" t="str">
        <f>IF(ISNA(VLOOKUP($J62,ADDRESS!$B$3:$N1380,12,0)),"",VLOOKUP($J62,ADDRESS!$B$3:$N1380,12,0))</f>
        <v>AAAAA0000AST001</v>
      </c>
      <c r="G62" s="356">
        <f>IF(ISNA(VLOOKUP($J62,ADDRESS!$B$3:$N1380,13,0)),"",VLOOKUP($J62,ADDRESS!$B$3:$N1380,13,0))</f>
        <v>0</v>
      </c>
      <c r="H62" s="356">
        <f>IF(ISNA(VLOOKUP($J62,ADDRESS!$B$3:$N1380,10,0)),"",VLOOKUP($J62,ADDRESS!$B$3:$N1380,10,0))</f>
        <v>0</v>
      </c>
      <c r="I62" s="356" t="str">
        <f>IF(ISNA(VLOOKUP($J62,ADDRESS!$B$3:$N1380,11,0)),"",VLOOKUP($J62,ADDRESS!$B$3:$N1380,11,0))</f>
        <v>AAAAA0000A</v>
      </c>
      <c r="J62" s="165" t="s">
        <v>347</v>
      </c>
      <c r="K62" s="168">
        <v>11000</v>
      </c>
      <c r="L62" s="110" t="s">
        <v>302</v>
      </c>
      <c r="M62" s="169"/>
      <c r="N62" s="379">
        <f t="shared" si="31"/>
        <v>0</v>
      </c>
      <c r="O62" s="379">
        <f t="shared" si="32"/>
        <v>0</v>
      </c>
      <c r="P62" s="379">
        <f t="shared" si="33"/>
        <v>0</v>
      </c>
      <c r="Q62" s="379">
        <f t="shared" si="34"/>
        <v>0</v>
      </c>
      <c r="R62" s="379">
        <f t="shared" si="35"/>
        <v>0</v>
      </c>
      <c r="S62" s="379">
        <f t="shared" si="36"/>
        <v>0</v>
      </c>
      <c r="T62" s="379">
        <f t="shared" si="37"/>
        <v>0</v>
      </c>
      <c r="U62" s="379">
        <f t="shared" si="57"/>
        <v>0</v>
      </c>
      <c r="V62" s="379">
        <f t="shared" si="39"/>
        <v>1360</v>
      </c>
      <c r="W62" s="379">
        <f t="shared" si="40"/>
        <v>0</v>
      </c>
      <c r="X62" s="379">
        <f t="shared" si="41"/>
        <v>0</v>
      </c>
      <c r="Y62" s="379">
        <f t="shared" si="42"/>
        <v>0</v>
      </c>
      <c r="Z62" s="379">
        <f t="shared" si="43"/>
        <v>0</v>
      </c>
      <c r="AA62" s="170"/>
      <c r="AB62" s="151">
        <f t="shared" si="44"/>
        <v>12360</v>
      </c>
      <c r="AC62" s="110" t="s">
        <v>313</v>
      </c>
      <c r="AD62" s="171"/>
      <c r="AE62" s="379">
        <f t="shared" si="45"/>
        <v>0</v>
      </c>
      <c r="AF62" s="379">
        <f>IF($AC62="TDS194C-C",ROUND($AB62*$AF$4,0),0)+1</f>
        <v>248</v>
      </c>
      <c r="AG62" s="379">
        <f t="shared" si="59"/>
        <v>0</v>
      </c>
      <c r="AH62" s="379">
        <f t="shared" si="48"/>
        <v>0</v>
      </c>
      <c r="AI62" s="379">
        <f t="shared" si="61"/>
        <v>0</v>
      </c>
      <c r="AJ62" s="379">
        <f t="shared" si="50"/>
        <v>0</v>
      </c>
      <c r="AK62" s="379">
        <f t="shared" si="51"/>
        <v>0</v>
      </c>
      <c r="AL62" s="379">
        <f t="shared" si="52"/>
        <v>0</v>
      </c>
      <c r="AM62" s="379">
        <f t="shared" si="53"/>
        <v>0</v>
      </c>
      <c r="AN62" s="379">
        <f t="shared" si="54"/>
        <v>0</v>
      </c>
      <c r="AO62" s="151">
        <f t="shared" si="55"/>
        <v>12112</v>
      </c>
      <c r="AP62" s="172">
        <v>41456</v>
      </c>
      <c r="AQ62" s="151"/>
      <c r="AR62" s="21"/>
      <c r="AS62" s="174"/>
      <c r="AT62" s="21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/>
      <c r="KO62" s="7"/>
      <c r="KP62" s="7"/>
      <c r="KQ62" s="7"/>
      <c r="KR62" s="7"/>
      <c r="KS62" s="7"/>
      <c r="KT62" s="7"/>
      <c r="KU62" s="7"/>
      <c r="KV62" s="7"/>
      <c r="KW62" s="7"/>
      <c r="KX62" s="7"/>
      <c r="KY62" s="7"/>
      <c r="KZ62" s="7"/>
      <c r="LA62" s="7"/>
      <c r="LB62" s="7"/>
      <c r="LC62" s="7"/>
      <c r="LD62" s="7"/>
      <c r="LE62" s="7"/>
      <c r="LF62" s="7"/>
      <c r="LG62" s="7"/>
      <c r="LH62" s="7"/>
      <c r="LI62" s="7"/>
      <c r="LJ62" s="7"/>
      <c r="LK62" s="7"/>
      <c r="LL62" s="7"/>
      <c r="LM62" s="7"/>
      <c r="LN62" s="7"/>
      <c r="LO62" s="7"/>
      <c r="LP62" s="7"/>
      <c r="LQ62" s="7"/>
      <c r="LR62" s="7"/>
      <c r="LS62" s="7"/>
      <c r="LT62" s="7"/>
      <c r="LU62" s="7"/>
      <c r="LV62" s="7"/>
      <c r="LW62" s="7"/>
      <c r="LX62" s="7"/>
      <c r="LY62" s="7"/>
      <c r="LZ62" s="7"/>
      <c r="MA62" s="7"/>
      <c r="MB62" s="7"/>
      <c r="MC62" s="7"/>
      <c r="MD62" s="7"/>
      <c r="ME62" s="7"/>
      <c r="MF62" s="7"/>
      <c r="MG62" s="7"/>
      <c r="MH62" s="7"/>
      <c r="MI62" s="7"/>
      <c r="MJ62" s="7"/>
      <c r="MK62" s="7"/>
      <c r="ML62" s="7"/>
      <c r="MM62" s="7"/>
      <c r="MN62" s="7"/>
      <c r="MO62" s="7"/>
      <c r="MP62" s="7"/>
      <c r="MQ62" s="7"/>
      <c r="MR62" s="7"/>
      <c r="MS62" s="7"/>
      <c r="MT62" s="7"/>
      <c r="MU62" s="7"/>
      <c r="MV62" s="7"/>
      <c r="MW62" s="7"/>
      <c r="MX62" s="7"/>
      <c r="MY62" s="7"/>
      <c r="MZ62" s="7"/>
      <c r="NA62" s="7"/>
      <c r="NB62" s="7"/>
      <c r="NC62" s="7"/>
      <c r="ND62" s="7"/>
      <c r="NE62" s="7"/>
      <c r="NF62" s="7"/>
      <c r="NG62" s="7"/>
      <c r="NH62" s="7"/>
      <c r="NI62" s="7"/>
      <c r="NJ62" s="7"/>
      <c r="NK62" s="7"/>
      <c r="NL62" s="7"/>
      <c r="NM62" s="7"/>
      <c r="NN62" s="7"/>
      <c r="NO62" s="7"/>
      <c r="NP62" s="7"/>
      <c r="NQ62" s="7"/>
      <c r="NR62" s="7"/>
      <c r="NS62" s="7"/>
      <c r="NT62" s="7"/>
      <c r="NU62" s="7"/>
      <c r="NV62" s="7"/>
      <c r="NW62" s="7"/>
      <c r="NX62" s="7"/>
      <c r="NY62" s="7"/>
      <c r="NZ62" s="7"/>
      <c r="OA62" s="7"/>
      <c r="OB62" s="7"/>
      <c r="OC62" s="7"/>
      <c r="OD62" s="7"/>
      <c r="OE62" s="7"/>
      <c r="OF62" s="7"/>
      <c r="OG62" s="7"/>
      <c r="OH62" s="7"/>
      <c r="OI62" s="7"/>
      <c r="OJ62" s="7"/>
      <c r="OK62" s="7"/>
      <c r="OL62" s="7"/>
      <c r="OM62" s="7"/>
      <c r="ON62" s="7"/>
      <c r="OO62" s="7"/>
      <c r="OP62" s="7"/>
      <c r="OQ62" s="7"/>
      <c r="OR62" s="7"/>
      <c r="OS62" s="7"/>
      <c r="OT62" s="7"/>
      <c r="OU62" s="7"/>
      <c r="OV62" s="7"/>
      <c r="OW62" s="7"/>
      <c r="OX62" s="7"/>
      <c r="OY62" s="7"/>
      <c r="OZ62" s="7"/>
      <c r="PA62" s="7"/>
      <c r="PB62" s="7"/>
      <c r="PC62" s="7"/>
      <c r="PD62" s="7"/>
      <c r="PE62" s="7"/>
      <c r="PF62" s="7"/>
      <c r="PG62" s="7"/>
      <c r="PH62" s="7"/>
      <c r="PI62" s="7"/>
      <c r="PJ62" s="7"/>
      <c r="PK62" s="7"/>
      <c r="PL62" s="7"/>
      <c r="PM62" s="7"/>
      <c r="PN62" s="7"/>
      <c r="PO62" s="7"/>
      <c r="PP62" s="7"/>
      <c r="PQ62" s="7"/>
      <c r="PR62" s="7"/>
      <c r="PS62" s="7"/>
      <c r="PT62" s="7"/>
      <c r="PU62" s="7"/>
      <c r="PV62" s="7"/>
      <c r="PW62" s="7"/>
      <c r="PX62" s="7"/>
      <c r="PY62" s="7"/>
      <c r="PZ62" s="7"/>
      <c r="QA62" s="7"/>
      <c r="QB62" s="7"/>
      <c r="QC62" s="7"/>
      <c r="QD62" s="7"/>
      <c r="QE62" s="7"/>
      <c r="QF62" s="7"/>
      <c r="QG62" s="7"/>
      <c r="QH62" s="7"/>
      <c r="QI62" s="7"/>
      <c r="QJ62" s="7"/>
      <c r="QK62" s="7"/>
      <c r="QL62" s="7"/>
      <c r="QM62" s="7"/>
      <c r="QN62" s="7"/>
      <c r="QO62" s="7"/>
      <c r="QP62" s="7"/>
      <c r="QQ62" s="7"/>
      <c r="QR62" s="7"/>
      <c r="QS62" s="7"/>
      <c r="QT62" s="7"/>
      <c r="QU62" s="7"/>
      <c r="QV62" s="7"/>
      <c r="QW62" s="7"/>
      <c r="QX62" s="7"/>
      <c r="QY62" s="7"/>
      <c r="QZ62" s="7"/>
      <c r="RA62" s="7"/>
      <c r="RB62" s="7"/>
      <c r="RC62" s="7"/>
      <c r="RD62" s="7"/>
      <c r="RE62" s="7"/>
      <c r="RF62" s="7"/>
      <c r="RG62" s="7"/>
      <c r="RH62" s="7"/>
      <c r="RI62" s="7"/>
      <c r="RJ62" s="7"/>
      <c r="RK62" s="7"/>
      <c r="RL62" s="7"/>
      <c r="RM62" s="7"/>
      <c r="RN62" s="7"/>
      <c r="RO62" s="7"/>
      <c r="RP62" s="7"/>
      <c r="RQ62" s="7"/>
      <c r="RR62" s="7"/>
      <c r="RS62" s="7"/>
      <c r="RT62" s="7"/>
      <c r="RU62" s="7"/>
      <c r="RV62" s="7"/>
      <c r="RW62" s="7"/>
      <c r="RX62" s="7"/>
      <c r="RY62" s="7"/>
      <c r="RZ62" s="7"/>
      <c r="SA62" s="7"/>
      <c r="SB62" s="7"/>
      <c r="SC62" s="7"/>
      <c r="SD62" s="7"/>
      <c r="SE62" s="7"/>
      <c r="SF62" s="7"/>
      <c r="SG62" s="7"/>
      <c r="SH62" s="7"/>
      <c r="SI62" s="7"/>
      <c r="SJ62" s="7"/>
      <c r="SK62" s="7"/>
      <c r="SL62" s="7"/>
      <c r="SM62" s="7"/>
      <c r="SN62" s="7"/>
      <c r="SO62" s="7"/>
      <c r="SP62" s="7"/>
      <c r="SQ62" s="7"/>
      <c r="SR62" s="7"/>
      <c r="SS62" s="7"/>
      <c r="ST62" s="7"/>
      <c r="SU62" s="7"/>
      <c r="SV62" s="7"/>
      <c r="SW62" s="7"/>
      <c r="SX62" s="7"/>
      <c r="SY62" s="7"/>
      <c r="SZ62" s="7"/>
      <c r="TA62" s="7"/>
      <c r="TB62" s="7"/>
      <c r="TC62" s="7"/>
      <c r="TD62" s="7"/>
      <c r="TE62" s="7"/>
      <c r="TF62" s="7"/>
      <c r="TG62" s="7"/>
      <c r="TH62" s="7"/>
      <c r="TI62" s="7"/>
      <c r="TJ62" s="7"/>
      <c r="TK62" s="7"/>
      <c r="TL62" s="7"/>
      <c r="TN62" s="7"/>
      <c r="TO62" s="7"/>
      <c r="TP62" s="7"/>
      <c r="TQ62" s="7"/>
      <c r="TR62" s="7"/>
      <c r="TS62" s="7"/>
      <c r="TT62" s="7"/>
      <c r="TU62" s="7"/>
      <c r="TV62" s="7"/>
      <c r="TW62" s="7"/>
      <c r="TX62" s="7"/>
      <c r="TY62" s="7"/>
      <c r="TZ62" s="7"/>
      <c r="UA62" s="7"/>
      <c r="UB62" s="7"/>
      <c r="UC62" s="7"/>
      <c r="UD62" s="7"/>
      <c r="UE62" s="7"/>
      <c r="UF62" s="7"/>
      <c r="UG62" s="7"/>
      <c r="UH62" s="7"/>
      <c r="UI62" s="7"/>
      <c r="UJ62" s="7"/>
      <c r="UK62" s="7"/>
      <c r="UL62" s="7"/>
      <c r="UM62" s="7"/>
      <c r="UN62" s="7"/>
      <c r="UO62" s="7"/>
      <c r="UP62" s="7"/>
      <c r="UQ62" s="7"/>
      <c r="UR62" s="7"/>
      <c r="US62" s="7"/>
      <c r="UT62" s="7"/>
      <c r="UU62" s="7"/>
      <c r="UV62" s="7"/>
      <c r="UW62" s="7"/>
      <c r="UX62" s="7"/>
      <c r="UY62" s="7"/>
      <c r="UZ62" s="7"/>
      <c r="VA62" s="7"/>
      <c r="VB62" s="7"/>
      <c r="VC62" s="7"/>
      <c r="VD62" s="7"/>
      <c r="VE62" s="7"/>
      <c r="VF62" s="7"/>
      <c r="VG62" s="7"/>
      <c r="VH62" s="7"/>
      <c r="VI62" s="7"/>
      <c r="VJ62" s="7"/>
      <c r="VK62" s="7"/>
      <c r="VL62" s="7"/>
      <c r="VM62" s="7"/>
      <c r="VN62" s="7"/>
      <c r="VO62" s="7"/>
      <c r="VP62" s="7"/>
      <c r="VQ62" s="7"/>
      <c r="VR62" s="7"/>
      <c r="VS62" s="7"/>
      <c r="VT62" s="7"/>
      <c r="VU62" s="7"/>
      <c r="VV62" s="7"/>
      <c r="VW62" s="7"/>
      <c r="VX62" s="7"/>
      <c r="VY62" s="7"/>
      <c r="VZ62" s="7"/>
      <c r="WA62" s="7"/>
      <c r="WB62" s="7"/>
      <c r="WC62" s="7"/>
      <c r="WD62" s="7"/>
      <c r="WE62" s="7"/>
      <c r="WF62" s="7"/>
      <c r="WG62" s="7"/>
      <c r="WH62" s="7"/>
      <c r="WI62" s="7"/>
      <c r="WJ62" s="7"/>
      <c r="WK62" s="7"/>
      <c r="WL62" s="7"/>
      <c r="WM62" s="7"/>
      <c r="WN62" s="7"/>
      <c r="WO62" s="7"/>
      <c r="WP62" s="7"/>
      <c r="WQ62" s="7"/>
      <c r="WR62" s="7"/>
      <c r="WS62" s="7"/>
      <c r="WT62" s="7"/>
      <c r="WU62" s="7"/>
      <c r="WV62" s="7"/>
      <c r="WW62" s="7"/>
      <c r="WX62" s="7"/>
      <c r="WY62" s="7"/>
      <c r="WZ62" s="7"/>
      <c r="XA62" s="7"/>
      <c r="XB62" s="7"/>
      <c r="XC62" s="7"/>
      <c r="XD62" s="7"/>
      <c r="XE62" s="7"/>
      <c r="XF62" s="7"/>
      <c r="XG62" s="7"/>
      <c r="XH62" s="7"/>
      <c r="XI62" s="7"/>
      <c r="XJ62" s="7"/>
      <c r="XK62" s="7"/>
      <c r="XL62" s="7"/>
      <c r="XM62" s="7"/>
      <c r="XN62" s="7"/>
      <c r="XO62" s="7"/>
      <c r="XP62" s="7"/>
      <c r="XQ62" s="7"/>
      <c r="XR62" s="7"/>
      <c r="XS62" s="7"/>
      <c r="XT62" s="7"/>
      <c r="XU62" s="7"/>
      <c r="XV62" s="7"/>
      <c r="XW62" s="7"/>
      <c r="XX62" s="7"/>
      <c r="XY62" s="7"/>
      <c r="XZ62" s="7"/>
      <c r="YA62" s="7"/>
      <c r="YB62" s="7"/>
      <c r="YC62" s="7"/>
      <c r="YD62" s="7"/>
      <c r="YE62" s="7"/>
      <c r="YF62" s="7"/>
      <c r="YG62" s="7"/>
      <c r="YH62" s="7"/>
      <c r="YI62" s="7"/>
      <c r="YJ62" s="7"/>
      <c r="YK62" s="7"/>
      <c r="YL62" s="7"/>
      <c r="YM62" s="7"/>
      <c r="YN62" s="7"/>
      <c r="YO62" s="7"/>
      <c r="YP62" s="7"/>
      <c r="YQ62" s="7"/>
      <c r="YR62" s="7"/>
      <c r="YS62" s="7"/>
      <c r="YT62" s="7"/>
      <c r="YU62" s="7"/>
      <c r="YV62" s="7"/>
      <c r="YW62" s="7"/>
      <c r="YX62" s="7"/>
      <c r="YY62" s="7"/>
      <c r="YZ62" s="7"/>
      <c r="ZA62" s="7"/>
      <c r="ZB62" s="7"/>
      <c r="ZC62" s="7"/>
      <c r="ZD62" s="7"/>
      <c r="ZE62" s="7"/>
      <c r="ZF62" s="7"/>
      <c r="ZG62" s="7"/>
      <c r="ZH62" s="7"/>
      <c r="ZI62" s="7"/>
      <c r="ZJ62" s="7"/>
      <c r="ZK62" s="7"/>
      <c r="ZL62" s="7"/>
      <c r="ZM62" s="7"/>
      <c r="ZN62" s="7"/>
      <c r="ZO62" s="7"/>
      <c r="ZP62" s="7"/>
      <c r="ZQ62" s="7"/>
      <c r="ZR62" s="7"/>
      <c r="ZS62" s="7"/>
      <c r="ZT62" s="7"/>
      <c r="ZU62" s="7"/>
      <c r="ZV62" s="7"/>
      <c r="ZW62" s="7"/>
      <c r="ZX62" s="7"/>
      <c r="ZY62" s="7"/>
      <c r="ZZ62" s="7"/>
      <c r="AAA62" s="7"/>
      <c r="AAB62" s="7"/>
      <c r="AAC62" s="7"/>
      <c r="AAD62" s="7"/>
      <c r="AAE62" s="7"/>
      <c r="AAF62" s="7"/>
      <c r="AAG62" s="7"/>
      <c r="AAH62" s="7"/>
      <c r="AAI62" s="7"/>
      <c r="AAJ62" s="7"/>
      <c r="AAK62" s="7"/>
      <c r="AAL62" s="7"/>
      <c r="AAM62" s="7"/>
      <c r="AAN62" s="7"/>
      <c r="AAO62" s="7"/>
      <c r="AAP62" s="7"/>
      <c r="AAQ62" s="7"/>
      <c r="AAR62" s="7"/>
      <c r="AAS62" s="7"/>
      <c r="AAT62" s="7"/>
      <c r="AAU62" s="7"/>
      <c r="AAV62" s="7"/>
      <c r="AAW62" s="7"/>
      <c r="AAX62" s="7"/>
      <c r="AAY62" s="7"/>
      <c r="AAZ62" s="7"/>
      <c r="ABA62" s="7"/>
      <c r="ABB62" s="7"/>
      <c r="ABC62" s="7"/>
      <c r="ABD62" s="7"/>
      <c r="ABE62" s="7"/>
      <c r="ABF62" s="7"/>
      <c r="ABG62" s="7"/>
      <c r="ABH62" s="7"/>
      <c r="ABI62" s="7"/>
      <c r="ABJ62" s="7"/>
      <c r="ABK62" s="7"/>
      <c r="ABL62" s="7"/>
      <c r="ABM62" s="7"/>
      <c r="ABN62" s="7"/>
      <c r="ABO62" s="7"/>
      <c r="ABP62" s="7"/>
      <c r="ABQ62" s="7"/>
      <c r="ABR62" s="7"/>
      <c r="ABS62" s="7"/>
      <c r="ABT62" s="7"/>
      <c r="ABU62" s="7"/>
      <c r="ABV62" s="7"/>
      <c r="ABW62" s="7"/>
      <c r="ABX62" s="7"/>
      <c r="ABY62" s="7"/>
      <c r="ABZ62" s="7"/>
      <c r="ACA62" s="7"/>
      <c r="ACB62" s="7"/>
      <c r="ACC62" s="7"/>
      <c r="ACD62" s="7"/>
      <c r="ACE62" s="7"/>
      <c r="ACF62" s="7"/>
      <c r="ACG62" s="7"/>
      <c r="ACH62" s="7"/>
      <c r="ACI62" s="7"/>
      <c r="ACJ62" s="7"/>
      <c r="ACK62" s="7"/>
      <c r="ACL62" s="7"/>
      <c r="ACM62" s="7"/>
      <c r="ACN62" s="7"/>
      <c r="ACO62" s="7"/>
      <c r="ACP62" s="7"/>
      <c r="ACQ62" s="7"/>
      <c r="ACR62" s="7"/>
      <c r="ACS62" s="7"/>
      <c r="ACT62" s="7"/>
      <c r="ACU62" s="7"/>
      <c r="ACV62" s="7"/>
      <c r="ACW62" s="7"/>
      <c r="ACX62" s="7"/>
      <c r="ACY62" s="7"/>
      <c r="ACZ62" s="7"/>
      <c r="ADA62" s="7"/>
      <c r="ADB62" s="7"/>
      <c r="ADC62" s="7"/>
      <c r="ADD62" s="7"/>
      <c r="ADE62" s="7"/>
      <c r="ADF62" s="7"/>
      <c r="ADG62" s="7"/>
      <c r="ADH62" s="7"/>
      <c r="ADJ62" s="7"/>
      <c r="ADK62" s="7"/>
      <c r="ADL62" s="7"/>
      <c r="ADM62" s="7"/>
      <c r="ADN62" s="7"/>
      <c r="ADO62" s="7"/>
      <c r="ADP62" s="7"/>
      <c r="ADQ62" s="7"/>
      <c r="ADR62" s="7"/>
      <c r="ADS62" s="7"/>
      <c r="ADT62" s="7"/>
      <c r="ADU62" s="7"/>
      <c r="ADV62" s="7"/>
      <c r="ADW62" s="7"/>
      <c r="ADX62" s="7"/>
      <c r="ADY62" s="7"/>
      <c r="ADZ62" s="7"/>
      <c r="AEA62" s="7"/>
      <c r="AEB62" s="7"/>
      <c r="AEC62" s="7"/>
      <c r="AED62" s="7"/>
      <c r="AEE62" s="7"/>
      <c r="AEF62" s="7"/>
      <c r="AEG62" s="7"/>
      <c r="AEH62" s="7"/>
      <c r="AEI62" s="7"/>
      <c r="AEJ62" s="7"/>
      <c r="AEK62" s="7"/>
      <c r="AEL62" s="7"/>
      <c r="AEM62" s="7"/>
      <c r="AEN62" s="7"/>
      <c r="AEO62" s="7"/>
      <c r="AEP62" s="7"/>
      <c r="AEQ62" s="7"/>
      <c r="AER62" s="7"/>
      <c r="AES62" s="7"/>
      <c r="AET62" s="7"/>
      <c r="AEU62" s="7"/>
      <c r="AEV62" s="7"/>
      <c r="AEW62" s="7"/>
      <c r="AEX62" s="7"/>
      <c r="AEY62" s="7"/>
      <c r="AEZ62" s="7"/>
      <c r="AFA62" s="7"/>
      <c r="AFB62" s="7"/>
      <c r="AFC62" s="7"/>
      <c r="AFD62" s="7"/>
      <c r="AFE62" s="7"/>
      <c r="AFF62" s="7"/>
      <c r="AFG62" s="7"/>
      <c r="AFH62" s="7"/>
      <c r="AFI62" s="7"/>
      <c r="AFJ62" s="7"/>
      <c r="AFK62" s="7"/>
      <c r="AFL62" s="7"/>
      <c r="AFM62" s="7"/>
      <c r="AFN62" s="7"/>
      <c r="AFO62" s="7"/>
      <c r="AFP62" s="7"/>
      <c r="AFQ62" s="7"/>
      <c r="AFR62" s="7"/>
      <c r="AFS62" s="7"/>
      <c r="AFT62" s="7"/>
      <c r="AFU62" s="7"/>
      <c r="AFV62" s="7"/>
      <c r="AFW62" s="7"/>
      <c r="AFX62" s="7"/>
      <c r="AFY62" s="7"/>
      <c r="AFZ62" s="7"/>
      <c r="AGA62" s="7"/>
      <c r="AGB62" s="7"/>
      <c r="AGC62" s="7"/>
      <c r="AGD62" s="7"/>
      <c r="AGE62" s="7"/>
      <c r="AGF62" s="7"/>
      <c r="AGG62" s="7"/>
      <c r="AGH62" s="7"/>
      <c r="AGI62" s="7"/>
      <c r="AGJ62" s="7"/>
      <c r="AGK62" s="7"/>
      <c r="AGL62" s="7"/>
      <c r="AGM62" s="7"/>
      <c r="AGN62" s="7"/>
      <c r="AGO62" s="7"/>
      <c r="AGP62" s="7"/>
      <c r="AGQ62" s="7"/>
      <c r="AGR62" s="7"/>
      <c r="AGS62" s="7"/>
      <c r="AGT62" s="7"/>
      <c r="AGU62" s="7"/>
      <c r="AGV62" s="7"/>
      <c r="AGW62" s="7"/>
      <c r="AGX62" s="7"/>
      <c r="AGY62" s="7"/>
      <c r="AGZ62" s="7"/>
      <c r="AHA62" s="7"/>
      <c r="AHB62" s="7"/>
      <c r="AHC62" s="7"/>
      <c r="AHD62" s="7"/>
      <c r="AHE62" s="7"/>
      <c r="AHF62" s="7"/>
      <c r="AHG62" s="7"/>
      <c r="AHH62" s="7"/>
      <c r="AHI62" s="7"/>
      <c r="AHJ62" s="7"/>
      <c r="AHK62" s="7"/>
      <c r="AHL62" s="7"/>
      <c r="AHM62" s="7"/>
      <c r="AHN62" s="7"/>
      <c r="AHO62" s="7"/>
      <c r="AHP62" s="7"/>
      <c r="AHQ62" s="7"/>
      <c r="AHR62" s="7"/>
      <c r="AHS62" s="7"/>
      <c r="AHT62" s="7"/>
      <c r="AHU62" s="7"/>
      <c r="AHV62" s="7"/>
      <c r="AHW62" s="7"/>
      <c r="AHX62" s="7"/>
      <c r="AHY62" s="7"/>
      <c r="AHZ62" s="7"/>
      <c r="AIA62" s="7"/>
      <c r="AIB62" s="7"/>
      <c r="AIC62" s="7"/>
      <c r="AID62" s="7"/>
      <c r="AIE62" s="7"/>
      <c r="AIF62" s="7"/>
      <c r="AIG62" s="7"/>
      <c r="AIH62" s="7"/>
      <c r="AII62" s="7"/>
      <c r="AIJ62" s="7"/>
      <c r="AIK62" s="7"/>
      <c r="AIL62" s="7"/>
      <c r="AIM62" s="7"/>
      <c r="AIN62" s="7"/>
      <c r="AIO62" s="7"/>
      <c r="AIP62" s="7"/>
      <c r="AIQ62" s="7"/>
      <c r="AIR62" s="7"/>
      <c r="AIS62" s="7"/>
      <c r="AIT62" s="7"/>
      <c r="AIU62" s="7"/>
      <c r="AIV62" s="7"/>
      <c r="AIW62" s="7"/>
      <c r="AIX62" s="7"/>
      <c r="AIY62" s="7"/>
      <c r="AIZ62" s="7"/>
      <c r="AJA62" s="7"/>
      <c r="AJB62" s="7"/>
      <c r="AJC62" s="7"/>
      <c r="AJD62" s="7"/>
      <c r="AJE62" s="7"/>
      <c r="AJF62" s="7"/>
      <c r="AJG62" s="7"/>
      <c r="AJH62" s="7"/>
      <c r="AJI62" s="7"/>
      <c r="AJJ62" s="7"/>
      <c r="AJK62" s="7"/>
      <c r="AJL62" s="7"/>
      <c r="AJM62" s="7"/>
      <c r="AJN62" s="7"/>
      <c r="AJO62" s="7"/>
      <c r="AJP62" s="7"/>
      <c r="AJQ62" s="7"/>
      <c r="AJR62" s="7"/>
      <c r="AJS62" s="7"/>
      <c r="AJT62" s="7"/>
      <c r="AJU62" s="7"/>
      <c r="AJV62" s="7"/>
      <c r="AJW62" s="7"/>
      <c r="AJX62" s="7"/>
      <c r="AJY62" s="7"/>
      <c r="AJZ62" s="7"/>
      <c r="AKA62" s="7"/>
      <c r="AKB62" s="7"/>
      <c r="AKC62" s="7"/>
      <c r="AKD62" s="7"/>
      <c r="AKE62" s="7"/>
      <c r="AKF62" s="7"/>
      <c r="AKG62" s="7"/>
      <c r="AKH62" s="7"/>
      <c r="AKI62" s="7"/>
      <c r="AKJ62" s="7"/>
      <c r="AKK62" s="7"/>
      <c r="AKL62" s="7"/>
      <c r="AKM62" s="7"/>
      <c r="AKN62" s="7"/>
      <c r="AKO62" s="7"/>
      <c r="AKP62" s="7"/>
      <c r="AKQ62" s="7"/>
      <c r="AKR62" s="7"/>
      <c r="AKS62" s="7"/>
      <c r="AKT62" s="7"/>
      <c r="AKU62" s="7"/>
      <c r="AKV62" s="7"/>
      <c r="AKW62" s="7"/>
      <c r="AKX62" s="7"/>
      <c r="AKY62" s="7"/>
      <c r="AKZ62" s="7"/>
      <c r="ALA62" s="7"/>
      <c r="ALB62" s="7"/>
      <c r="ALC62" s="7"/>
      <c r="ALD62" s="7"/>
      <c r="ALE62" s="7"/>
      <c r="ALF62" s="7"/>
      <c r="ALG62" s="7"/>
      <c r="ALH62" s="7"/>
      <c r="ALI62" s="7"/>
      <c r="ALJ62" s="7"/>
      <c r="ALK62" s="7"/>
      <c r="ALL62" s="7"/>
      <c r="ALM62" s="7"/>
      <c r="ALN62" s="7"/>
      <c r="ALO62" s="7"/>
      <c r="ALP62" s="7"/>
      <c r="ALQ62" s="7"/>
      <c r="ALR62" s="7"/>
      <c r="ALS62" s="7"/>
      <c r="ALT62" s="7"/>
      <c r="ALU62" s="7"/>
      <c r="ALV62" s="7"/>
      <c r="ALW62" s="7"/>
      <c r="ALX62" s="7"/>
      <c r="ALY62" s="7"/>
      <c r="ALZ62" s="7"/>
      <c r="AMA62" s="7"/>
      <c r="AMB62" s="7"/>
      <c r="AMC62" s="7"/>
      <c r="AMD62" s="7"/>
      <c r="AME62" s="7"/>
      <c r="AMF62" s="7"/>
      <c r="AMG62" s="7"/>
      <c r="AMH62" s="7"/>
      <c r="AMI62" s="7"/>
      <c r="AMJ62" s="7"/>
      <c r="AMK62" s="7"/>
      <c r="AML62" s="7"/>
      <c r="AMM62" s="7"/>
      <c r="AMN62" s="7"/>
      <c r="AMO62" s="7"/>
      <c r="AMP62" s="7"/>
      <c r="AMQ62" s="7"/>
      <c r="AMR62" s="7"/>
      <c r="AMS62" s="7"/>
      <c r="AMT62" s="7"/>
      <c r="AMU62" s="7"/>
      <c r="AMV62" s="7"/>
      <c r="AMW62" s="7"/>
      <c r="AMX62" s="7"/>
      <c r="AMY62" s="7"/>
      <c r="AMZ62" s="7"/>
      <c r="ANA62" s="7"/>
      <c r="ANB62" s="7"/>
      <c r="ANC62" s="7"/>
      <c r="AND62" s="7"/>
      <c r="ANF62" s="7"/>
      <c r="ANG62" s="7"/>
      <c r="ANH62" s="7"/>
      <c r="ANI62" s="7"/>
      <c r="ANJ62" s="7"/>
      <c r="ANK62" s="7"/>
      <c r="ANL62" s="7"/>
      <c r="ANM62" s="7"/>
      <c r="ANN62" s="7"/>
      <c r="ANO62" s="7"/>
      <c r="ANP62" s="7"/>
      <c r="ANQ62" s="7"/>
      <c r="ANR62" s="7"/>
      <c r="ANS62" s="7"/>
      <c r="ANT62" s="7"/>
      <c r="ANU62" s="7"/>
      <c r="ANV62" s="7"/>
      <c r="ANW62" s="7"/>
      <c r="ANX62" s="7"/>
      <c r="ANY62" s="7"/>
      <c r="ANZ62" s="7"/>
      <c r="AOA62" s="7"/>
      <c r="AOB62" s="7"/>
      <c r="AOC62" s="7"/>
      <c r="AOD62" s="7"/>
      <c r="AOE62" s="7"/>
      <c r="AOF62" s="7"/>
      <c r="AOG62" s="7"/>
      <c r="AOH62" s="7"/>
      <c r="AOI62" s="7"/>
      <c r="AOJ62" s="7"/>
      <c r="AOK62" s="7"/>
      <c r="AOL62" s="7"/>
      <c r="AOM62" s="7"/>
      <c r="AON62" s="7"/>
      <c r="AOO62" s="7"/>
      <c r="AOP62" s="7"/>
      <c r="AOQ62" s="7"/>
      <c r="AOR62" s="7"/>
      <c r="AOS62" s="7"/>
      <c r="AOT62" s="7"/>
      <c r="AOU62" s="7"/>
      <c r="AOV62" s="7"/>
      <c r="AOW62" s="7"/>
      <c r="AOX62" s="7"/>
      <c r="AOY62" s="7"/>
      <c r="AOZ62" s="7"/>
      <c r="APA62" s="7"/>
      <c r="APB62" s="7"/>
      <c r="APC62" s="7"/>
      <c r="APD62" s="7"/>
      <c r="APE62" s="7"/>
      <c r="APF62" s="7"/>
      <c r="APG62" s="7"/>
      <c r="APH62" s="7"/>
      <c r="API62" s="7"/>
      <c r="APJ62" s="7"/>
      <c r="APK62" s="7"/>
      <c r="APL62" s="7"/>
      <c r="APM62" s="7"/>
      <c r="APN62" s="7"/>
      <c r="APO62" s="7"/>
      <c r="APP62" s="7"/>
      <c r="APQ62" s="7"/>
      <c r="APR62" s="7"/>
      <c r="APS62" s="7"/>
      <c r="APT62" s="7"/>
      <c r="APU62" s="7"/>
      <c r="APV62" s="7"/>
      <c r="APW62" s="7"/>
      <c r="APX62" s="7"/>
      <c r="APY62" s="7"/>
      <c r="APZ62" s="7"/>
      <c r="AQA62" s="7"/>
      <c r="AQB62" s="7"/>
      <c r="AQC62" s="7"/>
      <c r="AQD62" s="7"/>
      <c r="AQE62" s="7"/>
      <c r="AQF62" s="7"/>
      <c r="AQG62" s="7"/>
      <c r="AQH62" s="7"/>
      <c r="AQI62" s="7"/>
      <c r="AQJ62" s="7"/>
      <c r="AQK62" s="7"/>
      <c r="AQL62" s="7"/>
      <c r="AQM62" s="7"/>
      <c r="AQN62" s="7"/>
      <c r="AQO62" s="7"/>
      <c r="AQP62" s="7"/>
      <c r="AQQ62" s="7"/>
      <c r="AQR62" s="7"/>
      <c r="AQS62" s="7"/>
      <c r="AQT62" s="7"/>
      <c r="AQU62" s="7"/>
      <c r="AQV62" s="7"/>
      <c r="AQW62" s="7"/>
      <c r="AQX62" s="7"/>
      <c r="AQY62" s="7"/>
      <c r="AQZ62" s="7"/>
      <c r="ARA62" s="7"/>
      <c r="ARB62" s="7"/>
      <c r="ARC62" s="7"/>
      <c r="ARD62" s="7"/>
      <c r="ARE62" s="7"/>
      <c r="ARF62" s="7"/>
      <c r="ARG62" s="7"/>
      <c r="ARH62" s="7"/>
      <c r="ARI62" s="7"/>
      <c r="ARJ62" s="7"/>
      <c r="ARK62" s="7"/>
      <c r="ARL62" s="7"/>
      <c r="ARM62" s="7"/>
      <c r="ARN62" s="7"/>
      <c r="ARO62" s="7"/>
      <c r="ARP62" s="7"/>
      <c r="ARQ62" s="7"/>
      <c r="ARR62" s="7"/>
      <c r="ARS62" s="7"/>
      <c r="ART62" s="7"/>
      <c r="ARU62" s="7"/>
      <c r="ARV62" s="7"/>
      <c r="ARW62" s="7"/>
      <c r="ARX62" s="7"/>
      <c r="ARY62" s="7"/>
      <c r="ARZ62" s="7"/>
      <c r="ASA62" s="7"/>
      <c r="ASB62" s="7"/>
      <c r="ASC62" s="7"/>
      <c r="ASD62" s="7"/>
      <c r="ASE62" s="7"/>
      <c r="ASF62" s="7"/>
      <c r="ASG62" s="7"/>
      <c r="ASH62" s="7"/>
      <c r="ASI62" s="7"/>
      <c r="ASJ62" s="7"/>
      <c r="ASK62" s="7"/>
      <c r="ASL62" s="7"/>
      <c r="ASM62" s="7"/>
      <c r="ASN62" s="7"/>
      <c r="ASO62" s="7"/>
      <c r="ASP62" s="7"/>
      <c r="ASQ62" s="7"/>
      <c r="ASR62" s="7"/>
      <c r="ASS62" s="7"/>
      <c r="AST62" s="7"/>
      <c r="ASU62" s="7"/>
      <c r="ASV62" s="7"/>
      <c r="ASW62" s="7"/>
      <c r="ASX62" s="7"/>
      <c r="ASY62" s="7"/>
      <c r="ASZ62" s="7"/>
      <c r="ATA62" s="7"/>
      <c r="ATB62" s="7"/>
      <c r="ATC62" s="7"/>
      <c r="ATD62" s="7"/>
      <c r="ATE62" s="7"/>
      <c r="ATF62" s="7"/>
      <c r="ATG62" s="7"/>
      <c r="ATH62" s="7"/>
      <c r="ATI62" s="7"/>
      <c r="ATJ62" s="7"/>
      <c r="ATK62" s="7"/>
      <c r="ATL62" s="7"/>
      <c r="ATM62" s="7"/>
      <c r="ATN62" s="7"/>
      <c r="ATO62" s="7"/>
      <c r="ATP62" s="7"/>
      <c r="ATQ62" s="7"/>
      <c r="ATR62" s="7"/>
      <c r="ATS62" s="7"/>
      <c r="ATT62" s="7"/>
      <c r="ATU62" s="7"/>
      <c r="ATV62" s="7"/>
      <c r="ATW62" s="7"/>
      <c r="ATX62" s="7"/>
      <c r="ATY62" s="7"/>
      <c r="ATZ62" s="7"/>
      <c r="AUA62" s="7"/>
      <c r="AUB62" s="7"/>
      <c r="AUC62" s="7"/>
      <c r="AUD62" s="7"/>
      <c r="AUE62" s="7"/>
      <c r="AUF62" s="7"/>
      <c r="AUG62" s="7"/>
      <c r="AUH62" s="7"/>
      <c r="AUI62" s="7"/>
      <c r="AUJ62" s="7"/>
      <c r="AUK62" s="7"/>
      <c r="AUL62" s="7"/>
      <c r="AUM62" s="7"/>
      <c r="AUN62" s="7"/>
      <c r="AUO62" s="7"/>
      <c r="AUP62" s="7"/>
      <c r="AUQ62" s="7"/>
      <c r="AUR62" s="7"/>
      <c r="AUS62" s="7"/>
      <c r="AUT62" s="7"/>
      <c r="AUU62" s="7"/>
      <c r="AUV62" s="7"/>
      <c r="AUW62" s="7"/>
      <c r="AUX62" s="7"/>
      <c r="AUY62" s="7"/>
      <c r="AUZ62" s="7"/>
      <c r="AVA62" s="7"/>
      <c r="AVB62" s="7"/>
      <c r="AVC62" s="7"/>
      <c r="AVD62" s="7"/>
      <c r="AVE62" s="7"/>
      <c r="AVF62" s="7"/>
      <c r="AVG62" s="7"/>
      <c r="AVH62" s="7"/>
      <c r="AVI62" s="7"/>
      <c r="AVJ62" s="7"/>
      <c r="AVK62" s="7"/>
      <c r="AVL62" s="7"/>
      <c r="AVM62" s="7"/>
      <c r="AVN62" s="7"/>
      <c r="AVO62" s="7"/>
      <c r="AVP62" s="7"/>
      <c r="AVQ62" s="7"/>
      <c r="AVR62" s="7"/>
      <c r="AVS62" s="7"/>
      <c r="AVT62" s="7"/>
      <c r="AVU62" s="7"/>
      <c r="AVV62" s="7"/>
      <c r="AVW62" s="7"/>
      <c r="AVX62" s="7"/>
      <c r="AVY62" s="7"/>
      <c r="AVZ62" s="7"/>
      <c r="AWA62" s="7"/>
      <c r="AWB62" s="7"/>
      <c r="AWC62" s="7"/>
      <c r="AWD62" s="7"/>
      <c r="AWE62" s="7"/>
      <c r="AWF62" s="7"/>
      <c r="AWG62" s="7"/>
      <c r="AWH62" s="7"/>
      <c r="AWI62" s="7"/>
      <c r="AWJ62" s="7"/>
      <c r="AWK62" s="7"/>
      <c r="AWL62" s="7"/>
      <c r="AWM62" s="7"/>
      <c r="AWN62" s="7"/>
      <c r="AWO62" s="7"/>
      <c r="AWP62" s="7"/>
      <c r="AWQ62" s="7"/>
      <c r="AWR62" s="7"/>
      <c r="AWS62" s="7"/>
      <c r="AWT62" s="7"/>
      <c r="AWU62" s="7"/>
      <c r="AWV62" s="7"/>
      <c r="AWW62" s="7"/>
      <c r="AWX62" s="7"/>
      <c r="AWY62" s="7"/>
      <c r="AWZ62" s="7"/>
      <c r="AXB62" s="7"/>
      <c r="AXC62" s="7"/>
      <c r="AXD62" s="7"/>
      <c r="AXE62" s="7"/>
      <c r="AXF62" s="7"/>
      <c r="AXG62" s="7"/>
      <c r="AXH62" s="7"/>
      <c r="AXI62" s="7"/>
      <c r="AXJ62" s="7"/>
      <c r="AXK62" s="7"/>
      <c r="AXL62" s="7"/>
      <c r="AXM62" s="7"/>
      <c r="AXN62" s="7"/>
      <c r="AXO62" s="7"/>
      <c r="AXP62" s="7"/>
      <c r="AXQ62" s="7"/>
      <c r="AXR62" s="7"/>
      <c r="AXS62" s="7"/>
      <c r="AXT62" s="7"/>
      <c r="AXU62" s="7"/>
      <c r="AXV62" s="7"/>
      <c r="AXW62" s="7"/>
      <c r="AXX62" s="7"/>
      <c r="AXY62" s="7"/>
      <c r="AXZ62" s="7"/>
      <c r="AYA62" s="7"/>
      <c r="AYB62" s="7"/>
      <c r="AYC62" s="7"/>
      <c r="AYD62" s="7"/>
      <c r="AYE62" s="7"/>
      <c r="AYF62" s="7"/>
      <c r="AYG62" s="7"/>
      <c r="AYH62" s="7"/>
      <c r="AYI62" s="7"/>
      <c r="AYJ62" s="7"/>
      <c r="AYK62" s="7"/>
      <c r="AYL62" s="7"/>
      <c r="AYM62" s="7"/>
      <c r="AYN62" s="7"/>
      <c r="AYO62" s="7"/>
      <c r="AYP62" s="7"/>
      <c r="AYQ62" s="7"/>
      <c r="AYR62" s="7"/>
      <c r="AYS62" s="7"/>
      <c r="AYT62" s="7"/>
      <c r="AYU62" s="7"/>
      <c r="AYV62" s="7"/>
      <c r="AYW62" s="7"/>
      <c r="AYX62" s="7"/>
      <c r="AYY62" s="7"/>
      <c r="AYZ62" s="7"/>
      <c r="AZA62" s="7"/>
      <c r="AZB62" s="7"/>
      <c r="AZC62" s="7"/>
      <c r="AZD62" s="7"/>
      <c r="AZE62" s="7"/>
      <c r="AZF62" s="7"/>
      <c r="AZG62" s="7"/>
      <c r="AZH62" s="7"/>
      <c r="AZI62" s="7"/>
      <c r="AZJ62" s="7"/>
      <c r="AZK62" s="7"/>
      <c r="AZL62" s="7"/>
      <c r="AZM62" s="7"/>
      <c r="AZN62" s="7"/>
      <c r="AZO62" s="7"/>
      <c r="AZP62" s="7"/>
      <c r="AZQ62" s="7"/>
      <c r="AZR62" s="7"/>
      <c r="AZS62" s="7"/>
      <c r="AZT62" s="7"/>
      <c r="AZU62" s="7"/>
      <c r="AZV62" s="7"/>
      <c r="AZW62" s="7"/>
      <c r="AZX62" s="7"/>
      <c r="AZY62" s="7"/>
      <c r="AZZ62" s="7"/>
      <c r="BAA62" s="7"/>
      <c r="BAB62" s="7"/>
      <c r="BAC62" s="7"/>
      <c r="BAD62" s="7"/>
      <c r="BAE62" s="7"/>
      <c r="BAF62" s="7"/>
      <c r="BAG62" s="7"/>
      <c r="BAH62" s="7"/>
      <c r="BAI62" s="7"/>
      <c r="BAJ62" s="7"/>
      <c r="BAK62" s="7"/>
      <c r="BAL62" s="7"/>
      <c r="BAM62" s="7"/>
      <c r="BAN62" s="7"/>
      <c r="BAO62" s="7"/>
      <c r="BAP62" s="7"/>
      <c r="BAQ62" s="7"/>
      <c r="BAR62" s="7"/>
      <c r="BAS62" s="7"/>
      <c r="BAT62" s="7"/>
      <c r="BAU62" s="7"/>
      <c r="BAV62" s="7"/>
      <c r="BAW62" s="7"/>
      <c r="BAX62" s="7"/>
      <c r="BAY62" s="7"/>
      <c r="BAZ62" s="7"/>
      <c r="BBA62" s="7"/>
      <c r="BBB62" s="7"/>
      <c r="BBC62" s="7"/>
      <c r="BBD62" s="7"/>
      <c r="BBE62" s="7"/>
      <c r="BBF62" s="7"/>
      <c r="BBG62" s="7"/>
      <c r="BBH62" s="7"/>
      <c r="BBI62" s="7"/>
      <c r="BBJ62" s="7"/>
      <c r="BBK62" s="7"/>
      <c r="BBL62" s="7"/>
      <c r="BBM62" s="7"/>
      <c r="BBN62" s="7"/>
      <c r="BBO62" s="7"/>
      <c r="BBP62" s="7"/>
      <c r="BBQ62" s="7"/>
      <c r="BBR62" s="7"/>
      <c r="BBS62" s="7"/>
      <c r="BBT62" s="7"/>
      <c r="BBU62" s="7"/>
      <c r="BBV62" s="7"/>
      <c r="BBW62" s="7"/>
      <c r="BBX62" s="7"/>
      <c r="BBY62" s="7"/>
      <c r="BBZ62" s="7"/>
      <c r="BCA62" s="7"/>
      <c r="BCB62" s="7"/>
      <c r="BCC62" s="7"/>
      <c r="BCD62" s="7"/>
      <c r="BCE62" s="7"/>
      <c r="BCF62" s="7"/>
      <c r="BCG62" s="7"/>
      <c r="BCH62" s="7"/>
      <c r="BCI62" s="7"/>
      <c r="BCJ62" s="7"/>
      <c r="BCK62" s="7"/>
      <c r="BCL62" s="7"/>
      <c r="BCM62" s="7"/>
      <c r="BCN62" s="7"/>
      <c r="BCO62" s="7"/>
      <c r="BCP62" s="7"/>
      <c r="BCQ62" s="7"/>
      <c r="BCR62" s="7"/>
      <c r="BCS62" s="7"/>
      <c r="BCT62" s="7"/>
      <c r="BCU62" s="7"/>
      <c r="BCV62" s="7"/>
      <c r="BCW62" s="7"/>
      <c r="BCX62" s="7"/>
      <c r="BCY62" s="7"/>
      <c r="BCZ62" s="7"/>
      <c r="BDA62" s="7"/>
      <c r="BDB62" s="7"/>
      <c r="BDC62" s="7"/>
      <c r="BDD62" s="7"/>
      <c r="BDE62" s="7"/>
      <c r="BDF62" s="7"/>
      <c r="BDG62" s="7"/>
      <c r="BDH62" s="7"/>
      <c r="BDI62" s="7"/>
      <c r="BDJ62" s="7"/>
      <c r="BDK62" s="7"/>
      <c r="BDL62" s="7"/>
      <c r="BDM62" s="7"/>
      <c r="BDN62" s="7"/>
      <c r="BDO62" s="7"/>
      <c r="BDP62" s="7"/>
      <c r="BDQ62" s="7"/>
      <c r="BDR62" s="7"/>
      <c r="BDS62" s="7"/>
      <c r="BDT62" s="7"/>
      <c r="BDU62" s="7"/>
      <c r="BDV62" s="7"/>
      <c r="BDW62" s="7"/>
      <c r="BDX62" s="7"/>
      <c r="BDY62" s="7"/>
      <c r="BDZ62" s="7"/>
      <c r="BEA62" s="7"/>
      <c r="BEB62" s="7"/>
      <c r="BEC62" s="7"/>
      <c r="BED62" s="7"/>
      <c r="BEE62" s="7"/>
      <c r="BEF62" s="7"/>
      <c r="BEG62" s="7"/>
      <c r="BEH62" s="7"/>
      <c r="BEI62" s="7"/>
      <c r="BEJ62" s="7"/>
      <c r="BEK62" s="7"/>
      <c r="BEL62" s="7"/>
      <c r="BEM62" s="7"/>
      <c r="BEN62" s="7"/>
      <c r="BEO62" s="7"/>
      <c r="BEP62" s="7"/>
      <c r="BEQ62" s="7"/>
      <c r="BER62" s="7"/>
      <c r="BES62" s="7"/>
      <c r="BET62" s="7"/>
      <c r="BEU62" s="7"/>
      <c r="BEV62" s="7"/>
      <c r="BEW62" s="7"/>
      <c r="BEX62" s="7"/>
      <c r="BEY62" s="7"/>
      <c r="BEZ62" s="7"/>
      <c r="BFA62" s="7"/>
      <c r="BFB62" s="7"/>
      <c r="BFC62" s="7"/>
      <c r="BFD62" s="7"/>
      <c r="BFE62" s="7"/>
      <c r="BFF62" s="7"/>
      <c r="BFG62" s="7"/>
      <c r="BFH62" s="7"/>
      <c r="BFI62" s="7"/>
      <c r="BFJ62" s="7"/>
      <c r="BFK62" s="7"/>
      <c r="BFL62" s="7"/>
      <c r="BFM62" s="7"/>
      <c r="BFN62" s="7"/>
      <c r="BFO62" s="7"/>
      <c r="BFP62" s="7"/>
      <c r="BFQ62" s="7"/>
      <c r="BFR62" s="7"/>
      <c r="BFS62" s="7"/>
      <c r="BFT62" s="7"/>
      <c r="BFU62" s="7"/>
      <c r="BFV62" s="7"/>
      <c r="BFW62" s="7"/>
      <c r="BFX62" s="7"/>
      <c r="BFY62" s="7"/>
      <c r="BFZ62" s="7"/>
      <c r="BGA62" s="7"/>
      <c r="BGB62" s="7"/>
      <c r="BGC62" s="7"/>
      <c r="BGD62" s="7"/>
      <c r="BGE62" s="7"/>
      <c r="BGF62" s="7"/>
      <c r="BGG62" s="7"/>
      <c r="BGH62" s="7"/>
      <c r="BGI62" s="7"/>
      <c r="BGJ62" s="7"/>
      <c r="BGK62" s="7"/>
      <c r="BGL62" s="7"/>
      <c r="BGM62" s="7"/>
      <c r="BGN62" s="7"/>
      <c r="BGO62" s="7"/>
      <c r="BGP62" s="7"/>
      <c r="BGQ62" s="7"/>
      <c r="BGR62" s="7"/>
      <c r="BGS62" s="7"/>
      <c r="BGT62" s="7"/>
      <c r="BGU62" s="7"/>
      <c r="BGV62" s="7"/>
      <c r="BGX62" s="7"/>
      <c r="BGY62" s="7"/>
      <c r="BGZ62" s="7"/>
      <c r="BHA62" s="7"/>
      <c r="BHB62" s="7"/>
      <c r="BHC62" s="7"/>
      <c r="BHD62" s="7"/>
      <c r="BHE62" s="7"/>
      <c r="BHF62" s="7"/>
      <c r="BHG62" s="7"/>
      <c r="BHH62" s="7"/>
      <c r="BHI62" s="7"/>
      <c r="BHJ62" s="7"/>
      <c r="BHK62" s="7"/>
      <c r="BHL62" s="7"/>
      <c r="BHM62" s="7"/>
      <c r="BHN62" s="7"/>
      <c r="BHO62" s="7"/>
      <c r="BHP62" s="7"/>
      <c r="BHQ62" s="7"/>
      <c r="BHR62" s="7"/>
      <c r="BHS62" s="7"/>
      <c r="BHT62" s="7"/>
      <c r="BHU62" s="7"/>
      <c r="BHV62" s="7"/>
      <c r="BHW62" s="7"/>
      <c r="BHX62" s="7"/>
      <c r="BHY62" s="7"/>
      <c r="BHZ62" s="7"/>
      <c r="BIA62" s="7"/>
      <c r="BIB62" s="7"/>
      <c r="BIC62" s="7"/>
      <c r="BID62" s="7"/>
      <c r="BIE62" s="7"/>
      <c r="BIF62" s="7"/>
      <c r="BIG62" s="7"/>
      <c r="BIH62" s="7"/>
      <c r="BII62" s="7"/>
      <c r="BIJ62" s="7"/>
      <c r="BIK62" s="7"/>
      <c r="BIL62" s="7"/>
      <c r="BIM62" s="7"/>
      <c r="BIN62" s="7"/>
      <c r="BIO62" s="7"/>
      <c r="BIP62" s="7"/>
      <c r="BIQ62" s="7"/>
      <c r="BIR62" s="7"/>
      <c r="BIS62" s="7"/>
      <c r="BIT62" s="7"/>
      <c r="BIU62" s="7"/>
      <c r="BIV62" s="7"/>
      <c r="BIW62" s="7"/>
      <c r="BIX62" s="7"/>
      <c r="BIY62" s="7"/>
      <c r="BIZ62" s="7"/>
      <c r="BJA62" s="7"/>
      <c r="BJB62" s="7"/>
      <c r="BJC62" s="7"/>
      <c r="BJD62" s="7"/>
      <c r="BJE62" s="7"/>
      <c r="BJF62" s="7"/>
      <c r="BJG62" s="7"/>
      <c r="BJH62" s="7"/>
      <c r="BJI62" s="7"/>
      <c r="BJJ62" s="7"/>
      <c r="BJK62" s="7"/>
      <c r="BJL62" s="7"/>
      <c r="BJM62" s="7"/>
      <c r="BJN62" s="7"/>
      <c r="BJO62" s="7"/>
      <c r="BJP62" s="7"/>
      <c r="BJQ62" s="7"/>
      <c r="BJR62" s="7"/>
      <c r="BJS62" s="7"/>
      <c r="BJT62" s="7"/>
      <c r="BJU62" s="7"/>
      <c r="BJV62" s="7"/>
      <c r="BJW62" s="7"/>
      <c r="BJX62" s="7"/>
      <c r="BJY62" s="7"/>
      <c r="BJZ62" s="7"/>
      <c r="BKA62" s="7"/>
      <c r="BKB62" s="7"/>
      <c r="BKC62" s="7"/>
      <c r="BKD62" s="7"/>
      <c r="BKE62" s="7"/>
      <c r="BKF62" s="7"/>
      <c r="BKG62" s="7"/>
      <c r="BKH62" s="7"/>
      <c r="BKI62" s="7"/>
      <c r="BKJ62" s="7"/>
      <c r="BKK62" s="7"/>
      <c r="BKL62" s="7"/>
      <c r="BKM62" s="7"/>
      <c r="BKN62" s="7"/>
      <c r="BKO62" s="7"/>
      <c r="BKP62" s="7"/>
      <c r="BKQ62" s="7"/>
      <c r="BKR62" s="7"/>
      <c r="BKS62" s="7"/>
      <c r="BKT62" s="7"/>
      <c r="BKU62" s="7"/>
      <c r="BKV62" s="7"/>
      <c r="BKW62" s="7"/>
      <c r="BKX62" s="7"/>
      <c r="BKY62" s="7"/>
      <c r="BKZ62" s="7"/>
      <c r="BLA62" s="7"/>
      <c r="BLB62" s="7"/>
      <c r="BLC62" s="7"/>
      <c r="BLD62" s="7"/>
      <c r="BLE62" s="7"/>
      <c r="BLF62" s="7"/>
      <c r="BLG62" s="7"/>
      <c r="BLH62" s="7"/>
      <c r="BLI62" s="7"/>
      <c r="BLJ62" s="7"/>
      <c r="BLK62" s="7"/>
      <c r="BLL62" s="7"/>
      <c r="BLM62" s="7"/>
      <c r="BLN62" s="7"/>
      <c r="BLO62" s="7"/>
      <c r="BLP62" s="7"/>
      <c r="BLQ62" s="7"/>
      <c r="BLR62" s="7"/>
      <c r="BLS62" s="7"/>
      <c r="BLT62" s="7"/>
      <c r="BLU62" s="7"/>
      <c r="BLV62" s="7"/>
      <c r="BLW62" s="7"/>
      <c r="BLX62" s="7"/>
      <c r="BLY62" s="7"/>
      <c r="BLZ62" s="7"/>
      <c r="BMA62" s="7"/>
      <c r="BMB62" s="7"/>
      <c r="BMC62" s="7"/>
      <c r="BMD62" s="7"/>
      <c r="BME62" s="7"/>
      <c r="BMF62" s="7"/>
      <c r="BMG62" s="7"/>
      <c r="BMH62" s="7"/>
      <c r="BMI62" s="7"/>
      <c r="BMJ62" s="7"/>
      <c r="BMK62" s="7"/>
      <c r="BML62" s="7"/>
      <c r="BMM62" s="7"/>
      <c r="BMN62" s="7"/>
      <c r="BMO62" s="7"/>
      <c r="BMP62" s="7"/>
      <c r="BMQ62" s="7"/>
      <c r="BMR62" s="7"/>
      <c r="BMS62" s="7"/>
      <c r="BMT62" s="7"/>
      <c r="BMU62" s="7"/>
      <c r="BMV62" s="7"/>
      <c r="BMW62" s="7"/>
      <c r="BMX62" s="7"/>
      <c r="BMY62" s="7"/>
      <c r="BMZ62" s="7"/>
      <c r="BNA62" s="7"/>
      <c r="BNB62" s="7"/>
      <c r="BNC62" s="7"/>
      <c r="BND62" s="7"/>
      <c r="BNE62" s="7"/>
      <c r="BNF62" s="7"/>
      <c r="BNG62" s="7"/>
      <c r="BNH62" s="7"/>
      <c r="BNI62" s="7"/>
      <c r="BNJ62" s="7"/>
      <c r="BNK62" s="7"/>
      <c r="BNL62" s="7"/>
      <c r="BNM62" s="7"/>
      <c r="BNN62" s="7"/>
      <c r="BNO62" s="7"/>
      <c r="BNP62" s="7"/>
      <c r="BNQ62" s="7"/>
      <c r="BNR62" s="7"/>
      <c r="BNS62" s="7"/>
      <c r="BNT62" s="7"/>
      <c r="BNU62" s="7"/>
      <c r="BNV62" s="7"/>
      <c r="BNW62" s="7"/>
      <c r="BNX62" s="7"/>
      <c r="BNY62" s="7"/>
      <c r="BNZ62" s="7"/>
      <c r="BOA62" s="7"/>
      <c r="BOB62" s="7"/>
      <c r="BOC62" s="7"/>
      <c r="BOD62" s="7"/>
      <c r="BOE62" s="7"/>
      <c r="BOF62" s="7"/>
      <c r="BOG62" s="7"/>
      <c r="BOH62" s="7"/>
      <c r="BOI62" s="7"/>
      <c r="BOJ62" s="7"/>
      <c r="BOK62" s="7"/>
      <c r="BOL62" s="7"/>
      <c r="BOM62" s="7"/>
      <c r="BON62" s="7"/>
      <c r="BOO62" s="7"/>
      <c r="BOP62" s="7"/>
      <c r="BOQ62" s="7"/>
      <c r="BOR62" s="7"/>
      <c r="BOS62" s="7"/>
      <c r="BOT62" s="7"/>
      <c r="BOU62" s="7"/>
      <c r="BOV62" s="7"/>
      <c r="BOW62" s="7"/>
      <c r="BOX62" s="7"/>
      <c r="BOY62" s="7"/>
      <c r="BOZ62" s="7"/>
      <c r="BPA62" s="7"/>
      <c r="BPB62" s="7"/>
      <c r="BPC62" s="7"/>
      <c r="BPD62" s="7"/>
      <c r="BPE62" s="7"/>
      <c r="BPF62" s="7"/>
      <c r="BPG62" s="7"/>
      <c r="BPH62" s="7"/>
      <c r="BPI62" s="7"/>
      <c r="BPJ62" s="7"/>
      <c r="BPK62" s="7"/>
      <c r="BPL62" s="7"/>
      <c r="BPM62" s="7"/>
      <c r="BPN62" s="7"/>
      <c r="BPO62" s="7"/>
      <c r="BPP62" s="7"/>
      <c r="BPQ62" s="7"/>
      <c r="BPR62" s="7"/>
      <c r="BPS62" s="7"/>
      <c r="BPT62" s="7"/>
      <c r="BPU62" s="7"/>
      <c r="BPV62" s="7"/>
      <c r="BPW62" s="7"/>
      <c r="BPX62" s="7"/>
      <c r="BPY62" s="7"/>
      <c r="BPZ62" s="7"/>
      <c r="BQA62" s="7"/>
      <c r="BQB62" s="7"/>
      <c r="BQC62" s="7"/>
      <c r="BQD62" s="7"/>
      <c r="BQE62" s="7"/>
      <c r="BQF62" s="7"/>
      <c r="BQG62" s="7"/>
      <c r="BQH62" s="7"/>
      <c r="BQI62" s="7"/>
      <c r="BQJ62" s="7"/>
      <c r="BQK62" s="7"/>
      <c r="BQL62" s="7"/>
      <c r="BQM62" s="7"/>
      <c r="BQN62" s="7"/>
      <c r="BQO62" s="7"/>
      <c r="BQP62" s="7"/>
      <c r="BQQ62" s="7"/>
      <c r="BQR62" s="7"/>
      <c r="BQT62" s="7"/>
      <c r="BQU62" s="7"/>
      <c r="BQV62" s="7"/>
      <c r="BQW62" s="7"/>
      <c r="BQX62" s="7"/>
      <c r="BQY62" s="7"/>
      <c r="BQZ62" s="7"/>
      <c r="BRA62" s="7"/>
      <c r="BRB62" s="7"/>
      <c r="BRC62" s="7"/>
      <c r="BRD62" s="7"/>
      <c r="BRE62" s="7"/>
      <c r="BRF62" s="7"/>
      <c r="BRG62" s="7"/>
      <c r="BRH62" s="7"/>
      <c r="BRI62" s="7"/>
      <c r="BRJ62" s="7"/>
      <c r="BRK62" s="7"/>
      <c r="BRL62" s="7"/>
      <c r="BRM62" s="7"/>
      <c r="BRN62" s="7"/>
      <c r="BRO62" s="7"/>
      <c r="BRP62" s="7"/>
      <c r="BRQ62" s="7"/>
      <c r="BRR62" s="7"/>
      <c r="BRS62" s="7"/>
      <c r="BRT62" s="7"/>
      <c r="BRU62" s="7"/>
      <c r="BRV62" s="7"/>
      <c r="BRW62" s="7"/>
      <c r="BRX62" s="7"/>
      <c r="BRY62" s="7"/>
      <c r="BRZ62" s="7"/>
      <c r="BSA62" s="7"/>
      <c r="BSB62" s="7"/>
      <c r="BSC62" s="7"/>
      <c r="BSD62" s="7"/>
      <c r="BSE62" s="7"/>
      <c r="BSF62" s="7"/>
      <c r="BSG62" s="7"/>
      <c r="BSH62" s="7"/>
      <c r="BSI62" s="7"/>
      <c r="BSJ62" s="7"/>
      <c r="BSK62" s="7"/>
      <c r="BSL62" s="7"/>
      <c r="BSM62" s="7"/>
      <c r="BSN62" s="7"/>
      <c r="BSO62" s="7"/>
      <c r="BSP62" s="7"/>
      <c r="BSQ62" s="7"/>
      <c r="BSR62" s="7"/>
      <c r="BSS62" s="7"/>
      <c r="BST62" s="7"/>
      <c r="BSU62" s="7"/>
      <c r="BSV62" s="7"/>
      <c r="BSW62" s="7"/>
      <c r="BSX62" s="7"/>
      <c r="BSY62" s="7"/>
      <c r="BSZ62" s="7"/>
      <c r="BTA62" s="7"/>
      <c r="BTB62" s="7"/>
      <c r="BTC62" s="7"/>
      <c r="BTD62" s="7"/>
      <c r="BTE62" s="7"/>
      <c r="BTF62" s="7"/>
      <c r="BTG62" s="7"/>
      <c r="BTH62" s="7"/>
      <c r="BTI62" s="7"/>
      <c r="BTJ62" s="7"/>
      <c r="BTK62" s="7"/>
      <c r="BTL62" s="7"/>
      <c r="BTM62" s="7"/>
      <c r="BTN62" s="7"/>
      <c r="BTO62" s="7"/>
      <c r="BTP62" s="7"/>
      <c r="BTQ62" s="7"/>
      <c r="BTR62" s="7"/>
      <c r="BTS62" s="7"/>
      <c r="BTT62" s="7"/>
      <c r="BTU62" s="7"/>
      <c r="BTV62" s="7"/>
      <c r="BTW62" s="7"/>
      <c r="BTX62" s="7"/>
      <c r="BTY62" s="7"/>
      <c r="BTZ62" s="7"/>
      <c r="BUA62" s="7"/>
      <c r="BUB62" s="7"/>
      <c r="BUC62" s="7"/>
      <c r="BUD62" s="7"/>
      <c r="BUE62" s="7"/>
      <c r="BUF62" s="7"/>
      <c r="BUG62" s="7"/>
      <c r="BUH62" s="7"/>
      <c r="BUI62" s="7"/>
      <c r="BUJ62" s="7"/>
      <c r="BUK62" s="7"/>
      <c r="BUL62" s="7"/>
      <c r="BUM62" s="7"/>
      <c r="BUN62" s="7"/>
      <c r="BUO62" s="7"/>
      <c r="BUP62" s="7"/>
      <c r="BUQ62" s="7"/>
      <c r="BUR62" s="7"/>
      <c r="BUS62" s="7"/>
      <c r="BUT62" s="7"/>
      <c r="BUU62" s="7"/>
      <c r="BUV62" s="7"/>
      <c r="BUW62" s="7"/>
      <c r="BUX62" s="7"/>
      <c r="BUY62" s="7"/>
      <c r="BUZ62" s="7"/>
      <c r="BVA62" s="7"/>
      <c r="BVB62" s="7"/>
      <c r="BVC62" s="7"/>
      <c r="BVD62" s="7"/>
      <c r="BVE62" s="7"/>
      <c r="BVF62" s="7"/>
      <c r="BVG62" s="7"/>
      <c r="BVH62" s="7"/>
      <c r="BVI62" s="7"/>
      <c r="BVJ62" s="7"/>
      <c r="BVK62" s="7"/>
      <c r="BVL62" s="7"/>
      <c r="BVM62" s="7"/>
      <c r="BVN62" s="7"/>
      <c r="BVO62" s="7"/>
      <c r="BVP62" s="7"/>
      <c r="BVQ62" s="7"/>
      <c r="BVR62" s="7"/>
      <c r="BVS62" s="7"/>
      <c r="BVT62" s="7"/>
      <c r="BVU62" s="7"/>
      <c r="BVV62" s="7"/>
      <c r="BVW62" s="7"/>
      <c r="BVX62" s="7"/>
      <c r="BVY62" s="7"/>
      <c r="BVZ62" s="7"/>
      <c r="BWA62" s="7"/>
      <c r="BWB62" s="7"/>
      <c r="BWC62" s="7"/>
      <c r="BWD62" s="7"/>
      <c r="BWE62" s="7"/>
      <c r="BWF62" s="7"/>
      <c r="BWG62" s="7"/>
      <c r="BWH62" s="7"/>
      <c r="BWI62" s="7"/>
      <c r="BWJ62" s="7"/>
      <c r="BWK62" s="7"/>
      <c r="BWL62" s="7"/>
      <c r="BWM62" s="7"/>
      <c r="BWN62" s="7"/>
      <c r="BWO62" s="7"/>
      <c r="BWP62" s="7"/>
      <c r="BWQ62" s="7"/>
      <c r="BWR62" s="7"/>
      <c r="BWS62" s="7"/>
      <c r="BWT62" s="7"/>
      <c r="BWU62" s="7"/>
      <c r="BWV62" s="7"/>
      <c r="BWW62" s="7"/>
      <c r="BWX62" s="7"/>
      <c r="BWY62" s="7"/>
      <c r="BWZ62" s="7"/>
      <c r="BXA62" s="7"/>
      <c r="BXB62" s="7"/>
      <c r="BXC62" s="7"/>
      <c r="BXD62" s="7"/>
      <c r="BXE62" s="7"/>
      <c r="BXF62" s="7"/>
      <c r="BXG62" s="7"/>
      <c r="BXH62" s="7"/>
      <c r="BXI62" s="7"/>
      <c r="BXJ62" s="7"/>
      <c r="BXK62" s="7"/>
      <c r="BXL62" s="7"/>
      <c r="BXM62" s="7"/>
      <c r="BXN62" s="7"/>
      <c r="BXO62" s="7"/>
      <c r="BXP62" s="7"/>
      <c r="BXQ62" s="7"/>
      <c r="BXR62" s="7"/>
      <c r="BXS62" s="7"/>
      <c r="BXT62" s="7"/>
      <c r="BXU62" s="7"/>
      <c r="BXV62" s="7"/>
      <c r="BXW62" s="7"/>
      <c r="BXX62" s="7"/>
      <c r="BXY62" s="7"/>
      <c r="BXZ62" s="7"/>
      <c r="BYA62" s="7"/>
      <c r="BYB62" s="7"/>
      <c r="BYC62" s="7"/>
      <c r="BYD62" s="7"/>
      <c r="BYE62" s="7"/>
      <c r="BYF62" s="7"/>
      <c r="BYG62" s="7"/>
      <c r="BYH62" s="7"/>
      <c r="BYI62" s="7"/>
      <c r="BYJ62" s="7"/>
      <c r="BYK62" s="7"/>
      <c r="BYL62" s="7"/>
      <c r="BYM62" s="7"/>
      <c r="BYN62" s="7"/>
      <c r="BYO62" s="7"/>
      <c r="BYP62" s="7"/>
      <c r="BYQ62" s="7"/>
      <c r="BYR62" s="7"/>
      <c r="BYS62" s="7"/>
      <c r="BYT62" s="7"/>
      <c r="BYU62" s="7"/>
      <c r="BYV62" s="7"/>
      <c r="BYW62" s="7"/>
      <c r="BYX62" s="7"/>
      <c r="BYY62" s="7"/>
      <c r="BYZ62" s="7"/>
      <c r="BZA62" s="7"/>
      <c r="BZB62" s="7"/>
      <c r="BZC62" s="7"/>
      <c r="BZD62" s="7"/>
      <c r="BZE62" s="7"/>
      <c r="BZF62" s="7"/>
      <c r="BZG62" s="7"/>
      <c r="BZH62" s="7"/>
      <c r="BZI62" s="7"/>
      <c r="BZJ62" s="7"/>
      <c r="BZK62" s="7"/>
      <c r="BZL62" s="7"/>
      <c r="BZM62" s="7"/>
      <c r="BZN62" s="7"/>
      <c r="BZO62" s="7"/>
      <c r="BZP62" s="7"/>
      <c r="BZQ62" s="7"/>
      <c r="BZR62" s="7"/>
      <c r="BZS62" s="7"/>
      <c r="BZT62" s="7"/>
      <c r="BZU62" s="7"/>
      <c r="BZV62" s="7"/>
      <c r="BZW62" s="7"/>
      <c r="BZX62" s="7"/>
      <c r="BZY62" s="7"/>
      <c r="BZZ62" s="7"/>
      <c r="CAA62" s="7"/>
      <c r="CAB62" s="7"/>
      <c r="CAC62" s="7"/>
      <c r="CAD62" s="7"/>
      <c r="CAE62" s="7"/>
      <c r="CAF62" s="7"/>
      <c r="CAG62" s="7"/>
      <c r="CAH62" s="7"/>
      <c r="CAI62" s="7"/>
      <c r="CAJ62" s="7"/>
      <c r="CAK62" s="7"/>
      <c r="CAL62" s="7"/>
      <c r="CAM62" s="7"/>
      <c r="CAN62" s="7"/>
      <c r="CAP62" s="7"/>
      <c r="CAQ62" s="7"/>
      <c r="CAR62" s="7"/>
      <c r="CAS62" s="7"/>
      <c r="CAT62" s="7"/>
      <c r="CAU62" s="7"/>
      <c r="CAV62" s="7"/>
      <c r="CAW62" s="7"/>
      <c r="CAX62" s="7"/>
      <c r="CAY62" s="7"/>
      <c r="CAZ62" s="7"/>
      <c r="CBA62" s="7"/>
      <c r="CBB62" s="7"/>
      <c r="CBC62" s="7"/>
      <c r="CBD62" s="7"/>
      <c r="CBE62" s="7"/>
      <c r="CBF62" s="7"/>
      <c r="CBG62" s="7"/>
      <c r="CBH62" s="7"/>
      <c r="CBI62" s="7"/>
      <c r="CBJ62" s="7"/>
      <c r="CBK62" s="7"/>
      <c r="CBL62" s="7"/>
      <c r="CBM62" s="7"/>
      <c r="CBN62" s="7"/>
      <c r="CBO62" s="7"/>
      <c r="CBP62" s="7"/>
      <c r="CBQ62" s="7"/>
      <c r="CBR62" s="7"/>
      <c r="CBS62" s="7"/>
      <c r="CBT62" s="7"/>
      <c r="CBU62" s="7"/>
      <c r="CBV62" s="7"/>
      <c r="CBW62" s="7"/>
      <c r="CBX62" s="7"/>
      <c r="CBY62" s="7"/>
      <c r="CBZ62" s="7"/>
      <c r="CCA62" s="7"/>
      <c r="CCB62" s="7"/>
      <c r="CCC62" s="7"/>
      <c r="CCD62" s="7"/>
      <c r="CCE62" s="7"/>
      <c r="CCF62" s="7"/>
      <c r="CCG62" s="7"/>
      <c r="CCH62" s="7"/>
      <c r="CCI62" s="7"/>
      <c r="CCJ62" s="7"/>
      <c r="CCK62" s="7"/>
      <c r="CCL62" s="7"/>
      <c r="CCM62" s="7"/>
      <c r="CCN62" s="7"/>
      <c r="CCO62" s="7"/>
      <c r="CCP62" s="7"/>
      <c r="CCQ62" s="7"/>
      <c r="CCR62" s="7"/>
      <c r="CCS62" s="7"/>
      <c r="CCT62" s="7"/>
      <c r="CCU62" s="7"/>
      <c r="CCV62" s="7"/>
      <c r="CCW62" s="7"/>
      <c r="CCX62" s="7"/>
      <c r="CCY62" s="7"/>
      <c r="CCZ62" s="7"/>
      <c r="CDA62" s="7"/>
      <c r="CDB62" s="7"/>
      <c r="CDC62" s="7"/>
      <c r="CDD62" s="7"/>
      <c r="CDE62" s="7"/>
      <c r="CDF62" s="7"/>
      <c r="CDG62" s="7"/>
      <c r="CDH62" s="7"/>
      <c r="CDI62" s="7"/>
      <c r="CDJ62" s="7"/>
      <c r="CDK62" s="7"/>
      <c r="CDL62" s="7"/>
      <c r="CDM62" s="7"/>
      <c r="CDN62" s="7"/>
      <c r="CDO62" s="7"/>
      <c r="CDP62" s="7"/>
      <c r="CDQ62" s="7"/>
      <c r="CDR62" s="7"/>
      <c r="CDS62" s="7"/>
      <c r="CDT62" s="7"/>
      <c r="CDU62" s="7"/>
      <c r="CDV62" s="7"/>
      <c r="CDW62" s="7"/>
      <c r="CDX62" s="7"/>
      <c r="CDY62" s="7"/>
      <c r="CDZ62" s="7"/>
      <c r="CEA62" s="7"/>
      <c r="CEB62" s="7"/>
      <c r="CEC62" s="7"/>
      <c r="CED62" s="7"/>
      <c r="CEE62" s="7"/>
      <c r="CEF62" s="7"/>
      <c r="CEG62" s="7"/>
      <c r="CEH62" s="7"/>
      <c r="CEI62" s="7"/>
      <c r="CEJ62" s="7"/>
      <c r="CEK62" s="7"/>
      <c r="CEL62" s="7"/>
      <c r="CEM62" s="7"/>
      <c r="CEN62" s="7"/>
      <c r="CEO62" s="7"/>
      <c r="CEP62" s="7"/>
      <c r="CEQ62" s="7"/>
      <c r="CER62" s="7"/>
      <c r="CES62" s="7"/>
      <c r="CET62" s="7"/>
      <c r="CEU62" s="7"/>
      <c r="CEV62" s="7"/>
      <c r="CEW62" s="7"/>
      <c r="CEX62" s="7"/>
      <c r="CEY62" s="7"/>
      <c r="CEZ62" s="7"/>
      <c r="CFA62" s="7"/>
      <c r="CFB62" s="7"/>
      <c r="CFC62" s="7"/>
      <c r="CFD62" s="7"/>
      <c r="CFE62" s="7"/>
      <c r="CFF62" s="7"/>
      <c r="CFG62" s="7"/>
      <c r="CFH62" s="7"/>
      <c r="CFI62" s="7"/>
      <c r="CFJ62" s="7"/>
      <c r="CFK62" s="7"/>
      <c r="CFL62" s="7"/>
      <c r="CFM62" s="7"/>
      <c r="CFN62" s="7"/>
      <c r="CFO62" s="7"/>
      <c r="CFP62" s="7"/>
      <c r="CFQ62" s="7"/>
      <c r="CFR62" s="7"/>
      <c r="CFS62" s="7"/>
      <c r="CFT62" s="7"/>
      <c r="CFU62" s="7"/>
      <c r="CFV62" s="7"/>
      <c r="CFW62" s="7"/>
      <c r="CFX62" s="7"/>
      <c r="CFY62" s="7"/>
      <c r="CFZ62" s="7"/>
      <c r="CGA62" s="7"/>
      <c r="CGB62" s="7"/>
      <c r="CGC62" s="7"/>
      <c r="CGD62" s="7"/>
      <c r="CGE62" s="7"/>
      <c r="CGF62" s="7"/>
      <c r="CGG62" s="7"/>
      <c r="CGH62" s="7"/>
      <c r="CGI62" s="7"/>
      <c r="CGJ62" s="7"/>
      <c r="CGK62" s="7"/>
      <c r="CGL62" s="7"/>
      <c r="CGM62" s="7"/>
      <c r="CGN62" s="7"/>
      <c r="CGO62" s="7"/>
      <c r="CGP62" s="7"/>
      <c r="CGQ62" s="7"/>
      <c r="CGR62" s="7"/>
      <c r="CGS62" s="7"/>
      <c r="CGT62" s="7"/>
      <c r="CGU62" s="7"/>
      <c r="CGV62" s="7"/>
      <c r="CGW62" s="7"/>
      <c r="CGX62" s="7"/>
      <c r="CGY62" s="7"/>
      <c r="CGZ62" s="7"/>
      <c r="CHA62" s="7"/>
      <c r="CHB62" s="7"/>
      <c r="CHC62" s="7"/>
      <c r="CHD62" s="7"/>
      <c r="CHE62" s="7"/>
      <c r="CHF62" s="7"/>
      <c r="CHG62" s="7"/>
      <c r="CHH62" s="7"/>
      <c r="CHI62" s="7"/>
      <c r="CHJ62" s="7"/>
      <c r="CHK62" s="7"/>
      <c r="CHL62" s="7"/>
      <c r="CHM62" s="7"/>
      <c r="CHN62" s="7"/>
      <c r="CHO62" s="7"/>
      <c r="CHP62" s="7"/>
      <c r="CHQ62" s="7"/>
      <c r="CHR62" s="7"/>
      <c r="CHS62" s="7"/>
      <c r="CHT62" s="7"/>
      <c r="CHU62" s="7"/>
      <c r="CHV62" s="7"/>
      <c r="CHW62" s="7"/>
      <c r="CHX62" s="7"/>
      <c r="CHY62" s="7"/>
      <c r="CHZ62" s="7"/>
      <c r="CIA62" s="7"/>
      <c r="CIB62" s="7"/>
      <c r="CIC62" s="7"/>
      <c r="CID62" s="7"/>
      <c r="CIE62" s="7"/>
      <c r="CIF62" s="7"/>
      <c r="CIG62" s="7"/>
      <c r="CIH62" s="7"/>
      <c r="CII62" s="7"/>
      <c r="CIJ62" s="7"/>
      <c r="CIK62" s="7"/>
      <c r="CIL62" s="7"/>
      <c r="CIM62" s="7"/>
      <c r="CIN62" s="7"/>
      <c r="CIO62" s="7"/>
      <c r="CIP62" s="7"/>
      <c r="CIQ62" s="7"/>
      <c r="CIR62" s="7"/>
      <c r="CIS62" s="7"/>
      <c r="CIT62" s="7"/>
      <c r="CIU62" s="7"/>
      <c r="CIV62" s="7"/>
      <c r="CIW62" s="7"/>
      <c r="CIX62" s="7"/>
      <c r="CIY62" s="7"/>
      <c r="CIZ62" s="7"/>
      <c r="CJA62" s="7"/>
      <c r="CJB62" s="7"/>
      <c r="CJC62" s="7"/>
      <c r="CJD62" s="7"/>
      <c r="CJE62" s="7"/>
      <c r="CJF62" s="7"/>
      <c r="CJG62" s="7"/>
      <c r="CJH62" s="7"/>
      <c r="CJI62" s="7"/>
      <c r="CJJ62" s="7"/>
      <c r="CJK62" s="7"/>
      <c r="CJL62" s="7"/>
      <c r="CJM62" s="7"/>
      <c r="CJN62" s="7"/>
      <c r="CJO62" s="7"/>
      <c r="CJP62" s="7"/>
      <c r="CJQ62" s="7"/>
      <c r="CJR62" s="7"/>
      <c r="CJS62" s="7"/>
      <c r="CJT62" s="7"/>
      <c r="CJU62" s="7"/>
      <c r="CJV62" s="7"/>
      <c r="CJW62" s="7"/>
      <c r="CJX62" s="7"/>
      <c r="CJY62" s="7"/>
      <c r="CJZ62" s="7"/>
      <c r="CKA62" s="7"/>
      <c r="CKB62" s="7"/>
      <c r="CKC62" s="7"/>
      <c r="CKD62" s="7"/>
      <c r="CKE62" s="7"/>
      <c r="CKF62" s="7"/>
      <c r="CKG62" s="7"/>
      <c r="CKH62" s="7"/>
      <c r="CKI62" s="7"/>
      <c r="CKJ62" s="7"/>
      <c r="CKL62" s="7"/>
      <c r="CKM62" s="7"/>
      <c r="CKN62" s="7"/>
      <c r="CKO62" s="7"/>
      <c r="CKP62" s="7"/>
      <c r="CKQ62" s="7"/>
      <c r="CKR62" s="7"/>
      <c r="CKS62" s="7"/>
      <c r="CKT62" s="7"/>
      <c r="CKU62" s="7"/>
      <c r="CKV62" s="7"/>
      <c r="CKW62" s="7"/>
      <c r="CKX62" s="7"/>
      <c r="CKY62" s="7"/>
      <c r="CKZ62" s="7"/>
      <c r="CLA62" s="7"/>
      <c r="CLB62" s="7"/>
      <c r="CLC62" s="7"/>
      <c r="CLD62" s="7"/>
      <c r="CLE62" s="7"/>
      <c r="CLF62" s="7"/>
      <c r="CLG62" s="7"/>
      <c r="CLH62" s="7"/>
      <c r="CLI62" s="7"/>
      <c r="CLJ62" s="7"/>
      <c r="CLK62" s="7"/>
      <c r="CLL62" s="7"/>
      <c r="CLM62" s="7"/>
      <c r="CLN62" s="7"/>
      <c r="CLO62" s="7"/>
      <c r="CLP62" s="7"/>
      <c r="CLQ62" s="7"/>
      <c r="CLR62" s="7"/>
      <c r="CLS62" s="7"/>
      <c r="CLT62" s="7"/>
      <c r="CLU62" s="7"/>
      <c r="CLV62" s="7"/>
      <c r="CLW62" s="7"/>
      <c r="CLX62" s="7"/>
      <c r="CLY62" s="7"/>
      <c r="CLZ62" s="7"/>
      <c r="CMA62" s="7"/>
      <c r="CMB62" s="7"/>
      <c r="CMC62" s="7"/>
      <c r="CMD62" s="7"/>
      <c r="CME62" s="7"/>
      <c r="CMF62" s="7"/>
      <c r="CMG62" s="7"/>
      <c r="CMH62" s="7"/>
      <c r="CMI62" s="7"/>
      <c r="CMJ62" s="7"/>
      <c r="CMK62" s="7"/>
      <c r="CML62" s="7"/>
      <c r="CMM62" s="7"/>
      <c r="CMN62" s="7"/>
      <c r="CMO62" s="7"/>
      <c r="CMP62" s="7"/>
      <c r="CMQ62" s="7"/>
      <c r="CMR62" s="7"/>
      <c r="CMS62" s="7"/>
      <c r="CMT62" s="7"/>
      <c r="CMU62" s="7"/>
      <c r="CMV62" s="7"/>
      <c r="CMW62" s="7"/>
      <c r="CMX62" s="7"/>
      <c r="CMY62" s="7"/>
      <c r="CMZ62" s="7"/>
      <c r="CNA62" s="7"/>
      <c r="CNB62" s="7"/>
      <c r="CNC62" s="7"/>
      <c r="CND62" s="7"/>
      <c r="CNE62" s="7"/>
      <c r="CNF62" s="7"/>
      <c r="CNG62" s="7"/>
      <c r="CNH62" s="7"/>
      <c r="CNI62" s="7"/>
      <c r="CNJ62" s="7"/>
      <c r="CNK62" s="7"/>
      <c r="CNL62" s="7"/>
      <c r="CNM62" s="7"/>
      <c r="CNN62" s="7"/>
      <c r="CNO62" s="7"/>
      <c r="CNP62" s="7"/>
      <c r="CNQ62" s="7"/>
      <c r="CNR62" s="7"/>
      <c r="CNS62" s="7"/>
      <c r="CNT62" s="7"/>
      <c r="CNU62" s="7"/>
      <c r="CNV62" s="7"/>
      <c r="CNW62" s="7"/>
      <c r="CNX62" s="7"/>
      <c r="CNY62" s="7"/>
      <c r="CNZ62" s="7"/>
      <c r="COA62" s="7"/>
      <c r="COB62" s="7"/>
      <c r="COC62" s="7"/>
      <c r="COD62" s="7"/>
      <c r="COE62" s="7"/>
      <c r="COF62" s="7"/>
      <c r="COG62" s="7"/>
      <c r="COH62" s="7"/>
      <c r="COI62" s="7"/>
      <c r="COJ62" s="7"/>
      <c r="COK62" s="7"/>
      <c r="COL62" s="7"/>
      <c r="COM62" s="7"/>
      <c r="CON62" s="7"/>
      <c r="COO62" s="7"/>
      <c r="COP62" s="7"/>
      <c r="COQ62" s="7"/>
      <c r="COR62" s="7"/>
      <c r="COS62" s="7"/>
      <c r="COT62" s="7"/>
      <c r="COU62" s="7"/>
      <c r="COV62" s="7"/>
      <c r="COW62" s="7"/>
      <c r="COX62" s="7"/>
      <c r="COY62" s="7"/>
      <c r="COZ62" s="7"/>
      <c r="CPA62" s="7"/>
      <c r="CPB62" s="7"/>
      <c r="CPC62" s="7"/>
      <c r="CPD62" s="7"/>
      <c r="CPE62" s="7"/>
      <c r="CPF62" s="7"/>
      <c r="CPG62" s="7"/>
      <c r="CPH62" s="7"/>
      <c r="CPI62" s="7"/>
      <c r="CPJ62" s="7"/>
      <c r="CPK62" s="7"/>
      <c r="CPL62" s="7"/>
      <c r="CPM62" s="7"/>
      <c r="CPN62" s="7"/>
      <c r="CPO62" s="7"/>
      <c r="CPP62" s="7"/>
      <c r="CPQ62" s="7"/>
      <c r="CPR62" s="7"/>
      <c r="CPS62" s="7"/>
      <c r="CPT62" s="7"/>
      <c r="CPU62" s="7"/>
      <c r="CPV62" s="7"/>
      <c r="CPW62" s="7"/>
      <c r="CPX62" s="7"/>
      <c r="CPY62" s="7"/>
      <c r="CPZ62" s="7"/>
      <c r="CQA62" s="7"/>
      <c r="CQB62" s="7"/>
      <c r="CQC62" s="7"/>
      <c r="CQD62" s="7"/>
      <c r="CQE62" s="7"/>
      <c r="CQF62" s="7"/>
      <c r="CQG62" s="7"/>
      <c r="CQH62" s="7"/>
      <c r="CQI62" s="7"/>
      <c r="CQJ62" s="7"/>
      <c r="CQK62" s="7"/>
      <c r="CQL62" s="7"/>
      <c r="CQM62" s="7"/>
      <c r="CQN62" s="7"/>
      <c r="CQO62" s="7"/>
      <c r="CQP62" s="7"/>
      <c r="CQQ62" s="7"/>
      <c r="CQR62" s="7"/>
      <c r="CQS62" s="7"/>
      <c r="CQT62" s="7"/>
      <c r="CQU62" s="7"/>
      <c r="CQV62" s="7"/>
      <c r="CQW62" s="7"/>
      <c r="CQX62" s="7"/>
      <c r="CQY62" s="7"/>
      <c r="CQZ62" s="7"/>
      <c r="CRA62" s="7"/>
      <c r="CRB62" s="7"/>
      <c r="CRC62" s="7"/>
      <c r="CRD62" s="7"/>
      <c r="CRE62" s="7"/>
      <c r="CRF62" s="7"/>
      <c r="CRG62" s="7"/>
      <c r="CRH62" s="7"/>
      <c r="CRI62" s="7"/>
      <c r="CRJ62" s="7"/>
      <c r="CRK62" s="7"/>
      <c r="CRL62" s="7"/>
      <c r="CRM62" s="7"/>
      <c r="CRN62" s="7"/>
      <c r="CRO62" s="7"/>
      <c r="CRP62" s="7"/>
      <c r="CRQ62" s="7"/>
      <c r="CRR62" s="7"/>
      <c r="CRS62" s="7"/>
      <c r="CRT62" s="7"/>
      <c r="CRU62" s="7"/>
      <c r="CRV62" s="7"/>
      <c r="CRW62" s="7"/>
      <c r="CRX62" s="7"/>
      <c r="CRY62" s="7"/>
      <c r="CRZ62" s="7"/>
      <c r="CSA62" s="7"/>
      <c r="CSB62" s="7"/>
      <c r="CSC62" s="7"/>
      <c r="CSD62" s="7"/>
      <c r="CSE62" s="7"/>
      <c r="CSF62" s="7"/>
      <c r="CSG62" s="7"/>
      <c r="CSH62" s="7"/>
      <c r="CSI62" s="7"/>
      <c r="CSJ62" s="7"/>
      <c r="CSK62" s="7"/>
      <c r="CSL62" s="7"/>
      <c r="CSM62" s="7"/>
      <c r="CSN62" s="7"/>
      <c r="CSO62" s="7"/>
      <c r="CSP62" s="7"/>
      <c r="CSQ62" s="7"/>
      <c r="CSR62" s="7"/>
      <c r="CSS62" s="7"/>
      <c r="CST62" s="7"/>
      <c r="CSU62" s="7"/>
      <c r="CSV62" s="7"/>
      <c r="CSW62" s="7"/>
      <c r="CSX62" s="7"/>
      <c r="CSY62" s="7"/>
      <c r="CSZ62" s="7"/>
      <c r="CTA62" s="7"/>
      <c r="CTB62" s="7"/>
      <c r="CTC62" s="7"/>
      <c r="CTD62" s="7"/>
      <c r="CTE62" s="7"/>
      <c r="CTF62" s="7"/>
      <c r="CTG62" s="7"/>
      <c r="CTH62" s="7"/>
      <c r="CTI62" s="7"/>
      <c r="CTJ62" s="7"/>
      <c r="CTK62" s="7"/>
      <c r="CTL62" s="7"/>
      <c r="CTM62" s="7"/>
      <c r="CTN62" s="7"/>
      <c r="CTO62" s="7"/>
      <c r="CTP62" s="7"/>
      <c r="CTQ62" s="7"/>
      <c r="CTR62" s="7"/>
      <c r="CTS62" s="7"/>
      <c r="CTT62" s="7"/>
      <c r="CTU62" s="7"/>
      <c r="CTV62" s="7"/>
      <c r="CTW62" s="7"/>
      <c r="CTX62" s="7"/>
      <c r="CTY62" s="7"/>
      <c r="CTZ62" s="7"/>
      <c r="CUA62" s="7"/>
      <c r="CUB62" s="7"/>
      <c r="CUC62" s="7"/>
      <c r="CUD62" s="7"/>
      <c r="CUE62" s="7"/>
      <c r="CUF62" s="7"/>
      <c r="CUH62" s="7"/>
      <c r="CUI62" s="7"/>
      <c r="CUJ62" s="7"/>
      <c r="CUK62" s="7"/>
      <c r="CUL62" s="7"/>
      <c r="CUM62" s="7"/>
      <c r="CUN62" s="7"/>
      <c r="CUO62" s="7"/>
      <c r="CUP62" s="7"/>
      <c r="CUQ62" s="7"/>
      <c r="CUR62" s="7"/>
      <c r="CUS62" s="7"/>
      <c r="CUT62" s="7"/>
      <c r="CUU62" s="7"/>
      <c r="CUV62" s="7"/>
      <c r="CUW62" s="7"/>
      <c r="CUX62" s="7"/>
      <c r="CUY62" s="7"/>
      <c r="CUZ62" s="7"/>
      <c r="CVA62" s="7"/>
      <c r="CVB62" s="7"/>
      <c r="CVC62" s="7"/>
      <c r="CVD62" s="7"/>
      <c r="CVE62" s="7"/>
      <c r="CVF62" s="7"/>
      <c r="CVG62" s="7"/>
      <c r="CVH62" s="7"/>
      <c r="CVI62" s="7"/>
      <c r="CVJ62" s="7"/>
      <c r="CVK62" s="7"/>
      <c r="CVL62" s="7"/>
      <c r="CVM62" s="7"/>
      <c r="CVN62" s="7"/>
      <c r="CVO62" s="7"/>
      <c r="CVP62" s="7"/>
      <c r="CVQ62" s="7"/>
      <c r="CVR62" s="7"/>
      <c r="CVS62" s="7"/>
      <c r="CVT62" s="7"/>
      <c r="CVU62" s="7"/>
      <c r="CVV62" s="7"/>
      <c r="CVW62" s="7"/>
      <c r="CVX62" s="7"/>
      <c r="CVY62" s="7"/>
      <c r="CVZ62" s="7"/>
      <c r="CWA62" s="7"/>
      <c r="CWB62" s="7"/>
      <c r="CWC62" s="7"/>
      <c r="CWD62" s="7"/>
      <c r="CWE62" s="7"/>
      <c r="CWF62" s="7"/>
      <c r="CWG62" s="7"/>
      <c r="CWH62" s="7"/>
      <c r="CWI62" s="7"/>
      <c r="CWJ62" s="7"/>
      <c r="CWK62" s="7"/>
      <c r="CWL62" s="7"/>
      <c r="CWM62" s="7"/>
      <c r="CWN62" s="7"/>
      <c r="CWO62" s="7"/>
      <c r="CWP62" s="7"/>
      <c r="CWQ62" s="7"/>
      <c r="CWR62" s="7"/>
      <c r="CWS62" s="7"/>
      <c r="CWT62" s="7"/>
      <c r="CWU62" s="7"/>
      <c r="CWV62" s="7"/>
      <c r="CWW62" s="7"/>
      <c r="CWX62" s="7"/>
      <c r="CWY62" s="7"/>
      <c r="CWZ62" s="7"/>
      <c r="CXA62" s="7"/>
      <c r="CXB62" s="7"/>
      <c r="CXC62" s="7"/>
      <c r="CXD62" s="7"/>
      <c r="CXE62" s="7"/>
      <c r="CXF62" s="7"/>
      <c r="CXG62" s="7"/>
      <c r="CXH62" s="7"/>
      <c r="CXI62" s="7"/>
      <c r="CXJ62" s="7"/>
      <c r="CXK62" s="7"/>
      <c r="CXL62" s="7"/>
      <c r="CXM62" s="7"/>
      <c r="CXN62" s="7"/>
      <c r="CXO62" s="7"/>
      <c r="CXP62" s="7"/>
      <c r="CXQ62" s="7"/>
      <c r="CXR62" s="7"/>
      <c r="CXS62" s="7"/>
      <c r="CXT62" s="7"/>
      <c r="CXU62" s="7"/>
      <c r="CXV62" s="7"/>
      <c r="CXW62" s="7"/>
      <c r="CXX62" s="7"/>
      <c r="CXY62" s="7"/>
      <c r="CXZ62" s="7"/>
      <c r="CYA62" s="7"/>
      <c r="CYB62" s="7"/>
      <c r="CYC62" s="7"/>
      <c r="CYD62" s="7"/>
      <c r="CYE62" s="7"/>
      <c r="CYF62" s="7"/>
      <c r="CYG62" s="7"/>
      <c r="CYH62" s="7"/>
      <c r="CYI62" s="7"/>
      <c r="CYJ62" s="7"/>
      <c r="CYK62" s="7"/>
      <c r="CYL62" s="7"/>
      <c r="CYM62" s="7"/>
      <c r="CYN62" s="7"/>
      <c r="CYO62" s="7"/>
      <c r="CYP62" s="7"/>
      <c r="CYQ62" s="7"/>
      <c r="CYR62" s="7"/>
      <c r="CYS62" s="7"/>
      <c r="CYT62" s="7"/>
      <c r="CYU62" s="7"/>
      <c r="CYV62" s="7"/>
      <c r="CYW62" s="7"/>
      <c r="CYX62" s="7"/>
      <c r="CYY62" s="7"/>
      <c r="CYZ62" s="7"/>
      <c r="CZA62" s="7"/>
      <c r="CZB62" s="7"/>
      <c r="CZC62" s="7"/>
      <c r="CZD62" s="7"/>
      <c r="CZE62" s="7"/>
      <c r="CZF62" s="7"/>
      <c r="CZG62" s="7"/>
      <c r="CZH62" s="7"/>
      <c r="CZI62" s="7"/>
      <c r="CZJ62" s="7"/>
      <c r="CZK62" s="7"/>
      <c r="CZL62" s="7"/>
      <c r="CZM62" s="7"/>
      <c r="CZN62" s="7"/>
      <c r="CZO62" s="7"/>
      <c r="CZP62" s="7"/>
      <c r="CZQ62" s="7"/>
      <c r="CZR62" s="7"/>
      <c r="CZS62" s="7"/>
      <c r="CZT62" s="7"/>
      <c r="CZU62" s="7"/>
      <c r="CZV62" s="7"/>
      <c r="CZW62" s="7"/>
      <c r="CZX62" s="7"/>
      <c r="CZY62" s="7"/>
      <c r="CZZ62" s="7"/>
      <c r="DAA62" s="7"/>
      <c r="DAB62" s="7"/>
      <c r="DAC62" s="7"/>
      <c r="DAD62" s="7"/>
      <c r="DAE62" s="7"/>
      <c r="DAF62" s="7"/>
      <c r="DAG62" s="7"/>
      <c r="DAH62" s="7"/>
      <c r="DAI62" s="7"/>
      <c r="DAJ62" s="7"/>
      <c r="DAK62" s="7"/>
      <c r="DAL62" s="7"/>
      <c r="DAM62" s="7"/>
      <c r="DAN62" s="7"/>
      <c r="DAO62" s="7"/>
      <c r="DAP62" s="7"/>
      <c r="DAQ62" s="7"/>
      <c r="DAR62" s="7"/>
      <c r="DAS62" s="7"/>
      <c r="DAT62" s="7"/>
      <c r="DAU62" s="7"/>
      <c r="DAV62" s="7"/>
      <c r="DAW62" s="7"/>
      <c r="DAX62" s="7"/>
      <c r="DAY62" s="7"/>
      <c r="DAZ62" s="7"/>
      <c r="DBA62" s="7"/>
      <c r="DBB62" s="7"/>
      <c r="DBC62" s="7"/>
      <c r="DBD62" s="7"/>
      <c r="DBE62" s="7"/>
      <c r="DBF62" s="7"/>
      <c r="DBG62" s="7"/>
      <c r="DBH62" s="7"/>
      <c r="DBI62" s="7"/>
      <c r="DBJ62" s="7"/>
      <c r="DBK62" s="7"/>
      <c r="DBL62" s="7"/>
      <c r="DBM62" s="7"/>
      <c r="DBN62" s="7"/>
      <c r="DBO62" s="7"/>
      <c r="DBP62" s="7"/>
      <c r="DBQ62" s="7"/>
      <c r="DBR62" s="7"/>
      <c r="DBS62" s="7"/>
      <c r="DBT62" s="7"/>
      <c r="DBU62" s="7"/>
      <c r="DBV62" s="7"/>
      <c r="DBW62" s="7"/>
      <c r="DBX62" s="7"/>
      <c r="DBY62" s="7"/>
      <c r="DBZ62" s="7"/>
      <c r="DCA62" s="7"/>
      <c r="DCB62" s="7"/>
      <c r="DCC62" s="7"/>
      <c r="DCD62" s="7"/>
      <c r="DCE62" s="7"/>
      <c r="DCF62" s="7"/>
      <c r="DCG62" s="7"/>
      <c r="DCH62" s="7"/>
      <c r="DCI62" s="7"/>
      <c r="DCJ62" s="7"/>
      <c r="DCK62" s="7"/>
      <c r="DCL62" s="7"/>
      <c r="DCM62" s="7"/>
      <c r="DCN62" s="7"/>
      <c r="DCO62" s="7"/>
      <c r="DCP62" s="7"/>
      <c r="DCQ62" s="7"/>
      <c r="DCR62" s="7"/>
      <c r="DCS62" s="7"/>
      <c r="DCT62" s="7"/>
      <c r="DCU62" s="7"/>
      <c r="DCV62" s="7"/>
      <c r="DCW62" s="7"/>
      <c r="DCX62" s="7"/>
      <c r="DCY62" s="7"/>
      <c r="DCZ62" s="7"/>
      <c r="DDA62" s="7"/>
      <c r="DDB62" s="7"/>
      <c r="DDC62" s="7"/>
      <c r="DDD62" s="7"/>
      <c r="DDE62" s="7"/>
      <c r="DDF62" s="7"/>
      <c r="DDG62" s="7"/>
      <c r="DDH62" s="7"/>
      <c r="DDI62" s="7"/>
      <c r="DDJ62" s="7"/>
      <c r="DDK62" s="7"/>
      <c r="DDL62" s="7"/>
      <c r="DDM62" s="7"/>
      <c r="DDN62" s="7"/>
      <c r="DDO62" s="7"/>
      <c r="DDP62" s="7"/>
      <c r="DDQ62" s="7"/>
      <c r="DDR62" s="7"/>
      <c r="DDS62" s="7"/>
      <c r="DDT62" s="7"/>
      <c r="DDU62" s="7"/>
      <c r="DDV62" s="7"/>
      <c r="DDW62" s="7"/>
      <c r="DDX62" s="7"/>
      <c r="DDY62" s="7"/>
      <c r="DDZ62" s="7"/>
      <c r="DEA62" s="7"/>
      <c r="DEB62" s="7"/>
      <c r="DED62" s="7"/>
      <c r="DEE62" s="7"/>
      <c r="DEF62" s="7"/>
      <c r="DEG62" s="7"/>
      <c r="DEH62" s="7"/>
      <c r="DEI62" s="7"/>
      <c r="DEJ62" s="7"/>
      <c r="DEK62" s="7"/>
      <c r="DEL62" s="7"/>
      <c r="DEM62" s="7"/>
      <c r="DEN62" s="7"/>
      <c r="DEO62" s="7"/>
      <c r="DEP62" s="7"/>
      <c r="DEQ62" s="7"/>
      <c r="DER62" s="7"/>
      <c r="DES62" s="7"/>
      <c r="DET62" s="7"/>
      <c r="DEU62" s="7"/>
      <c r="DEV62" s="7"/>
      <c r="DEW62" s="7"/>
      <c r="DEX62" s="7"/>
      <c r="DEY62" s="7"/>
      <c r="DEZ62" s="7"/>
      <c r="DFA62" s="7"/>
      <c r="DFB62" s="7"/>
      <c r="DFC62" s="7"/>
      <c r="DFD62" s="7"/>
      <c r="DFE62" s="7"/>
      <c r="DFF62" s="7"/>
      <c r="DFG62" s="7"/>
      <c r="DFH62" s="7"/>
      <c r="DFI62" s="7"/>
      <c r="DFJ62" s="7"/>
      <c r="DFK62" s="7"/>
      <c r="DFL62" s="7"/>
      <c r="DFM62" s="7"/>
      <c r="DFN62" s="7"/>
      <c r="DFO62" s="7"/>
      <c r="DFP62" s="7"/>
      <c r="DFQ62" s="7"/>
      <c r="DFR62" s="7"/>
      <c r="DFS62" s="7"/>
      <c r="DFT62" s="7"/>
      <c r="DFU62" s="7"/>
      <c r="DFV62" s="7"/>
      <c r="DFW62" s="7"/>
      <c r="DFX62" s="7"/>
      <c r="DFY62" s="7"/>
      <c r="DFZ62" s="7"/>
      <c r="DGA62" s="7"/>
      <c r="DGB62" s="7"/>
      <c r="DGC62" s="7"/>
      <c r="DGD62" s="7"/>
      <c r="DGE62" s="7"/>
      <c r="DGF62" s="7"/>
      <c r="DGG62" s="7"/>
      <c r="DGH62" s="7"/>
      <c r="DGI62" s="7"/>
      <c r="DGJ62" s="7"/>
      <c r="DGK62" s="7"/>
      <c r="DGL62" s="7"/>
      <c r="DGM62" s="7"/>
      <c r="DGN62" s="7"/>
      <c r="DGO62" s="7"/>
      <c r="DGP62" s="7"/>
      <c r="DGQ62" s="7"/>
      <c r="DGR62" s="7"/>
      <c r="DGS62" s="7"/>
      <c r="DGT62" s="7"/>
      <c r="DGU62" s="7"/>
      <c r="DGV62" s="7"/>
      <c r="DGW62" s="7"/>
      <c r="DGX62" s="7"/>
      <c r="DGY62" s="7"/>
      <c r="DGZ62" s="7"/>
      <c r="DHA62" s="7"/>
      <c r="DHB62" s="7"/>
      <c r="DHC62" s="7"/>
      <c r="DHD62" s="7"/>
      <c r="DHE62" s="7"/>
      <c r="DHF62" s="7"/>
      <c r="DHG62" s="7"/>
      <c r="DHH62" s="7"/>
      <c r="DHI62" s="7"/>
      <c r="DHJ62" s="7"/>
      <c r="DHK62" s="7"/>
      <c r="DHL62" s="7"/>
      <c r="DHM62" s="7"/>
      <c r="DHN62" s="7"/>
      <c r="DHO62" s="7"/>
      <c r="DHP62" s="7"/>
      <c r="DHQ62" s="7"/>
      <c r="DHR62" s="7"/>
      <c r="DHS62" s="7"/>
      <c r="DHT62" s="7"/>
      <c r="DHU62" s="7"/>
      <c r="DHV62" s="7"/>
      <c r="DHW62" s="7"/>
      <c r="DHX62" s="7"/>
      <c r="DHY62" s="7"/>
      <c r="DHZ62" s="7"/>
      <c r="DIA62" s="7"/>
      <c r="DIB62" s="7"/>
      <c r="DIC62" s="7"/>
      <c r="DID62" s="7"/>
      <c r="DIE62" s="7"/>
      <c r="DIF62" s="7"/>
      <c r="DIG62" s="7"/>
      <c r="DIH62" s="7"/>
      <c r="DII62" s="7"/>
      <c r="DIJ62" s="7"/>
      <c r="DIK62" s="7"/>
      <c r="DIL62" s="7"/>
      <c r="DIM62" s="7"/>
      <c r="DIN62" s="7"/>
      <c r="DIO62" s="7"/>
      <c r="DIP62" s="7"/>
      <c r="DIQ62" s="7"/>
      <c r="DIR62" s="7"/>
      <c r="DIS62" s="7"/>
      <c r="DIT62" s="7"/>
      <c r="DIU62" s="7"/>
      <c r="DIV62" s="7"/>
      <c r="DIW62" s="7"/>
      <c r="DIX62" s="7"/>
      <c r="DIY62" s="7"/>
      <c r="DIZ62" s="7"/>
      <c r="DJA62" s="7"/>
      <c r="DJB62" s="7"/>
      <c r="DJC62" s="7"/>
      <c r="DJD62" s="7"/>
      <c r="DJE62" s="7"/>
      <c r="DJF62" s="7"/>
      <c r="DJG62" s="7"/>
      <c r="DJH62" s="7"/>
      <c r="DJI62" s="7"/>
      <c r="DJJ62" s="7"/>
      <c r="DJK62" s="7"/>
      <c r="DJL62" s="7"/>
      <c r="DJM62" s="7"/>
      <c r="DJN62" s="7"/>
      <c r="DJO62" s="7"/>
      <c r="DJP62" s="7"/>
      <c r="DJQ62" s="7"/>
      <c r="DJR62" s="7"/>
      <c r="DJS62" s="7"/>
      <c r="DJT62" s="7"/>
      <c r="DJU62" s="7"/>
      <c r="DJV62" s="7"/>
      <c r="DJW62" s="7"/>
      <c r="DJX62" s="7"/>
      <c r="DJY62" s="7"/>
      <c r="DJZ62" s="7"/>
      <c r="DKA62" s="7"/>
      <c r="DKB62" s="7"/>
      <c r="DKC62" s="7"/>
      <c r="DKD62" s="7"/>
      <c r="DKE62" s="7"/>
      <c r="DKF62" s="7"/>
      <c r="DKG62" s="7"/>
      <c r="DKH62" s="7"/>
      <c r="DKI62" s="7"/>
      <c r="DKJ62" s="7"/>
      <c r="DKK62" s="7"/>
      <c r="DKL62" s="7"/>
      <c r="DKM62" s="7"/>
      <c r="DKN62" s="7"/>
      <c r="DKO62" s="7"/>
      <c r="DKP62" s="7"/>
      <c r="DKQ62" s="7"/>
      <c r="DKR62" s="7"/>
      <c r="DKS62" s="7"/>
      <c r="DKT62" s="7"/>
      <c r="DKU62" s="7"/>
      <c r="DKV62" s="7"/>
      <c r="DKW62" s="7"/>
      <c r="DKX62" s="7"/>
      <c r="DKY62" s="7"/>
      <c r="DKZ62" s="7"/>
      <c r="DLA62" s="7"/>
      <c r="DLB62" s="7"/>
      <c r="DLC62" s="7"/>
      <c r="DLD62" s="7"/>
      <c r="DLE62" s="7"/>
      <c r="DLF62" s="7"/>
      <c r="DLG62" s="7"/>
      <c r="DLH62" s="7"/>
      <c r="DLI62" s="7"/>
      <c r="DLJ62" s="7"/>
      <c r="DLK62" s="7"/>
      <c r="DLL62" s="7"/>
      <c r="DLM62" s="7"/>
      <c r="DLN62" s="7"/>
      <c r="DLO62" s="7"/>
      <c r="DLP62" s="7"/>
      <c r="DLQ62" s="7"/>
      <c r="DLR62" s="7"/>
      <c r="DLS62" s="7"/>
      <c r="DLT62" s="7"/>
      <c r="DLU62" s="7"/>
      <c r="DLV62" s="7"/>
      <c r="DLW62" s="7"/>
      <c r="DLX62" s="7"/>
      <c r="DLY62" s="7"/>
      <c r="DLZ62" s="7"/>
      <c r="DMA62" s="7"/>
      <c r="DMB62" s="7"/>
      <c r="DMC62" s="7"/>
      <c r="DMD62" s="7"/>
      <c r="DME62" s="7"/>
      <c r="DMF62" s="7"/>
      <c r="DMG62" s="7"/>
      <c r="DMH62" s="7"/>
      <c r="DMI62" s="7"/>
      <c r="DMJ62" s="7"/>
      <c r="DMK62" s="7"/>
      <c r="DML62" s="7"/>
      <c r="DMM62" s="7"/>
      <c r="DMN62" s="7"/>
      <c r="DMO62" s="7"/>
      <c r="DMP62" s="7"/>
      <c r="DMQ62" s="7"/>
      <c r="DMR62" s="7"/>
      <c r="DMS62" s="7"/>
      <c r="DMT62" s="7"/>
      <c r="DMU62" s="7"/>
      <c r="DMV62" s="7"/>
      <c r="DMW62" s="7"/>
      <c r="DMX62" s="7"/>
      <c r="DMY62" s="7"/>
      <c r="DMZ62" s="7"/>
      <c r="DNA62" s="7"/>
      <c r="DNB62" s="7"/>
      <c r="DNC62" s="7"/>
      <c r="DND62" s="7"/>
      <c r="DNE62" s="7"/>
      <c r="DNF62" s="7"/>
      <c r="DNG62" s="7"/>
      <c r="DNH62" s="7"/>
      <c r="DNI62" s="7"/>
      <c r="DNJ62" s="7"/>
      <c r="DNK62" s="7"/>
      <c r="DNL62" s="7"/>
      <c r="DNM62" s="7"/>
      <c r="DNN62" s="7"/>
      <c r="DNO62" s="7"/>
      <c r="DNP62" s="7"/>
      <c r="DNQ62" s="7"/>
      <c r="DNR62" s="7"/>
      <c r="DNS62" s="7"/>
      <c r="DNT62" s="7"/>
      <c r="DNU62" s="7"/>
      <c r="DNV62" s="7"/>
      <c r="DNW62" s="7"/>
      <c r="DNX62" s="7"/>
      <c r="DNZ62" s="7"/>
      <c r="DOA62" s="7"/>
      <c r="DOB62" s="7"/>
      <c r="DOC62" s="7"/>
      <c r="DOD62" s="7"/>
      <c r="DOE62" s="7"/>
      <c r="DOF62" s="7"/>
      <c r="DOG62" s="7"/>
      <c r="DOH62" s="7"/>
      <c r="DOI62" s="7"/>
      <c r="DOJ62" s="7"/>
      <c r="DOK62" s="7"/>
      <c r="DOL62" s="7"/>
      <c r="DOM62" s="7"/>
      <c r="DON62" s="7"/>
      <c r="DOO62" s="7"/>
      <c r="DOP62" s="7"/>
      <c r="DOQ62" s="7"/>
      <c r="DOR62" s="7"/>
      <c r="DOS62" s="7"/>
      <c r="DOT62" s="7"/>
      <c r="DOU62" s="7"/>
      <c r="DOV62" s="7"/>
      <c r="DOW62" s="7"/>
      <c r="DOX62" s="7"/>
      <c r="DOY62" s="7"/>
      <c r="DOZ62" s="7"/>
      <c r="DPA62" s="7"/>
      <c r="DPB62" s="7"/>
      <c r="DPC62" s="7"/>
      <c r="DPD62" s="7"/>
      <c r="DPE62" s="7"/>
      <c r="DPF62" s="7"/>
      <c r="DPG62" s="7"/>
      <c r="DPH62" s="7"/>
      <c r="DPI62" s="7"/>
      <c r="DPJ62" s="7"/>
      <c r="DPK62" s="7"/>
      <c r="DPL62" s="7"/>
      <c r="DPM62" s="7"/>
      <c r="DPN62" s="7"/>
      <c r="DPO62" s="7"/>
      <c r="DPP62" s="7"/>
      <c r="DPQ62" s="7"/>
      <c r="DPR62" s="7"/>
      <c r="DPS62" s="7"/>
      <c r="DPT62" s="7"/>
      <c r="DPU62" s="7"/>
      <c r="DPV62" s="7"/>
      <c r="DPW62" s="7"/>
      <c r="DPX62" s="7"/>
      <c r="DPY62" s="7"/>
      <c r="DPZ62" s="7"/>
      <c r="DQA62" s="7"/>
      <c r="DQB62" s="7"/>
      <c r="DQC62" s="7"/>
      <c r="DQD62" s="7"/>
      <c r="DQE62" s="7"/>
      <c r="DQF62" s="7"/>
      <c r="DQG62" s="7"/>
      <c r="DQH62" s="7"/>
      <c r="DQI62" s="7"/>
      <c r="DQJ62" s="7"/>
      <c r="DQK62" s="7"/>
      <c r="DQL62" s="7"/>
      <c r="DQM62" s="7"/>
      <c r="DQN62" s="7"/>
      <c r="DQO62" s="7"/>
      <c r="DQP62" s="7"/>
      <c r="DQQ62" s="7"/>
      <c r="DQR62" s="7"/>
      <c r="DQS62" s="7"/>
      <c r="DQT62" s="7"/>
      <c r="DQU62" s="7"/>
      <c r="DQV62" s="7"/>
      <c r="DQW62" s="7"/>
      <c r="DQX62" s="7"/>
      <c r="DQY62" s="7"/>
      <c r="DQZ62" s="7"/>
      <c r="DRA62" s="7"/>
      <c r="DRB62" s="7"/>
      <c r="DRC62" s="7"/>
      <c r="DRD62" s="7"/>
      <c r="DRE62" s="7"/>
      <c r="DRF62" s="7"/>
      <c r="DRG62" s="7"/>
      <c r="DRH62" s="7"/>
      <c r="DRI62" s="7"/>
      <c r="DRJ62" s="7"/>
      <c r="DRK62" s="7"/>
      <c r="DRL62" s="7"/>
      <c r="DRM62" s="7"/>
      <c r="DRN62" s="7"/>
      <c r="DRO62" s="7"/>
      <c r="DRP62" s="7"/>
      <c r="DRQ62" s="7"/>
      <c r="DRR62" s="7"/>
      <c r="DRS62" s="7"/>
      <c r="DRT62" s="7"/>
      <c r="DRU62" s="7"/>
      <c r="DRV62" s="7"/>
      <c r="DRW62" s="7"/>
      <c r="DRX62" s="7"/>
      <c r="DRY62" s="7"/>
      <c r="DRZ62" s="7"/>
      <c r="DSA62" s="7"/>
      <c r="DSB62" s="7"/>
      <c r="DSC62" s="7"/>
      <c r="DSD62" s="7"/>
      <c r="DSE62" s="7"/>
      <c r="DSF62" s="7"/>
      <c r="DSG62" s="7"/>
      <c r="DSH62" s="7"/>
      <c r="DSI62" s="7"/>
      <c r="DSJ62" s="7"/>
      <c r="DSK62" s="7"/>
      <c r="DSL62" s="7"/>
      <c r="DSM62" s="7"/>
      <c r="DSN62" s="7"/>
      <c r="DSO62" s="7"/>
      <c r="DSP62" s="7"/>
      <c r="DSQ62" s="7"/>
      <c r="DSR62" s="7"/>
      <c r="DSS62" s="7"/>
      <c r="DST62" s="7"/>
      <c r="DSU62" s="7"/>
      <c r="DSV62" s="7"/>
      <c r="DSW62" s="7"/>
      <c r="DSX62" s="7"/>
      <c r="DSY62" s="7"/>
      <c r="DSZ62" s="7"/>
      <c r="DTA62" s="7"/>
      <c r="DTB62" s="7"/>
      <c r="DTC62" s="7"/>
      <c r="DTD62" s="7"/>
      <c r="DTE62" s="7"/>
      <c r="DTF62" s="7"/>
      <c r="DTG62" s="7"/>
      <c r="DTH62" s="7"/>
      <c r="DTI62" s="7"/>
      <c r="DTJ62" s="7"/>
      <c r="DTK62" s="7"/>
      <c r="DTL62" s="7"/>
      <c r="DTM62" s="7"/>
      <c r="DTN62" s="7"/>
      <c r="DTO62" s="7"/>
      <c r="DTP62" s="7"/>
      <c r="DTQ62" s="7"/>
      <c r="DTR62" s="7"/>
      <c r="DTS62" s="7"/>
      <c r="DTT62" s="7"/>
      <c r="DTU62" s="7"/>
      <c r="DTV62" s="7"/>
      <c r="DTW62" s="7"/>
      <c r="DTX62" s="7"/>
      <c r="DTY62" s="7"/>
      <c r="DTZ62" s="7"/>
      <c r="DUA62" s="7"/>
      <c r="DUB62" s="7"/>
      <c r="DUC62" s="7"/>
      <c r="DUD62" s="7"/>
      <c r="DUE62" s="7"/>
      <c r="DUF62" s="7"/>
      <c r="DUG62" s="7"/>
      <c r="DUH62" s="7"/>
      <c r="DUI62" s="7"/>
      <c r="DUJ62" s="7"/>
      <c r="DUK62" s="7"/>
      <c r="DUL62" s="7"/>
      <c r="DUM62" s="7"/>
      <c r="DUN62" s="7"/>
      <c r="DUO62" s="7"/>
      <c r="DUP62" s="7"/>
      <c r="DUQ62" s="7"/>
      <c r="DUR62" s="7"/>
      <c r="DUS62" s="7"/>
      <c r="DUT62" s="7"/>
      <c r="DUU62" s="7"/>
      <c r="DUV62" s="7"/>
      <c r="DUW62" s="7"/>
      <c r="DUX62" s="7"/>
      <c r="DUY62" s="7"/>
      <c r="DUZ62" s="7"/>
      <c r="DVA62" s="7"/>
      <c r="DVB62" s="7"/>
      <c r="DVC62" s="7"/>
      <c r="DVD62" s="7"/>
      <c r="DVE62" s="7"/>
      <c r="DVF62" s="7"/>
      <c r="DVG62" s="7"/>
      <c r="DVH62" s="7"/>
      <c r="DVI62" s="7"/>
      <c r="DVJ62" s="7"/>
      <c r="DVK62" s="7"/>
      <c r="DVL62" s="7"/>
      <c r="DVM62" s="7"/>
      <c r="DVN62" s="7"/>
      <c r="DVO62" s="7"/>
      <c r="DVP62" s="7"/>
      <c r="DVQ62" s="7"/>
      <c r="DVR62" s="7"/>
      <c r="DVS62" s="7"/>
      <c r="DVT62" s="7"/>
      <c r="DVU62" s="7"/>
      <c r="DVV62" s="7"/>
      <c r="DVW62" s="7"/>
      <c r="DVX62" s="7"/>
      <c r="DVY62" s="7"/>
      <c r="DVZ62" s="7"/>
      <c r="DWA62" s="7"/>
      <c r="DWB62" s="7"/>
      <c r="DWC62" s="7"/>
      <c r="DWD62" s="7"/>
      <c r="DWE62" s="7"/>
      <c r="DWF62" s="7"/>
      <c r="DWG62" s="7"/>
      <c r="DWH62" s="7"/>
      <c r="DWI62" s="7"/>
      <c r="DWJ62" s="7"/>
      <c r="DWK62" s="7"/>
      <c r="DWL62" s="7"/>
      <c r="DWM62" s="7"/>
      <c r="DWN62" s="7"/>
      <c r="DWO62" s="7"/>
      <c r="DWP62" s="7"/>
      <c r="DWQ62" s="7"/>
      <c r="DWR62" s="7"/>
      <c r="DWS62" s="7"/>
      <c r="DWT62" s="7"/>
      <c r="DWU62" s="7"/>
      <c r="DWV62" s="7"/>
      <c r="DWW62" s="7"/>
      <c r="DWX62" s="7"/>
      <c r="DWY62" s="7"/>
      <c r="DWZ62" s="7"/>
      <c r="DXA62" s="7"/>
      <c r="DXB62" s="7"/>
      <c r="DXC62" s="7"/>
      <c r="DXD62" s="7"/>
      <c r="DXE62" s="7"/>
      <c r="DXF62" s="7"/>
      <c r="DXG62" s="7"/>
      <c r="DXH62" s="7"/>
      <c r="DXI62" s="7"/>
      <c r="DXJ62" s="7"/>
      <c r="DXK62" s="7"/>
      <c r="DXL62" s="7"/>
      <c r="DXM62" s="7"/>
      <c r="DXN62" s="7"/>
      <c r="DXO62" s="7"/>
      <c r="DXP62" s="7"/>
      <c r="DXQ62" s="7"/>
      <c r="DXR62" s="7"/>
      <c r="DXS62" s="7"/>
      <c r="DXT62" s="7"/>
      <c r="DXV62" s="7"/>
      <c r="DXW62" s="7"/>
      <c r="DXX62" s="7"/>
      <c r="DXY62" s="7"/>
      <c r="DXZ62" s="7"/>
      <c r="DYA62" s="7"/>
      <c r="DYB62" s="7"/>
      <c r="DYC62" s="7"/>
      <c r="DYD62" s="7"/>
      <c r="DYE62" s="7"/>
      <c r="DYF62" s="7"/>
      <c r="DYG62" s="7"/>
      <c r="DYH62" s="7"/>
      <c r="DYI62" s="7"/>
      <c r="DYJ62" s="7"/>
      <c r="DYK62" s="7"/>
      <c r="DYL62" s="7"/>
      <c r="DYM62" s="7"/>
      <c r="DYN62" s="7"/>
      <c r="DYO62" s="7"/>
      <c r="DYP62" s="7"/>
      <c r="DYQ62" s="7"/>
      <c r="DYR62" s="7"/>
      <c r="DYS62" s="7"/>
      <c r="DYT62" s="7"/>
      <c r="DYU62" s="7"/>
      <c r="DYV62" s="7"/>
      <c r="DYW62" s="7"/>
      <c r="DYX62" s="7"/>
      <c r="DYY62" s="7"/>
      <c r="DYZ62" s="7"/>
      <c r="DZA62" s="7"/>
      <c r="DZB62" s="7"/>
      <c r="DZC62" s="7"/>
      <c r="DZD62" s="7"/>
      <c r="DZE62" s="7"/>
      <c r="DZF62" s="7"/>
      <c r="DZG62" s="7"/>
      <c r="DZH62" s="7"/>
      <c r="DZI62" s="7"/>
      <c r="DZJ62" s="7"/>
      <c r="DZK62" s="7"/>
      <c r="DZL62" s="7"/>
      <c r="DZM62" s="7"/>
      <c r="DZN62" s="7"/>
      <c r="DZO62" s="7"/>
      <c r="DZP62" s="7"/>
      <c r="DZQ62" s="7"/>
      <c r="DZR62" s="7"/>
      <c r="DZS62" s="7"/>
      <c r="DZT62" s="7"/>
      <c r="DZU62" s="7"/>
      <c r="DZV62" s="7"/>
      <c r="DZW62" s="7"/>
      <c r="DZX62" s="7"/>
      <c r="DZY62" s="7"/>
      <c r="DZZ62" s="7"/>
      <c r="EAA62" s="7"/>
      <c r="EAB62" s="7"/>
      <c r="EAC62" s="7"/>
      <c r="EAD62" s="7"/>
      <c r="EAE62" s="7"/>
      <c r="EAF62" s="7"/>
      <c r="EAG62" s="7"/>
      <c r="EAH62" s="7"/>
      <c r="EAI62" s="7"/>
      <c r="EAJ62" s="7"/>
      <c r="EAK62" s="7"/>
      <c r="EAL62" s="7"/>
      <c r="EAM62" s="7"/>
      <c r="EAN62" s="7"/>
      <c r="EAO62" s="7"/>
      <c r="EAP62" s="7"/>
      <c r="EAQ62" s="7"/>
      <c r="EAR62" s="7"/>
      <c r="EAS62" s="7"/>
      <c r="EAT62" s="7"/>
      <c r="EAU62" s="7"/>
      <c r="EAV62" s="7"/>
      <c r="EAW62" s="7"/>
      <c r="EAX62" s="7"/>
      <c r="EAY62" s="7"/>
      <c r="EAZ62" s="7"/>
      <c r="EBA62" s="7"/>
      <c r="EBB62" s="7"/>
      <c r="EBC62" s="7"/>
      <c r="EBD62" s="7"/>
      <c r="EBE62" s="7"/>
      <c r="EBF62" s="7"/>
      <c r="EBG62" s="7"/>
      <c r="EBH62" s="7"/>
      <c r="EBI62" s="7"/>
      <c r="EBJ62" s="7"/>
      <c r="EBK62" s="7"/>
      <c r="EBL62" s="7"/>
      <c r="EBM62" s="7"/>
      <c r="EBN62" s="7"/>
      <c r="EBO62" s="7"/>
      <c r="EBP62" s="7"/>
      <c r="EBQ62" s="7"/>
      <c r="EBR62" s="7"/>
      <c r="EBS62" s="7"/>
      <c r="EBT62" s="7"/>
      <c r="EBU62" s="7"/>
      <c r="EBV62" s="7"/>
      <c r="EBW62" s="7"/>
      <c r="EBX62" s="7"/>
      <c r="EBY62" s="7"/>
      <c r="EBZ62" s="7"/>
      <c r="ECA62" s="7"/>
      <c r="ECB62" s="7"/>
      <c r="ECC62" s="7"/>
      <c r="ECD62" s="7"/>
      <c r="ECE62" s="7"/>
      <c r="ECF62" s="7"/>
      <c r="ECG62" s="7"/>
      <c r="ECH62" s="7"/>
      <c r="ECI62" s="7"/>
      <c r="ECJ62" s="7"/>
      <c r="ECK62" s="7"/>
      <c r="ECL62" s="7"/>
      <c r="ECM62" s="7"/>
      <c r="ECN62" s="7"/>
      <c r="ECO62" s="7"/>
      <c r="ECP62" s="7"/>
      <c r="ECQ62" s="7"/>
      <c r="ECR62" s="7"/>
      <c r="ECS62" s="7"/>
      <c r="ECT62" s="7"/>
      <c r="ECU62" s="7"/>
      <c r="ECV62" s="7"/>
      <c r="ECW62" s="7"/>
      <c r="ECX62" s="7"/>
      <c r="ECY62" s="7"/>
      <c r="ECZ62" s="7"/>
      <c r="EDA62" s="7"/>
      <c r="EDB62" s="7"/>
      <c r="EDC62" s="7"/>
      <c r="EDD62" s="7"/>
      <c r="EDE62" s="7"/>
      <c r="EDF62" s="7"/>
      <c r="EDG62" s="7"/>
      <c r="EDH62" s="7"/>
      <c r="EDI62" s="7"/>
      <c r="EDJ62" s="7"/>
      <c r="EDK62" s="7"/>
      <c r="EDL62" s="7"/>
      <c r="EDM62" s="7"/>
      <c r="EDN62" s="7"/>
      <c r="EDO62" s="7"/>
      <c r="EDP62" s="7"/>
      <c r="EDQ62" s="7"/>
      <c r="EDR62" s="7"/>
      <c r="EDS62" s="7"/>
      <c r="EDT62" s="7"/>
      <c r="EDU62" s="7"/>
      <c r="EDV62" s="7"/>
      <c r="EDW62" s="7"/>
      <c r="EDX62" s="7"/>
      <c r="EDY62" s="7"/>
      <c r="EDZ62" s="7"/>
      <c r="EEA62" s="7"/>
      <c r="EEB62" s="7"/>
      <c r="EEC62" s="7"/>
      <c r="EED62" s="7"/>
      <c r="EEE62" s="7"/>
      <c r="EEF62" s="7"/>
      <c r="EEG62" s="7"/>
      <c r="EEH62" s="7"/>
      <c r="EEI62" s="7"/>
      <c r="EEJ62" s="7"/>
      <c r="EEK62" s="7"/>
      <c r="EEL62" s="7"/>
      <c r="EEM62" s="7"/>
      <c r="EEN62" s="7"/>
      <c r="EEO62" s="7"/>
      <c r="EEP62" s="7"/>
      <c r="EEQ62" s="7"/>
      <c r="EER62" s="7"/>
      <c r="EES62" s="7"/>
      <c r="EET62" s="7"/>
      <c r="EEU62" s="7"/>
      <c r="EEV62" s="7"/>
      <c r="EEW62" s="7"/>
      <c r="EEX62" s="7"/>
      <c r="EEY62" s="7"/>
      <c r="EEZ62" s="7"/>
      <c r="EFA62" s="7"/>
      <c r="EFB62" s="7"/>
      <c r="EFC62" s="7"/>
      <c r="EFD62" s="7"/>
      <c r="EFE62" s="7"/>
      <c r="EFF62" s="7"/>
      <c r="EFG62" s="7"/>
      <c r="EFH62" s="7"/>
      <c r="EFI62" s="7"/>
      <c r="EFJ62" s="7"/>
      <c r="EFK62" s="7"/>
      <c r="EFL62" s="7"/>
      <c r="EFM62" s="7"/>
      <c r="EFN62" s="7"/>
      <c r="EFO62" s="7"/>
      <c r="EFP62" s="7"/>
      <c r="EFQ62" s="7"/>
      <c r="EFR62" s="7"/>
      <c r="EFS62" s="7"/>
      <c r="EFT62" s="7"/>
      <c r="EFU62" s="7"/>
      <c r="EFV62" s="7"/>
      <c r="EFW62" s="7"/>
      <c r="EFX62" s="7"/>
      <c r="EFY62" s="7"/>
      <c r="EFZ62" s="7"/>
      <c r="EGA62" s="7"/>
      <c r="EGB62" s="7"/>
      <c r="EGC62" s="7"/>
      <c r="EGD62" s="7"/>
      <c r="EGE62" s="7"/>
      <c r="EGF62" s="7"/>
      <c r="EGG62" s="7"/>
      <c r="EGH62" s="7"/>
      <c r="EGI62" s="7"/>
      <c r="EGJ62" s="7"/>
      <c r="EGK62" s="7"/>
      <c r="EGL62" s="7"/>
      <c r="EGM62" s="7"/>
      <c r="EGN62" s="7"/>
      <c r="EGO62" s="7"/>
      <c r="EGP62" s="7"/>
      <c r="EGQ62" s="7"/>
      <c r="EGR62" s="7"/>
      <c r="EGS62" s="7"/>
      <c r="EGT62" s="7"/>
      <c r="EGU62" s="7"/>
      <c r="EGV62" s="7"/>
      <c r="EGW62" s="7"/>
      <c r="EGX62" s="7"/>
      <c r="EGY62" s="7"/>
      <c r="EGZ62" s="7"/>
      <c r="EHA62" s="7"/>
      <c r="EHB62" s="7"/>
      <c r="EHC62" s="7"/>
      <c r="EHD62" s="7"/>
      <c r="EHE62" s="7"/>
      <c r="EHF62" s="7"/>
      <c r="EHG62" s="7"/>
      <c r="EHH62" s="7"/>
      <c r="EHI62" s="7"/>
      <c r="EHJ62" s="7"/>
      <c r="EHK62" s="7"/>
      <c r="EHL62" s="7"/>
      <c r="EHM62" s="7"/>
      <c r="EHN62" s="7"/>
      <c r="EHO62" s="7"/>
      <c r="EHP62" s="7"/>
      <c r="EHR62" s="7"/>
      <c r="EHS62" s="7"/>
      <c r="EHT62" s="7"/>
      <c r="EHU62" s="7"/>
      <c r="EHV62" s="7"/>
      <c r="EHW62" s="7"/>
      <c r="EHX62" s="7"/>
      <c r="EHY62" s="7"/>
      <c r="EHZ62" s="7"/>
      <c r="EIA62" s="7"/>
      <c r="EIB62" s="7"/>
      <c r="EIC62" s="7"/>
      <c r="EID62" s="7"/>
      <c r="EIE62" s="7"/>
      <c r="EIF62" s="7"/>
      <c r="EIG62" s="7"/>
      <c r="EIH62" s="7"/>
      <c r="EII62" s="7"/>
      <c r="EIJ62" s="7"/>
      <c r="EIK62" s="7"/>
      <c r="EIL62" s="7"/>
      <c r="EIM62" s="7"/>
      <c r="EIN62" s="7"/>
      <c r="EIO62" s="7"/>
      <c r="EIP62" s="7"/>
      <c r="EIQ62" s="7"/>
      <c r="EIR62" s="7"/>
      <c r="EIS62" s="7"/>
      <c r="EIT62" s="7"/>
      <c r="EIU62" s="7"/>
      <c r="EIV62" s="7"/>
      <c r="EIW62" s="7"/>
      <c r="EIX62" s="7"/>
      <c r="EIY62" s="7"/>
      <c r="EIZ62" s="7"/>
      <c r="EJA62" s="7"/>
      <c r="EJB62" s="7"/>
      <c r="EJC62" s="7"/>
      <c r="EJD62" s="7"/>
      <c r="EJE62" s="7"/>
      <c r="EJF62" s="7"/>
      <c r="EJG62" s="7"/>
      <c r="EJH62" s="7"/>
      <c r="EJI62" s="7"/>
      <c r="EJJ62" s="7"/>
      <c r="EJK62" s="7"/>
      <c r="EJL62" s="7"/>
      <c r="EJM62" s="7"/>
      <c r="EJN62" s="7"/>
      <c r="EJO62" s="7"/>
      <c r="EJP62" s="7"/>
      <c r="EJQ62" s="7"/>
      <c r="EJR62" s="7"/>
      <c r="EJS62" s="7"/>
      <c r="EJT62" s="7"/>
      <c r="EJU62" s="7"/>
      <c r="EJV62" s="7"/>
      <c r="EJW62" s="7"/>
      <c r="EJX62" s="7"/>
      <c r="EJY62" s="7"/>
      <c r="EJZ62" s="7"/>
      <c r="EKA62" s="7"/>
      <c r="EKB62" s="7"/>
      <c r="EKC62" s="7"/>
      <c r="EKD62" s="7"/>
      <c r="EKE62" s="7"/>
      <c r="EKF62" s="7"/>
      <c r="EKG62" s="7"/>
      <c r="EKH62" s="7"/>
      <c r="EKI62" s="7"/>
      <c r="EKJ62" s="7"/>
      <c r="EKK62" s="7"/>
      <c r="EKL62" s="7"/>
      <c r="EKM62" s="7"/>
      <c r="EKN62" s="7"/>
      <c r="EKO62" s="7"/>
      <c r="EKP62" s="7"/>
      <c r="EKQ62" s="7"/>
      <c r="EKR62" s="7"/>
      <c r="EKS62" s="7"/>
      <c r="EKT62" s="7"/>
      <c r="EKU62" s="7"/>
      <c r="EKV62" s="7"/>
      <c r="EKW62" s="7"/>
      <c r="EKX62" s="7"/>
      <c r="EKY62" s="7"/>
      <c r="EKZ62" s="7"/>
      <c r="ELA62" s="7"/>
      <c r="ELB62" s="7"/>
      <c r="ELC62" s="7"/>
      <c r="ELD62" s="7"/>
      <c r="ELE62" s="7"/>
      <c r="ELF62" s="7"/>
      <c r="ELG62" s="7"/>
      <c r="ELH62" s="7"/>
      <c r="ELI62" s="7"/>
      <c r="ELJ62" s="7"/>
      <c r="ELK62" s="7"/>
      <c r="ELL62" s="7"/>
      <c r="ELM62" s="7"/>
      <c r="ELN62" s="7"/>
      <c r="ELO62" s="7"/>
      <c r="ELP62" s="7"/>
      <c r="ELQ62" s="7"/>
      <c r="ELR62" s="7"/>
      <c r="ELS62" s="7"/>
      <c r="ELT62" s="7"/>
      <c r="ELU62" s="7"/>
      <c r="ELV62" s="7"/>
      <c r="ELW62" s="7"/>
      <c r="ELX62" s="7"/>
      <c r="ELY62" s="7"/>
      <c r="ELZ62" s="7"/>
      <c r="EMA62" s="7"/>
      <c r="EMB62" s="7"/>
      <c r="EMC62" s="7"/>
      <c r="EMD62" s="7"/>
      <c r="EME62" s="7"/>
      <c r="EMF62" s="7"/>
      <c r="EMG62" s="7"/>
      <c r="EMH62" s="7"/>
      <c r="EMI62" s="7"/>
      <c r="EMJ62" s="7"/>
      <c r="EMK62" s="7"/>
      <c r="EML62" s="7"/>
      <c r="EMM62" s="7"/>
      <c r="EMN62" s="7"/>
      <c r="EMO62" s="7"/>
      <c r="EMP62" s="7"/>
      <c r="EMQ62" s="7"/>
      <c r="EMR62" s="7"/>
      <c r="EMS62" s="7"/>
      <c r="EMT62" s="7"/>
      <c r="EMU62" s="7"/>
      <c r="EMV62" s="7"/>
      <c r="EMW62" s="7"/>
      <c r="EMX62" s="7"/>
      <c r="EMY62" s="7"/>
      <c r="EMZ62" s="7"/>
      <c r="ENA62" s="7"/>
      <c r="ENB62" s="7"/>
      <c r="ENC62" s="7"/>
      <c r="END62" s="7"/>
      <c r="ENE62" s="7"/>
      <c r="ENF62" s="7"/>
      <c r="ENG62" s="7"/>
      <c r="ENH62" s="7"/>
      <c r="ENI62" s="7"/>
      <c r="ENJ62" s="7"/>
      <c r="ENK62" s="7"/>
      <c r="ENL62" s="7"/>
      <c r="ENM62" s="7"/>
      <c r="ENN62" s="7"/>
      <c r="ENO62" s="7"/>
      <c r="ENP62" s="7"/>
      <c r="ENQ62" s="7"/>
      <c r="ENR62" s="7"/>
      <c r="ENS62" s="7"/>
      <c r="ENT62" s="7"/>
      <c r="ENU62" s="7"/>
      <c r="ENV62" s="7"/>
      <c r="ENW62" s="7"/>
      <c r="ENX62" s="7"/>
      <c r="ENY62" s="7"/>
      <c r="ENZ62" s="7"/>
      <c r="EOA62" s="7"/>
      <c r="EOB62" s="7"/>
      <c r="EOC62" s="7"/>
      <c r="EOD62" s="7"/>
      <c r="EOE62" s="7"/>
      <c r="EOF62" s="7"/>
      <c r="EOG62" s="7"/>
      <c r="EOH62" s="7"/>
      <c r="EOI62" s="7"/>
      <c r="EOJ62" s="7"/>
      <c r="EOK62" s="7"/>
      <c r="EOL62" s="7"/>
      <c r="EOM62" s="7"/>
      <c r="EON62" s="7"/>
      <c r="EOO62" s="7"/>
      <c r="EOP62" s="7"/>
      <c r="EOQ62" s="7"/>
      <c r="EOR62" s="7"/>
      <c r="EOS62" s="7"/>
      <c r="EOT62" s="7"/>
      <c r="EOU62" s="7"/>
      <c r="EOV62" s="7"/>
      <c r="EOW62" s="7"/>
      <c r="EOX62" s="7"/>
      <c r="EOY62" s="7"/>
      <c r="EOZ62" s="7"/>
      <c r="EPA62" s="7"/>
      <c r="EPB62" s="7"/>
      <c r="EPC62" s="7"/>
      <c r="EPD62" s="7"/>
      <c r="EPE62" s="7"/>
      <c r="EPF62" s="7"/>
      <c r="EPG62" s="7"/>
      <c r="EPH62" s="7"/>
      <c r="EPI62" s="7"/>
      <c r="EPJ62" s="7"/>
      <c r="EPK62" s="7"/>
      <c r="EPL62" s="7"/>
      <c r="EPM62" s="7"/>
      <c r="EPN62" s="7"/>
      <c r="EPO62" s="7"/>
      <c r="EPP62" s="7"/>
      <c r="EPQ62" s="7"/>
      <c r="EPR62" s="7"/>
      <c r="EPS62" s="7"/>
      <c r="EPT62" s="7"/>
      <c r="EPU62" s="7"/>
      <c r="EPV62" s="7"/>
      <c r="EPW62" s="7"/>
      <c r="EPX62" s="7"/>
      <c r="EPY62" s="7"/>
      <c r="EPZ62" s="7"/>
      <c r="EQA62" s="7"/>
      <c r="EQB62" s="7"/>
      <c r="EQC62" s="7"/>
      <c r="EQD62" s="7"/>
      <c r="EQE62" s="7"/>
      <c r="EQF62" s="7"/>
      <c r="EQG62" s="7"/>
      <c r="EQH62" s="7"/>
      <c r="EQI62" s="7"/>
      <c r="EQJ62" s="7"/>
      <c r="EQK62" s="7"/>
      <c r="EQL62" s="7"/>
      <c r="EQM62" s="7"/>
      <c r="EQN62" s="7"/>
      <c r="EQO62" s="7"/>
      <c r="EQP62" s="7"/>
      <c r="EQQ62" s="7"/>
      <c r="EQR62" s="7"/>
      <c r="EQS62" s="7"/>
      <c r="EQT62" s="7"/>
      <c r="EQU62" s="7"/>
      <c r="EQV62" s="7"/>
      <c r="EQW62" s="7"/>
      <c r="EQX62" s="7"/>
      <c r="EQY62" s="7"/>
      <c r="EQZ62" s="7"/>
      <c r="ERA62" s="7"/>
      <c r="ERB62" s="7"/>
      <c r="ERC62" s="7"/>
      <c r="ERD62" s="7"/>
      <c r="ERE62" s="7"/>
      <c r="ERF62" s="7"/>
      <c r="ERG62" s="7"/>
      <c r="ERH62" s="7"/>
      <c r="ERI62" s="7"/>
      <c r="ERJ62" s="7"/>
      <c r="ERK62" s="7"/>
      <c r="ERL62" s="7"/>
      <c r="ERN62" s="7"/>
      <c r="ERO62" s="7"/>
      <c r="ERP62" s="7"/>
      <c r="ERQ62" s="7"/>
      <c r="ERR62" s="7"/>
      <c r="ERS62" s="7"/>
      <c r="ERT62" s="7"/>
      <c r="ERU62" s="7"/>
      <c r="ERV62" s="7"/>
      <c r="ERW62" s="7"/>
      <c r="ERX62" s="7"/>
      <c r="ERY62" s="7"/>
      <c r="ERZ62" s="7"/>
      <c r="ESA62" s="7"/>
      <c r="ESB62" s="7"/>
      <c r="ESC62" s="7"/>
      <c r="ESD62" s="7"/>
      <c r="ESE62" s="7"/>
      <c r="ESF62" s="7"/>
      <c r="ESG62" s="7"/>
      <c r="ESH62" s="7"/>
      <c r="ESI62" s="7"/>
      <c r="ESJ62" s="7"/>
      <c r="ESK62" s="7"/>
      <c r="ESL62" s="7"/>
      <c r="ESM62" s="7"/>
      <c r="ESN62" s="7"/>
      <c r="ESO62" s="7"/>
      <c r="ESP62" s="7"/>
      <c r="ESQ62" s="7"/>
      <c r="ESR62" s="7"/>
      <c r="ESS62" s="7"/>
      <c r="EST62" s="7"/>
      <c r="ESU62" s="7"/>
      <c r="ESV62" s="7"/>
      <c r="ESW62" s="7"/>
      <c r="ESX62" s="7"/>
      <c r="ESY62" s="7"/>
      <c r="ESZ62" s="7"/>
      <c r="ETA62" s="7"/>
      <c r="ETB62" s="7"/>
      <c r="ETC62" s="7"/>
      <c r="ETD62" s="7"/>
      <c r="ETE62" s="7"/>
      <c r="ETF62" s="7"/>
      <c r="ETG62" s="7"/>
      <c r="ETH62" s="7"/>
      <c r="ETI62" s="7"/>
      <c r="ETJ62" s="7"/>
      <c r="ETK62" s="7"/>
      <c r="ETL62" s="7"/>
      <c r="ETM62" s="7"/>
      <c r="ETN62" s="7"/>
      <c r="ETO62" s="7"/>
      <c r="ETP62" s="7"/>
      <c r="ETQ62" s="7"/>
      <c r="ETR62" s="7"/>
      <c r="ETS62" s="7"/>
      <c r="ETT62" s="7"/>
      <c r="ETU62" s="7"/>
      <c r="ETV62" s="7"/>
      <c r="ETW62" s="7"/>
      <c r="ETX62" s="7"/>
      <c r="ETY62" s="7"/>
      <c r="ETZ62" s="7"/>
      <c r="EUA62" s="7"/>
      <c r="EUB62" s="7"/>
      <c r="EUC62" s="7"/>
      <c r="EUD62" s="7"/>
      <c r="EUE62" s="7"/>
      <c r="EUF62" s="7"/>
      <c r="EUG62" s="7"/>
      <c r="EUH62" s="7"/>
      <c r="EUI62" s="7"/>
      <c r="EUJ62" s="7"/>
      <c r="EUK62" s="7"/>
      <c r="EUL62" s="7"/>
      <c r="EUM62" s="7"/>
      <c r="EUN62" s="7"/>
      <c r="EUO62" s="7"/>
      <c r="EUP62" s="7"/>
      <c r="EUQ62" s="7"/>
      <c r="EUR62" s="7"/>
      <c r="EUS62" s="7"/>
      <c r="EUT62" s="7"/>
      <c r="EUU62" s="7"/>
      <c r="EUV62" s="7"/>
      <c r="EUW62" s="7"/>
      <c r="EUX62" s="7"/>
      <c r="EUY62" s="7"/>
      <c r="EUZ62" s="7"/>
      <c r="EVA62" s="7"/>
      <c r="EVB62" s="7"/>
      <c r="EVC62" s="7"/>
      <c r="EVD62" s="7"/>
      <c r="EVE62" s="7"/>
      <c r="EVF62" s="7"/>
      <c r="EVG62" s="7"/>
      <c r="EVH62" s="7"/>
      <c r="EVI62" s="7"/>
      <c r="EVJ62" s="7"/>
      <c r="EVK62" s="7"/>
      <c r="EVL62" s="7"/>
      <c r="EVM62" s="7"/>
      <c r="EVN62" s="7"/>
      <c r="EVO62" s="7"/>
      <c r="EVP62" s="7"/>
      <c r="EVQ62" s="7"/>
      <c r="EVR62" s="7"/>
      <c r="EVS62" s="7"/>
      <c r="EVT62" s="7"/>
      <c r="EVU62" s="7"/>
      <c r="EVV62" s="7"/>
      <c r="EVW62" s="7"/>
      <c r="EVX62" s="7"/>
      <c r="EVY62" s="7"/>
      <c r="EVZ62" s="7"/>
      <c r="EWA62" s="7"/>
      <c r="EWB62" s="7"/>
      <c r="EWC62" s="7"/>
      <c r="EWD62" s="7"/>
      <c r="EWE62" s="7"/>
      <c r="EWF62" s="7"/>
      <c r="EWG62" s="7"/>
      <c r="EWH62" s="7"/>
      <c r="EWI62" s="7"/>
      <c r="EWJ62" s="7"/>
      <c r="EWK62" s="7"/>
      <c r="EWL62" s="7"/>
      <c r="EWM62" s="7"/>
      <c r="EWN62" s="7"/>
      <c r="EWO62" s="7"/>
      <c r="EWP62" s="7"/>
      <c r="EWQ62" s="7"/>
      <c r="EWR62" s="7"/>
      <c r="EWS62" s="7"/>
      <c r="EWT62" s="7"/>
      <c r="EWU62" s="7"/>
      <c r="EWV62" s="7"/>
      <c r="EWW62" s="7"/>
      <c r="EWX62" s="7"/>
      <c r="EWY62" s="7"/>
      <c r="EWZ62" s="7"/>
      <c r="EXA62" s="7"/>
      <c r="EXB62" s="7"/>
      <c r="EXC62" s="7"/>
      <c r="EXD62" s="7"/>
      <c r="EXE62" s="7"/>
      <c r="EXF62" s="7"/>
      <c r="EXG62" s="7"/>
      <c r="EXH62" s="7"/>
      <c r="EXI62" s="7"/>
      <c r="EXJ62" s="7"/>
      <c r="EXK62" s="7"/>
      <c r="EXL62" s="7"/>
      <c r="EXM62" s="7"/>
      <c r="EXN62" s="7"/>
      <c r="EXO62" s="7"/>
      <c r="EXP62" s="7"/>
      <c r="EXQ62" s="7"/>
      <c r="EXR62" s="7"/>
      <c r="EXS62" s="7"/>
      <c r="EXT62" s="7"/>
      <c r="EXU62" s="7"/>
      <c r="EXV62" s="7"/>
      <c r="EXW62" s="7"/>
      <c r="EXX62" s="7"/>
      <c r="EXY62" s="7"/>
      <c r="EXZ62" s="7"/>
      <c r="EYA62" s="7"/>
      <c r="EYB62" s="7"/>
      <c r="EYC62" s="7"/>
      <c r="EYD62" s="7"/>
      <c r="EYE62" s="7"/>
      <c r="EYF62" s="7"/>
      <c r="EYG62" s="7"/>
      <c r="EYH62" s="7"/>
      <c r="EYI62" s="7"/>
      <c r="EYJ62" s="7"/>
      <c r="EYK62" s="7"/>
      <c r="EYL62" s="7"/>
      <c r="EYM62" s="7"/>
      <c r="EYN62" s="7"/>
      <c r="EYO62" s="7"/>
      <c r="EYP62" s="7"/>
      <c r="EYQ62" s="7"/>
      <c r="EYR62" s="7"/>
      <c r="EYS62" s="7"/>
      <c r="EYT62" s="7"/>
      <c r="EYU62" s="7"/>
      <c r="EYV62" s="7"/>
      <c r="EYW62" s="7"/>
      <c r="EYX62" s="7"/>
      <c r="EYY62" s="7"/>
      <c r="EYZ62" s="7"/>
      <c r="EZA62" s="7"/>
      <c r="EZB62" s="7"/>
      <c r="EZC62" s="7"/>
      <c r="EZD62" s="7"/>
      <c r="EZE62" s="7"/>
      <c r="EZF62" s="7"/>
      <c r="EZG62" s="7"/>
      <c r="EZH62" s="7"/>
      <c r="EZI62" s="7"/>
      <c r="EZJ62" s="7"/>
      <c r="EZK62" s="7"/>
      <c r="EZL62" s="7"/>
      <c r="EZM62" s="7"/>
      <c r="EZN62" s="7"/>
      <c r="EZO62" s="7"/>
      <c r="EZP62" s="7"/>
      <c r="EZQ62" s="7"/>
      <c r="EZR62" s="7"/>
      <c r="EZS62" s="7"/>
      <c r="EZT62" s="7"/>
      <c r="EZU62" s="7"/>
      <c r="EZV62" s="7"/>
      <c r="EZW62" s="7"/>
      <c r="EZX62" s="7"/>
      <c r="EZY62" s="7"/>
      <c r="EZZ62" s="7"/>
      <c r="FAA62" s="7"/>
      <c r="FAB62" s="7"/>
      <c r="FAC62" s="7"/>
      <c r="FAD62" s="7"/>
      <c r="FAE62" s="7"/>
      <c r="FAF62" s="7"/>
      <c r="FAG62" s="7"/>
      <c r="FAH62" s="7"/>
      <c r="FAI62" s="7"/>
      <c r="FAJ62" s="7"/>
      <c r="FAK62" s="7"/>
      <c r="FAL62" s="7"/>
      <c r="FAM62" s="7"/>
      <c r="FAN62" s="7"/>
      <c r="FAO62" s="7"/>
      <c r="FAP62" s="7"/>
      <c r="FAQ62" s="7"/>
      <c r="FAR62" s="7"/>
      <c r="FAS62" s="7"/>
      <c r="FAT62" s="7"/>
      <c r="FAU62" s="7"/>
      <c r="FAV62" s="7"/>
      <c r="FAW62" s="7"/>
      <c r="FAX62" s="7"/>
      <c r="FAY62" s="7"/>
      <c r="FAZ62" s="7"/>
      <c r="FBA62" s="7"/>
      <c r="FBB62" s="7"/>
      <c r="FBC62" s="7"/>
      <c r="FBD62" s="7"/>
      <c r="FBE62" s="7"/>
      <c r="FBF62" s="7"/>
      <c r="FBG62" s="7"/>
      <c r="FBH62" s="7"/>
      <c r="FBJ62" s="7"/>
      <c r="FBK62" s="7"/>
      <c r="FBL62" s="7"/>
      <c r="FBM62" s="7"/>
      <c r="FBN62" s="7"/>
      <c r="FBO62" s="7"/>
      <c r="FBP62" s="7"/>
      <c r="FBQ62" s="7"/>
      <c r="FBR62" s="7"/>
      <c r="FBS62" s="7"/>
      <c r="FBT62" s="7"/>
      <c r="FBU62" s="7"/>
      <c r="FBV62" s="7"/>
      <c r="FBW62" s="7"/>
      <c r="FBX62" s="7"/>
      <c r="FBY62" s="7"/>
      <c r="FBZ62" s="7"/>
      <c r="FCA62" s="7"/>
      <c r="FCB62" s="7"/>
      <c r="FCC62" s="7"/>
      <c r="FCD62" s="7"/>
      <c r="FCE62" s="7"/>
      <c r="FCF62" s="7"/>
      <c r="FCG62" s="7"/>
      <c r="FCH62" s="7"/>
      <c r="FCI62" s="7"/>
      <c r="FCJ62" s="7"/>
      <c r="FCK62" s="7"/>
      <c r="FCL62" s="7"/>
      <c r="FCM62" s="7"/>
      <c r="FCN62" s="7"/>
      <c r="FCO62" s="7"/>
      <c r="FCP62" s="7"/>
      <c r="FCQ62" s="7"/>
      <c r="FCR62" s="7"/>
      <c r="FCS62" s="7"/>
      <c r="FCT62" s="7"/>
      <c r="FCU62" s="7"/>
      <c r="FCV62" s="7"/>
      <c r="FCW62" s="7"/>
      <c r="FCX62" s="7"/>
      <c r="FCY62" s="7"/>
      <c r="FCZ62" s="7"/>
      <c r="FDA62" s="7"/>
      <c r="FDB62" s="7"/>
      <c r="FDC62" s="7"/>
      <c r="FDD62" s="7"/>
      <c r="FDE62" s="7"/>
      <c r="FDF62" s="7"/>
      <c r="FDG62" s="7"/>
      <c r="FDH62" s="7"/>
      <c r="FDI62" s="7"/>
      <c r="FDJ62" s="7"/>
      <c r="FDK62" s="7"/>
      <c r="FDL62" s="7"/>
      <c r="FDM62" s="7"/>
      <c r="FDN62" s="7"/>
      <c r="FDO62" s="7"/>
      <c r="FDP62" s="7"/>
      <c r="FDQ62" s="7"/>
      <c r="FDR62" s="7"/>
      <c r="FDS62" s="7"/>
      <c r="FDT62" s="7"/>
      <c r="FDU62" s="7"/>
      <c r="FDV62" s="7"/>
      <c r="FDW62" s="7"/>
      <c r="FDX62" s="7"/>
      <c r="FDY62" s="7"/>
      <c r="FDZ62" s="7"/>
      <c r="FEA62" s="7"/>
      <c r="FEB62" s="7"/>
      <c r="FEC62" s="7"/>
      <c r="FED62" s="7"/>
      <c r="FEE62" s="7"/>
      <c r="FEF62" s="7"/>
      <c r="FEG62" s="7"/>
      <c r="FEH62" s="7"/>
      <c r="FEI62" s="7"/>
      <c r="FEJ62" s="7"/>
      <c r="FEK62" s="7"/>
      <c r="FEL62" s="7"/>
      <c r="FEM62" s="7"/>
      <c r="FEN62" s="7"/>
      <c r="FEO62" s="7"/>
      <c r="FEP62" s="7"/>
      <c r="FEQ62" s="7"/>
      <c r="FER62" s="7"/>
      <c r="FES62" s="7"/>
      <c r="FET62" s="7"/>
      <c r="FEU62" s="7"/>
      <c r="FEV62" s="7"/>
      <c r="FEW62" s="7"/>
      <c r="FEX62" s="7"/>
      <c r="FEY62" s="7"/>
      <c r="FEZ62" s="7"/>
      <c r="FFA62" s="7"/>
      <c r="FFB62" s="7"/>
      <c r="FFC62" s="7"/>
      <c r="FFD62" s="7"/>
      <c r="FFE62" s="7"/>
      <c r="FFF62" s="7"/>
      <c r="FFG62" s="7"/>
      <c r="FFH62" s="7"/>
      <c r="FFI62" s="7"/>
      <c r="FFJ62" s="7"/>
      <c r="FFK62" s="7"/>
      <c r="FFL62" s="7"/>
      <c r="FFM62" s="7"/>
      <c r="FFN62" s="7"/>
      <c r="FFO62" s="7"/>
      <c r="FFP62" s="7"/>
      <c r="FFQ62" s="7"/>
      <c r="FFR62" s="7"/>
      <c r="FFS62" s="7"/>
      <c r="FFT62" s="7"/>
      <c r="FFU62" s="7"/>
      <c r="FFV62" s="7"/>
      <c r="FFW62" s="7"/>
      <c r="FFX62" s="7"/>
      <c r="FFY62" s="7"/>
      <c r="FFZ62" s="7"/>
      <c r="FGA62" s="7"/>
      <c r="FGB62" s="7"/>
      <c r="FGC62" s="7"/>
      <c r="FGD62" s="7"/>
      <c r="FGE62" s="7"/>
      <c r="FGF62" s="7"/>
      <c r="FGG62" s="7"/>
      <c r="FGH62" s="7"/>
      <c r="FGI62" s="7"/>
      <c r="FGJ62" s="7"/>
      <c r="FGK62" s="7"/>
      <c r="FGL62" s="7"/>
      <c r="FGM62" s="7"/>
      <c r="FGN62" s="7"/>
      <c r="FGO62" s="7"/>
      <c r="FGP62" s="7"/>
      <c r="FGQ62" s="7"/>
      <c r="FGR62" s="7"/>
      <c r="FGS62" s="7"/>
      <c r="FGT62" s="7"/>
      <c r="FGU62" s="7"/>
      <c r="FGV62" s="7"/>
      <c r="FGW62" s="7"/>
      <c r="FGX62" s="7"/>
      <c r="FGY62" s="7"/>
      <c r="FGZ62" s="7"/>
      <c r="FHA62" s="7"/>
      <c r="FHB62" s="7"/>
      <c r="FHC62" s="7"/>
      <c r="FHD62" s="7"/>
      <c r="FHE62" s="7"/>
      <c r="FHF62" s="7"/>
      <c r="FHG62" s="7"/>
      <c r="FHH62" s="7"/>
      <c r="FHI62" s="7"/>
      <c r="FHJ62" s="7"/>
      <c r="FHK62" s="7"/>
      <c r="FHL62" s="7"/>
      <c r="FHM62" s="7"/>
      <c r="FHN62" s="7"/>
      <c r="FHO62" s="7"/>
      <c r="FHP62" s="7"/>
      <c r="FHQ62" s="7"/>
      <c r="FHR62" s="7"/>
      <c r="FHS62" s="7"/>
      <c r="FHT62" s="7"/>
      <c r="FHU62" s="7"/>
      <c r="FHV62" s="7"/>
      <c r="FHW62" s="7"/>
      <c r="FHX62" s="7"/>
      <c r="FHY62" s="7"/>
      <c r="FHZ62" s="7"/>
      <c r="FIA62" s="7"/>
      <c r="FIB62" s="7"/>
      <c r="FIC62" s="7"/>
      <c r="FID62" s="7"/>
      <c r="FIE62" s="7"/>
      <c r="FIF62" s="7"/>
      <c r="FIG62" s="7"/>
      <c r="FIH62" s="7"/>
      <c r="FII62" s="7"/>
      <c r="FIJ62" s="7"/>
      <c r="FIK62" s="7"/>
      <c r="FIL62" s="7"/>
      <c r="FIM62" s="7"/>
      <c r="FIN62" s="7"/>
      <c r="FIO62" s="7"/>
      <c r="FIP62" s="7"/>
      <c r="FIQ62" s="7"/>
      <c r="FIR62" s="7"/>
      <c r="FIS62" s="7"/>
      <c r="FIT62" s="7"/>
      <c r="FIU62" s="7"/>
      <c r="FIV62" s="7"/>
      <c r="FIW62" s="7"/>
      <c r="FIX62" s="7"/>
      <c r="FIY62" s="7"/>
      <c r="FIZ62" s="7"/>
      <c r="FJA62" s="7"/>
      <c r="FJB62" s="7"/>
      <c r="FJC62" s="7"/>
      <c r="FJD62" s="7"/>
      <c r="FJE62" s="7"/>
      <c r="FJF62" s="7"/>
      <c r="FJG62" s="7"/>
      <c r="FJH62" s="7"/>
      <c r="FJI62" s="7"/>
      <c r="FJJ62" s="7"/>
      <c r="FJK62" s="7"/>
      <c r="FJL62" s="7"/>
      <c r="FJM62" s="7"/>
      <c r="FJN62" s="7"/>
      <c r="FJO62" s="7"/>
      <c r="FJP62" s="7"/>
      <c r="FJQ62" s="7"/>
      <c r="FJR62" s="7"/>
      <c r="FJS62" s="7"/>
      <c r="FJT62" s="7"/>
      <c r="FJU62" s="7"/>
      <c r="FJV62" s="7"/>
      <c r="FJW62" s="7"/>
      <c r="FJX62" s="7"/>
      <c r="FJY62" s="7"/>
      <c r="FJZ62" s="7"/>
      <c r="FKA62" s="7"/>
      <c r="FKB62" s="7"/>
      <c r="FKC62" s="7"/>
      <c r="FKD62" s="7"/>
      <c r="FKE62" s="7"/>
      <c r="FKF62" s="7"/>
      <c r="FKG62" s="7"/>
      <c r="FKH62" s="7"/>
      <c r="FKI62" s="7"/>
      <c r="FKJ62" s="7"/>
      <c r="FKK62" s="7"/>
      <c r="FKL62" s="7"/>
      <c r="FKM62" s="7"/>
      <c r="FKN62" s="7"/>
      <c r="FKO62" s="7"/>
      <c r="FKP62" s="7"/>
      <c r="FKQ62" s="7"/>
      <c r="FKR62" s="7"/>
      <c r="FKS62" s="7"/>
      <c r="FKT62" s="7"/>
      <c r="FKU62" s="7"/>
      <c r="FKV62" s="7"/>
      <c r="FKW62" s="7"/>
      <c r="FKX62" s="7"/>
      <c r="FKY62" s="7"/>
      <c r="FKZ62" s="7"/>
      <c r="FLA62" s="7"/>
      <c r="FLB62" s="7"/>
      <c r="FLC62" s="7"/>
      <c r="FLD62" s="7"/>
      <c r="FLF62" s="7"/>
      <c r="FLG62" s="7"/>
      <c r="FLH62" s="7"/>
      <c r="FLI62" s="7"/>
      <c r="FLJ62" s="7"/>
      <c r="FLK62" s="7"/>
      <c r="FLL62" s="7"/>
      <c r="FLM62" s="7"/>
      <c r="FLN62" s="7"/>
      <c r="FLO62" s="7"/>
      <c r="FLP62" s="7"/>
      <c r="FLQ62" s="7"/>
      <c r="FLR62" s="7"/>
      <c r="FLS62" s="7"/>
      <c r="FLT62" s="7"/>
      <c r="FLU62" s="7"/>
      <c r="FLV62" s="7"/>
      <c r="FLW62" s="7"/>
      <c r="FLX62" s="7"/>
      <c r="FLY62" s="7"/>
      <c r="FLZ62" s="7"/>
      <c r="FMA62" s="7"/>
      <c r="FMB62" s="7"/>
      <c r="FMC62" s="7"/>
      <c r="FMD62" s="7"/>
      <c r="FME62" s="7"/>
      <c r="FMF62" s="7"/>
      <c r="FMG62" s="7"/>
      <c r="FMH62" s="7"/>
      <c r="FMI62" s="7"/>
      <c r="FMJ62" s="7"/>
      <c r="FMK62" s="7"/>
      <c r="FML62" s="7"/>
      <c r="FMM62" s="7"/>
      <c r="FMN62" s="7"/>
      <c r="FMO62" s="7"/>
      <c r="FMP62" s="7"/>
      <c r="FMQ62" s="7"/>
      <c r="FMR62" s="7"/>
      <c r="FMS62" s="7"/>
      <c r="FMT62" s="7"/>
      <c r="FMU62" s="7"/>
      <c r="FMV62" s="7"/>
      <c r="FMW62" s="7"/>
      <c r="FMX62" s="7"/>
      <c r="FMY62" s="7"/>
      <c r="FMZ62" s="7"/>
      <c r="FNA62" s="7"/>
      <c r="FNB62" s="7"/>
      <c r="FNC62" s="7"/>
      <c r="FND62" s="7"/>
      <c r="FNE62" s="7"/>
      <c r="FNF62" s="7"/>
      <c r="FNG62" s="7"/>
      <c r="FNH62" s="7"/>
      <c r="FNI62" s="7"/>
      <c r="FNJ62" s="7"/>
      <c r="FNK62" s="7"/>
      <c r="FNL62" s="7"/>
      <c r="FNM62" s="7"/>
      <c r="FNN62" s="7"/>
      <c r="FNO62" s="7"/>
      <c r="FNP62" s="7"/>
      <c r="FNQ62" s="7"/>
      <c r="FNR62" s="7"/>
      <c r="FNS62" s="7"/>
      <c r="FNT62" s="7"/>
      <c r="FNU62" s="7"/>
      <c r="FNV62" s="7"/>
      <c r="FNW62" s="7"/>
      <c r="FNX62" s="7"/>
      <c r="FNY62" s="7"/>
      <c r="FNZ62" s="7"/>
      <c r="FOA62" s="7"/>
      <c r="FOB62" s="7"/>
      <c r="FOC62" s="7"/>
      <c r="FOD62" s="7"/>
      <c r="FOE62" s="7"/>
      <c r="FOF62" s="7"/>
      <c r="FOG62" s="7"/>
      <c r="FOH62" s="7"/>
      <c r="FOI62" s="7"/>
      <c r="FOJ62" s="7"/>
      <c r="FOK62" s="7"/>
      <c r="FOL62" s="7"/>
      <c r="FOM62" s="7"/>
      <c r="FON62" s="7"/>
      <c r="FOO62" s="7"/>
      <c r="FOP62" s="7"/>
      <c r="FOQ62" s="7"/>
      <c r="FOR62" s="7"/>
      <c r="FOS62" s="7"/>
      <c r="FOT62" s="7"/>
      <c r="FOU62" s="7"/>
      <c r="FOV62" s="7"/>
      <c r="FOW62" s="7"/>
      <c r="FOX62" s="7"/>
      <c r="FOY62" s="7"/>
      <c r="FOZ62" s="7"/>
      <c r="FPA62" s="7"/>
      <c r="FPB62" s="7"/>
      <c r="FPC62" s="7"/>
      <c r="FPD62" s="7"/>
      <c r="FPE62" s="7"/>
      <c r="FPF62" s="7"/>
      <c r="FPG62" s="7"/>
      <c r="FPH62" s="7"/>
      <c r="FPI62" s="7"/>
      <c r="FPJ62" s="7"/>
      <c r="FPK62" s="7"/>
      <c r="FPL62" s="7"/>
      <c r="FPM62" s="7"/>
      <c r="FPN62" s="7"/>
      <c r="FPO62" s="7"/>
      <c r="FPP62" s="7"/>
      <c r="FPQ62" s="7"/>
      <c r="FPR62" s="7"/>
      <c r="FPS62" s="7"/>
      <c r="FPT62" s="7"/>
      <c r="FPU62" s="7"/>
      <c r="FPV62" s="7"/>
      <c r="FPW62" s="7"/>
      <c r="FPX62" s="7"/>
      <c r="FPY62" s="7"/>
      <c r="FPZ62" s="7"/>
      <c r="FQA62" s="7"/>
      <c r="FQB62" s="7"/>
      <c r="FQC62" s="7"/>
      <c r="FQD62" s="7"/>
      <c r="FQE62" s="7"/>
      <c r="FQF62" s="7"/>
      <c r="FQG62" s="7"/>
      <c r="FQH62" s="7"/>
      <c r="FQI62" s="7"/>
      <c r="FQJ62" s="7"/>
      <c r="FQK62" s="7"/>
      <c r="FQL62" s="7"/>
      <c r="FQM62" s="7"/>
      <c r="FQN62" s="7"/>
      <c r="FQO62" s="7"/>
      <c r="FQP62" s="7"/>
      <c r="FQQ62" s="7"/>
      <c r="FQR62" s="7"/>
      <c r="FQS62" s="7"/>
      <c r="FQT62" s="7"/>
      <c r="FQU62" s="7"/>
      <c r="FQV62" s="7"/>
      <c r="FQW62" s="7"/>
      <c r="FQX62" s="7"/>
      <c r="FQY62" s="7"/>
      <c r="FQZ62" s="7"/>
      <c r="FRA62" s="7"/>
      <c r="FRB62" s="7"/>
      <c r="FRC62" s="7"/>
      <c r="FRD62" s="7"/>
      <c r="FRE62" s="7"/>
      <c r="FRF62" s="7"/>
      <c r="FRG62" s="7"/>
      <c r="FRH62" s="7"/>
      <c r="FRI62" s="7"/>
      <c r="FRJ62" s="7"/>
      <c r="FRK62" s="7"/>
      <c r="FRL62" s="7"/>
      <c r="FRM62" s="7"/>
      <c r="FRN62" s="7"/>
      <c r="FRO62" s="7"/>
      <c r="FRP62" s="7"/>
      <c r="FRQ62" s="7"/>
      <c r="FRR62" s="7"/>
      <c r="FRS62" s="7"/>
      <c r="FRT62" s="7"/>
      <c r="FRU62" s="7"/>
      <c r="FRV62" s="7"/>
      <c r="FRW62" s="7"/>
      <c r="FRX62" s="7"/>
      <c r="FRY62" s="7"/>
      <c r="FRZ62" s="7"/>
      <c r="FSA62" s="7"/>
      <c r="FSB62" s="7"/>
      <c r="FSC62" s="7"/>
      <c r="FSD62" s="7"/>
      <c r="FSE62" s="7"/>
      <c r="FSF62" s="7"/>
      <c r="FSG62" s="7"/>
      <c r="FSH62" s="7"/>
      <c r="FSI62" s="7"/>
      <c r="FSJ62" s="7"/>
      <c r="FSK62" s="7"/>
      <c r="FSL62" s="7"/>
      <c r="FSM62" s="7"/>
      <c r="FSN62" s="7"/>
      <c r="FSO62" s="7"/>
      <c r="FSP62" s="7"/>
      <c r="FSQ62" s="7"/>
      <c r="FSR62" s="7"/>
      <c r="FSS62" s="7"/>
      <c r="FST62" s="7"/>
      <c r="FSU62" s="7"/>
      <c r="FSV62" s="7"/>
      <c r="FSW62" s="7"/>
      <c r="FSX62" s="7"/>
      <c r="FSY62" s="7"/>
      <c r="FSZ62" s="7"/>
      <c r="FTA62" s="7"/>
      <c r="FTB62" s="7"/>
      <c r="FTC62" s="7"/>
      <c r="FTD62" s="7"/>
      <c r="FTE62" s="7"/>
      <c r="FTF62" s="7"/>
      <c r="FTG62" s="7"/>
      <c r="FTH62" s="7"/>
      <c r="FTI62" s="7"/>
      <c r="FTJ62" s="7"/>
      <c r="FTK62" s="7"/>
      <c r="FTL62" s="7"/>
      <c r="FTM62" s="7"/>
      <c r="FTN62" s="7"/>
      <c r="FTO62" s="7"/>
      <c r="FTP62" s="7"/>
      <c r="FTQ62" s="7"/>
      <c r="FTR62" s="7"/>
      <c r="FTS62" s="7"/>
      <c r="FTT62" s="7"/>
      <c r="FTU62" s="7"/>
      <c r="FTV62" s="7"/>
      <c r="FTW62" s="7"/>
      <c r="FTX62" s="7"/>
      <c r="FTY62" s="7"/>
      <c r="FTZ62" s="7"/>
      <c r="FUA62" s="7"/>
      <c r="FUB62" s="7"/>
      <c r="FUC62" s="7"/>
      <c r="FUD62" s="7"/>
      <c r="FUE62" s="7"/>
      <c r="FUF62" s="7"/>
      <c r="FUG62" s="7"/>
      <c r="FUH62" s="7"/>
      <c r="FUI62" s="7"/>
      <c r="FUJ62" s="7"/>
      <c r="FUK62" s="7"/>
      <c r="FUL62" s="7"/>
      <c r="FUM62" s="7"/>
      <c r="FUN62" s="7"/>
      <c r="FUO62" s="7"/>
      <c r="FUP62" s="7"/>
      <c r="FUQ62" s="7"/>
      <c r="FUR62" s="7"/>
      <c r="FUS62" s="7"/>
      <c r="FUT62" s="7"/>
      <c r="FUU62" s="7"/>
      <c r="FUV62" s="7"/>
      <c r="FUW62" s="7"/>
      <c r="FUX62" s="7"/>
      <c r="FUY62" s="7"/>
      <c r="FUZ62" s="7"/>
      <c r="FVB62" s="7"/>
      <c r="FVC62" s="7"/>
      <c r="FVD62" s="7"/>
      <c r="FVE62" s="7"/>
      <c r="FVF62" s="7"/>
      <c r="FVG62" s="7"/>
      <c r="FVH62" s="7"/>
      <c r="FVI62" s="7"/>
      <c r="FVJ62" s="7"/>
      <c r="FVK62" s="7"/>
      <c r="FVL62" s="7"/>
      <c r="FVM62" s="7"/>
      <c r="FVN62" s="7"/>
      <c r="FVO62" s="7"/>
      <c r="FVP62" s="7"/>
      <c r="FVQ62" s="7"/>
      <c r="FVR62" s="7"/>
      <c r="FVS62" s="7"/>
      <c r="FVT62" s="7"/>
      <c r="FVU62" s="7"/>
      <c r="FVV62" s="7"/>
      <c r="FVW62" s="7"/>
      <c r="FVX62" s="7"/>
      <c r="FVY62" s="7"/>
      <c r="FVZ62" s="7"/>
      <c r="FWA62" s="7"/>
      <c r="FWB62" s="7"/>
      <c r="FWC62" s="7"/>
      <c r="FWD62" s="7"/>
      <c r="FWE62" s="7"/>
      <c r="FWF62" s="7"/>
      <c r="FWG62" s="7"/>
      <c r="FWH62" s="7"/>
      <c r="FWI62" s="7"/>
      <c r="FWJ62" s="7"/>
      <c r="FWK62" s="7"/>
      <c r="FWL62" s="7"/>
      <c r="FWM62" s="7"/>
      <c r="FWN62" s="7"/>
      <c r="FWO62" s="7"/>
      <c r="FWP62" s="7"/>
      <c r="FWQ62" s="7"/>
      <c r="FWR62" s="7"/>
      <c r="FWS62" s="7"/>
      <c r="FWT62" s="7"/>
      <c r="FWU62" s="7"/>
      <c r="FWV62" s="7"/>
      <c r="FWW62" s="7"/>
      <c r="FWX62" s="7"/>
      <c r="FWY62" s="7"/>
      <c r="FWZ62" s="7"/>
      <c r="FXA62" s="7"/>
      <c r="FXB62" s="7"/>
      <c r="FXC62" s="7"/>
      <c r="FXD62" s="7"/>
      <c r="FXE62" s="7"/>
      <c r="FXF62" s="7"/>
      <c r="FXG62" s="7"/>
      <c r="FXH62" s="7"/>
      <c r="FXI62" s="7"/>
      <c r="FXJ62" s="7"/>
      <c r="FXK62" s="7"/>
      <c r="FXL62" s="7"/>
      <c r="FXM62" s="7"/>
      <c r="FXN62" s="7"/>
      <c r="FXO62" s="7"/>
      <c r="FXP62" s="7"/>
      <c r="FXQ62" s="7"/>
      <c r="FXR62" s="7"/>
      <c r="FXS62" s="7"/>
      <c r="FXT62" s="7"/>
      <c r="FXU62" s="7"/>
      <c r="FXV62" s="7"/>
      <c r="FXW62" s="7"/>
      <c r="FXX62" s="7"/>
      <c r="FXY62" s="7"/>
      <c r="FXZ62" s="7"/>
      <c r="FYA62" s="7"/>
      <c r="FYB62" s="7"/>
      <c r="FYC62" s="7"/>
      <c r="FYD62" s="7"/>
      <c r="FYE62" s="7"/>
      <c r="FYF62" s="7"/>
      <c r="FYG62" s="7"/>
      <c r="FYH62" s="7"/>
      <c r="FYI62" s="7"/>
      <c r="FYJ62" s="7"/>
      <c r="FYK62" s="7"/>
      <c r="FYL62" s="7"/>
      <c r="FYM62" s="7"/>
      <c r="FYN62" s="7"/>
      <c r="FYO62" s="7"/>
      <c r="FYP62" s="7"/>
      <c r="FYQ62" s="7"/>
      <c r="FYR62" s="7"/>
      <c r="FYS62" s="7"/>
      <c r="FYT62" s="7"/>
      <c r="FYU62" s="7"/>
      <c r="FYV62" s="7"/>
      <c r="FYW62" s="7"/>
      <c r="FYX62" s="7"/>
      <c r="FYY62" s="7"/>
      <c r="FYZ62" s="7"/>
      <c r="FZA62" s="7"/>
      <c r="FZB62" s="7"/>
      <c r="FZC62" s="7"/>
      <c r="FZD62" s="7"/>
      <c r="FZE62" s="7"/>
      <c r="FZF62" s="7"/>
      <c r="FZG62" s="7"/>
      <c r="FZH62" s="7"/>
      <c r="FZI62" s="7"/>
      <c r="FZJ62" s="7"/>
      <c r="FZK62" s="7"/>
      <c r="FZL62" s="7"/>
      <c r="FZM62" s="7"/>
      <c r="FZN62" s="7"/>
      <c r="FZO62" s="7"/>
      <c r="FZP62" s="7"/>
      <c r="FZQ62" s="7"/>
      <c r="FZR62" s="7"/>
      <c r="FZS62" s="7"/>
      <c r="FZT62" s="7"/>
      <c r="FZU62" s="7"/>
      <c r="FZV62" s="7"/>
      <c r="FZW62" s="7"/>
      <c r="FZX62" s="7"/>
      <c r="FZY62" s="7"/>
      <c r="FZZ62" s="7"/>
      <c r="GAA62" s="7"/>
      <c r="GAB62" s="7"/>
      <c r="GAC62" s="7"/>
      <c r="GAD62" s="7"/>
      <c r="GAE62" s="7"/>
      <c r="GAF62" s="7"/>
      <c r="GAG62" s="7"/>
      <c r="GAH62" s="7"/>
      <c r="GAI62" s="7"/>
      <c r="GAJ62" s="7"/>
      <c r="GAK62" s="7"/>
      <c r="GAL62" s="7"/>
      <c r="GAM62" s="7"/>
      <c r="GAN62" s="7"/>
      <c r="GAO62" s="7"/>
      <c r="GAP62" s="7"/>
      <c r="GAQ62" s="7"/>
      <c r="GAR62" s="7"/>
      <c r="GAS62" s="7"/>
      <c r="GAT62" s="7"/>
      <c r="GAU62" s="7"/>
      <c r="GAV62" s="7"/>
      <c r="GAW62" s="7"/>
      <c r="GAX62" s="7"/>
      <c r="GAY62" s="7"/>
      <c r="GAZ62" s="7"/>
      <c r="GBA62" s="7"/>
      <c r="GBB62" s="7"/>
      <c r="GBC62" s="7"/>
      <c r="GBD62" s="7"/>
      <c r="GBE62" s="7"/>
      <c r="GBF62" s="7"/>
      <c r="GBG62" s="7"/>
      <c r="GBH62" s="7"/>
      <c r="GBI62" s="7"/>
      <c r="GBJ62" s="7"/>
      <c r="GBK62" s="7"/>
      <c r="GBL62" s="7"/>
      <c r="GBM62" s="7"/>
      <c r="GBN62" s="7"/>
      <c r="GBO62" s="7"/>
      <c r="GBP62" s="7"/>
      <c r="GBQ62" s="7"/>
      <c r="GBR62" s="7"/>
      <c r="GBS62" s="7"/>
      <c r="GBT62" s="7"/>
      <c r="GBU62" s="7"/>
      <c r="GBV62" s="7"/>
      <c r="GBW62" s="7"/>
      <c r="GBX62" s="7"/>
      <c r="GBY62" s="7"/>
      <c r="GBZ62" s="7"/>
      <c r="GCA62" s="7"/>
      <c r="GCB62" s="7"/>
      <c r="GCC62" s="7"/>
      <c r="GCD62" s="7"/>
      <c r="GCE62" s="7"/>
      <c r="GCF62" s="7"/>
      <c r="GCG62" s="7"/>
      <c r="GCH62" s="7"/>
      <c r="GCI62" s="7"/>
      <c r="GCJ62" s="7"/>
      <c r="GCK62" s="7"/>
      <c r="GCL62" s="7"/>
      <c r="GCM62" s="7"/>
      <c r="GCN62" s="7"/>
      <c r="GCO62" s="7"/>
      <c r="GCP62" s="7"/>
      <c r="GCQ62" s="7"/>
      <c r="GCR62" s="7"/>
      <c r="GCS62" s="7"/>
      <c r="GCT62" s="7"/>
      <c r="GCU62" s="7"/>
      <c r="GCV62" s="7"/>
      <c r="GCW62" s="7"/>
      <c r="GCX62" s="7"/>
      <c r="GCY62" s="7"/>
      <c r="GCZ62" s="7"/>
      <c r="GDA62" s="7"/>
      <c r="GDB62" s="7"/>
      <c r="GDC62" s="7"/>
      <c r="GDD62" s="7"/>
      <c r="GDE62" s="7"/>
      <c r="GDF62" s="7"/>
      <c r="GDG62" s="7"/>
      <c r="GDH62" s="7"/>
      <c r="GDI62" s="7"/>
      <c r="GDJ62" s="7"/>
      <c r="GDK62" s="7"/>
      <c r="GDL62" s="7"/>
      <c r="GDM62" s="7"/>
      <c r="GDN62" s="7"/>
      <c r="GDO62" s="7"/>
      <c r="GDP62" s="7"/>
      <c r="GDQ62" s="7"/>
      <c r="GDR62" s="7"/>
      <c r="GDS62" s="7"/>
      <c r="GDT62" s="7"/>
      <c r="GDU62" s="7"/>
      <c r="GDV62" s="7"/>
      <c r="GDW62" s="7"/>
      <c r="GDX62" s="7"/>
      <c r="GDY62" s="7"/>
      <c r="GDZ62" s="7"/>
      <c r="GEA62" s="7"/>
      <c r="GEB62" s="7"/>
      <c r="GEC62" s="7"/>
      <c r="GED62" s="7"/>
      <c r="GEE62" s="7"/>
      <c r="GEF62" s="7"/>
      <c r="GEG62" s="7"/>
      <c r="GEH62" s="7"/>
      <c r="GEI62" s="7"/>
      <c r="GEJ62" s="7"/>
      <c r="GEK62" s="7"/>
      <c r="GEL62" s="7"/>
      <c r="GEM62" s="7"/>
      <c r="GEN62" s="7"/>
      <c r="GEO62" s="7"/>
      <c r="GEP62" s="7"/>
      <c r="GEQ62" s="7"/>
      <c r="GER62" s="7"/>
      <c r="GES62" s="7"/>
      <c r="GET62" s="7"/>
      <c r="GEU62" s="7"/>
      <c r="GEV62" s="7"/>
      <c r="GEX62" s="7"/>
      <c r="GEY62" s="7"/>
      <c r="GEZ62" s="7"/>
      <c r="GFA62" s="7"/>
      <c r="GFB62" s="7"/>
      <c r="GFC62" s="7"/>
      <c r="GFD62" s="7"/>
      <c r="GFE62" s="7"/>
      <c r="GFF62" s="7"/>
      <c r="GFG62" s="7"/>
      <c r="GFH62" s="7"/>
      <c r="GFI62" s="7"/>
      <c r="GFJ62" s="7"/>
      <c r="GFK62" s="7"/>
      <c r="GFL62" s="7"/>
      <c r="GFM62" s="7"/>
      <c r="GFN62" s="7"/>
      <c r="GFO62" s="7"/>
      <c r="GFP62" s="7"/>
      <c r="GFQ62" s="7"/>
      <c r="GFR62" s="7"/>
      <c r="GFS62" s="7"/>
      <c r="GFT62" s="7"/>
      <c r="GFU62" s="7"/>
      <c r="GFV62" s="7"/>
      <c r="GFW62" s="7"/>
      <c r="GFX62" s="7"/>
      <c r="GFY62" s="7"/>
      <c r="GFZ62" s="7"/>
      <c r="GGA62" s="7"/>
      <c r="GGB62" s="7"/>
      <c r="GGC62" s="7"/>
      <c r="GGD62" s="7"/>
      <c r="GGE62" s="7"/>
      <c r="GGF62" s="7"/>
      <c r="GGG62" s="7"/>
      <c r="GGH62" s="7"/>
      <c r="GGI62" s="7"/>
      <c r="GGJ62" s="7"/>
      <c r="GGK62" s="7"/>
      <c r="GGL62" s="7"/>
      <c r="GGM62" s="7"/>
      <c r="GGN62" s="7"/>
      <c r="GGO62" s="7"/>
      <c r="GGP62" s="7"/>
      <c r="GGQ62" s="7"/>
      <c r="GGR62" s="7"/>
      <c r="GGS62" s="7"/>
      <c r="GGT62" s="7"/>
      <c r="GGU62" s="7"/>
      <c r="GGV62" s="7"/>
      <c r="GGW62" s="7"/>
      <c r="GGX62" s="7"/>
      <c r="GGY62" s="7"/>
      <c r="GGZ62" s="7"/>
      <c r="GHA62" s="7"/>
      <c r="GHB62" s="7"/>
      <c r="GHC62" s="7"/>
      <c r="GHD62" s="7"/>
      <c r="GHE62" s="7"/>
      <c r="GHF62" s="7"/>
      <c r="GHG62" s="7"/>
      <c r="GHH62" s="7"/>
      <c r="GHI62" s="7"/>
      <c r="GHJ62" s="7"/>
      <c r="GHK62" s="7"/>
      <c r="GHL62" s="7"/>
      <c r="GHM62" s="7"/>
      <c r="GHN62" s="7"/>
      <c r="GHO62" s="7"/>
      <c r="GHP62" s="7"/>
      <c r="GHQ62" s="7"/>
      <c r="GHR62" s="7"/>
      <c r="GHS62" s="7"/>
      <c r="GHT62" s="7"/>
      <c r="GHU62" s="7"/>
      <c r="GHV62" s="7"/>
      <c r="GHW62" s="7"/>
      <c r="GHX62" s="7"/>
      <c r="GHY62" s="7"/>
      <c r="GHZ62" s="7"/>
      <c r="GIA62" s="7"/>
      <c r="GIB62" s="7"/>
      <c r="GIC62" s="7"/>
      <c r="GID62" s="7"/>
      <c r="GIE62" s="7"/>
      <c r="GIF62" s="7"/>
      <c r="GIG62" s="7"/>
      <c r="GIH62" s="7"/>
      <c r="GII62" s="7"/>
      <c r="GIJ62" s="7"/>
      <c r="GIK62" s="7"/>
      <c r="GIL62" s="7"/>
      <c r="GIM62" s="7"/>
      <c r="GIN62" s="7"/>
      <c r="GIO62" s="7"/>
      <c r="GIP62" s="7"/>
      <c r="GIQ62" s="7"/>
      <c r="GIR62" s="7"/>
      <c r="GIS62" s="7"/>
      <c r="GIT62" s="7"/>
      <c r="GIU62" s="7"/>
      <c r="GIV62" s="7"/>
      <c r="GIW62" s="7"/>
      <c r="GIX62" s="7"/>
      <c r="GIY62" s="7"/>
      <c r="GIZ62" s="7"/>
      <c r="GJA62" s="7"/>
      <c r="GJB62" s="7"/>
      <c r="GJC62" s="7"/>
      <c r="GJD62" s="7"/>
      <c r="GJE62" s="7"/>
      <c r="GJF62" s="7"/>
      <c r="GJG62" s="7"/>
      <c r="GJH62" s="7"/>
      <c r="GJI62" s="7"/>
      <c r="GJJ62" s="7"/>
      <c r="GJK62" s="7"/>
      <c r="GJL62" s="7"/>
      <c r="GJM62" s="7"/>
      <c r="GJN62" s="7"/>
      <c r="GJO62" s="7"/>
      <c r="GJP62" s="7"/>
      <c r="GJQ62" s="7"/>
      <c r="GJR62" s="7"/>
      <c r="GJS62" s="7"/>
      <c r="GJT62" s="7"/>
      <c r="GJU62" s="7"/>
      <c r="GJV62" s="7"/>
      <c r="GJW62" s="7"/>
      <c r="GJX62" s="7"/>
      <c r="GJY62" s="7"/>
      <c r="GJZ62" s="7"/>
      <c r="GKA62" s="7"/>
      <c r="GKB62" s="7"/>
      <c r="GKC62" s="7"/>
      <c r="GKD62" s="7"/>
      <c r="GKE62" s="7"/>
      <c r="GKF62" s="7"/>
      <c r="GKG62" s="7"/>
      <c r="GKH62" s="7"/>
      <c r="GKI62" s="7"/>
      <c r="GKJ62" s="7"/>
      <c r="GKK62" s="7"/>
      <c r="GKL62" s="7"/>
      <c r="GKM62" s="7"/>
      <c r="GKN62" s="7"/>
      <c r="GKO62" s="7"/>
      <c r="GKP62" s="7"/>
      <c r="GKQ62" s="7"/>
      <c r="GKR62" s="7"/>
      <c r="GKS62" s="7"/>
      <c r="GKT62" s="7"/>
      <c r="GKU62" s="7"/>
      <c r="GKV62" s="7"/>
      <c r="GKW62" s="7"/>
      <c r="GKX62" s="7"/>
      <c r="GKY62" s="7"/>
      <c r="GKZ62" s="7"/>
      <c r="GLA62" s="7"/>
      <c r="GLB62" s="7"/>
      <c r="GLC62" s="7"/>
      <c r="GLD62" s="7"/>
      <c r="GLE62" s="7"/>
      <c r="GLF62" s="7"/>
      <c r="GLG62" s="7"/>
      <c r="GLH62" s="7"/>
      <c r="GLI62" s="7"/>
      <c r="GLJ62" s="7"/>
      <c r="GLK62" s="7"/>
      <c r="GLL62" s="7"/>
      <c r="GLM62" s="7"/>
      <c r="GLN62" s="7"/>
      <c r="GLO62" s="7"/>
      <c r="GLP62" s="7"/>
      <c r="GLQ62" s="7"/>
      <c r="GLR62" s="7"/>
      <c r="GLS62" s="7"/>
      <c r="GLT62" s="7"/>
      <c r="GLU62" s="7"/>
      <c r="GLV62" s="7"/>
      <c r="GLW62" s="7"/>
      <c r="GLX62" s="7"/>
      <c r="GLY62" s="7"/>
      <c r="GLZ62" s="7"/>
      <c r="GMA62" s="7"/>
      <c r="GMB62" s="7"/>
      <c r="GMC62" s="7"/>
      <c r="GMD62" s="7"/>
      <c r="GME62" s="7"/>
      <c r="GMF62" s="7"/>
      <c r="GMG62" s="7"/>
      <c r="GMH62" s="7"/>
      <c r="GMI62" s="7"/>
      <c r="GMJ62" s="7"/>
      <c r="GMK62" s="7"/>
      <c r="GML62" s="7"/>
      <c r="GMM62" s="7"/>
      <c r="GMN62" s="7"/>
      <c r="GMO62" s="7"/>
      <c r="GMP62" s="7"/>
      <c r="GMQ62" s="7"/>
      <c r="GMR62" s="7"/>
      <c r="GMS62" s="7"/>
      <c r="GMT62" s="7"/>
      <c r="GMU62" s="7"/>
      <c r="GMV62" s="7"/>
      <c r="GMW62" s="7"/>
      <c r="GMX62" s="7"/>
      <c r="GMY62" s="7"/>
      <c r="GMZ62" s="7"/>
      <c r="GNA62" s="7"/>
      <c r="GNB62" s="7"/>
      <c r="GNC62" s="7"/>
      <c r="GND62" s="7"/>
      <c r="GNE62" s="7"/>
      <c r="GNF62" s="7"/>
      <c r="GNG62" s="7"/>
      <c r="GNH62" s="7"/>
      <c r="GNI62" s="7"/>
      <c r="GNJ62" s="7"/>
      <c r="GNK62" s="7"/>
      <c r="GNL62" s="7"/>
      <c r="GNM62" s="7"/>
      <c r="GNN62" s="7"/>
      <c r="GNO62" s="7"/>
      <c r="GNP62" s="7"/>
      <c r="GNQ62" s="7"/>
      <c r="GNR62" s="7"/>
      <c r="GNS62" s="7"/>
      <c r="GNT62" s="7"/>
      <c r="GNU62" s="7"/>
      <c r="GNV62" s="7"/>
      <c r="GNW62" s="7"/>
      <c r="GNX62" s="7"/>
      <c r="GNY62" s="7"/>
      <c r="GNZ62" s="7"/>
      <c r="GOA62" s="7"/>
      <c r="GOB62" s="7"/>
      <c r="GOC62" s="7"/>
      <c r="GOD62" s="7"/>
      <c r="GOE62" s="7"/>
      <c r="GOF62" s="7"/>
      <c r="GOG62" s="7"/>
      <c r="GOH62" s="7"/>
      <c r="GOI62" s="7"/>
      <c r="GOJ62" s="7"/>
      <c r="GOK62" s="7"/>
      <c r="GOL62" s="7"/>
      <c r="GOM62" s="7"/>
      <c r="GON62" s="7"/>
      <c r="GOO62" s="7"/>
      <c r="GOP62" s="7"/>
      <c r="GOQ62" s="7"/>
      <c r="GOR62" s="7"/>
      <c r="GOT62" s="7"/>
      <c r="GOU62" s="7"/>
      <c r="GOV62" s="7"/>
      <c r="GOW62" s="7"/>
      <c r="GOX62" s="7"/>
      <c r="GOY62" s="7"/>
      <c r="GOZ62" s="7"/>
      <c r="GPA62" s="7"/>
      <c r="GPB62" s="7"/>
      <c r="GPC62" s="7"/>
      <c r="GPD62" s="7"/>
      <c r="GPE62" s="7"/>
      <c r="GPF62" s="7"/>
      <c r="GPG62" s="7"/>
      <c r="GPH62" s="7"/>
      <c r="GPI62" s="7"/>
      <c r="GPJ62" s="7"/>
      <c r="GPK62" s="7"/>
      <c r="GPL62" s="7"/>
      <c r="GPM62" s="7"/>
      <c r="GPN62" s="7"/>
      <c r="GPO62" s="7"/>
      <c r="GPP62" s="7"/>
      <c r="GPQ62" s="7"/>
      <c r="GPR62" s="7"/>
      <c r="GPS62" s="7"/>
      <c r="GPT62" s="7"/>
      <c r="GPU62" s="7"/>
      <c r="GPV62" s="7"/>
      <c r="GPW62" s="7"/>
      <c r="GPX62" s="7"/>
      <c r="GPY62" s="7"/>
      <c r="GPZ62" s="7"/>
      <c r="GQA62" s="7"/>
      <c r="GQB62" s="7"/>
      <c r="GQC62" s="7"/>
      <c r="GQD62" s="7"/>
      <c r="GQE62" s="7"/>
      <c r="GQF62" s="7"/>
      <c r="GQG62" s="7"/>
      <c r="GQH62" s="7"/>
      <c r="GQI62" s="7"/>
      <c r="GQJ62" s="7"/>
      <c r="GQK62" s="7"/>
      <c r="GQL62" s="7"/>
      <c r="GQM62" s="7"/>
      <c r="GQN62" s="7"/>
      <c r="GQO62" s="7"/>
      <c r="GQP62" s="7"/>
      <c r="GQQ62" s="7"/>
      <c r="GQR62" s="7"/>
      <c r="GQS62" s="7"/>
      <c r="GQT62" s="7"/>
      <c r="GQU62" s="7"/>
      <c r="GQV62" s="7"/>
      <c r="GQW62" s="7"/>
      <c r="GQX62" s="7"/>
      <c r="GQY62" s="7"/>
      <c r="GQZ62" s="7"/>
      <c r="GRA62" s="7"/>
      <c r="GRB62" s="7"/>
      <c r="GRC62" s="7"/>
      <c r="GRD62" s="7"/>
      <c r="GRE62" s="7"/>
      <c r="GRF62" s="7"/>
      <c r="GRG62" s="7"/>
      <c r="GRH62" s="7"/>
      <c r="GRI62" s="7"/>
      <c r="GRJ62" s="7"/>
      <c r="GRK62" s="7"/>
      <c r="GRL62" s="7"/>
      <c r="GRM62" s="7"/>
      <c r="GRN62" s="7"/>
      <c r="GRO62" s="7"/>
      <c r="GRP62" s="7"/>
      <c r="GRQ62" s="7"/>
      <c r="GRR62" s="7"/>
      <c r="GRS62" s="7"/>
      <c r="GRT62" s="7"/>
      <c r="GRU62" s="7"/>
      <c r="GRV62" s="7"/>
      <c r="GRW62" s="7"/>
      <c r="GRX62" s="7"/>
      <c r="GRY62" s="7"/>
      <c r="GRZ62" s="7"/>
      <c r="GSA62" s="7"/>
      <c r="GSB62" s="7"/>
      <c r="GSC62" s="7"/>
      <c r="GSD62" s="7"/>
      <c r="GSE62" s="7"/>
      <c r="GSF62" s="7"/>
      <c r="GSG62" s="7"/>
      <c r="GSH62" s="7"/>
      <c r="GSI62" s="7"/>
      <c r="GSJ62" s="7"/>
      <c r="GSK62" s="7"/>
      <c r="GSL62" s="7"/>
      <c r="GSM62" s="7"/>
      <c r="GSN62" s="7"/>
      <c r="GSO62" s="7"/>
      <c r="GSP62" s="7"/>
      <c r="GSQ62" s="7"/>
      <c r="GSR62" s="7"/>
      <c r="GSS62" s="7"/>
      <c r="GST62" s="7"/>
      <c r="GSU62" s="7"/>
      <c r="GSV62" s="7"/>
      <c r="GSW62" s="7"/>
      <c r="GSX62" s="7"/>
      <c r="GSY62" s="7"/>
      <c r="GSZ62" s="7"/>
      <c r="GTA62" s="7"/>
      <c r="GTB62" s="7"/>
      <c r="GTC62" s="7"/>
      <c r="GTD62" s="7"/>
      <c r="GTE62" s="7"/>
      <c r="GTF62" s="7"/>
      <c r="GTG62" s="7"/>
      <c r="GTH62" s="7"/>
      <c r="GTI62" s="7"/>
      <c r="GTJ62" s="7"/>
      <c r="GTK62" s="7"/>
      <c r="GTL62" s="7"/>
      <c r="GTM62" s="7"/>
      <c r="GTN62" s="7"/>
      <c r="GTO62" s="7"/>
      <c r="GTP62" s="7"/>
      <c r="GTQ62" s="7"/>
      <c r="GTR62" s="7"/>
      <c r="GTS62" s="7"/>
      <c r="GTT62" s="7"/>
      <c r="GTU62" s="7"/>
      <c r="GTV62" s="7"/>
      <c r="GTW62" s="7"/>
      <c r="GTX62" s="7"/>
      <c r="GTY62" s="7"/>
      <c r="GTZ62" s="7"/>
      <c r="GUA62" s="7"/>
      <c r="GUB62" s="7"/>
      <c r="GUC62" s="7"/>
      <c r="GUD62" s="7"/>
      <c r="GUE62" s="7"/>
      <c r="GUF62" s="7"/>
      <c r="GUG62" s="7"/>
      <c r="GUH62" s="7"/>
      <c r="GUI62" s="7"/>
      <c r="GUJ62" s="7"/>
      <c r="GUK62" s="7"/>
      <c r="GUL62" s="7"/>
      <c r="GUM62" s="7"/>
      <c r="GUN62" s="7"/>
      <c r="GUO62" s="7"/>
      <c r="GUP62" s="7"/>
      <c r="GUQ62" s="7"/>
      <c r="GUR62" s="7"/>
      <c r="GUS62" s="7"/>
      <c r="GUT62" s="7"/>
      <c r="GUU62" s="7"/>
      <c r="GUV62" s="7"/>
      <c r="GUW62" s="7"/>
      <c r="GUX62" s="7"/>
      <c r="GUY62" s="7"/>
      <c r="GUZ62" s="7"/>
      <c r="GVA62" s="7"/>
      <c r="GVB62" s="7"/>
      <c r="GVC62" s="7"/>
      <c r="GVD62" s="7"/>
      <c r="GVE62" s="7"/>
      <c r="GVF62" s="7"/>
      <c r="GVG62" s="7"/>
      <c r="GVH62" s="7"/>
      <c r="GVI62" s="7"/>
      <c r="GVJ62" s="7"/>
      <c r="GVK62" s="7"/>
      <c r="GVL62" s="7"/>
      <c r="GVM62" s="7"/>
      <c r="GVN62" s="7"/>
      <c r="GVO62" s="7"/>
      <c r="GVP62" s="7"/>
      <c r="GVQ62" s="7"/>
      <c r="GVR62" s="7"/>
      <c r="GVS62" s="7"/>
      <c r="GVT62" s="7"/>
      <c r="GVU62" s="7"/>
      <c r="GVV62" s="7"/>
      <c r="GVW62" s="7"/>
      <c r="GVX62" s="7"/>
      <c r="GVY62" s="7"/>
      <c r="GVZ62" s="7"/>
      <c r="GWA62" s="7"/>
      <c r="GWB62" s="7"/>
      <c r="GWC62" s="7"/>
      <c r="GWD62" s="7"/>
      <c r="GWE62" s="7"/>
      <c r="GWF62" s="7"/>
      <c r="GWG62" s="7"/>
      <c r="GWH62" s="7"/>
      <c r="GWI62" s="7"/>
      <c r="GWJ62" s="7"/>
      <c r="GWK62" s="7"/>
      <c r="GWL62" s="7"/>
      <c r="GWM62" s="7"/>
      <c r="GWN62" s="7"/>
      <c r="GWO62" s="7"/>
      <c r="GWP62" s="7"/>
      <c r="GWQ62" s="7"/>
      <c r="GWR62" s="7"/>
      <c r="GWS62" s="7"/>
      <c r="GWT62" s="7"/>
      <c r="GWU62" s="7"/>
      <c r="GWV62" s="7"/>
      <c r="GWW62" s="7"/>
      <c r="GWX62" s="7"/>
      <c r="GWY62" s="7"/>
      <c r="GWZ62" s="7"/>
      <c r="GXA62" s="7"/>
      <c r="GXB62" s="7"/>
      <c r="GXC62" s="7"/>
      <c r="GXD62" s="7"/>
      <c r="GXE62" s="7"/>
      <c r="GXF62" s="7"/>
      <c r="GXG62" s="7"/>
      <c r="GXH62" s="7"/>
      <c r="GXI62" s="7"/>
      <c r="GXJ62" s="7"/>
      <c r="GXK62" s="7"/>
      <c r="GXL62" s="7"/>
      <c r="GXM62" s="7"/>
      <c r="GXN62" s="7"/>
      <c r="GXO62" s="7"/>
      <c r="GXP62" s="7"/>
      <c r="GXQ62" s="7"/>
      <c r="GXR62" s="7"/>
      <c r="GXS62" s="7"/>
      <c r="GXT62" s="7"/>
      <c r="GXU62" s="7"/>
      <c r="GXV62" s="7"/>
      <c r="GXW62" s="7"/>
      <c r="GXX62" s="7"/>
      <c r="GXY62" s="7"/>
      <c r="GXZ62" s="7"/>
      <c r="GYA62" s="7"/>
      <c r="GYB62" s="7"/>
      <c r="GYC62" s="7"/>
      <c r="GYD62" s="7"/>
      <c r="GYE62" s="7"/>
      <c r="GYF62" s="7"/>
      <c r="GYG62" s="7"/>
      <c r="GYH62" s="7"/>
      <c r="GYI62" s="7"/>
      <c r="GYJ62" s="7"/>
      <c r="GYK62" s="7"/>
      <c r="GYL62" s="7"/>
      <c r="GYM62" s="7"/>
      <c r="GYN62" s="7"/>
      <c r="GYP62" s="7"/>
      <c r="GYQ62" s="7"/>
      <c r="GYR62" s="7"/>
      <c r="GYS62" s="7"/>
      <c r="GYT62" s="7"/>
      <c r="GYU62" s="7"/>
      <c r="GYV62" s="7"/>
      <c r="GYW62" s="7"/>
      <c r="GYX62" s="7"/>
      <c r="GYY62" s="7"/>
      <c r="GYZ62" s="7"/>
      <c r="GZA62" s="7"/>
      <c r="GZB62" s="7"/>
      <c r="GZC62" s="7"/>
      <c r="GZD62" s="7"/>
      <c r="GZE62" s="7"/>
      <c r="GZF62" s="7"/>
      <c r="GZG62" s="7"/>
      <c r="GZH62" s="7"/>
      <c r="GZI62" s="7"/>
      <c r="GZJ62" s="7"/>
      <c r="GZK62" s="7"/>
      <c r="GZL62" s="7"/>
      <c r="GZM62" s="7"/>
      <c r="GZN62" s="7"/>
      <c r="GZO62" s="7"/>
      <c r="GZP62" s="7"/>
      <c r="GZQ62" s="7"/>
      <c r="GZR62" s="7"/>
      <c r="GZS62" s="7"/>
      <c r="GZT62" s="7"/>
      <c r="GZU62" s="7"/>
      <c r="GZV62" s="7"/>
      <c r="GZW62" s="7"/>
      <c r="GZX62" s="7"/>
      <c r="GZY62" s="7"/>
      <c r="GZZ62" s="7"/>
      <c r="HAA62" s="7"/>
      <c r="HAB62" s="7"/>
      <c r="HAC62" s="7"/>
      <c r="HAD62" s="7"/>
      <c r="HAE62" s="7"/>
      <c r="HAF62" s="7"/>
      <c r="HAG62" s="7"/>
      <c r="HAH62" s="7"/>
      <c r="HAI62" s="7"/>
      <c r="HAJ62" s="7"/>
      <c r="HAK62" s="7"/>
      <c r="HAL62" s="7"/>
      <c r="HAM62" s="7"/>
      <c r="HAN62" s="7"/>
      <c r="HAO62" s="7"/>
      <c r="HAP62" s="7"/>
      <c r="HAQ62" s="7"/>
      <c r="HAR62" s="7"/>
      <c r="HAS62" s="7"/>
      <c r="HAT62" s="7"/>
      <c r="HAU62" s="7"/>
      <c r="HAV62" s="7"/>
      <c r="HAW62" s="7"/>
      <c r="HAX62" s="7"/>
      <c r="HAY62" s="7"/>
      <c r="HAZ62" s="7"/>
      <c r="HBA62" s="7"/>
      <c r="HBB62" s="7"/>
      <c r="HBC62" s="7"/>
      <c r="HBD62" s="7"/>
      <c r="HBE62" s="7"/>
      <c r="HBF62" s="7"/>
      <c r="HBG62" s="7"/>
      <c r="HBH62" s="7"/>
      <c r="HBI62" s="7"/>
      <c r="HBJ62" s="7"/>
      <c r="HBK62" s="7"/>
      <c r="HBL62" s="7"/>
      <c r="HBM62" s="7"/>
      <c r="HBN62" s="7"/>
      <c r="HBO62" s="7"/>
      <c r="HBP62" s="7"/>
      <c r="HBQ62" s="7"/>
      <c r="HBR62" s="7"/>
      <c r="HBS62" s="7"/>
      <c r="HBT62" s="7"/>
      <c r="HBU62" s="7"/>
      <c r="HBV62" s="7"/>
      <c r="HBW62" s="7"/>
      <c r="HBX62" s="7"/>
      <c r="HBY62" s="7"/>
      <c r="HBZ62" s="7"/>
      <c r="HCA62" s="7"/>
      <c r="HCB62" s="7"/>
      <c r="HCC62" s="7"/>
      <c r="HCD62" s="7"/>
      <c r="HCE62" s="7"/>
      <c r="HCF62" s="7"/>
      <c r="HCG62" s="7"/>
      <c r="HCH62" s="7"/>
      <c r="HCI62" s="7"/>
      <c r="HCJ62" s="7"/>
      <c r="HCK62" s="7"/>
      <c r="HCL62" s="7"/>
      <c r="HCM62" s="7"/>
      <c r="HCN62" s="7"/>
      <c r="HCO62" s="7"/>
      <c r="HCP62" s="7"/>
      <c r="HCQ62" s="7"/>
      <c r="HCR62" s="7"/>
      <c r="HCS62" s="7"/>
      <c r="HCT62" s="7"/>
      <c r="HCU62" s="7"/>
      <c r="HCV62" s="7"/>
      <c r="HCW62" s="7"/>
      <c r="HCX62" s="7"/>
      <c r="HCY62" s="7"/>
      <c r="HCZ62" s="7"/>
      <c r="HDA62" s="7"/>
      <c r="HDB62" s="7"/>
      <c r="HDC62" s="7"/>
      <c r="HDD62" s="7"/>
      <c r="HDE62" s="7"/>
      <c r="HDF62" s="7"/>
      <c r="HDG62" s="7"/>
      <c r="HDH62" s="7"/>
      <c r="HDI62" s="7"/>
      <c r="HDJ62" s="7"/>
      <c r="HDK62" s="7"/>
      <c r="HDL62" s="7"/>
      <c r="HDM62" s="7"/>
      <c r="HDN62" s="7"/>
      <c r="HDO62" s="7"/>
      <c r="HDP62" s="7"/>
      <c r="HDQ62" s="7"/>
      <c r="HDR62" s="7"/>
      <c r="HDS62" s="7"/>
      <c r="HDT62" s="7"/>
      <c r="HDU62" s="7"/>
      <c r="HDV62" s="7"/>
      <c r="HDW62" s="7"/>
      <c r="HDX62" s="7"/>
      <c r="HDY62" s="7"/>
      <c r="HDZ62" s="7"/>
      <c r="HEA62" s="7"/>
      <c r="HEB62" s="7"/>
      <c r="HEC62" s="7"/>
      <c r="HED62" s="7"/>
      <c r="HEE62" s="7"/>
      <c r="HEF62" s="7"/>
      <c r="HEG62" s="7"/>
      <c r="HEH62" s="7"/>
      <c r="HEI62" s="7"/>
      <c r="HEJ62" s="7"/>
      <c r="HEK62" s="7"/>
      <c r="HEL62" s="7"/>
      <c r="HEM62" s="7"/>
      <c r="HEN62" s="7"/>
      <c r="HEO62" s="7"/>
      <c r="HEP62" s="7"/>
      <c r="HEQ62" s="7"/>
      <c r="HER62" s="7"/>
      <c r="HES62" s="7"/>
      <c r="HET62" s="7"/>
      <c r="HEU62" s="7"/>
      <c r="HEV62" s="7"/>
      <c r="HEW62" s="7"/>
      <c r="HEX62" s="7"/>
      <c r="HEY62" s="7"/>
      <c r="HEZ62" s="7"/>
      <c r="HFA62" s="7"/>
      <c r="HFB62" s="7"/>
      <c r="HFC62" s="7"/>
      <c r="HFD62" s="7"/>
      <c r="HFE62" s="7"/>
      <c r="HFF62" s="7"/>
      <c r="HFG62" s="7"/>
      <c r="HFH62" s="7"/>
      <c r="HFI62" s="7"/>
      <c r="HFJ62" s="7"/>
      <c r="HFK62" s="7"/>
      <c r="HFL62" s="7"/>
      <c r="HFM62" s="7"/>
      <c r="HFN62" s="7"/>
      <c r="HFO62" s="7"/>
      <c r="HFP62" s="7"/>
      <c r="HFQ62" s="7"/>
      <c r="HFR62" s="7"/>
      <c r="HFS62" s="7"/>
      <c r="HFT62" s="7"/>
      <c r="HFU62" s="7"/>
      <c r="HFV62" s="7"/>
      <c r="HFW62" s="7"/>
      <c r="HFX62" s="7"/>
      <c r="HFY62" s="7"/>
      <c r="HFZ62" s="7"/>
      <c r="HGA62" s="7"/>
      <c r="HGB62" s="7"/>
      <c r="HGC62" s="7"/>
      <c r="HGD62" s="7"/>
      <c r="HGE62" s="7"/>
      <c r="HGF62" s="7"/>
      <c r="HGG62" s="7"/>
      <c r="HGH62" s="7"/>
      <c r="HGI62" s="7"/>
      <c r="HGJ62" s="7"/>
      <c r="HGK62" s="7"/>
      <c r="HGL62" s="7"/>
      <c r="HGM62" s="7"/>
      <c r="HGN62" s="7"/>
      <c r="HGO62" s="7"/>
      <c r="HGP62" s="7"/>
      <c r="HGQ62" s="7"/>
      <c r="HGR62" s="7"/>
      <c r="HGS62" s="7"/>
      <c r="HGT62" s="7"/>
      <c r="HGU62" s="7"/>
      <c r="HGV62" s="7"/>
      <c r="HGW62" s="7"/>
      <c r="HGX62" s="7"/>
      <c r="HGY62" s="7"/>
      <c r="HGZ62" s="7"/>
      <c r="HHA62" s="7"/>
      <c r="HHB62" s="7"/>
      <c r="HHC62" s="7"/>
      <c r="HHD62" s="7"/>
      <c r="HHE62" s="7"/>
      <c r="HHF62" s="7"/>
      <c r="HHG62" s="7"/>
      <c r="HHH62" s="7"/>
      <c r="HHI62" s="7"/>
      <c r="HHJ62" s="7"/>
      <c r="HHK62" s="7"/>
      <c r="HHL62" s="7"/>
      <c r="HHM62" s="7"/>
      <c r="HHN62" s="7"/>
      <c r="HHO62" s="7"/>
      <c r="HHP62" s="7"/>
      <c r="HHQ62" s="7"/>
      <c r="HHR62" s="7"/>
      <c r="HHS62" s="7"/>
      <c r="HHT62" s="7"/>
      <c r="HHU62" s="7"/>
      <c r="HHV62" s="7"/>
      <c r="HHW62" s="7"/>
      <c r="HHX62" s="7"/>
      <c r="HHY62" s="7"/>
      <c r="HHZ62" s="7"/>
      <c r="HIA62" s="7"/>
      <c r="HIB62" s="7"/>
      <c r="HIC62" s="7"/>
      <c r="HID62" s="7"/>
      <c r="HIE62" s="7"/>
      <c r="HIF62" s="7"/>
      <c r="HIG62" s="7"/>
      <c r="HIH62" s="7"/>
      <c r="HII62" s="7"/>
      <c r="HIJ62" s="7"/>
      <c r="HIL62" s="7"/>
      <c r="HIM62" s="7"/>
      <c r="HIN62" s="7"/>
      <c r="HIO62" s="7"/>
      <c r="HIP62" s="7"/>
      <c r="HIQ62" s="7"/>
      <c r="HIR62" s="7"/>
      <c r="HIS62" s="7"/>
      <c r="HIT62" s="7"/>
      <c r="HIU62" s="7"/>
      <c r="HIV62" s="7"/>
      <c r="HIW62" s="7"/>
      <c r="HIX62" s="7"/>
      <c r="HIY62" s="7"/>
      <c r="HIZ62" s="7"/>
      <c r="HJA62" s="7"/>
      <c r="HJB62" s="7"/>
      <c r="HJC62" s="7"/>
      <c r="HJD62" s="7"/>
      <c r="HJE62" s="7"/>
      <c r="HJF62" s="7"/>
      <c r="HJG62" s="7"/>
      <c r="HJH62" s="7"/>
      <c r="HJI62" s="7"/>
      <c r="HJJ62" s="7"/>
      <c r="HJK62" s="7"/>
      <c r="HJL62" s="7"/>
      <c r="HJM62" s="7"/>
      <c r="HJN62" s="7"/>
      <c r="HJO62" s="7"/>
      <c r="HJP62" s="7"/>
      <c r="HJQ62" s="7"/>
      <c r="HJR62" s="7"/>
      <c r="HJS62" s="7"/>
      <c r="HJT62" s="7"/>
      <c r="HJU62" s="7"/>
      <c r="HJV62" s="7"/>
      <c r="HJW62" s="7"/>
      <c r="HJX62" s="7"/>
      <c r="HJY62" s="7"/>
      <c r="HJZ62" s="7"/>
      <c r="HKA62" s="7"/>
      <c r="HKB62" s="7"/>
      <c r="HKC62" s="7"/>
      <c r="HKD62" s="7"/>
      <c r="HKE62" s="7"/>
      <c r="HKF62" s="7"/>
      <c r="HKG62" s="7"/>
      <c r="HKH62" s="7"/>
      <c r="HKI62" s="7"/>
      <c r="HKJ62" s="7"/>
      <c r="HKK62" s="7"/>
      <c r="HKL62" s="7"/>
      <c r="HKM62" s="7"/>
      <c r="HKN62" s="7"/>
      <c r="HKO62" s="7"/>
      <c r="HKP62" s="7"/>
      <c r="HKQ62" s="7"/>
      <c r="HKR62" s="7"/>
      <c r="HKS62" s="7"/>
      <c r="HKT62" s="7"/>
      <c r="HKU62" s="7"/>
      <c r="HKV62" s="7"/>
      <c r="HKW62" s="7"/>
      <c r="HKX62" s="7"/>
      <c r="HKY62" s="7"/>
      <c r="HKZ62" s="7"/>
      <c r="HLA62" s="7"/>
      <c r="HLB62" s="7"/>
      <c r="HLC62" s="7"/>
      <c r="HLD62" s="7"/>
      <c r="HLE62" s="7"/>
      <c r="HLF62" s="7"/>
      <c r="HLG62" s="7"/>
      <c r="HLH62" s="7"/>
      <c r="HLI62" s="7"/>
      <c r="HLJ62" s="7"/>
      <c r="HLK62" s="7"/>
      <c r="HLL62" s="7"/>
      <c r="HLM62" s="7"/>
      <c r="HLN62" s="7"/>
      <c r="HLO62" s="7"/>
      <c r="HLP62" s="7"/>
      <c r="HLQ62" s="7"/>
      <c r="HLR62" s="7"/>
      <c r="HLS62" s="7"/>
      <c r="HLT62" s="7"/>
      <c r="HLU62" s="7"/>
      <c r="HLV62" s="7"/>
      <c r="HLW62" s="7"/>
      <c r="HLX62" s="7"/>
      <c r="HLY62" s="7"/>
      <c r="HLZ62" s="7"/>
      <c r="HMA62" s="7"/>
      <c r="HMB62" s="7"/>
      <c r="HMC62" s="7"/>
      <c r="HMD62" s="7"/>
      <c r="HME62" s="7"/>
      <c r="HMF62" s="7"/>
      <c r="HMG62" s="7"/>
      <c r="HMH62" s="7"/>
      <c r="HMI62" s="7"/>
      <c r="HMJ62" s="7"/>
      <c r="HMK62" s="7"/>
      <c r="HML62" s="7"/>
      <c r="HMM62" s="7"/>
      <c r="HMN62" s="7"/>
      <c r="HMO62" s="7"/>
      <c r="HMP62" s="7"/>
      <c r="HMQ62" s="7"/>
      <c r="HMR62" s="7"/>
      <c r="HMS62" s="7"/>
      <c r="HMT62" s="7"/>
      <c r="HMU62" s="7"/>
      <c r="HMV62" s="7"/>
      <c r="HMW62" s="7"/>
      <c r="HMX62" s="7"/>
      <c r="HMY62" s="7"/>
      <c r="HMZ62" s="7"/>
      <c r="HNA62" s="7"/>
      <c r="HNB62" s="7"/>
      <c r="HNC62" s="7"/>
      <c r="HND62" s="7"/>
      <c r="HNE62" s="7"/>
      <c r="HNF62" s="7"/>
      <c r="HNG62" s="7"/>
      <c r="HNH62" s="7"/>
      <c r="HNI62" s="7"/>
      <c r="HNJ62" s="7"/>
      <c r="HNK62" s="7"/>
      <c r="HNL62" s="7"/>
      <c r="HNM62" s="7"/>
      <c r="HNN62" s="7"/>
      <c r="HNO62" s="7"/>
      <c r="HNP62" s="7"/>
      <c r="HNQ62" s="7"/>
      <c r="HNR62" s="7"/>
      <c r="HNS62" s="7"/>
      <c r="HNT62" s="7"/>
      <c r="HNU62" s="7"/>
      <c r="HNV62" s="7"/>
      <c r="HNW62" s="7"/>
      <c r="HNX62" s="7"/>
      <c r="HNY62" s="7"/>
      <c r="HNZ62" s="7"/>
      <c r="HOA62" s="7"/>
      <c r="HOB62" s="7"/>
      <c r="HOC62" s="7"/>
      <c r="HOD62" s="7"/>
      <c r="HOE62" s="7"/>
      <c r="HOF62" s="7"/>
      <c r="HOG62" s="7"/>
      <c r="HOH62" s="7"/>
      <c r="HOI62" s="7"/>
      <c r="HOJ62" s="7"/>
      <c r="HOK62" s="7"/>
      <c r="HOL62" s="7"/>
      <c r="HOM62" s="7"/>
      <c r="HON62" s="7"/>
      <c r="HOO62" s="7"/>
      <c r="HOP62" s="7"/>
      <c r="HOQ62" s="7"/>
      <c r="HOR62" s="7"/>
      <c r="HOS62" s="7"/>
      <c r="HOT62" s="7"/>
      <c r="HOU62" s="7"/>
      <c r="HOV62" s="7"/>
      <c r="HOW62" s="7"/>
      <c r="HOX62" s="7"/>
      <c r="HOY62" s="7"/>
      <c r="HOZ62" s="7"/>
      <c r="HPA62" s="7"/>
      <c r="HPB62" s="7"/>
      <c r="HPC62" s="7"/>
      <c r="HPD62" s="7"/>
      <c r="HPE62" s="7"/>
      <c r="HPF62" s="7"/>
      <c r="HPG62" s="7"/>
      <c r="HPH62" s="7"/>
      <c r="HPI62" s="7"/>
      <c r="HPJ62" s="7"/>
      <c r="HPK62" s="7"/>
      <c r="HPL62" s="7"/>
      <c r="HPM62" s="7"/>
      <c r="HPN62" s="7"/>
      <c r="HPO62" s="7"/>
      <c r="HPP62" s="7"/>
      <c r="HPQ62" s="7"/>
      <c r="HPR62" s="7"/>
      <c r="HPS62" s="7"/>
      <c r="HPT62" s="7"/>
      <c r="HPU62" s="7"/>
      <c r="HPV62" s="7"/>
      <c r="HPW62" s="7"/>
      <c r="HPX62" s="7"/>
      <c r="HPY62" s="7"/>
      <c r="HPZ62" s="7"/>
      <c r="HQA62" s="7"/>
      <c r="HQB62" s="7"/>
      <c r="HQC62" s="7"/>
      <c r="HQD62" s="7"/>
      <c r="HQE62" s="7"/>
      <c r="HQF62" s="7"/>
      <c r="HQG62" s="7"/>
      <c r="HQH62" s="7"/>
      <c r="HQI62" s="7"/>
      <c r="HQJ62" s="7"/>
      <c r="HQK62" s="7"/>
      <c r="HQL62" s="7"/>
      <c r="HQM62" s="7"/>
      <c r="HQN62" s="7"/>
      <c r="HQO62" s="7"/>
      <c r="HQP62" s="7"/>
      <c r="HQQ62" s="7"/>
      <c r="HQR62" s="7"/>
      <c r="HQS62" s="7"/>
      <c r="HQT62" s="7"/>
      <c r="HQU62" s="7"/>
      <c r="HQV62" s="7"/>
      <c r="HQW62" s="7"/>
      <c r="HQX62" s="7"/>
      <c r="HQY62" s="7"/>
      <c r="HQZ62" s="7"/>
      <c r="HRA62" s="7"/>
      <c r="HRB62" s="7"/>
      <c r="HRC62" s="7"/>
      <c r="HRD62" s="7"/>
      <c r="HRE62" s="7"/>
      <c r="HRF62" s="7"/>
      <c r="HRG62" s="7"/>
      <c r="HRH62" s="7"/>
      <c r="HRI62" s="7"/>
      <c r="HRJ62" s="7"/>
      <c r="HRK62" s="7"/>
      <c r="HRL62" s="7"/>
      <c r="HRM62" s="7"/>
      <c r="HRN62" s="7"/>
      <c r="HRO62" s="7"/>
      <c r="HRP62" s="7"/>
      <c r="HRQ62" s="7"/>
      <c r="HRR62" s="7"/>
      <c r="HRS62" s="7"/>
      <c r="HRT62" s="7"/>
      <c r="HRU62" s="7"/>
      <c r="HRV62" s="7"/>
      <c r="HRW62" s="7"/>
      <c r="HRX62" s="7"/>
      <c r="HRY62" s="7"/>
      <c r="HRZ62" s="7"/>
      <c r="HSA62" s="7"/>
      <c r="HSB62" s="7"/>
      <c r="HSC62" s="7"/>
      <c r="HSD62" s="7"/>
      <c r="HSE62" s="7"/>
      <c r="HSF62" s="7"/>
      <c r="HSH62" s="7"/>
      <c r="HSI62" s="7"/>
      <c r="HSJ62" s="7"/>
      <c r="HSK62" s="7"/>
      <c r="HSL62" s="7"/>
      <c r="HSM62" s="7"/>
      <c r="HSN62" s="7"/>
      <c r="HSO62" s="7"/>
      <c r="HSP62" s="7"/>
      <c r="HSQ62" s="7"/>
      <c r="HSR62" s="7"/>
      <c r="HSS62" s="7"/>
      <c r="HST62" s="7"/>
      <c r="HSU62" s="7"/>
      <c r="HSV62" s="7"/>
      <c r="HSW62" s="7"/>
      <c r="HSX62" s="7"/>
      <c r="HSY62" s="7"/>
      <c r="HSZ62" s="7"/>
      <c r="HTA62" s="7"/>
      <c r="HTB62" s="7"/>
      <c r="HTC62" s="7"/>
      <c r="HTD62" s="7"/>
      <c r="HTE62" s="7"/>
      <c r="HTF62" s="7"/>
      <c r="HTG62" s="7"/>
      <c r="HTH62" s="7"/>
      <c r="HTI62" s="7"/>
      <c r="HTJ62" s="7"/>
      <c r="HTK62" s="7"/>
      <c r="HTL62" s="7"/>
      <c r="HTM62" s="7"/>
      <c r="HTN62" s="7"/>
      <c r="HTO62" s="7"/>
      <c r="HTP62" s="7"/>
      <c r="HTQ62" s="7"/>
      <c r="HTR62" s="7"/>
      <c r="HTS62" s="7"/>
      <c r="HTT62" s="7"/>
      <c r="HTU62" s="7"/>
      <c r="HTV62" s="7"/>
      <c r="HTW62" s="7"/>
      <c r="HTX62" s="7"/>
      <c r="HTY62" s="7"/>
      <c r="HTZ62" s="7"/>
      <c r="HUA62" s="7"/>
      <c r="HUB62" s="7"/>
      <c r="HUC62" s="7"/>
      <c r="HUD62" s="7"/>
      <c r="HUE62" s="7"/>
      <c r="HUF62" s="7"/>
      <c r="HUG62" s="7"/>
      <c r="HUH62" s="7"/>
      <c r="HUI62" s="7"/>
      <c r="HUJ62" s="7"/>
      <c r="HUK62" s="7"/>
      <c r="HUL62" s="7"/>
      <c r="HUM62" s="7"/>
      <c r="HUN62" s="7"/>
      <c r="HUO62" s="7"/>
      <c r="HUP62" s="7"/>
      <c r="HUQ62" s="7"/>
      <c r="HUR62" s="7"/>
      <c r="HUS62" s="7"/>
      <c r="HUT62" s="7"/>
      <c r="HUU62" s="7"/>
      <c r="HUV62" s="7"/>
      <c r="HUW62" s="7"/>
      <c r="HUX62" s="7"/>
      <c r="HUY62" s="7"/>
      <c r="HUZ62" s="7"/>
      <c r="HVA62" s="7"/>
      <c r="HVB62" s="7"/>
      <c r="HVC62" s="7"/>
      <c r="HVD62" s="7"/>
      <c r="HVE62" s="7"/>
      <c r="HVF62" s="7"/>
      <c r="HVG62" s="7"/>
      <c r="HVH62" s="7"/>
      <c r="HVI62" s="7"/>
      <c r="HVJ62" s="7"/>
      <c r="HVK62" s="7"/>
      <c r="HVL62" s="7"/>
      <c r="HVM62" s="7"/>
      <c r="HVN62" s="7"/>
      <c r="HVO62" s="7"/>
      <c r="HVP62" s="7"/>
      <c r="HVQ62" s="7"/>
      <c r="HVR62" s="7"/>
      <c r="HVS62" s="7"/>
      <c r="HVT62" s="7"/>
      <c r="HVU62" s="7"/>
      <c r="HVV62" s="7"/>
      <c r="HVW62" s="7"/>
      <c r="HVX62" s="7"/>
      <c r="HVY62" s="7"/>
      <c r="HVZ62" s="7"/>
      <c r="HWA62" s="7"/>
      <c r="HWB62" s="7"/>
      <c r="HWC62" s="7"/>
      <c r="HWD62" s="7"/>
      <c r="HWE62" s="7"/>
      <c r="HWF62" s="7"/>
      <c r="HWG62" s="7"/>
      <c r="HWH62" s="7"/>
      <c r="HWI62" s="7"/>
      <c r="HWJ62" s="7"/>
      <c r="HWK62" s="7"/>
      <c r="HWL62" s="7"/>
      <c r="HWM62" s="7"/>
      <c r="HWN62" s="7"/>
      <c r="HWO62" s="7"/>
      <c r="HWP62" s="7"/>
      <c r="HWQ62" s="7"/>
      <c r="HWR62" s="7"/>
      <c r="HWS62" s="7"/>
      <c r="HWT62" s="7"/>
      <c r="HWU62" s="7"/>
      <c r="HWV62" s="7"/>
      <c r="HWW62" s="7"/>
      <c r="HWX62" s="7"/>
      <c r="HWY62" s="7"/>
      <c r="HWZ62" s="7"/>
      <c r="HXA62" s="7"/>
      <c r="HXB62" s="7"/>
      <c r="HXC62" s="7"/>
      <c r="HXD62" s="7"/>
      <c r="HXE62" s="7"/>
      <c r="HXF62" s="7"/>
      <c r="HXG62" s="7"/>
      <c r="HXH62" s="7"/>
      <c r="HXI62" s="7"/>
      <c r="HXJ62" s="7"/>
      <c r="HXK62" s="7"/>
      <c r="HXL62" s="7"/>
      <c r="HXM62" s="7"/>
      <c r="HXN62" s="7"/>
      <c r="HXO62" s="7"/>
      <c r="HXP62" s="7"/>
      <c r="HXQ62" s="7"/>
      <c r="HXR62" s="7"/>
      <c r="HXS62" s="7"/>
      <c r="HXT62" s="7"/>
      <c r="HXU62" s="7"/>
      <c r="HXV62" s="7"/>
      <c r="HXW62" s="7"/>
      <c r="HXX62" s="7"/>
      <c r="HXY62" s="7"/>
      <c r="HXZ62" s="7"/>
      <c r="HYA62" s="7"/>
      <c r="HYB62" s="7"/>
      <c r="HYC62" s="7"/>
      <c r="HYD62" s="7"/>
      <c r="HYE62" s="7"/>
      <c r="HYF62" s="7"/>
      <c r="HYG62" s="7"/>
      <c r="HYH62" s="7"/>
      <c r="HYI62" s="7"/>
      <c r="HYJ62" s="7"/>
      <c r="HYK62" s="7"/>
      <c r="HYL62" s="7"/>
      <c r="HYM62" s="7"/>
      <c r="HYN62" s="7"/>
      <c r="HYO62" s="7"/>
      <c r="HYP62" s="7"/>
      <c r="HYQ62" s="7"/>
      <c r="HYR62" s="7"/>
      <c r="HYS62" s="7"/>
      <c r="HYT62" s="7"/>
      <c r="HYU62" s="7"/>
      <c r="HYV62" s="7"/>
      <c r="HYW62" s="7"/>
      <c r="HYX62" s="7"/>
      <c r="HYY62" s="7"/>
      <c r="HYZ62" s="7"/>
      <c r="HZA62" s="7"/>
      <c r="HZB62" s="7"/>
      <c r="HZC62" s="7"/>
      <c r="HZD62" s="7"/>
      <c r="HZE62" s="7"/>
      <c r="HZF62" s="7"/>
      <c r="HZG62" s="7"/>
      <c r="HZH62" s="7"/>
      <c r="HZI62" s="7"/>
      <c r="HZJ62" s="7"/>
      <c r="HZK62" s="7"/>
      <c r="HZL62" s="7"/>
      <c r="HZM62" s="7"/>
      <c r="HZN62" s="7"/>
      <c r="HZO62" s="7"/>
      <c r="HZP62" s="7"/>
      <c r="HZQ62" s="7"/>
      <c r="HZR62" s="7"/>
      <c r="HZS62" s="7"/>
      <c r="HZT62" s="7"/>
      <c r="HZU62" s="7"/>
      <c r="HZV62" s="7"/>
      <c r="HZW62" s="7"/>
      <c r="HZX62" s="7"/>
      <c r="HZY62" s="7"/>
      <c r="HZZ62" s="7"/>
      <c r="IAA62" s="7"/>
      <c r="IAB62" s="7"/>
      <c r="IAC62" s="7"/>
      <c r="IAD62" s="7"/>
      <c r="IAE62" s="7"/>
      <c r="IAF62" s="7"/>
      <c r="IAG62" s="7"/>
      <c r="IAH62" s="7"/>
      <c r="IAI62" s="7"/>
      <c r="IAJ62" s="7"/>
      <c r="IAK62" s="7"/>
      <c r="IAL62" s="7"/>
      <c r="IAM62" s="7"/>
      <c r="IAN62" s="7"/>
      <c r="IAO62" s="7"/>
      <c r="IAP62" s="7"/>
      <c r="IAQ62" s="7"/>
      <c r="IAR62" s="7"/>
      <c r="IAS62" s="7"/>
      <c r="IAT62" s="7"/>
      <c r="IAU62" s="7"/>
      <c r="IAV62" s="7"/>
      <c r="IAW62" s="7"/>
      <c r="IAX62" s="7"/>
      <c r="IAY62" s="7"/>
      <c r="IAZ62" s="7"/>
      <c r="IBA62" s="7"/>
      <c r="IBB62" s="7"/>
      <c r="IBC62" s="7"/>
      <c r="IBD62" s="7"/>
      <c r="IBE62" s="7"/>
      <c r="IBF62" s="7"/>
      <c r="IBG62" s="7"/>
      <c r="IBH62" s="7"/>
      <c r="IBI62" s="7"/>
      <c r="IBJ62" s="7"/>
      <c r="IBK62" s="7"/>
      <c r="IBL62" s="7"/>
      <c r="IBM62" s="7"/>
      <c r="IBN62" s="7"/>
      <c r="IBO62" s="7"/>
      <c r="IBP62" s="7"/>
      <c r="IBQ62" s="7"/>
      <c r="IBR62" s="7"/>
      <c r="IBS62" s="7"/>
      <c r="IBT62" s="7"/>
      <c r="IBU62" s="7"/>
      <c r="IBV62" s="7"/>
      <c r="IBW62" s="7"/>
      <c r="IBX62" s="7"/>
      <c r="IBY62" s="7"/>
      <c r="IBZ62" s="7"/>
      <c r="ICA62" s="7"/>
      <c r="ICB62" s="7"/>
      <c r="ICD62" s="7"/>
      <c r="ICE62" s="7"/>
      <c r="ICF62" s="7"/>
      <c r="ICG62" s="7"/>
      <c r="ICH62" s="7"/>
      <c r="ICI62" s="7"/>
      <c r="ICJ62" s="7"/>
      <c r="ICK62" s="7"/>
      <c r="ICL62" s="7"/>
      <c r="ICM62" s="7"/>
      <c r="ICN62" s="7"/>
      <c r="ICO62" s="7"/>
      <c r="ICP62" s="7"/>
      <c r="ICQ62" s="7"/>
      <c r="ICR62" s="7"/>
      <c r="ICS62" s="7"/>
      <c r="ICT62" s="7"/>
      <c r="ICU62" s="7"/>
      <c r="ICV62" s="7"/>
      <c r="ICW62" s="7"/>
      <c r="ICX62" s="7"/>
      <c r="ICY62" s="7"/>
      <c r="ICZ62" s="7"/>
      <c r="IDA62" s="7"/>
      <c r="IDB62" s="7"/>
      <c r="IDC62" s="7"/>
      <c r="IDD62" s="7"/>
      <c r="IDE62" s="7"/>
      <c r="IDF62" s="7"/>
      <c r="IDG62" s="7"/>
      <c r="IDH62" s="7"/>
      <c r="IDI62" s="7"/>
      <c r="IDJ62" s="7"/>
      <c r="IDK62" s="7"/>
      <c r="IDL62" s="7"/>
      <c r="IDM62" s="7"/>
      <c r="IDN62" s="7"/>
      <c r="IDO62" s="7"/>
      <c r="IDP62" s="7"/>
      <c r="IDQ62" s="7"/>
      <c r="IDR62" s="7"/>
      <c r="IDS62" s="7"/>
      <c r="IDT62" s="7"/>
      <c r="IDU62" s="7"/>
      <c r="IDV62" s="7"/>
      <c r="IDW62" s="7"/>
      <c r="IDX62" s="7"/>
      <c r="IDY62" s="7"/>
      <c r="IDZ62" s="7"/>
      <c r="IEA62" s="7"/>
      <c r="IEB62" s="7"/>
      <c r="IEC62" s="7"/>
      <c r="IED62" s="7"/>
      <c r="IEE62" s="7"/>
      <c r="IEF62" s="7"/>
      <c r="IEG62" s="7"/>
      <c r="IEH62" s="7"/>
      <c r="IEI62" s="7"/>
      <c r="IEJ62" s="7"/>
      <c r="IEK62" s="7"/>
      <c r="IEL62" s="7"/>
      <c r="IEM62" s="7"/>
      <c r="IEN62" s="7"/>
      <c r="IEO62" s="7"/>
      <c r="IEP62" s="7"/>
      <c r="IEQ62" s="7"/>
      <c r="IER62" s="7"/>
      <c r="IES62" s="7"/>
      <c r="IET62" s="7"/>
      <c r="IEU62" s="7"/>
      <c r="IEV62" s="7"/>
      <c r="IEW62" s="7"/>
      <c r="IEX62" s="7"/>
      <c r="IEY62" s="7"/>
      <c r="IEZ62" s="7"/>
      <c r="IFA62" s="7"/>
      <c r="IFB62" s="7"/>
      <c r="IFC62" s="7"/>
      <c r="IFD62" s="7"/>
      <c r="IFE62" s="7"/>
      <c r="IFF62" s="7"/>
      <c r="IFG62" s="7"/>
      <c r="IFH62" s="7"/>
      <c r="IFI62" s="7"/>
      <c r="IFJ62" s="7"/>
      <c r="IFK62" s="7"/>
      <c r="IFL62" s="7"/>
      <c r="IFM62" s="7"/>
      <c r="IFN62" s="7"/>
      <c r="IFO62" s="7"/>
      <c r="IFP62" s="7"/>
      <c r="IFQ62" s="7"/>
      <c r="IFR62" s="7"/>
      <c r="IFS62" s="7"/>
      <c r="IFT62" s="7"/>
      <c r="IFU62" s="7"/>
      <c r="IFV62" s="7"/>
      <c r="IFW62" s="7"/>
      <c r="IFX62" s="7"/>
      <c r="IFY62" s="7"/>
      <c r="IFZ62" s="7"/>
      <c r="IGA62" s="7"/>
      <c r="IGB62" s="7"/>
      <c r="IGC62" s="7"/>
      <c r="IGD62" s="7"/>
      <c r="IGE62" s="7"/>
      <c r="IGF62" s="7"/>
      <c r="IGG62" s="7"/>
      <c r="IGH62" s="7"/>
      <c r="IGI62" s="7"/>
      <c r="IGJ62" s="7"/>
      <c r="IGK62" s="7"/>
      <c r="IGL62" s="7"/>
      <c r="IGM62" s="7"/>
      <c r="IGN62" s="7"/>
      <c r="IGO62" s="7"/>
      <c r="IGP62" s="7"/>
      <c r="IGQ62" s="7"/>
      <c r="IGR62" s="7"/>
      <c r="IGS62" s="7"/>
      <c r="IGT62" s="7"/>
      <c r="IGU62" s="7"/>
      <c r="IGV62" s="7"/>
      <c r="IGW62" s="7"/>
      <c r="IGX62" s="7"/>
      <c r="IGY62" s="7"/>
      <c r="IGZ62" s="7"/>
      <c r="IHA62" s="7"/>
      <c r="IHB62" s="7"/>
      <c r="IHC62" s="7"/>
      <c r="IHD62" s="7"/>
      <c r="IHE62" s="7"/>
      <c r="IHF62" s="7"/>
      <c r="IHG62" s="7"/>
      <c r="IHH62" s="7"/>
      <c r="IHI62" s="7"/>
      <c r="IHJ62" s="7"/>
      <c r="IHK62" s="7"/>
      <c r="IHL62" s="7"/>
      <c r="IHM62" s="7"/>
      <c r="IHN62" s="7"/>
      <c r="IHO62" s="7"/>
      <c r="IHP62" s="7"/>
      <c r="IHQ62" s="7"/>
      <c r="IHR62" s="7"/>
      <c r="IHS62" s="7"/>
      <c r="IHT62" s="7"/>
      <c r="IHU62" s="7"/>
      <c r="IHV62" s="7"/>
      <c r="IHW62" s="7"/>
      <c r="IHX62" s="7"/>
      <c r="IHY62" s="7"/>
      <c r="IHZ62" s="7"/>
      <c r="IIA62" s="7"/>
      <c r="IIB62" s="7"/>
      <c r="IIC62" s="7"/>
      <c r="IID62" s="7"/>
      <c r="IIE62" s="7"/>
      <c r="IIF62" s="7"/>
      <c r="IIG62" s="7"/>
      <c r="IIH62" s="7"/>
      <c r="III62" s="7"/>
      <c r="IIJ62" s="7"/>
      <c r="IIK62" s="7"/>
      <c r="IIL62" s="7"/>
      <c r="IIM62" s="7"/>
      <c r="IIN62" s="7"/>
      <c r="IIO62" s="7"/>
      <c r="IIP62" s="7"/>
      <c r="IIQ62" s="7"/>
      <c r="IIR62" s="7"/>
      <c r="IIS62" s="7"/>
      <c r="IIT62" s="7"/>
      <c r="IIU62" s="7"/>
      <c r="IIV62" s="7"/>
      <c r="IIW62" s="7"/>
      <c r="IIX62" s="7"/>
      <c r="IIY62" s="7"/>
      <c r="IIZ62" s="7"/>
      <c r="IJA62" s="7"/>
      <c r="IJB62" s="7"/>
      <c r="IJC62" s="7"/>
      <c r="IJD62" s="7"/>
      <c r="IJE62" s="7"/>
      <c r="IJF62" s="7"/>
      <c r="IJG62" s="7"/>
      <c r="IJH62" s="7"/>
      <c r="IJI62" s="7"/>
      <c r="IJJ62" s="7"/>
      <c r="IJK62" s="7"/>
      <c r="IJL62" s="7"/>
      <c r="IJM62" s="7"/>
      <c r="IJN62" s="7"/>
      <c r="IJO62" s="7"/>
      <c r="IJP62" s="7"/>
      <c r="IJQ62" s="7"/>
      <c r="IJR62" s="7"/>
      <c r="IJS62" s="7"/>
      <c r="IJT62" s="7"/>
      <c r="IJU62" s="7"/>
      <c r="IJV62" s="7"/>
      <c r="IJW62" s="7"/>
      <c r="IJX62" s="7"/>
      <c r="IJY62" s="7"/>
      <c r="IJZ62" s="7"/>
      <c r="IKA62" s="7"/>
      <c r="IKB62" s="7"/>
      <c r="IKC62" s="7"/>
      <c r="IKD62" s="7"/>
      <c r="IKE62" s="7"/>
      <c r="IKF62" s="7"/>
      <c r="IKG62" s="7"/>
      <c r="IKH62" s="7"/>
      <c r="IKI62" s="7"/>
      <c r="IKJ62" s="7"/>
      <c r="IKK62" s="7"/>
      <c r="IKL62" s="7"/>
      <c r="IKM62" s="7"/>
      <c r="IKN62" s="7"/>
      <c r="IKO62" s="7"/>
      <c r="IKP62" s="7"/>
      <c r="IKQ62" s="7"/>
      <c r="IKR62" s="7"/>
      <c r="IKS62" s="7"/>
      <c r="IKT62" s="7"/>
      <c r="IKU62" s="7"/>
      <c r="IKV62" s="7"/>
      <c r="IKW62" s="7"/>
      <c r="IKX62" s="7"/>
      <c r="IKY62" s="7"/>
      <c r="IKZ62" s="7"/>
      <c r="ILA62" s="7"/>
      <c r="ILB62" s="7"/>
      <c r="ILC62" s="7"/>
      <c r="ILD62" s="7"/>
      <c r="ILE62" s="7"/>
      <c r="ILF62" s="7"/>
      <c r="ILG62" s="7"/>
      <c r="ILH62" s="7"/>
      <c r="ILI62" s="7"/>
      <c r="ILJ62" s="7"/>
      <c r="ILK62" s="7"/>
      <c r="ILL62" s="7"/>
      <c r="ILM62" s="7"/>
      <c r="ILN62" s="7"/>
      <c r="ILO62" s="7"/>
      <c r="ILP62" s="7"/>
      <c r="ILQ62" s="7"/>
      <c r="ILR62" s="7"/>
      <c r="ILS62" s="7"/>
      <c r="ILT62" s="7"/>
      <c r="ILU62" s="7"/>
      <c r="ILV62" s="7"/>
      <c r="ILW62" s="7"/>
      <c r="ILX62" s="7"/>
      <c r="ILZ62" s="7"/>
      <c r="IMA62" s="7"/>
      <c r="IMB62" s="7"/>
      <c r="IMC62" s="7"/>
      <c r="IMD62" s="7"/>
      <c r="IME62" s="7"/>
      <c r="IMF62" s="7"/>
      <c r="IMG62" s="7"/>
      <c r="IMH62" s="7"/>
      <c r="IMI62" s="7"/>
      <c r="IMJ62" s="7"/>
      <c r="IMK62" s="7"/>
      <c r="IML62" s="7"/>
      <c r="IMM62" s="7"/>
      <c r="IMN62" s="7"/>
      <c r="IMO62" s="7"/>
      <c r="IMP62" s="7"/>
      <c r="IMQ62" s="7"/>
      <c r="IMR62" s="7"/>
      <c r="IMS62" s="7"/>
      <c r="IMT62" s="7"/>
      <c r="IMU62" s="7"/>
      <c r="IMV62" s="7"/>
      <c r="IMW62" s="7"/>
      <c r="IMX62" s="7"/>
      <c r="IMY62" s="7"/>
      <c r="IMZ62" s="7"/>
      <c r="INA62" s="7"/>
      <c r="INB62" s="7"/>
      <c r="INC62" s="7"/>
      <c r="IND62" s="7"/>
      <c r="INE62" s="7"/>
      <c r="INF62" s="7"/>
      <c r="ING62" s="7"/>
      <c r="INH62" s="7"/>
      <c r="INI62" s="7"/>
      <c r="INJ62" s="7"/>
      <c r="INK62" s="7"/>
      <c r="INL62" s="7"/>
      <c r="INM62" s="7"/>
      <c r="INN62" s="7"/>
      <c r="INO62" s="7"/>
      <c r="INP62" s="7"/>
      <c r="INQ62" s="7"/>
      <c r="INR62" s="7"/>
      <c r="INS62" s="7"/>
      <c r="INT62" s="7"/>
      <c r="INU62" s="7"/>
      <c r="INV62" s="7"/>
      <c r="INW62" s="7"/>
      <c r="INX62" s="7"/>
      <c r="INY62" s="7"/>
      <c r="INZ62" s="7"/>
      <c r="IOA62" s="7"/>
      <c r="IOB62" s="7"/>
      <c r="IOC62" s="7"/>
      <c r="IOD62" s="7"/>
      <c r="IOE62" s="7"/>
      <c r="IOF62" s="7"/>
      <c r="IOG62" s="7"/>
      <c r="IOH62" s="7"/>
      <c r="IOI62" s="7"/>
      <c r="IOJ62" s="7"/>
      <c r="IOK62" s="7"/>
      <c r="IOL62" s="7"/>
      <c r="IOM62" s="7"/>
      <c r="ION62" s="7"/>
      <c r="IOO62" s="7"/>
      <c r="IOP62" s="7"/>
      <c r="IOQ62" s="7"/>
      <c r="IOR62" s="7"/>
      <c r="IOS62" s="7"/>
      <c r="IOT62" s="7"/>
      <c r="IOU62" s="7"/>
      <c r="IOV62" s="7"/>
      <c r="IOW62" s="7"/>
      <c r="IOX62" s="7"/>
      <c r="IOY62" s="7"/>
      <c r="IOZ62" s="7"/>
      <c r="IPA62" s="7"/>
      <c r="IPB62" s="7"/>
      <c r="IPC62" s="7"/>
      <c r="IPD62" s="7"/>
      <c r="IPE62" s="7"/>
      <c r="IPF62" s="7"/>
      <c r="IPG62" s="7"/>
      <c r="IPH62" s="7"/>
      <c r="IPI62" s="7"/>
      <c r="IPJ62" s="7"/>
      <c r="IPK62" s="7"/>
      <c r="IPL62" s="7"/>
      <c r="IPM62" s="7"/>
      <c r="IPN62" s="7"/>
      <c r="IPO62" s="7"/>
      <c r="IPP62" s="7"/>
      <c r="IPQ62" s="7"/>
      <c r="IPR62" s="7"/>
      <c r="IPS62" s="7"/>
      <c r="IPT62" s="7"/>
      <c r="IPU62" s="7"/>
      <c r="IPV62" s="7"/>
      <c r="IPW62" s="7"/>
      <c r="IPX62" s="7"/>
      <c r="IPY62" s="7"/>
      <c r="IPZ62" s="7"/>
      <c r="IQA62" s="7"/>
      <c r="IQB62" s="7"/>
      <c r="IQC62" s="7"/>
      <c r="IQD62" s="7"/>
      <c r="IQE62" s="7"/>
      <c r="IQF62" s="7"/>
      <c r="IQG62" s="7"/>
      <c r="IQH62" s="7"/>
      <c r="IQI62" s="7"/>
      <c r="IQJ62" s="7"/>
      <c r="IQK62" s="7"/>
      <c r="IQL62" s="7"/>
      <c r="IQM62" s="7"/>
      <c r="IQN62" s="7"/>
      <c r="IQO62" s="7"/>
      <c r="IQP62" s="7"/>
      <c r="IQQ62" s="7"/>
      <c r="IQR62" s="7"/>
      <c r="IQS62" s="7"/>
      <c r="IQT62" s="7"/>
      <c r="IQU62" s="7"/>
      <c r="IQV62" s="7"/>
      <c r="IQW62" s="7"/>
      <c r="IQX62" s="7"/>
      <c r="IQY62" s="7"/>
      <c r="IQZ62" s="7"/>
      <c r="IRA62" s="7"/>
      <c r="IRB62" s="7"/>
      <c r="IRC62" s="7"/>
      <c r="IRD62" s="7"/>
      <c r="IRE62" s="7"/>
      <c r="IRF62" s="7"/>
      <c r="IRG62" s="7"/>
      <c r="IRH62" s="7"/>
      <c r="IRI62" s="7"/>
      <c r="IRJ62" s="7"/>
      <c r="IRK62" s="7"/>
      <c r="IRL62" s="7"/>
      <c r="IRM62" s="7"/>
      <c r="IRN62" s="7"/>
      <c r="IRO62" s="7"/>
      <c r="IRP62" s="7"/>
      <c r="IRQ62" s="7"/>
      <c r="IRR62" s="7"/>
      <c r="IRS62" s="7"/>
      <c r="IRT62" s="7"/>
      <c r="IRU62" s="7"/>
      <c r="IRV62" s="7"/>
      <c r="IRW62" s="7"/>
      <c r="IRX62" s="7"/>
      <c r="IRY62" s="7"/>
      <c r="IRZ62" s="7"/>
      <c r="ISA62" s="7"/>
      <c r="ISB62" s="7"/>
      <c r="ISC62" s="7"/>
      <c r="ISD62" s="7"/>
      <c r="ISE62" s="7"/>
      <c r="ISF62" s="7"/>
      <c r="ISG62" s="7"/>
      <c r="ISH62" s="7"/>
      <c r="ISI62" s="7"/>
      <c r="ISJ62" s="7"/>
      <c r="ISK62" s="7"/>
      <c r="ISL62" s="7"/>
      <c r="ISM62" s="7"/>
      <c r="ISN62" s="7"/>
      <c r="ISO62" s="7"/>
      <c r="ISP62" s="7"/>
      <c r="ISQ62" s="7"/>
      <c r="ISR62" s="7"/>
      <c r="ISS62" s="7"/>
      <c r="IST62" s="7"/>
      <c r="ISU62" s="7"/>
      <c r="ISV62" s="7"/>
      <c r="ISW62" s="7"/>
      <c r="ISX62" s="7"/>
      <c r="ISY62" s="7"/>
      <c r="ISZ62" s="7"/>
      <c r="ITA62" s="7"/>
      <c r="ITB62" s="7"/>
      <c r="ITC62" s="7"/>
      <c r="ITD62" s="7"/>
      <c r="ITE62" s="7"/>
      <c r="ITF62" s="7"/>
      <c r="ITG62" s="7"/>
      <c r="ITH62" s="7"/>
      <c r="ITI62" s="7"/>
      <c r="ITJ62" s="7"/>
      <c r="ITK62" s="7"/>
      <c r="ITL62" s="7"/>
      <c r="ITM62" s="7"/>
      <c r="ITN62" s="7"/>
      <c r="ITO62" s="7"/>
      <c r="ITP62" s="7"/>
      <c r="ITQ62" s="7"/>
      <c r="ITR62" s="7"/>
      <c r="ITS62" s="7"/>
      <c r="ITT62" s="7"/>
      <c r="ITU62" s="7"/>
      <c r="ITV62" s="7"/>
      <c r="ITW62" s="7"/>
      <c r="ITX62" s="7"/>
      <c r="ITY62" s="7"/>
      <c r="ITZ62" s="7"/>
      <c r="IUA62" s="7"/>
      <c r="IUB62" s="7"/>
      <c r="IUC62" s="7"/>
      <c r="IUD62" s="7"/>
      <c r="IUE62" s="7"/>
      <c r="IUF62" s="7"/>
      <c r="IUG62" s="7"/>
      <c r="IUH62" s="7"/>
      <c r="IUI62" s="7"/>
      <c r="IUJ62" s="7"/>
      <c r="IUK62" s="7"/>
      <c r="IUL62" s="7"/>
      <c r="IUM62" s="7"/>
      <c r="IUN62" s="7"/>
      <c r="IUO62" s="7"/>
      <c r="IUP62" s="7"/>
      <c r="IUQ62" s="7"/>
      <c r="IUR62" s="7"/>
      <c r="IUS62" s="7"/>
      <c r="IUT62" s="7"/>
      <c r="IUU62" s="7"/>
      <c r="IUV62" s="7"/>
      <c r="IUW62" s="7"/>
      <c r="IUX62" s="7"/>
      <c r="IUY62" s="7"/>
      <c r="IUZ62" s="7"/>
      <c r="IVA62" s="7"/>
      <c r="IVB62" s="7"/>
      <c r="IVC62" s="7"/>
      <c r="IVD62" s="7"/>
      <c r="IVE62" s="7"/>
      <c r="IVF62" s="7"/>
      <c r="IVG62" s="7"/>
      <c r="IVH62" s="7"/>
      <c r="IVI62" s="7"/>
      <c r="IVJ62" s="7"/>
      <c r="IVK62" s="7"/>
      <c r="IVL62" s="7"/>
      <c r="IVM62" s="7"/>
      <c r="IVN62" s="7"/>
      <c r="IVO62" s="7"/>
      <c r="IVP62" s="7"/>
      <c r="IVQ62" s="7"/>
      <c r="IVR62" s="7"/>
      <c r="IVS62" s="7"/>
      <c r="IVT62" s="7"/>
      <c r="IVV62" s="7"/>
      <c r="IVW62" s="7"/>
      <c r="IVX62" s="7"/>
      <c r="IVY62" s="7"/>
      <c r="IVZ62" s="7"/>
      <c r="IWA62" s="7"/>
      <c r="IWB62" s="7"/>
      <c r="IWC62" s="7"/>
      <c r="IWD62" s="7"/>
      <c r="IWE62" s="7"/>
      <c r="IWF62" s="7"/>
      <c r="IWG62" s="7"/>
      <c r="IWH62" s="7"/>
      <c r="IWI62" s="7"/>
      <c r="IWJ62" s="7"/>
      <c r="IWK62" s="7"/>
      <c r="IWL62" s="7"/>
      <c r="IWM62" s="7"/>
      <c r="IWN62" s="7"/>
      <c r="IWO62" s="7"/>
      <c r="IWP62" s="7"/>
      <c r="IWQ62" s="7"/>
      <c r="IWR62" s="7"/>
      <c r="IWS62" s="7"/>
      <c r="IWT62" s="7"/>
      <c r="IWU62" s="7"/>
      <c r="IWV62" s="7"/>
      <c r="IWW62" s="7"/>
      <c r="IWX62" s="7"/>
      <c r="IWY62" s="7"/>
      <c r="IWZ62" s="7"/>
      <c r="IXA62" s="7"/>
      <c r="IXB62" s="7"/>
      <c r="IXC62" s="7"/>
      <c r="IXD62" s="7"/>
      <c r="IXE62" s="7"/>
      <c r="IXF62" s="7"/>
      <c r="IXG62" s="7"/>
      <c r="IXH62" s="7"/>
      <c r="IXI62" s="7"/>
      <c r="IXJ62" s="7"/>
      <c r="IXK62" s="7"/>
      <c r="IXL62" s="7"/>
      <c r="IXM62" s="7"/>
      <c r="IXN62" s="7"/>
      <c r="IXO62" s="7"/>
      <c r="IXP62" s="7"/>
      <c r="IXQ62" s="7"/>
      <c r="IXR62" s="7"/>
      <c r="IXS62" s="7"/>
      <c r="IXT62" s="7"/>
      <c r="IXU62" s="7"/>
      <c r="IXV62" s="7"/>
      <c r="IXW62" s="7"/>
      <c r="IXX62" s="7"/>
      <c r="IXY62" s="7"/>
      <c r="IXZ62" s="7"/>
      <c r="IYA62" s="7"/>
      <c r="IYB62" s="7"/>
      <c r="IYC62" s="7"/>
      <c r="IYD62" s="7"/>
      <c r="IYE62" s="7"/>
      <c r="IYF62" s="7"/>
      <c r="IYG62" s="7"/>
      <c r="IYH62" s="7"/>
      <c r="IYI62" s="7"/>
      <c r="IYJ62" s="7"/>
      <c r="IYK62" s="7"/>
      <c r="IYL62" s="7"/>
      <c r="IYM62" s="7"/>
      <c r="IYN62" s="7"/>
      <c r="IYO62" s="7"/>
      <c r="IYP62" s="7"/>
      <c r="IYQ62" s="7"/>
      <c r="IYR62" s="7"/>
      <c r="IYS62" s="7"/>
      <c r="IYT62" s="7"/>
      <c r="IYU62" s="7"/>
      <c r="IYV62" s="7"/>
      <c r="IYW62" s="7"/>
      <c r="IYX62" s="7"/>
      <c r="IYY62" s="7"/>
      <c r="IYZ62" s="7"/>
      <c r="IZA62" s="7"/>
      <c r="IZB62" s="7"/>
      <c r="IZC62" s="7"/>
      <c r="IZD62" s="7"/>
      <c r="IZE62" s="7"/>
      <c r="IZF62" s="7"/>
      <c r="IZG62" s="7"/>
      <c r="IZH62" s="7"/>
      <c r="IZI62" s="7"/>
      <c r="IZJ62" s="7"/>
      <c r="IZK62" s="7"/>
      <c r="IZL62" s="7"/>
      <c r="IZM62" s="7"/>
      <c r="IZN62" s="7"/>
      <c r="IZO62" s="7"/>
      <c r="IZP62" s="7"/>
      <c r="IZQ62" s="7"/>
      <c r="IZR62" s="7"/>
      <c r="IZS62" s="7"/>
      <c r="IZT62" s="7"/>
      <c r="IZU62" s="7"/>
      <c r="IZV62" s="7"/>
      <c r="IZW62" s="7"/>
      <c r="IZX62" s="7"/>
      <c r="IZY62" s="7"/>
      <c r="IZZ62" s="7"/>
      <c r="JAA62" s="7"/>
      <c r="JAB62" s="7"/>
      <c r="JAC62" s="7"/>
      <c r="JAD62" s="7"/>
      <c r="JAE62" s="7"/>
      <c r="JAF62" s="7"/>
      <c r="JAG62" s="7"/>
      <c r="JAH62" s="7"/>
      <c r="JAI62" s="7"/>
      <c r="JAJ62" s="7"/>
      <c r="JAK62" s="7"/>
      <c r="JAL62" s="7"/>
      <c r="JAM62" s="7"/>
      <c r="JAN62" s="7"/>
      <c r="JAO62" s="7"/>
      <c r="JAP62" s="7"/>
      <c r="JAQ62" s="7"/>
      <c r="JAR62" s="7"/>
      <c r="JAS62" s="7"/>
      <c r="JAT62" s="7"/>
      <c r="JAU62" s="7"/>
      <c r="JAV62" s="7"/>
      <c r="JAW62" s="7"/>
      <c r="JAX62" s="7"/>
      <c r="JAY62" s="7"/>
      <c r="JAZ62" s="7"/>
      <c r="JBA62" s="7"/>
      <c r="JBB62" s="7"/>
      <c r="JBC62" s="7"/>
      <c r="JBD62" s="7"/>
      <c r="JBE62" s="7"/>
      <c r="JBF62" s="7"/>
      <c r="JBG62" s="7"/>
      <c r="JBH62" s="7"/>
      <c r="JBI62" s="7"/>
      <c r="JBJ62" s="7"/>
      <c r="JBK62" s="7"/>
      <c r="JBL62" s="7"/>
      <c r="JBM62" s="7"/>
      <c r="JBN62" s="7"/>
      <c r="JBO62" s="7"/>
      <c r="JBP62" s="7"/>
      <c r="JBQ62" s="7"/>
      <c r="JBR62" s="7"/>
      <c r="JBS62" s="7"/>
      <c r="JBT62" s="7"/>
      <c r="JBU62" s="7"/>
      <c r="JBV62" s="7"/>
      <c r="JBW62" s="7"/>
      <c r="JBX62" s="7"/>
      <c r="JBY62" s="7"/>
      <c r="JBZ62" s="7"/>
      <c r="JCA62" s="7"/>
      <c r="JCB62" s="7"/>
      <c r="JCC62" s="7"/>
      <c r="JCD62" s="7"/>
      <c r="JCE62" s="7"/>
      <c r="JCF62" s="7"/>
      <c r="JCG62" s="7"/>
      <c r="JCH62" s="7"/>
      <c r="JCI62" s="7"/>
      <c r="JCJ62" s="7"/>
      <c r="JCK62" s="7"/>
      <c r="JCL62" s="7"/>
      <c r="JCM62" s="7"/>
      <c r="JCN62" s="7"/>
      <c r="JCO62" s="7"/>
      <c r="JCP62" s="7"/>
      <c r="JCQ62" s="7"/>
      <c r="JCR62" s="7"/>
      <c r="JCS62" s="7"/>
      <c r="JCT62" s="7"/>
      <c r="JCU62" s="7"/>
      <c r="JCV62" s="7"/>
      <c r="JCW62" s="7"/>
      <c r="JCX62" s="7"/>
      <c r="JCY62" s="7"/>
      <c r="JCZ62" s="7"/>
      <c r="JDA62" s="7"/>
      <c r="JDB62" s="7"/>
      <c r="JDC62" s="7"/>
      <c r="JDD62" s="7"/>
      <c r="JDE62" s="7"/>
      <c r="JDF62" s="7"/>
      <c r="JDG62" s="7"/>
      <c r="JDH62" s="7"/>
      <c r="JDI62" s="7"/>
      <c r="JDJ62" s="7"/>
      <c r="JDK62" s="7"/>
      <c r="JDL62" s="7"/>
      <c r="JDM62" s="7"/>
      <c r="JDN62" s="7"/>
      <c r="JDO62" s="7"/>
      <c r="JDP62" s="7"/>
      <c r="JDQ62" s="7"/>
      <c r="JDR62" s="7"/>
      <c r="JDS62" s="7"/>
      <c r="JDT62" s="7"/>
      <c r="JDU62" s="7"/>
      <c r="JDV62" s="7"/>
      <c r="JDW62" s="7"/>
      <c r="JDX62" s="7"/>
      <c r="JDY62" s="7"/>
      <c r="JDZ62" s="7"/>
      <c r="JEA62" s="7"/>
      <c r="JEB62" s="7"/>
      <c r="JEC62" s="7"/>
      <c r="JED62" s="7"/>
      <c r="JEE62" s="7"/>
      <c r="JEF62" s="7"/>
      <c r="JEG62" s="7"/>
      <c r="JEH62" s="7"/>
      <c r="JEI62" s="7"/>
      <c r="JEJ62" s="7"/>
      <c r="JEK62" s="7"/>
      <c r="JEL62" s="7"/>
      <c r="JEM62" s="7"/>
      <c r="JEN62" s="7"/>
      <c r="JEO62" s="7"/>
      <c r="JEP62" s="7"/>
      <c r="JEQ62" s="7"/>
      <c r="JER62" s="7"/>
      <c r="JES62" s="7"/>
      <c r="JET62" s="7"/>
      <c r="JEU62" s="7"/>
      <c r="JEV62" s="7"/>
      <c r="JEW62" s="7"/>
      <c r="JEX62" s="7"/>
      <c r="JEY62" s="7"/>
      <c r="JEZ62" s="7"/>
      <c r="JFA62" s="7"/>
      <c r="JFB62" s="7"/>
      <c r="JFC62" s="7"/>
      <c r="JFD62" s="7"/>
      <c r="JFE62" s="7"/>
      <c r="JFF62" s="7"/>
      <c r="JFG62" s="7"/>
      <c r="JFH62" s="7"/>
      <c r="JFI62" s="7"/>
      <c r="JFJ62" s="7"/>
      <c r="JFK62" s="7"/>
      <c r="JFL62" s="7"/>
      <c r="JFM62" s="7"/>
      <c r="JFN62" s="7"/>
      <c r="JFO62" s="7"/>
      <c r="JFP62" s="7"/>
      <c r="JFR62" s="7"/>
      <c r="JFS62" s="7"/>
      <c r="JFT62" s="7"/>
      <c r="JFU62" s="7"/>
      <c r="JFV62" s="7"/>
      <c r="JFW62" s="7"/>
      <c r="JFX62" s="7"/>
      <c r="JFY62" s="7"/>
      <c r="JFZ62" s="7"/>
      <c r="JGA62" s="7"/>
      <c r="JGB62" s="7"/>
      <c r="JGC62" s="7"/>
      <c r="JGD62" s="7"/>
      <c r="JGE62" s="7"/>
      <c r="JGF62" s="7"/>
      <c r="JGG62" s="7"/>
      <c r="JGH62" s="7"/>
      <c r="JGI62" s="7"/>
      <c r="JGJ62" s="7"/>
      <c r="JGK62" s="7"/>
      <c r="JGL62" s="7"/>
      <c r="JGM62" s="7"/>
      <c r="JGN62" s="7"/>
      <c r="JGO62" s="7"/>
      <c r="JGP62" s="7"/>
      <c r="JGQ62" s="7"/>
      <c r="JGR62" s="7"/>
      <c r="JGS62" s="7"/>
      <c r="JGT62" s="7"/>
      <c r="JGU62" s="7"/>
      <c r="JGV62" s="7"/>
      <c r="JGW62" s="7"/>
      <c r="JGX62" s="7"/>
      <c r="JGY62" s="7"/>
      <c r="JGZ62" s="7"/>
      <c r="JHA62" s="7"/>
      <c r="JHB62" s="7"/>
      <c r="JHC62" s="7"/>
      <c r="JHD62" s="7"/>
      <c r="JHE62" s="7"/>
      <c r="JHF62" s="7"/>
      <c r="JHG62" s="7"/>
      <c r="JHH62" s="7"/>
      <c r="JHI62" s="7"/>
      <c r="JHJ62" s="7"/>
      <c r="JHK62" s="7"/>
      <c r="JHL62" s="7"/>
      <c r="JHM62" s="7"/>
      <c r="JHN62" s="7"/>
      <c r="JHO62" s="7"/>
      <c r="JHP62" s="7"/>
      <c r="JHQ62" s="7"/>
      <c r="JHR62" s="7"/>
      <c r="JHS62" s="7"/>
      <c r="JHT62" s="7"/>
      <c r="JHU62" s="7"/>
      <c r="JHV62" s="7"/>
      <c r="JHW62" s="7"/>
      <c r="JHX62" s="7"/>
      <c r="JHY62" s="7"/>
      <c r="JHZ62" s="7"/>
      <c r="JIA62" s="7"/>
      <c r="JIB62" s="7"/>
      <c r="JIC62" s="7"/>
      <c r="JID62" s="7"/>
      <c r="JIE62" s="7"/>
      <c r="JIF62" s="7"/>
      <c r="JIG62" s="7"/>
      <c r="JIH62" s="7"/>
      <c r="JII62" s="7"/>
      <c r="JIJ62" s="7"/>
      <c r="JIK62" s="7"/>
      <c r="JIL62" s="7"/>
      <c r="JIM62" s="7"/>
      <c r="JIN62" s="7"/>
      <c r="JIO62" s="7"/>
      <c r="JIP62" s="7"/>
      <c r="JIQ62" s="7"/>
      <c r="JIR62" s="7"/>
      <c r="JIS62" s="7"/>
      <c r="JIT62" s="7"/>
      <c r="JIU62" s="7"/>
      <c r="JIV62" s="7"/>
      <c r="JIW62" s="7"/>
      <c r="JIX62" s="7"/>
      <c r="JIY62" s="7"/>
      <c r="JIZ62" s="7"/>
      <c r="JJA62" s="7"/>
      <c r="JJB62" s="7"/>
      <c r="JJC62" s="7"/>
      <c r="JJD62" s="7"/>
      <c r="JJE62" s="7"/>
      <c r="JJF62" s="7"/>
      <c r="JJG62" s="7"/>
      <c r="JJH62" s="7"/>
      <c r="JJI62" s="7"/>
      <c r="JJJ62" s="7"/>
      <c r="JJK62" s="7"/>
      <c r="JJL62" s="7"/>
      <c r="JJM62" s="7"/>
      <c r="JJN62" s="7"/>
      <c r="JJO62" s="7"/>
      <c r="JJP62" s="7"/>
      <c r="JJQ62" s="7"/>
      <c r="JJR62" s="7"/>
      <c r="JJS62" s="7"/>
      <c r="JJT62" s="7"/>
      <c r="JJU62" s="7"/>
      <c r="JJV62" s="7"/>
      <c r="JJW62" s="7"/>
      <c r="JJX62" s="7"/>
      <c r="JJY62" s="7"/>
      <c r="JJZ62" s="7"/>
      <c r="JKA62" s="7"/>
      <c r="JKB62" s="7"/>
      <c r="JKC62" s="7"/>
      <c r="JKD62" s="7"/>
      <c r="JKE62" s="7"/>
      <c r="JKF62" s="7"/>
      <c r="JKG62" s="7"/>
      <c r="JKH62" s="7"/>
      <c r="JKI62" s="7"/>
      <c r="JKJ62" s="7"/>
      <c r="JKK62" s="7"/>
      <c r="JKL62" s="7"/>
      <c r="JKM62" s="7"/>
      <c r="JKN62" s="7"/>
      <c r="JKO62" s="7"/>
      <c r="JKP62" s="7"/>
      <c r="JKQ62" s="7"/>
      <c r="JKR62" s="7"/>
      <c r="JKS62" s="7"/>
      <c r="JKT62" s="7"/>
      <c r="JKU62" s="7"/>
      <c r="JKV62" s="7"/>
      <c r="JKW62" s="7"/>
      <c r="JKX62" s="7"/>
      <c r="JKY62" s="7"/>
      <c r="JKZ62" s="7"/>
      <c r="JLA62" s="7"/>
      <c r="JLB62" s="7"/>
      <c r="JLC62" s="7"/>
      <c r="JLD62" s="7"/>
      <c r="JLE62" s="7"/>
      <c r="JLF62" s="7"/>
      <c r="JLG62" s="7"/>
      <c r="JLH62" s="7"/>
      <c r="JLI62" s="7"/>
      <c r="JLJ62" s="7"/>
      <c r="JLK62" s="7"/>
      <c r="JLL62" s="7"/>
      <c r="JLM62" s="7"/>
      <c r="JLN62" s="7"/>
      <c r="JLO62" s="7"/>
      <c r="JLP62" s="7"/>
      <c r="JLQ62" s="7"/>
      <c r="JLR62" s="7"/>
      <c r="JLS62" s="7"/>
      <c r="JLT62" s="7"/>
      <c r="JLU62" s="7"/>
      <c r="JLV62" s="7"/>
      <c r="JLW62" s="7"/>
      <c r="JLX62" s="7"/>
      <c r="JLY62" s="7"/>
      <c r="JLZ62" s="7"/>
      <c r="JMA62" s="7"/>
      <c r="JMB62" s="7"/>
      <c r="JMC62" s="7"/>
      <c r="JMD62" s="7"/>
      <c r="JME62" s="7"/>
      <c r="JMF62" s="7"/>
      <c r="JMG62" s="7"/>
      <c r="JMH62" s="7"/>
      <c r="JMI62" s="7"/>
      <c r="JMJ62" s="7"/>
      <c r="JMK62" s="7"/>
      <c r="JML62" s="7"/>
      <c r="JMM62" s="7"/>
      <c r="JMN62" s="7"/>
      <c r="JMO62" s="7"/>
      <c r="JMP62" s="7"/>
      <c r="JMQ62" s="7"/>
      <c r="JMR62" s="7"/>
      <c r="JMS62" s="7"/>
      <c r="JMT62" s="7"/>
      <c r="JMU62" s="7"/>
      <c r="JMV62" s="7"/>
      <c r="JMW62" s="7"/>
      <c r="JMX62" s="7"/>
      <c r="JMY62" s="7"/>
      <c r="JMZ62" s="7"/>
      <c r="JNA62" s="7"/>
      <c r="JNB62" s="7"/>
      <c r="JNC62" s="7"/>
      <c r="JND62" s="7"/>
      <c r="JNE62" s="7"/>
      <c r="JNF62" s="7"/>
      <c r="JNG62" s="7"/>
      <c r="JNH62" s="7"/>
      <c r="JNI62" s="7"/>
      <c r="JNJ62" s="7"/>
      <c r="JNK62" s="7"/>
      <c r="JNL62" s="7"/>
      <c r="JNM62" s="7"/>
      <c r="JNN62" s="7"/>
      <c r="JNO62" s="7"/>
      <c r="JNP62" s="7"/>
      <c r="JNQ62" s="7"/>
      <c r="JNR62" s="7"/>
      <c r="JNS62" s="7"/>
      <c r="JNT62" s="7"/>
      <c r="JNU62" s="7"/>
      <c r="JNV62" s="7"/>
      <c r="JNW62" s="7"/>
      <c r="JNX62" s="7"/>
      <c r="JNY62" s="7"/>
      <c r="JNZ62" s="7"/>
      <c r="JOA62" s="7"/>
      <c r="JOB62" s="7"/>
      <c r="JOC62" s="7"/>
      <c r="JOD62" s="7"/>
      <c r="JOE62" s="7"/>
      <c r="JOF62" s="7"/>
      <c r="JOG62" s="7"/>
      <c r="JOH62" s="7"/>
      <c r="JOI62" s="7"/>
      <c r="JOJ62" s="7"/>
      <c r="JOK62" s="7"/>
      <c r="JOL62" s="7"/>
      <c r="JOM62" s="7"/>
      <c r="JON62" s="7"/>
      <c r="JOO62" s="7"/>
      <c r="JOP62" s="7"/>
      <c r="JOQ62" s="7"/>
      <c r="JOR62" s="7"/>
      <c r="JOS62" s="7"/>
      <c r="JOT62" s="7"/>
      <c r="JOU62" s="7"/>
      <c r="JOV62" s="7"/>
      <c r="JOW62" s="7"/>
      <c r="JOX62" s="7"/>
      <c r="JOY62" s="7"/>
      <c r="JOZ62" s="7"/>
      <c r="JPA62" s="7"/>
      <c r="JPB62" s="7"/>
      <c r="JPC62" s="7"/>
      <c r="JPD62" s="7"/>
      <c r="JPE62" s="7"/>
      <c r="JPF62" s="7"/>
      <c r="JPG62" s="7"/>
      <c r="JPH62" s="7"/>
      <c r="JPI62" s="7"/>
      <c r="JPJ62" s="7"/>
      <c r="JPK62" s="7"/>
      <c r="JPL62" s="7"/>
      <c r="JPN62" s="7"/>
      <c r="JPO62" s="7"/>
      <c r="JPP62" s="7"/>
      <c r="JPQ62" s="7"/>
      <c r="JPR62" s="7"/>
      <c r="JPS62" s="7"/>
      <c r="JPT62" s="7"/>
      <c r="JPU62" s="7"/>
      <c r="JPV62" s="7"/>
      <c r="JPW62" s="7"/>
      <c r="JPX62" s="7"/>
      <c r="JPY62" s="7"/>
      <c r="JPZ62" s="7"/>
      <c r="JQA62" s="7"/>
      <c r="JQB62" s="7"/>
      <c r="JQC62" s="7"/>
      <c r="JQD62" s="7"/>
      <c r="JQE62" s="7"/>
      <c r="JQF62" s="7"/>
      <c r="JQG62" s="7"/>
      <c r="JQH62" s="7"/>
      <c r="JQI62" s="7"/>
      <c r="JQJ62" s="7"/>
      <c r="JQK62" s="7"/>
      <c r="JQL62" s="7"/>
      <c r="JQM62" s="7"/>
      <c r="JQN62" s="7"/>
      <c r="JQO62" s="7"/>
      <c r="JQP62" s="7"/>
      <c r="JQQ62" s="7"/>
      <c r="JQR62" s="7"/>
      <c r="JQS62" s="7"/>
      <c r="JQT62" s="7"/>
      <c r="JQU62" s="7"/>
      <c r="JQV62" s="7"/>
      <c r="JQW62" s="7"/>
      <c r="JQX62" s="7"/>
      <c r="JQY62" s="7"/>
      <c r="JQZ62" s="7"/>
      <c r="JRA62" s="7"/>
      <c r="JRB62" s="7"/>
      <c r="JRC62" s="7"/>
      <c r="JRD62" s="7"/>
      <c r="JRE62" s="7"/>
      <c r="JRF62" s="7"/>
      <c r="JRG62" s="7"/>
      <c r="JRH62" s="7"/>
      <c r="JRI62" s="7"/>
      <c r="JRJ62" s="7"/>
      <c r="JRK62" s="7"/>
      <c r="JRL62" s="7"/>
      <c r="JRM62" s="7"/>
      <c r="JRN62" s="7"/>
      <c r="JRO62" s="7"/>
      <c r="JRP62" s="7"/>
      <c r="JRQ62" s="7"/>
      <c r="JRR62" s="7"/>
      <c r="JRS62" s="7"/>
      <c r="JRT62" s="7"/>
      <c r="JRU62" s="7"/>
      <c r="JRV62" s="7"/>
      <c r="JRW62" s="7"/>
      <c r="JRX62" s="7"/>
      <c r="JRY62" s="7"/>
      <c r="JRZ62" s="7"/>
      <c r="JSA62" s="7"/>
      <c r="JSB62" s="7"/>
      <c r="JSC62" s="7"/>
      <c r="JSD62" s="7"/>
      <c r="JSE62" s="7"/>
      <c r="JSF62" s="7"/>
      <c r="JSG62" s="7"/>
      <c r="JSH62" s="7"/>
      <c r="JSI62" s="7"/>
      <c r="JSJ62" s="7"/>
      <c r="JSK62" s="7"/>
      <c r="JSL62" s="7"/>
      <c r="JSM62" s="7"/>
      <c r="JSN62" s="7"/>
      <c r="JSO62" s="7"/>
      <c r="JSP62" s="7"/>
      <c r="JSQ62" s="7"/>
      <c r="JSR62" s="7"/>
      <c r="JSS62" s="7"/>
      <c r="JST62" s="7"/>
      <c r="JSU62" s="7"/>
      <c r="JSV62" s="7"/>
      <c r="JSW62" s="7"/>
      <c r="JSX62" s="7"/>
      <c r="JSY62" s="7"/>
      <c r="JSZ62" s="7"/>
      <c r="JTA62" s="7"/>
      <c r="JTB62" s="7"/>
      <c r="JTC62" s="7"/>
      <c r="JTD62" s="7"/>
      <c r="JTE62" s="7"/>
      <c r="JTF62" s="7"/>
      <c r="JTG62" s="7"/>
      <c r="JTH62" s="7"/>
      <c r="JTI62" s="7"/>
      <c r="JTJ62" s="7"/>
      <c r="JTK62" s="7"/>
      <c r="JTL62" s="7"/>
      <c r="JTM62" s="7"/>
      <c r="JTN62" s="7"/>
      <c r="JTO62" s="7"/>
      <c r="JTP62" s="7"/>
      <c r="JTQ62" s="7"/>
      <c r="JTR62" s="7"/>
      <c r="JTS62" s="7"/>
      <c r="JTT62" s="7"/>
      <c r="JTU62" s="7"/>
      <c r="JTV62" s="7"/>
      <c r="JTW62" s="7"/>
      <c r="JTX62" s="7"/>
      <c r="JTY62" s="7"/>
      <c r="JTZ62" s="7"/>
      <c r="JUA62" s="7"/>
      <c r="JUB62" s="7"/>
      <c r="JUC62" s="7"/>
      <c r="JUD62" s="7"/>
      <c r="JUE62" s="7"/>
      <c r="JUF62" s="7"/>
      <c r="JUG62" s="7"/>
      <c r="JUH62" s="7"/>
      <c r="JUI62" s="7"/>
      <c r="JUJ62" s="7"/>
      <c r="JUK62" s="7"/>
      <c r="JUL62" s="7"/>
      <c r="JUM62" s="7"/>
      <c r="JUN62" s="7"/>
      <c r="JUO62" s="7"/>
      <c r="JUP62" s="7"/>
      <c r="JUQ62" s="7"/>
      <c r="JUR62" s="7"/>
      <c r="JUS62" s="7"/>
      <c r="JUT62" s="7"/>
      <c r="JUU62" s="7"/>
      <c r="JUV62" s="7"/>
      <c r="JUW62" s="7"/>
      <c r="JUX62" s="7"/>
      <c r="JUY62" s="7"/>
      <c r="JUZ62" s="7"/>
      <c r="JVA62" s="7"/>
      <c r="JVB62" s="7"/>
      <c r="JVC62" s="7"/>
      <c r="JVD62" s="7"/>
      <c r="JVE62" s="7"/>
      <c r="JVF62" s="7"/>
      <c r="JVG62" s="7"/>
      <c r="JVH62" s="7"/>
      <c r="JVI62" s="7"/>
      <c r="JVJ62" s="7"/>
      <c r="JVK62" s="7"/>
      <c r="JVL62" s="7"/>
      <c r="JVM62" s="7"/>
      <c r="JVN62" s="7"/>
      <c r="JVO62" s="7"/>
      <c r="JVP62" s="7"/>
      <c r="JVQ62" s="7"/>
      <c r="JVR62" s="7"/>
      <c r="JVS62" s="7"/>
      <c r="JVT62" s="7"/>
      <c r="JVU62" s="7"/>
      <c r="JVV62" s="7"/>
      <c r="JVW62" s="7"/>
      <c r="JVX62" s="7"/>
      <c r="JVY62" s="7"/>
      <c r="JVZ62" s="7"/>
      <c r="JWA62" s="7"/>
      <c r="JWB62" s="7"/>
      <c r="JWC62" s="7"/>
      <c r="JWD62" s="7"/>
      <c r="JWE62" s="7"/>
      <c r="JWF62" s="7"/>
      <c r="JWG62" s="7"/>
      <c r="JWH62" s="7"/>
      <c r="JWI62" s="7"/>
      <c r="JWJ62" s="7"/>
      <c r="JWK62" s="7"/>
      <c r="JWL62" s="7"/>
      <c r="JWM62" s="7"/>
      <c r="JWN62" s="7"/>
      <c r="JWO62" s="7"/>
      <c r="JWP62" s="7"/>
      <c r="JWQ62" s="7"/>
      <c r="JWR62" s="7"/>
      <c r="JWS62" s="7"/>
      <c r="JWT62" s="7"/>
      <c r="JWU62" s="7"/>
      <c r="JWV62" s="7"/>
      <c r="JWW62" s="7"/>
      <c r="JWX62" s="7"/>
      <c r="JWY62" s="7"/>
      <c r="JWZ62" s="7"/>
      <c r="JXA62" s="7"/>
      <c r="JXB62" s="7"/>
      <c r="JXC62" s="7"/>
      <c r="JXD62" s="7"/>
      <c r="JXE62" s="7"/>
      <c r="JXF62" s="7"/>
      <c r="JXG62" s="7"/>
      <c r="JXH62" s="7"/>
      <c r="JXI62" s="7"/>
      <c r="JXJ62" s="7"/>
      <c r="JXK62" s="7"/>
      <c r="JXL62" s="7"/>
      <c r="JXM62" s="7"/>
      <c r="JXN62" s="7"/>
      <c r="JXO62" s="7"/>
      <c r="JXP62" s="7"/>
      <c r="JXQ62" s="7"/>
      <c r="JXR62" s="7"/>
      <c r="JXS62" s="7"/>
      <c r="JXT62" s="7"/>
      <c r="JXU62" s="7"/>
      <c r="JXV62" s="7"/>
      <c r="JXW62" s="7"/>
      <c r="JXX62" s="7"/>
      <c r="JXY62" s="7"/>
      <c r="JXZ62" s="7"/>
      <c r="JYA62" s="7"/>
      <c r="JYB62" s="7"/>
      <c r="JYC62" s="7"/>
      <c r="JYD62" s="7"/>
      <c r="JYE62" s="7"/>
      <c r="JYF62" s="7"/>
      <c r="JYG62" s="7"/>
      <c r="JYH62" s="7"/>
      <c r="JYI62" s="7"/>
      <c r="JYJ62" s="7"/>
      <c r="JYK62" s="7"/>
      <c r="JYL62" s="7"/>
      <c r="JYM62" s="7"/>
      <c r="JYN62" s="7"/>
      <c r="JYO62" s="7"/>
      <c r="JYP62" s="7"/>
      <c r="JYQ62" s="7"/>
      <c r="JYR62" s="7"/>
      <c r="JYS62" s="7"/>
      <c r="JYT62" s="7"/>
      <c r="JYU62" s="7"/>
      <c r="JYV62" s="7"/>
      <c r="JYW62" s="7"/>
      <c r="JYX62" s="7"/>
      <c r="JYY62" s="7"/>
      <c r="JYZ62" s="7"/>
      <c r="JZA62" s="7"/>
      <c r="JZB62" s="7"/>
      <c r="JZC62" s="7"/>
      <c r="JZD62" s="7"/>
      <c r="JZE62" s="7"/>
      <c r="JZF62" s="7"/>
      <c r="JZG62" s="7"/>
      <c r="JZH62" s="7"/>
      <c r="JZJ62" s="7"/>
      <c r="JZK62" s="7"/>
      <c r="JZL62" s="7"/>
      <c r="JZM62" s="7"/>
      <c r="JZN62" s="7"/>
      <c r="JZO62" s="7"/>
      <c r="JZP62" s="7"/>
      <c r="JZQ62" s="7"/>
      <c r="JZR62" s="7"/>
      <c r="JZS62" s="7"/>
      <c r="JZT62" s="7"/>
      <c r="JZU62" s="7"/>
      <c r="JZV62" s="7"/>
      <c r="JZW62" s="7"/>
      <c r="JZX62" s="7"/>
      <c r="JZY62" s="7"/>
      <c r="JZZ62" s="7"/>
      <c r="KAA62" s="7"/>
      <c r="KAB62" s="7"/>
      <c r="KAC62" s="7"/>
      <c r="KAD62" s="7"/>
      <c r="KAE62" s="7"/>
      <c r="KAF62" s="7"/>
      <c r="KAG62" s="7"/>
      <c r="KAH62" s="7"/>
      <c r="KAI62" s="7"/>
      <c r="KAJ62" s="7"/>
      <c r="KAK62" s="7"/>
      <c r="KAL62" s="7"/>
      <c r="KAM62" s="7"/>
      <c r="KAN62" s="7"/>
      <c r="KAO62" s="7"/>
      <c r="KAP62" s="7"/>
      <c r="KAQ62" s="7"/>
      <c r="KAR62" s="7"/>
      <c r="KAS62" s="7"/>
      <c r="KAT62" s="7"/>
      <c r="KAU62" s="7"/>
      <c r="KAV62" s="7"/>
      <c r="KAW62" s="7"/>
      <c r="KAX62" s="7"/>
      <c r="KAY62" s="7"/>
      <c r="KAZ62" s="7"/>
      <c r="KBA62" s="7"/>
      <c r="KBB62" s="7"/>
      <c r="KBC62" s="7"/>
      <c r="KBD62" s="7"/>
      <c r="KBE62" s="7"/>
      <c r="KBF62" s="7"/>
      <c r="KBG62" s="7"/>
      <c r="KBH62" s="7"/>
      <c r="KBI62" s="7"/>
      <c r="KBJ62" s="7"/>
      <c r="KBK62" s="7"/>
      <c r="KBL62" s="7"/>
      <c r="KBM62" s="7"/>
      <c r="KBN62" s="7"/>
      <c r="KBO62" s="7"/>
      <c r="KBP62" s="7"/>
      <c r="KBQ62" s="7"/>
      <c r="KBR62" s="7"/>
      <c r="KBS62" s="7"/>
      <c r="KBT62" s="7"/>
      <c r="KBU62" s="7"/>
      <c r="KBV62" s="7"/>
      <c r="KBW62" s="7"/>
      <c r="KBX62" s="7"/>
      <c r="KBY62" s="7"/>
      <c r="KBZ62" s="7"/>
      <c r="KCA62" s="7"/>
      <c r="KCB62" s="7"/>
      <c r="KCC62" s="7"/>
      <c r="KCD62" s="7"/>
      <c r="KCE62" s="7"/>
      <c r="KCF62" s="7"/>
      <c r="KCG62" s="7"/>
      <c r="KCH62" s="7"/>
      <c r="KCI62" s="7"/>
      <c r="KCJ62" s="7"/>
      <c r="KCK62" s="7"/>
      <c r="KCL62" s="7"/>
      <c r="KCM62" s="7"/>
      <c r="KCN62" s="7"/>
      <c r="KCO62" s="7"/>
      <c r="KCP62" s="7"/>
      <c r="KCQ62" s="7"/>
      <c r="KCR62" s="7"/>
      <c r="KCS62" s="7"/>
      <c r="KCT62" s="7"/>
      <c r="KCU62" s="7"/>
      <c r="KCV62" s="7"/>
      <c r="KCW62" s="7"/>
      <c r="KCX62" s="7"/>
      <c r="KCY62" s="7"/>
      <c r="KCZ62" s="7"/>
      <c r="KDA62" s="7"/>
      <c r="KDB62" s="7"/>
      <c r="KDC62" s="7"/>
      <c r="KDD62" s="7"/>
      <c r="KDE62" s="7"/>
      <c r="KDF62" s="7"/>
      <c r="KDG62" s="7"/>
      <c r="KDH62" s="7"/>
      <c r="KDI62" s="7"/>
      <c r="KDJ62" s="7"/>
      <c r="KDK62" s="7"/>
      <c r="KDL62" s="7"/>
      <c r="KDM62" s="7"/>
      <c r="KDN62" s="7"/>
      <c r="KDO62" s="7"/>
      <c r="KDP62" s="7"/>
      <c r="KDQ62" s="7"/>
      <c r="KDR62" s="7"/>
      <c r="KDS62" s="7"/>
      <c r="KDT62" s="7"/>
      <c r="KDU62" s="7"/>
      <c r="KDV62" s="7"/>
      <c r="KDW62" s="7"/>
      <c r="KDX62" s="7"/>
      <c r="KDY62" s="7"/>
      <c r="KDZ62" s="7"/>
      <c r="KEA62" s="7"/>
      <c r="KEB62" s="7"/>
      <c r="KEC62" s="7"/>
      <c r="KED62" s="7"/>
      <c r="KEE62" s="7"/>
      <c r="KEF62" s="7"/>
      <c r="KEG62" s="7"/>
      <c r="KEH62" s="7"/>
      <c r="KEI62" s="7"/>
      <c r="KEJ62" s="7"/>
      <c r="KEK62" s="7"/>
      <c r="KEL62" s="7"/>
      <c r="KEM62" s="7"/>
      <c r="KEN62" s="7"/>
      <c r="KEO62" s="7"/>
      <c r="KEP62" s="7"/>
      <c r="KEQ62" s="7"/>
      <c r="KER62" s="7"/>
      <c r="KES62" s="7"/>
      <c r="KET62" s="7"/>
      <c r="KEU62" s="7"/>
      <c r="KEV62" s="7"/>
      <c r="KEW62" s="7"/>
      <c r="KEX62" s="7"/>
      <c r="KEY62" s="7"/>
      <c r="KEZ62" s="7"/>
      <c r="KFA62" s="7"/>
      <c r="KFB62" s="7"/>
      <c r="KFC62" s="7"/>
      <c r="KFD62" s="7"/>
      <c r="KFE62" s="7"/>
      <c r="KFF62" s="7"/>
      <c r="KFG62" s="7"/>
      <c r="KFH62" s="7"/>
      <c r="KFI62" s="7"/>
      <c r="KFJ62" s="7"/>
      <c r="KFK62" s="7"/>
      <c r="KFL62" s="7"/>
      <c r="KFM62" s="7"/>
      <c r="KFN62" s="7"/>
      <c r="KFO62" s="7"/>
      <c r="KFP62" s="7"/>
      <c r="KFQ62" s="7"/>
      <c r="KFR62" s="7"/>
      <c r="KFS62" s="7"/>
      <c r="KFT62" s="7"/>
      <c r="KFU62" s="7"/>
      <c r="KFV62" s="7"/>
      <c r="KFW62" s="7"/>
      <c r="KFX62" s="7"/>
      <c r="KFY62" s="7"/>
      <c r="KFZ62" s="7"/>
      <c r="KGA62" s="7"/>
      <c r="KGB62" s="7"/>
      <c r="KGC62" s="7"/>
      <c r="KGD62" s="7"/>
      <c r="KGE62" s="7"/>
      <c r="KGF62" s="7"/>
      <c r="KGG62" s="7"/>
      <c r="KGH62" s="7"/>
      <c r="KGI62" s="7"/>
      <c r="KGJ62" s="7"/>
      <c r="KGK62" s="7"/>
      <c r="KGL62" s="7"/>
      <c r="KGM62" s="7"/>
      <c r="KGN62" s="7"/>
      <c r="KGO62" s="7"/>
      <c r="KGP62" s="7"/>
      <c r="KGQ62" s="7"/>
      <c r="KGR62" s="7"/>
      <c r="KGS62" s="7"/>
      <c r="KGT62" s="7"/>
      <c r="KGU62" s="7"/>
      <c r="KGV62" s="7"/>
      <c r="KGW62" s="7"/>
      <c r="KGX62" s="7"/>
      <c r="KGY62" s="7"/>
      <c r="KGZ62" s="7"/>
      <c r="KHA62" s="7"/>
      <c r="KHB62" s="7"/>
      <c r="KHC62" s="7"/>
      <c r="KHD62" s="7"/>
      <c r="KHE62" s="7"/>
      <c r="KHF62" s="7"/>
      <c r="KHG62" s="7"/>
      <c r="KHH62" s="7"/>
      <c r="KHI62" s="7"/>
      <c r="KHJ62" s="7"/>
      <c r="KHK62" s="7"/>
      <c r="KHL62" s="7"/>
      <c r="KHM62" s="7"/>
      <c r="KHN62" s="7"/>
      <c r="KHO62" s="7"/>
      <c r="KHP62" s="7"/>
      <c r="KHQ62" s="7"/>
      <c r="KHR62" s="7"/>
      <c r="KHS62" s="7"/>
      <c r="KHT62" s="7"/>
      <c r="KHU62" s="7"/>
      <c r="KHV62" s="7"/>
      <c r="KHW62" s="7"/>
      <c r="KHX62" s="7"/>
      <c r="KHY62" s="7"/>
      <c r="KHZ62" s="7"/>
      <c r="KIA62" s="7"/>
      <c r="KIB62" s="7"/>
      <c r="KIC62" s="7"/>
      <c r="KID62" s="7"/>
      <c r="KIE62" s="7"/>
      <c r="KIF62" s="7"/>
      <c r="KIG62" s="7"/>
      <c r="KIH62" s="7"/>
      <c r="KII62" s="7"/>
      <c r="KIJ62" s="7"/>
      <c r="KIK62" s="7"/>
      <c r="KIL62" s="7"/>
      <c r="KIM62" s="7"/>
      <c r="KIN62" s="7"/>
      <c r="KIO62" s="7"/>
      <c r="KIP62" s="7"/>
      <c r="KIQ62" s="7"/>
      <c r="KIR62" s="7"/>
      <c r="KIS62" s="7"/>
      <c r="KIT62" s="7"/>
      <c r="KIU62" s="7"/>
      <c r="KIV62" s="7"/>
      <c r="KIW62" s="7"/>
      <c r="KIX62" s="7"/>
      <c r="KIY62" s="7"/>
      <c r="KIZ62" s="7"/>
      <c r="KJA62" s="7"/>
      <c r="KJB62" s="7"/>
      <c r="KJC62" s="7"/>
      <c r="KJD62" s="7"/>
      <c r="KJF62" s="7"/>
      <c r="KJG62" s="7"/>
      <c r="KJH62" s="7"/>
      <c r="KJI62" s="7"/>
      <c r="KJJ62" s="7"/>
      <c r="KJK62" s="7"/>
      <c r="KJL62" s="7"/>
      <c r="KJM62" s="7"/>
      <c r="KJN62" s="7"/>
      <c r="KJO62" s="7"/>
      <c r="KJP62" s="7"/>
      <c r="KJQ62" s="7"/>
      <c r="KJR62" s="7"/>
      <c r="KJS62" s="7"/>
      <c r="KJT62" s="7"/>
      <c r="KJU62" s="7"/>
      <c r="KJV62" s="7"/>
      <c r="KJW62" s="7"/>
      <c r="KJX62" s="7"/>
      <c r="KJY62" s="7"/>
      <c r="KJZ62" s="7"/>
      <c r="KKA62" s="7"/>
      <c r="KKB62" s="7"/>
      <c r="KKC62" s="7"/>
      <c r="KKD62" s="7"/>
      <c r="KKE62" s="7"/>
      <c r="KKF62" s="7"/>
      <c r="KKG62" s="7"/>
      <c r="KKH62" s="7"/>
      <c r="KKI62" s="7"/>
      <c r="KKJ62" s="7"/>
      <c r="KKK62" s="7"/>
      <c r="KKL62" s="7"/>
      <c r="KKM62" s="7"/>
      <c r="KKN62" s="7"/>
      <c r="KKO62" s="7"/>
      <c r="KKP62" s="7"/>
      <c r="KKQ62" s="7"/>
      <c r="KKR62" s="7"/>
      <c r="KKS62" s="7"/>
      <c r="KKT62" s="7"/>
      <c r="KKU62" s="7"/>
      <c r="KKV62" s="7"/>
      <c r="KKW62" s="7"/>
      <c r="KKX62" s="7"/>
      <c r="KKY62" s="7"/>
      <c r="KKZ62" s="7"/>
      <c r="KLA62" s="7"/>
      <c r="KLB62" s="7"/>
      <c r="KLC62" s="7"/>
      <c r="KLD62" s="7"/>
      <c r="KLE62" s="7"/>
      <c r="KLF62" s="7"/>
      <c r="KLG62" s="7"/>
      <c r="KLH62" s="7"/>
      <c r="KLI62" s="7"/>
      <c r="KLJ62" s="7"/>
      <c r="KLK62" s="7"/>
      <c r="KLL62" s="7"/>
      <c r="KLM62" s="7"/>
      <c r="KLN62" s="7"/>
      <c r="KLO62" s="7"/>
      <c r="KLP62" s="7"/>
      <c r="KLQ62" s="7"/>
      <c r="KLR62" s="7"/>
      <c r="KLS62" s="7"/>
      <c r="KLT62" s="7"/>
      <c r="KLU62" s="7"/>
      <c r="KLV62" s="7"/>
      <c r="KLW62" s="7"/>
      <c r="KLX62" s="7"/>
      <c r="KLY62" s="7"/>
      <c r="KLZ62" s="7"/>
      <c r="KMA62" s="7"/>
      <c r="KMB62" s="7"/>
      <c r="KMC62" s="7"/>
      <c r="KMD62" s="7"/>
      <c r="KME62" s="7"/>
      <c r="KMF62" s="7"/>
      <c r="KMG62" s="7"/>
      <c r="KMH62" s="7"/>
      <c r="KMI62" s="7"/>
      <c r="KMJ62" s="7"/>
      <c r="KMK62" s="7"/>
      <c r="KML62" s="7"/>
      <c r="KMM62" s="7"/>
      <c r="KMN62" s="7"/>
      <c r="KMO62" s="7"/>
      <c r="KMP62" s="7"/>
      <c r="KMQ62" s="7"/>
      <c r="KMR62" s="7"/>
      <c r="KMS62" s="7"/>
      <c r="KMT62" s="7"/>
      <c r="KMU62" s="7"/>
      <c r="KMV62" s="7"/>
      <c r="KMW62" s="7"/>
      <c r="KMX62" s="7"/>
      <c r="KMY62" s="7"/>
      <c r="KMZ62" s="7"/>
      <c r="KNA62" s="7"/>
      <c r="KNB62" s="7"/>
      <c r="KNC62" s="7"/>
      <c r="KND62" s="7"/>
      <c r="KNE62" s="7"/>
      <c r="KNF62" s="7"/>
      <c r="KNG62" s="7"/>
      <c r="KNH62" s="7"/>
      <c r="KNI62" s="7"/>
      <c r="KNJ62" s="7"/>
      <c r="KNK62" s="7"/>
      <c r="KNL62" s="7"/>
      <c r="KNM62" s="7"/>
      <c r="KNN62" s="7"/>
      <c r="KNO62" s="7"/>
      <c r="KNP62" s="7"/>
      <c r="KNQ62" s="7"/>
      <c r="KNR62" s="7"/>
      <c r="KNS62" s="7"/>
      <c r="KNT62" s="7"/>
      <c r="KNU62" s="7"/>
      <c r="KNV62" s="7"/>
      <c r="KNW62" s="7"/>
      <c r="KNX62" s="7"/>
      <c r="KNY62" s="7"/>
      <c r="KNZ62" s="7"/>
      <c r="KOA62" s="7"/>
      <c r="KOB62" s="7"/>
      <c r="KOC62" s="7"/>
      <c r="KOD62" s="7"/>
      <c r="KOE62" s="7"/>
      <c r="KOF62" s="7"/>
      <c r="KOG62" s="7"/>
      <c r="KOH62" s="7"/>
      <c r="KOI62" s="7"/>
      <c r="KOJ62" s="7"/>
      <c r="KOK62" s="7"/>
      <c r="KOL62" s="7"/>
      <c r="KOM62" s="7"/>
      <c r="KON62" s="7"/>
      <c r="KOO62" s="7"/>
      <c r="KOP62" s="7"/>
      <c r="KOQ62" s="7"/>
      <c r="KOR62" s="7"/>
      <c r="KOS62" s="7"/>
      <c r="KOT62" s="7"/>
      <c r="KOU62" s="7"/>
      <c r="KOV62" s="7"/>
      <c r="KOW62" s="7"/>
      <c r="KOX62" s="7"/>
      <c r="KOY62" s="7"/>
      <c r="KOZ62" s="7"/>
      <c r="KPA62" s="7"/>
      <c r="KPB62" s="7"/>
      <c r="KPC62" s="7"/>
      <c r="KPD62" s="7"/>
      <c r="KPE62" s="7"/>
      <c r="KPF62" s="7"/>
      <c r="KPG62" s="7"/>
      <c r="KPH62" s="7"/>
      <c r="KPI62" s="7"/>
      <c r="KPJ62" s="7"/>
      <c r="KPK62" s="7"/>
      <c r="KPL62" s="7"/>
      <c r="KPM62" s="7"/>
      <c r="KPN62" s="7"/>
      <c r="KPO62" s="7"/>
      <c r="KPP62" s="7"/>
      <c r="KPQ62" s="7"/>
      <c r="KPR62" s="7"/>
      <c r="KPS62" s="7"/>
      <c r="KPT62" s="7"/>
      <c r="KPU62" s="7"/>
      <c r="KPV62" s="7"/>
      <c r="KPW62" s="7"/>
      <c r="KPX62" s="7"/>
      <c r="KPY62" s="7"/>
      <c r="KPZ62" s="7"/>
      <c r="KQA62" s="7"/>
      <c r="KQB62" s="7"/>
      <c r="KQC62" s="7"/>
      <c r="KQD62" s="7"/>
      <c r="KQE62" s="7"/>
      <c r="KQF62" s="7"/>
      <c r="KQG62" s="7"/>
      <c r="KQH62" s="7"/>
      <c r="KQI62" s="7"/>
      <c r="KQJ62" s="7"/>
      <c r="KQK62" s="7"/>
      <c r="KQL62" s="7"/>
      <c r="KQM62" s="7"/>
      <c r="KQN62" s="7"/>
      <c r="KQO62" s="7"/>
      <c r="KQP62" s="7"/>
      <c r="KQQ62" s="7"/>
      <c r="KQR62" s="7"/>
      <c r="KQS62" s="7"/>
      <c r="KQT62" s="7"/>
      <c r="KQU62" s="7"/>
      <c r="KQV62" s="7"/>
      <c r="KQW62" s="7"/>
      <c r="KQX62" s="7"/>
      <c r="KQY62" s="7"/>
      <c r="KQZ62" s="7"/>
      <c r="KRA62" s="7"/>
      <c r="KRB62" s="7"/>
      <c r="KRC62" s="7"/>
      <c r="KRD62" s="7"/>
      <c r="KRE62" s="7"/>
      <c r="KRF62" s="7"/>
      <c r="KRG62" s="7"/>
      <c r="KRH62" s="7"/>
      <c r="KRI62" s="7"/>
      <c r="KRJ62" s="7"/>
      <c r="KRK62" s="7"/>
      <c r="KRL62" s="7"/>
      <c r="KRM62" s="7"/>
      <c r="KRN62" s="7"/>
      <c r="KRO62" s="7"/>
      <c r="KRP62" s="7"/>
      <c r="KRQ62" s="7"/>
      <c r="KRR62" s="7"/>
      <c r="KRS62" s="7"/>
      <c r="KRT62" s="7"/>
      <c r="KRU62" s="7"/>
      <c r="KRV62" s="7"/>
      <c r="KRW62" s="7"/>
      <c r="KRX62" s="7"/>
      <c r="KRY62" s="7"/>
      <c r="KRZ62" s="7"/>
      <c r="KSA62" s="7"/>
      <c r="KSB62" s="7"/>
      <c r="KSC62" s="7"/>
      <c r="KSD62" s="7"/>
      <c r="KSE62" s="7"/>
      <c r="KSF62" s="7"/>
      <c r="KSG62" s="7"/>
      <c r="KSH62" s="7"/>
      <c r="KSI62" s="7"/>
      <c r="KSJ62" s="7"/>
      <c r="KSK62" s="7"/>
      <c r="KSL62" s="7"/>
      <c r="KSM62" s="7"/>
      <c r="KSN62" s="7"/>
      <c r="KSO62" s="7"/>
      <c r="KSP62" s="7"/>
      <c r="KSQ62" s="7"/>
      <c r="KSR62" s="7"/>
      <c r="KSS62" s="7"/>
      <c r="KST62" s="7"/>
      <c r="KSU62" s="7"/>
      <c r="KSV62" s="7"/>
      <c r="KSW62" s="7"/>
      <c r="KSX62" s="7"/>
      <c r="KSY62" s="7"/>
      <c r="KSZ62" s="7"/>
      <c r="KTB62" s="7"/>
      <c r="KTC62" s="7"/>
      <c r="KTD62" s="7"/>
      <c r="KTE62" s="7"/>
      <c r="KTF62" s="7"/>
      <c r="KTG62" s="7"/>
      <c r="KTH62" s="7"/>
      <c r="KTI62" s="7"/>
      <c r="KTJ62" s="7"/>
      <c r="KTK62" s="7"/>
      <c r="KTL62" s="7"/>
      <c r="KTM62" s="7"/>
      <c r="KTN62" s="7"/>
      <c r="KTO62" s="7"/>
      <c r="KTP62" s="7"/>
      <c r="KTQ62" s="7"/>
      <c r="KTR62" s="7"/>
      <c r="KTS62" s="7"/>
      <c r="KTT62" s="7"/>
      <c r="KTU62" s="7"/>
      <c r="KTV62" s="7"/>
      <c r="KTW62" s="7"/>
      <c r="KTX62" s="7"/>
      <c r="KTY62" s="7"/>
      <c r="KTZ62" s="7"/>
      <c r="KUA62" s="7"/>
      <c r="KUB62" s="7"/>
      <c r="KUC62" s="7"/>
      <c r="KUD62" s="7"/>
      <c r="KUE62" s="7"/>
      <c r="KUF62" s="7"/>
      <c r="KUG62" s="7"/>
      <c r="KUH62" s="7"/>
      <c r="KUI62" s="7"/>
      <c r="KUJ62" s="7"/>
      <c r="KUK62" s="7"/>
      <c r="KUL62" s="7"/>
      <c r="KUM62" s="7"/>
      <c r="KUN62" s="7"/>
      <c r="KUO62" s="7"/>
      <c r="KUP62" s="7"/>
      <c r="KUQ62" s="7"/>
      <c r="KUR62" s="7"/>
      <c r="KUS62" s="7"/>
      <c r="KUT62" s="7"/>
      <c r="KUU62" s="7"/>
      <c r="KUV62" s="7"/>
      <c r="KUW62" s="7"/>
      <c r="KUX62" s="7"/>
      <c r="KUY62" s="7"/>
      <c r="KUZ62" s="7"/>
      <c r="KVA62" s="7"/>
      <c r="KVB62" s="7"/>
      <c r="KVC62" s="7"/>
      <c r="KVD62" s="7"/>
      <c r="KVE62" s="7"/>
      <c r="KVF62" s="7"/>
      <c r="KVG62" s="7"/>
      <c r="KVH62" s="7"/>
      <c r="KVI62" s="7"/>
      <c r="KVJ62" s="7"/>
      <c r="KVK62" s="7"/>
      <c r="KVL62" s="7"/>
      <c r="KVM62" s="7"/>
      <c r="KVN62" s="7"/>
      <c r="KVO62" s="7"/>
      <c r="KVP62" s="7"/>
      <c r="KVQ62" s="7"/>
      <c r="KVR62" s="7"/>
      <c r="KVS62" s="7"/>
      <c r="KVT62" s="7"/>
      <c r="KVU62" s="7"/>
      <c r="KVV62" s="7"/>
      <c r="KVW62" s="7"/>
      <c r="KVX62" s="7"/>
      <c r="KVY62" s="7"/>
      <c r="KVZ62" s="7"/>
      <c r="KWA62" s="7"/>
      <c r="KWB62" s="7"/>
      <c r="KWC62" s="7"/>
      <c r="KWD62" s="7"/>
      <c r="KWE62" s="7"/>
      <c r="KWF62" s="7"/>
      <c r="KWG62" s="7"/>
      <c r="KWH62" s="7"/>
      <c r="KWI62" s="7"/>
      <c r="KWJ62" s="7"/>
      <c r="KWK62" s="7"/>
      <c r="KWL62" s="7"/>
      <c r="KWM62" s="7"/>
      <c r="KWN62" s="7"/>
      <c r="KWO62" s="7"/>
      <c r="KWP62" s="7"/>
      <c r="KWQ62" s="7"/>
      <c r="KWR62" s="7"/>
      <c r="KWS62" s="7"/>
      <c r="KWT62" s="7"/>
      <c r="KWU62" s="7"/>
      <c r="KWV62" s="7"/>
      <c r="KWW62" s="7"/>
      <c r="KWX62" s="7"/>
      <c r="KWY62" s="7"/>
      <c r="KWZ62" s="7"/>
      <c r="KXA62" s="7"/>
      <c r="KXB62" s="7"/>
      <c r="KXC62" s="7"/>
      <c r="KXD62" s="7"/>
      <c r="KXE62" s="7"/>
      <c r="KXF62" s="7"/>
      <c r="KXG62" s="7"/>
      <c r="KXH62" s="7"/>
      <c r="KXI62" s="7"/>
      <c r="KXJ62" s="7"/>
      <c r="KXK62" s="7"/>
      <c r="KXL62" s="7"/>
      <c r="KXM62" s="7"/>
      <c r="KXN62" s="7"/>
      <c r="KXO62" s="7"/>
      <c r="KXP62" s="7"/>
      <c r="KXQ62" s="7"/>
      <c r="KXR62" s="7"/>
      <c r="KXS62" s="7"/>
      <c r="KXT62" s="7"/>
      <c r="KXU62" s="7"/>
      <c r="KXV62" s="7"/>
      <c r="KXW62" s="7"/>
      <c r="KXX62" s="7"/>
      <c r="KXY62" s="7"/>
      <c r="KXZ62" s="7"/>
      <c r="KYA62" s="7"/>
      <c r="KYB62" s="7"/>
      <c r="KYC62" s="7"/>
      <c r="KYD62" s="7"/>
      <c r="KYE62" s="7"/>
      <c r="KYF62" s="7"/>
      <c r="KYG62" s="7"/>
      <c r="KYH62" s="7"/>
      <c r="KYI62" s="7"/>
      <c r="KYJ62" s="7"/>
      <c r="KYK62" s="7"/>
      <c r="KYL62" s="7"/>
      <c r="KYM62" s="7"/>
      <c r="KYN62" s="7"/>
      <c r="KYO62" s="7"/>
      <c r="KYP62" s="7"/>
      <c r="KYQ62" s="7"/>
      <c r="KYR62" s="7"/>
      <c r="KYS62" s="7"/>
      <c r="KYT62" s="7"/>
      <c r="KYU62" s="7"/>
      <c r="KYV62" s="7"/>
      <c r="KYW62" s="7"/>
      <c r="KYX62" s="7"/>
      <c r="KYY62" s="7"/>
      <c r="KYZ62" s="7"/>
      <c r="KZA62" s="7"/>
      <c r="KZB62" s="7"/>
      <c r="KZC62" s="7"/>
      <c r="KZD62" s="7"/>
      <c r="KZE62" s="7"/>
      <c r="KZF62" s="7"/>
      <c r="KZG62" s="7"/>
      <c r="KZH62" s="7"/>
      <c r="KZI62" s="7"/>
      <c r="KZJ62" s="7"/>
      <c r="KZK62" s="7"/>
      <c r="KZL62" s="7"/>
      <c r="KZM62" s="7"/>
      <c r="KZN62" s="7"/>
      <c r="KZO62" s="7"/>
      <c r="KZP62" s="7"/>
      <c r="KZQ62" s="7"/>
      <c r="KZR62" s="7"/>
      <c r="KZS62" s="7"/>
      <c r="KZT62" s="7"/>
      <c r="KZU62" s="7"/>
      <c r="KZV62" s="7"/>
      <c r="KZW62" s="7"/>
      <c r="KZX62" s="7"/>
      <c r="KZY62" s="7"/>
      <c r="KZZ62" s="7"/>
      <c r="LAA62" s="7"/>
      <c r="LAB62" s="7"/>
      <c r="LAC62" s="7"/>
      <c r="LAD62" s="7"/>
      <c r="LAE62" s="7"/>
      <c r="LAF62" s="7"/>
      <c r="LAG62" s="7"/>
      <c r="LAH62" s="7"/>
      <c r="LAI62" s="7"/>
      <c r="LAJ62" s="7"/>
      <c r="LAK62" s="7"/>
      <c r="LAL62" s="7"/>
      <c r="LAM62" s="7"/>
      <c r="LAN62" s="7"/>
      <c r="LAO62" s="7"/>
      <c r="LAP62" s="7"/>
      <c r="LAQ62" s="7"/>
      <c r="LAR62" s="7"/>
      <c r="LAS62" s="7"/>
      <c r="LAT62" s="7"/>
      <c r="LAU62" s="7"/>
      <c r="LAV62" s="7"/>
      <c r="LAW62" s="7"/>
      <c r="LAX62" s="7"/>
      <c r="LAY62" s="7"/>
      <c r="LAZ62" s="7"/>
      <c r="LBA62" s="7"/>
      <c r="LBB62" s="7"/>
      <c r="LBC62" s="7"/>
      <c r="LBD62" s="7"/>
      <c r="LBE62" s="7"/>
      <c r="LBF62" s="7"/>
      <c r="LBG62" s="7"/>
      <c r="LBH62" s="7"/>
      <c r="LBI62" s="7"/>
      <c r="LBJ62" s="7"/>
      <c r="LBK62" s="7"/>
      <c r="LBL62" s="7"/>
      <c r="LBM62" s="7"/>
      <c r="LBN62" s="7"/>
      <c r="LBO62" s="7"/>
      <c r="LBP62" s="7"/>
      <c r="LBQ62" s="7"/>
      <c r="LBR62" s="7"/>
      <c r="LBS62" s="7"/>
      <c r="LBT62" s="7"/>
      <c r="LBU62" s="7"/>
      <c r="LBV62" s="7"/>
      <c r="LBW62" s="7"/>
      <c r="LBX62" s="7"/>
      <c r="LBY62" s="7"/>
      <c r="LBZ62" s="7"/>
      <c r="LCA62" s="7"/>
      <c r="LCB62" s="7"/>
      <c r="LCC62" s="7"/>
      <c r="LCD62" s="7"/>
      <c r="LCE62" s="7"/>
      <c r="LCF62" s="7"/>
      <c r="LCG62" s="7"/>
      <c r="LCH62" s="7"/>
      <c r="LCI62" s="7"/>
      <c r="LCJ62" s="7"/>
      <c r="LCK62" s="7"/>
      <c r="LCL62" s="7"/>
      <c r="LCM62" s="7"/>
      <c r="LCN62" s="7"/>
      <c r="LCO62" s="7"/>
      <c r="LCP62" s="7"/>
      <c r="LCQ62" s="7"/>
      <c r="LCR62" s="7"/>
      <c r="LCS62" s="7"/>
      <c r="LCT62" s="7"/>
      <c r="LCU62" s="7"/>
      <c r="LCV62" s="7"/>
      <c r="LCX62" s="7"/>
      <c r="LCY62" s="7"/>
      <c r="LCZ62" s="7"/>
      <c r="LDA62" s="7"/>
      <c r="LDB62" s="7"/>
      <c r="LDC62" s="7"/>
      <c r="LDD62" s="7"/>
      <c r="LDE62" s="7"/>
      <c r="LDF62" s="7"/>
      <c r="LDG62" s="7"/>
      <c r="LDH62" s="7"/>
      <c r="LDI62" s="7"/>
      <c r="LDJ62" s="7"/>
      <c r="LDK62" s="7"/>
      <c r="LDL62" s="7"/>
      <c r="LDM62" s="7"/>
      <c r="LDN62" s="7"/>
      <c r="LDO62" s="7"/>
      <c r="LDP62" s="7"/>
      <c r="LDQ62" s="7"/>
      <c r="LDR62" s="7"/>
      <c r="LDS62" s="7"/>
      <c r="LDT62" s="7"/>
      <c r="LDU62" s="7"/>
      <c r="LDV62" s="7"/>
      <c r="LDW62" s="7"/>
      <c r="LDX62" s="7"/>
      <c r="LDY62" s="7"/>
      <c r="LDZ62" s="7"/>
      <c r="LEA62" s="7"/>
      <c r="LEB62" s="7"/>
      <c r="LEC62" s="7"/>
      <c r="LED62" s="7"/>
      <c r="LEE62" s="7"/>
      <c r="LEF62" s="7"/>
      <c r="LEG62" s="7"/>
      <c r="LEH62" s="7"/>
      <c r="LEI62" s="7"/>
      <c r="LEJ62" s="7"/>
      <c r="LEK62" s="7"/>
      <c r="LEL62" s="7"/>
      <c r="LEM62" s="7"/>
      <c r="LEN62" s="7"/>
      <c r="LEO62" s="7"/>
      <c r="LEP62" s="7"/>
      <c r="LEQ62" s="7"/>
      <c r="LER62" s="7"/>
      <c r="LES62" s="7"/>
      <c r="LET62" s="7"/>
      <c r="LEU62" s="7"/>
      <c r="LEV62" s="7"/>
      <c r="LEW62" s="7"/>
      <c r="LEX62" s="7"/>
      <c r="LEY62" s="7"/>
      <c r="LEZ62" s="7"/>
      <c r="LFA62" s="7"/>
      <c r="LFB62" s="7"/>
      <c r="LFC62" s="7"/>
      <c r="LFD62" s="7"/>
      <c r="LFE62" s="7"/>
      <c r="LFF62" s="7"/>
      <c r="LFG62" s="7"/>
      <c r="LFH62" s="7"/>
      <c r="LFI62" s="7"/>
      <c r="LFJ62" s="7"/>
      <c r="LFK62" s="7"/>
      <c r="LFL62" s="7"/>
      <c r="LFM62" s="7"/>
      <c r="LFN62" s="7"/>
      <c r="LFO62" s="7"/>
      <c r="LFP62" s="7"/>
      <c r="LFQ62" s="7"/>
      <c r="LFR62" s="7"/>
      <c r="LFS62" s="7"/>
      <c r="LFT62" s="7"/>
      <c r="LFU62" s="7"/>
      <c r="LFV62" s="7"/>
      <c r="LFW62" s="7"/>
      <c r="LFX62" s="7"/>
      <c r="LFY62" s="7"/>
      <c r="LFZ62" s="7"/>
      <c r="LGA62" s="7"/>
      <c r="LGB62" s="7"/>
      <c r="LGC62" s="7"/>
      <c r="LGD62" s="7"/>
      <c r="LGE62" s="7"/>
      <c r="LGF62" s="7"/>
      <c r="LGG62" s="7"/>
      <c r="LGH62" s="7"/>
      <c r="LGI62" s="7"/>
      <c r="LGJ62" s="7"/>
      <c r="LGK62" s="7"/>
      <c r="LGL62" s="7"/>
      <c r="LGM62" s="7"/>
      <c r="LGN62" s="7"/>
      <c r="LGO62" s="7"/>
      <c r="LGP62" s="7"/>
      <c r="LGQ62" s="7"/>
      <c r="LGR62" s="7"/>
      <c r="LGS62" s="7"/>
      <c r="LGT62" s="7"/>
      <c r="LGU62" s="7"/>
      <c r="LGV62" s="7"/>
      <c r="LGW62" s="7"/>
      <c r="LGX62" s="7"/>
      <c r="LGY62" s="7"/>
      <c r="LGZ62" s="7"/>
      <c r="LHA62" s="7"/>
      <c r="LHB62" s="7"/>
      <c r="LHC62" s="7"/>
      <c r="LHD62" s="7"/>
      <c r="LHE62" s="7"/>
      <c r="LHF62" s="7"/>
      <c r="LHG62" s="7"/>
      <c r="LHH62" s="7"/>
      <c r="LHI62" s="7"/>
      <c r="LHJ62" s="7"/>
      <c r="LHK62" s="7"/>
      <c r="LHL62" s="7"/>
      <c r="LHM62" s="7"/>
      <c r="LHN62" s="7"/>
      <c r="LHO62" s="7"/>
      <c r="LHP62" s="7"/>
      <c r="LHQ62" s="7"/>
      <c r="LHR62" s="7"/>
      <c r="LHS62" s="7"/>
      <c r="LHT62" s="7"/>
      <c r="LHU62" s="7"/>
      <c r="LHV62" s="7"/>
      <c r="LHW62" s="7"/>
      <c r="LHX62" s="7"/>
      <c r="LHY62" s="7"/>
      <c r="LHZ62" s="7"/>
      <c r="LIA62" s="7"/>
      <c r="LIB62" s="7"/>
      <c r="LIC62" s="7"/>
      <c r="LID62" s="7"/>
      <c r="LIE62" s="7"/>
      <c r="LIF62" s="7"/>
      <c r="LIG62" s="7"/>
      <c r="LIH62" s="7"/>
      <c r="LII62" s="7"/>
      <c r="LIJ62" s="7"/>
      <c r="LIK62" s="7"/>
      <c r="LIL62" s="7"/>
      <c r="LIM62" s="7"/>
      <c r="LIN62" s="7"/>
      <c r="LIO62" s="7"/>
      <c r="LIP62" s="7"/>
      <c r="LIQ62" s="7"/>
      <c r="LIR62" s="7"/>
      <c r="LIS62" s="7"/>
      <c r="LIT62" s="7"/>
      <c r="LIU62" s="7"/>
      <c r="LIV62" s="7"/>
      <c r="LIW62" s="7"/>
      <c r="LIX62" s="7"/>
      <c r="LIY62" s="7"/>
      <c r="LIZ62" s="7"/>
      <c r="LJA62" s="7"/>
      <c r="LJB62" s="7"/>
      <c r="LJC62" s="7"/>
      <c r="LJD62" s="7"/>
      <c r="LJE62" s="7"/>
      <c r="LJF62" s="7"/>
      <c r="LJG62" s="7"/>
      <c r="LJH62" s="7"/>
      <c r="LJI62" s="7"/>
      <c r="LJJ62" s="7"/>
      <c r="LJK62" s="7"/>
      <c r="LJL62" s="7"/>
      <c r="LJM62" s="7"/>
      <c r="LJN62" s="7"/>
      <c r="LJO62" s="7"/>
      <c r="LJP62" s="7"/>
      <c r="LJQ62" s="7"/>
      <c r="LJR62" s="7"/>
      <c r="LJS62" s="7"/>
      <c r="LJT62" s="7"/>
      <c r="LJU62" s="7"/>
      <c r="LJV62" s="7"/>
      <c r="LJW62" s="7"/>
      <c r="LJX62" s="7"/>
      <c r="LJY62" s="7"/>
      <c r="LJZ62" s="7"/>
      <c r="LKA62" s="7"/>
      <c r="LKB62" s="7"/>
      <c r="LKC62" s="7"/>
      <c r="LKD62" s="7"/>
      <c r="LKE62" s="7"/>
      <c r="LKF62" s="7"/>
      <c r="LKG62" s="7"/>
      <c r="LKH62" s="7"/>
      <c r="LKI62" s="7"/>
      <c r="LKJ62" s="7"/>
      <c r="LKK62" s="7"/>
      <c r="LKL62" s="7"/>
      <c r="LKM62" s="7"/>
      <c r="LKN62" s="7"/>
      <c r="LKO62" s="7"/>
      <c r="LKP62" s="7"/>
      <c r="LKQ62" s="7"/>
      <c r="LKR62" s="7"/>
      <c r="LKS62" s="7"/>
      <c r="LKT62" s="7"/>
      <c r="LKU62" s="7"/>
      <c r="LKV62" s="7"/>
      <c r="LKW62" s="7"/>
      <c r="LKX62" s="7"/>
      <c r="LKY62" s="7"/>
      <c r="LKZ62" s="7"/>
      <c r="LLA62" s="7"/>
      <c r="LLB62" s="7"/>
      <c r="LLC62" s="7"/>
      <c r="LLD62" s="7"/>
      <c r="LLE62" s="7"/>
      <c r="LLF62" s="7"/>
      <c r="LLG62" s="7"/>
      <c r="LLH62" s="7"/>
      <c r="LLI62" s="7"/>
      <c r="LLJ62" s="7"/>
      <c r="LLK62" s="7"/>
      <c r="LLL62" s="7"/>
      <c r="LLM62" s="7"/>
      <c r="LLN62" s="7"/>
      <c r="LLO62" s="7"/>
      <c r="LLP62" s="7"/>
      <c r="LLQ62" s="7"/>
      <c r="LLR62" s="7"/>
      <c r="LLS62" s="7"/>
      <c r="LLT62" s="7"/>
      <c r="LLU62" s="7"/>
      <c r="LLV62" s="7"/>
      <c r="LLW62" s="7"/>
      <c r="LLX62" s="7"/>
      <c r="LLY62" s="7"/>
      <c r="LLZ62" s="7"/>
      <c r="LMA62" s="7"/>
      <c r="LMB62" s="7"/>
      <c r="LMC62" s="7"/>
      <c r="LMD62" s="7"/>
      <c r="LME62" s="7"/>
      <c r="LMF62" s="7"/>
      <c r="LMG62" s="7"/>
      <c r="LMH62" s="7"/>
      <c r="LMI62" s="7"/>
      <c r="LMJ62" s="7"/>
      <c r="LMK62" s="7"/>
      <c r="LML62" s="7"/>
      <c r="LMM62" s="7"/>
      <c r="LMN62" s="7"/>
      <c r="LMO62" s="7"/>
      <c r="LMP62" s="7"/>
      <c r="LMQ62" s="7"/>
      <c r="LMR62" s="7"/>
      <c r="LMT62" s="7"/>
      <c r="LMU62" s="7"/>
      <c r="LMV62" s="7"/>
      <c r="LMW62" s="7"/>
      <c r="LMX62" s="7"/>
      <c r="LMY62" s="7"/>
      <c r="LMZ62" s="7"/>
      <c r="LNA62" s="7"/>
      <c r="LNB62" s="7"/>
      <c r="LNC62" s="7"/>
      <c r="LND62" s="7"/>
      <c r="LNE62" s="7"/>
      <c r="LNF62" s="7"/>
      <c r="LNG62" s="7"/>
      <c r="LNH62" s="7"/>
      <c r="LNI62" s="7"/>
      <c r="LNJ62" s="7"/>
      <c r="LNK62" s="7"/>
      <c r="LNL62" s="7"/>
      <c r="LNM62" s="7"/>
      <c r="LNN62" s="7"/>
      <c r="LNO62" s="7"/>
      <c r="LNP62" s="7"/>
      <c r="LNQ62" s="7"/>
      <c r="LNR62" s="7"/>
      <c r="LNS62" s="7"/>
      <c r="LNT62" s="7"/>
      <c r="LNU62" s="7"/>
      <c r="LNV62" s="7"/>
      <c r="LNW62" s="7"/>
      <c r="LNX62" s="7"/>
      <c r="LNY62" s="7"/>
      <c r="LNZ62" s="7"/>
      <c r="LOA62" s="7"/>
      <c r="LOB62" s="7"/>
      <c r="LOC62" s="7"/>
      <c r="LOD62" s="7"/>
      <c r="LOE62" s="7"/>
      <c r="LOF62" s="7"/>
      <c r="LOG62" s="7"/>
      <c r="LOH62" s="7"/>
      <c r="LOI62" s="7"/>
      <c r="LOJ62" s="7"/>
      <c r="LOK62" s="7"/>
      <c r="LOL62" s="7"/>
      <c r="LOM62" s="7"/>
      <c r="LON62" s="7"/>
      <c r="LOO62" s="7"/>
      <c r="LOP62" s="7"/>
      <c r="LOQ62" s="7"/>
      <c r="LOR62" s="7"/>
      <c r="LOS62" s="7"/>
      <c r="LOT62" s="7"/>
      <c r="LOU62" s="7"/>
      <c r="LOV62" s="7"/>
      <c r="LOW62" s="7"/>
      <c r="LOX62" s="7"/>
      <c r="LOY62" s="7"/>
      <c r="LOZ62" s="7"/>
      <c r="LPA62" s="7"/>
      <c r="LPB62" s="7"/>
      <c r="LPC62" s="7"/>
      <c r="LPD62" s="7"/>
      <c r="LPE62" s="7"/>
      <c r="LPF62" s="7"/>
      <c r="LPG62" s="7"/>
      <c r="LPH62" s="7"/>
      <c r="LPI62" s="7"/>
      <c r="LPJ62" s="7"/>
      <c r="LPK62" s="7"/>
      <c r="LPL62" s="7"/>
      <c r="LPM62" s="7"/>
      <c r="LPN62" s="7"/>
      <c r="LPO62" s="7"/>
      <c r="LPP62" s="7"/>
      <c r="LPQ62" s="7"/>
      <c r="LPR62" s="7"/>
      <c r="LPS62" s="7"/>
      <c r="LPT62" s="7"/>
      <c r="LPU62" s="7"/>
      <c r="LPV62" s="7"/>
      <c r="LPW62" s="7"/>
      <c r="LPX62" s="7"/>
      <c r="LPY62" s="7"/>
      <c r="LPZ62" s="7"/>
      <c r="LQA62" s="7"/>
      <c r="LQB62" s="7"/>
      <c r="LQC62" s="7"/>
      <c r="LQD62" s="7"/>
      <c r="LQE62" s="7"/>
      <c r="LQF62" s="7"/>
      <c r="LQG62" s="7"/>
      <c r="LQH62" s="7"/>
      <c r="LQI62" s="7"/>
      <c r="LQJ62" s="7"/>
      <c r="LQK62" s="7"/>
      <c r="LQL62" s="7"/>
      <c r="LQM62" s="7"/>
      <c r="LQN62" s="7"/>
      <c r="LQO62" s="7"/>
      <c r="LQP62" s="7"/>
      <c r="LQQ62" s="7"/>
      <c r="LQR62" s="7"/>
      <c r="LQS62" s="7"/>
      <c r="LQT62" s="7"/>
      <c r="LQU62" s="7"/>
      <c r="LQV62" s="7"/>
      <c r="LQW62" s="7"/>
      <c r="LQX62" s="7"/>
      <c r="LQY62" s="7"/>
      <c r="LQZ62" s="7"/>
      <c r="LRA62" s="7"/>
      <c r="LRB62" s="7"/>
      <c r="LRC62" s="7"/>
      <c r="LRD62" s="7"/>
      <c r="LRE62" s="7"/>
      <c r="LRF62" s="7"/>
      <c r="LRG62" s="7"/>
      <c r="LRH62" s="7"/>
      <c r="LRI62" s="7"/>
      <c r="LRJ62" s="7"/>
      <c r="LRK62" s="7"/>
      <c r="LRL62" s="7"/>
      <c r="LRM62" s="7"/>
      <c r="LRN62" s="7"/>
      <c r="LRO62" s="7"/>
      <c r="LRP62" s="7"/>
      <c r="LRQ62" s="7"/>
      <c r="LRR62" s="7"/>
      <c r="LRS62" s="7"/>
      <c r="LRT62" s="7"/>
      <c r="LRU62" s="7"/>
      <c r="LRV62" s="7"/>
      <c r="LRW62" s="7"/>
      <c r="LRX62" s="7"/>
      <c r="LRY62" s="7"/>
      <c r="LRZ62" s="7"/>
      <c r="LSA62" s="7"/>
      <c r="LSB62" s="7"/>
      <c r="LSC62" s="7"/>
      <c r="LSD62" s="7"/>
      <c r="LSE62" s="7"/>
      <c r="LSF62" s="7"/>
      <c r="LSG62" s="7"/>
      <c r="LSH62" s="7"/>
      <c r="LSI62" s="7"/>
      <c r="LSJ62" s="7"/>
      <c r="LSK62" s="7"/>
      <c r="LSL62" s="7"/>
      <c r="LSM62" s="7"/>
      <c r="LSN62" s="7"/>
      <c r="LSO62" s="7"/>
      <c r="LSP62" s="7"/>
      <c r="LSQ62" s="7"/>
      <c r="LSR62" s="7"/>
      <c r="LSS62" s="7"/>
      <c r="LST62" s="7"/>
      <c r="LSU62" s="7"/>
      <c r="LSV62" s="7"/>
      <c r="LSW62" s="7"/>
      <c r="LSX62" s="7"/>
      <c r="LSY62" s="7"/>
      <c r="LSZ62" s="7"/>
      <c r="LTA62" s="7"/>
      <c r="LTB62" s="7"/>
      <c r="LTC62" s="7"/>
      <c r="LTD62" s="7"/>
      <c r="LTE62" s="7"/>
      <c r="LTF62" s="7"/>
      <c r="LTG62" s="7"/>
      <c r="LTH62" s="7"/>
      <c r="LTI62" s="7"/>
      <c r="LTJ62" s="7"/>
      <c r="LTK62" s="7"/>
      <c r="LTL62" s="7"/>
      <c r="LTM62" s="7"/>
      <c r="LTN62" s="7"/>
      <c r="LTO62" s="7"/>
      <c r="LTP62" s="7"/>
      <c r="LTQ62" s="7"/>
      <c r="LTR62" s="7"/>
      <c r="LTS62" s="7"/>
      <c r="LTT62" s="7"/>
      <c r="LTU62" s="7"/>
      <c r="LTV62" s="7"/>
      <c r="LTW62" s="7"/>
      <c r="LTX62" s="7"/>
      <c r="LTY62" s="7"/>
      <c r="LTZ62" s="7"/>
      <c r="LUA62" s="7"/>
      <c r="LUB62" s="7"/>
      <c r="LUC62" s="7"/>
      <c r="LUD62" s="7"/>
      <c r="LUE62" s="7"/>
      <c r="LUF62" s="7"/>
      <c r="LUG62" s="7"/>
      <c r="LUH62" s="7"/>
      <c r="LUI62" s="7"/>
      <c r="LUJ62" s="7"/>
      <c r="LUK62" s="7"/>
      <c r="LUL62" s="7"/>
      <c r="LUM62" s="7"/>
      <c r="LUN62" s="7"/>
      <c r="LUO62" s="7"/>
      <c r="LUP62" s="7"/>
      <c r="LUQ62" s="7"/>
      <c r="LUR62" s="7"/>
      <c r="LUS62" s="7"/>
      <c r="LUT62" s="7"/>
      <c r="LUU62" s="7"/>
      <c r="LUV62" s="7"/>
      <c r="LUW62" s="7"/>
      <c r="LUX62" s="7"/>
      <c r="LUY62" s="7"/>
      <c r="LUZ62" s="7"/>
      <c r="LVA62" s="7"/>
      <c r="LVB62" s="7"/>
      <c r="LVC62" s="7"/>
      <c r="LVD62" s="7"/>
      <c r="LVE62" s="7"/>
      <c r="LVF62" s="7"/>
      <c r="LVG62" s="7"/>
      <c r="LVH62" s="7"/>
      <c r="LVI62" s="7"/>
      <c r="LVJ62" s="7"/>
      <c r="LVK62" s="7"/>
      <c r="LVL62" s="7"/>
      <c r="LVM62" s="7"/>
      <c r="LVN62" s="7"/>
      <c r="LVO62" s="7"/>
      <c r="LVP62" s="7"/>
      <c r="LVQ62" s="7"/>
      <c r="LVR62" s="7"/>
      <c r="LVS62" s="7"/>
      <c r="LVT62" s="7"/>
      <c r="LVU62" s="7"/>
      <c r="LVV62" s="7"/>
      <c r="LVW62" s="7"/>
      <c r="LVX62" s="7"/>
      <c r="LVY62" s="7"/>
      <c r="LVZ62" s="7"/>
      <c r="LWA62" s="7"/>
      <c r="LWB62" s="7"/>
      <c r="LWC62" s="7"/>
      <c r="LWD62" s="7"/>
      <c r="LWE62" s="7"/>
      <c r="LWF62" s="7"/>
      <c r="LWG62" s="7"/>
      <c r="LWH62" s="7"/>
      <c r="LWI62" s="7"/>
      <c r="LWJ62" s="7"/>
      <c r="LWK62" s="7"/>
      <c r="LWL62" s="7"/>
      <c r="LWM62" s="7"/>
      <c r="LWN62" s="7"/>
      <c r="LWP62" s="7"/>
      <c r="LWQ62" s="7"/>
      <c r="LWR62" s="7"/>
      <c r="LWS62" s="7"/>
      <c r="LWT62" s="7"/>
      <c r="LWU62" s="7"/>
      <c r="LWV62" s="7"/>
      <c r="LWW62" s="7"/>
      <c r="LWX62" s="7"/>
      <c r="LWY62" s="7"/>
      <c r="LWZ62" s="7"/>
      <c r="LXA62" s="7"/>
      <c r="LXB62" s="7"/>
      <c r="LXC62" s="7"/>
      <c r="LXD62" s="7"/>
      <c r="LXE62" s="7"/>
      <c r="LXF62" s="7"/>
      <c r="LXG62" s="7"/>
      <c r="LXH62" s="7"/>
      <c r="LXI62" s="7"/>
      <c r="LXJ62" s="7"/>
      <c r="LXK62" s="7"/>
      <c r="LXL62" s="7"/>
      <c r="LXM62" s="7"/>
      <c r="LXN62" s="7"/>
      <c r="LXO62" s="7"/>
      <c r="LXP62" s="7"/>
      <c r="LXQ62" s="7"/>
      <c r="LXR62" s="7"/>
      <c r="LXS62" s="7"/>
      <c r="LXT62" s="7"/>
      <c r="LXU62" s="7"/>
      <c r="LXV62" s="7"/>
      <c r="LXW62" s="7"/>
      <c r="LXX62" s="7"/>
      <c r="LXY62" s="7"/>
      <c r="LXZ62" s="7"/>
      <c r="LYA62" s="7"/>
      <c r="LYB62" s="7"/>
      <c r="LYC62" s="7"/>
      <c r="LYD62" s="7"/>
      <c r="LYE62" s="7"/>
      <c r="LYF62" s="7"/>
      <c r="LYG62" s="7"/>
      <c r="LYH62" s="7"/>
      <c r="LYI62" s="7"/>
      <c r="LYJ62" s="7"/>
      <c r="LYK62" s="7"/>
      <c r="LYL62" s="7"/>
      <c r="LYM62" s="7"/>
      <c r="LYN62" s="7"/>
      <c r="LYO62" s="7"/>
      <c r="LYP62" s="7"/>
      <c r="LYQ62" s="7"/>
      <c r="LYR62" s="7"/>
      <c r="LYS62" s="7"/>
      <c r="LYT62" s="7"/>
      <c r="LYU62" s="7"/>
      <c r="LYV62" s="7"/>
      <c r="LYW62" s="7"/>
      <c r="LYX62" s="7"/>
      <c r="LYY62" s="7"/>
      <c r="LYZ62" s="7"/>
      <c r="LZA62" s="7"/>
      <c r="LZB62" s="7"/>
      <c r="LZC62" s="7"/>
      <c r="LZD62" s="7"/>
      <c r="LZE62" s="7"/>
      <c r="LZF62" s="7"/>
      <c r="LZG62" s="7"/>
      <c r="LZH62" s="7"/>
      <c r="LZI62" s="7"/>
      <c r="LZJ62" s="7"/>
      <c r="LZK62" s="7"/>
      <c r="LZL62" s="7"/>
      <c r="LZM62" s="7"/>
      <c r="LZN62" s="7"/>
      <c r="LZO62" s="7"/>
      <c r="LZP62" s="7"/>
      <c r="LZQ62" s="7"/>
      <c r="LZR62" s="7"/>
      <c r="LZS62" s="7"/>
      <c r="LZT62" s="7"/>
      <c r="LZU62" s="7"/>
      <c r="LZV62" s="7"/>
      <c r="LZW62" s="7"/>
      <c r="LZX62" s="7"/>
      <c r="LZY62" s="7"/>
      <c r="LZZ62" s="7"/>
      <c r="MAA62" s="7"/>
      <c r="MAB62" s="7"/>
      <c r="MAC62" s="7"/>
      <c r="MAD62" s="7"/>
      <c r="MAE62" s="7"/>
      <c r="MAF62" s="7"/>
      <c r="MAG62" s="7"/>
      <c r="MAH62" s="7"/>
      <c r="MAI62" s="7"/>
      <c r="MAJ62" s="7"/>
      <c r="MAK62" s="7"/>
      <c r="MAL62" s="7"/>
      <c r="MAM62" s="7"/>
      <c r="MAN62" s="7"/>
      <c r="MAO62" s="7"/>
      <c r="MAP62" s="7"/>
      <c r="MAQ62" s="7"/>
      <c r="MAR62" s="7"/>
      <c r="MAS62" s="7"/>
      <c r="MAT62" s="7"/>
      <c r="MAU62" s="7"/>
      <c r="MAV62" s="7"/>
      <c r="MAW62" s="7"/>
      <c r="MAX62" s="7"/>
      <c r="MAY62" s="7"/>
      <c r="MAZ62" s="7"/>
      <c r="MBA62" s="7"/>
      <c r="MBB62" s="7"/>
      <c r="MBC62" s="7"/>
      <c r="MBD62" s="7"/>
      <c r="MBE62" s="7"/>
      <c r="MBF62" s="7"/>
      <c r="MBG62" s="7"/>
      <c r="MBH62" s="7"/>
      <c r="MBI62" s="7"/>
      <c r="MBJ62" s="7"/>
      <c r="MBK62" s="7"/>
      <c r="MBL62" s="7"/>
      <c r="MBM62" s="7"/>
      <c r="MBN62" s="7"/>
      <c r="MBO62" s="7"/>
      <c r="MBP62" s="7"/>
      <c r="MBQ62" s="7"/>
      <c r="MBR62" s="7"/>
      <c r="MBS62" s="7"/>
      <c r="MBT62" s="7"/>
      <c r="MBU62" s="7"/>
      <c r="MBV62" s="7"/>
      <c r="MBW62" s="7"/>
      <c r="MBX62" s="7"/>
      <c r="MBY62" s="7"/>
      <c r="MBZ62" s="7"/>
      <c r="MCA62" s="7"/>
      <c r="MCB62" s="7"/>
      <c r="MCC62" s="7"/>
      <c r="MCD62" s="7"/>
      <c r="MCE62" s="7"/>
      <c r="MCF62" s="7"/>
      <c r="MCG62" s="7"/>
      <c r="MCH62" s="7"/>
      <c r="MCI62" s="7"/>
      <c r="MCJ62" s="7"/>
      <c r="MCK62" s="7"/>
      <c r="MCL62" s="7"/>
      <c r="MCM62" s="7"/>
      <c r="MCN62" s="7"/>
      <c r="MCO62" s="7"/>
      <c r="MCP62" s="7"/>
      <c r="MCQ62" s="7"/>
      <c r="MCR62" s="7"/>
      <c r="MCS62" s="7"/>
      <c r="MCT62" s="7"/>
      <c r="MCU62" s="7"/>
      <c r="MCV62" s="7"/>
      <c r="MCW62" s="7"/>
      <c r="MCX62" s="7"/>
      <c r="MCY62" s="7"/>
      <c r="MCZ62" s="7"/>
      <c r="MDA62" s="7"/>
      <c r="MDB62" s="7"/>
      <c r="MDC62" s="7"/>
      <c r="MDD62" s="7"/>
      <c r="MDE62" s="7"/>
      <c r="MDF62" s="7"/>
      <c r="MDG62" s="7"/>
      <c r="MDH62" s="7"/>
      <c r="MDI62" s="7"/>
      <c r="MDJ62" s="7"/>
      <c r="MDK62" s="7"/>
      <c r="MDL62" s="7"/>
      <c r="MDM62" s="7"/>
      <c r="MDN62" s="7"/>
      <c r="MDO62" s="7"/>
      <c r="MDP62" s="7"/>
      <c r="MDQ62" s="7"/>
      <c r="MDR62" s="7"/>
      <c r="MDS62" s="7"/>
      <c r="MDT62" s="7"/>
      <c r="MDU62" s="7"/>
      <c r="MDV62" s="7"/>
      <c r="MDW62" s="7"/>
      <c r="MDX62" s="7"/>
      <c r="MDY62" s="7"/>
      <c r="MDZ62" s="7"/>
      <c r="MEA62" s="7"/>
      <c r="MEB62" s="7"/>
      <c r="MEC62" s="7"/>
      <c r="MED62" s="7"/>
      <c r="MEE62" s="7"/>
      <c r="MEF62" s="7"/>
      <c r="MEG62" s="7"/>
      <c r="MEH62" s="7"/>
      <c r="MEI62" s="7"/>
      <c r="MEJ62" s="7"/>
      <c r="MEK62" s="7"/>
      <c r="MEL62" s="7"/>
      <c r="MEM62" s="7"/>
      <c r="MEN62" s="7"/>
      <c r="MEO62" s="7"/>
      <c r="MEP62" s="7"/>
      <c r="MEQ62" s="7"/>
      <c r="MER62" s="7"/>
      <c r="MES62" s="7"/>
      <c r="MET62" s="7"/>
      <c r="MEU62" s="7"/>
      <c r="MEV62" s="7"/>
      <c r="MEW62" s="7"/>
      <c r="MEX62" s="7"/>
      <c r="MEY62" s="7"/>
      <c r="MEZ62" s="7"/>
      <c r="MFA62" s="7"/>
      <c r="MFB62" s="7"/>
      <c r="MFC62" s="7"/>
      <c r="MFD62" s="7"/>
      <c r="MFE62" s="7"/>
      <c r="MFF62" s="7"/>
      <c r="MFG62" s="7"/>
      <c r="MFH62" s="7"/>
      <c r="MFI62" s="7"/>
      <c r="MFJ62" s="7"/>
      <c r="MFK62" s="7"/>
      <c r="MFL62" s="7"/>
      <c r="MFM62" s="7"/>
      <c r="MFN62" s="7"/>
      <c r="MFO62" s="7"/>
      <c r="MFP62" s="7"/>
      <c r="MFQ62" s="7"/>
      <c r="MFR62" s="7"/>
      <c r="MFS62" s="7"/>
      <c r="MFT62" s="7"/>
      <c r="MFU62" s="7"/>
      <c r="MFV62" s="7"/>
      <c r="MFW62" s="7"/>
      <c r="MFX62" s="7"/>
      <c r="MFY62" s="7"/>
      <c r="MFZ62" s="7"/>
      <c r="MGA62" s="7"/>
      <c r="MGB62" s="7"/>
      <c r="MGC62" s="7"/>
      <c r="MGD62" s="7"/>
      <c r="MGE62" s="7"/>
      <c r="MGF62" s="7"/>
      <c r="MGG62" s="7"/>
      <c r="MGH62" s="7"/>
      <c r="MGI62" s="7"/>
      <c r="MGJ62" s="7"/>
      <c r="MGL62" s="7"/>
      <c r="MGM62" s="7"/>
      <c r="MGN62" s="7"/>
      <c r="MGO62" s="7"/>
      <c r="MGP62" s="7"/>
      <c r="MGQ62" s="7"/>
      <c r="MGR62" s="7"/>
      <c r="MGS62" s="7"/>
      <c r="MGT62" s="7"/>
      <c r="MGU62" s="7"/>
      <c r="MGV62" s="7"/>
      <c r="MGW62" s="7"/>
      <c r="MGX62" s="7"/>
      <c r="MGY62" s="7"/>
      <c r="MGZ62" s="7"/>
      <c r="MHA62" s="7"/>
      <c r="MHB62" s="7"/>
      <c r="MHC62" s="7"/>
      <c r="MHD62" s="7"/>
      <c r="MHE62" s="7"/>
      <c r="MHF62" s="7"/>
      <c r="MHG62" s="7"/>
      <c r="MHH62" s="7"/>
      <c r="MHI62" s="7"/>
      <c r="MHJ62" s="7"/>
      <c r="MHK62" s="7"/>
      <c r="MHL62" s="7"/>
      <c r="MHM62" s="7"/>
      <c r="MHN62" s="7"/>
      <c r="MHO62" s="7"/>
      <c r="MHP62" s="7"/>
      <c r="MHQ62" s="7"/>
      <c r="MHR62" s="7"/>
      <c r="MHS62" s="7"/>
      <c r="MHT62" s="7"/>
      <c r="MHU62" s="7"/>
      <c r="MHV62" s="7"/>
      <c r="MHW62" s="7"/>
      <c r="MHX62" s="7"/>
      <c r="MHY62" s="7"/>
      <c r="MHZ62" s="7"/>
      <c r="MIA62" s="7"/>
      <c r="MIB62" s="7"/>
      <c r="MIC62" s="7"/>
      <c r="MID62" s="7"/>
      <c r="MIE62" s="7"/>
      <c r="MIF62" s="7"/>
      <c r="MIG62" s="7"/>
      <c r="MIH62" s="7"/>
      <c r="MII62" s="7"/>
      <c r="MIJ62" s="7"/>
      <c r="MIK62" s="7"/>
      <c r="MIL62" s="7"/>
      <c r="MIM62" s="7"/>
      <c r="MIN62" s="7"/>
      <c r="MIO62" s="7"/>
      <c r="MIP62" s="7"/>
      <c r="MIQ62" s="7"/>
      <c r="MIR62" s="7"/>
      <c r="MIS62" s="7"/>
      <c r="MIT62" s="7"/>
      <c r="MIU62" s="7"/>
      <c r="MIV62" s="7"/>
      <c r="MIW62" s="7"/>
      <c r="MIX62" s="7"/>
      <c r="MIY62" s="7"/>
      <c r="MIZ62" s="7"/>
      <c r="MJA62" s="7"/>
      <c r="MJB62" s="7"/>
      <c r="MJC62" s="7"/>
      <c r="MJD62" s="7"/>
      <c r="MJE62" s="7"/>
      <c r="MJF62" s="7"/>
      <c r="MJG62" s="7"/>
      <c r="MJH62" s="7"/>
      <c r="MJI62" s="7"/>
      <c r="MJJ62" s="7"/>
      <c r="MJK62" s="7"/>
      <c r="MJL62" s="7"/>
      <c r="MJM62" s="7"/>
      <c r="MJN62" s="7"/>
      <c r="MJO62" s="7"/>
      <c r="MJP62" s="7"/>
      <c r="MJQ62" s="7"/>
      <c r="MJR62" s="7"/>
      <c r="MJS62" s="7"/>
      <c r="MJT62" s="7"/>
      <c r="MJU62" s="7"/>
      <c r="MJV62" s="7"/>
      <c r="MJW62" s="7"/>
      <c r="MJX62" s="7"/>
      <c r="MJY62" s="7"/>
      <c r="MJZ62" s="7"/>
      <c r="MKA62" s="7"/>
      <c r="MKB62" s="7"/>
      <c r="MKC62" s="7"/>
      <c r="MKD62" s="7"/>
      <c r="MKE62" s="7"/>
      <c r="MKF62" s="7"/>
      <c r="MKG62" s="7"/>
      <c r="MKH62" s="7"/>
      <c r="MKI62" s="7"/>
      <c r="MKJ62" s="7"/>
      <c r="MKK62" s="7"/>
      <c r="MKL62" s="7"/>
      <c r="MKM62" s="7"/>
      <c r="MKN62" s="7"/>
      <c r="MKO62" s="7"/>
      <c r="MKP62" s="7"/>
      <c r="MKQ62" s="7"/>
      <c r="MKR62" s="7"/>
      <c r="MKS62" s="7"/>
      <c r="MKT62" s="7"/>
      <c r="MKU62" s="7"/>
      <c r="MKV62" s="7"/>
      <c r="MKW62" s="7"/>
      <c r="MKX62" s="7"/>
      <c r="MKY62" s="7"/>
      <c r="MKZ62" s="7"/>
      <c r="MLA62" s="7"/>
      <c r="MLB62" s="7"/>
      <c r="MLC62" s="7"/>
      <c r="MLD62" s="7"/>
      <c r="MLE62" s="7"/>
      <c r="MLF62" s="7"/>
      <c r="MLG62" s="7"/>
      <c r="MLH62" s="7"/>
      <c r="MLI62" s="7"/>
      <c r="MLJ62" s="7"/>
      <c r="MLK62" s="7"/>
      <c r="MLL62" s="7"/>
      <c r="MLM62" s="7"/>
      <c r="MLN62" s="7"/>
      <c r="MLO62" s="7"/>
      <c r="MLP62" s="7"/>
      <c r="MLQ62" s="7"/>
      <c r="MLR62" s="7"/>
      <c r="MLS62" s="7"/>
      <c r="MLT62" s="7"/>
      <c r="MLU62" s="7"/>
      <c r="MLV62" s="7"/>
      <c r="MLW62" s="7"/>
      <c r="MLX62" s="7"/>
      <c r="MLY62" s="7"/>
      <c r="MLZ62" s="7"/>
      <c r="MMA62" s="7"/>
      <c r="MMB62" s="7"/>
      <c r="MMC62" s="7"/>
      <c r="MMD62" s="7"/>
      <c r="MME62" s="7"/>
      <c r="MMF62" s="7"/>
      <c r="MMG62" s="7"/>
      <c r="MMH62" s="7"/>
      <c r="MMI62" s="7"/>
      <c r="MMJ62" s="7"/>
      <c r="MMK62" s="7"/>
      <c r="MML62" s="7"/>
      <c r="MMM62" s="7"/>
      <c r="MMN62" s="7"/>
      <c r="MMO62" s="7"/>
      <c r="MMP62" s="7"/>
      <c r="MMQ62" s="7"/>
      <c r="MMR62" s="7"/>
      <c r="MMS62" s="7"/>
      <c r="MMT62" s="7"/>
      <c r="MMU62" s="7"/>
      <c r="MMV62" s="7"/>
      <c r="MMW62" s="7"/>
      <c r="MMX62" s="7"/>
      <c r="MMY62" s="7"/>
      <c r="MMZ62" s="7"/>
      <c r="MNA62" s="7"/>
      <c r="MNB62" s="7"/>
      <c r="MNC62" s="7"/>
      <c r="MND62" s="7"/>
      <c r="MNE62" s="7"/>
      <c r="MNF62" s="7"/>
      <c r="MNG62" s="7"/>
      <c r="MNH62" s="7"/>
      <c r="MNI62" s="7"/>
      <c r="MNJ62" s="7"/>
      <c r="MNK62" s="7"/>
      <c r="MNL62" s="7"/>
      <c r="MNM62" s="7"/>
      <c r="MNN62" s="7"/>
      <c r="MNO62" s="7"/>
      <c r="MNP62" s="7"/>
      <c r="MNQ62" s="7"/>
      <c r="MNR62" s="7"/>
      <c r="MNS62" s="7"/>
      <c r="MNT62" s="7"/>
      <c r="MNU62" s="7"/>
      <c r="MNV62" s="7"/>
      <c r="MNW62" s="7"/>
      <c r="MNX62" s="7"/>
      <c r="MNY62" s="7"/>
      <c r="MNZ62" s="7"/>
      <c r="MOA62" s="7"/>
      <c r="MOB62" s="7"/>
      <c r="MOC62" s="7"/>
      <c r="MOD62" s="7"/>
      <c r="MOE62" s="7"/>
      <c r="MOF62" s="7"/>
      <c r="MOG62" s="7"/>
      <c r="MOH62" s="7"/>
      <c r="MOI62" s="7"/>
      <c r="MOJ62" s="7"/>
      <c r="MOK62" s="7"/>
      <c r="MOL62" s="7"/>
      <c r="MOM62" s="7"/>
      <c r="MON62" s="7"/>
      <c r="MOO62" s="7"/>
      <c r="MOP62" s="7"/>
      <c r="MOQ62" s="7"/>
      <c r="MOR62" s="7"/>
      <c r="MOS62" s="7"/>
      <c r="MOT62" s="7"/>
      <c r="MOU62" s="7"/>
      <c r="MOV62" s="7"/>
      <c r="MOW62" s="7"/>
      <c r="MOX62" s="7"/>
      <c r="MOY62" s="7"/>
      <c r="MOZ62" s="7"/>
      <c r="MPA62" s="7"/>
      <c r="MPB62" s="7"/>
      <c r="MPC62" s="7"/>
      <c r="MPD62" s="7"/>
      <c r="MPE62" s="7"/>
      <c r="MPF62" s="7"/>
      <c r="MPG62" s="7"/>
      <c r="MPH62" s="7"/>
      <c r="MPI62" s="7"/>
      <c r="MPJ62" s="7"/>
      <c r="MPK62" s="7"/>
      <c r="MPL62" s="7"/>
      <c r="MPM62" s="7"/>
      <c r="MPN62" s="7"/>
      <c r="MPO62" s="7"/>
      <c r="MPP62" s="7"/>
      <c r="MPQ62" s="7"/>
      <c r="MPR62" s="7"/>
      <c r="MPS62" s="7"/>
      <c r="MPT62" s="7"/>
      <c r="MPU62" s="7"/>
      <c r="MPV62" s="7"/>
      <c r="MPW62" s="7"/>
      <c r="MPX62" s="7"/>
      <c r="MPY62" s="7"/>
      <c r="MPZ62" s="7"/>
      <c r="MQA62" s="7"/>
      <c r="MQB62" s="7"/>
      <c r="MQC62" s="7"/>
      <c r="MQD62" s="7"/>
      <c r="MQE62" s="7"/>
      <c r="MQF62" s="7"/>
      <c r="MQH62" s="7"/>
      <c r="MQI62" s="7"/>
      <c r="MQJ62" s="7"/>
      <c r="MQK62" s="7"/>
      <c r="MQL62" s="7"/>
      <c r="MQM62" s="7"/>
      <c r="MQN62" s="7"/>
      <c r="MQO62" s="7"/>
      <c r="MQP62" s="7"/>
      <c r="MQQ62" s="7"/>
      <c r="MQR62" s="7"/>
      <c r="MQS62" s="7"/>
      <c r="MQT62" s="7"/>
      <c r="MQU62" s="7"/>
      <c r="MQV62" s="7"/>
      <c r="MQW62" s="7"/>
      <c r="MQX62" s="7"/>
      <c r="MQY62" s="7"/>
      <c r="MQZ62" s="7"/>
      <c r="MRA62" s="7"/>
      <c r="MRB62" s="7"/>
      <c r="MRC62" s="7"/>
      <c r="MRD62" s="7"/>
      <c r="MRE62" s="7"/>
      <c r="MRF62" s="7"/>
      <c r="MRG62" s="7"/>
      <c r="MRH62" s="7"/>
      <c r="MRI62" s="7"/>
      <c r="MRJ62" s="7"/>
      <c r="MRK62" s="7"/>
      <c r="MRL62" s="7"/>
      <c r="MRM62" s="7"/>
      <c r="MRN62" s="7"/>
      <c r="MRO62" s="7"/>
      <c r="MRP62" s="7"/>
      <c r="MRQ62" s="7"/>
      <c r="MRR62" s="7"/>
      <c r="MRS62" s="7"/>
      <c r="MRT62" s="7"/>
      <c r="MRU62" s="7"/>
      <c r="MRV62" s="7"/>
      <c r="MRW62" s="7"/>
      <c r="MRX62" s="7"/>
      <c r="MRY62" s="7"/>
      <c r="MRZ62" s="7"/>
      <c r="MSA62" s="7"/>
      <c r="MSB62" s="7"/>
      <c r="MSC62" s="7"/>
      <c r="MSD62" s="7"/>
      <c r="MSE62" s="7"/>
      <c r="MSF62" s="7"/>
      <c r="MSG62" s="7"/>
      <c r="MSH62" s="7"/>
      <c r="MSI62" s="7"/>
      <c r="MSJ62" s="7"/>
      <c r="MSK62" s="7"/>
      <c r="MSL62" s="7"/>
      <c r="MSM62" s="7"/>
      <c r="MSN62" s="7"/>
      <c r="MSO62" s="7"/>
      <c r="MSP62" s="7"/>
      <c r="MSQ62" s="7"/>
      <c r="MSR62" s="7"/>
      <c r="MSS62" s="7"/>
      <c r="MST62" s="7"/>
      <c r="MSU62" s="7"/>
      <c r="MSV62" s="7"/>
      <c r="MSW62" s="7"/>
      <c r="MSX62" s="7"/>
      <c r="MSY62" s="7"/>
      <c r="MSZ62" s="7"/>
      <c r="MTA62" s="7"/>
      <c r="MTB62" s="7"/>
      <c r="MTC62" s="7"/>
      <c r="MTD62" s="7"/>
      <c r="MTE62" s="7"/>
      <c r="MTF62" s="7"/>
      <c r="MTG62" s="7"/>
      <c r="MTH62" s="7"/>
      <c r="MTI62" s="7"/>
      <c r="MTJ62" s="7"/>
      <c r="MTK62" s="7"/>
      <c r="MTL62" s="7"/>
      <c r="MTM62" s="7"/>
      <c r="MTN62" s="7"/>
      <c r="MTO62" s="7"/>
      <c r="MTP62" s="7"/>
      <c r="MTQ62" s="7"/>
      <c r="MTR62" s="7"/>
      <c r="MTS62" s="7"/>
      <c r="MTT62" s="7"/>
      <c r="MTU62" s="7"/>
      <c r="MTV62" s="7"/>
      <c r="MTW62" s="7"/>
      <c r="MTX62" s="7"/>
      <c r="MTY62" s="7"/>
      <c r="MTZ62" s="7"/>
      <c r="MUA62" s="7"/>
      <c r="MUB62" s="7"/>
      <c r="MUC62" s="7"/>
      <c r="MUD62" s="7"/>
      <c r="MUE62" s="7"/>
      <c r="MUF62" s="7"/>
      <c r="MUG62" s="7"/>
      <c r="MUH62" s="7"/>
      <c r="MUI62" s="7"/>
      <c r="MUJ62" s="7"/>
      <c r="MUK62" s="7"/>
      <c r="MUL62" s="7"/>
      <c r="MUM62" s="7"/>
      <c r="MUN62" s="7"/>
      <c r="MUO62" s="7"/>
      <c r="MUP62" s="7"/>
      <c r="MUQ62" s="7"/>
      <c r="MUR62" s="7"/>
      <c r="MUS62" s="7"/>
      <c r="MUT62" s="7"/>
      <c r="MUU62" s="7"/>
      <c r="MUV62" s="7"/>
      <c r="MUW62" s="7"/>
      <c r="MUX62" s="7"/>
      <c r="MUY62" s="7"/>
      <c r="MUZ62" s="7"/>
      <c r="MVA62" s="7"/>
      <c r="MVB62" s="7"/>
      <c r="MVC62" s="7"/>
      <c r="MVD62" s="7"/>
      <c r="MVE62" s="7"/>
      <c r="MVF62" s="7"/>
      <c r="MVG62" s="7"/>
      <c r="MVH62" s="7"/>
      <c r="MVI62" s="7"/>
      <c r="MVJ62" s="7"/>
      <c r="MVK62" s="7"/>
      <c r="MVL62" s="7"/>
      <c r="MVM62" s="7"/>
      <c r="MVN62" s="7"/>
      <c r="MVO62" s="7"/>
      <c r="MVP62" s="7"/>
      <c r="MVQ62" s="7"/>
      <c r="MVR62" s="7"/>
      <c r="MVS62" s="7"/>
      <c r="MVT62" s="7"/>
      <c r="MVU62" s="7"/>
      <c r="MVV62" s="7"/>
      <c r="MVW62" s="7"/>
      <c r="MVX62" s="7"/>
      <c r="MVY62" s="7"/>
      <c r="MVZ62" s="7"/>
      <c r="MWA62" s="7"/>
      <c r="MWB62" s="7"/>
      <c r="MWC62" s="7"/>
      <c r="MWD62" s="7"/>
      <c r="MWE62" s="7"/>
      <c r="MWF62" s="7"/>
      <c r="MWG62" s="7"/>
      <c r="MWH62" s="7"/>
      <c r="MWI62" s="7"/>
      <c r="MWJ62" s="7"/>
      <c r="MWK62" s="7"/>
      <c r="MWL62" s="7"/>
      <c r="MWM62" s="7"/>
      <c r="MWN62" s="7"/>
      <c r="MWO62" s="7"/>
      <c r="MWP62" s="7"/>
      <c r="MWQ62" s="7"/>
      <c r="MWR62" s="7"/>
      <c r="MWS62" s="7"/>
      <c r="MWT62" s="7"/>
      <c r="MWU62" s="7"/>
      <c r="MWV62" s="7"/>
      <c r="MWW62" s="7"/>
      <c r="MWX62" s="7"/>
      <c r="MWY62" s="7"/>
      <c r="MWZ62" s="7"/>
      <c r="MXA62" s="7"/>
      <c r="MXB62" s="7"/>
      <c r="MXC62" s="7"/>
      <c r="MXD62" s="7"/>
      <c r="MXE62" s="7"/>
      <c r="MXF62" s="7"/>
      <c r="MXG62" s="7"/>
      <c r="MXH62" s="7"/>
      <c r="MXI62" s="7"/>
      <c r="MXJ62" s="7"/>
      <c r="MXK62" s="7"/>
      <c r="MXL62" s="7"/>
      <c r="MXM62" s="7"/>
      <c r="MXN62" s="7"/>
      <c r="MXO62" s="7"/>
      <c r="MXP62" s="7"/>
      <c r="MXQ62" s="7"/>
      <c r="MXR62" s="7"/>
      <c r="MXS62" s="7"/>
      <c r="MXT62" s="7"/>
      <c r="MXU62" s="7"/>
      <c r="MXV62" s="7"/>
      <c r="MXW62" s="7"/>
      <c r="MXX62" s="7"/>
      <c r="MXY62" s="7"/>
      <c r="MXZ62" s="7"/>
      <c r="MYA62" s="7"/>
      <c r="MYB62" s="7"/>
      <c r="MYC62" s="7"/>
      <c r="MYD62" s="7"/>
      <c r="MYE62" s="7"/>
      <c r="MYF62" s="7"/>
      <c r="MYG62" s="7"/>
      <c r="MYH62" s="7"/>
      <c r="MYI62" s="7"/>
      <c r="MYJ62" s="7"/>
      <c r="MYK62" s="7"/>
      <c r="MYL62" s="7"/>
      <c r="MYM62" s="7"/>
      <c r="MYN62" s="7"/>
      <c r="MYO62" s="7"/>
      <c r="MYP62" s="7"/>
      <c r="MYQ62" s="7"/>
      <c r="MYR62" s="7"/>
      <c r="MYS62" s="7"/>
      <c r="MYT62" s="7"/>
      <c r="MYU62" s="7"/>
      <c r="MYV62" s="7"/>
      <c r="MYW62" s="7"/>
      <c r="MYX62" s="7"/>
      <c r="MYY62" s="7"/>
      <c r="MYZ62" s="7"/>
      <c r="MZA62" s="7"/>
      <c r="MZB62" s="7"/>
      <c r="MZC62" s="7"/>
      <c r="MZD62" s="7"/>
      <c r="MZE62" s="7"/>
      <c r="MZF62" s="7"/>
      <c r="MZG62" s="7"/>
      <c r="MZH62" s="7"/>
      <c r="MZI62" s="7"/>
      <c r="MZJ62" s="7"/>
      <c r="MZK62" s="7"/>
      <c r="MZL62" s="7"/>
      <c r="MZM62" s="7"/>
      <c r="MZN62" s="7"/>
      <c r="MZO62" s="7"/>
      <c r="MZP62" s="7"/>
      <c r="MZQ62" s="7"/>
      <c r="MZR62" s="7"/>
      <c r="MZS62" s="7"/>
      <c r="MZT62" s="7"/>
      <c r="MZU62" s="7"/>
      <c r="MZV62" s="7"/>
      <c r="MZW62" s="7"/>
      <c r="MZX62" s="7"/>
      <c r="MZY62" s="7"/>
      <c r="MZZ62" s="7"/>
      <c r="NAA62" s="7"/>
      <c r="NAB62" s="7"/>
      <c r="NAD62" s="7"/>
      <c r="NAE62" s="7"/>
      <c r="NAF62" s="7"/>
      <c r="NAG62" s="7"/>
      <c r="NAH62" s="7"/>
      <c r="NAI62" s="7"/>
      <c r="NAJ62" s="7"/>
      <c r="NAK62" s="7"/>
      <c r="NAL62" s="7"/>
      <c r="NAM62" s="7"/>
      <c r="NAN62" s="7"/>
      <c r="NAO62" s="7"/>
      <c r="NAP62" s="7"/>
      <c r="NAQ62" s="7"/>
      <c r="NAR62" s="7"/>
      <c r="NAS62" s="7"/>
      <c r="NAT62" s="7"/>
      <c r="NAU62" s="7"/>
      <c r="NAV62" s="7"/>
      <c r="NAW62" s="7"/>
      <c r="NAX62" s="7"/>
      <c r="NAY62" s="7"/>
      <c r="NAZ62" s="7"/>
      <c r="NBA62" s="7"/>
      <c r="NBB62" s="7"/>
      <c r="NBC62" s="7"/>
      <c r="NBD62" s="7"/>
      <c r="NBE62" s="7"/>
      <c r="NBF62" s="7"/>
      <c r="NBG62" s="7"/>
      <c r="NBH62" s="7"/>
      <c r="NBI62" s="7"/>
      <c r="NBJ62" s="7"/>
      <c r="NBK62" s="7"/>
      <c r="NBL62" s="7"/>
      <c r="NBM62" s="7"/>
      <c r="NBN62" s="7"/>
      <c r="NBO62" s="7"/>
      <c r="NBP62" s="7"/>
      <c r="NBQ62" s="7"/>
      <c r="NBR62" s="7"/>
      <c r="NBS62" s="7"/>
      <c r="NBT62" s="7"/>
      <c r="NBU62" s="7"/>
      <c r="NBV62" s="7"/>
      <c r="NBW62" s="7"/>
      <c r="NBX62" s="7"/>
      <c r="NBY62" s="7"/>
      <c r="NBZ62" s="7"/>
      <c r="NCA62" s="7"/>
      <c r="NCB62" s="7"/>
      <c r="NCC62" s="7"/>
      <c r="NCD62" s="7"/>
      <c r="NCE62" s="7"/>
      <c r="NCF62" s="7"/>
      <c r="NCG62" s="7"/>
      <c r="NCH62" s="7"/>
      <c r="NCI62" s="7"/>
      <c r="NCJ62" s="7"/>
      <c r="NCK62" s="7"/>
      <c r="NCL62" s="7"/>
      <c r="NCM62" s="7"/>
      <c r="NCN62" s="7"/>
      <c r="NCO62" s="7"/>
      <c r="NCP62" s="7"/>
      <c r="NCQ62" s="7"/>
      <c r="NCR62" s="7"/>
      <c r="NCS62" s="7"/>
      <c r="NCT62" s="7"/>
      <c r="NCU62" s="7"/>
      <c r="NCV62" s="7"/>
      <c r="NCW62" s="7"/>
      <c r="NCX62" s="7"/>
      <c r="NCY62" s="7"/>
      <c r="NCZ62" s="7"/>
      <c r="NDA62" s="7"/>
      <c r="NDB62" s="7"/>
      <c r="NDC62" s="7"/>
      <c r="NDD62" s="7"/>
      <c r="NDE62" s="7"/>
      <c r="NDF62" s="7"/>
      <c r="NDG62" s="7"/>
      <c r="NDH62" s="7"/>
      <c r="NDI62" s="7"/>
      <c r="NDJ62" s="7"/>
      <c r="NDK62" s="7"/>
      <c r="NDL62" s="7"/>
      <c r="NDM62" s="7"/>
      <c r="NDN62" s="7"/>
      <c r="NDO62" s="7"/>
      <c r="NDP62" s="7"/>
      <c r="NDQ62" s="7"/>
      <c r="NDR62" s="7"/>
      <c r="NDS62" s="7"/>
      <c r="NDT62" s="7"/>
      <c r="NDU62" s="7"/>
      <c r="NDV62" s="7"/>
      <c r="NDW62" s="7"/>
      <c r="NDX62" s="7"/>
      <c r="NDY62" s="7"/>
      <c r="NDZ62" s="7"/>
      <c r="NEA62" s="7"/>
      <c r="NEB62" s="7"/>
      <c r="NEC62" s="7"/>
      <c r="NED62" s="7"/>
      <c r="NEE62" s="7"/>
      <c r="NEF62" s="7"/>
      <c r="NEG62" s="7"/>
      <c r="NEH62" s="7"/>
      <c r="NEI62" s="7"/>
      <c r="NEJ62" s="7"/>
      <c r="NEK62" s="7"/>
      <c r="NEL62" s="7"/>
      <c r="NEM62" s="7"/>
      <c r="NEN62" s="7"/>
      <c r="NEO62" s="7"/>
      <c r="NEP62" s="7"/>
      <c r="NEQ62" s="7"/>
      <c r="NER62" s="7"/>
      <c r="NES62" s="7"/>
      <c r="NET62" s="7"/>
      <c r="NEU62" s="7"/>
      <c r="NEV62" s="7"/>
      <c r="NEW62" s="7"/>
      <c r="NEX62" s="7"/>
      <c r="NEY62" s="7"/>
      <c r="NEZ62" s="7"/>
      <c r="NFA62" s="7"/>
      <c r="NFB62" s="7"/>
      <c r="NFC62" s="7"/>
      <c r="NFD62" s="7"/>
      <c r="NFE62" s="7"/>
      <c r="NFF62" s="7"/>
      <c r="NFG62" s="7"/>
      <c r="NFH62" s="7"/>
      <c r="NFI62" s="7"/>
      <c r="NFJ62" s="7"/>
      <c r="NFK62" s="7"/>
      <c r="NFL62" s="7"/>
      <c r="NFM62" s="7"/>
      <c r="NFN62" s="7"/>
      <c r="NFO62" s="7"/>
      <c r="NFP62" s="7"/>
      <c r="NFQ62" s="7"/>
      <c r="NFR62" s="7"/>
      <c r="NFS62" s="7"/>
      <c r="NFT62" s="7"/>
      <c r="NFU62" s="7"/>
      <c r="NFV62" s="7"/>
      <c r="NFW62" s="7"/>
      <c r="NFX62" s="7"/>
      <c r="NFY62" s="7"/>
      <c r="NFZ62" s="7"/>
      <c r="NGA62" s="7"/>
      <c r="NGB62" s="7"/>
      <c r="NGC62" s="7"/>
      <c r="NGD62" s="7"/>
      <c r="NGE62" s="7"/>
      <c r="NGF62" s="7"/>
      <c r="NGG62" s="7"/>
      <c r="NGH62" s="7"/>
      <c r="NGI62" s="7"/>
      <c r="NGJ62" s="7"/>
      <c r="NGK62" s="7"/>
      <c r="NGL62" s="7"/>
      <c r="NGM62" s="7"/>
      <c r="NGN62" s="7"/>
      <c r="NGO62" s="7"/>
      <c r="NGP62" s="7"/>
      <c r="NGQ62" s="7"/>
      <c r="NGR62" s="7"/>
      <c r="NGS62" s="7"/>
      <c r="NGT62" s="7"/>
      <c r="NGU62" s="7"/>
      <c r="NGV62" s="7"/>
      <c r="NGW62" s="7"/>
      <c r="NGX62" s="7"/>
      <c r="NGY62" s="7"/>
      <c r="NGZ62" s="7"/>
      <c r="NHA62" s="7"/>
      <c r="NHB62" s="7"/>
      <c r="NHC62" s="7"/>
      <c r="NHD62" s="7"/>
      <c r="NHE62" s="7"/>
      <c r="NHF62" s="7"/>
      <c r="NHG62" s="7"/>
      <c r="NHH62" s="7"/>
      <c r="NHI62" s="7"/>
      <c r="NHJ62" s="7"/>
      <c r="NHK62" s="7"/>
      <c r="NHL62" s="7"/>
      <c r="NHM62" s="7"/>
      <c r="NHN62" s="7"/>
      <c r="NHO62" s="7"/>
      <c r="NHP62" s="7"/>
      <c r="NHQ62" s="7"/>
      <c r="NHR62" s="7"/>
      <c r="NHS62" s="7"/>
      <c r="NHT62" s="7"/>
      <c r="NHU62" s="7"/>
      <c r="NHV62" s="7"/>
      <c r="NHW62" s="7"/>
      <c r="NHX62" s="7"/>
      <c r="NHY62" s="7"/>
      <c r="NHZ62" s="7"/>
      <c r="NIA62" s="7"/>
      <c r="NIB62" s="7"/>
      <c r="NIC62" s="7"/>
      <c r="NID62" s="7"/>
      <c r="NIE62" s="7"/>
      <c r="NIF62" s="7"/>
      <c r="NIG62" s="7"/>
      <c r="NIH62" s="7"/>
      <c r="NII62" s="7"/>
      <c r="NIJ62" s="7"/>
      <c r="NIK62" s="7"/>
      <c r="NIL62" s="7"/>
      <c r="NIM62" s="7"/>
      <c r="NIN62" s="7"/>
      <c r="NIO62" s="7"/>
      <c r="NIP62" s="7"/>
      <c r="NIQ62" s="7"/>
      <c r="NIR62" s="7"/>
      <c r="NIS62" s="7"/>
      <c r="NIT62" s="7"/>
      <c r="NIU62" s="7"/>
      <c r="NIV62" s="7"/>
      <c r="NIW62" s="7"/>
      <c r="NIX62" s="7"/>
      <c r="NIY62" s="7"/>
      <c r="NIZ62" s="7"/>
      <c r="NJA62" s="7"/>
      <c r="NJB62" s="7"/>
      <c r="NJC62" s="7"/>
      <c r="NJD62" s="7"/>
      <c r="NJE62" s="7"/>
      <c r="NJF62" s="7"/>
      <c r="NJG62" s="7"/>
      <c r="NJH62" s="7"/>
      <c r="NJI62" s="7"/>
      <c r="NJJ62" s="7"/>
      <c r="NJK62" s="7"/>
      <c r="NJL62" s="7"/>
      <c r="NJM62" s="7"/>
      <c r="NJN62" s="7"/>
      <c r="NJO62" s="7"/>
      <c r="NJP62" s="7"/>
      <c r="NJQ62" s="7"/>
      <c r="NJR62" s="7"/>
      <c r="NJS62" s="7"/>
      <c r="NJT62" s="7"/>
      <c r="NJU62" s="7"/>
      <c r="NJV62" s="7"/>
      <c r="NJW62" s="7"/>
      <c r="NJX62" s="7"/>
      <c r="NJZ62" s="7"/>
      <c r="NKA62" s="7"/>
      <c r="NKB62" s="7"/>
      <c r="NKC62" s="7"/>
      <c r="NKD62" s="7"/>
      <c r="NKE62" s="7"/>
      <c r="NKF62" s="7"/>
      <c r="NKG62" s="7"/>
      <c r="NKH62" s="7"/>
      <c r="NKI62" s="7"/>
      <c r="NKJ62" s="7"/>
      <c r="NKK62" s="7"/>
      <c r="NKL62" s="7"/>
      <c r="NKM62" s="7"/>
      <c r="NKN62" s="7"/>
      <c r="NKO62" s="7"/>
      <c r="NKP62" s="7"/>
      <c r="NKQ62" s="7"/>
      <c r="NKR62" s="7"/>
      <c r="NKS62" s="7"/>
      <c r="NKT62" s="7"/>
      <c r="NKU62" s="7"/>
      <c r="NKV62" s="7"/>
      <c r="NKW62" s="7"/>
      <c r="NKX62" s="7"/>
      <c r="NKY62" s="7"/>
      <c r="NKZ62" s="7"/>
      <c r="NLA62" s="7"/>
      <c r="NLB62" s="7"/>
      <c r="NLC62" s="7"/>
      <c r="NLD62" s="7"/>
      <c r="NLE62" s="7"/>
      <c r="NLF62" s="7"/>
      <c r="NLG62" s="7"/>
      <c r="NLH62" s="7"/>
      <c r="NLI62" s="7"/>
      <c r="NLJ62" s="7"/>
      <c r="NLK62" s="7"/>
      <c r="NLL62" s="7"/>
      <c r="NLM62" s="7"/>
      <c r="NLN62" s="7"/>
      <c r="NLO62" s="7"/>
      <c r="NLP62" s="7"/>
      <c r="NLQ62" s="7"/>
      <c r="NLR62" s="7"/>
      <c r="NLS62" s="7"/>
      <c r="NLT62" s="7"/>
      <c r="NLU62" s="7"/>
      <c r="NLV62" s="7"/>
      <c r="NLW62" s="7"/>
      <c r="NLX62" s="7"/>
      <c r="NLY62" s="7"/>
      <c r="NLZ62" s="7"/>
      <c r="NMA62" s="7"/>
      <c r="NMB62" s="7"/>
      <c r="NMC62" s="7"/>
      <c r="NMD62" s="7"/>
      <c r="NME62" s="7"/>
      <c r="NMF62" s="7"/>
      <c r="NMG62" s="7"/>
      <c r="NMH62" s="7"/>
      <c r="NMI62" s="7"/>
      <c r="NMJ62" s="7"/>
      <c r="NMK62" s="7"/>
      <c r="NML62" s="7"/>
      <c r="NMM62" s="7"/>
      <c r="NMN62" s="7"/>
      <c r="NMO62" s="7"/>
      <c r="NMP62" s="7"/>
      <c r="NMQ62" s="7"/>
      <c r="NMR62" s="7"/>
      <c r="NMS62" s="7"/>
      <c r="NMT62" s="7"/>
      <c r="NMU62" s="7"/>
      <c r="NMV62" s="7"/>
      <c r="NMW62" s="7"/>
      <c r="NMX62" s="7"/>
      <c r="NMY62" s="7"/>
      <c r="NMZ62" s="7"/>
      <c r="NNA62" s="7"/>
      <c r="NNB62" s="7"/>
      <c r="NNC62" s="7"/>
      <c r="NND62" s="7"/>
      <c r="NNE62" s="7"/>
      <c r="NNF62" s="7"/>
      <c r="NNG62" s="7"/>
      <c r="NNH62" s="7"/>
      <c r="NNI62" s="7"/>
      <c r="NNJ62" s="7"/>
      <c r="NNK62" s="7"/>
      <c r="NNL62" s="7"/>
      <c r="NNM62" s="7"/>
      <c r="NNN62" s="7"/>
      <c r="NNO62" s="7"/>
      <c r="NNP62" s="7"/>
      <c r="NNQ62" s="7"/>
      <c r="NNR62" s="7"/>
      <c r="NNS62" s="7"/>
      <c r="NNT62" s="7"/>
      <c r="NNU62" s="7"/>
      <c r="NNV62" s="7"/>
      <c r="NNW62" s="7"/>
      <c r="NNX62" s="7"/>
      <c r="NNY62" s="7"/>
      <c r="NNZ62" s="7"/>
      <c r="NOA62" s="7"/>
      <c r="NOB62" s="7"/>
      <c r="NOC62" s="7"/>
      <c r="NOD62" s="7"/>
      <c r="NOE62" s="7"/>
      <c r="NOF62" s="7"/>
      <c r="NOG62" s="7"/>
      <c r="NOH62" s="7"/>
      <c r="NOI62" s="7"/>
      <c r="NOJ62" s="7"/>
      <c r="NOK62" s="7"/>
      <c r="NOL62" s="7"/>
      <c r="NOM62" s="7"/>
      <c r="NON62" s="7"/>
      <c r="NOO62" s="7"/>
      <c r="NOP62" s="7"/>
      <c r="NOQ62" s="7"/>
      <c r="NOR62" s="7"/>
      <c r="NOS62" s="7"/>
      <c r="NOT62" s="7"/>
      <c r="NOU62" s="7"/>
      <c r="NOV62" s="7"/>
      <c r="NOW62" s="7"/>
      <c r="NOX62" s="7"/>
      <c r="NOY62" s="7"/>
      <c r="NOZ62" s="7"/>
      <c r="NPA62" s="7"/>
      <c r="NPB62" s="7"/>
      <c r="NPC62" s="7"/>
      <c r="NPD62" s="7"/>
      <c r="NPE62" s="7"/>
      <c r="NPF62" s="7"/>
      <c r="NPG62" s="7"/>
      <c r="NPH62" s="7"/>
      <c r="NPI62" s="7"/>
      <c r="NPJ62" s="7"/>
      <c r="NPK62" s="7"/>
      <c r="NPL62" s="7"/>
      <c r="NPM62" s="7"/>
      <c r="NPN62" s="7"/>
      <c r="NPO62" s="7"/>
      <c r="NPP62" s="7"/>
      <c r="NPQ62" s="7"/>
      <c r="NPR62" s="7"/>
      <c r="NPS62" s="7"/>
      <c r="NPT62" s="7"/>
      <c r="NPU62" s="7"/>
      <c r="NPV62" s="7"/>
      <c r="NPW62" s="7"/>
      <c r="NPX62" s="7"/>
      <c r="NPY62" s="7"/>
      <c r="NPZ62" s="7"/>
      <c r="NQA62" s="7"/>
      <c r="NQB62" s="7"/>
      <c r="NQC62" s="7"/>
      <c r="NQD62" s="7"/>
      <c r="NQE62" s="7"/>
      <c r="NQF62" s="7"/>
      <c r="NQG62" s="7"/>
      <c r="NQH62" s="7"/>
      <c r="NQI62" s="7"/>
      <c r="NQJ62" s="7"/>
      <c r="NQK62" s="7"/>
      <c r="NQL62" s="7"/>
      <c r="NQM62" s="7"/>
      <c r="NQN62" s="7"/>
      <c r="NQO62" s="7"/>
      <c r="NQP62" s="7"/>
      <c r="NQQ62" s="7"/>
      <c r="NQR62" s="7"/>
      <c r="NQS62" s="7"/>
      <c r="NQT62" s="7"/>
      <c r="NQU62" s="7"/>
      <c r="NQV62" s="7"/>
      <c r="NQW62" s="7"/>
      <c r="NQX62" s="7"/>
      <c r="NQY62" s="7"/>
      <c r="NQZ62" s="7"/>
      <c r="NRA62" s="7"/>
      <c r="NRB62" s="7"/>
      <c r="NRC62" s="7"/>
      <c r="NRD62" s="7"/>
      <c r="NRE62" s="7"/>
      <c r="NRF62" s="7"/>
      <c r="NRG62" s="7"/>
      <c r="NRH62" s="7"/>
      <c r="NRI62" s="7"/>
      <c r="NRJ62" s="7"/>
      <c r="NRK62" s="7"/>
      <c r="NRL62" s="7"/>
      <c r="NRM62" s="7"/>
      <c r="NRN62" s="7"/>
      <c r="NRO62" s="7"/>
      <c r="NRP62" s="7"/>
      <c r="NRQ62" s="7"/>
      <c r="NRR62" s="7"/>
      <c r="NRS62" s="7"/>
      <c r="NRT62" s="7"/>
      <c r="NRU62" s="7"/>
      <c r="NRV62" s="7"/>
      <c r="NRW62" s="7"/>
      <c r="NRX62" s="7"/>
      <c r="NRY62" s="7"/>
      <c r="NRZ62" s="7"/>
      <c r="NSA62" s="7"/>
      <c r="NSB62" s="7"/>
      <c r="NSC62" s="7"/>
      <c r="NSD62" s="7"/>
      <c r="NSE62" s="7"/>
      <c r="NSF62" s="7"/>
      <c r="NSG62" s="7"/>
      <c r="NSH62" s="7"/>
      <c r="NSI62" s="7"/>
      <c r="NSJ62" s="7"/>
      <c r="NSK62" s="7"/>
      <c r="NSL62" s="7"/>
      <c r="NSM62" s="7"/>
      <c r="NSN62" s="7"/>
      <c r="NSO62" s="7"/>
      <c r="NSP62" s="7"/>
      <c r="NSQ62" s="7"/>
      <c r="NSR62" s="7"/>
      <c r="NSS62" s="7"/>
      <c r="NST62" s="7"/>
      <c r="NSU62" s="7"/>
      <c r="NSV62" s="7"/>
      <c r="NSW62" s="7"/>
      <c r="NSX62" s="7"/>
      <c r="NSY62" s="7"/>
      <c r="NSZ62" s="7"/>
      <c r="NTA62" s="7"/>
      <c r="NTB62" s="7"/>
      <c r="NTC62" s="7"/>
      <c r="NTD62" s="7"/>
      <c r="NTE62" s="7"/>
      <c r="NTF62" s="7"/>
      <c r="NTG62" s="7"/>
      <c r="NTH62" s="7"/>
      <c r="NTI62" s="7"/>
      <c r="NTJ62" s="7"/>
      <c r="NTK62" s="7"/>
      <c r="NTL62" s="7"/>
      <c r="NTM62" s="7"/>
      <c r="NTN62" s="7"/>
      <c r="NTO62" s="7"/>
      <c r="NTP62" s="7"/>
      <c r="NTQ62" s="7"/>
      <c r="NTR62" s="7"/>
      <c r="NTS62" s="7"/>
      <c r="NTT62" s="7"/>
      <c r="NTV62" s="7"/>
      <c r="NTW62" s="7"/>
      <c r="NTX62" s="7"/>
      <c r="NTY62" s="7"/>
      <c r="NTZ62" s="7"/>
      <c r="NUA62" s="7"/>
      <c r="NUB62" s="7"/>
      <c r="NUC62" s="7"/>
      <c r="NUD62" s="7"/>
      <c r="NUE62" s="7"/>
      <c r="NUF62" s="7"/>
      <c r="NUG62" s="7"/>
      <c r="NUH62" s="7"/>
      <c r="NUI62" s="7"/>
      <c r="NUJ62" s="7"/>
      <c r="NUK62" s="7"/>
      <c r="NUL62" s="7"/>
      <c r="NUM62" s="7"/>
      <c r="NUN62" s="7"/>
      <c r="NUO62" s="7"/>
      <c r="NUP62" s="7"/>
      <c r="NUQ62" s="7"/>
      <c r="NUR62" s="7"/>
      <c r="NUS62" s="7"/>
      <c r="NUT62" s="7"/>
      <c r="NUU62" s="7"/>
      <c r="NUV62" s="7"/>
      <c r="NUW62" s="7"/>
      <c r="NUX62" s="7"/>
      <c r="NUY62" s="7"/>
      <c r="NUZ62" s="7"/>
      <c r="NVA62" s="7"/>
      <c r="NVB62" s="7"/>
      <c r="NVC62" s="7"/>
      <c r="NVD62" s="7"/>
      <c r="NVE62" s="7"/>
      <c r="NVF62" s="7"/>
      <c r="NVG62" s="7"/>
      <c r="NVH62" s="7"/>
      <c r="NVI62" s="7"/>
      <c r="NVJ62" s="7"/>
      <c r="NVK62" s="7"/>
      <c r="NVL62" s="7"/>
      <c r="NVM62" s="7"/>
      <c r="NVN62" s="7"/>
      <c r="NVO62" s="7"/>
      <c r="NVP62" s="7"/>
      <c r="NVQ62" s="7"/>
      <c r="NVR62" s="7"/>
      <c r="NVS62" s="7"/>
      <c r="NVT62" s="7"/>
      <c r="NVU62" s="7"/>
      <c r="NVV62" s="7"/>
      <c r="NVW62" s="7"/>
      <c r="NVX62" s="7"/>
      <c r="NVY62" s="7"/>
      <c r="NVZ62" s="7"/>
      <c r="NWA62" s="7"/>
      <c r="NWB62" s="7"/>
      <c r="NWC62" s="7"/>
      <c r="NWD62" s="7"/>
      <c r="NWE62" s="7"/>
      <c r="NWF62" s="7"/>
      <c r="NWG62" s="7"/>
      <c r="NWH62" s="7"/>
      <c r="NWI62" s="7"/>
      <c r="NWJ62" s="7"/>
      <c r="NWK62" s="7"/>
      <c r="NWL62" s="7"/>
      <c r="NWM62" s="7"/>
      <c r="NWN62" s="7"/>
      <c r="NWO62" s="7"/>
      <c r="NWP62" s="7"/>
      <c r="NWQ62" s="7"/>
      <c r="NWR62" s="7"/>
      <c r="NWS62" s="7"/>
      <c r="NWT62" s="7"/>
      <c r="NWU62" s="7"/>
      <c r="NWV62" s="7"/>
      <c r="NWW62" s="7"/>
      <c r="NWX62" s="7"/>
      <c r="NWY62" s="7"/>
      <c r="NWZ62" s="7"/>
      <c r="NXA62" s="7"/>
      <c r="NXB62" s="7"/>
      <c r="NXC62" s="7"/>
      <c r="NXD62" s="7"/>
      <c r="NXE62" s="7"/>
      <c r="NXF62" s="7"/>
      <c r="NXG62" s="7"/>
      <c r="NXH62" s="7"/>
      <c r="NXI62" s="7"/>
      <c r="NXJ62" s="7"/>
      <c r="NXK62" s="7"/>
      <c r="NXL62" s="7"/>
      <c r="NXM62" s="7"/>
      <c r="NXN62" s="7"/>
      <c r="NXO62" s="7"/>
      <c r="NXP62" s="7"/>
      <c r="NXQ62" s="7"/>
      <c r="NXR62" s="7"/>
      <c r="NXS62" s="7"/>
      <c r="NXT62" s="7"/>
      <c r="NXU62" s="7"/>
      <c r="NXV62" s="7"/>
      <c r="NXW62" s="7"/>
      <c r="NXX62" s="7"/>
      <c r="NXY62" s="7"/>
      <c r="NXZ62" s="7"/>
      <c r="NYA62" s="7"/>
      <c r="NYB62" s="7"/>
      <c r="NYC62" s="7"/>
      <c r="NYD62" s="7"/>
      <c r="NYE62" s="7"/>
      <c r="NYF62" s="7"/>
      <c r="NYG62" s="7"/>
      <c r="NYH62" s="7"/>
      <c r="NYI62" s="7"/>
      <c r="NYJ62" s="7"/>
      <c r="NYK62" s="7"/>
      <c r="NYL62" s="7"/>
      <c r="NYM62" s="7"/>
      <c r="NYN62" s="7"/>
      <c r="NYO62" s="7"/>
      <c r="NYP62" s="7"/>
      <c r="NYQ62" s="7"/>
      <c r="NYR62" s="7"/>
      <c r="NYS62" s="7"/>
      <c r="NYT62" s="7"/>
      <c r="NYU62" s="7"/>
      <c r="NYV62" s="7"/>
      <c r="NYW62" s="7"/>
      <c r="NYX62" s="7"/>
      <c r="NYY62" s="7"/>
      <c r="NYZ62" s="7"/>
      <c r="NZA62" s="7"/>
      <c r="NZB62" s="7"/>
      <c r="NZC62" s="7"/>
      <c r="NZD62" s="7"/>
      <c r="NZE62" s="7"/>
      <c r="NZF62" s="7"/>
      <c r="NZG62" s="7"/>
      <c r="NZH62" s="7"/>
      <c r="NZI62" s="7"/>
      <c r="NZJ62" s="7"/>
      <c r="NZK62" s="7"/>
      <c r="NZL62" s="7"/>
      <c r="NZM62" s="7"/>
      <c r="NZN62" s="7"/>
      <c r="NZO62" s="7"/>
      <c r="NZP62" s="7"/>
      <c r="NZQ62" s="7"/>
      <c r="NZR62" s="7"/>
      <c r="NZS62" s="7"/>
      <c r="NZT62" s="7"/>
      <c r="NZU62" s="7"/>
      <c r="NZV62" s="7"/>
      <c r="NZW62" s="7"/>
      <c r="NZX62" s="7"/>
      <c r="NZY62" s="7"/>
      <c r="NZZ62" s="7"/>
      <c r="OAA62" s="7"/>
      <c r="OAB62" s="7"/>
      <c r="OAC62" s="7"/>
      <c r="OAD62" s="7"/>
      <c r="OAE62" s="7"/>
      <c r="OAF62" s="7"/>
      <c r="OAG62" s="7"/>
      <c r="OAH62" s="7"/>
      <c r="OAI62" s="7"/>
      <c r="OAJ62" s="7"/>
      <c r="OAK62" s="7"/>
      <c r="OAL62" s="7"/>
      <c r="OAM62" s="7"/>
      <c r="OAN62" s="7"/>
      <c r="OAO62" s="7"/>
      <c r="OAP62" s="7"/>
      <c r="OAQ62" s="7"/>
      <c r="OAR62" s="7"/>
      <c r="OAS62" s="7"/>
      <c r="OAT62" s="7"/>
      <c r="OAU62" s="7"/>
      <c r="OAV62" s="7"/>
      <c r="OAW62" s="7"/>
      <c r="OAX62" s="7"/>
      <c r="OAY62" s="7"/>
      <c r="OAZ62" s="7"/>
      <c r="OBA62" s="7"/>
      <c r="OBB62" s="7"/>
      <c r="OBC62" s="7"/>
      <c r="OBD62" s="7"/>
      <c r="OBE62" s="7"/>
      <c r="OBF62" s="7"/>
      <c r="OBG62" s="7"/>
      <c r="OBH62" s="7"/>
      <c r="OBI62" s="7"/>
      <c r="OBJ62" s="7"/>
      <c r="OBK62" s="7"/>
      <c r="OBL62" s="7"/>
      <c r="OBM62" s="7"/>
      <c r="OBN62" s="7"/>
      <c r="OBO62" s="7"/>
      <c r="OBP62" s="7"/>
      <c r="OBQ62" s="7"/>
      <c r="OBR62" s="7"/>
      <c r="OBS62" s="7"/>
      <c r="OBT62" s="7"/>
      <c r="OBU62" s="7"/>
      <c r="OBV62" s="7"/>
      <c r="OBW62" s="7"/>
      <c r="OBX62" s="7"/>
      <c r="OBY62" s="7"/>
      <c r="OBZ62" s="7"/>
      <c r="OCA62" s="7"/>
      <c r="OCB62" s="7"/>
      <c r="OCC62" s="7"/>
      <c r="OCD62" s="7"/>
      <c r="OCE62" s="7"/>
      <c r="OCF62" s="7"/>
      <c r="OCG62" s="7"/>
      <c r="OCH62" s="7"/>
      <c r="OCI62" s="7"/>
      <c r="OCJ62" s="7"/>
      <c r="OCK62" s="7"/>
      <c r="OCL62" s="7"/>
      <c r="OCM62" s="7"/>
      <c r="OCN62" s="7"/>
      <c r="OCO62" s="7"/>
      <c r="OCP62" s="7"/>
      <c r="OCQ62" s="7"/>
      <c r="OCR62" s="7"/>
      <c r="OCS62" s="7"/>
      <c r="OCT62" s="7"/>
      <c r="OCU62" s="7"/>
      <c r="OCV62" s="7"/>
      <c r="OCW62" s="7"/>
      <c r="OCX62" s="7"/>
      <c r="OCY62" s="7"/>
      <c r="OCZ62" s="7"/>
      <c r="ODA62" s="7"/>
      <c r="ODB62" s="7"/>
      <c r="ODC62" s="7"/>
      <c r="ODD62" s="7"/>
      <c r="ODE62" s="7"/>
      <c r="ODF62" s="7"/>
      <c r="ODG62" s="7"/>
      <c r="ODH62" s="7"/>
      <c r="ODI62" s="7"/>
      <c r="ODJ62" s="7"/>
      <c r="ODK62" s="7"/>
      <c r="ODL62" s="7"/>
      <c r="ODM62" s="7"/>
      <c r="ODN62" s="7"/>
      <c r="ODO62" s="7"/>
      <c r="ODP62" s="7"/>
      <c r="ODR62" s="7"/>
      <c r="ODS62" s="7"/>
      <c r="ODT62" s="7"/>
      <c r="ODU62" s="7"/>
      <c r="ODV62" s="7"/>
      <c r="ODW62" s="7"/>
      <c r="ODX62" s="7"/>
      <c r="ODY62" s="7"/>
      <c r="ODZ62" s="7"/>
      <c r="OEA62" s="7"/>
      <c r="OEB62" s="7"/>
      <c r="OEC62" s="7"/>
      <c r="OED62" s="7"/>
      <c r="OEE62" s="7"/>
      <c r="OEF62" s="7"/>
      <c r="OEG62" s="7"/>
      <c r="OEH62" s="7"/>
      <c r="OEI62" s="7"/>
      <c r="OEJ62" s="7"/>
      <c r="OEK62" s="7"/>
      <c r="OEL62" s="7"/>
      <c r="OEM62" s="7"/>
      <c r="OEN62" s="7"/>
      <c r="OEO62" s="7"/>
      <c r="OEP62" s="7"/>
      <c r="OEQ62" s="7"/>
      <c r="OER62" s="7"/>
      <c r="OES62" s="7"/>
      <c r="OET62" s="7"/>
      <c r="OEU62" s="7"/>
      <c r="OEV62" s="7"/>
      <c r="OEW62" s="7"/>
      <c r="OEX62" s="7"/>
      <c r="OEY62" s="7"/>
      <c r="OEZ62" s="7"/>
      <c r="OFA62" s="7"/>
      <c r="OFB62" s="7"/>
      <c r="OFC62" s="7"/>
      <c r="OFD62" s="7"/>
      <c r="OFE62" s="7"/>
      <c r="OFF62" s="7"/>
      <c r="OFG62" s="7"/>
      <c r="OFH62" s="7"/>
      <c r="OFI62" s="7"/>
      <c r="OFJ62" s="7"/>
      <c r="OFK62" s="7"/>
      <c r="OFL62" s="7"/>
      <c r="OFM62" s="7"/>
      <c r="OFN62" s="7"/>
      <c r="OFO62" s="7"/>
      <c r="OFP62" s="7"/>
      <c r="OFQ62" s="7"/>
      <c r="OFR62" s="7"/>
      <c r="OFS62" s="7"/>
      <c r="OFT62" s="7"/>
      <c r="OFU62" s="7"/>
      <c r="OFV62" s="7"/>
      <c r="OFW62" s="7"/>
      <c r="OFX62" s="7"/>
      <c r="OFY62" s="7"/>
      <c r="OFZ62" s="7"/>
      <c r="OGA62" s="7"/>
      <c r="OGB62" s="7"/>
      <c r="OGC62" s="7"/>
      <c r="OGD62" s="7"/>
      <c r="OGE62" s="7"/>
      <c r="OGF62" s="7"/>
      <c r="OGG62" s="7"/>
      <c r="OGH62" s="7"/>
      <c r="OGI62" s="7"/>
      <c r="OGJ62" s="7"/>
      <c r="OGK62" s="7"/>
      <c r="OGL62" s="7"/>
      <c r="OGM62" s="7"/>
      <c r="OGN62" s="7"/>
      <c r="OGO62" s="7"/>
      <c r="OGP62" s="7"/>
      <c r="OGQ62" s="7"/>
      <c r="OGR62" s="7"/>
      <c r="OGS62" s="7"/>
      <c r="OGT62" s="7"/>
      <c r="OGU62" s="7"/>
      <c r="OGV62" s="7"/>
      <c r="OGW62" s="7"/>
      <c r="OGX62" s="7"/>
      <c r="OGY62" s="7"/>
      <c r="OGZ62" s="7"/>
      <c r="OHA62" s="7"/>
      <c r="OHB62" s="7"/>
      <c r="OHC62" s="7"/>
      <c r="OHD62" s="7"/>
      <c r="OHE62" s="7"/>
      <c r="OHF62" s="7"/>
      <c r="OHG62" s="7"/>
      <c r="OHH62" s="7"/>
      <c r="OHI62" s="7"/>
      <c r="OHJ62" s="7"/>
      <c r="OHK62" s="7"/>
      <c r="OHL62" s="7"/>
      <c r="OHM62" s="7"/>
      <c r="OHN62" s="7"/>
      <c r="OHO62" s="7"/>
      <c r="OHP62" s="7"/>
      <c r="OHQ62" s="7"/>
      <c r="OHR62" s="7"/>
      <c r="OHS62" s="7"/>
      <c r="OHT62" s="7"/>
      <c r="OHU62" s="7"/>
      <c r="OHV62" s="7"/>
      <c r="OHW62" s="7"/>
      <c r="OHX62" s="7"/>
      <c r="OHY62" s="7"/>
      <c r="OHZ62" s="7"/>
      <c r="OIA62" s="7"/>
      <c r="OIB62" s="7"/>
      <c r="OIC62" s="7"/>
      <c r="OID62" s="7"/>
      <c r="OIE62" s="7"/>
      <c r="OIF62" s="7"/>
      <c r="OIG62" s="7"/>
      <c r="OIH62" s="7"/>
      <c r="OII62" s="7"/>
      <c r="OIJ62" s="7"/>
      <c r="OIK62" s="7"/>
      <c r="OIL62" s="7"/>
      <c r="OIM62" s="7"/>
      <c r="OIN62" s="7"/>
      <c r="OIO62" s="7"/>
      <c r="OIP62" s="7"/>
      <c r="OIQ62" s="7"/>
      <c r="OIR62" s="7"/>
      <c r="OIS62" s="7"/>
      <c r="OIT62" s="7"/>
      <c r="OIU62" s="7"/>
      <c r="OIV62" s="7"/>
      <c r="OIW62" s="7"/>
      <c r="OIX62" s="7"/>
      <c r="OIY62" s="7"/>
      <c r="OIZ62" s="7"/>
      <c r="OJA62" s="7"/>
      <c r="OJB62" s="7"/>
      <c r="OJC62" s="7"/>
      <c r="OJD62" s="7"/>
      <c r="OJE62" s="7"/>
      <c r="OJF62" s="7"/>
      <c r="OJG62" s="7"/>
      <c r="OJH62" s="7"/>
      <c r="OJI62" s="7"/>
      <c r="OJJ62" s="7"/>
      <c r="OJK62" s="7"/>
      <c r="OJL62" s="7"/>
      <c r="OJM62" s="7"/>
      <c r="OJN62" s="7"/>
      <c r="OJO62" s="7"/>
      <c r="OJP62" s="7"/>
      <c r="OJQ62" s="7"/>
      <c r="OJR62" s="7"/>
      <c r="OJS62" s="7"/>
      <c r="OJT62" s="7"/>
      <c r="OJU62" s="7"/>
      <c r="OJV62" s="7"/>
      <c r="OJW62" s="7"/>
      <c r="OJX62" s="7"/>
      <c r="OJY62" s="7"/>
      <c r="OJZ62" s="7"/>
      <c r="OKA62" s="7"/>
      <c r="OKB62" s="7"/>
      <c r="OKC62" s="7"/>
      <c r="OKD62" s="7"/>
      <c r="OKE62" s="7"/>
      <c r="OKF62" s="7"/>
      <c r="OKG62" s="7"/>
      <c r="OKH62" s="7"/>
      <c r="OKI62" s="7"/>
      <c r="OKJ62" s="7"/>
      <c r="OKK62" s="7"/>
      <c r="OKL62" s="7"/>
      <c r="OKM62" s="7"/>
      <c r="OKN62" s="7"/>
      <c r="OKO62" s="7"/>
      <c r="OKP62" s="7"/>
      <c r="OKQ62" s="7"/>
      <c r="OKR62" s="7"/>
      <c r="OKS62" s="7"/>
      <c r="OKT62" s="7"/>
      <c r="OKU62" s="7"/>
      <c r="OKV62" s="7"/>
      <c r="OKW62" s="7"/>
      <c r="OKX62" s="7"/>
      <c r="OKY62" s="7"/>
      <c r="OKZ62" s="7"/>
      <c r="OLA62" s="7"/>
      <c r="OLB62" s="7"/>
      <c r="OLC62" s="7"/>
      <c r="OLD62" s="7"/>
      <c r="OLE62" s="7"/>
      <c r="OLF62" s="7"/>
      <c r="OLG62" s="7"/>
      <c r="OLH62" s="7"/>
      <c r="OLI62" s="7"/>
      <c r="OLJ62" s="7"/>
      <c r="OLK62" s="7"/>
      <c r="OLL62" s="7"/>
      <c r="OLM62" s="7"/>
      <c r="OLN62" s="7"/>
      <c r="OLO62" s="7"/>
      <c r="OLP62" s="7"/>
      <c r="OLQ62" s="7"/>
      <c r="OLR62" s="7"/>
      <c r="OLS62" s="7"/>
      <c r="OLT62" s="7"/>
      <c r="OLU62" s="7"/>
      <c r="OLV62" s="7"/>
      <c r="OLW62" s="7"/>
      <c r="OLX62" s="7"/>
      <c r="OLY62" s="7"/>
      <c r="OLZ62" s="7"/>
      <c r="OMA62" s="7"/>
      <c r="OMB62" s="7"/>
      <c r="OMC62" s="7"/>
      <c r="OMD62" s="7"/>
      <c r="OME62" s="7"/>
      <c r="OMF62" s="7"/>
      <c r="OMG62" s="7"/>
      <c r="OMH62" s="7"/>
      <c r="OMI62" s="7"/>
      <c r="OMJ62" s="7"/>
      <c r="OMK62" s="7"/>
      <c r="OML62" s="7"/>
      <c r="OMM62" s="7"/>
      <c r="OMN62" s="7"/>
      <c r="OMO62" s="7"/>
      <c r="OMP62" s="7"/>
      <c r="OMQ62" s="7"/>
      <c r="OMR62" s="7"/>
      <c r="OMS62" s="7"/>
      <c r="OMT62" s="7"/>
      <c r="OMU62" s="7"/>
      <c r="OMV62" s="7"/>
      <c r="OMW62" s="7"/>
      <c r="OMX62" s="7"/>
      <c r="OMY62" s="7"/>
      <c r="OMZ62" s="7"/>
      <c r="ONA62" s="7"/>
      <c r="ONB62" s="7"/>
      <c r="ONC62" s="7"/>
      <c r="OND62" s="7"/>
      <c r="ONE62" s="7"/>
      <c r="ONF62" s="7"/>
      <c r="ONG62" s="7"/>
      <c r="ONH62" s="7"/>
      <c r="ONI62" s="7"/>
      <c r="ONJ62" s="7"/>
      <c r="ONK62" s="7"/>
      <c r="ONL62" s="7"/>
      <c r="ONN62" s="7"/>
      <c r="ONO62" s="7"/>
      <c r="ONP62" s="7"/>
      <c r="ONQ62" s="7"/>
      <c r="ONR62" s="7"/>
      <c r="ONS62" s="7"/>
      <c r="ONT62" s="7"/>
      <c r="ONU62" s="7"/>
      <c r="ONV62" s="7"/>
      <c r="ONW62" s="7"/>
      <c r="ONX62" s="7"/>
      <c r="ONY62" s="7"/>
      <c r="ONZ62" s="7"/>
      <c r="OOA62" s="7"/>
      <c r="OOB62" s="7"/>
      <c r="OOC62" s="7"/>
      <c r="OOD62" s="7"/>
      <c r="OOE62" s="7"/>
      <c r="OOF62" s="7"/>
      <c r="OOG62" s="7"/>
      <c r="OOH62" s="7"/>
      <c r="OOI62" s="7"/>
      <c r="OOJ62" s="7"/>
      <c r="OOK62" s="7"/>
      <c r="OOL62" s="7"/>
      <c r="OOM62" s="7"/>
      <c r="OON62" s="7"/>
      <c r="OOO62" s="7"/>
      <c r="OOP62" s="7"/>
      <c r="OOQ62" s="7"/>
      <c r="OOR62" s="7"/>
      <c r="OOS62" s="7"/>
      <c r="OOT62" s="7"/>
      <c r="OOU62" s="7"/>
      <c r="OOV62" s="7"/>
      <c r="OOW62" s="7"/>
      <c r="OOX62" s="7"/>
      <c r="OOY62" s="7"/>
      <c r="OOZ62" s="7"/>
      <c r="OPA62" s="7"/>
      <c r="OPB62" s="7"/>
      <c r="OPC62" s="7"/>
      <c r="OPD62" s="7"/>
      <c r="OPE62" s="7"/>
      <c r="OPF62" s="7"/>
      <c r="OPG62" s="7"/>
      <c r="OPH62" s="7"/>
      <c r="OPI62" s="7"/>
      <c r="OPJ62" s="7"/>
      <c r="OPK62" s="7"/>
      <c r="OPL62" s="7"/>
      <c r="OPM62" s="7"/>
      <c r="OPN62" s="7"/>
      <c r="OPO62" s="7"/>
      <c r="OPP62" s="7"/>
      <c r="OPQ62" s="7"/>
      <c r="OPR62" s="7"/>
      <c r="OPS62" s="7"/>
      <c r="OPT62" s="7"/>
      <c r="OPU62" s="7"/>
      <c r="OPV62" s="7"/>
      <c r="OPW62" s="7"/>
      <c r="OPX62" s="7"/>
      <c r="OPY62" s="7"/>
      <c r="OPZ62" s="7"/>
      <c r="OQA62" s="7"/>
      <c r="OQB62" s="7"/>
      <c r="OQC62" s="7"/>
      <c r="OQD62" s="7"/>
      <c r="OQE62" s="7"/>
      <c r="OQF62" s="7"/>
      <c r="OQG62" s="7"/>
      <c r="OQH62" s="7"/>
      <c r="OQI62" s="7"/>
      <c r="OQJ62" s="7"/>
      <c r="OQK62" s="7"/>
      <c r="OQL62" s="7"/>
      <c r="OQM62" s="7"/>
      <c r="OQN62" s="7"/>
      <c r="OQO62" s="7"/>
      <c r="OQP62" s="7"/>
      <c r="OQQ62" s="7"/>
      <c r="OQR62" s="7"/>
      <c r="OQS62" s="7"/>
      <c r="OQT62" s="7"/>
      <c r="OQU62" s="7"/>
      <c r="OQV62" s="7"/>
      <c r="OQW62" s="7"/>
      <c r="OQX62" s="7"/>
      <c r="OQY62" s="7"/>
      <c r="OQZ62" s="7"/>
      <c r="ORA62" s="7"/>
      <c r="ORB62" s="7"/>
      <c r="ORC62" s="7"/>
      <c r="ORD62" s="7"/>
      <c r="ORE62" s="7"/>
      <c r="ORF62" s="7"/>
      <c r="ORG62" s="7"/>
      <c r="ORH62" s="7"/>
      <c r="ORI62" s="7"/>
      <c r="ORJ62" s="7"/>
      <c r="ORK62" s="7"/>
      <c r="ORL62" s="7"/>
      <c r="ORM62" s="7"/>
      <c r="ORN62" s="7"/>
      <c r="ORO62" s="7"/>
      <c r="ORP62" s="7"/>
      <c r="ORQ62" s="7"/>
      <c r="ORR62" s="7"/>
      <c r="ORS62" s="7"/>
      <c r="ORT62" s="7"/>
      <c r="ORU62" s="7"/>
      <c r="ORV62" s="7"/>
      <c r="ORW62" s="7"/>
      <c r="ORX62" s="7"/>
      <c r="ORY62" s="7"/>
      <c r="ORZ62" s="7"/>
      <c r="OSA62" s="7"/>
      <c r="OSB62" s="7"/>
      <c r="OSC62" s="7"/>
      <c r="OSD62" s="7"/>
      <c r="OSE62" s="7"/>
      <c r="OSF62" s="7"/>
      <c r="OSG62" s="7"/>
      <c r="OSH62" s="7"/>
      <c r="OSI62" s="7"/>
      <c r="OSJ62" s="7"/>
      <c r="OSK62" s="7"/>
      <c r="OSL62" s="7"/>
      <c r="OSM62" s="7"/>
      <c r="OSN62" s="7"/>
      <c r="OSO62" s="7"/>
      <c r="OSP62" s="7"/>
      <c r="OSQ62" s="7"/>
      <c r="OSR62" s="7"/>
      <c r="OSS62" s="7"/>
      <c r="OST62" s="7"/>
      <c r="OSU62" s="7"/>
      <c r="OSV62" s="7"/>
      <c r="OSW62" s="7"/>
      <c r="OSX62" s="7"/>
      <c r="OSY62" s="7"/>
      <c r="OSZ62" s="7"/>
      <c r="OTA62" s="7"/>
      <c r="OTB62" s="7"/>
      <c r="OTC62" s="7"/>
      <c r="OTD62" s="7"/>
      <c r="OTE62" s="7"/>
      <c r="OTF62" s="7"/>
      <c r="OTG62" s="7"/>
      <c r="OTH62" s="7"/>
      <c r="OTI62" s="7"/>
      <c r="OTJ62" s="7"/>
      <c r="OTK62" s="7"/>
      <c r="OTL62" s="7"/>
      <c r="OTM62" s="7"/>
      <c r="OTN62" s="7"/>
      <c r="OTO62" s="7"/>
      <c r="OTP62" s="7"/>
      <c r="OTQ62" s="7"/>
      <c r="OTR62" s="7"/>
      <c r="OTS62" s="7"/>
      <c r="OTT62" s="7"/>
      <c r="OTU62" s="7"/>
      <c r="OTV62" s="7"/>
      <c r="OTW62" s="7"/>
      <c r="OTX62" s="7"/>
      <c r="OTY62" s="7"/>
      <c r="OTZ62" s="7"/>
      <c r="OUA62" s="7"/>
      <c r="OUB62" s="7"/>
      <c r="OUC62" s="7"/>
      <c r="OUD62" s="7"/>
      <c r="OUE62" s="7"/>
      <c r="OUF62" s="7"/>
      <c r="OUG62" s="7"/>
      <c r="OUH62" s="7"/>
      <c r="OUI62" s="7"/>
      <c r="OUJ62" s="7"/>
      <c r="OUK62" s="7"/>
      <c r="OUL62" s="7"/>
      <c r="OUM62" s="7"/>
      <c r="OUN62" s="7"/>
      <c r="OUO62" s="7"/>
      <c r="OUP62" s="7"/>
      <c r="OUQ62" s="7"/>
      <c r="OUR62" s="7"/>
      <c r="OUS62" s="7"/>
      <c r="OUT62" s="7"/>
      <c r="OUU62" s="7"/>
      <c r="OUV62" s="7"/>
      <c r="OUW62" s="7"/>
      <c r="OUX62" s="7"/>
      <c r="OUY62" s="7"/>
      <c r="OUZ62" s="7"/>
      <c r="OVA62" s="7"/>
      <c r="OVB62" s="7"/>
      <c r="OVC62" s="7"/>
      <c r="OVD62" s="7"/>
      <c r="OVE62" s="7"/>
      <c r="OVF62" s="7"/>
      <c r="OVG62" s="7"/>
      <c r="OVH62" s="7"/>
      <c r="OVI62" s="7"/>
      <c r="OVJ62" s="7"/>
      <c r="OVK62" s="7"/>
      <c r="OVL62" s="7"/>
      <c r="OVM62" s="7"/>
      <c r="OVN62" s="7"/>
      <c r="OVO62" s="7"/>
      <c r="OVP62" s="7"/>
      <c r="OVQ62" s="7"/>
      <c r="OVR62" s="7"/>
      <c r="OVS62" s="7"/>
      <c r="OVT62" s="7"/>
      <c r="OVU62" s="7"/>
      <c r="OVV62" s="7"/>
      <c r="OVW62" s="7"/>
      <c r="OVX62" s="7"/>
      <c r="OVY62" s="7"/>
      <c r="OVZ62" s="7"/>
      <c r="OWA62" s="7"/>
      <c r="OWB62" s="7"/>
      <c r="OWC62" s="7"/>
      <c r="OWD62" s="7"/>
      <c r="OWE62" s="7"/>
      <c r="OWF62" s="7"/>
      <c r="OWG62" s="7"/>
      <c r="OWH62" s="7"/>
      <c r="OWI62" s="7"/>
      <c r="OWJ62" s="7"/>
      <c r="OWK62" s="7"/>
      <c r="OWL62" s="7"/>
      <c r="OWM62" s="7"/>
      <c r="OWN62" s="7"/>
      <c r="OWO62" s="7"/>
      <c r="OWP62" s="7"/>
      <c r="OWQ62" s="7"/>
      <c r="OWR62" s="7"/>
      <c r="OWS62" s="7"/>
      <c r="OWT62" s="7"/>
      <c r="OWU62" s="7"/>
      <c r="OWV62" s="7"/>
      <c r="OWW62" s="7"/>
      <c r="OWX62" s="7"/>
      <c r="OWY62" s="7"/>
      <c r="OWZ62" s="7"/>
      <c r="OXA62" s="7"/>
      <c r="OXB62" s="7"/>
      <c r="OXC62" s="7"/>
      <c r="OXD62" s="7"/>
      <c r="OXE62" s="7"/>
      <c r="OXF62" s="7"/>
      <c r="OXG62" s="7"/>
      <c r="OXH62" s="7"/>
      <c r="OXJ62" s="7"/>
      <c r="OXK62" s="7"/>
      <c r="OXL62" s="7"/>
      <c r="OXM62" s="7"/>
      <c r="OXN62" s="7"/>
      <c r="OXO62" s="7"/>
      <c r="OXP62" s="7"/>
      <c r="OXQ62" s="7"/>
      <c r="OXR62" s="7"/>
      <c r="OXS62" s="7"/>
      <c r="OXT62" s="7"/>
      <c r="OXU62" s="7"/>
      <c r="OXV62" s="7"/>
      <c r="OXW62" s="7"/>
      <c r="OXX62" s="7"/>
      <c r="OXY62" s="7"/>
      <c r="OXZ62" s="7"/>
      <c r="OYA62" s="7"/>
      <c r="OYB62" s="7"/>
      <c r="OYC62" s="7"/>
      <c r="OYD62" s="7"/>
      <c r="OYE62" s="7"/>
      <c r="OYF62" s="7"/>
      <c r="OYG62" s="7"/>
      <c r="OYH62" s="7"/>
      <c r="OYI62" s="7"/>
      <c r="OYJ62" s="7"/>
      <c r="OYK62" s="7"/>
      <c r="OYL62" s="7"/>
      <c r="OYM62" s="7"/>
      <c r="OYN62" s="7"/>
      <c r="OYO62" s="7"/>
      <c r="OYP62" s="7"/>
      <c r="OYQ62" s="7"/>
      <c r="OYR62" s="7"/>
      <c r="OYS62" s="7"/>
      <c r="OYT62" s="7"/>
      <c r="OYU62" s="7"/>
      <c r="OYV62" s="7"/>
      <c r="OYW62" s="7"/>
      <c r="OYX62" s="7"/>
      <c r="OYY62" s="7"/>
      <c r="OYZ62" s="7"/>
      <c r="OZA62" s="7"/>
      <c r="OZB62" s="7"/>
      <c r="OZC62" s="7"/>
      <c r="OZD62" s="7"/>
      <c r="OZE62" s="7"/>
      <c r="OZF62" s="7"/>
      <c r="OZG62" s="7"/>
      <c r="OZH62" s="7"/>
      <c r="OZI62" s="7"/>
      <c r="OZJ62" s="7"/>
      <c r="OZK62" s="7"/>
      <c r="OZL62" s="7"/>
      <c r="OZM62" s="7"/>
      <c r="OZN62" s="7"/>
      <c r="OZO62" s="7"/>
      <c r="OZP62" s="7"/>
      <c r="OZQ62" s="7"/>
      <c r="OZR62" s="7"/>
      <c r="OZS62" s="7"/>
      <c r="OZT62" s="7"/>
      <c r="OZU62" s="7"/>
      <c r="OZV62" s="7"/>
      <c r="OZW62" s="7"/>
      <c r="OZX62" s="7"/>
      <c r="OZY62" s="7"/>
      <c r="OZZ62" s="7"/>
      <c r="PAA62" s="7"/>
      <c r="PAB62" s="7"/>
      <c r="PAC62" s="7"/>
      <c r="PAD62" s="7"/>
      <c r="PAE62" s="7"/>
      <c r="PAF62" s="7"/>
      <c r="PAG62" s="7"/>
      <c r="PAH62" s="7"/>
      <c r="PAI62" s="7"/>
      <c r="PAJ62" s="7"/>
      <c r="PAK62" s="7"/>
      <c r="PAL62" s="7"/>
      <c r="PAM62" s="7"/>
      <c r="PAN62" s="7"/>
      <c r="PAO62" s="7"/>
      <c r="PAP62" s="7"/>
      <c r="PAQ62" s="7"/>
      <c r="PAR62" s="7"/>
      <c r="PAS62" s="7"/>
      <c r="PAT62" s="7"/>
      <c r="PAU62" s="7"/>
      <c r="PAV62" s="7"/>
      <c r="PAW62" s="7"/>
      <c r="PAX62" s="7"/>
      <c r="PAY62" s="7"/>
      <c r="PAZ62" s="7"/>
      <c r="PBA62" s="7"/>
      <c r="PBB62" s="7"/>
      <c r="PBC62" s="7"/>
      <c r="PBD62" s="7"/>
      <c r="PBE62" s="7"/>
      <c r="PBF62" s="7"/>
      <c r="PBG62" s="7"/>
      <c r="PBH62" s="7"/>
      <c r="PBI62" s="7"/>
      <c r="PBJ62" s="7"/>
      <c r="PBK62" s="7"/>
      <c r="PBL62" s="7"/>
      <c r="PBM62" s="7"/>
      <c r="PBN62" s="7"/>
      <c r="PBO62" s="7"/>
      <c r="PBP62" s="7"/>
      <c r="PBQ62" s="7"/>
      <c r="PBR62" s="7"/>
      <c r="PBS62" s="7"/>
      <c r="PBT62" s="7"/>
      <c r="PBU62" s="7"/>
      <c r="PBV62" s="7"/>
      <c r="PBW62" s="7"/>
      <c r="PBX62" s="7"/>
      <c r="PBY62" s="7"/>
      <c r="PBZ62" s="7"/>
      <c r="PCA62" s="7"/>
      <c r="PCB62" s="7"/>
      <c r="PCC62" s="7"/>
      <c r="PCD62" s="7"/>
      <c r="PCE62" s="7"/>
      <c r="PCF62" s="7"/>
      <c r="PCG62" s="7"/>
      <c r="PCH62" s="7"/>
      <c r="PCI62" s="7"/>
      <c r="PCJ62" s="7"/>
      <c r="PCK62" s="7"/>
      <c r="PCL62" s="7"/>
      <c r="PCM62" s="7"/>
      <c r="PCN62" s="7"/>
      <c r="PCO62" s="7"/>
      <c r="PCP62" s="7"/>
      <c r="PCQ62" s="7"/>
      <c r="PCR62" s="7"/>
      <c r="PCS62" s="7"/>
      <c r="PCT62" s="7"/>
      <c r="PCU62" s="7"/>
      <c r="PCV62" s="7"/>
      <c r="PCW62" s="7"/>
      <c r="PCX62" s="7"/>
      <c r="PCY62" s="7"/>
      <c r="PCZ62" s="7"/>
      <c r="PDA62" s="7"/>
      <c r="PDB62" s="7"/>
      <c r="PDC62" s="7"/>
      <c r="PDD62" s="7"/>
      <c r="PDE62" s="7"/>
      <c r="PDF62" s="7"/>
      <c r="PDG62" s="7"/>
      <c r="PDH62" s="7"/>
      <c r="PDI62" s="7"/>
      <c r="PDJ62" s="7"/>
      <c r="PDK62" s="7"/>
      <c r="PDL62" s="7"/>
      <c r="PDM62" s="7"/>
      <c r="PDN62" s="7"/>
      <c r="PDO62" s="7"/>
      <c r="PDP62" s="7"/>
      <c r="PDQ62" s="7"/>
      <c r="PDR62" s="7"/>
      <c r="PDS62" s="7"/>
      <c r="PDT62" s="7"/>
      <c r="PDU62" s="7"/>
      <c r="PDV62" s="7"/>
      <c r="PDW62" s="7"/>
      <c r="PDX62" s="7"/>
      <c r="PDY62" s="7"/>
      <c r="PDZ62" s="7"/>
      <c r="PEA62" s="7"/>
      <c r="PEB62" s="7"/>
      <c r="PEC62" s="7"/>
      <c r="PED62" s="7"/>
      <c r="PEE62" s="7"/>
      <c r="PEF62" s="7"/>
      <c r="PEG62" s="7"/>
      <c r="PEH62" s="7"/>
      <c r="PEI62" s="7"/>
      <c r="PEJ62" s="7"/>
      <c r="PEK62" s="7"/>
      <c r="PEL62" s="7"/>
      <c r="PEM62" s="7"/>
      <c r="PEN62" s="7"/>
      <c r="PEO62" s="7"/>
      <c r="PEP62" s="7"/>
      <c r="PEQ62" s="7"/>
      <c r="PER62" s="7"/>
      <c r="PES62" s="7"/>
      <c r="PET62" s="7"/>
      <c r="PEU62" s="7"/>
      <c r="PEV62" s="7"/>
      <c r="PEW62" s="7"/>
      <c r="PEX62" s="7"/>
      <c r="PEY62" s="7"/>
      <c r="PEZ62" s="7"/>
      <c r="PFA62" s="7"/>
      <c r="PFB62" s="7"/>
      <c r="PFC62" s="7"/>
      <c r="PFD62" s="7"/>
      <c r="PFE62" s="7"/>
      <c r="PFF62" s="7"/>
      <c r="PFG62" s="7"/>
      <c r="PFH62" s="7"/>
      <c r="PFI62" s="7"/>
      <c r="PFJ62" s="7"/>
      <c r="PFK62" s="7"/>
      <c r="PFL62" s="7"/>
      <c r="PFM62" s="7"/>
      <c r="PFN62" s="7"/>
      <c r="PFO62" s="7"/>
      <c r="PFP62" s="7"/>
      <c r="PFQ62" s="7"/>
      <c r="PFR62" s="7"/>
      <c r="PFS62" s="7"/>
      <c r="PFT62" s="7"/>
      <c r="PFU62" s="7"/>
      <c r="PFV62" s="7"/>
      <c r="PFW62" s="7"/>
      <c r="PFX62" s="7"/>
      <c r="PFY62" s="7"/>
      <c r="PFZ62" s="7"/>
      <c r="PGA62" s="7"/>
      <c r="PGB62" s="7"/>
      <c r="PGC62" s="7"/>
      <c r="PGD62" s="7"/>
      <c r="PGE62" s="7"/>
      <c r="PGF62" s="7"/>
      <c r="PGG62" s="7"/>
      <c r="PGH62" s="7"/>
      <c r="PGI62" s="7"/>
      <c r="PGJ62" s="7"/>
      <c r="PGK62" s="7"/>
      <c r="PGL62" s="7"/>
      <c r="PGM62" s="7"/>
      <c r="PGN62" s="7"/>
      <c r="PGO62" s="7"/>
      <c r="PGP62" s="7"/>
      <c r="PGQ62" s="7"/>
      <c r="PGR62" s="7"/>
      <c r="PGS62" s="7"/>
      <c r="PGT62" s="7"/>
      <c r="PGU62" s="7"/>
      <c r="PGV62" s="7"/>
      <c r="PGW62" s="7"/>
      <c r="PGX62" s="7"/>
      <c r="PGY62" s="7"/>
      <c r="PGZ62" s="7"/>
      <c r="PHA62" s="7"/>
      <c r="PHB62" s="7"/>
      <c r="PHC62" s="7"/>
      <c r="PHD62" s="7"/>
      <c r="PHF62" s="7"/>
      <c r="PHG62" s="7"/>
      <c r="PHH62" s="7"/>
      <c r="PHI62" s="7"/>
      <c r="PHJ62" s="7"/>
      <c r="PHK62" s="7"/>
      <c r="PHL62" s="7"/>
      <c r="PHM62" s="7"/>
      <c r="PHN62" s="7"/>
      <c r="PHO62" s="7"/>
      <c r="PHP62" s="7"/>
      <c r="PHQ62" s="7"/>
      <c r="PHR62" s="7"/>
      <c r="PHS62" s="7"/>
      <c r="PHT62" s="7"/>
      <c r="PHU62" s="7"/>
      <c r="PHV62" s="7"/>
      <c r="PHW62" s="7"/>
      <c r="PHX62" s="7"/>
      <c r="PHY62" s="7"/>
      <c r="PHZ62" s="7"/>
      <c r="PIA62" s="7"/>
      <c r="PIB62" s="7"/>
      <c r="PIC62" s="7"/>
      <c r="PID62" s="7"/>
      <c r="PIE62" s="7"/>
      <c r="PIF62" s="7"/>
      <c r="PIG62" s="7"/>
      <c r="PIH62" s="7"/>
      <c r="PII62" s="7"/>
      <c r="PIJ62" s="7"/>
      <c r="PIK62" s="7"/>
      <c r="PIL62" s="7"/>
      <c r="PIM62" s="7"/>
      <c r="PIN62" s="7"/>
      <c r="PIO62" s="7"/>
      <c r="PIP62" s="7"/>
      <c r="PIQ62" s="7"/>
      <c r="PIR62" s="7"/>
      <c r="PIS62" s="7"/>
      <c r="PIT62" s="7"/>
      <c r="PIU62" s="7"/>
      <c r="PIV62" s="7"/>
      <c r="PIW62" s="7"/>
      <c r="PIX62" s="7"/>
      <c r="PIY62" s="7"/>
      <c r="PIZ62" s="7"/>
      <c r="PJA62" s="7"/>
      <c r="PJB62" s="7"/>
      <c r="PJC62" s="7"/>
      <c r="PJD62" s="7"/>
      <c r="PJE62" s="7"/>
      <c r="PJF62" s="7"/>
      <c r="PJG62" s="7"/>
      <c r="PJH62" s="7"/>
      <c r="PJI62" s="7"/>
      <c r="PJJ62" s="7"/>
      <c r="PJK62" s="7"/>
      <c r="PJL62" s="7"/>
      <c r="PJM62" s="7"/>
      <c r="PJN62" s="7"/>
      <c r="PJO62" s="7"/>
      <c r="PJP62" s="7"/>
      <c r="PJQ62" s="7"/>
      <c r="PJR62" s="7"/>
      <c r="PJS62" s="7"/>
      <c r="PJT62" s="7"/>
      <c r="PJU62" s="7"/>
      <c r="PJV62" s="7"/>
      <c r="PJW62" s="7"/>
      <c r="PJX62" s="7"/>
      <c r="PJY62" s="7"/>
      <c r="PJZ62" s="7"/>
      <c r="PKA62" s="7"/>
      <c r="PKB62" s="7"/>
      <c r="PKC62" s="7"/>
      <c r="PKD62" s="7"/>
      <c r="PKE62" s="7"/>
      <c r="PKF62" s="7"/>
      <c r="PKG62" s="7"/>
      <c r="PKH62" s="7"/>
      <c r="PKI62" s="7"/>
      <c r="PKJ62" s="7"/>
      <c r="PKK62" s="7"/>
      <c r="PKL62" s="7"/>
      <c r="PKM62" s="7"/>
      <c r="PKN62" s="7"/>
      <c r="PKO62" s="7"/>
      <c r="PKP62" s="7"/>
      <c r="PKQ62" s="7"/>
      <c r="PKR62" s="7"/>
      <c r="PKS62" s="7"/>
      <c r="PKT62" s="7"/>
      <c r="PKU62" s="7"/>
      <c r="PKV62" s="7"/>
      <c r="PKW62" s="7"/>
      <c r="PKX62" s="7"/>
      <c r="PKY62" s="7"/>
      <c r="PKZ62" s="7"/>
      <c r="PLA62" s="7"/>
      <c r="PLB62" s="7"/>
      <c r="PLC62" s="7"/>
      <c r="PLD62" s="7"/>
      <c r="PLE62" s="7"/>
      <c r="PLF62" s="7"/>
      <c r="PLG62" s="7"/>
      <c r="PLH62" s="7"/>
      <c r="PLI62" s="7"/>
      <c r="PLJ62" s="7"/>
      <c r="PLK62" s="7"/>
      <c r="PLL62" s="7"/>
      <c r="PLM62" s="7"/>
      <c r="PLN62" s="7"/>
      <c r="PLO62" s="7"/>
      <c r="PLP62" s="7"/>
      <c r="PLQ62" s="7"/>
      <c r="PLR62" s="7"/>
      <c r="PLS62" s="7"/>
      <c r="PLT62" s="7"/>
      <c r="PLU62" s="7"/>
      <c r="PLV62" s="7"/>
      <c r="PLW62" s="7"/>
      <c r="PLX62" s="7"/>
      <c r="PLY62" s="7"/>
      <c r="PLZ62" s="7"/>
      <c r="PMA62" s="7"/>
      <c r="PMB62" s="7"/>
      <c r="PMC62" s="7"/>
      <c r="PMD62" s="7"/>
      <c r="PME62" s="7"/>
      <c r="PMF62" s="7"/>
      <c r="PMG62" s="7"/>
      <c r="PMH62" s="7"/>
      <c r="PMI62" s="7"/>
      <c r="PMJ62" s="7"/>
      <c r="PMK62" s="7"/>
      <c r="PML62" s="7"/>
      <c r="PMM62" s="7"/>
      <c r="PMN62" s="7"/>
      <c r="PMO62" s="7"/>
      <c r="PMP62" s="7"/>
      <c r="PMQ62" s="7"/>
      <c r="PMR62" s="7"/>
      <c r="PMS62" s="7"/>
      <c r="PMT62" s="7"/>
      <c r="PMU62" s="7"/>
      <c r="PMV62" s="7"/>
      <c r="PMW62" s="7"/>
      <c r="PMX62" s="7"/>
      <c r="PMY62" s="7"/>
      <c r="PMZ62" s="7"/>
      <c r="PNA62" s="7"/>
      <c r="PNB62" s="7"/>
      <c r="PNC62" s="7"/>
      <c r="PND62" s="7"/>
      <c r="PNE62" s="7"/>
      <c r="PNF62" s="7"/>
      <c r="PNG62" s="7"/>
      <c r="PNH62" s="7"/>
      <c r="PNI62" s="7"/>
      <c r="PNJ62" s="7"/>
      <c r="PNK62" s="7"/>
      <c r="PNL62" s="7"/>
      <c r="PNM62" s="7"/>
      <c r="PNN62" s="7"/>
      <c r="PNO62" s="7"/>
      <c r="PNP62" s="7"/>
      <c r="PNQ62" s="7"/>
      <c r="PNR62" s="7"/>
      <c r="PNS62" s="7"/>
      <c r="PNT62" s="7"/>
      <c r="PNU62" s="7"/>
      <c r="PNV62" s="7"/>
      <c r="PNW62" s="7"/>
      <c r="PNX62" s="7"/>
      <c r="PNY62" s="7"/>
      <c r="PNZ62" s="7"/>
      <c r="POA62" s="7"/>
      <c r="POB62" s="7"/>
      <c r="POC62" s="7"/>
      <c r="POD62" s="7"/>
      <c r="POE62" s="7"/>
      <c r="POF62" s="7"/>
      <c r="POG62" s="7"/>
      <c r="POH62" s="7"/>
      <c r="POI62" s="7"/>
      <c r="POJ62" s="7"/>
      <c r="POK62" s="7"/>
      <c r="POL62" s="7"/>
      <c r="POM62" s="7"/>
      <c r="PON62" s="7"/>
      <c r="POO62" s="7"/>
      <c r="POP62" s="7"/>
      <c r="POQ62" s="7"/>
      <c r="POR62" s="7"/>
      <c r="POS62" s="7"/>
      <c r="POT62" s="7"/>
      <c r="POU62" s="7"/>
      <c r="POV62" s="7"/>
      <c r="POW62" s="7"/>
      <c r="POX62" s="7"/>
      <c r="POY62" s="7"/>
      <c r="POZ62" s="7"/>
      <c r="PPA62" s="7"/>
      <c r="PPB62" s="7"/>
      <c r="PPC62" s="7"/>
      <c r="PPD62" s="7"/>
      <c r="PPE62" s="7"/>
      <c r="PPF62" s="7"/>
      <c r="PPG62" s="7"/>
      <c r="PPH62" s="7"/>
      <c r="PPI62" s="7"/>
      <c r="PPJ62" s="7"/>
      <c r="PPK62" s="7"/>
      <c r="PPL62" s="7"/>
      <c r="PPM62" s="7"/>
      <c r="PPN62" s="7"/>
      <c r="PPO62" s="7"/>
      <c r="PPP62" s="7"/>
      <c r="PPQ62" s="7"/>
      <c r="PPR62" s="7"/>
      <c r="PPS62" s="7"/>
      <c r="PPT62" s="7"/>
      <c r="PPU62" s="7"/>
      <c r="PPV62" s="7"/>
      <c r="PPW62" s="7"/>
      <c r="PPX62" s="7"/>
      <c r="PPY62" s="7"/>
      <c r="PPZ62" s="7"/>
      <c r="PQA62" s="7"/>
      <c r="PQB62" s="7"/>
      <c r="PQC62" s="7"/>
      <c r="PQD62" s="7"/>
      <c r="PQE62" s="7"/>
      <c r="PQF62" s="7"/>
      <c r="PQG62" s="7"/>
      <c r="PQH62" s="7"/>
      <c r="PQI62" s="7"/>
      <c r="PQJ62" s="7"/>
      <c r="PQK62" s="7"/>
      <c r="PQL62" s="7"/>
      <c r="PQM62" s="7"/>
      <c r="PQN62" s="7"/>
      <c r="PQO62" s="7"/>
      <c r="PQP62" s="7"/>
      <c r="PQQ62" s="7"/>
      <c r="PQR62" s="7"/>
      <c r="PQS62" s="7"/>
      <c r="PQT62" s="7"/>
      <c r="PQU62" s="7"/>
      <c r="PQV62" s="7"/>
      <c r="PQW62" s="7"/>
      <c r="PQX62" s="7"/>
      <c r="PQY62" s="7"/>
      <c r="PQZ62" s="7"/>
      <c r="PRB62" s="7"/>
      <c r="PRC62" s="7"/>
      <c r="PRD62" s="7"/>
      <c r="PRE62" s="7"/>
      <c r="PRF62" s="7"/>
      <c r="PRG62" s="7"/>
      <c r="PRH62" s="7"/>
      <c r="PRI62" s="7"/>
      <c r="PRJ62" s="7"/>
      <c r="PRK62" s="7"/>
      <c r="PRL62" s="7"/>
      <c r="PRM62" s="7"/>
      <c r="PRN62" s="7"/>
      <c r="PRO62" s="7"/>
      <c r="PRP62" s="7"/>
      <c r="PRQ62" s="7"/>
      <c r="PRR62" s="7"/>
      <c r="PRS62" s="7"/>
      <c r="PRT62" s="7"/>
      <c r="PRU62" s="7"/>
      <c r="PRV62" s="7"/>
      <c r="PRW62" s="7"/>
      <c r="PRX62" s="7"/>
      <c r="PRY62" s="7"/>
      <c r="PRZ62" s="7"/>
      <c r="PSA62" s="7"/>
      <c r="PSB62" s="7"/>
      <c r="PSC62" s="7"/>
      <c r="PSD62" s="7"/>
      <c r="PSE62" s="7"/>
      <c r="PSF62" s="7"/>
      <c r="PSG62" s="7"/>
      <c r="PSH62" s="7"/>
      <c r="PSI62" s="7"/>
      <c r="PSJ62" s="7"/>
      <c r="PSK62" s="7"/>
      <c r="PSL62" s="7"/>
      <c r="PSM62" s="7"/>
      <c r="PSN62" s="7"/>
      <c r="PSO62" s="7"/>
      <c r="PSP62" s="7"/>
      <c r="PSQ62" s="7"/>
      <c r="PSR62" s="7"/>
      <c r="PSS62" s="7"/>
      <c r="PST62" s="7"/>
      <c r="PSU62" s="7"/>
      <c r="PSV62" s="7"/>
      <c r="PSW62" s="7"/>
      <c r="PSX62" s="7"/>
      <c r="PSY62" s="7"/>
      <c r="PSZ62" s="7"/>
      <c r="PTA62" s="7"/>
      <c r="PTB62" s="7"/>
      <c r="PTC62" s="7"/>
      <c r="PTD62" s="7"/>
      <c r="PTE62" s="7"/>
      <c r="PTF62" s="7"/>
      <c r="PTG62" s="7"/>
      <c r="PTH62" s="7"/>
      <c r="PTI62" s="7"/>
      <c r="PTJ62" s="7"/>
      <c r="PTK62" s="7"/>
      <c r="PTL62" s="7"/>
      <c r="PTM62" s="7"/>
      <c r="PTN62" s="7"/>
      <c r="PTO62" s="7"/>
      <c r="PTP62" s="7"/>
      <c r="PTQ62" s="7"/>
      <c r="PTR62" s="7"/>
      <c r="PTS62" s="7"/>
      <c r="PTT62" s="7"/>
      <c r="PTU62" s="7"/>
      <c r="PTV62" s="7"/>
      <c r="PTW62" s="7"/>
      <c r="PTX62" s="7"/>
      <c r="PTY62" s="7"/>
      <c r="PTZ62" s="7"/>
      <c r="PUA62" s="7"/>
      <c r="PUB62" s="7"/>
      <c r="PUC62" s="7"/>
      <c r="PUD62" s="7"/>
      <c r="PUE62" s="7"/>
      <c r="PUF62" s="7"/>
      <c r="PUG62" s="7"/>
      <c r="PUH62" s="7"/>
      <c r="PUI62" s="7"/>
      <c r="PUJ62" s="7"/>
      <c r="PUK62" s="7"/>
      <c r="PUL62" s="7"/>
      <c r="PUM62" s="7"/>
      <c r="PUN62" s="7"/>
      <c r="PUO62" s="7"/>
      <c r="PUP62" s="7"/>
      <c r="PUQ62" s="7"/>
      <c r="PUR62" s="7"/>
      <c r="PUS62" s="7"/>
      <c r="PUT62" s="7"/>
      <c r="PUU62" s="7"/>
      <c r="PUV62" s="7"/>
      <c r="PUW62" s="7"/>
      <c r="PUX62" s="7"/>
      <c r="PUY62" s="7"/>
      <c r="PUZ62" s="7"/>
      <c r="PVA62" s="7"/>
      <c r="PVB62" s="7"/>
      <c r="PVC62" s="7"/>
      <c r="PVD62" s="7"/>
      <c r="PVE62" s="7"/>
      <c r="PVF62" s="7"/>
      <c r="PVG62" s="7"/>
      <c r="PVH62" s="7"/>
      <c r="PVI62" s="7"/>
      <c r="PVJ62" s="7"/>
      <c r="PVK62" s="7"/>
      <c r="PVL62" s="7"/>
      <c r="PVM62" s="7"/>
      <c r="PVN62" s="7"/>
      <c r="PVO62" s="7"/>
      <c r="PVP62" s="7"/>
      <c r="PVQ62" s="7"/>
      <c r="PVR62" s="7"/>
      <c r="PVS62" s="7"/>
      <c r="PVT62" s="7"/>
      <c r="PVU62" s="7"/>
      <c r="PVV62" s="7"/>
      <c r="PVW62" s="7"/>
      <c r="PVX62" s="7"/>
      <c r="PVY62" s="7"/>
      <c r="PVZ62" s="7"/>
      <c r="PWA62" s="7"/>
      <c r="PWB62" s="7"/>
      <c r="PWC62" s="7"/>
      <c r="PWD62" s="7"/>
      <c r="PWE62" s="7"/>
      <c r="PWF62" s="7"/>
      <c r="PWG62" s="7"/>
      <c r="PWH62" s="7"/>
      <c r="PWI62" s="7"/>
      <c r="PWJ62" s="7"/>
      <c r="PWK62" s="7"/>
      <c r="PWL62" s="7"/>
      <c r="PWM62" s="7"/>
      <c r="PWN62" s="7"/>
      <c r="PWO62" s="7"/>
      <c r="PWP62" s="7"/>
      <c r="PWQ62" s="7"/>
      <c r="PWR62" s="7"/>
      <c r="PWS62" s="7"/>
      <c r="PWT62" s="7"/>
      <c r="PWU62" s="7"/>
      <c r="PWV62" s="7"/>
      <c r="PWW62" s="7"/>
      <c r="PWX62" s="7"/>
      <c r="PWY62" s="7"/>
      <c r="PWZ62" s="7"/>
      <c r="PXA62" s="7"/>
      <c r="PXB62" s="7"/>
      <c r="PXC62" s="7"/>
      <c r="PXD62" s="7"/>
      <c r="PXE62" s="7"/>
      <c r="PXF62" s="7"/>
      <c r="PXG62" s="7"/>
      <c r="PXH62" s="7"/>
      <c r="PXI62" s="7"/>
      <c r="PXJ62" s="7"/>
      <c r="PXK62" s="7"/>
      <c r="PXL62" s="7"/>
      <c r="PXM62" s="7"/>
      <c r="PXN62" s="7"/>
      <c r="PXO62" s="7"/>
      <c r="PXP62" s="7"/>
      <c r="PXQ62" s="7"/>
      <c r="PXR62" s="7"/>
      <c r="PXS62" s="7"/>
      <c r="PXT62" s="7"/>
      <c r="PXU62" s="7"/>
      <c r="PXV62" s="7"/>
      <c r="PXW62" s="7"/>
      <c r="PXX62" s="7"/>
      <c r="PXY62" s="7"/>
      <c r="PXZ62" s="7"/>
      <c r="PYA62" s="7"/>
      <c r="PYB62" s="7"/>
      <c r="PYC62" s="7"/>
      <c r="PYD62" s="7"/>
      <c r="PYE62" s="7"/>
      <c r="PYF62" s="7"/>
      <c r="PYG62" s="7"/>
      <c r="PYH62" s="7"/>
      <c r="PYI62" s="7"/>
      <c r="PYJ62" s="7"/>
      <c r="PYK62" s="7"/>
      <c r="PYL62" s="7"/>
      <c r="PYM62" s="7"/>
      <c r="PYN62" s="7"/>
      <c r="PYO62" s="7"/>
      <c r="PYP62" s="7"/>
      <c r="PYQ62" s="7"/>
      <c r="PYR62" s="7"/>
      <c r="PYS62" s="7"/>
      <c r="PYT62" s="7"/>
      <c r="PYU62" s="7"/>
      <c r="PYV62" s="7"/>
      <c r="PYW62" s="7"/>
      <c r="PYX62" s="7"/>
      <c r="PYY62" s="7"/>
      <c r="PYZ62" s="7"/>
      <c r="PZA62" s="7"/>
      <c r="PZB62" s="7"/>
      <c r="PZC62" s="7"/>
      <c r="PZD62" s="7"/>
      <c r="PZE62" s="7"/>
      <c r="PZF62" s="7"/>
      <c r="PZG62" s="7"/>
      <c r="PZH62" s="7"/>
      <c r="PZI62" s="7"/>
      <c r="PZJ62" s="7"/>
      <c r="PZK62" s="7"/>
      <c r="PZL62" s="7"/>
      <c r="PZM62" s="7"/>
      <c r="PZN62" s="7"/>
      <c r="PZO62" s="7"/>
      <c r="PZP62" s="7"/>
      <c r="PZQ62" s="7"/>
      <c r="PZR62" s="7"/>
      <c r="PZS62" s="7"/>
      <c r="PZT62" s="7"/>
      <c r="PZU62" s="7"/>
      <c r="PZV62" s="7"/>
      <c r="PZW62" s="7"/>
      <c r="PZX62" s="7"/>
      <c r="PZY62" s="7"/>
      <c r="PZZ62" s="7"/>
      <c r="QAA62" s="7"/>
      <c r="QAB62" s="7"/>
      <c r="QAC62" s="7"/>
      <c r="QAD62" s="7"/>
      <c r="QAE62" s="7"/>
      <c r="QAF62" s="7"/>
      <c r="QAG62" s="7"/>
      <c r="QAH62" s="7"/>
      <c r="QAI62" s="7"/>
      <c r="QAJ62" s="7"/>
      <c r="QAK62" s="7"/>
      <c r="QAL62" s="7"/>
      <c r="QAM62" s="7"/>
      <c r="QAN62" s="7"/>
      <c r="QAO62" s="7"/>
      <c r="QAP62" s="7"/>
      <c r="QAQ62" s="7"/>
      <c r="QAR62" s="7"/>
      <c r="QAS62" s="7"/>
      <c r="QAT62" s="7"/>
      <c r="QAU62" s="7"/>
      <c r="QAV62" s="7"/>
      <c r="QAX62" s="7"/>
      <c r="QAY62" s="7"/>
      <c r="QAZ62" s="7"/>
      <c r="QBA62" s="7"/>
      <c r="QBB62" s="7"/>
      <c r="QBC62" s="7"/>
      <c r="QBD62" s="7"/>
      <c r="QBE62" s="7"/>
      <c r="QBF62" s="7"/>
      <c r="QBG62" s="7"/>
      <c r="QBH62" s="7"/>
      <c r="QBI62" s="7"/>
      <c r="QBJ62" s="7"/>
      <c r="QBK62" s="7"/>
      <c r="QBL62" s="7"/>
      <c r="QBM62" s="7"/>
      <c r="QBN62" s="7"/>
      <c r="QBO62" s="7"/>
      <c r="QBP62" s="7"/>
      <c r="QBQ62" s="7"/>
      <c r="QBR62" s="7"/>
      <c r="QBS62" s="7"/>
      <c r="QBT62" s="7"/>
      <c r="QBU62" s="7"/>
      <c r="QBV62" s="7"/>
      <c r="QBW62" s="7"/>
      <c r="QBX62" s="7"/>
      <c r="QBY62" s="7"/>
      <c r="QBZ62" s="7"/>
      <c r="QCA62" s="7"/>
      <c r="QCB62" s="7"/>
      <c r="QCC62" s="7"/>
      <c r="QCD62" s="7"/>
      <c r="QCE62" s="7"/>
      <c r="QCF62" s="7"/>
      <c r="QCG62" s="7"/>
      <c r="QCH62" s="7"/>
      <c r="QCI62" s="7"/>
      <c r="QCJ62" s="7"/>
      <c r="QCK62" s="7"/>
      <c r="QCL62" s="7"/>
      <c r="QCM62" s="7"/>
      <c r="QCN62" s="7"/>
      <c r="QCO62" s="7"/>
      <c r="QCP62" s="7"/>
      <c r="QCQ62" s="7"/>
      <c r="QCR62" s="7"/>
      <c r="QCS62" s="7"/>
      <c r="QCT62" s="7"/>
      <c r="QCU62" s="7"/>
      <c r="QCV62" s="7"/>
      <c r="QCW62" s="7"/>
      <c r="QCX62" s="7"/>
      <c r="QCY62" s="7"/>
      <c r="QCZ62" s="7"/>
      <c r="QDA62" s="7"/>
      <c r="QDB62" s="7"/>
      <c r="QDC62" s="7"/>
      <c r="QDD62" s="7"/>
      <c r="QDE62" s="7"/>
      <c r="QDF62" s="7"/>
      <c r="QDG62" s="7"/>
      <c r="QDH62" s="7"/>
      <c r="QDI62" s="7"/>
      <c r="QDJ62" s="7"/>
      <c r="QDK62" s="7"/>
      <c r="QDL62" s="7"/>
      <c r="QDM62" s="7"/>
      <c r="QDN62" s="7"/>
      <c r="QDO62" s="7"/>
      <c r="QDP62" s="7"/>
      <c r="QDQ62" s="7"/>
      <c r="QDR62" s="7"/>
      <c r="QDS62" s="7"/>
      <c r="QDT62" s="7"/>
      <c r="QDU62" s="7"/>
      <c r="QDV62" s="7"/>
      <c r="QDW62" s="7"/>
      <c r="QDX62" s="7"/>
      <c r="QDY62" s="7"/>
      <c r="QDZ62" s="7"/>
      <c r="QEA62" s="7"/>
      <c r="QEB62" s="7"/>
      <c r="QEC62" s="7"/>
      <c r="QED62" s="7"/>
      <c r="QEE62" s="7"/>
      <c r="QEF62" s="7"/>
      <c r="QEG62" s="7"/>
      <c r="QEH62" s="7"/>
      <c r="QEI62" s="7"/>
      <c r="QEJ62" s="7"/>
      <c r="QEK62" s="7"/>
      <c r="QEL62" s="7"/>
      <c r="QEM62" s="7"/>
      <c r="QEN62" s="7"/>
      <c r="QEO62" s="7"/>
      <c r="QEP62" s="7"/>
      <c r="QEQ62" s="7"/>
      <c r="QER62" s="7"/>
      <c r="QES62" s="7"/>
      <c r="QET62" s="7"/>
      <c r="QEU62" s="7"/>
      <c r="QEV62" s="7"/>
      <c r="QEW62" s="7"/>
      <c r="QEX62" s="7"/>
      <c r="QEY62" s="7"/>
      <c r="QEZ62" s="7"/>
      <c r="QFA62" s="7"/>
      <c r="QFB62" s="7"/>
      <c r="QFC62" s="7"/>
      <c r="QFD62" s="7"/>
      <c r="QFE62" s="7"/>
      <c r="QFF62" s="7"/>
      <c r="QFG62" s="7"/>
      <c r="QFH62" s="7"/>
      <c r="QFI62" s="7"/>
      <c r="QFJ62" s="7"/>
      <c r="QFK62" s="7"/>
      <c r="QFL62" s="7"/>
      <c r="QFM62" s="7"/>
      <c r="QFN62" s="7"/>
      <c r="QFO62" s="7"/>
      <c r="QFP62" s="7"/>
      <c r="QFQ62" s="7"/>
      <c r="QFR62" s="7"/>
      <c r="QFS62" s="7"/>
      <c r="QFT62" s="7"/>
      <c r="QFU62" s="7"/>
      <c r="QFV62" s="7"/>
      <c r="QFW62" s="7"/>
      <c r="QFX62" s="7"/>
      <c r="QFY62" s="7"/>
      <c r="QFZ62" s="7"/>
      <c r="QGA62" s="7"/>
      <c r="QGB62" s="7"/>
      <c r="QGC62" s="7"/>
      <c r="QGD62" s="7"/>
      <c r="QGE62" s="7"/>
      <c r="QGF62" s="7"/>
      <c r="QGG62" s="7"/>
      <c r="QGH62" s="7"/>
      <c r="QGI62" s="7"/>
      <c r="QGJ62" s="7"/>
      <c r="QGK62" s="7"/>
      <c r="QGL62" s="7"/>
      <c r="QGM62" s="7"/>
      <c r="QGN62" s="7"/>
      <c r="QGO62" s="7"/>
      <c r="QGP62" s="7"/>
      <c r="QGQ62" s="7"/>
      <c r="QGR62" s="7"/>
      <c r="QGS62" s="7"/>
      <c r="QGT62" s="7"/>
      <c r="QGU62" s="7"/>
      <c r="QGV62" s="7"/>
      <c r="QGW62" s="7"/>
      <c r="QGX62" s="7"/>
      <c r="QGY62" s="7"/>
      <c r="QGZ62" s="7"/>
      <c r="QHA62" s="7"/>
      <c r="QHB62" s="7"/>
      <c r="QHC62" s="7"/>
      <c r="QHD62" s="7"/>
      <c r="QHE62" s="7"/>
      <c r="QHF62" s="7"/>
      <c r="QHG62" s="7"/>
      <c r="QHH62" s="7"/>
      <c r="QHI62" s="7"/>
      <c r="QHJ62" s="7"/>
      <c r="QHK62" s="7"/>
      <c r="QHL62" s="7"/>
      <c r="QHM62" s="7"/>
      <c r="QHN62" s="7"/>
      <c r="QHO62" s="7"/>
      <c r="QHP62" s="7"/>
      <c r="QHQ62" s="7"/>
      <c r="QHR62" s="7"/>
      <c r="QHS62" s="7"/>
      <c r="QHT62" s="7"/>
      <c r="QHU62" s="7"/>
      <c r="QHV62" s="7"/>
      <c r="QHW62" s="7"/>
      <c r="QHX62" s="7"/>
      <c r="QHY62" s="7"/>
      <c r="QHZ62" s="7"/>
      <c r="QIA62" s="7"/>
      <c r="QIB62" s="7"/>
      <c r="QIC62" s="7"/>
      <c r="QID62" s="7"/>
      <c r="QIE62" s="7"/>
      <c r="QIF62" s="7"/>
      <c r="QIG62" s="7"/>
      <c r="QIH62" s="7"/>
      <c r="QII62" s="7"/>
      <c r="QIJ62" s="7"/>
      <c r="QIK62" s="7"/>
      <c r="QIL62" s="7"/>
      <c r="QIM62" s="7"/>
      <c r="QIN62" s="7"/>
      <c r="QIO62" s="7"/>
      <c r="QIP62" s="7"/>
      <c r="QIQ62" s="7"/>
      <c r="QIR62" s="7"/>
      <c r="QIS62" s="7"/>
      <c r="QIT62" s="7"/>
      <c r="QIU62" s="7"/>
      <c r="QIV62" s="7"/>
      <c r="QIW62" s="7"/>
      <c r="QIX62" s="7"/>
      <c r="QIY62" s="7"/>
      <c r="QIZ62" s="7"/>
      <c r="QJA62" s="7"/>
      <c r="QJB62" s="7"/>
      <c r="QJC62" s="7"/>
      <c r="QJD62" s="7"/>
      <c r="QJE62" s="7"/>
      <c r="QJF62" s="7"/>
      <c r="QJG62" s="7"/>
      <c r="QJH62" s="7"/>
      <c r="QJI62" s="7"/>
      <c r="QJJ62" s="7"/>
      <c r="QJK62" s="7"/>
      <c r="QJL62" s="7"/>
      <c r="QJM62" s="7"/>
      <c r="QJN62" s="7"/>
      <c r="QJO62" s="7"/>
      <c r="QJP62" s="7"/>
      <c r="QJQ62" s="7"/>
      <c r="QJR62" s="7"/>
      <c r="QJS62" s="7"/>
      <c r="QJT62" s="7"/>
      <c r="QJU62" s="7"/>
      <c r="QJV62" s="7"/>
      <c r="QJW62" s="7"/>
      <c r="QJX62" s="7"/>
      <c r="QJY62" s="7"/>
      <c r="QJZ62" s="7"/>
      <c r="QKA62" s="7"/>
      <c r="QKB62" s="7"/>
      <c r="QKC62" s="7"/>
      <c r="QKD62" s="7"/>
      <c r="QKE62" s="7"/>
      <c r="QKF62" s="7"/>
      <c r="QKG62" s="7"/>
      <c r="QKH62" s="7"/>
      <c r="QKI62" s="7"/>
      <c r="QKJ62" s="7"/>
      <c r="QKK62" s="7"/>
      <c r="QKL62" s="7"/>
      <c r="QKM62" s="7"/>
      <c r="QKN62" s="7"/>
      <c r="QKO62" s="7"/>
      <c r="QKP62" s="7"/>
      <c r="QKQ62" s="7"/>
      <c r="QKR62" s="7"/>
      <c r="QKT62" s="7"/>
      <c r="QKU62" s="7"/>
      <c r="QKV62" s="7"/>
      <c r="QKW62" s="7"/>
      <c r="QKX62" s="7"/>
      <c r="QKY62" s="7"/>
      <c r="QKZ62" s="7"/>
      <c r="QLA62" s="7"/>
      <c r="QLB62" s="7"/>
      <c r="QLC62" s="7"/>
      <c r="QLD62" s="7"/>
      <c r="QLE62" s="7"/>
      <c r="QLF62" s="7"/>
      <c r="QLG62" s="7"/>
      <c r="QLH62" s="7"/>
      <c r="QLI62" s="7"/>
      <c r="QLJ62" s="7"/>
      <c r="QLK62" s="7"/>
      <c r="QLL62" s="7"/>
      <c r="QLM62" s="7"/>
      <c r="QLN62" s="7"/>
      <c r="QLO62" s="7"/>
      <c r="QLP62" s="7"/>
      <c r="QLQ62" s="7"/>
      <c r="QLR62" s="7"/>
      <c r="QLS62" s="7"/>
      <c r="QLT62" s="7"/>
      <c r="QLU62" s="7"/>
      <c r="QLV62" s="7"/>
      <c r="QLW62" s="7"/>
      <c r="QLX62" s="7"/>
      <c r="QLY62" s="7"/>
      <c r="QLZ62" s="7"/>
      <c r="QMA62" s="7"/>
      <c r="QMB62" s="7"/>
      <c r="QMC62" s="7"/>
      <c r="QMD62" s="7"/>
      <c r="QME62" s="7"/>
      <c r="QMF62" s="7"/>
      <c r="QMG62" s="7"/>
      <c r="QMH62" s="7"/>
      <c r="QMI62" s="7"/>
      <c r="QMJ62" s="7"/>
      <c r="QMK62" s="7"/>
      <c r="QML62" s="7"/>
      <c r="QMM62" s="7"/>
      <c r="QMN62" s="7"/>
      <c r="QMO62" s="7"/>
      <c r="QMP62" s="7"/>
      <c r="QMQ62" s="7"/>
      <c r="QMR62" s="7"/>
      <c r="QMS62" s="7"/>
      <c r="QMT62" s="7"/>
      <c r="QMU62" s="7"/>
      <c r="QMV62" s="7"/>
      <c r="QMW62" s="7"/>
      <c r="QMX62" s="7"/>
      <c r="QMY62" s="7"/>
      <c r="QMZ62" s="7"/>
      <c r="QNA62" s="7"/>
      <c r="QNB62" s="7"/>
      <c r="QNC62" s="7"/>
      <c r="QND62" s="7"/>
      <c r="QNE62" s="7"/>
      <c r="QNF62" s="7"/>
      <c r="QNG62" s="7"/>
      <c r="QNH62" s="7"/>
      <c r="QNI62" s="7"/>
      <c r="QNJ62" s="7"/>
      <c r="QNK62" s="7"/>
      <c r="QNL62" s="7"/>
      <c r="QNM62" s="7"/>
      <c r="QNN62" s="7"/>
      <c r="QNO62" s="7"/>
      <c r="QNP62" s="7"/>
      <c r="QNQ62" s="7"/>
      <c r="QNR62" s="7"/>
      <c r="QNS62" s="7"/>
      <c r="QNT62" s="7"/>
      <c r="QNU62" s="7"/>
      <c r="QNV62" s="7"/>
      <c r="QNW62" s="7"/>
      <c r="QNX62" s="7"/>
      <c r="QNY62" s="7"/>
      <c r="QNZ62" s="7"/>
      <c r="QOA62" s="7"/>
      <c r="QOB62" s="7"/>
      <c r="QOC62" s="7"/>
      <c r="QOD62" s="7"/>
      <c r="QOE62" s="7"/>
      <c r="QOF62" s="7"/>
      <c r="QOG62" s="7"/>
      <c r="QOH62" s="7"/>
      <c r="QOI62" s="7"/>
      <c r="QOJ62" s="7"/>
      <c r="QOK62" s="7"/>
      <c r="QOL62" s="7"/>
      <c r="QOM62" s="7"/>
      <c r="QON62" s="7"/>
      <c r="QOO62" s="7"/>
      <c r="QOP62" s="7"/>
      <c r="QOQ62" s="7"/>
      <c r="QOR62" s="7"/>
      <c r="QOS62" s="7"/>
      <c r="QOT62" s="7"/>
      <c r="QOU62" s="7"/>
      <c r="QOV62" s="7"/>
      <c r="QOW62" s="7"/>
      <c r="QOX62" s="7"/>
      <c r="QOY62" s="7"/>
      <c r="QOZ62" s="7"/>
      <c r="QPA62" s="7"/>
      <c r="QPB62" s="7"/>
      <c r="QPC62" s="7"/>
      <c r="QPD62" s="7"/>
      <c r="QPE62" s="7"/>
      <c r="QPF62" s="7"/>
      <c r="QPG62" s="7"/>
      <c r="QPH62" s="7"/>
      <c r="QPI62" s="7"/>
      <c r="QPJ62" s="7"/>
      <c r="QPK62" s="7"/>
      <c r="QPL62" s="7"/>
      <c r="QPM62" s="7"/>
      <c r="QPN62" s="7"/>
      <c r="QPO62" s="7"/>
      <c r="QPP62" s="7"/>
      <c r="QPQ62" s="7"/>
      <c r="QPR62" s="7"/>
      <c r="QPS62" s="7"/>
      <c r="QPT62" s="7"/>
      <c r="QPU62" s="7"/>
      <c r="QPV62" s="7"/>
      <c r="QPW62" s="7"/>
      <c r="QPX62" s="7"/>
      <c r="QPY62" s="7"/>
      <c r="QPZ62" s="7"/>
      <c r="QQA62" s="7"/>
      <c r="QQB62" s="7"/>
      <c r="QQC62" s="7"/>
      <c r="QQD62" s="7"/>
      <c r="QQE62" s="7"/>
      <c r="QQF62" s="7"/>
      <c r="QQG62" s="7"/>
      <c r="QQH62" s="7"/>
      <c r="QQI62" s="7"/>
      <c r="QQJ62" s="7"/>
      <c r="QQK62" s="7"/>
      <c r="QQL62" s="7"/>
      <c r="QQM62" s="7"/>
      <c r="QQN62" s="7"/>
      <c r="QQO62" s="7"/>
      <c r="QQP62" s="7"/>
      <c r="QQQ62" s="7"/>
      <c r="QQR62" s="7"/>
      <c r="QQS62" s="7"/>
      <c r="QQT62" s="7"/>
      <c r="QQU62" s="7"/>
      <c r="QQV62" s="7"/>
      <c r="QQW62" s="7"/>
      <c r="QQX62" s="7"/>
      <c r="QQY62" s="7"/>
      <c r="QQZ62" s="7"/>
      <c r="QRA62" s="7"/>
      <c r="QRB62" s="7"/>
      <c r="QRC62" s="7"/>
      <c r="QRD62" s="7"/>
      <c r="QRE62" s="7"/>
      <c r="QRF62" s="7"/>
      <c r="QRG62" s="7"/>
      <c r="QRH62" s="7"/>
      <c r="QRI62" s="7"/>
      <c r="QRJ62" s="7"/>
      <c r="QRK62" s="7"/>
      <c r="QRL62" s="7"/>
      <c r="QRM62" s="7"/>
      <c r="QRN62" s="7"/>
      <c r="QRO62" s="7"/>
      <c r="QRP62" s="7"/>
      <c r="QRQ62" s="7"/>
      <c r="QRR62" s="7"/>
      <c r="QRS62" s="7"/>
      <c r="QRT62" s="7"/>
      <c r="QRU62" s="7"/>
      <c r="QRV62" s="7"/>
      <c r="QRW62" s="7"/>
      <c r="QRX62" s="7"/>
      <c r="QRY62" s="7"/>
      <c r="QRZ62" s="7"/>
      <c r="QSA62" s="7"/>
      <c r="QSB62" s="7"/>
      <c r="QSC62" s="7"/>
      <c r="QSD62" s="7"/>
      <c r="QSE62" s="7"/>
      <c r="QSF62" s="7"/>
      <c r="QSG62" s="7"/>
      <c r="QSH62" s="7"/>
      <c r="QSI62" s="7"/>
      <c r="QSJ62" s="7"/>
      <c r="QSK62" s="7"/>
      <c r="QSL62" s="7"/>
      <c r="QSM62" s="7"/>
      <c r="QSN62" s="7"/>
      <c r="QSO62" s="7"/>
      <c r="QSP62" s="7"/>
      <c r="QSQ62" s="7"/>
      <c r="QSR62" s="7"/>
      <c r="QSS62" s="7"/>
      <c r="QST62" s="7"/>
      <c r="QSU62" s="7"/>
      <c r="QSV62" s="7"/>
      <c r="QSW62" s="7"/>
      <c r="QSX62" s="7"/>
      <c r="QSY62" s="7"/>
      <c r="QSZ62" s="7"/>
      <c r="QTA62" s="7"/>
      <c r="QTB62" s="7"/>
      <c r="QTC62" s="7"/>
      <c r="QTD62" s="7"/>
      <c r="QTE62" s="7"/>
      <c r="QTF62" s="7"/>
      <c r="QTG62" s="7"/>
      <c r="QTH62" s="7"/>
      <c r="QTI62" s="7"/>
      <c r="QTJ62" s="7"/>
      <c r="QTK62" s="7"/>
      <c r="QTL62" s="7"/>
      <c r="QTM62" s="7"/>
      <c r="QTN62" s="7"/>
      <c r="QTO62" s="7"/>
      <c r="QTP62" s="7"/>
      <c r="QTQ62" s="7"/>
      <c r="QTR62" s="7"/>
      <c r="QTS62" s="7"/>
      <c r="QTT62" s="7"/>
      <c r="QTU62" s="7"/>
      <c r="QTV62" s="7"/>
      <c r="QTW62" s="7"/>
      <c r="QTX62" s="7"/>
      <c r="QTY62" s="7"/>
      <c r="QTZ62" s="7"/>
      <c r="QUA62" s="7"/>
      <c r="QUB62" s="7"/>
      <c r="QUC62" s="7"/>
      <c r="QUD62" s="7"/>
      <c r="QUE62" s="7"/>
      <c r="QUF62" s="7"/>
      <c r="QUG62" s="7"/>
      <c r="QUH62" s="7"/>
      <c r="QUI62" s="7"/>
      <c r="QUJ62" s="7"/>
      <c r="QUK62" s="7"/>
      <c r="QUL62" s="7"/>
      <c r="QUM62" s="7"/>
      <c r="QUN62" s="7"/>
      <c r="QUP62" s="7"/>
      <c r="QUQ62" s="7"/>
      <c r="QUR62" s="7"/>
      <c r="QUS62" s="7"/>
      <c r="QUT62" s="7"/>
      <c r="QUU62" s="7"/>
      <c r="QUV62" s="7"/>
      <c r="QUW62" s="7"/>
      <c r="QUX62" s="7"/>
      <c r="QUY62" s="7"/>
      <c r="QUZ62" s="7"/>
      <c r="QVA62" s="7"/>
      <c r="QVB62" s="7"/>
      <c r="QVC62" s="7"/>
      <c r="QVD62" s="7"/>
      <c r="QVE62" s="7"/>
      <c r="QVF62" s="7"/>
      <c r="QVG62" s="7"/>
      <c r="QVH62" s="7"/>
      <c r="QVI62" s="7"/>
      <c r="QVJ62" s="7"/>
      <c r="QVK62" s="7"/>
      <c r="QVL62" s="7"/>
      <c r="QVM62" s="7"/>
      <c r="QVN62" s="7"/>
      <c r="QVO62" s="7"/>
      <c r="QVP62" s="7"/>
      <c r="QVQ62" s="7"/>
      <c r="QVR62" s="7"/>
      <c r="QVS62" s="7"/>
      <c r="QVT62" s="7"/>
      <c r="QVU62" s="7"/>
      <c r="QVV62" s="7"/>
      <c r="QVW62" s="7"/>
      <c r="QVX62" s="7"/>
      <c r="QVY62" s="7"/>
      <c r="QVZ62" s="7"/>
      <c r="QWA62" s="7"/>
      <c r="QWB62" s="7"/>
      <c r="QWC62" s="7"/>
      <c r="QWD62" s="7"/>
      <c r="QWE62" s="7"/>
      <c r="QWF62" s="7"/>
      <c r="QWG62" s="7"/>
      <c r="QWH62" s="7"/>
      <c r="QWI62" s="7"/>
      <c r="QWJ62" s="7"/>
      <c r="QWK62" s="7"/>
      <c r="QWL62" s="7"/>
      <c r="QWM62" s="7"/>
      <c r="QWN62" s="7"/>
      <c r="QWO62" s="7"/>
      <c r="QWP62" s="7"/>
      <c r="QWQ62" s="7"/>
      <c r="QWR62" s="7"/>
      <c r="QWS62" s="7"/>
      <c r="QWT62" s="7"/>
      <c r="QWU62" s="7"/>
      <c r="QWV62" s="7"/>
      <c r="QWW62" s="7"/>
      <c r="QWX62" s="7"/>
      <c r="QWY62" s="7"/>
      <c r="QWZ62" s="7"/>
      <c r="QXA62" s="7"/>
      <c r="QXB62" s="7"/>
      <c r="QXC62" s="7"/>
      <c r="QXD62" s="7"/>
      <c r="QXE62" s="7"/>
      <c r="QXF62" s="7"/>
      <c r="QXG62" s="7"/>
      <c r="QXH62" s="7"/>
      <c r="QXI62" s="7"/>
      <c r="QXJ62" s="7"/>
      <c r="QXK62" s="7"/>
      <c r="QXL62" s="7"/>
      <c r="QXM62" s="7"/>
      <c r="QXN62" s="7"/>
      <c r="QXO62" s="7"/>
      <c r="QXP62" s="7"/>
      <c r="QXQ62" s="7"/>
      <c r="QXR62" s="7"/>
      <c r="QXS62" s="7"/>
      <c r="QXT62" s="7"/>
      <c r="QXU62" s="7"/>
      <c r="QXV62" s="7"/>
      <c r="QXW62" s="7"/>
      <c r="QXX62" s="7"/>
      <c r="QXY62" s="7"/>
      <c r="QXZ62" s="7"/>
      <c r="QYA62" s="7"/>
      <c r="QYB62" s="7"/>
      <c r="QYC62" s="7"/>
      <c r="QYD62" s="7"/>
      <c r="QYE62" s="7"/>
      <c r="QYF62" s="7"/>
      <c r="QYG62" s="7"/>
      <c r="QYH62" s="7"/>
      <c r="QYI62" s="7"/>
      <c r="QYJ62" s="7"/>
      <c r="QYK62" s="7"/>
      <c r="QYL62" s="7"/>
      <c r="QYM62" s="7"/>
      <c r="QYN62" s="7"/>
      <c r="QYO62" s="7"/>
      <c r="QYP62" s="7"/>
      <c r="QYQ62" s="7"/>
      <c r="QYR62" s="7"/>
      <c r="QYS62" s="7"/>
      <c r="QYT62" s="7"/>
      <c r="QYU62" s="7"/>
      <c r="QYV62" s="7"/>
      <c r="QYW62" s="7"/>
      <c r="QYX62" s="7"/>
      <c r="QYY62" s="7"/>
      <c r="QYZ62" s="7"/>
      <c r="QZA62" s="7"/>
      <c r="QZB62" s="7"/>
      <c r="QZC62" s="7"/>
      <c r="QZD62" s="7"/>
      <c r="QZE62" s="7"/>
      <c r="QZF62" s="7"/>
      <c r="QZG62" s="7"/>
      <c r="QZH62" s="7"/>
      <c r="QZI62" s="7"/>
      <c r="QZJ62" s="7"/>
      <c r="QZK62" s="7"/>
      <c r="QZL62" s="7"/>
      <c r="QZM62" s="7"/>
      <c r="QZN62" s="7"/>
      <c r="QZO62" s="7"/>
      <c r="QZP62" s="7"/>
      <c r="QZQ62" s="7"/>
      <c r="QZR62" s="7"/>
      <c r="QZS62" s="7"/>
      <c r="QZT62" s="7"/>
      <c r="QZU62" s="7"/>
      <c r="QZV62" s="7"/>
      <c r="QZW62" s="7"/>
      <c r="QZX62" s="7"/>
      <c r="QZY62" s="7"/>
      <c r="QZZ62" s="7"/>
      <c r="RAA62" s="7"/>
      <c r="RAB62" s="7"/>
      <c r="RAC62" s="7"/>
      <c r="RAD62" s="7"/>
      <c r="RAE62" s="7"/>
      <c r="RAF62" s="7"/>
      <c r="RAG62" s="7"/>
      <c r="RAH62" s="7"/>
      <c r="RAI62" s="7"/>
      <c r="RAJ62" s="7"/>
      <c r="RAK62" s="7"/>
      <c r="RAL62" s="7"/>
      <c r="RAM62" s="7"/>
      <c r="RAN62" s="7"/>
      <c r="RAO62" s="7"/>
      <c r="RAP62" s="7"/>
      <c r="RAQ62" s="7"/>
      <c r="RAR62" s="7"/>
      <c r="RAS62" s="7"/>
      <c r="RAT62" s="7"/>
      <c r="RAU62" s="7"/>
      <c r="RAV62" s="7"/>
      <c r="RAW62" s="7"/>
      <c r="RAX62" s="7"/>
      <c r="RAY62" s="7"/>
      <c r="RAZ62" s="7"/>
      <c r="RBA62" s="7"/>
      <c r="RBB62" s="7"/>
      <c r="RBC62" s="7"/>
      <c r="RBD62" s="7"/>
      <c r="RBE62" s="7"/>
      <c r="RBF62" s="7"/>
      <c r="RBG62" s="7"/>
      <c r="RBH62" s="7"/>
      <c r="RBI62" s="7"/>
      <c r="RBJ62" s="7"/>
      <c r="RBK62" s="7"/>
      <c r="RBL62" s="7"/>
      <c r="RBM62" s="7"/>
      <c r="RBN62" s="7"/>
      <c r="RBO62" s="7"/>
      <c r="RBP62" s="7"/>
      <c r="RBQ62" s="7"/>
      <c r="RBR62" s="7"/>
      <c r="RBS62" s="7"/>
      <c r="RBT62" s="7"/>
      <c r="RBU62" s="7"/>
      <c r="RBV62" s="7"/>
      <c r="RBW62" s="7"/>
      <c r="RBX62" s="7"/>
      <c r="RBY62" s="7"/>
      <c r="RBZ62" s="7"/>
      <c r="RCA62" s="7"/>
      <c r="RCB62" s="7"/>
      <c r="RCC62" s="7"/>
      <c r="RCD62" s="7"/>
      <c r="RCE62" s="7"/>
      <c r="RCF62" s="7"/>
      <c r="RCG62" s="7"/>
      <c r="RCH62" s="7"/>
      <c r="RCI62" s="7"/>
      <c r="RCJ62" s="7"/>
      <c r="RCK62" s="7"/>
      <c r="RCL62" s="7"/>
      <c r="RCM62" s="7"/>
      <c r="RCN62" s="7"/>
      <c r="RCO62" s="7"/>
      <c r="RCP62" s="7"/>
      <c r="RCQ62" s="7"/>
      <c r="RCR62" s="7"/>
      <c r="RCS62" s="7"/>
      <c r="RCT62" s="7"/>
      <c r="RCU62" s="7"/>
      <c r="RCV62" s="7"/>
      <c r="RCW62" s="7"/>
      <c r="RCX62" s="7"/>
      <c r="RCY62" s="7"/>
      <c r="RCZ62" s="7"/>
      <c r="RDA62" s="7"/>
      <c r="RDB62" s="7"/>
      <c r="RDC62" s="7"/>
      <c r="RDD62" s="7"/>
      <c r="RDE62" s="7"/>
      <c r="RDF62" s="7"/>
      <c r="RDG62" s="7"/>
      <c r="RDH62" s="7"/>
      <c r="RDI62" s="7"/>
      <c r="RDJ62" s="7"/>
      <c r="RDK62" s="7"/>
      <c r="RDL62" s="7"/>
      <c r="RDM62" s="7"/>
      <c r="RDN62" s="7"/>
      <c r="RDO62" s="7"/>
      <c r="RDP62" s="7"/>
      <c r="RDQ62" s="7"/>
      <c r="RDR62" s="7"/>
      <c r="RDS62" s="7"/>
      <c r="RDT62" s="7"/>
      <c r="RDU62" s="7"/>
      <c r="RDV62" s="7"/>
      <c r="RDW62" s="7"/>
      <c r="RDX62" s="7"/>
      <c r="RDY62" s="7"/>
      <c r="RDZ62" s="7"/>
      <c r="REA62" s="7"/>
      <c r="REB62" s="7"/>
      <c r="REC62" s="7"/>
      <c r="RED62" s="7"/>
      <c r="REE62" s="7"/>
      <c r="REF62" s="7"/>
      <c r="REG62" s="7"/>
      <c r="REH62" s="7"/>
      <c r="REI62" s="7"/>
      <c r="REJ62" s="7"/>
      <c r="REL62" s="7"/>
      <c r="REM62" s="7"/>
      <c r="REN62" s="7"/>
      <c r="REO62" s="7"/>
      <c r="REP62" s="7"/>
      <c r="REQ62" s="7"/>
      <c r="RER62" s="7"/>
      <c r="RES62" s="7"/>
      <c r="RET62" s="7"/>
      <c r="REU62" s="7"/>
      <c r="REV62" s="7"/>
      <c r="REW62" s="7"/>
      <c r="REX62" s="7"/>
      <c r="REY62" s="7"/>
      <c r="REZ62" s="7"/>
      <c r="RFA62" s="7"/>
      <c r="RFB62" s="7"/>
      <c r="RFC62" s="7"/>
      <c r="RFD62" s="7"/>
      <c r="RFE62" s="7"/>
      <c r="RFF62" s="7"/>
      <c r="RFG62" s="7"/>
      <c r="RFH62" s="7"/>
      <c r="RFI62" s="7"/>
      <c r="RFJ62" s="7"/>
      <c r="RFK62" s="7"/>
      <c r="RFL62" s="7"/>
      <c r="RFM62" s="7"/>
      <c r="RFN62" s="7"/>
      <c r="RFO62" s="7"/>
      <c r="RFP62" s="7"/>
      <c r="RFQ62" s="7"/>
      <c r="RFR62" s="7"/>
      <c r="RFS62" s="7"/>
      <c r="RFT62" s="7"/>
      <c r="RFU62" s="7"/>
      <c r="RFV62" s="7"/>
      <c r="RFW62" s="7"/>
      <c r="RFX62" s="7"/>
      <c r="RFY62" s="7"/>
      <c r="RFZ62" s="7"/>
      <c r="RGA62" s="7"/>
      <c r="RGB62" s="7"/>
      <c r="RGC62" s="7"/>
      <c r="RGD62" s="7"/>
      <c r="RGE62" s="7"/>
      <c r="RGF62" s="7"/>
      <c r="RGG62" s="7"/>
      <c r="RGH62" s="7"/>
      <c r="RGI62" s="7"/>
      <c r="RGJ62" s="7"/>
      <c r="RGK62" s="7"/>
      <c r="RGL62" s="7"/>
      <c r="RGM62" s="7"/>
      <c r="RGN62" s="7"/>
      <c r="RGO62" s="7"/>
      <c r="RGP62" s="7"/>
      <c r="RGQ62" s="7"/>
      <c r="RGR62" s="7"/>
      <c r="RGS62" s="7"/>
      <c r="RGT62" s="7"/>
      <c r="RGU62" s="7"/>
      <c r="RGV62" s="7"/>
      <c r="RGW62" s="7"/>
      <c r="RGX62" s="7"/>
      <c r="RGY62" s="7"/>
      <c r="RGZ62" s="7"/>
      <c r="RHA62" s="7"/>
      <c r="RHB62" s="7"/>
      <c r="RHC62" s="7"/>
      <c r="RHD62" s="7"/>
      <c r="RHE62" s="7"/>
      <c r="RHF62" s="7"/>
      <c r="RHG62" s="7"/>
      <c r="RHH62" s="7"/>
      <c r="RHI62" s="7"/>
      <c r="RHJ62" s="7"/>
      <c r="RHK62" s="7"/>
      <c r="RHL62" s="7"/>
      <c r="RHM62" s="7"/>
      <c r="RHN62" s="7"/>
      <c r="RHO62" s="7"/>
      <c r="RHP62" s="7"/>
      <c r="RHQ62" s="7"/>
      <c r="RHR62" s="7"/>
      <c r="RHS62" s="7"/>
      <c r="RHT62" s="7"/>
      <c r="RHU62" s="7"/>
      <c r="RHV62" s="7"/>
      <c r="RHW62" s="7"/>
      <c r="RHX62" s="7"/>
      <c r="RHY62" s="7"/>
      <c r="RHZ62" s="7"/>
      <c r="RIA62" s="7"/>
      <c r="RIB62" s="7"/>
      <c r="RIC62" s="7"/>
      <c r="RID62" s="7"/>
      <c r="RIE62" s="7"/>
      <c r="RIF62" s="7"/>
      <c r="RIG62" s="7"/>
      <c r="RIH62" s="7"/>
      <c r="RII62" s="7"/>
      <c r="RIJ62" s="7"/>
      <c r="RIK62" s="7"/>
      <c r="RIL62" s="7"/>
      <c r="RIM62" s="7"/>
      <c r="RIN62" s="7"/>
      <c r="RIO62" s="7"/>
      <c r="RIP62" s="7"/>
      <c r="RIQ62" s="7"/>
      <c r="RIR62" s="7"/>
      <c r="RIS62" s="7"/>
      <c r="RIT62" s="7"/>
      <c r="RIU62" s="7"/>
      <c r="RIV62" s="7"/>
      <c r="RIW62" s="7"/>
      <c r="RIX62" s="7"/>
      <c r="RIY62" s="7"/>
      <c r="RIZ62" s="7"/>
      <c r="RJA62" s="7"/>
      <c r="RJB62" s="7"/>
      <c r="RJC62" s="7"/>
      <c r="RJD62" s="7"/>
      <c r="RJE62" s="7"/>
      <c r="RJF62" s="7"/>
      <c r="RJG62" s="7"/>
      <c r="RJH62" s="7"/>
      <c r="RJI62" s="7"/>
      <c r="RJJ62" s="7"/>
      <c r="RJK62" s="7"/>
      <c r="RJL62" s="7"/>
      <c r="RJM62" s="7"/>
      <c r="RJN62" s="7"/>
      <c r="RJO62" s="7"/>
      <c r="RJP62" s="7"/>
      <c r="RJQ62" s="7"/>
      <c r="RJR62" s="7"/>
      <c r="RJS62" s="7"/>
      <c r="RJT62" s="7"/>
      <c r="RJU62" s="7"/>
      <c r="RJV62" s="7"/>
      <c r="RJW62" s="7"/>
      <c r="RJX62" s="7"/>
      <c r="RJY62" s="7"/>
      <c r="RJZ62" s="7"/>
      <c r="RKA62" s="7"/>
      <c r="RKB62" s="7"/>
      <c r="RKC62" s="7"/>
      <c r="RKD62" s="7"/>
      <c r="RKE62" s="7"/>
      <c r="RKF62" s="7"/>
      <c r="RKG62" s="7"/>
      <c r="RKH62" s="7"/>
      <c r="RKI62" s="7"/>
      <c r="RKJ62" s="7"/>
      <c r="RKK62" s="7"/>
      <c r="RKL62" s="7"/>
      <c r="RKM62" s="7"/>
      <c r="RKN62" s="7"/>
      <c r="RKO62" s="7"/>
      <c r="RKP62" s="7"/>
      <c r="RKQ62" s="7"/>
      <c r="RKR62" s="7"/>
      <c r="RKS62" s="7"/>
      <c r="RKT62" s="7"/>
      <c r="RKU62" s="7"/>
      <c r="RKV62" s="7"/>
      <c r="RKW62" s="7"/>
      <c r="RKX62" s="7"/>
      <c r="RKY62" s="7"/>
      <c r="RKZ62" s="7"/>
      <c r="RLA62" s="7"/>
      <c r="RLB62" s="7"/>
      <c r="RLC62" s="7"/>
      <c r="RLD62" s="7"/>
      <c r="RLE62" s="7"/>
      <c r="RLF62" s="7"/>
      <c r="RLG62" s="7"/>
      <c r="RLH62" s="7"/>
      <c r="RLI62" s="7"/>
      <c r="RLJ62" s="7"/>
      <c r="RLK62" s="7"/>
      <c r="RLL62" s="7"/>
      <c r="RLM62" s="7"/>
      <c r="RLN62" s="7"/>
      <c r="RLO62" s="7"/>
      <c r="RLP62" s="7"/>
      <c r="RLQ62" s="7"/>
      <c r="RLR62" s="7"/>
      <c r="RLS62" s="7"/>
      <c r="RLT62" s="7"/>
      <c r="RLU62" s="7"/>
      <c r="RLV62" s="7"/>
      <c r="RLW62" s="7"/>
      <c r="RLX62" s="7"/>
      <c r="RLY62" s="7"/>
      <c r="RLZ62" s="7"/>
      <c r="RMA62" s="7"/>
      <c r="RMB62" s="7"/>
      <c r="RMC62" s="7"/>
      <c r="RMD62" s="7"/>
      <c r="RME62" s="7"/>
      <c r="RMF62" s="7"/>
      <c r="RMG62" s="7"/>
      <c r="RMH62" s="7"/>
      <c r="RMI62" s="7"/>
      <c r="RMJ62" s="7"/>
      <c r="RMK62" s="7"/>
      <c r="RML62" s="7"/>
      <c r="RMM62" s="7"/>
      <c r="RMN62" s="7"/>
      <c r="RMO62" s="7"/>
      <c r="RMP62" s="7"/>
      <c r="RMQ62" s="7"/>
      <c r="RMR62" s="7"/>
      <c r="RMS62" s="7"/>
      <c r="RMT62" s="7"/>
      <c r="RMU62" s="7"/>
      <c r="RMV62" s="7"/>
      <c r="RMW62" s="7"/>
      <c r="RMX62" s="7"/>
      <c r="RMY62" s="7"/>
      <c r="RMZ62" s="7"/>
      <c r="RNA62" s="7"/>
      <c r="RNB62" s="7"/>
      <c r="RNC62" s="7"/>
      <c r="RND62" s="7"/>
      <c r="RNE62" s="7"/>
      <c r="RNF62" s="7"/>
      <c r="RNG62" s="7"/>
      <c r="RNH62" s="7"/>
      <c r="RNI62" s="7"/>
      <c r="RNJ62" s="7"/>
      <c r="RNK62" s="7"/>
      <c r="RNL62" s="7"/>
      <c r="RNM62" s="7"/>
      <c r="RNN62" s="7"/>
      <c r="RNO62" s="7"/>
      <c r="RNP62" s="7"/>
      <c r="RNQ62" s="7"/>
      <c r="RNR62" s="7"/>
      <c r="RNS62" s="7"/>
      <c r="RNT62" s="7"/>
      <c r="RNU62" s="7"/>
      <c r="RNV62" s="7"/>
      <c r="RNW62" s="7"/>
      <c r="RNX62" s="7"/>
      <c r="RNY62" s="7"/>
      <c r="RNZ62" s="7"/>
      <c r="ROA62" s="7"/>
      <c r="ROB62" s="7"/>
      <c r="ROC62" s="7"/>
      <c r="ROD62" s="7"/>
      <c r="ROE62" s="7"/>
      <c r="ROF62" s="7"/>
      <c r="ROH62" s="7"/>
      <c r="ROI62" s="7"/>
      <c r="ROJ62" s="7"/>
      <c r="ROK62" s="7"/>
      <c r="ROL62" s="7"/>
      <c r="ROM62" s="7"/>
      <c r="RON62" s="7"/>
      <c r="ROO62" s="7"/>
      <c r="ROP62" s="7"/>
      <c r="ROQ62" s="7"/>
      <c r="ROR62" s="7"/>
      <c r="ROS62" s="7"/>
      <c r="ROT62" s="7"/>
      <c r="ROU62" s="7"/>
      <c r="ROV62" s="7"/>
      <c r="ROW62" s="7"/>
      <c r="ROX62" s="7"/>
      <c r="ROY62" s="7"/>
      <c r="ROZ62" s="7"/>
      <c r="RPA62" s="7"/>
      <c r="RPB62" s="7"/>
      <c r="RPC62" s="7"/>
      <c r="RPD62" s="7"/>
      <c r="RPE62" s="7"/>
      <c r="RPF62" s="7"/>
      <c r="RPG62" s="7"/>
      <c r="RPH62" s="7"/>
      <c r="RPI62" s="7"/>
      <c r="RPJ62" s="7"/>
      <c r="RPK62" s="7"/>
      <c r="RPL62" s="7"/>
      <c r="RPM62" s="7"/>
      <c r="RPN62" s="7"/>
      <c r="RPO62" s="7"/>
      <c r="RPP62" s="7"/>
      <c r="RPQ62" s="7"/>
      <c r="RPR62" s="7"/>
      <c r="RPS62" s="7"/>
      <c r="RPT62" s="7"/>
      <c r="RPU62" s="7"/>
      <c r="RPV62" s="7"/>
      <c r="RPW62" s="7"/>
      <c r="RPX62" s="7"/>
      <c r="RPY62" s="7"/>
      <c r="RPZ62" s="7"/>
      <c r="RQA62" s="7"/>
      <c r="RQB62" s="7"/>
      <c r="RQC62" s="7"/>
      <c r="RQD62" s="7"/>
      <c r="RQE62" s="7"/>
      <c r="RQF62" s="7"/>
      <c r="RQG62" s="7"/>
      <c r="RQH62" s="7"/>
      <c r="RQI62" s="7"/>
      <c r="RQJ62" s="7"/>
      <c r="RQK62" s="7"/>
      <c r="RQL62" s="7"/>
      <c r="RQM62" s="7"/>
      <c r="RQN62" s="7"/>
      <c r="RQO62" s="7"/>
      <c r="RQP62" s="7"/>
      <c r="RQQ62" s="7"/>
      <c r="RQR62" s="7"/>
      <c r="RQS62" s="7"/>
      <c r="RQT62" s="7"/>
      <c r="RQU62" s="7"/>
      <c r="RQV62" s="7"/>
      <c r="RQW62" s="7"/>
      <c r="RQX62" s="7"/>
      <c r="RQY62" s="7"/>
      <c r="RQZ62" s="7"/>
      <c r="RRA62" s="7"/>
      <c r="RRB62" s="7"/>
      <c r="RRC62" s="7"/>
      <c r="RRD62" s="7"/>
      <c r="RRE62" s="7"/>
      <c r="RRF62" s="7"/>
      <c r="RRG62" s="7"/>
      <c r="RRH62" s="7"/>
      <c r="RRI62" s="7"/>
      <c r="RRJ62" s="7"/>
      <c r="RRK62" s="7"/>
      <c r="RRL62" s="7"/>
      <c r="RRM62" s="7"/>
      <c r="RRN62" s="7"/>
      <c r="RRO62" s="7"/>
      <c r="RRP62" s="7"/>
      <c r="RRQ62" s="7"/>
      <c r="RRR62" s="7"/>
      <c r="RRS62" s="7"/>
      <c r="RRT62" s="7"/>
      <c r="RRU62" s="7"/>
      <c r="RRV62" s="7"/>
      <c r="RRW62" s="7"/>
      <c r="RRX62" s="7"/>
      <c r="RRY62" s="7"/>
      <c r="RRZ62" s="7"/>
      <c r="RSA62" s="7"/>
      <c r="RSB62" s="7"/>
      <c r="RSC62" s="7"/>
      <c r="RSD62" s="7"/>
      <c r="RSE62" s="7"/>
      <c r="RSF62" s="7"/>
      <c r="RSG62" s="7"/>
      <c r="RSH62" s="7"/>
      <c r="RSI62" s="7"/>
      <c r="RSJ62" s="7"/>
      <c r="RSK62" s="7"/>
      <c r="RSL62" s="7"/>
      <c r="RSM62" s="7"/>
      <c r="RSN62" s="7"/>
      <c r="RSO62" s="7"/>
      <c r="RSP62" s="7"/>
      <c r="RSQ62" s="7"/>
      <c r="RSR62" s="7"/>
      <c r="RSS62" s="7"/>
      <c r="RST62" s="7"/>
      <c r="RSU62" s="7"/>
      <c r="RSV62" s="7"/>
      <c r="RSW62" s="7"/>
      <c r="RSX62" s="7"/>
      <c r="RSY62" s="7"/>
      <c r="RSZ62" s="7"/>
      <c r="RTA62" s="7"/>
      <c r="RTB62" s="7"/>
      <c r="RTC62" s="7"/>
      <c r="RTD62" s="7"/>
      <c r="RTE62" s="7"/>
      <c r="RTF62" s="7"/>
      <c r="RTG62" s="7"/>
      <c r="RTH62" s="7"/>
      <c r="RTI62" s="7"/>
      <c r="RTJ62" s="7"/>
      <c r="RTK62" s="7"/>
      <c r="RTL62" s="7"/>
      <c r="RTM62" s="7"/>
      <c r="RTN62" s="7"/>
      <c r="RTO62" s="7"/>
      <c r="RTP62" s="7"/>
      <c r="RTQ62" s="7"/>
      <c r="RTR62" s="7"/>
      <c r="RTS62" s="7"/>
      <c r="RTT62" s="7"/>
      <c r="RTU62" s="7"/>
      <c r="RTV62" s="7"/>
      <c r="RTW62" s="7"/>
      <c r="RTX62" s="7"/>
      <c r="RTY62" s="7"/>
      <c r="RTZ62" s="7"/>
      <c r="RUA62" s="7"/>
      <c r="RUB62" s="7"/>
      <c r="RUC62" s="7"/>
      <c r="RUD62" s="7"/>
      <c r="RUE62" s="7"/>
      <c r="RUF62" s="7"/>
      <c r="RUG62" s="7"/>
      <c r="RUH62" s="7"/>
      <c r="RUI62" s="7"/>
      <c r="RUJ62" s="7"/>
      <c r="RUK62" s="7"/>
      <c r="RUL62" s="7"/>
      <c r="RUM62" s="7"/>
      <c r="RUN62" s="7"/>
      <c r="RUO62" s="7"/>
      <c r="RUP62" s="7"/>
      <c r="RUQ62" s="7"/>
      <c r="RUR62" s="7"/>
      <c r="RUS62" s="7"/>
      <c r="RUT62" s="7"/>
      <c r="RUU62" s="7"/>
      <c r="RUV62" s="7"/>
      <c r="RUW62" s="7"/>
      <c r="RUX62" s="7"/>
      <c r="RUY62" s="7"/>
      <c r="RUZ62" s="7"/>
      <c r="RVA62" s="7"/>
      <c r="RVB62" s="7"/>
      <c r="RVC62" s="7"/>
      <c r="RVD62" s="7"/>
      <c r="RVE62" s="7"/>
      <c r="RVF62" s="7"/>
      <c r="RVG62" s="7"/>
      <c r="RVH62" s="7"/>
      <c r="RVI62" s="7"/>
      <c r="RVJ62" s="7"/>
      <c r="RVK62" s="7"/>
      <c r="RVL62" s="7"/>
      <c r="RVM62" s="7"/>
      <c r="RVN62" s="7"/>
      <c r="RVO62" s="7"/>
      <c r="RVP62" s="7"/>
      <c r="RVQ62" s="7"/>
      <c r="RVR62" s="7"/>
      <c r="RVS62" s="7"/>
      <c r="RVT62" s="7"/>
      <c r="RVU62" s="7"/>
      <c r="RVV62" s="7"/>
      <c r="RVW62" s="7"/>
      <c r="RVX62" s="7"/>
      <c r="RVY62" s="7"/>
      <c r="RVZ62" s="7"/>
      <c r="RWA62" s="7"/>
      <c r="RWB62" s="7"/>
      <c r="RWC62" s="7"/>
      <c r="RWD62" s="7"/>
      <c r="RWE62" s="7"/>
      <c r="RWF62" s="7"/>
      <c r="RWG62" s="7"/>
      <c r="RWH62" s="7"/>
      <c r="RWI62" s="7"/>
      <c r="RWJ62" s="7"/>
      <c r="RWK62" s="7"/>
      <c r="RWL62" s="7"/>
      <c r="RWM62" s="7"/>
      <c r="RWN62" s="7"/>
      <c r="RWO62" s="7"/>
      <c r="RWP62" s="7"/>
      <c r="RWQ62" s="7"/>
      <c r="RWR62" s="7"/>
      <c r="RWS62" s="7"/>
      <c r="RWT62" s="7"/>
      <c r="RWU62" s="7"/>
      <c r="RWV62" s="7"/>
      <c r="RWW62" s="7"/>
      <c r="RWX62" s="7"/>
      <c r="RWY62" s="7"/>
      <c r="RWZ62" s="7"/>
      <c r="RXA62" s="7"/>
      <c r="RXB62" s="7"/>
      <c r="RXC62" s="7"/>
      <c r="RXD62" s="7"/>
      <c r="RXE62" s="7"/>
      <c r="RXF62" s="7"/>
      <c r="RXG62" s="7"/>
      <c r="RXH62" s="7"/>
      <c r="RXI62" s="7"/>
      <c r="RXJ62" s="7"/>
      <c r="RXK62" s="7"/>
      <c r="RXL62" s="7"/>
      <c r="RXM62" s="7"/>
      <c r="RXN62" s="7"/>
      <c r="RXO62" s="7"/>
      <c r="RXP62" s="7"/>
      <c r="RXQ62" s="7"/>
      <c r="RXR62" s="7"/>
      <c r="RXS62" s="7"/>
      <c r="RXT62" s="7"/>
      <c r="RXU62" s="7"/>
      <c r="RXV62" s="7"/>
      <c r="RXW62" s="7"/>
      <c r="RXX62" s="7"/>
      <c r="RXY62" s="7"/>
      <c r="RXZ62" s="7"/>
      <c r="RYA62" s="7"/>
      <c r="RYB62" s="7"/>
      <c r="RYD62" s="7"/>
      <c r="RYE62" s="7"/>
      <c r="RYF62" s="7"/>
      <c r="RYG62" s="7"/>
      <c r="RYH62" s="7"/>
      <c r="RYI62" s="7"/>
      <c r="RYJ62" s="7"/>
      <c r="RYK62" s="7"/>
      <c r="RYL62" s="7"/>
      <c r="RYM62" s="7"/>
      <c r="RYN62" s="7"/>
      <c r="RYO62" s="7"/>
      <c r="RYP62" s="7"/>
      <c r="RYQ62" s="7"/>
      <c r="RYR62" s="7"/>
      <c r="RYS62" s="7"/>
      <c r="RYT62" s="7"/>
      <c r="RYU62" s="7"/>
      <c r="RYV62" s="7"/>
      <c r="RYW62" s="7"/>
      <c r="RYX62" s="7"/>
      <c r="RYY62" s="7"/>
      <c r="RYZ62" s="7"/>
      <c r="RZA62" s="7"/>
      <c r="RZB62" s="7"/>
      <c r="RZC62" s="7"/>
      <c r="RZD62" s="7"/>
      <c r="RZE62" s="7"/>
      <c r="RZF62" s="7"/>
      <c r="RZG62" s="7"/>
      <c r="RZH62" s="7"/>
      <c r="RZI62" s="7"/>
      <c r="RZJ62" s="7"/>
      <c r="RZK62" s="7"/>
      <c r="RZL62" s="7"/>
      <c r="RZM62" s="7"/>
      <c r="RZN62" s="7"/>
      <c r="RZO62" s="7"/>
      <c r="RZP62" s="7"/>
      <c r="RZQ62" s="7"/>
      <c r="RZR62" s="7"/>
      <c r="RZS62" s="7"/>
      <c r="RZT62" s="7"/>
      <c r="RZU62" s="7"/>
      <c r="RZV62" s="7"/>
      <c r="RZW62" s="7"/>
      <c r="RZX62" s="7"/>
      <c r="RZY62" s="7"/>
      <c r="RZZ62" s="7"/>
      <c r="SAA62" s="7"/>
      <c r="SAB62" s="7"/>
      <c r="SAC62" s="7"/>
      <c r="SAD62" s="7"/>
      <c r="SAE62" s="7"/>
      <c r="SAF62" s="7"/>
      <c r="SAG62" s="7"/>
      <c r="SAH62" s="7"/>
      <c r="SAI62" s="7"/>
      <c r="SAJ62" s="7"/>
      <c r="SAK62" s="7"/>
      <c r="SAL62" s="7"/>
      <c r="SAM62" s="7"/>
      <c r="SAN62" s="7"/>
      <c r="SAO62" s="7"/>
      <c r="SAP62" s="7"/>
      <c r="SAQ62" s="7"/>
      <c r="SAR62" s="7"/>
      <c r="SAS62" s="7"/>
      <c r="SAT62" s="7"/>
      <c r="SAU62" s="7"/>
      <c r="SAV62" s="7"/>
      <c r="SAW62" s="7"/>
      <c r="SAX62" s="7"/>
      <c r="SAY62" s="7"/>
      <c r="SAZ62" s="7"/>
      <c r="SBA62" s="7"/>
      <c r="SBB62" s="7"/>
      <c r="SBC62" s="7"/>
      <c r="SBD62" s="7"/>
      <c r="SBE62" s="7"/>
      <c r="SBF62" s="7"/>
      <c r="SBG62" s="7"/>
      <c r="SBH62" s="7"/>
      <c r="SBI62" s="7"/>
      <c r="SBJ62" s="7"/>
      <c r="SBK62" s="7"/>
      <c r="SBL62" s="7"/>
      <c r="SBM62" s="7"/>
      <c r="SBN62" s="7"/>
      <c r="SBO62" s="7"/>
      <c r="SBP62" s="7"/>
      <c r="SBQ62" s="7"/>
      <c r="SBR62" s="7"/>
      <c r="SBS62" s="7"/>
      <c r="SBT62" s="7"/>
      <c r="SBU62" s="7"/>
      <c r="SBV62" s="7"/>
      <c r="SBW62" s="7"/>
      <c r="SBX62" s="7"/>
      <c r="SBY62" s="7"/>
      <c r="SBZ62" s="7"/>
      <c r="SCA62" s="7"/>
      <c r="SCB62" s="7"/>
      <c r="SCC62" s="7"/>
      <c r="SCD62" s="7"/>
      <c r="SCE62" s="7"/>
      <c r="SCF62" s="7"/>
      <c r="SCG62" s="7"/>
      <c r="SCH62" s="7"/>
      <c r="SCI62" s="7"/>
      <c r="SCJ62" s="7"/>
      <c r="SCK62" s="7"/>
      <c r="SCL62" s="7"/>
      <c r="SCM62" s="7"/>
      <c r="SCN62" s="7"/>
      <c r="SCO62" s="7"/>
      <c r="SCP62" s="7"/>
      <c r="SCQ62" s="7"/>
      <c r="SCR62" s="7"/>
      <c r="SCS62" s="7"/>
      <c r="SCT62" s="7"/>
      <c r="SCU62" s="7"/>
      <c r="SCV62" s="7"/>
      <c r="SCW62" s="7"/>
      <c r="SCX62" s="7"/>
      <c r="SCY62" s="7"/>
      <c r="SCZ62" s="7"/>
      <c r="SDA62" s="7"/>
      <c r="SDB62" s="7"/>
      <c r="SDC62" s="7"/>
      <c r="SDD62" s="7"/>
      <c r="SDE62" s="7"/>
      <c r="SDF62" s="7"/>
      <c r="SDG62" s="7"/>
      <c r="SDH62" s="7"/>
      <c r="SDI62" s="7"/>
      <c r="SDJ62" s="7"/>
      <c r="SDK62" s="7"/>
      <c r="SDL62" s="7"/>
      <c r="SDM62" s="7"/>
      <c r="SDN62" s="7"/>
      <c r="SDO62" s="7"/>
      <c r="SDP62" s="7"/>
      <c r="SDQ62" s="7"/>
      <c r="SDR62" s="7"/>
      <c r="SDS62" s="7"/>
      <c r="SDT62" s="7"/>
      <c r="SDU62" s="7"/>
      <c r="SDV62" s="7"/>
      <c r="SDW62" s="7"/>
      <c r="SDX62" s="7"/>
      <c r="SDY62" s="7"/>
      <c r="SDZ62" s="7"/>
      <c r="SEA62" s="7"/>
      <c r="SEB62" s="7"/>
      <c r="SEC62" s="7"/>
      <c r="SED62" s="7"/>
      <c r="SEE62" s="7"/>
      <c r="SEF62" s="7"/>
      <c r="SEG62" s="7"/>
      <c r="SEH62" s="7"/>
      <c r="SEI62" s="7"/>
      <c r="SEJ62" s="7"/>
      <c r="SEK62" s="7"/>
      <c r="SEL62" s="7"/>
      <c r="SEM62" s="7"/>
      <c r="SEN62" s="7"/>
      <c r="SEO62" s="7"/>
      <c r="SEP62" s="7"/>
      <c r="SEQ62" s="7"/>
      <c r="SER62" s="7"/>
      <c r="SES62" s="7"/>
      <c r="SET62" s="7"/>
      <c r="SEU62" s="7"/>
      <c r="SEV62" s="7"/>
      <c r="SEW62" s="7"/>
      <c r="SEX62" s="7"/>
      <c r="SEY62" s="7"/>
      <c r="SEZ62" s="7"/>
      <c r="SFA62" s="7"/>
      <c r="SFB62" s="7"/>
      <c r="SFC62" s="7"/>
      <c r="SFD62" s="7"/>
      <c r="SFE62" s="7"/>
      <c r="SFF62" s="7"/>
      <c r="SFG62" s="7"/>
      <c r="SFH62" s="7"/>
      <c r="SFI62" s="7"/>
      <c r="SFJ62" s="7"/>
      <c r="SFK62" s="7"/>
      <c r="SFL62" s="7"/>
      <c r="SFM62" s="7"/>
      <c r="SFN62" s="7"/>
      <c r="SFO62" s="7"/>
      <c r="SFP62" s="7"/>
      <c r="SFQ62" s="7"/>
      <c r="SFR62" s="7"/>
      <c r="SFS62" s="7"/>
      <c r="SFT62" s="7"/>
      <c r="SFU62" s="7"/>
      <c r="SFV62" s="7"/>
      <c r="SFW62" s="7"/>
      <c r="SFX62" s="7"/>
      <c r="SFY62" s="7"/>
      <c r="SFZ62" s="7"/>
      <c r="SGA62" s="7"/>
      <c r="SGB62" s="7"/>
      <c r="SGC62" s="7"/>
      <c r="SGD62" s="7"/>
      <c r="SGE62" s="7"/>
      <c r="SGF62" s="7"/>
      <c r="SGG62" s="7"/>
      <c r="SGH62" s="7"/>
      <c r="SGI62" s="7"/>
      <c r="SGJ62" s="7"/>
      <c r="SGK62" s="7"/>
      <c r="SGL62" s="7"/>
      <c r="SGM62" s="7"/>
      <c r="SGN62" s="7"/>
      <c r="SGO62" s="7"/>
      <c r="SGP62" s="7"/>
      <c r="SGQ62" s="7"/>
      <c r="SGR62" s="7"/>
      <c r="SGS62" s="7"/>
      <c r="SGT62" s="7"/>
      <c r="SGU62" s="7"/>
      <c r="SGV62" s="7"/>
      <c r="SGW62" s="7"/>
      <c r="SGX62" s="7"/>
      <c r="SGY62" s="7"/>
      <c r="SGZ62" s="7"/>
      <c r="SHA62" s="7"/>
      <c r="SHB62" s="7"/>
      <c r="SHC62" s="7"/>
      <c r="SHD62" s="7"/>
      <c r="SHE62" s="7"/>
      <c r="SHF62" s="7"/>
      <c r="SHG62" s="7"/>
      <c r="SHH62" s="7"/>
      <c r="SHI62" s="7"/>
      <c r="SHJ62" s="7"/>
      <c r="SHK62" s="7"/>
      <c r="SHL62" s="7"/>
      <c r="SHM62" s="7"/>
      <c r="SHN62" s="7"/>
      <c r="SHO62" s="7"/>
      <c r="SHP62" s="7"/>
      <c r="SHQ62" s="7"/>
      <c r="SHR62" s="7"/>
      <c r="SHS62" s="7"/>
      <c r="SHT62" s="7"/>
      <c r="SHU62" s="7"/>
      <c r="SHV62" s="7"/>
      <c r="SHW62" s="7"/>
      <c r="SHX62" s="7"/>
      <c r="SHZ62" s="7"/>
      <c r="SIA62" s="7"/>
      <c r="SIB62" s="7"/>
      <c r="SIC62" s="7"/>
      <c r="SID62" s="7"/>
      <c r="SIE62" s="7"/>
      <c r="SIF62" s="7"/>
      <c r="SIG62" s="7"/>
      <c r="SIH62" s="7"/>
      <c r="SII62" s="7"/>
      <c r="SIJ62" s="7"/>
      <c r="SIK62" s="7"/>
      <c r="SIL62" s="7"/>
      <c r="SIM62" s="7"/>
      <c r="SIN62" s="7"/>
      <c r="SIO62" s="7"/>
      <c r="SIP62" s="7"/>
      <c r="SIQ62" s="7"/>
      <c r="SIR62" s="7"/>
      <c r="SIS62" s="7"/>
      <c r="SIT62" s="7"/>
      <c r="SIU62" s="7"/>
      <c r="SIV62" s="7"/>
      <c r="SIW62" s="7"/>
      <c r="SIX62" s="7"/>
      <c r="SIY62" s="7"/>
      <c r="SIZ62" s="7"/>
      <c r="SJA62" s="7"/>
      <c r="SJB62" s="7"/>
      <c r="SJC62" s="7"/>
      <c r="SJD62" s="7"/>
      <c r="SJE62" s="7"/>
      <c r="SJF62" s="7"/>
      <c r="SJG62" s="7"/>
      <c r="SJH62" s="7"/>
      <c r="SJI62" s="7"/>
      <c r="SJJ62" s="7"/>
      <c r="SJK62" s="7"/>
      <c r="SJL62" s="7"/>
      <c r="SJM62" s="7"/>
      <c r="SJN62" s="7"/>
      <c r="SJO62" s="7"/>
      <c r="SJP62" s="7"/>
      <c r="SJQ62" s="7"/>
      <c r="SJR62" s="7"/>
      <c r="SJS62" s="7"/>
      <c r="SJT62" s="7"/>
      <c r="SJU62" s="7"/>
      <c r="SJV62" s="7"/>
      <c r="SJW62" s="7"/>
      <c r="SJX62" s="7"/>
      <c r="SJY62" s="7"/>
      <c r="SJZ62" s="7"/>
      <c r="SKA62" s="7"/>
      <c r="SKB62" s="7"/>
      <c r="SKC62" s="7"/>
      <c r="SKD62" s="7"/>
      <c r="SKE62" s="7"/>
      <c r="SKF62" s="7"/>
      <c r="SKG62" s="7"/>
      <c r="SKH62" s="7"/>
      <c r="SKI62" s="7"/>
      <c r="SKJ62" s="7"/>
      <c r="SKK62" s="7"/>
      <c r="SKL62" s="7"/>
      <c r="SKM62" s="7"/>
      <c r="SKN62" s="7"/>
      <c r="SKO62" s="7"/>
      <c r="SKP62" s="7"/>
      <c r="SKQ62" s="7"/>
      <c r="SKR62" s="7"/>
      <c r="SKS62" s="7"/>
      <c r="SKT62" s="7"/>
      <c r="SKU62" s="7"/>
      <c r="SKV62" s="7"/>
      <c r="SKW62" s="7"/>
      <c r="SKX62" s="7"/>
      <c r="SKY62" s="7"/>
      <c r="SKZ62" s="7"/>
      <c r="SLA62" s="7"/>
      <c r="SLB62" s="7"/>
      <c r="SLC62" s="7"/>
      <c r="SLD62" s="7"/>
      <c r="SLE62" s="7"/>
      <c r="SLF62" s="7"/>
      <c r="SLG62" s="7"/>
      <c r="SLH62" s="7"/>
      <c r="SLI62" s="7"/>
      <c r="SLJ62" s="7"/>
      <c r="SLK62" s="7"/>
      <c r="SLL62" s="7"/>
      <c r="SLM62" s="7"/>
      <c r="SLN62" s="7"/>
      <c r="SLO62" s="7"/>
      <c r="SLP62" s="7"/>
      <c r="SLQ62" s="7"/>
      <c r="SLR62" s="7"/>
      <c r="SLS62" s="7"/>
      <c r="SLT62" s="7"/>
      <c r="SLU62" s="7"/>
      <c r="SLV62" s="7"/>
      <c r="SLW62" s="7"/>
      <c r="SLX62" s="7"/>
      <c r="SLY62" s="7"/>
      <c r="SLZ62" s="7"/>
      <c r="SMA62" s="7"/>
      <c r="SMB62" s="7"/>
      <c r="SMC62" s="7"/>
      <c r="SMD62" s="7"/>
      <c r="SME62" s="7"/>
      <c r="SMF62" s="7"/>
      <c r="SMG62" s="7"/>
      <c r="SMH62" s="7"/>
      <c r="SMI62" s="7"/>
      <c r="SMJ62" s="7"/>
      <c r="SMK62" s="7"/>
      <c r="SML62" s="7"/>
      <c r="SMM62" s="7"/>
      <c r="SMN62" s="7"/>
      <c r="SMO62" s="7"/>
      <c r="SMP62" s="7"/>
      <c r="SMQ62" s="7"/>
      <c r="SMR62" s="7"/>
      <c r="SMS62" s="7"/>
      <c r="SMT62" s="7"/>
      <c r="SMU62" s="7"/>
      <c r="SMV62" s="7"/>
      <c r="SMW62" s="7"/>
      <c r="SMX62" s="7"/>
      <c r="SMY62" s="7"/>
      <c r="SMZ62" s="7"/>
      <c r="SNA62" s="7"/>
      <c r="SNB62" s="7"/>
      <c r="SNC62" s="7"/>
      <c r="SND62" s="7"/>
      <c r="SNE62" s="7"/>
      <c r="SNF62" s="7"/>
      <c r="SNG62" s="7"/>
      <c r="SNH62" s="7"/>
      <c r="SNI62" s="7"/>
      <c r="SNJ62" s="7"/>
      <c r="SNK62" s="7"/>
      <c r="SNL62" s="7"/>
      <c r="SNM62" s="7"/>
      <c r="SNN62" s="7"/>
      <c r="SNO62" s="7"/>
      <c r="SNP62" s="7"/>
      <c r="SNQ62" s="7"/>
      <c r="SNR62" s="7"/>
      <c r="SNS62" s="7"/>
      <c r="SNT62" s="7"/>
      <c r="SNU62" s="7"/>
      <c r="SNV62" s="7"/>
      <c r="SNW62" s="7"/>
      <c r="SNX62" s="7"/>
      <c r="SNY62" s="7"/>
      <c r="SNZ62" s="7"/>
      <c r="SOA62" s="7"/>
      <c r="SOB62" s="7"/>
      <c r="SOC62" s="7"/>
      <c r="SOD62" s="7"/>
      <c r="SOE62" s="7"/>
      <c r="SOF62" s="7"/>
      <c r="SOG62" s="7"/>
      <c r="SOH62" s="7"/>
      <c r="SOI62" s="7"/>
      <c r="SOJ62" s="7"/>
      <c r="SOK62" s="7"/>
      <c r="SOL62" s="7"/>
      <c r="SOM62" s="7"/>
      <c r="SON62" s="7"/>
      <c r="SOO62" s="7"/>
      <c r="SOP62" s="7"/>
      <c r="SOQ62" s="7"/>
      <c r="SOR62" s="7"/>
      <c r="SOS62" s="7"/>
      <c r="SOT62" s="7"/>
      <c r="SOU62" s="7"/>
      <c r="SOV62" s="7"/>
      <c r="SOW62" s="7"/>
      <c r="SOX62" s="7"/>
      <c r="SOY62" s="7"/>
      <c r="SOZ62" s="7"/>
      <c r="SPA62" s="7"/>
      <c r="SPB62" s="7"/>
      <c r="SPC62" s="7"/>
      <c r="SPD62" s="7"/>
      <c r="SPE62" s="7"/>
      <c r="SPF62" s="7"/>
      <c r="SPG62" s="7"/>
      <c r="SPH62" s="7"/>
      <c r="SPI62" s="7"/>
      <c r="SPJ62" s="7"/>
      <c r="SPK62" s="7"/>
      <c r="SPL62" s="7"/>
      <c r="SPM62" s="7"/>
      <c r="SPN62" s="7"/>
      <c r="SPO62" s="7"/>
      <c r="SPP62" s="7"/>
      <c r="SPQ62" s="7"/>
      <c r="SPR62" s="7"/>
      <c r="SPS62" s="7"/>
      <c r="SPT62" s="7"/>
      <c r="SPU62" s="7"/>
      <c r="SPV62" s="7"/>
      <c r="SPW62" s="7"/>
      <c r="SPX62" s="7"/>
      <c r="SPY62" s="7"/>
      <c r="SPZ62" s="7"/>
      <c r="SQA62" s="7"/>
      <c r="SQB62" s="7"/>
      <c r="SQC62" s="7"/>
      <c r="SQD62" s="7"/>
      <c r="SQE62" s="7"/>
      <c r="SQF62" s="7"/>
      <c r="SQG62" s="7"/>
      <c r="SQH62" s="7"/>
      <c r="SQI62" s="7"/>
      <c r="SQJ62" s="7"/>
      <c r="SQK62" s="7"/>
      <c r="SQL62" s="7"/>
      <c r="SQM62" s="7"/>
      <c r="SQN62" s="7"/>
      <c r="SQO62" s="7"/>
      <c r="SQP62" s="7"/>
      <c r="SQQ62" s="7"/>
      <c r="SQR62" s="7"/>
      <c r="SQS62" s="7"/>
      <c r="SQT62" s="7"/>
      <c r="SQU62" s="7"/>
      <c r="SQV62" s="7"/>
      <c r="SQW62" s="7"/>
      <c r="SQX62" s="7"/>
      <c r="SQY62" s="7"/>
      <c r="SQZ62" s="7"/>
      <c r="SRA62" s="7"/>
      <c r="SRB62" s="7"/>
      <c r="SRC62" s="7"/>
      <c r="SRD62" s="7"/>
      <c r="SRE62" s="7"/>
      <c r="SRF62" s="7"/>
      <c r="SRG62" s="7"/>
      <c r="SRH62" s="7"/>
      <c r="SRI62" s="7"/>
      <c r="SRJ62" s="7"/>
      <c r="SRK62" s="7"/>
      <c r="SRL62" s="7"/>
      <c r="SRM62" s="7"/>
      <c r="SRN62" s="7"/>
      <c r="SRO62" s="7"/>
      <c r="SRP62" s="7"/>
      <c r="SRQ62" s="7"/>
      <c r="SRR62" s="7"/>
      <c r="SRS62" s="7"/>
      <c r="SRT62" s="7"/>
      <c r="SRV62" s="7"/>
      <c r="SRW62" s="7"/>
      <c r="SRX62" s="7"/>
      <c r="SRY62" s="7"/>
      <c r="SRZ62" s="7"/>
      <c r="SSA62" s="7"/>
      <c r="SSB62" s="7"/>
      <c r="SSC62" s="7"/>
      <c r="SSD62" s="7"/>
      <c r="SSE62" s="7"/>
      <c r="SSF62" s="7"/>
      <c r="SSG62" s="7"/>
      <c r="SSH62" s="7"/>
      <c r="SSI62" s="7"/>
      <c r="SSJ62" s="7"/>
      <c r="SSK62" s="7"/>
      <c r="SSL62" s="7"/>
      <c r="SSM62" s="7"/>
      <c r="SSN62" s="7"/>
      <c r="SSO62" s="7"/>
      <c r="SSP62" s="7"/>
      <c r="SSQ62" s="7"/>
      <c r="SSR62" s="7"/>
      <c r="SSS62" s="7"/>
      <c r="SST62" s="7"/>
      <c r="SSU62" s="7"/>
      <c r="SSV62" s="7"/>
      <c r="SSW62" s="7"/>
      <c r="SSX62" s="7"/>
      <c r="SSY62" s="7"/>
      <c r="SSZ62" s="7"/>
      <c r="STA62" s="7"/>
      <c r="STB62" s="7"/>
      <c r="STC62" s="7"/>
      <c r="STD62" s="7"/>
      <c r="STE62" s="7"/>
      <c r="STF62" s="7"/>
      <c r="STG62" s="7"/>
      <c r="STH62" s="7"/>
      <c r="STI62" s="7"/>
      <c r="STJ62" s="7"/>
      <c r="STK62" s="7"/>
      <c r="STL62" s="7"/>
      <c r="STM62" s="7"/>
      <c r="STN62" s="7"/>
      <c r="STO62" s="7"/>
      <c r="STP62" s="7"/>
      <c r="STQ62" s="7"/>
      <c r="STR62" s="7"/>
      <c r="STS62" s="7"/>
      <c r="STT62" s="7"/>
      <c r="STU62" s="7"/>
      <c r="STV62" s="7"/>
      <c r="STW62" s="7"/>
      <c r="STX62" s="7"/>
      <c r="STY62" s="7"/>
      <c r="STZ62" s="7"/>
      <c r="SUA62" s="7"/>
      <c r="SUB62" s="7"/>
      <c r="SUC62" s="7"/>
      <c r="SUD62" s="7"/>
      <c r="SUE62" s="7"/>
      <c r="SUF62" s="7"/>
      <c r="SUG62" s="7"/>
      <c r="SUH62" s="7"/>
      <c r="SUI62" s="7"/>
      <c r="SUJ62" s="7"/>
      <c r="SUK62" s="7"/>
      <c r="SUL62" s="7"/>
      <c r="SUM62" s="7"/>
      <c r="SUN62" s="7"/>
      <c r="SUO62" s="7"/>
      <c r="SUP62" s="7"/>
      <c r="SUQ62" s="7"/>
      <c r="SUR62" s="7"/>
      <c r="SUS62" s="7"/>
      <c r="SUT62" s="7"/>
      <c r="SUU62" s="7"/>
      <c r="SUV62" s="7"/>
      <c r="SUW62" s="7"/>
      <c r="SUX62" s="7"/>
      <c r="SUY62" s="7"/>
      <c r="SUZ62" s="7"/>
      <c r="SVA62" s="7"/>
      <c r="SVB62" s="7"/>
      <c r="SVC62" s="7"/>
      <c r="SVD62" s="7"/>
      <c r="SVE62" s="7"/>
      <c r="SVF62" s="7"/>
      <c r="SVG62" s="7"/>
      <c r="SVH62" s="7"/>
      <c r="SVI62" s="7"/>
      <c r="SVJ62" s="7"/>
      <c r="SVK62" s="7"/>
      <c r="SVL62" s="7"/>
      <c r="SVM62" s="7"/>
      <c r="SVN62" s="7"/>
      <c r="SVO62" s="7"/>
      <c r="SVP62" s="7"/>
      <c r="SVQ62" s="7"/>
      <c r="SVR62" s="7"/>
      <c r="SVS62" s="7"/>
      <c r="SVT62" s="7"/>
      <c r="SVU62" s="7"/>
      <c r="SVV62" s="7"/>
      <c r="SVW62" s="7"/>
      <c r="SVX62" s="7"/>
      <c r="SVY62" s="7"/>
      <c r="SVZ62" s="7"/>
      <c r="SWA62" s="7"/>
      <c r="SWB62" s="7"/>
      <c r="SWC62" s="7"/>
      <c r="SWD62" s="7"/>
      <c r="SWE62" s="7"/>
      <c r="SWF62" s="7"/>
      <c r="SWG62" s="7"/>
      <c r="SWH62" s="7"/>
      <c r="SWI62" s="7"/>
      <c r="SWJ62" s="7"/>
      <c r="SWK62" s="7"/>
      <c r="SWL62" s="7"/>
      <c r="SWM62" s="7"/>
      <c r="SWN62" s="7"/>
      <c r="SWO62" s="7"/>
      <c r="SWP62" s="7"/>
      <c r="SWQ62" s="7"/>
      <c r="SWR62" s="7"/>
      <c r="SWS62" s="7"/>
      <c r="SWT62" s="7"/>
      <c r="SWU62" s="7"/>
      <c r="SWV62" s="7"/>
      <c r="SWW62" s="7"/>
      <c r="SWX62" s="7"/>
      <c r="SWY62" s="7"/>
      <c r="SWZ62" s="7"/>
      <c r="SXA62" s="7"/>
      <c r="SXB62" s="7"/>
      <c r="SXC62" s="7"/>
      <c r="SXD62" s="7"/>
      <c r="SXE62" s="7"/>
      <c r="SXF62" s="7"/>
      <c r="SXG62" s="7"/>
      <c r="SXH62" s="7"/>
      <c r="SXI62" s="7"/>
      <c r="SXJ62" s="7"/>
      <c r="SXK62" s="7"/>
      <c r="SXL62" s="7"/>
      <c r="SXM62" s="7"/>
      <c r="SXN62" s="7"/>
      <c r="SXO62" s="7"/>
      <c r="SXP62" s="7"/>
      <c r="SXQ62" s="7"/>
      <c r="SXR62" s="7"/>
      <c r="SXS62" s="7"/>
      <c r="SXT62" s="7"/>
      <c r="SXU62" s="7"/>
      <c r="SXV62" s="7"/>
      <c r="SXW62" s="7"/>
      <c r="SXX62" s="7"/>
      <c r="SXY62" s="7"/>
      <c r="SXZ62" s="7"/>
      <c r="SYA62" s="7"/>
      <c r="SYB62" s="7"/>
      <c r="SYC62" s="7"/>
      <c r="SYD62" s="7"/>
      <c r="SYE62" s="7"/>
      <c r="SYF62" s="7"/>
      <c r="SYG62" s="7"/>
      <c r="SYH62" s="7"/>
      <c r="SYI62" s="7"/>
      <c r="SYJ62" s="7"/>
      <c r="SYK62" s="7"/>
      <c r="SYL62" s="7"/>
      <c r="SYM62" s="7"/>
      <c r="SYN62" s="7"/>
      <c r="SYO62" s="7"/>
      <c r="SYP62" s="7"/>
      <c r="SYQ62" s="7"/>
      <c r="SYR62" s="7"/>
      <c r="SYS62" s="7"/>
      <c r="SYT62" s="7"/>
      <c r="SYU62" s="7"/>
      <c r="SYV62" s="7"/>
      <c r="SYW62" s="7"/>
      <c r="SYX62" s="7"/>
      <c r="SYY62" s="7"/>
      <c r="SYZ62" s="7"/>
      <c r="SZA62" s="7"/>
      <c r="SZB62" s="7"/>
      <c r="SZC62" s="7"/>
      <c r="SZD62" s="7"/>
      <c r="SZE62" s="7"/>
      <c r="SZF62" s="7"/>
      <c r="SZG62" s="7"/>
      <c r="SZH62" s="7"/>
      <c r="SZI62" s="7"/>
      <c r="SZJ62" s="7"/>
      <c r="SZK62" s="7"/>
      <c r="SZL62" s="7"/>
      <c r="SZM62" s="7"/>
      <c r="SZN62" s="7"/>
      <c r="SZO62" s="7"/>
      <c r="SZP62" s="7"/>
      <c r="SZQ62" s="7"/>
      <c r="SZR62" s="7"/>
      <c r="SZS62" s="7"/>
      <c r="SZT62" s="7"/>
      <c r="SZU62" s="7"/>
      <c r="SZV62" s="7"/>
      <c r="SZW62" s="7"/>
      <c r="SZX62" s="7"/>
      <c r="SZY62" s="7"/>
      <c r="SZZ62" s="7"/>
      <c r="TAA62" s="7"/>
      <c r="TAB62" s="7"/>
      <c r="TAC62" s="7"/>
      <c r="TAD62" s="7"/>
      <c r="TAE62" s="7"/>
      <c r="TAF62" s="7"/>
      <c r="TAG62" s="7"/>
      <c r="TAH62" s="7"/>
      <c r="TAI62" s="7"/>
      <c r="TAJ62" s="7"/>
      <c r="TAK62" s="7"/>
      <c r="TAL62" s="7"/>
      <c r="TAM62" s="7"/>
      <c r="TAN62" s="7"/>
      <c r="TAO62" s="7"/>
      <c r="TAP62" s="7"/>
      <c r="TAQ62" s="7"/>
      <c r="TAR62" s="7"/>
      <c r="TAS62" s="7"/>
      <c r="TAT62" s="7"/>
      <c r="TAU62" s="7"/>
      <c r="TAV62" s="7"/>
      <c r="TAW62" s="7"/>
      <c r="TAX62" s="7"/>
      <c r="TAY62" s="7"/>
      <c r="TAZ62" s="7"/>
      <c r="TBA62" s="7"/>
      <c r="TBB62" s="7"/>
      <c r="TBC62" s="7"/>
      <c r="TBD62" s="7"/>
      <c r="TBE62" s="7"/>
      <c r="TBF62" s="7"/>
      <c r="TBG62" s="7"/>
      <c r="TBH62" s="7"/>
      <c r="TBI62" s="7"/>
      <c r="TBJ62" s="7"/>
      <c r="TBK62" s="7"/>
      <c r="TBL62" s="7"/>
      <c r="TBM62" s="7"/>
      <c r="TBN62" s="7"/>
      <c r="TBO62" s="7"/>
      <c r="TBP62" s="7"/>
      <c r="TBR62" s="7"/>
      <c r="TBS62" s="7"/>
      <c r="TBT62" s="7"/>
      <c r="TBU62" s="7"/>
      <c r="TBV62" s="7"/>
      <c r="TBW62" s="7"/>
      <c r="TBX62" s="7"/>
      <c r="TBY62" s="7"/>
      <c r="TBZ62" s="7"/>
      <c r="TCA62" s="7"/>
      <c r="TCB62" s="7"/>
      <c r="TCC62" s="7"/>
      <c r="TCD62" s="7"/>
      <c r="TCE62" s="7"/>
      <c r="TCF62" s="7"/>
      <c r="TCG62" s="7"/>
      <c r="TCH62" s="7"/>
      <c r="TCI62" s="7"/>
      <c r="TCJ62" s="7"/>
      <c r="TCK62" s="7"/>
      <c r="TCL62" s="7"/>
      <c r="TCM62" s="7"/>
      <c r="TCN62" s="7"/>
      <c r="TCO62" s="7"/>
      <c r="TCP62" s="7"/>
      <c r="TCQ62" s="7"/>
      <c r="TCR62" s="7"/>
      <c r="TCS62" s="7"/>
      <c r="TCT62" s="7"/>
      <c r="TCU62" s="7"/>
      <c r="TCV62" s="7"/>
      <c r="TCW62" s="7"/>
      <c r="TCX62" s="7"/>
      <c r="TCY62" s="7"/>
      <c r="TCZ62" s="7"/>
      <c r="TDA62" s="7"/>
      <c r="TDB62" s="7"/>
      <c r="TDC62" s="7"/>
      <c r="TDD62" s="7"/>
      <c r="TDE62" s="7"/>
      <c r="TDF62" s="7"/>
      <c r="TDG62" s="7"/>
      <c r="TDH62" s="7"/>
      <c r="TDI62" s="7"/>
      <c r="TDJ62" s="7"/>
      <c r="TDK62" s="7"/>
      <c r="TDL62" s="7"/>
      <c r="TDM62" s="7"/>
      <c r="TDN62" s="7"/>
      <c r="TDO62" s="7"/>
      <c r="TDP62" s="7"/>
      <c r="TDQ62" s="7"/>
      <c r="TDR62" s="7"/>
      <c r="TDS62" s="7"/>
      <c r="TDT62" s="7"/>
      <c r="TDU62" s="7"/>
      <c r="TDV62" s="7"/>
      <c r="TDW62" s="7"/>
      <c r="TDX62" s="7"/>
      <c r="TDY62" s="7"/>
      <c r="TDZ62" s="7"/>
      <c r="TEA62" s="7"/>
      <c r="TEB62" s="7"/>
      <c r="TEC62" s="7"/>
      <c r="TED62" s="7"/>
      <c r="TEE62" s="7"/>
      <c r="TEF62" s="7"/>
      <c r="TEG62" s="7"/>
      <c r="TEH62" s="7"/>
      <c r="TEI62" s="7"/>
      <c r="TEJ62" s="7"/>
      <c r="TEK62" s="7"/>
      <c r="TEL62" s="7"/>
      <c r="TEM62" s="7"/>
      <c r="TEN62" s="7"/>
      <c r="TEO62" s="7"/>
      <c r="TEP62" s="7"/>
      <c r="TEQ62" s="7"/>
      <c r="TER62" s="7"/>
      <c r="TES62" s="7"/>
      <c r="TET62" s="7"/>
      <c r="TEU62" s="7"/>
      <c r="TEV62" s="7"/>
      <c r="TEW62" s="7"/>
      <c r="TEX62" s="7"/>
      <c r="TEY62" s="7"/>
      <c r="TEZ62" s="7"/>
      <c r="TFA62" s="7"/>
      <c r="TFB62" s="7"/>
      <c r="TFC62" s="7"/>
      <c r="TFD62" s="7"/>
      <c r="TFE62" s="7"/>
      <c r="TFF62" s="7"/>
      <c r="TFG62" s="7"/>
      <c r="TFH62" s="7"/>
      <c r="TFI62" s="7"/>
      <c r="TFJ62" s="7"/>
      <c r="TFK62" s="7"/>
      <c r="TFL62" s="7"/>
      <c r="TFM62" s="7"/>
      <c r="TFN62" s="7"/>
      <c r="TFO62" s="7"/>
      <c r="TFP62" s="7"/>
      <c r="TFQ62" s="7"/>
      <c r="TFR62" s="7"/>
      <c r="TFS62" s="7"/>
      <c r="TFT62" s="7"/>
      <c r="TFU62" s="7"/>
      <c r="TFV62" s="7"/>
      <c r="TFW62" s="7"/>
      <c r="TFX62" s="7"/>
      <c r="TFY62" s="7"/>
      <c r="TFZ62" s="7"/>
      <c r="TGA62" s="7"/>
      <c r="TGB62" s="7"/>
      <c r="TGC62" s="7"/>
      <c r="TGD62" s="7"/>
      <c r="TGE62" s="7"/>
      <c r="TGF62" s="7"/>
      <c r="TGG62" s="7"/>
      <c r="TGH62" s="7"/>
      <c r="TGI62" s="7"/>
      <c r="TGJ62" s="7"/>
      <c r="TGK62" s="7"/>
      <c r="TGL62" s="7"/>
      <c r="TGM62" s="7"/>
      <c r="TGN62" s="7"/>
      <c r="TGO62" s="7"/>
      <c r="TGP62" s="7"/>
      <c r="TGQ62" s="7"/>
      <c r="TGR62" s="7"/>
      <c r="TGS62" s="7"/>
      <c r="TGT62" s="7"/>
      <c r="TGU62" s="7"/>
      <c r="TGV62" s="7"/>
      <c r="TGW62" s="7"/>
      <c r="TGX62" s="7"/>
      <c r="TGY62" s="7"/>
      <c r="TGZ62" s="7"/>
      <c r="THA62" s="7"/>
      <c r="THB62" s="7"/>
      <c r="THC62" s="7"/>
      <c r="THD62" s="7"/>
      <c r="THE62" s="7"/>
      <c r="THF62" s="7"/>
      <c r="THG62" s="7"/>
      <c r="THH62" s="7"/>
      <c r="THI62" s="7"/>
      <c r="THJ62" s="7"/>
      <c r="THK62" s="7"/>
      <c r="THL62" s="7"/>
      <c r="THM62" s="7"/>
      <c r="THN62" s="7"/>
      <c r="THO62" s="7"/>
      <c r="THP62" s="7"/>
      <c r="THQ62" s="7"/>
      <c r="THR62" s="7"/>
      <c r="THS62" s="7"/>
      <c r="THT62" s="7"/>
      <c r="THU62" s="7"/>
      <c r="THV62" s="7"/>
      <c r="THW62" s="7"/>
      <c r="THX62" s="7"/>
      <c r="THY62" s="7"/>
      <c r="THZ62" s="7"/>
      <c r="TIA62" s="7"/>
      <c r="TIB62" s="7"/>
      <c r="TIC62" s="7"/>
      <c r="TID62" s="7"/>
      <c r="TIE62" s="7"/>
      <c r="TIF62" s="7"/>
      <c r="TIG62" s="7"/>
      <c r="TIH62" s="7"/>
      <c r="TII62" s="7"/>
      <c r="TIJ62" s="7"/>
      <c r="TIK62" s="7"/>
      <c r="TIL62" s="7"/>
      <c r="TIM62" s="7"/>
      <c r="TIN62" s="7"/>
      <c r="TIO62" s="7"/>
      <c r="TIP62" s="7"/>
      <c r="TIQ62" s="7"/>
      <c r="TIR62" s="7"/>
      <c r="TIS62" s="7"/>
      <c r="TIT62" s="7"/>
      <c r="TIU62" s="7"/>
      <c r="TIV62" s="7"/>
      <c r="TIW62" s="7"/>
      <c r="TIX62" s="7"/>
      <c r="TIY62" s="7"/>
      <c r="TIZ62" s="7"/>
      <c r="TJA62" s="7"/>
      <c r="TJB62" s="7"/>
      <c r="TJC62" s="7"/>
      <c r="TJD62" s="7"/>
      <c r="TJE62" s="7"/>
      <c r="TJF62" s="7"/>
      <c r="TJG62" s="7"/>
      <c r="TJH62" s="7"/>
      <c r="TJI62" s="7"/>
      <c r="TJJ62" s="7"/>
      <c r="TJK62" s="7"/>
      <c r="TJL62" s="7"/>
      <c r="TJM62" s="7"/>
      <c r="TJN62" s="7"/>
      <c r="TJO62" s="7"/>
      <c r="TJP62" s="7"/>
      <c r="TJQ62" s="7"/>
      <c r="TJR62" s="7"/>
      <c r="TJS62" s="7"/>
      <c r="TJT62" s="7"/>
      <c r="TJU62" s="7"/>
      <c r="TJV62" s="7"/>
      <c r="TJW62" s="7"/>
      <c r="TJX62" s="7"/>
      <c r="TJY62" s="7"/>
      <c r="TJZ62" s="7"/>
      <c r="TKA62" s="7"/>
      <c r="TKB62" s="7"/>
      <c r="TKC62" s="7"/>
      <c r="TKD62" s="7"/>
      <c r="TKE62" s="7"/>
      <c r="TKF62" s="7"/>
      <c r="TKG62" s="7"/>
      <c r="TKH62" s="7"/>
      <c r="TKI62" s="7"/>
      <c r="TKJ62" s="7"/>
      <c r="TKK62" s="7"/>
      <c r="TKL62" s="7"/>
      <c r="TKM62" s="7"/>
      <c r="TKN62" s="7"/>
      <c r="TKO62" s="7"/>
      <c r="TKP62" s="7"/>
      <c r="TKQ62" s="7"/>
      <c r="TKR62" s="7"/>
      <c r="TKS62" s="7"/>
      <c r="TKT62" s="7"/>
      <c r="TKU62" s="7"/>
      <c r="TKV62" s="7"/>
      <c r="TKW62" s="7"/>
      <c r="TKX62" s="7"/>
      <c r="TKY62" s="7"/>
      <c r="TKZ62" s="7"/>
      <c r="TLA62" s="7"/>
      <c r="TLB62" s="7"/>
      <c r="TLC62" s="7"/>
      <c r="TLD62" s="7"/>
      <c r="TLE62" s="7"/>
      <c r="TLF62" s="7"/>
      <c r="TLG62" s="7"/>
      <c r="TLH62" s="7"/>
      <c r="TLI62" s="7"/>
      <c r="TLJ62" s="7"/>
      <c r="TLK62" s="7"/>
      <c r="TLL62" s="7"/>
      <c r="TLN62" s="7"/>
      <c r="TLO62" s="7"/>
      <c r="TLP62" s="7"/>
      <c r="TLQ62" s="7"/>
      <c r="TLR62" s="7"/>
      <c r="TLS62" s="7"/>
      <c r="TLT62" s="7"/>
      <c r="TLU62" s="7"/>
      <c r="TLV62" s="7"/>
      <c r="TLW62" s="7"/>
      <c r="TLX62" s="7"/>
      <c r="TLY62" s="7"/>
      <c r="TLZ62" s="7"/>
      <c r="TMA62" s="7"/>
      <c r="TMB62" s="7"/>
      <c r="TMC62" s="7"/>
      <c r="TMD62" s="7"/>
      <c r="TME62" s="7"/>
      <c r="TMF62" s="7"/>
      <c r="TMG62" s="7"/>
      <c r="TMH62" s="7"/>
      <c r="TMI62" s="7"/>
      <c r="TMJ62" s="7"/>
      <c r="TMK62" s="7"/>
      <c r="TML62" s="7"/>
      <c r="TMM62" s="7"/>
      <c r="TMN62" s="7"/>
      <c r="TMO62" s="7"/>
      <c r="TMP62" s="7"/>
      <c r="TMQ62" s="7"/>
      <c r="TMR62" s="7"/>
      <c r="TMS62" s="7"/>
      <c r="TMT62" s="7"/>
      <c r="TMU62" s="7"/>
      <c r="TMV62" s="7"/>
      <c r="TMW62" s="7"/>
      <c r="TMX62" s="7"/>
      <c r="TMY62" s="7"/>
      <c r="TMZ62" s="7"/>
      <c r="TNA62" s="7"/>
      <c r="TNB62" s="7"/>
      <c r="TNC62" s="7"/>
      <c r="TND62" s="7"/>
      <c r="TNE62" s="7"/>
      <c r="TNF62" s="7"/>
      <c r="TNG62" s="7"/>
      <c r="TNH62" s="7"/>
      <c r="TNI62" s="7"/>
      <c r="TNJ62" s="7"/>
      <c r="TNK62" s="7"/>
      <c r="TNL62" s="7"/>
      <c r="TNM62" s="7"/>
      <c r="TNN62" s="7"/>
      <c r="TNO62" s="7"/>
      <c r="TNP62" s="7"/>
      <c r="TNQ62" s="7"/>
      <c r="TNR62" s="7"/>
      <c r="TNS62" s="7"/>
      <c r="TNT62" s="7"/>
      <c r="TNU62" s="7"/>
      <c r="TNV62" s="7"/>
      <c r="TNW62" s="7"/>
      <c r="TNX62" s="7"/>
      <c r="TNY62" s="7"/>
      <c r="TNZ62" s="7"/>
      <c r="TOA62" s="7"/>
      <c r="TOB62" s="7"/>
      <c r="TOC62" s="7"/>
      <c r="TOD62" s="7"/>
      <c r="TOE62" s="7"/>
      <c r="TOF62" s="7"/>
      <c r="TOG62" s="7"/>
      <c r="TOH62" s="7"/>
      <c r="TOI62" s="7"/>
      <c r="TOJ62" s="7"/>
      <c r="TOK62" s="7"/>
      <c r="TOL62" s="7"/>
      <c r="TOM62" s="7"/>
      <c r="TON62" s="7"/>
      <c r="TOO62" s="7"/>
      <c r="TOP62" s="7"/>
      <c r="TOQ62" s="7"/>
      <c r="TOR62" s="7"/>
      <c r="TOS62" s="7"/>
      <c r="TOT62" s="7"/>
      <c r="TOU62" s="7"/>
      <c r="TOV62" s="7"/>
      <c r="TOW62" s="7"/>
      <c r="TOX62" s="7"/>
      <c r="TOY62" s="7"/>
      <c r="TOZ62" s="7"/>
      <c r="TPA62" s="7"/>
      <c r="TPB62" s="7"/>
      <c r="TPC62" s="7"/>
      <c r="TPD62" s="7"/>
      <c r="TPE62" s="7"/>
      <c r="TPF62" s="7"/>
      <c r="TPG62" s="7"/>
      <c r="TPH62" s="7"/>
      <c r="TPI62" s="7"/>
      <c r="TPJ62" s="7"/>
      <c r="TPK62" s="7"/>
      <c r="TPL62" s="7"/>
      <c r="TPM62" s="7"/>
      <c r="TPN62" s="7"/>
      <c r="TPO62" s="7"/>
      <c r="TPP62" s="7"/>
      <c r="TPQ62" s="7"/>
      <c r="TPR62" s="7"/>
      <c r="TPS62" s="7"/>
      <c r="TPT62" s="7"/>
      <c r="TPU62" s="7"/>
      <c r="TPV62" s="7"/>
      <c r="TPW62" s="7"/>
      <c r="TPX62" s="7"/>
      <c r="TPY62" s="7"/>
      <c r="TPZ62" s="7"/>
      <c r="TQA62" s="7"/>
      <c r="TQB62" s="7"/>
      <c r="TQC62" s="7"/>
      <c r="TQD62" s="7"/>
      <c r="TQE62" s="7"/>
      <c r="TQF62" s="7"/>
      <c r="TQG62" s="7"/>
      <c r="TQH62" s="7"/>
      <c r="TQI62" s="7"/>
      <c r="TQJ62" s="7"/>
      <c r="TQK62" s="7"/>
      <c r="TQL62" s="7"/>
      <c r="TQM62" s="7"/>
      <c r="TQN62" s="7"/>
      <c r="TQO62" s="7"/>
      <c r="TQP62" s="7"/>
      <c r="TQQ62" s="7"/>
      <c r="TQR62" s="7"/>
      <c r="TQS62" s="7"/>
      <c r="TQT62" s="7"/>
      <c r="TQU62" s="7"/>
      <c r="TQV62" s="7"/>
      <c r="TQW62" s="7"/>
      <c r="TQX62" s="7"/>
      <c r="TQY62" s="7"/>
      <c r="TQZ62" s="7"/>
      <c r="TRA62" s="7"/>
      <c r="TRB62" s="7"/>
      <c r="TRC62" s="7"/>
      <c r="TRD62" s="7"/>
      <c r="TRE62" s="7"/>
      <c r="TRF62" s="7"/>
      <c r="TRG62" s="7"/>
      <c r="TRH62" s="7"/>
      <c r="TRI62" s="7"/>
      <c r="TRJ62" s="7"/>
      <c r="TRK62" s="7"/>
      <c r="TRL62" s="7"/>
      <c r="TRM62" s="7"/>
      <c r="TRN62" s="7"/>
      <c r="TRO62" s="7"/>
      <c r="TRP62" s="7"/>
      <c r="TRQ62" s="7"/>
      <c r="TRR62" s="7"/>
      <c r="TRS62" s="7"/>
      <c r="TRT62" s="7"/>
      <c r="TRU62" s="7"/>
      <c r="TRV62" s="7"/>
      <c r="TRW62" s="7"/>
      <c r="TRX62" s="7"/>
      <c r="TRY62" s="7"/>
      <c r="TRZ62" s="7"/>
      <c r="TSA62" s="7"/>
      <c r="TSB62" s="7"/>
      <c r="TSC62" s="7"/>
      <c r="TSD62" s="7"/>
      <c r="TSE62" s="7"/>
      <c r="TSF62" s="7"/>
      <c r="TSG62" s="7"/>
      <c r="TSH62" s="7"/>
      <c r="TSI62" s="7"/>
      <c r="TSJ62" s="7"/>
      <c r="TSK62" s="7"/>
      <c r="TSL62" s="7"/>
      <c r="TSM62" s="7"/>
      <c r="TSN62" s="7"/>
      <c r="TSO62" s="7"/>
      <c r="TSP62" s="7"/>
      <c r="TSQ62" s="7"/>
      <c r="TSR62" s="7"/>
      <c r="TSS62" s="7"/>
      <c r="TST62" s="7"/>
      <c r="TSU62" s="7"/>
      <c r="TSV62" s="7"/>
      <c r="TSW62" s="7"/>
      <c r="TSX62" s="7"/>
      <c r="TSY62" s="7"/>
      <c r="TSZ62" s="7"/>
      <c r="TTA62" s="7"/>
      <c r="TTB62" s="7"/>
      <c r="TTC62" s="7"/>
      <c r="TTD62" s="7"/>
      <c r="TTE62" s="7"/>
      <c r="TTF62" s="7"/>
      <c r="TTG62" s="7"/>
      <c r="TTH62" s="7"/>
      <c r="TTI62" s="7"/>
      <c r="TTJ62" s="7"/>
      <c r="TTK62" s="7"/>
      <c r="TTL62" s="7"/>
      <c r="TTM62" s="7"/>
      <c r="TTN62" s="7"/>
      <c r="TTO62" s="7"/>
      <c r="TTP62" s="7"/>
      <c r="TTQ62" s="7"/>
      <c r="TTR62" s="7"/>
      <c r="TTS62" s="7"/>
      <c r="TTT62" s="7"/>
      <c r="TTU62" s="7"/>
      <c r="TTV62" s="7"/>
      <c r="TTW62" s="7"/>
      <c r="TTX62" s="7"/>
      <c r="TTY62" s="7"/>
      <c r="TTZ62" s="7"/>
      <c r="TUA62" s="7"/>
      <c r="TUB62" s="7"/>
      <c r="TUC62" s="7"/>
      <c r="TUD62" s="7"/>
      <c r="TUE62" s="7"/>
      <c r="TUF62" s="7"/>
      <c r="TUG62" s="7"/>
      <c r="TUH62" s="7"/>
      <c r="TUI62" s="7"/>
      <c r="TUJ62" s="7"/>
      <c r="TUK62" s="7"/>
      <c r="TUL62" s="7"/>
      <c r="TUM62" s="7"/>
      <c r="TUN62" s="7"/>
      <c r="TUO62" s="7"/>
      <c r="TUP62" s="7"/>
      <c r="TUQ62" s="7"/>
      <c r="TUR62" s="7"/>
      <c r="TUS62" s="7"/>
      <c r="TUT62" s="7"/>
      <c r="TUU62" s="7"/>
      <c r="TUV62" s="7"/>
      <c r="TUW62" s="7"/>
      <c r="TUX62" s="7"/>
      <c r="TUY62" s="7"/>
      <c r="TUZ62" s="7"/>
      <c r="TVA62" s="7"/>
      <c r="TVB62" s="7"/>
      <c r="TVC62" s="7"/>
      <c r="TVD62" s="7"/>
      <c r="TVE62" s="7"/>
      <c r="TVF62" s="7"/>
      <c r="TVG62" s="7"/>
      <c r="TVH62" s="7"/>
      <c r="TVJ62" s="7"/>
      <c r="TVK62" s="7"/>
      <c r="TVL62" s="7"/>
      <c r="TVM62" s="7"/>
      <c r="TVN62" s="7"/>
      <c r="TVO62" s="7"/>
      <c r="TVP62" s="7"/>
      <c r="TVQ62" s="7"/>
      <c r="TVR62" s="7"/>
      <c r="TVS62" s="7"/>
      <c r="TVT62" s="7"/>
      <c r="TVU62" s="7"/>
      <c r="TVV62" s="7"/>
      <c r="TVW62" s="7"/>
      <c r="TVX62" s="7"/>
      <c r="TVY62" s="7"/>
      <c r="TVZ62" s="7"/>
      <c r="TWA62" s="7"/>
      <c r="TWB62" s="7"/>
      <c r="TWC62" s="7"/>
      <c r="TWD62" s="7"/>
      <c r="TWE62" s="7"/>
      <c r="TWF62" s="7"/>
      <c r="TWG62" s="7"/>
      <c r="TWH62" s="7"/>
      <c r="TWI62" s="7"/>
      <c r="TWJ62" s="7"/>
      <c r="TWK62" s="7"/>
      <c r="TWL62" s="7"/>
      <c r="TWM62" s="7"/>
      <c r="TWN62" s="7"/>
      <c r="TWO62" s="7"/>
      <c r="TWP62" s="7"/>
      <c r="TWQ62" s="7"/>
      <c r="TWR62" s="7"/>
      <c r="TWS62" s="7"/>
      <c r="TWT62" s="7"/>
      <c r="TWU62" s="7"/>
      <c r="TWV62" s="7"/>
      <c r="TWW62" s="7"/>
      <c r="TWX62" s="7"/>
      <c r="TWY62" s="7"/>
      <c r="TWZ62" s="7"/>
      <c r="TXA62" s="7"/>
      <c r="TXB62" s="7"/>
      <c r="TXC62" s="7"/>
      <c r="TXD62" s="7"/>
      <c r="TXE62" s="7"/>
      <c r="TXF62" s="7"/>
      <c r="TXG62" s="7"/>
      <c r="TXH62" s="7"/>
      <c r="TXI62" s="7"/>
      <c r="TXJ62" s="7"/>
      <c r="TXK62" s="7"/>
      <c r="TXL62" s="7"/>
      <c r="TXM62" s="7"/>
      <c r="TXN62" s="7"/>
      <c r="TXO62" s="7"/>
      <c r="TXP62" s="7"/>
      <c r="TXQ62" s="7"/>
      <c r="TXR62" s="7"/>
      <c r="TXS62" s="7"/>
      <c r="TXT62" s="7"/>
      <c r="TXU62" s="7"/>
      <c r="TXV62" s="7"/>
      <c r="TXW62" s="7"/>
      <c r="TXX62" s="7"/>
      <c r="TXY62" s="7"/>
      <c r="TXZ62" s="7"/>
      <c r="TYA62" s="7"/>
      <c r="TYB62" s="7"/>
      <c r="TYC62" s="7"/>
      <c r="TYD62" s="7"/>
      <c r="TYE62" s="7"/>
      <c r="TYF62" s="7"/>
      <c r="TYG62" s="7"/>
      <c r="TYH62" s="7"/>
      <c r="TYI62" s="7"/>
      <c r="TYJ62" s="7"/>
      <c r="TYK62" s="7"/>
      <c r="TYL62" s="7"/>
      <c r="TYM62" s="7"/>
      <c r="TYN62" s="7"/>
      <c r="TYO62" s="7"/>
      <c r="TYP62" s="7"/>
      <c r="TYQ62" s="7"/>
      <c r="TYR62" s="7"/>
      <c r="TYS62" s="7"/>
      <c r="TYT62" s="7"/>
      <c r="TYU62" s="7"/>
      <c r="TYV62" s="7"/>
      <c r="TYW62" s="7"/>
      <c r="TYX62" s="7"/>
      <c r="TYY62" s="7"/>
      <c r="TYZ62" s="7"/>
      <c r="TZA62" s="7"/>
      <c r="TZB62" s="7"/>
      <c r="TZC62" s="7"/>
      <c r="TZD62" s="7"/>
      <c r="TZE62" s="7"/>
      <c r="TZF62" s="7"/>
      <c r="TZG62" s="7"/>
      <c r="TZH62" s="7"/>
      <c r="TZI62" s="7"/>
      <c r="TZJ62" s="7"/>
      <c r="TZK62" s="7"/>
      <c r="TZL62" s="7"/>
      <c r="TZM62" s="7"/>
      <c r="TZN62" s="7"/>
      <c r="TZO62" s="7"/>
      <c r="TZP62" s="7"/>
      <c r="TZQ62" s="7"/>
      <c r="TZR62" s="7"/>
      <c r="TZS62" s="7"/>
      <c r="TZT62" s="7"/>
      <c r="TZU62" s="7"/>
      <c r="TZV62" s="7"/>
      <c r="TZW62" s="7"/>
      <c r="TZX62" s="7"/>
      <c r="TZY62" s="7"/>
      <c r="TZZ62" s="7"/>
      <c r="UAA62" s="7"/>
      <c r="UAB62" s="7"/>
      <c r="UAC62" s="7"/>
      <c r="UAD62" s="7"/>
      <c r="UAE62" s="7"/>
      <c r="UAF62" s="7"/>
      <c r="UAG62" s="7"/>
      <c r="UAH62" s="7"/>
      <c r="UAI62" s="7"/>
      <c r="UAJ62" s="7"/>
      <c r="UAK62" s="7"/>
      <c r="UAL62" s="7"/>
      <c r="UAM62" s="7"/>
      <c r="UAN62" s="7"/>
      <c r="UAO62" s="7"/>
      <c r="UAP62" s="7"/>
      <c r="UAQ62" s="7"/>
      <c r="UAR62" s="7"/>
      <c r="UAS62" s="7"/>
      <c r="UAT62" s="7"/>
      <c r="UAU62" s="7"/>
      <c r="UAV62" s="7"/>
      <c r="UAW62" s="7"/>
      <c r="UAX62" s="7"/>
      <c r="UAY62" s="7"/>
      <c r="UAZ62" s="7"/>
      <c r="UBA62" s="7"/>
      <c r="UBB62" s="7"/>
      <c r="UBC62" s="7"/>
      <c r="UBD62" s="7"/>
      <c r="UBE62" s="7"/>
      <c r="UBF62" s="7"/>
      <c r="UBG62" s="7"/>
      <c r="UBH62" s="7"/>
      <c r="UBI62" s="7"/>
      <c r="UBJ62" s="7"/>
      <c r="UBK62" s="7"/>
      <c r="UBL62" s="7"/>
      <c r="UBM62" s="7"/>
      <c r="UBN62" s="7"/>
      <c r="UBO62" s="7"/>
      <c r="UBP62" s="7"/>
      <c r="UBQ62" s="7"/>
      <c r="UBR62" s="7"/>
      <c r="UBS62" s="7"/>
      <c r="UBT62" s="7"/>
      <c r="UBU62" s="7"/>
      <c r="UBV62" s="7"/>
      <c r="UBW62" s="7"/>
      <c r="UBX62" s="7"/>
      <c r="UBY62" s="7"/>
      <c r="UBZ62" s="7"/>
      <c r="UCA62" s="7"/>
      <c r="UCB62" s="7"/>
      <c r="UCC62" s="7"/>
      <c r="UCD62" s="7"/>
      <c r="UCE62" s="7"/>
      <c r="UCF62" s="7"/>
      <c r="UCG62" s="7"/>
      <c r="UCH62" s="7"/>
      <c r="UCI62" s="7"/>
      <c r="UCJ62" s="7"/>
      <c r="UCK62" s="7"/>
      <c r="UCL62" s="7"/>
      <c r="UCM62" s="7"/>
      <c r="UCN62" s="7"/>
      <c r="UCO62" s="7"/>
      <c r="UCP62" s="7"/>
      <c r="UCQ62" s="7"/>
      <c r="UCR62" s="7"/>
      <c r="UCS62" s="7"/>
      <c r="UCT62" s="7"/>
      <c r="UCU62" s="7"/>
      <c r="UCV62" s="7"/>
      <c r="UCW62" s="7"/>
      <c r="UCX62" s="7"/>
      <c r="UCY62" s="7"/>
      <c r="UCZ62" s="7"/>
      <c r="UDA62" s="7"/>
      <c r="UDB62" s="7"/>
      <c r="UDC62" s="7"/>
      <c r="UDD62" s="7"/>
      <c r="UDE62" s="7"/>
      <c r="UDF62" s="7"/>
      <c r="UDG62" s="7"/>
      <c r="UDH62" s="7"/>
      <c r="UDI62" s="7"/>
      <c r="UDJ62" s="7"/>
      <c r="UDK62" s="7"/>
      <c r="UDL62" s="7"/>
      <c r="UDM62" s="7"/>
      <c r="UDN62" s="7"/>
      <c r="UDO62" s="7"/>
      <c r="UDP62" s="7"/>
      <c r="UDQ62" s="7"/>
      <c r="UDR62" s="7"/>
      <c r="UDS62" s="7"/>
      <c r="UDT62" s="7"/>
      <c r="UDU62" s="7"/>
      <c r="UDV62" s="7"/>
      <c r="UDW62" s="7"/>
      <c r="UDX62" s="7"/>
      <c r="UDY62" s="7"/>
      <c r="UDZ62" s="7"/>
      <c r="UEA62" s="7"/>
      <c r="UEB62" s="7"/>
      <c r="UEC62" s="7"/>
      <c r="UED62" s="7"/>
      <c r="UEE62" s="7"/>
      <c r="UEF62" s="7"/>
      <c r="UEG62" s="7"/>
      <c r="UEH62" s="7"/>
      <c r="UEI62" s="7"/>
      <c r="UEJ62" s="7"/>
      <c r="UEK62" s="7"/>
      <c r="UEL62" s="7"/>
      <c r="UEM62" s="7"/>
      <c r="UEN62" s="7"/>
      <c r="UEO62" s="7"/>
      <c r="UEP62" s="7"/>
      <c r="UEQ62" s="7"/>
      <c r="UER62" s="7"/>
      <c r="UES62" s="7"/>
      <c r="UET62" s="7"/>
      <c r="UEU62" s="7"/>
      <c r="UEV62" s="7"/>
      <c r="UEW62" s="7"/>
      <c r="UEX62" s="7"/>
      <c r="UEY62" s="7"/>
      <c r="UEZ62" s="7"/>
      <c r="UFA62" s="7"/>
      <c r="UFB62" s="7"/>
      <c r="UFC62" s="7"/>
      <c r="UFD62" s="7"/>
      <c r="UFF62" s="7"/>
      <c r="UFG62" s="7"/>
      <c r="UFH62" s="7"/>
      <c r="UFI62" s="7"/>
      <c r="UFJ62" s="7"/>
      <c r="UFK62" s="7"/>
      <c r="UFL62" s="7"/>
      <c r="UFM62" s="7"/>
      <c r="UFN62" s="7"/>
      <c r="UFO62" s="7"/>
      <c r="UFP62" s="7"/>
      <c r="UFQ62" s="7"/>
      <c r="UFR62" s="7"/>
      <c r="UFS62" s="7"/>
      <c r="UFT62" s="7"/>
      <c r="UFU62" s="7"/>
      <c r="UFV62" s="7"/>
      <c r="UFW62" s="7"/>
      <c r="UFX62" s="7"/>
      <c r="UFY62" s="7"/>
      <c r="UFZ62" s="7"/>
      <c r="UGA62" s="7"/>
      <c r="UGB62" s="7"/>
      <c r="UGC62" s="7"/>
      <c r="UGD62" s="7"/>
      <c r="UGE62" s="7"/>
      <c r="UGF62" s="7"/>
      <c r="UGG62" s="7"/>
      <c r="UGH62" s="7"/>
      <c r="UGI62" s="7"/>
      <c r="UGJ62" s="7"/>
      <c r="UGK62" s="7"/>
      <c r="UGL62" s="7"/>
      <c r="UGM62" s="7"/>
      <c r="UGN62" s="7"/>
      <c r="UGO62" s="7"/>
      <c r="UGP62" s="7"/>
      <c r="UGQ62" s="7"/>
      <c r="UGR62" s="7"/>
      <c r="UGS62" s="7"/>
      <c r="UGT62" s="7"/>
      <c r="UGU62" s="7"/>
      <c r="UGV62" s="7"/>
      <c r="UGW62" s="7"/>
      <c r="UGX62" s="7"/>
      <c r="UGY62" s="7"/>
      <c r="UGZ62" s="7"/>
      <c r="UHA62" s="7"/>
      <c r="UHB62" s="7"/>
      <c r="UHC62" s="7"/>
      <c r="UHD62" s="7"/>
      <c r="UHE62" s="7"/>
      <c r="UHF62" s="7"/>
      <c r="UHG62" s="7"/>
      <c r="UHH62" s="7"/>
      <c r="UHI62" s="7"/>
      <c r="UHJ62" s="7"/>
      <c r="UHK62" s="7"/>
      <c r="UHL62" s="7"/>
      <c r="UHM62" s="7"/>
      <c r="UHN62" s="7"/>
      <c r="UHO62" s="7"/>
      <c r="UHP62" s="7"/>
      <c r="UHQ62" s="7"/>
      <c r="UHR62" s="7"/>
      <c r="UHS62" s="7"/>
      <c r="UHT62" s="7"/>
      <c r="UHU62" s="7"/>
      <c r="UHV62" s="7"/>
      <c r="UHW62" s="7"/>
      <c r="UHX62" s="7"/>
      <c r="UHY62" s="7"/>
      <c r="UHZ62" s="7"/>
      <c r="UIA62" s="7"/>
      <c r="UIB62" s="7"/>
      <c r="UIC62" s="7"/>
      <c r="UID62" s="7"/>
      <c r="UIE62" s="7"/>
      <c r="UIF62" s="7"/>
      <c r="UIG62" s="7"/>
      <c r="UIH62" s="7"/>
      <c r="UII62" s="7"/>
      <c r="UIJ62" s="7"/>
      <c r="UIK62" s="7"/>
      <c r="UIL62" s="7"/>
      <c r="UIM62" s="7"/>
      <c r="UIN62" s="7"/>
      <c r="UIO62" s="7"/>
      <c r="UIP62" s="7"/>
      <c r="UIQ62" s="7"/>
      <c r="UIR62" s="7"/>
      <c r="UIS62" s="7"/>
      <c r="UIT62" s="7"/>
      <c r="UIU62" s="7"/>
      <c r="UIV62" s="7"/>
      <c r="UIW62" s="7"/>
      <c r="UIX62" s="7"/>
      <c r="UIY62" s="7"/>
      <c r="UIZ62" s="7"/>
      <c r="UJA62" s="7"/>
      <c r="UJB62" s="7"/>
      <c r="UJC62" s="7"/>
      <c r="UJD62" s="7"/>
      <c r="UJE62" s="7"/>
      <c r="UJF62" s="7"/>
      <c r="UJG62" s="7"/>
      <c r="UJH62" s="7"/>
      <c r="UJI62" s="7"/>
      <c r="UJJ62" s="7"/>
      <c r="UJK62" s="7"/>
      <c r="UJL62" s="7"/>
      <c r="UJM62" s="7"/>
      <c r="UJN62" s="7"/>
      <c r="UJO62" s="7"/>
      <c r="UJP62" s="7"/>
      <c r="UJQ62" s="7"/>
      <c r="UJR62" s="7"/>
      <c r="UJS62" s="7"/>
      <c r="UJT62" s="7"/>
      <c r="UJU62" s="7"/>
      <c r="UJV62" s="7"/>
      <c r="UJW62" s="7"/>
      <c r="UJX62" s="7"/>
      <c r="UJY62" s="7"/>
      <c r="UJZ62" s="7"/>
      <c r="UKA62" s="7"/>
      <c r="UKB62" s="7"/>
      <c r="UKC62" s="7"/>
      <c r="UKD62" s="7"/>
      <c r="UKE62" s="7"/>
      <c r="UKF62" s="7"/>
      <c r="UKG62" s="7"/>
      <c r="UKH62" s="7"/>
      <c r="UKI62" s="7"/>
      <c r="UKJ62" s="7"/>
      <c r="UKK62" s="7"/>
      <c r="UKL62" s="7"/>
      <c r="UKM62" s="7"/>
      <c r="UKN62" s="7"/>
      <c r="UKO62" s="7"/>
      <c r="UKP62" s="7"/>
      <c r="UKQ62" s="7"/>
      <c r="UKR62" s="7"/>
      <c r="UKS62" s="7"/>
      <c r="UKT62" s="7"/>
      <c r="UKU62" s="7"/>
      <c r="UKV62" s="7"/>
      <c r="UKW62" s="7"/>
      <c r="UKX62" s="7"/>
      <c r="UKY62" s="7"/>
      <c r="UKZ62" s="7"/>
      <c r="ULA62" s="7"/>
      <c r="ULB62" s="7"/>
      <c r="ULC62" s="7"/>
      <c r="ULD62" s="7"/>
      <c r="ULE62" s="7"/>
      <c r="ULF62" s="7"/>
      <c r="ULG62" s="7"/>
      <c r="ULH62" s="7"/>
      <c r="ULI62" s="7"/>
      <c r="ULJ62" s="7"/>
      <c r="ULK62" s="7"/>
      <c r="ULL62" s="7"/>
      <c r="ULM62" s="7"/>
      <c r="ULN62" s="7"/>
      <c r="ULO62" s="7"/>
      <c r="ULP62" s="7"/>
      <c r="ULQ62" s="7"/>
      <c r="ULR62" s="7"/>
      <c r="ULS62" s="7"/>
      <c r="ULT62" s="7"/>
      <c r="ULU62" s="7"/>
      <c r="ULV62" s="7"/>
      <c r="ULW62" s="7"/>
      <c r="ULX62" s="7"/>
      <c r="ULY62" s="7"/>
      <c r="ULZ62" s="7"/>
      <c r="UMA62" s="7"/>
      <c r="UMB62" s="7"/>
      <c r="UMC62" s="7"/>
      <c r="UMD62" s="7"/>
      <c r="UME62" s="7"/>
      <c r="UMF62" s="7"/>
      <c r="UMG62" s="7"/>
      <c r="UMH62" s="7"/>
      <c r="UMI62" s="7"/>
      <c r="UMJ62" s="7"/>
      <c r="UMK62" s="7"/>
      <c r="UML62" s="7"/>
      <c r="UMM62" s="7"/>
      <c r="UMN62" s="7"/>
      <c r="UMO62" s="7"/>
      <c r="UMP62" s="7"/>
      <c r="UMQ62" s="7"/>
      <c r="UMR62" s="7"/>
      <c r="UMS62" s="7"/>
      <c r="UMT62" s="7"/>
      <c r="UMU62" s="7"/>
      <c r="UMV62" s="7"/>
      <c r="UMW62" s="7"/>
      <c r="UMX62" s="7"/>
      <c r="UMY62" s="7"/>
      <c r="UMZ62" s="7"/>
      <c r="UNA62" s="7"/>
      <c r="UNB62" s="7"/>
      <c r="UNC62" s="7"/>
      <c r="UND62" s="7"/>
      <c r="UNE62" s="7"/>
      <c r="UNF62" s="7"/>
      <c r="UNG62" s="7"/>
      <c r="UNH62" s="7"/>
      <c r="UNI62" s="7"/>
      <c r="UNJ62" s="7"/>
      <c r="UNK62" s="7"/>
      <c r="UNL62" s="7"/>
      <c r="UNM62" s="7"/>
      <c r="UNN62" s="7"/>
      <c r="UNO62" s="7"/>
      <c r="UNP62" s="7"/>
      <c r="UNQ62" s="7"/>
      <c r="UNR62" s="7"/>
      <c r="UNS62" s="7"/>
      <c r="UNT62" s="7"/>
      <c r="UNU62" s="7"/>
      <c r="UNV62" s="7"/>
      <c r="UNW62" s="7"/>
      <c r="UNX62" s="7"/>
      <c r="UNY62" s="7"/>
      <c r="UNZ62" s="7"/>
      <c r="UOA62" s="7"/>
      <c r="UOB62" s="7"/>
      <c r="UOC62" s="7"/>
      <c r="UOD62" s="7"/>
      <c r="UOE62" s="7"/>
      <c r="UOF62" s="7"/>
      <c r="UOG62" s="7"/>
      <c r="UOH62" s="7"/>
      <c r="UOI62" s="7"/>
      <c r="UOJ62" s="7"/>
      <c r="UOK62" s="7"/>
      <c r="UOL62" s="7"/>
      <c r="UOM62" s="7"/>
      <c r="UON62" s="7"/>
      <c r="UOO62" s="7"/>
      <c r="UOP62" s="7"/>
      <c r="UOQ62" s="7"/>
      <c r="UOR62" s="7"/>
      <c r="UOS62" s="7"/>
      <c r="UOT62" s="7"/>
      <c r="UOU62" s="7"/>
      <c r="UOV62" s="7"/>
      <c r="UOW62" s="7"/>
      <c r="UOX62" s="7"/>
      <c r="UOY62" s="7"/>
      <c r="UOZ62" s="7"/>
      <c r="UPB62" s="7"/>
      <c r="UPC62" s="7"/>
      <c r="UPD62" s="7"/>
      <c r="UPE62" s="7"/>
      <c r="UPF62" s="7"/>
      <c r="UPG62" s="7"/>
      <c r="UPH62" s="7"/>
      <c r="UPI62" s="7"/>
      <c r="UPJ62" s="7"/>
      <c r="UPK62" s="7"/>
      <c r="UPL62" s="7"/>
      <c r="UPM62" s="7"/>
      <c r="UPN62" s="7"/>
      <c r="UPO62" s="7"/>
      <c r="UPP62" s="7"/>
      <c r="UPQ62" s="7"/>
      <c r="UPR62" s="7"/>
      <c r="UPS62" s="7"/>
      <c r="UPT62" s="7"/>
      <c r="UPU62" s="7"/>
      <c r="UPV62" s="7"/>
      <c r="UPW62" s="7"/>
      <c r="UPX62" s="7"/>
      <c r="UPY62" s="7"/>
      <c r="UPZ62" s="7"/>
      <c r="UQA62" s="7"/>
      <c r="UQB62" s="7"/>
      <c r="UQC62" s="7"/>
      <c r="UQD62" s="7"/>
      <c r="UQE62" s="7"/>
      <c r="UQF62" s="7"/>
      <c r="UQG62" s="7"/>
      <c r="UQH62" s="7"/>
      <c r="UQI62" s="7"/>
      <c r="UQJ62" s="7"/>
      <c r="UQK62" s="7"/>
      <c r="UQL62" s="7"/>
      <c r="UQM62" s="7"/>
      <c r="UQN62" s="7"/>
      <c r="UQO62" s="7"/>
      <c r="UQP62" s="7"/>
      <c r="UQQ62" s="7"/>
      <c r="UQR62" s="7"/>
      <c r="UQS62" s="7"/>
      <c r="UQT62" s="7"/>
      <c r="UQU62" s="7"/>
      <c r="UQV62" s="7"/>
      <c r="UQW62" s="7"/>
      <c r="UQX62" s="7"/>
      <c r="UQY62" s="7"/>
      <c r="UQZ62" s="7"/>
      <c r="URA62" s="7"/>
      <c r="URB62" s="7"/>
      <c r="URC62" s="7"/>
      <c r="URD62" s="7"/>
      <c r="URE62" s="7"/>
      <c r="URF62" s="7"/>
      <c r="URG62" s="7"/>
      <c r="URH62" s="7"/>
      <c r="URI62" s="7"/>
      <c r="URJ62" s="7"/>
      <c r="URK62" s="7"/>
      <c r="URL62" s="7"/>
      <c r="URM62" s="7"/>
      <c r="URN62" s="7"/>
      <c r="URO62" s="7"/>
      <c r="URP62" s="7"/>
      <c r="URQ62" s="7"/>
      <c r="URR62" s="7"/>
      <c r="URS62" s="7"/>
      <c r="URT62" s="7"/>
      <c r="URU62" s="7"/>
      <c r="URV62" s="7"/>
      <c r="URW62" s="7"/>
      <c r="URX62" s="7"/>
      <c r="URY62" s="7"/>
      <c r="URZ62" s="7"/>
      <c r="USA62" s="7"/>
      <c r="USB62" s="7"/>
      <c r="USC62" s="7"/>
      <c r="USD62" s="7"/>
      <c r="USE62" s="7"/>
      <c r="USF62" s="7"/>
      <c r="USG62" s="7"/>
      <c r="USH62" s="7"/>
      <c r="USI62" s="7"/>
      <c r="USJ62" s="7"/>
      <c r="USK62" s="7"/>
      <c r="USL62" s="7"/>
      <c r="USM62" s="7"/>
      <c r="USN62" s="7"/>
      <c r="USO62" s="7"/>
      <c r="USP62" s="7"/>
      <c r="USQ62" s="7"/>
      <c r="USR62" s="7"/>
      <c r="USS62" s="7"/>
      <c r="UST62" s="7"/>
      <c r="USU62" s="7"/>
      <c r="USV62" s="7"/>
      <c r="USW62" s="7"/>
      <c r="USX62" s="7"/>
      <c r="USY62" s="7"/>
      <c r="USZ62" s="7"/>
      <c r="UTA62" s="7"/>
      <c r="UTB62" s="7"/>
      <c r="UTC62" s="7"/>
      <c r="UTD62" s="7"/>
      <c r="UTE62" s="7"/>
      <c r="UTF62" s="7"/>
      <c r="UTG62" s="7"/>
      <c r="UTH62" s="7"/>
      <c r="UTI62" s="7"/>
      <c r="UTJ62" s="7"/>
      <c r="UTK62" s="7"/>
      <c r="UTL62" s="7"/>
      <c r="UTM62" s="7"/>
      <c r="UTN62" s="7"/>
      <c r="UTO62" s="7"/>
      <c r="UTP62" s="7"/>
      <c r="UTQ62" s="7"/>
      <c r="UTR62" s="7"/>
      <c r="UTS62" s="7"/>
      <c r="UTT62" s="7"/>
      <c r="UTU62" s="7"/>
      <c r="UTV62" s="7"/>
      <c r="UTW62" s="7"/>
      <c r="UTX62" s="7"/>
      <c r="UTY62" s="7"/>
      <c r="UTZ62" s="7"/>
      <c r="UUA62" s="7"/>
      <c r="UUB62" s="7"/>
      <c r="UUC62" s="7"/>
      <c r="UUD62" s="7"/>
      <c r="UUE62" s="7"/>
      <c r="UUF62" s="7"/>
      <c r="UUG62" s="7"/>
      <c r="UUH62" s="7"/>
      <c r="UUI62" s="7"/>
      <c r="UUJ62" s="7"/>
      <c r="UUK62" s="7"/>
      <c r="UUL62" s="7"/>
      <c r="UUM62" s="7"/>
      <c r="UUN62" s="7"/>
      <c r="UUO62" s="7"/>
      <c r="UUP62" s="7"/>
      <c r="UUQ62" s="7"/>
      <c r="UUR62" s="7"/>
      <c r="UUS62" s="7"/>
      <c r="UUT62" s="7"/>
      <c r="UUU62" s="7"/>
      <c r="UUV62" s="7"/>
      <c r="UUW62" s="7"/>
      <c r="UUX62" s="7"/>
      <c r="UUY62" s="7"/>
      <c r="UUZ62" s="7"/>
      <c r="UVA62" s="7"/>
      <c r="UVB62" s="7"/>
      <c r="UVC62" s="7"/>
      <c r="UVD62" s="7"/>
      <c r="UVE62" s="7"/>
      <c r="UVF62" s="7"/>
      <c r="UVG62" s="7"/>
      <c r="UVH62" s="7"/>
      <c r="UVI62" s="7"/>
      <c r="UVJ62" s="7"/>
      <c r="UVK62" s="7"/>
      <c r="UVL62" s="7"/>
      <c r="UVM62" s="7"/>
      <c r="UVN62" s="7"/>
      <c r="UVO62" s="7"/>
      <c r="UVP62" s="7"/>
      <c r="UVQ62" s="7"/>
      <c r="UVR62" s="7"/>
      <c r="UVS62" s="7"/>
      <c r="UVT62" s="7"/>
      <c r="UVU62" s="7"/>
      <c r="UVV62" s="7"/>
      <c r="UVW62" s="7"/>
      <c r="UVX62" s="7"/>
      <c r="UVY62" s="7"/>
      <c r="UVZ62" s="7"/>
      <c r="UWA62" s="7"/>
      <c r="UWB62" s="7"/>
      <c r="UWC62" s="7"/>
      <c r="UWD62" s="7"/>
      <c r="UWE62" s="7"/>
      <c r="UWF62" s="7"/>
      <c r="UWG62" s="7"/>
      <c r="UWH62" s="7"/>
      <c r="UWI62" s="7"/>
      <c r="UWJ62" s="7"/>
      <c r="UWK62" s="7"/>
      <c r="UWL62" s="7"/>
      <c r="UWM62" s="7"/>
      <c r="UWN62" s="7"/>
      <c r="UWO62" s="7"/>
      <c r="UWP62" s="7"/>
      <c r="UWQ62" s="7"/>
      <c r="UWR62" s="7"/>
      <c r="UWS62" s="7"/>
      <c r="UWT62" s="7"/>
      <c r="UWU62" s="7"/>
      <c r="UWV62" s="7"/>
      <c r="UWW62" s="7"/>
      <c r="UWX62" s="7"/>
      <c r="UWY62" s="7"/>
      <c r="UWZ62" s="7"/>
      <c r="UXA62" s="7"/>
      <c r="UXB62" s="7"/>
      <c r="UXC62" s="7"/>
      <c r="UXD62" s="7"/>
      <c r="UXE62" s="7"/>
      <c r="UXF62" s="7"/>
      <c r="UXG62" s="7"/>
      <c r="UXH62" s="7"/>
      <c r="UXI62" s="7"/>
      <c r="UXJ62" s="7"/>
      <c r="UXK62" s="7"/>
      <c r="UXL62" s="7"/>
      <c r="UXM62" s="7"/>
      <c r="UXN62" s="7"/>
      <c r="UXO62" s="7"/>
      <c r="UXP62" s="7"/>
      <c r="UXQ62" s="7"/>
      <c r="UXR62" s="7"/>
      <c r="UXS62" s="7"/>
      <c r="UXT62" s="7"/>
      <c r="UXU62" s="7"/>
      <c r="UXV62" s="7"/>
      <c r="UXW62" s="7"/>
      <c r="UXX62" s="7"/>
      <c r="UXY62" s="7"/>
      <c r="UXZ62" s="7"/>
      <c r="UYA62" s="7"/>
      <c r="UYB62" s="7"/>
      <c r="UYC62" s="7"/>
      <c r="UYD62" s="7"/>
      <c r="UYE62" s="7"/>
      <c r="UYF62" s="7"/>
      <c r="UYG62" s="7"/>
      <c r="UYH62" s="7"/>
      <c r="UYI62" s="7"/>
      <c r="UYJ62" s="7"/>
      <c r="UYK62" s="7"/>
      <c r="UYL62" s="7"/>
      <c r="UYM62" s="7"/>
      <c r="UYN62" s="7"/>
      <c r="UYO62" s="7"/>
      <c r="UYP62" s="7"/>
      <c r="UYQ62" s="7"/>
      <c r="UYR62" s="7"/>
      <c r="UYS62" s="7"/>
      <c r="UYT62" s="7"/>
      <c r="UYU62" s="7"/>
      <c r="UYV62" s="7"/>
      <c r="UYX62" s="7"/>
      <c r="UYY62" s="7"/>
      <c r="UYZ62" s="7"/>
      <c r="UZA62" s="7"/>
      <c r="UZB62" s="7"/>
      <c r="UZC62" s="7"/>
      <c r="UZD62" s="7"/>
      <c r="UZE62" s="7"/>
      <c r="UZF62" s="7"/>
      <c r="UZG62" s="7"/>
      <c r="UZH62" s="7"/>
      <c r="UZI62" s="7"/>
      <c r="UZJ62" s="7"/>
      <c r="UZK62" s="7"/>
      <c r="UZL62" s="7"/>
      <c r="UZM62" s="7"/>
      <c r="UZN62" s="7"/>
      <c r="UZO62" s="7"/>
      <c r="UZP62" s="7"/>
      <c r="UZQ62" s="7"/>
      <c r="UZR62" s="7"/>
      <c r="UZS62" s="7"/>
      <c r="UZT62" s="7"/>
      <c r="UZU62" s="7"/>
      <c r="UZV62" s="7"/>
      <c r="UZW62" s="7"/>
      <c r="UZX62" s="7"/>
      <c r="UZY62" s="7"/>
      <c r="UZZ62" s="7"/>
      <c r="VAA62" s="7"/>
      <c r="VAB62" s="7"/>
      <c r="VAC62" s="7"/>
      <c r="VAD62" s="7"/>
      <c r="VAE62" s="7"/>
      <c r="VAF62" s="7"/>
      <c r="VAG62" s="7"/>
      <c r="VAH62" s="7"/>
      <c r="VAI62" s="7"/>
      <c r="VAJ62" s="7"/>
      <c r="VAK62" s="7"/>
      <c r="VAL62" s="7"/>
      <c r="VAM62" s="7"/>
      <c r="VAN62" s="7"/>
      <c r="VAO62" s="7"/>
      <c r="VAP62" s="7"/>
      <c r="VAQ62" s="7"/>
      <c r="VAR62" s="7"/>
      <c r="VAS62" s="7"/>
      <c r="VAT62" s="7"/>
      <c r="VAU62" s="7"/>
      <c r="VAV62" s="7"/>
      <c r="VAW62" s="7"/>
      <c r="VAX62" s="7"/>
      <c r="VAY62" s="7"/>
      <c r="VAZ62" s="7"/>
      <c r="VBA62" s="7"/>
      <c r="VBB62" s="7"/>
      <c r="VBC62" s="7"/>
      <c r="VBD62" s="7"/>
      <c r="VBE62" s="7"/>
      <c r="VBF62" s="7"/>
      <c r="VBG62" s="7"/>
      <c r="VBH62" s="7"/>
      <c r="VBI62" s="7"/>
      <c r="VBJ62" s="7"/>
      <c r="VBK62" s="7"/>
      <c r="VBL62" s="7"/>
      <c r="VBM62" s="7"/>
      <c r="VBN62" s="7"/>
      <c r="VBO62" s="7"/>
      <c r="VBP62" s="7"/>
      <c r="VBQ62" s="7"/>
      <c r="VBR62" s="7"/>
      <c r="VBS62" s="7"/>
      <c r="VBT62" s="7"/>
      <c r="VBU62" s="7"/>
      <c r="VBV62" s="7"/>
      <c r="VBW62" s="7"/>
      <c r="VBX62" s="7"/>
      <c r="VBY62" s="7"/>
      <c r="VBZ62" s="7"/>
      <c r="VCA62" s="7"/>
      <c r="VCB62" s="7"/>
      <c r="VCC62" s="7"/>
      <c r="VCD62" s="7"/>
      <c r="VCE62" s="7"/>
      <c r="VCF62" s="7"/>
      <c r="VCG62" s="7"/>
      <c r="VCH62" s="7"/>
      <c r="VCI62" s="7"/>
      <c r="VCJ62" s="7"/>
      <c r="VCK62" s="7"/>
      <c r="VCL62" s="7"/>
      <c r="VCM62" s="7"/>
      <c r="VCN62" s="7"/>
      <c r="VCO62" s="7"/>
      <c r="VCP62" s="7"/>
      <c r="VCQ62" s="7"/>
      <c r="VCR62" s="7"/>
      <c r="VCS62" s="7"/>
      <c r="VCT62" s="7"/>
      <c r="VCU62" s="7"/>
      <c r="VCV62" s="7"/>
      <c r="VCW62" s="7"/>
      <c r="VCX62" s="7"/>
      <c r="VCY62" s="7"/>
      <c r="VCZ62" s="7"/>
      <c r="VDA62" s="7"/>
      <c r="VDB62" s="7"/>
      <c r="VDC62" s="7"/>
      <c r="VDD62" s="7"/>
      <c r="VDE62" s="7"/>
      <c r="VDF62" s="7"/>
      <c r="VDG62" s="7"/>
      <c r="VDH62" s="7"/>
      <c r="VDI62" s="7"/>
      <c r="VDJ62" s="7"/>
      <c r="VDK62" s="7"/>
      <c r="VDL62" s="7"/>
      <c r="VDM62" s="7"/>
      <c r="VDN62" s="7"/>
      <c r="VDO62" s="7"/>
      <c r="VDP62" s="7"/>
      <c r="VDQ62" s="7"/>
      <c r="VDR62" s="7"/>
      <c r="VDS62" s="7"/>
      <c r="VDT62" s="7"/>
      <c r="VDU62" s="7"/>
      <c r="VDV62" s="7"/>
      <c r="VDW62" s="7"/>
      <c r="VDX62" s="7"/>
      <c r="VDY62" s="7"/>
      <c r="VDZ62" s="7"/>
      <c r="VEA62" s="7"/>
      <c r="VEB62" s="7"/>
      <c r="VEC62" s="7"/>
      <c r="VED62" s="7"/>
      <c r="VEE62" s="7"/>
      <c r="VEF62" s="7"/>
      <c r="VEG62" s="7"/>
      <c r="VEH62" s="7"/>
      <c r="VEI62" s="7"/>
      <c r="VEJ62" s="7"/>
      <c r="VEK62" s="7"/>
      <c r="VEL62" s="7"/>
      <c r="VEM62" s="7"/>
      <c r="VEN62" s="7"/>
      <c r="VEO62" s="7"/>
      <c r="VEP62" s="7"/>
      <c r="VEQ62" s="7"/>
      <c r="VER62" s="7"/>
      <c r="VES62" s="7"/>
      <c r="VET62" s="7"/>
      <c r="VEU62" s="7"/>
      <c r="VEV62" s="7"/>
      <c r="VEW62" s="7"/>
      <c r="VEX62" s="7"/>
      <c r="VEY62" s="7"/>
      <c r="VEZ62" s="7"/>
      <c r="VFA62" s="7"/>
      <c r="VFB62" s="7"/>
      <c r="VFC62" s="7"/>
      <c r="VFD62" s="7"/>
      <c r="VFE62" s="7"/>
      <c r="VFF62" s="7"/>
      <c r="VFG62" s="7"/>
      <c r="VFH62" s="7"/>
      <c r="VFI62" s="7"/>
      <c r="VFJ62" s="7"/>
      <c r="VFK62" s="7"/>
      <c r="VFL62" s="7"/>
      <c r="VFM62" s="7"/>
      <c r="VFN62" s="7"/>
      <c r="VFO62" s="7"/>
      <c r="VFP62" s="7"/>
      <c r="VFQ62" s="7"/>
      <c r="VFR62" s="7"/>
      <c r="VFS62" s="7"/>
      <c r="VFT62" s="7"/>
      <c r="VFU62" s="7"/>
      <c r="VFV62" s="7"/>
      <c r="VFW62" s="7"/>
      <c r="VFX62" s="7"/>
      <c r="VFY62" s="7"/>
      <c r="VFZ62" s="7"/>
      <c r="VGA62" s="7"/>
      <c r="VGB62" s="7"/>
      <c r="VGC62" s="7"/>
      <c r="VGD62" s="7"/>
      <c r="VGE62" s="7"/>
      <c r="VGF62" s="7"/>
      <c r="VGG62" s="7"/>
      <c r="VGH62" s="7"/>
      <c r="VGI62" s="7"/>
      <c r="VGJ62" s="7"/>
      <c r="VGK62" s="7"/>
      <c r="VGL62" s="7"/>
      <c r="VGM62" s="7"/>
      <c r="VGN62" s="7"/>
      <c r="VGO62" s="7"/>
      <c r="VGP62" s="7"/>
      <c r="VGQ62" s="7"/>
      <c r="VGR62" s="7"/>
      <c r="VGS62" s="7"/>
      <c r="VGT62" s="7"/>
      <c r="VGU62" s="7"/>
      <c r="VGV62" s="7"/>
      <c r="VGW62" s="7"/>
      <c r="VGX62" s="7"/>
      <c r="VGY62" s="7"/>
      <c r="VGZ62" s="7"/>
      <c r="VHA62" s="7"/>
      <c r="VHB62" s="7"/>
      <c r="VHC62" s="7"/>
      <c r="VHD62" s="7"/>
      <c r="VHE62" s="7"/>
      <c r="VHF62" s="7"/>
      <c r="VHG62" s="7"/>
      <c r="VHH62" s="7"/>
      <c r="VHI62" s="7"/>
      <c r="VHJ62" s="7"/>
      <c r="VHK62" s="7"/>
      <c r="VHL62" s="7"/>
      <c r="VHM62" s="7"/>
      <c r="VHN62" s="7"/>
      <c r="VHO62" s="7"/>
      <c r="VHP62" s="7"/>
      <c r="VHQ62" s="7"/>
      <c r="VHR62" s="7"/>
      <c r="VHS62" s="7"/>
      <c r="VHT62" s="7"/>
      <c r="VHU62" s="7"/>
      <c r="VHV62" s="7"/>
      <c r="VHW62" s="7"/>
      <c r="VHX62" s="7"/>
      <c r="VHY62" s="7"/>
      <c r="VHZ62" s="7"/>
      <c r="VIA62" s="7"/>
      <c r="VIB62" s="7"/>
      <c r="VIC62" s="7"/>
      <c r="VID62" s="7"/>
      <c r="VIE62" s="7"/>
      <c r="VIF62" s="7"/>
      <c r="VIG62" s="7"/>
      <c r="VIH62" s="7"/>
      <c r="VII62" s="7"/>
      <c r="VIJ62" s="7"/>
      <c r="VIK62" s="7"/>
      <c r="VIL62" s="7"/>
      <c r="VIM62" s="7"/>
      <c r="VIN62" s="7"/>
      <c r="VIO62" s="7"/>
      <c r="VIP62" s="7"/>
      <c r="VIQ62" s="7"/>
      <c r="VIR62" s="7"/>
      <c r="VIT62" s="7"/>
      <c r="VIU62" s="7"/>
      <c r="VIV62" s="7"/>
      <c r="VIW62" s="7"/>
      <c r="VIX62" s="7"/>
      <c r="VIY62" s="7"/>
      <c r="VIZ62" s="7"/>
      <c r="VJA62" s="7"/>
      <c r="VJB62" s="7"/>
      <c r="VJC62" s="7"/>
      <c r="VJD62" s="7"/>
      <c r="VJE62" s="7"/>
      <c r="VJF62" s="7"/>
      <c r="VJG62" s="7"/>
      <c r="VJH62" s="7"/>
      <c r="VJI62" s="7"/>
      <c r="VJJ62" s="7"/>
      <c r="VJK62" s="7"/>
      <c r="VJL62" s="7"/>
      <c r="VJM62" s="7"/>
      <c r="VJN62" s="7"/>
      <c r="VJO62" s="7"/>
      <c r="VJP62" s="7"/>
      <c r="VJQ62" s="7"/>
      <c r="VJR62" s="7"/>
      <c r="VJS62" s="7"/>
      <c r="VJT62" s="7"/>
      <c r="VJU62" s="7"/>
      <c r="VJV62" s="7"/>
      <c r="VJW62" s="7"/>
      <c r="VJX62" s="7"/>
      <c r="VJY62" s="7"/>
      <c r="VJZ62" s="7"/>
      <c r="VKA62" s="7"/>
      <c r="VKB62" s="7"/>
      <c r="VKC62" s="7"/>
      <c r="VKD62" s="7"/>
      <c r="VKE62" s="7"/>
      <c r="VKF62" s="7"/>
      <c r="VKG62" s="7"/>
      <c r="VKH62" s="7"/>
      <c r="VKI62" s="7"/>
      <c r="VKJ62" s="7"/>
      <c r="VKK62" s="7"/>
      <c r="VKL62" s="7"/>
      <c r="VKM62" s="7"/>
      <c r="VKN62" s="7"/>
      <c r="VKO62" s="7"/>
      <c r="VKP62" s="7"/>
      <c r="VKQ62" s="7"/>
      <c r="VKR62" s="7"/>
      <c r="VKS62" s="7"/>
      <c r="VKT62" s="7"/>
      <c r="VKU62" s="7"/>
      <c r="VKV62" s="7"/>
      <c r="VKW62" s="7"/>
      <c r="VKX62" s="7"/>
      <c r="VKY62" s="7"/>
      <c r="VKZ62" s="7"/>
      <c r="VLA62" s="7"/>
      <c r="VLB62" s="7"/>
      <c r="VLC62" s="7"/>
      <c r="VLD62" s="7"/>
      <c r="VLE62" s="7"/>
      <c r="VLF62" s="7"/>
      <c r="VLG62" s="7"/>
      <c r="VLH62" s="7"/>
      <c r="VLI62" s="7"/>
      <c r="VLJ62" s="7"/>
      <c r="VLK62" s="7"/>
      <c r="VLL62" s="7"/>
      <c r="VLM62" s="7"/>
      <c r="VLN62" s="7"/>
      <c r="VLO62" s="7"/>
      <c r="VLP62" s="7"/>
      <c r="VLQ62" s="7"/>
      <c r="VLR62" s="7"/>
      <c r="VLS62" s="7"/>
      <c r="VLT62" s="7"/>
      <c r="VLU62" s="7"/>
      <c r="VLV62" s="7"/>
      <c r="VLW62" s="7"/>
      <c r="VLX62" s="7"/>
      <c r="VLY62" s="7"/>
      <c r="VLZ62" s="7"/>
      <c r="VMA62" s="7"/>
      <c r="VMB62" s="7"/>
      <c r="VMC62" s="7"/>
      <c r="VMD62" s="7"/>
      <c r="VME62" s="7"/>
      <c r="VMF62" s="7"/>
      <c r="VMG62" s="7"/>
      <c r="VMH62" s="7"/>
      <c r="VMI62" s="7"/>
      <c r="VMJ62" s="7"/>
      <c r="VMK62" s="7"/>
      <c r="VML62" s="7"/>
      <c r="VMM62" s="7"/>
      <c r="VMN62" s="7"/>
      <c r="VMO62" s="7"/>
      <c r="VMP62" s="7"/>
      <c r="VMQ62" s="7"/>
      <c r="VMR62" s="7"/>
      <c r="VMS62" s="7"/>
      <c r="VMT62" s="7"/>
      <c r="VMU62" s="7"/>
      <c r="VMV62" s="7"/>
      <c r="VMW62" s="7"/>
      <c r="VMX62" s="7"/>
      <c r="VMY62" s="7"/>
      <c r="VMZ62" s="7"/>
      <c r="VNA62" s="7"/>
      <c r="VNB62" s="7"/>
      <c r="VNC62" s="7"/>
      <c r="VND62" s="7"/>
      <c r="VNE62" s="7"/>
      <c r="VNF62" s="7"/>
      <c r="VNG62" s="7"/>
      <c r="VNH62" s="7"/>
      <c r="VNI62" s="7"/>
      <c r="VNJ62" s="7"/>
      <c r="VNK62" s="7"/>
      <c r="VNL62" s="7"/>
      <c r="VNM62" s="7"/>
      <c r="VNN62" s="7"/>
      <c r="VNO62" s="7"/>
      <c r="VNP62" s="7"/>
      <c r="VNQ62" s="7"/>
      <c r="VNR62" s="7"/>
      <c r="VNS62" s="7"/>
      <c r="VNT62" s="7"/>
      <c r="VNU62" s="7"/>
      <c r="VNV62" s="7"/>
      <c r="VNW62" s="7"/>
      <c r="VNX62" s="7"/>
      <c r="VNY62" s="7"/>
      <c r="VNZ62" s="7"/>
      <c r="VOA62" s="7"/>
      <c r="VOB62" s="7"/>
      <c r="VOC62" s="7"/>
      <c r="VOD62" s="7"/>
      <c r="VOE62" s="7"/>
      <c r="VOF62" s="7"/>
      <c r="VOG62" s="7"/>
      <c r="VOH62" s="7"/>
      <c r="VOI62" s="7"/>
      <c r="VOJ62" s="7"/>
      <c r="VOK62" s="7"/>
      <c r="VOL62" s="7"/>
      <c r="VOM62" s="7"/>
      <c r="VON62" s="7"/>
      <c r="VOO62" s="7"/>
      <c r="VOP62" s="7"/>
      <c r="VOQ62" s="7"/>
      <c r="VOR62" s="7"/>
      <c r="VOS62" s="7"/>
      <c r="VOT62" s="7"/>
      <c r="VOU62" s="7"/>
      <c r="VOV62" s="7"/>
      <c r="VOW62" s="7"/>
      <c r="VOX62" s="7"/>
      <c r="VOY62" s="7"/>
      <c r="VOZ62" s="7"/>
      <c r="VPA62" s="7"/>
      <c r="VPB62" s="7"/>
      <c r="VPC62" s="7"/>
      <c r="VPD62" s="7"/>
      <c r="VPE62" s="7"/>
      <c r="VPF62" s="7"/>
      <c r="VPG62" s="7"/>
      <c r="VPH62" s="7"/>
      <c r="VPI62" s="7"/>
      <c r="VPJ62" s="7"/>
      <c r="VPK62" s="7"/>
      <c r="VPL62" s="7"/>
      <c r="VPM62" s="7"/>
      <c r="VPN62" s="7"/>
      <c r="VPO62" s="7"/>
      <c r="VPP62" s="7"/>
      <c r="VPQ62" s="7"/>
      <c r="VPR62" s="7"/>
      <c r="VPS62" s="7"/>
      <c r="VPT62" s="7"/>
      <c r="VPU62" s="7"/>
      <c r="VPV62" s="7"/>
      <c r="VPW62" s="7"/>
      <c r="VPX62" s="7"/>
      <c r="VPY62" s="7"/>
      <c r="VPZ62" s="7"/>
      <c r="VQA62" s="7"/>
      <c r="VQB62" s="7"/>
      <c r="VQC62" s="7"/>
      <c r="VQD62" s="7"/>
      <c r="VQE62" s="7"/>
      <c r="VQF62" s="7"/>
      <c r="VQG62" s="7"/>
      <c r="VQH62" s="7"/>
      <c r="VQI62" s="7"/>
      <c r="VQJ62" s="7"/>
      <c r="VQK62" s="7"/>
      <c r="VQL62" s="7"/>
      <c r="VQM62" s="7"/>
      <c r="VQN62" s="7"/>
      <c r="VQO62" s="7"/>
      <c r="VQP62" s="7"/>
      <c r="VQQ62" s="7"/>
      <c r="VQR62" s="7"/>
      <c r="VQS62" s="7"/>
      <c r="VQT62" s="7"/>
      <c r="VQU62" s="7"/>
      <c r="VQV62" s="7"/>
      <c r="VQW62" s="7"/>
      <c r="VQX62" s="7"/>
      <c r="VQY62" s="7"/>
      <c r="VQZ62" s="7"/>
      <c r="VRA62" s="7"/>
      <c r="VRB62" s="7"/>
      <c r="VRC62" s="7"/>
      <c r="VRD62" s="7"/>
      <c r="VRE62" s="7"/>
      <c r="VRF62" s="7"/>
      <c r="VRG62" s="7"/>
      <c r="VRH62" s="7"/>
      <c r="VRI62" s="7"/>
      <c r="VRJ62" s="7"/>
      <c r="VRK62" s="7"/>
      <c r="VRL62" s="7"/>
      <c r="VRM62" s="7"/>
      <c r="VRN62" s="7"/>
      <c r="VRO62" s="7"/>
      <c r="VRP62" s="7"/>
      <c r="VRQ62" s="7"/>
      <c r="VRR62" s="7"/>
      <c r="VRS62" s="7"/>
      <c r="VRT62" s="7"/>
      <c r="VRU62" s="7"/>
      <c r="VRV62" s="7"/>
      <c r="VRW62" s="7"/>
      <c r="VRX62" s="7"/>
      <c r="VRY62" s="7"/>
      <c r="VRZ62" s="7"/>
      <c r="VSA62" s="7"/>
      <c r="VSB62" s="7"/>
      <c r="VSC62" s="7"/>
      <c r="VSD62" s="7"/>
      <c r="VSE62" s="7"/>
      <c r="VSF62" s="7"/>
      <c r="VSG62" s="7"/>
      <c r="VSH62" s="7"/>
      <c r="VSI62" s="7"/>
      <c r="VSJ62" s="7"/>
      <c r="VSK62" s="7"/>
      <c r="VSL62" s="7"/>
      <c r="VSM62" s="7"/>
      <c r="VSN62" s="7"/>
      <c r="VSP62" s="7"/>
      <c r="VSQ62" s="7"/>
      <c r="VSR62" s="7"/>
      <c r="VSS62" s="7"/>
      <c r="VST62" s="7"/>
      <c r="VSU62" s="7"/>
      <c r="VSV62" s="7"/>
      <c r="VSW62" s="7"/>
      <c r="VSX62" s="7"/>
      <c r="VSY62" s="7"/>
      <c r="VSZ62" s="7"/>
      <c r="VTA62" s="7"/>
      <c r="VTB62" s="7"/>
      <c r="VTC62" s="7"/>
      <c r="VTD62" s="7"/>
      <c r="VTE62" s="7"/>
      <c r="VTF62" s="7"/>
      <c r="VTG62" s="7"/>
      <c r="VTH62" s="7"/>
      <c r="VTI62" s="7"/>
      <c r="VTJ62" s="7"/>
      <c r="VTK62" s="7"/>
      <c r="VTL62" s="7"/>
      <c r="VTM62" s="7"/>
      <c r="VTN62" s="7"/>
      <c r="VTO62" s="7"/>
      <c r="VTP62" s="7"/>
      <c r="VTQ62" s="7"/>
      <c r="VTR62" s="7"/>
      <c r="VTS62" s="7"/>
      <c r="VTT62" s="7"/>
      <c r="VTU62" s="7"/>
      <c r="VTV62" s="7"/>
      <c r="VTW62" s="7"/>
      <c r="VTX62" s="7"/>
      <c r="VTY62" s="7"/>
      <c r="VTZ62" s="7"/>
      <c r="VUA62" s="7"/>
      <c r="VUB62" s="7"/>
      <c r="VUC62" s="7"/>
      <c r="VUD62" s="7"/>
      <c r="VUE62" s="7"/>
      <c r="VUF62" s="7"/>
      <c r="VUG62" s="7"/>
      <c r="VUH62" s="7"/>
      <c r="VUI62" s="7"/>
      <c r="VUJ62" s="7"/>
      <c r="VUK62" s="7"/>
      <c r="VUL62" s="7"/>
      <c r="VUM62" s="7"/>
      <c r="VUN62" s="7"/>
      <c r="VUO62" s="7"/>
      <c r="VUP62" s="7"/>
      <c r="VUQ62" s="7"/>
      <c r="VUR62" s="7"/>
      <c r="VUS62" s="7"/>
      <c r="VUT62" s="7"/>
      <c r="VUU62" s="7"/>
      <c r="VUV62" s="7"/>
      <c r="VUW62" s="7"/>
      <c r="VUX62" s="7"/>
      <c r="VUY62" s="7"/>
      <c r="VUZ62" s="7"/>
      <c r="VVA62" s="7"/>
      <c r="VVB62" s="7"/>
      <c r="VVC62" s="7"/>
      <c r="VVD62" s="7"/>
      <c r="VVE62" s="7"/>
      <c r="VVF62" s="7"/>
      <c r="VVG62" s="7"/>
      <c r="VVH62" s="7"/>
      <c r="VVI62" s="7"/>
      <c r="VVJ62" s="7"/>
      <c r="VVK62" s="7"/>
      <c r="VVL62" s="7"/>
      <c r="VVM62" s="7"/>
      <c r="VVN62" s="7"/>
      <c r="VVO62" s="7"/>
      <c r="VVP62" s="7"/>
      <c r="VVQ62" s="7"/>
      <c r="VVR62" s="7"/>
      <c r="VVS62" s="7"/>
      <c r="VVT62" s="7"/>
      <c r="VVU62" s="7"/>
      <c r="VVV62" s="7"/>
      <c r="VVW62" s="7"/>
      <c r="VVX62" s="7"/>
      <c r="VVY62" s="7"/>
      <c r="VVZ62" s="7"/>
      <c r="VWA62" s="7"/>
      <c r="VWB62" s="7"/>
      <c r="VWC62" s="7"/>
      <c r="VWD62" s="7"/>
      <c r="VWE62" s="7"/>
      <c r="VWF62" s="7"/>
      <c r="VWG62" s="7"/>
      <c r="VWH62" s="7"/>
      <c r="VWI62" s="7"/>
      <c r="VWJ62" s="7"/>
      <c r="VWK62" s="7"/>
      <c r="VWL62" s="7"/>
      <c r="VWM62" s="7"/>
      <c r="VWN62" s="7"/>
      <c r="VWO62" s="7"/>
      <c r="VWP62" s="7"/>
      <c r="VWQ62" s="7"/>
      <c r="VWR62" s="7"/>
      <c r="VWS62" s="7"/>
      <c r="VWT62" s="7"/>
      <c r="VWU62" s="7"/>
      <c r="VWV62" s="7"/>
      <c r="VWW62" s="7"/>
      <c r="VWX62" s="7"/>
      <c r="VWY62" s="7"/>
      <c r="VWZ62" s="7"/>
      <c r="VXA62" s="7"/>
      <c r="VXB62" s="7"/>
      <c r="VXC62" s="7"/>
      <c r="VXD62" s="7"/>
      <c r="VXE62" s="7"/>
      <c r="VXF62" s="7"/>
      <c r="VXG62" s="7"/>
      <c r="VXH62" s="7"/>
      <c r="VXI62" s="7"/>
      <c r="VXJ62" s="7"/>
      <c r="VXK62" s="7"/>
      <c r="VXL62" s="7"/>
      <c r="VXM62" s="7"/>
      <c r="VXN62" s="7"/>
      <c r="VXO62" s="7"/>
      <c r="VXP62" s="7"/>
      <c r="VXQ62" s="7"/>
      <c r="VXR62" s="7"/>
      <c r="VXS62" s="7"/>
      <c r="VXT62" s="7"/>
      <c r="VXU62" s="7"/>
      <c r="VXV62" s="7"/>
      <c r="VXW62" s="7"/>
      <c r="VXX62" s="7"/>
      <c r="VXY62" s="7"/>
      <c r="VXZ62" s="7"/>
      <c r="VYA62" s="7"/>
      <c r="VYB62" s="7"/>
      <c r="VYC62" s="7"/>
      <c r="VYD62" s="7"/>
      <c r="VYE62" s="7"/>
      <c r="VYF62" s="7"/>
      <c r="VYG62" s="7"/>
      <c r="VYH62" s="7"/>
      <c r="VYI62" s="7"/>
      <c r="VYJ62" s="7"/>
      <c r="VYK62" s="7"/>
      <c r="VYL62" s="7"/>
      <c r="VYM62" s="7"/>
      <c r="VYN62" s="7"/>
      <c r="VYO62" s="7"/>
      <c r="VYP62" s="7"/>
      <c r="VYQ62" s="7"/>
      <c r="VYR62" s="7"/>
      <c r="VYS62" s="7"/>
      <c r="VYT62" s="7"/>
      <c r="VYU62" s="7"/>
      <c r="VYV62" s="7"/>
      <c r="VYW62" s="7"/>
      <c r="VYX62" s="7"/>
      <c r="VYY62" s="7"/>
      <c r="VYZ62" s="7"/>
      <c r="VZA62" s="7"/>
      <c r="VZB62" s="7"/>
      <c r="VZC62" s="7"/>
      <c r="VZD62" s="7"/>
      <c r="VZE62" s="7"/>
      <c r="VZF62" s="7"/>
      <c r="VZG62" s="7"/>
      <c r="VZH62" s="7"/>
      <c r="VZI62" s="7"/>
      <c r="VZJ62" s="7"/>
      <c r="VZK62" s="7"/>
      <c r="VZL62" s="7"/>
      <c r="VZM62" s="7"/>
      <c r="VZN62" s="7"/>
      <c r="VZO62" s="7"/>
      <c r="VZP62" s="7"/>
      <c r="VZQ62" s="7"/>
      <c r="VZR62" s="7"/>
      <c r="VZS62" s="7"/>
      <c r="VZT62" s="7"/>
      <c r="VZU62" s="7"/>
      <c r="VZV62" s="7"/>
      <c r="VZW62" s="7"/>
      <c r="VZX62" s="7"/>
      <c r="VZY62" s="7"/>
      <c r="VZZ62" s="7"/>
      <c r="WAA62" s="7"/>
      <c r="WAB62" s="7"/>
      <c r="WAC62" s="7"/>
      <c r="WAD62" s="7"/>
      <c r="WAE62" s="7"/>
      <c r="WAF62" s="7"/>
      <c r="WAG62" s="7"/>
      <c r="WAH62" s="7"/>
      <c r="WAI62" s="7"/>
      <c r="WAJ62" s="7"/>
      <c r="WAK62" s="7"/>
      <c r="WAL62" s="7"/>
      <c r="WAM62" s="7"/>
      <c r="WAN62" s="7"/>
      <c r="WAO62" s="7"/>
      <c r="WAP62" s="7"/>
      <c r="WAQ62" s="7"/>
      <c r="WAR62" s="7"/>
      <c r="WAS62" s="7"/>
      <c r="WAT62" s="7"/>
      <c r="WAU62" s="7"/>
      <c r="WAV62" s="7"/>
      <c r="WAW62" s="7"/>
      <c r="WAX62" s="7"/>
      <c r="WAY62" s="7"/>
      <c r="WAZ62" s="7"/>
      <c r="WBA62" s="7"/>
      <c r="WBB62" s="7"/>
      <c r="WBC62" s="7"/>
      <c r="WBD62" s="7"/>
      <c r="WBE62" s="7"/>
      <c r="WBF62" s="7"/>
      <c r="WBG62" s="7"/>
      <c r="WBH62" s="7"/>
      <c r="WBI62" s="7"/>
      <c r="WBJ62" s="7"/>
      <c r="WBK62" s="7"/>
      <c r="WBL62" s="7"/>
      <c r="WBM62" s="7"/>
      <c r="WBN62" s="7"/>
      <c r="WBO62" s="7"/>
      <c r="WBP62" s="7"/>
      <c r="WBQ62" s="7"/>
      <c r="WBR62" s="7"/>
      <c r="WBS62" s="7"/>
      <c r="WBT62" s="7"/>
      <c r="WBU62" s="7"/>
      <c r="WBV62" s="7"/>
      <c r="WBW62" s="7"/>
      <c r="WBX62" s="7"/>
      <c r="WBY62" s="7"/>
      <c r="WBZ62" s="7"/>
      <c r="WCA62" s="7"/>
      <c r="WCB62" s="7"/>
      <c r="WCC62" s="7"/>
      <c r="WCD62" s="7"/>
      <c r="WCE62" s="7"/>
      <c r="WCF62" s="7"/>
      <c r="WCG62" s="7"/>
      <c r="WCH62" s="7"/>
      <c r="WCI62" s="7"/>
      <c r="WCJ62" s="7"/>
      <c r="WCL62" s="7"/>
      <c r="WCM62" s="7"/>
      <c r="WCN62" s="7"/>
      <c r="WCO62" s="7"/>
      <c r="WCP62" s="7"/>
      <c r="WCQ62" s="7"/>
      <c r="WCR62" s="7"/>
      <c r="WCS62" s="7"/>
      <c r="WCT62" s="7"/>
      <c r="WCU62" s="7"/>
      <c r="WCV62" s="7"/>
      <c r="WCW62" s="7"/>
      <c r="WCX62" s="7"/>
      <c r="WCY62" s="7"/>
      <c r="WCZ62" s="7"/>
      <c r="WDA62" s="7"/>
      <c r="WDB62" s="7"/>
      <c r="WDC62" s="7"/>
      <c r="WDD62" s="7"/>
      <c r="WDE62" s="7"/>
      <c r="WDF62" s="7"/>
      <c r="WDG62" s="7"/>
      <c r="WDH62" s="7"/>
      <c r="WDI62" s="7"/>
      <c r="WDJ62" s="7"/>
      <c r="WDK62" s="7"/>
      <c r="WDL62" s="7"/>
      <c r="WDM62" s="7"/>
      <c r="WDN62" s="7"/>
      <c r="WDO62" s="7"/>
      <c r="WDP62" s="7"/>
      <c r="WDQ62" s="7"/>
      <c r="WDR62" s="7"/>
      <c r="WDS62" s="7"/>
      <c r="WDT62" s="7"/>
      <c r="WDU62" s="7"/>
      <c r="WDV62" s="7"/>
      <c r="WDW62" s="7"/>
      <c r="WDX62" s="7"/>
      <c r="WDY62" s="7"/>
      <c r="WDZ62" s="7"/>
      <c r="WEA62" s="7"/>
      <c r="WEB62" s="7"/>
      <c r="WEC62" s="7"/>
      <c r="WED62" s="7"/>
      <c r="WEE62" s="7"/>
      <c r="WEF62" s="7"/>
      <c r="WEG62" s="7"/>
      <c r="WEH62" s="7"/>
      <c r="WEI62" s="7"/>
      <c r="WEJ62" s="7"/>
      <c r="WEK62" s="7"/>
      <c r="WEL62" s="7"/>
      <c r="WEM62" s="7"/>
      <c r="WEN62" s="7"/>
      <c r="WEO62" s="7"/>
      <c r="WEP62" s="7"/>
      <c r="WEQ62" s="7"/>
      <c r="WER62" s="7"/>
      <c r="WES62" s="7"/>
      <c r="WET62" s="7"/>
      <c r="WEU62" s="7"/>
      <c r="WEV62" s="7"/>
      <c r="WEW62" s="7"/>
      <c r="WEX62" s="7"/>
      <c r="WEY62" s="7"/>
      <c r="WEZ62" s="7"/>
      <c r="WFA62" s="7"/>
      <c r="WFB62" s="7"/>
      <c r="WFC62" s="7"/>
      <c r="WFD62" s="7"/>
      <c r="WFE62" s="7"/>
      <c r="WFF62" s="7"/>
      <c r="WFG62" s="7"/>
      <c r="WFH62" s="7"/>
      <c r="WFI62" s="7"/>
      <c r="WFJ62" s="7"/>
      <c r="WFK62" s="7"/>
      <c r="WFL62" s="7"/>
      <c r="WFM62" s="7"/>
      <c r="WFN62" s="7"/>
      <c r="WFO62" s="7"/>
      <c r="WFP62" s="7"/>
      <c r="WFQ62" s="7"/>
      <c r="WFR62" s="7"/>
      <c r="WFS62" s="7"/>
      <c r="WFT62" s="7"/>
      <c r="WFU62" s="7"/>
      <c r="WFV62" s="7"/>
      <c r="WFW62" s="7"/>
      <c r="WFX62" s="7"/>
      <c r="WFY62" s="7"/>
      <c r="WFZ62" s="7"/>
      <c r="WGA62" s="7"/>
      <c r="WGB62" s="7"/>
      <c r="WGC62" s="7"/>
      <c r="WGD62" s="7"/>
      <c r="WGE62" s="7"/>
      <c r="WGF62" s="7"/>
      <c r="WGG62" s="7"/>
      <c r="WGH62" s="7"/>
      <c r="WGI62" s="7"/>
      <c r="WGJ62" s="7"/>
      <c r="WGK62" s="7"/>
      <c r="WGL62" s="7"/>
      <c r="WGM62" s="7"/>
      <c r="WGN62" s="7"/>
      <c r="WGO62" s="7"/>
      <c r="WGP62" s="7"/>
      <c r="WGQ62" s="7"/>
      <c r="WGR62" s="7"/>
      <c r="WGS62" s="7"/>
      <c r="WGT62" s="7"/>
      <c r="WGU62" s="7"/>
      <c r="WGV62" s="7"/>
      <c r="WGW62" s="7"/>
      <c r="WGX62" s="7"/>
      <c r="WGY62" s="7"/>
      <c r="WGZ62" s="7"/>
      <c r="WHA62" s="7"/>
      <c r="WHB62" s="7"/>
      <c r="WHC62" s="7"/>
      <c r="WHD62" s="7"/>
      <c r="WHE62" s="7"/>
      <c r="WHF62" s="7"/>
      <c r="WHG62" s="7"/>
      <c r="WHH62" s="7"/>
      <c r="WHI62" s="7"/>
      <c r="WHJ62" s="7"/>
      <c r="WHK62" s="7"/>
      <c r="WHL62" s="7"/>
      <c r="WHM62" s="7"/>
      <c r="WHN62" s="7"/>
      <c r="WHO62" s="7"/>
      <c r="WHP62" s="7"/>
      <c r="WHQ62" s="7"/>
      <c r="WHR62" s="7"/>
      <c r="WHS62" s="7"/>
      <c r="WHT62" s="7"/>
      <c r="WHU62" s="7"/>
      <c r="WHV62" s="7"/>
      <c r="WHW62" s="7"/>
      <c r="WHX62" s="7"/>
      <c r="WHY62" s="7"/>
      <c r="WHZ62" s="7"/>
      <c r="WIA62" s="7"/>
      <c r="WIB62" s="7"/>
      <c r="WIC62" s="7"/>
      <c r="WID62" s="7"/>
      <c r="WIE62" s="7"/>
      <c r="WIF62" s="7"/>
      <c r="WIG62" s="7"/>
      <c r="WIH62" s="7"/>
      <c r="WII62" s="7"/>
      <c r="WIJ62" s="7"/>
      <c r="WIK62" s="7"/>
      <c r="WIL62" s="7"/>
      <c r="WIM62" s="7"/>
      <c r="WIN62" s="7"/>
      <c r="WIO62" s="7"/>
      <c r="WIP62" s="7"/>
      <c r="WIQ62" s="7"/>
      <c r="WIR62" s="7"/>
      <c r="WIS62" s="7"/>
      <c r="WIT62" s="7"/>
      <c r="WIU62" s="7"/>
      <c r="WIV62" s="7"/>
      <c r="WIW62" s="7"/>
      <c r="WIX62" s="7"/>
      <c r="WIY62" s="7"/>
      <c r="WIZ62" s="7"/>
      <c r="WJA62" s="7"/>
      <c r="WJB62" s="7"/>
      <c r="WJC62" s="7"/>
      <c r="WJD62" s="7"/>
      <c r="WJE62" s="7"/>
      <c r="WJF62" s="7"/>
      <c r="WJG62" s="7"/>
      <c r="WJH62" s="7"/>
      <c r="WJI62" s="7"/>
      <c r="WJJ62" s="7"/>
      <c r="WJK62" s="7"/>
      <c r="WJL62" s="7"/>
      <c r="WJM62" s="7"/>
      <c r="WJN62" s="7"/>
      <c r="WJO62" s="7"/>
      <c r="WJP62" s="7"/>
      <c r="WJQ62" s="7"/>
      <c r="WJR62" s="7"/>
      <c r="WJS62" s="7"/>
      <c r="WJT62" s="7"/>
      <c r="WJU62" s="7"/>
      <c r="WJV62" s="7"/>
      <c r="WJW62" s="7"/>
      <c r="WJX62" s="7"/>
      <c r="WJY62" s="7"/>
      <c r="WJZ62" s="7"/>
      <c r="WKA62" s="7"/>
      <c r="WKB62" s="7"/>
      <c r="WKC62" s="7"/>
      <c r="WKD62" s="7"/>
      <c r="WKE62" s="7"/>
      <c r="WKF62" s="7"/>
      <c r="WKG62" s="7"/>
      <c r="WKH62" s="7"/>
      <c r="WKI62" s="7"/>
      <c r="WKJ62" s="7"/>
      <c r="WKK62" s="7"/>
      <c r="WKL62" s="7"/>
      <c r="WKM62" s="7"/>
      <c r="WKN62" s="7"/>
      <c r="WKO62" s="7"/>
      <c r="WKP62" s="7"/>
      <c r="WKQ62" s="7"/>
      <c r="WKR62" s="7"/>
      <c r="WKS62" s="7"/>
      <c r="WKT62" s="7"/>
      <c r="WKU62" s="7"/>
      <c r="WKV62" s="7"/>
      <c r="WKW62" s="7"/>
      <c r="WKX62" s="7"/>
      <c r="WKY62" s="7"/>
      <c r="WKZ62" s="7"/>
      <c r="WLA62" s="7"/>
      <c r="WLB62" s="7"/>
      <c r="WLC62" s="7"/>
      <c r="WLD62" s="7"/>
      <c r="WLE62" s="7"/>
      <c r="WLF62" s="7"/>
      <c r="WLG62" s="7"/>
      <c r="WLH62" s="7"/>
      <c r="WLI62" s="7"/>
      <c r="WLJ62" s="7"/>
      <c r="WLK62" s="7"/>
      <c r="WLL62" s="7"/>
      <c r="WLM62" s="7"/>
      <c r="WLN62" s="7"/>
      <c r="WLO62" s="7"/>
      <c r="WLP62" s="7"/>
      <c r="WLQ62" s="7"/>
      <c r="WLR62" s="7"/>
      <c r="WLS62" s="7"/>
      <c r="WLT62" s="7"/>
      <c r="WLU62" s="7"/>
      <c r="WLV62" s="7"/>
      <c r="WLW62" s="7"/>
      <c r="WLX62" s="7"/>
      <c r="WLY62" s="7"/>
      <c r="WLZ62" s="7"/>
      <c r="WMA62" s="7"/>
      <c r="WMB62" s="7"/>
      <c r="WMC62" s="7"/>
      <c r="WMD62" s="7"/>
      <c r="WME62" s="7"/>
      <c r="WMF62" s="7"/>
      <c r="WMH62" s="7"/>
      <c r="WMI62" s="7"/>
      <c r="WMJ62" s="7"/>
      <c r="WMK62" s="7"/>
      <c r="WML62" s="7"/>
      <c r="WMM62" s="7"/>
      <c r="WMN62" s="7"/>
      <c r="WMO62" s="7"/>
      <c r="WMP62" s="7"/>
      <c r="WMQ62" s="7"/>
      <c r="WMR62" s="7"/>
      <c r="WMS62" s="7"/>
      <c r="WMT62" s="7"/>
      <c r="WMU62" s="7"/>
      <c r="WMV62" s="7"/>
      <c r="WMW62" s="7"/>
      <c r="WMX62" s="7"/>
      <c r="WMY62" s="7"/>
      <c r="WMZ62" s="7"/>
      <c r="WNA62" s="7"/>
      <c r="WNB62" s="7"/>
      <c r="WNC62" s="7"/>
      <c r="WND62" s="7"/>
      <c r="WNE62" s="7"/>
      <c r="WNF62" s="7"/>
      <c r="WNG62" s="7"/>
      <c r="WNH62" s="7"/>
      <c r="WNI62" s="7"/>
      <c r="WNJ62" s="7"/>
      <c r="WNK62" s="7"/>
      <c r="WNL62" s="7"/>
      <c r="WNM62" s="7"/>
      <c r="WNN62" s="7"/>
      <c r="WNO62" s="7"/>
      <c r="WNP62" s="7"/>
      <c r="WNQ62" s="7"/>
      <c r="WNR62" s="7"/>
      <c r="WNS62" s="7"/>
      <c r="WNT62" s="7"/>
      <c r="WNU62" s="7"/>
      <c r="WNV62" s="7"/>
      <c r="WNW62" s="7"/>
      <c r="WNX62" s="7"/>
      <c r="WNY62" s="7"/>
      <c r="WNZ62" s="7"/>
      <c r="WOA62" s="7"/>
      <c r="WOB62" s="7"/>
      <c r="WOC62" s="7"/>
      <c r="WOD62" s="7"/>
      <c r="WOE62" s="7"/>
      <c r="WOF62" s="7"/>
      <c r="WOG62" s="7"/>
      <c r="WOH62" s="7"/>
      <c r="WOI62" s="7"/>
      <c r="WOJ62" s="7"/>
      <c r="WOK62" s="7"/>
      <c r="WOL62" s="7"/>
      <c r="WOM62" s="7"/>
      <c r="WON62" s="7"/>
      <c r="WOO62" s="7"/>
      <c r="WOP62" s="7"/>
      <c r="WOQ62" s="7"/>
      <c r="WOR62" s="7"/>
      <c r="WOS62" s="7"/>
      <c r="WOT62" s="7"/>
      <c r="WOU62" s="7"/>
      <c r="WOV62" s="7"/>
      <c r="WOW62" s="7"/>
      <c r="WOX62" s="7"/>
      <c r="WOY62" s="7"/>
      <c r="WOZ62" s="7"/>
      <c r="WPA62" s="7"/>
      <c r="WPB62" s="7"/>
      <c r="WPC62" s="7"/>
      <c r="WPD62" s="7"/>
      <c r="WPE62" s="7"/>
      <c r="WPF62" s="7"/>
      <c r="WPG62" s="7"/>
      <c r="WPH62" s="7"/>
      <c r="WPI62" s="7"/>
      <c r="WPJ62" s="7"/>
      <c r="WPK62" s="7"/>
      <c r="WPL62" s="7"/>
      <c r="WPM62" s="7"/>
      <c r="WPN62" s="7"/>
      <c r="WPO62" s="7"/>
      <c r="WPP62" s="7"/>
      <c r="WPQ62" s="7"/>
      <c r="WPR62" s="7"/>
      <c r="WPS62" s="7"/>
      <c r="WPT62" s="7"/>
      <c r="WPU62" s="7"/>
      <c r="WPV62" s="7"/>
      <c r="WPW62" s="7"/>
      <c r="WPX62" s="7"/>
      <c r="WPY62" s="7"/>
      <c r="WPZ62" s="7"/>
      <c r="WQA62" s="7"/>
      <c r="WQB62" s="7"/>
      <c r="WQC62" s="7"/>
      <c r="WQD62" s="7"/>
      <c r="WQE62" s="7"/>
      <c r="WQF62" s="7"/>
      <c r="WQG62" s="7"/>
      <c r="WQH62" s="7"/>
      <c r="WQI62" s="7"/>
      <c r="WQJ62" s="7"/>
      <c r="WQK62" s="7"/>
      <c r="WQL62" s="7"/>
      <c r="WQM62" s="7"/>
      <c r="WQN62" s="7"/>
      <c r="WQO62" s="7"/>
      <c r="WQP62" s="7"/>
      <c r="WQQ62" s="7"/>
      <c r="WQR62" s="7"/>
      <c r="WQS62" s="7"/>
      <c r="WQT62" s="7"/>
      <c r="WQU62" s="7"/>
      <c r="WQV62" s="7"/>
      <c r="WQW62" s="7"/>
      <c r="WQX62" s="7"/>
      <c r="WQY62" s="7"/>
      <c r="WQZ62" s="7"/>
      <c r="WRA62" s="7"/>
      <c r="WRB62" s="7"/>
      <c r="WRC62" s="7"/>
      <c r="WRD62" s="7"/>
      <c r="WRE62" s="7"/>
      <c r="WRF62" s="7"/>
      <c r="WRG62" s="7"/>
      <c r="WRH62" s="7"/>
      <c r="WRI62" s="7"/>
      <c r="WRJ62" s="7"/>
      <c r="WRK62" s="7"/>
      <c r="WRL62" s="7"/>
      <c r="WRM62" s="7"/>
      <c r="WRN62" s="7"/>
      <c r="WRO62" s="7"/>
      <c r="WRP62" s="7"/>
      <c r="WRQ62" s="7"/>
      <c r="WRR62" s="7"/>
      <c r="WRS62" s="7"/>
      <c r="WRT62" s="7"/>
      <c r="WRU62" s="7"/>
      <c r="WRV62" s="7"/>
      <c r="WRW62" s="7"/>
      <c r="WRX62" s="7"/>
      <c r="WRY62" s="7"/>
      <c r="WRZ62" s="7"/>
      <c r="WSA62" s="7"/>
      <c r="WSB62" s="7"/>
      <c r="WSC62" s="7"/>
      <c r="WSD62" s="7"/>
      <c r="WSE62" s="7"/>
      <c r="WSF62" s="7"/>
      <c r="WSG62" s="7"/>
      <c r="WSH62" s="7"/>
      <c r="WSI62" s="7"/>
      <c r="WSJ62" s="7"/>
      <c r="WSK62" s="7"/>
      <c r="WSL62" s="7"/>
      <c r="WSM62" s="7"/>
      <c r="WSN62" s="7"/>
      <c r="WSO62" s="7"/>
      <c r="WSP62" s="7"/>
      <c r="WSQ62" s="7"/>
      <c r="WSR62" s="7"/>
      <c r="WSS62" s="7"/>
      <c r="WST62" s="7"/>
      <c r="WSU62" s="7"/>
      <c r="WSV62" s="7"/>
      <c r="WSW62" s="7"/>
      <c r="WSX62" s="7"/>
      <c r="WSY62" s="7"/>
      <c r="WSZ62" s="7"/>
      <c r="WTA62" s="7"/>
      <c r="WTB62" s="7"/>
      <c r="WTC62" s="7"/>
      <c r="WTD62" s="7"/>
      <c r="WTE62" s="7"/>
      <c r="WTF62" s="7"/>
      <c r="WTG62" s="7"/>
      <c r="WTH62" s="7"/>
      <c r="WTI62" s="7"/>
      <c r="WTJ62" s="7"/>
      <c r="WTK62" s="7"/>
      <c r="WTL62" s="7"/>
      <c r="WTM62" s="7"/>
      <c r="WTN62" s="7"/>
      <c r="WTO62" s="7"/>
      <c r="WTP62" s="7"/>
      <c r="WTQ62" s="7"/>
      <c r="WTR62" s="7"/>
      <c r="WTS62" s="7"/>
      <c r="WTT62" s="7"/>
      <c r="WTU62" s="7"/>
      <c r="WTV62" s="7"/>
      <c r="WTW62" s="7"/>
      <c r="WTX62" s="7"/>
      <c r="WTY62" s="7"/>
      <c r="WTZ62" s="7"/>
      <c r="WUA62" s="7"/>
      <c r="WUB62" s="7"/>
      <c r="WUC62" s="7"/>
      <c r="WUD62" s="7"/>
      <c r="WUE62" s="7"/>
      <c r="WUF62" s="7"/>
      <c r="WUG62" s="7"/>
      <c r="WUH62" s="7"/>
      <c r="WUI62" s="7"/>
      <c r="WUJ62" s="7"/>
      <c r="WUK62" s="7"/>
      <c r="WUL62" s="7"/>
      <c r="WUM62" s="7"/>
      <c r="WUN62" s="7"/>
      <c r="WUO62" s="7"/>
      <c r="WUP62" s="7"/>
      <c r="WUQ62" s="7"/>
      <c r="WUR62" s="7"/>
      <c r="WUS62" s="7"/>
      <c r="WUT62" s="7"/>
      <c r="WUU62" s="7"/>
      <c r="WUV62" s="7"/>
      <c r="WUW62" s="7"/>
      <c r="WUX62" s="7"/>
      <c r="WUY62" s="7"/>
      <c r="WUZ62" s="7"/>
      <c r="WVA62" s="7"/>
      <c r="WVB62" s="7"/>
      <c r="WVC62" s="7"/>
      <c r="WVD62" s="7"/>
      <c r="WVE62" s="7"/>
      <c r="WVF62" s="7"/>
      <c r="WVG62" s="7"/>
      <c r="WVH62" s="7"/>
      <c r="WVI62" s="7"/>
      <c r="WVJ62" s="7"/>
      <c r="WVK62" s="7"/>
      <c r="WVL62" s="7"/>
      <c r="WVM62" s="7"/>
      <c r="WVN62" s="7"/>
      <c r="WVO62" s="7"/>
      <c r="WVP62" s="7"/>
      <c r="WVQ62" s="7"/>
      <c r="WVR62" s="7"/>
      <c r="WVS62" s="7"/>
      <c r="WVT62" s="7"/>
      <c r="WVU62" s="7"/>
      <c r="WVV62" s="7"/>
      <c r="WVW62" s="7"/>
      <c r="WVX62" s="7"/>
      <c r="WVY62" s="7"/>
      <c r="WVZ62" s="7"/>
      <c r="WWA62" s="7"/>
      <c r="WWB62" s="7"/>
      <c r="WWD62" s="7"/>
      <c r="WWE62" s="7"/>
      <c r="WWF62" s="7"/>
      <c r="WWG62" s="7"/>
      <c r="WWH62" s="7"/>
      <c r="WWI62" s="7"/>
      <c r="WWJ62" s="7"/>
      <c r="WWK62" s="7"/>
      <c r="WWL62" s="7"/>
      <c r="WWM62" s="7"/>
      <c r="WWN62" s="7"/>
      <c r="WWO62" s="7"/>
      <c r="WWP62" s="7"/>
      <c r="WWQ62" s="7"/>
      <c r="WWR62" s="7"/>
      <c r="WWS62" s="7"/>
      <c r="WWT62" s="7"/>
      <c r="WWU62" s="7"/>
      <c r="WWV62" s="7"/>
      <c r="WWW62" s="7"/>
      <c r="WWX62" s="7"/>
      <c r="WWY62" s="7"/>
      <c r="WWZ62" s="7"/>
      <c r="WXA62" s="7"/>
      <c r="WXB62" s="7"/>
      <c r="WXC62" s="7"/>
      <c r="WXD62" s="7"/>
      <c r="WXE62" s="7"/>
      <c r="WXF62" s="7"/>
      <c r="WXG62" s="7"/>
      <c r="WXH62" s="7"/>
      <c r="WXI62" s="7"/>
      <c r="WXJ62" s="7"/>
      <c r="WXK62" s="7"/>
      <c r="WXL62" s="7"/>
      <c r="WXM62" s="7"/>
      <c r="WXN62" s="7"/>
      <c r="WXO62" s="7"/>
      <c r="WXP62" s="7"/>
      <c r="WXQ62" s="7"/>
      <c r="WXR62" s="7"/>
      <c r="WXS62" s="7"/>
      <c r="WXT62" s="7"/>
      <c r="WXU62" s="7"/>
      <c r="WXV62" s="7"/>
      <c r="WXW62" s="7"/>
      <c r="WXX62" s="7"/>
      <c r="WXY62" s="7"/>
      <c r="WXZ62" s="7"/>
      <c r="WYA62" s="7"/>
      <c r="WYB62" s="7"/>
      <c r="WYC62" s="7"/>
      <c r="WYD62" s="7"/>
      <c r="WYE62" s="7"/>
      <c r="WYF62" s="7"/>
      <c r="WYG62" s="7"/>
      <c r="WYH62" s="7"/>
      <c r="WYI62" s="7"/>
      <c r="WYJ62" s="7"/>
      <c r="WYK62" s="7"/>
      <c r="WYL62" s="7"/>
      <c r="WYM62" s="7"/>
      <c r="WYN62" s="7"/>
      <c r="WYO62" s="7"/>
      <c r="WYP62" s="7"/>
      <c r="WYQ62" s="7"/>
      <c r="WYR62" s="7"/>
      <c r="WYS62" s="7"/>
      <c r="WYT62" s="7"/>
      <c r="WYU62" s="7"/>
      <c r="WYV62" s="7"/>
      <c r="WYW62" s="7"/>
      <c r="WYX62" s="7"/>
      <c r="WYY62" s="7"/>
      <c r="WYZ62" s="7"/>
      <c r="WZA62" s="7"/>
      <c r="WZB62" s="7"/>
      <c r="WZC62" s="7"/>
      <c r="WZD62" s="7"/>
      <c r="WZE62" s="7"/>
      <c r="WZF62" s="7"/>
      <c r="WZG62" s="7"/>
      <c r="WZH62" s="7"/>
      <c r="WZI62" s="7"/>
      <c r="WZJ62" s="7"/>
      <c r="WZK62" s="7"/>
      <c r="WZL62" s="7"/>
      <c r="WZM62" s="7"/>
      <c r="WZN62" s="7"/>
      <c r="WZO62" s="7"/>
      <c r="WZP62" s="7"/>
      <c r="WZQ62" s="7"/>
      <c r="WZR62" s="7"/>
      <c r="WZS62" s="7"/>
      <c r="WZT62" s="7"/>
      <c r="WZU62" s="7"/>
      <c r="WZV62" s="7"/>
      <c r="WZW62" s="7"/>
      <c r="WZX62" s="7"/>
      <c r="WZY62" s="7"/>
      <c r="WZZ62" s="7"/>
      <c r="XAA62" s="7"/>
      <c r="XAB62" s="7"/>
      <c r="XAC62" s="7"/>
      <c r="XAD62" s="7"/>
      <c r="XAE62" s="7"/>
      <c r="XAF62" s="7"/>
      <c r="XAG62" s="7"/>
      <c r="XAH62" s="7"/>
      <c r="XAI62" s="7"/>
      <c r="XAJ62" s="7"/>
      <c r="XAK62" s="7"/>
      <c r="XAL62" s="7"/>
      <c r="XAM62" s="7"/>
      <c r="XAN62" s="7"/>
      <c r="XAO62" s="7"/>
      <c r="XAP62" s="7"/>
      <c r="XAQ62" s="7"/>
      <c r="XAR62" s="7"/>
      <c r="XAS62" s="7"/>
      <c r="XAT62" s="7"/>
      <c r="XAU62" s="7"/>
      <c r="XAV62" s="7"/>
      <c r="XAW62" s="7"/>
      <c r="XAX62" s="7"/>
      <c r="XAY62" s="7"/>
      <c r="XAZ62" s="7"/>
      <c r="XBA62" s="7"/>
      <c r="XBB62" s="7"/>
      <c r="XBC62" s="7"/>
      <c r="XBD62" s="7"/>
      <c r="XBE62" s="7"/>
      <c r="XBF62" s="7"/>
      <c r="XBG62" s="7"/>
      <c r="XBH62" s="7"/>
      <c r="XBI62" s="7"/>
      <c r="XBJ62" s="7"/>
      <c r="XBK62" s="7"/>
      <c r="XBL62" s="7"/>
      <c r="XBM62" s="7"/>
      <c r="XBN62" s="7"/>
      <c r="XBO62" s="7"/>
      <c r="XBP62" s="7"/>
      <c r="XBQ62" s="7"/>
      <c r="XBR62" s="7"/>
      <c r="XBS62" s="7"/>
      <c r="XBT62" s="7"/>
      <c r="XBU62" s="7"/>
      <c r="XBV62" s="7"/>
      <c r="XBW62" s="7"/>
      <c r="XBX62" s="7"/>
      <c r="XBY62" s="7"/>
      <c r="XBZ62" s="7"/>
      <c r="XCA62" s="7"/>
      <c r="XCB62" s="7"/>
      <c r="XCC62" s="7"/>
      <c r="XCD62" s="7"/>
      <c r="XCE62" s="7"/>
      <c r="XCF62" s="7"/>
      <c r="XCG62" s="7"/>
      <c r="XCH62" s="7"/>
      <c r="XCI62" s="7"/>
      <c r="XCJ62" s="7"/>
      <c r="XCK62" s="7"/>
      <c r="XCL62" s="7"/>
      <c r="XCM62" s="7"/>
      <c r="XCN62" s="7"/>
      <c r="XCO62" s="7"/>
      <c r="XCP62" s="7"/>
      <c r="XCQ62" s="7"/>
      <c r="XCR62" s="7"/>
      <c r="XCS62" s="7"/>
      <c r="XCT62" s="7"/>
      <c r="XCU62" s="7"/>
      <c r="XCV62" s="7"/>
      <c r="XCW62" s="7"/>
      <c r="XCX62" s="7"/>
      <c r="XCY62" s="7"/>
      <c r="XCZ62" s="7"/>
      <c r="XDA62" s="7"/>
      <c r="XDB62" s="7"/>
      <c r="XDC62" s="7"/>
      <c r="XDD62" s="7"/>
      <c r="XDE62" s="7"/>
      <c r="XDF62" s="7"/>
      <c r="XDG62" s="7"/>
      <c r="XDH62" s="7"/>
      <c r="XDI62" s="7"/>
      <c r="XDJ62" s="7"/>
      <c r="XDK62" s="7"/>
      <c r="XDL62" s="7"/>
      <c r="XDM62" s="7"/>
      <c r="XDN62" s="7"/>
      <c r="XDO62" s="7"/>
      <c r="XDP62" s="7"/>
      <c r="XDQ62" s="7"/>
      <c r="XDR62" s="7"/>
      <c r="XDS62" s="7"/>
      <c r="XDT62" s="7"/>
      <c r="XDU62" s="7"/>
      <c r="XDV62" s="7"/>
      <c r="XDW62" s="7"/>
      <c r="XDX62" s="7"/>
      <c r="XDY62" s="7"/>
      <c r="XDZ62" s="7"/>
      <c r="XEA62" s="7"/>
      <c r="XEB62" s="7"/>
      <c r="XEC62" s="7"/>
      <c r="XED62" s="7"/>
      <c r="XEE62" s="7"/>
      <c r="XEF62" s="7"/>
      <c r="XEG62" s="7"/>
      <c r="XEH62" s="7"/>
      <c r="XEI62" s="7"/>
      <c r="XEJ62" s="7"/>
      <c r="XEK62" s="7"/>
      <c r="XEL62" s="7"/>
      <c r="XEM62" s="7"/>
      <c r="XEN62" s="7"/>
      <c r="XEO62" s="7"/>
      <c r="XEP62" s="7"/>
      <c r="XEQ62" s="7"/>
      <c r="XER62" s="7"/>
      <c r="XES62" s="7"/>
      <c r="XET62" s="7"/>
      <c r="XEU62" s="7"/>
      <c r="XEV62" s="7"/>
      <c r="XEW62" s="7"/>
      <c r="XEX62" s="7"/>
    </row>
    <row r="63" spans="1:16378" x14ac:dyDescent="0.25">
      <c r="A63" s="138">
        <v>59</v>
      </c>
      <c r="B63" s="376">
        <f t="shared" si="60"/>
        <v>182</v>
      </c>
      <c r="C63" s="377" t="str">
        <f t="shared" si="56"/>
        <v>JULY</v>
      </c>
      <c r="D63" s="138"/>
      <c r="E63" s="167"/>
      <c r="F63" s="356" t="str">
        <f>IF(ISNA(VLOOKUP($J63,ADDRESS!$B$3:$N1381,12,0)),"",VLOOKUP($J63,ADDRESS!$B$3:$N1381,12,0))</f>
        <v>AAAAA0000AST001</v>
      </c>
      <c r="G63" s="356">
        <f>IF(ISNA(VLOOKUP($J63,ADDRESS!$B$3:$N1381,13,0)),"",VLOOKUP($J63,ADDRESS!$B$3:$N1381,13,0))</f>
        <v>0</v>
      </c>
      <c r="H63" s="356">
        <f>IF(ISNA(VLOOKUP($J63,ADDRESS!$B$3:$N1381,10,0)),"",VLOOKUP($J63,ADDRESS!$B$3:$N1381,10,0))</f>
        <v>0</v>
      </c>
      <c r="I63" s="356" t="str">
        <f>IF(ISNA(VLOOKUP($J63,ADDRESS!$B$3:$N1381,11,0)),"",VLOOKUP($J63,ADDRESS!$B$3:$N1381,11,0))</f>
        <v>AAAAA0000A</v>
      </c>
      <c r="J63" s="165" t="s">
        <v>348</v>
      </c>
      <c r="K63" s="168">
        <v>60000</v>
      </c>
      <c r="L63" s="110" t="s">
        <v>302</v>
      </c>
      <c r="M63" s="169"/>
      <c r="N63" s="379">
        <f t="shared" si="31"/>
        <v>0</v>
      </c>
      <c r="O63" s="379">
        <f t="shared" si="32"/>
        <v>0</v>
      </c>
      <c r="P63" s="379">
        <f t="shared" si="33"/>
        <v>0</v>
      </c>
      <c r="Q63" s="379">
        <f t="shared" si="34"/>
        <v>0</v>
      </c>
      <c r="R63" s="379">
        <f t="shared" si="35"/>
        <v>0</v>
      </c>
      <c r="S63" s="379">
        <f t="shared" si="36"/>
        <v>0</v>
      </c>
      <c r="T63" s="379">
        <f t="shared" si="37"/>
        <v>0</v>
      </c>
      <c r="U63" s="379">
        <f t="shared" si="57"/>
        <v>0</v>
      </c>
      <c r="V63" s="379">
        <f t="shared" si="39"/>
        <v>7416</v>
      </c>
      <c r="W63" s="379">
        <f t="shared" si="40"/>
        <v>0</v>
      </c>
      <c r="X63" s="379">
        <f t="shared" si="41"/>
        <v>0</v>
      </c>
      <c r="Y63" s="379">
        <f t="shared" si="42"/>
        <v>0</v>
      </c>
      <c r="Z63" s="379">
        <f t="shared" si="43"/>
        <v>0</v>
      </c>
      <c r="AA63" s="170"/>
      <c r="AB63" s="151">
        <f t="shared" si="44"/>
        <v>67416</v>
      </c>
      <c r="AC63" s="110" t="s">
        <v>309</v>
      </c>
      <c r="AD63" s="171"/>
      <c r="AE63" s="379">
        <f t="shared" si="45"/>
        <v>0</v>
      </c>
      <c r="AF63" s="379">
        <f t="shared" si="46"/>
        <v>0</v>
      </c>
      <c r="AG63" s="379">
        <f t="shared" si="59"/>
        <v>0</v>
      </c>
      <c r="AH63" s="379">
        <f t="shared" si="48"/>
        <v>6742</v>
      </c>
      <c r="AI63" s="379">
        <f t="shared" si="61"/>
        <v>0</v>
      </c>
      <c r="AJ63" s="379">
        <f t="shared" si="50"/>
        <v>0</v>
      </c>
      <c r="AK63" s="379">
        <f t="shared" si="51"/>
        <v>0</v>
      </c>
      <c r="AL63" s="379">
        <f t="shared" si="52"/>
        <v>0</v>
      </c>
      <c r="AM63" s="379">
        <f t="shared" si="53"/>
        <v>0</v>
      </c>
      <c r="AN63" s="379">
        <f t="shared" si="54"/>
        <v>0</v>
      </c>
      <c r="AO63" s="151">
        <f t="shared" si="55"/>
        <v>60674</v>
      </c>
      <c r="AP63" s="172">
        <v>41457</v>
      </c>
      <c r="AQ63" s="151"/>
      <c r="AR63" s="21"/>
      <c r="AS63" s="174"/>
      <c r="AT63" s="21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  <c r="IY63" s="7"/>
      <c r="IZ63" s="7"/>
      <c r="JA63" s="7"/>
      <c r="JB63" s="7"/>
      <c r="JC63" s="7"/>
      <c r="JD63" s="7"/>
      <c r="JE63" s="7"/>
      <c r="JF63" s="7"/>
      <c r="JG63" s="7"/>
      <c r="JH63" s="7"/>
      <c r="JI63" s="7"/>
      <c r="JJ63" s="7"/>
      <c r="JK63" s="7"/>
      <c r="JL63" s="7"/>
      <c r="JM63" s="7"/>
      <c r="JN63" s="7"/>
      <c r="JO63" s="7"/>
      <c r="JP63" s="7"/>
      <c r="JR63" s="7"/>
      <c r="JS63" s="7"/>
      <c r="JT63" s="7"/>
      <c r="JU63" s="7"/>
      <c r="JV63" s="7"/>
      <c r="JW63" s="7"/>
      <c r="JX63" s="7"/>
      <c r="JY63" s="7"/>
      <c r="JZ63" s="7"/>
      <c r="KA63" s="7"/>
      <c r="KB63" s="7"/>
      <c r="KC63" s="7"/>
      <c r="KD63" s="7"/>
      <c r="KE63" s="7"/>
      <c r="KF63" s="7"/>
      <c r="KG63" s="7"/>
      <c r="KH63" s="7"/>
      <c r="KI63" s="7"/>
      <c r="KJ63" s="7"/>
      <c r="KK63" s="7"/>
      <c r="KL63" s="7"/>
      <c r="KM63" s="7"/>
      <c r="KN63" s="7"/>
      <c r="KO63" s="7"/>
      <c r="KP63" s="7"/>
      <c r="KQ63" s="7"/>
      <c r="KR63" s="7"/>
      <c r="KS63" s="7"/>
      <c r="KT63" s="7"/>
      <c r="KU63" s="7"/>
      <c r="KV63" s="7"/>
      <c r="KW63" s="7"/>
      <c r="KX63" s="7"/>
      <c r="KY63" s="7"/>
      <c r="KZ63" s="7"/>
      <c r="LA63" s="7"/>
      <c r="LB63" s="7"/>
      <c r="LC63" s="7"/>
      <c r="LD63" s="7"/>
      <c r="LE63" s="7"/>
      <c r="LF63" s="7"/>
      <c r="LG63" s="7"/>
      <c r="LH63" s="7"/>
      <c r="LI63" s="7"/>
      <c r="LJ63" s="7"/>
      <c r="LK63" s="7"/>
      <c r="LL63" s="7"/>
      <c r="LM63" s="7"/>
      <c r="LN63" s="7"/>
      <c r="LO63" s="7"/>
      <c r="LP63" s="7"/>
      <c r="LQ63" s="7"/>
      <c r="LR63" s="7"/>
      <c r="LS63" s="7"/>
      <c r="LT63" s="7"/>
      <c r="LU63" s="7"/>
      <c r="LV63" s="7"/>
      <c r="LW63" s="7"/>
      <c r="LX63" s="7"/>
      <c r="LY63" s="7"/>
      <c r="LZ63" s="7"/>
      <c r="MA63" s="7"/>
      <c r="MB63" s="7"/>
      <c r="MC63" s="7"/>
      <c r="MD63" s="7"/>
      <c r="ME63" s="7"/>
      <c r="MF63" s="7"/>
      <c r="MG63" s="7"/>
      <c r="MH63" s="7"/>
      <c r="MI63" s="7"/>
      <c r="MJ63" s="7"/>
      <c r="MK63" s="7"/>
      <c r="ML63" s="7"/>
      <c r="MM63" s="7"/>
      <c r="MN63" s="7"/>
      <c r="MO63" s="7"/>
      <c r="MP63" s="7"/>
      <c r="MQ63" s="7"/>
      <c r="MR63" s="7"/>
      <c r="MS63" s="7"/>
      <c r="MT63" s="7"/>
      <c r="MU63" s="7"/>
      <c r="MV63" s="7"/>
      <c r="MW63" s="7"/>
      <c r="MX63" s="7"/>
      <c r="MY63" s="7"/>
      <c r="MZ63" s="7"/>
      <c r="NA63" s="7"/>
      <c r="NB63" s="7"/>
      <c r="NC63" s="7"/>
      <c r="ND63" s="7"/>
      <c r="NE63" s="7"/>
      <c r="NF63" s="7"/>
      <c r="NG63" s="7"/>
      <c r="NH63" s="7"/>
      <c r="NI63" s="7"/>
      <c r="NJ63" s="7"/>
      <c r="NK63" s="7"/>
      <c r="NL63" s="7"/>
      <c r="NM63" s="7"/>
      <c r="NN63" s="7"/>
      <c r="NO63" s="7"/>
      <c r="NP63" s="7"/>
      <c r="NQ63" s="7"/>
      <c r="NR63" s="7"/>
      <c r="NS63" s="7"/>
      <c r="NT63" s="7"/>
      <c r="NU63" s="7"/>
      <c r="NV63" s="7"/>
      <c r="NW63" s="7"/>
      <c r="NX63" s="7"/>
      <c r="NY63" s="7"/>
      <c r="NZ63" s="7"/>
      <c r="OA63" s="7"/>
      <c r="OB63" s="7"/>
      <c r="OC63" s="7"/>
      <c r="OD63" s="7"/>
      <c r="OE63" s="7"/>
      <c r="OF63" s="7"/>
      <c r="OG63" s="7"/>
      <c r="OH63" s="7"/>
      <c r="OI63" s="7"/>
      <c r="OJ63" s="7"/>
      <c r="OK63" s="7"/>
      <c r="OL63" s="7"/>
      <c r="OM63" s="7"/>
      <c r="ON63" s="7"/>
      <c r="OO63" s="7"/>
      <c r="OP63" s="7"/>
      <c r="OQ63" s="7"/>
      <c r="OR63" s="7"/>
      <c r="OS63" s="7"/>
      <c r="OT63" s="7"/>
      <c r="OU63" s="7"/>
      <c r="OV63" s="7"/>
      <c r="OW63" s="7"/>
      <c r="OX63" s="7"/>
      <c r="OY63" s="7"/>
      <c r="OZ63" s="7"/>
      <c r="PA63" s="7"/>
      <c r="PB63" s="7"/>
      <c r="PC63" s="7"/>
      <c r="PD63" s="7"/>
      <c r="PE63" s="7"/>
      <c r="PF63" s="7"/>
      <c r="PG63" s="7"/>
      <c r="PH63" s="7"/>
      <c r="PI63" s="7"/>
      <c r="PJ63" s="7"/>
      <c r="PK63" s="7"/>
      <c r="PL63" s="7"/>
      <c r="PM63" s="7"/>
      <c r="PN63" s="7"/>
      <c r="PO63" s="7"/>
      <c r="PP63" s="7"/>
      <c r="PQ63" s="7"/>
      <c r="PR63" s="7"/>
      <c r="PS63" s="7"/>
      <c r="PT63" s="7"/>
      <c r="PU63" s="7"/>
      <c r="PV63" s="7"/>
      <c r="PW63" s="7"/>
      <c r="PX63" s="7"/>
      <c r="PY63" s="7"/>
      <c r="PZ63" s="7"/>
      <c r="QA63" s="7"/>
      <c r="QB63" s="7"/>
      <c r="QC63" s="7"/>
      <c r="QD63" s="7"/>
      <c r="QE63" s="7"/>
      <c r="QF63" s="7"/>
      <c r="QG63" s="7"/>
      <c r="QH63" s="7"/>
      <c r="QI63" s="7"/>
      <c r="QJ63" s="7"/>
      <c r="QK63" s="7"/>
      <c r="QL63" s="7"/>
      <c r="QM63" s="7"/>
      <c r="QN63" s="7"/>
      <c r="QO63" s="7"/>
      <c r="QP63" s="7"/>
      <c r="QQ63" s="7"/>
      <c r="QR63" s="7"/>
      <c r="QS63" s="7"/>
      <c r="QT63" s="7"/>
      <c r="QU63" s="7"/>
      <c r="QV63" s="7"/>
      <c r="QW63" s="7"/>
      <c r="QX63" s="7"/>
      <c r="QY63" s="7"/>
      <c r="QZ63" s="7"/>
      <c r="RA63" s="7"/>
      <c r="RB63" s="7"/>
      <c r="RC63" s="7"/>
      <c r="RD63" s="7"/>
      <c r="RE63" s="7"/>
      <c r="RF63" s="7"/>
      <c r="RG63" s="7"/>
      <c r="RH63" s="7"/>
      <c r="RI63" s="7"/>
      <c r="RJ63" s="7"/>
      <c r="RK63" s="7"/>
      <c r="RL63" s="7"/>
      <c r="RM63" s="7"/>
      <c r="RN63" s="7"/>
      <c r="RO63" s="7"/>
      <c r="RP63" s="7"/>
      <c r="RQ63" s="7"/>
      <c r="RR63" s="7"/>
      <c r="RS63" s="7"/>
      <c r="RT63" s="7"/>
      <c r="RU63" s="7"/>
      <c r="RV63" s="7"/>
      <c r="RW63" s="7"/>
      <c r="RX63" s="7"/>
      <c r="RY63" s="7"/>
      <c r="RZ63" s="7"/>
      <c r="SA63" s="7"/>
      <c r="SB63" s="7"/>
      <c r="SC63" s="7"/>
      <c r="SD63" s="7"/>
      <c r="SE63" s="7"/>
      <c r="SF63" s="7"/>
      <c r="SG63" s="7"/>
      <c r="SH63" s="7"/>
      <c r="SI63" s="7"/>
      <c r="SJ63" s="7"/>
      <c r="SK63" s="7"/>
      <c r="SL63" s="7"/>
      <c r="SM63" s="7"/>
      <c r="SN63" s="7"/>
      <c r="SO63" s="7"/>
      <c r="SP63" s="7"/>
      <c r="SQ63" s="7"/>
      <c r="SR63" s="7"/>
      <c r="SS63" s="7"/>
      <c r="ST63" s="7"/>
      <c r="SU63" s="7"/>
      <c r="SV63" s="7"/>
      <c r="SW63" s="7"/>
      <c r="SX63" s="7"/>
      <c r="SY63" s="7"/>
      <c r="SZ63" s="7"/>
      <c r="TA63" s="7"/>
      <c r="TB63" s="7"/>
      <c r="TC63" s="7"/>
      <c r="TD63" s="7"/>
      <c r="TE63" s="7"/>
      <c r="TF63" s="7"/>
      <c r="TG63" s="7"/>
      <c r="TH63" s="7"/>
      <c r="TI63" s="7"/>
      <c r="TJ63" s="7"/>
      <c r="TK63" s="7"/>
      <c r="TL63" s="7"/>
      <c r="TN63" s="7"/>
      <c r="TO63" s="7"/>
      <c r="TP63" s="7"/>
      <c r="TQ63" s="7"/>
      <c r="TR63" s="7"/>
      <c r="TS63" s="7"/>
      <c r="TT63" s="7"/>
      <c r="TU63" s="7"/>
      <c r="TV63" s="7"/>
      <c r="TW63" s="7"/>
      <c r="TX63" s="7"/>
      <c r="TY63" s="7"/>
      <c r="TZ63" s="7"/>
      <c r="UA63" s="7"/>
      <c r="UB63" s="7"/>
      <c r="UC63" s="7"/>
      <c r="UD63" s="7"/>
      <c r="UE63" s="7"/>
      <c r="UF63" s="7"/>
      <c r="UG63" s="7"/>
      <c r="UH63" s="7"/>
      <c r="UI63" s="7"/>
      <c r="UJ63" s="7"/>
      <c r="UK63" s="7"/>
      <c r="UL63" s="7"/>
      <c r="UM63" s="7"/>
      <c r="UN63" s="7"/>
      <c r="UO63" s="7"/>
      <c r="UP63" s="7"/>
      <c r="UQ63" s="7"/>
      <c r="UR63" s="7"/>
      <c r="US63" s="7"/>
      <c r="UT63" s="7"/>
      <c r="UU63" s="7"/>
      <c r="UV63" s="7"/>
      <c r="UW63" s="7"/>
      <c r="UX63" s="7"/>
      <c r="UY63" s="7"/>
      <c r="UZ63" s="7"/>
      <c r="VA63" s="7"/>
      <c r="VB63" s="7"/>
      <c r="VC63" s="7"/>
      <c r="VD63" s="7"/>
      <c r="VE63" s="7"/>
      <c r="VF63" s="7"/>
      <c r="VG63" s="7"/>
      <c r="VH63" s="7"/>
      <c r="VI63" s="7"/>
      <c r="VJ63" s="7"/>
      <c r="VK63" s="7"/>
      <c r="VL63" s="7"/>
      <c r="VM63" s="7"/>
      <c r="VN63" s="7"/>
      <c r="VO63" s="7"/>
      <c r="VP63" s="7"/>
      <c r="VQ63" s="7"/>
      <c r="VR63" s="7"/>
      <c r="VS63" s="7"/>
      <c r="VT63" s="7"/>
      <c r="VU63" s="7"/>
      <c r="VV63" s="7"/>
      <c r="VW63" s="7"/>
      <c r="VX63" s="7"/>
      <c r="VY63" s="7"/>
      <c r="VZ63" s="7"/>
      <c r="WA63" s="7"/>
      <c r="WB63" s="7"/>
      <c r="WC63" s="7"/>
      <c r="WD63" s="7"/>
      <c r="WE63" s="7"/>
      <c r="WF63" s="7"/>
      <c r="WG63" s="7"/>
      <c r="WH63" s="7"/>
      <c r="WI63" s="7"/>
      <c r="WJ63" s="7"/>
      <c r="WK63" s="7"/>
      <c r="WL63" s="7"/>
      <c r="WM63" s="7"/>
      <c r="WN63" s="7"/>
      <c r="WO63" s="7"/>
      <c r="WP63" s="7"/>
      <c r="WQ63" s="7"/>
      <c r="WR63" s="7"/>
      <c r="WS63" s="7"/>
      <c r="WT63" s="7"/>
      <c r="WU63" s="7"/>
      <c r="WV63" s="7"/>
      <c r="WW63" s="7"/>
      <c r="WX63" s="7"/>
      <c r="WY63" s="7"/>
      <c r="WZ63" s="7"/>
      <c r="XA63" s="7"/>
      <c r="XB63" s="7"/>
      <c r="XC63" s="7"/>
      <c r="XD63" s="7"/>
      <c r="XE63" s="7"/>
      <c r="XF63" s="7"/>
      <c r="XG63" s="7"/>
      <c r="XH63" s="7"/>
      <c r="XI63" s="7"/>
      <c r="XJ63" s="7"/>
      <c r="XK63" s="7"/>
      <c r="XL63" s="7"/>
      <c r="XM63" s="7"/>
      <c r="XN63" s="7"/>
      <c r="XO63" s="7"/>
      <c r="XP63" s="7"/>
      <c r="XQ63" s="7"/>
      <c r="XR63" s="7"/>
      <c r="XS63" s="7"/>
      <c r="XT63" s="7"/>
      <c r="XU63" s="7"/>
      <c r="XV63" s="7"/>
      <c r="XW63" s="7"/>
      <c r="XX63" s="7"/>
      <c r="XY63" s="7"/>
      <c r="XZ63" s="7"/>
      <c r="YA63" s="7"/>
      <c r="YB63" s="7"/>
      <c r="YC63" s="7"/>
      <c r="YD63" s="7"/>
      <c r="YE63" s="7"/>
      <c r="YF63" s="7"/>
      <c r="YG63" s="7"/>
      <c r="YH63" s="7"/>
      <c r="YI63" s="7"/>
      <c r="YJ63" s="7"/>
      <c r="YK63" s="7"/>
      <c r="YL63" s="7"/>
      <c r="YM63" s="7"/>
      <c r="YN63" s="7"/>
      <c r="YO63" s="7"/>
      <c r="YP63" s="7"/>
      <c r="YQ63" s="7"/>
      <c r="YR63" s="7"/>
      <c r="YS63" s="7"/>
      <c r="YT63" s="7"/>
      <c r="YU63" s="7"/>
      <c r="YV63" s="7"/>
      <c r="YW63" s="7"/>
      <c r="YX63" s="7"/>
      <c r="YY63" s="7"/>
      <c r="YZ63" s="7"/>
      <c r="ZA63" s="7"/>
      <c r="ZB63" s="7"/>
      <c r="ZC63" s="7"/>
      <c r="ZD63" s="7"/>
      <c r="ZE63" s="7"/>
      <c r="ZF63" s="7"/>
      <c r="ZG63" s="7"/>
      <c r="ZH63" s="7"/>
      <c r="ZI63" s="7"/>
      <c r="ZJ63" s="7"/>
      <c r="ZK63" s="7"/>
      <c r="ZL63" s="7"/>
      <c r="ZM63" s="7"/>
      <c r="ZN63" s="7"/>
      <c r="ZO63" s="7"/>
      <c r="ZP63" s="7"/>
      <c r="ZQ63" s="7"/>
      <c r="ZR63" s="7"/>
      <c r="ZS63" s="7"/>
      <c r="ZT63" s="7"/>
      <c r="ZU63" s="7"/>
      <c r="ZV63" s="7"/>
      <c r="ZW63" s="7"/>
      <c r="ZX63" s="7"/>
      <c r="ZY63" s="7"/>
      <c r="ZZ63" s="7"/>
      <c r="AAA63" s="7"/>
      <c r="AAB63" s="7"/>
      <c r="AAC63" s="7"/>
      <c r="AAD63" s="7"/>
      <c r="AAE63" s="7"/>
      <c r="AAF63" s="7"/>
      <c r="AAG63" s="7"/>
      <c r="AAH63" s="7"/>
      <c r="AAI63" s="7"/>
      <c r="AAJ63" s="7"/>
      <c r="AAK63" s="7"/>
      <c r="AAL63" s="7"/>
      <c r="AAM63" s="7"/>
      <c r="AAN63" s="7"/>
      <c r="AAO63" s="7"/>
      <c r="AAP63" s="7"/>
      <c r="AAQ63" s="7"/>
      <c r="AAR63" s="7"/>
      <c r="AAS63" s="7"/>
      <c r="AAT63" s="7"/>
      <c r="AAU63" s="7"/>
      <c r="AAV63" s="7"/>
      <c r="AAW63" s="7"/>
      <c r="AAX63" s="7"/>
      <c r="AAY63" s="7"/>
      <c r="AAZ63" s="7"/>
      <c r="ABA63" s="7"/>
      <c r="ABB63" s="7"/>
      <c r="ABC63" s="7"/>
      <c r="ABD63" s="7"/>
      <c r="ABE63" s="7"/>
      <c r="ABF63" s="7"/>
      <c r="ABG63" s="7"/>
      <c r="ABH63" s="7"/>
      <c r="ABI63" s="7"/>
      <c r="ABJ63" s="7"/>
      <c r="ABK63" s="7"/>
      <c r="ABL63" s="7"/>
      <c r="ABM63" s="7"/>
      <c r="ABN63" s="7"/>
      <c r="ABO63" s="7"/>
      <c r="ABP63" s="7"/>
      <c r="ABQ63" s="7"/>
      <c r="ABR63" s="7"/>
      <c r="ABS63" s="7"/>
      <c r="ABT63" s="7"/>
      <c r="ABU63" s="7"/>
      <c r="ABV63" s="7"/>
      <c r="ABW63" s="7"/>
      <c r="ABX63" s="7"/>
      <c r="ABY63" s="7"/>
      <c r="ABZ63" s="7"/>
      <c r="ACA63" s="7"/>
      <c r="ACB63" s="7"/>
      <c r="ACC63" s="7"/>
      <c r="ACD63" s="7"/>
      <c r="ACE63" s="7"/>
      <c r="ACF63" s="7"/>
      <c r="ACG63" s="7"/>
      <c r="ACH63" s="7"/>
      <c r="ACI63" s="7"/>
      <c r="ACJ63" s="7"/>
      <c r="ACK63" s="7"/>
      <c r="ACL63" s="7"/>
      <c r="ACM63" s="7"/>
      <c r="ACN63" s="7"/>
      <c r="ACO63" s="7"/>
      <c r="ACP63" s="7"/>
      <c r="ACQ63" s="7"/>
      <c r="ACR63" s="7"/>
      <c r="ACS63" s="7"/>
      <c r="ACT63" s="7"/>
      <c r="ACU63" s="7"/>
      <c r="ACV63" s="7"/>
      <c r="ACW63" s="7"/>
      <c r="ACX63" s="7"/>
      <c r="ACY63" s="7"/>
      <c r="ACZ63" s="7"/>
      <c r="ADA63" s="7"/>
      <c r="ADB63" s="7"/>
      <c r="ADC63" s="7"/>
      <c r="ADD63" s="7"/>
      <c r="ADE63" s="7"/>
      <c r="ADF63" s="7"/>
      <c r="ADG63" s="7"/>
      <c r="ADH63" s="7"/>
      <c r="ADJ63" s="7"/>
      <c r="ADK63" s="7"/>
      <c r="ADL63" s="7"/>
      <c r="ADM63" s="7"/>
      <c r="ADN63" s="7"/>
      <c r="ADO63" s="7"/>
      <c r="ADP63" s="7"/>
      <c r="ADQ63" s="7"/>
      <c r="ADR63" s="7"/>
      <c r="ADS63" s="7"/>
      <c r="ADT63" s="7"/>
      <c r="ADU63" s="7"/>
      <c r="ADV63" s="7"/>
      <c r="ADW63" s="7"/>
      <c r="ADX63" s="7"/>
      <c r="ADY63" s="7"/>
      <c r="ADZ63" s="7"/>
      <c r="AEA63" s="7"/>
      <c r="AEB63" s="7"/>
      <c r="AEC63" s="7"/>
      <c r="AED63" s="7"/>
      <c r="AEE63" s="7"/>
      <c r="AEF63" s="7"/>
      <c r="AEG63" s="7"/>
      <c r="AEH63" s="7"/>
      <c r="AEI63" s="7"/>
      <c r="AEJ63" s="7"/>
      <c r="AEK63" s="7"/>
      <c r="AEL63" s="7"/>
      <c r="AEM63" s="7"/>
      <c r="AEN63" s="7"/>
      <c r="AEO63" s="7"/>
      <c r="AEP63" s="7"/>
      <c r="AEQ63" s="7"/>
      <c r="AER63" s="7"/>
      <c r="AES63" s="7"/>
      <c r="AET63" s="7"/>
      <c r="AEU63" s="7"/>
      <c r="AEV63" s="7"/>
      <c r="AEW63" s="7"/>
      <c r="AEX63" s="7"/>
      <c r="AEY63" s="7"/>
      <c r="AEZ63" s="7"/>
      <c r="AFA63" s="7"/>
      <c r="AFB63" s="7"/>
      <c r="AFC63" s="7"/>
      <c r="AFD63" s="7"/>
      <c r="AFE63" s="7"/>
      <c r="AFF63" s="7"/>
      <c r="AFG63" s="7"/>
      <c r="AFH63" s="7"/>
      <c r="AFI63" s="7"/>
      <c r="AFJ63" s="7"/>
      <c r="AFK63" s="7"/>
      <c r="AFL63" s="7"/>
      <c r="AFM63" s="7"/>
      <c r="AFN63" s="7"/>
      <c r="AFO63" s="7"/>
      <c r="AFP63" s="7"/>
      <c r="AFQ63" s="7"/>
      <c r="AFR63" s="7"/>
      <c r="AFS63" s="7"/>
      <c r="AFT63" s="7"/>
      <c r="AFU63" s="7"/>
      <c r="AFV63" s="7"/>
      <c r="AFW63" s="7"/>
      <c r="AFX63" s="7"/>
      <c r="AFY63" s="7"/>
      <c r="AFZ63" s="7"/>
      <c r="AGA63" s="7"/>
      <c r="AGB63" s="7"/>
      <c r="AGC63" s="7"/>
      <c r="AGD63" s="7"/>
      <c r="AGE63" s="7"/>
      <c r="AGF63" s="7"/>
      <c r="AGG63" s="7"/>
      <c r="AGH63" s="7"/>
      <c r="AGI63" s="7"/>
      <c r="AGJ63" s="7"/>
      <c r="AGK63" s="7"/>
      <c r="AGL63" s="7"/>
      <c r="AGM63" s="7"/>
      <c r="AGN63" s="7"/>
      <c r="AGO63" s="7"/>
      <c r="AGP63" s="7"/>
      <c r="AGQ63" s="7"/>
      <c r="AGR63" s="7"/>
      <c r="AGS63" s="7"/>
      <c r="AGT63" s="7"/>
      <c r="AGU63" s="7"/>
      <c r="AGV63" s="7"/>
      <c r="AGW63" s="7"/>
      <c r="AGX63" s="7"/>
      <c r="AGY63" s="7"/>
      <c r="AGZ63" s="7"/>
      <c r="AHA63" s="7"/>
      <c r="AHB63" s="7"/>
      <c r="AHC63" s="7"/>
      <c r="AHD63" s="7"/>
      <c r="AHE63" s="7"/>
      <c r="AHF63" s="7"/>
      <c r="AHG63" s="7"/>
      <c r="AHH63" s="7"/>
      <c r="AHI63" s="7"/>
      <c r="AHJ63" s="7"/>
      <c r="AHK63" s="7"/>
      <c r="AHL63" s="7"/>
      <c r="AHM63" s="7"/>
      <c r="AHN63" s="7"/>
      <c r="AHO63" s="7"/>
      <c r="AHP63" s="7"/>
      <c r="AHQ63" s="7"/>
      <c r="AHR63" s="7"/>
      <c r="AHS63" s="7"/>
      <c r="AHT63" s="7"/>
      <c r="AHU63" s="7"/>
      <c r="AHV63" s="7"/>
      <c r="AHW63" s="7"/>
      <c r="AHX63" s="7"/>
      <c r="AHY63" s="7"/>
      <c r="AHZ63" s="7"/>
      <c r="AIA63" s="7"/>
      <c r="AIB63" s="7"/>
      <c r="AIC63" s="7"/>
      <c r="AID63" s="7"/>
      <c r="AIE63" s="7"/>
      <c r="AIF63" s="7"/>
      <c r="AIG63" s="7"/>
      <c r="AIH63" s="7"/>
      <c r="AII63" s="7"/>
      <c r="AIJ63" s="7"/>
      <c r="AIK63" s="7"/>
      <c r="AIL63" s="7"/>
      <c r="AIM63" s="7"/>
      <c r="AIN63" s="7"/>
      <c r="AIO63" s="7"/>
      <c r="AIP63" s="7"/>
      <c r="AIQ63" s="7"/>
      <c r="AIR63" s="7"/>
      <c r="AIS63" s="7"/>
      <c r="AIT63" s="7"/>
      <c r="AIU63" s="7"/>
      <c r="AIV63" s="7"/>
      <c r="AIW63" s="7"/>
      <c r="AIX63" s="7"/>
      <c r="AIY63" s="7"/>
      <c r="AIZ63" s="7"/>
      <c r="AJA63" s="7"/>
      <c r="AJB63" s="7"/>
      <c r="AJC63" s="7"/>
      <c r="AJD63" s="7"/>
      <c r="AJE63" s="7"/>
      <c r="AJF63" s="7"/>
      <c r="AJG63" s="7"/>
      <c r="AJH63" s="7"/>
      <c r="AJI63" s="7"/>
      <c r="AJJ63" s="7"/>
      <c r="AJK63" s="7"/>
      <c r="AJL63" s="7"/>
      <c r="AJM63" s="7"/>
      <c r="AJN63" s="7"/>
      <c r="AJO63" s="7"/>
      <c r="AJP63" s="7"/>
      <c r="AJQ63" s="7"/>
      <c r="AJR63" s="7"/>
      <c r="AJS63" s="7"/>
      <c r="AJT63" s="7"/>
      <c r="AJU63" s="7"/>
      <c r="AJV63" s="7"/>
      <c r="AJW63" s="7"/>
      <c r="AJX63" s="7"/>
      <c r="AJY63" s="7"/>
      <c r="AJZ63" s="7"/>
      <c r="AKA63" s="7"/>
      <c r="AKB63" s="7"/>
      <c r="AKC63" s="7"/>
      <c r="AKD63" s="7"/>
      <c r="AKE63" s="7"/>
      <c r="AKF63" s="7"/>
      <c r="AKG63" s="7"/>
      <c r="AKH63" s="7"/>
      <c r="AKI63" s="7"/>
      <c r="AKJ63" s="7"/>
      <c r="AKK63" s="7"/>
      <c r="AKL63" s="7"/>
      <c r="AKM63" s="7"/>
      <c r="AKN63" s="7"/>
      <c r="AKO63" s="7"/>
      <c r="AKP63" s="7"/>
      <c r="AKQ63" s="7"/>
      <c r="AKR63" s="7"/>
      <c r="AKS63" s="7"/>
      <c r="AKT63" s="7"/>
      <c r="AKU63" s="7"/>
      <c r="AKV63" s="7"/>
      <c r="AKW63" s="7"/>
      <c r="AKX63" s="7"/>
      <c r="AKY63" s="7"/>
      <c r="AKZ63" s="7"/>
      <c r="ALA63" s="7"/>
      <c r="ALB63" s="7"/>
      <c r="ALC63" s="7"/>
      <c r="ALD63" s="7"/>
      <c r="ALE63" s="7"/>
      <c r="ALF63" s="7"/>
      <c r="ALG63" s="7"/>
      <c r="ALH63" s="7"/>
      <c r="ALI63" s="7"/>
      <c r="ALJ63" s="7"/>
      <c r="ALK63" s="7"/>
      <c r="ALL63" s="7"/>
      <c r="ALM63" s="7"/>
      <c r="ALN63" s="7"/>
      <c r="ALO63" s="7"/>
      <c r="ALP63" s="7"/>
      <c r="ALQ63" s="7"/>
      <c r="ALR63" s="7"/>
      <c r="ALS63" s="7"/>
      <c r="ALT63" s="7"/>
      <c r="ALU63" s="7"/>
      <c r="ALV63" s="7"/>
      <c r="ALW63" s="7"/>
      <c r="ALX63" s="7"/>
      <c r="ALY63" s="7"/>
      <c r="ALZ63" s="7"/>
      <c r="AMA63" s="7"/>
      <c r="AMB63" s="7"/>
      <c r="AMC63" s="7"/>
      <c r="AMD63" s="7"/>
      <c r="AME63" s="7"/>
      <c r="AMF63" s="7"/>
      <c r="AMG63" s="7"/>
      <c r="AMH63" s="7"/>
      <c r="AMI63" s="7"/>
      <c r="AMJ63" s="7"/>
      <c r="AMK63" s="7"/>
      <c r="AML63" s="7"/>
      <c r="AMM63" s="7"/>
      <c r="AMN63" s="7"/>
      <c r="AMO63" s="7"/>
      <c r="AMP63" s="7"/>
      <c r="AMQ63" s="7"/>
      <c r="AMR63" s="7"/>
      <c r="AMS63" s="7"/>
      <c r="AMT63" s="7"/>
      <c r="AMU63" s="7"/>
      <c r="AMV63" s="7"/>
      <c r="AMW63" s="7"/>
      <c r="AMX63" s="7"/>
      <c r="AMY63" s="7"/>
      <c r="AMZ63" s="7"/>
      <c r="ANA63" s="7"/>
      <c r="ANB63" s="7"/>
      <c r="ANC63" s="7"/>
      <c r="AND63" s="7"/>
      <c r="ANF63" s="7"/>
      <c r="ANG63" s="7"/>
      <c r="ANH63" s="7"/>
      <c r="ANI63" s="7"/>
      <c r="ANJ63" s="7"/>
      <c r="ANK63" s="7"/>
      <c r="ANL63" s="7"/>
      <c r="ANM63" s="7"/>
      <c r="ANN63" s="7"/>
      <c r="ANO63" s="7"/>
      <c r="ANP63" s="7"/>
      <c r="ANQ63" s="7"/>
      <c r="ANR63" s="7"/>
      <c r="ANS63" s="7"/>
      <c r="ANT63" s="7"/>
      <c r="ANU63" s="7"/>
      <c r="ANV63" s="7"/>
      <c r="ANW63" s="7"/>
      <c r="ANX63" s="7"/>
      <c r="ANY63" s="7"/>
      <c r="ANZ63" s="7"/>
      <c r="AOA63" s="7"/>
      <c r="AOB63" s="7"/>
      <c r="AOC63" s="7"/>
      <c r="AOD63" s="7"/>
      <c r="AOE63" s="7"/>
      <c r="AOF63" s="7"/>
      <c r="AOG63" s="7"/>
      <c r="AOH63" s="7"/>
      <c r="AOI63" s="7"/>
      <c r="AOJ63" s="7"/>
      <c r="AOK63" s="7"/>
      <c r="AOL63" s="7"/>
      <c r="AOM63" s="7"/>
      <c r="AON63" s="7"/>
      <c r="AOO63" s="7"/>
      <c r="AOP63" s="7"/>
      <c r="AOQ63" s="7"/>
      <c r="AOR63" s="7"/>
      <c r="AOS63" s="7"/>
      <c r="AOT63" s="7"/>
      <c r="AOU63" s="7"/>
      <c r="AOV63" s="7"/>
      <c r="AOW63" s="7"/>
      <c r="AOX63" s="7"/>
      <c r="AOY63" s="7"/>
      <c r="AOZ63" s="7"/>
      <c r="APA63" s="7"/>
      <c r="APB63" s="7"/>
      <c r="APC63" s="7"/>
      <c r="APD63" s="7"/>
      <c r="APE63" s="7"/>
      <c r="APF63" s="7"/>
      <c r="APG63" s="7"/>
      <c r="APH63" s="7"/>
      <c r="API63" s="7"/>
      <c r="APJ63" s="7"/>
      <c r="APK63" s="7"/>
      <c r="APL63" s="7"/>
      <c r="APM63" s="7"/>
      <c r="APN63" s="7"/>
      <c r="APO63" s="7"/>
      <c r="APP63" s="7"/>
      <c r="APQ63" s="7"/>
      <c r="APR63" s="7"/>
      <c r="APS63" s="7"/>
      <c r="APT63" s="7"/>
      <c r="APU63" s="7"/>
      <c r="APV63" s="7"/>
      <c r="APW63" s="7"/>
      <c r="APX63" s="7"/>
      <c r="APY63" s="7"/>
      <c r="APZ63" s="7"/>
      <c r="AQA63" s="7"/>
      <c r="AQB63" s="7"/>
      <c r="AQC63" s="7"/>
      <c r="AQD63" s="7"/>
      <c r="AQE63" s="7"/>
      <c r="AQF63" s="7"/>
      <c r="AQG63" s="7"/>
      <c r="AQH63" s="7"/>
      <c r="AQI63" s="7"/>
      <c r="AQJ63" s="7"/>
      <c r="AQK63" s="7"/>
      <c r="AQL63" s="7"/>
      <c r="AQM63" s="7"/>
      <c r="AQN63" s="7"/>
      <c r="AQO63" s="7"/>
      <c r="AQP63" s="7"/>
      <c r="AQQ63" s="7"/>
      <c r="AQR63" s="7"/>
      <c r="AQS63" s="7"/>
      <c r="AQT63" s="7"/>
      <c r="AQU63" s="7"/>
      <c r="AQV63" s="7"/>
      <c r="AQW63" s="7"/>
      <c r="AQX63" s="7"/>
      <c r="AQY63" s="7"/>
      <c r="AQZ63" s="7"/>
      <c r="ARA63" s="7"/>
      <c r="ARB63" s="7"/>
      <c r="ARC63" s="7"/>
      <c r="ARD63" s="7"/>
      <c r="ARE63" s="7"/>
      <c r="ARF63" s="7"/>
      <c r="ARG63" s="7"/>
      <c r="ARH63" s="7"/>
      <c r="ARI63" s="7"/>
      <c r="ARJ63" s="7"/>
      <c r="ARK63" s="7"/>
      <c r="ARL63" s="7"/>
      <c r="ARM63" s="7"/>
      <c r="ARN63" s="7"/>
      <c r="ARO63" s="7"/>
      <c r="ARP63" s="7"/>
      <c r="ARQ63" s="7"/>
      <c r="ARR63" s="7"/>
      <c r="ARS63" s="7"/>
      <c r="ART63" s="7"/>
      <c r="ARU63" s="7"/>
      <c r="ARV63" s="7"/>
      <c r="ARW63" s="7"/>
      <c r="ARX63" s="7"/>
      <c r="ARY63" s="7"/>
      <c r="ARZ63" s="7"/>
      <c r="ASA63" s="7"/>
      <c r="ASB63" s="7"/>
      <c r="ASC63" s="7"/>
      <c r="ASD63" s="7"/>
      <c r="ASE63" s="7"/>
      <c r="ASF63" s="7"/>
      <c r="ASG63" s="7"/>
      <c r="ASH63" s="7"/>
      <c r="ASI63" s="7"/>
      <c r="ASJ63" s="7"/>
      <c r="ASK63" s="7"/>
      <c r="ASL63" s="7"/>
      <c r="ASM63" s="7"/>
      <c r="ASN63" s="7"/>
      <c r="ASO63" s="7"/>
      <c r="ASP63" s="7"/>
      <c r="ASQ63" s="7"/>
      <c r="ASR63" s="7"/>
      <c r="ASS63" s="7"/>
      <c r="AST63" s="7"/>
      <c r="ASU63" s="7"/>
      <c r="ASV63" s="7"/>
      <c r="ASW63" s="7"/>
      <c r="ASX63" s="7"/>
      <c r="ASY63" s="7"/>
      <c r="ASZ63" s="7"/>
      <c r="ATA63" s="7"/>
      <c r="ATB63" s="7"/>
      <c r="ATC63" s="7"/>
      <c r="ATD63" s="7"/>
      <c r="ATE63" s="7"/>
      <c r="ATF63" s="7"/>
      <c r="ATG63" s="7"/>
      <c r="ATH63" s="7"/>
      <c r="ATI63" s="7"/>
      <c r="ATJ63" s="7"/>
      <c r="ATK63" s="7"/>
      <c r="ATL63" s="7"/>
      <c r="ATM63" s="7"/>
      <c r="ATN63" s="7"/>
      <c r="ATO63" s="7"/>
      <c r="ATP63" s="7"/>
      <c r="ATQ63" s="7"/>
      <c r="ATR63" s="7"/>
      <c r="ATS63" s="7"/>
      <c r="ATT63" s="7"/>
      <c r="ATU63" s="7"/>
      <c r="ATV63" s="7"/>
      <c r="ATW63" s="7"/>
      <c r="ATX63" s="7"/>
      <c r="ATY63" s="7"/>
      <c r="ATZ63" s="7"/>
      <c r="AUA63" s="7"/>
      <c r="AUB63" s="7"/>
      <c r="AUC63" s="7"/>
      <c r="AUD63" s="7"/>
      <c r="AUE63" s="7"/>
      <c r="AUF63" s="7"/>
      <c r="AUG63" s="7"/>
      <c r="AUH63" s="7"/>
      <c r="AUI63" s="7"/>
      <c r="AUJ63" s="7"/>
      <c r="AUK63" s="7"/>
      <c r="AUL63" s="7"/>
      <c r="AUM63" s="7"/>
      <c r="AUN63" s="7"/>
      <c r="AUO63" s="7"/>
      <c r="AUP63" s="7"/>
      <c r="AUQ63" s="7"/>
      <c r="AUR63" s="7"/>
      <c r="AUS63" s="7"/>
      <c r="AUT63" s="7"/>
      <c r="AUU63" s="7"/>
      <c r="AUV63" s="7"/>
      <c r="AUW63" s="7"/>
      <c r="AUX63" s="7"/>
      <c r="AUY63" s="7"/>
      <c r="AUZ63" s="7"/>
      <c r="AVA63" s="7"/>
      <c r="AVB63" s="7"/>
      <c r="AVC63" s="7"/>
      <c r="AVD63" s="7"/>
      <c r="AVE63" s="7"/>
      <c r="AVF63" s="7"/>
      <c r="AVG63" s="7"/>
      <c r="AVH63" s="7"/>
      <c r="AVI63" s="7"/>
      <c r="AVJ63" s="7"/>
      <c r="AVK63" s="7"/>
      <c r="AVL63" s="7"/>
      <c r="AVM63" s="7"/>
      <c r="AVN63" s="7"/>
      <c r="AVO63" s="7"/>
      <c r="AVP63" s="7"/>
      <c r="AVQ63" s="7"/>
      <c r="AVR63" s="7"/>
      <c r="AVS63" s="7"/>
      <c r="AVT63" s="7"/>
      <c r="AVU63" s="7"/>
      <c r="AVV63" s="7"/>
      <c r="AVW63" s="7"/>
      <c r="AVX63" s="7"/>
      <c r="AVY63" s="7"/>
      <c r="AVZ63" s="7"/>
      <c r="AWA63" s="7"/>
      <c r="AWB63" s="7"/>
      <c r="AWC63" s="7"/>
      <c r="AWD63" s="7"/>
      <c r="AWE63" s="7"/>
      <c r="AWF63" s="7"/>
      <c r="AWG63" s="7"/>
      <c r="AWH63" s="7"/>
      <c r="AWI63" s="7"/>
      <c r="AWJ63" s="7"/>
      <c r="AWK63" s="7"/>
      <c r="AWL63" s="7"/>
      <c r="AWM63" s="7"/>
      <c r="AWN63" s="7"/>
      <c r="AWO63" s="7"/>
      <c r="AWP63" s="7"/>
      <c r="AWQ63" s="7"/>
      <c r="AWR63" s="7"/>
      <c r="AWS63" s="7"/>
      <c r="AWT63" s="7"/>
      <c r="AWU63" s="7"/>
      <c r="AWV63" s="7"/>
      <c r="AWW63" s="7"/>
      <c r="AWX63" s="7"/>
      <c r="AWY63" s="7"/>
      <c r="AWZ63" s="7"/>
      <c r="AXB63" s="7"/>
      <c r="AXC63" s="7"/>
      <c r="AXD63" s="7"/>
      <c r="AXE63" s="7"/>
      <c r="AXF63" s="7"/>
      <c r="AXG63" s="7"/>
      <c r="AXH63" s="7"/>
      <c r="AXI63" s="7"/>
      <c r="AXJ63" s="7"/>
      <c r="AXK63" s="7"/>
      <c r="AXL63" s="7"/>
      <c r="AXM63" s="7"/>
      <c r="AXN63" s="7"/>
      <c r="AXO63" s="7"/>
      <c r="AXP63" s="7"/>
      <c r="AXQ63" s="7"/>
      <c r="AXR63" s="7"/>
      <c r="AXS63" s="7"/>
      <c r="AXT63" s="7"/>
      <c r="AXU63" s="7"/>
      <c r="AXV63" s="7"/>
      <c r="AXW63" s="7"/>
      <c r="AXX63" s="7"/>
      <c r="AXY63" s="7"/>
      <c r="AXZ63" s="7"/>
      <c r="AYA63" s="7"/>
      <c r="AYB63" s="7"/>
      <c r="AYC63" s="7"/>
      <c r="AYD63" s="7"/>
      <c r="AYE63" s="7"/>
      <c r="AYF63" s="7"/>
      <c r="AYG63" s="7"/>
      <c r="AYH63" s="7"/>
      <c r="AYI63" s="7"/>
      <c r="AYJ63" s="7"/>
      <c r="AYK63" s="7"/>
      <c r="AYL63" s="7"/>
      <c r="AYM63" s="7"/>
      <c r="AYN63" s="7"/>
      <c r="AYO63" s="7"/>
      <c r="AYP63" s="7"/>
      <c r="AYQ63" s="7"/>
      <c r="AYR63" s="7"/>
      <c r="AYS63" s="7"/>
      <c r="AYT63" s="7"/>
      <c r="AYU63" s="7"/>
      <c r="AYV63" s="7"/>
      <c r="AYW63" s="7"/>
      <c r="AYX63" s="7"/>
      <c r="AYY63" s="7"/>
      <c r="AYZ63" s="7"/>
      <c r="AZA63" s="7"/>
      <c r="AZB63" s="7"/>
      <c r="AZC63" s="7"/>
      <c r="AZD63" s="7"/>
      <c r="AZE63" s="7"/>
      <c r="AZF63" s="7"/>
      <c r="AZG63" s="7"/>
      <c r="AZH63" s="7"/>
      <c r="AZI63" s="7"/>
      <c r="AZJ63" s="7"/>
      <c r="AZK63" s="7"/>
      <c r="AZL63" s="7"/>
      <c r="AZM63" s="7"/>
      <c r="AZN63" s="7"/>
      <c r="AZO63" s="7"/>
      <c r="AZP63" s="7"/>
      <c r="AZQ63" s="7"/>
      <c r="AZR63" s="7"/>
      <c r="AZS63" s="7"/>
      <c r="AZT63" s="7"/>
      <c r="AZU63" s="7"/>
      <c r="AZV63" s="7"/>
      <c r="AZW63" s="7"/>
      <c r="AZX63" s="7"/>
      <c r="AZY63" s="7"/>
      <c r="AZZ63" s="7"/>
      <c r="BAA63" s="7"/>
      <c r="BAB63" s="7"/>
      <c r="BAC63" s="7"/>
      <c r="BAD63" s="7"/>
      <c r="BAE63" s="7"/>
      <c r="BAF63" s="7"/>
      <c r="BAG63" s="7"/>
      <c r="BAH63" s="7"/>
      <c r="BAI63" s="7"/>
      <c r="BAJ63" s="7"/>
      <c r="BAK63" s="7"/>
      <c r="BAL63" s="7"/>
      <c r="BAM63" s="7"/>
      <c r="BAN63" s="7"/>
      <c r="BAO63" s="7"/>
      <c r="BAP63" s="7"/>
      <c r="BAQ63" s="7"/>
      <c r="BAR63" s="7"/>
      <c r="BAS63" s="7"/>
      <c r="BAT63" s="7"/>
      <c r="BAU63" s="7"/>
      <c r="BAV63" s="7"/>
      <c r="BAW63" s="7"/>
      <c r="BAX63" s="7"/>
      <c r="BAY63" s="7"/>
      <c r="BAZ63" s="7"/>
      <c r="BBA63" s="7"/>
      <c r="BBB63" s="7"/>
      <c r="BBC63" s="7"/>
      <c r="BBD63" s="7"/>
      <c r="BBE63" s="7"/>
      <c r="BBF63" s="7"/>
      <c r="BBG63" s="7"/>
      <c r="BBH63" s="7"/>
      <c r="BBI63" s="7"/>
      <c r="BBJ63" s="7"/>
      <c r="BBK63" s="7"/>
      <c r="BBL63" s="7"/>
      <c r="BBM63" s="7"/>
      <c r="BBN63" s="7"/>
      <c r="BBO63" s="7"/>
      <c r="BBP63" s="7"/>
      <c r="BBQ63" s="7"/>
      <c r="BBR63" s="7"/>
      <c r="BBS63" s="7"/>
      <c r="BBT63" s="7"/>
      <c r="BBU63" s="7"/>
      <c r="BBV63" s="7"/>
      <c r="BBW63" s="7"/>
      <c r="BBX63" s="7"/>
      <c r="BBY63" s="7"/>
      <c r="BBZ63" s="7"/>
      <c r="BCA63" s="7"/>
      <c r="BCB63" s="7"/>
      <c r="BCC63" s="7"/>
      <c r="BCD63" s="7"/>
      <c r="BCE63" s="7"/>
      <c r="BCF63" s="7"/>
      <c r="BCG63" s="7"/>
      <c r="BCH63" s="7"/>
      <c r="BCI63" s="7"/>
      <c r="BCJ63" s="7"/>
      <c r="BCK63" s="7"/>
      <c r="BCL63" s="7"/>
      <c r="BCM63" s="7"/>
      <c r="BCN63" s="7"/>
      <c r="BCO63" s="7"/>
      <c r="BCP63" s="7"/>
      <c r="BCQ63" s="7"/>
      <c r="BCR63" s="7"/>
      <c r="BCS63" s="7"/>
      <c r="BCT63" s="7"/>
      <c r="BCU63" s="7"/>
      <c r="BCV63" s="7"/>
      <c r="BCW63" s="7"/>
      <c r="BCX63" s="7"/>
      <c r="BCY63" s="7"/>
      <c r="BCZ63" s="7"/>
      <c r="BDA63" s="7"/>
      <c r="BDB63" s="7"/>
      <c r="BDC63" s="7"/>
      <c r="BDD63" s="7"/>
      <c r="BDE63" s="7"/>
      <c r="BDF63" s="7"/>
      <c r="BDG63" s="7"/>
      <c r="BDH63" s="7"/>
      <c r="BDI63" s="7"/>
      <c r="BDJ63" s="7"/>
      <c r="BDK63" s="7"/>
      <c r="BDL63" s="7"/>
      <c r="BDM63" s="7"/>
      <c r="BDN63" s="7"/>
      <c r="BDO63" s="7"/>
      <c r="BDP63" s="7"/>
      <c r="BDQ63" s="7"/>
      <c r="BDR63" s="7"/>
      <c r="BDS63" s="7"/>
      <c r="BDT63" s="7"/>
      <c r="BDU63" s="7"/>
      <c r="BDV63" s="7"/>
      <c r="BDW63" s="7"/>
      <c r="BDX63" s="7"/>
      <c r="BDY63" s="7"/>
      <c r="BDZ63" s="7"/>
      <c r="BEA63" s="7"/>
      <c r="BEB63" s="7"/>
      <c r="BEC63" s="7"/>
      <c r="BED63" s="7"/>
      <c r="BEE63" s="7"/>
      <c r="BEF63" s="7"/>
      <c r="BEG63" s="7"/>
      <c r="BEH63" s="7"/>
      <c r="BEI63" s="7"/>
      <c r="BEJ63" s="7"/>
      <c r="BEK63" s="7"/>
      <c r="BEL63" s="7"/>
      <c r="BEM63" s="7"/>
      <c r="BEN63" s="7"/>
      <c r="BEO63" s="7"/>
      <c r="BEP63" s="7"/>
      <c r="BEQ63" s="7"/>
      <c r="BER63" s="7"/>
      <c r="BES63" s="7"/>
      <c r="BET63" s="7"/>
      <c r="BEU63" s="7"/>
      <c r="BEV63" s="7"/>
      <c r="BEW63" s="7"/>
      <c r="BEX63" s="7"/>
      <c r="BEY63" s="7"/>
      <c r="BEZ63" s="7"/>
      <c r="BFA63" s="7"/>
      <c r="BFB63" s="7"/>
      <c r="BFC63" s="7"/>
      <c r="BFD63" s="7"/>
      <c r="BFE63" s="7"/>
      <c r="BFF63" s="7"/>
      <c r="BFG63" s="7"/>
      <c r="BFH63" s="7"/>
      <c r="BFI63" s="7"/>
      <c r="BFJ63" s="7"/>
      <c r="BFK63" s="7"/>
      <c r="BFL63" s="7"/>
      <c r="BFM63" s="7"/>
      <c r="BFN63" s="7"/>
      <c r="BFO63" s="7"/>
      <c r="BFP63" s="7"/>
      <c r="BFQ63" s="7"/>
      <c r="BFR63" s="7"/>
      <c r="BFS63" s="7"/>
      <c r="BFT63" s="7"/>
      <c r="BFU63" s="7"/>
      <c r="BFV63" s="7"/>
      <c r="BFW63" s="7"/>
      <c r="BFX63" s="7"/>
      <c r="BFY63" s="7"/>
      <c r="BFZ63" s="7"/>
      <c r="BGA63" s="7"/>
      <c r="BGB63" s="7"/>
      <c r="BGC63" s="7"/>
      <c r="BGD63" s="7"/>
      <c r="BGE63" s="7"/>
      <c r="BGF63" s="7"/>
      <c r="BGG63" s="7"/>
      <c r="BGH63" s="7"/>
      <c r="BGI63" s="7"/>
      <c r="BGJ63" s="7"/>
      <c r="BGK63" s="7"/>
      <c r="BGL63" s="7"/>
      <c r="BGM63" s="7"/>
      <c r="BGN63" s="7"/>
      <c r="BGO63" s="7"/>
      <c r="BGP63" s="7"/>
      <c r="BGQ63" s="7"/>
      <c r="BGR63" s="7"/>
      <c r="BGS63" s="7"/>
      <c r="BGT63" s="7"/>
      <c r="BGU63" s="7"/>
      <c r="BGV63" s="7"/>
      <c r="BGX63" s="7"/>
      <c r="BGY63" s="7"/>
      <c r="BGZ63" s="7"/>
      <c r="BHA63" s="7"/>
      <c r="BHB63" s="7"/>
      <c r="BHC63" s="7"/>
      <c r="BHD63" s="7"/>
      <c r="BHE63" s="7"/>
      <c r="BHF63" s="7"/>
      <c r="BHG63" s="7"/>
      <c r="BHH63" s="7"/>
      <c r="BHI63" s="7"/>
      <c r="BHJ63" s="7"/>
      <c r="BHK63" s="7"/>
      <c r="BHL63" s="7"/>
      <c r="BHM63" s="7"/>
      <c r="BHN63" s="7"/>
      <c r="BHO63" s="7"/>
      <c r="BHP63" s="7"/>
      <c r="BHQ63" s="7"/>
      <c r="BHR63" s="7"/>
      <c r="BHS63" s="7"/>
      <c r="BHT63" s="7"/>
      <c r="BHU63" s="7"/>
      <c r="BHV63" s="7"/>
      <c r="BHW63" s="7"/>
      <c r="BHX63" s="7"/>
      <c r="BHY63" s="7"/>
      <c r="BHZ63" s="7"/>
      <c r="BIA63" s="7"/>
      <c r="BIB63" s="7"/>
      <c r="BIC63" s="7"/>
      <c r="BID63" s="7"/>
      <c r="BIE63" s="7"/>
      <c r="BIF63" s="7"/>
      <c r="BIG63" s="7"/>
      <c r="BIH63" s="7"/>
      <c r="BII63" s="7"/>
      <c r="BIJ63" s="7"/>
      <c r="BIK63" s="7"/>
      <c r="BIL63" s="7"/>
      <c r="BIM63" s="7"/>
      <c r="BIN63" s="7"/>
      <c r="BIO63" s="7"/>
      <c r="BIP63" s="7"/>
      <c r="BIQ63" s="7"/>
      <c r="BIR63" s="7"/>
      <c r="BIS63" s="7"/>
      <c r="BIT63" s="7"/>
      <c r="BIU63" s="7"/>
      <c r="BIV63" s="7"/>
      <c r="BIW63" s="7"/>
      <c r="BIX63" s="7"/>
      <c r="BIY63" s="7"/>
      <c r="BIZ63" s="7"/>
      <c r="BJA63" s="7"/>
      <c r="BJB63" s="7"/>
      <c r="BJC63" s="7"/>
      <c r="BJD63" s="7"/>
      <c r="BJE63" s="7"/>
      <c r="BJF63" s="7"/>
      <c r="BJG63" s="7"/>
      <c r="BJH63" s="7"/>
      <c r="BJI63" s="7"/>
      <c r="BJJ63" s="7"/>
      <c r="BJK63" s="7"/>
      <c r="BJL63" s="7"/>
      <c r="BJM63" s="7"/>
      <c r="BJN63" s="7"/>
      <c r="BJO63" s="7"/>
      <c r="BJP63" s="7"/>
      <c r="BJQ63" s="7"/>
      <c r="BJR63" s="7"/>
      <c r="BJS63" s="7"/>
      <c r="BJT63" s="7"/>
      <c r="BJU63" s="7"/>
      <c r="BJV63" s="7"/>
      <c r="BJW63" s="7"/>
      <c r="BJX63" s="7"/>
      <c r="BJY63" s="7"/>
      <c r="BJZ63" s="7"/>
      <c r="BKA63" s="7"/>
      <c r="BKB63" s="7"/>
      <c r="BKC63" s="7"/>
      <c r="BKD63" s="7"/>
      <c r="BKE63" s="7"/>
      <c r="BKF63" s="7"/>
      <c r="BKG63" s="7"/>
      <c r="BKH63" s="7"/>
      <c r="BKI63" s="7"/>
      <c r="BKJ63" s="7"/>
      <c r="BKK63" s="7"/>
      <c r="BKL63" s="7"/>
      <c r="BKM63" s="7"/>
      <c r="BKN63" s="7"/>
      <c r="BKO63" s="7"/>
      <c r="BKP63" s="7"/>
      <c r="BKQ63" s="7"/>
      <c r="BKR63" s="7"/>
      <c r="BKS63" s="7"/>
      <c r="BKT63" s="7"/>
      <c r="BKU63" s="7"/>
      <c r="BKV63" s="7"/>
      <c r="BKW63" s="7"/>
      <c r="BKX63" s="7"/>
      <c r="BKY63" s="7"/>
      <c r="BKZ63" s="7"/>
      <c r="BLA63" s="7"/>
      <c r="BLB63" s="7"/>
      <c r="BLC63" s="7"/>
      <c r="BLD63" s="7"/>
      <c r="BLE63" s="7"/>
      <c r="BLF63" s="7"/>
      <c r="BLG63" s="7"/>
      <c r="BLH63" s="7"/>
      <c r="BLI63" s="7"/>
      <c r="BLJ63" s="7"/>
      <c r="BLK63" s="7"/>
      <c r="BLL63" s="7"/>
      <c r="BLM63" s="7"/>
      <c r="BLN63" s="7"/>
      <c r="BLO63" s="7"/>
      <c r="BLP63" s="7"/>
      <c r="BLQ63" s="7"/>
      <c r="BLR63" s="7"/>
      <c r="BLS63" s="7"/>
      <c r="BLT63" s="7"/>
      <c r="BLU63" s="7"/>
      <c r="BLV63" s="7"/>
      <c r="BLW63" s="7"/>
      <c r="BLX63" s="7"/>
      <c r="BLY63" s="7"/>
      <c r="BLZ63" s="7"/>
      <c r="BMA63" s="7"/>
      <c r="BMB63" s="7"/>
      <c r="BMC63" s="7"/>
      <c r="BMD63" s="7"/>
      <c r="BME63" s="7"/>
      <c r="BMF63" s="7"/>
      <c r="BMG63" s="7"/>
      <c r="BMH63" s="7"/>
      <c r="BMI63" s="7"/>
      <c r="BMJ63" s="7"/>
      <c r="BMK63" s="7"/>
      <c r="BML63" s="7"/>
      <c r="BMM63" s="7"/>
      <c r="BMN63" s="7"/>
      <c r="BMO63" s="7"/>
      <c r="BMP63" s="7"/>
      <c r="BMQ63" s="7"/>
      <c r="BMR63" s="7"/>
      <c r="BMS63" s="7"/>
      <c r="BMT63" s="7"/>
      <c r="BMU63" s="7"/>
      <c r="BMV63" s="7"/>
      <c r="BMW63" s="7"/>
      <c r="BMX63" s="7"/>
      <c r="BMY63" s="7"/>
      <c r="BMZ63" s="7"/>
      <c r="BNA63" s="7"/>
      <c r="BNB63" s="7"/>
      <c r="BNC63" s="7"/>
      <c r="BND63" s="7"/>
      <c r="BNE63" s="7"/>
      <c r="BNF63" s="7"/>
      <c r="BNG63" s="7"/>
      <c r="BNH63" s="7"/>
      <c r="BNI63" s="7"/>
      <c r="BNJ63" s="7"/>
      <c r="BNK63" s="7"/>
      <c r="BNL63" s="7"/>
      <c r="BNM63" s="7"/>
      <c r="BNN63" s="7"/>
      <c r="BNO63" s="7"/>
      <c r="BNP63" s="7"/>
      <c r="BNQ63" s="7"/>
      <c r="BNR63" s="7"/>
      <c r="BNS63" s="7"/>
      <c r="BNT63" s="7"/>
      <c r="BNU63" s="7"/>
      <c r="BNV63" s="7"/>
      <c r="BNW63" s="7"/>
      <c r="BNX63" s="7"/>
      <c r="BNY63" s="7"/>
      <c r="BNZ63" s="7"/>
      <c r="BOA63" s="7"/>
      <c r="BOB63" s="7"/>
      <c r="BOC63" s="7"/>
      <c r="BOD63" s="7"/>
      <c r="BOE63" s="7"/>
      <c r="BOF63" s="7"/>
      <c r="BOG63" s="7"/>
      <c r="BOH63" s="7"/>
      <c r="BOI63" s="7"/>
      <c r="BOJ63" s="7"/>
      <c r="BOK63" s="7"/>
      <c r="BOL63" s="7"/>
      <c r="BOM63" s="7"/>
      <c r="BON63" s="7"/>
      <c r="BOO63" s="7"/>
      <c r="BOP63" s="7"/>
      <c r="BOQ63" s="7"/>
      <c r="BOR63" s="7"/>
      <c r="BOS63" s="7"/>
      <c r="BOT63" s="7"/>
      <c r="BOU63" s="7"/>
      <c r="BOV63" s="7"/>
      <c r="BOW63" s="7"/>
      <c r="BOX63" s="7"/>
      <c r="BOY63" s="7"/>
      <c r="BOZ63" s="7"/>
      <c r="BPA63" s="7"/>
      <c r="BPB63" s="7"/>
      <c r="BPC63" s="7"/>
      <c r="BPD63" s="7"/>
      <c r="BPE63" s="7"/>
      <c r="BPF63" s="7"/>
      <c r="BPG63" s="7"/>
      <c r="BPH63" s="7"/>
      <c r="BPI63" s="7"/>
      <c r="BPJ63" s="7"/>
      <c r="BPK63" s="7"/>
      <c r="BPL63" s="7"/>
      <c r="BPM63" s="7"/>
      <c r="BPN63" s="7"/>
      <c r="BPO63" s="7"/>
      <c r="BPP63" s="7"/>
      <c r="BPQ63" s="7"/>
      <c r="BPR63" s="7"/>
      <c r="BPS63" s="7"/>
      <c r="BPT63" s="7"/>
      <c r="BPU63" s="7"/>
      <c r="BPV63" s="7"/>
      <c r="BPW63" s="7"/>
      <c r="BPX63" s="7"/>
      <c r="BPY63" s="7"/>
      <c r="BPZ63" s="7"/>
      <c r="BQA63" s="7"/>
      <c r="BQB63" s="7"/>
      <c r="BQC63" s="7"/>
      <c r="BQD63" s="7"/>
      <c r="BQE63" s="7"/>
      <c r="BQF63" s="7"/>
      <c r="BQG63" s="7"/>
      <c r="BQH63" s="7"/>
      <c r="BQI63" s="7"/>
      <c r="BQJ63" s="7"/>
      <c r="BQK63" s="7"/>
      <c r="BQL63" s="7"/>
      <c r="BQM63" s="7"/>
      <c r="BQN63" s="7"/>
      <c r="BQO63" s="7"/>
      <c r="BQP63" s="7"/>
      <c r="BQQ63" s="7"/>
      <c r="BQR63" s="7"/>
      <c r="BQT63" s="7"/>
      <c r="BQU63" s="7"/>
      <c r="BQV63" s="7"/>
      <c r="BQW63" s="7"/>
      <c r="BQX63" s="7"/>
      <c r="BQY63" s="7"/>
      <c r="BQZ63" s="7"/>
      <c r="BRA63" s="7"/>
      <c r="BRB63" s="7"/>
      <c r="BRC63" s="7"/>
      <c r="BRD63" s="7"/>
      <c r="BRE63" s="7"/>
      <c r="BRF63" s="7"/>
      <c r="BRG63" s="7"/>
      <c r="BRH63" s="7"/>
      <c r="BRI63" s="7"/>
      <c r="BRJ63" s="7"/>
      <c r="BRK63" s="7"/>
      <c r="BRL63" s="7"/>
      <c r="BRM63" s="7"/>
      <c r="BRN63" s="7"/>
      <c r="BRO63" s="7"/>
      <c r="BRP63" s="7"/>
      <c r="BRQ63" s="7"/>
      <c r="BRR63" s="7"/>
      <c r="BRS63" s="7"/>
      <c r="BRT63" s="7"/>
      <c r="BRU63" s="7"/>
      <c r="BRV63" s="7"/>
      <c r="BRW63" s="7"/>
      <c r="BRX63" s="7"/>
      <c r="BRY63" s="7"/>
      <c r="BRZ63" s="7"/>
      <c r="BSA63" s="7"/>
      <c r="BSB63" s="7"/>
      <c r="BSC63" s="7"/>
      <c r="BSD63" s="7"/>
      <c r="BSE63" s="7"/>
      <c r="BSF63" s="7"/>
      <c r="BSG63" s="7"/>
      <c r="BSH63" s="7"/>
      <c r="BSI63" s="7"/>
      <c r="BSJ63" s="7"/>
      <c r="BSK63" s="7"/>
      <c r="BSL63" s="7"/>
      <c r="BSM63" s="7"/>
      <c r="BSN63" s="7"/>
      <c r="BSO63" s="7"/>
      <c r="BSP63" s="7"/>
      <c r="BSQ63" s="7"/>
      <c r="BSR63" s="7"/>
      <c r="BSS63" s="7"/>
      <c r="BST63" s="7"/>
      <c r="BSU63" s="7"/>
      <c r="BSV63" s="7"/>
      <c r="BSW63" s="7"/>
      <c r="BSX63" s="7"/>
      <c r="BSY63" s="7"/>
      <c r="BSZ63" s="7"/>
      <c r="BTA63" s="7"/>
      <c r="BTB63" s="7"/>
      <c r="BTC63" s="7"/>
      <c r="BTD63" s="7"/>
      <c r="BTE63" s="7"/>
      <c r="BTF63" s="7"/>
      <c r="BTG63" s="7"/>
      <c r="BTH63" s="7"/>
      <c r="BTI63" s="7"/>
      <c r="BTJ63" s="7"/>
      <c r="BTK63" s="7"/>
      <c r="BTL63" s="7"/>
      <c r="BTM63" s="7"/>
      <c r="BTN63" s="7"/>
      <c r="BTO63" s="7"/>
      <c r="BTP63" s="7"/>
      <c r="BTQ63" s="7"/>
      <c r="BTR63" s="7"/>
      <c r="BTS63" s="7"/>
      <c r="BTT63" s="7"/>
      <c r="BTU63" s="7"/>
      <c r="BTV63" s="7"/>
      <c r="BTW63" s="7"/>
      <c r="BTX63" s="7"/>
      <c r="BTY63" s="7"/>
      <c r="BTZ63" s="7"/>
      <c r="BUA63" s="7"/>
      <c r="BUB63" s="7"/>
      <c r="BUC63" s="7"/>
      <c r="BUD63" s="7"/>
      <c r="BUE63" s="7"/>
      <c r="BUF63" s="7"/>
      <c r="BUG63" s="7"/>
      <c r="BUH63" s="7"/>
      <c r="BUI63" s="7"/>
      <c r="BUJ63" s="7"/>
      <c r="BUK63" s="7"/>
      <c r="BUL63" s="7"/>
      <c r="BUM63" s="7"/>
      <c r="BUN63" s="7"/>
      <c r="BUO63" s="7"/>
      <c r="BUP63" s="7"/>
      <c r="BUQ63" s="7"/>
      <c r="BUR63" s="7"/>
      <c r="BUS63" s="7"/>
      <c r="BUT63" s="7"/>
      <c r="BUU63" s="7"/>
      <c r="BUV63" s="7"/>
      <c r="BUW63" s="7"/>
      <c r="BUX63" s="7"/>
      <c r="BUY63" s="7"/>
      <c r="BUZ63" s="7"/>
      <c r="BVA63" s="7"/>
      <c r="BVB63" s="7"/>
      <c r="BVC63" s="7"/>
      <c r="BVD63" s="7"/>
      <c r="BVE63" s="7"/>
      <c r="BVF63" s="7"/>
      <c r="BVG63" s="7"/>
      <c r="BVH63" s="7"/>
      <c r="BVI63" s="7"/>
      <c r="BVJ63" s="7"/>
      <c r="BVK63" s="7"/>
      <c r="BVL63" s="7"/>
      <c r="BVM63" s="7"/>
      <c r="BVN63" s="7"/>
      <c r="BVO63" s="7"/>
      <c r="BVP63" s="7"/>
      <c r="BVQ63" s="7"/>
      <c r="BVR63" s="7"/>
      <c r="BVS63" s="7"/>
      <c r="BVT63" s="7"/>
      <c r="BVU63" s="7"/>
      <c r="BVV63" s="7"/>
      <c r="BVW63" s="7"/>
      <c r="BVX63" s="7"/>
      <c r="BVY63" s="7"/>
      <c r="BVZ63" s="7"/>
      <c r="BWA63" s="7"/>
      <c r="BWB63" s="7"/>
      <c r="BWC63" s="7"/>
      <c r="BWD63" s="7"/>
      <c r="BWE63" s="7"/>
      <c r="BWF63" s="7"/>
      <c r="BWG63" s="7"/>
      <c r="BWH63" s="7"/>
      <c r="BWI63" s="7"/>
      <c r="BWJ63" s="7"/>
      <c r="BWK63" s="7"/>
      <c r="BWL63" s="7"/>
      <c r="BWM63" s="7"/>
      <c r="BWN63" s="7"/>
      <c r="BWO63" s="7"/>
      <c r="BWP63" s="7"/>
      <c r="BWQ63" s="7"/>
      <c r="BWR63" s="7"/>
      <c r="BWS63" s="7"/>
      <c r="BWT63" s="7"/>
      <c r="BWU63" s="7"/>
      <c r="BWV63" s="7"/>
      <c r="BWW63" s="7"/>
      <c r="BWX63" s="7"/>
      <c r="BWY63" s="7"/>
      <c r="BWZ63" s="7"/>
      <c r="BXA63" s="7"/>
      <c r="BXB63" s="7"/>
      <c r="BXC63" s="7"/>
      <c r="BXD63" s="7"/>
      <c r="BXE63" s="7"/>
      <c r="BXF63" s="7"/>
      <c r="BXG63" s="7"/>
      <c r="BXH63" s="7"/>
      <c r="BXI63" s="7"/>
      <c r="BXJ63" s="7"/>
      <c r="BXK63" s="7"/>
      <c r="BXL63" s="7"/>
      <c r="BXM63" s="7"/>
      <c r="BXN63" s="7"/>
      <c r="BXO63" s="7"/>
      <c r="BXP63" s="7"/>
      <c r="BXQ63" s="7"/>
      <c r="BXR63" s="7"/>
      <c r="BXS63" s="7"/>
      <c r="BXT63" s="7"/>
      <c r="BXU63" s="7"/>
      <c r="BXV63" s="7"/>
      <c r="BXW63" s="7"/>
      <c r="BXX63" s="7"/>
      <c r="BXY63" s="7"/>
      <c r="BXZ63" s="7"/>
      <c r="BYA63" s="7"/>
      <c r="BYB63" s="7"/>
      <c r="BYC63" s="7"/>
      <c r="BYD63" s="7"/>
      <c r="BYE63" s="7"/>
      <c r="BYF63" s="7"/>
      <c r="BYG63" s="7"/>
      <c r="BYH63" s="7"/>
      <c r="BYI63" s="7"/>
      <c r="BYJ63" s="7"/>
      <c r="BYK63" s="7"/>
      <c r="BYL63" s="7"/>
      <c r="BYM63" s="7"/>
      <c r="BYN63" s="7"/>
      <c r="BYO63" s="7"/>
      <c r="BYP63" s="7"/>
      <c r="BYQ63" s="7"/>
      <c r="BYR63" s="7"/>
      <c r="BYS63" s="7"/>
      <c r="BYT63" s="7"/>
      <c r="BYU63" s="7"/>
      <c r="BYV63" s="7"/>
      <c r="BYW63" s="7"/>
      <c r="BYX63" s="7"/>
      <c r="BYY63" s="7"/>
      <c r="BYZ63" s="7"/>
      <c r="BZA63" s="7"/>
      <c r="BZB63" s="7"/>
      <c r="BZC63" s="7"/>
      <c r="BZD63" s="7"/>
      <c r="BZE63" s="7"/>
      <c r="BZF63" s="7"/>
      <c r="BZG63" s="7"/>
      <c r="BZH63" s="7"/>
      <c r="BZI63" s="7"/>
      <c r="BZJ63" s="7"/>
      <c r="BZK63" s="7"/>
      <c r="BZL63" s="7"/>
      <c r="BZM63" s="7"/>
      <c r="BZN63" s="7"/>
      <c r="BZO63" s="7"/>
      <c r="BZP63" s="7"/>
      <c r="BZQ63" s="7"/>
      <c r="BZR63" s="7"/>
      <c r="BZS63" s="7"/>
      <c r="BZT63" s="7"/>
      <c r="BZU63" s="7"/>
      <c r="BZV63" s="7"/>
      <c r="BZW63" s="7"/>
      <c r="BZX63" s="7"/>
      <c r="BZY63" s="7"/>
      <c r="BZZ63" s="7"/>
      <c r="CAA63" s="7"/>
      <c r="CAB63" s="7"/>
      <c r="CAC63" s="7"/>
      <c r="CAD63" s="7"/>
      <c r="CAE63" s="7"/>
      <c r="CAF63" s="7"/>
      <c r="CAG63" s="7"/>
      <c r="CAH63" s="7"/>
      <c r="CAI63" s="7"/>
      <c r="CAJ63" s="7"/>
      <c r="CAK63" s="7"/>
      <c r="CAL63" s="7"/>
      <c r="CAM63" s="7"/>
      <c r="CAN63" s="7"/>
      <c r="CAP63" s="7"/>
      <c r="CAQ63" s="7"/>
      <c r="CAR63" s="7"/>
      <c r="CAS63" s="7"/>
      <c r="CAT63" s="7"/>
      <c r="CAU63" s="7"/>
      <c r="CAV63" s="7"/>
      <c r="CAW63" s="7"/>
      <c r="CAX63" s="7"/>
      <c r="CAY63" s="7"/>
      <c r="CAZ63" s="7"/>
      <c r="CBA63" s="7"/>
      <c r="CBB63" s="7"/>
      <c r="CBC63" s="7"/>
      <c r="CBD63" s="7"/>
      <c r="CBE63" s="7"/>
      <c r="CBF63" s="7"/>
      <c r="CBG63" s="7"/>
      <c r="CBH63" s="7"/>
      <c r="CBI63" s="7"/>
      <c r="CBJ63" s="7"/>
      <c r="CBK63" s="7"/>
      <c r="CBL63" s="7"/>
      <c r="CBM63" s="7"/>
      <c r="CBN63" s="7"/>
      <c r="CBO63" s="7"/>
      <c r="CBP63" s="7"/>
      <c r="CBQ63" s="7"/>
      <c r="CBR63" s="7"/>
      <c r="CBS63" s="7"/>
      <c r="CBT63" s="7"/>
      <c r="CBU63" s="7"/>
      <c r="CBV63" s="7"/>
      <c r="CBW63" s="7"/>
      <c r="CBX63" s="7"/>
      <c r="CBY63" s="7"/>
      <c r="CBZ63" s="7"/>
      <c r="CCA63" s="7"/>
      <c r="CCB63" s="7"/>
      <c r="CCC63" s="7"/>
      <c r="CCD63" s="7"/>
      <c r="CCE63" s="7"/>
      <c r="CCF63" s="7"/>
      <c r="CCG63" s="7"/>
      <c r="CCH63" s="7"/>
      <c r="CCI63" s="7"/>
      <c r="CCJ63" s="7"/>
      <c r="CCK63" s="7"/>
      <c r="CCL63" s="7"/>
      <c r="CCM63" s="7"/>
      <c r="CCN63" s="7"/>
      <c r="CCO63" s="7"/>
      <c r="CCP63" s="7"/>
      <c r="CCQ63" s="7"/>
      <c r="CCR63" s="7"/>
      <c r="CCS63" s="7"/>
      <c r="CCT63" s="7"/>
      <c r="CCU63" s="7"/>
      <c r="CCV63" s="7"/>
      <c r="CCW63" s="7"/>
      <c r="CCX63" s="7"/>
      <c r="CCY63" s="7"/>
      <c r="CCZ63" s="7"/>
      <c r="CDA63" s="7"/>
      <c r="CDB63" s="7"/>
      <c r="CDC63" s="7"/>
      <c r="CDD63" s="7"/>
      <c r="CDE63" s="7"/>
      <c r="CDF63" s="7"/>
      <c r="CDG63" s="7"/>
      <c r="CDH63" s="7"/>
      <c r="CDI63" s="7"/>
      <c r="CDJ63" s="7"/>
      <c r="CDK63" s="7"/>
      <c r="CDL63" s="7"/>
      <c r="CDM63" s="7"/>
      <c r="CDN63" s="7"/>
      <c r="CDO63" s="7"/>
      <c r="CDP63" s="7"/>
      <c r="CDQ63" s="7"/>
      <c r="CDR63" s="7"/>
      <c r="CDS63" s="7"/>
      <c r="CDT63" s="7"/>
      <c r="CDU63" s="7"/>
      <c r="CDV63" s="7"/>
      <c r="CDW63" s="7"/>
      <c r="CDX63" s="7"/>
      <c r="CDY63" s="7"/>
      <c r="CDZ63" s="7"/>
      <c r="CEA63" s="7"/>
      <c r="CEB63" s="7"/>
      <c r="CEC63" s="7"/>
      <c r="CED63" s="7"/>
      <c r="CEE63" s="7"/>
      <c r="CEF63" s="7"/>
      <c r="CEG63" s="7"/>
      <c r="CEH63" s="7"/>
      <c r="CEI63" s="7"/>
      <c r="CEJ63" s="7"/>
      <c r="CEK63" s="7"/>
      <c r="CEL63" s="7"/>
      <c r="CEM63" s="7"/>
      <c r="CEN63" s="7"/>
      <c r="CEO63" s="7"/>
      <c r="CEP63" s="7"/>
      <c r="CEQ63" s="7"/>
      <c r="CER63" s="7"/>
      <c r="CES63" s="7"/>
      <c r="CET63" s="7"/>
      <c r="CEU63" s="7"/>
      <c r="CEV63" s="7"/>
      <c r="CEW63" s="7"/>
      <c r="CEX63" s="7"/>
      <c r="CEY63" s="7"/>
      <c r="CEZ63" s="7"/>
      <c r="CFA63" s="7"/>
      <c r="CFB63" s="7"/>
      <c r="CFC63" s="7"/>
      <c r="CFD63" s="7"/>
      <c r="CFE63" s="7"/>
      <c r="CFF63" s="7"/>
      <c r="CFG63" s="7"/>
      <c r="CFH63" s="7"/>
      <c r="CFI63" s="7"/>
      <c r="CFJ63" s="7"/>
      <c r="CFK63" s="7"/>
      <c r="CFL63" s="7"/>
      <c r="CFM63" s="7"/>
      <c r="CFN63" s="7"/>
      <c r="CFO63" s="7"/>
      <c r="CFP63" s="7"/>
      <c r="CFQ63" s="7"/>
      <c r="CFR63" s="7"/>
      <c r="CFS63" s="7"/>
      <c r="CFT63" s="7"/>
      <c r="CFU63" s="7"/>
      <c r="CFV63" s="7"/>
      <c r="CFW63" s="7"/>
      <c r="CFX63" s="7"/>
      <c r="CFY63" s="7"/>
      <c r="CFZ63" s="7"/>
      <c r="CGA63" s="7"/>
      <c r="CGB63" s="7"/>
      <c r="CGC63" s="7"/>
      <c r="CGD63" s="7"/>
      <c r="CGE63" s="7"/>
      <c r="CGF63" s="7"/>
      <c r="CGG63" s="7"/>
      <c r="CGH63" s="7"/>
      <c r="CGI63" s="7"/>
      <c r="CGJ63" s="7"/>
      <c r="CGK63" s="7"/>
      <c r="CGL63" s="7"/>
      <c r="CGM63" s="7"/>
      <c r="CGN63" s="7"/>
      <c r="CGO63" s="7"/>
      <c r="CGP63" s="7"/>
      <c r="CGQ63" s="7"/>
      <c r="CGR63" s="7"/>
      <c r="CGS63" s="7"/>
      <c r="CGT63" s="7"/>
      <c r="CGU63" s="7"/>
      <c r="CGV63" s="7"/>
      <c r="CGW63" s="7"/>
      <c r="CGX63" s="7"/>
      <c r="CGY63" s="7"/>
      <c r="CGZ63" s="7"/>
      <c r="CHA63" s="7"/>
      <c r="CHB63" s="7"/>
      <c r="CHC63" s="7"/>
      <c r="CHD63" s="7"/>
      <c r="CHE63" s="7"/>
      <c r="CHF63" s="7"/>
      <c r="CHG63" s="7"/>
      <c r="CHH63" s="7"/>
      <c r="CHI63" s="7"/>
      <c r="CHJ63" s="7"/>
      <c r="CHK63" s="7"/>
      <c r="CHL63" s="7"/>
      <c r="CHM63" s="7"/>
      <c r="CHN63" s="7"/>
      <c r="CHO63" s="7"/>
      <c r="CHP63" s="7"/>
      <c r="CHQ63" s="7"/>
      <c r="CHR63" s="7"/>
      <c r="CHS63" s="7"/>
      <c r="CHT63" s="7"/>
      <c r="CHU63" s="7"/>
      <c r="CHV63" s="7"/>
      <c r="CHW63" s="7"/>
      <c r="CHX63" s="7"/>
      <c r="CHY63" s="7"/>
      <c r="CHZ63" s="7"/>
      <c r="CIA63" s="7"/>
      <c r="CIB63" s="7"/>
      <c r="CIC63" s="7"/>
      <c r="CID63" s="7"/>
      <c r="CIE63" s="7"/>
      <c r="CIF63" s="7"/>
      <c r="CIG63" s="7"/>
      <c r="CIH63" s="7"/>
      <c r="CII63" s="7"/>
      <c r="CIJ63" s="7"/>
      <c r="CIK63" s="7"/>
      <c r="CIL63" s="7"/>
      <c r="CIM63" s="7"/>
      <c r="CIN63" s="7"/>
      <c r="CIO63" s="7"/>
      <c r="CIP63" s="7"/>
      <c r="CIQ63" s="7"/>
      <c r="CIR63" s="7"/>
      <c r="CIS63" s="7"/>
      <c r="CIT63" s="7"/>
      <c r="CIU63" s="7"/>
      <c r="CIV63" s="7"/>
      <c r="CIW63" s="7"/>
      <c r="CIX63" s="7"/>
      <c r="CIY63" s="7"/>
      <c r="CIZ63" s="7"/>
      <c r="CJA63" s="7"/>
      <c r="CJB63" s="7"/>
      <c r="CJC63" s="7"/>
      <c r="CJD63" s="7"/>
      <c r="CJE63" s="7"/>
      <c r="CJF63" s="7"/>
      <c r="CJG63" s="7"/>
      <c r="CJH63" s="7"/>
      <c r="CJI63" s="7"/>
      <c r="CJJ63" s="7"/>
      <c r="CJK63" s="7"/>
      <c r="CJL63" s="7"/>
      <c r="CJM63" s="7"/>
      <c r="CJN63" s="7"/>
      <c r="CJO63" s="7"/>
      <c r="CJP63" s="7"/>
      <c r="CJQ63" s="7"/>
      <c r="CJR63" s="7"/>
      <c r="CJS63" s="7"/>
      <c r="CJT63" s="7"/>
      <c r="CJU63" s="7"/>
      <c r="CJV63" s="7"/>
      <c r="CJW63" s="7"/>
      <c r="CJX63" s="7"/>
      <c r="CJY63" s="7"/>
      <c r="CJZ63" s="7"/>
      <c r="CKA63" s="7"/>
      <c r="CKB63" s="7"/>
      <c r="CKC63" s="7"/>
      <c r="CKD63" s="7"/>
      <c r="CKE63" s="7"/>
      <c r="CKF63" s="7"/>
      <c r="CKG63" s="7"/>
      <c r="CKH63" s="7"/>
      <c r="CKI63" s="7"/>
      <c r="CKJ63" s="7"/>
      <c r="CKL63" s="7"/>
      <c r="CKM63" s="7"/>
      <c r="CKN63" s="7"/>
      <c r="CKO63" s="7"/>
      <c r="CKP63" s="7"/>
      <c r="CKQ63" s="7"/>
      <c r="CKR63" s="7"/>
      <c r="CKS63" s="7"/>
      <c r="CKT63" s="7"/>
      <c r="CKU63" s="7"/>
      <c r="CKV63" s="7"/>
      <c r="CKW63" s="7"/>
      <c r="CKX63" s="7"/>
      <c r="CKY63" s="7"/>
      <c r="CKZ63" s="7"/>
      <c r="CLA63" s="7"/>
      <c r="CLB63" s="7"/>
      <c r="CLC63" s="7"/>
      <c r="CLD63" s="7"/>
      <c r="CLE63" s="7"/>
      <c r="CLF63" s="7"/>
      <c r="CLG63" s="7"/>
      <c r="CLH63" s="7"/>
      <c r="CLI63" s="7"/>
      <c r="CLJ63" s="7"/>
      <c r="CLK63" s="7"/>
      <c r="CLL63" s="7"/>
      <c r="CLM63" s="7"/>
      <c r="CLN63" s="7"/>
      <c r="CLO63" s="7"/>
      <c r="CLP63" s="7"/>
      <c r="CLQ63" s="7"/>
      <c r="CLR63" s="7"/>
      <c r="CLS63" s="7"/>
      <c r="CLT63" s="7"/>
      <c r="CLU63" s="7"/>
      <c r="CLV63" s="7"/>
      <c r="CLW63" s="7"/>
      <c r="CLX63" s="7"/>
      <c r="CLY63" s="7"/>
      <c r="CLZ63" s="7"/>
      <c r="CMA63" s="7"/>
      <c r="CMB63" s="7"/>
      <c r="CMC63" s="7"/>
      <c r="CMD63" s="7"/>
      <c r="CME63" s="7"/>
      <c r="CMF63" s="7"/>
      <c r="CMG63" s="7"/>
      <c r="CMH63" s="7"/>
      <c r="CMI63" s="7"/>
      <c r="CMJ63" s="7"/>
      <c r="CMK63" s="7"/>
      <c r="CML63" s="7"/>
      <c r="CMM63" s="7"/>
      <c r="CMN63" s="7"/>
      <c r="CMO63" s="7"/>
      <c r="CMP63" s="7"/>
      <c r="CMQ63" s="7"/>
      <c r="CMR63" s="7"/>
      <c r="CMS63" s="7"/>
      <c r="CMT63" s="7"/>
      <c r="CMU63" s="7"/>
      <c r="CMV63" s="7"/>
      <c r="CMW63" s="7"/>
      <c r="CMX63" s="7"/>
      <c r="CMY63" s="7"/>
      <c r="CMZ63" s="7"/>
      <c r="CNA63" s="7"/>
      <c r="CNB63" s="7"/>
      <c r="CNC63" s="7"/>
      <c r="CND63" s="7"/>
      <c r="CNE63" s="7"/>
      <c r="CNF63" s="7"/>
      <c r="CNG63" s="7"/>
      <c r="CNH63" s="7"/>
      <c r="CNI63" s="7"/>
      <c r="CNJ63" s="7"/>
      <c r="CNK63" s="7"/>
      <c r="CNL63" s="7"/>
      <c r="CNM63" s="7"/>
      <c r="CNN63" s="7"/>
      <c r="CNO63" s="7"/>
      <c r="CNP63" s="7"/>
      <c r="CNQ63" s="7"/>
      <c r="CNR63" s="7"/>
      <c r="CNS63" s="7"/>
      <c r="CNT63" s="7"/>
      <c r="CNU63" s="7"/>
      <c r="CNV63" s="7"/>
      <c r="CNW63" s="7"/>
      <c r="CNX63" s="7"/>
      <c r="CNY63" s="7"/>
      <c r="CNZ63" s="7"/>
      <c r="COA63" s="7"/>
      <c r="COB63" s="7"/>
      <c r="COC63" s="7"/>
      <c r="COD63" s="7"/>
      <c r="COE63" s="7"/>
      <c r="COF63" s="7"/>
      <c r="COG63" s="7"/>
      <c r="COH63" s="7"/>
      <c r="COI63" s="7"/>
      <c r="COJ63" s="7"/>
      <c r="COK63" s="7"/>
      <c r="COL63" s="7"/>
      <c r="COM63" s="7"/>
      <c r="CON63" s="7"/>
      <c r="COO63" s="7"/>
      <c r="COP63" s="7"/>
      <c r="COQ63" s="7"/>
      <c r="COR63" s="7"/>
      <c r="COS63" s="7"/>
      <c r="COT63" s="7"/>
      <c r="COU63" s="7"/>
      <c r="COV63" s="7"/>
      <c r="COW63" s="7"/>
      <c r="COX63" s="7"/>
      <c r="COY63" s="7"/>
      <c r="COZ63" s="7"/>
      <c r="CPA63" s="7"/>
      <c r="CPB63" s="7"/>
      <c r="CPC63" s="7"/>
      <c r="CPD63" s="7"/>
      <c r="CPE63" s="7"/>
      <c r="CPF63" s="7"/>
      <c r="CPG63" s="7"/>
      <c r="CPH63" s="7"/>
      <c r="CPI63" s="7"/>
      <c r="CPJ63" s="7"/>
      <c r="CPK63" s="7"/>
      <c r="CPL63" s="7"/>
      <c r="CPM63" s="7"/>
      <c r="CPN63" s="7"/>
      <c r="CPO63" s="7"/>
      <c r="CPP63" s="7"/>
      <c r="CPQ63" s="7"/>
      <c r="CPR63" s="7"/>
      <c r="CPS63" s="7"/>
      <c r="CPT63" s="7"/>
      <c r="CPU63" s="7"/>
      <c r="CPV63" s="7"/>
      <c r="CPW63" s="7"/>
      <c r="CPX63" s="7"/>
      <c r="CPY63" s="7"/>
      <c r="CPZ63" s="7"/>
      <c r="CQA63" s="7"/>
      <c r="CQB63" s="7"/>
      <c r="CQC63" s="7"/>
      <c r="CQD63" s="7"/>
      <c r="CQE63" s="7"/>
      <c r="CQF63" s="7"/>
      <c r="CQG63" s="7"/>
      <c r="CQH63" s="7"/>
      <c r="CQI63" s="7"/>
      <c r="CQJ63" s="7"/>
      <c r="CQK63" s="7"/>
      <c r="CQL63" s="7"/>
      <c r="CQM63" s="7"/>
      <c r="CQN63" s="7"/>
      <c r="CQO63" s="7"/>
      <c r="CQP63" s="7"/>
      <c r="CQQ63" s="7"/>
      <c r="CQR63" s="7"/>
      <c r="CQS63" s="7"/>
      <c r="CQT63" s="7"/>
      <c r="CQU63" s="7"/>
      <c r="CQV63" s="7"/>
      <c r="CQW63" s="7"/>
      <c r="CQX63" s="7"/>
      <c r="CQY63" s="7"/>
      <c r="CQZ63" s="7"/>
      <c r="CRA63" s="7"/>
      <c r="CRB63" s="7"/>
      <c r="CRC63" s="7"/>
      <c r="CRD63" s="7"/>
      <c r="CRE63" s="7"/>
      <c r="CRF63" s="7"/>
      <c r="CRG63" s="7"/>
      <c r="CRH63" s="7"/>
      <c r="CRI63" s="7"/>
      <c r="CRJ63" s="7"/>
      <c r="CRK63" s="7"/>
      <c r="CRL63" s="7"/>
      <c r="CRM63" s="7"/>
      <c r="CRN63" s="7"/>
      <c r="CRO63" s="7"/>
      <c r="CRP63" s="7"/>
      <c r="CRQ63" s="7"/>
      <c r="CRR63" s="7"/>
      <c r="CRS63" s="7"/>
      <c r="CRT63" s="7"/>
      <c r="CRU63" s="7"/>
      <c r="CRV63" s="7"/>
      <c r="CRW63" s="7"/>
      <c r="CRX63" s="7"/>
      <c r="CRY63" s="7"/>
      <c r="CRZ63" s="7"/>
      <c r="CSA63" s="7"/>
      <c r="CSB63" s="7"/>
      <c r="CSC63" s="7"/>
      <c r="CSD63" s="7"/>
      <c r="CSE63" s="7"/>
      <c r="CSF63" s="7"/>
      <c r="CSG63" s="7"/>
      <c r="CSH63" s="7"/>
      <c r="CSI63" s="7"/>
      <c r="CSJ63" s="7"/>
      <c r="CSK63" s="7"/>
      <c r="CSL63" s="7"/>
      <c r="CSM63" s="7"/>
      <c r="CSN63" s="7"/>
      <c r="CSO63" s="7"/>
      <c r="CSP63" s="7"/>
      <c r="CSQ63" s="7"/>
      <c r="CSR63" s="7"/>
      <c r="CSS63" s="7"/>
      <c r="CST63" s="7"/>
      <c r="CSU63" s="7"/>
      <c r="CSV63" s="7"/>
      <c r="CSW63" s="7"/>
      <c r="CSX63" s="7"/>
      <c r="CSY63" s="7"/>
      <c r="CSZ63" s="7"/>
      <c r="CTA63" s="7"/>
      <c r="CTB63" s="7"/>
      <c r="CTC63" s="7"/>
      <c r="CTD63" s="7"/>
      <c r="CTE63" s="7"/>
      <c r="CTF63" s="7"/>
      <c r="CTG63" s="7"/>
      <c r="CTH63" s="7"/>
      <c r="CTI63" s="7"/>
      <c r="CTJ63" s="7"/>
      <c r="CTK63" s="7"/>
      <c r="CTL63" s="7"/>
      <c r="CTM63" s="7"/>
      <c r="CTN63" s="7"/>
      <c r="CTO63" s="7"/>
      <c r="CTP63" s="7"/>
      <c r="CTQ63" s="7"/>
      <c r="CTR63" s="7"/>
      <c r="CTS63" s="7"/>
      <c r="CTT63" s="7"/>
      <c r="CTU63" s="7"/>
      <c r="CTV63" s="7"/>
      <c r="CTW63" s="7"/>
      <c r="CTX63" s="7"/>
      <c r="CTY63" s="7"/>
      <c r="CTZ63" s="7"/>
      <c r="CUA63" s="7"/>
      <c r="CUB63" s="7"/>
      <c r="CUC63" s="7"/>
      <c r="CUD63" s="7"/>
      <c r="CUE63" s="7"/>
      <c r="CUF63" s="7"/>
      <c r="CUH63" s="7"/>
      <c r="CUI63" s="7"/>
      <c r="CUJ63" s="7"/>
      <c r="CUK63" s="7"/>
      <c r="CUL63" s="7"/>
      <c r="CUM63" s="7"/>
      <c r="CUN63" s="7"/>
      <c r="CUO63" s="7"/>
      <c r="CUP63" s="7"/>
      <c r="CUQ63" s="7"/>
      <c r="CUR63" s="7"/>
      <c r="CUS63" s="7"/>
      <c r="CUT63" s="7"/>
      <c r="CUU63" s="7"/>
      <c r="CUV63" s="7"/>
      <c r="CUW63" s="7"/>
      <c r="CUX63" s="7"/>
      <c r="CUY63" s="7"/>
      <c r="CUZ63" s="7"/>
      <c r="CVA63" s="7"/>
      <c r="CVB63" s="7"/>
      <c r="CVC63" s="7"/>
      <c r="CVD63" s="7"/>
      <c r="CVE63" s="7"/>
      <c r="CVF63" s="7"/>
      <c r="CVG63" s="7"/>
      <c r="CVH63" s="7"/>
      <c r="CVI63" s="7"/>
      <c r="CVJ63" s="7"/>
      <c r="CVK63" s="7"/>
      <c r="CVL63" s="7"/>
      <c r="CVM63" s="7"/>
      <c r="CVN63" s="7"/>
      <c r="CVO63" s="7"/>
      <c r="CVP63" s="7"/>
      <c r="CVQ63" s="7"/>
      <c r="CVR63" s="7"/>
      <c r="CVS63" s="7"/>
      <c r="CVT63" s="7"/>
      <c r="CVU63" s="7"/>
      <c r="CVV63" s="7"/>
      <c r="CVW63" s="7"/>
      <c r="CVX63" s="7"/>
      <c r="CVY63" s="7"/>
      <c r="CVZ63" s="7"/>
      <c r="CWA63" s="7"/>
      <c r="CWB63" s="7"/>
      <c r="CWC63" s="7"/>
      <c r="CWD63" s="7"/>
      <c r="CWE63" s="7"/>
      <c r="CWF63" s="7"/>
      <c r="CWG63" s="7"/>
      <c r="CWH63" s="7"/>
      <c r="CWI63" s="7"/>
      <c r="CWJ63" s="7"/>
      <c r="CWK63" s="7"/>
      <c r="CWL63" s="7"/>
      <c r="CWM63" s="7"/>
      <c r="CWN63" s="7"/>
      <c r="CWO63" s="7"/>
      <c r="CWP63" s="7"/>
      <c r="CWQ63" s="7"/>
      <c r="CWR63" s="7"/>
      <c r="CWS63" s="7"/>
      <c r="CWT63" s="7"/>
      <c r="CWU63" s="7"/>
      <c r="CWV63" s="7"/>
      <c r="CWW63" s="7"/>
      <c r="CWX63" s="7"/>
      <c r="CWY63" s="7"/>
      <c r="CWZ63" s="7"/>
      <c r="CXA63" s="7"/>
      <c r="CXB63" s="7"/>
      <c r="CXC63" s="7"/>
      <c r="CXD63" s="7"/>
      <c r="CXE63" s="7"/>
      <c r="CXF63" s="7"/>
      <c r="CXG63" s="7"/>
      <c r="CXH63" s="7"/>
      <c r="CXI63" s="7"/>
      <c r="CXJ63" s="7"/>
      <c r="CXK63" s="7"/>
      <c r="CXL63" s="7"/>
      <c r="CXM63" s="7"/>
      <c r="CXN63" s="7"/>
      <c r="CXO63" s="7"/>
      <c r="CXP63" s="7"/>
      <c r="CXQ63" s="7"/>
      <c r="CXR63" s="7"/>
      <c r="CXS63" s="7"/>
      <c r="CXT63" s="7"/>
      <c r="CXU63" s="7"/>
      <c r="CXV63" s="7"/>
      <c r="CXW63" s="7"/>
      <c r="CXX63" s="7"/>
      <c r="CXY63" s="7"/>
      <c r="CXZ63" s="7"/>
      <c r="CYA63" s="7"/>
      <c r="CYB63" s="7"/>
      <c r="CYC63" s="7"/>
      <c r="CYD63" s="7"/>
      <c r="CYE63" s="7"/>
      <c r="CYF63" s="7"/>
      <c r="CYG63" s="7"/>
      <c r="CYH63" s="7"/>
      <c r="CYI63" s="7"/>
      <c r="CYJ63" s="7"/>
      <c r="CYK63" s="7"/>
      <c r="CYL63" s="7"/>
      <c r="CYM63" s="7"/>
      <c r="CYN63" s="7"/>
      <c r="CYO63" s="7"/>
      <c r="CYP63" s="7"/>
      <c r="CYQ63" s="7"/>
      <c r="CYR63" s="7"/>
      <c r="CYS63" s="7"/>
      <c r="CYT63" s="7"/>
      <c r="CYU63" s="7"/>
      <c r="CYV63" s="7"/>
      <c r="CYW63" s="7"/>
      <c r="CYX63" s="7"/>
      <c r="CYY63" s="7"/>
      <c r="CYZ63" s="7"/>
      <c r="CZA63" s="7"/>
      <c r="CZB63" s="7"/>
      <c r="CZC63" s="7"/>
      <c r="CZD63" s="7"/>
      <c r="CZE63" s="7"/>
      <c r="CZF63" s="7"/>
      <c r="CZG63" s="7"/>
      <c r="CZH63" s="7"/>
      <c r="CZI63" s="7"/>
      <c r="CZJ63" s="7"/>
      <c r="CZK63" s="7"/>
      <c r="CZL63" s="7"/>
      <c r="CZM63" s="7"/>
      <c r="CZN63" s="7"/>
      <c r="CZO63" s="7"/>
      <c r="CZP63" s="7"/>
      <c r="CZQ63" s="7"/>
      <c r="CZR63" s="7"/>
      <c r="CZS63" s="7"/>
      <c r="CZT63" s="7"/>
      <c r="CZU63" s="7"/>
      <c r="CZV63" s="7"/>
      <c r="CZW63" s="7"/>
      <c r="CZX63" s="7"/>
      <c r="CZY63" s="7"/>
      <c r="CZZ63" s="7"/>
      <c r="DAA63" s="7"/>
      <c r="DAB63" s="7"/>
      <c r="DAC63" s="7"/>
      <c r="DAD63" s="7"/>
      <c r="DAE63" s="7"/>
      <c r="DAF63" s="7"/>
      <c r="DAG63" s="7"/>
      <c r="DAH63" s="7"/>
      <c r="DAI63" s="7"/>
      <c r="DAJ63" s="7"/>
      <c r="DAK63" s="7"/>
      <c r="DAL63" s="7"/>
      <c r="DAM63" s="7"/>
      <c r="DAN63" s="7"/>
      <c r="DAO63" s="7"/>
      <c r="DAP63" s="7"/>
      <c r="DAQ63" s="7"/>
      <c r="DAR63" s="7"/>
      <c r="DAS63" s="7"/>
      <c r="DAT63" s="7"/>
      <c r="DAU63" s="7"/>
      <c r="DAV63" s="7"/>
      <c r="DAW63" s="7"/>
      <c r="DAX63" s="7"/>
      <c r="DAY63" s="7"/>
      <c r="DAZ63" s="7"/>
      <c r="DBA63" s="7"/>
      <c r="DBB63" s="7"/>
      <c r="DBC63" s="7"/>
      <c r="DBD63" s="7"/>
      <c r="DBE63" s="7"/>
      <c r="DBF63" s="7"/>
      <c r="DBG63" s="7"/>
      <c r="DBH63" s="7"/>
      <c r="DBI63" s="7"/>
      <c r="DBJ63" s="7"/>
      <c r="DBK63" s="7"/>
      <c r="DBL63" s="7"/>
      <c r="DBM63" s="7"/>
      <c r="DBN63" s="7"/>
      <c r="DBO63" s="7"/>
      <c r="DBP63" s="7"/>
      <c r="DBQ63" s="7"/>
      <c r="DBR63" s="7"/>
      <c r="DBS63" s="7"/>
      <c r="DBT63" s="7"/>
      <c r="DBU63" s="7"/>
      <c r="DBV63" s="7"/>
      <c r="DBW63" s="7"/>
      <c r="DBX63" s="7"/>
      <c r="DBY63" s="7"/>
      <c r="DBZ63" s="7"/>
      <c r="DCA63" s="7"/>
      <c r="DCB63" s="7"/>
      <c r="DCC63" s="7"/>
      <c r="DCD63" s="7"/>
      <c r="DCE63" s="7"/>
      <c r="DCF63" s="7"/>
      <c r="DCG63" s="7"/>
      <c r="DCH63" s="7"/>
      <c r="DCI63" s="7"/>
      <c r="DCJ63" s="7"/>
      <c r="DCK63" s="7"/>
      <c r="DCL63" s="7"/>
      <c r="DCM63" s="7"/>
      <c r="DCN63" s="7"/>
      <c r="DCO63" s="7"/>
      <c r="DCP63" s="7"/>
      <c r="DCQ63" s="7"/>
      <c r="DCR63" s="7"/>
      <c r="DCS63" s="7"/>
      <c r="DCT63" s="7"/>
      <c r="DCU63" s="7"/>
      <c r="DCV63" s="7"/>
      <c r="DCW63" s="7"/>
      <c r="DCX63" s="7"/>
      <c r="DCY63" s="7"/>
      <c r="DCZ63" s="7"/>
      <c r="DDA63" s="7"/>
      <c r="DDB63" s="7"/>
      <c r="DDC63" s="7"/>
      <c r="DDD63" s="7"/>
      <c r="DDE63" s="7"/>
      <c r="DDF63" s="7"/>
      <c r="DDG63" s="7"/>
      <c r="DDH63" s="7"/>
      <c r="DDI63" s="7"/>
      <c r="DDJ63" s="7"/>
      <c r="DDK63" s="7"/>
      <c r="DDL63" s="7"/>
      <c r="DDM63" s="7"/>
      <c r="DDN63" s="7"/>
      <c r="DDO63" s="7"/>
      <c r="DDP63" s="7"/>
      <c r="DDQ63" s="7"/>
      <c r="DDR63" s="7"/>
      <c r="DDS63" s="7"/>
      <c r="DDT63" s="7"/>
      <c r="DDU63" s="7"/>
      <c r="DDV63" s="7"/>
      <c r="DDW63" s="7"/>
      <c r="DDX63" s="7"/>
      <c r="DDY63" s="7"/>
      <c r="DDZ63" s="7"/>
      <c r="DEA63" s="7"/>
      <c r="DEB63" s="7"/>
      <c r="DED63" s="7"/>
      <c r="DEE63" s="7"/>
      <c r="DEF63" s="7"/>
      <c r="DEG63" s="7"/>
      <c r="DEH63" s="7"/>
      <c r="DEI63" s="7"/>
      <c r="DEJ63" s="7"/>
      <c r="DEK63" s="7"/>
      <c r="DEL63" s="7"/>
      <c r="DEM63" s="7"/>
      <c r="DEN63" s="7"/>
      <c r="DEO63" s="7"/>
      <c r="DEP63" s="7"/>
      <c r="DEQ63" s="7"/>
      <c r="DER63" s="7"/>
      <c r="DES63" s="7"/>
      <c r="DET63" s="7"/>
      <c r="DEU63" s="7"/>
      <c r="DEV63" s="7"/>
      <c r="DEW63" s="7"/>
      <c r="DEX63" s="7"/>
      <c r="DEY63" s="7"/>
      <c r="DEZ63" s="7"/>
      <c r="DFA63" s="7"/>
      <c r="DFB63" s="7"/>
      <c r="DFC63" s="7"/>
      <c r="DFD63" s="7"/>
      <c r="DFE63" s="7"/>
      <c r="DFF63" s="7"/>
      <c r="DFG63" s="7"/>
      <c r="DFH63" s="7"/>
      <c r="DFI63" s="7"/>
      <c r="DFJ63" s="7"/>
      <c r="DFK63" s="7"/>
      <c r="DFL63" s="7"/>
      <c r="DFM63" s="7"/>
      <c r="DFN63" s="7"/>
      <c r="DFO63" s="7"/>
      <c r="DFP63" s="7"/>
      <c r="DFQ63" s="7"/>
      <c r="DFR63" s="7"/>
      <c r="DFS63" s="7"/>
      <c r="DFT63" s="7"/>
      <c r="DFU63" s="7"/>
      <c r="DFV63" s="7"/>
      <c r="DFW63" s="7"/>
      <c r="DFX63" s="7"/>
      <c r="DFY63" s="7"/>
      <c r="DFZ63" s="7"/>
      <c r="DGA63" s="7"/>
      <c r="DGB63" s="7"/>
      <c r="DGC63" s="7"/>
      <c r="DGD63" s="7"/>
      <c r="DGE63" s="7"/>
      <c r="DGF63" s="7"/>
      <c r="DGG63" s="7"/>
      <c r="DGH63" s="7"/>
      <c r="DGI63" s="7"/>
      <c r="DGJ63" s="7"/>
      <c r="DGK63" s="7"/>
      <c r="DGL63" s="7"/>
      <c r="DGM63" s="7"/>
      <c r="DGN63" s="7"/>
      <c r="DGO63" s="7"/>
      <c r="DGP63" s="7"/>
      <c r="DGQ63" s="7"/>
      <c r="DGR63" s="7"/>
      <c r="DGS63" s="7"/>
      <c r="DGT63" s="7"/>
      <c r="DGU63" s="7"/>
      <c r="DGV63" s="7"/>
      <c r="DGW63" s="7"/>
      <c r="DGX63" s="7"/>
      <c r="DGY63" s="7"/>
      <c r="DGZ63" s="7"/>
      <c r="DHA63" s="7"/>
      <c r="DHB63" s="7"/>
      <c r="DHC63" s="7"/>
      <c r="DHD63" s="7"/>
      <c r="DHE63" s="7"/>
      <c r="DHF63" s="7"/>
      <c r="DHG63" s="7"/>
      <c r="DHH63" s="7"/>
      <c r="DHI63" s="7"/>
      <c r="DHJ63" s="7"/>
      <c r="DHK63" s="7"/>
      <c r="DHL63" s="7"/>
      <c r="DHM63" s="7"/>
      <c r="DHN63" s="7"/>
      <c r="DHO63" s="7"/>
      <c r="DHP63" s="7"/>
      <c r="DHQ63" s="7"/>
      <c r="DHR63" s="7"/>
      <c r="DHS63" s="7"/>
      <c r="DHT63" s="7"/>
      <c r="DHU63" s="7"/>
      <c r="DHV63" s="7"/>
      <c r="DHW63" s="7"/>
      <c r="DHX63" s="7"/>
      <c r="DHY63" s="7"/>
      <c r="DHZ63" s="7"/>
      <c r="DIA63" s="7"/>
      <c r="DIB63" s="7"/>
      <c r="DIC63" s="7"/>
      <c r="DID63" s="7"/>
      <c r="DIE63" s="7"/>
      <c r="DIF63" s="7"/>
      <c r="DIG63" s="7"/>
      <c r="DIH63" s="7"/>
      <c r="DII63" s="7"/>
      <c r="DIJ63" s="7"/>
      <c r="DIK63" s="7"/>
      <c r="DIL63" s="7"/>
      <c r="DIM63" s="7"/>
      <c r="DIN63" s="7"/>
      <c r="DIO63" s="7"/>
      <c r="DIP63" s="7"/>
      <c r="DIQ63" s="7"/>
      <c r="DIR63" s="7"/>
      <c r="DIS63" s="7"/>
      <c r="DIT63" s="7"/>
      <c r="DIU63" s="7"/>
      <c r="DIV63" s="7"/>
      <c r="DIW63" s="7"/>
      <c r="DIX63" s="7"/>
      <c r="DIY63" s="7"/>
      <c r="DIZ63" s="7"/>
      <c r="DJA63" s="7"/>
      <c r="DJB63" s="7"/>
      <c r="DJC63" s="7"/>
      <c r="DJD63" s="7"/>
      <c r="DJE63" s="7"/>
      <c r="DJF63" s="7"/>
      <c r="DJG63" s="7"/>
      <c r="DJH63" s="7"/>
      <c r="DJI63" s="7"/>
      <c r="DJJ63" s="7"/>
      <c r="DJK63" s="7"/>
      <c r="DJL63" s="7"/>
      <c r="DJM63" s="7"/>
      <c r="DJN63" s="7"/>
      <c r="DJO63" s="7"/>
      <c r="DJP63" s="7"/>
      <c r="DJQ63" s="7"/>
      <c r="DJR63" s="7"/>
      <c r="DJS63" s="7"/>
      <c r="DJT63" s="7"/>
      <c r="DJU63" s="7"/>
      <c r="DJV63" s="7"/>
      <c r="DJW63" s="7"/>
      <c r="DJX63" s="7"/>
      <c r="DJY63" s="7"/>
      <c r="DJZ63" s="7"/>
      <c r="DKA63" s="7"/>
      <c r="DKB63" s="7"/>
      <c r="DKC63" s="7"/>
      <c r="DKD63" s="7"/>
      <c r="DKE63" s="7"/>
      <c r="DKF63" s="7"/>
      <c r="DKG63" s="7"/>
      <c r="DKH63" s="7"/>
      <c r="DKI63" s="7"/>
      <c r="DKJ63" s="7"/>
      <c r="DKK63" s="7"/>
      <c r="DKL63" s="7"/>
      <c r="DKM63" s="7"/>
      <c r="DKN63" s="7"/>
      <c r="DKO63" s="7"/>
      <c r="DKP63" s="7"/>
      <c r="DKQ63" s="7"/>
      <c r="DKR63" s="7"/>
      <c r="DKS63" s="7"/>
      <c r="DKT63" s="7"/>
      <c r="DKU63" s="7"/>
      <c r="DKV63" s="7"/>
      <c r="DKW63" s="7"/>
      <c r="DKX63" s="7"/>
      <c r="DKY63" s="7"/>
      <c r="DKZ63" s="7"/>
      <c r="DLA63" s="7"/>
      <c r="DLB63" s="7"/>
      <c r="DLC63" s="7"/>
      <c r="DLD63" s="7"/>
      <c r="DLE63" s="7"/>
      <c r="DLF63" s="7"/>
      <c r="DLG63" s="7"/>
      <c r="DLH63" s="7"/>
      <c r="DLI63" s="7"/>
      <c r="DLJ63" s="7"/>
      <c r="DLK63" s="7"/>
      <c r="DLL63" s="7"/>
      <c r="DLM63" s="7"/>
      <c r="DLN63" s="7"/>
      <c r="DLO63" s="7"/>
      <c r="DLP63" s="7"/>
      <c r="DLQ63" s="7"/>
      <c r="DLR63" s="7"/>
      <c r="DLS63" s="7"/>
      <c r="DLT63" s="7"/>
      <c r="DLU63" s="7"/>
      <c r="DLV63" s="7"/>
      <c r="DLW63" s="7"/>
      <c r="DLX63" s="7"/>
      <c r="DLY63" s="7"/>
      <c r="DLZ63" s="7"/>
      <c r="DMA63" s="7"/>
      <c r="DMB63" s="7"/>
      <c r="DMC63" s="7"/>
      <c r="DMD63" s="7"/>
      <c r="DME63" s="7"/>
      <c r="DMF63" s="7"/>
      <c r="DMG63" s="7"/>
      <c r="DMH63" s="7"/>
      <c r="DMI63" s="7"/>
      <c r="DMJ63" s="7"/>
      <c r="DMK63" s="7"/>
      <c r="DML63" s="7"/>
      <c r="DMM63" s="7"/>
      <c r="DMN63" s="7"/>
      <c r="DMO63" s="7"/>
      <c r="DMP63" s="7"/>
      <c r="DMQ63" s="7"/>
      <c r="DMR63" s="7"/>
      <c r="DMS63" s="7"/>
      <c r="DMT63" s="7"/>
      <c r="DMU63" s="7"/>
      <c r="DMV63" s="7"/>
      <c r="DMW63" s="7"/>
      <c r="DMX63" s="7"/>
      <c r="DMY63" s="7"/>
      <c r="DMZ63" s="7"/>
      <c r="DNA63" s="7"/>
      <c r="DNB63" s="7"/>
      <c r="DNC63" s="7"/>
      <c r="DND63" s="7"/>
      <c r="DNE63" s="7"/>
      <c r="DNF63" s="7"/>
      <c r="DNG63" s="7"/>
      <c r="DNH63" s="7"/>
      <c r="DNI63" s="7"/>
      <c r="DNJ63" s="7"/>
      <c r="DNK63" s="7"/>
      <c r="DNL63" s="7"/>
      <c r="DNM63" s="7"/>
      <c r="DNN63" s="7"/>
      <c r="DNO63" s="7"/>
      <c r="DNP63" s="7"/>
      <c r="DNQ63" s="7"/>
      <c r="DNR63" s="7"/>
      <c r="DNS63" s="7"/>
      <c r="DNT63" s="7"/>
      <c r="DNU63" s="7"/>
      <c r="DNV63" s="7"/>
      <c r="DNW63" s="7"/>
      <c r="DNX63" s="7"/>
      <c r="DNZ63" s="7"/>
      <c r="DOA63" s="7"/>
      <c r="DOB63" s="7"/>
      <c r="DOC63" s="7"/>
      <c r="DOD63" s="7"/>
      <c r="DOE63" s="7"/>
      <c r="DOF63" s="7"/>
      <c r="DOG63" s="7"/>
      <c r="DOH63" s="7"/>
      <c r="DOI63" s="7"/>
      <c r="DOJ63" s="7"/>
      <c r="DOK63" s="7"/>
      <c r="DOL63" s="7"/>
      <c r="DOM63" s="7"/>
      <c r="DON63" s="7"/>
      <c r="DOO63" s="7"/>
      <c r="DOP63" s="7"/>
      <c r="DOQ63" s="7"/>
      <c r="DOR63" s="7"/>
      <c r="DOS63" s="7"/>
      <c r="DOT63" s="7"/>
      <c r="DOU63" s="7"/>
      <c r="DOV63" s="7"/>
      <c r="DOW63" s="7"/>
      <c r="DOX63" s="7"/>
      <c r="DOY63" s="7"/>
      <c r="DOZ63" s="7"/>
      <c r="DPA63" s="7"/>
      <c r="DPB63" s="7"/>
      <c r="DPC63" s="7"/>
      <c r="DPD63" s="7"/>
      <c r="DPE63" s="7"/>
      <c r="DPF63" s="7"/>
      <c r="DPG63" s="7"/>
      <c r="DPH63" s="7"/>
      <c r="DPI63" s="7"/>
      <c r="DPJ63" s="7"/>
      <c r="DPK63" s="7"/>
      <c r="DPL63" s="7"/>
      <c r="DPM63" s="7"/>
      <c r="DPN63" s="7"/>
      <c r="DPO63" s="7"/>
      <c r="DPP63" s="7"/>
      <c r="DPQ63" s="7"/>
      <c r="DPR63" s="7"/>
      <c r="DPS63" s="7"/>
      <c r="DPT63" s="7"/>
      <c r="DPU63" s="7"/>
      <c r="DPV63" s="7"/>
      <c r="DPW63" s="7"/>
      <c r="DPX63" s="7"/>
      <c r="DPY63" s="7"/>
      <c r="DPZ63" s="7"/>
      <c r="DQA63" s="7"/>
      <c r="DQB63" s="7"/>
      <c r="DQC63" s="7"/>
      <c r="DQD63" s="7"/>
      <c r="DQE63" s="7"/>
      <c r="DQF63" s="7"/>
      <c r="DQG63" s="7"/>
      <c r="DQH63" s="7"/>
      <c r="DQI63" s="7"/>
      <c r="DQJ63" s="7"/>
      <c r="DQK63" s="7"/>
      <c r="DQL63" s="7"/>
      <c r="DQM63" s="7"/>
      <c r="DQN63" s="7"/>
      <c r="DQO63" s="7"/>
      <c r="DQP63" s="7"/>
      <c r="DQQ63" s="7"/>
      <c r="DQR63" s="7"/>
      <c r="DQS63" s="7"/>
      <c r="DQT63" s="7"/>
      <c r="DQU63" s="7"/>
      <c r="DQV63" s="7"/>
      <c r="DQW63" s="7"/>
      <c r="DQX63" s="7"/>
      <c r="DQY63" s="7"/>
      <c r="DQZ63" s="7"/>
      <c r="DRA63" s="7"/>
      <c r="DRB63" s="7"/>
      <c r="DRC63" s="7"/>
      <c r="DRD63" s="7"/>
      <c r="DRE63" s="7"/>
      <c r="DRF63" s="7"/>
      <c r="DRG63" s="7"/>
      <c r="DRH63" s="7"/>
      <c r="DRI63" s="7"/>
      <c r="DRJ63" s="7"/>
      <c r="DRK63" s="7"/>
      <c r="DRL63" s="7"/>
      <c r="DRM63" s="7"/>
      <c r="DRN63" s="7"/>
      <c r="DRO63" s="7"/>
      <c r="DRP63" s="7"/>
      <c r="DRQ63" s="7"/>
      <c r="DRR63" s="7"/>
      <c r="DRS63" s="7"/>
      <c r="DRT63" s="7"/>
      <c r="DRU63" s="7"/>
      <c r="DRV63" s="7"/>
      <c r="DRW63" s="7"/>
      <c r="DRX63" s="7"/>
      <c r="DRY63" s="7"/>
      <c r="DRZ63" s="7"/>
      <c r="DSA63" s="7"/>
      <c r="DSB63" s="7"/>
      <c r="DSC63" s="7"/>
      <c r="DSD63" s="7"/>
      <c r="DSE63" s="7"/>
      <c r="DSF63" s="7"/>
      <c r="DSG63" s="7"/>
      <c r="DSH63" s="7"/>
      <c r="DSI63" s="7"/>
      <c r="DSJ63" s="7"/>
      <c r="DSK63" s="7"/>
      <c r="DSL63" s="7"/>
      <c r="DSM63" s="7"/>
      <c r="DSN63" s="7"/>
      <c r="DSO63" s="7"/>
      <c r="DSP63" s="7"/>
      <c r="DSQ63" s="7"/>
      <c r="DSR63" s="7"/>
      <c r="DSS63" s="7"/>
      <c r="DST63" s="7"/>
      <c r="DSU63" s="7"/>
      <c r="DSV63" s="7"/>
      <c r="DSW63" s="7"/>
      <c r="DSX63" s="7"/>
      <c r="DSY63" s="7"/>
      <c r="DSZ63" s="7"/>
      <c r="DTA63" s="7"/>
      <c r="DTB63" s="7"/>
      <c r="DTC63" s="7"/>
      <c r="DTD63" s="7"/>
      <c r="DTE63" s="7"/>
      <c r="DTF63" s="7"/>
      <c r="DTG63" s="7"/>
      <c r="DTH63" s="7"/>
      <c r="DTI63" s="7"/>
      <c r="DTJ63" s="7"/>
      <c r="DTK63" s="7"/>
      <c r="DTL63" s="7"/>
      <c r="DTM63" s="7"/>
      <c r="DTN63" s="7"/>
      <c r="DTO63" s="7"/>
      <c r="DTP63" s="7"/>
      <c r="DTQ63" s="7"/>
      <c r="DTR63" s="7"/>
      <c r="DTS63" s="7"/>
      <c r="DTT63" s="7"/>
      <c r="DTU63" s="7"/>
      <c r="DTV63" s="7"/>
      <c r="DTW63" s="7"/>
      <c r="DTX63" s="7"/>
      <c r="DTY63" s="7"/>
      <c r="DTZ63" s="7"/>
      <c r="DUA63" s="7"/>
      <c r="DUB63" s="7"/>
      <c r="DUC63" s="7"/>
      <c r="DUD63" s="7"/>
      <c r="DUE63" s="7"/>
      <c r="DUF63" s="7"/>
      <c r="DUG63" s="7"/>
      <c r="DUH63" s="7"/>
      <c r="DUI63" s="7"/>
      <c r="DUJ63" s="7"/>
      <c r="DUK63" s="7"/>
      <c r="DUL63" s="7"/>
      <c r="DUM63" s="7"/>
      <c r="DUN63" s="7"/>
      <c r="DUO63" s="7"/>
      <c r="DUP63" s="7"/>
      <c r="DUQ63" s="7"/>
      <c r="DUR63" s="7"/>
      <c r="DUS63" s="7"/>
      <c r="DUT63" s="7"/>
      <c r="DUU63" s="7"/>
      <c r="DUV63" s="7"/>
      <c r="DUW63" s="7"/>
      <c r="DUX63" s="7"/>
      <c r="DUY63" s="7"/>
      <c r="DUZ63" s="7"/>
      <c r="DVA63" s="7"/>
      <c r="DVB63" s="7"/>
      <c r="DVC63" s="7"/>
      <c r="DVD63" s="7"/>
      <c r="DVE63" s="7"/>
      <c r="DVF63" s="7"/>
      <c r="DVG63" s="7"/>
      <c r="DVH63" s="7"/>
      <c r="DVI63" s="7"/>
      <c r="DVJ63" s="7"/>
      <c r="DVK63" s="7"/>
      <c r="DVL63" s="7"/>
      <c r="DVM63" s="7"/>
      <c r="DVN63" s="7"/>
      <c r="DVO63" s="7"/>
      <c r="DVP63" s="7"/>
      <c r="DVQ63" s="7"/>
      <c r="DVR63" s="7"/>
      <c r="DVS63" s="7"/>
      <c r="DVT63" s="7"/>
      <c r="DVU63" s="7"/>
      <c r="DVV63" s="7"/>
      <c r="DVW63" s="7"/>
      <c r="DVX63" s="7"/>
      <c r="DVY63" s="7"/>
      <c r="DVZ63" s="7"/>
      <c r="DWA63" s="7"/>
      <c r="DWB63" s="7"/>
      <c r="DWC63" s="7"/>
      <c r="DWD63" s="7"/>
      <c r="DWE63" s="7"/>
      <c r="DWF63" s="7"/>
      <c r="DWG63" s="7"/>
      <c r="DWH63" s="7"/>
      <c r="DWI63" s="7"/>
      <c r="DWJ63" s="7"/>
      <c r="DWK63" s="7"/>
      <c r="DWL63" s="7"/>
      <c r="DWM63" s="7"/>
      <c r="DWN63" s="7"/>
      <c r="DWO63" s="7"/>
      <c r="DWP63" s="7"/>
      <c r="DWQ63" s="7"/>
      <c r="DWR63" s="7"/>
      <c r="DWS63" s="7"/>
      <c r="DWT63" s="7"/>
      <c r="DWU63" s="7"/>
      <c r="DWV63" s="7"/>
      <c r="DWW63" s="7"/>
      <c r="DWX63" s="7"/>
      <c r="DWY63" s="7"/>
      <c r="DWZ63" s="7"/>
      <c r="DXA63" s="7"/>
      <c r="DXB63" s="7"/>
      <c r="DXC63" s="7"/>
      <c r="DXD63" s="7"/>
      <c r="DXE63" s="7"/>
      <c r="DXF63" s="7"/>
      <c r="DXG63" s="7"/>
      <c r="DXH63" s="7"/>
      <c r="DXI63" s="7"/>
      <c r="DXJ63" s="7"/>
      <c r="DXK63" s="7"/>
      <c r="DXL63" s="7"/>
      <c r="DXM63" s="7"/>
      <c r="DXN63" s="7"/>
      <c r="DXO63" s="7"/>
      <c r="DXP63" s="7"/>
      <c r="DXQ63" s="7"/>
      <c r="DXR63" s="7"/>
      <c r="DXS63" s="7"/>
      <c r="DXT63" s="7"/>
      <c r="DXV63" s="7"/>
      <c r="DXW63" s="7"/>
      <c r="DXX63" s="7"/>
      <c r="DXY63" s="7"/>
      <c r="DXZ63" s="7"/>
      <c r="DYA63" s="7"/>
      <c r="DYB63" s="7"/>
      <c r="DYC63" s="7"/>
      <c r="DYD63" s="7"/>
      <c r="DYE63" s="7"/>
      <c r="DYF63" s="7"/>
      <c r="DYG63" s="7"/>
      <c r="DYH63" s="7"/>
      <c r="DYI63" s="7"/>
      <c r="DYJ63" s="7"/>
      <c r="DYK63" s="7"/>
      <c r="DYL63" s="7"/>
      <c r="DYM63" s="7"/>
      <c r="DYN63" s="7"/>
      <c r="DYO63" s="7"/>
      <c r="DYP63" s="7"/>
      <c r="DYQ63" s="7"/>
      <c r="DYR63" s="7"/>
      <c r="DYS63" s="7"/>
      <c r="DYT63" s="7"/>
      <c r="DYU63" s="7"/>
      <c r="DYV63" s="7"/>
      <c r="DYW63" s="7"/>
      <c r="DYX63" s="7"/>
      <c r="DYY63" s="7"/>
      <c r="DYZ63" s="7"/>
      <c r="DZA63" s="7"/>
      <c r="DZB63" s="7"/>
      <c r="DZC63" s="7"/>
      <c r="DZD63" s="7"/>
      <c r="DZE63" s="7"/>
      <c r="DZF63" s="7"/>
      <c r="DZG63" s="7"/>
      <c r="DZH63" s="7"/>
      <c r="DZI63" s="7"/>
      <c r="DZJ63" s="7"/>
      <c r="DZK63" s="7"/>
      <c r="DZL63" s="7"/>
      <c r="DZM63" s="7"/>
      <c r="DZN63" s="7"/>
      <c r="DZO63" s="7"/>
      <c r="DZP63" s="7"/>
      <c r="DZQ63" s="7"/>
      <c r="DZR63" s="7"/>
      <c r="DZS63" s="7"/>
      <c r="DZT63" s="7"/>
      <c r="DZU63" s="7"/>
      <c r="DZV63" s="7"/>
      <c r="DZW63" s="7"/>
      <c r="DZX63" s="7"/>
      <c r="DZY63" s="7"/>
      <c r="DZZ63" s="7"/>
      <c r="EAA63" s="7"/>
      <c r="EAB63" s="7"/>
      <c r="EAC63" s="7"/>
      <c r="EAD63" s="7"/>
      <c r="EAE63" s="7"/>
      <c r="EAF63" s="7"/>
      <c r="EAG63" s="7"/>
      <c r="EAH63" s="7"/>
      <c r="EAI63" s="7"/>
      <c r="EAJ63" s="7"/>
      <c r="EAK63" s="7"/>
      <c r="EAL63" s="7"/>
      <c r="EAM63" s="7"/>
      <c r="EAN63" s="7"/>
      <c r="EAO63" s="7"/>
      <c r="EAP63" s="7"/>
      <c r="EAQ63" s="7"/>
      <c r="EAR63" s="7"/>
      <c r="EAS63" s="7"/>
      <c r="EAT63" s="7"/>
      <c r="EAU63" s="7"/>
      <c r="EAV63" s="7"/>
      <c r="EAW63" s="7"/>
      <c r="EAX63" s="7"/>
      <c r="EAY63" s="7"/>
      <c r="EAZ63" s="7"/>
      <c r="EBA63" s="7"/>
      <c r="EBB63" s="7"/>
      <c r="EBC63" s="7"/>
      <c r="EBD63" s="7"/>
      <c r="EBE63" s="7"/>
      <c r="EBF63" s="7"/>
      <c r="EBG63" s="7"/>
      <c r="EBH63" s="7"/>
      <c r="EBI63" s="7"/>
      <c r="EBJ63" s="7"/>
      <c r="EBK63" s="7"/>
      <c r="EBL63" s="7"/>
      <c r="EBM63" s="7"/>
      <c r="EBN63" s="7"/>
      <c r="EBO63" s="7"/>
      <c r="EBP63" s="7"/>
      <c r="EBQ63" s="7"/>
      <c r="EBR63" s="7"/>
      <c r="EBS63" s="7"/>
      <c r="EBT63" s="7"/>
      <c r="EBU63" s="7"/>
      <c r="EBV63" s="7"/>
      <c r="EBW63" s="7"/>
      <c r="EBX63" s="7"/>
      <c r="EBY63" s="7"/>
      <c r="EBZ63" s="7"/>
      <c r="ECA63" s="7"/>
      <c r="ECB63" s="7"/>
      <c r="ECC63" s="7"/>
      <c r="ECD63" s="7"/>
      <c r="ECE63" s="7"/>
      <c r="ECF63" s="7"/>
      <c r="ECG63" s="7"/>
      <c r="ECH63" s="7"/>
      <c r="ECI63" s="7"/>
      <c r="ECJ63" s="7"/>
      <c r="ECK63" s="7"/>
      <c r="ECL63" s="7"/>
      <c r="ECM63" s="7"/>
      <c r="ECN63" s="7"/>
      <c r="ECO63" s="7"/>
      <c r="ECP63" s="7"/>
      <c r="ECQ63" s="7"/>
      <c r="ECR63" s="7"/>
      <c r="ECS63" s="7"/>
      <c r="ECT63" s="7"/>
      <c r="ECU63" s="7"/>
      <c r="ECV63" s="7"/>
      <c r="ECW63" s="7"/>
      <c r="ECX63" s="7"/>
      <c r="ECY63" s="7"/>
      <c r="ECZ63" s="7"/>
      <c r="EDA63" s="7"/>
      <c r="EDB63" s="7"/>
      <c r="EDC63" s="7"/>
      <c r="EDD63" s="7"/>
      <c r="EDE63" s="7"/>
      <c r="EDF63" s="7"/>
      <c r="EDG63" s="7"/>
      <c r="EDH63" s="7"/>
      <c r="EDI63" s="7"/>
      <c r="EDJ63" s="7"/>
      <c r="EDK63" s="7"/>
      <c r="EDL63" s="7"/>
      <c r="EDM63" s="7"/>
      <c r="EDN63" s="7"/>
      <c r="EDO63" s="7"/>
      <c r="EDP63" s="7"/>
      <c r="EDQ63" s="7"/>
      <c r="EDR63" s="7"/>
      <c r="EDS63" s="7"/>
      <c r="EDT63" s="7"/>
      <c r="EDU63" s="7"/>
      <c r="EDV63" s="7"/>
      <c r="EDW63" s="7"/>
      <c r="EDX63" s="7"/>
      <c r="EDY63" s="7"/>
      <c r="EDZ63" s="7"/>
      <c r="EEA63" s="7"/>
      <c r="EEB63" s="7"/>
      <c r="EEC63" s="7"/>
      <c r="EED63" s="7"/>
      <c r="EEE63" s="7"/>
      <c r="EEF63" s="7"/>
      <c r="EEG63" s="7"/>
      <c r="EEH63" s="7"/>
      <c r="EEI63" s="7"/>
      <c r="EEJ63" s="7"/>
      <c r="EEK63" s="7"/>
      <c r="EEL63" s="7"/>
      <c r="EEM63" s="7"/>
      <c r="EEN63" s="7"/>
      <c r="EEO63" s="7"/>
      <c r="EEP63" s="7"/>
      <c r="EEQ63" s="7"/>
      <c r="EER63" s="7"/>
      <c r="EES63" s="7"/>
      <c r="EET63" s="7"/>
      <c r="EEU63" s="7"/>
      <c r="EEV63" s="7"/>
      <c r="EEW63" s="7"/>
      <c r="EEX63" s="7"/>
      <c r="EEY63" s="7"/>
      <c r="EEZ63" s="7"/>
      <c r="EFA63" s="7"/>
      <c r="EFB63" s="7"/>
      <c r="EFC63" s="7"/>
      <c r="EFD63" s="7"/>
      <c r="EFE63" s="7"/>
      <c r="EFF63" s="7"/>
      <c r="EFG63" s="7"/>
      <c r="EFH63" s="7"/>
      <c r="EFI63" s="7"/>
      <c r="EFJ63" s="7"/>
      <c r="EFK63" s="7"/>
      <c r="EFL63" s="7"/>
      <c r="EFM63" s="7"/>
      <c r="EFN63" s="7"/>
      <c r="EFO63" s="7"/>
      <c r="EFP63" s="7"/>
      <c r="EFQ63" s="7"/>
      <c r="EFR63" s="7"/>
      <c r="EFS63" s="7"/>
      <c r="EFT63" s="7"/>
      <c r="EFU63" s="7"/>
      <c r="EFV63" s="7"/>
      <c r="EFW63" s="7"/>
      <c r="EFX63" s="7"/>
      <c r="EFY63" s="7"/>
      <c r="EFZ63" s="7"/>
      <c r="EGA63" s="7"/>
      <c r="EGB63" s="7"/>
      <c r="EGC63" s="7"/>
      <c r="EGD63" s="7"/>
      <c r="EGE63" s="7"/>
      <c r="EGF63" s="7"/>
      <c r="EGG63" s="7"/>
      <c r="EGH63" s="7"/>
      <c r="EGI63" s="7"/>
      <c r="EGJ63" s="7"/>
      <c r="EGK63" s="7"/>
      <c r="EGL63" s="7"/>
      <c r="EGM63" s="7"/>
      <c r="EGN63" s="7"/>
      <c r="EGO63" s="7"/>
      <c r="EGP63" s="7"/>
      <c r="EGQ63" s="7"/>
      <c r="EGR63" s="7"/>
      <c r="EGS63" s="7"/>
      <c r="EGT63" s="7"/>
      <c r="EGU63" s="7"/>
      <c r="EGV63" s="7"/>
      <c r="EGW63" s="7"/>
      <c r="EGX63" s="7"/>
      <c r="EGY63" s="7"/>
      <c r="EGZ63" s="7"/>
      <c r="EHA63" s="7"/>
      <c r="EHB63" s="7"/>
      <c r="EHC63" s="7"/>
      <c r="EHD63" s="7"/>
      <c r="EHE63" s="7"/>
      <c r="EHF63" s="7"/>
      <c r="EHG63" s="7"/>
      <c r="EHH63" s="7"/>
      <c r="EHI63" s="7"/>
      <c r="EHJ63" s="7"/>
      <c r="EHK63" s="7"/>
      <c r="EHL63" s="7"/>
      <c r="EHM63" s="7"/>
      <c r="EHN63" s="7"/>
      <c r="EHO63" s="7"/>
      <c r="EHP63" s="7"/>
      <c r="EHR63" s="7"/>
      <c r="EHS63" s="7"/>
      <c r="EHT63" s="7"/>
      <c r="EHU63" s="7"/>
      <c r="EHV63" s="7"/>
      <c r="EHW63" s="7"/>
      <c r="EHX63" s="7"/>
      <c r="EHY63" s="7"/>
      <c r="EHZ63" s="7"/>
      <c r="EIA63" s="7"/>
      <c r="EIB63" s="7"/>
      <c r="EIC63" s="7"/>
      <c r="EID63" s="7"/>
      <c r="EIE63" s="7"/>
      <c r="EIF63" s="7"/>
      <c r="EIG63" s="7"/>
      <c r="EIH63" s="7"/>
      <c r="EII63" s="7"/>
      <c r="EIJ63" s="7"/>
      <c r="EIK63" s="7"/>
      <c r="EIL63" s="7"/>
      <c r="EIM63" s="7"/>
      <c r="EIN63" s="7"/>
      <c r="EIO63" s="7"/>
      <c r="EIP63" s="7"/>
      <c r="EIQ63" s="7"/>
      <c r="EIR63" s="7"/>
      <c r="EIS63" s="7"/>
      <c r="EIT63" s="7"/>
      <c r="EIU63" s="7"/>
      <c r="EIV63" s="7"/>
      <c r="EIW63" s="7"/>
      <c r="EIX63" s="7"/>
      <c r="EIY63" s="7"/>
      <c r="EIZ63" s="7"/>
      <c r="EJA63" s="7"/>
      <c r="EJB63" s="7"/>
      <c r="EJC63" s="7"/>
      <c r="EJD63" s="7"/>
      <c r="EJE63" s="7"/>
      <c r="EJF63" s="7"/>
      <c r="EJG63" s="7"/>
      <c r="EJH63" s="7"/>
      <c r="EJI63" s="7"/>
      <c r="EJJ63" s="7"/>
      <c r="EJK63" s="7"/>
      <c r="EJL63" s="7"/>
      <c r="EJM63" s="7"/>
      <c r="EJN63" s="7"/>
      <c r="EJO63" s="7"/>
      <c r="EJP63" s="7"/>
      <c r="EJQ63" s="7"/>
      <c r="EJR63" s="7"/>
      <c r="EJS63" s="7"/>
      <c r="EJT63" s="7"/>
      <c r="EJU63" s="7"/>
      <c r="EJV63" s="7"/>
      <c r="EJW63" s="7"/>
      <c r="EJX63" s="7"/>
      <c r="EJY63" s="7"/>
      <c r="EJZ63" s="7"/>
      <c r="EKA63" s="7"/>
      <c r="EKB63" s="7"/>
      <c r="EKC63" s="7"/>
      <c r="EKD63" s="7"/>
      <c r="EKE63" s="7"/>
      <c r="EKF63" s="7"/>
      <c r="EKG63" s="7"/>
      <c r="EKH63" s="7"/>
      <c r="EKI63" s="7"/>
      <c r="EKJ63" s="7"/>
      <c r="EKK63" s="7"/>
      <c r="EKL63" s="7"/>
      <c r="EKM63" s="7"/>
      <c r="EKN63" s="7"/>
      <c r="EKO63" s="7"/>
      <c r="EKP63" s="7"/>
      <c r="EKQ63" s="7"/>
      <c r="EKR63" s="7"/>
      <c r="EKS63" s="7"/>
      <c r="EKT63" s="7"/>
      <c r="EKU63" s="7"/>
      <c r="EKV63" s="7"/>
      <c r="EKW63" s="7"/>
      <c r="EKX63" s="7"/>
      <c r="EKY63" s="7"/>
      <c r="EKZ63" s="7"/>
      <c r="ELA63" s="7"/>
      <c r="ELB63" s="7"/>
      <c r="ELC63" s="7"/>
      <c r="ELD63" s="7"/>
      <c r="ELE63" s="7"/>
      <c r="ELF63" s="7"/>
      <c r="ELG63" s="7"/>
      <c r="ELH63" s="7"/>
      <c r="ELI63" s="7"/>
      <c r="ELJ63" s="7"/>
      <c r="ELK63" s="7"/>
      <c r="ELL63" s="7"/>
      <c r="ELM63" s="7"/>
      <c r="ELN63" s="7"/>
      <c r="ELO63" s="7"/>
      <c r="ELP63" s="7"/>
      <c r="ELQ63" s="7"/>
      <c r="ELR63" s="7"/>
      <c r="ELS63" s="7"/>
      <c r="ELT63" s="7"/>
      <c r="ELU63" s="7"/>
      <c r="ELV63" s="7"/>
      <c r="ELW63" s="7"/>
      <c r="ELX63" s="7"/>
      <c r="ELY63" s="7"/>
      <c r="ELZ63" s="7"/>
      <c r="EMA63" s="7"/>
      <c r="EMB63" s="7"/>
      <c r="EMC63" s="7"/>
      <c r="EMD63" s="7"/>
      <c r="EME63" s="7"/>
      <c r="EMF63" s="7"/>
      <c r="EMG63" s="7"/>
      <c r="EMH63" s="7"/>
      <c r="EMI63" s="7"/>
      <c r="EMJ63" s="7"/>
      <c r="EMK63" s="7"/>
      <c r="EML63" s="7"/>
      <c r="EMM63" s="7"/>
      <c r="EMN63" s="7"/>
      <c r="EMO63" s="7"/>
      <c r="EMP63" s="7"/>
      <c r="EMQ63" s="7"/>
      <c r="EMR63" s="7"/>
      <c r="EMS63" s="7"/>
      <c r="EMT63" s="7"/>
      <c r="EMU63" s="7"/>
      <c r="EMV63" s="7"/>
      <c r="EMW63" s="7"/>
      <c r="EMX63" s="7"/>
      <c r="EMY63" s="7"/>
      <c r="EMZ63" s="7"/>
      <c r="ENA63" s="7"/>
      <c r="ENB63" s="7"/>
      <c r="ENC63" s="7"/>
      <c r="END63" s="7"/>
      <c r="ENE63" s="7"/>
      <c r="ENF63" s="7"/>
      <c r="ENG63" s="7"/>
      <c r="ENH63" s="7"/>
      <c r="ENI63" s="7"/>
      <c r="ENJ63" s="7"/>
      <c r="ENK63" s="7"/>
      <c r="ENL63" s="7"/>
      <c r="ENM63" s="7"/>
      <c r="ENN63" s="7"/>
      <c r="ENO63" s="7"/>
      <c r="ENP63" s="7"/>
      <c r="ENQ63" s="7"/>
      <c r="ENR63" s="7"/>
      <c r="ENS63" s="7"/>
      <c r="ENT63" s="7"/>
      <c r="ENU63" s="7"/>
      <c r="ENV63" s="7"/>
      <c r="ENW63" s="7"/>
      <c r="ENX63" s="7"/>
      <c r="ENY63" s="7"/>
      <c r="ENZ63" s="7"/>
      <c r="EOA63" s="7"/>
      <c r="EOB63" s="7"/>
      <c r="EOC63" s="7"/>
      <c r="EOD63" s="7"/>
      <c r="EOE63" s="7"/>
      <c r="EOF63" s="7"/>
      <c r="EOG63" s="7"/>
      <c r="EOH63" s="7"/>
      <c r="EOI63" s="7"/>
      <c r="EOJ63" s="7"/>
      <c r="EOK63" s="7"/>
      <c r="EOL63" s="7"/>
      <c r="EOM63" s="7"/>
      <c r="EON63" s="7"/>
      <c r="EOO63" s="7"/>
      <c r="EOP63" s="7"/>
      <c r="EOQ63" s="7"/>
      <c r="EOR63" s="7"/>
      <c r="EOS63" s="7"/>
      <c r="EOT63" s="7"/>
      <c r="EOU63" s="7"/>
      <c r="EOV63" s="7"/>
      <c r="EOW63" s="7"/>
      <c r="EOX63" s="7"/>
      <c r="EOY63" s="7"/>
      <c r="EOZ63" s="7"/>
      <c r="EPA63" s="7"/>
      <c r="EPB63" s="7"/>
      <c r="EPC63" s="7"/>
      <c r="EPD63" s="7"/>
      <c r="EPE63" s="7"/>
      <c r="EPF63" s="7"/>
      <c r="EPG63" s="7"/>
      <c r="EPH63" s="7"/>
      <c r="EPI63" s="7"/>
      <c r="EPJ63" s="7"/>
      <c r="EPK63" s="7"/>
      <c r="EPL63" s="7"/>
      <c r="EPM63" s="7"/>
      <c r="EPN63" s="7"/>
      <c r="EPO63" s="7"/>
      <c r="EPP63" s="7"/>
      <c r="EPQ63" s="7"/>
      <c r="EPR63" s="7"/>
      <c r="EPS63" s="7"/>
      <c r="EPT63" s="7"/>
      <c r="EPU63" s="7"/>
      <c r="EPV63" s="7"/>
      <c r="EPW63" s="7"/>
      <c r="EPX63" s="7"/>
      <c r="EPY63" s="7"/>
      <c r="EPZ63" s="7"/>
      <c r="EQA63" s="7"/>
      <c r="EQB63" s="7"/>
      <c r="EQC63" s="7"/>
      <c r="EQD63" s="7"/>
      <c r="EQE63" s="7"/>
      <c r="EQF63" s="7"/>
      <c r="EQG63" s="7"/>
      <c r="EQH63" s="7"/>
      <c r="EQI63" s="7"/>
      <c r="EQJ63" s="7"/>
      <c r="EQK63" s="7"/>
      <c r="EQL63" s="7"/>
      <c r="EQM63" s="7"/>
      <c r="EQN63" s="7"/>
      <c r="EQO63" s="7"/>
      <c r="EQP63" s="7"/>
      <c r="EQQ63" s="7"/>
      <c r="EQR63" s="7"/>
      <c r="EQS63" s="7"/>
      <c r="EQT63" s="7"/>
      <c r="EQU63" s="7"/>
      <c r="EQV63" s="7"/>
      <c r="EQW63" s="7"/>
      <c r="EQX63" s="7"/>
      <c r="EQY63" s="7"/>
      <c r="EQZ63" s="7"/>
      <c r="ERA63" s="7"/>
      <c r="ERB63" s="7"/>
      <c r="ERC63" s="7"/>
      <c r="ERD63" s="7"/>
      <c r="ERE63" s="7"/>
      <c r="ERF63" s="7"/>
      <c r="ERG63" s="7"/>
      <c r="ERH63" s="7"/>
      <c r="ERI63" s="7"/>
      <c r="ERJ63" s="7"/>
      <c r="ERK63" s="7"/>
      <c r="ERL63" s="7"/>
      <c r="ERN63" s="7"/>
      <c r="ERO63" s="7"/>
      <c r="ERP63" s="7"/>
      <c r="ERQ63" s="7"/>
      <c r="ERR63" s="7"/>
      <c r="ERS63" s="7"/>
      <c r="ERT63" s="7"/>
      <c r="ERU63" s="7"/>
      <c r="ERV63" s="7"/>
      <c r="ERW63" s="7"/>
      <c r="ERX63" s="7"/>
      <c r="ERY63" s="7"/>
      <c r="ERZ63" s="7"/>
      <c r="ESA63" s="7"/>
      <c r="ESB63" s="7"/>
      <c r="ESC63" s="7"/>
      <c r="ESD63" s="7"/>
      <c r="ESE63" s="7"/>
      <c r="ESF63" s="7"/>
      <c r="ESG63" s="7"/>
      <c r="ESH63" s="7"/>
      <c r="ESI63" s="7"/>
      <c r="ESJ63" s="7"/>
      <c r="ESK63" s="7"/>
      <c r="ESL63" s="7"/>
      <c r="ESM63" s="7"/>
      <c r="ESN63" s="7"/>
      <c r="ESO63" s="7"/>
      <c r="ESP63" s="7"/>
      <c r="ESQ63" s="7"/>
      <c r="ESR63" s="7"/>
      <c r="ESS63" s="7"/>
      <c r="EST63" s="7"/>
      <c r="ESU63" s="7"/>
      <c r="ESV63" s="7"/>
      <c r="ESW63" s="7"/>
      <c r="ESX63" s="7"/>
      <c r="ESY63" s="7"/>
      <c r="ESZ63" s="7"/>
      <c r="ETA63" s="7"/>
      <c r="ETB63" s="7"/>
      <c r="ETC63" s="7"/>
      <c r="ETD63" s="7"/>
      <c r="ETE63" s="7"/>
      <c r="ETF63" s="7"/>
      <c r="ETG63" s="7"/>
      <c r="ETH63" s="7"/>
      <c r="ETI63" s="7"/>
      <c r="ETJ63" s="7"/>
      <c r="ETK63" s="7"/>
      <c r="ETL63" s="7"/>
      <c r="ETM63" s="7"/>
      <c r="ETN63" s="7"/>
      <c r="ETO63" s="7"/>
      <c r="ETP63" s="7"/>
      <c r="ETQ63" s="7"/>
      <c r="ETR63" s="7"/>
      <c r="ETS63" s="7"/>
      <c r="ETT63" s="7"/>
      <c r="ETU63" s="7"/>
      <c r="ETV63" s="7"/>
      <c r="ETW63" s="7"/>
      <c r="ETX63" s="7"/>
      <c r="ETY63" s="7"/>
      <c r="ETZ63" s="7"/>
      <c r="EUA63" s="7"/>
      <c r="EUB63" s="7"/>
      <c r="EUC63" s="7"/>
      <c r="EUD63" s="7"/>
      <c r="EUE63" s="7"/>
      <c r="EUF63" s="7"/>
      <c r="EUG63" s="7"/>
      <c r="EUH63" s="7"/>
      <c r="EUI63" s="7"/>
      <c r="EUJ63" s="7"/>
      <c r="EUK63" s="7"/>
      <c r="EUL63" s="7"/>
      <c r="EUM63" s="7"/>
      <c r="EUN63" s="7"/>
      <c r="EUO63" s="7"/>
      <c r="EUP63" s="7"/>
      <c r="EUQ63" s="7"/>
      <c r="EUR63" s="7"/>
      <c r="EUS63" s="7"/>
      <c r="EUT63" s="7"/>
      <c r="EUU63" s="7"/>
      <c r="EUV63" s="7"/>
      <c r="EUW63" s="7"/>
      <c r="EUX63" s="7"/>
      <c r="EUY63" s="7"/>
      <c r="EUZ63" s="7"/>
      <c r="EVA63" s="7"/>
      <c r="EVB63" s="7"/>
      <c r="EVC63" s="7"/>
      <c r="EVD63" s="7"/>
      <c r="EVE63" s="7"/>
      <c r="EVF63" s="7"/>
      <c r="EVG63" s="7"/>
      <c r="EVH63" s="7"/>
      <c r="EVI63" s="7"/>
      <c r="EVJ63" s="7"/>
      <c r="EVK63" s="7"/>
      <c r="EVL63" s="7"/>
      <c r="EVM63" s="7"/>
      <c r="EVN63" s="7"/>
      <c r="EVO63" s="7"/>
      <c r="EVP63" s="7"/>
      <c r="EVQ63" s="7"/>
      <c r="EVR63" s="7"/>
      <c r="EVS63" s="7"/>
      <c r="EVT63" s="7"/>
      <c r="EVU63" s="7"/>
      <c r="EVV63" s="7"/>
      <c r="EVW63" s="7"/>
      <c r="EVX63" s="7"/>
      <c r="EVY63" s="7"/>
      <c r="EVZ63" s="7"/>
      <c r="EWA63" s="7"/>
      <c r="EWB63" s="7"/>
      <c r="EWC63" s="7"/>
      <c r="EWD63" s="7"/>
      <c r="EWE63" s="7"/>
      <c r="EWF63" s="7"/>
      <c r="EWG63" s="7"/>
      <c r="EWH63" s="7"/>
      <c r="EWI63" s="7"/>
      <c r="EWJ63" s="7"/>
      <c r="EWK63" s="7"/>
      <c r="EWL63" s="7"/>
      <c r="EWM63" s="7"/>
      <c r="EWN63" s="7"/>
      <c r="EWO63" s="7"/>
      <c r="EWP63" s="7"/>
      <c r="EWQ63" s="7"/>
      <c r="EWR63" s="7"/>
      <c r="EWS63" s="7"/>
      <c r="EWT63" s="7"/>
      <c r="EWU63" s="7"/>
      <c r="EWV63" s="7"/>
      <c r="EWW63" s="7"/>
      <c r="EWX63" s="7"/>
      <c r="EWY63" s="7"/>
      <c r="EWZ63" s="7"/>
      <c r="EXA63" s="7"/>
      <c r="EXB63" s="7"/>
      <c r="EXC63" s="7"/>
      <c r="EXD63" s="7"/>
      <c r="EXE63" s="7"/>
      <c r="EXF63" s="7"/>
      <c r="EXG63" s="7"/>
      <c r="EXH63" s="7"/>
      <c r="EXI63" s="7"/>
      <c r="EXJ63" s="7"/>
      <c r="EXK63" s="7"/>
      <c r="EXL63" s="7"/>
      <c r="EXM63" s="7"/>
      <c r="EXN63" s="7"/>
      <c r="EXO63" s="7"/>
      <c r="EXP63" s="7"/>
      <c r="EXQ63" s="7"/>
      <c r="EXR63" s="7"/>
      <c r="EXS63" s="7"/>
      <c r="EXT63" s="7"/>
      <c r="EXU63" s="7"/>
      <c r="EXV63" s="7"/>
      <c r="EXW63" s="7"/>
      <c r="EXX63" s="7"/>
      <c r="EXY63" s="7"/>
      <c r="EXZ63" s="7"/>
      <c r="EYA63" s="7"/>
      <c r="EYB63" s="7"/>
      <c r="EYC63" s="7"/>
      <c r="EYD63" s="7"/>
      <c r="EYE63" s="7"/>
      <c r="EYF63" s="7"/>
      <c r="EYG63" s="7"/>
      <c r="EYH63" s="7"/>
      <c r="EYI63" s="7"/>
      <c r="EYJ63" s="7"/>
      <c r="EYK63" s="7"/>
      <c r="EYL63" s="7"/>
      <c r="EYM63" s="7"/>
      <c r="EYN63" s="7"/>
      <c r="EYO63" s="7"/>
      <c r="EYP63" s="7"/>
      <c r="EYQ63" s="7"/>
      <c r="EYR63" s="7"/>
      <c r="EYS63" s="7"/>
      <c r="EYT63" s="7"/>
      <c r="EYU63" s="7"/>
      <c r="EYV63" s="7"/>
      <c r="EYW63" s="7"/>
      <c r="EYX63" s="7"/>
      <c r="EYY63" s="7"/>
      <c r="EYZ63" s="7"/>
      <c r="EZA63" s="7"/>
      <c r="EZB63" s="7"/>
      <c r="EZC63" s="7"/>
      <c r="EZD63" s="7"/>
      <c r="EZE63" s="7"/>
      <c r="EZF63" s="7"/>
      <c r="EZG63" s="7"/>
      <c r="EZH63" s="7"/>
      <c r="EZI63" s="7"/>
      <c r="EZJ63" s="7"/>
      <c r="EZK63" s="7"/>
      <c r="EZL63" s="7"/>
      <c r="EZM63" s="7"/>
      <c r="EZN63" s="7"/>
      <c r="EZO63" s="7"/>
      <c r="EZP63" s="7"/>
      <c r="EZQ63" s="7"/>
      <c r="EZR63" s="7"/>
      <c r="EZS63" s="7"/>
      <c r="EZT63" s="7"/>
      <c r="EZU63" s="7"/>
      <c r="EZV63" s="7"/>
      <c r="EZW63" s="7"/>
      <c r="EZX63" s="7"/>
      <c r="EZY63" s="7"/>
      <c r="EZZ63" s="7"/>
      <c r="FAA63" s="7"/>
      <c r="FAB63" s="7"/>
      <c r="FAC63" s="7"/>
      <c r="FAD63" s="7"/>
      <c r="FAE63" s="7"/>
      <c r="FAF63" s="7"/>
      <c r="FAG63" s="7"/>
      <c r="FAH63" s="7"/>
      <c r="FAI63" s="7"/>
      <c r="FAJ63" s="7"/>
      <c r="FAK63" s="7"/>
      <c r="FAL63" s="7"/>
      <c r="FAM63" s="7"/>
      <c r="FAN63" s="7"/>
      <c r="FAO63" s="7"/>
      <c r="FAP63" s="7"/>
      <c r="FAQ63" s="7"/>
      <c r="FAR63" s="7"/>
      <c r="FAS63" s="7"/>
      <c r="FAT63" s="7"/>
      <c r="FAU63" s="7"/>
      <c r="FAV63" s="7"/>
      <c r="FAW63" s="7"/>
      <c r="FAX63" s="7"/>
      <c r="FAY63" s="7"/>
      <c r="FAZ63" s="7"/>
      <c r="FBA63" s="7"/>
      <c r="FBB63" s="7"/>
      <c r="FBC63" s="7"/>
      <c r="FBD63" s="7"/>
      <c r="FBE63" s="7"/>
      <c r="FBF63" s="7"/>
      <c r="FBG63" s="7"/>
      <c r="FBH63" s="7"/>
      <c r="FBJ63" s="7"/>
      <c r="FBK63" s="7"/>
      <c r="FBL63" s="7"/>
      <c r="FBM63" s="7"/>
      <c r="FBN63" s="7"/>
      <c r="FBO63" s="7"/>
      <c r="FBP63" s="7"/>
      <c r="FBQ63" s="7"/>
      <c r="FBR63" s="7"/>
      <c r="FBS63" s="7"/>
      <c r="FBT63" s="7"/>
      <c r="FBU63" s="7"/>
      <c r="FBV63" s="7"/>
      <c r="FBW63" s="7"/>
      <c r="FBX63" s="7"/>
      <c r="FBY63" s="7"/>
      <c r="FBZ63" s="7"/>
      <c r="FCA63" s="7"/>
      <c r="FCB63" s="7"/>
      <c r="FCC63" s="7"/>
      <c r="FCD63" s="7"/>
      <c r="FCE63" s="7"/>
      <c r="FCF63" s="7"/>
      <c r="FCG63" s="7"/>
      <c r="FCH63" s="7"/>
      <c r="FCI63" s="7"/>
      <c r="FCJ63" s="7"/>
      <c r="FCK63" s="7"/>
      <c r="FCL63" s="7"/>
      <c r="FCM63" s="7"/>
      <c r="FCN63" s="7"/>
      <c r="FCO63" s="7"/>
      <c r="FCP63" s="7"/>
      <c r="FCQ63" s="7"/>
      <c r="FCR63" s="7"/>
      <c r="FCS63" s="7"/>
      <c r="FCT63" s="7"/>
      <c r="FCU63" s="7"/>
      <c r="FCV63" s="7"/>
      <c r="FCW63" s="7"/>
      <c r="FCX63" s="7"/>
      <c r="FCY63" s="7"/>
      <c r="FCZ63" s="7"/>
      <c r="FDA63" s="7"/>
      <c r="FDB63" s="7"/>
      <c r="FDC63" s="7"/>
      <c r="FDD63" s="7"/>
      <c r="FDE63" s="7"/>
      <c r="FDF63" s="7"/>
      <c r="FDG63" s="7"/>
      <c r="FDH63" s="7"/>
      <c r="FDI63" s="7"/>
      <c r="FDJ63" s="7"/>
      <c r="FDK63" s="7"/>
      <c r="FDL63" s="7"/>
      <c r="FDM63" s="7"/>
      <c r="FDN63" s="7"/>
      <c r="FDO63" s="7"/>
      <c r="FDP63" s="7"/>
      <c r="FDQ63" s="7"/>
      <c r="FDR63" s="7"/>
      <c r="FDS63" s="7"/>
      <c r="FDT63" s="7"/>
      <c r="FDU63" s="7"/>
      <c r="FDV63" s="7"/>
      <c r="FDW63" s="7"/>
      <c r="FDX63" s="7"/>
      <c r="FDY63" s="7"/>
      <c r="FDZ63" s="7"/>
      <c r="FEA63" s="7"/>
      <c r="FEB63" s="7"/>
      <c r="FEC63" s="7"/>
      <c r="FED63" s="7"/>
      <c r="FEE63" s="7"/>
      <c r="FEF63" s="7"/>
      <c r="FEG63" s="7"/>
      <c r="FEH63" s="7"/>
      <c r="FEI63" s="7"/>
      <c r="FEJ63" s="7"/>
      <c r="FEK63" s="7"/>
      <c r="FEL63" s="7"/>
      <c r="FEM63" s="7"/>
      <c r="FEN63" s="7"/>
      <c r="FEO63" s="7"/>
      <c r="FEP63" s="7"/>
      <c r="FEQ63" s="7"/>
      <c r="FER63" s="7"/>
      <c r="FES63" s="7"/>
      <c r="FET63" s="7"/>
      <c r="FEU63" s="7"/>
      <c r="FEV63" s="7"/>
      <c r="FEW63" s="7"/>
      <c r="FEX63" s="7"/>
      <c r="FEY63" s="7"/>
      <c r="FEZ63" s="7"/>
      <c r="FFA63" s="7"/>
      <c r="FFB63" s="7"/>
      <c r="FFC63" s="7"/>
      <c r="FFD63" s="7"/>
      <c r="FFE63" s="7"/>
      <c r="FFF63" s="7"/>
      <c r="FFG63" s="7"/>
      <c r="FFH63" s="7"/>
      <c r="FFI63" s="7"/>
      <c r="FFJ63" s="7"/>
      <c r="FFK63" s="7"/>
      <c r="FFL63" s="7"/>
      <c r="FFM63" s="7"/>
      <c r="FFN63" s="7"/>
      <c r="FFO63" s="7"/>
      <c r="FFP63" s="7"/>
      <c r="FFQ63" s="7"/>
      <c r="FFR63" s="7"/>
      <c r="FFS63" s="7"/>
      <c r="FFT63" s="7"/>
      <c r="FFU63" s="7"/>
      <c r="FFV63" s="7"/>
      <c r="FFW63" s="7"/>
      <c r="FFX63" s="7"/>
      <c r="FFY63" s="7"/>
      <c r="FFZ63" s="7"/>
      <c r="FGA63" s="7"/>
      <c r="FGB63" s="7"/>
      <c r="FGC63" s="7"/>
      <c r="FGD63" s="7"/>
      <c r="FGE63" s="7"/>
      <c r="FGF63" s="7"/>
      <c r="FGG63" s="7"/>
      <c r="FGH63" s="7"/>
      <c r="FGI63" s="7"/>
      <c r="FGJ63" s="7"/>
      <c r="FGK63" s="7"/>
      <c r="FGL63" s="7"/>
      <c r="FGM63" s="7"/>
      <c r="FGN63" s="7"/>
      <c r="FGO63" s="7"/>
      <c r="FGP63" s="7"/>
      <c r="FGQ63" s="7"/>
      <c r="FGR63" s="7"/>
      <c r="FGS63" s="7"/>
      <c r="FGT63" s="7"/>
      <c r="FGU63" s="7"/>
      <c r="FGV63" s="7"/>
      <c r="FGW63" s="7"/>
      <c r="FGX63" s="7"/>
      <c r="FGY63" s="7"/>
      <c r="FGZ63" s="7"/>
      <c r="FHA63" s="7"/>
      <c r="FHB63" s="7"/>
      <c r="FHC63" s="7"/>
      <c r="FHD63" s="7"/>
      <c r="FHE63" s="7"/>
      <c r="FHF63" s="7"/>
      <c r="FHG63" s="7"/>
      <c r="FHH63" s="7"/>
      <c r="FHI63" s="7"/>
      <c r="FHJ63" s="7"/>
      <c r="FHK63" s="7"/>
      <c r="FHL63" s="7"/>
      <c r="FHM63" s="7"/>
      <c r="FHN63" s="7"/>
      <c r="FHO63" s="7"/>
      <c r="FHP63" s="7"/>
      <c r="FHQ63" s="7"/>
      <c r="FHR63" s="7"/>
      <c r="FHS63" s="7"/>
      <c r="FHT63" s="7"/>
      <c r="FHU63" s="7"/>
      <c r="FHV63" s="7"/>
      <c r="FHW63" s="7"/>
      <c r="FHX63" s="7"/>
      <c r="FHY63" s="7"/>
      <c r="FHZ63" s="7"/>
      <c r="FIA63" s="7"/>
      <c r="FIB63" s="7"/>
      <c r="FIC63" s="7"/>
      <c r="FID63" s="7"/>
      <c r="FIE63" s="7"/>
      <c r="FIF63" s="7"/>
      <c r="FIG63" s="7"/>
      <c r="FIH63" s="7"/>
      <c r="FII63" s="7"/>
      <c r="FIJ63" s="7"/>
      <c r="FIK63" s="7"/>
      <c r="FIL63" s="7"/>
      <c r="FIM63" s="7"/>
      <c r="FIN63" s="7"/>
      <c r="FIO63" s="7"/>
      <c r="FIP63" s="7"/>
      <c r="FIQ63" s="7"/>
      <c r="FIR63" s="7"/>
      <c r="FIS63" s="7"/>
      <c r="FIT63" s="7"/>
      <c r="FIU63" s="7"/>
      <c r="FIV63" s="7"/>
      <c r="FIW63" s="7"/>
      <c r="FIX63" s="7"/>
      <c r="FIY63" s="7"/>
      <c r="FIZ63" s="7"/>
      <c r="FJA63" s="7"/>
      <c r="FJB63" s="7"/>
      <c r="FJC63" s="7"/>
      <c r="FJD63" s="7"/>
      <c r="FJE63" s="7"/>
      <c r="FJF63" s="7"/>
      <c r="FJG63" s="7"/>
      <c r="FJH63" s="7"/>
      <c r="FJI63" s="7"/>
      <c r="FJJ63" s="7"/>
      <c r="FJK63" s="7"/>
      <c r="FJL63" s="7"/>
      <c r="FJM63" s="7"/>
      <c r="FJN63" s="7"/>
      <c r="FJO63" s="7"/>
      <c r="FJP63" s="7"/>
      <c r="FJQ63" s="7"/>
      <c r="FJR63" s="7"/>
      <c r="FJS63" s="7"/>
      <c r="FJT63" s="7"/>
      <c r="FJU63" s="7"/>
      <c r="FJV63" s="7"/>
      <c r="FJW63" s="7"/>
      <c r="FJX63" s="7"/>
      <c r="FJY63" s="7"/>
      <c r="FJZ63" s="7"/>
      <c r="FKA63" s="7"/>
      <c r="FKB63" s="7"/>
      <c r="FKC63" s="7"/>
      <c r="FKD63" s="7"/>
      <c r="FKE63" s="7"/>
      <c r="FKF63" s="7"/>
      <c r="FKG63" s="7"/>
      <c r="FKH63" s="7"/>
      <c r="FKI63" s="7"/>
      <c r="FKJ63" s="7"/>
      <c r="FKK63" s="7"/>
      <c r="FKL63" s="7"/>
      <c r="FKM63" s="7"/>
      <c r="FKN63" s="7"/>
      <c r="FKO63" s="7"/>
      <c r="FKP63" s="7"/>
      <c r="FKQ63" s="7"/>
      <c r="FKR63" s="7"/>
      <c r="FKS63" s="7"/>
      <c r="FKT63" s="7"/>
      <c r="FKU63" s="7"/>
      <c r="FKV63" s="7"/>
      <c r="FKW63" s="7"/>
      <c r="FKX63" s="7"/>
      <c r="FKY63" s="7"/>
      <c r="FKZ63" s="7"/>
      <c r="FLA63" s="7"/>
      <c r="FLB63" s="7"/>
      <c r="FLC63" s="7"/>
      <c r="FLD63" s="7"/>
      <c r="FLF63" s="7"/>
      <c r="FLG63" s="7"/>
      <c r="FLH63" s="7"/>
      <c r="FLI63" s="7"/>
      <c r="FLJ63" s="7"/>
      <c r="FLK63" s="7"/>
      <c r="FLL63" s="7"/>
      <c r="FLM63" s="7"/>
      <c r="FLN63" s="7"/>
      <c r="FLO63" s="7"/>
      <c r="FLP63" s="7"/>
      <c r="FLQ63" s="7"/>
      <c r="FLR63" s="7"/>
      <c r="FLS63" s="7"/>
      <c r="FLT63" s="7"/>
      <c r="FLU63" s="7"/>
      <c r="FLV63" s="7"/>
      <c r="FLW63" s="7"/>
      <c r="FLX63" s="7"/>
      <c r="FLY63" s="7"/>
      <c r="FLZ63" s="7"/>
      <c r="FMA63" s="7"/>
      <c r="FMB63" s="7"/>
      <c r="FMC63" s="7"/>
      <c r="FMD63" s="7"/>
      <c r="FME63" s="7"/>
      <c r="FMF63" s="7"/>
      <c r="FMG63" s="7"/>
      <c r="FMH63" s="7"/>
      <c r="FMI63" s="7"/>
      <c r="FMJ63" s="7"/>
      <c r="FMK63" s="7"/>
      <c r="FML63" s="7"/>
      <c r="FMM63" s="7"/>
      <c r="FMN63" s="7"/>
      <c r="FMO63" s="7"/>
      <c r="FMP63" s="7"/>
      <c r="FMQ63" s="7"/>
      <c r="FMR63" s="7"/>
      <c r="FMS63" s="7"/>
      <c r="FMT63" s="7"/>
      <c r="FMU63" s="7"/>
      <c r="FMV63" s="7"/>
      <c r="FMW63" s="7"/>
      <c r="FMX63" s="7"/>
      <c r="FMY63" s="7"/>
      <c r="FMZ63" s="7"/>
      <c r="FNA63" s="7"/>
      <c r="FNB63" s="7"/>
      <c r="FNC63" s="7"/>
      <c r="FND63" s="7"/>
      <c r="FNE63" s="7"/>
      <c r="FNF63" s="7"/>
      <c r="FNG63" s="7"/>
      <c r="FNH63" s="7"/>
      <c r="FNI63" s="7"/>
      <c r="FNJ63" s="7"/>
      <c r="FNK63" s="7"/>
      <c r="FNL63" s="7"/>
      <c r="FNM63" s="7"/>
      <c r="FNN63" s="7"/>
      <c r="FNO63" s="7"/>
      <c r="FNP63" s="7"/>
      <c r="FNQ63" s="7"/>
      <c r="FNR63" s="7"/>
      <c r="FNS63" s="7"/>
      <c r="FNT63" s="7"/>
      <c r="FNU63" s="7"/>
      <c r="FNV63" s="7"/>
      <c r="FNW63" s="7"/>
      <c r="FNX63" s="7"/>
      <c r="FNY63" s="7"/>
      <c r="FNZ63" s="7"/>
      <c r="FOA63" s="7"/>
      <c r="FOB63" s="7"/>
      <c r="FOC63" s="7"/>
      <c r="FOD63" s="7"/>
      <c r="FOE63" s="7"/>
      <c r="FOF63" s="7"/>
      <c r="FOG63" s="7"/>
      <c r="FOH63" s="7"/>
      <c r="FOI63" s="7"/>
      <c r="FOJ63" s="7"/>
      <c r="FOK63" s="7"/>
      <c r="FOL63" s="7"/>
      <c r="FOM63" s="7"/>
      <c r="FON63" s="7"/>
      <c r="FOO63" s="7"/>
      <c r="FOP63" s="7"/>
      <c r="FOQ63" s="7"/>
      <c r="FOR63" s="7"/>
      <c r="FOS63" s="7"/>
      <c r="FOT63" s="7"/>
      <c r="FOU63" s="7"/>
      <c r="FOV63" s="7"/>
      <c r="FOW63" s="7"/>
      <c r="FOX63" s="7"/>
      <c r="FOY63" s="7"/>
      <c r="FOZ63" s="7"/>
      <c r="FPA63" s="7"/>
      <c r="FPB63" s="7"/>
      <c r="FPC63" s="7"/>
      <c r="FPD63" s="7"/>
      <c r="FPE63" s="7"/>
      <c r="FPF63" s="7"/>
      <c r="FPG63" s="7"/>
      <c r="FPH63" s="7"/>
      <c r="FPI63" s="7"/>
      <c r="FPJ63" s="7"/>
      <c r="FPK63" s="7"/>
      <c r="FPL63" s="7"/>
      <c r="FPM63" s="7"/>
      <c r="FPN63" s="7"/>
      <c r="FPO63" s="7"/>
      <c r="FPP63" s="7"/>
      <c r="FPQ63" s="7"/>
      <c r="FPR63" s="7"/>
      <c r="FPS63" s="7"/>
      <c r="FPT63" s="7"/>
      <c r="FPU63" s="7"/>
      <c r="FPV63" s="7"/>
      <c r="FPW63" s="7"/>
      <c r="FPX63" s="7"/>
      <c r="FPY63" s="7"/>
      <c r="FPZ63" s="7"/>
      <c r="FQA63" s="7"/>
      <c r="FQB63" s="7"/>
      <c r="FQC63" s="7"/>
      <c r="FQD63" s="7"/>
      <c r="FQE63" s="7"/>
      <c r="FQF63" s="7"/>
      <c r="FQG63" s="7"/>
      <c r="FQH63" s="7"/>
      <c r="FQI63" s="7"/>
      <c r="FQJ63" s="7"/>
      <c r="FQK63" s="7"/>
      <c r="FQL63" s="7"/>
      <c r="FQM63" s="7"/>
      <c r="FQN63" s="7"/>
      <c r="FQO63" s="7"/>
      <c r="FQP63" s="7"/>
      <c r="FQQ63" s="7"/>
      <c r="FQR63" s="7"/>
      <c r="FQS63" s="7"/>
      <c r="FQT63" s="7"/>
      <c r="FQU63" s="7"/>
      <c r="FQV63" s="7"/>
      <c r="FQW63" s="7"/>
      <c r="FQX63" s="7"/>
      <c r="FQY63" s="7"/>
      <c r="FQZ63" s="7"/>
      <c r="FRA63" s="7"/>
      <c r="FRB63" s="7"/>
      <c r="FRC63" s="7"/>
      <c r="FRD63" s="7"/>
      <c r="FRE63" s="7"/>
      <c r="FRF63" s="7"/>
      <c r="FRG63" s="7"/>
      <c r="FRH63" s="7"/>
      <c r="FRI63" s="7"/>
      <c r="FRJ63" s="7"/>
      <c r="FRK63" s="7"/>
      <c r="FRL63" s="7"/>
      <c r="FRM63" s="7"/>
      <c r="FRN63" s="7"/>
      <c r="FRO63" s="7"/>
      <c r="FRP63" s="7"/>
      <c r="FRQ63" s="7"/>
      <c r="FRR63" s="7"/>
      <c r="FRS63" s="7"/>
      <c r="FRT63" s="7"/>
      <c r="FRU63" s="7"/>
      <c r="FRV63" s="7"/>
      <c r="FRW63" s="7"/>
      <c r="FRX63" s="7"/>
      <c r="FRY63" s="7"/>
      <c r="FRZ63" s="7"/>
      <c r="FSA63" s="7"/>
      <c r="FSB63" s="7"/>
      <c r="FSC63" s="7"/>
      <c r="FSD63" s="7"/>
      <c r="FSE63" s="7"/>
      <c r="FSF63" s="7"/>
      <c r="FSG63" s="7"/>
      <c r="FSH63" s="7"/>
      <c r="FSI63" s="7"/>
      <c r="FSJ63" s="7"/>
      <c r="FSK63" s="7"/>
      <c r="FSL63" s="7"/>
      <c r="FSM63" s="7"/>
      <c r="FSN63" s="7"/>
      <c r="FSO63" s="7"/>
      <c r="FSP63" s="7"/>
      <c r="FSQ63" s="7"/>
      <c r="FSR63" s="7"/>
      <c r="FSS63" s="7"/>
      <c r="FST63" s="7"/>
      <c r="FSU63" s="7"/>
      <c r="FSV63" s="7"/>
      <c r="FSW63" s="7"/>
      <c r="FSX63" s="7"/>
      <c r="FSY63" s="7"/>
      <c r="FSZ63" s="7"/>
      <c r="FTA63" s="7"/>
      <c r="FTB63" s="7"/>
      <c r="FTC63" s="7"/>
      <c r="FTD63" s="7"/>
      <c r="FTE63" s="7"/>
      <c r="FTF63" s="7"/>
      <c r="FTG63" s="7"/>
      <c r="FTH63" s="7"/>
      <c r="FTI63" s="7"/>
      <c r="FTJ63" s="7"/>
      <c r="FTK63" s="7"/>
      <c r="FTL63" s="7"/>
      <c r="FTM63" s="7"/>
      <c r="FTN63" s="7"/>
      <c r="FTO63" s="7"/>
      <c r="FTP63" s="7"/>
      <c r="FTQ63" s="7"/>
      <c r="FTR63" s="7"/>
      <c r="FTS63" s="7"/>
      <c r="FTT63" s="7"/>
      <c r="FTU63" s="7"/>
      <c r="FTV63" s="7"/>
      <c r="FTW63" s="7"/>
      <c r="FTX63" s="7"/>
      <c r="FTY63" s="7"/>
      <c r="FTZ63" s="7"/>
      <c r="FUA63" s="7"/>
      <c r="FUB63" s="7"/>
      <c r="FUC63" s="7"/>
      <c r="FUD63" s="7"/>
      <c r="FUE63" s="7"/>
      <c r="FUF63" s="7"/>
      <c r="FUG63" s="7"/>
      <c r="FUH63" s="7"/>
      <c r="FUI63" s="7"/>
      <c r="FUJ63" s="7"/>
      <c r="FUK63" s="7"/>
      <c r="FUL63" s="7"/>
      <c r="FUM63" s="7"/>
      <c r="FUN63" s="7"/>
      <c r="FUO63" s="7"/>
      <c r="FUP63" s="7"/>
      <c r="FUQ63" s="7"/>
      <c r="FUR63" s="7"/>
      <c r="FUS63" s="7"/>
      <c r="FUT63" s="7"/>
      <c r="FUU63" s="7"/>
      <c r="FUV63" s="7"/>
      <c r="FUW63" s="7"/>
      <c r="FUX63" s="7"/>
      <c r="FUY63" s="7"/>
      <c r="FUZ63" s="7"/>
      <c r="FVB63" s="7"/>
      <c r="FVC63" s="7"/>
      <c r="FVD63" s="7"/>
      <c r="FVE63" s="7"/>
      <c r="FVF63" s="7"/>
      <c r="FVG63" s="7"/>
      <c r="FVH63" s="7"/>
      <c r="FVI63" s="7"/>
      <c r="FVJ63" s="7"/>
      <c r="FVK63" s="7"/>
      <c r="FVL63" s="7"/>
      <c r="FVM63" s="7"/>
      <c r="FVN63" s="7"/>
      <c r="FVO63" s="7"/>
      <c r="FVP63" s="7"/>
      <c r="FVQ63" s="7"/>
      <c r="FVR63" s="7"/>
      <c r="FVS63" s="7"/>
      <c r="FVT63" s="7"/>
      <c r="FVU63" s="7"/>
      <c r="FVV63" s="7"/>
      <c r="FVW63" s="7"/>
      <c r="FVX63" s="7"/>
      <c r="FVY63" s="7"/>
      <c r="FVZ63" s="7"/>
      <c r="FWA63" s="7"/>
      <c r="FWB63" s="7"/>
      <c r="FWC63" s="7"/>
      <c r="FWD63" s="7"/>
      <c r="FWE63" s="7"/>
      <c r="FWF63" s="7"/>
      <c r="FWG63" s="7"/>
      <c r="FWH63" s="7"/>
      <c r="FWI63" s="7"/>
      <c r="FWJ63" s="7"/>
      <c r="FWK63" s="7"/>
      <c r="FWL63" s="7"/>
      <c r="FWM63" s="7"/>
      <c r="FWN63" s="7"/>
      <c r="FWO63" s="7"/>
      <c r="FWP63" s="7"/>
      <c r="FWQ63" s="7"/>
      <c r="FWR63" s="7"/>
      <c r="FWS63" s="7"/>
      <c r="FWT63" s="7"/>
      <c r="FWU63" s="7"/>
      <c r="FWV63" s="7"/>
      <c r="FWW63" s="7"/>
      <c r="FWX63" s="7"/>
      <c r="FWY63" s="7"/>
      <c r="FWZ63" s="7"/>
      <c r="FXA63" s="7"/>
      <c r="FXB63" s="7"/>
      <c r="FXC63" s="7"/>
      <c r="FXD63" s="7"/>
      <c r="FXE63" s="7"/>
      <c r="FXF63" s="7"/>
      <c r="FXG63" s="7"/>
      <c r="FXH63" s="7"/>
      <c r="FXI63" s="7"/>
      <c r="FXJ63" s="7"/>
      <c r="FXK63" s="7"/>
      <c r="FXL63" s="7"/>
      <c r="FXM63" s="7"/>
      <c r="FXN63" s="7"/>
      <c r="FXO63" s="7"/>
      <c r="FXP63" s="7"/>
      <c r="FXQ63" s="7"/>
      <c r="FXR63" s="7"/>
      <c r="FXS63" s="7"/>
      <c r="FXT63" s="7"/>
      <c r="FXU63" s="7"/>
      <c r="FXV63" s="7"/>
      <c r="FXW63" s="7"/>
      <c r="FXX63" s="7"/>
      <c r="FXY63" s="7"/>
      <c r="FXZ63" s="7"/>
      <c r="FYA63" s="7"/>
      <c r="FYB63" s="7"/>
      <c r="FYC63" s="7"/>
      <c r="FYD63" s="7"/>
      <c r="FYE63" s="7"/>
      <c r="FYF63" s="7"/>
      <c r="FYG63" s="7"/>
      <c r="FYH63" s="7"/>
      <c r="FYI63" s="7"/>
      <c r="FYJ63" s="7"/>
      <c r="FYK63" s="7"/>
      <c r="FYL63" s="7"/>
      <c r="FYM63" s="7"/>
      <c r="FYN63" s="7"/>
      <c r="FYO63" s="7"/>
      <c r="FYP63" s="7"/>
      <c r="FYQ63" s="7"/>
      <c r="FYR63" s="7"/>
      <c r="FYS63" s="7"/>
      <c r="FYT63" s="7"/>
      <c r="FYU63" s="7"/>
      <c r="FYV63" s="7"/>
      <c r="FYW63" s="7"/>
      <c r="FYX63" s="7"/>
      <c r="FYY63" s="7"/>
      <c r="FYZ63" s="7"/>
      <c r="FZA63" s="7"/>
      <c r="FZB63" s="7"/>
      <c r="FZC63" s="7"/>
      <c r="FZD63" s="7"/>
      <c r="FZE63" s="7"/>
      <c r="FZF63" s="7"/>
      <c r="FZG63" s="7"/>
      <c r="FZH63" s="7"/>
      <c r="FZI63" s="7"/>
      <c r="FZJ63" s="7"/>
      <c r="FZK63" s="7"/>
      <c r="FZL63" s="7"/>
      <c r="FZM63" s="7"/>
      <c r="FZN63" s="7"/>
      <c r="FZO63" s="7"/>
      <c r="FZP63" s="7"/>
      <c r="FZQ63" s="7"/>
      <c r="FZR63" s="7"/>
      <c r="FZS63" s="7"/>
      <c r="FZT63" s="7"/>
      <c r="FZU63" s="7"/>
      <c r="FZV63" s="7"/>
      <c r="FZW63" s="7"/>
      <c r="FZX63" s="7"/>
      <c r="FZY63" s="7"/>
      <c r="FZZ63" s="7"/>
      <c r="GAA63" s="7"/>
      <c r="GAB63" s="7"/>
      <c r="GAC63" s="7"/>
      <c r="GAD63" s="7"/>
      <c r="GAE63" s="7"/>
      <c r="GAF63" s="7"/>
      <c r="GAG63" s="7"/>
      <c r="GAH63" s="7"/>
      <c r="GAI63" s="7"/>
      <c r="GAJ63" s="7"/>
      <c r="GAK63" s="7"/>
      <c r="GAL63" s="7"/>
      <c r="GAM63" s="7"/>
      <c r="GAN63" s="7"/>
      <c r="GAO63" s="7"/>
      <c r="GAP63" s="7"/>
      <c r="GAQ63" s="7"/>
      <c r="GAR63" s="7"/>
      <c r="GAS63" s="7"/>
      <c r="GAT63" s="7"/>
      <c r="GAU63" s="7"/>
      <c r="GAV63" s="7"/>
      <c r="GAW63" s="7"/>
      <c r="GAX63" s="7"/>
      <c r="GAY63" s="7"/>
      <c r="GAZ63" s="7"/>
      <c r="GBA63" s="7"/>
      <c r="GBB63" s="7"/>
      <c r="GBC63" s="7"/>
      <c r="GBD63" s="7"/>
      <c r="GBE63" s="7"/>
      <c r="GBF63" s="7"/>
      <c r="GBG63" s="7"/>
      <c r="GBH63" s="7"/>
      <c r="GBI63" s="7"/>
      <c r="GBJ63" s="7"/>
      <c r="GBK63" s="7"/>
      <c r="GBL63" s="7"/>
      <c r="GBM63" s="7"/>
      <c r="GBN63" s="7"/>
      <c r="GBO63" s="7"/>
      <c r="GBP63" s="7"/>
      <c r="GBQ63" s="7"/>
      <c r="GBR63" s="7"/>
      <c r="GBS63" s="7"/>
      <c r="GBT63" s="7"/>
      <c r="GBU63" s="7"/>
      <c r="GBV63" s="7"/>
      <c r="GBW63" s="7"/>
      <c r="GBX63" s="7"/>
      <c r="GBY63" s="7"/>
      <c r="GBZ63" s="7"/>
      <c r="GCA63" s="7"/>
      <c r="GCB63" s="7"/>
      <c r="GCC63" s="7"/>
      <c r="GCD63" s="7"/>
      <c r="GCE63" s="7"/>
      <c r="GCF63" s="7"/>
      <c r="GCG63" s="7"/>
      <c r="GCH63" s="7"/>
      <c r="GCI63" s="7"/>
      <c r="GCJ63" s="7"/>
      <c r="GCK63" s="7"/>
      <c r="GCL63" s="7"/>
      <c r="GCM63" s="7"/>
      <c r="GCN63" s="7"/>
      <c r="GCO63" s="7"/>
      <c r="GCP63" s="7"/>
      <c r="GCQ63" s="7"/>
      <c r="GCR63" s="7"/>
      <c r="GCS63" s="7"/>
      <c r="GCT63" s="7"/>
      <c r="GCU63" s="7"/>
      <c r="GCV63" s="7"/>
      <c r="GCW63" s="7"/>
      <c r="GCX63" s="7"/>
      <c r="GCY63" s="7"/>
      <c r="GCZ63" s="7"/>
      <c r="GDA63" s="7"/>
      <c r="GDB63" s="7"/>
      <c r="GDC63" s="7"/>
      <c r="GDD63" s="7"/>
      <c r="GDE63" s="7"/>
      <c r="GDF63" s="7"/>
      <c r="GDG63" s="7"/>
      <c r="GDH63" s="7"/>
      <c r="GDI63" s="7"/>
      <c r="GDJ63" s="7"/>
      <c r="GDK63" s="7"/>
      <c r="GDL63" s="7"/>
      <c r="GDM63" s="7"/>
      <c r="GDN63" s="7"/>
      <c r="GDO63" s="7"/>
      <c r="GDP63" s="7"/>
      <c r="GDQ63" s="7"/>
      <c r="GDR63" s="7"/>
      <c r="GDS63" s="7"/>
      <c r="GDT63" s="7"/>
      <c r="GDU63" s="7"/>
      <c r="GDV63" s="7"/>
      <c r="GDW63" s="7"/>
      <c r="GDX63" s="7"/>
      <c r="GDY63" s="7"/>
      <c r="GDZ63" s="7"/>
      <c r="GEA63" s="7"/>
      <c r="GEB63" s="7"/>
      <c r="GEC63" s="7"/>
      <c r="GED63" s="7"/>
      <c r="GEE63" s="7"/>
      <c r="GEF63" s="7"/>
      <c r="GEG63" s="7"/>
      <c r="GEH63" s="7"/>
      <c r="GEI63" s="7"/>
      <c r="GEJ63" s="7"/>
      <c r="GEK63" s="7"/>
      <c r="GEL63" s="7"/>
      <c r="GEM63" s="7"/>
      <c r="GEN63" s="7"/>
      <c r="GEO63" s="7"/>
      <c r="GEP63" s="7"/>
      <c r="GEQ63" s="7"/>
      <c r="GER63" s="7"/>
      <c r="GES63" s="7"/>
      <c r="GET63" s="7"/>
      <c r="GEU63" s="7"/>
      <c r="GEV63" s="7"/>
      <c r="GEX63" s="7"/>
      <c r="GEY63" s="7"/>
      <c r="GEZ63" s="7"/>
      <c r="GFA63" s="7"/>
      <c r="GFB63" s="7"/>
      <c r="GFC63" s="7"/>
      <c r="GFD63" s="7"/>
      <c r="GFE63" s="7"/>
      <c r="GFF63" s="7"/>
      <c r="GFG63" s="7"/>
      <c r="GFH63" s="7"/>
      <c r="GFI63" s="7"/>
      <c r="GFJ63" s="7"/>
      <c r="GFK63" s="7"/>
      <c r="GFL63" s="7"/>
      <c r="GFM63" s="7"/>
      <c r="GFN63" s="7"/>
      <c r="GFO63" s="7"/>
      <c r="GFP63" s="7"/>
      <c r="GFQ63" s="7"/>
      <c r="GFR63" s="7"/>
      <c r="GFS63" s="7"/>
      <c r="GFT63" s="7"/>
      <c r="GFU63" s="7"/>
      <c r="GFV63" s="7"/>
      <c r="GFW63" s="7"/>
      <c r="GFX63" s="7"/>
      <c r="GFY63" s="7"/>
      <c r="GFZ63" s="7"/>
      <c r="GGA63" s="7"/>
      <c r="GGB63" s="7"/>
      <c r="GGC63" s="7"/>
      <c r="GGD63" s="7"/>
      <c r="GGE63" s="7"/>
      <c r="GGF63" s="7"/>
      <c r="GGG63" s="7"/>
      <c r="GGH63" s="7"/>
      <c r="GGI63" s="7"/>
      <c r="GGJ63" s="7"/>
      <c r="GGK63" s="7"/>
      <c r="GGL63" s="7"/>
      <c r="GGM63" s="7"/>
      <c r="GGN63" s="7"/>
      <c r="GGO63" s="7"/>
      <c r="GGP63" s="7"/>
      <c r="GGQ63" s="7"/>
      <c r="GGR63" s="7"/>
      <c r="GGS63" s="7"/>
      <c r="GGT63" s="7"/>
      <c r="GGU63" s="7"/>
      <c r="GGV63" s="7"/>
      <c r="GGW63" s="7"/>
      <c r="GGX63" s="7"/>
      <c r="GGY63" s="7"/>
      <c r="GGZ63" s="7"/>
      <c r="GHA63" s="7"/>
      <c r="GHB63" s="7"/>
      <c r="GHC63" s="7"/>
      <c r="GHD63" s="7"/>
      <c r="GHE63" s="7"/>
      <c r="GHF63" s="7"/>
      <c r="GHG63" s="7"/>
      <c r="GHH63" s="7"/>
      <c r="GHI63" s="7"/>
      <c r="GHJ63" s="7"/>
      <c r="GHK63" s="7"/>
      <c r="GHL63" s="7"/>
      <c r="GHM63" s="7"/>
      <c r="GHN63" s="7"/>
      <c r="GHO63" s="7"/>
      <c r="GHP63" s="7"/>
      <c r="GHQ63" s="7"/>
      <c r="GHR63" s="7"/>
      <c r="GHS63" s="7"/>
      <c r="GHT63" s="7"/>
      <c r="GHU63" s="7"/>
      <c r="GHV63" s="7"/>
      <c r="GHW63" s="7"/>
      <c r="GHX63" s="7"/>
      <c r="GHY63" s="7"/>
      <c r="GHZ63" s="7"/>
      <c r="GIA63" s="7"/>
      <c r="GIB63" s="7"/>
      <c r="GIC63" s="7"/>
      <c r="GID63" s="7"/>
      <c r="GIE63" s="7"/>
      <c r="GIF63" s="7"/>
      <c r="GIG63" s="7"/>
      <c r="GIH63" s="7"/>
      <c r="GII63" s="7"/>
      <c r="GIJ63" s="7"/>
      <c r="GIK63" s="7"/>
      <c r="GIL63" s="7"/>
      <c r="GIM63" s="7"/>
      <c r="GIN63" s="7"/>
      <c r="GIO63" s="7"/>
      <c r="GIP63" s="7"/>
      <c r="GIQ63" s="7"/>
      <c r="GIR63" s="7"/>
      <c r="GIS63" s="7"/>
      <c r="GIT63" s="7"/>
      <c r="GIU63" s="7"/>
      <c r="GIV63" s="7"/>
      <c r="GIW63" s="7"/>
      <c r="GIX63" s="7"/>
      <c r="GIY63" s="7"/>
      <c r="GIZ63" s="7"/>
      <c r="GJA63" s="7"/>
      <c r="GJB63" s="7"/>
      <c r="GJC63" s="7"/>
      <c r="GJD63" s="7"/>
      <c r="GJE63" s="7"/>
      <c r="GJF63" s="7"/>
      <c r="GJG63" s="7"/>
      <c r="GJH63" s="7"/>
      <c r="GJI63" s="7"/>
      <c r="GJJ63" s="7"/>
      <c r="GJK63" s="7"/>
      <c r="GJL63" s="7"/>
      <c r="GJM63" s="7"/>
      <c r="GJN63" s="7"/>
      <c r="GJO63" s="7"/>
      <c r="GJP63" s="7"/>
      <c r="GJQ63" s="7"/>
      <c r="GJR63" s="7"/>
      <c r="GJS63" s="7"/>
      <c r="GJT63" s="7"/>
      <c r="GJU63" s="7"/>
      <c r="GJV63" s="7"/>
      <c r="GJW63" s="7"/>
      <c r="GJX63" s="7"/>
      <c r="GJY63" s="7"/>
      <c r="GJZ63" s="7"/>
      <c r="GKA63" s="7"/>
      <c r="GKB63" s="7"/>
      <c r="GKC63" s="7"/>
      <c r="GKD63" s="7"/>
      <c r="GKE63" s="7"/>
      <c r="GKF63" s="7"/>
      <c r="GKG63" s="7"/>
      <c r="GKH63" s="7"/>
      <c r="GKI63" s="7"/>
      <c r="GKJ63" s="7"/>
      <c r="GKK63" s="7"/>
      <c r="GKL63" s="7"/>
      <c r="GKM63" s="7"/>
      <c r="GKN63" s="7"/>
      <c r="GKO63" s="7"/>
      <c r="GKP63" s="7"/>
      <c r="GKQ63" s="7"/>
      <c r="GKR63" s="7"/>
      <c r="GKS63" s="7"/>
      <c r="GKT63" s="7"/>
      <c r="GKU63" s="7"/>
      <c r="GKV63" s="7"/>
      <c r="GKW63" s="7"/>
      <c r="GKX63" s="7"/>
      <c r="GKY63" s="7"/>
      <c r="GKZ63" s="7"/>
      <c r="GLA63" s="7"/>
      <c r="GLB63" s="7"/>
      <c r="GLC63" s="7"/>
      <c r="GLD63" s="7"/>
      <c r="GLE63" s="7"/>
      <c r="GLF63" s="7"/>
      <c r="GLG63" s="7"/>
      <c r="GLH63" s="7"/>
      <c r="GLI63" s="7"/>
      <c r="GLJ63" s="7"/>
      <c r="GLK63" s="7"/>
      <c r="GLL63" s="7"/>
      <c r="GLM63" s="7"/>
      <c r="GLN63" s="7"/>
      <c r="GLO63" s="7"/>
      <c r="GLP63" s="7"/>
      <c r="GLQ63" s="7"/>
      <c r="GLR63" s="7"/>
      <c r="GLS63" s="7"/>
      <c r="GLT63" s="7"/>
      <c r="GLU63" s="7"/>
      <c r="GLV63" s="7"/>
      <c r="GLW63" s="7"/>
      <c r="GLX63" s="7"/>
      <c r="GLY63" s="7"/>
      <c r="GLZ63" s="7"/>
      <c r="GMA63" s="7"/>
      <c r="GMB63" s="7"/>
      <c r="GMC63" s="7"/>
      <c r="GMD63" s="7"/>
      <c r="GME63" s="7"/>
      <c r="GMF63" s="7"/>
      <c r="GMG63" s="7"/>
      <c r="GMH63" s="7"/>
      <c r="GMI63" s="7"/>
      <c r="GMJ63" s="7"/>
      <c r="GMK63" s="7"/>
      <c r="GML63" s="7"/>
      <c r="GMM63" s="7"/>
      <c r="GMN63" s="7"/>
      <c r="GMO63" s="7"/>
      <c r="GMP63" s="7"/>
      <c r="GMQ63" s="7"/>
      <c r="GMR63" s="7"/>
      <c r="GMS63" s="7"/>
      <c r="GMT63" s="7"/>
      <c r="GMU63" s="7"/>
      <c r="GMV63" s="7"/>
      <c r="GMW63" s="7"/>
      <c r="GMX63" s="7"/>
      <c r="GMY63" s="7"/>
      <c r="GMZ63" s="7"/>
      <c r="GNA63" s="7"/>
      <c r="GNB63" s="7"/>
      <c r="GNC63" s="7"/>
      <c r="GND63" s="7"/>
      <c r="GNE63" s="7"/>
      <c r="GNF63" s="7"/>
      <c r="GNG63" s="7"/>
      <c r="GNH63" s="7"/>
      <c r="GNI63" s="7"/>
      <c r="GNJ63" s="7"/>
      <c r="GNK63" s="7"/>
      <c r="GNL63" s="7"/>
      <c r="GNM63" s="7"/>
      <c r="GNN63" s="7"/>
      <c r="GNO63" s="7"/>
      <c r="GNP63" s="7"/>
      <c r="GNQ63" s="7"/>
      <c r="GNR63" s="7"/>
      <c r="GNS63" s="7"/>
      <c r="GNT63" s="7"/>
      <c r="GNU63" s="7"/>
      <c r="GNV63" s="7"/>
      <c r="GNW63" s="7"/>
      <c r="GNX63" s="7"/>
      <c r="GNY63" s="7"/>
      <c r="GNZ63" s="7"/>
      <c r="GOA63" s="7"/>
      <c r="GOB63" s="7"/>
      <c r="GOC63" s="7"/>
      <c r="GOD63" s="7"/>
      <c r="GOE63" s="7"/>
      <c r="GOF63" s="7"/>
      <c r="GOG63" s="7"/>
      <c r="GOH63" s="7"/>
      <c r="GOI63" s="7"/>
      <c r="GOJ63" s="7"/>
      <c r="GOK63" s="7"/>
      <c r="GOL63" s="7"/>
      <c r="GOM63" s="7"/>
      <c r="GON63" s="7"/>
      <c r="GOO63" s="7"/>
      <c r="GOP63" s="7"/>
      <c r="GOQ63" s="7"/>
      <c r="GOR63" s="7"/>
      <c r="GOT63" s="7"/>
      <c r="GOU63" s="7"/>
      <c r="GOV63" s="7"/>
      <c r="GOW63" s="7"/>
      <c r="GOX63" s="7"/>
      <c r="GOY63" s="7"/>
      <c r="GOZ63" s="7"/>
      <c r="GPA63" s="7"/>
      <c r="GPB63" s="7"/>
      <c r="GPC63" s="7"/>
      <c r="GPD63" s="7"/>
      <c r="GPE63" s="7"/>
      <c r="GPF63" s="7"/>
      <c r="GPG63" s="7"/>
      <c r="GPH63" s="7"/>
      <c r="GPI63" s="7"/>
      <c r="GPJ63" s="7"/>
      <c r="GPK63" s="7"/>
      <c r="GPL63" s="7"/>
      <c r="GPM63" s="7"/>
      <c r="GPN63" s="7"/>
      <c r="GPO63" s="7"/>
      <c r="GPP63" s="7"/>
      <c r="GPQ63" s="7"/>
      <c r="GPR63" s="7"/>
      <c r="GPS63" s="7"/>
      <c r="GPT63" s="7"/>
      <c r="GPU63" s="7"/>
      <c r="GPV63" s="7"/>
      <c r="GPW63" s="7"/>
      <c r="GPX63" s="7"/>
      <c r="GPY63" s="7"/>
      <c r="GPZ63" s="7"/>
      <c r="GQA63" s="7"/>
      <c r="GQB63" s="7"/>
      <c r="GQC63" s="7"/>
      <c r="GQD63" s="7"/>
      <c r="GQE63" s="7"/>
      <c r="GQF63" s="7"/>
      <c r="GQG63" s="7"/>
      <c r="GQH63" s="7"/>
      <c r="GQI63" s="7"/>
      <c r="GQJ63" s="7"/>
      <c r="GQK63" s="7"/>
      <c r="GQL63" s="7"/>
      <c r="GQM63" s="7"/>
      <c r="GQN63" s="7"/>
      <c r="GQO63" s="7"/>
      <c r="GQP63" s="7"/>
      <c r="GQQ63" s="7"/>
      <c r="GQR63" s="7"/>
      <c r="GQS63" s="7"/>
      <c r="GQT63" s="7"/>
      <c r="GQU63" s="7"/>
      <c r="GQV63" s="7"/>
      <c r="GQW63" s="7"/>
      <c r="GQX63" s="7"/>
      <c r="GQY63" s="7"/>
      <c r="GQZ63" s="7"/>
      <c r="GRA63" s="7"/>
      <c r="GRB63" s="7"/>
      <c r="GRC63" s="7"/>
      <c r="GRD63" s="7"/>
      <c r="GRE63" s="7"/>
      <c r="GRF63" s="7"/>
      <c r="GRG63" s="7"/>
      <c r="GRH63" s="7"/>
      <c r="GRI63" s="7"/>
      <c r="GRJ63" s="7"/>
      <c r="GRK63" s="7"/>
      <c r="GRL63" s="7"/>
      <c r="GRM63" s="7"/>
      <c r="GRN63" s="7"/>
      <c r="GRO63" s="7"/>
      <c r="GRP63" s="7"/>
      <c r="GRQ63" s="7"/>
      <c r="GRR63" s="7"/>
      <c r="GRS63" s="7"/>
      <c r="GRT63" s="7"/>
      <c r="GRU63" s="7"/>
      <c r="GRV63" s="7"/>
      <c r="GRW63" s="7"/>
      <c r="GRX63" s="7"/>
      <c r="GRY63" s="7"/>
      <c r="GRZ63" s="7"/>
      <c r="GSA63" s="7"/>
      <c r="GSB63" s="7"/>
      <c r="GSC63" s="7"/>
      <c r="GSD63" s="7"/>
      <c r="GSE63" s="7"/>
      <c r="GSF63" s="7"/>
      <c r="GSG63" s="7"/>
      <c r="GSH63" s="7"/>
      <c r="GSI63" s="7"/>
      <c r="GSJ63" s="7"/>
      <c r="GSK63" s="7"/>
      <c r="GSL63" s="7"/>
      <c r="GSM63" s="7"/>
      <c r="GSN63" s="7"/>
      <c r="GSO63" s="7"/>
      <c r="GSP63" s="7"/>
      <c r="GSQ63" s="7"/>
      <c r="GSR63" s="7"/>
      <c r="GSS63" s="7"/>
      <c r="GST63" s="7"/>
      <c r="GSU63" s="7"/>
      <c r="GSV63" s="7"/>
      <c r="GSW63" s="7"/>
      <c r="GSX63" s="7"/>
      <c r="GSY63" s="7"/>
      <c r="GSZ63" s="7"/>
      <c r="GTA63" s="7"/>
      <c r="GTB63" s="7"/>
      <c r="GTC63" s="7"/>
      <c r="GTD63" s="7"/>
      <c r="GTE63" s="7"/>
      <c r="GTF63" s="7"/>
      <c r="GTG63" s="7"/>
      <c r="GTH63" s="7"/>
      <c r="GTI63" s="7"/>
      <c r="GTJ63" s="7"/>
      <c r="GTK63" s="7"/>
      <c r="GTL63" s="7"/>
      <c r="GTM63" s="7"/>
      <c r="GTN63" s="7"/>
      <c r="GTO63" s="7"/>
      <c r="GTP63" s="7"/>
      <c r="GTQ63" s="7"/>
      <c r="GTR63" s="7"/>
      <c r="GTS63" s="7"/>
      <c r="GTT63" s="7"/>
      <c r="GTU63" s="7"/>
      <c r="GTV63" s="7"/>
      <c r="GTW63" s="7"/>
      <c r="GTX63" s="7"/>
      <c r="GTY63" s="7"/>
      <c r="GTZ63" s="7"/>
      <c r="GUA63" s="7"/>
      <c r="GUB63" s="7"/>
      <c r="GUC63" s="7"/>
      <c r="GUD63" s="7"/>
      <c r="GUE63" s="7"/>
      <c r="GUF63" s="7"/>
      <c r="GUG63" s="7"/>
      <c r="GUH63" s="7"/>
      <c r="GUI63" s="7"/>
      <c r="GUJ63" s="7"/>
      <c r="GUK63" s="7"/>
      <c r="GUL63" s="7"/>
      <c r="GUM63" s="7"/>
      <c r="GUN63" s="7"/>
      <c r="GUO63" s="7"/>
      <c r="GUP63" s="7"/>
      <c r="GUQ63" s="7"/>
      <c r="GUR63" s="7"/>
      <c r="GUS63" s="7"/>
      <c r="GUT63" s="7"/>
      <c r="GUU63" s="7"/>
      <c r="GUV63" s="7"/>
      <c r="GUW63" s="7"/>
      <c r="GUX63" s="7"/>
      <c r="GUY63" s="7"/>
      <c r="GUZ63" s="7"/>
      <c r="GVA63" s="7"/>
      <c r="GVB63" s="7"/>
      <c r="GVC63" s="7"/>
      <c r="GVD63" s="7"/>
      <c r="GVE63" s="7"/>
      <c r="GVF63" s="7"/>
      <c r="GVG63" s="7"/>
      <c r="GVH63" s="7"/>
      <c r="GVI63" s="7"/>
      <c r="GVJ63" s="7"/>
      <c r="GVK63" s="7"/>
      <c r="GVL63" s="7"/>
      <c r="GVM63" s="7"/>
      <c r="GVN63" s="7"/>
      <c r="GVO63" s="7"/>
      <c r="GVP63" s="7"/>
      <c r="GVQ63" s="7"/>
      <c r="GVR63" s="7"/>
      <c r="GVS63" s="7"/>
      <c r="GVT63" s="7"/>
      <c r="GVU63" s="7"/>
      <c r="GVV63" s="7"/>
      <c r="GVW63" s="7"/>
      <c r="GVX63" s="7"/>
      <c r="GVY63" s="7"/>
      <c r="GVZ63" s="7"/>
      <c r="GWA63" s="7"/>
      <c r="GWB63" s="7"/>
      <c r="GWC63" s="7"/>
      <c r="GWD63" s="7"/>
      <c r="GWE63" s="7"/>
      <c r="GWF63" s="7"/>
      <c r="GWG63" s="7"/>
      <c r="GWH63" s="7"/>
      <c r="GWI63" s="7"/>
      <c r="GWJ63" s="7"/>
      <c r="GWK63" s="7"/>
      <c r="GWL63" s="7"/>
      <c r="GWM63" s="7"/>
      <c r="GWN63" s="7"/>
      <c r="GWO63" s="7"/>
      <c r="GWP63" s="7"/>
      <c r="GWQ63" s="7"/>
      <c r="GWR63" s="7"/>
      <c r="GWS63" s="7"/>
      <c r="GWT63" s="7"/>
      <c r="GWU63" s="7"/>
      <c r="GWV63" s="7"/>
      <c r="GWW63" s="7"/>
      <c r="GWX63" s="7"/>
      <c r="GWY63" s="7"/>
      <c r="GWZ63" s="7"/>
      <c r="GXA63" s="7"/>
      <c r="GXB63" s="7"/>
      <c r="GXC63" s="7"/>
      <c r="GXD63" s="7"/>
      <c r="GXE63" s="7"/>
      <c r="GXF63" s="7"/>
      <c r="GXG63" s="7"/>
      <c r="GXH63" s="7"/>
      <c r="GXI63" s="7"/>
      <c r="GXJ63" s="7"/>
      <c r="GXK63" s="7"/>
      <c r="GXL63" s="7"/>
      <c r="GXM63" s="7"/>
      <c r="GXN63" s="7"/>
      <c r="GXO63" s="7"/>
      <c r="GXP63" s="7"/>
      <c r="GXQ63" s="7"/>
      <c r="GXR63" s="7"/>
      <c r="GXS63" s="7"/>
      <c r="GXT63" s="7"/>
      <c r="GXU63" s="7"/>
      <c r="GXV63" s="7"/>
      <c r="GXW63" s="7"/>
      <c r="GXX63" s="7"/>
      <c r="GXY63" s="7"/>
      <c r="GXZ63" s="7"/>
      <c r="GYA63" s="7"/>
      <c r="GYB63" s="7"/>
      <c r="GYC63" s="7"/>
      <c r="GYD63" s="7"/>
      <c r="GYE63" s="7"/>
      <c r="GYF63" s="7"/>
      <c r="GYG63" s="7"/>
      <c r="GYH63" s="7"/>
      <c r="GYI63" s="7"/>
      <c r="GYJ63" s="7"/>
      <c r="GYK63" s="7"/>
      <c r="GYL63" s="7"/>
      <c r="GYM63" s="7"/>
      <c r="GYN63" s="7"/>
      <c r="GYP63" s="7"/>
      <c r="GYQ63" s="7"/>
      <c r="GYR63" s="7"/>
      <c r="GYS63" s="7"/>
      <c r="GYT63" s="7"/>
      <c r="GYU63" s="7"/>
      <c r="GYV63" s="7"/>
      <c r="GYW63" s="7"/>
      <c r="GYX63" s="7"/>
      <c r="GYY63" s="7"/>
      <c r="GYZ63" s="7"/>
      <c r="GZA63" s="7"/>
      <c r="GZB63" s="7"/>
      <c r="GZC63" s="7"/>
      <c r="GZD63" s="7"/>
      <c r="GZE63" s="7"/>
      <c r="GZF63" s="7"/>
      <c r="GZG63" s="7"/>
      <c r="GZH63" s="7"/>
      <c r="GZI63" s="7"/>
      <c r="GZJ63" s="7"/>
      <c r="GZK63" s="7"/>
      <c r="GZL63" s="7"/>
      <c r="GZM63" s="7"/>
      <c r="GZN63" s="7"/>
      <c r="GZO63" s="7"/>
      <c r="GZP63" s="7"/>
      <c r="GZQ63" s="7"/>
      <c r="GZR63" s="7"/>
      <c r="GZS63" s="7"/>
      <c r="GZT63" s="7"/>
      <c r="GZU63" s="7"/>
      <c r="GZV63" s="7"/>
      <c r="GZW63" s="7"/>
      <c r="GZX63" s="7"/>
      <c r="GZY63" s="7"/>
      <c r="GZZ63" s="7"/>
      <c r="HAA63" s="7"/>
      <c r="HAB63" s="7"/>
      <c r="HAC63" s="7"/>
      <c r="HAD63" s="7"/>
      <c r="HAE63" s="7"/>
      <c r="HAF63" s="7"/>
      <c r="HAG63" s="7"/>
      <c r="HAH63" s="7"/>
      <c r="HAI63" s="7"/>
      <c r="HAJ63" s="7"/>
      <c r="HAK63" s="7"/>
      <c r="HAL63" s="7"/>
      <c r="HAM63" s="7"/>
      <c r="HAN63" s="7"/>
      <c r="HAO63" s="7"/>
      <c r="HAP63" s="7"/>
      <c r="HAQ63" s="7"/>
      <c r="HAR63" s="7"/>
      <c r="HAS63" s="7"/>
      <c r="HAT63" s="7"/>
      <c r="HAU63" s="7"/>
      <c r="HAV63" s="7"/>
      <c r="HAW63" s="7"/>
      <c r="HAX63" s="7"/>
      <c r="HAY63" s="7"/>
      <c r="HAZ63" s="7"/>
      <c r="HBA63" s="7"/>
      <c r="HBB63" s="7"/>
      <c r="HBC63" s="7"/>
      <c r="HBD63" s="7"/>
      <c r="HBE63" s="7"/>
      <c r="HBF63" s="7"/>
      <c r="HBG63" s="7"/>
      <c r="HBH63" s="7"/>
      <c r="HBI63" s="7"/>
      <c r="HBJ63" s="7"/>
      <c r="HBK63" s="7"/>
      <c r="HBL63" s="7"/>
      <c r="HBM63" s="7"/>
      <c r="HBN63" s="7"/>
      <c r="HBO63" s="7"/>
      <c r="HBP63" s="7"/>
      <c r="HBQ63" s="7"/>
      <c r="HBR63" s="7"/>
      <c r="HBS63" s="7"/>
      <c r="HBT63" s="7"/>
      <c r="HBU63" s="7"/>
      <c r="HBV63" s="7"/>
      <c r="HBW63" s="7"/>
      <c r="HBX63" s="7"/>
      <c r="HBY63" s="7"/>
      <c r="HBZ63" s="7"/>
      <c r="HCA63" s="7"/>
      <c r="HCB63" s="7"/>
      <c r="HCC63" s="7"/>
      <c r="HCD63" s="7"/>
      <c r="HCE63" s="7"/>
      <c r="HCF63" s="7"/>
      <c r="HCG63" s="7"/>
      <c r="HCH63" s="7"/>
      <c r="HCI63" s="7"/>
      <c r="HCJ63" s="7"/>
      <c r="HCK63" s="7"/>
      <c r="HCL63" s="7"/>
      <c r="HCM63" s="7"/>
      <c r="HCN63" s="7"/>
      <c r="HCO63" s="7"/>
      <c r="HCP63" s="7"/>
      <c r="HCQ63" s="7"/>
      <c r="HCR63" s="7"/>
      <c r="HCS63" s="7"/>
      <c r="HCT63" s="7"/>
      <c r="HCU63" s="7"/>
      <c r="HCV63" s="7"/>
      <c r="HCW63" s="7"/>
      <c r="HCX63" s="7"/>
      <c r="HCY63" s="7"/>
      <c r="HCZ63" s="7"/>
      <c r="HDA63" s="7"/>
      <c r="HDB63" s="7"/>
      <c r="HDC63" s="7"/>
      <c r="HDD63" s="7"/>
      <c r="HDE63" s="7"/>
      <c r="HDF63" s="7"/>
      <c r="HDG63" s="7"/>
      <c r="HDH63" s="7"/>
      <c r="HDI63" s="7"/>
      <c r="HDJ63" s="7"/>
      <c r="HDK63" s="7"/>
      <c r="HDL63" s="7"/>
      <c r="HDM63" s="7"/>
      <c r="HDN63" s="7"/>
      <c r="HDO63" s="7"/>
      <c r="HDP63" s="7"/>
      <c r="HDQ63" s="7"/>
      <c r="HDR63" s="7"/>
      <c r="HDS63" s="7"/>
      <c r="HDT63" s="7"/>
      <c r="HDU63" s="7"/>
      <c r="HDV63" s="7"/>
      <c r="HDW63" s="7"/>
      <c r="HDX63" s="7"/>
      <c r="HDY63" s="7"/>
      <c r="HDZ63" s="7"/>
      <c r="HEA63" s="7"/>
      <c r="HEB63" s="7"/>
      <c r="HEC63" s="7"/>
      <c r="HED63" s="7"/>
      <c r="HEE63" s="7"/>
      <c r="HEF63" s="7"/>
      <c r="HEG63" s="7"/>
      <c r="HEH63" s="7"/>
      <c r="HEI63" s="7"/>
      <c r="HEJ63" s="7"/>
      <c r="HEK63" s="7"/>
      <c r="HEL63" s="7"/>
      <c r="HEM63" s="7"/>
      <c r="HEN63" s="7"/>
      <c r="HEO63" s="7"/>
      <c r="HEP63" s="7"/>
      <c r="HEQ63" s="7"/>
      <c r="HER63" s="7"/>
      <c r="HES63" s="7"/>
      <c r="HET63" s="7"/>
      <c r="HEU63" s="7"/>
      <c r="HEV63" s="7"/>
      <c r="HEW63" s="7"/>
      <c r="HEX63" s="7"/>
      <c r="HEY63" s="7"/>
      <c r="HEZ63" s="7"/>
      <c r="HFA63" s="7"/>
      <c r="HFB63" s="7"/>
      <c r="HFC63" s="7"/>
      <c r="HFD63" s="7"/>
      <c r="HFE63" s="7"/>
      <c r="HFF63" s="7"/>
      <c r="HFG63" s="7"/>
      <c r="HFH63" s="7"/>
      <c r="HFI63" s="7"/>
      <c r="HFJ63" s="7"/>
      <c r="HFK63" s="7"/>
      <c r="HFL63" s="7"/>
      <c r="HFM63" s="7"/>
      <c r="HFN63" s="7"/>
      <c r="HFO63" s="7"/>
      <c r="HFP63" s="7"/>
      <c r="HFQ63" s="7"/>
      <c r="HFR63" s="7"/>
      <c r="HFS63" s="7"/>
      <c r="HFT63" s="7"/>
      <c r="HFU63" s="7"/>
      <c r="HFV63" s="7"/>
      <c r="HFW63" s="7"/>
      <c r="HFX63" s="7"/>
      <c r="HFY63" s="7"/>
      <c r="HFZ63" s="7"/>
      <c r="HGA63" s="7"/>
      <c r="HGB63" s="7"/>
      <c r="HGC63" s="7"/>
      <c r="HGD63" s="7"/>
      <c r="HGE63" s="7"/>
      <c r="HGF63" s="7"/>
      <c r="HGG63" s="7"/>
      <c r="HGH63" s="7"/>
      <c r="HGI63" s="7"/>
      <c r="HGJ63" s="7"/>
      <c r="HGK63" s="7"/>
      <c r="HGL63" s="7"/>
      <c r="HGM63" s="7"/>
      <c r="HGN63" s="7"/>
      <c r="HGO63" s="7"/>
      <c r="HGP63" s="7"/>
      <c r="HGQ63" s="7"/>
      <c r="HGR63" s="7"/>
      <c r="HGS63" s="7"/>
      <c r="HGT63" s="7"/>
      <c r="HGU63" s="7"/>
      <c r="HGV63" s="7"/>
      <c r="HGW63" s="7"/>
      <c r="HGX63" s="7"/>
      <c r="HGY63" s="7"/>
      <c r="HGZ63" s="7"/>
      <c r="HHA63" s="7"/>
      <c r="HHB63" s="7"/>
      <c r="HHC63" s="7"/>
      <c r="HHD63" s="7"/>
      <c r="HHE63" s="7"/>
      <c r="HHF63" s="7"/>
      <c r="HHG63" s="7"/>
      <c r="HHH63" s="7"/>
      <c r="HHI63" s="7"/>
      <c r="HHJ63" s="7"/>
      <c r="HHK63" s="7"/>
      <c r="HHL63" s="7"/>
      <c r="HHM63" s="7"/>
      <c r="HHN63" s="7"/>
      <c r="HHO63" s="7"/>
      <c r="HHP63" s="7"/>
      <c r="HHQ63" s="7"/>
      <c r="HHR63" s="7"/>
      <c r="HHS63" s="7"/>
      <c r="HHT63" s="7"/>
      <c r="HHU63" s="7"/>
      <c r="HHV63" s="7"/>
      <c r="HHW63" s="7"/>
      <c r="HHX63" s="7"/>
      <c r="HHY63" s="7"/>
      <c r="HHZ63" s="7"/>
      <c r="HIA63" s="7"/>
      <c r="HIB63" s="7"/>
      <c r="HIC63" s="7"/>
      <c r="HID63" s="7"/>
      <c r="HIE63" s="7"/>
      <c r="HIF63" s="7"/>
      <c r="HIG63" s="7"/>
      <c r="HIH63" s="7"/>
      <c r="HII63" s="7"/>
      <c r="HIJ63" s="7"/>
      <c r="HIL63" s="7"/>
      <c r="HIM63" s="7"/>
      <c r="HIN63" s="7"/>
      <c r="HIO63" s="7"/>
      <c r="HIP63" s="7"/>
      <c r="HIQ63" s="7"/>
      <c r="HIR63" s="7"/>
      <c r="HIS63" s="7"/>
      <c r="HIT63" s="7"/>
      <c r="HIU63" s="7"/>
      <c r="HIV63" s="7"/>
      <c r="HIW63" s="7"/>
      <c r="HIX63" s="7"/>
      <c r="HIY63" s="7"/>
      <c r="HIZ63" s="7"/>
      <c r="HJA63" s="7"/>
      <c r="HJB63" s="7"/>
      <c r="HJC63" s="7"/>
      <c r="HJD63" s="7"/>
      <c r="HJE63" s="7"/>
      <c r="HJF63" s="7"/>
      <c r="HJG63" s="7"/>
      <c r="HJH63" s="7"/>
      <c r="HJI63" s="7"/>
      <c r="HJJ63" s="7"/>
      <c r="HJK63" s="7"/>
      <c r="HJL63" s="7"/>
      <c r="HJM63" s="7"/>
      <c r="HJN63" s="7"/>
      <c r="HJO63" s="7"/>
      <c r="HJP63" s="7"/>
      <c r="HJQ63" s="7"/>
      <c r="HJR63" s="7"/>
      <c r="HJS63" s="7"/>
      <c r="HJT63" s="7"/>
      <c r="HJU63" s="7"/>
      <c r="HJV63" s="7"/>
      <c r="HJW63" s="7"/>
      <c r="HJX63" s="7"/>
      <c r="HJY63" s="7"/>
      <c r="HJZ63" s="7"/>
      <c r="HKA63" s="7"/>
      <c r="HKB63" s="7"/>
      <c r="HKC63" s="7"/>
      <c r="HKD63" s="7"/>
      <c r="HKE63" s="7"/>
      <c r="HKF63" s="7"/>
      <c r="HKG63" s="7"/>
      <c r="HKH63" s="7"/>
      <c r="HKI63" s="7"/>
      <c r="HKJ63" s="7"/>
      <c r="HKK63" s="7"/>
      <c r="HKL63" s="7"/>
      <c r="HKM63" s="7"/>
      <c r="HKN63" s="7"/>
      <c r="HKO63" s="7"/>
      <c r="HKP63" s="7"/>
      <c r="HKQ63" s="7"/>
      <c r="HKR63" s="7"/>
      <c r="HKS63" s="7"/>
      <c r="HKT63" s="7"/>
      <c r="HKU63" s="7"/>
      <c r="HKV63" s="7"/>
      <c r="HKW63" s="7"/>
      <c r="HKX63" s="7"/>
      <c r="HKY63" s="7"/>
      <c r="HKZ63" s="7"/>
      <c r="HLA63" s="7"/>
      <c r="HLB63" s="7"/>
      <c r="HLC63" s="7"/>
      <c r="HLD63" s="7"/>
      <c r="HLE63" s="7"/>
      <c r="HLF63" s="7"/>
      <c r="HLG63" s="7"/>
      <c r="HLH63" s="7"/>
      <c r="HLI63" s="7"/>
      <c r="HLJ63" s="7"/>
      <c r="HLK63" s="7"/>
      <c r="HLL63" s="7"/>
      <c r="HLM63" s="7"/>
      <c r="HLN63" s="7"/>
      <c r="HLO63" s="7"/>
      <c r="HLP63" s="7"/>
      <c r="HLQ63" s="7"/>
      <c r="HLR63" s="7"/>
      <c r="HLS63" s="7"/>
      <c r="HLT63" s="7"/>
      <c r="HLU63" s="7"/>
      <c r="HLV63" s="7"/>
      <c r="HLW63" s="7"/>
      <c r="HLX63" s="7"/>
      <c r="HLY63" s="7"/>
      <c r="HLZ63" s="7"/>
      <c r="HMA63" s="7"/>
      <c r="HMB63" s="7"/>
      <c r="HMC63" s="7"/>
      <c r="HMD63" s="7"/>
      <c r="HME63" s="7"/>
      <c r="HMF63" s="7"/>
      <c r="HMG63" s="7"/>
      <c r="HMH63" s="7"/>
      <c r="HMI63" s="7"/>
      <c r="HMJ63" s="7"/>
      <c r="HMK63" s="7"/>
      <c r="HML63" s="7"/>
      <c r="HMM63" s="7"/>
      <c r="HMN63" s="7"/>
      <c r="HMO63" s="7"/>
      <c r="HMP63" s="7"/>
      <c r="HMQ63" s="7"/>
      <c r="HMR63" s="7"/>
      <c r="HMS63" s="7"/>
      <c r="HMT63" s="7"/>
      <c r="HMU63" s="7"/>
      <c r="HMV63" s="7"/>
      <c r="HMW63" s="7"/>
      <c r="HMX63" s="7"/>
      <c r="HMY63" s="7"/>
      <c r="HMZ63" s="7"/>
      <c r="HNA63" s="7"/>
      <c r="HNB63" s="7"/>
      <c r="HNC63" s="7"/>
      <c r="HND63" s="7"/>
      <c r="HNE63" s="7"/>
      <c r="HNF63" s="7"/>
      <c r="HNG63" s="7"/>
      <c r="HNH63" s="7"/>
      <c r="HNI63" s="7"/>
      <c r="HNJ63" s="7"/>
      <c r="HNK63" s="7"/>
      <c r="HNL63" s="7"/>
      <c r="HNM63" s="7"/>
      <c r="HNN63" s="7"/>
      <c r="HNO63" s="7"/>
      <c r="HNP63" s="7"/>
      <c r="HNQ63" s="7"/>
      <c r="HNR63" s="7"/>
      <c r="HNS63" s="7"/>
      <c r="HNT63" s="7"/>
      <c r="HNU63" s="7"/>
      <c r="HNV63" s="7"/>
      <c r="HNW63" s="7"/>
      <c r="HNX63" s="7"/>
      <c r="HNY63" s="7"/>
      <c r="HNZ63" s="7"/>
      <c r="HOA63" s="7"/>
      <c r="HOB63" s="7"/>
      <c r="HOC63" s="7"/>
      <c r="HOD63" s="7"/>
      <c r="HOE63" s="7"/>
      <c r="HOF63" s="7"/>
      <c r="HOG63" s="7"/>
      <c r="HOH63" s="7"/>
      <c r="HOI63" s="7"/>
      <c r="HOJ63" s="7"/>
      <c r="HOK63" s="7"/>
      <c r="HOL63" s="7"/>
      <c r="HOM63" s="7"/>
      <c r="HON63" s="7"/>
      <c r="HOO63" s="7"/>
      <c r="HOP63" s="7"/>
      <c r="HOQ63" s="7"/>
      <c r="HOR63" s="7"/>
      <c r="HOS63" s="7"/>
      <c r="HOT63" s="7"/>
      <c r="HOU63" s="7"/>
      <c r="HOV63" s="7"/>
      <c r="HOW63" s="7"/>
      <c r="HOX63" s="7"/>
      <c r="HOY63" s="7"/>
      <c r="HOZ63" s="7"/>
      <c r="HPA63" s="7"/>
      <c r="HPB63" s="7"/>
      <c r="HPC63" s="7"/>
      <c r="HPD63" s="7"/>
      <c r="HPE63" s="7"/>
      <c r="HPF63" s="7"/>
      <c r="HPG63" s="7"/>
      <c r="HPH63" s="7"/>
      <c r="HPI63" s="7"/>
      <c r="HPJ63" s="7"/>
      <c r="HPK63" s="7"/>
      <c r="HPL63" s="7"/>
      <c r="HPM63" s="7"/>
      <c r="HPN63" s="7"/>
      <c r="HPO63" s="7"/>
      <c r="HPP63" s="7"/>
      <c r="HPQ63" s="7"/>
      <c r="HPR63" s="7"/>
      <c r="HPS63" s="7"/>
      <c r="HPT63" s="7"/>
      <c r="HPU63" s="7"/>
      <c r="HPV63" s="7"/>
      <c r="HPW63" s="7"/>
      <c r="HPX63" s="7"/>
      <c r="HPY63" s="7"/>
      <c r="HPZ63" s="7"/>
      <c r="HQA63" s="7"/>
      <c r="HQB63" s="7"/>
      <c r="HQC63" s="7"/>
      <c r="HQD63" s="7"/>
      <c r="HQE63" s="7"/>
      <c r="HQF63" s="7"/>
      <c r="HQG63" s="7"/>
      <c r="HQH63" s="7"/>
      <c r="HQI63" s="7"/>
      <c r="HQJ63" s="7"/>
      <c r="HQK63" s="7"/>
      <c r="HQL63" s="7"/>
      <c r="HQM63" s="7"/>
      <c r="HQN63" s="7"/>
      <c r="HQO63" s="7"/>
      <c r="HQP63" s="7"/>
      <c r="HQQ63" s="7"/>
      <c r="HQR63" s="7"/>
      <c r="HQS63" s="7"/>
      <c r="HQT63" s="7"/>
      <c r="HQU63" s="7"/>
      <c r="HQV63" s="7"/>
      <c r="HQW63" s="7"/>
      <c r="HQX63" s="7"/>
      <c r="HQY63" s="7"/>
      <c r="HQZ63" s="7"/>
      <c r="HRA63" s="7"/>
      <c r="HRB63" s="7"/>
      <c r="HRC63" s="7"/>
      <c r="HRD63" s="7"/>
      <c r="HRE63" s="7"/>
      <c r="HRF63" s="7"/>
      <c r="HRG63" s="7"/>
      <c r="HRH63" s="7"/>
      <c r="HRI63" s="7"/>
      <c r="HRJ63" s="7"/>
      <c r="HRK63" s="7"/>
      <c r="HRL63" s="7"/>
      <c r="HRM63" s="7"/>
      <c r="HRN63" s="7"/>
      <c r="HRO63" s="7"/>
      <c r="HRP63" s="7"/>
      <c r="HRQ63" s="7"/>
      <c r="HRR63" s="7"/>
      <c r="HRS63" s="7"/>
      <c r="HRT63" s="7"/>
      <c r="HRU63" s="7"/>
      <c r="HRV63" s="7"/>
      <c r="HRW63" s="7"/>
      <c r="HRX63" s="7"/>
      <c r="HRY63" s="7"/>
      <c r="HRZ63" s="7"/>
      <c r="HSA63" s="7"/>
      <c r="HSB63" s="7"/>
      <c r="HSC63" s="7"/>
      <c r="HSD63" s="7"/>
      <c r="HSE63" s="7"/>
      <c r="HSF63" s="7"/>
      <c r="HSH63" s="7"/>
      <c r="HSI63" s="7"/>
      <c r="HSJ63" s="7"/>
      <c r="HSK63" s="7"/>
      <c r="HSL63" s="7"/>
      <c r="HSM63" s="7"/>
      <c r="HSN63" s="7"/>
      <c r="HSO63" s="7"/>
      <c r="HSP63" s="7"/>
      <c r="HSQ63" s="7"/>
      <c r="HSR63" s="7"/>
      <c r="HSS63" s="7"/>
      <c r="HST63" s="7"/>
      <c r="HSU63" s="7"/>
      <c r="HSV63" s="7"/>
      <c r="HSW63" s="7"/>
      <c r="HSX63" s="7"/>
      <c r="HSY63" s="7"/>
      <c r="HSZ63" s="7"/>
      <c r="HTA63" s="7"/>
      <c r="HTB63" s="7"/>
      <c r="HTC63" s="7"/>
      <c r="HTD63" s="7"/>
      <c r="HTE63" s="7"/>
      <c r="HTF63" s="7"/>
      <c r="HTG63" s="7"/>
      <c r="HTH63" s="7"/>
      <c r="HTI63" s="7"/>
      <c r="HTJ63" s="7"/>
      <c r="HTK63" s="7"/>
      <c r="HTL63" s="7"/>
      <c r="HTM63" s="7"/>
      <c r="HTN63" s="7"/>
      <c r="HTO63" s="7"/>
      <c r="HTP63" s="7"/>
      <c r="HTQ63" s="7"/>
      <c r="HTR63" s="7"/>
      <c r="HTS63" s="7"/>
      <c r="HTT63" s="7"/>
      <c r="HTU63" s="7"/>
      <c r="HTV63" s="7"/>
      <c r="HTW63" s="7"/>
      <c r="HTX63" s="7"/>
      <c r="HTY63" s="7"/>
      <c r="HTZ63" s="7"/>
      <c r="HUA63" s="7"/>
      <c r="HUB63" s="7"/>
      <c r="HUC63" s="7"/>
      <c r="HUD63" s="7"/>
      <c r="HUE63" s="7"/>
      <c r="HUF63" s="7"/>
      <c r="HUG63" s="7"/>
      <c r="HUH63" s="7"/>
      <c r="HUI63" s="7"/>
      <c r="HUJ63" s="7"/>
      <c r="HUK63" s="7"/>
      <c r="HUL63" s="7"/>
      <c r="HUM63" s="7"/>
      <c r="HUN63" s="7"/>
      <c r="HUO63" s="7"/>
      <c r="HUP63" s="7"/>
      <c r="HUQ63" s="7"/>
      <c r="HUR63" s="7"/>
      <c r="HUS63" s="7"/>
      <c r="HUT63" s="7"/>
      <c r="HUU63" s="7"/>
      <c r="HUV63" s="7"/>
      <c r="HUW63" s="7"/>
      <c r="HUX63" s="7"/>
      <c r="HUY63" s="7"/>
      <c r="HUZ63" s="7"/>
      <c r="HVA63" s="7"/>
      <c r="HVB63" s="7"/>
      <c r="HVC63" s="7"/>
      <c r="HVD63" s="7"/>
      <c r="HVE63" s="7"/>
      <c r="HVF63" s="7"/>
      <c r="HVG63" s="7"/>
      <c r="HVH63" s="7"/>
      <c r="HVI63" s="7"/>
      <c r="HVJ63" s="7"/>
      <c r="HVK63" s="7"/>
      <c r="HVL63" s="7"/>
      <c r="HVM63" s="7"/>
      <c r="HVN63" s="7"/>
      <c r="HVO63" s="7"/>
      <c r="HVP63" s="7"/>
      <c r="HVQ63" s="7"/>
      <c r="HVR63" s="7"/>
      <c r="HVS63" s="7"/>
      <c r="HVT63" s="7"/>
      <c r="HVU63" s="7"/>
      <c r="HVV63" s="7"/>
      <c r="HVW63" s="7"/>
      <c r="HVX63" s="7"/>
      <c r="HVY63" s="7"/>
      <c r="HVZ63" s="7"/>
      <c r="HWA63" s="7"/>
      <c r="HWB63" s="7"/>
      <c r="HWC63" s="7"/>
      <c r="HWD63" s="7"/>
      <c r="HWE63" s="7"/>
      <c r="HWF63" s="7"/>
      <c r="HWG63" s="7"/>
      <c r="HWH63" s="7"/>
      <c r="HWI63" s="7"/>
      <c r="HWJ63" s="7"/>
      <c r="HWK63" s="7"/>
      <c r="HWL63" s="7"/>
      <c r="HWM63" s="7"/>
      <c r="HWN63" s="7"/>
      <c r="HWO63" s="7"/>
      <c r="HWP63" s="7"/>
      <c r="HWQ63" s="7"/>
      <c r="HWR63" s="7"/>
      <c r="HWS63" s="7"/>
      <c r="HWT63" s="7"/>
      <c r="HWU63" s="7"/>
      <c r="HWV63" s="7"/>
      <c r="HWW63" s="7"/>
      <c r="HWX63" s="7"/>
      <c r="HWY63" s="7"/>
      <c r="HWZ63" s="7"/>
      <c r="HXA63" s="7"/>
      <c r="HXB63" s="7"/>
      <c r="HXC63" s="7"/>
      <c r="HXD63" s="7"/>
      <c r="HXE63" s="7"/>
      <c r="HXF63" s="7"/>
      <c r="HXG63" s="7"/>
      <c r="HXH63" s="7"/>
      <c r="HXI63" s="7"/>
      <c r="HXJ63" s="7"/>
      <c r="HXK63" s="7"/>
      <c r="HXL63" s="7"/>
      <c r="HXM63" s="7"/>
      <c r="HXN63" s="7"/>
      <c r="HXO63" s="7"/>
      <c r="HXP63" s="7"/>
      <c r="HXQ63" s="7"/>
      <c r="HXR63" s="7"/>
      <c r="HXS63" s="7"/>
      <c r="HXT63" s="7"/>
      <c r="HXU63" s="7"/>
      <c r="HXV63" s="7"/>
      <c r="HXW63" s="7"/>
      <c r="HXX63" s="7"/>
      <c r="HXY63" s="7"/>
      <c r="HXZ63" s="7"/>
      <c r="HYA63" s="7"/>
      <c r="HYB63" s="7"/>
      <c r="HYC63" s="7"/>
      <c r="HYD63" s="7"/>
      <c r="HYE63" s="7"/>
      <c r="HYF63" s="7"/>
      <c r="HYG63" s="7"/>
      <c r="HYH63" s="7"/>
      <c r="HYI63" s="7"/>
      <c r="HYJ63" s="7"/>
      <c r="HYK63" s="7"/>
      <c r="HYL63" s="7"/>
      <c r="HYM63" s="7"/>
      <c r="HYN63" s="7"/>
      <c r="HYO63" s="7"/>
      <c r="HYP63" s="7"/>
      <c r="HYQ63" s="7"/>
      <c r="HYR63" s="7"/>
      <c r="HYS63" s="7"/>
      <c r="HYT63" s="7"/>
      <c r="HYU63" s="7"/>
      <c r="HYV63" s="7"/>
      <c r="HYW63" s="7"/>
      <c r="HYX63" s="7"/>
      <c r="HYY63" s="7"/>
      <c r="HYZ63" s="7"/>
      <c r="HZA63" s="7"/>
      <c r="HZB63" s="7"/>
      <c r="HZC63" s="7"/>
      <c r="HZD63" s="7"/>
      <c r="HZE63" s="7"/>
      <c r="HZF63" s="7"/>
      <c r="HZG63" s="7"/>
      <c r="HZH63" s="7"/>
      <c r="HZI63" s="7"/>
      <c r="HZJ63" s="7"/>
      <c r="HZK63" s="7"/>
      <c r="HZL63" s="7"/>
      <c r="HZM63" s="7"/>
      <c r="HZN63" s="7"/>
      <c r="HZO63" s="7"/>
      <c r="HZP63" s="7"/>
      <c r="HZQ63" s="7"/>
      <c r="HZR63" s="7"/>
      <c r="HZS63" s="7"/>
      <c r="HZT63" s="7"/>
      <c r="HZU63" s="7"/>
      <c r="HZV63" s="7"/>
      <c r="HZW63" s="7"/>
      <c r="HZX63" s="7"/>
      <c r="HZY63" s="7"/>
      <c r="HZZ63" s="7"/>
      <c r="IAA63" s="7"/>
      <c r="IAB63" s="7"/>
      <c r="IAC63" s="7"/>
      <c r="IAD63" s="7"/>
      <c r="IAE63" s="7"/>
      <c r="IAF63" s="7"/>
      <c r="IAG63" s="7"/>
      <c r="IAH63" s="7"/>
      <c r="IAI63" s="7"/>
      <c r="IAJ63" s="7"/>
      <c r="IAK63" s="7"/>
      <c r="IAL63" s="7"/>
      <c r="IAM63" s="7"/>
      <c r="IAN63" s="7"/>
      <c r="IAO63" s="7"/>
      <c r="IAP63" s="7"/>
      <c r="IAQ63" s="7"/>
      <c r="IAR63" s="7"/>
      <c r="IAS63" s="7"/>
      <c r="IAT63" s="7"/>
      <c r="IAU63" s="7"/>
      <c r="IAV63" s="7"/>
      <c r="IAW63" s="7"/>
      <c r="IAX63" s="7"/>
      <c r="IAY63" s="7"/>
      <c r="IAZ63" s="7"/>
      <c r="IBA63" s="7"/>
      <c r="IBB63" s="7"/>
      <c r="IBC63" s="7"/>
      <c r="IBD63" s="7"/>
      <c r="IBE63" s="7"/>
      <c r="IBF63" s="7"/>
      <c r="IBG63" s="7"/>
      <c r="IBH63" s="7"/>
      <c r="IBI63" s="7"/>
      <c r="IBJ63" s="7"/>
      <c r="IBK63" s="7"/>
      <c r="IBL63" s="7"/>
      <c r="IBM63" s="7"/>
      <c r="IBN63" s="7"/>
      <c r="IBO63" s="7"/>
      <c r="IBP63" s="7"/>
      <c r="IBQ63" s="7"/>
      <c r="IBR63" s="7"/>
      <c r="IBS63" s="7"/>
      <c r="IBT63" s="7"/>
      <c r="IBU63" s="7"/>
      <c r="IBV63" s="7"/>
      <c r="IBW63" s="7"/>
      <c r="IBX63" s="7"/>
      <c r="IBY63" s="7"/>
      <c r="IBZ63" s="7"/>
      <c r="ICA63" s="7"/>
      <c r="ICB63" s="7"/>
      <c r="ICD63" s="7"/>
      <c r="ICE63" s="7"/>
      <c r="ICF63" s="7"/>
      <c r="ICG63" s="7"/>
      <c r="ICH63" s="7"/>
      <c r="ICI63" s="7"/>
      <c r="ICJ63" s="7"/>
      <c r="ICK63" s="7"/>
      <c r="ICL63" s="7"/>
      <c r="ICM63" s="7"/>
      <c r="ICN63" s="7"/>
      <c r="ICO63" s="7"/>
      <c r="ICP63" s="7"/>
      <c r="ICQ63" s="7"/>
      <c r="ICR63" s="7"/>
      <c r="ICS63" s="7"/>
      <c r="ICT63" s="7"/>
      <c r="ICU63" s="7"/>
      <c r="ICV63" s="7"/>
      <c r="ICW63" s="7"/>
      <c r="ICX63" s="7"/>
      <c r="ICY63" s="7"/>
      <c r="ICZ63" s="7"/>
      <c r="IDA63" s="7"/>
      <c r="IDB63" s="7"/>
      <c r="IDC63" s="7"/>
      <c r="IDD63" s="7"/>
      <c r="IDE63" s="7"/>
      <c r="IDF63" s="7"/>
      <c r="IDG63" s="7"/>
      <c r="IDH63" s="7"/>
      <c r="IDI63" s="7"/>
      <c r="IDJ63" s="7"/>
      <c r="IDK63" s="7"/>
      <c r="IDL63" s="7"/>
      <c r="IDM63" s="7"/>
      <c r="IDN63" s="7"/>
      <c r="IDO63" s="7"/>
      <c r="IDP63" s="7"/>
      <c r="IDQ63" s="7"/>
      <c r="IDR63" s="7"/>
      <c r="IDS63" s="7"/>
      <c r="IDT63" s="7"/>
      <c r="IDU63" s="7"/>
      <c r="IDV63" s="7"/>
      <c r="IDW63" s="7"/>
      <c r="IDX63" s="7"/>
      <c r="IDY63" s="7"/>
      <c r="IDZ63" s="7"/>
      <c r="IEA63" s="7"/>
      <c r="IEB63" s="7"/>
      <c r="IEC63" s="7"/>
      <c r="IED63" s="7"/>
      <c r="IEE63" s="7"/>
      <c r="IEF63" s="7"/>
      <c r="IEG63" s="7"/>
      <c r="IEH63" s="7"/>
      <c r="IEI63" s="7"/>
      <c r="IEJ63" s="7"/>
      <c r="IEK63" s="7"/>
      <c r="IEL63" s="7"/>
      <c r="IEM63" s="7"/>
      <c r="IEN63" s="7"/>
      <c r="IEO63" s="7"/>
      <c r="IEP63" s="7"/>
      <c r="IEQ63" s="7"/>
      <c r="IER63" s="7"/>
      <c r="IES63" s="7"/>
      <c r="IET63" s="7"/>
      <c r="IEU63" s="7"/>
      <c r="IEV63" s="7"/>
      <c r="IEW63" s="7"/>
      <c r="IEX63" s="7"/>
      <c r="IEY63" s="7"/>
      <c r="IEZ63" s="7"/>
      <c r="IFA63" s="7"/>
      <c r="IFB63" s="7"/>
      <c r="IFC63" s="7"/>
      <c r="IFD63" s="7"/>
      <c r="IFE63" s="7"/>
      <c r="IFF63" s="7"/>
      <c r="IFG63" s="7"/>
      <c r="IFH63" s="7"/>
      <c r="IFI63" s="7"/>
      <c r="IFJ63" s="7"/>
      <c r="IFK63" s="7"/>
      <c r="IFL63" s="7"/>
      <c r="IFM63" s="7"/>
      <c r="IFN63" s="7"/>
      <c r="IFO63" s="7"/>
      <c r="IFP63" s="7"/>
      <c r="IFQ63" s="7"/>
      <c r="IFR63" s="7"/>
      <c r="IFS63" s="7"/>
      <c r="IFT63" s="7"/>
      <c r="IFU63" s="7"/>
      <c r="IFV63" s="7"/>
      <c r="IFW63" s="7"/>
      <c r="IFX63" s="7"/>
      <c r="IFY63" s="7"/>
      <c r="IFZ63" s="7"/>
      <c r="IGA63" s="7"/>
      <c r="IGB63" s="7"/>
      <c r="IGC63" s="7"/>
      <c r="IGD63" s="7"/>
      <c r="IGE63" s="7"/>
      <c r="IGF63" s="7"/>
      <c r="IGG63" s="7"/>
      <c r="IGH63" s="7"/>
      <c r="IGI63" s="7"/>
      <c r="IGJ63" s="7"/>
      <c r="IGK63" s="7"/>
      <c r="IGL63" s="7"/>
      <c r="IGM63" s="7"/>
      <c r="IGN63" s="7"/>
      <c r="IGO63" s="7"/>
      <c r="IGP63" s="7"/>
      <c r="IGQ63" s="7"/>
      <c r="IGR63" s="7"/>
      <c r="IGS63" s="7"/>
      <c r="IGT63" s="7"/>
      <c r="IGU63" s="7"/>
      <c r="IGV63" s="7"/>
      <c r="IGW63" s="7"/>
      <c r="IGX63" s="7"/>
      <c r="IGY63" s="7"/>
      <c r="IGZ63" s="7"/>
      <c r="IHA63" s="7"/>
      <c r="IHB63" s="7"/>
      <c r="IHC63" s="7"/>
      <c r="IHD63" s="7"/>
      <c r="IHE63" s="7"/>
      <c r="IHF63" s="7"/>
      <c r="IHG63" s="7"/>
      <c r="IHH63" s="7"/>
      <c r="IHI63" s="7"/>
      <c r="IHJ63" s="7"/>
      <c r="IHK63" s="7"/>
      <c r="IHL63" s="7"/>
      <c r="IHM63" s="7"/>
      <c r="IHN63" s="7"/>
      <c r="IHO63" s="7"/>
      <c r="IHP63" s="7"/>
      <c r="IHQ63" s="7"/>
      <c r="IHR63" s="7"/>
      <c r="IHS63" s="7"/>
      <c r="IHT63" s="7"/>
      <c r="IHU63" s="7"/>
      <c r="IHV63" s="7"/>
      <c r="IHW63" s="7"/>
      <c r="IHX63" s="7"/>
      <c r="IHY63" s="7"/>
      <c r="IHZ63" s="7"/>
      <c r="IIA63" s="7"/>
      <c r="IIB63" s="7"/>
      <c r="IIC63" s="7"/>
      <c r="IID63" s="7"/>
      <c r="IIE63" s="7"/>
      <c r="IIF63" s="7"/>
      <c r="IIG63" s="7"/>
      <c r="IIH63" s="7"/>
      <c r="III63" s="7"/>
      <c r="IIJ63" s="7"/>
      <c r="IIK63" s="7"/>
      <c r="IIL63" s="7"/>
      <c r="IIM63" s="7"/>
      <c r="IIN63" s="7"/>
      <c r="IIO63" s="7"/>
      <c r="IIP63" s="7"/>
      <c r="IIQ63" s="7"/>
      <c r="IIR63" s="7"/>
      <c r="IIS63" s="7"/>
      <c r="IIT63" s="7"/>
      <c r="IIU63" s="7"/>
      <c r="IIV63" s="7"/>
      <c r="IIW63" s="7"/>
      <c r="IIX63" s="7"/>
      <c r="IIY63" s="7"/>
      <c r="IIZ63" s="7"/>
      <c r="IJA63" s="7"/>
      <c r="IJB63" s="7"/>
      <c r="IJC63" s="7"/>
      <c r="IJD63" s="7"/>
      <c r="IJE63" s="7"/>
      <c r="IJF63" s="7"/>
      <c r="IJG63" s="7"/>
      <c r="IJH63" s="7"/>
      <c r="IJI63" s="7"/>
      <c r="IJJ63" s="7"/>
      <c r="IJK63" s="7"/>
      <c r="IJL63" s="7"/>
      <c r="IJM63" s="7"/>
      <c r="IJN63" s="7"/>
      <c r="IJO63" s="7"/>
      <c r="IJP63" s="7"/>
      <c r="IJQ63" s="7"/>
      <c r="IJR63" s="7"/>
      <c r="IJS63" s="7"/>
      <c r="IJT63" s="7"/>
      <c r="IJU63" s="7"/>
      <c r="IJV63" s="7"/>
      <c r="IJW63" s="7"/>
      <c r="IJX63" s="7"/>
      <c r="IJY63" s="7"/>
      <c r="IJZ63" s="7"/>
      <c r="IKA63" s="7"/>
      <c r="IKB63" s="7"/>
      <c r="IKC63" s="7"/>
      <c r="IKD63" s="7"/>
      <c r="IKE63" s="7"/>
      <c r="IKF63" s="7"/>
      <c r="IKG63" s="7"/>
      <c r="IKH63" s="7"/>
      <c r="IKI63" s="7"/>
      <c r="IKJ63" s="7"/>
      <c r="IKK63" s="7"/>
      <c r="IKL63" s="7"/>
      <c r="IKM63" s="7"/>
      <c r="IKN63" s="7"/>
      <c r="IKO63" s="7"/>
      <c r="IKP63" s="7"/>
      <c r="IKQ63" s="7"/>
      <c r="IKR63" s="7"/>
      <c r="IKS63" s="7"/>
      <c r="IKT63" s="7"/>
      <c r="IKU63" s="7"/>
      <c r="IKV63" s="7"/>
      <c r="IKW63" s="7"/>
      <c r="IKX63" s="7"/>
      <c r="IKY63" s="7"/>
      <c r="IKZ63" s="7"/>
      <c r="ILA63" s="7"/>
      <c r="ILB63" s="7"/>
      <c r="ILC63" s="7"/>
      <c r="ILD63" s="7"/>
      <c r="ILE63" s="7"/>
      <c r="ILF63" s="7"/>
      <c r="ILG63" s="7"/>
      <c r="ILH63" s="7"/>
      <c r="ILI63" s="7"/>
      <c r="ILJ63" s="7"/>
      <c r="ILK63" s="7"/>
      <c r="ILL63" s="7"/>
      <c r="ILM63" s="7"/>
      <c r="ILN63" s="7"/>
      <c r="ILO63" s="7"/>
      <c r="ILP63" s="7"/>
      <c r="ILQ63" s="7"/>
      <c r="ILR63" s="7"/>
      <c r="ILS63" s="7"/>
      <c r="ILT63" s="7"/>
      <c r="ILU63" s="7"/>
      <c r="ILV63" s="7"/>
      <c r="ILW63" s="7"/>
      <c r="ILX63" s="7"/>
      <c r="ILZ63" s="7"/>
      <c r="IMA63" s="7"/>
      <c r="IMB63" s="7"/>
      <c r="IMC63" s="7"/>
      <c r="IMD63" s="7"/>
      <c r="IME63" s="7"/>
      <c r="IMF63" s="7"/>
      <c r="IMG63" s="7"/>
      <c r="IMH63" s="7"/>
      <c r="IMI63" s="7"/>
      <c r="IMJ63" s="7"/>
      <c r="IMK63" s="7"/>
      <c r="IML63" s="7"/>
      <c r="IMM63" s="7"/>
      <c r="IMN63" s="7"/>
      <c r="IMO63" s="7"/>
      <c r="IMP63" s="7"/>
      <c r="IMQ63" s="7"/>
      <c r="IMR63" s="7"/>
      <c r="IMS63" s="7"/>
      <c r="IMT63" s="7"/>
      <c r="IMU63" s="7"/>
      <c r="IMV63" s="7"/>
      <c r="IMW63" s="7"/>
      <c r="IMX63" s="7"/>
      <c r="IMY63" s="7"/>
      <c r="IMZ63" s="7"/>
      <c r="INA63" s="7"/>
      <c r="INB63" s="7"/>
      <c r="INC63" s="7"/>
      <c r="IND63" s="7"/>
      <c r="INE63" s="7"/>
      <c r="INF63" s="7"/>
      <c r="ING63" s="7"/>
      <c r="INH63" s="7"/>
      <c r="INI63" s="7"/>
      <c r="INJ63" s="7"/>
      <c r="INK63" s="7"/>
      <c r="INL63" s="7"/>
      <c r="INM63" s="7"/>
      <c r="INN63" s="7"/>
      <c r="INO63" s="7"/>
      <c r="INP63" s="7"/>
      <c r="INQ63" s="7"/>
      <c r="INR63" s="7"/>
      <c r="INS63" s="7"/>
      <c r="INT63" s="7"/>
      <c r="INU63" s="7"/>
      <c r="INV63" s="7"/>
      <c r="INW63" s="7"/>
      <c r="INX63" s="7"/>
      <c r="INY63" s="7"/>
      <c r="INZ63" s="7"/>
      <c r="IOA63" s="7"/>
      <c r="IOB63" s="7"/>
      <c r="IOC63" s="7"/>
      <c r="IOD63" s="7"/>
      <c r="IOE63" s="7"/>
      <c r="IOF63" s="7"/>
      <c r="IOG63" s="7"/>
      <c r="IOH63" s="7"/>
      <c r="IOI63" s="7"/>
      <c r="IOJ63" s="7"/>
      <c r="IOK63" s="7"/>
      <c r="IOL63" s="7"/>
      <c r="IOM63" s="7"/>
      <c r="ION63" s="7"/>
      <c r="IOO63" s="7"/>
      <c r="IOP63" s="7"/>
      <c r="IOQ63" s="7"/>
      <c r="IOR63" s="7"/>
      <c r="IOS63" s="7"/>
      <c r="IOT63" s="7"/>
      <c r="IOU63" s="7"/>
      <c r="IOV63" s="7"/>
      <c r="IOW63" s="7"/>
      <c r="IOX63" s="7"/>
      <c r="IOY63" s="7"/>
      <c r="IOZ63" s="7"/>
      <c r="IPA63" s="7"/>
      <c r="IPB63" s="7"/>
      <c r="IPC63" s="7"/>
      <c r="IPD63" s="7"/>
      <c r="IPE63" s="7"/>
      <c r="IPF63" s="7"/>
      <c r="IPG63" s="7"/>
      <c r="IPH63" s="7"/>
      <c r="IPI63" s="7"/>
      <c r="IPJ63" s="7"/>
      <c r="IPK63" s="7"/>
      <c r="IPL63" s="7"/>
      <c r="IPM63" s="7"/>
      <c r="IPN63" s="7"/>
      <c r="IPO63" s="7"/>
      <c r="IPP63" s="7"/>
      <c r="IPQ63" s="7"/>
      <c r="IPR63" s="7"/>
      <c r="IPS63" s="7"/>
      <c r="IPT63" s="7"/>
      <c r="IPU63" s="7"/>
      <c r="IPV63" s="7"/>
      <c r="IPW63" s="7"/>
      <c r="IPX63" s="7"/>
      <c r="IPY63" s="7"/>
      <c r="IPZ63" s="7"/>
      <c r="IQA63" s="7"/>
      <c r="IQB63" s="7"/>
      <c r="IQC63" s="7"/>
      <c r="IQD63" s="7"/>
      <c r="IQE63" s="7"/>
      <c r="IQF63" s="7"/>
      <c r="IQG63" s="7"/>
      <c r="IQH63" s="7"/>
      <c r="IQI63" s="7"/>
      <c r="IQJ63" s="7"/>
      <c r="IQK63" s="7"/>
      <c r="IQL63" s="7"/>
      <c r="IQM63" s="7"/>
      <c r="IQN63" s="7"/>
      <c r="IQO63" s="7"/>
      <c r="IQP63" s="7"/>
      <c r="IQQ63" s="7"/>
      <c r="IQR63" s="7"/>
      <c r="IQS63" s="7"/>
      <c r="IQT63" s="7"/>
      <c r="IQU63" s="7"/>
      <c r="IQV63" s="7"/>
      <c r="IQW63" s="7"/>
      <c r="IQX63" s="7"/>
      <c r="IQY63" s="7"/>
      <c r="IQZ63" s="7"/>
      <c r="IRA63" s="7"/>
      <c r="IRB63" s="7"/>
      <c r="IRC63" s="7"/>
      <c r="IRD63" s="7"/>
      <c r="IRE63" s="7"/>
      <c r="IRF63" s="7"/>
      <c r="IRG63" s="7"/>
      <c r="IRH63" s="7"/>
      <c r="IRI63" s="7"/>
      <c r="IRJ63" s="7"/>
      <c r="IRK63" s="7"/>
      <c r="IRL63" s="7"/>
      <c r="IRM63" s="7"/>
      <c r="IRN63" s="7"/>
      <c r="IRO63" s="7"/>
      <c r="IRP63" s="7"/>
      <c r="IRQ63" s="7"/>
      <c r="IRR63" s="7"/>
      <c r="IRS63" s="7"/>
      <c r="IRT63" s="7"/>
      <c r="IRU63" s="7"/>
      <c r="IRV63" s="7"/>
      <c r="IRW63" s="7"/>
      <c r="IRX63" s="7"/>
      <c r="IRY63" s="7"/>
      <c r="IRZ63" s="7"/>
      <c r="ISA63" s="7"/>
      <c r="ISB63" s="7"/>
      <c r="ISC63" s="7"/>
      <c r="ISD63" s="7"/>
      <c r="ISE63" s="7"/>
      <c r="ISF63" s="7"/>
      <c r="ISG63" s="7"/>
      <c r="ISH63" s="7"/>
      <c r="ISI63" s="7"/>
      <c r="ISJ63" s="7"/>
      <c r="ISK63" s="7"/>
      <c r="ISL63" s="7"/>
      <c r="ISM63" s="7"/>
      <c r="ISN63" s="7"/>
      <c r="ISO63" s="7"/>
      <c r="ISP63" s="7"/>
      <c r="ISQ63" s="7"/>
      <c r="ISR63" s="7"/>
      <c r="ISS63" s="7"/>
      <c r="IST63" s="7"/>
      <c r="ISU63" s="7"/>
      <c r="ISV63" s="7"/>
      <c r="ISW63" s="7"/>
      <c r="ISX63" s="7"/>
      <c r="ISY63" s="7"/>
      <c r="ISZ63" s="7"/>
      <c r="ITA63" s="7"/>
      <c r="ITB63" s="7"/>
      <c r="ITC63" s="7"/>
      <c r="ITD63" s="7"/>
      <c r="ITE63" s="7"/>
      <c r="ITF63" s="7"/>
      <c r="ITG63" s="7"/>
      <c r="ITH63" s="7"/>
      <c r="ITI63" s="7"/>
      <c r="ITJ63" s="7"/>
      <c r="ITK63" s="7"/>
      <c r="ITL63" s="7"/>
      <c r="ITM63" s="7"/>
      <c r="ITN63" s="7"/>
      <c r="ITO63" s="7"/>
      <c r="ITP63" s="7"/>
      <c r="ITQ63" s="7"/>
      <c r="ITR63" s="7"/>
      <c r="ITS63" s="7"/>
      <c r="ITT63" s="7"/>
      <c r="ITU63" s="7"/>
      <c r="ITV63" s="7"/>
      <c r="ITW63" s="7"/>
      <c r="ITX63" s="7"/>
      <c r="ITY63" s="7"/>
      <c r="ITZ63" s="7"/>
      <c r="IUA63" s="7"/>
      <c r="IUB63" s="7"/>
      <c r="IUC63" s="7"/>
      <c r="IUD63" s="7"/>
      <c r="IUE63" s="7"/>
      <c r="IUF63" s="7"/>
      <c r="IUG63" s="7"/>
      <c r="IUH63" s="7"/>
      <c r="IUI63" s="7"/>
      <c r="IUJ63" s="7"/>
      <c r="IUK63" s="7"/>
      <c r="IUL63" s="7"/>
      <c r="IUM63" s="7"/>
      <c r="IUN63" s="7"/>
      <c r="IUO63" s="7"/>
      <c r="IUP63" s="7"/>
      <c r="IUQ63" s="7"/>
      <c r="IUR63" s="7"/>
      <c r="IUS63" s="7"/>
      <c r="IUT63" s="7"/>
      <c r="IUU63" s="7"/>
      <c r="IUV63" s="7"/>
      <c r="IUW63" s="7"/>
      <c r="IUX63" s="7"/>
      <c r="IUY63" s="7"/>
      <c r="IUZ63" s="7"/>
      <c r="IVA63" s="7"/>
      <c r="IVB63" s="7"/>
      <c r="IVC63" s="7"/>
      <c r="IVD63" s="7"/>
      <c r="IVE63" s="7"/>
      <c r="IVF63" s="7"/>
      <c r="IVG63" s="7"/>
      <c r="IVH63" s="7"/>
      <c r="IVI63" s="7"/>
      <c r="IVJ63" s="7"/>
      <c r="IVK63" s="7"/>
      <c r="IVL63" s="7"/>
      <c r="IVM63" s="7"/>
      <c r="IVN63" s="7"/>
      <c r="IVO63" s="7"/>
      <c r="IVP63" s="7"/>
      <c r="IVQ63" s="7"/>
      <c r="IVR63" s="7"/>
      <c r="IVS63" s="7"/>
      <c r="IVT63" s="7"/>
      <c r="IVV63" s="7"/>
      <c r="IVW63" s="7"/>
      <c r="IVX63" s="7"/>
      <c r="IVY63" s="7"/>
      <c r="IVZ63" s="7"/>
      <c r="IWA63" s="7"/>
      <c r="IWB63" s="7"/>
      <c r="IWC63" s="7"/>
      <c r="IWD63" s="7"/>
      <c r="IWE63" s="7"/>
      <c r="IWF63" s="7"/>
      <c r="IWG63" s="7"/>
      <c r="IWH63" s="7"/>
      <c r="IWI63" s="7"/>
      <c r="IWJ63" s="7"/>
      <c r="IWK63" s="7"/>
      <c r="IWL63" s="7"/>
      <c r="IWM63" s="7"/>
      <c r="IWN63" s="7"/>
      <c r="IWO63" s="7"/>
      <c r="IWP63" s="7"/>
      <c r="IWQ63" s="7"/>
      <c r="IWR63" s="7"/>
      <c r="IWS63" s="7"/>
      <c r="IWT63" s="7"/>
      <c r="IWU63" s="7"/>
      <c r="IWV63" s="7"/>
      <c r="IWW63" s="7"/>
      <c r="IWX63" s="7"/>
      <c r="IWY63" s="7"/>
      <c r="IWZ63" s="7"/>
      <c r="IXA63" s="7"/>
      <c r="IXB63" s="7"/>
      <c r="IXC63" s="7"/>
      <c r="IXD63" s="7"/>
      <c r="IXE63" s="7"/>
      <c r="IXF63" s="7"/>
      <c r="IXG63" s="7"/>
      <c r="IXH63" s="7"/>
      <c r="IXI63" s="7"/>
      <c r="IXJ63" s="7"/>
      <c r="IXK63" s="7"/>
      <c r="IXL63" s="7"/>
      <c r="IXM63" s="7"/>
      <c r="IXN63" s="7"/>
      <c r="IXO63" s="7"/>
      <c r="IXP63" s="7"/>
      <c r="IXQ63" s="7"/>
      <c r="IXR63" s="7"/>
      <c r="IXS63" s="7"/>
      <c r="IXT63" s="7"/>
      <c r="IXU63" s="7"/>
      <c r="IXV63" s="7"/>
      <c r="IXW63" s="7"/>
      <c r="IXX63" s="7"/>
      <c r="IXY63" s="7"/>
      <c r="IXZ63" s="7"/>
      <c r="IYA63" s="7"/>
      <c r="IYB63" s="7"/>
      <c r="IYC63" s="7"/>
      <c r="IYD63" s="7"/>
      <c r="IYE63" s="7"/>
      <c r="IYF63" s="7"/>
      <c r="IYG63" s="7"/>
      <c r="IYH63" s="7"/>
      <c r="IYI63" s="7"/>
      <c r="IYJ63" s="7"/>
      <c r="IYK63" s="7"/>
      <c r="IYL63" s="7"/>
      <c r="IYM63" s="7"/>
      <c r="IYN63" s="7"/>
      <c r="IYO63" s="7"/>
      <c r="IYP63" s="7"/>
      <c r="IYQ63" s="7"/>
      <c r="IYR63" s="7"/>
      <c r="IYS63" s="7"/>
      <c r="IYT63" s="7"/>
      <c r="IYU63" s="7"/>
      <c r="IYV63" s="7"/>
      <c r="IYW63" s="7"/>
      <c r="IYX63" s="7"/>
      <c r="IYY63" s="7"/>
      <c r="IYZ63" s="7"/>
      <c r="IZA63" s="7"/>
      <c r="IZB63" s="7"/>
      <c r="IZC63" s="7"/>
      <c r="IZD63" s="7"/>
      <c r="IZE63" s="7"/>
      <c r="IZF63" s="7"/>
      <c r="IZG63" s="7"/>
      <c r="IZH63" s="7"/>
      <c r="IZI63" s="7"/>
      <c r="IZJ63" s="7"/>
      <c r="IZK63" s="7"/>
      <c r="IZL63" s="7"/>
      <c r="IZM63" s="7"/>
      <c r="IZN63" s="7"/>
      <c r="IZO63" s="7"/>
      <c r="IZP63" s="7"/>
      <c r="IZQ63" s="7"/>
      <c r="IZR63" s="7"/>
      <c r="IZS63" s="7"/>
      <c r="IZT63" s="7"/>
      <c r="IZU63" s="7"/>
      <c r="IZV63" s="7"/>
      <c r="IZW63" s="7"/>
      <c r="IZX63" s="7"/>
      <c r="IZY63" s="7"/>
      <c r="IZZ63" s="7"/>
      <c r="JAA63" s="7"/>
      <c r="JAB63" s="7"/>
      <c r="JAC63" s="7"/>
      <c r="JAD63" s="7"/>
      <c r="JAE63" s="7"/>
      <c r="JAF63" s="7"/>
      <c r="JAG63" s="7"/>
      <c r="JAH63" s="7"/>
      <c r="JAI63" s="7"/>
      <c r="JAJ63" s="7"/>
      <c r="JAK63" s="7"/>
      <c r="JAL63" s="7"/>
      <c r="JAM63" s="7"/>
      <c r="JAN63" s="7"/>
      <c r="JAO63" s="7"/>
      <c r="JAP63" s="7"/>
      <c r="JAQ63" s="7"/>
      <c r="JAR63" s="7"/>
      <c r="JAS63" s="7"/>
      <c r="JAT63" s="7"/>
      <c r="JAU63" s="7"/>
      <c r="JAV63" s="7"/>
      <c r="JAW63" s="7"/>
      <c r="JAX63" s="7"/>
      <c r="JAY63" s="7"/>
      <c r="JAZ63" s="7"/>
      <c r="JBA63" s="7"/>
      <c r="JBB63" s="7"/>
      <c r="JBC63" s="7"/>
      <c r="JBD63" s="7"/>
      <c r="JBE63" s="7"/>
      <c r="JBF63" s="7"/>
      <c r="JBG63" s="7"/>
      <c r="JBH63" s="7"/>
      <c r="JBI63" s="7"/>
      <c r="JBJ63" s="7"/>
      <c r="JBK63" s="7"/>
      <c r="JBL63" s="7"/>
      <c r="JBM63" s="7"/>
      <c r="JBN63" s="7"/>
      <c r="JBO63" s="7"/>
      <c r="JBP63" s="7"/>
      <c r="JBQ63" s="7"/>
      <c r="JBR63" s="7"/>
      <c r="JBS63" s="7"/>
      <c r="JBT63" s="7"/>
      <c r="JBU63" s="7"/>
      <c r="JBV63" s="7"/>
      <c r="JBW63" s="7"/>
      <c r="JBX63" s="7"/>
      <c r="JBY63" s="7"/>
      <c r="JBZ63" s="7"/>
      <c r="JCA63" s="7"/>
      <c r="JCB63" s="7"/>
      <c r="JCC63" s="7"/>
      <c r="JCD63" s="7"/>
      <c r="JCE63" s="7"/>
      <c r="JCF63" s="7"/>
      <c r="JCG63" s="7"/>
      <c r="JCH63" s="7"/>
      <c r="JCI63" s="7"/>
      <c r="JCJ63" s="7"/>
      <c r="JCK63" s="7"/>
      <c r="JCL63" s="7"/>
      <c r="JCM63" s="7"/>
      <c r="JCN63" s="7"/>
      <c r="JCO63" s="7"/>
      <c r="JCP63" s="7"/>
      <c r="JCQ63" s="7"/>
      <c r="JCR63" s="7"/>
      <c r="JCS63" s="7"/>
      <c r="JCT63" s="7"/>
      <c r="JCU63" s="7"/>
      <c r="JCV63" s="7"/>
      <c r="JCW63" s="7"/>
      <c r="JCX63" s="7"/>
      <c r="JCY63" s="7"/>
      <c r="JCZ63" s="7"/>
      <c r="JDA63" s="7"/>
      <c r="JDB63" s="7"/>
      <c r="JDC63" s="7"/>
      <c r="JDD63" s="7"/>
      <c r="JDE63" s="7"/>
      <c r="JDF63" s="7"/>
      <c r="JDG63" s="7"/>
      <c r="JDH63" s="7"/>
      <c r="JDI63" s="7"/>
      <c r="JDJ63" s="7"/>
      <c r="JDK63" s="7"/>
      <c r="JDL63" s="7"/>
      <c r="JDM63" s="7"/>
      <c r="JDN63" s="7"/>
      <c r="JDO63" s="7"/>
      <c r="JDP63" s="7"/>
      <c r="JDQ63" s="7"/>
      <c r="JDR63" s="7"/>
      <c r="JDS63" s="7"/>
      <c r="JDT63" s="7"/>
      <c r="JDU63" s="7"/>
      <c r="JDV63" s="7"/>
      <c r="JDW63" s="7"/>
      <c r="JDX63" s="7"/>
      <c r="JDY63" s="7"/>
      <c r="JDZ63" s="7"/>
      <c r="JEA63" s="7"/>
      <c r="JEB63" s="7"/>
      <c r="JEC63" s="7"/>
      <c r="JED63" s="7"/>
      <c r="JEE63" s="7"/>
      <c r="JEF63" s="7"/>
      <c r="JEG63" s="7"/>
      <c r="JEH63" s="7"/>
      <c r="JEI63" s="7"/>
      <c r="JEJ63" s="7"/>
      <c r="JEK63" s="7"/>
      <c r="JEL63" s="7"/>
      <c r="JEM63" s="7"/>
      <c r="JEN63" s="7"/>
      <c r="JEO63" s="7"/>
      <c r="JEP63" s="7"/>
      <c r="JEQ63" s="7"/>
      <c r="JER63" s="7"/>
      <c r="JES63" s="7"/>
      <c r="JET63" s="7"/>
      <c r="JEU63" s="7"/>
      <c r="JEV63" s="7"/>
      <c r="JEW63" s="7"/>
      <c r="JEX63" s="7"/>
      <c r="JEY63" s="7"/>
      <c r="JEZ63" s="7"/>
      <c r="JFA63" s="7"/>
      <c r="JFB63" s="7"/>
      <c r="JFC63" s="7"/>
      <c r="JFD63" s="7"/>
      <c r="JFE63" s="7"/>
      <c r="JFF63" s="7"/>
      <c r="JFG63" s="7"/>
      <c r="JFH63" s="7"/>
      <c r="JFI63" s="7"/>
      <c r="JFJ63" s="7"/>
      <c r="JFK63" s="7"/>
      <c r="JFL63" s="7"/>
      <c r="JFM63" s="7"/>
      <c r="JFN63" s="7"/>
      <c r="JFO63" s="7"/>
      <c r="JFP63" s="7"/>
      <c r="JFR63" s="7"/>
      <c r="JFS63" s="7"/>
      <c r="JFT63" s="7"/>
      <c r="JFU63" s="7"/>
      <c r="JFV63" s="7"/>
      <c r="JFW63" s="7"/>
      <c r="JFX63" s="7"/>
      <c r="JFY63" s="7"/>
      <c r="JFZ63" s="7"/>
      <c r="JGA63" s="7"/>
      <c r="JGB63" s="7"/>
      <c r="JGC63" s="7"/>
      <c r="JGD63" s="7"/>
      <c r="JGE63" s="7"/>
      <c r="JGF63" s="7"/>
      <c r="JGG63" s="7"/>
      <c r="JGH63" s="7"/>
      <c r="JGI63" s="7"/>
      <c r="JGJ63" s="7"/>
      <c r="JGK63" s="7"/>
      <c r="JGL63" s="7"/>
      <c r="JGM63" s="7"/>
      <c r="JGN63" s="7"/>
      <c r="JGO63" s="7"/>
      <c r="JGP63" s="7"/>
      <c r="JGQ63" s="7"/>
      <c r="JGR63" s="7"/>
      <c r="JGS63" s="7"/>
      <c r="JGT63" s="7"/>
      <c r="JGU63" s="7"/>
      <c r="JGV63" s="7"/>
      <c r="JGW63" s="7"/>
      <c r="JGX63" s="7"/>
      <c r="JGY63" s="7"/>
      <c r="JGZ63" s="7"/>
      <c r="JHA63" s="7"/>
      <c r="JHB63" s="7"/>
      <c r="JHC63" s="7"/>
      <c r="JHD63" s="7"/>
      <c r="JHE63" s="7"/>
      <c r="JHF63" s="7"/>
      <c r="JHG63" s="7"/>
      <c r="JHH63" s="7"/>
      <c r="JHI63" s="7"/>
      <c r="JHJ63" s="7"/>
      <c r="JHK63" s="7"/>
      <c r="JHL63" s="7"/>
      <c r="JHM63" s="7"/>
      <c r="JHN63" s="7"/>
      <c r="JHO63" s="7"/>
      <c r="JHP63" s="7"/>
      <c r="JHQ63" s="7"/>
      <c r="JHR63" s="7"/>
      <c r="JHS63" s="7"/>
      <c r="JHT63" s="7"/>
      <c r="JHU63" s="7"/>
      <c r="JHV63" s="7"/>
      <c r="JHW63" s="7"/>
      <c r="JHX63" s="7"/>
      <c r="JHY63" s="7"/>
      <c r="JHZ63" s="7"/>
      <c r="JIA63" s="7"/>
      <c r="JIB63" s="7"/>
      <c r="JIC63" s="7"/>
      <c r="JID63" s="7"/>
      <c r="JIE63" s="7"/>
      <c r="JIF63" s="7"/>
      <c r="JIG63" s="7"/>
      <c r="JIH63" s="7"/>
      <c r="JII63" s="7"/>
      <c r="JIJ63" s="7"/>
      <c r="JIK63" s="7"/>
      <c r="JIL63" s="7"/>
      <c r="JIM63" s="7"/>
      <c r="JIN63" s="7"/>
      <c r="JIO63" s="7"/>
      <c r="JIP63" s="7"/>
      <c r="JIQ63" s="7"/>
      <c r="JIR63" s="7"/>
      <c r="JIS63" s="7"/>
      <c r="JIT63" s="7"/>
      <c r="JIU63" s="7"/>
      <c r="JIV63" s="7"/>
      <c r="JIW63" s="7"/>
      <c r="JIX63" s="7"/>
      <c r="JIY63" s="7"/>
      <c r="JIZ63" s="7"/>
      <c r="JJA63" s="7"/>
      <c r="JJB63" s="7"/>
      <c r="JJC63" s="7"/>
      <c r="JJD63" s="7"/>
      <c r="JJE63" s="7"/>
      <c r="JJF63" s="7"/>
      <c r="JJG63" s="7"/>
      <c r="JJH63" s="7"/>
      <c r="JJI63" s="7"/>
      <c r="JJJ63" s="7"/>
      <c r="JJK63" s="7"/>
      <c r="JJL63" s="7"/>
      <c r="JJM63" s="7"/>
      <c r="JJN63" s="7"/>
      <c r="JJO63" s="7"/>
      <c r="JJP63" s="7"/>
      <c r="JJQ63" s="7"/>
      <c r="JJR63" s="7"/>
      <c r="JJS63" s="7"/>
      <c r="JJT63" s="7"/>
      <c r="JJU63" s="7"/>
      <c r="JJV63" s="7"/>
      <c r="JJW63" s="7"/>
      <c r="JJX63" s="7"/>
      <c r="JJY63" s="7"/>
      <c r="JJZ63" s="7"/>
      <c r="JKA63" s="7"/>
      <c r="JKB63" s="7"/>
      <c r="JKC63" s="7"/>
      <c r="JKD63" s="7"/>
      <c r="JKE63" s="7"/>
      <c r="JKF63" s="7"/>
      <c r="JKG63" s="7"/>
      <c r="JKH63" s="7"/>
      <c r="JKI63" s="7"/>
      <c r="JKJ63" s="7"/>
      <c r="JKK63" s="7"/>
      <c r="JKL63" s="7"/>
      <c r="JKM63" s="7"/>
      <c r="JKN63" s="7"/>
      <c r="JKO63" s="7"/>
      <c r="JKP63" s="7"/>
      <c r="JKQ63" s="7"/>
      <c r="JKR63" s="7"/>
      <c r="JKS63" s="7"/>
      <c r="JKT63" s="7"/>
      <c r="JKU63" s="7"/>
      <c r="JKV63" s="7"/>
      <c r="JKW63" s="7"/>
      <c r="JKX63" s="7"/>
      <c r="JKY63" s="7"/>
      <c r="JKZ63" s="7"/>
      <c r="JLA63" s="7"/>
      <c r="JLB63" s="7"/>
      <c r="JLC63" s="7"/>
      <c r="JLD63" s="7"/>
      <c r="JLE63" s="7"/>
      <c r="JLF63" s="7"/>
      <c r="JLG63" s="7"/>
      <c r="JLH63" s="7"/>
      <c r="JLI63" s="7"/>
      <c r="JLJ63" s="7"/>
      <c r="JLK63" s="7"/>
      <c r="JLL63" s="7"/>
      <c r="JLM63" s="7"/>
      <c r="JLN63" s="7"/>
      <c r="JLO63" s="7"/>
      <c r="JLP63" s="7"/>
      <c r="JLQ63" s="7"/>
      <c r="JLR63" s="7"/>
      <c r="JLS63" s="7"/>
      <c r="JLT63" s="7"/>
      <c r="JLU63" s="7"/>
      <c r="JLV63" s="7"/>
      <c r="JLW63" s="7"/>
      <c r="JLX63" s="7"/>
      <c r="JLY63" s="7"/>
      <c r="JLZ63" s="7"/>
      <c r="JMA63" s="7"/>
      <c r="JMB63" s="7"/>
      <c r="JMC63" s="7"/>
      <c r="JMD63" s="7"/>
      <c r="JME63" s="7"/>
      <c r="JMF63" s="7"/>
      <c r="JMG63" s="7"/>
      <c r="JMH63" s="7"/>
      <c r="JMI63" s="7"/>
      <c r="JMJ63" s="7"/>
      <c r="JMK63" s="7"/>
      <c r="JML63" s="7"/>
      <c r="JMM63" s="7"/>
      <c r="JMN63" s="7"/>
      <c r="JMO63" s="7"/>
      <c r="JMP63" s="7"/>
      <c r="JMQ63" s="7"/>
      <c r="JMR63" s="7"/>
      <c r="JMS63" s="7"/>
      <c r="JMT63" s="7"/>
      <c r="JMU63" s="7"/>
      <c r="JMV63" s="7"/>
      <c r="JMW63" s="7"/>
      <c r="JMX63" s="7"/>
      <c r="JMY63" s="7"/>
      <c r="JMZ63" s="7"/>
      <c r="JNA63" s="7"/>
      <c r="JNB63" s="7"/>
      <c r="JNC63" s="7"/>
      <c r="JND63" s="7"/>
      <c r="JNE63" s="7"/>
      <c r="JNF63" s="7"/>
      <c r="JNG63" s="7"/>
      <c r="JNH63" s="7"/>
      <c r="JNI63" s="7"/>
      <c r="JNJ63" s="7"/>
      <c r="JNK63" s="7"/>
      <c r="JNL63" s="7"/>
      <c r="JNM63" s="7"/>
      <c r="JNN63" s="7"/>
      <c r="JNO63" s="7"/>
      <c r="JNP63" s="7"/>
      <c r="JNQ63" s="7"/>
      <c r="JNR63" s="7"/>
      <c r="JNS63" s="7"/>
      <c r="JNT63" s="7"/>
      <c r="JNU63" s="7"/>
      <c r="JNV63" s="7"/>
      <c r="JNW63" s="7"/>
      <c r="JNX63" s="7"/>
      <c r="JNY63" s="7"/>
      <c r="JNZ63" s="7"/>
      <c r="JOA63" s="7"/>
      <c r="JOB63" s="7"/>
      <c r="JOC63" s="7"/>
      <c r="JOD63" s="7"/>
      <c r="JOE63" s="7"/>
      <c r="JOF63" s="7"/>
      <c r="JOG63" s="7"/>
      <c r="JOH63" s="7"/>
      <c r="JOI63" s="7"/>
      <c r="JOJ63" s="7"/>
      <c r="JOK63" s="7"/>
      <c r="JOL63" s="7"/>
      <c r="JOM63" s="7"/>
      <c r="JON63" s="7"/>
      <c r="JOO63" s="7"/>
      <c r="JOP63" s="7"/>
      <c r="JOQ63" s="7"/>
      <c r="JOR63" s="7"/>
      <c r="JOS63" s="7"/>
      <c r="JOT63" s="7"/>
      <c r="JOU63" s="7"/>
      <c r="JOV63" s="7"/>
      <c r="JOW63" s="7"/>
      <c r="JOX63" s="7"/>
      <c r="JOY63" s="7"/>
      <c r="JOZ63" s="7"/>
      <c r="JPA63" s="7"/>
      <c r="JPB63" s="7"/>
      <c r="JPC63" s="7"/>
      <c r="JPD63" s="7"/>
      <c r="JPE63" s="7"/>
      <c r="JPF63" s="7"/>
      <c r="JPG63" s="7"/>
      <c r="JPH63" s="7"/>
      <c r="JPI63" s="7"/>
      <c r="JPJ63" s="7"/>
      <c r="JPK63" s="7"/>
      <c r="JPL63" s="7"/>
      <c r="JPN63" s="7"/>
      <c r="JPO63" s="7"/>
      <c r="JPP63" s="7"/>
      <c r="JPQ63" s="7"/>
      <c r="JPR63" s="7"/>
      <c r="JPS63" s="7"/>
      <c r="JPT63" s="7"/>
      <c r="JPU63" s="7"/>
      <c r="JPV63" s="7"/>
      <c r="JPW63" s="7"/>
      <c r="JPX63" s="7"/>
      <c r="JPY63" s="7"/>
      <c r="JPZ63" s="7"/>
      <c r="JQA63" s="7"/>
      <c r="JQB63" s="7"/>
      <c r="JQC63" s="7"/>
      <c r="JQD63" s="7"/>
      <c r="JQE63" s="7"/>
      <c r="JQF63" s="7"/>
      <c r="JQG63" s="7"/>
      <c r="JQH63" s="7"/>
      <c r="JQI63" s="7"/>
      <c r="JQJ63" s="7"/>
      <c r="JQK63" s="7"/>
      <c r="JQL63" s="7"/>
      <c r="JQM63" s="7"/>
      <c r="JQN63" s="7"/>
      <c r="JQO63" s="7"/>
      <c r="JQP63" s="7"/>
      <c r="JQQ63" s="7"/>
      <c r="JQR63" s="7"/>
      <c r="JQS63" s="7"/>
      <c r="JQT63" s="7"/>
      <c r="JQU63" s="7"/>
      <c r="JQV63" s="7"/>
      <c r="JQW63" s="7"/>
      <c r="JQX63" s="7"/>
      <c r="JQY63" s="7"/>
      <c r="JQZ63" s="7"/>
      <c r="JRA63" s="7"/>
      <c r="JRB63" s="7"/>
      <c r="JRC63" s="7"/>
      <c r="JRD63" s="7"/>
      <c r="JRE63" s="7"/>
      <c r="JRF63" s="7"/>
      <c r="JRG63" s="7"/>
      <c r="JRH63" s="7"/>
      <c r="JRI63" s="7"/>
      <c r="JRJ63" s="7"/>
      <c r="JRK63" s="7"/>
      <c r="JRL63" s="7"/>
      <c r="JRM63" s="7"/>
      <c r="JRN63" s="7"/>
      <c r="JRO63" s="7"/>
      <c r="JRP63" s="7"/>
      <c r="JRQ63" s="7"/>
      <c r="JRR63" s="7"/>
      <c r="JRS63" s="7"/>
      <c r="JRT63" s="7"/>
      <c r="JRU63" s="7"/>
      <c r="JRV63" s="7"/>
      <c r="JRW63" s="7"/>
      <c r="JRX63" s="7"/>
      <c r="JRY63" s="7"/>
      <c r="JRZ63" s="7"/>
      <c r="JSA63" s="7"/>
      <c r="JSB63" s="7"/>
      <c r="JSC63" s="7"/>
      <c r="JSD63" s="7"/>
      <c r="JSE63" s="7"/>
      <c r="JSF63" s="7"/>
      <c r="JSG63" s="7"/>
      <c r="JSH63" s="7"/>
      <c r="JSI63" s="7"/>
      <c r="JSJ63" s="7"/>
      <c r="JSK63" s="7"/>
      <c r="JSL63" s="7"/>
      <c r="JSM63" s="7"/>
      <c r="JSN63" s="7"/>
      <c r="JSO63" s="7"/>
      <c r="JSP63" s="7"/>
      <c r="JSQ63" s="7"/>
      <c r="JSR63" s="7"/>
      <c r="JSS63" s="7"/>
      <c r="JST63" s="7"/>
      <c r="JSU63" s="7"/>
      <c r="JSV63" s="7"/>
      <c r="JSW63" s="7"/>
      <c r="JSX63" s="7"/>
      <c r="JSY63" s="7"/>
      <c r="JSZ63" s="7"/>
      <c r="JTA63" s="7"/>
      <c r="JTB63" s="7"/>
      <c r="JTC63" s="7"/>
      <c r="JTD63" s="7"/>
      <c r="JTE63" s="7"/>
      <c r="JTF63" s="7"/>
      <c r="JTG63" s="7"/>
      <c r="JTH63" s="7"/>
      <c r="JTI63" s="7"/>
      <c r="JTJ63" s="7"/>
      <c r="JTK63" s="7"/>
      <c r="JTL63" s="7"/>
      <c r="JTM63" s="7"/>
      <c r="JTN63" s="7"/>
      <c r="JTO63" s="7"/>
      <c r="JTP63" s="7"/>
      <c r="JTQ63" s="7"/>
      <c r="JTR63" s="7"/>
      <c r="JTS63" s="7"/>
      <c r="JTT63" s="7"/>
      <c r="JTU63" s="7"/>
      <c r="JTV63" s="7"/>
      <c r="JTW63" s="7"/>
      <c r="JTX63" s="7"/>
      <c r="JTY63" s="7"/>
      <c r="JTZ63" s="7"/>
      <c r="JUA63" s="7"/>
      <c r="JUB63" s="7"/>
      <c r="JUC63" s="7"/>
      <c r="JUD63" s="7"/>
      <c r="JUE63" s="7"/>
      <c r="JUF63" s="7"/>
      <c r="JUG63" s="7"/>
      <c r="JUH63" s="7"/>
      <c r="JUI63" s="7"/>
      <c r="JUJ63" s="7"/>
      <c r="JUK63" s="7"/>
      <c r="JUL63" s="7"/>
      <c r="JUM63" s="7"/>
      <c r="JUN63" s="7"/>
      <c r="JUO63" s="7"/>
      <c r="JUP63" s="7"/>
      <c r="JUQ63" s="7"/>
      <c r="JUR63" s="7"/>
      <c r="JUS63" s="7"/>
      <c r="JUT63" s="7"/>
      <c r="JUU63" s="7"/>
      <c r="JUV63" s="7"/>
      <c r="JUW63" s="7"/>
      <c r="JUX63" s="7"/>
      <c r="JUY63" s="7"/>
      <c r="JUZ63" s="7"/>
      <c r="JVA63" s="7"/>
      <c r="JVB63" s="7"/>
      <c r="JVC63" s="7"/>
      <c r="JVD63" s="7"/>
      <c r="JVE63" s="7"/>
      <c r="JVF63" s="7"/>
      <c r="JVG63" s="7"/>
      <c r="JVH63" s="7"/>
      <c r="JVI63" s="7"/>
      <c r="JVJ63" s="7"/>
      <c r="JVK63" s="7"/>
      <c r="JVL63" s="7"/>
      <c r="JVM63" s="7"/>
      <c r="JVN63" s="7"/>
      <c r="JVO63" s="7"/>
      <c r="JVP63" s="7"/>
      <c r="JVQ63" s="7"/>
      <c r="JVR63" s="7"/>
      <c r="JVS63" s="7"/>
      <c r="JVT63" s="7"/>
      <c r="JVU63" s="7"/>
      <c r="JVV63" s="7"/>
      <c r="JVW63" s="7"/>
      <c r="JVX63" s="7"/>
      <c r="JVY63" s="7"/>
      <c r="JVZ63" s="7"/>
      <c r="JWA63" s="7"/>
      <c r="JWB63" s="7"/>
      <c r="JWC63" s="7"/>
      <c r="JWD63" s="7"/>
      <c r="JWE63" s="7"/>
      <c r="JWF63" s="7"/>
      <c r="JWG63" s="7"/>
      <c r="JWH63" s="7"/>
      <c r="JWI63" s="7"/>
      <c r="JWJ63" s="7"/>
      <c r="JWK63" s="7"/>
      <c r="JWL63" s="7"/>
      <c r="JWM63" s="7"/>
      <c r="JWN63" s="7"/>
      <c r="JWO63" s="7"/>
      <c r="JWP63" s="7"/>
      <c r="JWQ63" s="7"/>
      <c r="JWR63" s="7"/>
      <c r="JWS63" s="7"/>
      <c r="JWT63" s="7"/>
      <c r="JWU63" s="7"/>
      <c r="JWV63" s="7"/>
      <c r="JWW63" s="7"/>
      <c r="JWX63" s="7"/>
      <c r="JWY63" s="7"/>
      <c r="JWZ63" s="7"/>
      <c r="JXA63" s="7"/>
      <c r="JXB63" s="7"/>
      <c r="JXC63" s="7"/>
      <c r="JXD63" s="7"/>
      <c r="JXE63" s="7"/>
      <c r="JXF63" s="7"/>
      <c r="JXG63" s="7"/>
      <c r="JXH63" s="7"/>
      <c r="JXI63" s="7"/>
      <c r="JXJ63" s="7"/>
      <c r="JXK63" s="7"/>
      <c r="JXL63" s="7"/>
      <c r="JXM63" s="7"/>
      <c r="JXN63" s="7"/>
      <c r="JXO63" s="7"/>
      <c r="JXP63" s="7"/>
      <c r="JXQ63" s="7"/>
      <c r="JXR63" s="7"/>
      <c r="JXS63" s="7"/>
      <c r="JXT63" s="7"/>
      <c r="JXU63" s="7"/>
      <c r="JXV63" s="7"/>
      <c r="JXW63" s="7"/>
      <c r="JXX63" s="7"/>
      <c r="JXY63" s="7"/>
      <c r="JXZ63" s="7"/>
      <c r="JYA63" s="7"/>
      <c r="JYB63" s="7"/>
      <c r="JYC63" s="7"/>
      <c r="JYD63" s="7"/>
      <c r="JYE63" s="7"/>
      <c r="JYF63" s="7"/>
      <c r="JYG63" s="7"/>
      <c r="JYH63" s="7"/>
      <c r="JYI63" s="7"/>
      <c r="JYJ63" s="7"/>
      <c r="JYK63" s="7"/>
      <c r="JYL63" s="7"/>
      <c r="JYM63" s="7"/>
      <c r="JYN63" s="7"/>
      <c r="JYO63" s="7"/>
      <c r="JYP63" s="7"/>
      <c r="JYQ63" s="7"/>
      <c r="JYR63" s="7"/>
      <c r="JYS63" s="7"/>
      <c r="JYT63" s="7"/>
      <c r="JYU63" s="7"/>
      <c r="JYV63" s="7"/>
      <c r="JYW63" s="7"/>
      <c r="JYX63" s="7"/>
      <c r="JYY63" s="7"/>
      <c r="JYZ63" s="7"/>
      <c r="JZA63" s="7"/>
      <c r="JZB63" s="7"/>
      <c r="JZC63" s="7"/>
      <c r="JZD63" s="7"/>
      <c r="JZE63" s="7"/>
      <c r="JZF63" s="7"/>
      <c r="JZG63" s="7"/>
      <c r="JZH63" s="7"/>
      <c r="JZJ63" s="7"/>
      <c r="JZK63" s="7"/>
      <c r="JZL63" s="7"/>
      <c r="JZM63" s="7"/>
      <c r="JZN63" s="7"/>
      <c r="JZO63" s="7"/>
      <c r="JZP63" s="7"/>
      <c r="JZQ63" s="7"/>
      <c r="JZR63" s="7"/>
      <c r="JZS63" s="7"/>
      <c r="JZT63" s="7"/>
      <c r="JZU63" s="7"/>
      <c r="JZV63" s="7"/>
      <c r="JZW63" s="7"/>
      <c r="JZX63" s="7"/>
      <c r="JZY63" s="7"/>
      <c r="JZZ63" s="7"/>
      <c r="KAA63" s="7"/>
      <c r="KAB63" s="7"/>
      <c r="KAC63" s="7"/>
      <c r="KAD63" s="7"/>
      <c r="KAE63" s="7"/>
      <c r="KAF63" s="7"/>
      <c r="KAG63" s="7"/>
      <c r="KAH63" s="7"/>
      <c r="KAI63" s="7"/>
      <c r="KAJ63" s="7"/>
      <c r="KAK63" s="7"/>
      <c r="KAL63" s="7"/>
      <c r="KAM63" s="7"/>
      <c r="KAN63" s="7"/>
      <c r="KAO63" s="7"/>
      <c r="KAP63" s="7"/>
      <c r="KAQ63" s="7"/>
      <c r="KAR63" s="7"/>
      <c r="KAS63" s="7"/>
      <c r="KAT63" s="7"/>
      <c r="KAU63" s="7"/>
      <c r="KAV63" s="7"/>
      <c r="KAW63" s="7"/>
      <c r="KAX63" s="7"/>
      <c r="KAY63" s="7"/>
      <c r="KAZ63" s="7"/>
      <c r="KBA63" s="7"/>
      <c r="KBB63" s="7"/>
      <c r="KBC63" s="7"/>
      <c r="KBD63" s="7"/>
      <c r="KBE63" s="7"/>
      <c r="KBF63" s="7"/>
      <c r="KBG63" s="7"/>
      <c r="KBH63" s="7"/>
      <c r="KBI63" s="7"/>
      <c r="KBJ63" s="7"/>
      <c r="KBK63" s="7"/>
      <c r="KBL63" s="7"/>
      <c r="KBM63" s="7"/>
      <c r="KBN63" s="7"/>
      <c r="KBO63" s="7"/>
      <c r="KBP63" s="7"/>
      <c r="KBQ63" s="7"/>
      <c r="KBR63" s="7"/>
      <c r="KBS63" s="7"/>
      <c r="KBT63" s="7"/>
      <c r="KBU63" s="7"/>
      <c r="KBV63" s="7"/>
      <c r="KBW63" s="7"/>
      <c r="KBX63" s="7"/>
      <c r="KBY63" s="7"/>
      <c r="KBZ63" s="7"/>
      <c r="KCA63" s="7"/>
      <c r="KCB63" s="7"/>
      <c r="KCC63" s="7"/>
      <c r="KCD63" s="7"/>
      <c r="KCE63" s="7"/>
      <c r="KCF63" s="7"/>
      <c r="KCG63" s="7"/>
      <c r="KCH63" s="7"/>
      <c r="KCI63" s="7"/>
      <c r="KCJ63" s="7"/>
      <c r="KCK63" s="7"/>
      <c r="KCL63" s="7"/>
      <c r="KCM63" s="7"/>
      <c r="KCN63" s="7"/>
      <c r="KCO63" s="7"/>
      <c r="KCP63" s="7"/>
      <c r="KCQ63" s="7"/>
      <c r="KCR63" s="7"/>
      <c r="KCS63" s="7"/>
      <c r="KCT63" s="7"/>
      <c r="KCU63" s="7"/>
      <c r="KCV63" s="7"/>
      <c r="KCW63" s="7"/>
      <c r="KCX63" s="7"/>
      <c r="KCY63" s="7"/>
      <c r="KCZ63" s="7"/>
      <c r="KDA63" s="7"/>
      <c r="KDB63" s="7"/>
      <c r="KDC63" s="7"/>
      <c r="KDD63" s="7"/>
      <c r="KDE63" s="7"/>
      <c r="KDF63" s="7"/>
      <c r="KDG63" s="7"/>
      <c r="KDH63" s="7"/>
      <c r="KDI63" s="7"/>
      <c r="KDJ63" s="7"/>
      <c r="KDK63" s="7"/>
      <c r="KDL63" s="7"/>
      <c r="KDM63" s="7"/>
      <c r="KDN63" s="7"/>
      <c r="KDO63" s="7"/>
      <c r="KDP63" s="7"/>
      <c r="KDQ63" s="7"/>
      <c r="KDR63" s="7"/>
      <c r="KDS63" s="7"/>
      <c r="KDT63" s="7"/>
      <c r="KDU63" s="7"/>
      <c r="KDV63" s="7"/>
      <c r="KDW63" s="7"/>
      <c r="KDX63" s="7"/>
      <c r="KDY63" s="7"/>
      <c r="KDZ63" s="7"/>
      <c r="KEA63" s="7"/>
      <c r="KEB63" s="7"/>
      <c r="KEC63" s="7"/>
      <c r="KED63" s="7"/>
      <c r="KEE63" s="7"/>
      <c r="KEF63" s="7"/>
      <c r="KEG63" s="7"/>
      <c r="KEH63" s="7"/>
      <c r="KEI63" s="7"/>
      <c r="KEJ63" s="7"/>
      <c r="KEK63" s="7"/>
      <c r="KEL63" s="7"/>
      <c r="KEM63" s="7"/>
      <c r="KEN63" s="7"/>
      <c r="KEO63" s="7"/>
      <c r="KEP63" s="7"/>
      <c r="KEQ63" s="7"/>
      <c r="KER63" s="7"/>
      <c r="KES63" s="7"/>
      <c r="KET63" s="7"/>
      <c r="KEU63" s="7"/>
      <c r="KEV63" s="7"/>
      <c r="KEW63" s="7"/>
      <c r="KEX63" s="7"/>
      <c r="KEY63" s="7"/>
      <c r="KEZ63" s="7"/>
      <c r="KFA63" s="7"/>
      <c r="KFB63" s="7"/>
      <c r="KFC63" s="7"/>
      <c r="KFD63" s="7"/>
      <c r="KFE63" s="7"/>
      <c r="KFF63" s="7"/>
      <c r="KFG63" s="7"/>
      <c r="KFH63" s="7"/>
      <c r="KFI63" s="7"/>
      <c r="KFJ63" s="7"/>
      <c r="KFK63" s="7"/>
      <c r="KFL63" s="7"/>
      <c r="KFM63" s="7"/>
      <c r="KFN63" s="7"/>
      <c r="KFO63" s="7"/>
      <c r="KFP63" s="7"/>
      <c r="KFQ63" s="7"/>
      <c r="KFR63" s="7"/>
      <c r="KFS63" s="7"/>
      <c r="KFT63" s="7"/>
      <c r="KFU63" s="7"/>
      <c r="KFV63" s="7"/>
      <c r="KFW63" s="7"/>
      <c r="KFX63" s="7"/>
      <c r="KFY63" s="7"/>
      <c r="KFZ63" s="7"/>
      <c r="KGA63" s="7"/>
      <c r="KGB63" s="7"/>
      <c r="KGC63" s="7"/>
      <c r="KGD63" s="7"/>
      <c r="KGE63" s="7"/>
      <c r="KGF63" s="7"/>
      <c r="KGG63" s="7"/>
      <c r="KGH63" s="7"/>
      <c r="KGI63" s="7"/>
      <c r="KGJ63" s="7"/>
      <c r="KGK63" s="7"/>
      <c r="KGL63" s="7"/>
      <c r="KGM63" s="7"/>
      <c r="KGN63" s="7"/>
      <c r="KGO63" s="7"/>
      <c r="KGP63" s="7"/>
      <c r="KGQ63" s="7"/>
      <c r="KGR63" s="7"/>
      <c r="KGS63" s="7"/>
      <c r="KGT63" s="7"/>
      <c r="KGU63" s="7"/>
      <c r="KGV63" s="7"/>
      <c r="KGW63" s="7"/>
      <c r="KGX63" s="7"/>
      <c r="KGY63" s="7"/>
      <c r="KGZ63" s="7"/>
      <c r="KHA63" s="7"/>
      <c r="KHB63" s="7"/>
      <c r="KHC63" s="7"/>
      <c r="KHD63" s="7"/>
      <c r="KHE63" s="7"/>
      <c r="KHF63" s="7"/>
      <c r="KHG63" s="7"/>
      <c r="KHH63" s="7"/>
      <c r="KHI63" s="7"/>
      <c r="KHJ63" s="7"/>
      <c r="KHK63" s="7"/>
      <c r="KHL63" s="7"/>
      <c r="KHM63" s="7"/>
      <c r="KHN63" s="7"/>
      <c r="KHO63" s="7"/>
      <c r="KHP63" s="7"/>
      <c r="KHQ63" s="7"/>
      <c r="KHR63" s="7"/>
      <c r="KHS63" s="7"/>
      <c r="KHT63" s="7"/>
      <c r="KHU63" s="7"/>
      <c r="KHV63" s="7"/>
      <c r="KHW63" s="7"/>
      <c r="KHX63" s="7"/>
      <c r="KHY63" s="7"/>
      <c r="KHZ63" s="7"/>
      <c r="KIA63" s="7"/>
      <c r="KIB63" s="7"/>
      <c r="KIC63" s="7"/>
      <c r="KID63" s="7"/>
      <c r="KIE63" s="7"/>
      <c r="KIF63" s="7"/>
      <c r="KIG63" s="7"/>
      <c r="KIH63" s="7"/>
      <c r="KII63" s="7"/>
      <c r="KIJ63" s="7"/>
      <c r="KIK63" s="7"/>
      <c r="KIL63" s="7"/>
      <c r="KIM63" s="7"/>
      <c r="KIN63" s="7"/>
      <c r="KIO63" s="7"/>
      <c r="KIP63" s="7"/>
      <c r="KIQ63" s="7"/>
      <c r="KIR63" s="7"/>
      <c r="KIS63" s="7"/>
      <c r="KIT63" s="7"/>
      <c r="KIU63" s="7"/>
      <c r="KIV63" s="7"/>
      <c r="KIW63" s="7"/>
      <c r="KIX63" s="7"/>
      <c r="KIY63" s="7"/>
      <c r="KIZ63" s="7"/>
      <c r="KJA63" s="7"/>
      <c r="KJB63" s="7"/>
      <c r="KJC63" s="7"/>
      <c r="KJD63" s="7"/>
      <c r="KJF63" s="7"/>
      <c r="KJG63" s="7"/>
      <c r="KJH63" s="7"/>
      <c r="KJI63" s="7"/>
      <c r="KJJ63" s="7"/>
      <c r="KJK63" s="7"/>
      <c r="KJL63" s="7"/>
      <c r="KJM63" s="7"/>
      <c r="KJN63" s="7"/>
      <c r="KJO63" s="7"/>
      <c r="KJP63" s="7"/>
      <c r="KJQ63" s="7"/>
      <c r="KJR63" s="7"/>
      <c r="KJS63" s="7"/>
      <c r="KJT63" s="7"/>
      <c r="KJU63" s="7"/>
      <c r="KJV63" s="7"/>
      <c r="KJW63" s="7"/>
      <c r="KJX63" s="7"/>
      <c r="KJY63" s="7"/>
      <c r="KJZ63" s="7"/>
      <c r="KKA63" s="7"/>
      <c r="KKB63" s="7"/>
      <c r="KKC63" s="7"/>
      <c r="KKD63" s="7"/>
      <c r="KKE63" s="7"/>
      <c r="KKF63" s="7"/>
      <c r="KKG63" s="7"/>
      <c r="KKH63" s="7"/>
      <c r="KKI63" s="7"/>
      <c r="KKJ63" s="7"/>
      <c r="KKK63" s="7"/>
      <c r="KKL63" s="7"/>
      <c r="KKM63" s="7"/>
      <c r="KKN63" s="7"/>
      <c r="KKO63" s="7"/>
      <c r="KKP63" s="7"/>
      <c r="KKQ63" s="7"/>
      <c r="KKR63" s="7"/>
      <c r="KKS63" s="7"/>
      <c r="KKT63" s="7"/>
      <c r="KKU63" s="7"/>
      <c r="KKV63" s="7"/>
      <c r="KKW63" s="7"/>
      <c r="KKX63" s="7"/>
      <c r="KKY63" s="7"/>
      <c r="KKZ63" s="7"/>
      <c r="KLA63" s="7"/>
      <c r="KLB63" s="7"/>
      <c r="KLC63" s="7"/>
      <c r="KLD63" s="7"/>
      <c r="KLE63" s="7"/>
      <c r="KLF63" s="7"/>
      <c r="KLG63" s="7"/>
      <c r="KLH63" s="7"/>
      <c r="KLI63" s="7"/>
      <c r="KLJ63" s="7"/>
      <c r="KLK63" s="7"/>
      <c r="KLL63" s="7"/>
      <c r="KLM63" s="7"/>
      <c r="KLN63" s="7"/>
      <c r="KLO63" s="7"/>
      <c r="KLP63" s="7"/>
      <c r="KLQ63" s="7"/>
      <c r="KLR63" s="7"/>
      <c r="KLS63" s="7"/>
      <c r="KLT63" s="7"/>
      <c r="KLU63" s="7"/>
      <c r="KLV63" s="7"/>
      <c r="KLW63" s="7"/>
      <c r="KLX63" s="7"/>
      <c r="KLY63" s="7"/>
      <c r="KLZ63" s="7"/>
      <c r="KMA63" s="7"/>
      <c r="KMB63" s="7"/>
      <c r="KMC63" s="7"/>
      <c r="KMD63" s="7"/>
      <c r="KME63" s="7"/>
      <c r="KMF63" s="7"/>
      <c r="KMG63" s="7"/>
      <c r="KMH63" s="7"/>
      <c r="KMI63" s="7"/>
      <c r="KMJ63" s="7"/>
      <c r="KMK63" s="7"/>
      <c r="KML63" s="7"/>
      <c r="KMM63" s="7"/>
      <c r="KMN63" s="7"/>
      <c r="KMO63" s="7"/>
      <c r="KMP63" s="7"/>
      <c r="KMQ63" s="7"/>
      <c r="KMR63" s="7"/>
      <c r="KMS63" s="7"/>
      <c r="KMT63" s="7"/>
      <c r="KMU63" s="7"/>
      <c r="KMV63" s="7"/>
      <c r="KMW63" s="7"/>
      <c r="KMX63" s="7"/>
      <c r="KMY63" s="7"/>
      <c r="KMZ63" s="7"/>
      <c r="KNA63" s="7"/>
      <c r="KNB63" s="7"/>
      <c r="KNC63" s="7"/>
      <c r="KND63" s="7"/>
      <c r="KNE63" s="7"/>
      <c r="KNF63" s="7"/>
      <c r="KNG63" s="7"/>
      <c r="KNH63" s="7"/>
      <c r="KNI63" s="7"/>
      <c r="KNJ63" s="7"/>
      <c r="KNK63" s="7"/>
      <c r="KNL63" s="7"/>
      <c r="KNM63" s="7"/>
      <c r="KNN63" s="7"/>
      <c r="KNO63" s="7"/>
      <c r="KNP63" s="7"/>
      <c r="KNQ63" s="7"/>
      <c r="KNR63" s="7"/>
      <c r="KNS63" s="7"/>
      <c r="KNT63" s="7"/>
      <c r="KNU63" s="7"/>
      <c r="KNV63" s="7"/>
      <c r="KNW63" s="7"/>
      <c r="KNX63" s="7"/>
      <c r="KNY63" s="7"/>
      <c r="KNZ63" s="7"/>
      <c r="KOA63" s="7"/>
      <c r="KOB63" s="7"/>
      <c r="KOC63" s="7"/>
      <c r="KOD63" s="7"/>
      <c r="KOE63" s="7"/>
      <c r="KOF63" s="7"/>
      <c r="KOG63" s="7"/>
      <c r="KOH63" s="7"/>
      <c r="KOI63" s="7"/>
      <c r="KOJ63" s="7"/>
      <c r="KOK63" s="7"/>
      <c r="KOL63" s="7"/>
      <c r="KOM63" s="7"/>
      <c r="KON63" s="7"/>
      <c r="KOO63" s="7"/>
      <c r="KOP63" s="7"/>
      <c r="KOQ63" s="7"/>
      <c r="KOR63" s="7"/>
      <c r="KOS63" s="7"/>
      <c r="KOT63" s="7"/>
      <c r="KOU63" s="7"/>
      <c r="KOV63" s="7"/>
      <c r="KOW63" s="7"/>
      <c r="KOX63" s="7"/>
      <c r="KOY63" s="7"/>
      <c r="KOZ63" s="7"/>
      <c r="KPA63" s="7"/>
      <c r="KPB63" s="7"/>
      <c r="KPC63" s="7"/>
      <c r="KPD63" s="7"/>
      <c r="KPE63" s="7"/>
      <c r="KPF63" s="7"/>
      <c r="KPG63" s="7"/>
      <c r="KPH63" s="7"/>
      <c r="KPI63" s="7"/>
      <c r="KPJ63" s="7"/>
      <c r="KPK63" s="7"/>
      <c r="KPL63" s="7"/>
      <c r="KPM63" s="7"/>
      <c r="KPN63" s="7"/>
      <c r="KPO63" s="7"/>
      <c r="KPP63" s="7"/>
      <c r="KPQ63" s="7"/>
      <c r="KPR63" s="7"/>
      <c r="KPS63" s="7"/>
      <c r="KPT63" s="7"/>
      <c r="KPU63" s="7"/>
      <c r="KPV63" s="7"/>
      <c r="KPW63" s="7"/>
      <c r="KPX63" s="7"/>
      <c r="KPY63" s="7"/>
      <c r="KPZ63" s="7"/>
      <c r="KQA63" s="7"/>
      <c r="KQB63" s="7"/>
      <c r="KQC63" s="7"/>
      <c r="KQD63" s="7"/>
      <c r="KQE63" s="7"/>
      <c r="KQF63" s="7"/>
      <c r="KQG63" s="7"/>
      <c r="KQH63" s="7"/>
      <c r="KQI63" s="7"/>
      <c r="KQJ63" s="7"/>
      <c r="KQK63" s="7"/>
      <c r="KQL63" s="7"/>
      <c r="KQM63" s="7"/>
      <c r="KQN63" s="7"/>
      <c r="KQO63" s="7"/>
      <c r="KQP63" s="7"/>
      <c r="KQQ63" s="7"/>
      <c r="KQR63" s="7"/>
      <c r="KQS63" s="7"/>
      <c r="KQT63" s="7"/>
      <c r="KQU63" s="7"/>
      <c r="KQV63" s="7"/>
      <c r="KQW63" s="7"/>
      <c r="KQX63" s="7"/>
      <c r="KQY63" s="7"/>
      <c r="KQZ63" s="7"/>
      <c r="KRA63" s="7"/>
      <c r="KRB63" s="7"/>
      <c r="KRC63" s="7"/>
      <c r="KRD63" s="7"/>
      <c r="KRE63" s="7"/>
      <c r="KRF63" s="7"/>
      <c r="KRG63" s="7"/>
      <c r="KRH63" s="7"/>
      <c r="KRI63" s="7"/>
      <c r="KRJ63" s="7"/>
      <c r="KRK63" s="7"/>
      <c r="KRL63" s="7"/>
      <c r="KRM63" s="7"/>
      <c r="KRN63" s="7"/>
      <c r="KRO63" s="7"/>
      <c r="KRP63" s="7"/>
      <c r="KRQ63" s="7"/>
      <c r="KRR63" s="7"/>
      <c r="KRS63" s="7"/>
      <c r="KRT63" s="7"/>
      <c r="KRU63" s="7"/>
      <c r="KRV63" s="7"/>
      <c r="KRW63" s="7"/>
      <c r="KRX63" s="7"/>
      <c r="KRY63" s="7"/>
      <c r="KRZ63" s="7"/>
      <c r="KSA63" s="7"/>
      <c r="KSB63" s="7"/>
      <c r="KSC63" s="7"/>
      <c r="KSD63" s="7"/>
      <c r="KSE63" s="7"/>
      <c r="KSF63" s="7"/>
      <c r="KSG63" s="7"/>
      <c r="KSH63" s="7"/>
      <c r="KSI63" s="7"/>
      <c r="KSJ63" s="7"/>
      <c r="KSK63" s="7"/>
      <c r="KSL63" s="7"/>
      <c r="KSM63" s="7"/>
      <c r="KSN63" s="7"/>
      <c r="KSO63" s="7"/>
      <c r="KSP63" s="7"/>
      <c r="KSQ63" s="7"/>
      <c r="KSR63" s="7"/>
      <c r="KSS63" s="7"/>
      <c r="KST63" s="7"/>
      <c r="KSU63" s="7"/>
      <c r="KSV63" s="7"/>
      <c r="KSW63" s="7"/>
      <c r="KSX63" s="7"/>
      <c r="KSY63" s="7"/>
      <c r="KSZ63" s="7"/>
      <c r="KTB63" s="7"/>
      <c r="KTC63" s="7"/>
      <c r="KTD63" s="7"/>
      <c r="KTE63" s="7"/>
      <c r="KTF63" s="7"/>
      <c r="KTG63" s="7"/>
      <c r="KTH63" s="7"/>
      <c r="KTI63" s="7"/>
      <c r="KTJ63" s="7"/>
      <c r="KTK63" s="7"/>
      <c r="KTL63" s="7"/>
      <c r="KTM63" s="7"/>
      <c r="KTN63" s="7"/>
      <c r="KTO63" s="7"/>
      <c r="KTP63" s="7"/>
      <c r="KTQ63" s="7"/>
      <c r="KTR63" s="7"/>
      <c r="KTS63" s="7"/>
      <c r="KTT63" s="7"/>
      <c r="KTU63" s="7"/>
      <c r="KTV63" s="7"/>
      <c r="KTW63" s="7"/>
      <c r="KTX63" s="7"/>
      <c r="KTY63" s="7"/>
      <c r="KTZ63" s="7"/>
      <c r="KUA63" s="7"/>
      <c r="KUB63" s="7"/>
      <c r="KUC63" s="7"/>
      <c r="KUD63" s="7"/>
      <c r="KUE63" s="7"/>
      <c r="KUF63" s="7"/>
      <c r="KUG63" s="7"/>
      <c r="KUH63" s="7"/>
      <c r="KUI63" s="7"/>
      <c r="KUJ63" s="7"/>
      <c r="KUK63" s="7"/>
      <c r="KUL63" s="7"/>
      <c r="KUM63" s="7"/>
      <c r="KUN63" s="7"/>
      <c r="KUO63" s="7"/>
      <c r="KUP63" s="7"/>
      <c r="KUQ63" s="7"/>
      <c r="KUR63" s="7"/>
      <c r="KUS63" s="7"/>
      <c r="KUT63" s="7"/>
      <c r="KUU63" s="7"/>
      <c r="KUV63" s="7"/>
      <c r="KUW63" s="7"/>
      <c r="KUX63" s="7"/>
      <c r="KUY63" s="7"/>
      <c r="KUZ63" s="7"/>
      <c r="KVA63" s="7"/>
      <c r="KVB63" s="7"/>
      <c r="KVC63" s="7"/>
      <c r="KVD63" s="7"/>
      <c r="KVE63" s="7"/>
      <c r="KVF63" s="7"/>
      <c r="KVG63" s="7"/>
      <c r="KVH63" s="7"/>
      <c r="KVI63" s="7"/>
      <c r="KVJ63" s="7"/>
      <c r="KVK63" s="7"/>
      <c r="KVL63" s="7"/>
      <c r="KVM63" s="7"/>
      <c r="KVN63" s="7"/>
      <c r="KVO63" s="7"/>
      <c r="KVP63" s="7"/>
      <c r="KVQ63" s="7"/>
      <c r="KVR63" s="7"/>
      <c r="KVS63" s="7"/>
      <c r="KVT63" s="7"/>
      <c r="KVU63" s="7"/>
      <c r="KVV63" s="7"/>
      <c r="KVW63" s="7"/>
      <c r="KVX63" s="7"/>
      <c r="KVY63" s="7"/>
      <c r="KVZ63" s="7"/>
      <c r="KWA63" s="7"/>
      <c r="KWB63" s="7"/>
      <c r="KWC63" s="7"/>
      <c r="KWD63" s="7"/>
      <c r="KWE63" s="7"/>
      <c r="KWF63" s="7"/>
      <c r="KWG63" s="7"/>
      <c r="KWH63" s="7"/>
      <c r="KWI63" s="7"/>
      <c r="KWJ63" s="7"/>
      <c r="KWK63" s="7"/>
      <c r="KWL63" s="7"/>
      <c r="KWM63" s="7"/>
      <c r="KWN63" s="7"/>
      <c r="KWO63" s="7"/>
      <c r="KWP63" s="7"/>
      <c r="KWQ63" s="7"/>
      <c r="KWR63" s="7"/>
      <c r="KWS63" s="7"/>
      <c r="KWT63" s="7"/>
      <c r="KWU63" s="7"/>
      <c r="KWV63" s="7"/>
      <c r="KWW63" s="7"/>
      <c r="KWX63" s="7"/>
      <c r="KWY63" s="7"/>
      <c r="KWZ63" s="7"/>
      <c r="KXA63" s="7"/>
      <c r="KXB63" s="7"/>
      <c r="KXC63" s="7"/>
      <c r="KXD63" s="7"/>
      <c r="KXE63" s="7"/>
      <c r="KXF63" s="7"/>
      <c r="KXG63" s="7"/>
      <c r="KXH63" s="7"/>
      <c r="KXI63" s="7"/>
      <c r="KXJ63" s="7"/>
      <c r="KXK63" s="7"/>
      <c r="KXL63" s="7"/>
      <c r="KXM63" s="7"/>
      <c r="KXN63" s="7"/>
      <c r="KXO63" s="7"/>
      <c r="KXP63" s="7"/>
      <c r="KXQ63" s="7"/>
      <c r="KXR63" s="7"/>
      <c r="KXS63" s="7"/>
      <c r="KXT63" s="7"/>
      <c r="KXU63" s="7"/>
      <c r="KXV63" s="7"/>
      <c r="KXW63" s="7"/>
      <c r="KXX63" s="7"/>
      <c r="KXY63" s="7"/>
      <c r="KXZ63" s="7"/>
      <c r="KYA63" s="7"/>
      <c r="KYB63" s="7"/>
      <c r="KYC63" s="7"/>
      <c r="KYD63" s="7"/>
      <c r="KYE63" s="7"/>
      <c r="KYF63" s="7"/>
      <c r="KYG63" s="7"/>
      <c r="KYH63" s="7"/>
      <c r="KYI63" s="7"/>
      <c r="KYJ63" s="7"/>
      <c r="KYK63" s="7"/>
      <c r="KYL63" s="7"/>
      <c r="KYM63" s="7"/>
      <c r="KYN63" s="7"/>
      <c r="KYO63" s="7"/>
      <c r="KYP63" s="7"/>
      <c r="KYQ63" s="7"/>
      <c r="KYR63" s="7"/>
      <c r="KYS63" s="7"/>
      <c r="KYT63" s="7"/>
      <c r="KYU63" s="7"/>
      <c r="KYV63" s="7"/>
      <c r="KYW63" s="7"/>
      <c r="KYX63" s="7"/>
      <c r="KYY63" s="7"/>
      <c r="KYZ63" s="7"/>
      <c r="KZA63" s="7"/>
      <c r="KZB63" s="7"/>
      <c r="KZC63" s="7"/>
      <c r="KZD63" s="7"/>
      <c r="KZE63" s="7"/>
      <c r="KZF63" s="7"/>
      <c r="KZG63" s="7"/>
      <c r="KZH63" s="7"/>
      <c r="KZI63" s="7"/>
      <c r="KZJ63" s="7"/>
      <c r="KZK63" s="7"/>
      <c r="KZL63" s="7"/>
      <c r="KZM63" s="7"/>
      <c r="KZN63" s="7"/>
      <c r="KZO63" s="7"/>
      <c r="KZP63" s="7"/>
      <c r="KZQ63" s="7"/>
      <c r="KZR63" s="7"/>
      <c r="KZS63" s="7"/>
      <c r="KZT63" s="7"/>
      <c r="KZU63" s="7"/>
      <c r="KZV63" s="7"/>
      <c r="KZW63" s="7"/>
      <c r="KZX63" s="7"/>
      <c r="KZY63" s="7"/>
      <c r="KZZ63" s="7"/>
      <c r="LAA63" s="7"/>
      <c r="LAB63" s="7"/>
      <c r="LAC63" s="7"/>
      <c r="LAD63" s="7"/>
      <c r="LAE63" s="7"/>
      <c r="LAF63" s="7"/>
      <c r="LAG63" s="7"/>
      <c r="LAH63" s="7"/>
      <c r="LAI63" s="7"/>
      <c r="LAJ63" s="7"/>
      <c r="LAK63" s="7"/>
      <c r="LAL63" s="7"/>
      <c r="LAM63" s="7"/>
      <c r="LAN63" s="7"/>
      <c r="LAO63" s="7"/>
      <c r="LAP63" s="7"/>
      <c r="LAQ63" s="7"/>
      <c r="LAR63" s="7"/>
      <c r="LAS63" s="7"/>
      <c r="LAT63" s="7"/>
      <c r="LAU63" s="7"/>
      <c r="LAV63" s="7"/>
      <c r="LAW63" s="7"/>
      <c r="LAX63" s="7"/>
      <c r="LAY63" s="7"/>
      <c r="LAZ63" s="7"/>
      <c r="LBA63" s="7"/>
      <c r="LBB63" s="7"/>
      <c r="LBC63" s="7"/>
      <c r="LBD63" s="7"/>
      <c r="LBE63" s="7"/>
      <c r="LBF63" s="7"/>
      <c r="LBG63" s="7"/>
      <c r="LBH63" s="7"/>
      <c r="LBI63" s="7"/>
      <c r="LBJ63" s="7"/>
      <c r="LBK63" s="7"/>
      <c r="LBL63" s="7"/>
      <c r="LBM63" s="7"/>
      <c r="LBN63" s="7"/>
      <c r="LBO63" s="7"/>
      <c r="LBP63" s="7"/>
      <c r="LBQ63" s="7"/>
      <c r="LBR63" s="7"/>
      <c r="LBS63" s="7"/>
      <c r="LBT63" s="7"/>
      <c r="LBU63" s="7"/>
      <c r="LBV63" s="7"/>
      <c r="LBW63" s="7"/>
      <c r="LBX63" s="7"/>
      <c r="LBY63" s="7"/>
      <c r="LBZ63" s="7"/>
      <c r="LCA63" s="7"/>
      <c r="LCB63" s="7"/>
      <c r="LCC63" s="7"/>
      <c r="LCD63" s="7"/>
      <c r="LCE63" s="7"/>
      <c r="LCF63" s="7"/>
      <c r="LCG63" s="7"/>
      <c r="LCH63" s="7"/>
      <c r="LCI63" s="7"/>
      <c r="LCJ63" s="7"/>
      <c r="LCK63" s="7"/>
      <c r="LCL63" s="7"/>
      <c r="LCM63" s="7"/>
      <c r="LCN63" s="7"/>
      <c r="LCO63" s="7"/>
      <c r="LCP63" s="7"/>
      <c r="LCQ63" s="7"/>
      <c r="LCR63" s="7"/>
      <c r="LCS63" s="7"/>
      <c r="LCT63" s="7"/>
      <c r="LCU63" s="7"/>
      <c r="LCV63" s="7"/>
      <c r="LCX63" s="7"/>
      <c r="LCY63" s="7"/>
      <c r="LCZ63" s="7"/>
      <c r="LDA63" s="7"/>
      <c r="LDB63" s="7"/>
      <c r="LDC63" s="7"/>
      <c r="LDD63" s="7"/>
      <c r="LDE63" s="7"/>
      <c r="LDF63" s="7"/>
      <c r="LDG63" s="7"/>
      <c r="LDH63" s="7"/>
      <c r="LDI63" s="7"/>
      <c r="LDJ63" s="7"/>
      <c r="LDK63" s="7"/>
      <c r="LDL63" s="7"/>
      <c r="LDM63" s="7"/>
      <c r="LDN63" s="7"/>
      <c r="LDO63" s="7"/>
      <c r="LDP63" s="7"/>
      <c r="LDQ63" s="7"/>
      <c r="LDR63" s="7"/>
      <c r="LDS63" s="7"/>
      <c r="LDT63" s="7"/>
      <c r="LDU63" s="7"/>
      <c r="LDV63" s="7"/>
      <c r="LDW63" s="7"/>
      <c r="LDX63" s="7"/>
      <c r="LDY63" s="7"/>
      <c r="LDZ63" s="7"/>
      <c r="LEA63" s="7"/>
      <c r="LEB63" s="7"/>
      <c r="LEC63" s="7"/>
      <c r="LED63" s="7"/>
      <c r="LEE63" s="7"/>
      <c r="LEF63" s="7"/>
      <c r="LEG63" s="7"/>
      <c r="LEH63" s="7"/>
      <c r="LEI63" s="7"/>
      <c r="LEJ63" s="7"/>
      <c r="LEK63" s="7"/>
      <c r="LEL63" s="7"/>
      <c r="LEM63" s="7"/>
      <c r="LEN63" s="7"/>
      <c r="LEO63" s="7"/>
      <c r="LEP63" s="7"/>
      <c r="LEQ63" s="7"/>
      <c r="LER63" s="7"/>
      <c r="LES63" s="7"/>
      <c r="LET63" s="7"/>
      <c r="LEU63" s="7"/>
      <c r="LEV63" s="7"/>
      <c r="LEW63" s="7"/>
      <c r="LEX63" s="7"/>
      <c r="LEY63" s="7"/>
      <c r="LEZ63" s="7"/>
      <c r="LFA63" s="7"/>
      <c r="LFB63" s="7"/>
      <c r="LFC63" s="7"/>
      <c r="LFD63" s="7"/>
      <c r="LFE63" s="7"/>
      <c r="LFF63" s="7"/>
      <c r="LFG63" s="7"/>
      <c r="LFH63" s="7"/>
      <c r="LFI63" s="7"/>
      <c r="LFJ63" s="7"/>
      <c r="LFK63" s="7"/>
      <c r="LFL63" s="7"/>
      <c r="LFM63" s="7"/>
      <c r="LFN63" s="7"/>
      <c r="LFO63" s="7"/>
      <c r="LFP63" s="7"/>
      <c r="LFQ63" s="7"/>
      <c r="LFR63" s="7"/>
      <c r="LFS63" s="7"/>
      <c r="LFT63" s="7"/>
      <c r="LFU63" s="7"/>
      <c r="LFV63" s="7"/>
      <c r="LFW63" s="7"/>
      <c r="LFX63" s="7"/>
      <c r="LFY63" s="7"/>
      <c r="LFZ63" s="7"/>
      <c r="LGA63" s="7"/>
      <c r="LGB63" s="7"/>
      <c r="LGC63" s="7"/>
      <c r="LGD63" s="7"/>
      <c r="LGE63" s="7"/>
      <c r="LGF63" s="7"/>
      <c r="LGG63" s="7"/>
      <c r="LGH63" s="7"/>
      <c r="LGI63" s="7"/>
      <c r="LGJ63" s="7"/>
      <c r="LGK63" s="7"/>
      <c r="LGL63" s="7"/>
      <c r="LGM63" s="7"/>
      <c r="LGN63" s="7"/>
      <c r="LGO63" s="7"/>
      <c r="LGP63" s="7"/>
      <c r="LGQ63" s="7"/>
      <c r="LGR63" s="7"/>
      <c r="LGS63" s="7"/>
      <c r="LGT63" s="7"/>
      <c r="LGU63" s="7"/>
      <c r="LGV63" s="7"/>
      <c r="LGW63" s="7"/>
      <c r="LGX63" s="7"/>
      <c r="LGY63" s="7"/>
      <c r="LGZ63" s="7"/>
      <c r="LHA63" s="7"/>
      <c r="LHB63" s="7"/>
      <c r="LHC63" s="7"/>
      <c r="LHD63" s="7"/>
      <c r="LHE63" s="7"/>
      <c r="LHF63" s="7"/>
      <c r="LHG63" s="7"/>
      <c r="LHH63" s="7"/>
      <c r="LHI63" s="7"/>
      <c r="LHJ63" s="7"/>
      <c r="LHK63" s="7"/>
      <c r="LHL63" s="7"/>
      <c r="LHM63" s="7"/>
      <c r="LHN63" s="7"/>
      <c r="LHO63" s="7"/>
      <c r="LHP63" s="7"/>
      <c r="LHQ63" s="7"/>
      <c r="LHR63" s="7"/>
      <c r="LHS63" s="7"/>
      <c r="LHT63" s="7"/>
      <c r="LHU63" s="7"/>
      <c r="LHV63" s="7"/>
      <c r="LHW63" s="7"/>
      <c r="LHX63" s="7"/>
      <c r="LHY63" s="7"/>
      <c r="LHZ63" s="7"/>
      <c r="LIA63" s="7"/>
      <c r="LIB63" s="7"/>
      <c r="LIC63" s="7"/>
      <c r="LID63" s="7"/>
      <c r="LIE63" s="7"/>
      <c r="LIF63" s="7"/>
      <c r="LIG63" s="7"/>
      <c r="LIH63" s="7"/>
      <c r="LII63" s="7"/>
      <c r="LIJ63" s="7"/>
      <c r="LIK63" s="7"/>
      <c r="LIL63" s="7"/>
      <c r="LIM63" s="7"/>
      <c r="LIN63" s="7"/>
      <c r="LIO63" s="7"/>
      <c r="LIP63" s="7"/>
      <c r="LIQ63" s="7"/>
      <c r="LIR63" s="7"/>
      <c r="LIS63" s="7"/>
      <c r="LIT63" s="7"/>
      <c r="LIU63" s="7"/>
      <c r="LIV63" s="7"/>
      <c r="LIW63" s="7"/>
      <c r="LIX63" s="7"/>
      <c r="LIY63" s="7"/>
      <c r="LIZ63" s="7"/>
      <c r="LJA63" s="7"/>
      <c r="LJB63" s="7"/>
      <c r="LJC63" s="7"/>
      <c r="LJD63" s="7"/>
      <c r="LJE63" s="7"/>
      <c r="LJF63" s="7"/>
      <c r="LJG63" s="7"/>
      <c r="LJH63" s="7"/>
      <c r="LJI63" s="7"/>
      <c r="LJJ63" s="7"/>
      <c r="LJK63" s="7"/>
      <c r="LJL63" s="7"/>
      <c r="LJM63" s="7"/>
      <c r="LJN63" s="7"/>
      <c r="LJO63" s="7"/>
      <c r="LJP63" s="7"/>
      <c r="LJQ63" s="7"/>
      <c r="LJR63" s="7"/>
      <c r="LJS63" s="7"/>
      <c r="LJT63" s="7"/>
      <c r="LJU63" s="7"/>
      <c r="LJV63" s="7"/>
      <c r="LJW63" s="7"/>
      <c r="LJX63" s="7"/>
      <c r="LJY63" s="7"/>
      <c r="LJZ63" s="7"/>
      <c r="LKA63" s="7"/>
      <c r="LKB63" s="7"/>
      <c r="LKC63" s="7"/>
      <c r="LKD63" s="7"/>
      <c r="LKE63" s="7"/>
      <c r="LKF63" s="7"/>
      <c r="LKG63" s="7"/>
      <c r="LKH63" s="7"/>
      <c r="LKI63" s="7"/>
      <c r="LKJ63" s="7"/>
      <c r="LKK63" s="7"/>
      <c r="LKL63" s="7"/>
      <c r="LKM63" s="7"/>
      <c r="LKN63" s="7"/>
      <c r="LKO63" s="7"/>
      <c r="LKP63" s="7"/>
      <c r="LKQ63" s="7"/>
      <c r="LKR63" s="7"/>
      <c r="LKS63" s="7"/>
      <c r="LKT63" s="7"/>
      <c r="LKU63" s="7"/>
      <c r="LKV63" s="7"/>
      <c r="LKW63" s="7"/>
      <c r="LKX63" s="7"/>
      <c r="LKY63" s="7"/>
      <c r="LKZ63" s="7"/>
      <c r="LLA63" s="7"/>
      <c r="LLB63" s="7"/>
      <c r="LLC63" s="7"/>
      <c r="LLD63" s="7"/>
      <c r="LLE63" s="7"/>
      <c r="LLF63" s="7"/>
      <c r="LLG63" s="7"/>
      <c r="LLH63" s="7"/>
      <c r="LLI63" s="7"/>
      <c r="LLJ63" s="7"/>
      <c r="LLK63" s="7"/>
      <c r="LLL63" s="7"/>
      <c r="LLM63" s="7"/>
      <c r="LLN63" s="7"/>
      <c r="LLO63" s="7"/>
      <c r="LLP63" s="7"/>
      <c r="LLQ63" s="7"/>
      <c r="LLR63" s="7"/>
      <c r="LLS63" s="7"/>
      <c r="LLT63" s="7"/>
      <c r="LLU63" s="7"/>
      <c r="LLV63" s="7"/>
      <c r="LLW63" s="7"/>
      <c r="LLX63" s="7"/>
      <c r="LLY63" s="7"/>
      <c r="LLZ63" s="7"/>
      <c r="LMA63" s="7"/>
      <c r="LMB63" s="7"/>
      <c r="LMC63" s="7"/>
      <c r="LMD63" s="7"/>
      <c r="LME63" s="7"/>
      <c r="LMF63" s="7"/>
      <c r="LMG63" s="7"/>
      <c r="LMH63" s="7"/>
      <c r="LMI63" s="7"/>
      <c r="LMJ63" s="7"/>
      <c r="LMK63" s="7"/>
      <c r="LML63" s="7"/>
      <c r="LMM63" s="7"/>
      <c r="LMN63" s="7"/>
      <c r="LMO63" s="7"/>
      <c r="LMP63" s="7"/>
      <c r="LMQ63" s="7"/>
      <c r="LMR63" s="7"/>
      <c r="LMT63" s="7"/>
      <c r="LMU63" s="7"/>
      <c r="LMV63" s="7"/>
      <c r="LMW63" s="7"/>
      <c r="LMX63" s="7"/>
      <c r="LMY63" s="7"/>
      <c r="LMZ63" s="7"/>
      <c r="LNA63" s="7"/>
      <c r="LNB63" s="7"/>
      <c r="LNC63" s="7"/>
      <c r="LND63" s="7"/>
      <c r="LNE63" s="7"/>
      <c r="LNF63" s="7"/>
      <c r="LNG63" s="7"/>
      <c r="LNH63" s="7"/>
      <c r="LNI63" s="7"/>
      <c r="LNJ63" s="7"/>
      <c r="LNK63" s="7"/>
      <c r="LNL63" s="7"/>
      <c r="LNM63" s="7"/>
      <c r="LNN63" s="7"/>
      <c r="LNO63" s="7"/>
      <c r="LNP63" s="7"/>
      <c r="LNQ63" s="7"/>
      <c r="LNR63" s="7"/>
      <c r="LNS63" s="7"/>
      <c r="LNT63" s="7"/>
      <c r="LNU63" s="7"/>
      <c r="LNV63" s="7"/>
      <c r="LNW63" s="7"/>
      <c r="LNX63" s="7"/>
      <c r="LNY63" s="7"/>
      <c r="LNZ63" s="7"/>
      <c r="LOA63" s="7"/>
      <c r="LOB63" s="7"/>
      <c r="LOC63" s="7"/>
      <c r="LOD63" s="7"/>
      <c r="LOE63" s="7"/>
      <c r="LOF63" s="7"/>
      <c r="LOG63" s="7"/>
      <c r="LOH63" s="7"/>
      <c r="LOI63" s="7"/>
      <c r="LOJ63" s="7"/>
      <c r="LOK63" s="7"/>
      <c r="LOL63" s="7"/>
      <c r="LOM63" s="7"/>
      <c r="LON63" s="7"/>
      <c r="LOO63" s="7"/>
      <c r="LOP63" s="7"/>
      <c r="LOQ63" s="7"/>
      <c r="LOR63" s="7"/>
      <c r="LOS63" s="7"/>
      <c r="LOT63" s="7"/>
      <c r="LOU63" s="7"/>
      <c r="LOV63" s="7"/>
      <c r="LOW63" s="7"/>
      <c r="LOX63" s="7"/>
      <c r="LOY63" s="7"/>
      <c r="LOZ63" s="7"/>
      <c r="LPA63" s="7"/>
      <c r="LPB63" s="7"/>
      <c r="LPC63" s="7"/>
      <c r="LPD63" s="7"/>
      <c r="LPE63" s="7"/>
      <c r="LPF63" s="7"/>
      <c r="LPG63" s="7"/>
      <c r="LPH63" s="7"/>
      <c r="LPI63" s="7"/>
      <c r="LPJ63" s="7"/>
      <c r="LPK63" s="7"/>
      <c r="LPL63" s="7"/>
      <c r="LPM63" s="7"/>
      <c r="LPN63" s="7"/>
      <c r="LPO63" s="7"/>
      <c r="LPP63" s="7"/>
      <c r="LPQ63" s="7"/>
      <c r="LPR63" s="7"/>
      <c r="LPS63" s="7"/>
      <c r="LPT63" s="7"/>
      <c r="LPU63" s="7"/>
      <c r="LPV63" s="7"/>
      <c r="LPW63" s="7"/>
      <c r="LPX63" s="7"/>
      <c r="LPY63" s="7"/>
      <c r="LPZ63" s="7"/>
      <c r="LQA63" s="7"/>
      <c r="LQB63" s="7"/>
      <c r="LQC63" s="7"/>
      <c r="LQD63" s="7"/>
      <c r="LQE63" s="7"/>
      <c r="LQF63" s="7"/>
      <c r="LQG63" s="7"/>
      <c r="LQH63" s="7"/>
      <c r="LQI63" s="7"/>
      <c r="LQJ63" s="7"/>
      <c r="LQK63" s="7"/>
      <c r="LQL63" s="7"/>
      <c r="LQM63" s="7"/>
      <c r="LQN63" s="7"/>
      <c r="LQO63" s="7"/>
      <c r="LQP63" s="7"/>
      <c r="LQQ63" s="7"/>
      <c r="LQR63" s="7"/>
      <c r="LQS63" s="7"/>
      <c r="LQT63" s="7"/>
      <c r="LQU63" s="7"/>
      <c r="LQV63" s="7"/>
      <c r="LQW63" s="7"/>
      <c r="LQX63" s="7"/>
      <c r="LQY63" s="7"/>
      <c r="LQZ63" s="7"/>
      <c r="LRA63" s="7"/>
      <c r="LRB63" s="7"/>
      <c r="LRC63" s="7"/>
      <c r="LRD63" s="7"/>
      <c r="LRE63" s="7"/>
      <c r="LRF63" s="7"/>
      <c r="LRG63" s="7"/>
      <c r="LRH63" s="7"/>
      <c r="LRI63" s="7"/>
      <c r="LRJ63" s="7"/>
      <c r="LRK63" s="7"/>
      <c r="LRL63" s="7"/>
      <c r="LRM63" s="7"/>
      <c r="LRN63" s="7"/>
      <c r="LRO63" s="7"/>
      <c r="LRP63" s="7"/>
      <c r="LRQ63" s="7"/>
      <c r="LRR63" s="7"/>
      <c r="LRS63" s="7"/>
      <c r="LRT63" s="7"/>
      <c r="LRU63" s="7"/>
      <c r="LRV63" s="7"/>
      <c r="LRW63" s="7"/>
      <c r="LRX63" s="7"/>
      <c r="LRY63" s="7"/>
      <c r="LRZ63" s="7"/>
      <c r="LSA63" s="7"/>
      <c r="LSB63" s="7"/>
      <c r="LSC63" s="7"/>
      <c r="LSD63" s="7"/>
      <c r="LSE63" s="7"/>
      <c r="LSF63" s="7"/>
      <c r="LSG63" s="7"/>
      <c r="LSH63" s="7"/>
      <c r="LSI63" s="7"/>
      <c r="LSJ63" s="7"/>
      <c r="LSK63" s="7"/>
      <c r="LSL63" s="7"/>
      <c r="LSM63" s="7"/>
      <c r="LSN63" s="7"/>
      <c r="LSO63" s="7"/>
      <c r="LSP63" s="7"/>
      <c r="LSQ63" s="7"/>
      <c r="LSR63" s="7"/>
      <c r="LSS63" s="7"/>
      <c r="LST63" s="7"/>
      <c r="LSU63" s="7"/>
      <c r="LSV63" s="7"/>
      <c r="LSW63" s="7"/>
      <c r="LSX63" s="7"/>
      <c r="LSY63" s="7"/>
      <c r="LSZ63" s="7"/>
      <c r="LTA63" s="7"/>
      <c r="LTB63" s="7"/>
      <c r="LTC63" s="7"/>
      <c r="LTD63" s="7"/>
      <c r="LTE63" s="7"/>
      <c r="LTF63" s="7"/>
      <c r="LTG63" s="7"/>
      <c r="LTH63" s="7"/>
      <c r="LTI63" s="7"/>
      <c r="LTJ63" s="7"/>
      <c r="LTK63" s="7"/>
      <c r="LTL63" s="7"/>
      <c r="LTM63" s="7"/>
      <c r="LTN63" s="7"/>
      <c r="LTO63" s="7"/>
      <c r="LTP63" s="7"/>
      <c r="LTQ63" s="7"/>
      <c r="LTR63" s="7"/>
      <c r="LTS63" s="7"/>
      <c r="LTT63" s="7"/>
      <c r="LTU63" s="7"/>
      <c r="LTV63" s="7"/>
      <c r="LTW63" s="7"/>
      <c r="LTX63" s="7"/>
      <c r="LTY63" s="7"/>
      <c r="LTZ63" s="7"/>
      <c r="LUA63" s="7"/>
      <c r="LUB63" s="7"/>
      <c r="LUC63" s="7"/>
      <c r="LUD63" s="7"/>
      <c r="LUE63" s="7"/>
      <c r="LUF63" s="7"/>
      <c r="LUG63" s="7"/>
      <c r="LUH63" s="7"/>
      <c r="LUI63" s="7"/>
      <c r="LUJ63" s="7"/>
      <c r="LUK63" s="7"/>
      <c r="LUL63" s="7"/>
      <c r="LUM63" s="7"/>
      <c r="LUN63" s="7"/>
      <c r="LUO63" s="7"/>
      <c r="LUP63" s="7"/>
      <c r="LUQ63" s="7"/>
      <c r="LUR63" s="7"/>
      <c r="LUS63" s="7"/>
      <c r="LUT63" s="7"/>
      <c r="LUU63" s="7"/>
      <c r="LUV63" s="7"/>
      <c r="LUW63" s="7"/>
      <c r="LUX63" s="7"/>
      <c r="LUY63" s="7"/>
      <c r="LUZ63" s="7"/>
      <c r="LVA63" s="7"/>
      <c r="LVB63" s="7"/>
      <c r="LVC63" s="7"/>
      <c r="LVD63" s="7"/>
      <c r="LVE63" s="7"/>
      <c r="LVF63" s="7"/>
      <c r="LVG63" s="7"/>
      <c r="LVH63" s="7"/>
      <c r="LVI63" s="7"/>
      <c r="LVJ63" s="7"/>
      <c r="LVK63" s="7"/>
      <c r="LVL63" s="7"/>
      <c r="LVM63" s="7"/>
      <c r="LVN63" s="7"/>
      <c r="LVO63" s="7"/>
      <c r="LVP63" s="7"/>
      <c r="LVQ63" s="7"/>
      <c r="LVR63" s="7"/>
      <c r="LVS63" s="7"/>
      <c r="LVT63" s="7"/>
      <c r="LVU63" s="7"/>
      <c r="LVV63" s="7"/>
      <c r="LVW63" s="7"/>
      <c r="LVX63" s="7"/>
      <c r="LVY63" s="7"/>
      <c r="LVZ63" s="7"/>
      <c r="LWA63" s="7"/>
      <c r="LWB63" s="7"/>
      <c r="LWC63" s="7"/>
      <c r="LWD63" s="7"/>
      <c r="LWE63" s="7"/>
      <c r="LWF63" s="7"/>
      <c r="LWG63" s="7"/>
      <c r="LWH63" s="7"/>
      <c r="LWI63" s="7"/>
      <c r="LWJ63" s="7"/>
      <c r="LWK63" s="7"/>
      <c r="LWL63" s="7"/>
      <c r="LWM63" s="7"/>
      <c r="LWN63" s="7"/>
      <c r="LWP63" s="7"/>
      <c r="LWQ63" s="7"/>
      <c r="LWR63" s="7"/>
      <c r="LWS63" s="7"/>
      <c r="LWT63" s="7"/>
      <c r="LWU63" s="7"/>
      <c r="LWV63" s="7"/>
      <c r="LWW63" s="7"/>
      <c r="LWX63" s="7"/>
      <c r="LWY63" s="7"/>
      <c r="LWZ63" s="7"/>
      <c r="LXA63" s="7"/>
      <c r="LXB63" s="7"/>
      <c r="LXC63" s="7"/>
      <c r="LXD63" s="7"/>
      <c r="LXE63" s="7"/>
      <c r="LXF63" s="7"/>
      <c r="LXG63" s="7"/>
      <c r="LXH63" s="7"/>
      <c r="LXI63" s="7"/>
      <c r="LXJ63" s="7"/>
      <c r="LXK63" s="7"/>
      <c r="LXL63" s="7"/>
      <c r="LXM63" s="7"/>
      <c r="LXN63" s="7"/>
      <c r="LXO63" s="7"/>
      <c r="LXP63" s="7"/>
      <c r="LXQ63" s="7"/>
      <c r="LXR63" s="7"/>
      <c r="LXS63" s="7"/>
      <c r="LXT63" s="7"/>
      <c r="LXU63" s="7"/>
      <c r="LXV63" s="7"/>
      <c r="LXW63" s="7"/>
      <c r="LXX63" s="7"/>
      <c r="LXY63" s="7"/>
      <c r="LXZ63" s="7"/>
      <c r="LYA63" s="7"/>
      <c r="LYB63" s="7"/>
      <c r="LYC63" s="7"/>
      <c r="LYD63" s="7"/>
      <c r="LYE63" s="7"/>
      <c r="LYF63" s="7"/>
      <c r="LYG63" s="7"/>
      <c r="LYH63" s="7"/>
      <c r="LYI63" s="7"/>
      <c r="LYJ63" s="7"/>
      <c r="LYK63" s="7"/>
      <c r="LYL63" s="7"/>
      <c r="LYM63" s="7"/>
      <c r="LYN63" s="7"/>
      <c r="LYO63" s="7"/>
      <c r="LYP63" s="7"/>
      <c r="LYQ63" s="7"/>
      <c r="LYR63" s="7"/>
      <c r="LYS63" s="7"/>
      <c r="LYT63" s="7"/>
      <c r="LYU63" s="7"/>
      <c r="LYV63" s="7"/>
      <c r="LYW63" s="7"/>
      <c r="LYX63" s="7"/>
      <c r="LYY63" s="7"/>
      <c r="LYZ63" s="7"/>
      <c r="LZA63" s="7"/>
      <c r="LZB63" s="7"/>
      <c r="LZC63" s="7"/>
      <c r="LZD63" s="7"/>
      <c r="LZE63" s="7"/>
      <c r="LZF63" s="7"/>
      <c r="LZG63" s="7"/>
      <c r="LZH63" s="7"/>
      <c r="LZI63" s="7"/>
      <c r="LZJ63" s="7"/>
      <c r="LZK63" s="7"/>
      <c r="LZL63" s="7"/>
      <c r="LZM63" s="7"/>
      <c r="LZN63" s="7"/>
      <c r="LZO63" s="7"/>
      <c r="LZP63" s="7"/>
      <c r="LZQ63" s="7"/>
      <c r="LZR63" s="7"/>
      <c r="LZS63" s="7"/>
      <c r="LZT63" s="7"/>
      <c r="LZU63" s="7"/>
      <c r="LZV63" s="7"/>
      <c r="LZW63" s="7"/>
      <c r="LZX63" s="7"/>
      <c r="LZY63" s="7"/>
      <c r="LZZ63" s="7"/>
      <c r="MAA63" s="7"/>
      <c r="MAB63" s="7"/>
      <c r="MAC63" s="7"/>
      <c r="MAD63" s="7"/>
      <c r="MAE63" s="7"/>
      <c r="MAF63" s="7"/>
      <c r="MAG63" s="7"/>
      <c r="MAH63" s="7"/>
      <c r="MAI63" s="7"/>
      <c r="MAJ63" s="7"/>
      <c r="MAK63" s="7"/>
      <c r="MAL63" s="7"/>
      <c r="MAM63" s="7"/>
      <c r="MAN63" s="7"/>
      <c r="MAO63" s="7"/>
      <c r="MAP63" s="7"/>
      <c r="MAQ63" s="7"/>
      <c r="MAR63" s="7"/>
      <c r="MAS63" s="7"/>
      <c r="MAT63" s="7"/>
      <c r="MAU63" s="7"/>
      <c r="MAV63" s="7"/>
      <c r="MAW63" s="7"/>
      <c r="MAX63" s="7"/>
      <c r="MAY63" s="7"/>
      <c r="MAZ63" s="7"/>
      <c r="MBA63" s="7"/>
      <c r="MBB63" s="7"/>
      <c r="MBC63" s="7"/>
      <c r="MBD63" s="7"/>
      <c r="MBE63" s="7"/>
      <c r="MBF63" s="7"/>
      <c r="MBG63" s="7"/>
      <c r="MBH63" s="7"/>
      <c r="MBI63" s="7"/>
      <c r="MBJ63" s="7"/>
      <c r="MBK63" s="7"/>
      <c r="MBL63" s="7"/>
      <c r="MBM63" s="7"/>
      <c r="MBN63" s="7"/>
      <c r="MBO63" s="7"/>
      <c r="MBP63" s="7"/>
      <c r="MBQ63" s="7"/>
      <c r="MBR63" s="7"/>
      <c r="MBS63" s="7"/>
      <c r="MBT63" s="7"/>
      <c r="MBU63" s="7"/>
      <c r="MBV63" s="7"/>
      <c r="MBW63" s="7"/>
      <c r="MBX63" s="7"/>
      <c r="MBY63" s="7"/>
      <c r="MBZ63" s="7"/>
      <c r="MCA63" s="7"/>
      <c r="MCB63" s="7"/>
      <c r="MCC63" s="7"/>
      <c r="MCD63" s="7"/>
      <c r="MCE63" s="7"/>
      <c r="MCF63" s="7"/>
      <c r="MCG63" s="7"/>
      <c r="MCH63" s="7"/>
      <c r="MCI63" s="7"/>
      <c r="MCJ63" s="7"/>
      <c r="MCK63" s="7"/>
      <c r="MCL63" s="7"/>
      <c r="MCM63" s="7"/>
      <c r="MCN63" s="7"/>
      <c r="MCO63" s="7"/>
      <c r="MCP63" s="7"/>
      <c r="MCQ63" s="7"/>
      <c r="MCR63" s="7"/>
      <c r="MCS63" s="7"/>
      <c r="MCT63" s="7"/>
      <c r="MCU63" s="7"/>
      <c r="MCV63" s="7"/>
      <c r="MCW63" s="7"/>
      <c r="MCX63" s="7"/>
      <c r="MCY63" s="7"/>
      <c r="MCZ63" s="7"/>
      <c r="MDA63" s="7"/>
      <c r="MDB63" s="7"/>
      <c r="MDC63" s="7"/>
      <c r="MDD63" s="7"/>
      <c r="MDE63" s="7"/>
      <c r="MDF63" s="7"/>
      <c r="MDG63" s="7"/>
      <c r="MDH63" s="7"/>
      <c r="MDI63" s="7"/>
      <c r="MDJ63" s="7"/>
      <c r="MDK63" s="7"/>
      <c r="MDL63" s="7"/>
      <c r="MDM63" s="7"/>
      <c r="MDN63" s="7"/>
      <c r="MDO63" s="7"/>
      <c r="MDP63" s="7"/>
      <c r="MDQ63" s="7"/>
      <c r="MDR63" s="7"/>
      <c r="MDS63" s="7"/>
      <c r="MDT63" s="7"/>
      <c r="MDU63" s="7"/>
      <c r="MDV63" s="7"/>
      <c r="MDW63" s="7"/>
      <c r="MDX63" s="7"/>
      <c r="MDY63" s="7"/>
      <c r="MDZ63" s="7"/>
      <c r="MEA63" s="7"/>
      <c r="MEB63" s="7"/>
      <c r="MEC63" s="7"/>
      <c r="MED63" s="7"/>
      <c r="MEE63" s="7"/>
      <c r="MEF63" s="7"/>
      <c r="MEG63" s="7"/>
      <c r="MEH63" s="7"/>
      <c r="MEI63" s="7"/>
      <c r="MEJ63" s="7"/>
      <c r="MEK63" s="7"/>
      <c r="MEL63" s="7"/>
      <c r="MEM63" s="7"/>
      <c r="MEN63" s="7"/>
      <c r="MEO63" s="7"/>
      <c r="MEP63" s="7"/>
      <c r="MEQ63" s="7"/>
      <c r="MER63" s="7"/>
      <c r="MES63" s="7"/>
      <c r="MET63" s="7"/>
      <c r="MEU63" s="7"/>
      <c r="MEV63" s="7"/>
      <c r="MEW63" s="7"/>
      <c r="MEX63" s="7"/>
      <c r="MEY63" s="7"/>
      <c r="MEZ63" s="7"/>
      <c r="MFA63" s="7"/>
      <c r="MFB63" s="7"/>
      <c r="MFC63" s="7"/>
      <c r="MFD63" s="7"/>
      <c r="MFE63" s="7"/>
      <c r="MFF63" s="7"/>
      <c r="MFG63" s="7"/>
      <c r="MFH63" s="7"/>
      <c r="MFI63" s="7"/>
      <c r="MFJ63" s="7"/>
      <c r="MFK63" s="7"/>
      <c r="MFL63" s="7"/>
      <c r="MFM63" s="7"/>
      <c r="MFN63" s="7"/>
      <c r="MFO63" s="7"/>
      <c r="MFP63" s="7"/>
      <c r="MFQ63" s="7"/>
      <c r="MFR63" s="7"/>
      <c r="MFS63" s="7"/>
      <c r="MFT63" s="7"/>
      <c r="MFU63" s="7"/>
      <c r="MFV63" s="7"/>
      <c r="MFW63" s="7"/>
      <c r="MFX63" s="7"/>
      <c r="MFY63" s="7"/>
      <c r="MFZ63" s="7"/>
      <c r="MGA63" s="7"/>
      <c r="MGB63" s="7"/>
      <c r="MGC63" s="7"/>
      <c r="MGD63" s="7"/>
      <c r="MGE63" s="7"/>
      <c r="MGF63" s="7"/>
      <c r="MGG63" s="7"/>
      <c r="MGH63" s="7"/>
      <c r="MGI63" s="7"/>
      <c r="MGJ63" s="7"/>
      <c r="MGL63" s="7"/>
      <c r="MGM63" s="7"/>
      <c r="MGN63" s="7"/>
      <c r="MGO63" s="7"/>
      <c r="MGP63" s="7"/>
      <c r="MGQ63" s="7"/>
      <c r="MGR63" s="7"/>
      <c r="MGS63" s="7"/>
      <c r="MGT63" s="7"/>
      <c r="MGU63" s="7"/>
      <c r="MGV63" s="7"/>
      <c r="MGW63" s="7"/>
      <c r="MGX63" s="7"/>
      <c r="MGY63" s="7"/>
      <c r="MGZ63" s="7"/>
      <c r="MHA63" s="7"/>
      <c r="MHB63" s="7"/>
      <c r="MHC63" s="7"/>
      <c r="MHD63" s="7"/>
      <c r="MHE63" s="7"/>
      <c r="MHF63" s="7"/>
      <c r="MHG63" s="7"/>
      <c r="MHH63" s="7"/>
      <c r="MHI63" s="7"/>
      <c r="MHJ63" s="7"/>
      <c r="MHK63" s="7"/>
      <c r="MHL63" s="7"/>
      <c r="MHM63" s="7"/>
      <c r="MHN63" s="7"/>
      <c r="MHO63" s="7"/>
      <c r="MHP63" s="7"/>
      <c r="MHQ63" s="7"/>
      <c r="MHR63" s="7"/>
      <c r="MHS63" s="7"/>
      <c r="MHT63" s="7"/>
      <c r="MHU63" s="7"/>
      <c r="MHV63" s="7"/>
      <c r="MHW63" s="7"/>
      <c r="MHX63" s="7"/>
      <c r="MHY63" s="7"/>
      <c r="MHZ63" s="7"/>
      <c r="MIA63" s="7"/>
      <c r="MIB63" s="7"/>
      <c r="MIC63" s="7"/>
      <c r="MID63" s="7"/>
      <c r="MIE63" s="7"/>
      <c r="MIF63" s="7"/>
      <c r="MIG63" s="7"/>
      <c r="MIH63" s="7"/>
      <c r="MII63" s="7"/>
      <c r="MIJ63" s="7"/>
      <c r="MIK63" s="7"/>
      <c r="MIL63" s="7"/>
      <c r="MIM63" s="7"/>
      <c r="MIN63" s="7"/>
      <c r="MIO63" s="7"/>
      <c r="MIP63" s="7"/>
      <c r="MIQ63" s="7"/>
      <c r="MIR63" s="7"/>
      <c r="MIS63" s="7"/>
      <c r="MIT63" s="7"/>
      <c r="MIU63" s="7"/>
      <c r="MIV63" s="7"/>
      <c r="MIW63" s="7"/>
      <c r="MIX63" s="7"/>
      <c r="MIY63" s="7"/>
      <c r="MIZ63" s="7"/>
      <c r="MJA63" s="7"/>
      <c r="MJB63" s="7"/>
      <c r="MJC63" s="7"/>
      <c r="MJD63" s="7"/>
      <c r="MJE63" s="7"/>
      <c r="MJF63" s="7"/>
      <c r="MJG63" s="7"/>
      <c r="MJH63" s="7"/>
      <c r="MJI63" s="7"/>
      <c r="MJJ63" s="7"/>
      <c r="MJK63" s="7"/>
      <c r="MJL63" s="7"/>
      <c r="MJM63" s="7"/>
      <c r="MJN63" s="7"/>
      <c r="MJO63" s="7"/>
      <c r="MJP63" s="7"/>
      <c r="MJQ63" s="7"/>
      <c r="MJR63" s="7"/>
      <c r="MJS63" s="7"/>
      <c r="MJT63" s="7"/>
      <c r="MJU63" s="7"/>
      <c r="MJV63" s="7"/>
      <c r="MJW63" s="7"/>
      <c r="MJX63" s="7"/>
      <c r="MJY63" s="7"/>
      <c r="MJZ63" s="7"/>
      <c r="MKA63" s="7"/>
      <c r="MKB63" s="7"/>
      <c r="MKC63" s="7"/>
      <c r="MKD63" s="7"/>
      <c r="MKE63" s="7"/>
      <c r="MKF63" s="7"/>
      <c r="MKG63" s="7"/>
      <c r="MKH63" s="7"/>
      <c r="MKI63" s="7"/>
      <c r="MKJ63" s="7"/>
      <c r="MKK63" s="7"/>
      <c r="MKL63" s="7"/>
      <c r="MKM63" s="7"/>
      <c r="MKN63" s="7"/>
      <c r="MKO63" s="7"/>
      <c r="MKP63" s="7"/>
      <c r="MKQ63" s="7"/>
      <c r="MKR63" s="7"/>
      <c r="MKS63" s="7"/>
      <c r="MKT63" s="7"/>
      <c r="MKU63" s="7"/>
      <c r="MKV63" s="7"/>
      <c r="MKW63" s="7"/>
      <c r="MKX63" s="7"/>
      <c r="MKY63" s="7"/>
      <c r="MKZ63" s="7"/>
      <c r="MLA63" s="7"/>
      <c r="MLB63" s="7"/>
      <c r="MLC63" s="7"/>
      <c r="MLD63" s="7"/>
      <c r="MLE63" s="7"/>
      <c r="MLF63" s="7"/>
      <c r="MLG63" s="7"/>
      <c r="MLH63" s="7"/>
      <c r="MLI63" s="7"/>
      <c r="MLJ63" s="7"/>
      <c r="MLK63" s="7"/>
      <c r="MLL63" s="7"/>
      <c r="MLM63" s="7"/>
      <c r="MLN63" s="7"/>
      <c r="MLO63" s="7"/>
      <c r="MLP63" s="7"/>
      <c r="MLQ63" s="7"/>
      <c r="MLR63" s="7"/>
      <c r="MLS63" s="7"/>
      <c r="MLT63" s="7"/>
      <c r="MLU63" s="7"/>
      <c r="MLV63" s="7"/>
      <c r="MLW63" s="7"/>
      <c r="MLX63" s="7"/>
      <c r="MLY63" s="7"/>
      <c r="MLZ63" s="7"/>
      <c r="MMA63" s="7"/>
      <c r="MMB63" s="7"/>
      <c r="MMC63" s="7"/>
      <c r="MMD63" s="7"/>
      <c r="MME63" s="7"/>
      <c r="MMF63" s="7"/>
      <c r="MMG63" s="7"/>
      <c r="MMH63" s="7"/>
      <c r="MMI63" s="7"/>
      <c r="MMJ63" s="7"/>
      <c r="MMK63" s="7"/>
      <c r="MML63" s="7"/>
      <c r="MMM63" s="7"/>
      <c r="MMN63" s="7"/>
      <c r="MMO63" s="7"/>
      <c r="MMP63" s="7"/>
      <c r="MMQ63" s="7"/>
      <c r="MMR63" s="7"/>
      <c r="MMS63" s="7"/>
      <c r="MMT63" s="7"/>
      <c r="MMU63" s="7"/>
      <c r="MMV63" s="7"/>
      <c r="MMW63" s="7"/>
      <c r="MMX63" s="7"/>
      <c r="MMY63" s="7"/>
      <c r="MMZ63" s="7"/>
      <c r="MNA63" s="7"/>
      <c r="MNB63" s="7"/>
      <c r="MNC63" s="7"/>
      <c r="MND63" s="7"/>
      <c r="MNE63" s="7"/>
      <c r="MNF63" s="7"/>
      <c r="MNG63" s="7"/>
      <c r="MNH63" s="7"/>
      <c r="MNI63" s="7"/>
      <c r="MNJ63" s="7"/>
      <c r="MNK63" s="7"/>
      <c r="MNL63" s="7"/>
      <c r="MNM63" s="7"/>
      <c r="MNN63" s="7"/>
      <c r="MNO63" s="7"/>
      <c r="MNP63" s="7"/>
      <c r="MNQ63" s="7"/>
      <c r="MNR63" s="7"/>
      <c r="MNS63" s="7"/>
      <c r="MNT63" s="7"/>
      <c r="MNU63" s="7"/>
      <c r="MNV63" s="7"/>
      <c r="MNW63" s="7"/>
      <c r="MNX63" s="7"/>
      <c r="MNY63" s="7"/>
      <c r="MNZ63" s="7"/>
      <c r="MOA63" s="7"/>
      <c r="MOB63" s="7"/>
      <c r="MOC63" s="7"/>
      <c r="MOD63" s="7"/>
      <c r="MOE63" s="7"/>
      <c r="MOF63" s="7"/>
      <c r="MOG63" s="7"/>
      <c r="MOH63" s="7"/>
      <c r="MOI63" s="7"/>
      <c r="MOJ63" s="7"/>
      <c r="MOK63" s="7"/>
      <c r="MOL63" s="7"/>
      <c r="MOM63" s="7"/>
      <c r="MON63" s="7"/>
      <c r="MOO63" s="7"/>
      <c r="MOP63" s="7"/>
      <c r="MOQ63" s="7"/>
      <c r="MOR63" s="7"/>
      <c r="MOS63" s="7"/>
      <c r="MOT63" s="7"/>
      <c r="MOU63" s="7"/>
      <c r="MOV63" s="7"/>
      <c r="MOW63" s="7"/>
      <c r="MOX63" s="7"/>
      <c r="MOY63" s="7"/>
      <c r="MOZ63" s="7"/>
      <c r="MPA63" s="7"/>
      <c r="MPB63" s="7"/>
      <c r="MPC63" s="7"/>
      <c r="MPD63" s="7"/>
      <c r="MPE63" s="7"/>
      <c r="MPF63" s="7"/>
      <c r="MPG63" s="7"/>
      <c r="MPH63" s="7"/>
      <c r="MPI63" s="7"/>
      <c r="MPJ63" s="7"/>
      <c r="MPK63" s="7"/>
      <c r="MPL63" s="7"/>
      <c r="MPM63" s="7"/>
      <c r="MPN63" s="7"/>
      <c r="MPO63" s="7"/>
      <c r="MPP63" s="7"/>
      <c r="MPQ63" s="7"/>
      <c r="MPR63" s="7"/>
      <c r="MPS63" s="7"/>
      <c r="MPT63" s="7"/>
      <c r="MPU63" s="7"/>
      <c r="MPV63" s="7"/>
      <c r="MPW63" s="7"/>
      <c r="MPX63" s="7"/>
      <c r="MPY63" s="7"/>
      <c r="MPZ63" s="7"/>
      <c r="MQA63" s="7"/>
      <c r="MQB63" s="7"/>
      <c r="MQC63" s="7"/>
      <c r="MQD63" s="7"/>
      <c r="MQE63" s="7"/>
      <c r="MQF63" s="7"/>
      <c r="MQH63" s="7"/>
      <c r="MQI63" s="7"/>
      <c r="MQJ63" s="7"/>
      <c r="MQK63" s="7"/>
      <c r="MQL63" s="7"/>
      <c r="MQM63" s="7"/>
      <c r="MQN63" s="7"/>
      <c r="MQO63" s="7"/>
      <c r="MQP63" s="7"/>
      <c r="MQQ63" s="7"/>
      <c r="MQR63" s="7"/>
      <c r="MQS63" s="7"/>
      <c r="MQT63" s="7"/>
      <c r="MQU63" s="7"/>
      <c r="MQV63" s="7"/>
      <c r="MQW63" s="7"/>
      <c r="MQX63" s="7"/>
      <c r="MQY63" s="7"/>
      <c r="MQZ63" s="7"/>
      <c r="MRA63" s="7"/>
      <c r="MRB63" s="7"/>
      <c r="MRC63" s="7"/>
      <c r="MRD63" s="7"/>
      <c r="MRE63" s="7"/>
      <c r="MRF63" s="7"/>
      <c r="MRG63" s="7"/>
      <c r="MRH63" s="7"/>
      <c r="MRI63" s="7"/>
      <c r="MRJ63" s="7"/>
      <c r="MRK63" s="7"/>
      <c r="MRL63" s="7"/>
      <c r="MRM63" s="7"/>
      <c r="MRN63" s="7"/>
      <c r="MRO63" s="7"/>
      <c r="MRP63" s="7"/>
      <c r="MRQ63" s="7"/>
      <c r="MRR63" s="7"/>
      <c r="MRS63" s="7"/>
      <c r="MRT63" s="7"/>
      <c r="MRU63" s="7"/>
      <c r="MRV63" s="7"/>
      <c r="MRW63" s="7"/>
      <c r="MRX63" s="7"/>
      <c r="MRY63" s="7"/>
      <c r="MRZ63" s="7"/>
      <c r="MSA63" s="7"/>
      <c r="MSB63" s="7"/>
      <c r="MSC63" s="7"/>
      <c r="MSD63" s="7"/>
      <c r="MSE63" s="7"/>
      <c r="MSF63" s="7"/>
      <c r="MSG63" s="7"/>
      <c r="MSH63" s="7"/>
      <c r="MSI63" s="7"/>
      <c r="MSJ63" s="7"/>
      <c r="MSK63" s="7"/>
      <c r="MSL63" s="7"/>
      <c r="MSM63" s="7"/>
      <c r="MSN63" s="7"/>
      <c r="MSO63" s="7"/>
      <c r="MSP63" s="7"/>
      <c r="MSQ63" s="7"/>
      <c r="MSR63" s="7"/>
      <c r="MSS63" s="7"/>
      <c r="MST63" s="7"/>
      <c r="MSU63" s="7"/>
      <c r="MSV63" s="7"/>
      <c r="MSW63" s="7"/>
      <c r="MSX63" s="7"/>
      <c r="MSY63" s="7"/>
      <c r="MSZ63" s="7"/>
      <c r="MTA63" s="7"/>
      <c r="MTB63" s="7"/>
      <c r="MTC63" s="7"/>
      <c r="MTD63" s="7"/>
      <c r="MTE63" s="7"/>
      <c r="MTF63" s="7"/>
      <c r="MTG63" s="7"/>
      <c r="MTH63" s="7"/>
      <c r="MTI63" s="7"/>
      <c r="MTJ63" s="7"/>
      <c r="MTK63" s="7"/>
      <c r="MTL63" s="7"/>
      <c r="MTM63" s="7"/>
      <c r="MTN63" s="7"/>
      <c r="MTO63" s="7"/>
      <c r="MTP63" s="7"/>
      <c r="MTQ63" s="7"/>
      <c r="MTR63" s="7"/>
      <c r="MTS63" s="7"/>
      <c r="MTT63" s="7"/>
      <c r="MTU63" s="7"/>
      <c r="MTV63" s="7"/>
      <c r="MTW63" s="7"/>
      <c r="MTX63" s="7"/>
      <c r="MTY63" s="7"/>
      <c r="MTZ63" s="7"/>
      <c r="MUA63" s="7"/>
      <c r="MUB63" s="7"/>
      <c r="MUC63" s="7"/>
      <c r="MUD63" s="7"/>
      <c r="MUE63" s="7"/>
      <c r="MUF63" s="7"/>
      <c r="MUG63" s="7"/>
      <c r="MUH63" s="7"/>
      <c r="MUI63" s="7"/>
      <c r="MUJ63" s="7"/>
      <c r="MUK63" s="7"/>
      <c r="MUL63" s="7"/>
      <c r="MUM63" s="7"/>
      <c r="MUN63" s="7"/>
      <c r="MUO63" s="7"/>
      <c r="MUP63" s="7"/>
      <c r="MUQ63" s="7"/>
      <c r="MUR63" s="7"/>
      <c r="MUS63" s="7"/>
      <c r="MUT63" s="7"/>
      <c r="MUU63" s="7"/>
      <c r="MUV63" s="7"/>
      <c r="MUW63" s="7"/>
      <c r="MUX63" s="7"/>
      <c r="MUY63" s="7"/>
      <c r="MUZ63" s="7"/>
      <c r="MVA63" s="7"/>
      <c r="MVB63" s="7"/>
      <c r="MVC63" s="7"/>
      <c r="MVD63" s="7"/>
      <c r="MVE63" s="7"/>
      <c r="MVF63" s="7"/>
      <c r="MVG63" s="7"/>
      <c r="MVH63" s="7"/>
      <c r="MVI63" s="7"/>
      <c r="MVJ63" s="7"/>
      <c r="MVK63" s="7"/>
      <c r="MVL63" s="7"/>
      <c r="MVM63" s="7"/>
      <c r="MVN63" s="7"/>
      <c r="MVO63" s="7"/>
      <c r="MVP63" s="7"/>
      <c r="MVQ63" s="7"/>
      <c r="MVR63" s="7"/>
      <c r="MVS63" s="7"/>
      <c r="MVT63" s="7"/>
      <c r="MVU63" s="7"/>
      <c r="MVV63" s="7"/>
      <c r="MVW63" s="7"/>
      <c r="MVX63" s="7"/>
      <c r="MVY63" s="7"/>
      <c r="MVZ63" s="7"/>
      <c r="MWA63" s="7"/>
      <c r="MWB63" s="7"/>
      <c r="MWC63" s="7"/>
      <c r="MWD63" s="7"/>
      <c r="MWE63" s="7"/>
      <c r="MWF63" s="7"/>
      <c r="MWG63" s="7"/>
      <c r="MWH63" s="7"/>
      <c r="MWI63" s="7"/>
      <c r="MWJ63" s="7"/>
      <c r="MWK63" s="7"/>
      <c r="MWL63" s="7"/>
      <c r="MWM63" s="7"/>
      <c r="MWN63" s="7"/>
      <c r="MWO63" s="7"/>
      <c r="MWP63" s="7"/>
      <c r="MWQ63" s="7"/>
      <c r="MWR63" s="7"/>
      <c r="MWS63" s="7"/>
      <c r="MWT63" s="7"/>
      <c r="MWU63" s="7"/>
      <c r="MWV63" s="7"/>
      <c r="MWW63" s="7"/>
      <c r="MWX63" s="7"/>
      <c r="MWY63" s="7"/>
      <c r="MWZ63" s="7"/>
      <c r="MXA63" s="7"/>
      <c r="MXB63" s="7"/>
      <c r="MXC63" s="7"/>
      <c r="MXD63" s="7"/>
      <c r="MXE63" s="7"/>
      <c r="MXF63" s="7"/>
      <c r="MXG63" s="7"/>
      <c r="MXH63" s="7"/>
      <c r="MXI63" s="7"/>
      <c r="MXJ63" s="7"/>
      <c r="MXK63" s="7"/>
      <c r="MXL63" s="7"/>
      <c r="MXM63" s="7"/>
      <c r="MXN63" s="7"/>
      <c r="MXO63" s="7"/>
      <c r="MXP63" s="7"/>
      <c r="MXQ63" s="7"/>
      <c r="MXR63" s="7"/>
      <c r="MXS63" s="7"/>
      <c r="MXT63" s="7"/>
      <c r="MXU63" s="7"/>
      <c r="MXV63" s="7"/>
      <c r="MXW63" s="7"/>
      <c r="MXX63" s="7"/>
      <c r="MXY63" s="7"/>
      <c r="MXZ63" s="7"/>
      <c r="MYA63" s="7"/>
      <c r="MYB63" s="7"/>
      <c r="MYC63" s="7"/>
      <c r="MYD63" s="7"/>
      <c r="MYE63" s="7"/>
      <c r="MYF63" s="7"/>
      <c r="MYG63" s="7"/>
      <c r="MYH63" s="7"/>
      <c r="MYI63" s="7"/>
      <c r="MYJ63" s="7"/>
      <c r="MYK63" s="7"/>
      <c r="MYL63" s="7"/>
      <c r="MYM63" s="7"/>
      <c r="MYN63" s="7"/>
      <c r="MYO63" s="7"/>
      <c r="MYP63" s="7"/>
      <c r="MYQ63" s="7"/>
      <c r="MYR63" s="7"/>
      <c r="MYS63" s="7"/>
      <c r="MYT63" s="7"/>
      <c r="MYU63" s="7"/>
      <c r="MYV63" s="7"/>
      <c r="MYW63" s="7"/>
      <c r="MYX63" s="7"/>
      <c r="MYY63" s="7"/>
      <c r="MYZ63" s="7"/>
      <c r="MZA63" s="7"/>
      <c r="MZB63" s="7"/>
      <c r="MZC63" s="7"/>
      <c r="MZD63" s="7"/>
      <c r="MZE63" s="7"/>
      <c r="MZF63" s="7"/>
      <c r="MZG63" s="7"/>
      <c r="MZH63" s="7"/>
      <c r="MZI63" s="7"/>
      <c r="MZJ63" s="7"/>
      <c r="MZK63" s="7"/>
      <c r="MZL63" s="7"/>
      <c r="MZM63" s="7"/>
      <c r="MZN63" s="7"/>
      <c r="MZO63" s="7"/>
      <c r="MZP63" s="7"/>
      <c r="MZQ63" s="7"/>
      <c r="MZR63" s="7"/>
      <c r="MZS63" s="7"/>
      <c r="MZT63" s="7"/>
      <c r="MZU63" s="7"/>
      <c r="MZV63" s="7"/>
      <c r="MZW63" s="7"/>
      <c r="MZX63" s="7"/>
      <c r="MZY63" s="7"/>
      <c r="MZZ63" s="7"/>
      <c r="NAA63" s="7"/>
      <c r="NAB63" s="7"/>
      <c r="NAD63" s="7"/>
      <c r="NAE63" s="7"/>
      <c r="NAF63" s="7"/>
      <c r="NAG63" s="7"/>
      <c r="NAH63" s="7"/>
      <c r="NAI63" s="7"/>
      <c r="NAJ63" s="7"/>
      <c r="NAK63" s="7"/>
      <c r="NAL63" s="7"/>
      <c r="NAM63" s="7"/>
      <c r="NAN63" s="7"/>
      <c r="NAO63" s="7"/>
      <c r="NAP63" s="7"/>
      <c r="NAQ63" s="7"/>
      <c r="NAR63" s="7"/>
      <c r="NAS63" s="7"/>
      <c r="NAT63" s="7"/>
      <c r="NAU63" s="7"/>
      <c r="NAV63" s="7"/>
      <c r="NAW63" s="7"/>
      <c r="NAX63" s="7"/>
      <c r="NAY63" s="7"/>
      <c r="NAZ63" s="7"/>
      <c r="NBA63" s="7"/>
      <c r="NBB63" s="7"/>
      <c r="NBC63" s="7"/>
      <c r="NBD63" s="7"/>
      <c r="NBE63" s="7"/>
      <c r="NBF63" s="7"/>
      <c r="NBG63" s="7"/>
      <c r="NBH63" s="7"/>
      <c r="NBI63" s="7"/>
      <c r="NBJ63" s="7"/>
      <c r="NBK63" s="7"/>
      <c r="NBL63" s="7"/>
      <c r="NBM63" s="7"/>
      <c r="NBN63" s="7"/>
      <c r="NBO63" s="7"/>
      <c r="NBP63" s="7"/>
      <c r="NBQ63" s="7"/>
      <c r="NBR63" s="7"/>
      <c r="NBS63" s="7"/>
      <c r="NBT63" s="7"/>
      <c r="NBU63" s="7"/>
      <c r="NBV63" s="7"/>
      <c r="NBW63" s="7"/>
      <c r="NBX63" s="7"/>
      <c r="NBY63" s="7"/>
      <c r="NBZ63" s="7"/>
      <c r="NCA63" s="7"/>
      <c r="NCB63" s="7"/>
      <c r="NCC63" s="7"/>
      <c r="NCD63" s="7"/>
      <c r="NCE63" s="7"/>
      <c r="NCF63" s="7"/>
      <c r="NCG63" s="7"/>
      <c r="NCH63" s="7"/>
      <c r="NCI63" s="7"/>
      <c r="NCJ63" s="7"/>
      <c r="NCK63" s="7"/>
      <c r="NCL63" s="7"/>
      <c r="NCM63" s="7"/>
      <c r="NCN63" s="7"/>
      <c r="NCO63" s="7"/>
      <c r="NCP63" s="7"/>
      <c r="NCQ63" s="7"/>
      <c r="NCR63" s="7"/>
      <c r="NCS63" s="7"/>
      <c r="NCT63" s="7"/>
      <c r="NCU63" s="7"/>
      <c r="NCV63" s="7"/>
      <c r="NCW63" s="7"/>
      <c r="NCX63" s="7"/>
      <c r="NCY63" s="7"/>
      <c r="NCZ63" s="7"/>
      <c r="NDA63" s="7"/>
      <c r="NDB63" s="7"/>
      <c r="NDC63" s="7"/>
      <c r="NDD63" s="7"/>
      <c r="NDE63" s="7"/>
      <c r="NDF63" s="7"/>
      <c r="NDG63" s="7"/>
      <c r="NDH63" s="7"/>
      <c r="NDI63" s="7"/>
      <c r="NDJ63" s="7"/>
      <c r="NDK63" s="7"/>
      <c r="NDL63" s="7"/>
      <c r="NDM63" s="7"/>
      <c r="NDN63" s="7"/>
      <c r="NDO63" s="7"/>
      <c r="NDP63" s="7"/>
      <c r="NDQ63" s="7"/>
      <c r="NDR63" s="7"/>
      <c r="NDS63" s="7"/>
      <c r="NDT63" s="7"/>
      <c r="NDU63" s="7"/>
      <c r="NDV63" s="7"/>
      <c r="NDW63" s="7"/>
      <c r="NDX63" s="7"/>
      <c r="NDY63" s="7"/>
      <c r="NDZ63" s="7"/>
      <c r="NEA63" s="7"/>
      <c r="NEB63" s="7"/>
      <c r="NEC63" s="7"/>
      <c r="NED63" s="7"/>
      <c r="NEE63" s="7"/>
      <c r="NEF63" s="7"/>
      <c r="NEG63" s="7"/>
      <c r="NEH63" s="7"/>
      <c r="NEI63" s="7"/>
      <c r="NEJ63" s="7"/>
      <c r="NEK63" s="7"/>
      <c r="NEL63" s="7"/>
      <c r="NEM63" s="7"/>
      <c r="NEN63" s="7"/>
      <c r="NEO63" s="7"/>
      <c r="NEP63" s="7"/>
      <c r="NEQ63" s="7"/>
      <c r="NER63" s="7"/>
      <c r="NES63" s="7"/>
      <c r="NET63" s="7"/>
      <c r="NEU63" s="7"/>
      <c r="NEV63" s="7"/>
      <c r="NEW63" s="7"/>
      <c r="NEX63" s="7"/>
      <c r="NEY63" s="7"/>
      <c r="NEZ63" s="7"/>
      <c r="NFA63" s="7"/>
      <c r="NFB63" s="7"/>
      <c r="NFC63" s="7"/>
      <c r="NFD63" s="7"/>
      <c r="NFE63" s="7"/>
      <c r="NFF63" s="7"/>
      <c r="NFG63" s="7"/>
      <c r="NFH63" s="7"/>
      <c r="NFI63" s="7"/>
      <c r="NFJ63" s="7"/>
      <c r="NFK63" s="7"/>
      <c r="NFL63" s="7"/>
      <c r="NFM63" s="7"/>
      <c r="NFN63" s="7"/>
      <c r="NFO63" s="7"/>
      <c r="NFP63" s="7"/>
      <c r="NFQ63" s="7"/>
      <c r="NFR63" s="7"/>
      <c r="NFS63" s="7"/>
      <c r="NFT63" s="7"/>
      <c r="NFU63" s="7"/>
      <c r="NFV63" s="7"/>
      <c r="NFW63" s="7"/>
      <c r="NFX63" s="7"/>
      <c r="NFY63" s="7"/>
      <c r="NFZ63" s="7"/>
      <c r="NGA63" s="7"/>
      <c r="NGB63" s="7"/>
      <c r="NGC63" s="7"/>
      <c r="NGD63" s="7"/>
      <c r="NGE63" s="7"/>
      <c r="NGF63" s="7"/>
      <c r="NGG63" s="7"/>
      <c r="NGH63" s="7"/>
      <c r="NGI63" s="7"/>
      <c r="NGJ63" s="7"/>
      <c r="NGK63" s="7"/>
      <c r="NGL63" s="7"/>
      <c r="NGM63" s="7"/>
      <c r="NGN63" s="7"/>
      <c r="NGO63" s="7"/>
      <c r="NGP63" s="7"/>
      <c r="NGQ63" s="7"/>
      <c r="NGR63" s="7"/>
      <c r="NGS63" s="7"/>
      <c r="NGT63" s="7"/>
      <c r="NGU63" s="7"/>
      <c r="NGV63" s="7"/>
      <c r="NGW63" s="7"/>
      <c r="NGX63" s="7"/>
      <c r="NGY63" s="7"/>
      <c r="NGZ63" s="7"/>
      <c r="NHA63" s="7"/>
      <c r="NHB63" s="7"/>
      <c r="NHC63" s="7"/>
      <c r="NHD63" s="7"/>
      <c r="NHE63" s="7"/>
      <c r="NHF63" s="7"/>
      <c r="NHG63" s="7"/>
      <c r="NHH63" s="7"/>
      <c r="NHI63" s="7"/>
      <c r="NHJ63" s="7"/>
      <c r="NHK63" s="7"/>
      <c r="NHL63" s="7"/>
      <c r="NHM63" s="7"/>
      <c r="NHN63" s="7"/>
      <c r="NHO63" s="7"/>
      <c r="NHP63" s="7"/>
      <c r="NHQ63" s="7"/>
      <c r="NHR63" s="7"/>
      <c r="NHS63" s="7"/>
      <c r="NHT63" s="7"/>
      <c r="NHU63" s="7"/>
      <c r="NHV63" s="7"/>
      <c r="NHW63" s="7"/>
      <c r="NHX63" s="7"/>
      <c r="NHY63" s="7"/>
      <c r="NHZ63" s="7"/>
      <c r="NIA63" s="7"/>
      <c r="NIB63" s="7"/>
      <c r="NIC63" s="7"/>
      <c r="NID63" s="7"/>
      <c r="NIE63" s="7"/>
      <c r="NIF63" s="7"/>
      <c r="NIG63" s="7"/>
      <c r="NIH63" s="7"/>
      <c r="NII63" s="7"/>
      <c r="NIJ63" s="7"/>
      <c r="NIK63" s="7"/>
      <c r="NIL63" s="7"/>
      <c r="NIM63" s="7"/>
      <c r="NIN63" s="7"/>
      <c r="NIO63" s="7"/>
      <c r="NIP63" s="7"/>
      <c r="NIQ63" s="7"/>
      <c r="NIR63" s="7"/>
      <c r="NIS63" s="7"/>
      <c r="NIT63" s="7"/>
      <c r="NIU63" s="7"/>
      <c r="NIV63" s="7"/>
      <c r="NIW63" s="7"/>
      <c r="NIX63" s="7"/>
      <c r="NIY63" s="7"/>
      <c r="NIZ63" s="7"/>
      <c r="NJA63" s="7"/>
      <c r="NJB63" s="7"/>
      <c r="NJC63" s="7"/>
      <c r="NJD63" s="7"/>
      <c r="NJE63" s="7"/>
      <c r="NJF63" s="7"/>
      <c r="NJG63" s="7"/>
      <c r="NJH63" s="7"/>
      <c r="NJI63" s="7"/>
      <c r="NJJ63" s="7"/>
      <c r="NJK63" s="7"/>
      <c r="NJL63" s="7"/>
      <c r="NJM63" s="7"/>
      <c r="NJN63" s="7"/>
      <c r="NJO63" s="7"/>
      <c r="NJP63" s="7"/>
      <c r="NJQ63" s="7"/>
      <c r="NJR63" s="7"/>
      <c r="NJS63" s="7"/>
      <c r="NJT63" s="7"/>
      <c r="NJU63" s="7"/>
      <c r="NJV63" s="7"/>
      <c r="NJW63" s="7"/>
      <c r="NJX63" s="7"/>
      <c r="NJZ63" s="7"/>
      <c r="NKA63" s="7"/>
      <c r="NKB63" s="7"/>
      <c r="NKC63" s="7"/>
      <c r="NKD63" s="7"/>
      <c r="NKE63" s="7"/>
      <c r="NKF63" s="7"/>
      <c r="NKG63" s="7"/>
      <c r="NKH63" s="7"/>
      <c r="NKI63" s="7"/>
      <c r="NKJ63" s="7"/>
      <c r="NKK63" s="7"/>
      <c r="NKL63" s="7"/>
      <c r="NKM63" s="7"/>
      <c r="NKN63" s="7"/>
      <c r="NKO63" s="7"/>
      <c r="NKP63" s="7"/>
      <c r="NKQ63" s="7"/>
      <c r="NKR63" s="7"/>
      <c r="NKS63" s="7"/>
      <c r="NKT63" s="7"/>
      <c r="NKU63" s="7"/>
      <c r="NKV63" s="7"/>
      <c r="NKW63" s="7"/>
      <c r="NKX63" s="7"/>
      <c r="NKY63" s="7"/>
      <c r="NKZ63" s="7"/>
      <c r="NLA63" s="7"/>
      <c r="NLB63" s="7"/>
      <c r="NLC63" s="7"/>
      <c r="NLD63" s="7"/>
      <c r="NLE63" s="7"/>
      <c r="NLF63" s="7"/>
      <c r="NLG63" s="7"/>
      <c r="NLH63" s="7"/>
      <c r="NLI63" s="7"/>
      <c r="NLJ63" s="7"/>
      <c r="NLK63" s="7"/>
      <c r="NLL63" s="7"/>
      <c r="NLM63" s="7"/>
      <c r="NLN63" s="7"/>
      <c r="NLO63" s="7"/>
      <c r="NLP63" s="7"/>
      <c r="NLQ63" s="7"/>
      <c r="NLR63" s="7"/>
      <c r="NLS63" s="7"/>
      <c r="NLT63" s="7"/>
      <c r="NLU63" s="7"/>
      <c r="NLV63" s="7"/>
      <c r="NLW63" s="7"/>
      <c r="NLX63" s="7"/>
      <c r="NLY63" s="7"/>
      <c r="NLZ63" s="7"/>
      <c r="NMA63" s="7"/>
      <c r="NMB63" s="7"/>
      <c r="NMC63" s="7"/>
      <c r="NMD63" s="7"/>
      <c r="NME63" s="7"/>
      <c r="NMF63" s="7"/>
      <c r="NMG63" s="7"/>
      <c r="NMH63" s="7"/>
      <c r="NMI63" s="7"/>
      <c r="NMJ63" s="7"/>
      <c r="NMK63" s="7"/>
      <c r="NML63" s="7"/>
      <c r="NMM63" s="7"/>
      <c r="NMN63" s="7"/>
      <c r="NMO63" s="7"/>
      <c r="NMP63" s="7"/>
      <c r="NMQ63" s="7"/>
      <c r="NMR63" s="7"/>
      <c r="NMS63" s="7"/>
      <c r="NMT63" s="7"/>
      <c r="NMU63" s="7"/>
      <c r="NMV63" s="7"/>
      <c r="NMW63" s="7"/>
      <c r="NMX63" s="7"/>
      <c r="NMY63" s="7"/>
      <c r="NMZ63" s="7"/>
      <c r="NNA63" s="7"/>
      <c r="NNB63" s="7"/>
      <c r="NNC63" s="7"/>
      <c r="NND63" s="7"/>
      <c r="NNE63" s="7"/>
      <c r="NNF63" s="7"/>
      <c r="NNG63" s="7"/>
      <c r="NNH63" s="7"/>
      <c r="NNI63" s="7"/>
      <c r="NNJ63" s="7"/>
      <c r="NNK63" s="7"/>
      <c r="NNL63" s="7"/>
      <c r="NNM63" s="7"/>
      <c r="NNN63" s="7"/>
      <c r="NNO63" s="7"/>
      <c r="NNP63" s="7"/>
      <c r="NNQ63" s="7"/>
      <c r="NNR63" s="7"/>
      <c r="NNS63" s="7"/>
      <c r="NNT63" s="7"/>
      <c r="NNU63" s="7"/>
      <c r="NNV63" s="7"/>
      <c r="NNW63" s="7"/>
      <c r="NNX63" s="7"/>
      <c r="NNY63" s="7"/>
      <c r="NNZ63" s="7"/>
      <c r="NOA63" s="7"/>
      <c r="NOB63" s="7"/>
      <c r="NOC63" s="7"/>
      <c r="NOD63" s="7"/>
      <c r="NOE63" s="7"/>
      <c r="NOF63" s="7"/>
      <c r="NOG63" s="7"/>
      <c r="NOH63" s="7"/>
      <c r="NOI63" s="7"/>
      <c r="NOJ63" s="7"/>
      <c r="NOK63" s="7"/>
      <c r="NOL63" s="7"/>
      <c r="NOM63" s="7"/>
      <c r="NON63" s="7"/>
      <c r="NOO63" s="7"/>
      <c r="NOP63" s="7"/>
      <c r="NOQ63" s="7"/>
      <c r="NOR63" s="7"/>
      <c r="NOS63" s="7"/>
      <c r="NOT63" s="7"/>
      <c r="NOU63" s="7"/>
      <c r="NOV63" s="7"/>
      <c r="NOW63" s="7"/>
      <c r="NOX63" s="7"/>
      <c r="NOY63" s="7"/>
      <c r="NOZ63" s="7"/>
      <c r="NPA63" s="7"/>
      <c r="NPB63" s="7"/>
      <c r="NPC63" s="7"/>
      <c r="NPD63" s="7"/>
      <c r="NPE63" s="7"/>
      <c r="NPF63" s="7"/>
      <c r="NPG63" s="7"/>
      <c r="NPH63" s="7"/>
      <c r="NPI63" s="7"/>
      <c r="NPJ63" s="7"/>
      <c r="NPK63" s="7"/>
      <c r="NPL63" s="7"/>
      <c r="NPM63" s="7"/>
      <c r="NPN63" s="7"/>
      <c r="NPO63" s="7"/>
      <c r="NPP63" s="7"/>
      <c r="NPQ63" s="7"/>
      <c r="NPR63" s="7"/>
      <c r="NPS63" s="7"/>
      <c r="NPT63" s="7"/>
      <c r="NPU63" s="7"/>
      <c r="NPV63" s="7"/>
      <c r="NPW63" s="7"/>
      <c r="NPX63" s="7"/>
      <c r="NPY63" s="7"/>
      <c r="NPZ63" s="7"/>
      <c r="NQA63" s="7"/>
      <c r="NQB63" s="7"/>
      <c r="NQC63" s="7"/>
      <c r="NQD63" s="7"/>
      <c r="NQE63" s="7"/>
      <c r="NQF63" s="7"/>
      <c r="NQG63" s="7"/>
      <c r="NQH63" s="7"/>
      <c r="NQI63" s="7"/>
      <c r="NQJ63" s="7"/>
      <c r="NQK63" s="7"/>
      <c r="NQL63" s="7"/>
      <c r="NQM63" s="7"/>
      <c r="NQN63" s="7"/>
      <c r="NQO63" s="7"/>
      <c r="NQP63" s="7"/>
      <c r="NQQ63" s="7"/>
      <c r="NQR63" s="7"/>
      <c r="NQS63" s="7"/>
      <c r="NQT63" s="7"/>
      <c r="NQU63" s="7"/>
      <c r="NQV63" s="7"/>
      <c r="NQW63" s="7"/>
      <c r="NQX63" s="7"/>
      <c r="NQY63" s="7"/>
      <c r="NQZ63" s="7"/>
      <c r="NRA63" s="7"/>
      <c r="NRB63" s="7"/>
      <c r="NRC63" s="7"/>
      <c r="NRD63" s="7"/>
      <c r="NRE63" s="7"/>
      <c r="NRF63" s="7"/>
      <c r="NRG63" s="7"/>
      <c r="NRH63" s="7"/>
      <c r="NRI63" s="7"/>
      <c r="NRJ63" s="7"/>
      <c r="NRK63" s="7"/>
      <c r="NRL63" s="7"/>
      <c r="NRM63" s="7"/>
      <c r="NRN63" s="7"/>
      <c r="NRO63" s="7"/>
      <c r="NRP63" s="7"/>
      <c r="NRQ63" s="7"/>
      <c r="NRR63" s="7"/>
      <c r="NRS63" s="7"/>
      <c r="NRT63" s="7"/>
      <c r="NRU63" s="7"/>
      <c r="NRV63" s="7"/>
      <c r="NRW63" s="7"/>
      <c r="NRX63" s="7"/>
      <c r="NRY63" s="7"/>
      <c r="NRZ63" s="7"/>
      <c r="NSA63" s="7"/>
      <c r="NSB63" s="7"/>
      <c r="NSC63" s="7"/>
      <c r="NSD63" s="7"/>
      <c r="NSE63" s="7"/>
      <c r="NSF63" s="7"/>
      <c r="NSG63" s="7"/>
      <c r="NSH63" s="7"/>
      <c r="NSI63" s="7"/>
      <c r="NSJ63" s="7"/>
      <c r="NSK63" s="7"/>
      <c r="NSL63" s="7"/>
      <c r="NSM63" s="7"/>
      <c r="NSN63" s="7"/>
      <c r="NSO63" s="7"/>
      <c r="NSP63" s="7"/>
      <c r="NSQ63" s="7"/>
      <c r="NSR63" s="7"/>
      <c r="NSS63" s="7"/>
      <c r="NST63" s="7"/>
      <c r="NSU63" s="7"/>
      <c r="NSV63" s="7"/>
      <c r="NSW63" s="7"/>
      <c r="NSX63" s="7"/>
      <c r="NSY63" s="7"/>
      <c r="NSZ63" s="7"/>
      <c r="NTA63" s="7"/>
      <c r="NTB63" s="7"/>
      <c r="NTC63" s="7"/>
      <c r="NTD63" s="7"/>
      <c r="NTE63" s="7"/>
      <c r="NTF63" s="7"/>
      <c r="NTG63" s="7"/>
      <c r="NTH63" s="7"/>
      <c r="NTI63" s="7"/>
      <c r="NTJ63" s="7"/>
      <c r="NTK63" s="7"/>
      <c r="NTL63" s="7"/>
      <c r="NTM63" s="7"/>
      <c r="NTN63" s="7"/>
      <c r="NTO63" s="7"/>
      <c r="NTP63" s="7"/>
      <c r="NTQ63" s="7"/>
      <c r="NTR63" s="7"/>
      <c r="NTS63" s="7"/>
      <c r="NTT63" s="7"/>
      <c r="NTV63" s="7"/>
      <c r="NTW63" s="7"/>
      <c r="NTX63" s="7"/>
      <c r="NTY63" s="7"/>
      <c r="NTZ63" s="7"/>
      <c r="NUA63" s="7"/>
      <c r="NUB63" s="7"/>
      <c r="NUC63" s="7"/>
      <c r="NUD63" s="7"/>
      <c r="NUE63" s="7"/>
      <c r="NUF63" s="7"/>
      <c r="NUG63" s="7"/>
      <c r="NUH63" s="7"/>
      <c r="NUI63" s="7"/>
      <c r="NUJ63" s="7"/>
      <c r="NUK63" s="7"/>
      <c r="NUL63" s="7"/>
      <c r="NUM63" s="7"/>
      <c r="NUN63" s="7"/>
      <c r="NUO63" s="7"/>
      <c r="NUP63" s="7"/>
      <c r="NUQ63" s="7"/>
      <c r="NUR63" s="7"/>
      <c r="NUS63" s="7"/>
      <c r="NUT63" s="7"/>
      <c r="NUU63" s="7"/>
      <c r="NUV63" s="7"/>
      <c r="NUW63" s="7"/>
      <c r="NUX63" s="7"/>
      <c r="NUY63" s="7"/>
      <c r="NUZ63" s="7"/>
      <c r="NVA63" s="7"/>
      <c r="NVB63" s="7"/>
      <c r="NVC63" s="7"/>
      <c r="NVD63" s="7"/>
      <c r="NVE63" s="7"/>
      <c r="NVF63" s="7"/>
      <c r="NVG63" s="7"/>
      <c r="NVH63" s="7"/>
      <c r="NVI63" s="7"/>
      <c r="NVJ63" s="7"/>
      <c r="NVK63" s="7"/>
      <c r="NVL63" s="7"/>
      <c r="NVM63" s="7"/>
      <c r="NVN63" s="7"/>
      <c r="NVO63" s="7"/>
      <c r="NVP63" s="7"/>
      <c r="NVQ63" s="7"/>
      <c r="NVR63" s="7"/>
      <c r="NVS63" s="7"/>
      <c r="NVT63" s="7"/>
      <c r="NVU63" s="7"/>
      <c r="NVV63" s="7"/>
      <c r="NVW63" s="7"/>
      <c r="NVX63" s="7"/>
      <c r="NVY63" s="7"/>
      <c r="NVZ63" s="7"/>
      <c r="NWA63" s="7"/>
      <c r="NWB63" s="7"/>
      <c r="NWC63" s="7"/>
      <c r="NWD63" s="7"/>
      <c r="NWE63" s="7"/>
      <c r="NWF63" s="7"/>
      <c r="NWG63" s="7"/>
      <c r="NWH63" s="7"/>
      <c r="NWI63" s="7"/>
      <c r="NWJ63" s="7"/>
      <c r="NWK63" s="7"/>
      <c r="NWL63" s="7"/>
      <c r="NWM63" s="7"/>
      <c r="NWN63" s="7"/>
      <c r="NWO63" s="7"/>
      <c r="NWP63" s="7"/>
      <c r="NWQ63" s="7"/>
      <c r="NWR63" s="7"/>
      <c r="NWS63" s="7"/>
      <c r="NWT63" s="7"/>
      <c r="NWU63" s="7"/>
      <c r="NWV63" s="7"/>
      <c r="NWW63" s="7"/>
      <c r="NWX63" s="7"/>
      <c r="NWY63" s="7"/>
      <c r="NWZ63" s="7"/>
      <c r="NXA63" s="7"/>
      <c r="NXB63" s="7"/>
      <c r="NXC63" s="7"/>
      <c r="NXD63" s="7"/>
      <c r="NXE63" s="7"/>
      <c r="NXF63" s="7"/>
      <c r="NXG63" s="7"/>
      <c r="NXH63" s="7"/>
      <c r="NXI63" s="7"/>
      <c r="NXJ63" s="7"/>
      <c r="NXK63" s="7"/>
      <c r="NXL63" s="7"/>
      <c r="NXM63" s="7"/>
      <c r="NXN63" s="7"/>
      <c r="NXO63" s="7"/>
      <c r="NXP63" s="7"/>
      <c r="NXQ63" s="7"/>
      <c r="NXR63" s="7"/>
      <c r="NXS63" s="7"/>
      <c r="NXT63" s="7"/>
      <c r="NXU63" s="7"/>
      <c r="NXV63" s="7"/>
      <c r="NXW63" s="7"/>
      <c r="NXX63" s="7"/>
      <c r="NXY63" s="7"/>
      <c r="NXZ63" s="7"/>
      <c r="NYA63" s="7"/>
      <c r="NYB63" s="7"/>
      <c r="NYC63" s="7"/>
      <c r="NYD63" s="7"/>
      <c r="NYE63" s="7"/>
      <c r="NYF63" s="7"/>
      <c r="NYG63" s="7"/>
      <c r="NYH63" s="7"/>
      <c r="NYI63" s="7"/>
      <c r="NYJ63" s="7"/>
      <c r="NYK63" s="7"/>
      <c r="NYL63" s="7"/>
      <c r="NYM63" s="7"/>
      <c r="NYN63" s="7"/>
      <c r="NYO63" s="7"/>
      <c r="NYP63" s="7"/>
      <c r="NYQ63" s="7"/>
      <c r="NYR63" s="7"/>
      <c r="NYS63" s="7"/>
      <c r="NYT63" s="7"/>
      <c r="NYU63" s="7"/>
      <c r="NYV63" s="7"/>
      <c r="NYW63" s="7"/>
      <c r="NYX63" s="7"/>
      <c r="NYY63" s="7"/>
      <c r="NYZ63" s="7"/>
      <c r="NZA63" s="7"/>
      <c r="NZB63" s="7"/>
      <c r="NZC63" s="7"/>
      <c r="NZD63" s="7"/>
      <c r="NZE63" s="7"/>
      <c r="NZF63" s="7"/>
      <c r="NZG63" s="7"/>
      <c r="NZH63" s="7"/>
      <c r="NZI63" s="7"/>
      <c r="NZJ63" s="7"/>
      <c r="NZK63" s="7"/>
      <c r="NZL63" s="7"/>
      <c r="NZM63" s="7"/>
      <c r="NZN63" s="7"/>
      <c r="NZO63" s="7"/>
      <c r="NZP63" s="7"/>
      <c r="NZQ63" s="7"/>
      <c r="NZR63" s="7"/>
      <c r="NZS63" s="7"/>
      <c r="NZT63" s="7"/>
      <c r="NZU63" s="7"/>
      <c r="NZV63" s="7"/>
      <c r="NZW63" s="7"/>
      <c r="NZX63" s="7"/>
      <c r="NZY63" s="7"/>
      <c r="NZZ63" s="7"/>
      <c r="OAA63" s="7"/>
      <c r="OAB63" s="7"/>
      <c r="OAC63" s="7"/>
      <c r="OAD63" s="7"/>
      <c r="OAE63" s="7"/>
      <c r="OAF63" s="7"/>
      <c r="OAG63" s="7"/>
      <c r="OAH63" s="7"/>
      <c r="OAI63" s="7"/>
      <c r="OAJ63" s="7"/>
      <c r="OAK63" s="7"/>
      <c r="OAL63" s="7"/>
      <c r="OAM63" s="7"/>
      <c r="OAN63" s="7"/>
      <c r="OAO63" s="7"/>
      <c r="OAP63" s="7"/>
      <c r="OAQ63" s="7"/>
      <c r="OAR63" s="7"/>
      <c r="OAS63" s="7"/>
      <c r="OAT63" s="7"/>
      <c r="OAU63" s="7"/>
      <c r="OAV63" s="7"/>
      <c r="OAW63" s="7"/>
      <c r="OAX63" s="7"/>
      <c r="OAY63" s="7"/>
      <c r="OAZ63" s="7"/>
      <c r="OBA63" s="7"/>
      <c r="OBB63" s="7"/>
      <c r="OBC63" s="7"/>
      <c r="OBD63" s="7"/>
      <c r="OBE63" s="7"/>
      <c r="OBF63" s="7"/>
      <c r="OBG63" s="7"/>
      <c r="OBH63" s="7"/>
      <c r="OBI63" s="7"/>
      <c r="OBJ63" s="7"/>
      <c r="OBK63" s="7"/>
      <c r="OBL63" s="7"/>
      <c r="OBM63" s="7"/>
      <c r="OBN63" s="7"/>
      <c r="OBO63" s="7"/>
      <c r="OBP63" s="7"/>
      <c r="OBQ63" s="7"/>
      <c r="OBR63" s="7"/>
      <c r="OBS63" s="7"/>
      <c r="OBT63" s="7"/>
      <c r="OBU63" s="7"/>
      <c r="OBV63" s="7"/>
      <c r="OBW63" s="7"/>
      <c r="OBX63" s="7"/>
      <c r="OBY63" s="7"/>
      <c r="OBZ63" s="7"/>
      <c r="OCA63" s="7"/>
      <c r="OCB63" s="7"/>
      <c r="OCC63" s="7"/>
      <c r="OCD63" s="7"/>
      <c r="OCE63" s="7"/>
      <c r="OCF63" s="7"/>
      <c r="OCG63" s="7"/>
      <c r="OCH63" s="7"/>
      <c r="OCI63" s="7"/>
      <c r="OCJ63" s="7"/>
      <c r="OCK63" s="7"/>
      <c r="OCL63" s="7"/>
      <c r="OCM63" s="7"/>
      <c r="OCN63" s="7"/>
      <c r="OCO63" s="7"/>
      <c r="OCP63" s="7"/>
      <c r="OCQ63" s="7"/>
      <c r="OCR63" s="7"/>
      <c r="OCS63" s="7"/>
      <c r="OCT63" s="7"/>
      <c r="OCU63" s="7"/>
      <c r="OCV63" s="7"/>
      <c r="OCW63" s="7"/>
      <c r="OCX63" s="7"/>
      <c r="OCY63" s="7"/>
      <c r="OCZ63" s="7"/>
      <c r="ODA63" s="7"/>
      <c r="ODB63" s="7"/>
      <c r="ODC63" s="7"/>
      <c r="ODD63" s="7"/>
      <c r="ODE63" s="7"/>
      <c r="ODF63" s="7"/>
      <c r="ODG63" s="7"/>
      <c r="ODH63" s="7"/>
      <c r="ODI63" s="7"/>
      <c r="ODJ63" s="7"/>
      <c r="ODK63" s="7"/>
      <c r="ODL63" s="7"/>
      <c r="ODM63" s="7"/>
      <c r="ODN63" s="7"/>
      <c r="ODO63" s="7"/>
      <c r="ODP63" s="7"/>
      <c r="ODR63" s="7"/>
      <c r="ODS63" s="7"/>
      <c r="ODT63" s="7"/>
      <c r="ODU63" s="7"/>
      <c r="ODV63" s="7"/>
      <c r="ODW63" s="7"/>
      <c r="ODX63" s="7"/>
      <c r="ODY63" s="7"/>
      <c r="ODZ63" s="7"/>
      <c r="OEA63" s="7"/>
      <c r="OEB63" s="7"/>
      <c r="OEC63" s="7"/>
      <c r="OED63" s="7"/>
      <c r="OEE63" s="7"/>
      <c r="OEF63" s="7"/>
      <c r="OEG63" s="7"/>
      <c r="OEH63" s="7"/>
      <c r="OEI63" s="7"/>
      <c r="OEJ63" s="7"/>
      <c r="OEK63" s="7"/>
      <c r="OEL63" s="7"/>
      <c r="OEM63" s="7"/>
      <c r="OEN63" s="7"/>
      <c r="OEO63" s="7"/>
      <c r="OEP63" s="7"/>
      <c r="OEQ63" s="7"/>
      <c r="OER63" s="7"/>
      <c r="OES63" s="7"/>
      <c r="OET63" s="7"/>
      <c r="OEU63" s="7"/>
      <c r="OEV63" s="7"/>
      <c r="OEW63" s="7"/>
      <c r="OEX63" s="7"/>
      <c r="OEY63" s="7"/>
      <c r="OEZ63" s="7"/>
      <c r="OFA63" s="7"/>
      <c r="OFB63" s="7"/>
      <c r="OFC63" s="7"/>
      <c r="OFD63" s="7"/>
      <c r="OFE63" s="7"/>
      <c r="OFF63" s="7"/>
      <c r="OFG63" s="7"/>
      <c r="OFH63" s="7"/>
      <c r="OFI63" s="7"/>
      <c r="OFJ63" s="7"/>
      <c r="OFK63" s="7"/>
      <c r="OFL63" s="7"/>
      <c r="OFM63" s="7"/>
      <c r="OFN63" s="7"/>
      <c r="OFO63" s="7"/>
      <c r="OFP63" s="7"/>
      <c r="OFQ63" s="7"/>
      <c r="OFR63" s="7"/>
      <c r="OFS63" s="7"/>
      <c r="OFT63" s="7"/>
      <c r="OFU63" s="7"/>
      <c r="OFV63" s="7"/>
      <c r="OFW63" s="7"/>
      <c r="OFX63" s="7"/>
      <c r="OFY63" s="7"/>
      <c r="OFZ63" s="7"/>
      <c r="OGA63" s="7"/>
      <c r="OGB63" s="7"/>
      <c r="OGC63" s="7"/>
      <c r="OGD63" s="7"/>
      <c r="OGE63" s="7"/>
      <c r="OGF63" s="7"/>
      <c r="OGG63" s="7"/>
      <c r="OGH63" s="7"/>
      <c r="OGI63" s="7"/>
      <c r="OGJ63" s="7"/>
      <c r="OGK63" s="7"/>
      <c r="OGL63" s="7"/>
      <c r="OGM63" s="7"/>
      <c r="OGN63" s="7"/>
      <c r="OGO63" s="7"/>
      <c r="OGP63" s="7"/>
      <c r="OGQ63" s="7"/>
      <c r="OGR63" s="7"/>
      <c r="OGS63" s="7"/>
      <c r="OGT63" s="7"/>
      <c r="OGU63" s="7"/>
      <c r="OGV63" s="7"/>
      <c r="OGW63" s="7"/>
      <c r="OGX63" s="7"/>
      <c r="OGY63" s="7"/>
      <c r="OGZ63" s="7"/>
      <c r="OHA63" s="7"/>
      <c r="OHB63" s="7"/>
      <c r="OHC63" s="7"/>
      <c r="OHD63" s="7"/>
      <c r="OHE63" s="7"/>
      <c r="OHF63" s="7"/>
      <c r="OHG63" s="7"/>
      <c r="OHH63" s="7"/>
      <c r="OHI63" s="7"/>
      <c r="OHJ63" s="7"/>
      <c r="OHK63" s="7"/>
      <c r="OHL63" s="7"/>
      <c r="OHM63" s="7"/>
      <c r="OHN63" s="7"/>
      <c r="OHO63" s="7"/>
      <c r="OHP63" s="7"/>
      <c r="OHQ63" s="7"/>
      <c r="OHR63" s="7"/>
      <c r="OHS63" s="7"/>
      <c r="OHT63" s="7"/>
      <c r="OHU63" s="7"/>
      <c r="OHV63" s="7"/>
      <c r="OHW63" s="7"/>
      <c r="OHX63" s="7"/>
      <c r="OHY63" s="7"/>
      <c r="OHZ63" s="7"/>
      <c r="OIA63" s="7"/>
      <c r="OIB63" s="7"/>
      <c r="OIC63" s="7"/>
      <c r="OID63" s="7"/>
      <c r="OIE63" s="7"/>
      <c r="OIF63" s="7"/>
      <c r="OIG63" s="7"/>
      <c r="OIH63" s="7"/>
      <c r="OII63" s="7"/>
      <c r="OIJ63" s="7"/>
      <c r="OIK63" s="7"/>
      <c r="OIL63" s="7"/>
      <c r="OIM63" s="7"/>
      <c r="OIN63" s="7"/>
      <c r="OIO63" s="7"/>
      <c r="OIP63" s="7"/>
      <c r="OIQ63" s="7"/>
      <c r="OIR63" s="7"/>
      <c r="OIS63" s="7"/>
      <c r="OIT63" s="7"/>
      <c r="OIU63" s="7"/>
      <c r="OIV63" s="7"/>
      <c r="OIW63" s="7"/>
      <c r="OIX63" s="7"/>
      <c r="OIY63" s="7"/>
      <c r="OIZ63" s="7"/>
      <c r="OJA63" s="7"/>
      <c r="OJB63" s="7"/>
      <c r="OJC63" s="7"/>
      <c r="OJD63" s="7"/>
      <c r="OJE63" s="7"/>
      <c r="OJF63" s="7"/>
      <c r="OJG63" s="7"/>
      <c r="OJH63" s="7"/>
      <c r="OJI63" s="7"/>
      <c r="OJJ63" s="7"/>
      <c r="OJK63" s="7"/>
      <c r="OJL63" s="7"/>
      <c r="OJM63" s="7"/>
      <c r="OJN63" s="7"/>
      <c r="OJO63" s="7"/>
      <c r="OJP63" s="7"/>
      <c r="OJQ63" s="7"/>
      <c r="OJR63" s="7"/>
      <c r="OJS63" s="7"/>
      <c r="OJT63" s="7"/>
      <c r="OJU63" s="7"/>
      <c r="OJV63" s="7"/>
      <c r="OJW63" s="7"/>
      <c r="OJX63" s="7"/>
      <c r="OJY63" s="7"/>
      <c r="OJZ63" s="7"/>
      <c r="OKA63" s="7"/>
      <c r="OKB63" s="7"/>
      <c r="OKC63" s="7"/>
      <c r="OKD63" s="7"/>
      <c r="OKE63" s="7"/>
      <c r="OKF63" s="7"/>
      <c r="OKG63" s="7"/>
      <c r="OKH63" s="7"/>
      <c r="OKI63" s="7"/>
      <c r="OKJ63" s="7"/>
      <c r="OKK63" s="7"/>
      <c r="OKL63" s="7"/>
      <c r="OKM63" s="7"/>
      <c r="OKN63" s="7"/>
      <c r="OKO63" s="7"/>
      <c r="OKP63" s="7"/>
      <c r="OKQ63" s="7"/>
      <c r="OKR63" s="7"/>
      <c r="OKS63" s="7"/>
      <c r="OKT63" s="7"/>
      <c r="OKU63" s="7"/>
      <c r="OKV63" s="7"/>
      <c r="OKW63" s="7"/>
      <c r="OKX63" s="7"/>
      <c r="OKY63" s="7"/>
      <c r="OKZ63" s="7"/>
      <c r="OLA63" s="7"/>
      <c r="OLB63" s="7"/>
      <c r="OLC63" s="7"/>
      <c r="OLD63" s="7"/>
      <c r="OLE63" s="7"/>
      <c r="OLF63" s="7"/>
      <c r="OLG63" s="7"/>
      <c r="OLH63" s="7"/>
      <c r="OLI63" s="7"/>
      <c r="OLJ63" s="7"/>
      <c r="OLK63" s="7"/>
      <c r="OLL63" s="7"/>
      <c r="OLM63" s="7"/>
      <c r="OLN63" s="7"/>
      <c r="OLO63" s="7"/>
      <c r="OLP63" s="7"/>
      <c r="OLQ63" s="7"/>
      <c r="OLR63" s="7"/>
      <c r="OLS63" s="7"/>
      <c r="OLT63" s="7"/>
      <c r="OLU63" s="7"/>
      <c r="OLV63" s="7"/>
      <c r="OLW63" s="7"/>
      <c r="OLX63" s="7"/>
      <c r="OLY63" s="7"/>
      <c r="OLZ63" s="7"/>
      <c r="OMA63" s="7"/>
      <c r="OMB63" s="7"/>
      <c r="OMC63" s="7"/>
      <c r="OMD63" s="7"/>
      <c r="OME63" s="7"/>
      <c r="OMF63" s="7"/>
      <c r="OMG63" s="7"/>
      <c r="OMH63" s="7"/>
      <c r="OMI63" s="7"/>
      <c r="OMJ63" s="7"/>
      <c r="OMK63" s="7"/>
      <c r="OML63" s="7"/>
      <c r="OMM63" s="7"/>
      <c r="OMN63" s="7"/>
      <c r="OMO63" s="7"/>
      <c r="OMP63" s="7"/>
      <c r="OMQ63" s="7"/>
      <c r="OMR63" s="7"/>
      <c r="OMS63" s="7"/>
      <c r="OMT63" s="7"/>
      <c r="OMU63" s="7"/>
      <c r="OMV63" s="7"/>
      <c r="OMW63" s="7"/>
      <c r="OMX63" s="7"/>
      <c r="OMY63" s="7"/>
      <c r="OMZ63" s="7"/>
      <c r="ONA63" s="7"/>
      <c r="ONB63" s="7"/>
      <c r="ONC63" s="7"/>
      <c r="OND63" s="7"/>
      <c r="ONE63" s="7"/>
      <c r="ONF63" s="7"/>
      <c r="ONG63" s="7"/>
      <c r="ONH63" s="7"/>
      <c r="ONI63" s="7"/>
      <c r="ONJ63" s="7"/>
      <c r="ONK63" s="7"/>
      <c r="ONL63" s="7"/>
      <c r="ONN63" s="7"/>
      <c r="ONO63" s="7"/>
      <c r="ONP63" s="7"/>
      <c r="ONQ63" s="7"/>
      <c r="ONR63" s="7"/>
      <c r="ONS63" s="7"/>
      <c r="ONT63" s="7"/>
      <c r="ONU63" s="7"/>
      <c r="ONV63" s="7"/>
      <c r="ONW63" s="7"/>
      <c r="ONX63" s="7"/>
      <c r="ONY63" s="7"/>
      <c r="ONZ63" s="7"/>
      <c r="OOA63" s="7"/>
      <c r="OOB63" s="7"/>
      <c r="OOC63" s="7"/>
      <c r="OOD63" s="7"/>
      <c r="OOE63" s="7"/>
      <c r="OOF63" s="7"/>
      <c r="OOG63" s="7"/>
      <c r="OOH63" s="7"/>
      <c r="OOI63" s="7"/>
      <c r="OOJ63" s="7"/>
      <c r="OOK63" s="7"/>
      <c r="OOL63" s="7"/>
      <c r="OOM63" s="7"/>
      <c r="OON63" s="7"/>
      <c r="OOO63" s="7"/>
      <c r="OOP63" s="7"/>
      <c r="OOQ63" s="7"/>
      <c r="OOR63" s="7"/>
      <c r="OOS63" s="7"/>
      <c r="OOT63" s="7"/>
      <c r="OOU63" s="7"/>
      <c r="OOV63" s="7"/>
      <c r="OOW63" s="7"/>
      <c r="OOX63" s="7"/>
      <c r="OOY63" s="7"/>
      <c r="OOZ63" s="7"/>
      <c r="OPA63" s="7"/>
      <c r="OPB63" s="7"/>
      <c r="OPC63" s="7"/>
      <c r="OPD63" s="7"/>
      <c r="OPE63" s="7"/>
      <c r="OPF63" s="7"/>
      <c r="OPG63" s="7"/>
      <c r="OPH63" s="7"/>
      <c r="OPI63" s="7"/>
      <c r="OPJ63" s="7"/>
      <c r="OPK63" s="7"/>
      <c r="OPL63" s="7"/>
      <c r="OPM63" s="7"/>
      <c r="OPN63" s="7"/>
      <c r="OPO63" s="7"/>
      <c r="OPP63" s="7"/>
      <c r="OPQ63" s="7"/>
      <c r="OPR63" s="7"/>
      <c r="OPS63" s="7"/>
      <c r="OPT63" s="7"/>
      <c r="OPU63" s="7"/>
      <c r="OPV63" s="7"/>
      <c r="OPW63" s="7"/>
      <c r="OPX63" s="7"/>
      <c r="OPY63" s="7"/>
      <c r="OPZ63" s="7"/>
      <c r="OQA63" s="7"/>
      <c r="OQB63" s="7"/>
      <c r="OQC63" s="7"/>
      <c r="OQD63" s="7"/>
      <c r="OQE63" s="7"/>
      <c r="OQF63" s="7"/>
      <c r="OQG63" s="7"/>
      <c r="OQH63" s="7"/>
      <c r="OQI63" s="7"/>
      <c r="OQJ63" s="7"/>
      <c r="OQK63" s="7"/>
      <c r="OQL63" s="7"/>
      <c r="OQM63" s="7"/>
      <c r="OQN63" s="7"/>
      <c r="OQO63" s="7"/>
      <c r="OQP63" s="7"/>
      <c r="OQQ63" s="7"/>
      <c r="OQR63" s="7"/>
      <c r="OQS63" s="7"/>
      <c r="OQT63" s="7"/>
      <c r="OQU63" s="7"/>
      <c r="OQV63" s="7"/>
      <c r="OQW63" s="7"/>
      <c r="OQX63" s="7"/>
      <c r="OQY63" s="7"/>
      <c r="OQZ63" s="7"/>
      <c r="ORA63" s="7"/>
      <c r="ORB63" s="7"/>
      <c r="ORC63" s="7"/>
      <c r="ORD63" s="7"/>
      <c r="ORE63" s="7"/>
      <c r="ORF63" s="7"/>
      <c r="ORG63" s="7"/>
      <c r="ORH63" s="7"/>
      <c r="ORI63" s="7"/>
      <c r="ORJ63" s="7"/>
      <c r="ORK63" s="7"/>
      <c r="ORL63" s="7"/>
      <c r="ORM63" s="7"/>
      <c r="ORN63" s="7"/>
      <c r="ORO63" s="7"/>
      <c r="ORP63" s="7"/>
      <c r="ORQ63" s="7"/>
      <c r="ORR63" s="7"/>
      <c r="ORS63" s="7"/>
      <c r="ORT63" s="7"/>
      <c r="ORU63" s="7"/>
      <c r="ORV63" s="7"/>
      <c r="ORW63" s="7"/>
      <c r="ORX63" s="7"/>
      <c r="ORY63" s="7"/>
      <c r="ORZ63" s="7"/>
      <c r="OSA63" s="7"/>
      <c r="OSB63" s="7"/>
      <c r="OSC63" s="7"/>
      <c r="OSD63" s="7"/>
      <c r="OSE63" s="7"/>
      <c r="OSF63" s="7"/>
      <c r="OSG63" s="7"/>
      <c r="OSH63" s="7"/>
      <c r="OSI63" s="7"/>
      <c r="OSJ63" s="7"/>
      <c r="OSK63" s="7"/>
      <c r="OSL63" s="7"/>
      <c r="OSM63" s="7"/>
      <c r="OSN63" s="7"/>
      <c r="OSO63" s="7"/>
      <c r="OSP63" s="7"/>
      <c r="OSQ63" s="7"/>
      <c r="OSR63" s="7"/>
      <c r="OSS63" s="7"/>
      <c r="OST63" s="7"/>
      <c r="OSU63" s="7"/>
      <c r="OSV63" s="7"/>
      <c r="OSW63" s="7"/>
      <c r="OSX63" s="7"/>
      <c r="OSY63" s="7"/>
      <c r="OSZ63" s="7"/>
      <c r="OTA63" s="7"/>
      <c r="OTB63" s="7"/>
      <c r="OTC63" s="7"/>
      <c r="OTD63" s="7"/>
      <c r="OTE63" s="7"/>
      <c r="OTF63" s="7"/>
      <c r="OTG63" s="7"/>
      <c r="OTH63" s="7"/>
      <c r="OTI63" s="7"/>
      <c r="OTJ63" s="7"/>
      <c r="OTK63" s="7"/>
      <c r="OTL63" s="7"/>
      <c r="OTM63" s="7"/>
      <c r="OTN63" s="7"/>
      <c r="OTO63" s="7"/>
      <c r="OTP63" s="7"/>
      <c r="OTQ63" s="7"/>
      <c r="OTR63" s="7"/>
      <c r="OTS63" s="7"/>
      <c r="OTT63" s="7"/>
      <c r="OTU63" s="7"/>
      <c r="OTV63" s="7"/>
      <c r="OTW63" s="7"/>
      <c r="OTX63" s="7"/>
      <c r="OTY63" s="7"/>
      <c r="OTZ63" s="7"/>
      <c r="OUA63" s="7"/>
      <c r="OUB63" s="7"/>
      <c r="OUC63" s="7"/>
      <c r="OUD63" s="7"/>
      <c r="OUE63" s="7"/>
      <c r="OUF63" s="7"/>
      <c r="OUG63" s="7"/>
      <c r="OUH63" s="7"/>
      <c r="OUI63" s="7"/>
      <c r="OUJ63" s="7"/>
      <c r="OUK63" s="7"/>
      <c r="OUL63" s="7"/>
      <c r="OUM63" s="7"/>
      <c r="OUN63" s="7"/>
      <c r="OUO63" s="7"/>
      <c r="OUP63" s="7"/>
      <c r="OUQ63" s="7"/>
      <c r="OUR63" s="7"/>
      <c r="OUS63" s="7"/>
      <c r="OUT63" s="7"/>
      <c r="OUU63" s="7"/>
      <c r="OUV63" s="7"/>
      <c r="OUW63" s="7"/>
      <c r="OUX63" s="7"/>
      <c r="OUY63" s="7"/>
      <c r="OUZ63" s="7"/>
      <c r="OVA63" s="7"/>
      <c r="OVB63" s="7"/>
      <c r="OVC63" s="7"/>
      <c r="OVD63" s="7"/>
      <c r="OVE63" s="7"/>
      <c r="OVF63" s="7"/>
      <c r="OVG63" s="7"/>
      <c r="OVH63" s="7"/>
      <c r="OVI63" s="7"/>
      <c r="OVJ63" s="7"/>
      <c r="OVK63" s="7"/>
      <c r="OVL63" s="7"/>
      <c r="OVM63" s="7"/>
      <c r="OVN63" s="7"/>
      <c r="OVO63" s="7"/>
      <c r="OVP63" s="7"/>
      <c r="OVQ63" s="7"/>
      <c r="OVR63" s="7"/>
      <c r="OVS63" s="7"/>
      <c r="OVT63" s="7"/>
      <c r="OVU63" s="7"/>
      <c r="OVV63" s="7"/>
      <c r="OVW63" s="7"/>
      <c r="OVX63" s="7"/>
      <c r="OVY63" s="7"/>
      <c r="OVZ63" s="7"/>
      <c r="OWA63" s="7"/>
      <c r="OWB63" s="7"/>
      <c r="OWC63" s="7"/>
      <c r="OWD63" s="7"/>
      <c r="OWE63" s="7"/>
      <c r="OWF63" s="7"/>
      <c r="OWG63" s="7"/>
      <c r="OWH63" s="7"/>
      <c r="OWI63" s="7"/>
      <c r="OWJ63" s="7"/>
      <c r="OWK63" s="7"/>
      <c r="OWL63" s="7"/>
      <c r="OWM63" s="7"/>
      <c r="OWN63" s="7"/>
      <c r="OWO63" s="7"/>
      <c r="OWP63" s="7"/>
      <c r="OWQ63" s="7"/>
      <c r="OWR63" s="7"/>
      <c r="OWS63" s="7"/>
      <c r="OWT63" s="7"/>
      <c r="OWU63" s="7"/>
      <c r="OWV63" s="7"/>
      <c r="OWW63" s="7"/>
      <c r="OWX63" s="7"/>
      <c r="OWY63" s="7"/>
      <c r="OWZ63" s="7"/>
      <c r="OXA63" s="7"/>
      <c r="OXB63" s="7"/>
      <c r="OXC63" s="7"/>
      <c r="OXD63" s="7"/>
      <c r="OXE63" s="7"/>
      <c r="OXF63" s="7"/>
      <c r="OXG63" s="7"/>
      <c r="OXH63" s="7"/>
      <c r="OXJ63" s="7"/>
      <c r="OXK63" s="7"/>
      <c r="OXL63" s="7"/>
      <c r="OXM63" s="7"/>
      <c r="OXN63" s="7"/>
      <c r="OXO63" s="7"/>
      <c r="OXP63" s="7"/>
      <c r="OXQ63" s="7"/>
      <c r="OXR63" s="7"/>
      <c r="OXS63" s="7"/>
      <c r="OXT63" s="7"/>
      <c r="OXU63" s="7"/>
      <c r="OXV63" s="7"/>
      <c r="OXW63" s="7"/>
      <c r="OXX63" s="7"/>
      <c r="OXY63" s="7"/>
      <c r="OXZ63" s="7"/>
      <c r="OYA63" s="7"/>
      <c r="OYB63" s="7"/>
      <c r="OYC63" s="7"/>
      <c r="OYD63" s="7"/>
      <c r="OYE63" s="7"/>
      <c r="OYF63" s="7"/>
      <c r="OYG63" s="7"/>
      <c r="OYH63" s="7"/>
      <c r="OYI63" s="7"/>
      <c r="OYJ63" s="7"/>
      <c r="OYK63" s="7"/>
      <c r="OYL63" s="7"/>
      <c r="OYM63" s="7"/>
      <c r="OYN63" s="7"/>
      <c r="OYO63" s="7"/>
      <c r="OYP63" s="7"/>
      <c r="OYQ63" s="7"/>
      <c r="OYR63" s="7"/>
      <c r="OYS63" s="7"/>
      <c r="OYT63" s="7"/>
      <c r="OYU63" s="7"/>
      <c r="OYV63" s="7"/>
      <c r="OYW63" s="7"/>
      <c r="OYX63" s="7"/>
      <c r="OYY63" s="7"/>
      <c r="OYZ63" s="7"/>
      <c r="OZA63" s="7"/>
      <c r="OZB63" s="7"/>
      <c r="OZC63" s="7"/>
      <c r="OZD63" s="7"/>
      <c r="OZE63" s="7"/>
      <c r="OZF63" s="7"/>
      <c r="OZG63" s="7"/>
      <c r="OZH63" s="7"/>
      <c r="OZI63" s="7"/>
      <c r="OZJ63" s="7"/>
      <c r="OZK63" s="7"/>
      <c r="OZL63" s="7"/>
      <c r="OZM63" s="7"/>
      <c r="OZN63" s="7"/>
      <c r="OZO63" s="7"/>
      <c r="OZP63" s="7"/>
      <c r="OZQ63" s="7"/>
      <c r="OZR63" s="7"/>
      <c r="OZS63" s="7"/>
      <c r="OZT63" s="7"/>
      <c r="OZU63" s="7"/>
      <c r="OZV63" s="7"/>
      <c r="OZW63" s="7"/>
      <c r="OZX63" s="7"/>
      <c r="OZY63" s="7"/>
      <c r="OZZ63" s="7"/>
      <c r="PAA63" s="7"/>
      <c r="PAB63" s="7"/>
      <c r="PAC63" s="7"/>
      <c r="PAD63" s="7"/>
      <c r="PAE63" s="7"/>
      <c r="PAF63" s="7"/>
      <c r="PAG63" s="7"/>
      <c r="PAH63" s="7"/>
      <c r="PAI63" s="7"/>
      <c r="PAJ63" s="7"/>
      <c r="PAK63" s="7"/>
      <c r="PAL63" s="7"/>
      <c r="PAM63" s="7"/>
      <c r="PAN63" s="7"/>
      <c r="PAO63" s="7"/>
      <c r="PAP63" s="7"/>
      <c r="PAQ63" s="7"/>
      <c r="PAR63" s="7"/>
      <c r="PAS63" s="7"/>
      <c r="PAT63" s="7"/>
      <c r="PAU63" s="7"/>
      <c r="PAV63" s="7"/>
      <c r="PAW63" s="7"/>
      <c r="PAX63" s="7"/>
      <c r="PAY63" s="7"/>
      <c r="PAZ63" s="7"/>
      <c r="PBA63" s="7"/>
      <c r="PBB63" s="7"/>
      <c r="PBC63" s="7"/>
      <c r="PBD63" s="7"/>
      <c r="PBE63" s="7"/>
      <c r="PBF63" s="7"/>
      <c r="PBG63" s="7"/>
      <c r="PBH63" s="7"/>
      <c r="PBI63" s="7"/>
      <c r="PBJ63" s="7"/>
      <c r="PBK63" s="7"/>
      <c r="PBL63" s="7"/>
      <c r="PBM63" s="7"/>
      <c r="PBN63" s="7"/>
      <c r="PBO63" s="7"/>
      <c r="PBP63" s="7"/>
      <c r="PBQ63" s="7"/>
      <c r="PBR63" s="7"/>
      <c r="PBS63" s="7"/>
      <c r="PBT63" s="7"/>
      <c r="PBU63" s="7"/>
      <c r="PBV63" s="7"/>
      <c r="PBW63" s="7"/>
      <c r="PBX63" s="7"/>
      <c r="PBY63" s="7"/>
      <c r="PBZ63" s="7"/>
      <c r="PCA63" s="7"/>
      <c r="PCB63" s="7"/>
      <c r="PCC63" s="7"/>
      <c r="PCD63" s="7"/>
      <c r="PCE63" s="7"/>
      <c r="PCF63" s="7"/>
      <c r="PCG63" s="7"/>
      <c r="PCH63" s="7"/>
      <c r="PCI63" s="7"/>
      <c r="PCJ63" s="7"/>
      <c r="PCK63" s="7"/>
      <c r="PCL63" s="7"/>
      <c r="PCM63" s="7"/>
      <c r="PCN63" s="7"/>
      <c r="PCO63" s="7"/>
      <c r="PCP63" s="7"/>
      <c r="PCQ63" s="7"/>
      <c r="PCR63" s="7"/>
      <c r="PCS63" s="7"/>
      <c r="PCT63" s="7"/>
      <c r="PCU63" s="7"/>
      <c r="PCV63" s="7"/>
      <c r="PCW63" s="7"/>
      <c r="PCX63" s="7"/>
      <c r="PCY63" s="7"/>
      <c r="PCZ63" s="7"/>
      <c r="PDA63" s="7"/>
      <c r="PDB63" s="7"/>
      <c r="PDC63" s="7"/>
      <c r="PDD63" s="7"/>
      <c r="PDE63" s="7"/>
      <c r="PDF63" s="7"/>
      <c r="PDG63" s="7"/>
      <c r="PDH63" s="7"/>
      <c r="PDI63" s="7"/>
      <c r="PDJ63" s="7"/>
      <c r="PDK63" s="7"/>
      <c r="PDL63" s="7"/>
      <c r="PDM63" s="7"/>
      <c r="PDN63" s="7"/>
      <c r="PDO63" s="7"/>
      <c r="PDP63" s="7"/>
      <c r="PDQ63" s="7"/>
      <c r="PDR63" s="7"/>
      <c r="PDS63" s="7"/>
      <c r="PDT63" s="7"/>
      <c r="PDU63" s="7"/>
      <c r="PDV63" s="7"/>
      <c r="PDW63" s="7"/>
      <c r="PDX63" s="7"/>
      <c r="PDY63" s="7"/>
      <c r="PDZ63" s="7"/>
      <c r="PEA63" s="7"/>
      <c r="PEB63" s="7"/>
      <c r="PEC63" s="7"/>
      <c r="PED63" s="7"/>
      <c r="PEE63" s="7"/>
      <c r="PEF63" s="7"/>
      <c r="PEG63" s="7"/>
      <c r="PEH63" s="7"/>
      <c r="PEI63" s="7"/>
      <c r="PEJ63" s="7"/>
      <c r="PEK63" s="7"/>
      <c r="PEL63" s="7"/>
      <c r="PEM63" s="7"/>
      <c r="PEN63" s="7"/>
      <c r="PEO63" s="7"/>
      <c r="PEP63" s="7"/>
      <c r="PEQ63" s="7"/>
      <c r="PER63" s="7"/>
      <c r="PES63" s="7"/>
      <c r="PET63" s="7"/>
      <c r="PEU63" s="7"/>
      <c r="PEV63" s="7"/>
      <c r="PEW63" s="7"/>
      <c r="PEX63" s="7"/>
      <c r="PEY63" s="7"/>
      <c r="PEZ63" s="7"/>
      <c r="PFA63" s="7"/>
      <c r="PFB63" s="7"/>
      <c r="PFC63" s="7"/>
      <c r="PFD63" s="7"/>
      <c r="PFE63" s="7"/>
      <c r="PFF63" s="7"/>
      <c r="PFG63" s="7"/>
      <c r="PFH63" s="7"/>
      <c r="PFI63" s="7"/>
      <c r="PFJ63" s="7"/>
      <c r="PFK63" s="7"/>
      <c r="PFL63" s="7"/>
      <c r="PFM63" s="7"/>
      <c r="PFN63" s="7"/>
      <c r="PFO63" s="7"/>
      <c r="PFP63" s="7"/>
      <c r="PFQ63" s="7"/>
      <c r="PFR63" s="7"/>
      <c r="PFS63" s="7"/>
      <c r="PFT63" s="7"/>
      <c r="PFU63" s="7"/>
      <c r="PFV63" s="7"/>
      <c r="PFW63" s="7"/>
      <c r="PFX63" s="7"/>
      <c r="PFY63" s="7"/>
      <c r="PFZ63" s="7"/>
      <c r="PGA63" s="7"/>
      <c r="PGB63" s="7"/>
      <c r="PGC63" s="7"/>
      <c r="PGD63" s="7"/>
      <c r="PGE63" s="7"/>
      <c r="PGF63" s="7"/>
      <c r="PGG63" s="7"/>
      <c r="PGH63" s="7"/>
      <c r="PGI63" s="7"/>
      <c r="PGJ63" s="7"/>
      <c r="PGK63" s="7"/>
      <c r="PGL63" s="7"/>
      <c r="PGM63" s="7"/>
      <c r="PGN63" s="7"/>
      <c r="PGO63" s="7"/>
      <c r="PGP63" s="7"/>
      <c r="PGQ63" s="7"/>
      <c r="PGR63" s="7"/>
      <c r="PGS63" s="7"/>
      <c r="PGT63" s="7"/>
      <c r="PGU63" s="7"/>
      <c r="PGV63" s="7"/>
      <c r="PGW63" s="7"/>
      <c r="PGX63" s="7"/>
      <c r="PGY63" s="7"/>
      <c r="PGZ63" s="7"/>
      <c r="PHA63" s="7"/>
      <c r="PHB63" s="7"/>
      <c r="PHC63" s="7"/>
      <c r="PHD63" s="7"/>
      <c r="PHF63" s="7"/>
      <c r="PHG63" s="7"/>
      <c r="PHH63" s="7"/>
      <c r="PHI63" s="7"/>
      <c r="PHJ63" s="7"/>
      <c r="PHK63" s="7"/>
      <c r="PHL63" s="7"/>
      <c r="PHM63" s="7"/>
      <c r="PHN63" s="7"/>
      <c r="PHO63" s="7"/>
      <c r="PHP63" s="7"/>
      <c r="PHQ63" s="7"/>
      <c r="PHR63" s="7"/>
      <c r="PHS63" s="7"/>
      <c r="PHT63" s="7"/>
      <c r="PHU63" s="7"/>
      <c r="PHV63" s="7"/>
      <c r="PHW63" s="7"/>
      <c r="PHX63" s="7"/>
      <c r="PHY63" s="7"/>
      <c r="PHZ63" s="7"/>
      <c r="PIA63" s="7"/>
      <c r="PIB63" s="7"/>
      <c r="PIC63" s="7"/>
      <c r="PID63" s="7"/>
      <c r="PIE63" s="7"/>
      <c r="PIF63" s="7"/>
      <c r="PIG63" s="7"/>
      <c r="PIH63" s="7"/>
      <c r="PII63" s="7"/>
      <c r="PIJ63" s="7"/>
      <c r="PIK63" s="7"/>
      <c r="PIL63" s="7"/>
      <c r="PIM63" s="7"/>
      <c r="PIN63" s="7"/>
      <c r="PIO63" s="7"/>
      <c r="PIP63" s="7"/>
      <c r="PIQ63" s="7"/>
      <c r="PIR63" s="7"/>
      <c r="PIS63" s="7"/>
      <c r="PIT63" s="7"/>
      <c r="PIU63" s="7"/>
      <c r="PIV63" s="7"/>
      <c r="PIW63" s="7"/>
      <c r="PIX63" s="7"/>
      <c r="PIY63" s="7"/>
      <c r="PIZ63" s="7"/>
      <c r="PJA63" s="7"/>
      <c r="PJB63" s="7"/>
      <c r="PJC63" s="7"/>
      <c r="PJD63" s="7"/>
      <c r="PJE63" s="7"/>
      <c r="PJF63" s="7"/>
      <c r="PJG63" s="7"/>
      <c r="PJH63" s="7"/>
      <c r="PJI63" s="7"/>
      <c r="PJJ63" s="7"/>
      <c r="PJK63" s="7"/>
      <c r="PJL63" s="7"/>
      <c r="PJM63" s="7"/>
      <c r="PJN63" s="7"/>
      <c r="PJO63" s="7"/>
      <c r="PJP63" s="7"/>
      <c r="PJQ63" s="7"/>
      <c r="PJR63" s="7"/>
      <c r="PJS63" s="7"/>
      <c r="PJT63" s="7"/>
      <c r="PJU63" s="7"/>
      <c r="PJV63" s="7"/>
      <c r="PJW63" s="7"/>
      <c r="PJX63" s="7"/>
      <c r="PJY63" s="7"/>
      <c r="PJZ63" s="7"/>
      <c r="PKA63" s="7"/>
      <c r="PKB63" s="7"/>
      <c r="PKC63" s="7"/>
      <c r="PKD63" s="7"/>
      <c r="PKE63" s="7"/>
      <c r="PKF63" s="7"/>
      <c r="PKG63" s="7"/>
      <c r="PKH63" s="7"/>
      <c r="PKI63" s="7"/>
      <c r="PKJ63" s="7"/>
      <c r="PKK63" s="7"/>
      <c r="PKL63" s="7"/>
      <c r="PKM63" s="7"/>
      <c r="PKN63" s="7"/>
      <c r="PKO63" s="7"/>
      <c r="PKP63" s="7"/>
      <c r="PKQ63" s="7"/>
      <c r="PKR63" s="7"/>
      <c r="PKS63" s="7"/>
      <c r="PKT63" s="7"/>
      <c r="PKU63" s="7"/>
      <c r="PKV63" s="7"/>
      <c r="PKW63" s="7"/>
      <c r="PKX63" s="7"/>
      <c r="PKY63" s="7"/>
      <c r="PKZ63" s="7"/>
      <c r="PLA63" s="7"/>
      <c r="PLB63" s="7"/>
      <c r="PLC63" s="7"/>
      <c r="PLD63" s="7"/>
      <c r="PLE63" s="7"/>
      <c r="PLF63" s="7"/>
      <c r="PLG63" s="7"/>
      <c r="PLH63" s="7"/>
      <c r="PLI63" s="7"/>
      <c r="PLJ63" s="7"/>
      <c r="PLK63" s="7"/>
      <c r="PLL63" s="7"/>
      <c r="PLM63" s="7"/>
      <c r="PLN63" s="7"/>
      <c r="PLO63" s="7"/>
      <c r="PLP63" s="7"/>
      <c r="PLQ63" s="7"/>
      <c r="PLR63" s="7"/>
      <c r="PLS63" s="7"/>
      <c r="PLT63" s="7"/>
      <c r="PLU63" s="7"/>
      <c r="PLV63" s="7"/>
      <c r="PLW63" s="7"/>
      <c r="PLX63" s="7"/>
      <c r="PLY63" s="7"/>
      <c r="PLZ63" s="7"/>
      <c r="PMA63" s="7"/>
      <c r="PMB63" s="7"/>
      <c r="PMC63" s="7"/>
      <c r="PMD63" s="7"/>
      <c r="PME63" s="7"/>
      <c r="PMF63" s="7"/>
      <c r="PMG63" s="7"/>
      <c r="PMH63" s="7"/>
      <c r="PMI63" s="7"/>
      <c r="PMJ63" s="7"/>
      <c r="PMK63" s="7"/>
      <c r="PML63" s="7"/>
      <c r="PMM63" s="7"/>
      <c r="PMN63" s="7"/>
      <c r="PMO63" s="7"/>
      <c r="PMP63" s="7"/>
      <c r="PMQ63" s="7"/>
      <c r="PMR63" s="7"/>
      <c r="PMS63" s="7"/>
      <c r="PMT63" s="7"/>
      <c r="PMU63" s="7"/>
      <c r="PMV63" s="7"/>
      <c r="PMW63" s="7"/>
      <c r="PMX63" s="7"/>
      <c r="PMY63" s="7"/>
      <c r="PMZ63" s="7"/>
      <c r="PNA63" s="7"/>
      <c r="PNB63" s="7"/>
      <c r="PNC63" s="7"/>
      <c r="PND63" s="7"/>
      <c r="PNE63" s="7"/>
      <c r="PNF63" s="7"/>
      <c r="PNG63" s="7"/>
      <c r="PNH63" s="7"/>
      <c r="PNI63" s="7"/>
      <c r="PNJ63" s="7"/>
      <c r="PNK63" s="7"/>
      <c r="PNL63" s="7"/>
      <c r="PNM63" s="7"/>
      <c r="PNN63" s="7"/>
      <c r="PNO63" s="7"/>
      <c r="PNP63" s="7"/>
      <c r="PNQ63" s="7"/>
      <c r="PNR63" s="7"/>
      <c r="PNS63" s="7"/>
      <c r="PNT63" s="7"/>
      <c r="PNU63" s="7"/>
      <c r="PNV63" s="7"/>
      <c r="PNW63" s="7"/>
      <c r="PNX63" s="7"/>
      <c r="PNY63" s="7"/>
      <c r="PNZ63" s="7"/>
      <c r="POA63" s="7"/>
      <c r="POB63" s="7"/>
      <c r="POC63" s="7"/>
      <c r="POD63" s="7"/>
      <c r="POE63" s="7"/>
      <c r="POF63" s="7"/>
      <c r="POG63" s="7"/>
      <c r="POH63" s="7"/>
      <c r="POI63" s="7"/>
      <c r="POJ63" s="7"/>
      <c r="POK63" s="7"/>
      <c r="POL63" s="7"/>
      <c r="POM63" s="7"/>
      <c r="PON63" s="7"/>
      <c r="POO63" s="7"/>
      <c r="POP63" s="7"/>
      <c r="POQ63" s="7"/>
      <c r="POR63" s="7"/>
      <c r="POS63" s="7"/>
      <c r="POT63" s="7"/>
      <c r="POU63" s="7"/>
      <c r="POV63" s="7"/>
      <c r="POW63" s="7"/>
      <c r="POX63" s="7"/>
      <c r="POY63" s="7"/>
      <c r="POZ63" s="7"/>
      <c r="PPA63" s="7"/>
      <c r="PPB63" s="7"/>
      <c r="PPC63" s="7"/>
      <c r="PPD63" s="7"/>
      <c r="PPE63" s="7"/>
      <c r="PPF63" s="7"/>
      <c r="PPG63" s="7"/>
      <c r="PPH63" s="7"/>
      <c r="PPI63" s="7"/>
      <c r="PPJ63" s="7"/>
      <c r="PPK63" s="7"/>
      <c r="PPL63" s="7"/>
      <c r="PPM63" s="7"/>
      <c r="PPN63" s="7"/>
      <c r="PPO63" s="7"/>
      <c r="PPP63" s="7"/>
      <c r="PPQ63" s="7"/>
      <c r="PPR63" s="7"/>
      <c r="PPS63" s="7"/>
      <c r="PPT63" s="7"/>
      <c r="PPU63" s="7"/>
      <c r="PPV63" s="7"/>
      <c r="PPW63" s="7"/>
      <c r="PPX63" s="7"/>
      <c r="PPY63" s="7"/>
      <c r="PPZ63" s="7"/>
      <c r="PQA63" s="7"/>
      <c r="PQB63" s="7"/>
      <c r="PQC63" s="7"/>
      <c r="PQD63" s="7"/>
      <c r="PQE63" s="7"/>
      <c r="PQF63" s="7"/>
      <c r="PQG63" s="7"/>
      <c r="PQH63" s="7"/>
      <c r="PQI63" s="7"/>
      <c r="PQJ63" s="7"/>
      <c r="PQK63" s="7"/>
      <c r="PQL63" s="7"/>
      <c r="PQM63" s="7"/>
      <c r="PQN63" s="7"/>
      <c r="PQO63" s="7"/>
      <c r="PQP63" s="7"/>
      <c r="PQQ63" s="7"/>
      <c r="PQR63" s="7"/>
      <c r="PQS63" s="7"/>
      <c r="PQT63" s="7"/>
      <c r="PQU63" s="7"/>
      <c r="PQV63" s="7"/>
      <c r="PQW63" s="7"/>
      <c r="PQX63" s="7"/>
      <c r="PQY63" s="7"/>
      <c r="PQZ63" s="7"/>
      <c r="PRB63" s="7"/>
      <c r="PRC63" s="7"/>
      <c r="PRD63" s="7"/>
      <c r="PRE63" s="7"/>
      <c r="PRF63" s="7"/>
      <c r="PRG63" s="7"/>
      <c r="PRH63" s="7"/>
      <c r="PRI63" s="7"/>
      <c r="PRJ63" s="7"/>
      <c r="PRK63" s="7"/>
      <c r="PRL63" s="7"/>
      <c r="PRM63" s="7"/>
      <c r="PRN63" s="7"/>
      <c r="PRO63" s="7"/>
      <c r="PRP63" s="7"/>
      <c r="PRQ63" s="7"/>
      <c r="PRR63" s="7"/>
      <c r="PRS63" s="7"/>
      <c r="PRT63" s="7"/>
      <c r="PRU63" s="7"/>
      <c r="PRV63" s="7"/>
      <c r="PRW63" s="7"/>
      <c r="PRX63" s="7"/>
      <c r="PRY63" s="7"/>
      <c r="PRZ63" s="7"/>
      <c r="PSA63" s="7"/>
      <c r="PSB63" s="7"/>
      <c r="PSC63" s="7"/>
      <c r="PSD63" s="7"/>
      <c r="PSE63" s="7"/>
      <c r="PSF63" s="7"/>
      <c r="PSG63" s="7"/>
      <c r="PSH63" s="7"/>
      <c r="PSI63" s="7"/>
      <c r="PSJ63" s="7"/>
      <c r="PSK63" s="7"/>
      <c r="PSL63" s="7"/>
      <c r="PSM63" s="7"/>
      <c r="PSN63" s="7"/>
      <c r="PSO63" s="7"/>
      <c r="PSP63" s="7"/>
      <c r="PSQ63" s="7"/>
      <c r="PSR63" s="7"/>
      <c r="PSS63" s="7"/>
      <c r="PST63" s="7"/>
      <c r="PSU63" s="7"/>
      <c r="PSV63" s="7"/>
      <c r="PSW63" s="7"/>
      <c r="PSX63" s="7"/>
      <c r="PSY63" s="7"/>
      <c r="PSZ63" s="7"/>
      <c r="PTA63" s="7"/>
      <c r="PTB63" s="7"/>
      <c r="PTC63" s="7"/>
      <c r="PTD63" s="7"/>
      <c r="PTE63" s="7"/>
      <c r="PTF63" s="7"/>
      <c r="PTG63" s="7"/>
      <c r="PTH63" s="7"/>
      <c r="PTI63" s="7"/>
      <c r="PTJ63" s="7"/>
      <c r="PTK63" s="7"/>
      <c r="PTL63" s="7"/>
      <c r="PTM63" s="7"/>
      <c r="PTN63" s="7"/>
      <c r="PTO63" s="7"/>
      <c r="PTP63" s="7"/>
      <c r="PTQ63" s="7"/>
      <c r="PTR63" s="7"/>
      <c r="PTS63" s="7"/>
      <c r="PTT63" s="7"/>
      <c r="PTU63" s="7"/>
      <c r="PTV63" s="7"/>
      <c r="PTW63" s="7"/>
      <c r="PTX63" s="7"/>
      <c r="PTY63" s="7"/>
      <c r="PTZ63" s="7"/>
      <c r="PUA63" s="7"/>
      <c r="PUB63" s="7"/>
      <c r="PUC63" s="7"/>
      <c r="PUD63" s="7"/>
      <c r="PUE63" s="7"/>
      <c r="PUF63" s="7"/>
      <c r="PUG63" s="7"/>
      <c r="PUH63" s="7"/>
      <c r="PUI63" s="7"/>
      <c r="PUJ63" s="7"/>
      <c r="PUK63" s="7"/>
      <c r="PUL63" s="7"/>
      <c r="PUM63" s="7"/>
      <c r="PUN63" s="7"/>
      <c r="PUO63" s="7"/>
      <c r="PUP63" s="7"/>
      <c r="PUQ63" s="7"/>
      <c r="PUR63" s="7"/>
      <c r="PUS63" s="7"/>
      <c r="PUT63" s="7"/>
      <c r="PUU63" s="7"/>
      <c r="PUV63" s="7"/>
      <c r="PUW63" s="7"/>
      <c r="PUX63" s="7"/>
      <c r="PUY63" s="7"/>
      <c r="PUZ63" s="7"/>
      <c r="PVA63" s="7"/>
      <c r="PVB63" s="7"/>
      <c r="PVC63" s="7"/>
      <c r="PVD63" s="7"/>
      <c r="PVE63" s="7"/>
      <c r="PVF63" s="7"/>
      <c r="PVG63" s="7"/>
      <c r="PVH63" s="7"/>
      <c r="PVI63" s="7"/>
      <c r="PVJ63" s="7"/>
      <c r="PVK63" s="7"/>
      <c r="PVL63" s="7"/>
      <c r="PVM63" s="7"/>
      <c r="PVN63" s="7"/>
      <c r="PVO63" s="7"/>
      <c r="PVP63" s="7"/>
      <c r="PVQ63" s="7"/>
      <c r="PVR63" s="7"/>
      <c r="PVS63" s="7"/>
      <c r="PVT63" s="7"/>
      <c r="PVU63" s="7"/>
      <c r="PVV63" s="7"/>
      <c r="PVW63" s="7"/>
      <c r="PVX63" s="7"/>
      <c r="PVY63" s="7"/>
      <c r="PVZ63" s="7"/>
      <c r="PWA63" s="7"/>
      <c r="PWB63" s="7"/>
      <c r="PWC63" s="7"/>
      <c r="PWD63" s="7"/>
      <c r="PWE63" s="7"/>
      <c r="PWF63" s="7"/>
      <c r="PWG63" s="7"/>
      <c r="PWH63" s="7"/>
      <c r="PWI63" s="7"/>
      <c r="PWJ63" s="7"/>
      <c r="PWK63" s="7"/>
      <c r="PWL63" s="7"/>
      <c r="PWM63" s="7"/>
      <c r="PWN63" s="7"/>
      <c r="PWO63" s="7"/>
      <c r="PWP63" s="7"/>
      <c r="PWQ63" s="7"/>
      <c r="PWR63" s="7"/>
      <c r="PWS63" s="7"/>
      <c r="PWT63" s="7"/>
      <c r="PWU63" s="7"/>
      <c r="PWV63" s="7"/>
      <c r="PWW63" s="7"/>
      <c r="PWX63" s="7"/>
      <c r="PWY63" s="7"/>
      <c r="PWZ63" s="7"/>
      <c r="PXA63" s="7"/>
      <c r="PXB63" s="7"/>
      <c r="PXC63" s="7"/>
      <c r="PXD63" s="7"/>
      <c r="PXE63" s="7"/>
      <c r="PXF63" s="7"/>
      <c r="PXG63" s="7"/>
      <c r="PXH63" s="7"/>
      <c r="PXI63" s="7"/>
      <c r="PXJ63" s="7"/>
      <c r="PXK63" s="7"/>
      <c r="PXL63" s="7"/>
      <c r="PXM63" s="7"/>
      <c r="PXN63" s="7"/>
      <c r="PXO63" s="7"/>
      <c r="PXP63" s="7"/>
      <c r="PXQ63" s="7"/>
      <c r="PXR63" s="7"/>
      <c r="PXS63" s="7"/>
      <c r="PXT63" s="7"/>
      <c r="PXU63" s="7"/>
      <c r="PXV63" s="7"/>
      <c r="PXW63" s="7"/>
      <c r="PXX63" s="7"/>
      <c r="PXY63" s="7"/>
      <c r="PXZ63" s="7"/>
      <c r="PYA63" s="7"/>
      <c r="PYB63" s="7"/>
      <c r="PYC63" s="7"/>
      <c r="PYD63" s="7"/>
      <c r="PYE63" s="7"/>
      <c r="PYF63" s="7"/>
      <c r="PYG63" s="7"/>
      <c r="PYH63" s="7"/>
      <c r="PYI63" s="7"/>
      <c r="PYJ63" s="7"/>
      <c r="PYK63" s="7"/>
      <c r="PYL63" s="7"/>
      <c r="PYM63" s="7"/>
      <c r="PYN63" s="7"/>
      <c r="PYO63" s="7"/>
      <c r="PYP63" s="7"/>
      <c r="PYQ63" s="7"/>
      <c r="PYR63" s="7"/>
      <c r="PYS63" s="7"/>
      <c r="PYT63" s="7"/>
      <c r="PYU63" s="7"/>
      <c r="PYV63" s="7"/>
      <c r="PYW63" s="7"/>
      <c r="PYX63" s="7"/>
      <c r="PYY63" s="7"/>
      <c r="PYZ63" s="7"/>
      <c r="PZA63" s="7"/>
      <c r="PZB63" s="7"/>
      <c r="PZC63" s="7"/>
      <c r="PZD63" s="7"/>
      <c r="PZE63" s="7"/>
      <c r="PZF63" s="7"/>
      <c r="PZG63" s="7"/>
      <c r="PZH63" s="7"/>
      <c r="PZI63" s="7"/>
      <c r="PZJ63" s="7"/>
      <c r="PZK63" s="7"/>
      <c r="PZL63" s="7"/>
      <c r="PZM63" s="7"/>
      <c r="PZN63" s="7"/>
      <c r="PZO63" s="7"/>
      <c r="PZP63" s="7"/>
      <c r="PZQ63" s="7"/>
      <c r="PZR63" s="7"/>
      <c r="PZS63" s="7"/>
      <c r="PZT63" s="7"/>
      <c r="PZU63" s="7"/>
      <c r="PZV63" s="7"/>
      <c r="PZW63" s="7"/>
      <c r="PZX63" s="7"/>
      <c r="PZY63" s="7"/>
      <c r="PZZ63" s="7"/>
      <c r="QAA63" s="7"/>
      <c r="QAB63" s="7"/>
      <c r="QAC63" s="7"/>
      <c r="QAD63" s="7"/>
      <c r="QAE63" s="7"/>
      <c r="QAF63" s="7"/>
      <c r="QAG63" s="7"/>
      <c r="QAH63" s="7"/>
      <c r="QAI63" s="7"/>
      <c r="QAJ63" s="7"/>
      <c r="QAK63" s="7"/>
      <c r="QAL63" s="7"/>
      <c r="QAM63" s="7"/>
      <c r="QAN63" s="7"/>
      <c r="QAO63" s="7"/>
      <c r="QAP63" s="7"/>
      <c r="QAQ63" s="7"/>
      <c r="QAR63" s="7"/>
      <c r="QAS63" s="7"/>
      <c r="QAT63" s="7"/>
      <c r="QAU63" s="7"/>
      <c r="QAV63" s="7"/>
      <c r="QAX63" s="7"/>
      <c r="QAY63" s="7"/>
      <c r="QAZ63" s="7"/>
      <c r="QBA63" s="7"/>
      <c r="QBB63" s="7"/>
      <c r="QBC63" s="7"/>
      <c r="QBD63" s="7"/>
      <c r="QBE63" s="7"/>
      <c r="QBF63" s="7"/>
      <c r="QBG63" s="7"/>
      <c r="QBH63" s="7"/>
      <c r="QBI63" s="7"/>
      <c r="QBJ63" s="7"/>
      <c r="QBK63" s="7"/>
      <c r="QBL63" s="7"/>
      <c r="QBM63" s="7"/>
      <c r="QBN63" s="7"/>
      <c r="QBO63" s="7"/>
      <c r="QBP63" s="7"/>
      <c r="QBQ63" s="7"/>
      <c r="QBR63" s="7"/>
      <c r="QBS63" s="7"/>
      <c r="QBT63" s="7"/>
      <c r="QBU63" s="7"/>
      <c r="QBV63" s="7"/>
      <c r="QBW63" s="7"/>
      <c r="QBX63" s="7"/>
      <c r="QBY63" s="7"/>
      <c r="QBZ63" s="7"/>
      <c r="QCA63" s="7"/>
      <c r="QCB63" s="7"/>
      <c r="QCC63" s="7"/>
      <c r="QCD63" s="7"/>
      <c r="QCE63" s="7"/>
      <c r="QCF63" s="7"/>
      <c r="QCG63" s="7"/>
      <c r="QCH63" s="7"/>
      <c r="QCI63" s="7"/>
      <c r="QCJ63" s="7"/>
      <c r="QCK63" s="7"/>
      <c r="QCL63" s="7"/>
      <c r="QCM63" s="7"/>
      <c r="QCN63" s="7"/>
      <c r="QCO63" s="7"/>
      <c r="QCP63" s="7"/>
      <c r="QCQ63" s="7"/>
      <c r="QCR63" s="7"/>
      <c r="QCS63" s="7"/>
      <c r="QCT63" s="7"/>
      <c r="QCU63" s="7"/>
      <c r="QCV63" s="7"/>
      <c r="QCW63" s="7"/>
      <c r="QCX63" s="7"/>
      <c r="QCY63" s="7"/>
      <c r="QCZ63" s="7"/>
      <c r="QDA63" s="7"/>
      <c r="QDB63" s="7"/>
      <c r="QDC63" s="7"/>
      <c r="QDD63" s="7"/>
      <c r="QDE63" s="7"/>
      <c r="QDF63" s="7"/>
      <c r="QDG63" s="7"/>
      <c r="QDH63" s="7"/>
      <c r="QDI63" s="7"/>
      <c r="QDJ63" s="7"/>
      <c r="QDK63" s="7"/>
      <c r="QDL63" s="7"/>
      <c r="QDM63" s="7"/>
      <c r="QDN63" s="7"/>
      <c r="QDO63" s="7"/>
      <c r="QDP63" s="7"/>
      <c r="QDQ63" s="7"/>
      <c r="QDR63" s="7"/>
      <c r="QDS63" s="7"/>
      <c r="QDT63" s="7"/>
      <c r="QDU63" s="7"/>
      <c r="QDV63" s="7"/>
      <c r="QDW63" s="7"/>
      <c r="QDX63" s="7"/>
      <c r="QDY63" s="7"/>
      <c r="QDZ63" s="7"/>
      <c r="QEA63" s="7"/>
      <c r="QEB63" s="7"/>
      <c r="QEC63" s="7"/>
      <c r="QED63" s="7"/>
      <c r="QEE63" s="7"/>
      <c r="QEF63" s="7"/>
      <c r="QEG63" s="7"/>
      <c r="QEH63" s="7"/>
      <c r="QEI63" s="7"/>
      <c r="QEJ63" s="7"/>
      <c r="QEK63" s="7"/>
      <c r="QEL63" s="7"/>
      <c r="QEM63" s="7"/>
      <c r="QEN63" s="7"/>
      <c r="QEO63" s="7"/>
      <c r="QEP63" s="7"/>
      <c r="QEQ63" s="7"/>
      <c r="QER63" s="7"/>
      <c r="QES63" s="7"/>
      <c r="QET63" s="7"/>
      <c r="QEU63" s="7"/>
      <c r="QEV63" s="7"/>
      <c r="QEW63" s="7"/>
      <c r="QEX63" s="7"/>
      <c r="QEY63" s="7"/>
      <c r="QEZ63" s="7"/>
      <c r="QFA63" s="7"/>
      <c r="QFB63" s="7"/>
      <c r="QFC63" s="7"/>
      <c r="QFD63" s="7"/>
      <c r="QFE63" s="7"/>
      <c r="QFF63" s="7"/>
      <c r="QFG63" s="7"/>
      <c r="QFH63" s="7"/>
      <c r="QFI63" s="7"/>
      <c r="QFJ63" s="7"/>
      <c r="QFK63" s="7"/>
      <c r="QFL63" s="7"/>
      <c r="QFM63" s="7"/>
      <c r="QFN63" s="7"/>
      <c r="QFO63" s="7"/>
      <c r="QFP63" s="7"/>
      <c r="QFQ63" s="7"/>
      <c r="QFR63" s="7"/>
      <c r="QFS63" s="7"/>
      <c r="QFT63" s="7"/>
      <c r="QFU63" s="7"/>
      <c r="QFV63" s="7"/>
      <c r="QFW63" s="7"/>
      <c r="QFX63" s="7"/>
      <c r="QFY63" s="7"/>
      <c r="QFZ63" s="7"/>
      <c r="QGA63" s="7"/>
      <c r="QGB63" s="7"/>
      <c r="QGC63" s="7"/>
      <c r="QGD63" s="7"/>
      <c r="QGE63" s="7"/>
      <c r="QGF63" s="7"/>
      <c r="QGG63" s="7"/>
      <c r="QGH63" s="7"/>
      <c r="QGI63" s="7"/>
      <c r="QGJ63" s="7"/>
      <c r="QGK63" s="7"/>
      <c r="QGL63" s="7"/>
      <c r="QGM63" s="7"/>
      <c r="QGN63" s="7"/>
      <c r="QGO63" s="7"/>
      <c r="QGP63" s="7"/>
      <c r="QGQ63" s="7"/>
      <c r="QGR63" s="7"/>
      <c r="QGS63" s="7"/>
      <c r="QGT63" s="7"/>
      <c r="QGU63" s="7"/>
      <c r="QGV63" s="7"/>
      <c r="QGW63" s="7"/>
      <c r="QGX63" s="7"/>
      <c r="QGY63" s="7"/>
      <c r="QGZ63" s="7"/>
      <c r="QHA63" s="7"/>
      <c r="QHB63" s="7"/>
      <c r="QHC63" s="7"/>
      <c r="QHD63" s="7"/>
      <c r="QHE63" s="7"/>
      <c r="QHF63" s="7"/>
      <c r="QHG63" s="7"/>
      <c r="QHH63" s="7"/>
      <c r="QHI63" s="7"/>
      <c r="QHJ63" s="7"/>
      <c r="QHK63" s="7"/>
      <c r="QHL63" s="7"/>
      <c r="QHM63" s="7"/>
      <c r="QHN63" s="7"/>
      <c r="QHO63" s="7"/>
      <c r="QHP63" s="7"/>
      <c r="QHQ63" s="7"/>
      <c r="QHR63" s="7"/>
      <c r="QHS63" s="7"/>
      <c r="QHT63" s="7"/>
      <c r="QHU63" s="7"/>
      <c r="QHV63" s="7"/>
      <c r="QHW63" s="7"/>
      <c r="QHX63" s="7"/>
      <c r="QHY63" s="7"/>
      <c r="QHZ63" s="7"/>
      <c r="QIA63" s="7"/>
      <c r="QIB63" s="7"/>
      <c r="QIC63" s="7"/>
      <c r="QID63" s="7"/>
      <c r="QIE63" s="7"/>
      <c r="QIF63" s="7"/>
      <c r="QIG63" s="7"/>
      <c r="QIH63" s="7"/>
      <c r="QII63" s="7"/>
      <c r="QIJ63" s="7"/>
      <c r="QIK63" s="7"/>
      <c r="QIL63" s="7"/>
      <c r="QIM63" s="7"/>
      <c r="QIN63" s="7"/>
      <c r="QIO63" s="7"/>
      <c r="QIP63" s="7"/>
      <c r="QIQ63" s="7"/>
      <c r="QIR63" s="7"/>
      <c r="QIS63" s="7"/>
      <c r="QIT63" s="7"/>
      <c r="QIU63" s="7"/>
      <c r="QIV63" s="7"/>
      <c r="QIW63" s="7"/>
      <c r="QIX63" s="7"/>
      <c r="QIY63" s="7"/>
      <c r="QIZ63" s="7"/>
      <c r="QJA63" s="7"/>
      <c r="QJB63" s="7"/>
      <c r="QJC63" s="7"/>
      <c r="QJD63" s="7"/>
      <c r="QJE63" s="7"/>
      <c r="QJF63" s="7"/>
      <c r="QJG63" s="7"/>
      <c r="QJH63" s="7"/>
      <c r="QJI63" s="7"/>
      <c r="QJJ63" s="7"/>
      <c r="QJK63" s="7"/>
      <c r="QJL63" s="7"/>
      <c r="QJM63" s="7"/>
      <c r="QJN63" s="7"/>
      <c r="QJO63" s="7"/>
      <c r="QJP63" s="7"/>
      <c r="QJQ63" s="7"/>
      <c r="QJR63" s="7"/>
      <c r="QJS63" s="7"/>
      <c r="QJT63" s="7"/>
      <c r="QJU63" s="7"/>
      <c r="QJV63" s="7"/>
      <c r="QJW63" s="7"/>
      <c r="QJX63" s="7"/>
      <c r="QJY63" s="7"/>
      <c r="QJZ63" s="7"/>
      <c r="QKA63" s="7"/>
      <c r="QKB63" s="7"/>
      <c r="QKC63" s="7"/>
      <c r="QKD63" s="7"/>
      <c r="QKE63" s="7"/>
      <c r="QKF63" s="7"/>
      <c r="QKG63" s="7"/>
      <c r="QKH63" s="7"/>
      <c r="QKI63" s="7"/>
      <c r="QKJ63" s="7"/>
      <c r="QKK63" s="7"/>
      <c r="QKL63" s="7"/>
      <c r="QKM63" s="7"/>
      <c r="QKN63" s="7"/>
      <c r="QKO63" s="7"/>
      <c r="QKP63" s="7"/>
      <c r="QKQ63" s="7"/>
      <c r="QKR63" s="7"/>
      <c r="QKT63" s="7"/>
      <c r="QKU63" s="7"/>
      <c r="QKV63" s="7"/>
      <c r="QKW63" s="7"/>
      <c r="QKX63" s="7"/>
      <c r="QKY63" s="7"/>
      <c r="QKZ63" s="7"/>
      <c r="QLA63" s="7"/>
      <c r="QLB63" s="7"/>
      <c r="QLC63" s="7"/>
      <c r="QLD63" s="7"/>
      <c r="QLE63" s="7"/>
      <c r="QLF63" s="7"/>
      <c r="QLG63" s="7"/>
      <c r="QLH63" s="7"/>
      <c r="QLI63" s="7"/>
      <c r="QLJ63" s="7"/>
      <c r="QLK63" s="7"/>
      <c r="QLL63" s="7"/>
      <c r="QLM63" s="7"/>
      <c r="QLN63" s="7"/>
      <c r="QLO63" s="7"/>
      <c r="QLP63" s="7"/>
      <c r="QLQ63" s="7"/>
      <c r="QLR63" s="7"/>
      <c r="QLS63" s="7"/>
      <c r="QLT63" s="7"/>
      <c r="QLU63" s="7"/>
      <c r="QLV63" s="7"/>
      <c r="QLW63" s="7"/>
      <c r="QLX63" s="7"/>
      <c r="QLY63" s="7"/>
      <c r="QLZ63" s="7"/>
      <c r="QMA63" s="7"/>
      <c r="QMB63" s="7"/>
      <c r="QMC63" s="7"/>
      <c r="QMD63" s="7"/>
      <c r="QME63" s="7"/>
      <c r="QMF63" s="7"/>
      <c r="QMG63" s="7"/>
      <c r="QMH63" s="7"/>
      <c r="QMI63" s="7"/>
      <c r="QMJ63" s="7"/>
      <c r="QMK63" s="7"/>
      <c r="QML63" s="7"/>
      <c r="QMM63" s="7"/>
      <c r="QMN63" s="7"/>
      <c r="QMO63" s="7"/>
      <c r="QMP63" s="7"/>
      <c r="QMQ63" s="7"/>
      <c r="QMR63" s="7"/>
      <c r="QMS63" s="7"/>
      <c r="QMT63" s="7"/>
      <c r="QMU63" s="7"/>
      <c r="QMV63" s="7"/>
      <c r="QMW63" s="7"/>
      <c r="QMX63" s="7"/>
      <c r="QMY63" s="7"/>
      <c r="QMZ63" s="7"/>
      <c r="QNA63" s="7"/>
      <c r="QNB63" s="7"/>
      <c r="QNC63" s="7"/>
      <c r="QND63" s="7"/>
      <c r="QNE63" s="7"/>
      <c r="QNF63" s="7"/>
      <c r="QNG63" s="7"/>
      <c r="QNH63" s="7"/>
      <c r="QNI63" s="7"/>
      <c r="QNJ63" s="7"/>
      <c r="QNK63" s="7"/>
      <c r="QNL63" s="7"/>
      <c r="QNM63" s="7"/>
      <c r="QNN63" s="7"/>
      <c r="QNO63" s="7"/>
      <c r="QNP63" s="7"/>
      <c r="QNQ63" s="7"/>
      <c r="QNR63" s="7"/>
      <c r="QNS63" s="7"/>
      <c r="QNT63" s="7"/>
      <c r="QNU63" s="7"/>
      <c r="QNV63" s="7"/>
      <c r="QNW63" s="7"/>
      <c r="QNX63" s="7"/>
      <c r="QNY63" s="7"/>
      <c r="QNZ63" s="7"/>
      <c r="QOA63" s="7"/>
      <c r="QOB63" s="7"/>
      <c r="QOC63" s="7"/>
      <c r="QOD63" s="7"/>
      <c r="QOE63" s="7"/>
      <c r="QOF63" s="7"/>
      <c r="QOG63" s="7"/>
      <c r="QOH63" s="7"/>
      <c r="QOI63" s="7"/>
      <c r="QOJ63" s="7"/>
      <c r="QOK63" s="7"/>
      <c r="QOL63" s="7"/>
      <c r="QOM63" s="7"/>
      <c r="QON63" s="7"/>
      <c r="QOO63" s="7"/>
      <c r="QOP63" s="7"/>
      <c r="QOQ63" s="7"/>
      <c r="QOR63" s="7"/>
      <c r="QOS63" s="7"/>
      <c r="QOT63" s="7"/>
      <c r="QOU63" s="7"/>
      <c r="QOV63" s="7"/>
      <c r="QOW63" s="7"/>
      <c r="QOX63" s="7"/>
      <c r="QOY63" s="7"/>
      <c r="QOZ63" s="7"/>
      <c r="QPA63" s="7"/>
      <c r="QPB63" s="7"/>
      <c r="QPC63" s="7"/>
      <c r="QPD63" s="7"/>
      <c r="QPE63" s="7"/>
      <c r="QPF63" s="7"/>
      <c r="QPG63" s="7"/>
      <c r="QPH63" s="7"/>
      <c r="QPI63" s="7"/>
      <c r="QPJ63" s="7"/>
      <c r="QPK63" s="7"/>
      <c r="QPL63" s="7"/>
      <c r="QPM63" s="7"/>
      <c r="QPN63" s="7"/>
      <c r="QPO63" s="7"/>
      <c r="QPP63" s="7"/>
      <c r="QPQ63" s="7"/>
      <c r="QPR63" s="7"/>
      <c r="QPS63" s="7"/>
      <c r="QPT63" s="7"/>
      <c r="QPU63" s="7"/>
      <c r="QPV63" s="7"/>
      <c r="QPW63" s="7"/>
      <c r="QPX63" s="7"/>
      <c r="QPY63" s="7"/>
      <c r="QPZ63" s="7"/>
      <c r="QQA63" s="7"/>
      <c r="QQB63" s="7"/>
      <c r="QQC63" s="7"/>
      <c r="QQD63" s="7"/>
      <c r="QQE63" s="7"/>
      <c r="QQF63" s="7"/>
      <c r="QQG63" s="7"/>
      <c r="QQH63" s="7"/>
      <c r="QQI63" s="7"/>
      <c r="QQJ63" s="7"/>
      <c r="QQK63" s="7"/>
      <c r="QQL63" s="7"/>
      <c r="QQM63" s="7"/>
      <c r="QQN63" s="7"/>
      <c r="QQO63" s="7"/>
      <c r="QQP63" s="7"/>
      <c r="QQQ63" s="7"/>
      <c r="QQR63" s="7"/>
      <c r="QQS63" s="7"/>
      <c r="QQT63" s="7"/>
      <c r="QQU63" s="7"/>
      <c r="QQV63" s="7"/>
      <c r="QQW63" s="7"/>
      <c r="QQX63" s="7"/>
      <c r="QQY63" s="7"/>
      <c r="QQZ63" s="7"/>
      <c r="QRA63" s="7"/>
      <c r="QRB63" s="7"/>
      <c r="QRC63" s="7"/>
      <c r="QRD63" s="7"/>
      <c r="QRE63" s="7"/>
      <c r="QRF63" s="7"/>
      <c r="QRG63" s="7"/>
      <c r="QRH63" s="7"/>
      <c r="QRI63" s="7"/>
      <c r="QRJ63" s="7"/>
      <c r="QRK63" s="7"/>
      <c r="QRL63" s="7"/>
      <c r="QRM63" s="7"/>
      <c r="QRN63" s="7"/>
      <c r="QRO63" s="7"/>
      <c r="QRP63" s="7"/>
      <c r="QRQ63" s="7"/>
      <c r="QRR63" s="7"/>
      <c r="QRS63" s="7"/>
      <c r="QRT63" s="7"/>
      <c r="QRU63" s="7"/>
      <c r="QRV63" s="7"/>
      <c r="QRW63" s="7"/>
      <c r="QRX63" s="7"/>
      <c r="QRY63" s="7"/>
      <c r="QRZ63" s="7"/>
      <c r="QSA63" s="7"/>
      <c r="QSB63" s="7"/>
      <c r="QSC63" s="7"/>
      <c r="QSD63" s="7"/>
      <c r="QSE63" s="7"/>
      <c r="QSF63" s="7"/>
      <c r="QSG63" s="7"/>
      <c r="QSH63" s="7"/>
      <c r="QSI63" s="7"/>
      <c r="QSJ63" s="7"/>
      <c r="QSK63" s="7"/>
      <c r="QSL63" s="7"/>
      <c r="QSM63" s="7"/>
      <c r="QSN63" s="7"/>
      <c r="QSO63" s="7"/>
      <c r="QSP63" s="7"/>
      <c r="QSQ63" s="7"/>
      <c r="QSR63" s="7"/>
      <c r="QSS63" s="7"/>
      <c r="QST63" s="7"/>
      <c r="QSU63" s="7"/>
      <c r="QSV63" s="7"/>
      <c r="QSW63" s="7"/>
      <c r="QSX63" s="7"/>
      <c r="QSY63" s="7"/>
      <c r="QSZ63" s="7"/>
      <c r="QTA63" s="7"/>
      <c r="QTB63" s="7"/>
      <c r="QTC63" s="7"/>
      <c r="QTD63" s="7"/>
      <c r="QTE63" s="7"/>
      <c r="QTF63" s="7"/>
      <c r="QTG63" s="7"/>
      <c r="QTH63" s="7"/>
      <c r="QTI63" s="7"/>
      <c r="QTJ63" s="7"/>
      <c r="QTK63" s="7"/>
      <c r="QTL63" s="7"/>
      <c r="QTM63" s="7"/>
      <c r="QTN63" s="7"/>
      <c r="QTO63" s="7"/>
      <c r="QTP63" s="7"/>
      <c r="QTQ63" s="7"/>
      <c r="QTR63" s="7"/>
      <c r="QTS63" s="7"/>
      <c r="QTT63" s="7"/>
      <c r="QTU63" s="7"/>
      <c r="QTV63" s="7"/>
      <c r="QTW63" s="7"/>
      <c r="QTX63" s="7"/>
      <c r="QTY63" s="7"/>
      <c r="QTZ63" s="7"/>
      <c r="QUA63" s="7"/>
      <c r="QUB63" s="7"/>
      <c r="QUC63" s="7"/>
      <c r="QUD63" s="7"/>
      <c r="QUE63" s="7"/>
      <c r="QUF63" s="7"/>
      <c r="QUG63" s="7"/>
      <c r="QUH63" s="7"/>
      <c r="QUI63" s="7"/>
      <c r="QUJ63" s="7"/>
      <c r="QUK63" s="7"/>
      <c r="QUL63" s="7"/>
      <c r="QUM63" s="7"/>
      <c r="QUN63" s="7"/>
      <c r="QUP63" s="7"/>
      <c r="QUQ63" s="7"/>
      <c r="QUR63" s="7"/>
      <c r="QUS63" s="7"/>
      <c r="QUT63" s="7"/>
      <c r="QUU63" s="7"/>
      <c r="QUV63" s="7"/>
      <c r="QUW63" s="7"/>
      <c r="QUX63" s="7"/>
      <c r="QUY63" s="7"/>
      <c r="QUZ63" s="7"/>
      <c r="QVA63" s="7"/>
      <c r="QVB63" s="7"/>
      <c r="QVC63" s="7"/>
      <c r="QVD63" s="7"/>
      <c r="QVE63" s="7"/>
      <c r="QVF63" s="7"/>
      <c r="QVG63" s="7"/>
      <c r="QVH63" s="7"/>
      <c r="QVI63" s="7"/>
      <c r="QVJ63" s="7"/>
      <c r="QVK63" s="7"/>
      <c r="QVL63" s="7"/>
      <c r="QVM63" s="7"/>
      <c r="QVN63" s="7"/>
      <c r="QVO63" s="7"/>
      <c r="QVP63" s="7"/>
      <c r="QVQ63" s="7"/>
      <c r="QVR63" s="7"/>
      <c r="QVS63" s="7"/>
      <c r="QVT63" s="7"/>
      <c r="QVU63" s="7"/>
      <c r="QVV63" s="7"/>
      <c r="QVW63" s="7"/>
      <c r="QVX63" s="7"/>
      <c r="QVY63" s="7"/>
      <c r="QVZ63" s="7"/>
      <c r="QWA63" s="7"/>
      <c r="QWB63" s="7"/>
      <c r="QWC63" s="7"/>
      <c r="QWD63" s="7"/>
      <c r="QWE63" s="7"/>
      <c r="QWF63" s="7"/>
      <c r="QWG63" s="7"/>
      <c r="QWH63" s="7"/>
      <c r="QWI63" s="7"/>
      <c r="QWJ63" s="7"/>
      <c r="QWK63" s="7"/>
      <c r="QWL63" s="7"/>
      <c r="QWM63" s="7"/>
      <c r="QWN63" s="7"/>
      <c r="QWO63" s="7"/>
      <c r="QWP63" s="7"/>
      <c r="QWQ63" s="7"/>
      <c r="QWR63" s="7"/>
      <c r="QWS63" s="7"/>
      <c r="QWT63" s="7"/>
      <c r="QWU63" s="7"/>
      <c r="QWV63" s="7"/>
      <c r="QWW63" s="7"/>
      <c r="QWX63" s="7"/>
      <c r="QWY63" s="7"/>
      <c r="QWZ63" s="7"/>
      <c r="QXA63" s="7"/>
      <c r="QXB63" s="7"/>
      <c r="QXC63" s="7"/>
      <c r="QXD63" s="7"/>
      <c r="QXE63" s="7"/>
      <c r="QXF63" s="7"/>
      <c r="QXG63" s="7"/>
      <c r="QXH63" s="7"/>
      <c r="QXI63" s="7"/>
      <c r="QXJ63" s="7"/>
      <c r="QXK63" s="7"/>
      <c r="QXL63" s="7"/>
      <c r="QXM63" s="7"/>
      <c r="QXN63" s="7"/>
      <c r="QXO63" s="7"/>
      <c r="QXP63" s="7"/>
      <c r="QXQ63" s="7"/>
      <c r="QXR63" s="7"/>
      <c r="QXS63" s="7"/>
      <c r="QXT63" s="7"/>
      <c r="QXU63" s="7"/>
      <c r="QXV63" s="7"/>
      <c r="QXW63" s="7"/>
      <c r="QXX63" s="7"/>
      <c r="QXY63" s="7"/>
      <c r="QXZ63" s="7"/>
      <c r="QYA63" s="7"/>
      <c r="QYB63" s="7"/>
      <c r="QYC63" s="7"/>
      <c r="QYD63" s="7"/>
      <c r="QYE63" s="7"/>
      <c r="QYF63" s="7"/>
      <c r="QYG63" s="7"/>
      <c r="QYH63" s="7"/>
      <c r="QYI63" s="7"/>
      <c r="QYJ63" s="7"/>
      <c r="QYK63" s="7"/>
      <c r="QYL63" s="7"/>
      <c r="QYM63" s="7"/>
      <c r="QYN63" s="7"/>
      <c r="QYO63" s="7"/>
      <c r="QYP63" s="7"/>
      <c r="QYQ63" s="7"/>
      <c r="QYR63" s="7"/>
      <c r="QYS63" s="7"/>
      <c r="QYT63" s="7"/>
      <c r="QYU63" s="7"/>
      <c r="QYV63" s="7"/>
      <c r="QYW63" s="7"/>
      <c r="QYX63" s="7"/>
      <c r="QYY63" s="7"/>
      <c r="QYZ63" s="7"/>
      <c r="QZA63" s="7"/>
      <c r="QZB63" s="7"/>
      <c r="QZC63" s="7"/>
      <c r="QZD63" s="7"/>
      <c r="QZE63" s="7"/>
      <c r="QZF63" s="7"/>
      <c r="QZG63" s="7"/>
      <c r="QZH63" s="7"/>
      <c r="QZI63" s="7"/>
      <c r="QZJ63" s="7"/>
      <c r="QZK63" s="7"/>
      <c r="QZL63" s="7"/>
      <c r="QZM63" s="7"/>
      <c r="QZN63" s="7"/>
      <c r="QZO63" s="7"/>
      <c r="QZP63" s="7"/>
      <c r="QZQ63" s="7"/>
      <c r="QZR63" s="7"/>
      <c r="QZS63" s="7"/>
      <c r="QZT63" s="7"/>
      <c r="QZU63" s="7"/>
      <c r="QZV63" s="7"/>
      <c r="QZW63" s="7"/>
      <c r="QZX63" s="7"/>
      <c r="QZY63" s="7"/>
      <c r="QZZ63" s="7"/>
      <c r="RAA63" s="7"/>
      <c r="RAB63" s="7"/>
      <c r="RAC63" s="7"/>
      <c r="RAD63" s="7"/>
      <c r="RAE63" s="7"/>
      <c r="RAF63" s="7"/>
      <c r="RAG63" s="7"/>
      <c r="RAH63" s="7"/>
      <c r="RAI63" s="7"/>
      <c r="RAJ63" s="7"/>
      <c r="RAK63" s="7"/>
      <c r="RAL63" s="7"/>
      <c r="RAM63" s="7"/>
      <c r="RAN63" s="7"/>
      <c r="RAO63" s="7"/>
      <c r="RAP63" s="7"/>
      <c r="RAQ63" s="7"/>
      <c r="RAR63" s="7"/>
      <c r="RAS63" s="7"/>
      <c r="RAT63" s="7"/>
      <c r="RAU63" s="7"/>
      <c r="RAV63" s="7"/>
      <c r="RAW63" s="7"/>
      <c r="RAX63" s="7"/>
      <c r="RAY63" s="7"/>
      <c r="RAZ63" s="7"/>
      <c r="RBA63" s="7"/>
      <c r="RBB63" s="7"/>
      <c r="RBC63" s="7"/>
      <c r="RBD63" s="7"/>
      <c r="RBE63" s="7"/>
      <c r="RBF63" s="7"/>
      <c r="RBG63" s="7"/>
      <c r="RBH63" s="7"/>
      <c r="RBI63" s="7"/>
      <c r="RBJ63" s="7"/>
      <c r="RBK63" s="7"/>
      <c r="RBL63" s="7"/>
      <c r="RBM63" s="7"/>
      <c r="RBN63" s="7"/>
      <c r="RBO63" s="7"/>
      <c r="RBP63" s="7"/>
      <c r="RBQ63" s="7"/>
      <c r="RBR63" s="7"/>
      <c r="RBS63" s="7"/>
      <c r="RBT63" s="7"/>
      <c r="RBU63" s="7"/>
      <c r="RBV63" s="7"/>
      <c r="RBW63" s="7"/>
      <c r="RBX63" s="7"/>
      <c r="RBY63" s="7"/>
      <c r="RBZ63" s="7"/>
      <c r="RCA63" s="7"/>
      <c r="RCB63" s="7"/>
      <c r="RCC63" s="7"/>
      <c r="RCD63" s="7"/>
      <c r="RCE63" s="7"/>
      <c r="RCF63" s="7"/>
      <c r="RCG63" s="7"/>
      <c r="RCH63" s="7"/>
      <c r="RCI63" s="7"/>
      <c r="RCJ63" s="7"/>
      <c r="RCK63" s="7"/>
      <c r="RCL63" s="7"/>
      <c r="RCM63" s="7"/>
      <c r="RCN63" s="7"/>
      <c r="RCO63" s="7"/>
      <c r="RCP63" s="7"/>
      <c r="RCQ63" s="7"/>
      <c r="RCR63" s="7"/>
      <c r="RCS63" s="7"/>
      <c r="RCT63" s="7"/>
      <c r="RCU63" s="7"/>
      <c r="RCV63" s="7"/>
      <c r="RCW63" s="7"/>
      <c r="RCX63" s="7"/>
      <c r="RCY63" s="7"/>
      <c r="RCZ63" s="7"/>
      <c r="RDA63" s="7"/>
      <c r="RDB63" s="7"/>
      <c r="RDC63" s="7"/>
      <c r="RDD63" s="7"/>
      <c r="RDE63" s="7"/>
      <c r="RDF63" s="7"/>
      <c r="RDG63" s="7"/>
      <c r="RDH63" s="7"/>
      <c r="RDI63" s="7"/>
      <c r="RDJ63" s="7"/>
      <c r="RDK63" s="7"/>
      <c r="RDL63" s="7"/>
      <c r="RDM63" s="7"/>
      <c r="RDN63" s="7"/>
      <c r="RDO63" s="7"/>
      <c r="RDP63" s="7"/>
      <c r="RDQ63" s="7"/>
      <c r="RDR63" s="7"/>
      <c r="RDS63" s="7"/>
      <c r="RDT63" s="7"/>
      <c r="RDU63" s="7"/>
      <c r="RDV63" s="7"/>
      <c r="RDW63" s="7"/>
      <c r="RDX63" s="7"/>
      <c r="RDY63" s="7"/>
      <c r="RDZ63" s="7"/>
      <c r="REA63" s="7"/>
      <c r="REB63" s="7"/>
      <c r="REC63" s="7"/>
      <c r="RED63" s="7"/>
      <c r="REE63" s="7"/>
      <c r="REF63" s="7"/>
      <c r="REG63" s="7"/>
      <c r="REH63" s="7"/>
      <c r="REI63" s="7"/>
      <c r="REJ63" s="7"/>
      <c r="REL63" s="7"/>
      <c r="REM63" s="7"/>
      <c r="REN63" s="7"/>
      <c r="REO63" s="7"/>
      <c r="REP63" s="7"/>
      <c r="REQ63" s="7"/>
      <c r="RER63" s="7"/>
      <c r="RES63" s="7"/>
      <c r="RET63" s="7"/>
      <c r="REU63" s="7"/>
      <c r="REV63" s="7"/>
      <c r="REW63" s="7"/>
      <c r="REX63" s="7"/>
      <c r="REY63" s="7"/>
      <c r="REZ63" s="7"/>
      <c r="RFA63" s="7"/>
      <c r="RFB63" s="7"/>
      <c r="RFC63" s="7"/>
      <c r="RFD63" s="7"/>
      <c r="RFE63" s="7"/>
      <c r="RFF63" s="7"/>
      <c r="RFG63" s="7"/>
      <c r="RFH63" s="7"/>
      <c r="RFI63" s="7"/>
      <c r="RFJ63" s="7"/>
      <c r="RFK63" s="7"/>
      <c r="RFL63" s="7"/>
      <c r="RFM63" s="7"/>
      <c r="RFN63" s="7"/>
      <c r="RFO63" s="7"/>
      <c r="RFP63" s="7"/>
      <c r="RFQ63" s="7"/>
      <c r="RFR63" s="7"/>
      <c r="RFS63" s="7"/>
      <c r="RFT63" s="7"/>
      <c r="RFU63" s="7"/>
      <c r="RFV63" s="7"/>
      <c r="RFW63" s="7"/>
      <c r="RFX63" s="7"/>
      <c r="RFY63" s="7"/>
      <c r="RFZ63" s="7"/>
      <c r="RGA63" s="7"/>
      <c r="RGB63" s="7"/>
      <c r="RGC63" s="7"/>
      <c r="RGD63" s="7"/>
      <c r="RGE63" s="7"/>
      <c r="RGF63" s="7"/>
      <c r="RGG63" s="7"/>
      <c r="RGH63" s="7"/>
      <c r="RGI63" s="7"/>
      <c r="RGJ63" s="7"/>
      <c r="RGK63" s="7"/>
      <c r="RGL63" s="7"/>
      <c r="RGM63" s="7"/>
      <c r="RGN63" s="7"/>
      <c r="RGO63" s="7"/>
      <c r="RGP63" s="7"/>
      <c r="RGQ63" s="7"/>
      <c r="RGR63" s="7"/>
      <c r="RGS63" s="7"/>
      <c r="RGT63" s="7"/>
      <c r="RGU63" s="7"/>
      <c r="RGV63" s="7"/>
      <c r="RGW63" s="7"/>
      <c r="RGX63" s="7"/>
      <c r="RGY63" s="7"/>
      <c r="RGZ63" s="7"/>
      <c r="RHA63" s="7"/>
      <c r="RHB63" s="7"/>
      <c r="RHC63" s="7"/>
      <c r="RHD63" s="7"/>
      <c r="RHE63" s="7"/>
      <c r="RHF63" s="7"/>
      <c r="RHG63" s="7"/>
      <c r="RHH63" s="7"/>
      <c r="RHI63" s="7"/>
      <c r="RHJ63" s="7"/>
      <c r="RHK63" s="7"/>
      <c r="RHL63" s="7"/>
      <c r="RHM63" s="7"/>
      <c r="RHN63" s="7"/>
      <c r="RHO63" s="7"/>
      <c r="RHP63" s="7"/>
      <c r="RHQ63" s="7"/>
      <c r="RHR63" s="7"/>
      <c r="RHS63" s="7"/>
      <c r="RHT63" s="7"/>
      <c r="RHU63" s="7"/>
      <c r="RHV63" s="7"/>
      <c r="RHW63" s="7"/>
      <c r="RHX63" s="7"/>
      <c r="RHY63" s="7"/>
      <c r="RHZ63" s="7"/>
      <c r="RIA63" s="7"/>
      <c r="RIB63" s="7"/>
      <c r="RIC63" s="7"/>
      <c r="RID63" s="7"/>
      <c r="RIE63" s="7"/>
      <c r="RIF63" s="7"/>
      <c r="RIG63" s="7"/>
      <c r="RIH63" s="7"/>
      <c r="RII63" s="7"/>
      <c r="RIJ63" s="7"/>
      <c r="RIK63" s="7"/>
      <c r="RIL63" s="7"/>
      <c r="RIM63" s="7"/>
      <c r="RIN63" s="7"/>
      <c r="RIO63" s="7"/>
      <c r="RIP63" s="7"/>
      <c r="RIQ63" s="7"/>
      <c r="RIR63" s="7"/>
      <c r="RIS63" s="7"/>
      <c r="RIT63" s="7"/>
      <c r="RIU63" s="7"/>
      <c r="RIV63" s="7"/>
      <c r="RIW63" s="7"/>
      <c r="RIX63" s="7"/>
      <c r="RIY63" s="7"/>
      <c r="RIZ63" s="7"/>
      <c r="RJA63" s="7"/>
      <c r="RJB63" s="7"/>
      <c r="RJC63" s="7"/>
      <c r="RJD63" s="7"/>
      <c r="RJE63" s="7"/>
      <c r="RJF63" s="7"/>
      <c r="RJG63" s="7"/>
      <c r="RJH63" s="7"/>
      <c r="RJI63" s="7"/>
      <c r="RJJ63" s="7"/>
      <c r="RJK63" s="7"/>
      <c r="RJL63" s="7"/>
      <c r="RJM63" s="7"/>
      <c r="RJN63" s="7"/>
      <c r="RJO63" s="7"/>
      <c r="RJP63" s="7"/>
      <c r="RJQ63" s="7"/>
      <c r="RJR63" s="7"/>
      <c r="RJS63" s="7"/>
      <c r="RJT63" s="7"/>
      <c r="RJU63" s="7"/>
      <c r="RJV63" s="7"/>
      <c r="RJW63" s="7"/>
      <c r="RJX63" s="7"/>
      <c r="RJY63" s="7"/>
      <c r="RJZ63" s="7"/>
      <c r="RKA63" s="7"/>
      <c r="RKB63" s="7"/>
      <c r="RKC63" s="7"/>
      <c r="RKD63" s="7"/>
      <c r="RKE63" s="7"/>
      <c r="RKF63" s="7"/>
      <c r="RKG63" s="7"/>
      <c r="RKH63" s="7"/>
      <c r="RKI63" s="7"/>
      <c r="RKJ63" s="7"/>
      <c r="RKK63" s="7"/>
      <c r="RKL63" s="7"/>
      <c r="RKM63" s="7"/>
      <c r="RKN63" s="7"/>
      <c r="RKO63" s="7"/>
      <c r="RKP63" s="7"/>
      <c r="RKQ63" s="7"/>
      <c r="RKR63" s="7"/>
      <c r="RKS63" s="7"/>
      <c r="RKT63" s="7"/>
      <c r="RKU63" s="7"/>
      <c r="RKV63" s="7"/>
      <c r="RKW63" s="7"/>
      <c r="RKX63" s="7"/>
      <c r="RKY63" s="7"/>
      <c r="RKZ63" s="7"/>
      <c r="RLA63" s="7"/>
      <c r="RLB63" s="7"/>
      <c r="RLC63" s="7"/>
      <c r="RLD63" s="7"/>
      <c r="RLE63" s="7"/>
      <c r="RLF63" s="7"/>
      <c r="RLG63" s="7"/>
      <c r="RLH63" s="7"/>
      <c r="RLI63" s="7"/>
      <c r="RLJ63" s="7"/>
      <c r="RLK63" s="7"/>
      <c r="RLL63" s="7"/>
      <c r="RLM63" s="7"/>
      <c r="RLN63" s="7"/>
      <c r="RLO63" s="7"/>
      <c r="RLP63" s="7"/>
      <c r="RLQ63" s="7"/>
      <c r="RLR63" s="7"/>
      <c r="RLS63" s="7"/>
      <c r="RLT63" s="7"/>
      <c r="RLU63" s="7"/>
      <c r="RLV63" s="7"/>
      <c r="RLW63" s="7"/>
      <c r="RLX63" s="7"/>
      <c r="RLY63" s="7"/>
      <c r="RLZ63" s="7"/>
      <c r="RMA63" s="7"/>
      <c r="RMB63" s="7"/>
      <c r="RMC63" s="7"/>
      <c r="RMD63" s="7"/>
      <c r="RME63" s="7"/>
      <c r="RMF63" s="7"/>
      <c r="RMG63" s="7"/>
      <c r="RMH63" s="7"/>
      <c r="RMI63" s="7"/>
      <c r="RMJ63" s="7"/>
      <c r="RMK63" s="7"/>
      <c r="RML63" s="7"/>
      <c r="RMM63" s="7"/>
      <c r="RMN63" s="7"/>
      <c r="RMO63" s="7"/>
      <c r="RMP63" s="7"/>
      <c r="RMQ63" s="7"/>
      <c r="RMR63" s="7"/>
      <c r="RMS63" s="7"/>
      <c r="RMT63" s="7"/>
      <c r="RMU63" s="7"/>
      <c r="RMV63" s="7"/>
      <c r="RMW63" s="7"/>
      <c r="RMX63" s="7"/>
      <c r="RMY63" s="7"/>
      <c r="RMZ63" s="7"/>
      <c r="RNA63" s="7"/>
      <c r="RNB63" s="7"/>
      <c r="RNC63" s="7"/>
      <c r="RND63" s="7"/>
      <c r="RNE63" s="7"/>
      <c r="RNF63" s="7"/>
      <c r="RNG63" s="7"/>
      <c r="RNH63" s="7"/>
      <c r="RNI63" s="7"/>
      <c r="RNJ63" s="7"/>
      <c r="RNK63" s="7"/>
      <c r="RNL63" s="7"/>
      <c r="RNM63" s="7"/>
      <c r="RNN63" s="7"/>
      <c r="RNO63" s="7"/>
      <c r="RNP63" s="7"/>
      <c r="RNQ63" s="7"/>
      <c r="RNR63" s="7"/>
      <c r="RNS63" s="7"/>
      <c r="RNT63" s="7"/>
      <c r="RNU63" s="7"/>
      <c r="RNV63" s="7"/>
      <c r="RNW63" s="7"/>
      <c r="RNX63" s="7"/>
      <c r="RNY63" s="7"/>
      <c r="RNZ63" s="7"/>
      <c r="ROA63" s="7"/>
      <c r="ROB63" s="7"/>
      <c r="ROC63" s="7"/>
      <c r="ROD63" s="7"/>
      <c r="ROE63" s="7"/>
      <c r="ROF63" s="7"/>
      <c r="ROH63" s="7"/>
      <c r="ROI63" s="7"/>
      <c r="ROJ63" s="7"/>
      <c r="ROK63" s="7"/>
      <c r="ROL63" s="7"/>
      <c r="ROM63" s="7"/>
      <c r="RON63" s="7"/>
      <c r="ROO63" s="7"/>
      <c r="ROP63" s="7"/>
      <c r="ROQ63" s="7"/>
      <c r="ROR63" s="7"/>
      <c r="ROS63" s="7"/>
      <c r="ROT63" s="7"/>
      <c r="ROU63" s="7"/>
      <c r="ROV63" s="7"/>
      <c r="ROW63" s="7"/>
      <c r="ROX63" s="7"/>
      <c r="ROY63" s="7"/>
      <c r="ROZ63" s="7"/>
      <c r="RPA63" s="7"/>
      <c r="RPB63" s="7"/>
      <c r="RPC63" s="7"/>
      <c r="RPD63" s="7"/>
      <c r="RPE63" s="7"/>
      <c r="RPF63" s="7"/>
      <c r="RPG63" s="7"/>
      <c r="RPH63" s="7"/>
      <c r="RPI63" s="7"/>
      <c r="RPJ63" s="7"/>
      <c r="RPK63" s="7"/>
      <c r="RPL63" s="7"/>
      <c r="RPM63" s="7"/>
      <c r="RPN63" s="7"/>
      <c r="RPO63" s="7"/>
      <c r="RPP63" s="7"/>
      <c r="RPQ63" s="7"/>
      <c r="RPR63" s="7"/>
      <c r="RPS63" s="7"/>
      <c r="RPT63" s="7"/>
      <c r="RPU63" s="7"/>
      <c r="RPV63" s="7"/>
      <c r="RPW63" s="7"/>
      <c r="RPX63" s="7"/>
      <c r="RPY63" s="7"/>
      <c r="RPZ63" s="7"/>
      <c r="RQA63" s="7"/>
      <c r="RQB63" s="7"/>
      <c r="RQC63" s="7"/>
      <c r="RQD63" s="7"/>
      <c r="RQE63" s="7"/>
      <c r="RQF63" s="7"/>
      <c r="RQG63" s="7"/>
      <c r="RQH63" s="7"/>
      <c r="RQI63" s="7"/>
      <c r="RQJ63" s="7"/>
      <c r="RQK63" s="7"/>
      <c r="RQL63" s="7"/>
      <c r="RQM63" s="7"/>
      <c r="RQN63" s="7"/>
      <c r="RQO63" s="7"/>
      <c r="RQP63" s="7"/>
      <c r="RQQ63" s="7"/>
      <c r="RQR63" s="7"/>
      <c r="RQS63" s="7"/>
      <c r="RQT63" s="7"/>
      <c r="RQU63" s="7"/>
      <c r="RQV63" s="7"/>
      <c r="RQW63" s="7"/>
      <c r="RQX63" s="7"/>
      <c r="RQY63" s="7"/>
      <c r="RQZ63" s="7"/>
      <c r="RRA63" s="7"/>
      <c r="RRB63" s="7"/>
      <c r="RRC63" s="7"/>
      <c r="RRD63" s="7"/>
      <c r="RRE63" s="7"/>
      <c r="RRF63" s="7"/>
      <c r="RRG63" s="7"/>
      <c r="RRH63" s="7"/>
      <c r="RRI63" s="7"/>
      <c r="RRJ63" s="7"/>
      <c r="RRK63" s="7"/>
      <c r="RRL63" s="7"/>
      <c r="RRM63" s="7"/>
      <c r="RRN63" s="7"/>
      <c r="RRO63" s="7"/>
      <c r="RRP63" s="7"/>
      <c r="RRQ63" s="7"/>
      <c r="RRR63" s="7"/>
      <c r="RRS63" s="7"/>
      <c r="RRT63" s="7"/>
      <c r="RRU63" s="7"/>
      <c r="RRV63" s="7"/>
      <c r="RRW63" s="7"/>
      <c r="RRX63" s="7"/>
      <c r="RRY63" s="7"/>
      <c r="RRZ63" s="7"/>
      <c r="RSA63" s="7"/>
      <c r="RSB63" s="7"/>
      <c r="RSC63" s="7"/>
      <c r="RSD63" s="7"/>
      <c r="RSE63" s="7"/>
      <c r="RSF63" s="7"/>
      <c r="RSG63" s="7"/>
      <c r="RSH63" s="7"/>
      <c r="RSI63" s="7"/>
      <c r="RSJ63" s="7"/>
      <c r="RSK63" s="7"/>
      <c r="RSL63" s="7"/>
      <c r="RSM63" s="7"/>
      <c r="RSN63" s="7"/>
      <c r="RSO63" s="7"/>
      <c r="RSP63" s="7"/>
      <c r="RSQ63" s="7"/>
      <c r="RSR63" s="7"/>
      <c r="RSS63" s="7"/>
      <c r="RST63" s="7"/>
      <c r="RSU63" s="7"/>
      <c r="RSV63" s="7"/>
      <c r="RSW63" s="7"/>
      <c r="RSX63" s="7"/>
      <c r="RSY63" s="7"/>
      <c r="RSZ63" s="7"/>
      <c r="RTA63" s="7"/>
      <c r="RTB63" s="7"/>
      <c r="RTC63" s="7"/>
      <c r="RTD63" s="7"/>
      <c r="RTE63" s="7"/>
      <c r="RTF63" s="7"/>
      <c r="RTG63" s="7"/>
      <c r="RTH63" s="7"/>
      <c r="RTI63" s="7"/>
      <c r="RTJ63" s="7"/>
      <c r="RTK63" s="7"/>
      <c r="RTL63" s="7"/>
      <c r="RTM63" s="7"/>
      <c r="RTN63" s="7"/>
      <c r="RTO63" s="7"/>
      <c r="RTP63" s="7"/>
      <c r="RTQ63" s="7"/>
      <c r="RTR63" s="7"/>
      <c r="RTS63" s="7"/>
      <c r="RTT63" s="7"/>
      <c r="RTU63" s="7"/>
      <c r="RTV63" s="7"/>
      <c r="RTW63" s="7"/>
      <c r="RTX63" s="7"/>
      <c r="RTY63" s="7"/>
      <c r="RTZ63" s="7"/>
      <c r="RUA63" s="7"/>
      <c r="RUB63" s="7"/>
      <c r="RUC63" s="7"/>
      <c r="RUD63" s="7"/>
      <c r="RUE63" s="7"/>
      <c r="RUF63" s="7"/>
      <c r="RUG63" s="7"/>
      <c r="RUH63" s="7"/>
      <c r="RUI63" s="7"/>
      <c r="RUJ63" s="7"/>
      <c r="RUK63" s="7"/>
      <c r="RUL63" s="7"/>
      <c r="RUM63" s="7"/>
      <c r="RUN63" s="7"/>
      <c r="RUO63" s="7"/>
      <c r="RUP63" s="7"/>
      <c r="RUQ63" s="7"/>
      <c r="RUR63" s="7"/>
      <c r="RUS63" s="7"/>
      <c r="RUT63" s="7"/>
      <c r="RUU63" s="7"/>
      <c r="RUV63" s="7"/>
      <c r="RUW63" s="7"/>
      <c r="RUX63" s="7"/>
      <c r="RUY63" s="7"/>
      <c r="RUZ63" s="7"/>
      <c r="RVA63" s="7"/>
      <c r="RVB63" s="7"/>
      <c r="RVC63" s="7"/>
      <c r="RVD63" s="7"/>
      <c r="RVE63" s="7"/>
      <c r="RVF63" s="7"/>
      <c r="RVG63" s="7"/>
      <c r="RVH63" s="7"/>
      <c r="RVI63" s="7"/>
      <c r="RVJ63" s="7"/>
      <c r="RVK63" s="7"/>
      <c r="RVL63" s="7"/>
      <c r="RVM63" s="7"/>
      <c r="RVN63" s="7"/>
      <c r="RVO63" s="7"/>
      <c r="RVP63" s="7"/>
      <c r="RVQ63" s="7"/>
      <c r="RVR63" s="7"/>
      <c r="RVS63" s="7"/>
      <c r="RVT63" s="7"/>
      <c r="RVU63" s="7"/>
      <c r="RVV63" s="7"/>
      <c r="RVW63" s="7"/>
      <c r="RVX63" s="7"/>
      <c r="RVY63" s="7"/>
      <c r="RVZ63" s="7"/>
      <c r="RWA63" s="7"/>
      <c r="RWB63" s="7"/>
      <c r="RWC63" s="7"/>
      <c r="RWD63" s="7"/>
      <c r="RWE63" s="7"/>
      <c r="RWF63" s="7"/>
      <c r="RWG63" s="7"/>
      <c r="RWH63" s="7"/>
      <c r="RWI63" s="7"/>
      <c r="RWJ63" s="7"/>
      <c r="RWK63" s="7"/>
      <c r="RWL63" s="7"/>
      <c r="RWM63" s="7"/>
      <c r="RWN63" s="7"/>
      <c r="RWO63" s="7"/>
      <c r="RWP63" s="7"/>
      <c r="RWQ63" s="7"/>
      <c r="RWR63" s="7"/>
      <c r="RWS63" s="7"/>
      <c r="RWT63" s="7"/>
      <c r="RWU63" s="7"/>
      <c r="RWV63" s="7"/>
      <c r="RWW63" s="7"/>
      <c r="RWX63" s="7"/>
      <c r="RWY63" s="7"/>
      <c r="RWZ63" s="7"/>
      <c r="RXA63" s="7"/>
      <c r="RXB63" s="7"/>
      <c r="RXC63" s="7"/>
      <c r="RXD63" s="7"/>
      <c r="RXE63" s="7"/>
      <c r="RXF63" s="7"/>
      <c r="RXG63" s="7"/>
      <c r="RXH63" s="7"/>
      <c r="RXI63" s="7"/>
      <c r="RXJ63" s="7"/>
      <c r="RXK63" s="7"/>
      <c r="RXL63" s="7"/>
      <c r="RXM63" s="7"/>
      <c r="RXN63" s="7"/>
      <c r="RXO63" s="7"/>
      <c r="RXP63" s="7"/>
      <c r="RXQ63" s="7"/>
      <c r="RXR63" s="7"/>
      <c r="RXS63" s="7"/>
      <c r="RXT63" s="7"/>
      <c r="RXU63" s="7"/>
      <c r="RXV63" s="7"/>
      <c r="RXW63" s="7"/>
      <c r="RXX63" s="7"/>
      <c r="RXY63" s="7"/>
      <c r="RXZ63" s="7"/>
      <c r="RYA63" s="7"/>
      <c r="RYB63" s="7"/>
      <c r="RYD63" s="7"/>
      <c r="RYE63" s="7"/>
      <c r="RYF63" s="7"/>
      <c r="RYG63" s="7"/>
      <c r="RYH63" s="7"/>
      <c r="RYI63" s="7"/>
      <c r="RYJ63" s="7"/>
      <c r="RYK63" s="7"/>
      <c r="RYL63" s="7"/>
      <c r="RYM63" s="7"/>
      <c r="RYN63" s="7"/>
      <c r="RYO63" s="7"/>
      <c r="RYP63" s="7"/>
      <c r="RYQ63" s="7"/>
      <c r="RYR63" s="7"/>
      <c r="RYS63" s="7"/>
      <c r="RYT63" s="7"/>
      <c r="RYU63" s="7"/>
      <c r="RYV63" s="7"/>
      <c r="RYW63" s="7"/>
      <c r="RYX63" s="7"/>
      <c r="RYY63" s="7"/>
      <c r="RYZ63" s="7"/>
      <c r="RZA63" s="7"/>
      <c r="RZB63" s="7"/>
      <c r="RZC63" s="7"/>
      <c r="RZD63" s="7"/>
      <c r="RZE63" s="7"/>
      <c r="RZF63" s="7"/>
      <c r="RZG63" s="7"/>
      <c r="RZH63" s="7"/>
      <c r="RZI63" s="7"/>
      <c r="RZJ63" s="7"/>
      <c r="RZK63" s="7"/>
      <c r="RZL63" s="7"/>
      <c r="RZM63" s="7"/>
      <c r="RZN63" s="7"/>
      <c r="RZO63" s="7"/>
      <c r="RZP63" s="7"/>
      <c r="RZQ63" s="7"/>
      <c r="RZR63" s="7"/>
      <c r="RZS63" s="7"/>
      <c r="RZT63" s="7"/>
      <c r="RZU63" s="7"/>
      <c r="RZV63" s="7"/>
      <c r="RZW63" s="7"/>
      <c r="RZX63" s="7"/>
      <c r="RZY63" s="7"/>
      <c r="RZZ63" s="7"/>
      <c r="SAA63" s="7"/>
      <c r="SAB63" s="7"/>
      <c r="SAC63" s="7"/>
      <c r="SAD63" s="7"/>
      <c r="SAE63" s="7"/>
      <c r="SAF63" s="7"/>
      <c r="SAG63" s="7"/>
      <c r="SAH63" s="7"/>
      <c r="SAI63" s="7"/>
      <c r="SAJ63" s="7"/>
      <c r="SAK63" s="7"/>
      <c r="SAL63" s="7"/>
      <c r="SAM63" s="7"/>
      <c r="SAN63" s="7"/>
      <c r="SAO63" s="7"/>
      <c r="SAP63" s="7"/>
      <c r="SAQ63" s="7"/>
      <c r="SAR63" s="7"/>
      <c r="SAS63" s="7"/>
      <c r="SAT63" s="7"/>
      <c r="SAU63" s="7"/>
      <c r="SAV63" s="7"/>
      <c r="SAW63" s="7"/>
      <c r="SAX63" s="7"/>
      <c r="SAY63" s="7"/>
      <c r="SAZ63" s="7"/>
      <c r="SBA63" s="7"/>
      <c r="SBB63" s="7"/>
      <c r="SBC63" s="7"/>
      <c r="SBD63" s="7"/>
      <c r="SBE63" s="7"/>
      <c r="SBF63" s="7"/>
      <c r="SBG63" s="7"/>
      <c r="SBH63" s="7"/>
      <c r="SBI63" s="7"/>
      <c r="SBJ63" s="7"/>
      <c r="SBK63" s="7"/>
      <c r="SBL63" s="7"/>
      <c r="SBM63" s="7"/>
      <c r="SBN63" s="7"/>
      <c r="SBO63" s="7"/>
      <c r="SBP63" s="7"/>
      <c r="SBQ63" s="7"/>
      <c r="SBR63" s="7"/>
      <c r="SBS63" s="7"/>
      <c r="SBT63" s="7"/>
      <c r="SBU63" s="7"/>
      <c r="SBV63" s="7"/>
      <c r="SBW63" s="7"/>
      <c r="SBX63" s="7"/>
      <c r="SBY63" s="7"/>
      <c r="SBZ63" s="7"/>
      <c r="SCA63" s="7"/>
      <c r="SCB63" s="7"/>
      <c r="SCC63" s="7"/>
      <c r="SCD63" s="7"/>
      <c r="SCE63" s="7"/>
      <c r="SCF63" s="7"/>
      <c r="SCG63" s="7"/>
      <c r="SCH63" s="7"/>
      <c r="SCI63" s="7"/>
      <c r="SCJ63" s="7"/>
      <c r="SCK63" s="7"/>
      <c r="SCL63" s="7"/>
      <c r="SCM63" s="7"/>
      <c r="SCN63" s="7"/>
      <c r="SCO63" s="7"/>
      <c r="SCP63" s="7"/>
      <c r="SCQ63" s="7"/>
      <c r="SCR63" s="7"/>
      <c r="SCS63" s="7"/>
      <c r="SCT63" s="7"/>
      <c r="SCU63" s="7"/>
      <c r="SCV63" s="7"/>
      <c r="SCW63" s="7"/>
      <c r="SCX63" s="7"/>
      <c r="SCY63" s="7"/>
      <c r="SCZ63" s="7"/>
      <c r="SDA63" s="7"/>
      <c r="SDB63" s="7"/>
      <c r="SDC63" s="7"/>
      <c r="SDD63" s="7"/>
      <c r="SDE63" s="7"/>
      <c r="SDF63" s="7"/>
      <c r="SDG63" s="7"/>
      <c r="SDH63" s="7"/>
      <c r="SDI63" s="7"/>
      <c r="SDJ63" s="7"/>
      <c r="SDK63" s="7"/>
      <c r="SDL63" s="7"/>
      <c r="SDM63" s="7"/>
      <c r="SDN63" s="7"/>
      <c r="SDO63" s="7"/>
      <c r="SDP63" s="7"/>
      <c r="SDQ63" s="7"/>
      <c r="SDR63" s="7"/>
      <c r="SDS63" s="7"/>
      <c r="SDT63" s="7"/>
      <c r="SDU63" s="7"/>
      <c r="SDV63" s="7"/>
      <c r="SDW63" s="7"/>
      <c r="SDX63" s="7"/>
      <c r="SDY63" s="7"/>
      <c r="SDZ63" s="7"/>
      <c r="SEA63" s="7"/>
      <c r="SEB63" s="7"/>
      <c r="SEC63" s="7"/>
      <c r="SED63" s="7"/>
      <c r="SEE63" s="7"/>
      <c r="SEF63" s="7"/>
      <c r="SEG63" s="7"/>
      <c r="SEH63" s="7"/>
      <c r="SEI63" s="7"/>
      <c r="SEJ63" s="7"/>
      <c r="SEK63" s="7"/>
      <c r="SEL63" s="7"/>
      <c r="SEM63" s="7"/>
      <c r="SEN63" s="7"/>
      <c r="SEO63" s="7"/>
      <c r="SEP63" s="7"/>
      <c r="SEQ63" s="7"/>
      <c r="SER63" s="7"/>
      <c r="SES63" s="7"/>
      <c r="SET63" s="7"/>
      <c r="SEU63" s="7"/>
      <c r="SEV63" s="7"/>
      <c r="SEW63" s="7"/>
      <c r="SEX63" s="7"/>
      <c r="SEY63" s="7"/>
      <c r="SEZ63" s="7"/>
      <c r="SFA63" s="7"/>
      <c r="SFB63" s="7"/>
      <c r="SFC63" s="7"/>
      <c r="SFD63" s="7"/>
      <c r="SFE63" s="7"/>
      <c r="SFF63" s="7"/>
      <c r="SFG63" s="7"/>
      <c r="SFH63" s="7"/>
      <c r="SFI63" s="7"/>
      <c r="SFJ63" s="7"/>
      <c r="SFK63" s="7"/>
      <c r="SFL63" s="7"/>
      <c r="SFM63" s="7"/>
      <c r="SFN63" s="7"/>
      <c r="SFO63" s="7"/>
      <c r="SFP63" s="7"/>
      <c r="SFQ63" s="7"/>
      <c r="SFR63" s="7"/>
      <c r="SFS63" s="7"/>
      <c r="SFT63" s="7"/>
      <c r="SFU63" s="7"/>
      <c r="SFV63" s="7"/>
      <c r="SFW63" s="7"/>
      <c r="SFX63" s="7"/>
      <c r="SFY63" s="7"/>
      <c r="SFZ63" s="7"/>
      <c r="SGA63" s="7"/>
      <c r="SGB63" s="7"/>
      <c r="SGC63" s="7"/>
      <c r="SGD63" s="7"/>
      <c r="SGE63" s="7"/>
      <c r="SGF63" s="7"/>
      <c r="SGG63" s="7"/>
      <c r="SGH63" s="7"/>
      <c r="SGI63" s="7"/>
      <c r="SGJ63" s="7"/>
      <c r="SGK63" s="7"/>
      <c r="SGL63" s="7"/>
      <c r="SGM63" s="7"/>
      <c r="SGN63" s="7"/>
      <c r="SGO63" s="7"/>
      <c r="SGP63" s="7"/>
      <c r="SGQ63" s="7"/>
      <c r="SGR63" s="7"/>
      <c r="SGS63" s="7"/>
      <c r="SGT63" s="7"/>
      <c r="SGU63" s="7"/>
      <c r="SGV63" s="7"/>
      <c r="SGW63" s="7"/>
      <c r="SGX63" s="7"/>
      <c r="SGY63" s="7"/>
      <c r="SGZ63" s="7"/>
      <c r="SHA63" s="7"/>
      <c r="SHB63" s="7"/>
      <c r="SHC63" s="7"/>
      <c r="SHD63" s="7"/>
      <c r="SHE63" s="7"/>
      <c r="SHF63" s="7"/>
      <c r="SHG63" s="7"/>
      <c r="SHH63" s="7"/>
      <c r="SHI63" s="7"/>
      <c r="SHJ63" s="7"/>
      <c r="SHK63" s="7"/>
      <c r="SHL63" s="7"/>
      <c r="SHM63" s="7"/>
      <c r="SHN63" s="7"/>
      <c r="SHO63" s="7"/>
      <c r="SHP63" s="7"/>
      <c r="SHQ63" s="7"/>
      <c r="SHR63" s="7"/>
      <c r="SHS63" s="7"/>
      <c r="SHT63" s="7"/>
      <c r="SHU63" s="7"/>
      <c r="SHV63" s="7"/>
      <c r="SHW63" s="7"/>
      <c r="SHX63" s="7"/>
      <c r="SHZ63" s="7"/>
      <c r="SIA63" s="7"/>
      <c r="SIB63" s="7"/>
      <c r="SIC63" s="7"/>
      <c r="SID63" s="7"/>
      <c r="SIE63" s="7"/>
      <c r="SIF63" s="7"/>
      <c r="SIG63" s="7"/>
      <c r="SIH63" s="7"/>
      <c r="SII63" s="7"/>
      <c r="SIJ63" s="7"/>
      <c r="SIK63" s="7"/>
      <c r="SIL63" s="7"/>
      <c r="SIM63" s="7"/>
      <c r="SIN63" s="7"/>
      <c r="SIO63" s="7"/>
      <c r="SIP63" s="7"/>
      <c r="SIQ63" s="7"/>
      <c r="SIR63" s="7"/>
      <c r="SIS63" s="7"/>
      <c r="SIT63" s="7"/>
      <c r="SIU63" s="7"/>
      <c r="SIV63" s="7"/>
      <c r="SIW63" s="7"/>
      <c r="SIX63" s="7"/>
      <c r="SIY63" s="7"/>
      <c r="SIZ63" s="7"/>
      <c r="SJA63" s="7"/>
      <c r="SJB63" s="7"/>
      <c r="SJC63" s="7"/>
      <c r="SJD63" s="7"/>
      <c r="SJE63" s="7"/>
      <c r="SJF63" s="7"/>
      <c r="SJG63" s="7"/>
      <c r="SJH63" s="7"/>
      <c r="SJI63" s="7"/>
      <c r="SJJ63" s="7"/>
      <c r="SJK63" s="7"/>
      <c r="SJL63" s="7"/>
      <c r="SJM63" s="7"/>
      <c r="SJN63" s="7"/>
      <c r="SJO63" s="7"/>
      <c r="SJP63" s="7"/>
      <c r="SJQ63" s="7"/>
      <c r="SJR63" s="7"/>
      <c r="SJS63" s="7"/>
      <c r="SJT63" s="7"/>
      <c r="SJU63" s="7"/>
      <c r="SJV63" s="7"/>
      <c r="SJW63" s="7"/>
      <c r="SJX63" s="7"/>
      <c r="SJY63" s="7"/>
      <c r="SJZ63" s="7"/>
      <c r="SKA63" s="7"/>
      <c r="SKB63" s="7"/>
      <c r="SKC63" s="7"/>
      <c r="SKD63" s="7"/>
      <c r="SKE63" s="7"/>
      <c r="SKF63" s="7"/>
      <c r="SKG63" s="7"/>
      <c r="SKH63" s="7"/>
      <c r="SKI63" s="7"/>
      <c r="SKJ63" s="7"/>
      <c r="SKK63" s="7"/>
      <c r="SKL63" s="7"/>
      <c r="SKM63" s="7"/>
      <c r="SKN63" s="7"/>
      <c r="SKO63" s="7"/>
      <c r="SKP63" s="7"/>
      <c r="SKQ63" s="7"/>
      <c r="SKR63" s="7"/>
      <c r="SKS63" s="7"/>
      <c r="SKT63" s="7"/>
      <c r="SKU63" s="7"/>
      <c r="SKV63" s="7"/>
      <c r="SKW63" s="7"/>
      <c r="SKX63" s="7"/>
      <c r="SKY63" s="7"/>
      <c r="SKZ63" s="7"/>
      <c r="SLA63" s="7"/>
      <c r="SLB63" s="7"/>
      <c r="SLC63" s="7"/>
      <c r="SLD63" s="7"/>
      <c r="SLE63" s="7"/>
      <c r="SLF63" s="7"/>
      <c r="SLG63" s="7"/>
      <c r="SLH63" s="7"/>
      <c r="SLI63" s="7"/>
      <c r="SLJ63" s="7"/>
      <c r="SLK63" s="7"/>
      <c r="SLL63" s="7"/>
      <c r="SLM63" s="7"/>
      <c r="SLN63" s="7"/>
      <c r="SLO63" s="7"/>
      <c r="SLP63" s="7"/>
      <c r="SLQ63" s="7"/>
      <c r="SLR63" s="7"/>
      <c r="SLS63" s="7"/>
      <c r="SLT63" s="7"/>
      <c r="SLU63" s="7"/>
      <c r="SLV63" s="7"/>
      <c r="SLW63" s="7"/>
      <c r="SLX63" s="7"/>
      <c r="SLY63" s="7"/>
      <c r="SLZ63" s="7"/>
      <c r="SMA63" s="7"/>
      <c r="SMB63" s="7"/>
      <c r="SMC63" s="7"/>
      <c r="SMD63" s="7"/>
      <c r="SME63" s="7"/>
      <c r="SMF63" s="7"/>
      <c r="SMG63" s="7"/>
      <c r="SMH63" s="7"/>
      <c r="SMI63" s="7"/>
      <c r="SMJ63" s="7"/>
      <c r="SMK63" s="7"/>
      <c r="SML63" s="7"/>
      <c r="SMM63" s="7"/>
      <c r="SMN63" s="7"/>
      <c r="SMO63" s="7"/>
      <c r="SMP63" s="7"/>
      <c r="SMQ63" s="7"/>
      <c r="SMR63" s="7"/>
      <c r="SMS63" s="7"/>
      <c r="SMT63" s="7"/>
      <c r="SMU63" s="7"/>
      <c r="SMV63" s="7"/>
      <c r="SMW63" s="7"/>
      <c r="SMX63" s="7"/>
      <c r="SMY63" s="7"/>
      <c r="SMZ63" s="7"/>
      <c r="SNA63" s="7"/>
      <c r="SNB63" s="7"/>
      <c r="SNC63" s="7"/>
      <c r="SND63" s="7"/>
      <c r="SNE63" s="7"/>
      <c r="SNF63" s="7"/>
      <c r="SNG63" s="7"/>
      <c r="SNH63" s="7"/>
      <c r="SNI63" s="7"/>
      <c r="SNJ63" s="7"/>
      <c r="SNK63" s="7"/>
      <c r="SNL63" s="7"/>
      <c r="SNM63" s="7"/>
      <c r="SNN63" s="7"/>
      <c r="SNO63" s="7"/>
      <c r="SNP63" s="7"/>
      <c r="SNQ63" s="7"/>
      <c r="SNR63" s="7"/>
      <c r="SNS63" s="7"/>
      <c r="SNT63" s="7"/>
      <c r="SNU63" s="7"/>
      <c r="SNV63" s="7"/>
      <c r="SNW63" s="7"/>
      <c r="SNX63" s="7"/>
      <c r="SNY63" s="7"/>
      <c r="SNZ63" s="7"/>
      <c r="SOA63" s="7"/>
      <c r="SOB63" s="7"/>
      <c r="SOC63" s="7"/>
      <c r="SOD63" s="7"/>
      <c r="SOE63" s="7"/>
      <c r="SOF63" s="7"/>
      <c r="SOG63" s="7"/>
      <c r="SOH63" s="7"/>
      <c r="SOI63" s="7"/>
      <c r="SOJ63" s="7"/>
      <c r="SOK63" s="7"/>
      <c r="SOL63" s="7"/>
      <c r="SOM63" s="7"/>
      <c r="SON63" s="7"/>
      <c r="SOO63" s="7"/>
      <c r="SOP63" s="7"/>
      <c r="SOQ63" s="7"/>
      <c r="SOR63" s="7"/>
      <c r="SOS63" s="7"/>
      <c r="SOT63" s="7"/>
      <c r="SOU63" s="7"/>
      <c r="SOV63" s="7"/>
      <c r="SOW63" s="7"/>
      <c r="SOX63" s="7"/>
      <c r="SOY63" s="7"/>
      <c r="SOZ63" s="7"/>
      <c r="SPA63" s="7"/>
      <c r="SPB63" s="7"/>
      <c r="SPC63" s="7"/>
      <c r="SPD63" s="7"/>
      <c r="SPE63" s="7"/>
      <c r="SPF63" s="7"/>
      <c r="SPG63" s="7"/>
      <c r="SPH63" s="7"/>
      <c r="SPI63" s="7"/>
      <c r="SPJ63" s="7"/>
      <c r="SPK63" s="7"/>
      <c r="SPL63" s="7"/>
      <c r="SPM63" s="7"/>
      <c r="SPN63" s="7"/>
      <c r="SPO63" s="7"/>
      <c r="SPP63" s="7"/>
      <c r="SPQ63" s="7"/>
      <c r="SPR63" s="7"/>
      <c r="SPS63" s="7"/>
      <c r="SPT63" s="7"/>
      <c r="SPU63" s="7"/>
      <c r="SPV63" s="7"/>
      <c r="SPW63" s="7"/>
      <c r="SPX63" s="7"/>
      <c r="SPY63" s="7"/>
      <c r="SPZ63" s="7"/>
      <c r="SQA63" s="7"/>
      <c r="SQB63" s="7"/>
      <c r="SQC63" s="7"/>
      <c r="SQD63" s="7"/>
      <c r="SQE63" s="7"/>
      <c r="SQF63" s="7"/>
      <c r="SQG63" s="7"/>
      <c r="SQH63" s="7"/>
      <c r="SQI63" s="7"/>
      <c r="SQJ63" s="7"/>
      <c r="SQK63" s="7"/>
      <c r="SQL63" s="7"/>
      <c r="SQM63" s="7"/>
      <c r="SQN63" s="7"/>
      <c r="SQO63" s="7"/>
      <c r="SQP63" s="7"/>
      <c r="SQQ63" s="7"/>
      <c r="SQR63" s="7"/>
      <c r="SQS63" s="7"/>
      <c r="SQT63" s="7"/>
      <c r="SQU63" s="7"/>
      <c r="SQV63" s="7"/>
      <c r="SQW63" s="7"/>
      <c r="SQX63" s="7"/>
      <c r="SQY63" s="7"/>
      <c r="SQZ63" s="7"/>
      <c r="SRA63" s="7"/>
      <c r="SRB63" s="7"/>
      <c r="SRC63" s="7"/>
      <c r="SRD63" s="7"/>
      <c r="SRE63" s="7"/>
      <c r="SRF63" s="7"/>
      <c r="SRG63" s="7"/>
      <c r="SRH63" s="7"/>
      <c r="SRI63" s="7"/>
      <c r="SRJ63" s="7"/>
      <c r="SRK63" s="7"/>
      <c r="SRL63" s="7"/>
      <c r="SRM63" s="7"/>
      <c r="SRN63" s="7"/>
      <c r="SRO63" s="7"/>
      <c r="SRP63" s="7"/>
      <c r="SRQ63" s="7"/>
      <c r="SRR63" s="7"/>
      <c r="SRS63" s="7"/>
      <c r="SRT63" s="7"/>
      <c r="SRV63" s="7"/>
      <c r="SRW63" s="7"/>
      <c r="SRX63" s="7"/>
      <c r="SRY63" s="7"/>
      <c r="SRZ63" s="7"/>
      <c r="SSA63" s="7"/>
      <c r="SSB63" s="7"/>
      <c r="SSC63" s="7"/>
      <c r="SSD63" s="7"/>
      <c r="SSE63" s="7"/>
      <c r="SSF63" s="7"/>
      <c r="SSG63" s="7"/>
      <c r="SSH63" s="7"/>
      <c r="SSI63" s="7"/>
      <c r="SSJ63" s="7"/>
      <c r="SSK63" s="7"/>
      <c r="SSL63" s="7"/>
      <c r="SSM63" s="7"/>
      <c r="SSN63" s="7"/>
      <c r="SSO63" s="7"/>
      <c r="SSP63" s="7"/>
      <c r="SSQ63" s="7"/>
      <c r="SSR63" s="7"/>
      <c r="SSS63" s="7"/>
      <c r="SST63" s="7"/>
      <c r="SSU63" s="7"/>
      <c r="SSV63" s="7"/>
      <c r="SSW63" s="7"/>
      <c r="SSX63" s="7"/>
      <c r="SSY63" s="7"/>
      <c r="SSZ63" s="7"/>
      <c r="STA63" s="7"/>
      <c r="STB63" s="7"/>
      <c r="STC63" s="7"/>
      <c r="STD63" s="7"/>
      <c r="STE63" s="7"/>
      <c r="STF63" s="7"/>
      <c r="STG63" s="7"/>
      <c r="STH63" s="7"/>
      <c r="STI63" s="7"/>
      <c r="STJ63" s="7"/>
      <c r="STK63" s="7"/>
      <c r="STL63" s="7"/>
      <c r="STM63" s="7"/>
      <c r="STN63" s="7"/>
      <c r="STO63" s="7"/>
      <c r="STP63" s="7"/>
      <c r="STQ63" s="7"/>
      <c r="STR63" s="7"/>
      <c r="STS63" s="7"/>
      <c r="STT63" s="7"/>
      <c r="STU63" s="7"/>
      <c r="STV63" s="7"/>
      <c r="STW63" s="7"/>
      <c r="STX63" s="7"/>
      <c r="STY63" s="7"/>
      <c r="STZ63" s="7"/>
      <c r="SUA63" s="7"/>
      <c r="SUB63" s="7"/>
      <c r="SUC63" s="7"/>
      <c r="SUD63" s="7"/>
      <c r="SUE63" s="7"/>
      <c r="SUF63" s="7"/>
      <c r="SUG63" s="7"/>
      <c r="SUH63" s="7"/>
      <c r="SUI63" s="7"/>
      <c r="SUJ63" s="7"/>
      <c r="SUK63" s="7"/>
      <c r="SUL63" s="7"/>
      <c r="SUM63" s="7"/>
      <c r="SUN63" s="7"/>
      <c r="SUO63" s="7"/>
      <c r="SUP63" s="7"/>
      <c r="SUQ63" s="7"/>
      <c r="SUR63" s="7"/>
      <c r="SUS63" s="7"/>
      <c r="SUT63" s="7"/>
      <c r="SUU63" s="7"/>
      <c r="SUV63" s="7"/>
      <c r="SUW63" s="7"/>
      <c r="SUX63" s="7"/>
      <c r="SUY63" s="7"/>
      <c r="SUZ63" s="7"/>
      <c r="SVA63" s="7"/>
      <c r="SVB63" s="7"/>
      <c r="SVC63" s="7"/>
      <c r="SVD63" s="7"/>
      <c r="SVE63" s="7"/>
      <c r="SVF63" s="7"/>
      <c r="SVG63" s="7"/>
      <c r="SVH63" s="7"/>
      <c r="SVI63" s="7"/>
      <c r="SVJ63" s="7"/>
      <c r="SVK63" s="7"/>
      <c r="SVL63" s="7"/>
      <c r="SVM63" s="7"/>
      <c r="SVN63" s="7"/>
      <c r="SVO63" s="7"/>
      <c r="SVP63" s="7"/>
      <c r="SVQ63" s="7"/>
      <c r="SVR63" s="7"/>
      <c r="SVS63" s="7"/>
      <c r="SVT63" s="7"/>
      <c r="SVU63" s="7"/>
      <c r="SVV63" s="7"/>
      <c r="SVW63" s="7"/>
      <c r="SVX63" s="7"/>
      <c r="SVY63" s="7"/>
      <c r="SVZ63" s="7"/>
      <c r="SWA63" s="7"/>
      <c r="SWB63" s="7"/>
      <c r="SWC63" s="7"/>
      <c r="SWD63" s="7"/>
      <c r="SWE63" s="7"/>
      <c r="SWF63" s="7"/>
      <c r="SWG63" s="7"/>
      <c r="SWH63" s="7"/>
      <c r="SWI63" s="7"/>
      <c r="SWJ63" s="7"/>
      <c r="SWK63" s="7"/>
      <c r="SWL63" s="7"/>
      <c r="SWM63" s="7"/>
      <c r="SWN63" s="7"/>
      <c r="SWO63" s="7"/>
      <c r="SWP63" s="7"/>
      <c r="SWQ63" s="7"/>
      <c r="SWR63" s="7"/>
      <c r="SWS63" s="7"/>
      <c r="SWT63" s="7"/>
      <c r="SWU63" s="7"/>
      <c r="SWV63" s="7"/>
      <c r="SWW63" s="7"/>
      <c r="SWX63" s="7"/>
      <c r="SWY63" s="7"/>
      <c r="SWZ63" s="7"/>
      <c r="SXA63" s="7"/>
      <c r="SXB63" s="7"/>
      <c r="SXC63" s="7"/>
      <c r="SXD63" s="7"/>
      <c r="SXE63" s="7"/>
      <c r="SXF63" s="7"/>
      <c r="SXG63" s="7"/>
      <c r="SXH63" s="7"/>
      <c r="SXI63" s="7"/>
      <c r="SXJ63" s="7"/>
      <c r="SXK63" s="7"/>
      <c r="SXL63" s="7"/>
      <c r="SXM63" s="7"/>
      <c r="SXN63" s="7"/>
      <c r="SXO63" s="7"/>
      <c r="SXP63" s="7"/>
      <c r="SXQ63" s="7"/>
      <c r="SXR63" s="7"/>
      <c r="SXS63" s="7"/>
      <c r="SXT63" s="7"/>
      <c r="SXU63" s="7"/>
      <c r="SXV63" s="7"/>
      <c r="SXW63" s="7"/>
      <c r="SXX63" s="7"/>
      <c r="SXY63" s="7"/>
      <c r="SXZ63" s="7"/>
      <c r="SYA63" s="7"/>
      <c r="SYB63" s="7"/>
      <c r="SYC63" s="7"/>
      <c r="SYD63" s="7"/>
      <c r="SYE63" s="7"/>
      <c r="SYF63" s="7"/>
      <c r="SYG63" s="7"/>
      <c r="SYH63" s="7"/>
      <c r="SYI63" s="7"/>
      <c r="SYJ63" s="7"/>
      <c r="SYK63" s="7"/>
      <c r="SYL63" s="7"/>
      <c r="SYM63" s="7"/>
      <c r="SYN63" s="7"/>
      <c r="SYO63" s="7"/>
      <c r="SYP63" s="7"/>
      <c r="SYQ63" s="7"/>
      <c r="SYR63" s="7"/>
      <c r="SYS63" s="7"/>
      <c r="SYT63" s="7"/>
      <c r="SYU63" s="7"/>
      <c r="SYV63" s="7"/>
      <c r="SYW63" s="7"/>
      <c r="SYX63" s="7"/>
      <c r="SYY63" s="7"/>
      <c r="SYZ63" s="7"/>
      <c r="SZA63" s="7"/>
      <c r="SZB63" s="7"/>
      <c r="SZC63" s="7"/>
      <c r="SZD63" s="7"/>
      <c r="SZE63" s="7"/>
      <c r="SZF63" s="7"/>
      <c r="SZG63" s="7"/>
      <c r="SZH63" s="7"/>
      <c r="SZI63" s="7"/>
      <c r="SZJ63" s="7"/>
      <c r="SZK63" s="7"/>
      <c r="SZL63" s="7"/>
      <c r="SZM63" s="7"/>
      <c r="SZN63" s="7"/>
      <c r="SZO63" s="7"/>
      <c r="SZP63" s="7"/>
      <c r="SZQ63" s="7"/>
      <c r="SZR63" s="7"/>
      <c r="SZS63" s="7"/>
      <c r="SZT63" s="7"/>
      <c r="SZU63" s="7"/>
      <c r="SZV63" s="7"/>
      <c r="SZW63" s="7"/>
      <c r="SZX63" s="7"/>
      <c r="SZY63" s="7"/>
      <c r="SZZ63" s="7"/>
      <c r="TAA63" s="7"/>
      <c r="TAB63" s="7"/>
      <c r="TAC63" s="7"/>
      <c r="TAD63" s="7"/>
      <c r="TAE63" s="7"/>
      <c r="TAF63" s="7"/>
      <c r="TAG63" s="7"/>
      <c r="TAH63" s="7"/>
      <c r="TAI63" s="7"/>
      <c r="TAJ63" s="7"/>
      <c r="TAK63" s="7"/>
      <c r="TAL63" s="7"/>
      <c r="TAM63" s="7"/>
      <c r="TAN63" s="7"/>
      <c r="TAO63" s="7"/>
      <c r="TAP63" s="7"/>
      <c r="TAQ63" s="7"/>
      <c r="TAR63" s="7"/>
      <c r="TAS63" s="7"/>
      <c r="TAT63" s="7"/>
      <c r="TAU63" s="7"/>
      <c r="TAV63" s="7"/>
      <c r="TAW63" s="7"/>
      <c r="TAX63" s="7"/>
      <c r="TAY63" s="7"/>
      <c r="TAZ63" s="7"/>
      <c r="TBA63" s="7"/>
      <c r="TBB63" s="7"/>
      <c r="TBC63" s="7"/>
      <c r="TBD63" s="7"/>
      <c r="TBE63" s="7"/>
      <c r="TBF63" s="7"/>
      <c r="TBG63" s="7"/>
      <c r="TBH63" s="7"/>
      <c r="TBI63" s="7"/>
      <c r="TBJ63" s="7"/>
      <c r="TBK63" s="7"/>
      <c r="TBL63" s="7"/>
      <c r="TBM63" s="7"/>
      <c r="TBN63" s="7"/>
      <c r="TBO63" s="7"/>
      <c r="TBP63" s="7"/>
      <c r="TBR63" s="7"/>
      <c r="TBS63" s="7"/>
      <c r="TBT63" s="7"/>
      <c r="TBU63" s="7"/>
      <c r="TBV63" s="7"/>
      <c r="TBW63" s="7"/>
      <c r="TBX63" s="7"/>
      <c r="TBY63" s="7"/>
      <c r="TBZ63" s="7"/>
      <c r="TCA63" s="7"/>
      <c r="TCB63" s="7"/>
      <c r="TCC63" s="7"/>
      <c r="TCD63" s="7"/>
      <c r="TCE63" s="7"/>
      <c r="TCF63" s="7"/>
      <c r="TCG63" s="7"/>
      <c r="TCH63" s="7"/>
      <c r="TCI63" s="7"/>
      <c r="TCJ63" s="7"/>
      <c r="TCK63" s="7"/>
      <c r="TCL63" s="7"/>
      <c r="TCM63" s="7"/>
      <c r="TCN63" s="7"/>
      <c r="TCO63" s="7"/>
      <c r="TCP63" s="7"/>
      <c r="TCQ63" s="7"/>
      <c r="TCR63" s="7"/>
      <c r="TCS63" s="7"/>
      <c r="TCT63" s="7"/>
      <c r="TCU63" s="7"/>
      <c r="TCV63" s="7"/>
      <c r="TCW63" s="7"/>
      <c r="TCX63" s="7"/>
      <c r="TCY63" s="7"/>
      <c r="TCZ63" s="7"/>
      <c r="TDA63" s="7"/>
      <c r="TDB63" s="7"/>
      <c r="TDC63" s="7"/>
      <c r="TDD63" s="7"/>
      <c r="TDE63" s="7"/>
      <c r="TDF63" s="7"/>
      <c r="TDG63" s="7"/>
      <c r="TDH63" s="7"/>
      <c r="TDI63" s="7"/>
      <c r="TDJ63" s="7"/>
      <c r="TDK63" s="7"/>
      <c r="TDL63" s="7"/>
      <c r="TDM63" s="7"/>
      <c r="TDN63" s="7"/>
      <c r="TDO63" s="7"/>
      <c r="TDP63" s="7"/>
      <c r="TDQ63" s="7"/>
      <c r="TDR63" s="7"/>
      <c r="TDS63" s="7"/>
      <c r="TDT63" s="7"/>
      <c r="TDU63" s="7"/>
      <c r="TDV63" s="7"/>
      <c r="TDW63" s="7"/>
      <c r="TDX63" s="7"/>
      <c r="TDY63" s="7"/>
      <c r="TDZ63" s="7"/>
      <c r="TEA63" s="7"/>
      <c r="TEB63" s="7"/>
      <c r="TEC63" s="7"/>
      <c r="TED63" s="7"/>
      <c r="TEE63" s="7"/>
      <c r="TEF63" s="7"/>
      <c r="TEG63" s="7"/>
      <c r="TEH63" s="7"/>
      <c r="TEI63" s="7"/>
      <c r="TEJ63" s="7"/>
      <c r="TEK63" s="7"/>
      <c r="TEL63" s="7"/>
      <c r="TEM63" s="7"/>
      <c r="TEN63" s="7"/>
      <c r="TEO63" s="7"/>
      <c r="TEP63" s="7"/>
      <c r="TEQ63" s="7"/>
      <c r="TER63" s="7"/>
      <c r="TES63" s="7"/>
      <c r="TET63" s="7"/>
      <c r="TEU63" s="7"/>
      <c r="TEV63" s="7"/>
      <c r="TEW63" s="7"/>
      <c r="TEX63" s="7"/>
      <c r="TEY63" s="7"/>
      <c r="TEZ63" s="7"/>
      <c r="TFA63" s="7"/>
      <c r="TFB63" s="7"/>
      <c r="TFC63" s="7"/>
      <c r="TFD63" s="7"/>
      <c r="TFE63" s="7"/>
      <c r="TFF63" s="7"/>
      <c r="TFG63" s="7"/>
      <c r="TFH63" s="7"/>
      <c r="TFI63" s="7"/>
      <c r="TFJ63" s="7"/>
      <c r="TFK63" s="7"/>
      <c r="TFL63" s="7"/>
      <c r="TFM63" s="7"/>
      <c r="TFN63" s="7"/>
      <c r="TFO63" s="7"/>
      <c r="TFP63" s="7"/>
      <c r="TFQ63" s="7"/>
      <c r="TFR63" s="7"/>
      <c r="TFS63" s="7"/>
      <c r="TFT63" s="7"/>
      <c r="TFU63" s="7"/>
      <c r="TFV63" s="7"/>
      <c r="TFW63" s="7"/>
      <c r="TFX63" s="7"/>
      <c r="TFY63" s="7"/>
      <c r="TFZ63" s="7"/>
      <c r="TGA63" s="7"/>
      <c r="TGB63" s="7"/>
      <c r="TGC63" s="7"/>
      <c r="TGD63" s="7"/>
      <c r="TGE63" s="7"/>
      <c r="TGF63" s="7"/>
      <c r="TGG63" s="7"/>
      <c r="TGH63" s="7"/>
      <c r="TGI63" s="7"/>
      <c r="TGJ63" s="7"/>
      <c r="TGK63" s="7"/>
      <c r="TGL63" s="7"/>
      <c r="TGM63" s="7"/>
      <c r="TGN63" s="7"/>
      <c r="TGO63" s="7"/>
      <c r="TGP63" s="7"/>
      <c r="TGQ63" s="7"/>
      <c r="TGR63" s="7"/>
      <c r="TGS63" s="7"/>
      <c r="TGT63" s="7"/>
      <c r="TGU63" s="7"/>
      <c r="TGV63" s="7"/>
      <c r="TGW63" s="7"/>
      <c r="TGX63" s="7"/>
      <c r="TGY63" s="7"/>
      <c r="TGZ63" s="7"/>
      <c r="THA63" s="7"/>
      <c r="THB63" s="7"/>
      <c r="THC63" s="7"/>
      <c r="THD63" s="7"/>
      <c r="THE63" s="7"/>
      <c r="THF63" s="7"/>
      <c r="THG63" s="7"/>
      <c r="THH63" s="7"/>
      <c r="THI63" s="7"/>
      <c r="THJ63" s="7"/>
      <c r="THK63" s="7"/>
      <c r="THL63" s="7"/>
      <c r="THM63" s="7"/>
      <c r="THN63" s="7"/>
      <c r="THO63" s="7"/>
      <c r="THP63" s="7"/>
      <c r="THQ63" s="7"/>
      <c r="THR63" s="7"/>
      <c r="THS63" s="7"/>
      <c r="THT63" s="7"/>
      <c r="THU63" s="7"/>
      <c r="THV63" s="7"/>
      <c r="THW63" s="7"/>
      <c r="THX63" s="7"/>
      <c r="THY63" s="7"/>
      <c r="THZ63" s="7"/>
      <c r="TIA63" s="7"/>
      <c r="TIB63" s="7"/>
      <c r="TIC63" s="7"/>
      <c r="TID63" s="7"/>
      <c r="TIE63" s="7"/>
      <c r="TIF63" s="7"/>
      <c r="TIG63" s="7"/>
      <c r="TIH63" s="7"/>
      <c r="TII63" s="7"/>
      <c r="TIJ63" s="7"/>
      <c r="TIK63" s="7"/>
      <c r="TIL63" s="7"/>
      <c r="TIM63" s="7"/>
      <c r="TIN63" s="7"/>
      <c r="TIO63" s="7"/>
      <c r="TIP63" s="7"/>
      <c r="TIQ63" s="7"/>
      <c r="TIR63" s="7"/>
      <c r="TIS63" s="7"/>
      <c r="TIT63" s="7"/>
      <c r="TIU63" s="7"/>
      <c r="TIV63" s="7"/>
      <c r="TIW63" s="7"/>
      <c r="TIX63" s="7"/>
      <c r="TIY63" s="7"/>
      <c r="TIZ63" s="7"/>
      <c r="TJA63" s="7"/>
      <c r="TJB63" s="7"/>
      <c r="TJC63" s="7"/>
      <c r="TJD63" s="7"/>
      <c r="TJE63" s="7"/>
      <c r="TJF63" s="7"/>
      <c r="TJG63" s="7"/>
      <c r="TJH63" s="7"/>
      <c r="TJI63" s="7"/>
      <c r="TJJ63" s="7"/>
      <c r="TJK63" s="7"/>
      <c r="TJL63" s="7"/>
      <c r="TJM63" s="7"/>
      <c r="TJN63" s="7"/>
      <c r="TJO63" s="7"/>
      <c r="TJP63" s="7"/>
      <c r="TJQ63" s="7"/>
      <c r="TJR63" s="7"/>
      <c r="TJS63" s="7"/>
      <c r="TJT63" s="7"/>
      <c r="TJU63" s="7"/>
      <c r="TJV63" s="7"/>
      <c r="TJW63" s="7"/>
      <c r="TJX63" s="7"/>
      <c r="TJY63" s="7"/>
      <c r="TJZ63" s="7"/>
      <c r="TKA63" s="7"/>
      <c r="TKB63" s="7"/>
      <c r="TKC63" s="7"/>
      <c r="TKD63" s="7"/>
      <c r="TKE63" s="7"/>
      <c r="TKF63" s="7"/>
      <c r="TKG63" s="7"/>
      <c r="TKH63" s="7"/>
      <c r="TKI63" s="7"/>
      <c r="TKJ63" s="7"/>
      <c r="TKK63" s="7"/>
      <c r="TKL63" s="7"/>
      <c r="TKM63" s="7"/>
      <c r="TKN63" s="7"/>
      <c r="TKO63" s="7"/>
      <c r="TKP63" s="7"/>
      <c r="TKQ63" s="7"/>
      <c r="TKR63" s="7"/>
      <c r="TKS63" s="7"/>
      <c r="TKT63" s="7"/>
      <c r="TKU63" s="7"/>
      <c r="TKV63" s="7"/>
      <c r="TKW63" s="7"/>
      <c r="TKX63" s="7"/>
      <c r="TKY63" s="7"/>
      <c r="TKZ63" s="7"/>
      <c r="TLA63" s="7"/>
      <c r="TLB63" s="7"/>
      <c r="TLC63" s="7"/>
      <c r="TLD63" s="7"/>
      <c r="TLE63" s="7"/>
      <c r="TLF63" s="7"/>
      <c r="TLG63" s="7"/>
      <c r="TLH63" s="7"/>
      <c r="TLI63" s="7"/>
      <c r="TLJ63" s="7"/>
      <c r="TLK63" s="7"/>
      <c r="TLL63" s="7"/>
      <c r="TLN63" s="7"/>
      <c r="TLO63" s="7"/>
      <c r="TLP63" s="7"/>
      <c r="TLQ63" s="7"/>
      <c r="TLR63" s="7"/>
      <c r="TLS63" s="7"/>
      <c r="TLT63" s="7"/>
      <c r="TLU63" s="7"/>
      <c r="TLV63" s="7"/>
      <c r="TLW63" s="7"/>
      <c r="TLX63" s="7"/>
      <c r="TLY63" s="7"/>
      <c r="TLZ63" s="7"/>
      <c r="TMA63" s="7"/>
      <c r="TMB63" s="7"/>
      <c r="TMC63" s="7"/>
      <c r="TMD63" s="7"/>
      <c r="TME63" s="7"/>
      <c r="TMF63" s="7"/>
      <c r="TMG63" s="7"/>
      <c r="TMH63" s="7"/>
      <c r="TMI63" s="7"/>
      <c r="TMJ63" s="7"/>
      <c r="TMK63" s="7"/>
      <c r="TML63" s="7"/>
      <c r="TMM63" s="7"/>
      <c r="TMN63" s="7"/>
      <c r="TMO63" s="7"/>
      <c r="TMP63" s="7"/>
      <c r="TMQ63" s="7"/>
      <c r="TMR63" s="7"/>
      <c r="TMS63" s="7"/>
      <c r="TMT63" s="7"/>
      <c r="TMU63" s="7"/>
      <c r="TMV63" s="7"/>
      <c r="TMW63" s="7"/>
      <c r="TMX63" s="7"/>
      <c r="TMY63" s="7"/>
      <c r="TMZ63" s="7"/>
      <c r="TNA63" s="7"/>
      <c r="TNB63" s="7"/>
      <c r="TNC63" s="7"/>
      <c r="TND63" s="7"/>
      <c r="TNE63" s="7"/>
      <c r="TNF63" s="7"/>
      <c r="TNG63" s="7"/>
      <c r="TNH63" s="7"/>
      <c r="TNI63" s="7"/>
      <c r="TNJ63" s="7"/>
      <c r="TNK63" s="7"/>
      <c r="TNL63" s="7"/>
      <c r="TNM63" s="7"/>
      <c r="TNN63" s="7"/>
      <c r="TNO63" s="7"/>
      <c r="TNP63" s="7"/>
      <c r="TNQ63" s="7"/>
      <c r="TNR63" s="7"/>
      <c r="TNS63" s="7"/>
      <c r="TNT63" s="7"/>
      <c r="TNU63" s="7"/>
      <c r="TNV63" s="7"/>
      <c r="TNW63" s="7"/>
      <c r="TNX63" s="7"/>
      <c r="TNY63" s="7"/>
      <c r="TNZ63" s="7"/>
      <c r="TOA63" s="7"/>
      <c r="TOB63" s="7"/>
      <c r="TOC63" s="7"/>
      <c r="TOD63" s="7"/>
      <c r="TOE63" s="7"/>
      <c r="TOF63" s="7"/>
      <c r="TOG63" s="7"/>
      <c r="TOH63" s="7"/>
      <c r="TOI63" s="7"/>
      <c r="TOJ63" s="7"/>
      <c r="TOK63" s="7"/>
      <c r="TOL63" s="7"/>
      <c r="TOM63" s="7"/>
      <c r="TON63" s="7"/>
      <c r="TOO63" s="7"/>
      <c r="TOP63" s="7"/>
      <c r="TOQ63" s="7"/>
      <c r="TOR63" s="7"/>
      <c r="TOS63" s="7"/>
      <c r="TOT63" s="7"/>
      <c r="TOU63" s="7"/>
      <c r="TOV63" s="7"/>
      <c r="TOW63" s="7"/>
      <c r="TOX63" s="7"/>
      <c r="TOY63" s="7"/>
      <c r="TOZ63" s="7"/>
      <c r="TPA63" s="7"/>
      <c r="TPB63" s="7"/>
      <c r="TPC63" s="7"/>
      <c r="TPD63" s="7"/>
      <c r="TPE63" s="7"/>
      <c r="TPF63" s="7"/>
      <c r="TPG63" s="7"/>
      <c r="TPH63" s="7"/>
      <c r="TPI63" s="7"/>
      <c r="TPJ63" s="7"/>
      <c r="TPK63" s="7"/>
      <c r="TPL63" s="7"/>
      <c r="TPM63" s="7"/>
      <c r="TPN63" s="7"/>
      <c r="TPO63" s="7"/>
      <c r="TPP63" s="7"/>
      <c r="TPQ63" s="7"/>
      <c r="TPR63" s="7"/>
      <c r="TPS63" s="7"/>
      <c r="TPT63" s="7"/>
      <c r="TPU63" s="7"/>
      <c r="TPV63" s="7"/>
      <c r="TPW63" s="7"/>
      <c r="TPX63" s="7"/>
      <c r="TPY63" s="7"/>
      <c r="TPZ63" s="7"/>
      <c r="TQA63" s="7"/>
      <c r="TQB63" s="7"/>
      <c r="TQC63" s="7"/>
      <c r="TQD63" s="7"/>
      <c r="TQE63" s="7"/>
      <c r="TQF63" s="7"/>
      <c r="TQG63" s="7"/>
      <c r="TQH63" s="7"/>
      <c r="TQI63" s="7"/>
      <c r="TQJ63" s="7"/>
      <c r="TQK63" s="7"/>
      <c r="TQL63" s="7"/>
      <c r="TQM63" s="7"/>
      <c r="TQN63" s="7"/>
      <c r="TQO63" s="7"/>
      <c r="TQP63" s="7"/>
      <c r="TQQ63" s="7"/>
      <c r="TQR63" s="7"/>
      <c r="TQS63" s="7"/>
      <c r="TQT63" s="7"/>
      <c r="TQU63" s="7"/>
      <c r="TQV63" s="7"/>
      <c r="TQW63" s="7"/>
      <c r="TQX63" s="7"/>
      <c r="TQY63" s="7"/>
      <c r="TQZ63" s="7"/>
      <c r="TRA63" s="7"/>
      <c r="TRB63" s="7"/>
      <c r="TRC63" s="7"/>
      <c r="TRD63" s="7"/>
      <c r="TRE63" s="7"/>
      <c r="TRF63" s="7"/>
      <c r="TRG63" s="7"/>
      <c r="TRH63" s="7"/>
      <c r="TRI63" s="7"/>
      <c r="TRJ63" s="7"/>
      <c r="TRK63" s="7"/>
      <c r="TRL63" s="7"/>
      <c r="TRM63" s="7"/>
      <c r="TRN63" s="7"/>
      <c r="TRO63" s="7"/>
      <c r="TRP63" s="7"/>
      <c r="TRQ63" s="7"/>
      <c r="TRR63" s="7"/>
      <c r="TRS63" s="7"/>
      <c r="TRT63" s="7"/>
      <c r="TRU63" s="7"/>
      <c r="TRV63" s="7"/>
      <c r="TRW63" s="7"/>
      <c r="TRX63" s="7"/>
      <c r="TRY63" s="7"/>
      <c r="TRZ63" s="7"/>
      <c r="TSA63" s="7"/>
      <c r="TSB63" s="7"/>
      <c r="TSC63" s="7"/>
      <c r="TSD63" s="7"/>
      <c r="TSE63" s="7"/>
      <c r="TSF63" s="7"/>
      <c r="TSG63" s="7"/>
      <c r="TSH63" s="7"/>
      <c r="TSI63" s="7"/>
      <c r="TSJ63" s="7"/>
      <c r="TSK63" s="7"/>
      <c r="TSL63" s="7"/>
      <c r="TSM63" s="7"/>
      <c r="TSN63" s="7"/>
      <c r="TSO63" s="7"/>
      <c r="TSP63" s="7"/>
      <c r="TSQ63" s="7"/>
      <c r="TSR63" s="7"/>
      <c r="TSS63" s="7"/>
      <c r="TST63" s="7"/>
      <c r="TSU63" s="7"/>
      <c r="TSV63" s="7"/>
      <c r="TSW63" s="7"/>
      <c r="TSX63" s="7"/>
      <c r="TSY63" s="7"/>
      <c r="TSZ63" s="7"/>
      <c r="TTA63" s="7"/>
      <c r="TTB63" s="7"/>
      <c r="TTC63" s="7"/>
      <c r="TTD63" s="7"/>
      <c r="TTE63" s="7"/>
      <c r="TTF63" s="7"/>
      <c r="TTG63" s="7"/>
      <c r="TTH63" s="7"/>
      <c r="TTI63" s="7"/>
      <c r="TTJ63" s="7"/>
      <c r="TTK63" s="7"/>
      <c r="TTL63" s="7"/>
      <c r="TTM63" s="7"/>
      <c r="TTN63" s="7"/>
      <c r="TTO63" s="7"/>
      <c r="TTP63" s="7"/>
      <c r="TTQ63" s="7"/>
      <c r="TTR63" s="7"/>
      <c r="TTS63" s="7"/>
      <c r="TTT63" s="7"/>
      <c r="TTU63" s="7"/>
      <c r="TTV63" s="7"/>
      <c r="TTW63" s="7"/>
      <c r="TTX63" s="7"/>
      <c r="TTY63" s="7"/>
      <c r="TTZ63" s="7"/>
      <c r="TUA63" s="7"/>
      <c r="TUB63" s="7"/>
      <c r="TUC63" s="7"/>
      <c r="TUD63" s="7"/>
      <c r="TUE63" s="7"/>
      <c r="TUF63" s="7"/>
      <c r="TUG63" s="7"/>
      <c r="TUH63" s="7"/>
      <c r="TUI63" s="7"/>
      <c r="TUJ63" s="7"/>
      <c r="TUK63" s="7"/>
      <c r="TUL63" s="7"/>
      <c r="TUM63" s="7"/>
      <c r="TUN63" s="7"/>
      <c r="TUO63" s="7"/>
      <c r="TUP63" s="7"/>
      <c r="TUQ63" s="7"/>
      <c r="TUR63" s="7"/>
      <c r="TUS63" s="7"/>
      <c r="TUT63" s="7"/>
      <c r="TUU63" s="7"/>
      <c r="TUV63" s="7"/>
      <c r="TUW63" s="7"/>
      <c r="TUX63" s="7"/>
      <c r="TUY63" s="7"/>
      <c r="TUZ63" s="7"/>
      <c r="TVA63" s="7"/>
      <c r="TVB63" s="7"/>
      <c r="TVC63" s="7"/>
      <c r="TVD63" s="7"/>
      <c r="TVE63" s="7"/>
      <c r="TVF63" s="7"/>
      <c r="TVG63" s="7"/>
      <c r="TVH63" s="7"/>
      <c r="TVJ63" s="7"/>
      <c r="TVK63" s="7"/>
      <c r="TVL63" s="7"/>
      <c r="TVM63" s="7"/>
      <c r="TVN63" s="7"/>
      <c r="TVO63" s="7"/>
      <c r="TVP63" s="7"/>
      <c r="TVQ63" s="7"/>
      <c r="TVR63" s="7"/>
      <c r="TVS63" s="7"/>
      <c r="TVT63" s="7"/>
      <c r="TVU63" s="7"/>
      <c r="TVV63" s="7"/>
      <c r="TVW63" s="7"/>
      <c r="TVX63" s="7"/>
      <c r="TVY63" s="7"/>
      <c r="TVZ63" s="7"/>
      <c r="TWA63" s="7"/>
      <c r="TWB63" s="7"/>
      <c r="TWC63" s="7"/>
      <c r="TWD63" s="7"/>
      <c r="TWE63" s="7"/>
      <c r="TWF63" s="7"/>
      <c r="TWG63" s="7"/>
      <c r="TWH63" s="7"/>
      <c r="TWI63" s="7"/>
      <c r="TWJ63" s="7"/>
      <c r="TWK63" s="7"/>
      <c r="TWL63" s="7"/>
      <c r="TWM63" s="7"/>
      <c r="TWN63" s="7"/>
      <c r="TWO63" s="7"/>
      <c r="TWP63" s="7"/>
      <c r="TWQ63" s="7"/>
      <c r="TWR63" s="7"/>
      <c r="TWS63" s="7"/>
      <c r="TWT63" s="7"/>
      <c r="TWU63" s="7"/>
      <c r="TWV63" s="7"/>
      <c r="TWW63" s="7"/>
      <c r="TWX63" s="7"/>
      <c r="TWY63" s="7"/>
      <c r="TWZ63" s="7"/>
      <c r="TXA63" s="7"/>
      <c r="TXB63" s="7"/>
      <c r="TXC63" s="7"/>
      <c r="TXD63" s="7"/>
      <c r="TXE63" s="7"/>
      <c r="TXF63" s="7"/>
      <c r="TXG63" s="7"/>
      <c r="TXH63" s="7"/>
      <c r="TXI63" s="7"/>
      <c r="TXJ63" s="7"/>
      <c r="TXK63" s="7"/>
      <c r="TXL63" s="7"/>
      <c r="TXM63" s="7"/>
      <c r="TXN63" s="7"/>
      <c r="TXO63" s="7"/>
      <c r="TXP63" s="7"/>
      <c r="TXQ63" s="7"/>
      <c r="TXR63" s="7"/>
      <c r="TXS63" s="7"/>
      <c r="TXT63" s="7"/>
      <c r="TXU63" s="7"/>
      <c r="TXV63" s="7"/>
      <c r="TXW63" s="7"/>
      <c r="TXX63" s="7"/>
      <c r="TXY63" s="7"/>
      <c r="TXZ63" s="7"/>
      <c r="TYA63" s="7"/>
      <c r="TYB63" s="7"/>
      <c r="TYC63" s="7"/>
      <c r="TYD63" s="7"/>
      <c r="TYE63" s="7"/>
      <c r="TYF63" s="7"/>
      <c r="TYG63" s="7"/>
      <c r="TYH63" s="7"/>
      <c r="TYI63" s="7"/>
      <c r="TYJ63" s="7"/>
      <c r="TYK63" s="7"/>
      <c r="TYL63" s="7"/>
      <c r="TYM63" s="7"/>
      <c r="TYN63" s="7"/>
      <c r="TYO63" s="7"/>
      <c r="TYP63" s="7"/>
      <c r="TYQ63" s="7"/>
      <c r="TYR63" s="7"/>
      <c r="TYS63" s="7"/>
      <c r="TYT63" s="7"/>
      <c r="TYU63" s="7"/>
      <c r="TYV63" s="7"/>
      <c r="TYW63" s="7"/>
      <c r="TYX63" s="7"/>
      <c r="TYY63" s="7"/>
      <c r="TYZ63" s="7"/>
      <c r="TZA63" s="7"/>
      <c r="TZB63" s="7"/>
      <c r="TZC63" s="7"/>
      <c r="TZD63" s="7"/>
      <c r="TZE63" s="7"/>
      <c r="TZF63" s="7"/>
      <c r="TZG63" s="7"/>
      <c r="TZH63" s="7"/>
      <c r="TZI63" s="7"/>
      <c r="TZJ63" s="7"/>
      <c r="TZK63" s="7"/>
      <c r="TZL63" s="7"/>
      <c r="TZM63" s="7"/>
      <c r="TZN63" s="7"/>
      <c r="TZO63" s="7"/>
      <c r="TZP63" s="7"/>
      <c r="TZQ63" s="7"/>
      <c r="TZR63" s="7"/>
      <c r="TZS63" s="7"/>
      <c r="TZT63" s="7"/>
      <c r="TZU63" s="7"/>
      <c r="TZV63" s="7"/>
      <c r="TZW63" s="7"/>
      <c r="TZX63" s="7"/>
      <c r="TZY63" s="7"/>
      <c r="TZZ63" s="7"/>
      <c r="UAA63" s="7"/>
      <c r="UAB63" s="7"/>
      <c r="UAC63" s="7"/>
      <c r="UAD63" s="7"/>
      <c r="UAE63" s="7"/>
      <c r="UAF63" s="7"/>
      <c r="UAG63" s="7"/>
      <c r="UAH63" s="7"/>
      <c r="UAI63" s="7"/>
      <c r="UAJ63" s="7"/>
      <c r="UAK63" s="7"/>
      <c r="UAL63" s="7"/>
      <c r="UAM63" s="7"/>
      <c r="UAN63" s="7"/>
      <c r="UAO63" s="7"/>
      <c r="UAP63" s="7"/>
      <c r="UAQ63" s="7"/>
      <c r="UAR63" s="7"/>
      <c r="UAS63" s="7"/>
      <c r="UAT63" s="7"/>
      <c r="UAU63" s="7"/>
      <c r="UAV63" s="7"/>
      <c r="UAW63" s="7"/>
      <c r="UAX63" s="7"/>
      <c r="UAY63" s="7"/>
      <c r="UAZ63" s="7"/>
      <c r="UBA63" s="7"/>
      <c r="UBB63" s="7"/>
      <c r="UBC63" s="7"/>
      <c r="UBD63" s="7"/>
      <c r="UBE63" s="7"/>
      <c r="UBF63" s="7"/>
      <c r="UBG63" s="7"/>
      <c r="UBH63" s="7"/>
      <c r="UBI63" s="7"/>
      <c r="UBJ63" s="7"/>
      <c r="UBK63" s="7"/>
      <c r="UBL63" s="7"/>
      <c r="UBM63" s="7"/>
      <c r="UBN63" s="7"/>
      <c r="UBO63" s="7"/>
      <c r="UBP63" s="7"/>
      <c r="UBQ63" s="7"/>
      <c r="UBR63" s="7"/>
      <c r="UBS63" s="7"/>
      <c r="UBT63" s="7"/>
      <c r="UBU63" s="7"/>
      <c r="UBV63" s="7"/>
      <c r="UBW63" s="7"/>
      <c r="UBX63" s="7"/>
      <c r="UBY63" s="7"/>
      <c r="UBZ63" s="7"/>
      <c r="UCA63" s="7"/>
      <c r="UCB63" s="7"/>
      <c r="UCC63" s="7"/>
      <c r="UCD63" s="7"/>
      <c r="UCE63" s="7"/>
      <c r="UCF63" s="7"/>
      <c r="UCG63" s="7"/>
      <c r="UCH63" s="7"/>
      <c r="UCI63" s="7"/>
      <c r="UCJ63" s="7"/>
      <c r="UCK63" s="7"/>
      <c r="UCL63" s="7"/>
      <c r="UCM63" s="7"/>
      <c r="UCN63" s="7"/>
      <c r="UCO63" s="7"/>
      <c r="UCP63" s="7"/>
      <c r="UCQ63" s="7"/>
      <c r="UCR63" s="7"/>
      <c r="UCS63" s="7"/>
      <c r="UCT63" s="7"/>
      <c r="UCU63" s="7"/>
      <c r="UCV63" s="7"/>
      <c r="UCW63" s="7"/>
      <c r="UCX63" s="7"/>
      <c r="UCY63" s="7"/>
      <c r="UCZ63" s="7"/>
      <c r="UDA63" s="7"/>
      <c r="UDB63" s="7"/>
      <c r="UDC63" s="7"/>
      <c r="UDD63" s="7"/>
      <c r="UDE63" s="7"/>
      <c r="UDF63" s="7"/>
      <c r="UDG63" s="7"/>
      <c r="UDH63" s="7"/>
      <c r="UDI63" s="7"/>
      <c r="UDJ63" s="7"/>
      <c r="UDK63" s="7"/>
      <c r="UDL63" s="7"/>
      <c r="UDM63" s="7"/>
      <c r="UDN63" s="7"/>
      <c r="UDO63" s="7"/>
      <c r="UDP63" s="7"/>
      <c r="UDQ63" s="7"/>
      <c r="UDR63" s="7"/>
      <c r="UDS63" s="7"/>
      <c r="UDT63" s="7"/>
      <c r="UDU63" s="7"/>
      <c r="UDV63" s="7"/>
      <c r="UDW63" s="7"/>
      <c r="UDX63" s="7"/>
      <c r="UDY63" s="7"/>
      <c r="UDZ63" s="7"/>
      <c r="UEA63" s="7"/>
      <c r="UEB63" s="7"/>
      <c r="UEC63" s="7"/>
      <c r="UED63" s="7"/>
      <c r="UEE63" s="7"/>
      <c r="UEF63" s="7"/>
      <c r="UEG63" s="7"/>
      <c r="UEH63" s="7"/>
      <c r="UEI63" s="7"/>
      <c r="UEJ63" s="7"/>
      <c r="UEK63" s="7"/>
      <c r="UEL63" s="7"/>
      <c r="UEM63" s="7"/>
      <c r="UEN63" s="7"/>
      <c r="UEO63" s="7"/>
      <c r="UEP63" s="7"/>
      <c r="UEQ63" s="7"/>
      <c r="UER63" s="7"/>
      <c r="UES63" s="7"/>
      <c r="UET63" s="7"/>
      <c r="UEU63" s="7"/>
      <c r="UEV63" s="7"/>
      <c r="UEW63" s="7"/>
      <c r="UEX63" s="7"/>
      <c r="UEY63" s="7"/>
      <c r="UEZ63" s="7"/>
      <c r="UFA63" s="7"/>
      <c r="UFB63" s="7"/>
      <c r="UFC63" s="7"/>
      <c r="UFD63" s="7"/>
      <c r="UFF63" s="7"/>
      <c r="UFG63" s="7"/>
      <c r="UFH63" s="7"/>
      <c r="UFI63" s="7"/>
      <c r="UFJ63" s="7"/>
      <c r="UFK63" s="7"/>
      <c r="UFL63" s="7"/>
      <c r="UFM63" s="7"/>
      <c r="UFN63" s="7"/>
      <c r="UFO63" s="7"/>
      <c r="UFP63" s="7"/>
      <c r="UFQ63" s="7"/>
      <c r="UFR63" s="7"/>
      <c r="UFS63" s="7"/>
      <c r="UFT63" s="7"/>
      <c r="UFU63" s="7"/>
      <c r="UFV63" s="7"/>
      <c r="UFW63" s="7"/>
      <c r="UFX63" s="7"/>
      <c r="UFY63" s="7"/>
      <c r="UFZ63" s="7"/>
      <c r="UGA63" s="7"/>
      <c r="UGB63" s="7"/>
      <c r="UGC63" s="7"/>
      <c r="UGD63" s="7"/>
      <c r="UGE63" s="7"/>
      <c r="UGF63" s="7"/>
      <c r="UGG63" s="7"/>
      <c r="UGH63" s="7"/>
      <c r="UGI63" s="7"/>
      <c r="UGJ63" s="7"/>
      <c r="UGK63" s="7"/>
      <c r="UGL63" s="7"/>
      <c r="UGM63" s="7"/>
      <c r="UGN63" s="7"/>
      <c r="UGO63" s="7"/>
      <c r="UGP63" s="7"/>
      <c r="UGQ63" s="7"/>
      <c r="UGR63" s="7"/>
      <c r="UGS63" s="7"/>
      <c r="UGT63" s="7"/>
      <c r="UGU63" s="7"/>
      <c r="UGV63" s="7"/>
      <c r="UGW63" s="7"/>
      <c r="UGX63" s="7"/>
      <c r="UGY63" s="7"/>
      <c r="UGZ63" s="7"/>
      <c r="UHA63" s="7"/>
      <c r="UHB63" s="7"/>
      <c r="UHC63" s="7"/>
      <c r="UHD63" s="7"/>
      <c r="UHE63" s="7"/>
      <c r="UHF63" s="7"/>
      <c r="UHG63" s="7"/>
      <c r="UHH63" s="7"/>
      <c r="UHI63" s="7"/>
      <c r="UHJ63" s="7"/>
      <c r="UHK63" s="7"/>
      <c r="UHL63" s="7"/>
      <c r="UHM63" s="7"/>
      <c r="UHN63" s="7"/>
      <c r="UHO63" s="7"/>
      <c r="UHP63" s="7"/>
      <c r="UHQ63" s="7"/>
      <c r="UHR63" s="7"/>
      <c r="UHS63" s="7"/>
      <c r="UHT63" s="7"/>
      <c r="UHU63" s="7"/>
      <c r="UHV63" s="7"/>
      <c r="UHW63" s="7"/>
      <c r="UHX63" s="7"/>
      <c r="UHY63" s="7"/>
      <c r="UHZ63" s="7"/>
      <c r="UIA63" s="7"/>
      <c r="UIB63" s="7"/>
      <c r="UIC63" s="7"/>
      <c r="UID63" s="7"/>
      <c r="UIE63" s="7"/>
      <c r="UIF63" s="7"/>
      <c r="UIG63" s="7"/>
      <c r="UIH63" s="7"/>
      <c r="UII63" s="7"/>
      <c r="UIJ63" s="7"/>
      <c r="UIK63" s="7"/>
      <c r="UIL63" s="7"/>
      <c r="UIM63" s="7"/>
      <c r="UIN63" s="7"/>
      <c r="UIO63" s="7"/>
      <c r="UIP63" s="7"/>
      <c r="UIQ63" s="7"/>
      <c r="UIR63" s="7"/>
      <c r="UIS63" s="7"/>
      <c r="UIT63" s="7"/>
      <c r="UIU63" s="7"/>
      <c r="UIV63" s="7"/>
      <c r="UIW63" s="7"/>
      <c r="UIX63" s="7"/>
      <c r="UIY63" s="7"/>
      <c r="UIZ63" s="7"/>
      <c r="UJA63" s="7"/>
      <c r="UJB63" s="7"/>
      <c r="UJC63" s="7"/>
      <c r="UJD63" s="7"/>
      <c r="UJE63" s="7"/>
      <c r="UJF63" s="7"/>
      <c r="UJG63" s="7"/>
      <c r="UJH63" s="7"/>
      <c r="UJI63" s="7"/>
      <c r="UJJ63" s="7"/>
      <c r="UJK63" s="7"/>
      <c r="UJL63" s="7"/>
      <c r="UJM63" s="7"/>
      <c r="UJN63" s="7"/>
      <c r="UJO63" s="7"/>
      <c r="UJP63" s="7"/>
      <c r="UJQ63" s="7"/>
      <c r="UJR63" s="7"/>
      <c r="UJS63" s="7"/>
      <c r="UJT63" s="7"/>
      <c r="UJU63" s="7"/>
      <c r="UJV63" s="7"/>
      <c r="UJW63" s="7"/>
      <c r="UJX63" s="7"/>
      <c r="UJY63" s="7"/>
      <c r="UJZ63" s="7"/>
      <c r="UKA63" s="7"/>
      <c r="UKB63" s="7"/>
      <c r="UKC63" s="7"/>
      <c r="UKD63" s="7"/>
      <c r="UKE63" s="7"/>
      <c r="UKF63" s="7"/>
      <c r="UKG63" s="7"/>
      <c r="UKH63" s="7"/>
      <c r="UKI63" s="7"/>
      <c r="UKJ63" s="7"/>
      <c r="UKK63" s="7"/>
      <c r="UKL63" s="7"/>
      <c r="UKM63" s="7"/>
      <c r="UKN63" s="7"/>
      <c r="UKO63" s="7"/>
      <c r="UKP63" s="7"/>
      <c r="UKQ63" s="7"/>
      <c r="UKR63" s="7"/>
      <c r="UKS63" s="7"/>
      <c r="UKT63" s="7"/>
      <c r="UKU63" s="7"/>
      <c r="UKV63" s="7"/>
      <c r="UKW63" s="7"/>
      <c r="UKX63" s="7"/>
      <c r="UKY63" s="7"/>
      <c r="UKZ63" s="7"/>
      <c r="ULA63" s="7"/>
      <c r="ULB63" s="7"/>
      <c r="ULC63" s="7"/>
      <c r="ULD63" s="7"/>
      <c r="ULE63" s="7"/>
      <c r="ULF63" s="7"/>
      <c r="ULG63" s="7"/>
      <c r="ULH63" s="7"/>
      <c r="ULI63" s="7"/>
      <c r="ULJ63" s="7"/>
      <c r="ULK63" s="7"/>
      <c r="ULL63" s="7"/>
      <c r="ULM63" s="7"/>
      <c r="ULN63" s="7"/>
      <c r="ULO63" s="7"/>
      <c r="ULP63" s="7"/>
      <c r="ULQ63" s="7"/>
      <c r="ULR63" s="7"/>
      <c r="ULS63" s="7"/>
      <c r="ULT63" s="7"/>
      <c r="ULU63" s="7"/>
      <c r="ULV63" s="7"/>
      <c r="ULW63" s="7"/>
      <c r="ULX63" s="7"/>
      <c r="ULY63" s="7"/>
      <c r="ULZ63" s="7"/>
      <c r="UMA63" s="7"/>
      <c r="UMB63" s="7"/>
      <c r="UMC63" s="7"/>
      <c r="UMD63" s="7"/>
      <c r="UME63" s="7"/>
      <c r="UMF63" s="7"/>
      <c r="UMG63" s="7"/>
      <c r="UMH63" s="7"/>
      <c r="UMI63" s="7"/>
      <c r="UMJ63" s="7"/>
      <c r="UMK63" s="7"/>
      <c r="UML63" s="7"/>
      <c r="UMM63" s="7"/>
      <c r="UMN63" s="7"/>
      <c r="UMO63" s="7"/>
      <c r="UMP63" s="7"/>
      <c r="UMQ63" s="7"/>
      <c r="UMR63" s="7"/>
      <c r="UMS63" s="7"/>
      <c r="UMT63" s="7"/>
      <c r="UMU63" s="7"/>
      <c r="UMV63" s="7"/>
      <c r="UMW63" s="7"/>
      <c r="UMX63" s="7"/>
      <c r="UMY63" s="7"/>
      <c r="UMZ63" s="7"/>
      <c r="UNA63" s="7"/>
      <c r="UNB63" s="7"/>
      <c r="UNC63" s="7"/>
      <c r="UND63" s="7"/>
      <c r="UNE63" s="7"/>
      <c r="UNF63" s="7"/>
      <c r="UNG63" s="7"/>
      <c r="UNH63" s="7"/>
      <c r="UNI63" s="7"/>
      <c r="UNJ63" s="7"/>
      <c r="UNK63" s="7"/>
      <c r="UNL63" s="7"/>
      <c r="UNM63" s="7"/>
      <c r="UNN63" s="7"/>
      <c r="UNO63" s="7"/>
      <c r="UNP63" s="7"/>
      <c r="UNQ63" s="7"/>
      <c r="UNR63" s="7"/>
      <c r="UNS63" s="7"/>
      <c r="UNT63" s="7"/>
      <c r="UNU63" s="7"/>
      <c r="UNV63" s="7"/>
      <c r="UNW63" s="7"/>
      <c r="UNX63" s="7"/>
      <c r="UNY63" s="7"/>
      <c r="UNZ63" s="7"/>
      <c r="UOA63" s="7"/>
      <c r="UOB63" s="7"/>
      <c r="UOC63" s="7"/>
      <c r="UOD63" s="7"/>
      <c r="UOE63" s="7"/>
      <c r="UOF63" s="7"/>
      <c r="UOG63" s="7"/>
      <c r="UOH63" s="7"/>
      <c r="UOI63" s="7"/>
      <c r="UOJ63" s="7"/>
      <c r="UOK63" s="7"/>
      <c r="UOL63" s="7"/>
      <c r="UOM63" s="7"/>
      <c r="UON63" s="7"/>
      <c r="UOO63" s="7"/>
      <c r="UOP63" s="7"/>
      <c r="UOQ63" s="7"/>
      <c r="UOR63" s="7"/>
      <c r="UOS63" s="7"/>
      <c r="UOT63" s="7"/>
      <c r="UOU63" s="7"/>
      <c r="UOV63" s="7"/>
      <c r="UOW63" s="7"/>
      <c r="UOX63" s="7"/>
      <c r="UOY63" s="7"/>
      <c r="UOZ63" s="7"/>
      <c r="UPB63" s="7"/>
      <c r="UPC63" s="7"/>
      <c r="UPD63" s="7"/>
      <c r="UPE63" s="7"/>
      <c r="UPF63" s="7"/>
      <c r="UPG63" s="7"/>
      <c r="UPH63" s="7"/>
      <c r="UPI63" s="7"/>
      <c r="UPJ63" s="7"/>
      <c r="UPK63" s="7"/>
      <c r="UPL63" s="7"/>
      <c r="UPM63" s="7"/>
      <c r="UPN63" s="7"/>
      <c r="UPO63" s="7"/>
      <c r="UPP63" s="7"/>
      <c r="UPQ63" s="7"/>
      <c r="UPR63" s="7"/>
      <c r="UPS63" s="7"/>
      <c r="UPT63" s="7"/>
      <c r="UPU63" s="7"/>
      <c r="UPV63" s="7"/>
      <c r="UPW63" s="7"/>
      <c r="UPX63" s="7"/>
      <c r="UPY63" s="7"/>
      <c r="UPZ63" s="7"/>
      <c r="UQA63" s="7"/>
      <c r="UQB63" s="7"/>
      <c r="UQC63" s="7"/>
      <c r="UQD63" s="7"/>
      <c r="UQE63" s="7"/>
      <c r="UQF63" s="7"/>
      <c r="UQG63" s="7"/>
      <c r="UQH63" s="7"/>
      <c r="UQI63" s="7"/>
      <c r="UQJ63" s="7"/>
      <c r="UQK63" s="7"/>
      <c r="UQL63" s="7"/>
      <c r="UQM63" s="7"/>
      <c r="UQN63" s="7"/>
      <c r="UQO63" s="7"/>
      <c r="UQP63" s="7"/>
      <c r="UQQ63" s="7"/>
      <c r="UQR63" s="7"/>
      <c r="UQS63" s="7"/>
      <c r="UQT63" s="7"/>
      <c r="UQU63" s="7"/>
      <c r="UQV63" s="7"/>
      <c r="UQW63" s="7"/>
      <c r="UQX63" s="7"/>
      <c r="UQY63" s="7"/>
      <c r="UQZ63" s="7"/>
      <c r="URA63" s="7"/>
      <c r="URB63" s="7"/>
      <c r="URC63" s="7"/>
      <c r="URD63" s="7"/>
      <c r="URE63" s="7"/>
      <c r="URF63" s="7"/>
      <c r="URG63" s="7"/>
      <c r="URH63" s="7"/>
      <c r="URI63" s="7"/>
      <c r="URJ63" s="7"/>
      <c r="URK63" s="7"/>
      <c r="URL63" s="7"/>
      <c r="URM63" s="7"/>
      <c r="URN63" s="7"/>
      <c r="URO63" s="7"/>
      <c r="URP63" s="7"/>
      <c r="URQ63" s="7"/>
      <c r="URR63" s="7"/>
      <c r="URS63" s="7"/>
      <c r="URT63" s="7"/>
      <c r="URU63" s="7"/>
      <c r="URV63" s="7"/>
      <c r="URW63" s="7"/>
      <c r="URX63" s="7"/>
      <c r="URY63" s="7"/>
      <c r="URZ63" s="7"/>
      <c r="USA63" s="7"/>
      <c r="USB63" s="7"/>
      <c r="USC63" s="7"/>
      <c r="USD63" s="7"/>
      <c r="USE63" s="7"/>
      <c r="USF63" s="7"/>
      <c r="USG63" s="7"/>
      <c r="USH63" s="7"/>
      <c r="USI63" s="7"/>
      <c r="USJ63" s="7"/>
      <c r="USK63" s="7"/>
      <c r="USL63" s="7"/>
      <c r="USM63" s="7"/>
      <c r="USN63" s="7"/>
      <c r="USO63" s="7"/>
      <c r="USP63" s="7"/>
      <c r="USQ63" s="7"/>
      <c r="USR63" s="7"/>
      <c r="USS63" s="7"/>
      <c r="UST63" s="7"/>
      <c r="USU63" s="7"/>
      <c r="USV63" s="7"/>
      <c r="USW63" s="7"/>
      <c r="USX63" s="7"/>
      <c r="USY63" s="7"/>
      <c r="USZ63" s="7"/>
      <c r="UTA63" s="7"/>
      <c r="UTB63" s="7"/>
      <c r="UTC63" s="7"/>
      <c r="UTD63" s="7"/>
      <c r="UTE63" s="7"/>
      <c r="UTF63" s="7"/>
      <c r="UTG63" s="7"/>
      <c r="UTH63" s="7"/>
      <c r="UTI63" s="7"/>
      <c r="UTJ63" s="7"/>
      <c r="UTK63" s="7"/>
      <c r="UTL63" s="7"/>
      <c r="UTM63" s="7"/>
      <c r="UTN63" s="7"/>
      <c r="UTO63" s="7"/>
      <c r="UTP63" s="7"/>
      <c r="UTQ63" s="7"/>
      <c r="UTR63" s="7"/>
      <c r="UTS63" s="7"/>
      <c r="UTT63" s="7"/>
      <c r="UTU63" s="7"/>
      <c r="UTV63" s="7"/>
      <c r="UTW63" s="7"/>
      <c r="UTX63" s="7"/>
      <c r="UTY63" s="7"/>
      <c r="UTZ63" s="7"/>
      <c r="UUA63" s="7"/>
      <c r="UUB63" s="7"/>
      <c r="UUC63" s="7"/>
      <c r="UUD63" s="7"/>
      <c r="UUE63" s="7"/>
      <c r="UUF63" s="7"/>
      <c r="UUG63" s="7"/>
      <c r="UUH63" s="7"/>
      <c r="UUI63" s="7"/>
      <c r="UUJ63" s="7"/>
      <c r="UUK63" s="7"/>
      <c r="UUL63" s="7"/>
      <c r="UUM63" s="7"/>
      <c r="UUN63" s="7"/>
      <c r="UUO63" s="7"/>
      <c r="UUP63" s="7"/>
      <c r="UUQ63" s="7"/>
      <c r="UUR63" s="7"/>
      <c r="UUS63" s="7"/>
      <c r="UUT63" s="7"/>
      <c r="UUU63" s="7"/>
      <c r="UUV63" s="7"/>
      <c r="UUW63" s="7"/>
      <c r="UUX63" s="7"/>
      <c r="UUY63" s="7"/>
      <c r="UUZ63" s="7"/>
      <c r="UVA63" s="7"/>
      <c r="UVB63" s="7"/>
      <c r="UVC63" s="7"/>
      <c r="UVD63" s="7"/>
      <c r="UVE63" s="7"/>
      <c r="UVF63" s="7"/>
      <c r="UVG63" s="7"/>
      <c r="UVH63" s="7"/>
      <c r="UVI63" s="7"/>
      <c r="UVJ63" s="7"/>
      <c r="UVK63" s="7"/>
      <c r="UVL63" s="7"/>
      <c r="UVM63" s="7"/>
      <c r="UVN63" s="7"/>
      <c r="UVO63" s="7"/>
      <c r="UVP63" s="7"/>
      <c r="UVQ63" s="7"/>
      <c r="UVR63" s="7"/>
      <c r="UVS63" s="7"/>
      <c r="UVT63" s="7"/>
      <c r="UVU63" s="7"/>
      <c r="UVV63" s="7"/>
      <c r="UVW63" s="7"/>
      <c r="UVX63" s="7"/>
      <c r="UVY63" s="7"/>
      <c r="UVZ63" s="7"/>
      <c r="UWA63" s="7"/>
      <c r="UWB63" s="7"/>
      <c r="UWC63" s="7"/>
      <c r="UWD63" s="7"/>
      <c r="UWE63" s="7"/>
      <c r="UWF63" s="7"/>
      <c r="UWG63" s="7"/>
      <c r="UWH63" s="7"/>
      <c r="UWI63" s="7"/>
      <c r="UWJ63" s="7"/>
      <c r="UWK63" s="7"/>
      <c r="UWL63" s="7"/>
      <c r="UWM63" s="7"/>
      <c r="UWN63" s="7"/>
      <c r="UWO63" s="7"/>
      <c r="UWP63" s="7"/>
      <c r="UWQ63" s="7"/>
      <c r="UWR63" s="7"/>
      <c r="UWS63" s="7"/>
      <c r="UWT63" s="7"/>
      <c r="UWU63" s="7"/>
      <c r="UWV63" s="7"/>
      <c r="UWW63" s="7"/>
      <c r="UWX63" s="7"/>
      <c r="UWY63" s="7"/>
      <c r="UWZ63" s="7"/>
      <c r="UXA63" s="7"/>
      <c r="UXB63" s="7"/>
      <c r="UXC63" s="7"/>
      <c r="UXD63" s="7"/>
      <c r="UXE63" s="7"/>
      <c r="UXF63" s="7"/>
      <c r="UXG63" s="7"/>
      <c r="UXH63" s="7"/>
      <c r="UXI63" s="7"/>
      <c r="UXJ63" s="7"/>
      <c r="UXK63" s="7"/>
      <c r="UXL63" s="7"/>
      <c r="UXM63" s="7"/>
      <c r="UXN63" s="7"/>
      <c r="UXO63" s="7"/>
      <c r="UXP63" s="7"/>
      <c r="UXQ63" s="7"/>
      <c r="UXR63" s="7"/>
      <c r="UXS63" s="7"/>
      <c r="UXT63" s="7"/>
      <c r="UXU63" s="7"/>
      <c r="UXV63" s="7"/>
      <c r="UXW63" s="7"/>
      <c r="UXX63" s="7"/>
      <c r="UXY63" s="7"/>
      <c r="UXZ63" s="7"/>
      <c r="UYA63" s="7"/>
      <c r="UYB63" s="7"/>
      <c r="UYC63" s="7"/>
      <c r="UYD63" s="7"/>
      <c r="UYE63" s="7"/>
      <c r="UYF63" s="7"/>
      <c r="UYG63" s="7"/>
      <c r="UYH63" s="7"/>
      <c r="UYI63" s="7"/>
      <c r="UYJ63" s="7"/>
      <c r="UYK63" s="7"/>
      <c r="UYL63" s="7"/>
      <c r="UYM63" s="7"/>
      <c r="UYN63" s="7"/>
      <c r="UYO63" s="7"/>
      <c r="UYP63" s="7"/>
      <c r="UYQ63" s="7"/>
      <c r="UYR63" s="7"/>
      <c r="UYS63" s="7"/>
      <c r="UYT63" s="7"/>
      <c r="UYU63" s="7"/>
      <c r="UYV63" s="7"/>
      <c r="UYX63" s="7"/>
      <c r="UYY63" s="7"/>
      <c r="UYZ63" s="7"/>
      <c r="UZA63" s="7"/>
      <c r="UZB63" s="7"/>
      <c r="UZC63" s="7"/>
      <c r="UZD63" s="7"/>
      <c r="UZE63" s="7"/>
      <c r="UZF63" s="7"/>
      <c r="UZG63" s="7"/>
      <c r="UZH63" s="7"/>
      <c r="UZI63" s="7"/>
      <c r="UZJ63" s="7"/>
      <c r="UZK63" s="7"/>
      <c r="UZL63" s="7"/>
      <c r="UZM63" s="7"/>
      <c r="UZN63" s="7"/>
      <c r="UZO63" s="7"/>
      <c r="UZP63" s="7"/>
      <c r="UZQ63" s="7"/>
      <c r="UZR63" s="7"/>
      <c r="UZS63" s="7"/>
      <c r="UZT63" s="7"/>
      <c r="UZU63" s="7"/>
      <c r="UZV63" s="7"/>
      <c r="UZW63" s="7"/>
      <c r="UZX63" s="7"/>
      <c r="UZY63" s="7"/>
      <c r="UZZ63" s="7"/>
      <c r="VAA63" s="7"/>
      <c r="VAB63" s="7"/>
      <c r="VAC63" s="7"/>
      <c r="VAD63" s="7"/>
      <c r="VAE63" s="7"/>
      <c r="VAF63" s="7"/>
      <c r="VAG63" s="7"/>
      <c r="VAH63" s="7"/>
      <c r="VAI63" s="7"/>
      <c r="VAJ63" s="7"/>
      <c r="VAK63" s="7"/>
      <c r="VAL63" s="7"/>
      <c r="VAM63" s="7"/>
      <c r="VAN63" s="7"/>
      <c r="VAO63" s="7"/>
      <c r="VAP63" s="7"/>
      <c r="VAQ63" s="7"/>
      <c r="VAR63" s="7"/>
      <c r="VAS63" s="7"/>
      <c r="VAT63" s="7"/>
      <c r="VAU63" s="7"/>
      <c r="VAV63" s="7"/>
      <c r="VAW63" s="7"/>
      <c r="VAX63" s="7"/>
      <c r="VAY63" s="7"/>
      <c r="VAZ63" s="7"/>
      <c r="VBA63" s="7"/>
      <c r="VBB63" s="7"/>
      <c r="VBC63" s="7"/>
      <c r="VBD63" s="7"/>
      <c r="VBE63" s="7"/>
      <c r="VBF63" s="7"/>
      <c r="VBG63" s="7"/>
      <c r="VBH63" s="7"/>
      <c r="VBI63" s="7"/>
      <c r="VBJ63" s="7"/>
      <c r="VBK63" s="7"/>
      <c r="VBL63" s="7"/>
      <c r="VBM63" s="7"/>
      <c r="VBN63" s="7"/>
      <c r="VBO63" s="7"/>
      <c r="VBP63" s="7"/>
      <c r="VBQ63" s="7"/>
      <c r="VBR63" s="7"/>
      <c r="VBS63" s="7"/>
      <c r="VBT63" s="7"/>
      <c r="VBU63" s="7"/>
      <c r="VBV63" s="7"/>
      <c r="VBW63" s="7"/>
      <c r="VBX63" s="7"/>
      <c r="VBY63" s="7"/>
      <c r="VBZ63" s="7"/>
      <c r="VCA63" s="7"/>
      <c r="VCB63" s="7"/>
      <c r="VCC63" s="7"/>
      <c r="VCD63" s="7"/>
      <c r="VCE63" s="7"/>
      <c r="VCF63" s="7"/>
      <c r="VCG63" s="7"/>
      <c r="VCH63" s="7"/>
      <c r="VCI63" s="7"/>
      <c r="VCJ63" s="7"/>
      <c r="VCK63" s="7"/>
      <c r="VCL63" s="7"/>
      <c r="VCM63" s="7"/>
      <c r="VCN63" s="7"/>
      <c r="VCO63" s="7"/>
      <c r="VCP63" s="7"/>
      <c r="VCQ63" s="7"/>
      <c r="VCR63" s="7"/>
      <c r="VCS63" s="7"/>
      <c r="VCT63" s="7"/>
      <c r="VCU63" s="7"/>
      <c r="VCV63" s="7"/>
      <c r="VCW63" s="7"/>
      <c r="VCX63" s="7"/>
      <c r="VCY63" s="7"/>
      <c r="VCZ63" s="7"/>
      <c r="VDA63" s="7"/>
      <c r="VDB63" s="7"/>
      <c r="VDC63" s="7"/>
      <c r="VDD63" s="7"/>
      <c r="VDE63" s="7"/>
      <c r="VDF63" s="7"/>
      <c r="VDG63" s="7"/>
      <c r="VDH63" s="7"/>
      <c r="VDI63" s="7"/>
      <c r="VDJ63" s="7"/>
      <c r="VDK63" s="7"/>
      <c r="VDL63" s="7"/>
      <c r="VDM63" s="7"/>
      <c r="VDN63" s="7"/>
      <c r="VDO63" s="7"/>
      <c r="VDP63" s="7"/>
      <c r="VDQ63" s="7"/>
      <c r="VDR63" s="7"/>
      <c r="VDS63" s="7"/>
      <c r="VDT63" s="7"/>
      <c r="VDU63" s="7"/>
      <c r="VDV63" s="7"/>
      <c r="VDW63" s="7"/>
      <c r="VDX63" s="7"/>
      <c r="VDY63" s="7"/>
      <c r="VDZ63" s="7"/>
      <c r="VEA63" s="7"/>
      <c r="VEB63" s="7"/>
      <c r="VEC63" s="7"/>
      <c r="VED63" s="7"/>
      <c r="VEE63" s="7"/>
      <c r="VEF63" s="7"/>
      <c r="VEG63" s="7"/>
      <c r="VEH63" s="7"/>
      <c r="VEI63" s="7"/>
      <c r="VEJ63" s="7"/>
      <c r="VEK63" s="7"/>
      <c r="VEL63" s="7"/>
      <c r="VEM63" s="7"/>
      <c r="VEN63" s="7"/>
      <c r="VEO63" s="7"/>
      <c r="VEP63" s="7"/>
      <c r="VEQ63" s="7"/>
      <c r="VER63" s="7"/>
      <c r="VES63" s="7"/>
      <c r="VET63" s="7"/>
      <c r="VEU63" s="7"/>
      <c r="VEV63" s="7"/>
      <c r="VEW63" s="7"/>
      <c r="VEX63" s="7"/>
      <c r="VEY63" s="7"/>
      <c r="VEZ63" s="7"/>
      <c r="VFA63" s="7"/>
      <c r="VFB63" s="7"/>
      <c r="VFC63" s="7"/>
      <c r="VFD63" s="7"/>
      <c r="VFE63" s="7"/>
      <c r="VFF63" s="7"/>
      <c r="VFG63" s="7"/>
      <c r="VFH63" s="7"/>
      <c r="VFI63" s="7"/>
      <c r="VFJ63" s="7"/>
      <c r="VFK63" s="7"/>
      <c r="VFL63" s="7"/>
      <c r="VFM63" s="7"/>
      <c r="VFN63" s="7"/>
      <c r="VFO63" s="7"/>
      <c r="VFP63" s="7"/>
      <c r="VFQ63" s="7"/>
      <c r="VFR63" s="7"/>
      <c r="VFS63" s="7"/>
      <c r="VFT63" s="7"/>
      <c r="VFU63" s="7"/>
      <c r="VFV63" s="7"/>
      <c r="VFW63" s="7"/>
      <c r="VFX63" s="7"/>
      <c r="VFY63" s="7"/>
      <c r="VFZ63" s="7"/>
      <c r="VGA63" s="7"/>
      <c r="VGB63" s="7"/>
      <c r="VGC63" s="7"/>
      <c r="VGD63" s="7"/>
      <c r="VGE63" s="7"/>
      <c r="VGF63" s="7"/>
      <c r="VGG63" s="7"/>
      <c r="VGH63" s="7"/>
      <c r="VGI63" s="7"/>
      <c r="VGJ63" s="7"/>
      <c r="VGK63" s="7"/>
      <c r="VGL63" s="7"/>
      <c r="VGM63" s="7"/>
      <c r="VGN63" s="7"/>
      <c r="VGO63" s="7"/>
      <c r="VGP63" s="7"/>
      <c r="VGQ63" s="7"/>
      <c r="VGR63" s="7"/>
      <c r="VGS63" s="7"/>
      <c r="VGT63" s="7"/>
      <c r="VGU63" s="7"/>
      <c r="VGV63" s="7"/>
      <c r="VGW63" s="7"/>
      <c r="VGX63" s="7"/>
      <c r="VGY63" s="7"/>
      <c r="VGZ63" s="7"/>
      <c r="VHA63" s="7"/>
      <c r="VHB63" s="7"/>
      <c r="VHC63" s="7"/>
      <c r="VHD63" s="7"/>
      <c r="VHE63" s="7"/>
      <c r="VHF63" s="7"/>
      <c r="VHG63" s="7"/>
      <c r="VHH63" s="7"/>
      <c r="VHI63" s="7"/>
      <c r="VHJ63" s="7"/>
      <c r="VHK63" s="7"/>
      <c r="VHL63" s="7"/>
      <c r="VHM63" s="7"/>
      <c r="VHN63" s="7"/>
      <c r="VHO63" s="7"/>
      <c r="VHP63" s="7"/>
      <c r="VHQ63" s="7"/>
      <c r="VHR63" s="7"/>
      <c r="VHS63" s="7"/>
      <c r="VHT63" s="7"/>
      <c r="VHU63" s="7"/>
      <c r="VHV63" s="7"/>
      <c r="VHW63" s="7"/>
      <c r="VHX63" s="7"/>
      <c r="VHY63" s="7"/>
      <c r="VHZ63" s="7"/>
      <c r="VIA63" s="7"/>
      <c r="VIB63" s="7"/>
      <c r="VIC63" s="7"/>
      <c r="VID63" s="7"/>
      <c r="VIE63" s="7"/>
      <c r="VIF63" s="7"/>
      <c r="VIG63" s="7"/>
      <c r="VIH63" s="7"/>
      <c r="VII63" s="7"/>
      <c r="VIJ63" s="7"/>
      <c r="VIK63" s="7"/>
      <c r="VIL63" s="7"/>
      <c r="VIM63" s="7"/>
      <c r="VIN63" s="7"/>
      <c r="VIO63" s="7"/>
      <c r="VIP63" s="7"/>
      <c r="VIQ63" s="7"/>
      <c r="VIR63" s="7"/>
      <c r="VIT63" s="7"/>
      <c r="VIU63" s="7"/>
      <c r="VIV63" s="7"/>
      <c r="VIW63" s="7"/>
      <c r="VIX63" s="7"/>
      <c r="VIY63" s="7"/>
      <c r="VIZ63" s="7"/>
      <c r="VJA63" s="7"/>
      <c r="VJB63" s="7"/>
      <c r="VJC63" s="7"/>
      <c r="VJD63" s="7"/>
      <c r="VJE63" s="7"/>
      <c r="VJF63" s="7"/>
      <c r="VJG63" s="7"/>
      <c r="VJH63" s="7"/>
      <c r="VJI63" s="7"/>
      <c r="VJJ63" s="7"/>
      <c r="VJK63" s="7"/>
      <c r="VJL63" s="7"/>
      <c r="VJM63" s="7"/>
      <c r="VJN63" s="7"/>
      <c r="VJO63" s="7"/>
      <c r="VJP63" s="7"/>
      <c r="VJQ63" s="7"/>
      <c r="VJR63" s="7"/>
      <c r="VJS63" s="7"/>
      <c r="VJT63" s="7"/>
      <c r="VJU63" s="7"/>
      <c r="VJV63" s="7"/>
      <c r="VJW63" s="7"/>
      <c r="VJX63" s="7"/>
      <c r="VJY63" s="7"/>
      <c r="VJZ63" s="7"/>
      <c r="VKA63" s="7"/>
      <c r="VKB63" s="7"/>
      <c r="VKC63" s="7"/>
      <c r="VKD63" s="7"/>
      <c r="VKE63" s="7"/>
      <c r="VKF63" s="7"/>
      <c r="VKG63" s="7"/>
      <c r="VKH63" s="7"/>
      <c r="VKI63" s="7"/>
      <c r="VKJ63" s="7"/>
      <c r="VKK63" s="7"/>
      <c r="VKL63" s="7"/>
      <c r="VKM63" s="7"/>
      <c r="VKN63" s="7"/>
      <c r="VKO63" s="7"/>
      <c r="VKP63" s="7"/>
      <c r="VKQ63" s="7"/>
      <c r="VKR63" s="7"/>
      <c r="VKS63" s="7"/>
      <c r="VKT63" s="7"/>
      <c r="VKU63" s="7"/>
      <c r="VKV63" s="7"/>
      <c r="VKW63" s="7"/>
      <c r="VKX63" s="7"/>
      <c r="VKY63" s="7"/>
      <c r="VKZ63" s="7"/>
      <c r="VLA63" s="7"/>
      <c r="VLB63" s="7"/>
      <c r="VLC63" s="7"/>
      <c r="VLD63" s="7"/>
      <c r="VLE63" s="7"/>
      <c r="VLF63" s="7"/>
      <c r="VLG63" s="7"/>
      <c r="VLH63" s="7"/>
      <c r="VLI63" s="7"/>
      <c r="VLJ63" s="7"/>
      <c r="VLK63" s="7"/>
      <c r="VLL63" s="7"/>
      <c r="VLM63" s="7"/>
      <c r="VLN63" s="7"/>
      <c r="VLO63" s="7"/>
      <c r="VLP63" s="7"/>
      <c r="VLQ63" s="7"/>
      <c r="VLR63" s="7"/>
      <c r="VLS63" s="7"/>
      <c r="VLT63" s="7"/>
      <c r="VLU63" s="7"/>
      <c r="VLV63" s="7"/>
      <c r="VLW63" s="7"/>
      <c r="VLX63" s="7"/>
      <c r="VLY63" s="7"/>
      <c r="VLZ63" s="7"/>
      <c r="VMA63" s="7"/>
      <c r="VMB63" s="7"/>
      <c r="VMC63" s="7"/>
      <c r="VMD63" s="7"/>
      <c r="VME63" s="7"/>
      <c r="VMF63" s="7"/>
      <c r="VMG63" s="7"/>
      <c r="VMH63" s="7"/>
      <c r="VMI63" s="7"/>
      <c r="VMJ63" s="7"/>
      <c r="VMK63" s="7"/>
      <c r="VML63" s="7"/>
      <c r="VMM63" s="7"/>
      <c r="VMN63" s="7"/>
      <c r="VMO63" s="7"/>
      <c r="VMP63" s="7"/>
      <c r="VMQ63" s="7"/>
      <c r="VMR63" s="7"/>
      <c r="VMS63" s="7"/>
      <c r="VMT63" s="7"/>
      <c r="VMU63" s="7"/>
      <c r="VMV63" s="7"/>
      <c r="VMW63" s="7"/>
      <c r="VMX63" s="7"/>
      <c r="VMY63" s="7"/>
      <c r="VMZ63" s="7"/>
      <c r="VNA63" s="7"/>
      <c r="VNB63" s="7"/>
      <c r="VNC63" s="7"/>
      <c r="VND63" s="7"/>
      <c r="VNE63" s="7"/>
      <c r="VNF63" s="7"/>
      <c r="VNG63" s="7"/>
      <c r="VNH63" s="7"/>
      <c r="VNI63" s="7"/>
      <c r="VNJ63" s="7"/>
      <c r="VNK63" s="7"/>
      <c r="VNL63" s="7"/>
      <c r="VNM63" s="7"/>
      <c r="VNN63" s="7"/>
      <c r="VNO63" s="7"/>
      <c r="VNP63" s="7"/>
      <c r="VNQ63" s="7"/>
      <c r="VNR63" s="7"/>
      <c r="VNS63" s="7"/>
      <c r="VNT63" s="7"/>
      <c r="VNU63" s="7"/>
      <c r="VNV63" s="7"/>
      <c r="VNW63" s="7"/>
      <c r="VNX63" s="7"/>
      <c r="VNY63" s="7"/>
      <c r="VNZ63" s="7"/>
      <c r="VOA63" s="7"/>
      <c r="VOB63" s="7"/>
      <c r="VOC63" s="7"/>
      <c r="VOD63" s="7"/>
      <c r="VOE63" s="7"/>
      <c r="VOF63" s="7"/>
      <c r="VOG63" s="7"/>
      <c r="VOH63" s="7"/>
      <c r="VOI63" s="7"/>
      <c r="VOJ63" s="7"/>
      <c r="VOK63" s="7"/>
      <c r="VOL63" s="7"/>
      <c r="VOM63" s="7"/>
      <c r="VON63" s="7"/>
      <c r="VOO63" s="7"/>
      <c r="VOP63" s="7"/>
      <c r="VOQ63" s="7"/>
      <c r="VOR63" s="7"/>
      <c r="VOS63" s="7"/>
      <c r="VOT63" s="7"/>
      <c r="VOU63" s="7"/>
      <c r="VOV63" s="7"/>
      <c r="VOW63" s="7"/>
      <c r="VOX63" s="7"/>
      <c r="VOY63" s="7"/>
      <c r="VOZ63" s="7"/>
      <c r="VPA63" s="7"/>
      <c r="VPB63" s="7"/>
      <c r="VPC63" s="7"/>
      <c r="VPD63" s="7"/>
      <c r="VPE63" s="7"/>
      <c r="VPF63" s="7"/>
      <c r="VPG63" s="7"/>
      <c r="VPH63" s="7"/>
      <c r="VPI63" s="7"/>
      <c r="VPJ63" s="7"/>
      <c r="VPK63" s="7"/>
      <c r="VPL63" s="7"/>
      <c r="VPM63" s="7"/>
      <c r="VPN63" s="7"/>
      <c r="VPO63" s="7"/>
      <c r="VPP63" s="7"/>
      <c r="VPQ63" s="7"/>
      <c r="VPR63" s="7"/>
      <c r="VPS63" s="7"/>
      <c r="VPT63" s="7"/>
      <c r="VPU63" s="7"/>
      <c r="VPV63" s="7"/>
      <c r="VPW63" s="7"/>
      <c r="VPX63" s="7"/>
      <c r="VPY63" s="7"/>
      <c r="VPZ63" s="7"/>
      <c r="VQA63" s="7"/>
      <c r="VQB63" s="7"/>
      <c r="VQC63" s="7"/>
      <c r="VQD63" s="7"/>
      <c r="VQE63" s="7"/>
      <c r="VQF63" s="7"/>
      <c r="VQG63" s="7"/>
      <c r="VQH63" s="7"/>
      <c r="VQI63" s="7"/>
      <c r="VQJ63" s="7"/>
      <c r="VQK63" s="7"/>
      <c r="VQL63" s="7"/>
      <c r="VQM63" s="7"/>
      <c r="VQN63" s="7"/>
      <c r="VQO63" s="7"/>
      <c r="VQP63" s="7"/>
      <c r="VQQ63" s="7"/>
      <c r="VQR63" s="7"/>
      <c r="VQS63" s="7"/>
      <c r="VQT63" s="7"/>
      <c r="VQU63" s="7"/>
      <c r="VQV63" s="7"/>
      <c r="VQW63" s="7"/>
      <c r="VQX63" s="7"/>
      <c r="VQY63" s="7"/>
      <c r="VQZ63" s="7"/>
      <c r="VRA63" s="7"/>
      <c r="VRB63" s="7"/>
      <c r="VRC63" s="7"/>
      <c r="VRD63" s="7"/>
      <c r="VRE63" s="7"/>
      <c r="VRF63" s="7"/>
      <c r="VRG63" s="7"/>
      <c r="VRH63" s="7"/>
      <c r="VRI63" s="7"/>
      <c r="VRJ63" s="7"/>
      <c r="VRK63" s="7"/>
      <c r="VRL63" s="7"/>
      <c r="VRM63" s="7"/>
      <c r="VRN63" s="7"/>
      <c r="VRO63" s="7"/>
      <c r="VRP63" s="7"/>
      <c r="VRQ63" s="7"/>
      <c r="VRR63" s="7"/>
      <c r="VRS63" s="7"/>
      <c r="VRT63" s="7"/>
      <c r="VRU63" s="7"/>
      <c r="VRV63" s="7"/>
      <c r="VRW63" s="7"/>
      <c r="VRX63" s="7"/>
      <c r="VRY63" s="7"/>
      <c r="VRZ63" s="7"/>
      <c r="VSA63" s="7"/>
      <c r="VSB63" s="7"/>
      <c r="VSC63" s="7"/>
      <c r="VSD63" s="7"/>
      <c r="VSE63" s="7"/>
      <c r="VSF63" s="7"/>
      <c r="VSG63" s="7"/>
      <c r="VSH63" s="7"/>
      <c r="VSI63" s="7"/>
      <c r="VSJ63" s="7"/>
      <c r="VSK63" s="7"/>
      <c r="VSL63" s="7"/>
      <c r="VSM63" s="7"/>
      <c r="VSN63" s="7"/>
      <c r="VSP63" s="7"/>
      <c r="VSQ63" s="7"/>
      <c r="VSR63" s="7"/>
      <c r="VSS63" s="7"/>
      <c r="VST63" s="7"/>
      <c r="VSU63" s="7"/>
      <c r="VSV63" s="7"/>
      <c r="VSW63" s="7"/>
      <c r="VSX63" s="7"/>
      <c r="VSY63" s="7"/>
      <c r="VSZ63" s="7"/>
      <c r="VTA63" s="7"/>
      <c r="VTB63" s="7"/>
      <c r="VTC63" s="7"/>
      <c r="VTD63" s="7"/>
      <c r="VTE63" s="7"/>
      <c r="VTF63" s="7"/>
      <c r="VTG63" s="7"/>
      <c r="VTH63" s="7"/>
      <c r="VTI63" s="7"/>
      <c r="VTJ63" s="7"/>
      <c r="VTK63" s="7"/>
      <c r="VTL63" s="7"/>
      <c r="VTM63" s="7"/>
      <c r="VTN63" s="7"/>
      <c r="VTO63" s="7"/>
      <c r="VTP63" s="7"/>
      <c r="VTQ63" s="7"/>
      <c r="VTR63" s="7"/>
      <c r="VTS63" s="7"/>
      <c r="VTT63" s="7"/>
      <c r="VTU63" s="7"/>
      <c r="VTV63" s="7"/>
      <c r="VTW63" s="7"/>
      <c r="VTX63" s="7"/>
      <c r="VTY63" s="7"/>
      <c r="VTZ63" s="7"/>
      <c r="VUA63" s="7"/>
      <c r="VUB63" s="7"/>
      <c r="VUC63" s="7"/>
      <c r="VUD63" s="7"/>
      <c r="VUE63" s="7"/>
      <c r="VUF63" s="7"/>
      <c r="VUG63" s="7"/>
      <c r="VUH63" s="7"/>
      <c r="VUI63" s="7"/>
      <c r="VUJ63" s="7"/>
      <c r="VUK63" s="7"/>
      <c r="VUL63" s="7"/>
      <c r="VUM63" s="7"/>
      <c r="VUN63" s="7"/>
      <c r="VUO63" s="7"/>
      <c r="VUP63" s="7"/>
      <c r="VUQ63" s="7"/>
      <c r="VUR63" s="7"/>
      <c r="VUS63" s="7"/>
      <c r="VUT63" s="7"/>
      <c r="VUU63" s="7"/>
      <c r="VUV63" s="7"/>
      <c r="VUW63" s="7"/>
      <c r="VUX63" s="7"/>
      <c r="VUY63" s="7"/>
      <c r="VUZ63" s="7"/>
      <c r="VVA63" s="7"/>
      <c r="VVB63" s="7"/>
      <c r="VVC63" s="7"/>
      <c r="VVD63" s="7"/>
      <c r="VVE63" s="7"/>
      <c r="VVF63" s="7"/>
      <c r="VVG63" s="7"/>
      <c r="VVH63" s="7"/>
      <c r="VVI63" s="7"/>
      <c r="VVJ63" s="7"/>
      <c r="VVK63" s="7"/>
      <c r="VVL63" s="7"/>
      <c r="VVM63" s="7"/>
      <c r="VVN63" s="7"/>
      <c r="VVO63" s="7"/>
      <c r="VVP63" s="7"/>
      <c r="VVQ63" s="7"/>
      <c r="VVR63" s="7"/>
      <c r="VVS63" s="7"/>
      <c r="VVT63" s="7"/>
      <c r="VVU63" s="7"/>
      <c r="VVV63" s="7"/>
      <c r="VVW63" s="7"/>
      <c r="VVX63" s="7"/>
      <c r="VVY63" s="7"/>
      <c r="VVZ63" s="7"/>
      <c r="VWA63" s="7"/>
      <c r="VWB63" s="7"/>
      <c r="VWC63" s="7"/>
      <c r="VWD63" s="7"/>
      <c r="VWE63" s="7"/>
      <c r="VWF63" s="7"/>
      <c r="VWG63" s="7"/>
      <c r="VWH63" s="7"/>
      <c r="VWI63" s="7"/>
      <c r="VWJ63" s="7"/>
      <c r="VWK63" s="7"/>
      <c r="VWL63" s="7"/>
      <c r="VWM63" s="7"/>
      <c r="VWN63" s="7"/>
      <c r="VWO63" s="7"/>
      <c r="VWP63" s="7"/>
      <c r="VWQ63" s="7"/>
      <c r="VWR63" s="7"/>
      <c r="VWS63" s="7"/>
      <c r="VWT63" s="7"/>
      <c r="VWU63" s="7"/>
      <c r="VWV63" s="7"/>
      <c r="VWW63" s="7"/>
      <c r="VWX63" s="7"/>
      <c r="VWY63" s="7"/>
      <c r="VWZ63" s="7"/>
      <c r="VXA63" s="7"/>
      <c r="VXB63" s="7"/>
      <c r="VXC63" s="7"/>
      <c r="VXD63" s="7"/>
      <c r="VXE63" s="7"/>
      <c r="VXF63" s="7"/>
      <c r="VXG63" s="7"/>
      <c r="VXH63" s="7"/>
      <c r="VXI63" s="7"/>
      <c r="VXJ63" s="7"/>
      <c r="VXK63" s="7"/>
      <c r="VXL63" s="7"/>
      <c r="VXM63" s="7"/>
      <c r="VXN63" s="7"/>
      <c r="VXO63" s="7"/>
      <c r="VXP63" s="7"/>
      <c r="VXQ63" s="7"/>
      <c r="VXR63" s="7"/>
      <c r="VXS63" s="7"/>
      <c r="VXT63" s="7"/>
      <c r="VXU63" s="7"/>
      <c r="VXV63" s="7"/>
      <c r="VXW63" s="7"/>
      <c r="VXX63" s="7"/>
      <c r="VXY63" s="7"/>
      <c r="VXZ63" s="7"/>
      <c r="VYA63" s="7"/>
      <c r="VYB63" s="7"/>
      <c r="VYC63" s="7"/>
      <c r="VYD63" s="7"/>
      <c r="VYE63" s="7"/>
      <c r="VYF63" s="7"/>
      <c r="VYG63" s="7"/>
      <c r="VYH63" s="7"/>
      <c r="VYI63" s="7"/>
      <c r="VYJ63" s="7"/>
      <c r="VYK63" s="7"/>
      <c r="VYL63" s="7"/>
      <c r="VYM63" s="7"/>
      <c r="VYN63" s="7"/>
      <c r="VYO63" s="7"/>
      <c r="VYP63" s="7"/>
      <c r="VYQ63" s="7"/>
      <c r="VYR63" s="7"/>
      <c r="VYS63" s="7"/>
      <c r="VYT63" s="7"/>
      <c r="VYU63" s="7"/>
      <c r="VYV63" s="7"/>
      <c r="VYW63" s="7"/>
      <c r="VYX63" s="7"/>
      <c r="VYY63" s="7"/>
      <c r="VYZ63" s="7"/>
      <c r="VZA63" s="7"/>
      <c r="VZB63" s="7"/>
      <c r="VZC63" s="7"/>
      <c r="VZD63" s="7"/>
      <c r="VZE63" s="7"/>
      <c r="VZF63" s="7"/>
      <c r="VZG63" s="7"/>
      <c r="VZH63" s="7"/>
      <c r="VZI63" s="7"/>
      <c r="VZJ63" s="7"/>
      <c r="VZK63" s="7"/>
      <c r="VZL63" s="7"/>
      <c r="VZM63" s="7"/>
      <c r="VZN63" s="7"/>
      <c r="VZO63" s="7"/>
      <c r="VZP63" s="7"/>
      <c r="VZQ63" s="7"/>
      <c r="VZR63" s="7"/>
      <c r="VZS63" s="7"/>
      <c r="VZT63" s="7"/>
      <c r="VZU63" s="7"/>
      <c r="VZV63" s="7"/>
      <c r="VZW63" s="7"/>
      <c r="VZX63" s="7"/>
      <c r="VZY63" s="7"/>
      <c r="VZZ63" s="7"/>
      <c r="WAA63" s="7"/>
      <c r="WAB63" s="7"/>
      <c r="WAC63" s="7"/>
      <c r="WAD63" s="7"/>
      <c r="WAE63" s="7"/>
      <c r="WAF63" s="7"/>
      <c r="WAG63" s="7"/>
      <c r="WAH63" s="7"/>
      <c r="WAI63" s="7"/>
      <c r="WAJ63" s="7"/>
      <c r="WAK63" s="7"/>
      <c r="WAL63" s="7"/>
      <c r="WAM63" s="7"/>
      <c r="WAN63" s="7"/>
      <c r="WAO63" s="7"/>
      <c r="WAP63" s="7"/>
      <c r="WAQ63" s="7"/>
      <c r="WAR63" s="7"/>
      <c r="WAS63" s="7"/>
      <c r="WAT63" s="7"/>
      <c r="WAU63" s="7"/>
      <c r="WAV63" s="7"/>
      <c r="WAW63" s="7"/>
      <c r="WAX63" s="7"/>
      <c r="WAY63" s="7"/>
      <c r="WAZ63" s="7"/>
      <c r="WBA63" s="7"/>
      <c r="WBB63" s="7"/>
      <c r="WBC63" s="7"/>
      <c r="WBD63" s="7"/>
      <c r="WBE63" s="7"/>
      <c r="WBF63" s="7"/>
      <c r="WBG63" s="7"/>
      <c r="WBH63" s="7"/>
      <c r="WBI63" s="7"/>
      <c r="WBJ63" s="7"/>
      <c r="WBK63" s="7"/>
      <c r="WBL63" s="7"/>
      <c r="WBM63" s="7"/>
      <c r="WBN63" s="7"/>
      <c r="WBO63" s="7"/>
      <c r="WBP63" s="7"/>
      <c r="WBQ63" s="7"/>
      <c r="WBR63" s="7"/>
      <c r="WBS63" s="7"/>
      <c r="WBT63" s="7"/>
      <c r="WBU63" s="7"/>
      <c r="WBV63" s="7"/>
      <c r="WBW63" s="7"/>
      <c r="WBX63" s="7"/>
      <c r="WBY63" s="7"/>
      <c r="WBZ63" s="7"/>
      <c r="WCA63" s="7"/>
      <c r="WCB63" s="7"/>
      <c r="WCC63" s="7"/>
      <c r="WCD63" s="7"/>
      <c r="WCE63" s="7"/>
      <c r="WCF63" s="7"/>
      <c r="WCG63" s="7"/>
      <c r="WCH63" s="7"/>
      <c r="WCI63" s="7"/>
      <c r="WCJ63" s="7"/>
      <c r="WCL63" s="7"/>
      <c r="WCM63" s="7"/>
      <c r="WCN63" s="7"/>
      <c r="WCO63" s="7"/>
      <c r="WCP63" s="7"/>
      <c r="WCQ63" s="7"/>
      <c r="WCR63" s="7"/>
      <c r="WCS63" s="7"/>
      <c r="WCT63" s="7"/>
      <c r="WCU63" s="7"/>
      <c r="WCV63" s="7"/>
      <c r="WCW63" s="7"/>
      <c r="WCX63" s="7"/>
      <c r="WCY63" s="7"/>
      <c r="WCZ63" s="7"/>
      <c r="WDA63" s="7"/>
      <c r="WDB63" s="7"/>
      <c r="WDC63" s="7"/>
      <c r="WDD63" s="7"/>
      <c r="WDE63" s="7"/>
      <c r="WDF63" s="7"/>
      <c r="WDG63" s="7"/>
      <c r="WDH63" s="7"/>
      <c r="WDI63" s="7"/>
      <c r="WDJ63" s="7"/>
      <c r="WDK63" s="7"/>
      <c r="WDL63" s="7"/>
      <c r="WDM63" s="7"/>
      <c r="WDN63" s="7"/>
      <c r="WDO63" s="7"/>
      <c r="WDP63" s="7"/>
      <c r="WDQ63" s="7"/>
      <c r="WDR63" s="7"/>
      <c r="WDS63" s="7"/>
      <c r="WDT63" s="7"/>
      <c r="WDU63" s="7"/>
      <c r="WDV63" s="7"/>
      <c r="WDW63" s="7"/>
      <c r="WDX63" s="7"/>
      <c r="WDY63" s="7"/>
      <c r="WDZ63" s="7"/>
      <c r="WEA63" s="7"/>
      <c r="WEB63" s="7"/>
      <c r="WEC63" s="7"/>
      <c r="WED63" s="7"/>
      <c r="WEE63" s="7"/>
      <c r="WEF63" s="7"/>
      <c r="WEG63" s="7"/>
      <c r="WEH63" s="7"/>
      <c r="WEI63" s="7"/>
      <c r="WEJ63" s="7"/>
      <c r="WEK63" s="7"/>
      <c r="WEL63" s="7"/>
      <c r="WEM63" s="7"/>
      <c r="WEN63" s="7"/>
      <c r="WEO63" s="7"/>
      <c r="WEP63" s="7"/>
      <c r="WEQ63" s="7"/>
      <c r="WER63" s="7"/>
      <c r="WES63" s="7"/>
      <c r="WET63" s="7"/>
      <c r="WEU63" s="7"/>
      <c r="WEV63" s="7"/>
      <c r="WEW63" s="7"/>
      <c r="WEX63" s="7"/>
      <c r="WEY63" s="7"/>
      <c r="WEZ63" s="7"/>
      <c r="WFA63" s="7"/>
      <c r="WFB63" s="7"/>
      <c r="WFC63" s="7"/>
      <c r="WFD63" s="7"/>
      <c r="WFE63" s="7"/>
      <c r="WFF63" s="7"/>
      <c r="WFG63" s="7"/>
      <c r="WFH63" s="7"/>
      <c r="WFI63" s="7"/>
      <c r="WFJ63" s="7"/>
      <c r="WFK63" s="7"/>
      <c r="WFL63" s="7"/>
      <c r="WFM63" s="7"/>
      <c r="WFN63" s="7"/>
      <c r="WFO63" s="7"/>
      <c r="WFP63" s="7"/>
      <c r="WFQ63" s="7"/>
      <c r="WFR63" s="7"/>
      <c r="WFS63" s="7"/>
      <c r="WFT63" s="7"/>
      <c r="WFU63" s="7"/>
      <c r="WFV63" s="7"/>
      <c r="WFW63" s="7"/>
      <c r="WFX63" s="7"/>
      <c r="WFY63" s="7"/>
      <c r="WFZ63" s="7"/>
      <c r="WGA63" s="7"/>
      <c r="WGB63" s="7"/>
      <c r="WGC63" s="7"/>
      <c r="WGD63" s="7"/>
      <c r="WGE63" s="7"/>
      <c r="WGF63" s="7"/>
      <c r="WGG63" s="7"/>
      <c r="WGH63" s="7"/>
      <c r="WGI63" s="7"/>
      <c r="WGJ63" s="7"/>
      <c r="WGK63" s="7"/>
      <c r="WGL63" s="7"/>
      <c r="WGM63" s="7"/>
      <c r="WGN63" s="7"/>
      <c r="WGO63" s="7"/>
      <c r="WGP63" s="7"/>
      <c r="WGQ63" s="7"/>
      <c r="WGR63" s="7"/>
      <c r="WGS63" s="7"/>
      <c r="WGT63" s="7"/>
      <c r="WGU63" s="7"/>
      <c r="WGV63" s="7"/>
      <c r="WGW63" s="7"/>
      <c r="WGX63" s="7"/>
      <c r="WGY63" s="7"/>
      <c r="WGZ63" s="7"/>
      <c r="WHA63" s="7"/>
      <c r="WHB63" s="7"/>
      <c r="WHC63" s="7"/>
      <c r="WHD63" s="7"/>
      <c r="WHE63" s="7"/>
      <c r="WHF63" s="7"/>
      <c r="WHG63" s="7"/>
      <c r="WHH63" s="7"/>
      <c r="WHI63" s="7"/>
      <c r="WHJ63" s="7"/>
      <c r="WHK63" s="7"/>
      <c r="WHL63" s="7"/>
      <c r="WHM63" s="7"/>
      <c r="WHN63" s="7"/>
      <c r="WHO63" s="7"/>
      <c r="WHP63" s="7"/>
      <c r="WHQ63" s="7"/>
      <c r="WHR63" s="7"/>
      <c r="WHS63" s="7"/>
      <c r="WHT63" s="7"/>
      <c r="WHU63" s="7"/>
      <c r="WHV63" s="7"/>
      <c r="WHW63" s="7"/>
      <c r="WHX63" s="7"/>
      <c r="WHY63" s="7"/>
      <c r="WHZ63" s="7"/>
      <c r="WIA63" s="7"/>
      <c r="WIB63" s="7"/>
      <c r="WIC63" s="7"/>
      <c r="WID63" s="7"/>
      <c r="WIE63" s="7"/>
      <c r="WIF63" s="7"/>
      <c r="WIG63" s="7"/>
      <c r="WIH63" s="7"/>
      <c r="WII63" s="7"/>
      <c r="WIJ63" s="7"/>
      <c r="WIK63" s="7"/>
      <c r="WIL63" s="7"/>
      <c r="WIM63" s="7"/>
      <c r="WIN63" s="7"/>
      <c r="WIO63" s="7"/>
      <c r="WIP63" s="7"/>
      <c r="WIQ63" s="7"/>
      <c r="WIR63" s="7"/>
      <c r="WIS63" s="7"/>
      <c r="WIT63" s="7"/>
      <c r="WIU63" s="7"/>
      <c r="WIV63" s="7"/>
      <c r="WIW63" s="7"/>
      <c r="WIX63" s="7"/>
      <c r="WIY63" s="7"/>
      <c r="WIZ63" s="7"/>
      <c r="WJA63" s="7"/>
      <c r="WJB63" s="7"/>
      <c r="WJC63" s="7"/>
      <c r="WJD63" s="7"/>
      <c r="WJE63" s="7"/>
      <c r="WJF63" s="7"/>
      <c r="WJG63" s="7"/>
      <c r="WJH63" s="7"/>
      <c r="WJI63" s="7"/>
      <c r="WJJ63" s="7"/>
      <c r="WJK63" s="7"/>
      <c r="WJL63" s="7"/>
      <c r="WJM63" s="7"/>
      <c r="WJN63" s="7"/>
      <c r="WJO63" s="7"/>
      <c r="WJP63" s="7"/>
      <c r="WJQ63" s="7"/>
      <c r="WJR63" s="7"/>
      <c r="WJS63" s="7"/>
      <c r="WJT63" s="7"/>
      <c r="WJU63" s="7"/>
      <c r="WJV63" s="7"/>
      <c r="WJW63" s="7"/>
      <c r="WJX63" s="7"/>
      <c r="WJY63" s="7"/>
      <c r="WJZ63" s="7"/>
      <c r="WKA63" s="7"/>
      <c r="WKB63" s="7"/>
      <c r="WKC63" s="7"/>
      <c r="WKD63" s="7"/>
      <c r="WKE63" s="7"/>
      <c r="WKF63" s="7"/>
      <c r="WKG63" s="7"/>
      <c r="WKH63" s="7"/>
      <c r="WKI63" s="7"/>
      <c r="WKJ63" s="7"/>
      <c r="WKK63" s="7"/>
      <c r="WKL63" s="7"/>
      <c r="WKM63" s="7"/>
      <c r="WKN63" s="7"/>
      <c r="WKO63" s="7"/>
      <c r="WKP63" s="7"/>
      <c r="WKQ63" s="7"/>
      <c r="WKR63" s="7"/>
      <c r="WKS63" s="7"/>
      <c r="WKT63" s="7"/>
      <c r="WKU63" s="7"/>
      <c r="WKV63" s="7"/>
      <c r="WKW63" s="7"/>
      <c r="WKX63" s="7"/>
      <c r="WKY63" s="7"/>
      <c r="WKZ63" s="7"/>
      <c r="WLA63" s="7"/>
      <c r="WLB63" s="7"/>
      <c r="WLC63" s="7"/>
      <c r="WLD63" s="7"/>
      <c r="WLE63" s="7"/>
      <c r="WLF63" s="7"/>
      <c r="WLG63" s="7"/>
      <c r="WLH63" s="7"/>
      <c r="WLI63" s="7"/>
      <c r="WLJ63" s="7"/>
      <c r="WLK63" s="7"/>
      <c r="WLL63" s="7"/>
      <c r="WLM63" s="7"/>
      <c r="WLN63" s="7"/>
      <c r="WLO63" s="7"/>
      <c r="WLP63" s="7"/>
      <c r="WLQ63" s="7"/>
      <c r="WLR63" s="7"/>
      <c r="WLS63" s="7"/>
      <c r="WLT63" s="7"/>
      <c r="WLU63" s="7"/>
      <c r="WLV63" s="7"/>
      <c r="WLW63" s="7"/>
      <c r="WLX63" s="7"/>
      <c r="WLY63" s="7"/>
      <c r="WLZ63" s="7"/>
      <c r="WMA63" s="7"/>
      <c r="WMB63" s="7"/>
      <c r="WMC63" s="7"/>
      <c r="WMD63" s="7"/>
      <c r="WME63" s="7"/>
      <c r="WMF63" s="7"/>
      <c r="WMH63" s="7"/>
      <c r="WMI63" s="7"/>
      <c r="WMJ63" s="7"/>
      <c r="WMK63" s="7"/>
      <c r="WML63" s="7"/>
      <c r="WMM63" s="7"/>
      <c r="WMN63" s="7"/>
      <c r="WMO63" s="7"/>
      <c r="WMP63" s="7"/>
      <c r="WMQ63" s="7"/>
      <c r="WMR63" s="7"/>
      <c r="WMS63" s="7"/>
      <c r="WMT63" s="7"/>
      <c r="WMU63" s="7"/>
      <c r="WMV63" s="7"/>
      <c r="WMW63" s="7"/>
      <c r="WMX63" s="7"/>
      <c r="WMY63" s="7"/>
      <c r="WMZ63" s="7"/>
      <c r="WNA63" s="7"/>
      <c r="WNB63" s="7"/>
      <c r="WNC63" s="7"/>
      <c r="WND63" s="7"/>
      <c r="WNE63" s="7"/>
      <c r="WNF63" s="7"/>
      <c r="WNG63" s="7"/>
      <c r="WNH63" s="7"/>
      <c r="WNI63" s="7"/>
      <c r="WNJ63" s="7"/>
      <c r="WNK63" s="7"/>
      <c r="WNL63" s="7"/>
      <c r="WNM63" s="7"/>
      <c r="WNN63" s="7"/>
      <c r="WNO63" s="7"/>
      <c r="WNP63" s="7"/>
      <c r="WNQ63" s="7"/>
      <c r="WNR63" s="7"/>
      <c r="WNS63" s="7"/>
      <c r="WNT63" s="7"/>
      <c r="WNU63" s="7"/>
      <c r="WNV63" s="7"/>
      <c r="WNW63" s="7"/>
      <c r="WNX63" s="7"/>
      <c r="WNY63" s="7"/>
      <c r="WNZ63" s="7"/>
      <c r="WOA63" s="7"/>
      <c r="WOB63" s="7"/>
      <c r="WOC63" s="7"/>
      <c r="WOD63" s="7"/>
      <c r="WOE63" s="7"/>
      <c r="WOF63" s="7"/>
      <c r="WOG63" s="7"/>
      <c r="WOH63" s="7"/>
      <c r="WOI63" s="7"/>
      <c r="WOJ63" s="7"/>
      <c r="WOK63" s="7"/>
      <c r="WOL63" s="7"/>
      <c r="WOM63" s="7"/>
      <c r="WON63" s="7"/>
      <c r="WOO63" s="7"/>
      <c r="WOP63" s="7"/>
      <c r="WOQ63" s="7"/>
      <c r="WOR63" s="7"/>
      <c r="WOS63" s="7"/>
      <c r="WOT63" s="7"/>
      <c r="WOU63" s="7"/>
      <c r="WOV63" s="7"/>
      <c r="WOW63" s="7"/>
      <c r="WOX63" s="7"/>
      <c r="WOY63" s="7"/>
      <c r="WOZ63" s="7"/>
      <c r="WPA63" s="7"/>
      <c r="WPB63" s="7"/>
      <c r="WPC63" s="7"/>
      <c r="WPD63" s="7"/>
      <c r="WPE63" s="7"/>
      <c r="WPF63" s="7"/>
      <c r="WPG63" s="7"/>
      <c r="WPH63" s="7"/>
      <c r="WPI63" s="7"/>
      <c r="WPJ63" s="7"/>
      <c r="WPK63" s="7"/>
      <c r="WPL63" s="7"/>
      <c r="WPM63" s="7"/>
      <c r="WPN63" s="7"/>
      <c r="WPO63" s="7"/>
      <c r="WPP63" s="7"/>
      <c r="WPQ63" s="7"/>
      <c r="WPR63" s="7"/>
      <c r="WPS63" s="7"/>
      <c r="WPT63" s="7"/>
      <c r="WPU63" s="7"/>
      <c r="WPV63" s="7"/>
      <c r="WPW63" s="7"/>
      <c r="WPX63" s="7"/>
      <c r="WPY63" s="7"/>
      <c r="WPZ63" s="7"/>
      <c r="WQA63" s="7"/>
      <c r="WQB63" s="7"/>
      <c r="WQC63" s="7"/>
      <c r="WQD63" s="7"/>
      <c r="WQE63" s="7"/>
      <c r="WQF63" s="7"/>
      <c r="WQG63" s="7"/>
      <c r="WQH63" s="7"/>
      <c r="WQI63" s="7"/>
      <c r="WQJ63" s="7"/>
      <c r="WQK63" s="7"/>
      <c r="WQL63" s="7"/>
      <c r="WQM63" s="7"/>
      <c r="WQN63" s="7"/>
      <c r="WQO63" s="7"/>
      <c r="WQP63" s="7"/>
      <c r="WQQ63" s="7"/>
      <c r="WQR63" s="7"/>
      <c r="WQS63" s="7"/>
      <c r="WQT63" s="7"/>
      <c r="WQU63" s="7"/>
      <c r="WQV63" s="7"/>
      <c r="WQW63" s="7"/>
      <c r="WQX63" s="7"/>
      <c r="WQY63" s="7"/>
      <c r="WQZ63" s="7"/>
      <c r="WRA63" s="7"/>
      <c r="WRB63" s="7"/>
      <c r="WRC63" s="7"/>
      <c r="WRD63" s="7"/>
      <c r="WRE63" s="7"/>
      <c r="WRF63" s="7"/>
      <c r="WRG63" s="7"/>
      <c r="WRH63" s="7"/>
      <c r="WRI63" s="7"/>
      <c r="WRJ63" s="7"/>
      <c r="WRK63" s="7"/>
      <c r="WRL63" s="7"/>
      <c r="WRM63" s="7"/>
      <c r="WRN63" s="7"/>
      <c r="WRO63" s="7"/>
      <c r="WRP63" s="7"/>
      <c r="WRQ63" s="7"/>
      <c r="WRR63" s="7"/>
      <c r="WRS63" s="7"/>
      <c r="WRT63" s="7"/>
      <c r="WRU63" s="7"/>
      <c r="WRV63" s="7"/>
      <c r="WRW63" s="7"/>
      <c r="WRX63" s="7"/>
      <c r="WRY63" s="7"/>
      <c r="WRZ63" s="7"/>
      <c r="WSA63" s="7"/>
      <c r="WSB63" s="7"/>
      <c r="WSC63" s="7"/>
      <c r="WSD63" s="7"/>
      <c r="WSE63" s="7"/>
      <c r="WSF63" s="7"/>
      <c r="WSG63" s="7"/>
      <c r="WSH63" s="7"/>
      <c r="WSI63" s="7"/>
      <c r="WSJ63" s="7"/>
      <c r="WSK63" s="7"/>
      <c r="WSL63" s="7"/>
      <c r="WSM63" s="7"/>
      <c r="WSN63" s="7"/>
      <c r="WSO63" s="7"/>
      <c r="WSP63" s="7"/>
      <c r="WSQ63" s="7"/>
      <c r="WSR63" s="7"/>
      <c r="WSS63" s="7"/>
      <c r="WST63" s="7"/>
      <c r="WSU63" s="7"/>
      <c r="WSV63" s="7"/>
      <c r="WSW63" s="7"/>
      <c r="WSX63" s="7"/>
      <c r="WSY63" s="7"/>
      <c r="WSZ63" s="7"/>
      <c r="WTA63" s="7"/>
      <c r="WTB63" s="7"/>
      <c r="WTC63" s="7"/>
      <c r="WTD63" s="7"/>
      <c r="WTE63" s="7"/>
      <c r="WTF63" s="7"/>
      <c r="WTG63" s="7"/>
      <c r="WTH63" s="7"/>
      <c r="WTI63" s="7"/>
      <c r="WTJ63" s="7"/>
      <c r="WTK63" s="7"/>
      <c r="WTL63" s="7"/>
      <c r="WTM63" s="7"/>
      <c r="WTN63" s="7"/>
      <c r="WTO63" s="7"/>
      <c r="WTP63" s="7"/>
      <c r="WTQ63" s="7"/>
      <c r="WTR63" s="7"/>
      <c r="WTS63" s="7"/>
      <c r="WTT63" s="7"/>
      <c r="WTU63" s="7"/>
      <c r="WTV63" s="7"/>
      <c r="WTW63" s="7"/>
      <c r="WTX63" s="7"/>
      <c r="WTY63" s="7"/>
      <c r="WTZ63" s="7"/>
      <c r="WUA63" s="7"/>
      <c r="WUB63" s="7"/>
      <c r="WUC63" s="7"/>
      <c r="WUD63" s="7"/>
      <c r="WUE63" s="7"/>
      <c r="WUF63" s="7"/>
      <c r="WUG63" s="7"/>
      <c r="WUH63" s="7"/>
      <c r="WUI63" s="7"/>
      <c r="WUJ63" s="7"/>
      <c r="WUK63" s="7"/>
      <c r="WUL63" s="7"/>
      <c r="WUM63" s="7"/>
      <c r="WUN63" s="7"/>
      <c r="WUO63" s="7"/>
      <c r="WUP63" s="7"/>
      <c r="WUQ63" s="7"/>
      <c r="WUR63" s="7"/>
      <c r="WUS63" s="7"/>
      <c r="WUT63" s="7"/>
      <c r="WUU63" s="7"/>
      <c r="WUV63" s="7"/>
      <c r="WUW63" s="7"/>
      <c r="WUX63" s="7"/>
      <c r="WUY63" s="7"/>
      <c r="WUZ63" s="7"/>
      <c r="WVA63" s="7"/>
      <c r="WVB63" s="7"/>
      <c r="WVC63" s="7"/>
      <c r="WVD63" s="7"/>
      <c r="WVE63" s="7"/>
      <c r="WVF63" s="7"/>
      <c r="WVG63" s="7"/>
      <c r="WVH63" s="7"/>
      <c r="WVI63" s="7"/>
      <c r="WVJ63" s="7"/>
      <c r="WVK63" s="7"/>
      <c r="WVL63" s="7"/>
      <c r="WVM63" s="7"/>
      <c r="WVN63" s="7"/>
      <c r="WVO63" s="7"/>
      <c r="WVP63" s="7"/>
      <c r="WVQ63" s="7"/>
      <c r="WVR63" s="7"/>
      <c r="WVS63" s="7"/>
      <c r="WVT63" s="7"/>
      <c r="WVU63" s="7"/>
      <c r="WVV63" s="7"/>
      <c r="WVW63" s="7"/>
      <c r="WVX63" s="7"/>
      <c r="WVY63" s="7"/>
      <c r="WVZ63" s="7"/>
      <c r="WWA63" s="7"/>
      <c r="WWB63" s="7"/>
      <c r="WWD63" s="7"/>
      <c r="WWE63" s="7"/>
      <c r="WWF63" s="7"/>
      <c r="WWG63" s="7"/>
      <c r="WWH63" s="7"/>
      <c r="WWI63" s="7"/>
      <c r="WWJ63" s="7"/>
      <c r="WWK63" s="7"/>
      <c r="WWL63" s="7"/>
      <c r="WWM63" s="7"/>
      <c r="WWN63" s="7"/>
      <c r="WWO63" s="7"/>
      <c r="WWP63" s="7"/>
      <c r="WWQ63" s="7"/>
      <c r="WWR63" s="7"/>
      <c r="WWS63" s="7"/>
      <c r="WWT63" s="7"/>
      <c r="WWU63" s="7"/>
      <c r="WWV63" s="7"/>
      <c r="WWW63" s="7"/>
      <c r="WWX63" s="7"/>
      <c r="WWY63" s="7"/>
      <c r="WWZ63" s="7"/>
      <c r="WXA63" s="7"/>
      <c r="WXB63" s="7"/>
      <c r="WXC63" s="7"/>
      <c r="WXD63" s="7"/>
      <c r="WXE63" s="7"/>
      <c r="WXF63" s="7"/>
      <c r="WXG63" s="7"/>
      <c r="WXH63" s="7"/>
      <c r="WXI63" s="7"/>
      <c r="WXJ63" s="7"/>
      <c r="WXK63" s="7"/>
      <c r="WXL63" s="7"/>
      <c r="WXM63" s="7"/>
      <c r="WXN63" s="7"/>
      <c r="WXO63" s="7"/>
      <c r="WXP63" s="7"/>
      <c r="WXQ63" s="7"/>
      <c r="WXR63" s="7"/>
      <c r="WXS63" s="7"/>
      <c r="WXT63" s="7"/>
      <c r="WXU63" s="7"/>
      <c r="WXV63" s="7"/>
      <c r="WXW63" s="7"/>
      <c r="WXX63" s="7"/>
      <c r="WXY63" s="7"/>
      <c r="WXZ63" s="7"/>
      <c r="WYA63" s="7"/>
      <c r="WYB63" s="7"/>
      <c r="WYC63" s="7"/>
      <c r="WYD63" s="7"/>
      <c r="WYE63" s="7"/>
      <c r="WYF63" s="7"/>
      <c r="WYG63" s="7"/>
      <c r="WYH63" s="7"/>
      <c r="WYI63" s="7"/>
      <c r="WYJ63" s="7"/>
      <c r="WYK63" s="7"/>
      <c r="WYL63" s="7"/>
      <c r="WYM63" s="7"/>
      <c r="WYN63" s="7"/>
      <c r="WYO63" s="7"/>
      <c r="WYP63" s="7"/>
      <c r="WYQ63" s="7"/>
      <c r="WYR63" s="7"/>
      <c r="WYS63" s="7"/>
      <c r="WYT63" s="7"/>
      <c r="WYU63" s="7"/>
      <c r="WYV63" s="7"/>
      <c r="WYW63" s="7"/>
      <c r="WYX63" s="7"/>
      <c r="WYY63" s="7"/>
      <c r="WYZ63" s="7"/>
      <c r="WZA63" s="7"/>
      <c r="WZB63" s="7"/>
      <c r="WZC63" s="7"/>
      <c r="WZD63" s="7"/>
      <c r="WZE63" s="7"/>
      <c r="WZF63" s="7"/>
      <c r="WZG63" s="7"/>
      <c r="WZH63" s="7"/>
      <c r="WZI63" s="7"/>
      <c r="WZJ63" s="7"/>
      <c r="WZK63" s="7"/>
      <c r="WZL63" s="7"/>
      <c r="WZM63" s="7"/>
      <c r="WZN63" s="7"/>
      <c r="WZO63" s="7"/>
      <c r="WZP63" s="7"/>
      <c r="WZQ63" s="7"/>
      <c r="WZR63" s="7"/>
      <c r="WZS63" s="7"/>
      <c r="WZT63" s="7"/>
      <c r="WZU63" s="7"/>
      <c r="WZV63" s="7"/>
      <c r="WZW63" s="7"/>
      <c r="WZX63" s="7"/>
      <c r="WZY63" s="7"/>
      <c r="WZZ63" s="7"/>
      <c r="XAA63" s="7"/>
      <c r="XAB63" s="7"/>
      <c r="XAC63" s="7"/>
      <c r="XAD63" s="7"/>
      <c r="XAE63" s="7"/>
      <c r="XAF63" s="7"/>
      <c r="XAG63" s="7"/>
      <c r="XAH63" s="7"/>
      <c r="XAI63" s="7"/>
      <c r="XAJ63" s="7"/>
      <c r="XAK63" s="7"/>
      <c r="XAL63" s="7"/>
      <c r="XAM63" s="7"/>
      <c r="XAN63" s="7"/>
      <c r="XAO63" s="7"/>
      <c r="XAP63" s="7"/>
      <c r="XAQ63" s="7"/>
      <c r="XAR63" s="7"/>
      <c r="XAS63" s="7"/>
      <c r="XAT63" s="7"/>
      <c r="XAU63" s="7"/>
      <c r="XAV63" s="7"/>
      <c r="XAW63" s="7"/>
      <c r="XAX63" s="7"/>
      <c r="XAY63" s="7"/>
      <c r="XAZ63" s="7"/>
      <c r="XBA63" s="7"/>
      <c r="XBB63" s="7"/>
      <c r="XBC63" s="7"/>
      <c r="XBD63" s="7"/>
      <c r="XBE63" s="7"/>
      <c r="XBF63" s="7"/>
      <c r="XBG63" s="7"/>
      <c r="XBH63" s="7"/>
      <c r="XBI63" s="7"/>
      <c r="XBJ63" s="7"/>
      <c r="XBK63" s="7"/>
      <c r="XBL63" s="7"/>
      <c r="XBM63" s="7"/>
      <c r="XBN63" s="7"/>
      <c r="XBO63" s="7"/>
      <c r="XBP63" s="7"/>
      <c r="XBQ63" s="7"/>
      <c r="XBR63" s="7"/>
      <c r="XBS63" s="7"/>
      <c r="XBT63" s="7"/>
      <c r="XBU63" s="7"/>
      <c r="XBV63" s="7"/>
      <c r="XBW63" s="7"/>
      <c r="XBX63" s="7"/>
      <c r="XBY63" s="7"/>
      <c r="XBZ63" s="7"/>
      <c r="XCA63" s="7"/>
      <c r="XCB63" s="7"/>
      <c r="XCC63" s="7"/>
      <c r="XCD63" s="7"/>
      <c r="XCE63" s="7"/>
      <c r="XCF63" s="7"/>
      <c r="XCG63" s="7"/>
      <c r="XCH63" s="7"/>
      <c r="XCI63" s="7"/>
      <c r="XCJ63" s="7"/>
      <c r="XCK63" s="7"/>
      <c r="XCL63" s="7"/>
      <c r="XCM63" s="7"/>
      <c r="XCN63" s="7"/>
      <c r="XCO63" s="7"/>
      <c r="XCP63" s="7"/>
      <c r="XCQ63" s="7"/>
      <c r="XCR63" s="7"/>
      <c r="XCS63" s="7"/>
      <c r="XCT63" s="7"/>
      <c r="XCU63" s="7"/>
      <c r="XCV63" s="7"/>
      <c r="XCW63" s="7"/>
      <c r="XCX63" s="7"/>
      <c r="XCY63" s="7"/>
      <c r="XCZ63" s="7"/>
      <c r="XDA63" s="7"/>
      <c r="XDB63" s="7"/>
      <c r="XDC63" s="7"/>
      <c r="XDD63" s="7"/>
      <c r="XDE63" s="7"/>
      <c r="XDF63" s="7"/>
      <c r="XDG63" s="7"/>
      <c r="XDH63" s="7"/>
      <c r="XDI63" s="7"/>
      <c r="XDJ63" s="7"/>
      <c r="XDK63" s="7"/>
      <c r="XDL63" s="7"/>
      <c r="XDM63" s="7"/>
      <c r="XDN63" s="7"/>
      <c r="XDO63" s="7"/>
      <c r="XDP63" s="7"/>
      <c r="XDQ63" s="7"/>
      <c r="XDR63" s="7"/>
      <c r="XDS63" s="7"/>
      <c r="XDT63" s="7"/>
      <c r="XDU63" s="7"/>
      <c r="XDV63" s="7"/>
      <c r="XDW63" s="7"/>
      <c r="XDX63" s="7"/>
      <c r="XDY63" s="7"/>
      <c r="XDZ63" s="7"/>
      <c r="XEA63" s="7"/>
      <c r="XEB63" s="7"/>
      <c r="XEC63" s="7"/>
      <c r="XED63" s="7"/>
      <c r="XEE63" s="7"/>
      <c r="XEF63" s="7"/>
      <c r="XEG63" s="7"/>
      <c r="XEH63" s="7"/>
      <c r="XEI63" s="7"/>
      <c r="XEJ63" s="7"/>
      <c r="XEK63" s="7"/>
      <c r="XEL63" s="7"/>
      <c r="XEM63" s="7"/>
      <c r="XEN63" s="7"/>
      <c r="XEO63" s="7"/>
      <c r="XEP63" s="7"/>
      <c r="XEQ63" s="7"/>
      <c r="XER63" s="7"/>
      <c r="XES63" s="7"/>
      <c r="XET63" s="7"/>
      <c r="XEU63" s="7"/>
      <c r="XEV63" s="7"/>
      <c r="XEW63" s="7"/>
      <c r="XEX63" s="7"/>
    </row>
    <row r="64" spans="1:16378" x14ac:dyDescent="0.25">
      <c r="A64" s="138">
        <v>60</v>
      </c>
      <c r="B64" s="376">
        <f t="shared" ref="B64:B95" si="67">$AP64-$A$1</f>
        <v>182</v>
      </c>
      <c r="C64" s="377" t="str">
        <f t="shared" si="56"/>
        <v>JULY</v>
      </c>
      <c r="D64" s="138"/>
      <c r="E64" s="167"/>
      <c r="F64" s="356" t="str">
        <f>IF(ISNA(VLOOKUP($J64,ADDRESS!$B$3:$N1382,12,0)),"",VLOOKUP($J64,ADDRESS!$B$3:$N1382,12,0))</f>
        <v>AAAAA0000AST001</v>
      </c>
      <c r="G64" s="356">
        <f>IF(ISNA(VLOOKUP($J64,ADDRESS!$B$3:$N1382,13,0)),"",VLOOKUP($J64,ADDRESS!$B$3:$N1382,13,0))</f>
        <v>0</v>
      </c>
      <c r="H64" s="356">
        <f>IF(ISNA(VLOOKUP($J64,ADDRESS!$B$3:$N1382,10,0)),"",VLOOKUP($J64,ADDRESS!$B$3:$N1382,10,0))</f>
        <v>0</v>
      </c>
      <c r="I64" s="356" t="str">
        <f>IF(ISNA(VLOOKUP($J64,ADDRESS!$B$3:$N1382,11,0)),"",VLOOKUP($J64,ADDRESS!$B$3:$N1382,11,0))</f>
        <v>AAAAA0000A</v>
      </c>
      <c r="J64" s="165" t="s">
        <v>349</v>
      </c>
      <c r="K64" s="168">
        <v>35000</v>
      </c>
      <c r="L64" s="110" t="s">
        <v>302</v>
      </c>
      <c r="M64" s="169"/>
      <c r="N64" s="379">
        <f t="shared" si="31"/>
        <v>0</v>
      </c>
      <c r="O64" s="379">
        <f t="shared" si="32"/>
        <v>0</v>
      </c>
      <c r="P64" s="379">
        <f t="shared" si="33"/>
        <v>0</v>
      </c>
      <c r="Q64" s="379">
        <f t="shared" si="34"/>
        <v>0</v>
      </c>
      <c r="R64" s="379">
        <f t="shared" si="35"/>
        <v>0</v>
      </c>
      <c r="S64" s="379">
        <f t="shared" si="36"/>
        <v>0</v>
      </c>
      <c r="T64" s="379">
        <f t="shared" si="37"/>
        <v>0</v>
      </c>
      <c r="U64" s="379">
        <f t="shared" si="57"/>
        <v>0</v>
      </c>
      <c r="V64" s="379">
        <f t="shared" si="39"/>
        <v>4326</v>
      </c>
      <c r="W64" s="379">
        <f t="shared" si="40"/>
        <v>0</v>
      </c>
      <c r="X64" s="379">
        <f t="shared" si="41"/>
        <v>0</v>
      </c>
      <c r="Y64" s="379">
        <f t="shared" si="42"/>
        <v>0</v>
      </c>
      <c r="Z64" s="379">
        <f t="shared" si="43"/>
        <v>0</v>
      </c>
      <c r="AA64" s="170"/>
      <c r="AB64" s="151">
        <f t="shared" si="44"/>
        <v>39326</v>
      </c>
      <c r="AC64" s="110" t="s">
        <v>307</v>
      </c>
      <c r="AD64" s="171"/>
      <c r="AE64" s="379">
        <f t="shared" si="45"/>
        <v>0</v>
      </c>
      <c r="AF64" s="379">
        <f t="shared" si="46"/>
        <v>0</v>
      </c>
      <c r="AG64" s="379">
        <f t="shared" si="59"/>
        <v>3933</v>
      </c>
      <c r="AH64" s="379">
        <f t="shared" si="48"/>
        <v>0</v>
      </c>
      <c r="AI64" s="379">
        <f t="shared" ref="AI64:AI95" si="68">IF($AC64="TDS194I",ROUND($K64*$AI$4,0),0)</f>
        <v>0</v>
      </c>
      <c r="AJ64" s="379">
        <f t="shared" si="50"/>
        <v>0</v>
      </c>
      <c r="AK64" s="379">
        <f t="shared" si="51"/>
        <v>0</v>
      </c>
      <c r="AL64" s="379">
        <f t="shared" si="52"/>
        <v>0</v>
      </c>
      <c r="AM64" s="379">
        <f t="shared" si="53"/>
        <v>0</v>
      </c>
      <c r="AN64" s="379">
        <f t="shared" si="54"/>
        <v>0</v>
      </c>
      <c r="AO64" s="151">
        <f t="shared" si="55"/>
        <v>35393</v>
      </c>
      <c r="AP64" s="172">
        <v>41457</v>
      </c>
      <c r="AQ64" s="151"/>
      <c r="AR64" s="110"/>
      <c r="AS64" s="172"/>
      <c r="AT64" s="21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  <c r="IY64" s="7"/>
      <c r="IZ64" s="7"/>
      <c r="JA64" s="7"/>
      <c r="JB64" s="7"/>
      <c r="JC64" s="7"/>
      <c r="JD64" s="7"/>
      <c r="JE64" s="7"/>
      <c r="JF64" s="7"/>
      <c r="JG64" s="7"/>
      <c r="JH64" s="7"/>
      <c r="JI64" s="7"/>
      <c r="JJ64" s="7"/>
      <c r="JK64" s="7"/>
      <c r="JL64" s="7"/>
      <c r="JM64" s="7"/>
      <c r="JN64" s="7"/>
      <c r="JO64" s="7"/>
      <c r="JP64" s="7"/>
      <c r="JR64" s="7"/>
      <c r="JS64" s="7"/>
      <c r="JT64" s="7"/>
      <c r="JU64" s="7"/>
      <c r="JV64" s="7"/>
      <c r="JW64" s="7"/>
      <c r="JX64" s="7"/>
      <c r="JY64" s="7"/>
      <c r="JZ64" s="7"/>
      <c r="KA64" s="7"/>
      <c r="KB64" s="7"/>
      <c r="KC64" s="7"/>
      <c r="KD64" s="7"/>
      <c r="KE64" s="7"/>
      <c r="KF64" s="7"/>
      <c r="KG64" s="7"/>
      <c r="KH64" s="7"/>
      <c r="KI64" s="7"/>
      <c r="KJ64" s="7"/>
      <c r="KK64" s="7"/>
      <c r="KL64" s="7"/>
      <c r="KM64" s="7"/>
      <c r="KN64" s="7"/>
      <c r="KO64" s="7"/>
      <c r="KP64" s="7"/>
      <c r="KQ64" s="7"/>
      <c r="KR64" s="7"/>
      <c r="KS64" s="7"/>
      <c r="KT64" s="7"/>
      <c r="KU64" s="7"/>
      <c r="KV64" s="7"/>
      <c r="KW64" s="7"/>
      <c r="KX64" s="7"/>
      <c r="KY64" s="7"/>
      <c r="KZ64" s="7"/>
      <c r="LA64" s="7"/>
      <c r="LB64" s="7"/>
      <c r="LC64" s="7"/>
      <c r="LD64" s="7"/>
      <c r="LE64" s="7"/>
      <c r="LF64" s="7"/>
      <c r="LG64" s="7"/>
      <c r="LH64" s="7"/>
      <c r="LI64" s="7"/>
      <c r="LJ64" s="7"/>
      <c r="LK64" s="7"/>
      <c r="LL64" s="7"/>
      <c r="LM64" s="7"/>
      <c r="LN64" s="7"/>
      <c r="LO64" s="7"/>
      <c r="LP64" s="7"/>
      <c r="LQ64" s="7"/>
      <c r="LR64" s="7"/>
      <c r="LS64" s="7"/>
      <c r="LT64" s="7"/>
      <c r="LU64" s="7"/>
      <c r="LV64" s="7"/>
      <c r="LW64" s="7"/>
      <c r="LX64" s="7"/>
      <c r="LY64" s="7"/>
      <c r="LZ64" s="7"/>
      <c r="MA64" s="7"/>
      <c r="MB64" s="7"/>
      <c r="MC64" s="7"/>
      <c r="MD64" s="7"/>
      <c r="ME64" s="7"/>
      <c r="MF64" s="7"/>
      <c r="MG64" s="7"/>
      <c r="MH64" s="7"/>
      <c r="MI64" s="7"/>
      <c r="MJ64" s="7"/>
      <c r="MK64" s="7"/>
      <c r="ML64" s="7"/>
      <c r="MM64" s="7"/>
      <c r="MN64" s="7"/>
      <c r="MO64" s="7"/>
      <c r="MP64" s="7"/>
      <c r="MQ64" s="7"/>
      <c r="MR64" s="7"/>
      <c r="MS64" s="7"/>
      <c r="MT64" s="7"/>
      <c r="MU64" s="7"/>
      <c r="MV64" s="7"/>
      <c r="MW64" s="7"/>
      <c r="MX64" s="7"/>
      <c r="MY64" s="7"/>
      <c r="MZ64" s="7"/>
      <c r="NA64" s="7"/>
      <c r="NB64" s="7"/>
      <c r="NC64" s="7"/>
      <c r="ND64" s="7"/>
      <c r="NE64" s="7"/>
      <c r="NF64" s="7"/>
      <c r="NG64" s="7"/>
      <c r="NH64" s="7"/>
      <c r="NI64" s="7"/>
      <c r="NJ64" s="7"/>
      <c r="NK64" s="7"/>
      <c r="NL64" s="7"/>
      <c r="NM64" s="7"/>
      <c r="NN64" s="7"/>
      <c r="NO64" s="7"/>
      <c r="NP64" s="7"/>
      <c r="NQ64" s="7"/>
      <c r="NR64" s="7"/>
      <c r="NS64" s="7"/>
      <c r="NT64" s="7"/>
      <c r="NU64" s="7"/>
      <c r="NV64" s="7"/>
      <c r="NW64" s="7"/>
      <c r="NX64" s="7"/>
      <c r="NY64" s="7"/>
      <c r="NZ64" s="7"/>
      <c r="OA64" s="7"/>
      <c r="OB64" s="7"/>
      <c r="OC64" s="7"/>
      <c r="OD64" s="7"/>
      <c r="OE64" s="7"/>
      <c r="OF64" s="7"/>
      <c r="OG64" s="7"/>
      <c r="OH64" s="7"/>
      <c r="OI64" s="7"/>
      <c r="OJ64" s="7"/>
      <c r="OK64" s="7"/>
      <c r="OL64" s="7"/>
      <c r="OM64" s="7"/>
      <c r="ON64" s="7"/>
      <c r="OO64" s="7"/>
      <c r="OP64" s="7"/>
      <c r="OQ64" s="7"/>
      <c r="OR64" s="7"/>
      <c r="OS64" s="7"/>
      <c r="OT64" s="7"/>
      <c r="OU64" s="7"/>
      <c r="OV64" s="7"/>
      <c r="OW64" s="7"/>
      <c r="OX64" s="7"/>
      <c r="OY64" s="7"/>
      <c r="OZ64" s="7"/>
      <c r="PA64" s="7"/>
      <c r="PB64" s="7"/>
      <c r="PC64" s="7"/>
      <c r="PD64" s="7"/>
      <c r="PE64" s="7"/>
      <c r="PF64" s="7"/>
      <c r="PG64" s="7"/>
      <c r="PH64" s="7"/>
      <c r="PI64" s="7"/>
      <c r="PJ64" s="7"/>
      <c r="PK64" s="7"/>
      <c r="PL64" s="7"/>
      <c r="PM64" s="7"/>
      <c r="PN64" s="7"/>
      <c r="PO64" s="7"/>
      <c r="PP64" s="7"/>
      <c r="PQ64" s="7"/>
      <c r="PR64" s="7"/>
      <c r="PS64" s="7"/>
      <c r="PT64" s="7"/>
      <c r="PU64" s="7"/>
      <c r="PV64" s="7"/>
      <c r="PW64" s="7"/>
      <c r="PX64" s="7"/>
      <c r="PY64" s="7"/>
      <c r="PZ64" s="7"/>
      <c r="QA64" s="7"/>
      <c r="QB64" s="7"/>
      <c r="QC64" s="7"/>
      <c r="QD64" s="7"/>
      <c r="QE64" s="7"/>
      <c r="QF64" s="7"/>
      <c r="QG64" s="7"/>
      <c r="QH64" s="7"/>
      <c r="QI64" s="7"/>
      <c r="QJ64" s="7"/>
      <c r="QK64" s="7"/>
      <c r="QL64" s="7"/>
      <c r="QM64" s="7"/>
      <c r="QN64" s="7"/>
      <c r="QO64" s="7"/>
      <c r="QP64" s="7"/>
      <c r="QQ64" s="7"/>
      <c r="QR64" s="7"/>
      <c r="QS64" s="7"/>
      <c r="QT64" s="7"/>
      <c r="QU64" s="7"/>
      <c r="QV64" s="7"/>
      <c r="QW64" s="7"/>
      <c r="QX64" s="7"/>
      <c r="QY64" s="7"/>
      <c r="QZ64" s="7"/>
      <c r="RA64" s="7"/>
      <c r="RB64" s="7"/>
      <c r="RC64" s="7"/>
      <c r="RD64" s="7"/>
      <c r="RE64" s="7"/>
      <c r="RF64" s="7"/>
      <c r="RG64" s="7"/>
      <c r="RH64" s="7"/>
      <c r="RI64" s="7"/>
      <c r="RJ64" s="7"/>
      <c r="RK64" s="7"/>
      <c r="RL64" s="7"/>
      <c r="RM64" s="7"/>
      <c r="RN64" s="7"/>
      <c r="RO64" s="7"/>
      <c r="RP64" s="7"/>
      <c r="RQ64" s="7"/>
      <c r="RR64" s="7"/>
      <c r="RS64" s="7"/>
      <c r="RT64" s="7"/>
      <c r="RU64" s="7"/>
      <c r="RV64" s="7"/>
      <c r="RW64" s="7"/>
      <c r="RX64" s="7"/>
      <c r="RY64" s="7"/>
      <c r="RZ64" s="7"/>
      <c r="SA64" s="7"/>
      <c r="SB64" s="7"/>
      <c r="SC64" s="7"/>
      <c r="SD64" s="7"/>
      <c r="SE64" s="7"/>
      <c r="SF64" s="7"/>
      <c r="SG64" s="7"/>
      <c r="SH64" s="7"/>
      <c r="SI64" s="7"/>
      <c r="SJ64" s="7"/>
      <c r="SK64" s="7"/>
      <c r="SL64" s="7"/>
      <c r="SM64" s="7"/>
      <c r="SN64" s="7"/>
      <c r="SO64" s="7"/>
      <c r="SP64" s="7"/>
      <c r="SQ64" s="7"/>
      <c r="SR64" s="7"/>
      <c r="SS64" s="7"/>
      <c r="ST64" s="7"/>
      <c r="SU64" s="7"/>
      <c r="SV64" s="7"/>
      <c r="SW64" s="7"/>
      <c r="SX64" s="7"/>
      <c r="SY64" s="7"/>
      <c r="SZ64" s="7"/>
      <c r="TA64" s="7"/>
      <c r="TB64" s="7"/>
      <c r="TC64" s="7"/>
      <c r="TD64" s="7"/>
      <c r="TE64" s="7"/>
      <c r="TF64" s="7"/>
      <c r="TG64" s="7"/>
      <c r="TH64" s="7"/>
      <c r="TI64" s="7"/>
      <c r="TJ64" s="7"/>
      <c r="TK64" s="7"/>
      <c r="TL64" s="7"/>
      <c r="TN64" s="7"/>
      <c r="TO64" s="7"/>
      <c r="TP64" s="7"/>
      <c r="TQ64" s="7"/>
      <c r="TR64" s="7"/>
      <c r="TS64" s="7"/>
      <c r="TT64" s="7"/>
      <c r="TU64" s="7"/>
      <c r="TV64" s="7"/>
      <c r="TW64" s="7"/>
      <c r="TX64" s="7"/>
      <c r="TY64" s="7"/>
      <c r="TZ64" s="7"/>
      <c r="UA64" s="7"/>
      <c r="UB64" s="7"/>
      <c r="UC64" s="7"/>
      <c r="UD64" s="7"/>
      <c r="UE64" s="7"/>
      <c r="UF64" s="7"/>
      <c r="UG64" s="7"/>
      <c r="UH64" s="7"/>
      <c r="UI64" s="7"/>
      <c r="UJ64" s="7"/>
      <c r="UK64" s="7"/>
      <c r="UL64" s="7"/>
      <c r="UM64" s="7"/>
      <c r="UN64" s="7"/>
      <c r="UO64" s="7"/>
      <c r="UP64" s="7"/>
      <c r="UQ64" s="7"/>
      <c r="UR64" s="7"/>
      <c r="US64" s="7"/>
      <c r="UT64" s="7"/>
      <c r="UU64" s="7"/>
      <c r="UV64" s="7"/>
      <c r="UW64" s="7"/>
      <c r="UX64" s="7"/>
      <c r="UY64" s="7"/>
      <c r="UZ64" s="7"/>
      <c r="VA64" s="7"/>
      <c r="VB64" s="7"/>
      <c r="VC64" s="7"/>
      <c r="VD64" s="7"/>
      <c r="VE64" s="7"/>
      <c r="VF64" s="7"/>
      <c r="VG64" s="7"/>
      <c r="VH64" s="7"/>
      <c r="VI64" s="7"/>
      <c r="VJ64" s="7"/>
      <c r="VK64" s="7"/>
      <c r="VL64" s="7"/>
      <c r="VM64" s="7"/>
      <c r="VN64" s="7"/>
      <c r="VO64" s="7"/>
      <c r="VP64" s="7"/>
      <c r="VQ64" s="7"/>
      <c r="VR64" s="7"/>
      <c r="VS64" s="7"/>
      <c r="VT64" s="7"/>
      <c r="VU64" s="7"/>
      <c r="VV64" s="7"/>
      <c r="VW64" s="7"/>
      <c r="VX64" s="7"/>
      <c r="VY64" s="7"/>
      <c r="VZ64" s="7"/>
      <c r="WA64" s="7"/>
      <c r="WB64" s="7"/>
      <c r="WC64" s="7"/>
      <c r="WD64" s="7"/>
      <c r="WE64" s="7"/>
      <c r="WF64" s="7"/>
      <c r="WG64" s="7"/>
      <c r="WH64" s="7"/>
      <c r="WI64" s="7"/>
      <c r="WJ64" s="7"/>
      <c r="WK64" s="7"/>
      <c r="WL64" s="7"/>
      <c r="WM64" s="7"/>
      <c r="WN64" s="7"/>
      <c r="WO64" s="7"/>
      <c r="WP64" s="7"/>
      <c r="WQ64" s="7"/>
      <c r="WR64" s="7"/>
      <c r="WS64" s="7"/>
      <c r="WT64" s="7"/>
      <c r="WU64" s="7"/>
      <c r="WV64" s="7"/>
      <c r="WW64" s="7"/>
      <c r="WX64" s="7"/>
      <c r="WY64" s="7"/>
      <c r="WZ64" s="7"/>
      <c r="XA64" s="7"/>
      <c r="XB64" s="7"/>
      <c r="XC64" s="7"/>
      <c r="XD64" s="7"/>
      <c r="XE64" s="7"/>
      <c r="XF64" s="7"/>
      <c r="XG64" s="7"/>
      <c r="XH64" s="7"/>
      <c r="XI64" s="7"/>
      <c r="XJ64" s="7"/>
      <c r="XK64" s="7"/>
      <c r="XL64" s="7"/>
      <c r="XM64" s="7"/>
      <c r="XN64" s="7"/>
      <c r="XO64" s="7"/>
      <c r="XP64" s="7"/>
      <c r="XQ64" s="7"/>
      <c r="XR64" s="7"/>
      <c r="XS64" s="7"/>
      <c r="XT64" s="7"/>
      <c r="XU64" s="7"/>
      <c r="XV64" s="7"/>
      <c r="XW64" s="7"/>
      <c r="XX64" s="7"/>
      <c r="XY64" s="7"/>
      <c r="XZ64" s="7"/>
      <c r="YA64" s="7"/>
      <c r="YB64" s="7"/>
      <c r="YC64" s="7"/>
      <c r="YD64" s="7"/>
      <c r="YE64" s="7"/>
      <c r="YF64" s="7"/>
      <c r="YG64" s="7"/>
      <c r="YH64" s="7"/>
      <c r="YI64" s="7"/>
      <c r="YJ64" s="7"/>
      <c r="YK64" s="7"/>
      <c r="YL64" s="7"/>
      <c r="YM64" s="7"/>
      <c r="YN64" s="7"/>
      <c r="YO64" s="7"/>
      <c r="YP64" s="7"/>
      <c r="YQ64" s="7"/>
      <c r="YR64" s="7"/>
      <c r="YS64" s="7"/>
      <c r="YT64" s="7"/>
      <c r="YU64" s="7"/>
      <c r="YV64" s="7"/>
      <c r="YW64" s="7"/>
      <c r="YX64" s="7"/>
      <c r="YY64" s="7"/>
      <c r="YZ64" s="7"/>
      <c r="ZA64" s="7"/>
      <c r="ZB64" s="7"/>
      <c r="ZC64" s="7"/>
      <c r="ZD64" s="7"/>
      <c r="ZE64" s="7"/>
      <c r="ZF64" s="7"/>
      <c r="ZG64" s="7"/>
      <c r="ZH64" s="7"/>
      <c r="ZI64" s="7"/>
      <c r="ZJ64" s="7"/>
      <c r="ZK64" s="7"/>
      <c r="ZL64" s="7"/>
      <c r="ZM64" s="7"/>
      <c r="ZN64" s="7"/>
      <c r="ZO64" s="7"/>
      <c r="ZP64" s="7"/>
      <c r="ZQ64" s="7"/>
      <c r="ZR64" s="7"/>
      <c r="ZS64" s="7"/>
      <c r="ZT64" s="7"/>
      <c r="ZU64" s="7"/>
      <c r="ZV64" s="7"/>
      <c r="ZW64" s="7"/>
      <c r="ZX64" s="7"/>
      <c r="ZY64" s="7"/>
      <c r="ZZ64" s="7"/>
      <c r="AAA64" s="7"/>
      <c r="AAB64" s="7"/>
      <c r="AAC64" s="7"/>
      <c r="AAD64" s="7"/>
      <c r="AAE64" s="7"/>
      <c r="AAF64" s="7"/>
      <c r="AAG64" s="7"/>
      <c r="AAH64" s="7"/>
      <c r="AAI64" s="7"/>
      <c r="AAJ64" s="7"/>
      <c r="AAK64" s="7"/>
      <c r="AAL64" s="7"/>
      <c r="AAM64" s="7"/>
      <c r="AAN64" s="7"/>
      <c r="AAO64" s="7"/>
      <c r="AAP64" s="7"/>
      <c r="AAQ64" s="7"/>
      <c r="AAR64" s="7"/>
      <c r="AAS64" s="7"/>
      <c r="AAT64" s="7"/>
      <c r="AAU64" s="7"/>
      <c r="AAV64" s="7"/>
      <c r="AAW64" s="7"/>
      <c r="AAX64" s="7"/>
      <c r="AAY64" s="7"/>
      <c r="AAZ64" s="7"/>
      <c r="ABA64" s="7"/>
      <c r="ABB64" s="7"/>
      <c r="ABC64" s="7"/>
      <c r="ABD64" s="7"/>
      <c r="ABE64" s="7"/>
      <c r="ABF64" s="7"/>
      <c r="ABG64" s="7"/>
      <c r="ABH64" s="7"/>
      <c r="ABI64" s="7"/>
      <c r="ABJ64" s="7"/>
      <c r="ABK64" s="7"/>
      <c r="ABL64" s="7"/>
      <c r="ABM64" s="7"/>
      <c r="ABN64" s="7"/>
      <c r="ABO64" s="7"/>
      <c r="ABP64" s="7"/>
      <c r="ABQ64" s="7"/>
      <c r="ABR64" s="7"/>
      <c r="ABS64" s="7"/>
      <c r="ABT64" s="7"/>
      <c r="ABU64" s="7"/>
      <c r="ABV64" s="7"/>
      <c r="ABW64" s="7"/>
      <c r="ABX64" s="7"/>
      <c r="ABY64" s="7"/>
      <c r="ABZ64" s="7"/>
      <c r="ACA64" s="7"/>
      <c r="ACB64" s="7"/>
      <c r="ACC64" s="7"/>
      <c r="ACD64" s="7"/>
      <c r="ACE64" s="7"/>
      <c r="ACF64" s="7"/>
      <c r="ACG64" s="7"/>
      <c r="ACH64" s="7"/>
      <c r="ACI64" s="7"/>
      <c r="ACJ64" s="7"/>
      <c r="ACK64" s="7"/>
      <c r="ACL64" s="7"/>
      <c r="ACM64" s="7"/>
      <c r="ACN64" s="7"/>
      <c r="ACO64" s="7"/>
      <c r="ACP64" s="7"/>
      <c r="ACQ64" s="7"/>
      <c r="ACR64" s="7"/>
      <c r="ACS64" s="7"/>
      <c r="ACT64" s="7"/>
      <c r="ACU64" s="7"/>
      <c r="ACV64" s="7"/>
      <c r="ACW64" s="7"/>
      <c r="ACX64" s="7"/>
      <c r="ACY64" s="7"/>
      <c r="ACZ64" s="7"/>
      <c r="ADA64" s="7"/>
      <c r="ADB64" s="7"/>
      <c r="ADC64" s="7"/>
      <c r="ADD64" s="7"/>
      <c r="ADE64" s="7"/>
      <c r="ADF64" s="7"/>
      <c r="ADG64" s="7"/>
      <c r="ADH64" s="7"/>
      <c r="ADJ64" s="7"/>
      <c r="ADK64" s="7"/>
      <c r="ADL64" s="7"/>
      <c r="ADM64" s="7"/>
      <c r="ADN64" s="7"/>
      <c r="ADO64" s="7"/>
      <c r="ADP64" s="7"/>
      <c r="ADQ64" s="7"/>
      <c r="ADR64" s="7"/>
      <c r="ADS64" s="7"/>
      <c r="ADT64" s="7"/>
      <c r="ADU64" s="7"/>
      <c r="ADV64" s="7"/>
      <c r="ADW64" s="7"/>
      <c r="ADX64" s="7"/>
      <c r="ADY64" s="7"/>
      <c r="ADZ64" s="7"/>
      <c r="AEA64" s="7"/>
      <c r="AEB64" s="7"/>
      <c r="AEC64" s="7"/>
      <c r="AED64" s="7"/>
      <c r="AEE64" s="7"/>
      <c r="AEF64" s="7"/>
      <c r="AEG64" s="7"/>
      <c r="AEH64" s="7"/>
      <c r="AEI64" s="7"/>
      <c r="AEJ64" s="7"/>
      <c r="AEK64" s="7"/>
      <c r="AEL64" s="7"/>
      <c r="AEM64" s="7"/>
      <c r="AEN64" s="7"/>
      <c r="AEO64" s="7"/>
      <c r="AEP64" s="7"/>
      <c r="AEQ64" s="7"/>
      <c r="AER64" s="7"/>
      <c r="AES64" s="7"/>
      <c r="AET64" s="7"/>
      <c r="AEU64" s="7"/>
      <c r="AEV64" s="7"/>
      <c r="AEW64" s="7"/>
      <c r="AEX64" s="7"/>
      <c r="AEY64" s="7"/>
      <c r="AEZ64" s="7"/>
      <c r="AFA64" s="7"/>
      <c r="AFB64" s="7"/>
      <c r="AFC64" s="7"/>
      <c r="AFD64" s="7"/>
      <c r="AFE64" s="7"/>
      <c r="AFF64" s="7"/>
      <c r="AFG64" s="7"/>
      <c r="AFH64" s="7"/>
      <c r="AFI64" s="7"/>
      <c r="AFJ64" s="7"/>
      <c r="AFK64" s="7"/>
      <c r="AFL64" s="7"/>
      <c r="AFM64" s="7"/>
      <c r="AFN64" s="7"/>
      <c r="AFO64" s="7"/>
      <c r="AFP64" s="7"/>
      <c r="AFQ64" s="7"/>
      <c r="AFR64" s="7"/>
      <c r="AFS64" s="7"/>
      <c r="AFT64" s="7"/>
      <c r="AFU64" s="7"/>
      <c r="AFV64" s="7"/>
      <c r="AFW64" s="7"/>
      <c r="AFX64" s="7"/>
      <c r="AFY64" s="7"/>
      <c r="AFZ64" s="7"/>
      <c r="AGA64" s="7"/>
      <c r="AGB64" s="7"/>
      <c r="AGC64" s="7"/>
      <c r="AGD64" s="7"/>
      <c r="AGE64" s="7"/>
      <c r="AGF64" s="7"/>
      <c r="AGG64" s="7"/>
      <c r="AGH64" s="7"/>
      <c r="AGI64" s="7"/>
      <c r="AGJ64" s="7"/>
      <c r="AGK64" s="7"/>
      <c r="AGL64" s="7"/>
      <c r="AGM64" s="7"/>
      <c r="AGN64" s="7"/>
      <c r="AGO64" s="7"/>
      <c r="AGP64" s="7"/>
      <c r="AGQ64" s="7"/>
      <c r="AGR64" s="7"/>
      <c r="AGS64" s="7"/>
      <c r="AGT64" s="7"/>
      <c r="AGU64" s="7"/>
      <c r="AGV64" s="7"/>
      <c r="AGW64" s="7"/>
      <c r="AGX64" s="7"/>
      <c r="AGY64" s="7"/>
      <c r="AGZ64" s="7"/>
      <c r="AHA64" s="7"/>
      <c r="AHB64" s="7"/>
      <c r="AHC64" s="7"/>
      <c r="AHD64" s="7"/>
      <c r="AHE64" s="7"/>
      <c r="AHF64" s="7"/>
      <c r="AHG64" s="7"/>
      <c r="AHH64" s="7"/>
      <c r="AHI64" s="7"/>
      <c r="AHJ64" s="7"/>
      <c r="AHK64" s="7"/>
      <c r="AHL64" s="7"/>
      <c r="AHM64" s="7"/>
      <c r="AHN64" s="7"/>
      <c r="AHO64" s="7"/>
      <c r="AHP64" s="7"/>
      <c r="AHQ64" s="7"/>
      <c r="AHR64" s="7"/>
      <c r="AHS64" s="7"/>
      <c r="AHT64" s="7"/>
      <c r="AHU64" s="7"/>
      <c r="AHV64" s="7"/>
      <c r="AHW64" s="7"/>
      <c r="AHX64" s="7"/>
      <c r="AHY64" s="7"/>
      <c r="AHZ64" s="7"/>
      <c r="AIA64" s="7"/>
      <c r="AIB64" s="7"/>
      <c r="AIC64" s="7"/>
      <c r="AID64" s="7"/>
      <c r="AIE64" s="7"/>
      <c r="AIF64" s="7"/>
      <c r="AIG64" s="7"/>
      <c r="AIH64" s="7"/>
      <c r="AII64" s="7"/>
      <c r="AIJ64" s="7"/>
      <c r="AIK64" s="7"/>
      <c r="AIL64" s="7"/>
      <c r="AIM64" s="7"/>
      <c r="AIN64" s="7"/>
      <c r="AIO64" s="7"/>
      <c r="AIP64" s="7"/>
      <c r="AIQ64" s="7"/>
      <c r="AIR64" s="7"/>
      <c r="AIS64" s="7"/>
      <c r="AIT64" s="7"/>
      <c r="AIU64" s="7"/>
      <c r="AIV64" s="7"/>
      <c r="AIW64" s="7"/>
      <c r="AIX64" s="7"/>
      <c r="AIY64" s="7"/>
      <c r="AIZ64" s="7"/>
      <c r="AJA64" s="7"/>
      <c r="AJB64" s="7"/>
      <c r="AJC64" s="7"/>
      <c r="AJD64" s="7"/>
      <c r="AJE64" s="7"/>
      <c r="AJF64" s="7"/>
      <c r="AJG64" s="7"/>
      <c r="AJH64" s="7"/>
      <c r="AJI64" s="7"/>
      <c r="AJJ64" s="7"/>
      <c r="AJK64" s="7"/>
      <c r="AJL64" s="7"/>
      <c r="AJM64" s="7"/>
      <c r="AJN64" s="7"/>
      <c r="AJO64" s="7"/>
      <c r="AJP64" s="7"/>
      <c r="AJQ64" s="7"/>
      <c r="AJR64" s="7"/>
      <c r="AJS64" s="7"/>
      <c r="AJT64" s="7"/>
      <c r="AJU64" s="7"/>
      <c r="AJV64" s="7"/>
      <c r="AJW64" s="7"/>
      <c r="AJX64" s="7"/>
      <c r="AJY64" s="7"/>
      <c r="AJZ64" s="7"/>
      <c r="AKA64" s="7"/>
      <c r="AKB64" s="7"/>
      <c r="AKC64" s="7"/>
      <c r="AKD64" s="7"/>
      <c r="AKE64" s="7"/>
      <c r="AKF64" s="7"/>
      <c r="AKG64" s="7"/>
      <c r="AKH64" s="7"/>
      <c r="AKI64" s="7"/>
      <c r="AKJ64" s="7"/>
      <c r="AKK64" s="7"/>
      <c r="AKL64" s="7"/>
      <c r="AKM64" s="7"/>
      <c r="AKN64" s="7"/>
      <c r="AKO64" s="7"/>
      <c r="AKP64" s="7"/>
      <c r="AKQ64" s="7"/>
      <c r="AKR64" s="7"/>
      <c r="AKS64" s="7"/>
      <c r="AKT64" s="7"/>
      <c r="AKU64" s="7"/>
      <c r="AKV64" s="7"/>
      <c r="AKW64" s="7"/>
      <c r="AKX64" s="7"/>
      <c r="AKY64" s="7"/>
      <c r="AKZ64" s="7"/>
      <c r="ALA64" s="7"/>
      <c r="ALB64" s="7"/>
      <c r="ALC64" s="7"/>
      <c r="ALD64" s="7"/>
      <c r="ALE64" s="7"/>
      <c r="ALF64" s="7"/>
      <c r="ALG64" s="7"/>
      <c r="ALH64" s="7"/>
      <c r="ALI64" s="7"/>
      <c r="ALJ64" s="7"/>
      <c r="ALK64" s="7"/>
      <c r="ALL64" s="7"/>
      <c r="ALM64" s="7"/>
      <c r="ALN64" s="7"/>
      <c r="ALO64" s="7"/>
      <c r="ALP64" s="7"/>
      <c r="ALQ64" s="7"/>
      <c r="ALR64" s="7"/>
      <c r="ALS64" s="7"/>
      <c r="ALT64" s="7"/>
      <c r="ALU64" s="7"/>
      <c r="ALV64" s="7"/>
      <c r="ALW64" s="7"/>
      <c r="ALX64" s="7"/>
      <c r="ALY64" s="7"/>
      <c r="ALZ64" s="7"/>
      <c r="AMA64" s="7"/>
      <c r="AMB64" s="7"/>
      <c r="AMC64" s="7"/>
      <c r="AMD64" s="7"/>
      <c r="AME64" s="7"/>
      <c r="AMF64" s="7"/>
      <c r="AMG64" s="7"/>
      <c r="AMH64" s="7"/>
      <c r="AMI64" s="7"/>
      <c r="AMJ64" s="7"/>
      <c r="AMK64" s="7"/>
      <c r="AML64" s="7"/>
      <c r="AMM64" s="7"/>
      <c r="AMN64" s="7"/>
      <c r="AMO64" s="7"/>
      <c r="AMP64" s="7"/>
      <c r="AMQ64" s="7"/>
      <c r="AMR64" s="7"/>
      <c r="AMS64" s="7"/>
      <c r="AMT64" s="7"/>
      <c r="AMU64" s="7"/>
      <c r="AMV64" s="7"/>
      <c r="AMW64" s="7"/>
      <c r="AMX64" s="7"/>
      <c r="AMY64" s="7"/>
      <c r="AMZ64" s="7"/>
      <c r="ANA64" s="7"/>
      <c r="ANB64" s="7"/>
      <c r="ANC64" s="7"/>
      <c r="AND64" s="7"/>
      <c r="ANF64" s="7"/>
      <c r="ANG64" s="7"/>
      <c r="ANH64" s="7"/>
      <c r="ANI64" s="7"/>
      <c r="ANJ64" s="7"/>
      <c r="ANK64" s="7"/>
      <c r="ANL64" s="7"/>
      <c r="ANM64" s="7"/>
      <c r="ANN64" s="7"/>
      <c r="ANO64" s="7"/>
      <c r="ANP64" s="7"/>
      <c r="ANQ64" s="7"/>
      <c r="ANR64" s="7"/>
      <c r="ANS64" s="7"/>
      <c r="ANT64" s="7"/>
      <c r="ANU64" s="7"/>
      <c r="ANV64" s="7"/>
      <c r="ANW64" s="7"/>
      <c r="ANX64" s="7"/>
      <c r="ANY64" s="7"/>
      <c r="ANZ64" s="7"/>
      <c r="AOA64" s="7"/>
      <c r="AOB64" s="7"/>
      <c r="AOC64" s="7"/>
      <c r="AOD64" s="7"/>
      <c r="AOE64" s="7"/>
      <c r="AOF64" s="7"/>
      <c r="AOG64" s="7"/>
      <c r="AOH64" s="7"/>
      <c r="AOI64" s="7"/>
      <c r="AOJ64" s="7"/>
      <c r="AOK64" s="7"/>
      <c r="AOL64" s="7"/>
      <c r="AOM64" s="7"/>
      <c r="AON64" s="7"/>
      <c r="AOO64" s="7"/>
      <c r="AOP64" s="7"/>
      <c r="AOQ64" s="7"/>
      <c r="AOR64" s="7"/>
      <c r="AOS64" s="7"/>
      <c r="AOT64" s="7"/>
      <c r="AOU64" s="7"/>
      <c r="AOV64" s="7"/>
      <c r="AOW64" s="7"/>
      <c r="AOX64" s="7"/>
      <c r="AOY64" s="7"/>
      <c r="AOZ64" s="7"/>
      <c r="APA64" s="7"/>
      <c r="APB64" s="7"/>
      <c r="APC64" s="7"/>
      <c r="APD64" s="7"/>
      <c r="APE64" s="7"/>
      <c r="APF64" s="7"/>
      <c r="APG64" s="7"/>
      <c r="APH64" s="7"/>
      <c r="API64" s="7"/>
      <c r="APJ64" s="7"/>
      <c r="APK64" s="7"/>
      <c r="APL64" s="7"/>
      <c r="APM64" s="7"/>
      <c r="APN64" s="7"/>
      <c r="APO64" s="7"/>
      <c r="APP64" s="7"/>
      <c r="APQ64" s="7"/>
      <c r="APR64" s="7"/>
      <c r="APS64" s="7"/>
      <c r="APT64" s="7"/>
      <c r="APU64" s="7"/>
      <c r="APV64" s="7"/>
      <c r="APW64" s="7"/>
      <c r="APX64" s="7"/>
      <c r="APY64" s="7"/>
      <c r="APZ64" s="7"/>
      <c r="AQA64" s="7"/>
      <c r="AQB64" s="7"/>
      <c r="AQC64" s="7"/>
      <c r="AQD64" s="7"/>
      <c r="AQE64" s="7"/>
      <c r="AQF64" s="7"/>
      <c r="AQG64" s="7"/>
      <c r="AQH64" s="7"/>
      <c r="AQI64" s="7"/>
      <c r="AQJ64" s="7"/>
      <c r="AQK64" s="7"/>
      <c r="AQL64" s="7"/>
      <c r="AQM64" s="7"/>
      <c r="AQN64" s="7"/>
      <c r="AQO64" s="7"/>
      <c r="AQP64" s="7"/>
      <c r="AQQ64" s="7"/>
      <c r="AQR64" s="7"/>
      <c r="AQS64" s="7"/>
      <c r="AQT64" s="7"/>
      <c r="AQU64" s="7"/>
      <c r="AQV64" s="7"/>
      <c r="AQW64" s="7"/>
      <c r="AQX64" s="7"/>
      <c r="AQY64" s="7"/>
      <c r="AQZ64" s="7"/>
      <c r="ARA64" s="7"/>
      <c r="ARB64" s="7"/>
      <c r="ARC64" s="7"/>
      <c r="ARD64" s="7"/>
      <c r="ARE64" s="7"/>
      <c r="ARF64" s="7"/>
      <c r="ARG64" s="7"/>
      <c r="ARH64" s="7"/>
      <c r="ARI64" s="7"/>
      <c r="ARJ64" s="7"/>
      <c r="ARK64" s="7"/>
      <c r="ARL64" s="7"/>
      <c r="ARM64" s="7"/>
      <c r="ARN64" s="7"/>
      <c r="ARO64" s="7"/>
      <c r="ARP64" s="7"/>
      <c r="ARQ64" s="7"/>
      <c r="ARR64" s="7"/>
      <c r="ARS64" s="7"/>
      <c r="ART64" s="7"/>
      <c r="ARU64" s="7"/>
      <c r="ARV64" s="7"/>
      <c r="ARW64" s="7"/>
      <c r="ARX64" s="7"/>
      <c r="ARY64" s="7"/>
      <c r="ARZ64" s="7"/>
      <c r="ASA64" s="7"/>
      <c r="ASB64" s="7"/>
      <c r="ASC64" s="7"/>
      <c r="ASD64" s="7"/>
      <c r="ASE64" s="7"/>
      <c r="ASF64" s="7"/>
      <c r="ASG64" s="7"/>
      <c r="ASH64" s="7"/>
      <c r="ASI64" s="7"/>
      <c r="ASJ64" s="7"/>
      <c r="ASK64" s="7"/>
      <c r="ASL64" s="7"/>
      <c r="ASM64" s="7"/>
      <c r="ASN64" s="7"/>
      <c r="ASO64" s="7"/>
      <c r="ASP64" s="7"/>
      <c r="ASQ64" s="7"/>
      <c r="ASR64" s="7"/>
      <c r="ASS64" s="7"/>
      <c r="AST64" s="7"/>
      <c r="ASU64" s="7"/>
      <c r="ASV64" s="7"/>
      <c r="ASW64" s="7"/>
      <c r="ASX64" s="7"/>
      <c r="ASY64" s="7"/>
      <c r="ASZ64" s="7"/>
      <c r="ATA64" s="7"/>
      <c r="ATB64" s="7"/>
      <c r="ATC64" s="7"/>
      <c r="ATD64" s="7"/>
      <c r="ATE64" s="7"/>
      <c r="ATF64" s="7"/>
      <c r="ATG64" s="7"/>
      <c r="ATH64" s="7"/>
      <c r="ATI64" s="7"/>
      <c r="ATJ64" s="7"/>
      <c r="ATK64" s="7"/>
      <c r="ATL64" s="7"/>
      <c r="ATM64" s="7"/>
      <c r="ATN64" s="7"/>
      <c r="ATO64" s="7"/>
      <c r="ATP64" s="7"/>
      <c r="ATQ64" s="7"/>
      <c r="ATR64" s="7"/>
      <c r="ATS64" s="7"/>
      <c r="ATT64" s="7"/>
      <c r="ATU64" s="7"/>
      <c r="ATV64" s="7"/>
      <c r="ATW64" s="7"/>
      <c r="ATX64" s="7"/>
      <c r="ATY64" s="7"/>
      <c r="ATZ64" s="7"/>
      <c r="AUA64" s="7"/>
      <c r="AUB64" s="7"/>
      <c r="AUC64" s="7"/>
      <c r="AUD64" s="7"/>
      <c r="AUE64" s="7"/>
      <c r="AUF64" s="7"/>
      <c r="AUG64" s="7"/>
      <c r="AUH64" s="7"/>
      <c r="AUI64" s="7"/>
      <c r="AUJ64" s="7"/>
      <c r="AUK64" s="7"/>
      <c r="AUL64" s="7"/>
      <c r="AUM64" s="7"/>
      <c r="AUN64" s="7"/>
      <c r="AUO64" s="7"/>
      <c r="AUP64" s="7"/>
      <c r="AUQ64" s="7"/>
      <c r="AUR64" s="7"/>
      <c r="AUS64" s="7"/>
      <c r="AUT64" s="7"/>
      <c r="AUU64" s="7"/>
      <c r="AUV64" s="7"/>
      <c r="AUW64" s="7"/>
      <c r="AUX64" s="7"/>
      <c r="AUY64" s="7"/>
      <c r="AUZ64" s="7"/>
      <c r="AVA64" s="7"/>
      <c r="AVB64" s="7"/>
      <c r="AVC64" s="7"/>
      <c r="AVD64" s="7"/>
      <c r="AVE64" s="7"/>
      <c r="AVF64" s="7"/>
      <c r="AVG64" s="7"/>
      <c r="AVH64" s="7"/>
      <c r="AVI64" s="7"/>
      <c r="AVJ64" s="7"/>
      <c r="AVK64" s="7"/>
      <c r="AVL64" s="7"/>
      <c r="AVM64" s="7"/>
      <c r="AVN64" s="7"/>
      <c r="AVO64" s="7"/>
      <c r="AVP64" s="7"/>
      <c r="AVQ64" s="7"/>
      <c r="AVR64" s="7"/>
      <c r="AVS64" s="7"/>
      <c r="AVT64" s="7"/>
      <c r="AVU64" s="7"/>
      <c r="AVV64" s="7"/>
      <c r="AVW64" s="7"/>
      <c r="AVX64" s="7"/>
      <c r="AVY64" s="7"/>
      <c r="AVZ64" s="7"/>
      <c r="AWA64" s="7"/>
      <c r="AWB64" s="7"/>
      <c r="AWC64" s="7"/>
      <c r="AWD64" s="7"/>
      <c r="AWE64" s="7"/>
      <c r="AWF64" s="7"/>
      <c r="AWG64" s="7"/>
      <c r="AWH64" s="7"/>
      <c r="AWI64" s="7"/>
      <c r="AWJ64" s="7"/>
      <c r="AWK64" s="7"/>
      <c r="AWL64" s="7"/>
      <c r="AWM64" s="7"/>
      <c r="AWN64" s="7"/>
      <c r="AWO64" s="7"/>
      <c r="AWP64" s="7"/>
      <c r="AWQ64" s="7"/>
      <c r="AWR64" s="7"/>
      <c r="AWS64" s="7"/>
      <c r="AWT64" s="7"/>
      <c r="AWU64" s="7"/>
      <c r="AWV64" s="7"/>
      <c r="AWW64" s="7"/>
      <c r="AWX64" s="7"/>
      <c r="AWY64" s="7"/>
      <c r="AWZ64" s="7"/>
      <c r="AXB64" s="7"/>
      <c r="AXC64" s="7"/>
      <c r="AXD64" s="7"/>
      <c r="AXE64" s="7"/>
      <c r="AXF64" s="7"/>
      <c r="AXG64" s="7"/>
      <c r="AXH64" s="7"/>
      <c r="AXI64" s="7"/>
      <c r="AXJ64" s="7"/>
      <c r="AXK64" s="7"/>
      <c r="AXL64" s="7"/>
      <c r="AXM64" s="7"/>
      <c r="AXN64" s="7"/>
      <c r="AXO64" s="7"/>
      <c r="AXP64" s="7"/>
      <c r="AXQ64" s="7"/>
      <c r="AXR64" s="7"/>
      <c r="AXS64" s="7"/>
      <c r="AXT64" s="7"/>
      <c r="AXU64" s="7"/>
      <c r="AXV64" s="7"/>
      <c r="AXW64" s="7"/>
      <c r="AXX64" s="7"/>
      <c r="AXY64" s="7"/>
      <c r="AXZ64" s="7"/>
      <c r="AYA64" s="7"/>
      <c r="AYB64" s="7"/>
      <c r="AYC64" s="7"/>
      <c r="AYD64" s="7"/>
      <c r="AYE64" s="7"/>
      <c r="AYF64" s="7"/>
      <c r="AYG64" s="7"/>
      <c r="AYH64" s="7"/>
      <c r="AYI64" s="7"/>
      <c r="AYJ64" s="7"/>
      <c r="AYK64" s="7"/>
      <c r="AYL64" s="7"/>
      <c r="AYM64" s="7"/>
      <c r="AYN64" s="7"/>
      <c r="AYO64" s="7"/>
      <c r="AYP64" s="7"/>
      <c r="AYQ64" s="7"/>
      <c r="AYR64" s="7"/>
      <c r="AYS64" s="7"/>
      <c r="AYT64" s="7"/>
      <c r="AYU64" s="7"/>
      <c r="AYV64" s="7"/>
      <c r="AYW64" s="7"/>
      <c r="AYX64" s="7"/>
      <c r="AYY64" s="7"/>
      <c r="AYZ64" s="7"/>
      <c r="AZA64" s="7"/>
      <c r="AZB64" s="7"/>
      <c r="AZC64" s="7"/>
      <c r="AZD64" s="7"/>
      <c r="AZE64" s="7"/>
      <c r="AZF64" s="7"/>
      <c r="AZG64" s="7"/>
      <c r="AZH64" s="7"/>
      <c r="AZI64" s="7"/>
      <c r="AZJ64" s="7"/>
      <c r="AZK64" s="7"/>
      <c r="AZL64" s="7"/>
      <c r="AZM64" s="7"/>
      <c r="AZN64" s="7"/>
      <c r="AZO64" s="7"/>
      <c r="AZP64" s="7"/>
      <c r="AZQ64" s="7"/>
      <c r="AZR64" s="7"/>
      <c r="AZS64" s="7"/>
      <c r="AZT64" s="7"/>
      <c r="AZU64" s="7"/>
      <c r="AZV64" s="7"/>
      <c r="AZW64" s="7"/>
      <c r="AZX64" s="7"/>
      <c r="AZY64" s="7"/>
      <c r="AZZ64" s="7"/>
      <c r="BAA64" s="7"/>
      <c r="BAB64" s="7"/>
      <c r="BAC64" s="7"/>
      <c r="BAD64" s="7"/>
      <c r="BAE64" s="7"/>
      <c r="BAF64" s="7"/>
      <c r="BAG64" s="7"/>
      <c r="BAH64" s="7"/>
      <c r="BAI64" s="7"/>
      <c r="BAJ64" s="7"/>
      <c r="BAK64" s="7"/>
      <c r="BAL64" s="7"/>
      <c r="BAM64" s="7"/>
      <c r="BAN64" s="7"/>
      <c r="BAO64" s="7"/>
      <c r="BAP64" s="7"/>
      <c r="BAQ64" s="7"/>
      <c r="BAR64" s="7"/>
      <c r="BAS64" s="7"/>
      <c r="BAT64" s="7"/>
      <c r="BAU64" s="7"/>
      <c r="BAV64" s="7"/>
      <c r="BAW64" s="7"/>
      <c r="BAX64" s="7"/>
      <c r="BAY64" s="7"/>
      <c r="BAZ64" s="7"/>
      <c r="BBA64" s="7"/>
      <c r="BBB64" s="7"/>
      <c r="BBC64" s="7"/>
      <c r="BBD64" s="7"/>
      <c r="BBE64" s="7"/>
      <c r="BBF64" s="7"/>
      <c r="BBG64" s="7"/>
      <c r="BBH64" s="7"/>
      <c r="BBI64" s="7"/>
      <c r="BBJ64" s="7"/>
      <c r="BBK64" s="7"/>
      <c r="BBL64" s="7"/>
      <c r="BBM64" s="7"/>
      <c r="BBN64" s="7"/>
      <c r="BBO64" s="7"/>
      <c r="BBP64" s="7"/>
      <c r="BBQ64" s="7"/>
      <c r="BBR64" s="7"/>
      <c r="BBS64" s="7"/>
      <c r="BBT64" s="7"/>
      <c r="BBU64" s="7"/>
      <c r="BBV64" s="7"/>
      <c r="BBW64" s="7"/>
      <c r="BBX64" s="7"/>
      <c r="BBY64" s="7"/>
      <c r="BBZ64" s="7"/>
      <c r="BCA64" s="7"/>
      <c r="BCB64" s="7"/>
      <c r="BCC64" s="7"/>
      <c r="BCD64" s="7"/>
      <c r="BCE64" s="7"/>
      <c r="BCF64" s="7"/>
      <c r="BCG64" s="7"/>
      <c r="BCH64" s="7"/>
      <c r="BCI64" s="7"/>
      <c r="BCJ64" s="7"/>
      <c r="BCK64" s="7"/>
      <c r="BCL64" s="7"/>
      <c r="BCM64" s="7"/>
      <c r="BCN64" s="7"/>
      <c r="BCO64" s="7"/>
      <c r="BCP64" s="7"/>
      <c r="BCQ64" s="7"/>
      <c r="BCR64" s="7"/>
      <c r="BCS64" s="7"/>
      <c r="BCT64" s="7"/>
      <c r="BCU64" s="7"/>
      <c r="BCV64" s="7"/>
      <c r="BCW64" s="7"/>
      <c r="BCX64" s="7"/>
      <c r="BCY64" s="7"/>
      <c r="BCZ64" s="7"/>
      <c r="BDA64" s="7"/>
      <c r="BDB64" s="7"/>
      <c r="BDC64" s="7"/>
      <c r="BDD64" s="7"/>
      <c r="BDE64" s="7"/>
      <c r="BDF64" s="7"/>
      <c r="BDG64" s="7"/>
      <c r="BDH64" s="7"/>
      <c r="BDI64" s="7"/>
      <c r="BDJ64" s="7"/>
      <c r="BDK64" s="7"/>
      <c r="BDL64" s="7"/>
      <c r="BDM64" s="7"/>
      <c r="BDN64" s="7"/>
      <c r="BDO64" s="7"/>
      <c r="BDP64" s="7"/>
      <c r="BDQ64" s="7"/>
      <c r="BDR64" s="7"/>
      <c r="BDS64" s="7"/>
      <c r="BDT64" s="7"/>
      <c r="BDU64" s="7"/>
      <c r="BDV64" s="7"/>
      <c r="BDW64" s="7"/>
      <c r="BDX64" s="7"/>
      <c r="BDY64" s="7"/>
      <c r="BDZ64" s="7"/>
      <c r="BEA64" s="7"/>
      <c r="BEB64" s="7"/>
      <c r="BEC64" s="7"/>
      <c r="BED64" s="7"/>
      <c r="BEE64" s="7"/>
      <c r="BEF64" s="7"/>
      <c r="BEG64" s="7"/>
      <c r="BEH64" s="7"/>
      <c r="BEI64" s="7"/>
      <c r="BEJ64" s="7"/>
      <c r="BEK64" s="7"/>
      <c r="BEL64" s="7"/>
      <c r="BEM64" s="7"/>
      <c r="BEN64" s="7"/>
      <c r="BEO64" s="7"/>
      <c r="BEP64" s="7"/>
      <c r="BEQ64" s="7"/>
      <c r="BER64" s="7"/>
      <c r="BES64" s="7"/>
      <c r="BET64" s="7"/>
      <c r="BEU64" s="7"/>
      <c r="BEV64" s="7"/>
      <c r="BEW64" s="7"/>
      <c r="BEX64" s="7"/>
      <c r="BEY64" s="7"/>
      <c r="BEZ64" s="7"/>
      <c r="BFA64" s="7"/>
      <c r="BFB64" s="7"/>
      <c r="BFC64" s="7"/>
      <c r="BFD64" s="7"/>
      <c r="BFE64" s="7"/>
      <c r="BFF64" s="7"/>
      <c r="BFG64" s="7"/>
      <c r="BFH64" s="7"/>
      <c r="BFI64" s="7"/>
      <c r="BFJ64" s="7"/>
      <c r="BFK64" s="7"/>
      <c r="BFL64" s="7"/>
      <c r="BFM64" s="7"/>
      <c r="BFN64" s="7"/>
      <c r="BFO64" s="7"/>
      <c r="BFP64" s="7"/>
      <c r="BFQ64" s="7"/>
      <c r="BFR64" s="7"/>
      <c r="BFS64" s="7"/>
      <c r="BFT64" s="7"/>
      <c r="BFU64" s="7"/>
      <c r="BFV64" s="7"/>
      <c r="BFW64" s="7"/>
      <c r="BFX64" s="7"/>
      <c r="BFY64" s="7"/>
      <c r="BFZ64" s="7"/>
      <c r="BGA64" s="7"/>
      <c r="BGB64" s="7"/>
      <c r="BGC64" s="7"/>
      <c r="BGD64" s="7"/>
      <c r="BGE64" s="7"/>
      <c r="BGF64" s="7"/>
      <c r="BGG64" s="7"/>
      <c r="BGH64" s="7"/>
      <c r="BGI64" s="7"/>
      <c r="BGJ64" s="7"/>
      <c r="BGK64" s="7"/>
      <c r="BGL64" s="7"/>
      <c r="BGM64" s="7"/>
      <c r="BGN64" s="7"/>
      <c r="BGO64" s="7"/>
      <c r="BGP64" s="7"/>
      <c r="BGQ64" s="7"/>
      <c r="BGR64" s="7"/>
      <c r="BGS64" s="7"/>
      <c r="BGT64" s="7"/>
      <c r="BGU64" s="7"/>
      <c r="BGV64" s="7"/>
      <c r="BGX64" s="7"/>
      <c r="BGY64" s="7"/>
      <c r="BGZ64" s="7"/>
      <c r="BHA64" s="7"/>
      <c r="BHB64" s="7"/>
      <c r="BHC64" s="7"/>
      <c r="BHD64" s="7"/>
      <c r="BHE64" s="7"/>
      <c r="BHF64" s="7"/>
      <c r="BHG64" s="7"/>
      <c r="BHH64" s="7"/>
      <c r="BHI64" s="7"/>
      <c r="BHJ64" s="7"/>
      <c r="BHK64" s="7"/>
      <c r="BHL64" s="7"/>
      <c r="BHM64" s="7"/>
      <c r="BHN64" s="7"/>
      <c r="BHO64" s="7"/>
      <c r="BHP64" s="7"/>
      <c r="BHQ64" s="7"/>
      <c r="BHR64" s="7"/>
      <c r="BHS64" s="7"/>
      <c r="BHT64" s="7"/>
      <c r="BHU64" s="7"/>
      <c r="BHV64" s="7"/>
      <c r="BHW64" s="7"/>
      <c r="BHX64" s="7"/>
      <c r="BHY64" s="7"/>
      <c r="BHZ64" s="7"/>
      <c r="BIA64" s="7"/>
      <c r="BIB64" s="7"/>
      <c r="BIC64" s="7"/>
      <c r="BID64" s="7"/>
      <c r="BIE64" s="7"/>
      <c r="BIF64" s="7"/>
      <c r="BIG64" s="7"/>
      <c r="BIH64" s="7"/>
      <c r="BII64" s="7"/>
      <c r="BIJ64" s="7"/>
      <c r="BIK64" s="7"/>
      <c r="BIL64" s="7"/>
      <c r="BIM64" s="7"/>
      <c r="BIN64" s="7"/>
      <c r="BIO64" s="7"/>
      <c r="BIP64" s="7"/>
      <c r="BIQ64" s="7"/>
      <c r="BIR64" s="7"/>
      <c r="BIS64" s="7"/>
      <c r="BIT64" s="7"/>
      <c r="BIU64" s="7"/>
      <c r="BIV64" s="7"/>
      <c r="BIW64" s="7"/>
      <c r="BIX64" s="7"/>
      <c r="BIY64" s="7"/>
      <c r="BIZ64" s="7"/>
      <c r="BJA64" s="7"/>
      <c r="BJB64" s="7"/>
      <c r="BJC64" s="7"/>
      <c r="BJD64" s="7"/>
      <c r="BJE64" s="7"/>
      <c r="BJF64" s="7"/>
      <c r="BJG64" s="7"/>
      <c r="BJH64" s="7"/>
      <c r="BJI64" s="7"/>
      <c r="BJJ64" s="7"/>
      <c r="BJK64" s="7"/>
      <c r="BJL64" s="7"/>
      <c r="BJM64" s="7"/>
      <c r="BJN64" s="7"/>
      <c r="BJO64" s="7"/>
      <c r="BJP64" s="7"/>
      <c r="BJQ64" s="7"/>
      <c r="BJR64" s="7"/>
      <c r="BJS64" s="7"/>
      <c r="BJT64" s="7"/>
      <c r="BJU64" s="7"/>
      <c r="BJV64" s="7"/>
      <c r="BJW64" s="7"/>
      <c r="BJX64" s="7"/>
      <c r="BJY64" s="7"/>
      <c r="BJZ64" s="7"/>
      <c r="BKA64" s="7"/>
      <c r="BKB64" s="7"/>
      <c r="BKC64" s="7"/>
      <c r="BKD64" s="7"/>
      <c r="BKE64" s="7"/>
      <c r="BKF64" s="7"/>
      <c r="BKG64" s="7"/>
      <c r="BKH64" s="7"/>
      <c r="BKI64" s="7"/>
      <c r="BKJ64" s="7"/>
      <c r="BKK64" s="7"/>
      <c r="BKL64" s="7"/>
      <c r="BKM64" s="7"/>
      <c r="BKN64" s="7"/>
      <c r="BKO64" s="7"/>
      <c r="BKP64" s="7"/>
      <c r="BKQ64" s="7"/>
      <c r="BKR64" s="7"/>
      <c r="BKS64" s="7"/>
      <c r="BKT64" s="7"/>
      <c r="BKU64" s="7"/>
      <c r="BKV64" s="7"/>
      <c r="BKW64" s="7"/>
      <c r="BKX64" s="7"/>
      <c r="BKY64" s="7"/>
      <c r="BKZ64" s="7"/>
      <c r="BLA64" s="7"/>
      <c r="BLB64" s="7"/>
      <c r="BLC64" s="7"/>
      <c r="BLD64" s="7"/>
      <c r="BLE64" s="7"/>
      <c r="BLF64" s="7"/>
      <c r="BLG64" s="7"/>
      <c r="BLH64" s="7"/>
      <c r="BLI64" s="7"/>
      <c r="BLJ64" s="7"/>
      <c r="BLK64" s="7"/>
      <c r="BLL64" s="7"/>
      <c r="BLM64" s="7"/>
      <c r="BLN64" s="7"/>
      <c r="BLO64" s="7"/>
      <c r="BLP64" s="7"/>
      <c r="BLQ64" s="7"/>
      <c r="BLR64" s="7"/>
      <c r="BLS64" s="7"/>
      <c r="BLT64" s="7"/>
      <c r="BLU64" s="7"/>
      <c r="BLV64" s="7"/>
      <c r="BLW64" s="7"/>
      <c r="BLX64" s="7"/>
      <c r="BLY64" s="7"/>
      <c r="BLZ64" s="7"/>
      <c r="BMA64" s="7"/>
      <c r="BMB64" s="7"/>
      <c r="BMC64" s="7"/>
      <c r="BMD64" s="7"/>
      <c r="BME64" s="7"/>
      <c r="BMF64" s="7"/>
      <c r="BMG64" s="7"/>
      <c r="BMH64" s="7"/>
      <c r="BMI64" s="7"/>
      <c r="BMJ64" s="7"/>
      <c r="BMK64" s="7"/>
      <c r="BML64" s="7"/>
      <c r="BMM64" s="7"/>
      <c r="BMN64" s="7"/>
      <c r="BMO64" s="7"/>
      <c r="BMP64" s="7"/>
      <c r="BMQ64" s="7"/>
      <c r="BMR64" s="7"/>
      <c r="BMS64" s="7"/>
      <c r="BMT64" s="7"/>
      <c r="BMU64" s="7"/>
      <c r="BMV64" s="7"/>
      <c r="BMW64" s="7"/>
      <c r="BMX64" s="7"/>
      <c r="BMY64" s="7"/>
      <c r="BMZ64" s="7"/>
      <c r="BNA64" s="7"/>
      <c r="BNB64" s="7"/>
      <c r="BNC64" s="7"/>
      <c r="BND64" s="7"/>
      <c r="BNE64" s="7"/>
      <c r="BNF64" s="7"/>
      <c r="BNG64" s="7"/>
      <c r="BNH64" s="7"/>
      <c r="BNI64" s="7"/>
      <c r="BNJ64" s="7"/>
      <c r="BNK64" s="7"/>
      <c r="BNL64" s="7"/>
      <c r="BNM64" s="7"/>
      <c r="BNN64" s="7"/>
      <c r="BNO64" s="7"/>
      <c r="BNP64" s="7"/>
      <c r="BNQ64" s="7"/>
      <c r="BNR64" s="7"/>
      <c r="BNS64" s="7"/>
      <c r="BNT64" s="7"/>
      <c r="BNU64" s="7"/>
      <c r="BNV64" s="7"/>
      <c r="BNW64" s="7"/>
      <c r="BNX64" s="7"/>
      <c r="BNY64" s="7"/>
      <c r="BNZ64" s="7"/>
      <c r="BOA64" s="7"/>
      <c r="BOB64" s="7"/>
      <c r="BOC64" s="7"/>
      <c r="BOD64" s="7"/>
      <c r="BOE64" s="7"/>
      <c r="BOF64" s="7"/>
      <c r="BOG64" s="7"/>
      <c r="BOH64" s="7"/>
      <c r="BOI64" s="7"/>
      <c r="BOJ64" s="7"/>
      <c r="BOK64" s="7"/>
      <c r="BOL64" s="7"/>
      <c r="BOM64" s="7"/>
      <c r="BON64" s="7"/>
      <c r="BOO64" s="7"/>
      <c r="BOP64" s="7"/>
      <c r="BOQ64" s="7"/>
      <c r="BOR64" s="7"/>
      <c r="BOS64" s="7"/>
      <c r="BOT64" s="7"/>
      <c r="BOU64" s="7"/>
      <c r="BOV64" s="7"/>
      <c r="BOW64" s="7"/>
      <c r="BOX64" s="7"/>
      <c r="BOY64" s="7"/>
      <c r="BOZ64" s="7"/>
      <c r="BPA64" s="7"/>
      <c r="BPB64" s="7"/>
      <c r="BPC64" s="7"/>
      <c r="BPD64" s="7"/>
      <c r="BPE64" s="7"/>
      <c r="BPF64" s="7"/>
      <c r="BPG64" s="7"/>
      <c r="BPH64" s="7"/>
      <c r="BPI64" s="7"/>
      <c r="BPJ64" s="7"/>
      <c r="BPK64" s="7"/>
      <c r="BPL64" s="7"/>
      <c r="BPM64" s="7"/>
      <c r="BPN64" s="7"/>
      <c r="BPO64" s="7"/>
      <c r="BPP64" s="7"/>
      <c r="BPQ64" s="7"/>
      <c r="BPR64" s="7"/>
      <c r="BPS64" s="7"/>
      <c r="BPT64" s="7"/>
      <c r="BPU64" s="7"/>
      <c r="BPV64" s="7"/>
      <c r="BPW64" s="7"/>
      <c r="BPX64" s="7"/>
      <c r="BPY64" s="7"/>
      <c r="BPZ64" s="7"/>
      <c r="BQA64" s="7"/>
      <c r="BQB64" s="7"/>
      <c r="BQC64" s="7"/>
      <c r="BQD64" s="7"/>
      <c r="BQE64" s="7"/>
      <c r="BQF64" s="7"/>
      <c r="BQG64" s="7"/>
      <c r="BQH64" s="7"/>
      <c r="BQI64" s="7"/>
      <c r="BQJ64" s="7"/>
      <c r="BQK64" s="7"/>
      <c r="BQL64" s="7"/>
      <c r="BQM64" s="7"/>
      <c r="BQN64" s="7"/>
      <c r="BQO64" s="7"/>
      <c r="BQP64" s="7"/>
      <c r="BQQ64" s="7"/>
      <c r="BQR64" s="7"/>
      <c r="BQT64" s="7"/>
      <c r="BQU64" s="7"/>
      <c r="BQV64" s="7"/>
      <c r="BQW64" s="7"/>
      <c r="BQX64" s="7"/>
      <c r="BQY64" s="7"/>
      <c r="BQZ64" s="7"/>
      <c r="BRA64" s="7"/>
      <c r="BRB64" s="7"/>
      <c r="BRC64" s="7"/>
      <c r="BRD64" s="7"/>
      <c r="BRE64" s="7"/>
      <c r="BRF64" s="7"/>
      <c r="BRG64" s="7"/>
      <c r="BRH64" s="7"/>
      <c r="BRI64" s="7"/>
      <c r="BRJ64" s="7"/>
      <c r="BRK64" s="7"/>
      <c r="BRL64" s="7"/>
      <c r="BRM64" s="7"/>
      <c r="BRN64" s="7"/>
      <c r="BRO64" s="7"/>
      <c r="BRP64" s="7"/>
      <c r="BRQ64" s="7"/>
      <c r="BRR64" s="7"/>
      <c r="BRS64" s="7"/>
      <c r="BRT64" s="7"/>
      <c r="BRU64" s="7"/>
      <c r="BRV64" s="7"/>
      <c r="BRW64" s="7"/>
      <c r="BRX64" s="7"/>
      <c r="BRY64" s="7"/>
      <c r="BRZ64" s="7"/>
      <c r="BSA64" s="7"/>
      <c r="BSB64" s="7"/>
      <c r="BSC64" s="7"/>
      <c r="BSD64" s="7"/>
      <c r="BSE64" s="7"/>
      <c r="BSF64" s="7"/>
      <c r="BSG64" s="7"/>
      <c r="BSH64" s="7"/>
      <c r="BSI64" s="7"/>
      <c r="BSJ64" s="7"/>
      <c r="BSK64" s="7"/>
      <c r="BSL64" s="7"/>
      <c r="BSM64" s="7"/>
      <c r="BSN64" s="7"/>
      <c r="BSO64" s="7"/>
      <c r="BSP64" s="7"/>
      <c r="BSQ64" s="7"/>
      <c r="BSR64" s="7"/>
      <c r="BSS64" s="7"/>
      <c r="BST64" s="7"/>
      <c r="BSU64" s="7"/>
      <c r="BSV64" s="7"/>
      <c r="BSW64" s="7"/>
      <c r="BSX64" s="7"/>
      <c r="BSY64" s="7"/>
      <c r="BSZ64" s="7"/>
      <c r="BTA64" s="7"/>
      <c r="BTB64" s="7"/>
      <c r="BTC64" s="7"/>
      <c r="BTD64" s="7"/>
      <c r="BTE64" s="7"/>
      <c r="BTF64" s="7"/>
      <c r="BTG64" s="7"/>
      <c r="BTH64" s="7"/>
      <c r="BTI64" s="7"/>
      <c r="BTJ64" s="7"/>
      <c r="BTK64" s="7"/>
      <c r="BTL64" s="7"/>
      <c r="BTM64" s="7"/>
      <c r="BTN64" s="7"/>
      <c r="BTO64" s="7"/>
      <c r="BTP64" s="7"/>
      <c r="BTQ64" s="7"/>
      <c r="BTR64" s="7"/>
      <c r="BTS64" s="7"/>
      <c r="BTT64" s="7"/>
      <c r="BTU64" s="7"/>
      <c r="BTV64" s="7"/>
      <c r="BTW64" s="7"/>
      <c r="BTX64" s="7"/>
      <c r="BTY64" s="7"/>
      <c r="BTZ64" s="7"/>
      <c r="BUA64" s="7"/>
      <c r="BUB64" s="7"/>
      <c r="BUC64" s="7"/>
      <c r="BUD64" s="7"/>
      <c r="BUE64" s="7"/>
      <c r="BUF64" s="7"/>
      <c r="BUG64" s="7"/>
      <c r="BUH64" s="7"/>
      <c r="BUI64" s="7"/>
      <c r="BUJ64" s="7"/>
      <c r="BUK64" s="7"/>
      <c r="BUL64" s="7"/>
      <c r="BUM64" s="7"/>
      <c r="BUN64" s="7"/>
      <c r="BUO64" s="7"/>
      <c r="BUP64" s="7"/>
      <c r="BUQ64" s="7"/>
      <c r="BUR64" s="7"/>
      <c r="BUS64" s="7"/>
      <c r="BUT64" s="7"/>
      <c r="BUU64" s="7"/>
      <c r="BUV64" s="7"/>
      <c r="BUW64" s="7"/>
      <c r="BUX64" s="7"/>
      <c r="BUY64" s="7"/>
      <c r="BUZ64" s="7"/>
      <c r="BVA64" s="7"/>
      <c r="BVB64" s="7"/>
      <c r="BVC64" s="7"/>
      <c r="BVD64" s="7"/>
      <c r="BVE64" s="7"/>
      <c r="BVF64" s="7"/>
      <c r="BVG64" s="7"/>
      <c r="BVH64" s="7"/>
      <c r="BVI64" s="7"/>
      <c r="BVJ64" s="7"/>
      <c r="BVK64" s="7"/>
      <c r="BVL64" s="7"/>
      <c r="BVM64" s="7"/>
      <c r="BVN64" s="7"/>
      <c r="BVO64" s="7"/>
      <c r="BVP64" s="7"/>
      <c r="BVQ64" s="7"/>
      <c r="BVR64" s="7"/>
      <c r="BVS64" s="7"/>
      <c r="BVT64" s="7"/>
      <c r="BVU64" s="7"/>
      <c r="BVV64" s="7"/>
      <c r="BVW64" s="7"/>
      <c r="BVX64" s="7"/>
      <c r="BVY64" s="7"/>
      <c r="BVZ64" s="7"/>
      <c r="BWA64" s="7"/>
      <c r="BWB64" s="7"/>
      <c r="BWC64" s="7"/>
      <c r="BWD64" s="7"/>
      <c r="BWE64" s="7"/>
      <c r="BWF64" s="7"/>
      <c r="BWG64" s="7"/>
      <c r="BWH64" s="7"/>
      <c r="BWI64" s="7"/>
      <c r="BWJ64" s="7"/>
      <c r="BWK64" s="7"/>
      <c r="BWL64" s="7"/>
      <c r="BWM64" s="7"/>
      <c r="BWN64" s="7"/>
      <c r="BWO64" s="7"/>
      <c r="BWP64" s="7"/>
      <c r="BWQ64" s="7"/>
      <c r="BWR64" s="7"/>
      <c r="BWS64" s="7"/>
      <c r="BWT64" s="7"/>
      <c r="BWU64" s="7"/>
      <c r="BWV64" s="7"/>
      <c r="BWW64" s="7"/>
      <c r="BWX64" s="7"/>
      <c r="BWY64" s="7"/>
      <c r="BWZ64" s="7"/>
      <c r="BXA64" s="7"/>
      <c r="BXB64" s="7"/>
      <c r="BXC64" s="7"/>
      <c r="BXD64" s="7"/>
      <c r="BXE64" s="7"/>
      <c r="BXF64" s="7"/>
      <c r="BXG64" s="7"/>
      <c r="BXH64" s="7"/>
      <c r="BXI64" s="7"/>
      <c r="BXJ64" s="7"/>
      <c r="BXK64" s="7"/>
      <c r="BXL64" s="7"/>
      <c r="BXM64" s="7"/>
      <c r="BXN64" s="7"/>
      <c r="BXO64" s="7"/>
      <c r="BXP64" s="7"/>
      <c r="BXQ64" s="7"/>
      <c r="BXR64" s="7"/>
      <c r="BXS64" s="7"/>
      <c r="BXT64" s="7"/>
      <c r="BXU64" s="7"/>
      <c r="BXV64" s="7"/>
      <c r="BXW64" s="7"/>
      <c r="BXX64" s="7"/>
      <c r="BXY64" s="7"/>
      <c r="BXZ64" s="7"/>
      <c r="BYA64" s="7"/>
      <c r="BYB64" s="7"/>
      <c r="BYC64" s="7"/>
      <c r="BYD64" s="7"/>
      <c r="BYE64" s="7"/>
      <c r="BYF64" s="7"/>
      <c r="BYG64" s="7"/>
      <c r="BYH64" s="7"/>
      <c r="BYI64" s="7"/>
      <c r="BYJ64" s="7"/>
      <c r="BYK64" s="7"/>
      <c r="BYL64" s="7"/>
      <c r="BYM64" s="7"/>
      <c r="BYN64" s="7"/>
      <c r="BYO64" s="7"/>
      <c r="BYP64" s="7"/>
      <c r="BYQ64" s="7"/>
      <c r="BYR64" s="7"/>
      <c r="BYS64" s="7"/>
      <c r="BYT64" s="7"/>
      <c r="BYU64" s="7"/>
      <c r="BYV64" s="7"/>
      <c r="BYW64" s="7"/>
      <c r="BYX64" s="7"/>
      <c r="BYY64" s="7"/>
      <c r="BYZ64" s="7"/>
      <c r="BZA64" s="7"/>
      <c r="BZB64" s="7"/>
      <c r="BZC64" s="7"/>
      <c r="BZD64" s="7"/>
      <c r="BZE64" s="7"/>
      <c r="BZF64" s="7"/>
      <c r="BZG64" s="7"/>
      <c r="BZH64" s="7"/>
      <c r="BZI64" s="7"/>
      <c r="BZJ64" s="7"/>
      <c r="BZK64" s="7"/>
      <c r="BZL64" s="7"/>
      <c r="BZM64" s="7"/>
      <c r="BZN64" s="7"/>
      <c r="BZO64" s="7"/>
      <c r="BZP64" s="7"/>
      <c r="BZQ64" s="7"/>
      <c r="BZR64" s="7"/>
      <c r="BZS64" s="7"/>
      <c r="BZT64" s="7"/>
      <c r="BZU64" s="7"/>
      <c r="BZV64" s="7"/>
      <c r="BZW64" s="7"/>
      <c r="BZX64" s="7"/>
      <c r="BZY64" s="7"/>
      <c r="BZZ64" s="7"/>
      <c r="CAA64" s="7"/>
      <c r="CAB64" s="7"/>
      <c r="CAC64" s="7"/>
      <c r="CAD64" s="7"/>
      <c r="CAE64" s="7"/>
      <c r="CAF64" s="7"/>
      <c r="CAG64" s="7"/>
      <c r="CAH64" s="7"/>
      <c r="CAI64" s="7"/>
      <c r="CAJ64" s="7"/>
      <c r="CAK64" s="7"/>
      <c r="CAL64" s="7"/>
      <c r="CAM64" s="7"/>
      <c r="CAN64" s="7"/>
      <c r="CAP64" s="7"/>
      <c r="CAQ64" s="7"/>
      <c r="CAR64" s="7"/>
      <c r="CAS64" s="7"/>
      <c r="CAT64" s="7"/>
      <c r="CAU64" s="7"/>
      <c r="CAV64" s="7"/>
      <c r="CAW64" s="7"/>
      <c r="CAX64" s="7"/>
      <c r="CAY64" s="7"/>
      <c r="CAZ64" s="7"/>
      <c r="CBA64" s="7"/>
      <c r="CBB64" s="7"/>
      <c r="CBC64" s="7"/>
      <c r="CBD64" s="7"/>
      <c r="CBE64" s="7"/>
      <c r="CBF64" s="7"/>
      <c r="CBG64" s="7"/>
      <c r="CBH64" s="7"/>
      <c r="CBI64" s="7"/>
      <c r="CBJ64" s="7"/>
      <c r="CBK64" s="7"/>
      <c r="CBL64" s="7"/>
      <c r="CBM64" s="7"/>
      <c r="CBN64" s="7"/>
      <c r="CBO64" s="7"/>
      <c r="CBP64" s="7"/>
      <c r="CBQ64" s="7"/>
      <c r="CBR64" s="7"/>
      <c r="CBS64" s="7"/>
      <c r="CBT64" s="7"/>
      <c r="CBU64" s="7"/>
      <c r="CBV64" s="7"/>
      <c r="CBW64" s="7"/>
      <c r="CBX64" s="7"/>
      <c r="CBY64" s="7"/>
      <c r="CBZ64" s="7"/>
      <c r="CCA64" s="7"/>
      <c r="CCB64" s="7"/>
      <c r="CCC64" s="7"/>
      <c r="CCD64" s="7"/>
      <c r="CCE64" s="7"/>
      <c r="CCF64" s="7"/>
      <c r="CCG64" s="7"/>
      <c r="CCH64" s="7"/>
      <c r="CCI64" s="7"/>
      <c r="CCJ64" s="7"/>
      <c r="CCK64" s="7"/>
      <c r="CCL64" s="7"/>
      <c r="CCM64" s="7"/>
      <c r="CCN64" s="7"/>
      <c r="CCO64" s="7"/>
      <c r="CCP64" s="7"/>
      <c r="CCQ64" s="7"/>
      <c r="CCR64" s="7"/>
      <c r="CCS64" s="7"/>
      <c r="CCT64" s="7"/>
      <c r="CCU64" s="7"/>
      <c r="CCV64" s="7"/>
      <c r="CCW64" s="7"/>
      <c r="CCX64" s="7"/>
      <c r="CCY64" s="7"/>
      <c r="CCZ64" s="7"/>
      <c r="CDA64" s="7"/>
      <c r="CDB64" s="7"/>
      <c r="CDC64" s="7"/>
      <c r="CDD64" s="7"/>
      <c r="CDE64" s="7"/>
      <c r="CDF64" s="7"/>
      <c r="CDG64" s="7"/>
      <c r="CDH64" s="7"/>
      <c r="CDI64" s="7"/>
      <c r="CDJ64" s="7"/>
      <c r="CDK64" s="7"/>
      <c r="CDL64" s="7"/>
      <c r="CDM64" s="7"/>
      <c r="CDN64" s="7"/>
      <c r="CDO64" s="7"/>
      <c r="CDP64" s="7"/>
      <c r="CDQ64" s="7"/>
      <c r="CDR64" s="7"/>
      <c r="CDS64" s="7"/>
      <c r="CDT64" s="7"/>
      <c r="CDU64" s="7"/>
      <c r="CDV64" s="7"/>
      <c r="CDW64" s="7"/>
      <c r="CDX64" s="7"/>
      <c r="CDY64" s="7"/>
      <c r="CDZ64" s="7"/>
      <c r="CEA64" s="7"/>
      <c r="CEB64" s="7"/>
      <c r="CEC64" s="7"/>
      <c r="CED64" s="7"/>
      <c r="CEE64" s="7"/>
      <c r="CEF64" s="7"/>
      <c r="CEG64" s="7"/>
      <c r="CEH64" s="7"/>
      <c r="CEI64" s="7"/>
      <c r="CEJ64" s="7"/>
      <c r="CEK64" s="7"/>
      <c r="CEL64" s="7"/>
      <c r="CEM64" s="7"/>
      <c r="CEN64" s="7"/>
      <c r="CEO64" s="7"/>
      <c r="CEP64" s="7"/>
      <c r="CEQ64" s="7"/>
      <c r="CER64" s="7"/>
      <c r="CES64" s="7"/>
      <c r="CET64" s="7"/>
      <c r="CEU64" s="7"/>
      <c r="CEV64" s="7"/>
      <c r="CEW64" s="7"/>
      <c r="CEX64" s="7"/>
      <c r="CEY64" s="7"/>
      <c r="CEZ64" s="7"/>
      <c r="CFA64" s="7"/>
      <c r="CFB64" s="7"/>
      <c r="CFC64" s="7"/>
      <c r="CFD64" s="7"/>
      <c r="CFE64" s="7"/>
      <c r="CFF64" s="7"/>
      <c r="CFG64" s="7"/>
      <c r="CFH64" s="7"/>
      <c r="CFI64" s="7"/>
      <c r="CFJ64" s="7"/>
      <c r="CFK64" s="7"/>
      <c r="CFL64" s="7"/>
      <c r="CFM64" s="7"/>
      <c r="CFN64" s="7"/>
      <c r="CFO64" s="7"/>
      <c r="CFP64" s="7"/>
      <c r="CFQ64" s="7"/>
      <c r="CFR64" s="7"/>
      <c r="CFS64" s="7"/>
      <c r="CFT64" s="7"/>
      <c r="CFU64" s="7"/>
      <c r="CFV64" s="7"/>
      <c r="CFW64" s="7"/>
      <c r="CFX64" s="7"/>
      <c r="CFY64" s="7"/>
      <c r="CFZ64" s="7"/>
      <c r="CGA64" s="7"/>
      <c r="CGB64" s="7"/>
      <c r="CGC64" s="7"/>
      <c r="CGD64" s="7"/>
      <c r="CGE64" s="7"/>
      <c r="CGF64" s="7"/>
      <c r="CGG64" s="7"/>
      <c r="CGH64" s="7"/>
      <c r="CGI64" s="7"/>
      <c r="CGJ64" s="7"/>
      <c r="CGK64" s="7"/>
      <c r="CGL64" s="7"/>
      <c r="CGM64" s="7"/>
      <c r="CGN64" s="7"/>
      <c r="CGO64" s="7"/>
      <c r="CGP64" s="7"/>
      <c r="CGQ64" s="7"/>
      <c r="CGR64" s="7"/>
      <c r="CGS64" s="7"/>
      <c r="CGT64" s="7"/>
      <c r="CGU64" s="7"/>
      <c r="CGV64" s="7"/>
      <c r="CGW64" s="7"/>
      <c r="CGX64" s="7"/>
      <c r="CGY64" s="7"/>
      <c r="CGZ64" s="7"/>
      <c r="CHA64" s="7"/>
      <c r="CHB64" s="7"/>
      <c r="CHC64" s="7"/>
      <c r="CHD64" s="7"/>
      <c r="CHE64" s="7"/>
      <c r="CHF64" s="7"/>
      <c r="CHG64" s="7"/>
      <c r="CHH64" s="7"/>
      <c r="CHI64" s="7"/>
      <c r="CHJ64" s="7"/>
      <c r="CHK64" s="7"/>
      <c r="CHL64" s="7"/>
      <c r="CHM64" s="7"/>
      <c r="CHN64" s="7"/>
      <c r="CHO64" s="7"/>
      <c r="CHP64" s="7"/>
      <c r="CHQ64" s="7"/>
      <c r="CHR64" s="7"/>
      <c r="CHS64" s="7"/>
      <c r="CHT64" s="7"/>
      <c r="CHU64" s="7"/>
      <c r="CHV64" s="7"/>
      <c r="CHW64" s="7"/>
      <c r="CHX64" s="7"/>
      <c r="CHY64" s="7"/>
      <c r="CHZ64" s="7"/>
      <c r="CIA64" s="7"/>
      <c r="CIB64" s="7"/>
      <c r="CIC64" s="7"/>
      <c r="CID64" s="7"/>
      <c r="CIE64" s="7"/>
      <c r="CIF64" s="7"/>
      <c r="CIG64" s="7"/>
      <c r="CIH64" s="7"/>
      <c r="CII64" s="7"/>
      <c r="CIJ64" s="7"/>
      <c r="CIK64" s="7"/>
      <c r="CIL64" s="7"/>
      <c r="CIM64" s="7"/>
      <c r="CIN64" s="7"/>
      <c r="CIO64" s="7"/>
      <c r="CIP64" s="7"/>
      <c r="CIQ64" s="7"/>
      <c r="CIR64" s="7"/>
      <c r="CIS64" s="7"/>
      <c r="CIT64" s="7"/>
      <c r="CIU64" s="7"/>
      <c r="CIV64" s="7"/>
      <c r="CIW64" s="7"/>
      <c r="CIX64" s="7"/>
      <c r="CIY64" s="7"/>
      <c r="CIZ64" s="7"/>
      <c r="CJA64" s="7"/>
      <c r="CJB64" s="7"/>
      <c r="CJC64" s="7"/>
      <c r="CJD64" s="7"/>
      <c r="CJE64" s="7"/>
      <c r="CJF64" s="7"/>
      <c r="CJG64" s="7"/>
      <c r="CJH64" s="7"/>
      <c r="CJI64" s="7"/>
      <c r="CJJ64" s="7"/>
      <c r="CJK64" s="7"/>
      <c r="CJL64" s="7"/>
      <c r="CJM64" s="7"/>
      <c r="CJN64" s="7"/>
      <c r="CJO64" s="7"/>
      <c r="CJP64" s="7"/>
      <c r="CJQ64" s="7"/>
      <c r="CJR64" s="7"/>
      <c r="CJS64" s="7"/>
      <c r="CJT64" s="7"/>
      <c r="CJU64" s="7"/>
      <c r="CJV64" s="7"/>
      <c r="CJW64" s="7"/>
      <c r="CJX64" s="7"/>
      <c r="CJY64" s="7"/>
      <c r="CJZ64" s="7"/>
      <c r="CKA64" s="7"/>
      <c r="CKB64" s="7"/>
      <c r="CKC64" s="7"/>
      <c r="CKD64" s="7"/>
      <c r="CKE64" s="7"/>
      <c r="CKF64" s="7"/>
      <c r="CKG64" s="7"/>
      <c r="CKH64" s="7"/>
      <c r="CKI64" s="7"/>
      <c r="CKJ64" s="7"/>
      <c r="CKL64" s="7"/>
      <c r="CKM64" s="7"/>
      <c r="CKN64" s="7"/>
      <c r="CKO64" s="7"/>
      <c r="CKP64" s="7"/>
      <c r="CKQ64" s="7"/>
      <c r="CKR64" s="7"/>
      <c r="CKS64" s="7"/>
      <c r="CKT64" s="7"/>
      <c r="CKU64" s="7"/>
      <c r="CKV64" s="7"/>
      <c r="CKW64" s="7"/>
      <c r="CKX64" s="7"/>
      <c r="CKY64" s="7"/>
      <c r="CKZ64" s="7"/>
      <c r="CLA64" s="7"/>
      <c r="CLB64" s="7"/>
      <c r="CLC64" s="7"/>
      <c r="CLD64" s="7"/>
      <c r="CLE64" s="7"/>
      <c r="CLF64" s="7"/>
      <c r="CLG64" s="7"/>
      <c r="CLH64" s="7"/>
      <c r="CLI64" s="7"/>
      <c r="CLJ64" s="7"/>
      <c r="CLK64" s="7"/>
      <c r="CLL64" s="7"/>
      <c r="CLM64" s="7"/>
      <c r="CLN64" s="7"/>
      <c r="CLO64" s="7"/>
      <c r="CLP64" s="7"/>
      <c r="CLQ64" s="7"/>
      <c r="CLR64" s="7"/>
      <c r="CLS64" s="7"/>
      <c r="CLT64" s="7"/>
      <c r="CLU64" s="7"/>
      <c r="CLV64" s="7"/>
      <c r="CLW64" s="7"/>
      <c r="CLX64" s="7"/>
      <c r="CLY64" s="7"/>
      <c r="CLZ64" s="7"/>
      <c r="CMA64" s="7"/>
      <c r="CMB64" s="7"/>
      <c r="CMC64" s="7"/>
      <c r="CMD64" s="7"/>
      <c r="CME64" s="7"/>
      <c r="CMF64" s="7"/>
      <c r="CMG64" s="7"/>
      <c r="CMH64" s="7"/>
      <c r="CMI64" s="7"/>
      <c r="CMJ64" s="7"/>
      <c r="CMK64" s="7"/>
      <c r="CML64" s="7"/>
      <c r="CMM64" s="7"/>
      <c r="CMN64" s="7"/>
      <c r="CMO64" s="7"/>
      <c r="CMP64" s="7"/>
      <c r="CMQ64" s="7"/>
      <c r="CMR64" s="7"/>
      <c r="CMS64" s="7"/>
      <c r="CMT64" s="7"/>
      <c r="CMU64" s="7"/>
      <c r="CMV64" s="7"/>
      <c r="CMW64" s="7"/>
      <c r="CMX64" s="7"/>
      <c r="CMY64" s="7"/>
      <c r="CMZ64" s="7"/>
      <c r="CNA64" s="7"/>
      <c r="CNB64" s="7"/>
      <c r="CNC64" s="7"/>
      <c r="CND64" s="7"/>
      <c r="CNE64" s="7"/>
      <c r="CNF64" s="7"/>
      <c r="CNG64" s="7"/>
      <c r="CNH64" s="7"/>
      <c r="CNI64" s="7"/>
      <c r="CNJ64" s="7"/>
      <c r="CNK64" s="7"/>
      <c r="CNL64" s="7"/>
      <c r="CNM64" s="7"/>
      <c r="CNN64" s="7"/>
      <c r="CNO64" s="7"/>
      <c r="CNP64" s="7"/>
      <c r="CNQ64" s="7"/>
      <c r="CNR64" s="7"/>
      <c r="CNS64" s="7"/>
      <c r="CNT64" s="7"/>
      <c r="CNU64" s="7"/>
      <c r="CNV64" s="7"/>
      <c r="CNW64" s="7"/>
      <c r="CNX64" s="7"/>
      <c r="CNY64" s="7"/>
      <c r="CNZ64" s="7"/>
      <c r="COA64" s="7"/>
      <c r="COB64" s="7"/>
      <c r="COC64" s="7"/>
      <c r="COD64" s="7"/>
      <c r="COE64" s="7"/>
      <c r="COF64" s="7"/>
      <c r="COG64" s="7"/>
      <c r="COH64" s="7"/>
      <c r="COI64" s="7"/>
      <c r="COJ64" s="7"/>
      <c r="COK64" s="7"/>
      <c r="COL64" s="7"/>
      <c r="COM64" s="7"/>
      <c r="CON64" s="7"/>
      <c r="COO64" s="7"/>
      <c r="COP64" s="7"/>
      <c r="COQ64" s="7"/>
      <c r="COR64" s="7"/>
      <c r="COS64" s="7"/>
      <c r="COT64" s="7"/>
      <c r="COU64" s="7"/>
      <c r="COV64" s="7"/>
      <c r="COW64" s="7"/>
      <c r="COX64" s="7"/>
      <c r="COY64" s="7"/>
      <c r="COZ64" s="7"/>
      <c r="CPA64" s="7"/>
      <c r="CPB64" s="7"/>
      <c r="CPC64" s="7"/>
      <c r="CPD64" s="7"/>
      <c r="CPE64" s="7"/>
      <c r="CPF64" s="7"/>
      <c r="CPG64" s="7"/>
      <c r="CPH64" s="7"/>
      <c r="CPI64" s="7"/>
      <c r="CPJ64" s="7"/>
      <c r="CPK64" s="7"/>
      <c r="CPL64" s="7"/>
      <c r="CPM64" s="7"/>
      <c r="CPN64" s="7"/>
      <c r="CPO64" s="7"/>
      <c r="CPP64" s="7"/>
      <c r="CPQ64" s="7"/>
      <c r="CPR64" s="7"/>
      <c r="CPS64" s="7"/>
      <c r="CPT64" s="7"/>
      <c r="CPU64" s="7"/>
      <c r="CPV64" s="7"/>
      <c r="CPW64" s="7"/>
      <c r="CPX64" s="7"/>
      <c r="CPY64" s="7"/>
      <c r="CPZ64" s="7"/>
      <c r="CQA64" s="7"/>
      <c r="CQB64" s="7"/>
      <c r="CQC64" s="7"/>
      <c r="CQD64" s="7"/>
      <c r="CQE64" s="7"/>
      <c r="CQF64" s="7"/>
      <c r="CQG64" s="7"/>
      <c r="CQH64" s="7"/>
      <c r="CQI64" s="7"/>
      <c r="CQJ64" s="7"/>
      <c r="CQK64" s="7"/>
      <c r="CQL64" s="7"/>
      <c r="CQM64" s="7"/>
      <c r="CQN64" s="7"/>
      <c r="CQO64" s="7"/>
      <c r="CQP64" s="7"/>
      <c r="CQQ64" s="7"/>
      <c r="CQR64" s="7"/>
      <c r="CQS64" s="7"/>
      <c r="CQT64" s="7"/>
      <c r="CQU64" s="7"/>
      <c r="CQV64" s="7"/>
      <c r="CQW64" s="7"/>
      <c r="CQX64" s="7"/>
      <c r="CQY64" s="7"/>
      <c r="CQZ64" s="7"/>
      <c r="CRA64" s="7"/>
      <c r="CRB64" s="7"/>
      <c r="CRC64" s="7"/>
      <c r="CRD64" s="7"/>
      <c r="CRE64" s="7"/>
      <c r="CRF64" s="7"/>
      <c r="CRG64" s="7"/>
      <c r="CRH64" s="7"/>
      <c r="CRI64" s="7"/>
      <c r="CRJ64" s="7"/>
      <c r="CRK64" s="7"/>
      <c r="CRL64" s="7"/>
      <c r="CRM64" s="7"/>
      <c r="CRN64" s="7"/>
      <c r="CRO64" s="7"/>
      <c r="CRP64" s="7"/>
      <c r="CRQ64" s="7"/>
      <c r="CRR64" s="7"/>
      <c r="CRS64" s="7"/>
      <c r="CRT64" s="7"/>
      <c r="CRU64" s="7"/>
      <c r="CRV64" s="7"/>
      <c r="CRW64" s="7"/>
      <c r="CRX64" s="7"/>
      <c r="CRY64" s="7"/>
      <c r="CRZ64" s="7"/>
      <c r="CSA64" s="7"/>
      <c r="CSB64" s="7"/>
      <c r="CSC64" s="7"/>
      <c r="CSD64" s="7"/>
      <c r="CSE64" s="7"/>
      <c r="CSF64" s="7"/>
      <c r="CSG64" s="7"/>
      <c r="CSH64" s="7"/>
      <c r="CSI64" s="7"/>
      <c r="CSJ64" s="7"/>
      <c r="CSK64" s="7"/>
      <c r="CSL64" s="7"/>
      <c r="CSM64" s="7"/>
      <c r="CSN64" s="7"/>
      <c r="CSO64" s="7"/>
      <c r="CSP64" s="7"/>
      <c r="CSQ64" s="7"/>
      <c r="CSR64" s="7"/>
      <c r="CSS64" s="7"/>
      <c r="CST64" s="7"/>
      <c r="CSU64" s="7"/>
      <c r="CSV64" s="7"/>
      <c r="CSW64" s="7"/>
      <c r="CSX64" s="7"/>
      <c r="CSY64" s="7"/>
      <c r="CSZ64" s="7"/>
      <c r="CTA64" s="7"/>
      <c r="CTB64" s="7"/>
      <c r="CTC64" s="7"/>
      <c r="CTD64" s="7"/>
      <c r="CTE64" s="7"/>
      <c r="CTF64" s="7"/>
      <c r="CTG64" s="7"/>
      <c r="CTH64" s="7"/>
      <c r="CTI64" s="7"/>
      <c r="CTJ64" s="7"/>
      <c r="CTK64" s="7"/>
      <c r="CTL64" s="7"/>
      <c r="CTM64" s="7"/>
      <c r="CTN64" s="7"/>
      <c r="CTO64" s="7"/>
      <c r="CTP64" s="7"/>
      <c r="CTQ64" s="7"/>
      <c r="CTR64" s="7"/>
      <c r="CTS64" s="7"/>
      <c r="CTT64" s="7"/>
      <c r="CTU64" s="7"/>
      <c r="CTV64" s="7"/>
      <c r="CTW64" s="7"/>
      <c r="CTX64" s="7"/>
      <c r="CTY64" s="7"/>
      <c r="CTZ64" s="7"/>
      <c r="CUA64" s="7"/>
      <c r="CUB64" s="7"/>
      <c r="CUC64" s="7"/>
      <c r="CUD64" s="7"/>
      <c r="CUE64" s="7"/>
      <c r="CUF64" s="7"/>
      <c r="CUH64" s="7"/>
      <c r="CUI64" s="7"/>
      <c r="CUJ64" s="7"/>
      <c r="CUK64" s="7"/>
      <c r="CUL64" s="7"/>
      <c r="CUM64" s="7"/>
      <c r="CUN64" s="7"/>
      <c r="CUO64" s="7"/>
      <c r="CUP64" s="7"/>
      <c r="CUQ64" s="7"/>
      <c r="CUR64" s="7"/>
      <c r="CUS64" s="7"/>
      <c r="CUT64" s="7"/>
      <c r="CUU64" s="7"/>
      <c r="CUV64" s="7"/>
      <c r="CUW64" s="7"/>
      <c r="CUX64" s="7"/>
      <c r="CUY64" s="7"/>
      <c r="CUZ64" s="7"/>
      <c r="CVA64" s="7"/>
      <c r="CVB64" s="7"/>
      <c r="CVC64" s="7"/>
      <c r="CVD64" s="7"/>
      <c r="CVE64" s="7"/>
      <c r="CVF64" s="7"/>
      <c r="CVG64" s="7"/>
      <c r="CVH64" s="7"/>
      <c r="CVI64" s="7"/>
      <c r="CVJ64" s="7"/>
      <c r="CVK64" s="7"/>
      <c r="CVL64" s="7"/>
      <c r="CVM64" s="7"/>
      <c r="CVN64" s="7"/>
      <c r="CVO64" s="7"/>
      <c r="CVP64" s="7"/>
      <c r="CVQ64" s="7"/>
      <c r="CVR64" s="7"/>
      <c r="CVS64" s="7"/>
      <c r="CVT64" s="7"/>
      <c r="CVU64" s="7"/>
      <c r="CVV64" s="7"/>
      <c r="CVW64" s="7"/>
      <c r="CVX64" s="7"/>
      <c r="CVY64" s="7"/>
      <c r="CVZ64" s="7"/>
      <c r="CWA64" s="7"/>
      <c r="CWB64" s="7"/>
      <c r="CWC64" s="7"/>
      <c r="CWD64" s="7"/>
      <c r="CWE64" s="7"/>
      <c r="CWF64" s="7"/>
      <c r="CWG64" s="7"/>
      <c r="CWH64" s="7"/>
      <c r="CWI64" s="7"/>
      <c r="CWJ64" s="7"/>
      <c r="CWK64" s="7"/>
      <c r="CWL64" s="7"/>
      <c r="CWM64" s="7"/>
      <c r="CWN64" s="7"/>
      <c r="CWO64" s="7"/>
      <c r="CWP64" s="7"/>
      <c r="CWQ64" s="7"/>
      <c r="CWR64" s="7"/>
      <c r="CWS64" s="7"/>
      <c r="CWT64" s="7"/>
      <c r="CWU64" s="7"/>
      <c r="CWV64" s="7"/>
      <c r="CWW64" s="7"/>
      <c r="CWX64" s="7"/>
      <c r="CWY64" s="7"/>
      <c r="CWZ64" s="7"/>
      <c r="CXA64" s="7"/>
      <c r="CXB64" s="7"/>
      <c r="CXC64" s="7"/>
      <c r="CXD64" s="7"/>
      <c r="CXE64" s="7"/>
      <c r="CXF64" s="7"/>
      <c r="CXG64" s="7"/>
      <c r="CXH64" s="7"/>
      <c r="CXI64" s="7"/>
      <c r="CXJ64" s="7"/>
      <c r="CXK64" s="7"/>
      <c r="CXL64" s="7"/>
      <c r="CXM64" s="7"/>
      <c r="CXN64" s="7"/>
      <c r="CXO64" s="7"/>
      <c r="CXP64" s="7"/>
      <c r="CXQ64" s="7"/>
      <c r="CXR64" s="7"/>
      <c r="CXS64" s="7"/>
      <c r="CXT64" s="7"/>
      <c r="CXU64" s="7"/>
      <c r="CXV64" s="7"/>
      <c r="CXW64" s="7"/>
      <c r="CXX64" s="7"/>
      <c r="CXY64" s="7"/>
      <c r="CXZ64" s="7"/>
      <c r="CYA64" s="7"/>
      <c r="CYB64" s="7"/>
      <c r="CYC64" s="7"/>
      <c r="CYD64" s="7"/>
      <c r="CYE64" s="7"/>
      <c r="CYF64" s="7"/>
      <c r="CYG64" s="7"/>
      <c r="CYH64" s="7"/>
      <c r="CYI64" s="7"/>
      <c r="CYJ64" s="7"/>
      <c r="CYK64" s="7"/>
      <c r="CYL64" s="7"/>
      <c r="CYM64" s="7"/>
      <c r="CYN64" s="7"/>
      <c r="CYO64" s="7"/>
      <c r="CYP64" s="7"/>
      <c r="CYQ64" s="7"/>
      <c r="CYR64" s="7"/>
      <c r="CYS64" s="7"/>
      <c r="CYT64" s="7"/>
      <c r="CYU64" s="7"/>
      <c r="CYV64" s="7"/>
      <c r="CYW64" s="7"/>
      <c r="CYX64" s="7"/>
      <c r="CYY64" s="7"/>
      <c r="CYZ64" s="7"/>
      <c r="CZA64" s="7"/>
      <c r="CZB64" s="7"/>
      <c r="CZC64" s="7"/>
      <c r="CZD64" s="7"/>
      <c r="CZE64" s="7"/>
      <c r="CZF64" s="7"/>
      <c r="CZG64" s="7"/>
      <c r="CZH64" s="7"/>
      <c r="CZI64" s="7"/>
      <c r="CZJ64" s="7"/>
      <c r="CZK64" s="7"/>
      <c r="CZL64" s="7"/>
      <c r="CZM64" s="7"/>
      <c r="CZN64" s="7"/>
      <c r="CZO64" s="7"/>
      <c r="CZP64" s="7"/>
      <c r="CZQ64" s="7"/>
      <c r="CZR64" s="7"/>
      <c r="CZS64" s="7"/>
      <c r="CZT64" s="7"/>
      <c r="CZU64" s="7"/>
      <c r="CZV64" s="7"/>
      <c r="CZW64" s="7"/>
      <c r="CZX64" s="7"/>
      <c r="CZY64" s="7"/>
      <c r="CZZ64" s="7"/>
      <c r="DAA64" s="7"/>
      <c r="DAB64" s="7"/>
      <c r="DAC64" s="7"/>
      <c r="DAD64" s="7"/>
      <c r="DAE64" s="7"/>
      <c r="DAF64" s="7"/>
      <c r="DAG64" s="7"/>
      <c r="DAH64" s="7"/>
      <c r="DAI64" s="7"/>
      <c r="DAJ64" s="7"/>
      <c r="DAK64" s="7"/>
      <c r="DAL64" s="7"/>
      <c r="DAM64" s="7"/>
      <c r="DAN64" s="7"/>
      <c r="DAO64" s="7"/>
      <c r="DAP64" s="7"/>
      <c r="DAQ64" s="7"/>
      <c r="DAR64" s="7"/>
      <c r="DAS64" s="7"/>
      <c r="DAT64" s="7"/>
      <c r="DAU64" s="7"/>
      <c r="DAV64" s="7"/>
      <c r="DAW64" s="7"/>
      <c r="DAX64" s="7"/>
      <c r="DAY64" s="7"/>
      <c r="DAZ64" s="7"/>
      <c r="DBA64" s="7"/>
      <c r="DBB64" s="7"/>
      <c r="DBC64" s="7"/>
      <c r="DBD64" s="7"/>
      <c r="DBE64" s="7"/>
      <c r="DBF64" s="7"/>
      <c r="DBG64" s="7"/>
      <c r="DBH64" s="7"/>
      <c r="DBI64" s="7"/>
      <c r="DBJ64" s="7"/>
      <c r="DBK64" s="7"/>
      <c r="DBL64" s="7"/>
      <c r="DBM64" s="7"/>
      <c r="DBN64" s="7"/>
      <c r="DBO64" s="7"/>
      <c r="DBP64" s="7"/>
      <c r="DBQ64" s="7"/>
      <c r="DBR64" s="7"/>
      <c r="DBS64" s="7"/>
      <c r="DBT64" s="7"/>
      <c r="DBU64" s="7"/>
      <c r="DBV64" s="7"/>
      <c r="DBW64" s="7"/>
      <c r="DBX64" s="7"/>
      <c r="DBY64" s="7"/>
      <c r="DBZ64" s="7"/>
      <c r="DCA64" s="7"/>
      <c r="DCB64" s="7"/>
      <c r="DCC64" s="7"/>
      <c r="DCD64" s="7"/>
      <c r="DCE64" s="7"/>
      <c r="DCF64" s="7"/>
      <c r="DCG64" s="7"/>
      <c r="DCH64" s="7"/>
      <c r="DCI64" s="7"/>
      <c r="DCJ64" s="7"/>
      <c r="DCK64" s="7"/>
      <c r="DCL64" s="7"/>
      <c r="DCM64" s="7"/>
      <c r="DCN64" s="7"/>
      <c r="DCO64" s="7"/>
      <c r="DCP64" s="7"/>
      <c r="DCQ64" s="7"/>
      <c r="DCR64" s="7"/>
      <c r="DCS64" s="7"/>
      <c r="DCT64" s="7"/>
      <c r="DCU64" s="7"/>
      <c r="DCV64" s="7"/>
      <c r="DCW64" s="7"/>
      <c r="DCX64" s="7"/>
      <c r="DCY64" s="7"/>
      <c r="DCZ64" s="7"/>
      <c r="DDA64" s="7"/>
      <c r="DDB64" s="7"/>
      <c r="DDC64" s="7"/>
      <c r="DDD64" s="7"/>
      <c r="DDE64" s="7"/>
      <c r="DDF64" s="7"/>
      <c r="DDG64" s="7"/>
      <c r="DDH64" s="7"/>
      <c r="DDI64" s="7"/>
      <c r="DDJ64" s="7"/>
      <c r="DDK64" s="7"/>
      <c r="DDL64" s="7"/>
      <c r="DDM64" s="7"/>
      <c r="DDN64" s="7"/>
      <c r="DDO64" s="7"/>
      <c r="DDP64" s="7"/>
      <c r="DDQ64" s="7"/>
      <c r="DDR64" s="7"/>
      <c r="DDS64" s="7"/>
      <c r="DDT64" s="7"/>
      <c r="DDU64" s="7"/>
      <c r="DDV64" s="7"/>
      <c r="DDW64" s="7"/>
      <c r="DDX64" s="7"/>
      <c r="DDY64" s="7"/>
      <c r="DDZ64" s="7"/>
      <c r="DEA64" s="7"/>
      <c r="DEB64" s="7"/>
      <c r="DED64" s="7"/>
      <c r="DEE64" s="7"/>
      <c r="DEF64" s="7"/>
      <c r="DEG64" s="7"/>
      <c r="DEH64" s="7"/>
      <c r="DEI64" s="7"/>
      <c r="DEJ64" s="7"/>
      <c r="DEK64" s="7"/>
      <c r="DEL64" s="7"/>
      <c r="DEM64" s="7"/>
      <c r="DEN64" s="7"/>
      <c r="DEO64" s="7"/>
      <c r="DEP64" s="7"/>
      <c r="DEQ64" s="7"/>
      <c r="DER64" s="7"/>
      <c r="DES64" s="7"/>
      <c r="DET64" s="7"/>
      <c r="DEU64" s="7"/>
      <c r="DEV64" s="7"/>
      <c r="DEW64" s="7"/>
      <c r="DEX64" s="7"/>
      <c r="DEY64" s="7"/>
      <c r="DEZ64" s="7"/>
      <c r="DFA64" s="7"/>
      <c r="DFB64" s="7"/>
      <c r="DFC64" s="7"/>
      <c r="DFD64" s="7"/>
      <c r="DFE64" s="7"/>
      <c r="DFF64" s="7"/>
      <c r="DFG64" s="7"/>
      <c r="DFH64" s="7"/>
      <c r="DFI64" s="7"/>
      <c r="DFJ64" s="7"/>
      <c r="DFK64" s="7"/>
      <c r="DFL64" s="7"/>
      <c r="DFM64" s="7"/>
      <c r="DFN64" s="7"/>
      <c r="DFO64" s="7"/>
      <c r="DFP64" s="7"/>
      <c r="DFQ64" s="7"/>
      <c r="DFR64" s="7"/>
      <c r="DFS64" s="7"/>
      <c r="DFT64" s="7"/>
      <c r="DFU64" s="7"/>
      <c r="DFV64" s="7"/>
      <c r="DFW64" s="7"/>
      <c r="DFX64" s="7"/>
      <c r="DFY64" s="7"/>
      <c r="DFZ64" s="7"/>
      <c r="DGA64" s="7"/>
      <c r="DGB64" s="7"/>
      <c r="DGC64" s="7"/>
      <c r="DGD64" s="7"/>
      <c r="DGE64" s="7"/>
      <c r="DGF64" s="7"/>
      <c r="DGG64" s="7"/>
      <c r="DGH64" s="7"/>
      <c r="DGI64" s="7"/>
      <c r="DGJ64" s="7"/>
      <c r="DGK64" s="7"/>
      <c r="DGL64" s="7"/>
      <c r="DGM64" s="7"/>
      <c r="DGN64" s="7"/>
      <c r="DGO64" s="7"/>
      <c r="DGP64" s="7"/>
      <c r="DGQ64" s="7"/>
      <c r="DGR64" s="7"/>
      <c r="DGS64" s="7"/>
      <c r="DGT64" s="7"/>
      <c r="DGU64" s="7"/>
      <c r="DGV64" s="7"/>
      <c r="DGW64" s="7"/>
      <c r="DGX64" s="7"/>
      <c r="DGY64" s="7"/>
      <c r="DGZ64" s="7"/>
      <c r="DHA64" s="7"/>
      <c r="DHB64" s="7"/>
      <c r="DHC64" s="7"/>
      <c r="DHD64" s="7"/>
      <c r="DHE64" s="7"/>
      <c r="DHF64" s="7"/>
      <c r="DHG64" s="7"/>
      <c r="DHH64" s="7"/>
      <c r="DHI64" s="7"/>
      <c r="DHJ64" s="7"/>
      <c r="DHK64" s="7"/>
      <c r="DHL64" s="7"/>
      <c r="DHM64" s="7"/>
      <c r="DHN64" s="7"/>
      <c r="DHO64" s="7"/>
      <c r="DHP64" s="7"/>
      <c r="DHQ64" s="7"/>
      <c r="DHR64" s="7"/>
      <c r="DHS64" s="7"/>
      <c r="DHT64" s="7"/>
      <c r="DHU64" s="7"/>
      <c r="DHV64" s="7"/>
      <c r="DHW64" s="7"/>
      <c r="DHX64" s="7"/>
      <c r="DHY64" s="7"/>
      <c r="DHZ64" s="7"/>
      <c r="DIA64" s="7"/>
      <c r="DIB64" s="7"/>
      <c r="DIC64" s="7"/>
      <c r="DID64" s="7"/>
      <c r="DIE64" s="7"/>
      <c r="DIF64" s="7"/>
      <c r="DIG64" s="7"/>
      <c r="DIH64" s="7"/>
      <c r="DII64" s="7"/>
      <c r="DIJ64" s="7"/>
      <c r="DIK64" s="7"/>
      <c r="DIL64" s="7"/>
      <c r="DIM64" s="7"/>
      <c r="DIN64" s="7"/>
      <c r="DIO64" s="7"/>
      <c r="DIP64" s="7"/>
      <c r="DIQ64" s="7"/>
      <c r="DIR64" s="7"/>
      <c r="DIS64" s="7"/>
      <c r="DIT64" s="7"/>
      <c r="DIU64" s="7"/>
      <c r="DIV64" s="7"/>
      <c r="DIW64" s="7"/>
      <c r="DIX64" s="7"/>
      <c r="DIY64" s="7"/>
      <c r="DIZ64" s="7"/>
      <c r="DJA64" s="7"/>
      <c r="DJB64" s="7"/>
      <c r="DJC64" s="7"/>
      <c r="DJD64" s="7"/>
      <c r="DJE64" s="7"/>
      <c r="DJF64" s="7"/>
      <c r="DJG64" s="7"/>
      <c r="DJH64" s="7"/>
      <c r="DJI64" s="7"/>
      <c r="DJJ64" s="7"/>
      <c r="DJK64" s="7"/>
      <c r="DJL64" s="7"/>
      <c r="DJM64" s="7"/>
      <c r="DJN64" s="7"/>
      <c r="DJO64" s="7"/>
      <c r="DJP64" s="7"/>
      <c r="DJQ64" s="7"/>
      <c r="DJR64" s="7"/>
      <c r="DJS64" s="7"/>
      <c r="DJT64" s="7"/>
      <c r="DJU64" s="7"/>
      <c r="DJV64" s="7"/>
      <c r="DJW64" s="7"/>
      <c r="DJX64" s="7"/>
      <c r="DJY64" s="7"/>
      <c r="DJZ64" s="7"/>
      <c r="DKA64" s="7"/>
      <c r="DKB64" s="7"/>
      <c r="DKC64" s="7"/>
      <c r="DKD64" s="7"/>
      <c r="DKE64" s="7"/>
      <c r="DKF64" s="7"/>
      <c r="DKG64" s="7"/>
      <c r="DKH64" s="7"/>
      <c r="DKI64" s="7"/>
      <c r="DKJ64" s="7"/>
      <c r="DKK64" s="7"/>
      <c r="DKL64" s="7"/>
      <c r="DKM64" s="7"/>
      <c r="DKN64" s="7"/>
      <c r="DKO64" s="7"/>
      <c r="DKP64" s="7"/>
      <c r="DKQ64" s="7"/>
      <c r="DKR64" s="7"/>
      <c r="DKS64" s="7"/>
      <c r="DKT64" s="7"/>
      <c r="DKU64" s="7"/>
      <c r="DKV64" s="7"/>
      <c r="DKW64" s="7"/>
      <c r="DKX64" s="7"/>
      <c r="DKY64" s="7"/>
      <c r="DKZ64" s="7"/>
      <c r="DLA64" s="7"/>
      <c r="DLB64" s="7"/>
      <c r="DLC64" s="7"/>
      <c r="DLD64" s="7"/>
      <c r="DLE64" s="7"/>
      <c r="DLF64" s="7"/>
      <c r="DLG64" s="7"/>
      <c r="DLH64" s="7"/>
      <c r="DLI64" s="7"/>
      <c r="DLJ64" s="7"/>
      <c r="DLK64" s="7"/>
      <c r="DLL64" s="7"/>
      <c r="DLM64" s="7"/>
      <c r="DLN64" s="7"/>
      <c r="DLO64" s="7"/>
      <c r="DLP64" s="7"/>
      <c r="DLQ64" s="7"/>
      <c r="DLR64" s="7"/>
      <c r="DLS64" s="7"/>
      <c r="DLT64" s="7"/>
      <c r="DLU64" s="7"/>
      <c r="DLV64" s="7"/>
      <c r="DLW64" s="7"/>
      <c r="DLX64" s="7"/>
      <c r="DLY64" s="7"/>
      <c r="DLZ64" s="7"/>
      <c r="DMA64" s="7"/>
      <c r="DMB64" s="7"/>
      <c r="DMC64" s="7"/>
      <c r="DMD64" s="7"/>
      <c r="DME64" s="7"/>
      <c r="DMF64" s="7"/>
      <c r="DMG64" s="7"/>
      <c r="DMH64" s="7"/>
      <c r="DMI64" s="7"/>
      <c r="DMJ64" s="7"/>
      <c r="DMK64" s="7"/>
      <c r="DML64" s="7"/>
      <c r="DMM64" s="7"/>
      <c r="DMN64" s="7"/>
      <c r="DMO64" s="7"/>
      <c r="DMP64" s="7"/>
      <c r="DMQ64" s="7"/>
      <c r="DMR64" s="7"/>
      <c r="DMS64" s="7"/>
      <c r="DMT64" s="7"/>
      <c r="DMU64" s="7"/>
      <c r="DMV64" s="7"/>
      <c r="DMW64" s="7"/>
      <c r="DMX64" s="7"/>
      <c r="DMY64" s="7"/>
      <c r="DMZ64" s="7"/>
      <c r="DNA64" s="7"/>
      <c r="DNB64" s="7"/>
      <c r="DNC64" s="7"/>
      <c r="DND64" s="7"/>
      <c r="DNE64" s="7"/>
      <c r="DNF64" s="7"/>
      <c r="DNG64" s="7"/>
      <c r="DNH64" s="7"/>
      <c r="DNI64" s="7"/>
      <c r="DNJ64" s="7"/>
      <c r="DNK64" s="7"/>
      <c r="DNL64" s="7"/>
      <c r="DNM64" s="7"/>
      <c r="DNN64" s="7"/>
      <c r="DNO64" s="7"/>
      <c r="DNP64" s="7"/>
      <c r="DNQ64" s="7"/>
      <c r="DNR64" s="7"/>
      <c r="DNS64" s="7"/>
      <c r="DNT64" s="7"/>
      <c r="DNU64" s="7"/>
      <c r="DNV64" s="7"/>
      <c r="DNW64" s="7"/>
      <c r="DNX64" s="7"/>
      <c r="DNZ64" s="7"/>
      <c r="DOA64" s="7"/>
      <c r="DOB64" s="7"/>
      <c r="DOC64" s="7"/>
      <c r="DOD64" s="7"/>
      <c r="DOE64" s="7"/>
      <c r="DOF64" s="7"/>
      <c r="DOG64" s="7"/>
      <c r="DOH64" s="7"/>
      <c r="DOI64" s="7"/>
      <c r="DOJ64" s="7"/>
      <c r="DOK64" s="7"/>
      <c r="DOL64" s="7"/>
      <c r="DOM64" s="7"/>
      <c r="DON64" s="7"/>
      <c r="DOO64" s="7"/>
      <c r="DOP64" s="7"/>
      <c r="DOQ64" s="7"/>
      <c r="DOR64" s="7"/>
      <c r="DOS64" s="7"/>
      <c r="DOT64" s="7"/>
      <c r="DOU64" s="7"/>
      <c r="DOV64" s="7"/>
      <c r="DOW64" s="7"/>
      <c r="DOX64" s="7"/>
      <c r="DOY64" s="7"/>
      <c r="DOZ64" s="7"/>
      <c r="DPA64" s="7"/>
      <c r="DPB64" s="7"/>
      <c r="DPC64" s="7"/>
      <c r="DPD64" s="7"/>
      <c r="DPE64" s="7"/>
      <c r="DPF64" s="7"/>
      <c r="DPG64" s="7"/>
      <c r="DPH64" s="7"/>
      <c r="DPI64" s="7"/>
      <c r="DPJ64" s="7"/>
      <c r="DPK64" s="7"/>
      <c r="DPL64" s="7"/>
      <c r="DPM64" s="7"/>
      <c r="DPN64" s="7"/>
      <c r="DPO64" s="7"/>
      <c r="DPP64" s="7"/>
      <c r="DPQ64" s="7"/>
      <c r="DPR64" s="7"/>
      <c r="DPS64" s="7"/>
      <c r="DPT64" s="7"/>
      <c r="DPU64" s="7"/>
      <c r="DPV64" s="7"/>
      <c r="DPW64" s="7"/>
      <c r="DPX64" s="7"/>
      <c r="DPY64" s="7"/>
      <c r="DPZ64" s="7"/>
      <c r="DQA64" s="7"/>
      <c r="DQB64" s="7"/>
      <c r="DQC64" s="7"/>
      <c r="DQD64" s="7"/>
      <c r="DQE64" s="7"/>
      <c r="DQF64" s="7"/>
      <c r="DQG64" s="7"/>
      <c r="DQH64" s="7"/>
      <c r="DQI64" s="7"/>
      <c r="DQJ64" s="7"/>
      <c r="DQK64" s="7"/>
      <c r="DQL64" s="7"/>
      <c r="DQM64" s="7"/>
      <c r="DQN64" s="7"/>
      <c r="DQO64" s="7"/>
      <c r="DQP64" s="7"/>
      <c r="DQQ64" s="7"/>
      <c r="DQR64" s="7"/>
      <c r="DQS64" s="7"/>
      <c r="DQT64" s="7"/>
      <c r="DQU64" s="7"/>
      <c r="DQV64" s="7"/>
      <c r="DQW64" s="7"/>
      <c r="DQX64" s="7"/>
      <c r="DQY64" s="7"/>
      <c r="DQZ64" s="7"/>
      <c r="DRA64" s="7"/>
      <c r="DRB64" s="7"/>
      <c r="DRC64" s="7"/>
      <c r="DRD64" s="7"/>
      <c r="DRE64" s="7"/>
      <c r="DRF64" s="7"/>
      <c r="DRG64" s="7"/>
      <c r="DRH64" s="7"/>
      <c r="DRI64" s="7"/>
      <c r="DRJ64" s="7"/>
      <c r="DRK64" s="7"/>
      <c r="DRL64" s="7"/>
      <c r="DRM64" s="7"/>
      <c r="DRN64" s="7"/>
      <c r="DRO64" s="7"/>
      <c r="DRP64" s="7"/>
      <c r="DRQ64" s="7"/>
      <c r="DRR64" s="7"/>
      <c r="DRS64" s="7"/>
      <c r="DRT64" s="7"/>
      <c r="DRU64" s="7"/>
      <c r="DRV64" s="7"/>
      <c r="DRW64" s="7"/>
      <c r="DRX64" s="7"/>
      <c r="DRY64" s="7"/>
      <c r="DRZ64" s="7"/>
      <c r="DSA64" s="7"/>
      <c r="DSB64" s="7"/>
      <c r="DSC64" s="7"/>
      <c r="DSD64" s="7"/>
      <c r="DSE64" s="7"/>
      <c r="DSF64" s="7"/>
      <c r="DSG64" s="7"/>
      <c r="DSH64" s="7"/>
      <c r="DSI64" s="7"/>
      <c r="DSJ64" s="7"/>
      <c r="DSK64" s="7"/>
      <c r="DSL64" s="7"/>
      <c r="DSM64" s="7"/>
      <c r="DSN64" s="7"/>
      <c r="DSO64" s="7"/>
      <c r="DSP64" s="7"/>
      <c r="DSQ64" s="7"/>
      <c r="DSR64" s="7"/>
      <c r="DSS64" s="7"/>
      <c r="DST64" s="7"/>
      <c r="DSU64" s="7"/>
      <c r="DSV64" s="7"/>
      <c r="DSW64" s="7"/>
      <c r="DSX64" s="7"/>
      <c r="DSY64" s="7"/>
      <c r="DSZ64" s="7"/>
      <c r="DTA64" s="7"/>
      <c r="DTB64" s="7"/>
      <c r="DTC64" s="7"/>
      <c r="DTD64" s="7"/>
      <c r="DTE64" s="7"/>
      <c r="DTF64" s="7"/>
      <c r="DTG64" s="7"/>
      <c r="DTH64" s="7"/>
      <c r="DTI64" s="7"/>
      <c r="DTJ64" s="7"/>
      <c r="DTK64" s="7"/>
      <c r="DTL64" s="7"/>
      <c r="DTM64" s="7"/>
      <c r="DTN64" s="7"/>
      <c r="DTO64" s="7"/>
      <c r="DTP64" s="7"/>
      <c r="DTQ64" s="7"/>
      <c r="DTR64" s="7"/>
      <c r="DTS64" s="7"/>
      <c r="DTT64" s="7"/>
      <c r="DTU64" s="7"/>
      <c r="DTV64" s="7"/>
      <c r="DTW64" s="7"/>
      <c r="DTX64" s="7"/>
      <c r="DTY64" s="7"/>
      <c r="DTZ64" s="7"/>
      <c r="DUA64" s="7"/>
      <c r="DUB64" s="7"/>
      <c r="DUC64" s="7"/>
      <c r="DUD64" s="7"/>
      <c r="DUE64" s="7"/>
      <c r="DUF64" s="7"/>
      <c r="DUG64" s="7"/>
      <c r="DUH64" s="7"/>
      <c r="DUI64" s="7"/>
      <c r="DUJ64" s="7"/>
      <c r="DUK64" s="7"/>
      <c r="DUL64" s="7"/>
      <c r="DUM64" s="7"/>
      <c r="DUN64" s="7"/>
      <c r="DUO64" s="7"/>
      <c r="DUP64" s="7"/>
      <c r="DUQ64" s="7"/>
      <c r="DUR64" s="7"/>
      <c r="DUS64" s="7"/>
      <c r="DUT64" s="7"/>
      <c r="DUU64" s="7"/>
      <c r="DUV64" s="7"/>
      <c r="DUW64" s="7"/>
      <c r="DUX64" s="7"/>
      <c r="DUY64" s="7"/>
      <c r="DUZ64" s="7"/>
      <c r="DVA64" s="7"/>
      <c r="DVB64" s="7"/>
      <c r="DVC64" s="7"/>
      <c r="DVD64" s="7"/>
      <c r="DVE64" s="7"/>
      <c r="DVF64" s="7"/>
      <c r="DVG64" s="7"/>
      <c r="DVH64" s="7"/>
      <c r="DVI64" s="7"/>
      <c r="DVJ64" s="7"/>
      <c r="DVK64" s="7"/>
      <c r="DVL64" s="7"/>
      <c r="DVM64" s="7"/>
      <c r="DVN64" s="7"/>
      <c r="DVO64" s="7"/>
      <c r="DVP64" s="7"/>
      <c r="DVQ64" s="7"/>
      <c r="DVR64" s="7"/>
      <c r="DVS64" s="7"/>
      <c r="DVT64" s="7"/>
      <c r="DVU64" s="7"/>
      <c r="DVV64" s="7"/>
      <c r="DVW64" s="7"/>
      <c r="DVX64" s="7"/>
      <c r="DVY64" s="7"/>
      <c r="DVZ64" s="7"/>
      <c r="DWA64" s="7"/>
      <c r="DWB64" s="7"/>
      <c r="DWC64" s="7"/>
      <c r="DWD64" s="7"/>
      <c r="DWE64" s="7"/>
      <c r="DWF64" s="7"/>
      <c r="DWG64" s="7"/>
      <c r="DWH64" s="7"/>
      <c r="DWI64" s="7"/>
      <c r="DWJ64" s="7"/>
      <c r="DWK64" s="7"/>
      <c r="DWL64" s="7"/>
      <c r="DWM64" s="7"/>
      <c r="DWN64" s="7"/>
      <c r="DWO64" s="7"/>
      <c r="DWP64" s="7"/>
      <c r="DWQ64" s="7"/>
      <c r="DWR64" s="7"/>
      <c r="DWS64" s="7"/>
      <c r="DWT64" s="7"/>
      <c r="DWU64" s="7"/>
      <c r="DWV64" s="7"/>
      <c r="DWW64" s="7"/>
      <c r="DWX64" s="7"/>
      <c r="DWY64" s="7"/>
      <c r="DWZ64" s="7"/>
      <c r="DXA64" s="7"/>
      <c r="DXB64" s="7"/>
      <c r="DXC64" s="7"/>
      <c r="DXD64" s="7"/>
      <c r="DXE64" s="7"/>
      <c r="DXF64" s="7"/>
      <c r="DXG64" s="7"/>
      <c r="DXH64" s="7"/>
      <c r="DXI64" s="7"/>
      <c r="DXJ64" s="7"/>
      <c r="DXK64" s="7"/>
      <c r="DXL64" s="7"/>
      <c r="DXM64" s="7"/>
      <c r="DXN64" s="7"/>
      <c r="DXO64" s="7"/>
      <c r="DXP64" s="7"/>
      <c r="DXQ64" s="7"/>
      <c r="DXR64" s="7"/>
      <c r="DXS64" s="7"/>
      <c r="DXT64" s="7"/>
      <c r="DXV64" s="7"/>
      <c r="DXW64" s="7"/>
      <c r="DXX64" s="7"/>
      <c r="DXY64" s="7"/>
      <c r="DXZ64" s="7"/>
      <c r="DYA64" s="7"/>
      <c r="DYB64" s="7"/>
      <c r="DYC64" s="7"/>
      <c r="DYD64" s="7"/>
      <c r="DYE64" s="7"/>
      <c r="DYF64" s="7"/>
      <c r="DYG64" s="7"/>
      <c r="DYH64" s="7"/>
      <c r="DYI64" s="7"/>
      <c r="DYJ64" s="7"/>
      <c r="DYK64" s="7"/>
      <c r="DYL64" s="7"/>
      <c r="DYM64" s="7"/>
      <c r="DYN64" s="7"/>
      <c r="DYO64" s="7"/>
      <c r="DYP64" s="7"/>
      <c r="DYQ64" s="7"/>
      <c r="DYR64" s="7"/>
      <c r="DYS64" s="7"/>
      <c r="DYT64" s="7"/>
      <c r="DYU64" s="7"/>
      <c r="DYV64" s="7"/>
      <c r="DYW64" s="7"/>
      <c r="DYX64" s="7"/>
      <c r="DYY64" s="7"/>
      <c r="DYZ64" s="7"/>
      <c r="DZA64" s="7"/>
      <c r="DZB64" s="7"/>
      <c r="DZC64" s="7"/>
      <c r="DZD64" s="7"/>
      <c r="DZE64" s="7"/>
      <c r="DZF64" s="7"/>
      <c r="DZG64" s="7"/>
      <c r="DZH64" s="7"/>
      <c r="DZI64" s="7"/>
      <c r="DZJ64" s="7"/>
      <c r="DZK64" s="7"/>
      <c r="DZL64" s="7"/>
      <c r="DZM64" s="7"/>
      <c r="DZN64" s="7"/>
      <c r="DZO64" s="7"/>
      <c r="DZP64" s="7"/>
      <c r="DZQ64" s="7"/>
      <c r="DZR64" s="7"/>
      <c r="DZS64" s="7"/>
      <c r="DZT64" s="7"/>
      <c r="DZU64" s="7"/>
      <c r="DZV64" s="7"/>
      <c r="DZW64" s="7"/>
      <c r="DZX64" s="7"/>
      <c r="DZY64" s="7"/>
      <c r="DZZ64" s="7"/>
      <c r="EAA64" s="7"/>
      <c r="EAB64" s="7"/>
      <c r="EAC64" s="7"/>
      <c r="EAD64" s="7"/>
      <c r="EAE64" s="7"/>
      <c r="EAF64" s="7"/>
      <c r="EAG64" s="7"/>
      <c r="EAH64" s="7"/>
      <c r="EAI64" s="7"/>
      <c r="EAJ64" s="7"/>
      <c r="EAK64" s="7"/>
      <c r="EAL64" s="7"/>
      <c r="EAM64" s="7"/>
      <c r="EAN64" s="7"/>
      <c r="EAO64" s="7"/>
      <c r="EAP64" s="7"/>
      <c r="EAQ64" s="7"/>
      <c r="EAR64" s="7"/>
      <c r="EAS64" s="7"/>
      <c r="EAT64" s="7"/>
      <c r="EAU64" s="7"/>
      <c r="EAV64" s="7"/>
      <c r="EAW64" s="7"/>
      <c r="EAX64" s="7"/>
      <c r="EAY64" s="7"/>
      <c r="EAZ64" s="7"/>
      <c r="EBA64" s="7"/>
      <c r="EBB64" s="7"/>
      <c r="EBC64" s="7"/>
      <c r="EBD64" s="7"/>
      <c r="EBE64" s="7"/>
      <c r="EBF64" s="7"/>
      <c r="EBG64" s="7"/>
      <c r="EBH64" s="7"/>
      <c r="EBI64" s="7"/>
      <c r="EBJ64" s="7"/>
      <c r="EBK64" s="7"/>
      <c r="EBL64" s="7"/>
      <c r="EBM64" s="7"/>
      <c r="EBN64" s="7"/>
      <c r="EBO64" s="7"/>
      <c r="EBP64" s="7"/>
      <c r="EBQ64" s="7"/>
      <c r="EBR64" s="7"/>
      <c r="EBS64" s="7"/>
      <c r="EBT64" s="7"/>
      <c r="EBU64" s="7"/>
      <c r="EBV64" s="7"/>
      <c r="EBW64" s="7"/>
      <c r="EBX64" s="7"/>
      <c r="EBY64" s="7"/>
      <c r="EBZ64" s="7"/>
      <c r="ECA64" s="7"/>
      <c r="ECB64" s="7"/>
      <c r="ECC64" s="7"/>
      <c r="ECD64" s="7"/>
      <c r="ECE64" s="7"/>
      <c r="ECF64" s="7"/>
      <c r="ECG64" s="7"/>
      <c r="ECH64" s="7"/>
      <c r="ECI64" s="7"/>
      <c r="ECJ64" s="7"/>
      <c r="ECK64" s="7"/>
      <c r="ECL64" s="7"/>
      <c r="ECM64" s="7"/>
      <c r="ECN64" s="7"/>
      <c r="ECO64" s="7"/>
      <c r="ECP64" s="7"/>
      <c r="ECQ64" s="7"/>
      <c r="ECR64" s="7"/>
      <c r="ECS64" s="7"/>
      <c r="ECT64" s="7"/>
      <c r="ECU64" s="7"/>
      <c r="ECV64" s="7"/>
      <c r="ECW64" s="7"/>
      <c r="ECX64" s="7"/>
      <c r="ECY64" s="7"/>
      <c r="ECZ64" s="7"/>
      <c r="EDA64" s="7"/>
      <c r="EDB64" s="7"/>
      <c r="EDC64" s="7"/>
      <c r="EDD64" s="7"/>
      <c r="EDE64" s="7"/>
      <c r="EDF64" s="7"/>
      <c r="EDG64" s="7"/>
      <c r="EDH64" s="7"/>
      <c r="EDI64" s="7"/>
      <c r="EDJ64" s="7"/>
      <c r="EDK64" s="7"/>
      <c r="EDL64" s="7"/>
      <c r="EDM64" s="7"/>
      <c r="EDN64" s="7"/>
      <c r="EDO64" s="7"/>
      <c r="EDP64" s="7"/>
      <c r="EDQ64" s="7"/>
      <c r="EDR64" s="7"/>
      <c r="EDS64" s="7"/>
      <c r="EDT64" s="7"/>
      <c r="EDU64" s="7"/>
      <c r="EDV64" s="7"/>
      <c r="EDW64" s="7"/>
      <c r="EDX64" s="7"/>
      <c r="EDY64" s="7"/>
      <c r="EDZ64" s="7"/>
      <c r="EEA64" s="7"/>
      <c r="EEB64" s="7"/>
      <c r="EEC64" s="7"/>
      <c r="EED64" s="7"/>
      <c r="EEE64" s="7"/>
      <c r="EEF64" s="7"/>
      <c r="EEG64" s="7"/>
      <c r="EEH64" s="7"/>
      <c r="EEI64" s="7"/>
      <c r="EEJ64" s="7"/>
      <c r="EEK64" s="7"/>
      <c r="EEL64" s="7"/>
      <c r="EEM64" s="7"/>
      <c r="EEN64" s="7"/>
      <c r="EEO64" s="7"/>
      <c r="EEP64" s="7"/>
      <c r="EEQ64" s="7"/>
      <c r="EER64" s="7"/>
      <c r="EES64" s="7"/>
      <c r="EET64" s="7"/>
      <c r="EEU64" s="7"/>
      <c r="EEV64" s="7"/>
      <c r="EEW64" s="7"/>
      <c r="EEX64" s="7"/>
      <c r="EEY64" s="7"/>
      <c r="EEZ64" s="7"/>
      <c r="EFA64" s="7"/>
      <c r="EFB64" s="7"/>
      <c r="EFC64" s="7"/>
      <c r="EFD64" s="7"/>
      <c r="EFE64" s="7"/>
      <c r="EFF64" s="7"/>
      <c r="EFG64" s="7"/>
      <c r="EFH64" s="7"/>
      <c r="EFI64" s="7"/>
      <c r="EFJ64" s="7"/>
      <c r="EFK64" s="7"/>
      <c r="EFL64" s="7"/>
      <c r="EFM64" s="7"/>
      <c r="EFN64" s="7"/>
      <c r="EFO64" s="7"/>
      <c r="EFP64" s="7"/>
      <c r="EFQ64" s="7"/>
      <c r="EFR64" s="7"/>
      <c r="EFS64" s="7"/>
      <c r="EFT64" s="7"/>
      <c r="EFU64" s="7"/>
      <c r="EFV64" s="7"/>
      <c r="EFW64" s="7"/>
      <c r="EFX64" s="7"/>
      <c r="EFY64" s="7"/>
      <c r="EFZ64" s="7"/>
      <c r="EGA64" s="7"/>
      <c r="EGB64" s="7"/>
      <c r="EGC64" s="7"/>
      <c r="EGD64" s="7"/>
      <c r="EGE64" s="7"/>
      <c r="EGF64" s="7"/>
      <c r="EGG64" s="7"/>
      <c r="EGH64" s="7"/>
      <c r="EGI64" s="7"/>
      <c r="EGJ64" s="7"/>
      <c r="EGK64" s="7"/>
      <c r="EGL64" s="7"/>
      <c r="EGM64" s="7"/>
      <c r="EGN64" s="7"/>
      <c r="EGO64" s="7"/>
      <c r="EGP64" s="7"/>
      <c r="EGQ64" s="7"/>
      <c r="EGR64" s="7"/>
      <c r="EGS64" s="7"/>
      <c r="EGT64" s="7"/>
      <c r="EGU64" s="7"/>
      <c r="EGV64" s="7"/>
      <c r="EGW64" s="7"/>
      <c r="EGX64" s="7"/>
      <c r="EGY64" s="7"/>
      <c r="EGZ64" s="7"/>
      <c r="EHA64" s="7"/>
      <c r="EHB64" s="7"/>
      <c r="EHC64" s="7"/>
      <c r="EHD64" s="7"/>
      <c r="EHE64" s="7"/>
      <c r="EHF64" s="7"/>
      <c r="EHG64" s="7"/>
      <c r="EHH64" s="7"/>
      <c r="EHI64" s="7"/>
      <c r="EHJ64" s="7"/>
      <c r="EHK64" s="7"/>
      <c r="EHL64" s="7"/>
      <c r="EHM64" s="7"/>
      <c r="EHN64" s="7"/>
      <c r="EHO64" s="7"/>
      <c r="EHP64" s="7"/>
      <c r="EHR64" s="7"/>
      <c r="EHS64" s="7"/>
      <c r="EHT64" s="7"/>
      <c r="EHU64" s="7"/>
      <c r="EHV64" s="7"/>
      <c r="EHW64" s="7"/>
      <c r="EHX64" s="7"/>
      <c r="EHY64" s="7"/>
      <c r="EHZ64" s="7"/>
      <c r="EIA64" s="7"/>
      <c r="EIB64" s="7"/>
      <c r="EIC64" s="7"/>
      <c r="EID64" s="7"/>
      <c r="EIE64" s="7"/>
      <c r="EIF64" s="7"/>
      <c r="EIG64" s="7"/>
      <c r="EIH64" s="7"/>
      <c r="EII64" s="7"/>
      <c r="EIJ64" s="7"/>
      <c r="EIK64" s="7"/>
      <c r="EIL64" s="7"/>
      <c r="EIM64" s="7"/>
      <c r="EIN64" s="7"/>
      <c r="EIO64" s="7"/>
      <c r="EIP64" s="7"/>
      <c r="EIQ64" s="7"/>
      <c r="EIR64" s="7"/>
      <c r="EIS64" s="7"/>
      <c r="EIT64" s="7"/>
      <c r="EIU64" s="7"/>
      <c r="EIV64" s="7"/>
      <c r="EIW64" s="7"/>
      <c r="EIX64" s="7"/>
      <c r="EIY64" s="7"/>
      <c r="EIZ64" s="7"/>
      <c r="EJA64" s="7"/>
      <c r="EJB64" s="7"/>
      <c r="EJC64" s="7"/>
      <c r="EJD64" s="7"/>
      <c r="EJE64" s="7"/>
      <c r="EJF64" s="7"/>
      <c r="EJG64" s="7"/>
      <c r="EJH64" s="7"/>
      <c r="EJI64" s="7"/>
      <c r="EJJ64" s="7"/>
      <c r="EJK64" s="7"/>
      <c r="EJL64" s="7"/>
      <c r="EJM64" s="7"/>
      <c r="EJN64" s="7"/>
      <c r="EJO64" s="7"/>
      <c r="EJP64" s="7"/>
      <c r="EJQ64" s="7"/>
      <c r="EJR64" s="7"/>
      <c r="EJS64" s="7"/>
      <c r="EJT64" s="7"/>
      <c r="EJU64" s="7"/>
      <c r="EJV64" s="7"/>
      <c r="EJW64" s="7"/>
      <c r="EJX64" s="7"/>
      <c r="EJY64" s="7"/>
      <c r="EJZ64" s="7"/>
      <c r="EKA64" s="7"/>
      <c r="EKB64" s="7"/>
      <c r="EKC64" s="7"/>
      <c r="EKD64" s="7"/>
      <c r="EKE64" s="7"/>
      <c r="EKF64" s="7"/>
      <c r="EKG64" s="7"/>
      <c r="EKH64" s="7"/>
      <c r="EKI64" s="7"/>
      <c r="EKJ64" s="7"/>
      <c r="EKK64" s="7"/>
      <c r="EKL64" s="7"/>
      <c r="EKM64" s="7"/>
      <c r="EKN64" s="7"/>
      <c r="EKO64" s="7"/>
      <c r="EKP64" s="7"/>
      <c r="EKQ64" s="7"/>
      <c r="EKR64" s="7"/>
      <c r="EKS64" s="7"/>
      <c r="EKT64" s="7"/>
      <c r="EKU64" s="7"/>
      <c r="EKV64" s="7"/>
      <c r="EKW64" s="7"/>
      <c r="EKX64" s="7"/>
      <c r="EKY64" s="7"/>
      <c r="EKZ64" s="7"/>
      <c r="ELA64" s="7"/>
      <c r="ELB64" s="7"/>
      <c r="ELC64" s="7"/>
      <c r="ELD64" s="7"/>
      <c r="ELE64" s="7"/>
      <c r="ELF64" s="7"/>
      <c r="ELG64" s="7"/>
      <c r="ELH64" s="7"/>
      <c r="ELI64" s="7"/>
      <c r="ELJ64" s="7"/>
      <c r="ELK64" s="7"/>
      <c r="ELL64" s="7"/>
      <c r="ELM64" s="7"/>
      <c r="ELN64" s="7"/>
      <c r="ELO64" s="7"/>
      <c r="ELP64" s="7"/>
      <c r="ELQ64" s="7"/>
      <c r="ELR64" s="7"/>
      <c r="ELS64" s="7"/>
      <c r="ELT64" s="7"/>
      <c r="ELU64" s="7"/>
      <c r="ELV64" s="7"/>
      <c r="ELW64" s="7"/>
      <c r="ELX64" s="7"/>
      <c r="ELY64" s="7"/>
      <c r="ELZ64" s="7"/>
      <c r="EMA64" s="7"/>
      <c r="EMB64" s="7"/>
      <c r="EMC64" s="7"/>
      <c r="EMD64" s="7"/>
      <c r="EME64" s="7"/>
      <c r="EMF64" s="7"/>
      <c r="EMG64" s="7"/>
      <c r="EMH64" s="7"/>
      <c r="EMI64" s="7"/>
      <c r="EMJ64" s="7"/>
      <c r="EMK64" s="7"/>
      <c r="EML64" s="7"/>
      <c r="EMM64" s="7"/>
      <c r="EMN64" s="7"/>
      <c r="EMO64" s="7"/>
      <c r="EMP64" s="7"/>
      <c r="EMQ64" s="7"/>
      <c r="EMR64" s="7"/>
      <c r="EMS64" s="7"/>
      <c r="EMT64" s="7"/>
      <c r="EMU64" s="7"/>
      <c r="EMV64" s="7"/>
      <c r="EMW64" s="7"/>
      <c r="EMX64" s="7"/>
      <c r="EMY64" s="7"/>
      <c r="EMZ64" s="7"/>
      <c r="ENA64" s="7"/>
      <c r="ENB64" s="7"/>
      <c r="ENC64" s="7"/>
      <c r="END64" s="7"/>
      <c r="ENE64" s="7"/>
      <c r="ENF64" s="7"/>
      <c r="ENG64" s="7"/>
      <c r="ENH64" s="7"/>
      <c r="ENI64" s="7"/>
      <c r="ENJ64" s="7"/>
      <c r="ENK64" s="7"/>
      <c r="ENL64" s="7"/>
      <c r="ENM64" s="7"/>
      <c r="ENN64" s="7"/>
      <c r="ENO64" s="7"/>
      <c r="ENP64" s="7"/>
      <c r="ENQ64" s="7"/>
      <c r="ENR64" s="7"/>
      <c r="ENS64" s="7"/>
      <c r="ENT64" s="7"/>
      <c r="ENU64" s="7"/>
      <c r="ENV64" s="7"/>
      <c r="ENW64" s="7"/>
      <c r="ENX64" s="7"/>
      <c r="ENY64" s="7"/>
      <c r="ENZ64" s="7"/>
      <c r="EOA64" s="7"/>
      <c r="EOB64" s="7"/>
      <c r="EOC64" s="7"/>
      <c r="EOD64" s="7"/>
      <c r="EOE64" s="7"/>
      <c r="EOF64" s="7"/>
      <c r="EOG64" s="7"/>
      <c r="EOH64" s="7"/>
      <c r="EOI64" s="7"/>
      <c r="EOJ64" s="7"/>
      <c r="EOK64" s="7"/>
      <c r="EOL64" s="7"/>
      <c r="EOM64" s="7"/>
      <c r="EON64" s="7"/>
      <c r="EOO64" s="7"/>
      <c r="EOP64" s="7"/>
      <c r="EOQ64" s="7"/>
      <c r="EOR64" s="7"/>
      <c r="EOS64" s="7"/>
      <c r="EOT64" s="7"/>
      <c r="EOU64" s="7"/>
      <c r="EOV64" s="7"/>
      <c r="EOW64" s="7"/>
      <c r="EOX64" s="7"/>
      <c r="EOY64" s="7"/>
      <c r="EOZ64" s="7"/>
      <c r="EPA64" s="7"/>
      <c r="EPB64" s="7"/>
      <c r="EPC64" s="7"/>
      <c r="EPD64" s="7"/>
      <c r="EPE64" s="7"/>
      <c r="EPF64" s="7"/>
      <c r="EPG64" s="7"/>
      <c r="EPH64" s="7"/>
      <c r="EPI64" s="7"/>
      <c r="EPJ64" s="7"/>
      <c r="EPK64" s="7"/>
      <c r="EPL64" s="7"/>
      <c r="EPM64" s="7"/>
      <c r="EPN64" s="7"/>
      <c r="EPO64" s="7"/>
      <c r="EPP64" s="7"/>
      <c r="EPQ64" s="7"/>
      <c r="EPR64" s="7"/>
      <c r="EPS64" s="7"/>
      <c r="EPT64" s="7"/>
      <c r="EPU64" s="7"/>
      <c r="EPV64" s="7"/>
      <c r="EPW64" s="7"/>
      <c r="EPX64" s="7"/>
      <c r="EPY64" s="7"/>
      <c r="EPZ64" s="7"/>
      <c r="EQA64" s="7"/>
      <c r="EQB64" s="7"/>
      <c r="EQC64" s="7"/>
      <c r="EQD64" s="7"/>
      <c r="EQE64" s="7"/>
      <c r="EQF64" s="7"/>
      <c r="EQG64" s="7"/>
      <c r="EQH64" s="7"/>
      <c r="EQI64" s="7"/>
      <c r="EQJ64" s="7"/>
      <c r="EQK64" s="7"/>
      <c r="EQL64" s="7"/>
      <c r="EQM64" s="7"/>
      <c r="EQN64" s="7"/>
      <c r="EQO64" s="7"/>
      <c r="EQP64" s="7"/>
      <c r="EQQ64" s="7"/>
      <c r="EQR64" s="7"/>
      <c r="EQS64" s="7"/>
      <c r="EQT64" s="7"/>
      <c r="EQU64" s="7"/>
      <c r="EQV64" s="7"/>
      <c r="EQW64" s="7"/>
      <c r="EQX64" s="7"/>
      <c r="EQY64" s="7"/>
      <c r="EQZ64" s="7"/>
      <c r="ERA64" s="7"/>
      <c r="ERB64" s="7"/>
      <c r="ERC64" s="7"/>
      <c r="ERD64" s="7"/>
      <c r="ERE64" s="7"/>
      <c r="ERF64" s="7"/>
      <c r="ERG64" s="7"/>
      <c r="ERH64" s="7"/>
      <c r="ERI64" s="7"/>
      <c r="ERJ64" s="7"/>
      <c r="ERK64" s="7"/>
      <c r="ERL64" s="7"/>
      <c r="ERN64" s="7"/>
      <c r="ERO64" s="7"/>
      <c r="ERP64" s="7"/>
      <c r="ERQ64" s="7"/>
      <c r="ERR64" s="7"/>
      <c r="ERS64" s="7"/>
      <c r="ERT64" s="7"/>
      <c r="ERU64" s="7"/>
      <c r="ERV64" s="7"/>
      <c r="ERW64" s="7"/>
      <c r="ERX64" s="7"/>
      <c r="ERY64" s="7"/>
      <c r="ERZ64" s="7"/>
      <c r="ESA64" s="7"/>
      <c r="ESB64" s="7"/>
      <c r="ESC64" s="7"/>
      <c r="ESD64" s="7"/>
      <c r="ESE64" s="7"/>
      <c r="ESF64" s="7"/>
      <c r="ESG64" s="7"/>
      <c r="ESH64" s="7"/>
      <c r="ESI64" s="7"/>
      <c r="ESJ64" s="7"/>
      <c r="ESK64" s="7"/>
      <c r="ESL64" s="7"/>
      <c r="ESM64" s="7"/>
      <c r="ESN64" s="7"/>
      <c r="ESO64" s="7"/>
      <c r="ESP64" s="7"/>
      <c r="ESQ64" s="7"/>
      <c r="ESR64" s="7"/>
      <c r="ESS64" s="7"/>
      <c r="EST64" s="7"/>
      <c r="ESU64" s="7"/>
      <c r="ESV64" s="7"/>
      <c r="ESW64" s="7"/>
      <c r="ESX64" s="7"/>
      <c r="ESY64" s="7"/>
      <c r="ESZ64" s="7"/>
      <c r="ETA64" s="7"/>
      <c r="ETB64" s="7"/>
      <c r="ETC64" s="7"/>
      <c r="ETD64" s="7"/>
      <c r="ETE64" s="7"/>
      <c r="ETF64" s="7"/>
      <c r="ETG64" s="7"/>
      <c r="ETH64" s="7"/>
      <c r="ETI64" s="7"/>
      <c r="ETJ64" s="7"/>
      <c r="ETK64" s="7"/>
      <c r="ETL64" s="7"/>
      <c r="ETM64" s="7"/>
      <c r="ETN64" s="7"/>
      <c r="ETO64" s="7"/>
      <c r="ETP64" s="7"/>
      <c r="ETQ64" s="7"/>
      <c r="ETR64" s="7"/>
      <c r="ETS64" s="7"/>
      <c r="ETT64" s="7"/>
      <c r="ETU64" s="7"/>
      <c r="ETV64" s="7"/>
      <c r="ETW64" s="7"/>
      <c r="ETX64" s="7"/>
      <c r="ETY64" s="7"/>
      <c r="ETZ64" s="7"/>
      <c r="EUA64" s="7"/>
      <c r="EUB64" s="7"/>
      <c r="EUC64" s="7"/>
      <c r="EUD64" s="7"/>
      <c r="EUE64" s="7"/>
      <c r="EUF64" s="7"/>
      <c r="EUG64" s="7"/>
      <c r="EUH64" s="7"/>
      <c r="EUI64" s="7"/>
      <c r="EUJ64" s="7"/>
      <c r="EUK64" s="7"/>
      <c r="EUL64" s="7"/>
      <c r="EUM64" s="7"/>
      <c r="EUN64" s="7"/>
      <c r="EUO64" s="7"/>
      <c r="EUP64" s="7"/>
      <c r="EUQ64" s="7"/>
      <c r="EUR64" s="7"/>
      <c r="EUS64" s="7"/>
      <c r="EUT64" s="7"/>
      <c r="EUU64" s="7"/>
      <c r="EUV64" s="7"/>
      <c r="EUW64" s="7"/>
      <c r="EUX64" s="7"/>
      <c r="EUY64" s="7"/>
      <c r="EUZ64" s="7"/>
      <c r="EVA64" s="7"/>
      <c r="EVB64" s="7"/>
      <c r="EVC64" s="7"/>
      <c r="EVD64" s="7"/>
      <c r="EVE64" s="7"/>
      <c r="EVF64" s="7"/>
      <c r="EVG64" s="7"/>
      <c r="EVH64" s="7"/>
      <c r="EVI64" s="7"/>
      <c r="EVJ64" s="7"/>
      <c r="EVK64" s="7"/>
      <c r="EVL64" s="7"/>
      <c r="EVM64" s="7"/>
      <c r="EVN64" s="7"/>
      <c r="EVO64" s="7"/>
      <c r="EVP64" s="7"/>
      <c r="EVQ64" s="7"/>
      <c r="EVR64" s="7"/>
      <c r="EVS64" s="7"/>
      <c r="EVT64" s="7"/>
      <c r="EVU64" s="7"/>
      <c r="EVV64" s="7"/>
      <c r="EVW64" s="7"/>
      <c r="EVX64" s="7"/>
      <c r="EVY64" s="7"/>
      <c r="EVZ64" s="7"/>
      <c r="EWA64" s="7"/>
      <c r="EWB64" s="7"/>
      <c r="EWC64" s="7"/>
      <c r="EWD64" s="7"/>
      <c r="EWE64" s="7"/>
      <c r="EWF64" s="7"/>
      <c r="EWG64" s="7"/>
      <c r="EWH64" s="7"/>
      <c r="EWI64" s="7"/>
      <c r="EWJ64" s="7"/>
      <c r="EWK64" s="7"/>
      <c r="EWL64" s="7"/>
      <c r="EWM64" s="7"/>
      <c r="EWN64" s="7"/>
      <c r="EWO64" s="7"/>
      <c r="EWP64" s="7"/>
      <c r="EWQ64" s="7"/>
      <c r="EWR64" s="7"/>
      <c r="EWS64" s="7"/>
      <c r="EWT64" s="7"/>
      <c r="EWU64" s="7"/>
      <c r="EWV64" s="7"/>
      <c r="EWW64" s="7"/>
      <c r="EWX64" s="7"/>
      <c r="EWY64" s="7"/>
      <c r="EWZ64" s="7"/>
      <c r="EXA64" s="7"/>
      <c r="EXB64" s="7"/>
      <c r="EXC64" s="7"/>
      <c r="EXD64" s="7"/>
      <c r="EXE64" s="7"/>
      <c r="EXF64" s="7"/>
      <c r="EXG64" s="7"/>
      <c r="EXH64" s="7"/>
      <c r="EXI64" s="7"/>
      <c r="EXJ64" s="7"/>
      <c r="EXK64" s="7"/>
      <c r="EXL64" s="7"/>
      <c r="EXM64" s="7"/>
      <c r="EXN64" s="7"/>
      <c r="EXO64" s="7"/>
      <c r="EXP64" s="7"/>
      <c r="EXQ64" s="7"/>
      <c r="EXR64" s="7"/>
      <c r="EXS64" s="7"/>
      <c r="EXT64" s="7"/>
      <c r="EXU64" s="7"/>
      <c r="EXV64" s="7"/>
      <c r="EXW64" s="7"/>
      <c r="EXX64" s="7"/>
      <c r="EXY64" s="7"/>
      <c r="EXZ64" s="7"/>
      <c r="EYA64" s="7"/>
      <c r="EYB64" s="7"/>
      <c r="EYC64" s="7"/>
      <c r="EYD64" s="7"/>
      <c r="EYE64" s="7"/>
      <c r="EYF64" s="7"/>
      <c r="EYG64" s="7"/>
      <c r="EYH64" s="7"/>
      <c r="EYI64" s="7"/>
      <c r="EYJ64" s="7"/>
      <c r="EYK64" s="7"/>
      <c r="EYL64" s="7"/>
      <c r="EYM64" s="7"/>
      <c r="EYN64" s="7"/>
      <c r="EYO64" s="7"/>
      <c r="EYP64" s="7"/>
      <c r="EYQ64" s="7"/>
      <c r="EYR64" s="7"/>
      <c r="EYS64" s="7"/>
      <c r="EYT64" s="7"/>
      <c r="EYU64" s="7"/>
      <c r="EYV64" s="7"/>
      <c r="EYW64" s="7"/>
      <c r="EYX64" s="7"/>
      <c r="EYY64" s="7"/>
      <c r="EYZ64" s="7"/>
      <c r="EZA64" s="7"/>
      <c r="EZB64" s="7"/>
      <c r="EZC64" s="7"/>
      <c r="EZD64" s="7"/>
      <c r="EZE64" s="7"/>
      <c r="EZF64" s="7"/>
      <c r="EZG64" s="7"/>
      <c r="EZH64" s="7"/>
      <c r="EZI64" s="7"/>
      <c r="EZJ64" s="7"/>
      <c r="EZK64" s="7"/>
      <c r="EZL64" s="7"/>
      <c r="EZM64" s="7"/>
      <c r="EZN64" s="7"/>
      <c r="EZO64" s="7"/>
      <c r="EZP64" s="7"/>
      <c r="EZQ64" s="7"/>
      <c r="EZR64" s="7"/>
      <c r="EZS64" s="7"/>
      <c r="EZT64" s="7"/>
      <c r="EZU64" s="7"/>
      <c r="EZV64" s="7"/>
      <c r="EZW64" s="7"/>
      <c r="EZX64" s="7"/>
      <c r="EZY64" s="7"/>
      <c r="EZZ64" s="7"/>
      <c r="FAA64" s="7"/>
      <c r="FAB64" s="7"/>
      <c r="FAC64" s="7"/>
      <c r="FAD64" s="7"/>
      <c r="FAE64" s="7"/>
      <c r="FAF64" s="7"/>
      <c r="FAG64" s="7"/>
      <c r="FAH64" s="7"/>
      <c r="FAI64" s="7"/>
      <c r="FAJ64" s="7"/>
      <c r="FAK64" s="7"/>
      <c r="FAL64" s="7"/>
      <c r="FAM64" s="7"/>
      <c r="FAN64" s="7"/>
      <c r="FAO64" s="7"/>
      <c r="FAP64" s="7"/>
      <c r="FAQ64" s="7"/>
      <c r="FAR64" s="7"/>
      <c r="FAS64" s="7"/>
      <c r="FAT64" s="7"/>
      <c r="FAU64" s="7"/>
      <c r="FAV64" s="7"/>
      <c r="FAW64" s="7"/>
      <c r="FAX64" s="7"/>
      <c r="FAY64" s="7"/>
      <c r="FAZ64" s="7"/>
      <c r="FBA64" s="7"/>
      <c r="FBB64" s="7"/>
      <c r="FBC64" s="7"/>
      <c r="FBD64" s="7"/>
      <c r="FBE64" s="7"/>
      <c r="FBF64" s="7"/>
      <c r="FBG64" s="7"/>
      <c r="FBH64" s="7"/>
      <c r="FBJ64" s="7"/>
      <c r="FBK64" s="7"/>
      <c r="FBL64" s="7"/>
      <c r="FBM64" s="7"/>
      <c r="FBN64" s="7"/>
      <c r="FBO64" s="7"/>
      <c r="FBP64" s="7"/>
      <c r="FBQ64" s="7"/>
      <c r="FBR64" s="7"/>
      <c r="FBS64" s="7"/>
      <c r="FBT64" s="7"/>
      <c r="FBU64" s="7"/>
      <c r="FBV64" s="7"/>
      <c r="FBW64" s="7"/>
      <c r="FBX64" s="7"/>
      <c r="FBY64" s="7"/>
      <c r="FBZ64" s="7"/>
      <c r="FCA64" s="7"/>
      <c r="FCB64" s="7"/>
      <c r="FCC64" s="7"/>
      <c r="FCD64" s="7"/>
      <c r="FCE64" s="7"/>
      <c r="FCF64" s="7"/>
      <c r="FCG64" s="7"/>
      <c r="FCH64" s="7"/>
      <c r="FCI64" s="7"/>
      <c r="FCJ64" s="7"/>
      <c r="FCK64" s="7"/>
      <c r="FCL64" s="7"/>
      <c r="FCM64" s="7"/>
      <c r="FCN64" s="7"/>
      <c r="FCO64" s="7"/>
      <c r="FCP64" s="7"/>
      <c r="FCQ64" s="7"/>
      <c r="FCR64" s="7"/>
      <c r="FCS64" s="7"/>
      <c r="FCT64" s="7"/>
      <c r="FCU64" s="7"/>
      <c r="FCV64" s="7"/>
      <c r="FCW64" s="7"/>
      <c r="FCX64" s="7"/>
      <c r="FCY64" s="7"/>
      <c r="FCZ64" s="7"/>
      <c r="FDA64" s="7"/>
      <c r="FDB64" s="7"/>
      <c r="FDC64" s="7"/>
      <c r="FDD64" s="7"/>
      <c r="FDE64" s="7"/>
      <c r="FDF64" s="7"/>
      <c r="FDG64" s="7"/>
      <c r="FDH64" s="7"/>
      <c r="FDI64" s="7"/>
      <c r="FDJ64" s="7"/>
      <c r="FDK64" s="7"/>
      <c r="FDL64" s="7"/>
      <c r="FDM64" s="7"/>
      <c r="FDN64" s="7"/>
      <c r="FDO64" s="7"/>
      <c r="FDP64" s="7"/>
      <c r="FDQ64" s="7"/>
      <c r="FDR64" s="7"/>
      <c r="FDS64" s="7"/>
      <c r="FDT64" s="7"/>
      <c r="FDU64" s="7"/>
      <c r="FDV64" s="7"/>
      <c r="FDW64" s="7"/>
      <c r="FDX64" s="7"/>
      <c r="FDY64" s="7"/>
      <c r="FDZ64" s="7"/>
      <c r="FEA64" s="7"/>
      <c r="FEB64" s="7"/>
      <c r="FEC64" s="7"/>
      <c r="FED64" s="7"/>
      <c r="FEE64" s="7"/>
      <c r="FEF64" s="7"/>
      <c r="FEG64" s="7"/>
      <c r="FEH64" s="7"/>
      <c r="FEI64" s="7"/>
      <c r="FEJ64" s="7"/>
      <c r="FEK64" s="7"/>
      <c r="FEL64" s="7"/>
      <c r="FEM64" s="7"/>
      <c r="FEN64" s="7"/>
      <c r="FEO64" s="7"/>
      <c r="FEP64" s="7"/>
      <c r="FEQ64" s="7"/>
      <c r="FER64" s="7"/>
      <c r="FES64" s="7"/>
      <c r="FET64" s="7"/>
      <c r="FEU64" s="7"/>
      <c r="FEV64" s="7"/>
      <c r="FEW64" s="7"/>
      <c r="FEX64" s="7"/>
      <c r="FEY64" s="7"/>
      <c r="FEZ64" s="7"/>
      <c r="FFA64" s="7"/>
      <c r="FFB64" s="7"/>
      <c r="FFC64" s="7"/>
      <c r="FFD64" s="7"/>
      <c r="FFE64" s="7"/>
      <c r="FFF64" s="7"/>
      <c r="FFG64" s="7"/>
      <c r="FFH64" s="7"/>
      <c r="FFI64" s="7"/>
      <c r="FFJ64" s="7"/>
      <c r="FFK64" s="7"/>
      <c r="FFL64" s="7"/>
      <c r="FFM64" s="7"/>
      <c r="FFN64" s="7"/>
      <c r="FFO64" s="7"/>
      <c r="FFP64" s="7"/>
      <c r="FFQ64" s="7"/>
      <c r="FFR64" s="7"/>
      <c r="FFS64" s="7"/>
      <c r="FFT64" s="7"/>
      <c r="FFU64" s="7"/>
      <c r="FFV64" s="7"/>
      <c r="FFW64" s="7"/>
      <c r="FFX64" s="7"/>
      <c r="FFY64" s="7"/>
      <c r="FFZ64" s="7"/>
      <c r="FGA64" s="7"/>
      <c r="FGB64" s="7"/>
      <c r="FGC64" s="7"/>
      <c r="FGD64" s="7"/>
      <c r="FGE64" s="7"/>
      <c r="FGF64" s="7"/>
      <c r="FGG64" s="7"/>
      <c r="FGH64" s="7"/>
      <c r="FGI64" s="7"/>
      <c r="FGJ64" s="7"/>
      <c r="FGK64" s="7"/>
      <c r="FGL64" s="7"/>
      <c r="FGM64" s="7"/>
      <c r="FGN64" s="7"/>
      <c r="FGO64" s="7"/>
      <c r="FGP64" s="7"/>
      <c r="FGQ64" s="7"/>
      <c r="FGR64" s="7"/>
      <c r="FGS64" s="7"/>
      <c r="FGT64" s="7"/>
      <c r="FGU64" s="7"/>
      <c r="FGV64" s="7"/>
      <c r="FGW64" s="7"/>
      <c r="FGX64" s="7"/>
      <c r="FGY64" s="7"/>
      <c r="FGZ64" s="7"/>
      <c r="FHA64" s="7"/>
      <c r="FHB64" s="7"/>
      <c r="FHC64" s="7"/>
      <c r="FHD64" s="7"/>
      <c r="FHE64" s="7"/>
      <c r="FHF64" s="7"/>
      <c r="FHG64" s="7"/>
      <c r="FHH64" s="7"/>
      <c r="FHI64" s="7"/>
      <c r="FHJ64" s="7"/>
      <c r="FHK64" s="7"/>
      <c r="FHL64" s="7"/>
      <c r="FHM64" s="7"/>
      <c r="FHN64" s="7"/>
      <c r="FHO64" s="7"/>
      <c r="FHP64" s="7"/>
      <c r="FHQ64" s="7"/>
      <c r="FHR64" s="7"/>
      <c r="FHS64" s="7"/>
      <c r="FHT64" s="7"/>
      <c r="FHU64" s="7"/>
      <c r="FHV64" s="7"/>
      <c r="FHW64" s="7"/>
      <c r="FHX64" s="7"/>
      <c r="FHY64" s="7"/>
      <c r="FHZ64" s="7"/>
      <c r="FIA64" s="7"/>
      <c r="FIB64" s="7"/>
      <c r="FIC64" s="7"/>
      <c r="FID64" s="7"/>
      <c r="FIE64" s="7"/>
      <c r="FIF64" s="7"/>
      <c r="FIG64" s="7"/>
      <c r="FIH64" s="7"/>
      <c r="FII64" s="7"/>
      <c r="FIJ64" s="7"/>
      <c r="FIK64" s="7"/>
      <c r="FIL64" s="7"/>
      <c r="FIM64" s="7"/>
      <c r="FIN64" s="7"/>
      <c r="FIO64" s="7"/>
      <c r="FIP64" s="7"/>
      <c r="FIQ64" s="7"/>
      <c r="FIR64" s="7"/>
      <c r="FIS64" s="7"/>
      <c r="FIT64" s="7"/>
      <c r="FIU64" s="7"/>
      <c r="FIV64" s="7"/>
      <c r="FIW64" s="7"/>
      <c r="FIX64" s="7"/>
      <c r="FIY64" s="7"/>
      <c r="FIZ64" s="7"/>
      <c r="FJA64" s="7"/>
      <c r="FJB64" s="7"/>
      <c r="FJC64" s="7"/>
      <c r="FJD64" s="7"/>
      <c r="FJE64" s="7"/>
      <c r="FJF64" s="7"/>
      <c r="FJG64" s="7"/>
      <c r="FJH64" s="7"/>
      <c r="FJI64" s="7"/>
      <c r="FJJ64" s="7"/>
      <c r="FJK64" s="7"/>
      <c r="FJL64" s="7"/>
      <c r="FJM64" s="7"/>
      <c r="FJN64" s="7"/>
      <c r="FJO64" s="7"/>
      <c r="FJP64" s="7"/>
      <c r="FJQ64" s="7"/>
      <c r="FJR64" s="7"/>
      <c r="FJS64" s="7"/>
      <c r="FJT64" s="7"/>
      <c r="FJU64" s="7"/>
      <c r="FJV64" s="7"/>
      <c r="FJW64" s="7"/>
      <c r="FJX64" s="7"/>
      <c r="FJY64" s="7"/>
      <c r="FJZ64" s="7"/>
      <c r="FKA64" s="7"/>
      <c r="FKB64" s="7"/>
      <c r="FKC64" s="7"/>
      <c r="FKD64" s="7"/>
      <c r="FKE64" s="7"/>
      <c r="FKF64" s="7"/>
      <c r="FKG64" s="7"/>
      <c r="FKH64" s="7"/>
      <c r="FKI64" s="7"/>
      <c r="FKJ64" s="7"/>
      <c r="FKK64" s="7"/>
      <c r="FKL64" s="7"/>
      <c r="FKM64" s="7"/>
      <c r="FKN64" s="7"/>
      <c r="FKO64" s="7"/>
      <c r="FKP64" s="7"/>
      <c r="FKQ64" s="7"/>
      <c r="FKR64" s="7"/>
      <c r="FKS64" s="7"/>
      <c r="FKT64" s="7"/>
      <c r="FKU64" s="7"/>
      <c r="FKV64" s="7"/>
      <c r="FKW64" s="7"/>
      <c r="FKX64" s="7"/>
      <c r="FKY64" s="7"/>
      <c r="FKZ64" s="7"/>
      <c r="FLA64" s="7"/>
      <c r="FLB64" s="7"/>
      <c r="FLC64" s="7"/>
      <c r="FLD64" s="7"/>
      <c r="FLF64" s="7"/>
      <c r="FLG64" s="7"/>
      <c r="FLH64" s="7"/>
      <c r="FLI64" s="7"/>
      <c r="FLJ64" s="7"/>
      <c r="FLK64" s="7"/>
      <c r="FLL64" s="7"/>
      <c r="FLM64" s="7"/>
      <c r="FLN64" s="7"/>
      <c r="FLO64" s="7"/>
      <c r="FLP64" s="7"/>
      <c r="FLQ64" s="7"/>
      <c r="FLR64" s="7"/>
      <c r="FLS64" s="7"/>
      <c r="FLT64" s="7"/>
      <c r="FLU64" s="7"/>
      <c r="FLV64" s="7"/>
      <c r="FLW64" s="7"/>
      <c r="FLX64" s="7"/>
      <c r="FLY64" s="7"/>
      <c r="FLZ64" s="7"/>
      <c r="FMA64" s="7"/>
      <c r="FMB64" s="7"/>
      <c r="FMC64" s="7"/>
      <c r="FMD64" s="7"/>
      <c r="FME64" s="7"/>
      <c r="FMF64" s="7"/>
      <c r="FMG64" s="7"/>
      <c r="FMH64" s="7"/>
      <c r="FMI64" s="7"/>
      <c r="FMJ64" s="7"/>
      <c r="FMK64" s="7"/>
      <c r="FML64" s="7"/>
      <c r="FMM64" s="7"/>
      <c r="FMN64" s="7"/>
      <c r="FMO64" s="7"/>
      <c r="FMP64" s="7"/>
      <c r="FMQ64" s="7"/>
      <c r="FMR64" s="7"/>
      <c r="FMS64" s="7"/>
      <c r="FMT64" s="7"/>
      <c r="FMU64" s="7"/>
      <c r="FMV64" s="7"/>
      <c r="FMW64" s="7"/>
      <c r="FMX64" s="7"/>
      <c r="FMY64" s="7"/>
      <c r="FMZ64" s="7"/>
      <c r="FNA64" s="7"/>
      <c r="FNB64" s="7"/>
      <c r="FNC64" s="7"/>
      <c r="FND64" s="7"/>
      <c r="FNE64" s="7"/>
      <c r="FNF64" s="7"/>
      <c r="FNG64" s="7"/>
      <c r="FNH64" s="7"/>
      <c r="FNI64" s="7"/>
      <c r="FNJ64" s="7"/>
      <c r="FNK64" s="7"/>
      <c r="FNL64" s="7"/>
      <c r="FNM64" s="7"/>
      <c r="FNN64" s="7"/>
      <c r="FNO64" s="7"/>
      <c r="FNP64" s="7"/>
      <c r="FNQ64" s="7"/>
      <c r="FNR64" s="7"/>
      <c r="FNS64" s="7"/>
      <c r="FNT64" s="7"/>
      <c r="FNU64" s="7"/>
      <c r="FNV64" s="7"/>
      <c r="FNW64" s="7"/>
      <c r="FNX64" s="7"/>
      <c r="FNY64" s="7"/>
      <c r="FNZ64" s="7"/>
      <c r="FOA64" s="7"/>
      <c r="FOB64" s="7"/>
      <c r="FOC64" s="7"/>
      <c r="FOD64" s="7"/>
      <c r="FOE64" s="7"/>
      <c r="FOF64" s="7"/>
      <c r="FOG64" s="7"/>
      <c r="FOH64" s="7"/>
      <c r="FOI64" s="7"/>
      <c r="FOJ64" s="7"/>
      <c r="FOK64" s="7"/>
      <c r="FOL64" s="7"/>
      <c r="FOM64" s="7"/>
      <c r="FON64" s="7"/>
      <c r="FOO64" s="7"/>
      <c r="FOP64" s="7"/>
      <c r="FOQ64" s="7"/>
      <c r="FOR64" s="7"/>
      <c r="FOS64" s="7"/>
      <c r="FOT64" s="7"/>
      <c r="FOU64" s="7"/>
      <c r="FOV64" s="7"/>
      <c r="FOW64" s="7"/>
      <c r="FOX64" s="7"/>
      <c r="FOY64" s="7"/>
      <c r="FOZ64" s="7"/>
      <c r="FPA64" s="7"/>
      <c r="FPB64" s="7"/>
      <c r="FPC64" s="7"/>
      <c r="FPD64" s="7"/>
      <c r="FPE64" s="7"/>
      <c r="FPF64" s="7"/>
      <c r="FPG64" s="7"/>
      <c r="FPH64" s="7"/>
      <c r="FPI64" s="7"/>
      <c r="FPJ64" s="7"/>
      <c r="FPK64" s="7"/>
      <c r="FPL64" s="7"/>
      <c r="FPM64" s="7"/>
      <c r="FPN64" s="7"/>
      <c r="FPO64" s="7"/>
      <c r="FPP64" s="7"/>
      <c r="FPQ64" s="7"/>
      <c r="FPR64" s="7"/>
      <c r="FPS64" s="7"/>
      <c r="FPT64" s="7"/>
      <c r="FPU64" s="7"/>
      <c r="FPV64" s="7"/>
      <c r="FPW64" s="7"/>
      <c r="FPX64" s="7"/>
      <c r="FPY64" s="7"/>
      <c r="FPZ64" s="7"/>
      <c r="FQA64" s="7"/>
      <c r="FQB64" s="7"/>
      <c r="FQC64" s="7"/>
      <c r="FQD64" s="7"/>
      <c r="FQE64" s="7"/>
      <c r="FQF64" s="7"/>
      <c r="FQG64" s="7"/>
      <c r="FQH64" s="7"/>
      <c r="FQI64" s="7"/>
      <c r="FQJ64" s="7"/>
      <c r="FQK64" s="7"/>
      <c r="FQL64" s="7"/>
      <c r="FQM64" s="7"/>
      <c r="FQN64" s="7"/>
      <c r="FQO64" s="7"/>
      <c r="FQP64" s="7"/>
      <c r="FQQ64" s="7"/>
      <c r="FQR64" s="7"/>
      <c r="FQS64" s="7"/>
      <c r="FQT64" s="7"/>
      <c r="FQU64" s="7"/>
      <c r="FQV64" s="7"/>
      <c r="FQW64" s="7"/>
      <c r="FQX64" s="7"/>
      <c r="FQY64" s="7"/>
      <c r="FQZ64" s="7"/>
      <c r="FRA64" s="7"/>
      <c r="FRB64" s="7"/>
      <c r="FRC64" s="7"/>
      <c r="FRD64" s="7"/>
      <c r="FRE64" s="7"/>
      <c r="FRF64" s="7"/>
      <c r="FRG64" s="7"/>
      <c r="FRH64" s="7"/>
      <c r="FRI64" s="7"/>
      <c r="FRJ64" s="7"/>
      <c r="FRK64" s="7"/>
      <c r="FRL64" s="7"/>
      <c r="FRM64" s="7"/>
      <c r="FRN64" s="7"/>
      <c r="FRO64" s="7"/>
      <c r="FRP64" s="7"/>
      <c r="FRQ64" s="7"/>
      <c r="FRR64" s="7"/>
      <c r="FRS64" s="7"/>
      <c r="FRT64" s="7"/>
      <c r="FRU64" s="7"/>
      <c r="FRV64" s="7"/>
      <c r="FRW64" s="7"/>
      <c r="FRX64" s="7"/>
      <c r="FRY64" s="7"/>
      <c r="FRZ64" s="7"/>
      <c r="FSA64" s="7"/>
      <c r="FSB64" s="7"/>
      <c r="FSC64" s="7"/>
      <c r="FSD64" s="7"/>
      <c r="FSE64" s="7"/>
      <c r="FSF64" s="7"/>
      <c r="FSG64" s="7"/>
      <c r="FSH64" s="7"/>
      <c r="FSI64" s="7"/>
      <c r="FSJ64" s="7"/>
      <c r="FSK64" s="7"/>
      <c r="FSL64" s="7"/>
      <c r="FSM64" s="7"/>
      <c r="FSN64" s="7"/>
      <c r="FSO64" s="7"/>
      <c r="FSP64" s="7"/>
      <c r="FSQ64" s="7"/>
      <c r="FSR64" s="7"/>
      <c r="FSS64" s="7"/>
      <c r="FST64" s="7"/>
      <c r="FSU64" s="7"/>
      <c r="FSV64" s="7"/>
      <c r="FSW64" s="7"/>
      <c r="FSX64" s="7"/>
      <c r="FSY64" s="7"/>
      <c r="FSZ64" s="7"/>
      <c r="FTA64" s="7"/>
      <c r="FTB64" s="7"/>
      <c r="FTC64" s="7"/>
      <c r="FTD64" s="7"/>
      <c r="FTE64" s="7"/>
      <c r="FTF64" s="7"/>
      <c r="FTG64" s="7"/>
      <c r="FTH64" s="7"/>
      <c r="FTI64" s="7"/>
      <c r="FTJ64" s="7"/>
      <c r="FTK64" s="7"/>
      <c r="FTL64" s="7"/>
      <c r="FTM64" s="7"/>
      <c r="FTN64" s="7"/>
      <c r="FTO64" s="7"/>
      <c r="FTP64" s="7"/>
      <c r="FTQ64" s="7"/>
      <c r="FTR64" s="7"/>
      <c r="FTS64" s="7"/>
      <c r="FTT64" s="7"/>
      <c r="FTU64" s="7"/>
      <c r="FTV64" s="7"/>
      <c r="FTW64" s="7"/>
      <c r="FTX64" s="7"/>
      <c r="FTY64" s="7"/>
      <c r="FTZ64" s="7"/>
      <c r="FUA64" s="7"/>
      <c r="FUB64" s="7"/>
      <c r="FUC64" s="7"/>
      <c r="FUD64" s="7"/>
      <c r="FUE64" s="7"/>
      <c r="FUF64" s="7"/>
      <c r="FUG64" s="7"/>
      <c r="FUH64" s="7"/>
      <c r="FUI64" s="7"/>
      <c r="FUJ64" s="7"/>
      <c r="FUK64" s="7"/>
      <c r="FUL64" s="7"/>
      <c r="FUM64" s="7"/>
      <c r="FUN64" s="7"/>
      <c r="FUO64" s="7"/>
      <c r="FUP64" s="7"/>
      <c r="FUQ64" s="7"/>
      <c r="FUR64" s="7"/>
      <c r="FUS64" s="7"/>
      <c r="FUT64" s="7"/>
      <c r="FUU64" s="7"/>
      <c r="FUV64" s="7"/>
      <c r="FUW64" s="7"/>
      <c r="FUX64" s="7"/>
      <c r="FUY64" s="7"/>
      <c r="FUZ64" s="7"/>
      <c r="FVB64" s="7"/>
      <c r="FVC64" s="7"/>
      <c r="FVD64" s="7"/>
      <c r="FVE64" s="7"/>
      <c r="FVF64" s="7"/>
      <c r="FVG64" s="7"/>
      <c r="FVH64" s="7"/>
      <c r="FVI64" s="7"/>
      <c r="FVJ64" s="7"/>
      <c r="FVK64" s="7"/>
      <c r="FVL64" s="7"/>
      <c r="FVM64" s="7"/>
      <c r="FVN64" s="7"/>
      <c r="FVO64" s="7"/>
      <c r="FVP64" s="7"/>
      <c r="FVQ64" s="7"/>
      <c r="FVR64" s="7"/>
      <c r="FVS64" s="7"/>
      <c r="FVT64" s="7"/>
      <c r="FVU64" s="7"/>
      <c r="FVV64" s="7"/>
      <c r="FVW64" s="7"/>
      <c r="FVX64" s="7"/>
      <c r="FVY64" s="7"/>
      <c r="FVZ64" s="7"/>
      <c r="FWA64" s="7"/>
      <c r="FWB64" s="7"/>
      <c r="FWC64" s="7"/>
      <c r="FWD64" s="7"/>
      <c r="FWE64" s="7"/>
      <c r="FWF64" s="7"/>
      <c r="FWG64" s="7"/>
      <c r="FWH64" s="7"/>
      <c r="FWI64" s="7"/>
      <c r="FWJ64" s="7"/>
      <c r="FWK64" s="7"/>
      <c r="FWL64" s="7"/>
      <c r="FWM64" s="7"/>
      <c r="FWN64" s="7"/>
      <c r="FWO64" s="7"/>
      <c r="FWP64" s="7"/>
      <c r="FWQ64" s="7"/>
      <c r="FWR64" s="7"/>
      <c r="FWS64" s="7"/>
      <c r="FWT64" s="7"/>
      <c r="FWU64" s="7"/>
      <c r="FWV64" s="7"/>
      <c r="FWW64" s="7"/>
      <c r="FWX64" s="7"/>
      <c r="FWY64" s="7"/>
      <c r="FWZ64" s="7"/>
      <c r="FXA64" s="7"/>
      <c r="FXB64" s="7"/>
      <c r="FXC64" s="7"/>
      <c r="FXD64" s="7"/>
      <c r="FXE64" s="7"/>
      <c r="FXF64" s="7"/>
      <c r="FXG64" s="7"/>
      <c r="FXH64" s="7"/>
      <c r="FXI64" s="7"/>
      <c r="FXJ64" s="7"/>
      <c r="FXK64" s="7"/>
      <c r="FXL64" s="7"/>
      <c r="FXM64" s="7"/>
      <c r="FXN64" s="7"/>
      <c r="FXO64" s="7"/>
      <c r="FXP64" s="7"/>
      <c r="FXQ64" s="7"/>
      <c r="FXR64" s="7"/>
      <c r="FXS64" s="7"/>
      <c r="FXT64" s="7"/>
      <c r="FXU64" s="7"/>
      <c r="FXV64" s="7"/>
      <c r="FXW64" s="7"/>
      <c r="FXX64" s="7"/>
      <c r="FXY64" s="7"/>
      <c r="FXZ64" s="7"/>
      <c r="FYA64" s="7"/>
      <c r="FYB64" s="7"/>
      <c r="FYC64" s="7"/>
      <c r="FYD64" s="7"/>
      <c r="FYE64" s="7"/>
      <c r="FYF64" s="7"/>
      <c r="FYG64" s="7"/>
      <c r="FYH64" s="7"/>
      <c r="FYI64" s="7"/>
      <c r="FYJ64" s="7"/>
      <c r="FYK64" s="7"/>
      <c r="FYL64" s="7"/>
      <c r="FYM64" s="7"/>
      <c r="FYN64" s="7"/>
      <c r="FYO64" s="7"/>
      <c r="FYP64" s="7"/>
      <c r="FYQ64" s="7"/>
      <c r="FYR64" s="7"/>
      <c r="FYS64" s="7"/>
      <c r="FYT64" s="7"/>
      <c r="FYU64" s="7"/>
      <c r="FYV64" s="7"/>
      <c r="FYW64" s="7"/>
      <c r="FYX64" s="7"/>
      <c r="FYY64" s="7"/>
      <c r="FYZ64" s="7"/>
      <c r="FZA64" s="7"/>
      <c r="FZB64" s="7"/>
      <c r="FZC64" s="7"/>
      <c r="FZD64" s="7"/>
      <c r="FZE64" s="7"/>
      <c r="FZF64" s="7"/>
      <c r="FZG64" s="7"/>
      <c r="FZH64" s="7"/>
      <c r="FZI64" s="7"/>
      <c r="FZJ64" s="7"/>
      <c r="FZK64" s="7"/>
      <c r="FZL64" s="7"/>
      <c r="FZM64" s="7"/>
      <c r="FZN64" s="7"/>
      <c r="FZO64" s="7"/>
      <c r="FZP64" s="7"/>
      <c r="FZQ64" s="7"/>
      <c r="FZR64" s="7"/>
      <c r="FZS64" s="7"/>
      <c r="FZT64" s="7"/>
      <c r="FZU64" s="7"/>
      <c r="FZV64" s="7"/>
      <c r="FZW64" s="7"/>
      <c r="FZX64" s="7"/>
      <c r="FZY64" s="7"/>
      <c r="FZZ64" s="7"/>
      <c r="GAA64" s="7"/>
      <c r="GAB64" s="7"/>
      <c r="GAC64" s="7"/>
      <c r="GAD64" s="7"/>
      <c r="GAE64" s="7"/>
      <c r="GAF64" s="7"/>
      <c r="GAG64" s="7"/>
      <c r="GAH64" s="7"/>
      <c r="GAI64" s="7"/>
      <c r="GAJ64" s="7"/>
      <c r="GAK64" s="7"/>
      <c r="GAL64" s="7"/>
      <c r="GAM64" s="7"/>
      <c r="GAN64" s="7"/>
      <c r="GAO64" s="7"/>
      <c r="GAP64" s="7"/>
      <c r="GAQ64" s="7"/>
      <c r="GAR64" s="7"/>
      <c r="GAS64" s="7"/>
      <c r="GAT64" s="7"/>
      <c r="GAU64" s="7"/>
      <c r="GAV64" s="7"/>
      <c r="GAW64" s="7"/>
      <c r="GAX64" s="7"/>
      <c r="GAY64" s="7"/>
      <c r="GAZ64" s="7"/>
      <c r="GBA64" s="7"/>
      <c r="GBB64" s="7"/>
      <c r="GBC64" s="7"/>
      <c r="GBD64" s="7"/>
      <c r="GBE64" s="7"/>
      <c r="GBF64" s="7"/>
      <c r="GBG64" s="7"/>
      <c r="GBH64" s="7"/>
      <c r="GBI64" s="7"/>
      <c r="GBJ64" s="7"/>
      <c r="GBK64" s="7"/>
      <c r="GBL64" s="7"/>
      <c r="GBM64" s="7"/>
      <c r="GBN64" s="7"/>
      <c r="GBO64" s="7"/>
      <c r="GBP64" s="7"/>
      <c r="GBQ64" s="7"/>
      <c r="GBR64" s="7"/>
      <c r="GBS64" s="7"/>
      <c r="GBT64" s="7"/>
      <c r="GBU64" s="7"/>
      <c r="GBV64" s="7"/>
      <c r="GBW64" s="7"/>
      <c r="GBX64" s="7"/>
      <c r="GBY64" s="7"/>
      <c r="GBZ64" s="7"/>
      <c r="GCA64" s="7"/>
      <c r="GCB64" s="7"/>
      <c r="GCC64" s="7"/>
      <c r="GCD64" s="7"/>
      <c r="GCE64" s="7"/>
      <c r="GCF64" s="7"/>
      <c r="GCG64" s="7"/>
      <c r="GCH64" s="7"/>
      <c r="GCI64" s="7"/>
      <c r="GCJ64" s="7"/>
      <c r="GCK64" s="7"/>
      <c r="GCL64" s="7"/>
      <c r="GCM64" s="7"/>
      <c r="GCN64" s="7"/>
      <c r="GCO64" s="7"/>
      <c r="GCP64" s="7"/>
      <c r="GCQ64" s="7"/>
      <c r="GCR64" s="7"/>
      <c r="GCS64" s="7"/>
      <c r="GCT64" s="7"/>
      <c r="GCU64" s="7"/>
      <c r="GCV64" s="7"/>
      <c r="GCW64" s="7"/>
      <c r="GCX64" s="7"/>
      <c r="GCY64" s="7"/>
      <c r="GCZ64" s="7"/>
      <c r="GDA64" s="7"/>
      <c r="GDB64" s="7"/>
      <c r="GDC64" s="7"/>
      <c r="GDD64" s="7"/>
      <c r="GDE64" s="7"/>
      <c r="GDF64" s="7"/>
      <c r="GDG64" s="7"/>
      <c r="GDH64" s="7"/>
      <c r="GDI64" s="7"/>
      <c r="GDJ64" s="7"/>
      <c r="GDK64" s="7"/>
      <c r="GDL64" s="7"/>
      <c r="GDM64" s="7"/>
      <c r="GDN64" s="7"/>
      <c r="GDO64" s="7"/>
      <c r="GDP64" s="7"/>
      <c r="GDQ64" s="7"/>
      <c r="GDR64" s="7"/>
      <c r="GDS64" s="7"/>
      <c r="GDT64" s="7"/>
      <c r="GDU64" s="7"/>
      <c r="GDV64" s="7"/>
      <c r="GDW64" s="7"/>
      <c r="GDX64" s="7"/>
      <c r="GDY64" s="7"/>
      <c r="GDZ64" s="7"/>
      <c r="GEA64" s="7"/>
      <c r="GEB64" s="7"/>
      <c r="GEC64" s="7"/>
      <c r="GED64" s="7"/>
      <c r="GEE64" s="7"/>
      <c r="GEF64" s="7"/>
      <c r="GEG64" s="7"/>
      <c r="GEH64" s="7"/>
      <c r="GEI64" s="7"/>
      <c r="GEJ64" s="7"/>
      <c r="GEK64" s="7"/>
      <c r="GEL64" s="7"/>
      <c r="GEM64" s="7"/>
      <c r="GEN64" s="7"/>
      <c r="GEO64" s="7"/>
      <c r="GEP64" s="7"/>
      <c r="GEQ64" s="7"/>
      <c r="GER64" s="7"/>
      <c r="GES64" s="7"/>
      <c r="GET64" s="7"/>
      <c r="GEU64" s="7"/>
      <c r="GEV64" s="7"/>
      <c r="GEX64" s="7"/>
      <c r="GEY64" s="7"/>
      <c r="GEZ64" s="7"/>
      <c r="GFA64" s="7"/>
      <c r="GFB64" s="7"/>
      <c r="GFC64" s="7"/>
      <c r="GFD64" s="7"/>
      <c r="GFE64" s="7"/>
      <c r="GFF64" s="7"/>
      <c r="GFG64" s="7"/>
      <c r="GFH64" s="7"/>
      <c r="GFI64" s="7"/>
      <c r="GFJ64" s="7"/>
      <c r="GFK64" s="7"/>
      <c r="GFL64" s="7"/>
      <c r="GFM64" s="7"/>
      <c r="GFN64" s="7"/>
      <c r="GFO64" s="7"/>
      <c r="GFP64" s="7"/>
      <c r="GFQ64" s="7"/>
      <c r="GFR64" s="7"/>
      <c r="GFS64" s="7"/>
      <c r="GFT64" s="7"/>
      <c r="GFU64" s="7"/>
      <c r="GFV64" s="7"/>
      <c r="GFW64" s="7"/>
      <c r="GFX64" s="7"/>
      <c r="GFY64" s="7"/>
      <c r="GFZ64" s="7"/>
      <c r="GGA64" s="7"/>
      <c r="GGB64" s="7"/>
      <c r="GGC64" s="7"/>
      <c r="GGD64" s="7"/>
      <c r="GGE64" s="7"/>
      <c r="GGF64" s="7"/>
      <c r="GGG64" s="7"/>
      <c r="GGH64" s="7"/>
      <c r="GGI64" s="7"/>
      <c r="GGJ64" s="7"/>
      <c r="GGK64" s="7"/>
      <c r="GGL64" s="7"/>
      <c r="GGM64" s="7"/>
      <c r="GGN64" s="7"/>
      <c r="GGO64" s="7"/>
      <c r="GGP64" s="7"/>
      <c r="GGQ64" s="7"/>
      <c r="GGR64" s="7"/>
      <c r="GGS64" s="7"/>
      <c r="GGT64" s="7"/>
      <c r="GGU64" s="7"/>
      <c r="GGV64" s="7"/>
      <c r="GGW64" s="7"/>
      <c r="GGX64" s="7"/>
      <c r="GGY64" s="7"/>
      <c r="GGZ64" s="7"/>
      <c r="GHA64" s="7"/>
      <c r="GHB64" s="7"/>
      <c r="GHC64" s="7"/>
      <c r="GHD64" s="7"/>
      <c r="GHE64" s="7"/>
      <c r="GHF64" s="7"/>
      <c r="GHG64" s="7"/>
      <c r="GHH64" s="7"/>
      <c r="GHI64" s="7"/>
      <c r="GHJ64" s="7"/>
      <c r="GHK64" s="7"/>
      <c r="GHL64" s="7"/>
      <c r="GHM64" s="7"/>
      <c r="GHN64" s="7"/>
      <c r="GHO64" s="7"/>
      <c r="GHP64" s="7"/>
      <c r="GHQ64" s="7"/>
      <c r="GHR64" s="7"/>
      <c r="GHS64" s="7"/>
      <c r="GHT64" s="7"/>
      <c r="GHU64" s="7"/>
      <c r="GHV64" s="7"/>
      <c r="GHW64" s="7"/>
      <c r="GHX64" s="7"/>
      <c r="GHY64" s="7"/>
      <c r="GHZ64" s="7"/>
      <c r="GIA64" s="7"/>
      <c r="GIB64" s="7"/>
      <c r="GIC64" s="7"/>
      <c r="GID64" s="7"/>
      <c r="GIE64" s="7"/>
      <c r="GIF64" s="7"/>
      <c r="GIG64" s="7"/>
      <c r="GIH64" s="7"/>
      <c r="GII64" s="7"/>
      <c r="GIJ64" s="7"/>
      <c r="GIK64" s="7"/>
      <c r="GIL64" s="7"/>
      <c r="GIM64" s="7"/>
      <c r="GIN64" s="7"/>
      <c r="GIO64" s="7"/>
      <c r="GIP64" s="7"/>
      <c r="GIQ64" s="7"/>
      <c r="GIR64" s="7"/>
      <c r="GIS64" s="7"/>
      <c r="GIT64" s="7"/>
      <c r="GIU64" s="7"/>
      <c r="GIV64" s="7"/>
      <c r="GIW64" s="7"/>
      <c r="GIX64" s="7"/>
      <c r="GIY64" s="7"/>
      <c r="GIZ64" s="7"/>
      <c r="GJA64" s="7"/>
      <c r="GJB64" s="7"/>
      <c r="GJC64" s="7"/>
      <c r="GJD64" s="7"/>
      <c r="GJE64" s="7"/>
      <c r="GJF64" s="7"/>
      <c r="GJG64" s="7"/>
      <c r="GJH64" s="7"/>
      <c r="GJI64" s="7"/>
      <c r="GJJ64" s="7"/>
      <c r="GJK64" s="7"/>
      <c r="GJL64" s="7"/>
      <c r="GJM64" s="7"/>
      <c r="GJN64" s="7"/>
      <c r="GJO64" s="7"/>
      <c r="GJP64" s="7"/>
      <c r="GJQ64" s="7"/>
      <c r="GJR64" s="7"/>
      <c r="GJS64" s="7"/>
      <c r="GJT64" s="7"/>
      <c r="GJU64" s="7"/>
      <c r="GJV64" s="7"/>
      <c r="GJW64" s="7"/>
      <c r="GJX64" s="7"/>
      <c r="GJY64" s="7"/>
      <c r="GJZ64" s="7"/>
      <c r="GKA64" s="7"/>
      <c r="GKB64" s="7"/>
      <c r="GKC64" s="7"/>
      <c r="GKD64" s="7"/>
      <c r="GKE64" s="7"/>
      <c r="GKF64" s="7"/>
      <c r="GKG64" s="7"/>
      <c r="GKH64" s="7"/>
      <c r="GKI64" s="7"/>
      <c r="GKJ64" s="7"/>
      <c r="GKK64" s="7"/>
      <c r="GKL64" s="7"/>
      <c r="GKM64" s="7"/>
      <c r="GKN64" s="7"/>
      <c r="GKO64" s="7"/>
      <c r="GKP64" s="7"/>
      <c r="GKQ64" s="7"/>
      <c r="GKR64" s="7"/>
      <c r="GKS64" s="7"/>
      <c r="GKT64" s="7"/>
      <c r="GKU64" s="7"/>
      <c r="GKV64" s="7"/>
      <c r="GKW64" s="7"/>
      <c r="GKX64" s="7"/>
      <c r="GKY64" s="7"/>
      <c r="GKZ64" s="7"/>
      <c r="GLA64" s="7"/>
      <c r="GLB64" s="7"/>
      <c r="GLC64" s="7"/>
      <c r="GLD64" s="7"/>
      <c r="GLE64" s="7"/>
      <c r="GLF64" s="7"/>
      <c r="GLG64" s="7"/>
      <c r="GLH64" s="7"/>
      <c r="GLI64" s="7"/>
      <c r="GLJ64" s="7"/>
      <c r="GLK64" s="7"/>
      <c r="GLL64" s="7"/>
      <c r="GLM64" s="7"/>
      <c r="GLN64" s="7"/>
      <c r="GLO64" s="7"/>
      <c r="GLP64" s="7"/>
      <c r="GLQ64" s="7"/>
      <c r="GLR64" s="7"/>
      <c r="GLS64" s="7"/>
      <c r="GLT64" s="7"/>
      <c r="GLU64" s="7"/>
      <c r="GLV64" s="7"/>
      <c r="GLW64" s="7"/>
      <c r="GLX64" s="7"/>
      <c r="GLY64" s="7"/>
      <c r="GLZ64" s="7"/>
      <c r="GMA64" s="7"/>
      <c r="GMB64" s="7"/>
      <c r="GMC64" s="7"/>
      <c r="GMD64" s="7"/>
      <c r="GME64" s="7"/>
      <c r="GMF64" s="7"/>
      <c r="GMG64" s="7"/>
      <c r="GMH64" s="7"/>
      <c r="GMI64" s="7"/>
      <c r="GMJ64" s="7"/>
      <c r="GMK64" s="7"/>
      <c r="GML64" s="7"/>
      <c r="GMM64" s="7"/>
      <c r="GMN64" s="7"/>
      <c r="GMO64" s="7"/>
      <c r="GMP64" s="7"/>
      <c r="GMQ64" s="7"/>
      <c r="GMR64" s="7"/>
      <c r="GMS64" s="7"/>
      <c r="GMT64" s="7"/>
      <c r="GMU64" s="7"/>
      <c r="GMV64" s="7"/>
      <c r="GMW64" s="7"/>
      <c r="GMX64" s="7"/>
      <c r="GMY64" s="7"/>
      <c r="GMZ64" s="7"/>
      <c r="GNA64" s="7"/>
      <c r="GNB64" s="7"/>
      <c r="GNC64" s="7"/>
      <c r="GND64" s="7"/>
      <c r="GNE64" s="7"/>
      <c r="GNF64" s="7"/>
      <c r="GNG64" s="7"/>
      <c r="GNH64" s="7"/>
      <c r="GNI64" s="7"/>
      <c r="GNJ64" s="7"/>
      <c r="GNK64" s="7"/>
      <c r="GNL64" s="7"/>
      <c r="GNM64" s="7"/>
      <c r="GNN64" s="7"/>
      <c r="GNO64" s="7"/>
      <c r="GNP64" s="7"/>
      <c r="GNQ64" s="7"/>
      <c r="GNR64" s="7"/>
      <c r="GNS64" s="7"/>
      <c r="GNT64" s="7"/>
      <c r="GNU64" s="7"/>
      <c r="GNV64" s="7"/>
      <c r="GNW64" s="7"/>
      <c r="GNX64" s="7"/>
      <c r="GNY64" s="7"/>
      <c r="GNZ64" s="7"/>
      <c r="GOA64" s="7"/>
      <c r="GOB64" s="7"/>
      <c r="GOC64" s="7"/>
      <c r="GOD64" s="7"/>
      <c r="GOE64" s="7"/>
      <c r="GOF64" s="7"/>
      <c r="GOG64" s="7"/>
      <c r="GOH64" s="7"/>
      <c r="GOI64" s="7"/>
      <c r="GOJ64" s="7"/>
      <c r="GOK64" s="7"/>
      <c r="GOL64" s="7"/>
      <c r="GOM64" s="7"/>
      <c r="GON64" s="7"/>
      <c r="GOO64" s="7"/>
      <c r="GOP64" s="7"/>
      <c r="GOQ64" s="7"/>
      <c r="GOR64" s="7"/>
      <c r="GOT64" s="7"/>
      <c r="GOU64" s="7"/>
      <c r="GOV64" s="7"/>
      <c r="GOW64" s="7"/>
      <c r="GOX64" s="7"/>
      <c r="GOY64" s="7"/>
      <c r="GOZ64" s="7"/>
      <c r="GPA64" s="7"/>
      <c r="GPB64" s="7"/>
      <c r="GPC64" s="7"/>
      <c r="GPD64" s="7"/>
      <c r="GPE64" s="7"/>
      <c r="GPF64" s="7"/>
      <c r="GPG64" s="7"/>
      <c r="GPH64" s="7"/>
      <c r="GPI64" s="7"/>
      <c r="GPJ64" s="7"/>
      <c r="GPK64" s="7"/>
      <c r="GPL64" s="7"/>
      <c r="GPM64" s="7"/>
      <c r="GPN64" s="7"/>
      <c r="GPO64" s="7"/>
      <c r="GPP64" s="7"/>
      <c r="GPQ64" s="7"/>
      <c r="GPR64" s="7"/>
      <c r="GPS64" s="7"/>
      <c r="GPT64" s="7"/>
      <c r="GPU64" s="7"/>
      <c r="GPV64" s="7"/>
      <c r="GPW64" s="7"/>
      <c r="GPX64" s="7"/>
      <c r="GPY64" s="7"/>
      <c r="GPZ64" s="7"/>
      <c r="GQA64" s="7"/>
      <c r="GQB64" s="7"/>
      <c r="GQC64" s="7"/>
      <c r="GQD64" s="7"/>
      <c r="GQE64" s="7"/>
      <c r="GQF64" s="7"/>
      <c r="GQG64" s="7"/>
      <c r="GQH64" s="7"/>
      <c r="GQI64" s="7"/>
      <c r="GQJ64" s="7"/>
      <c r="GQK64" s="7"/>
      <c r="GQL64" s="7"/>
      <c r="GQM64" s="7"/>
      <c r="GQN64" s="7"/>
      <c r="GQO64" s="7"/>
      <c r="GQP64" s="7"/>
      <c r="GQQ64" s="7"/>
      <c r="GQR64" s="7"/>
      <c r="GQS64" s="7"/>
      <c r="GQT64" s="7"/>
      <c r="GQU64" s="7"/>
      <c r="GQV64" s="7"/>
      <c r="GQW64" s="7"/>
      <c r="GQX64" s="7"/>
      <c r="GQY64" s="7"/>
      <c r="GQZ64" s="7"/>
      <c r="GRA64" s="7"/>
      <c r="GRB64" s="7"/>
      <c r="GRC64" s="7"/>
      <c r="GRD64" s="7"/>
      <c r="GRE64" s="7"/>
      <c r="GRF64" s="7"/>
      <c r="GRG64" s="7"/>
      <c r="GRH64" s="7"/>
      <c r="GRI64" s="7"/>
      <c r="GRJ64" s="7"/>
      <c r="GRK64" s="7"/>
      <c r="GRL64" s="7"/>
      <c r="GRM64" s="7"/>
      <c r="GRN64" s="7"/>
      <c r="GRO64" s="7"/>
      <c r="GRP64" s="7"/>
      <c r="GRQ64" s="7"/>
      <c r="GRR64" s="7"/>
      <c r="GRS64" s="7"/>
      <c r="GRT64" s="7"/>
      <c r="GRU64" s="7"/>
      <c r="GRV64" s="7"/>
      <c r="GRW64" s="7"/>
      <c r="GRX64" s="7"/>
      <c r="GRY64" s="7"/>
      <c r="GRZ64" s="7"/>
      <c r="GSA64" s="7"/>
      <c r="GSB64" s="7"/>
      <c r="GSC64" s="7"/>
      <c r="GSD64" s="7"/>
      <c r="GSE64" s="7"/>
      <c r="GSF64" s="7"/>
      <c r="GSG64" s="7"/>
      <c r="GSH64" s="7"/>
      <c r="GSI64" s="7"/>
      <c r="GSJ64" s="7"/>
      <c r="GSK64" s="7"/>
      <c r="GSL64" s="7"/>
      <c r="GSM64" s="7"/>
      <c r="GSN64" s="7"/>
      <c r="GSO64" s="7"/>
      <c r="GSP64" s="7"/>
      <c r="GSQ64" s="7"/>
      <c r="GSR64" s="7"/>
      <c r="GSS64" s="7"/>
      <c r="GST64" s="7"/>
      <c r="GSU64" s="7"/>
      <c r="GSV64" s="7"/>
      <c r="GSW64" s="7"/>
      <c r="GSX64" s="7"/>
      <c r="GSY64" s="7"/>
      <c r="GSZ64" s="7"/>
      <c r="GTA64" s="7"/>
      <c r="GTB64" s="7"/>
      <c r="GTC64" s="7"/>
      <c r="GTD64" s="7"/>
      <c r="GTE64" s="7"/>
      <c r="GTF64" s="7"/>
      <c r="GTG64" s="7"/>
      <c r="GTH64" s="7"/>
      <c r="GTI64" s="7"/>
      <c r="GTJ64" s="7"/>
      <c r="GTK64" s="7"/>
      <c r="GTL64" s="7"/>
      <c r="GTM64" s="7"/>
      <c r="GTN64" s="7"/>
      <c r="GTO64" s="7"/>
      <c r="GTP64" s="7"/>
      <c r="GTQ64" s="7"/>
      <c r="GTR64" s="7"/>
      <c r="GTS64" s="7"/>
      <c r="GTT64" s="7"/>
      <c r="GTU64" s="7"/>
      <c r="GTV64" s="7"/>
      <c r="GTW64" s="7"/>
      <c r="GTX64" s="7"/>
      <c r="GTY64" s="7"/>
      <c r="GTZ64" s="7"/>
      <c r="GUA64" s="7"/>
      <c r="GUB64" s="7"/>
      <c r="GUC64" s="7"/>
      <c r="GUD64" s="7"/>
      <c r="GUE64" s="7"/>
      <c r="GUF64" s="7"/>
      <c r="GUG64" s="7"/>
      <c r="GUH64" s="7"/>
      <c r="GUI64" s="7"/>
      <c r="GUJ64" s="7"/>
      <c r="GUK64" s="7"/>
      <c r="GUL64" s="7"/>
      <c r="GUM64" s="7"/>
      <c r="GUN64" s="7"/>
      <c r="GUO64" s="7"/>
      <c r="GUP64" s="7"/>
      <c r="GUQ64" s="7"/>
      <c r="GUR64" s="7"/>
      <c r="GUS64" s="7"/>
      <c r="GUT64" s="7"/>
      <c r="GUU64" s="7"/>
      <c r="GUV64" s="7"/>
      <c r="GUW64" s="7"/>
      <c r="GUX64" s="7"/>
      <c r="GUY64" s="7"/>
      <c r="GUZ64" s="7"/>
      <c r="GVA64" s="7"/>
      <c r="GVB64" s="7"/>
      <c r="GVC64" s="7"/>
      <c r="GVD64" s="7"/>
      <c r="GVE64" s="7"/>
      <c r="GVF64" s="7"/>
      <c r="GVG64" s="7"/>
      <c r="GVH64" s="7"/>
      <c r="GVI64" s="7"/>
      <c r="GVJ64" s="7"/>
      <c r="GVK64" s="7"/>
      <c r="GVL64" s="7"/>
      <c r="GVM64" s="7"/>
      <c r="GVN64" s="7"/>
      <c r="GVO64" s="7"/>
      <c r="GVP64" s="7"/>
      <c r="GVQ64" s="7"/>
      <c r="GVR64" s="7"/>
      <c r="GVS64" s="7"/>
      <c r="GVT64" s="7"/>
      <c r="GVU64" s="7"/>
      <c r="GVV64" s="7"/>
      <c r="GVW64" s="7"/>
      <c r="GVX64" s="7"/>
      <c r="GVY64" s="7"/>
      <c r="GVZ64" s="7"/>
      <c r="GWA64" s="7"/>
      <c r="GWB64" s="7"/>
      <c r="GWC64" s="7"/>
      <c r="GWD64" s="7"/>
      <c r="GWE64" s="7"/>
      <c r="GWF64" s="7"/>
      <c r="GWG64" s="7"/>
      <c r="GWH64" s="7"/>
      <c r="GWI64" s="7"/>
      <c r="GWJ64" s="7"/>
      <c r="GWK64" s="7"/>
      <c r="GWL64" s="7"/>
      <c r="GWM64" s="7"/>
      <c r="GWN64" s="7"/>
      <c r="GWO64" s="7"/>
      <c r="GWP64" s="7"/>
      <c r="GWQ64" s="7"/>
      <c r="GWR64" s="7"/>
      <c r="GWS64" s="7"/>
      <c r="GWT64" s="7"/>
      <c r="GWU64" s="7"/>
      <c r="GWV64" s="7"/>
      <c r="GWW64" s="7"/>
      <c r="GWX64" s="7"/>
      <c r="GWY64" s="7"/>
      <c r="GWZ64" s="7"/>
      <c r="GXA64" s="7"/>
      <c r="GXB64" s="7"/>
      <c r="GXC64" s="7"/>
      <c r="GXD64" s="7"/>
      <c r="GXE64" s="7"/>
      <c r="GXF64" s="7"/>
      <c r="GXG64" s="7"/>
      <c r="GXH64" s="7"/>
      <c r="GXI64" s="7"/>
      <c r="GXJ64" s="7"/>
      <c r="GXK64" s="7"/>
      <c r="GXL64" s="7"/>
      <c r="GXM64" s="7"/>
      <c r="GXN64" s="7"/>
      <c r="GXO64" s="7"/>
      <c r="GXP64" s="7"/>
      <c r="GXQ64" s="7"/>
      <c r="GXR64" s="7"/>
      <c r="GXS64" s="7"/>
      <c r="GXT64" s="7"/>
      <c r="GXU64" s="7"/>
      <c r="GXV64" s="7"/>
      <c r="GXW64" s="7"/>
      <c r="GXX64" s="7"/>
      <c r="GXY64" s="7"/>
      <c r="GXZ64" s="7"/>
      <c r="GYA64" s="7"/>
      <c r="GYB64" s="7"/>
      <c r="GYC64" s="7"/>
      <c r="GYD64" s="7"/>
      <c r="GYE64" s="7"/>
      <c r="GYF64" s="7"/>
      <c r="GYG64" s="7"/>
      <c r="GYH64" s="7"/>
      <c r="GYI64" s="7"/>
      <c r="GYJ64" s="7"/>
      <c r="GYK64" s="7"/>
      <c r="GYL64" s="7"/>
      <c r="GYM64" s="7"/>
      <c r="GYN64" s="7"/>
      <c r="GYP64" s="7"/>
      <c r="GYQ64" s="7"/>
      <c r="GYR64" s="7"/>
      <c r="GYS64" s="7"/>
      <c r="GYT64" s="7"/>
      <c r="GYU64" s="7"/>
      <c r="GYV64" s="7"/>
      <c r="GYW64" s="7"/>
      <c r="GYX64" s="7"/>
      <c r="GYY64" s="7"/>
      <c r="GYZ64" s="7"/>
      <c r="GZA64" s="7"/>
      <c r="GZB64" s="7"/>
      <c r="GZC64" s="7"/>
      <c r="GZD64" s="7"/>
      <c r="GZE64" s="7"/>
      <c r="GZF64" s="7"/>
      <c r="GZG64" s="7"/>
      <c r="GZH64" s="7"/>
      <c r="GZI64" s="7"/>
      <c r="GZJ64" s="7"/>
      <c r="GZK64" s="7"/>
      <c r="GZL64" s="7"/>
      <c r="GZM64" s="7"/>
      <c r="GZN64" s="7"/>
      <c r="GZO64" s="7"/>
      <c r="GZP64" s="7"/>
      <c r="GZQ64" s="7"/>
      <c r="GZR64" s="7"/>
      <c r="GZS64" s="7"/>
      <c r="GZT64" s="7"/>
      <c r="GZU64" s="7"/>
      <c r="GZV64" s="7"/>
      <c r="GZW64" s="7"/>
      <c r="GZX64" s="7"/>
      <c r="GZY64" s="7"/>
      <c r="GZZ64" s="7"/>
      <c r="HAA64" s="7"/>
      <c r="HAB64" s="7"/>
      <c r="HAC64" s="7"/>
      <c r="HAD64" s="7"/>
      <c r="HAE64" s="7"/>
      <c r="HAF64" s="7"/>
      <c r="HAG64" s="7"/>
      <c r="HAH64" s="7"/>
      <c r="HAI64" s="7"/>
      <c r="HAJ64" s="7"/>
      <c r="HAK64" s="7"/>
      <c r="HAL64" s="7"/>
      <c r="HAM64" s="7"/>
      <c r="HAN64" s="7"/>
      <c r="HAO64" s="7"/>
      <c r="HAP64" s="7"/>
      <c r="HAQ64" s="7"/>
      <c r="HAR64" s="7"/>
      <c r="HAS64" s="7"/>
      <c r="HAT64" s="7"/>
      <c r="HAU64" s="7"/>
      <c r="HAV64" s="7"/>
      <c r="HAW64" s="7"/>
      <c r="HAX64" s="7"/>
      <c r="HAY64" s="7"/>
      <c r="HAZ64" s="7"/>
      <c r="HBA64" s="7"/>
      <c r="HBB64" s="7"/>
      <c r="HBC64" s="7"/>
      <c r="HBD64" s="7"/>
      <c r="HBE64" s="7"/>
      <c r="HBF64" s="7"/>
      <c r="HBG64" s="7"/>
      <c r="HBH64" s="7"/>
      <c r="HBI64" s="7"/>
      <c r="HBJ64" s="7"/>
      <c r="HBK64" s="7"/>
      <c r="HBL64" s="7"/>
      <c r="HBM64" s="7"/>
      <c r="HBN64" s="7"/>
      <c r="HBO64" s="7"/>
      <c r="HBP64" s="7"/>
      <c r="HBQ64" s="7"/>
      <c r="HBR64" s="7"/>
      <c r="HBS64" s="7"/>
      <c r="HBT64" s="7"/>
      <c r="HBU64" s="7"/>
      <c r="HBV64" s="7"/>
      <c r="HBW64" s="7"/>
      <c r="HBX64" s="7"/>
      <c r="HBY64" s="7"/>
      <c r="HBZ64" s="7"/>
      <c r="HCA64" s="7"/>
      <c r="HCB64" s="7"/>
      <c r="HCC64" s="7"/>
      <c r="HCD64" s="7"/>
      <c r="HCE64" s="7"/>
      <c r="HCF64" s="7"/>
      <c r="HCG64" s="7"/>
      <c r="HCH64" s="7"/>
      <c r="HCI64" s="7"/>
      <c r="HCJ64" s="7"/>
      <c r="HCK64" s="7"/>
      <c r="HCL64" s="7"/>
      <c r="HCM64" s="7"/>
      <c r="HCN64" s="7"/>
      <c r="HCO64" s="7"/>
      <c r="HCP64" s="7"/>
      <c r="HCQ64" s="7"/>
      <c r="HCR64" s="7"/>
      <c r="HCS64" s="7"/>
      <c r="HCT64" s="7"/>
      <c r="HCU64" s="7"/>
      <c r="HCV64" s="7"/>
      <c r="HCW64" s="7"/>
      <c r="HCX64" s="7"/>
      <c r="HCY64" s="7"/>
      <c r="HCZ64" s="7"/>
      <c r="HDA64" s="7"/>
      <c r="HDB64" s="7"/>
      <c r="HDC64" s="7"/>
      <c r="HDD64" s="7"/>
      <c r="HDE64" s="7"/>
      <c r="HDF64" s="7"/>
      <c r="HDG64" s="7"/>
      <c r="HDH64" s="7"/>
      <c r="HDI64" s="7"/>
      <c r="HDJ64" s="7"/>
      <c r="HDK64" s="7"/>
      <c r="HDL64" s="7"/>
      <c r="HDM64" s="7"/>
      <c r="HDN64" s="7"/>
      <c r="HDO64" s="7"/>
      <c r="HDP64" s="7"/>
      <c r="HDQ64" s="7"/>
      <c r="HDR64" s="7"/>
      <c r="HDS64" s="7"/>
      <c r="HDT64" s="7"/>
      <c r="HDU64" s="7"/>
      <c r="HDV64" s="7"/>
      <c r="HDW64" s="7"/>
      <c r="HDX64" s="7"/>
      <c r="HDY64" s="7"/>
      <c r="HDZ64" s="7"/>
      <c r="HEA64" s="7"/>
      <c r="HEB64" s="7"/>
      <c r="HEC64" s="7"/>
      <c r="HED64" s="7"/>
      <c r="HEE64" s="7"/>
      <c r="HEF64" s="7"/>
      <c r="HEG64" s="7"/>
      <c r="HEH64" s="7"/>
      <c r="HEI64" s="7"/>
      <c r="HEJ64" s="7"/>
      <c r="HEK64" s="7"/>
      <c r="HEL64" s="7"/>
      <c r="HEM64" s="7"/>
      <c r="HEN64" s="7"/>
      <c r="HEO64" s="7"/>
      <c r="HEP64" s="7"/>
      <c r="HEQ64" s="7"/>
      <c r="HER64" s="7"/>
      <c r="HES64" s="7"/>
      <c r="HET64" s="7"/>
      <c r="HEU64" s="7"/>
      <c r="HEV64" s="7"/>
      <c r="HEW64" s="7"/>
      <c r="HEX64" s="7"/>
      <c r="HEY64" s="7"/>
      <c r="HEZ64" s="7"/>
      <c r="HFA64" s="7"/>
      <c r="HFB64" s="7"/>
      <c r="HFC64" s="7"/>
      <c r="HFD64" s="7"/>
      <c r="HFE64" s="7"/>
      <c r="HFF64" s="7"/>
      <c r="HFG64" s="7"/>
      <c r="HFH64" s="7"/>
      <c r="HFI64" s="7"/>
      <c r="HFJ64" s="7"/>
      <c r="HFK64" s="7"/>
      <c r="HFL64" s="7"/>
      <c r="HFM64" s="7"/>
      <c r="HFN64" s="7"/>
      <c r="HFO64" s="7"/>
      <c r="HFP64" s="7"/>
      <c r="HFQ64" s="7"/>
      <c r="HFR64" s="7"/>
      <c r="HFS64" s="7"/>
      <c r="HFT64" s="7"/>
      <c r="HFU64" s="7"/>
      <c r="HFV64" s="7"/>
      <c r="HFW64" s="7"/>
      <c r="HFX64" s="7"/>
      <c r="HFY64" s="7"/>
      <c r="HFZ64" s="7"/>
      <c r="HGA64" s="7"/>
      <c r="HGB64" s="7"/>
      <c r="HGC64" s="7"/>
      <c r="HGD64" s="7"/>
      <c r="HGE64" s="7"/>
      <c r="HGF64" s="7"/>
      <c r="HGG64" s="7"/>
      <c r="HGH64" s="7"/>
      <c r="HGI64" s="7"/>
      <c r="HGJ64" s="7"/>
      <c r="HGK64" s="7"/>
      <c r="HGL64" s="7"/>
      <c r="HGM64" s="7"/>
      <c r="HGN64" s="7"/>
      <c r="HGO64" s="7"/>
      <c r="HGP64" s="7"/>
      <c r="HGQ64" s="7"/>
      <c r="HGR64" s="7"/>
      <c r="HGS64" s="7"/>
      <c r="HGT64" s="7"/>
      <c r="HGU64" s="7"/>
      <c r="HGV64" s="7"/>
      <c r="HGW64" s="7"/>
      <c r="HGX64" s="7"/>
      <c r="HGY64" s="7"/>
      <c r="HGZ64" s="7"/>
      <c r="HHA64" s="7"/>
      <c r="HHB64" s="7"/>
      <c r="HHC64" s="7"/>
      <c r="HHD64" s="7"/>
      <c r="HHE64" s="7"/>
      <c r="HHF64" s="7"/>
      <c r="HHG64" s="7"/>
      <c r="HHH64" s="7"/>
      <c r="HHI64" s="7"/>
      <c r="HHJ64" s="7"/>
      <c r="HHK64" s="7"/>
      <c r="HHL64" s="7"/>
      <c r="HHM64" s="7"/>
      <c r="HHN64" s="7"/>
      <c r="HHO64" s="7"/>
      <c r="HHP64" s="7"/>
      <c r="HHQ64" s="7"/>
      <c r="HHR64" s="7"/>
      <c r="HHS64" s="7"/>
      <c r="HHT64" s="7"/>
      <c r="HHU64" s="7"/>
      <c r="HHV64" s="7"/>
      <c r="HHW64" s="7"/>
      <c r="HHX64" s="7"/>
      <c r="HHY64" s="7"/>
      <c r="HHZ64" s="7"/>
      <c r="HIA64" s="7"/>
      <c r="HIB64" s="7"/>
      <c r="HIC64" s="7"/>
      <c r="HID64" s="7"/>
      <c r="HIE64" s="7"/>
      <c r="HIF64" s="7"/>
      <c r="HIG64" s="7"/>
      <c r="HIH64" s="7"/>
      <c r="HII64" s="7"/>
      <c r="HIJ64" s="7"/>
      <c r="HIL64" s="7"/>
      <c r="HIM64" s="7"/>
      <c r="HIN64" s="7"/>
      <c r="HIO64" s="7"/>
      <c r="HIP64" s="7"/>
      <c r="HIQ64" s="7"/>
      <c r="HIR64" s="7"/>
      <c r="HIS64" s="7"/>
      <c r="HIT64" s="7"/>
      <c r="HIU64" s="7"/>
      <c r="HIV64" s="7"/>
      <c r="HIW64" s="7"/>
      <c r="HIX64" s="7"/>
      <c r="HIY64" s="7"/>
      <c r="HIZ64" s="7"/>
      <c r="HJA64" s="7"/>
      <c r="HJB64" s="7"/>
      <c r="HJC64" s="7"/>
      <c r="HJD64" s="7"/>
      <c r="HJE64" s="7"/>
      <c r="HJF64" s="7"/>
      <c r="HJG64" s="7"/>
      <c r="HJH64" s="7"/>
      <c r="HJI64" s="7"/>
      <c r="HJJ64" s="7"/>
      <c r="HJK64" s="7"/>
      <c r="HJL64" s="7"/>
      <c r="HJM64" s="7"/>
      <c r="HJN64" s="7"/>
      <c r="HJO64" s="7"/>
      <c r="HJP64" s="7"/>
      <c r="HJQ64" s="7"/>
      <c r="HJR64" s="7"/>
      <c r="HJS64" s="7"/>
      <c r="HJT64" s="7"/>
      <c r="HJU64" s="7"/>
      <c r="HJV64" s="7"/>
      <c r="HJW64" s="7"/>
      <c r="HJX64" s="7"/>
      <c r="HJY64" s="7"/>
      <c r="HJZ64" s="7"/>
      <c r="HKA64" s="7"/>
      <c r="HKB64" s="7"/>
      <c r="HKC64" s="7"/>
      <c r="HKD64" s="7"/>
      <c r="HKE64" s="7"/>
      <c r="HKF64" s="7"/>
      <c r="HKG64" s="7"/>
      <c r="HKH64" s="7"/>
      <c r="HKI64" s="7"/>
      <c r="HKJ64" s="7"/>
      <c r="HKK64" s="7"/>
      <c r="HKL64" s="7"/>
      <c r="HKM64" s="7"/>
      <c r="HKN64" s="7"/>
      <c r="HKO64" s="7"/>
      <c r="HKP64" s="7"/>
      <c r="HKQ64" s="7"/>
      <c r="HKR64" s="7"/>
      <c r="HKS64" s="7"/>
      <c r="HKT64" s="7"/>
      <c r="HKU64" s="7"/>
      <c r="HKV64" s="7"/>
      <c r="HKW64" s="7"/>
      <c r="HKX64" s="7"/>
      <c r="HKY64" s="7"/>
      <c r="HKZ64" s="7"/>
      <c r="HLA64" s="7"/>
      <c r="HLB64" s="7"/>
      <c r="HLC64" s="7"/>
      <c r="HLD64" s="7"/>
      <c r="HLE64" s="7"/>
      <c r="HLF64" s="7"/>
      <c r="HLG64" s="7"/>
      <c r="HLH64" s="7"/>
      <c r="HLI64" s="7"/>
      <c r="HLJ64" s="7"/>
      <c r="HLK64" s="7"/>
      <c r="HLL64" s="7"/>
      <c r="HLM64" s="7"/>
      <c r="HLN64" s="7"/>
      <c r="HLO64" s="7"/>
      <c r="HLP64" s="7"/>
      <c r="HLQ64" s="7"/>
      <c r="HLR64" s="7"/>
      <c r="HLS64" s="7"/>
      <c r="HLT64" s="7"/>
      <c r="HLU64" s="7"/>
      <c r="HLV64" s="7"/>
      <c r="HLW64" s="7"/>
      <c r="HLX64" s="7"/>
      <c r="HLY64" s="7"/>
      <c r="HLZ64" s="7"/>
      <c r="HMA64" s="7"/>
      <c r="HMB64" s="7"/>
      <c r="HMC64" s="7"/>
      <c r="HMD64" s="7"/>
      <c r="HME64" s="7"/>
      <c r="HMF64" s="7"/>
      <c r="HMG64" s="7"/>
      <c r="HMH64" s="7"/>
      <c r="HMI64" s="7"/>
      <c r="HMJ64" s="7"/>
      <c r="HMK64" s="7"/>
      <c r="HML64" s="7"/>
      <c r="HMM64" s="7"/>
      <c r="HMN64" s="7"/>
      <c r="HMO64" s="7"/>
      <c r="HMP64" s="7"/>
      <c r="HMQ64" s="7"/>
      <c r="HMR64" s="7"/>
      <c r="HMS64" s="7"/>
      <c r="HMT64" s="7"/>
      <c r="HMU64" s="7"/>
      <c r="HMV64" s="7"/>
      <c r="HMW64" s="7"/>
      <c r="HMX64" s="7"/>
      <c r="HMY64" s="7"/>
      <c r="HMZ64" s="7"/>
      <c r="HNA64" s="7"/>
      <c r="HNB64" s="7"/>
      <c r="HNC64" s="7"/>
      <c r="HND64" s="7"/>
      <c r="HNE64" s="7"/>
      <c r="HNF64" s="7"/>
      <c r="HNG64" s="7"/>
      <c r="HNH64" s="7"/>
      <c r="HNI64" s="7"/>
      <c r="HNJ64" s="7"/>
      <c r="HNK64" s="7"/>
      <c r="HNL64" s="7"/>
      <c r="HNM64" s="7"/>
      <c r="HNN64" s="7"/>
      <c r="HNO64" s="7"/>
      <c r="HNP64" s="7"/>
      <c r="HNQ64" s="7"/>
      <c r="HNR64" s="7"/>
      <c r="HNS64" s="7"/>
      <c r="HNT64" s="7"/>
      <c r="HNU64" s="7"/>
      <c r="HNV64" s="7"/>
      <c r="HNW64" s="7"/>
      <c r="HNX64" s="7"/>
      <c r="HNY64" s="7"/>
      <c r="HNZ64" s="7"/>
      <c r="HOA64" s="7"/>
      <c r="HOB64" s="7"/>
      <c r="HOC64" s="7"/>
      <c r="HOD64" s="7"/>
      <c r="HOE64" s="7"/>
      <c r="HOF64" s="7"/>
      <c r="HOG64" s="7"/>
      <c r="HOH64" s="7"/>
      <c r="HOI64" s="7"/>
      <c r="HOJ64" s="7"/>
      <c r="HOK64" s="7"/>
      <c r="HOL64" s="7"/>
      <c r="HOM64" s="7"/>
      <c r="HON64" s="7"/>
      <c r="HOO64" s="7"/>
      <c r="HOP64" s="7"/>
      <c r="HOQ64" s="7"/>
      <c r="HOR64" s="7"/>
      <c r="HOS64" s="7"/>
      <c r="HOT64" s="7"/>
      <c r="HOU64" s="7"/>
      <c r="HOV64" s="7"/>
      <c r="HOW64" s="7"/>
      <c r="HOX64" s="7"/>
      <c r="HOY64" s="7"/>
      <c r="HOZ64" s="7"/>
      <c r="HPA64" s="7"/>
      <c r="HPB64" s="7"/>
      <c r="HPC64" s="7"/>
      <c r="HPD64" s="7"/>
      <c r="HPE64" s="7"/>
      <c r="HPF64" s="7"/>
      <c r="HPG64" s="7"/>
      <c r="HPH64" s="7"/>
      <c r="HPI64" s="7"/>
      <c r="HPJ64" s="7"/>
      <c r="HPK64" s="7"/>
      <c r="HPL64" s="7"/>
      <c r="HPM64" s="7"/>
      <c r="HPN64" s="7"/>
      <c r="HPO64" s="7"/>
      <c r="HPP64" s="7"/>
      <c r="HPQ64" s="7"/>
      <c r="HPR64" s="7"/>
      <c r="HPS64" s="7"/>
      <c r="HPT64" s="7"/>
      <c r="HPU64" s="7"/>
      <c r="HPV64" s="7"/>
      <c r="HPW64" s="7"/>
      <c r="HPX64" s="7"/>
      <c r="HPY64" s="7"/>
      <c r="HPZ64" s="7"/>
      <c r="HQA64" s="7"/>
      <c r="HQB64" s="7"/>
      <c r="HQC64" s="7"/>
      <c r="HQD64" s="7"/>
      <c r="HQE64" s="7"/>
      <c r="HQF64" s="7"/>
      <c r="HQG64" s="7"/>
      <c r="HQH64" s="7"/>
      <c r="HQI64" s="7"/>
      <c r="HQJ64" s="7"/>
      <c r="HQK64" s="7"/>
      <c r="HQL64" s="7"/>
      <c r="HQM64" s="7"/>
      <c r="HQN64" s="7"/>
      <c r="HQO64" s="7"/>
      <c r="HQP64" s="7"/>
      <c r="HQQ64" s="7"/>
      <c r="HQR64" s="7"/>
      <c r="HQS64" s="7"/>
      <c r="HQT64" s="7"/>
      <c r="HQU64" s="7"/>
      <c r="HQV64" s="7"/>
      <c r="HQW64" s="7"/>
      <c r="HQX64" s="7"/>
      <c r="HQY64" s="7"/>
      <c r="HQZ64" s="7"/>
      <c r="HRA64" s="7"/>
      <c r="HRB64" s="7"/>
      <c r="HRC64" s="7"/>
      <c r="HRD64" s="7"/>
      <c r="HRE64" s="7"/>
      <c r="HRF64" s="7"/>
      <c r="HRG64" s="7"/>
      <c r="HRH64" s="7"/>
      <c r="HRI64" s="7"/>
      <c r="HRJ64" s="7"/>
      <c r="HRK64" s="7"/>
      <c r="HRL64" s="7"/>
      <c r="HRM64" s="7"/>
      <c r="HRN64" s="7"/>
      <c r="HRO64" s="7"/>
      <c r="HRP64" s="7"/>
      <c r="HRQ64" s="7"/>
      <c r="HRR64" s="7"/>
      <c r="HRS64" s="7"/>
      <c r="HRT64" s="7"/>
      <c r="HRU64" s="7"/>
      <c r="HRV64" s="7"/>
      <c r="HRW64" s="7"/>
      <c r="HRX64" s="7"/>
      <c r="HRY64" s="7"/>
      <c r="HRZ64" s="7"/>
      <c r="HSA64" s="7"/>
      <c r="HSB64" s="7"/>
      <c r="HSC64" s="7"/>
      <c r="HSD64" s="7"/>
      <c r="HSE64" s="7"/>
      <c r="HSF64" s="7"/>
      <c r="HSH64" s="7"/>
      <c r="HSI64" s="7"/>
      <c r="HSJ64" s="7"/>
      <c r="HSK64" s="7"/>
      <c r="HSL64" s="7"/>
      <c r="HSM64" s="7"/>
      <c r="HSN64" s="7"/>
      <c r="HSO64" s="7"/>
      <c r="HSP64" s="7"/>
      <c r="HSQ64" s="7"/>
      <c r="HSR64" s="7"/>
      <c r="HSS64" s="7"/>
      <c r="HST64" s="7"/>
      <c r="HSU64" s="7"/>
      <c r="HSV64" s="7"/>
      <c r="HSW64" s="7"/>
      <c r="HSX64" s="7"/>
      <c r="HSY64" s="7"/>
      <c r="HSZ64" s="7"/>
      <c r="HTA64" s="7"/>
      <c r="HTB64" s="7"/>
      <c r="HTC64" s="7"/>
      <c r="HTD64" s="7"/>
      <c r="HTE64" s="7"/>
      <c r="HTF64" s="7"/>
      <c r="HTG64" s="7"/>
      <c r="HTH64" s="7"/>
      <c r="HTI64" s="7"/>
      <c r="HTJ64" s="7"/>
      <c r="HTK64" s="7"/>
      <c r="HTL64" s="7"/>
      <c r="HTM64" s="7"/>
      <c r="HTN64" s="7"/>
      <c r="HTO64" s="7"/>
      <c r="HTP64" s="7"/>
      <c r="HTQ64" s="7"/>
      <c r="HTR64" s="7"/>
      <c r="HTS64" s="7"/>
      <c r="HTT64" s="7"/>
      <c r="HTU64" s="7"/>
      <c r="HTV64" s="7"/>
      <c r="HTW64" s="7"/>
      <c r="HTX64" s="7"/>
      <c r="HTY64" s="7"/>
      <c r="HTZ64" s="7"/>
      <c r="HUA64" s="7"/>
      <c r="HUB64" s="7"/>
      <c r="HUC64" s="7"/>
      <c r="HUD64" s="7"/>
      <c r="HUE64" s="7"/>
      <c r="HUF64" s="7"/>
      <c r="HUG64" s="7"/>
      <c r="HUH64" s="7"/>
      <c r="HUI64" s="7"/>
      <c r="HUJ64" s="7"/>
      <c r="HUK64" s="7"/>
      <c r="HUL64" s="7"/>
      <c r="HUM64" s="7"/>
      <c r="HUN64" s="7"/>
      <c r="HUO64" s="7"/>
      <c r="HUP64" s="7"/>
      <c r="HUQ64" s="7"/>
      <c r="HUR64" s="7"/>
      <c r="HUS64" s="7"/>
      <c r="HUT64" s="7"/>
      <c r="HUU64" s="7"/>
      <c r="HUV64" s="7"/>
      <c r="HUW64" s="7"/>
      <c r="HUX64" s="7"/>
      <c r="HUY64" s="7"/>
      <c r="HUZ64" s="7"/>
      <c r="HVA64" s="7"/>
      <c r="HVB64" s="7"/>
      <c r="HVC64" s="7"/>
      <c r="HVD64" s="7"/>
      <c r="HVE64" s="7"/>
      <c r="HVF64" s="7"/>
      <c r="HVG64" s="7"/>
      <c r="HVH64" s="7"/>
      <c r="HVI64" s="7"/>
      <c r="HVJ64" s="7"/>
      <c r="HVK64" s="7"/>
      <c r="HVL64" s="7"/>
      <c r="HVM64" s="7"/>
      <c r="HVN64" s="7"/>
      <c r="HVO64" s="7"/>
      <c r="HVP64" s="7"/>
      <c r="HVQ64" s="7"/>
      <c r="HVR64" s="7"/>
      <c r="HVS64" s="7"/>
      <c r="HVT64" s="7"/>
      <c r="HVU64" s="7"/>
      <c r="HVV64" s="7"/>
      <c r="HVW64" s="7"/>
      <c r="HVX64" s="7"/>
      <c r="HVY64" s="7"/>
      <c r="HVZ64" s="7"/>
      <c r="HWA64" s="7"/>
      <c r="HWB64" s="7"/>
      <c r="HWC64" s="7"/>
      <c r="HWD64" s="7"/>
      <c r="HWE64" s="7"/>
      <c r="HWF64" s="7"/>
      <c r="HWG64" s="7"/>
      <c r="HWH64" s="7"/>
      <c r="HWI64" s="7"/>
      <c r="HWJ64" s="7"/>
      <c r="HWK64" s="7"/>
      <c r="HWL64" s="7"/>
      <c r="HWM64" s="7"/>
      <c r="HWN64" s="7"/>
      <c r="HWO64" s="7"/>
      <c r="HWP64" s="7"/>
      <c r="HWQ64" s="7"/>
      <c r="HWR64" s="7"/>
      <c r="HWS64" s="7"/>
      <c r="HWT64" s="7"/>
      <c r="HWU64" s="7"/>
      <c r="HWV64" s="7"/>
      <c r="HWW64" s="7"/>
      <c r="HWX64" s="7"/>
      <c r="HWY64" s="7"/>
      <c r="HWZ64" s="7"/>
      <c r="HXA64" s="7"/>
      <c r="HXB64" s="7"/>
      <c r="HXC64" s="7"/>
      <c r="HXD64" s="7"/>
      <c r="HXE64" s="7"/>
      <c r="HXF64" s="7"/>
      <c r="HXG64" s="7"/>
      <c r="HXH64" s="7"/>
      <c r="HXI64" s="7"/>
      <c r="HXJ64" s="7"/>
      <c r="HXK64" s="7"/>
      <c r="HXL64" s="7"/>
      <c r="HXM64" s="7"/>
      <c r="HXN64" s="7"/>
      <c r="HXO64" s="7"/>
      <c r="HXP64" s="7"/>
      <c r="HXQ64" s="7"/>
      <c r="HXR64" s="7"/>
      <c r="HXS64" s="7"/>
      <c r="HXT64" s="7"/>
      <c r="HXU64" s="7"/>
      <c r="HXV64" s="7"/>
      <c r="HXW64" s="7"/>
      <c r="HXX64" s="7"/>
      <c r="HXY64" s="7"/>
      <c r="HXZ64" s="7"/>
      <c r="HYA64" s="7"/>
      <c r="HYB64" s="7"/>
      <c r="HYC64" s="7"/>
      <c r="HYD64" s="7"/>
      <c r="HYE64" s="7"/>
      <c r="HYF64" s="7"/>
      <c r="HYG64" s="7"/>
      <c r="HYH64" s="7"/>
      <c r="HYI64" s="7"/>
      <c r="HYJ64" s="7"/>
      <c r="HYK64" s="7"/>
      <c r="HYL64" s="7"/>
      <c r="HYM64" s="7"/>
      <c r="HYN64" s="7"/>
      <c r="HYO64" s="7"/>
      <c r="HYP64" s="7"/>
      <c r="HYQ64" s="7"/>
      <c r="HYR64" s="7"/>
      <c r="HYS64" s="7"/>
      <c r="HYT64" s="7"/>
      <c r="HYU64" s="7"/>
      <c r="HYV64" s="7"/>
      <c r="HYW64" s="7"/>
      <c r="HYX64" s="7"/>
      <c r="HYY64" s="7"/>
      <c r="HYZ64" s="7"/>
      <c r="HZA64" s="7"/>
      <c r="HZB64" s="7"/>
      <c r="HZC64" s="7"/>
      <c r="HZD64" s="7"/>
      <c r="HZE64" s="7"/>
      <c r="HZF64" s="7"/>
      <c r="HZG64" s="7"/>
      <c r="HZH64" s="7"/>
      <c r="HZI64" s="7"/>
      <c r="HZJ64" s="7"/>
      <c r="HZK64" s="7"/>
      <c r="HZL64" s="7"/>
      <c r="HZM64" s="7"/>
      <c r="HZN64" s="7"/>
      <c r="HZO64" s="7"/>
      <c r="HZP64" s="7"/>
      <c r="HZQ64" s="7"/>
      <c r="HZR64" s="7"/>
      <c r="HZS64" s="7"/>
      <c r="HZT64" s="7"/>
      <c r="HZU64" s="7"/>
      <c r="HZV64" s="7"/>
      <c r="HZW64" s="7"/>
      <c r="HZX64" s="7"/>
      <c r="HZY64" s="7"/>
      <c r="HZZ64" s="7"/>
      <c r="IAA64" s="7"/>
      <c r="IAB64" s="7"/>
      <c r="IAC64" s="7"/>
      <c r="IAD64" s="7"/>
      <c r="IAE64" s="7"/>
      <c r="IAF64" s="7"/>
      <c r="IAG64" s="7"/>
      <c r="IAH64" s="7"/>
      <c r="IAI64" s="7"/>
      <c r="IAJ64" s="7"/>
      <c r="IAK64" s="7"/>
      <c r="IAL64" s="7"/>
      <c r="IAM64" s="7"/>
      <c r="IAN64" s="7"/>
      <c r="IAO64" s="7"/>
      <c r="IAP64" s="7"/>
      <c r="IAQ64" s="7"/>
      <c r="IAR64" s="7"/>
      <c r="IAS64" s="7"/>
      <c r="IAT64" s="7"/>
      <c r="IAU64" s="7"/>
      <c r="IAV64" s="7"/>
      <c r="IAW64" s="7"/>
      <c r="IAX64" s="7"/>
      <c r="IAY64" s="7"/>
      <c r="IAZ64" s="7"/>
      <c r="IBA64" s="7"/>
      <c r="IBB64" s="7"/>
      <c r="IBC64" s="7"/>
      <c r="IBD64" s="7"/>
      <c r="IBE64" s="7"/>
      <c r="IBF64" s="7"/>
      <c r="IBG64" s="7"/>
      <c r="IBH64" s="7"/>
      <c r="IBI64" s="7"/>
      <c r="IBJ64" s="7"/>
      <c r="IBK64" s="7"/>
      <c r="IBL64" s="7"/>
      <c r="IBM64" s="7"/>
      <c r="IBN64" s="7"/>
      <c r="IBO64" s="7"/>
      <c r="IBP64" s="7"/>
      <c r="IBQ64" s="7"/>
      <c r="IBR64" s="7"/>
      <c r="IBS64" s="7"/>
      <c r="IBT64" s="7"/>
      <c r="IBU64" s="7"/>
      <c r="IBV64" s="7"/>
      <c r="IBW64" s="7"/>
      <c r="IBX64" s="7"/>
      <c r="IBY64" s="7"/>
      <c r="IBZ64" s="7"/>
      <c r="ICA64" s="7"/>
      <c r="ICB64" s="7"/>
      <c r="ICD64" s="7"/>
      <c r="ICE64" s="7"/>
      <c r="ICF64" s="7"/>
      <c r="ICG64" s="7"/>
      <c r="ICH64" s="7"/>
      <c r="ICI64" s="7"/>
      <c r="ICJ64" s="7"/>
      <c r="ICK64" s="7"/>
      <c r="ICL64" s="7"/>
      <c r="ICM64" s="7"/>
      <c r="ICN64" s="7"/>
      <c r="ICO64" s="7"/>
      <c r="ICP64" s="7"/>
      <c r="ICQ64" s="7"/>
      <c r="ICR64" s="7"/>
      <c r="ICS64" s="7"/>
      <c r="ICT64" s="7"/>
      <c r="ICU64" s="7"/>
      <c r="ICV64" s="7"/>
      <c r="ICW64" s="7"/>
      <c r="ICX64" s="7"/>
      <c r="ICY64" s="7"/>
      <c r="ICZ64" s="7"/>
      <c r="IDA64" s="7"/>
      <c r="IDB64" s="7"/>
      <c r="IDC64" s="7"/>
      <c r="IDD64" s="7"/>
      <c r="IDE64" s="7"/>
      <c r="IDF64" s="7"/>
      <c r="IDG64" s="7"/>
      <c r="IDH64" s="7"/>
      <c r="IDI64" s="7"/>
      <c r="IDJ64" s="7"/>
      <c r="IDK64" s="7"/>
      <c r="IDL64" s="7"/>
      <c r="IDM64" s="7"/>
      <c r="IDN64" s="7"/>
      <c r="IDO64" s="7"/>
      <c r="IDP64" s="7"/>
      <c r="IDQ64" s="7"/>
      <c r="IDR64" s="7"/>
      <c r="IDS64" s="7"/>
      <c r="IDT64" s="7"/>
      <c r="IDU64" s="7"/>
      <c r="IDV64" s="7"/>
      <c r="IDW64" s="7"/>
      <c r="IDX64" s="7"/>
      <c r="IDY64" s="7"/>
      <c r="IDZ64" s="7"/>
      <c r="IEA64" s="7"/>
      <c r="IEB64" s="7"/>
      <c r="IEC64" s="7"/>
      <c r="IED64" s="7"/>
      <c r="IEE64" s="7"/>
      <c r="IEF64" s="7"/>
      <c r="IEG64" s="7"/>
      <c r="IEH64" s="7"/>
      <c r="IEI64" s="7"/>
      <c r="IEJ64" s="7"/>
      <c r="IEK64" s="7"/>
      <c r="IEL64" s="7"/>
      <c r="IEM64" s="7"/>
      <c r="IEN64" s="7"/>
      <c r="IEO64" s="7"/>
      <c r="IEP64" s="7"/>
      <c r="IEQ64" s="7"/>
      <c r="IER64" s="7"/>
      <c r="IES64" s="7"/>
      <c r="IET64" s="7"/>
      <c r="IEU64" s="7"/>
      <c r="IEV64" s="7"/>
      <c r="IEW64" s="7"/>
      <c r="IEX64" s="7"/>
      <c r="IEY64" s="7"/>
      <c r="IEZ64" s="7"/>
      <c r="IFA64" s="7"/>
      <c r="IFB64" s="7"/>
      <c r="IFC64" s="7"/>
      <c r="IFD64" s="7"/>
      <c r="IFE64" s="7"/>
      <c r="IFF64" s="7"/>
      <c r="IFG64" s="7"/>
      <c r="IFH64" s="7"/>
      <c r="IFI64" s="7"/>
      <c r="IFJ64" s="7"/>
      <c r="IFK64" s="7"/>
      <c r="IFL64" s="7"/>
      <c r="IFM64" s="7"/>
      <c r="IFN64" s="7"/>
      <c r="IFO64" s="7"/>
      <c r="IFP64" s="7"/>
      <c r="IFQ64" s="7"/>
      <c r="IFR64" s="7"/>
      <c r="IFS64" s="7"/>
      <c r="IFT64" s="7"/>
      <c r="IFU64" s="7"/>
      <c r="IFV64" s="7"/>
      <c r="IFW64" s="7"/>
      <c r="IFX64" s="7"/>
      <c r="IFY64" s="7"/>
      <c r="IFZ64" s="7"/>
      <c r="IGA64" s="7"/>
      <c r="IGB64" s="7"/>
      <c r="IGC64" s="7"/>
      <c r="IGD64" s="7"/>
      <c r="IGE64" s="7"/>
      <c r="IGF64" s="7"/>
      <c r="IGG64" s="7"/>
      <c r="IGH64" s="7"/>
      <c r="IGI64" s="7"/>
      <c r="IGJ64" s="7"/>
      <c r="IGK64" s="7"/>
      <c r="IGL64" s="7"/>
      <c r="IGM64" s="7"/>
      <c r="IGN64" s="7"/>
      <c r="IGO64" s="7"/>
      <c r="IGP64" s="7"/>
      <c r="IGQ64" s="7"/>
      <c r="IGR64" s="7"/>
      <c r="IGS64" s="7"/>
      <c r="IGT64" s="7"/>
      <c r="IGU64" s="7"/>
      <c r="IGV64" s="7"/>
      <c r="IGW64" s="7"/>
      <c r="IGX64" s="7"/>
      <c r="IGY64" s="7"/>
      <c r="IGZ64" s="7"/>
      <c r="IHA64" s="7"/>
      <c r="IHB64" s="7"/>
      <c r="IHC64" s="7"/>
      <c r="IHD64" s="7"/>
      <c r="IHE64" s="7"/>
      <c r="IHF64" s="7"/>
      <c r="IHG64" s="7"/>
      <c r="IHH64" s="7"/>
      <c r="IHI64" s="7"/>
      <c r="IHJ64" s="7"/>
      <c r="IHK64" s="7"/>
      <c r="IHL64" s="7"/>
      <c r="IHM64" s="7"/>
      <c r="IHN64" s="7"/>
      <c r="IHO64" s="7"/>
      <c r="IHP64" s="7"/>
      <c r="IHQ64" s="7"/>
      <c r="IHR64" s="7"/>
      <c r="IHS64" s="7"/>
      <c r="IHT64" s="7"/>
      <c r="IHU64" s="7"/>
      <c r="IHV64" s="7"/>
      <c r="IHW64" s="7"/>
      <c r="IHX64" s="7"/>
      <c r="IHY64" s="7"/>
      <c r="IHZ64" s="7"/>
      <c r="IIA64" s="7"/>
      <c r="IIB64" s="7"/>
      <c r="IIC64" s="7"/>
      <c r="IID64" s="7"/>
      <c r="IIE64" s="7"/>
      <c r="IIF64" s="7"/>
      <c r="IIG64" s="7"/>
      <c r="IIH64" s="7"/>
      <c r="III64" s="7"/>
      <c r="IIJ64" s="7"/>
      <c r="IIK64" s="7"/>
      <c r="IIL64" s="7"/>
      <c r="IIM64" s="7"/>
      <c r="IIN64" s="7"/>
      <c r="IIO64" s="7"/>
      <c r="IIP64" s="7"/>
      <c r="IIQ64" s="7"/>
      <c r="IIR64" s="7"/>
      <c r="IIS64" s="7"/>
      <c r="IIT64" s="7"/>
      <c r="IIU64" s="7"/>
      <c r="IIV64" s="7"/>
      <c r="IIW64" s="7"/>
      <c r="IIX64" s="7"/>
      <c r="IIY64" s="7"/>
      <c r="IIZ64" s="7"/>
      <c r="IJA64" s="7"/>
      <c r="IJB64" s="7"/>
      <c r="IJC64" s="7"/>
      <c r="IJD64" s="7"/>
      <c r="IJE64" s="7"/>
      <c r="IJF64" s="7"/>
      <c r="IJG64" s="7"/>
      <c r="IJH64" s="7"/>
      <c r="IJI64" s="7"/>
      <c r="IJJ64" s="7"/>
      <c r="IJK64" s="7"/>
      <c r="IJL64" s="7"/>
      <c r="IJM64" s="7"/>
      <c r="IJN64" s="7"/>
      <c r="IJO64" s="7"/>
      <c r="IJP64" s="7"/>
      <c r="IJQ64" s="7"/>
      <c r="IJR64" s="7"/>
      <c r="IJS64" s="7"/>
      <c r="IJT64" s="7"/>
      <c r="IJU64" s="7"/>
      <c r="IJV64" s="7"/>
      <c r="IJW64" s="7"/>
      <c r="IJX64" s="7"/>
      <c r="IJY64" s="7"/>
      <c r="IJZ64" s="7"/>
      <c r="IKA64" s="7"/>
      <c r="IKB64" s="7"/>
      <c r="IKC64" s="7"/>
      <c r="IKD64" s="7"/>
      <c r="IKE64" s="7"/>
      <c r="IKF64" s="7"/>
      <c r="IKG64" s="7"/>
      <c r="IKH64" s="7"/>
      <c r="IKI64" s="7"/>
      <c r="IKJ64" s="7"/>
      <c r="IKK64" s="7"/>
      <c r="IKL64" s="7"/>
      <c r="IKM64" s="7"/>
      <c r="IKN64" s="7"/>
      <c r="IKO64" s="7"/>
      <c r="IKP64" s="7"/>
      <c r="IKQ64" s="7"/>
      <c r="IKR64" s="7"/>
      <c r="IKS64" s="7"/>
      <c r="IKT64" s="7"/>
      <c r="IKU64" s="7"/>
      <c r="IKV64" s="7"/>
      <c r="IKW64" s="7"/>
      <c r="IKX64" s="7"/>
      <c r="IKY64" s="7"/>
      <c r="IKZ64" s="7"/>
      <c r="ILA64" s="7"/>
      <c r="ILB64" s="7"/>
      <c r="ILC64" s="7"/>
      <c r="ILD64" s="7"/>
      <c r="ILE64" s="7"/>
      <c r="ILF64" s="7"/>
      <c r="ILG64" s="7"/>
      <c r="ILH64" s="7"/>
      <c r="ILI64" s="7"/>
      <c r="ILJ64" s="7"/>
      <c r="ILK64" s="7"/>
      <c r="ILL64" s="7"/>
      <c r="ILM64" s="7"/>
      <c r="ILN64" s="7"/>
      <c r="ILO64" s="7"/>
      <c r="ILP64" s="7"/>
      <c r="ILQ64" s="7"/>
      <c r="ILR64" s="7"/>
      <c r="ILS64" s="7"/>
      <c r="ILT64" s="7"/>
      <c r="ILU64" s="7"/>
      <c r="ILV64" s="7"/>
      <c r="ILW64" s="7"/>
      <c r="ILX64" s="7"/>
      <c r="ILZ64" s="7"/>
      <c r="IMA64" s="7"/>
      <c r="IMB64" s="7"/>
      <c r="IMC64" s="7"/>
      <c r="IMD64" s="7"/>
      <c r="IME64" s="7"/>
      <c r="IMF64" s="7"/>
      <c r="IMG64" s="7"/>
      <c r="IMH64" s="7"/>
      <c r="IMI64" s="7"/>
      <c r="IMJ64" s="7"/>
      <c r="IMK64" s="7"/>
      <c r="IML64" s="7"/>
      <c r="IMM64" s="7"/>
      <c r="IMN64" s="7"/>
      <c r="IMO64" s="7"/>
      <c r="IMP64" s="7"/>
      <c r="IMQ64" s="7"/>
      <c r="IMR64" s="7"/>
      <c r="IMS64" s="7"/>
      <c r="IMT64" s="7"/>
      <c r="IMU64" s="7"/>
      <c r="IMV64" s="7"/>
      <c r="IMW64" s="7"/>
      <c r="IMX64" s="7"/>
      <c r="IMY64" s="7"/>
      <c r="IMZ64" s="7"/>
      <c r="INA64" s="7"/>
      <c r="INB64" s="7"/>
      <c r="INC64" s="7"/>
      <c r="IND64" s="7"/>
      <c r="INE64" s="7"/>
      <c r="INF64" s="7"/>
      <c r="ING64" s="7"/>
      <c r="INH64" s="7"/>
      <c r="INI64" s="7"/>
      <c r="INJ64" s="7"/>
      <c r="INK64" s="7"/>
      <c r="INL64" s="7"/>
      <c r="INM64" s="7"/>
      <c r="INN64" s="7"/>
      <c r="INO64" s="7"/>
      <c r="INP64" s="7"/>
      <c r="INQ64" s="7"/>
      <c r="INR64" s="7"/>
      <c r="INS64" s="7"/>
      <c r="INT64" s="7"/>
      <c r="INU64" s="7"/>
      <c r="INV64" s="7"/>
      <c r="INW64" s="7"/>
      <c r="INX64" s="7"/>
      <c r="INY64" s="7"/>
      <c r="INZ64" s="7"/>
      <c r="IOA64" s="7"/>
      <c r="IOB64" s="7"/>
      <c r="IOC64" s="7"/>
      <c r="IOD64" s="7"/>
      <c r="IOE64" s="7"/>
      <c r="IOF64" s="7"/>
      <c r="IOG64" s="7"/>
      <c r="IOH64" s="7"/>
      <c r="IOI64" s="7"/>
      <c r="IOJ64" s="7"/>
      <c r="IOK64" s="7"/>
      <c r="IOL64" s="7"/>
      <c r="IOM64" s="7"/>
      <c r="ION64" s="7"/>
      <c r="IOO64" s="7"/>
      <c r="IOP64" s="7"/>
      <c r="IOQ64" s="7"/>
      <c r="IOR64" s="7"/>
      <c r="IOS64" s="7"/>
      <c r="IOT64" s="7"/>
      <c r="IOU64" s="7"/>
      <c r="IOV64" s="7"/>
      <c r="IOW64" s="7"/>
      <c r="IOX64" s="7"/>
      <c r="IOY64" s="7"/>
      <c r="IOZ64" s="7"/>
      <c r="IPA64" s="7"/>
      <c r="IPB64" s="7"/>
      <c r="IPC64" s="7"/>
      <c r="IPD64" s="7"/>
      <c r="IPE64" s="7"/>
      <c r="IPF64" s="7"/>
      <c r="IPG64" s="7"/>
      <c r="IPH64" s="7"/>
      <c r="IPI64" s="7"/>
      <c r="IPJ64" s="7"/>
      <c r="IPK64" s="7"/>
      <c r="IPL64" s="7"/>
      <c r="IPM64" s="7"/>
      <c r="IPN64" s="7"/>
      <c r="IPO64" s="7"/>
      <c r="IPP64" s="7"/>
      <c r="IPQ64" s="7"/>
      <c r="IPR64" s="7"/>
      <c r="IPS64" s="7"/>
      <c r="IPT64" s="7"/>
      <c r="IPU64" s="7"/>
      <c r="IPV64" s="7"/>
      <c r="IPW64" s="7"/>
      <c r="IPX64" s="7"/>
      <c r="IPY64" s="7"/>
      <c r="IPZ64" s="7"/>
      <c r="IQA64" s="7"/>
      <c r="IQB64" s="7"/>
      <c r="IQC64" s="7"/>
      <c r="IQD64" s="7"/>
      <c r="IQE64" s="7"/>
      <c r="IQF64" s="7"/>
      <c r="IQG64" s="7"/>
      <c r="IQH64" s="7"/>
      <c r="IQI64" s="7"/>
      <c r="IQJ64" s="7"/>
      <c r="IQK64" s="7"/>
      <c r="IQL64" s="7"/>
      <c r="IQM64" s="7"/>
      <c r="IQN64" s="7"/>
      <c r="IQO64" s="7"/>
      <c r="IQP64" s="7"/>
      <c r="IQQ64" s="7"/>
      <c r="IQR64" s="7"/>
      <c r="IQS64" s="7"/>
      <c r="IQT64" s="7"/>
      <c r="IQU64" s="7"/>
      <c r="IQV64" s="7"/>
      <c r="IQW64" s="7"/>
      <c r="IQX64" s="7"/>
      <c r="IQY64" s="7"/>
      <c r="IQZ64" s="7"/>
      <c r="IRA64" s="7"/>
      <c r="IRB64" s="7"/>
      <c r="IRC64" s="7"/>
      <c r="IRD64" s="7"/>
      <c r="IRE64" s="7"/>
      <c r="IRF64" s="7"/>
      <c r="IRG64" s="7"/>
      <c r="IRH64" s="7"/>
      <c r="IRI64" s="7"/>
      <c r="IRJ64" s="7"/>
      <c r="IRK64" s="7"/>
      <c r="IRL64" s="7"/>
      <c r="IRM64" s="7"/>
      <c r="IRN64" s="7"/>
      <c r="IRO64" s="7"/>
      <c r="IRP64" s="7"/>
      <c r="IRQ64" s="7"/>
      <c r="IRR64" s="7"/>
      <c r="IRS64" s="7"/>
      <c r="IRT64" s="7"/>
      <c r="IRU64" s="7"/>
      <c r="IRV64" s="7"/>
      <c r="IRW64" s="7"/>
      <c r="IRX64" s="7"/>
      <c r="IRY64" s="7"/>
      <c r="IRZ64" s="7"/>
      <c r="ISA64" s="7"/>
      <c r="ISB64" s="7"/>
      <c r="ISC64" s="7"/>
      <c r="ISD64" s="7"/>
      <c r="ISE64" s="7"/>
      <c r="ISF64" s="7"/>
      <c r="ISG64" s="7"/>
      <c r="ISH64" s="7"/>
      <c r="ISI64" s="7"/>
      <c r="ISJ64" s="7"/>
      <c r="ISK64" s="7"/>
      <c r="ISL64" s="7"/>
      <c r="ISM64" s="7"/>
      <c r="ISN64" s="7"/>
      <c r="ISO64" s="7"/>
      <c r="ISP64" s="7"/>
      <c r="ISQ64" s="7"/>
      <c r="ISR64" s="7"/>
      <c r="ISS64" s="7"/>
      <c r="IST64" s="7"/>
      <c r="ISU64" s="7"/>
      <c r="ISV64" s="7"/>
      <c r="ISW64" s="7"/>
      <c r="ISX64" s="7"/>
      <c r="ISY64" s="7"/>
      <c r="ISZ64" s="7"/>
      <c r="ITA64" s="7"/>
      <c r="ITB64" s="7"/>
      <c r="ITC64" s="7"/>
      <c r="ITD64" s="7"/>
      <c r="ITE64" s="7"/>
      <c r="ITF64" s="7"/>
      <c r="ITG64" s="7"/>
      <c r="ITH64" s="7"/>
      <c r="ITI64" s="7"/>
      <c r="ITJ64" s="7"/>
      <c r="ITK64" s="7"/>
      <c r="ITL64" s="7"/>
      <c r="ITM64" s="7"/>
      <c r="ITN64" s="7"/>
      <c r="ITO64" s="7"/>
      <c r="ITP64" s="7"/>
      <c r="ITQ64" s="7"/>
      <c r="ITR64" s="7"/>
      <c r="ITS64" s="7"/>
      <c r="ITT64" s="7"/>
      <c r="ITU64" s="7"/>
      <c r="ITV64" s="7"/>
      <c r="ITW64" s="7"/>
      <c r="ITX64" s="7"/>
      <c r="ITY64" s="7"/>
      <c r="ITZ64" s="7"/>
      <c r="IUA64" s="7"/>
      <c r="IUB64" s="7"/>
      <c r="IUC64" s="7"/>
      <c r="IUD64" s="7"/>
      <c r="IUE64" s="7"/>
      <c r="IUF64" s="7"/>
      <c r="IUG64" s="7"/>
      <c r="IUH64" s="7"/>
      <c r="IUI64" s="7"/>
      <c r="IUJ64" s="7"/>
      <c r="IUK64" s="7"/>
      <c r="IUL64" s="7"/>
      <c r="IUM64" s="7"/>
      <c r="IUN64" s="7"/>
      <c r="IUO64" s="7"/>
      <c r="IUP64" s="7"/>
      <c r="IUQ64" s="7"/>
      <c r="IUR64" s="7"/>
      <c r="IUS64" s="7"/>
      <c r="IUT64" s="7"/>
      <c r="IUU64" s="7"/>
      <c r="IUV64" s="7"/>
      <c r="IUW64" s="7"/>
      <c r="IUX64" s="7"/>
      <c r="IUY64" s="7"/>
      <c r="IUZ64" s="7"/>
      <c r="IVA64" s="7"/>
      <c r="IVB64" s="7"/>
      <c r="IVC64" s="7"/>
      <c r="IVD64" s="7"/>
      <c r="IVE64" s="7"/>
      <c r="IVF64" s="7"/>
      <c r="IVG64" s="7"/>
      <c r="IVH64" s="7"/>
      <c r="IVI64" s="7"/>
      <c r="IVJ64" s="7"/>
      <c r="IVK64" s="7"/>
      <c r="IVL64" s="7"/>
      <c r="IVM64" s="7"/>
      <c r="IVN64" s="7"/>
      <c r="IVO64" s="7"/>
      <c r="IVP64" s="7"/>
      <c r="IVQ64" s="7"/>
      <c r="IVR64" s="7"/>
      <c r="IVS64" s="7"/>
      <c r="IVT64" s="7"/>
      <c r="IVV64" s="7"/>
      <c r="IVW64" s="7"/>
      <c r="IVX64" s="7"/>
      <c r="IVY64" s="7"/>
      <c r="IVZ64" s="7"/>
      <c r="IWA64" s="7"/>
      <c r="IWB64" s="7"/>
      <c r="IWC64" s="7"/>
      <c r="IWD64" s="7"/>
      <c r="IWE64" s="7"/>
      <c r="IWF64" s="7"/>
      <c r="IWG64" s="7"/>
      <c r="IWH64" s="7"/>
      <c r="IWI64" s="7"/>
      <c r="IWJ64" s="7"/>
      <c r="IWK64" s="7"/>
      <c r="IWL64" s="7"/>
      <c r="IWM64" s="7"/>
      <c r="IWN64" s="7"/>
      <c r="IWO64" s="7"/>
      <c r="IWP64" s="7"/>
      <c r="IWQ64" s="7"/>
      <c r="IWR64" s="7"/>
      <c r="IWS64" s="7"/>
      <c r="IWT64" s="7"/>
      <c r="IWU64" s="7"/>
      <c r="IWV64" s="7"/>
      <c r="IWW64" s="7"/>
      <c r="IWX64" s="7"/>
      <c r="IWY64" s="7"/>
      <c r="IWZ64" s="7"/>
      <c r="IXA64" s="7"/>
      <c r="IXB64" s="7"/>
      <c r="IXC64" s="7"/>
      <c r="IXD64" s="7"/>
      <c r="IXE64" s="7"/>
      <c r="IXF64" s="7"/>
      <c r="IXG64" s="7"/>
      <c r="IXH64" s="7"/>
      <c r="IXI64" s="7"/>
      <c r="IXJ64" s="7"/>
      <c r="IXK64" s="7"/>
      <c r="IXL64" s="7"/>
      <c r="IXM64" s="7"/>
      <c r="IXN64" s="7"/>
      <c r="IXO64" s="7"/>
      <c r="IXP64" s="7"/>
      <c r="IXQ64" s="7"/>
      <c r="IXR64" s="7"/>
      <c r="IXS64" s="7"/>
      <c r="IXT64" s="7"/>
      <c r="IXU64" s="7"/>
      <c r="IXV64" s="7"/>
      <c r="IXW64" s="7"/>
      <c r="IXX64" s="7"/>
      <c r="IXY64" s="7"/>
      <c r="IXZ64" s="7"/>
      <c r="IYA64" s="7"/>
      <c r="IYB64" s="7"/>
      <c r="IYC64" s="7"/>
      <c r="IYD64" s="7"/>
      <c r="IYE64" s="7"/>
      <c r="IYF64" s="7"/>
      <c r="IYG64" s="7"/>
      <c r="IYH64" s="7"/>
      <c r="IYI64" s="7"/>
      <c r="IYJ64" s="7"/>
      <c r="IYK64" s="7"/>
      <c r="IYL64" s="7"/>
      <c r="IYM64" s="7"/>
      <c r="IYN64" s="7"/>
      <c r="IYO64" s="7"/>
      <c r="IYP64" s="7"/>
      <c r="IYQ64" s="7"/>
      <c r="IYR64" s="7"/>
      <c r="IYS64" s="7"/>
      <c r="IYT64" s="7"/>
      <c r="IYU64" s="7"/>
      <c r="IYV64" s="7"/>
      <c r="IYW64" s="7"/>
      <c r="IYX64" s="7"/>
      <c r="IYY64" s="7"/>
      <c r="IYZ64" s="7"/>
      <c r="IZA64" s="7"/>
      <c r="IZB64" s="7"/>
      <c r="IZC64" s="7"/>
      <c r="IZD64" s="7"/>
      <c r="IZE64" s="7"/>
      <c r="IZF64" s="7"/>
      <c r="IZG64" s="7"/>
      <c r="IZH64" s="7"/>
      <c r="IZI64" s="7"/>
      <c r="IZJ64" s="7"/>
      <c r="IZK64" s="7"/>
      <c r="IZL64" s="7"/>
      <c r="IZM64" s="7"/>
      <c r="IZN64" s="7"/>
      <c r="IZO64" s="7"/>
      <c r="IZP64" s="7"/>
      <c r="IZQ64" s="7"/>
      <c r="IZR64" s="7"/>
      <c r="IZS64" s="7"/>
      <c r="IZT64" s="7"/>
      <c r="IZU64" s="7"/>
      <c r="IZV64" s="7"/>
      <c r="IZW64" s="7"/>
      <c r="IZX64" s="7"/>
      <c r="IZY64" s="7"/>
      <c r="IZZ64" s="7"/>
      <c r="JAA64" s="7"/>
      <c r="JAB64" s="7"/>
      <c r="JAC64" s="7"/>
      <c r="JAD64" s="7"/>
      <c r="JAE64" s="7"/>
      <c r="JAF64" s="7"/>
      <c r="JAG64" s="7"/>
      <c r="JAH64" s="7"/>
      <c r="JAI64" s="7"/>
      <c r="JAJ64" s="7"/>
      <c r="JAK64" s="7"/>
      <c r="JAL64" s="7"/>
      <c r="JAM64" s="7"/>
      <c r="JAN64" s="7"/>
      <c r="JAO64" s="7"/>
      <c r="JAP64" s="7"/>
      <c r="JAQ64" s="7"/>
      <c r="JAR64" s="7"/>
      <c r="JAS64" s="7"/>
      <c r="JAT64" s="7"/>
      <c r="JAU64" s="7"/>
      <c r="JAV64" s="7"/>
      <c r="JAW64" s="7"/>
      <c r="JAX64" s="7"/>
      <c r="JAY64" s="7"/>
      <c r="JAZ64" s="7"/>
      <c r="JBA64" s="7"/>
      <c r="JBB64" s="7"/>
      <c r="JBC64" s="7"/>
      <c r="JBD64" s="7"/>
      <c r="JBE64" s="7"/>
      <c r="JBF64" s="7"/>
      <c r="JBG64" s="7"/>
      <c r="JBH64" s="7"/>
      <c r="JBI64" s="7"/>
      <c r="JBJ64" s="7"/>
      <c r="JBK64" s="7"/>
      <c r="JBL64" s="7"/>
      <c r="JBM64" s="7"/>
      <c r="JBN64" s="7"/>
      <c r="JBO64" s="7"/>
      <c r="JBP64" s="7"/>
      <c r="JBQ64" s="7"/>
      <c r="JBR64" s="7"/>
      <c r="JBS64" s="7"/>
      <c r="JBT64" s="7"/>
      <c r="JBU64" s="7"/>
      <c r="JBV64" s="7"/>
      <c r="JBW64" s="7"/>
      <c r="JBX64" s="7"/>
      <c r="JBY64" s="7"/>
      <c r="JBZ64" s="7"/>
      <c r="JCA64" s="7"/>
      <c r="JCB64" s="7"/>
      <c r="JCC64" s="7"/>
      <c r="JCD64" s="7"/>
      <c r="JCE64" s="7"/>
      <c r="JCF64" s="7"/>
      <c r="JCG64" s="7"/>
      <c r="JCH64" s="7"/>
      <c r="JCI64" s="7"/>
      <c r="JCJ64" s="7"/>
      <c r="JCK64" s="7"/>
      <c r="JCL64" s="7"/>
      <c r="JCM64" s="7"/>
      <c r="JCN64" s="7"/>
      <c r="JCO64" s="7"/>
      <c r="JCP64" s="7"/>
      <c r="JCQ64" s="7"/>
      <c r="JCR64" s="7"/>
      <c r="JCS64" s="7"/>
      <c r="JCT64" s="7"/>
      <c r="JCU64" s="7"/>
      <c r="JCV64" s="7"/>
      <c r="JCW64" s="7"/>
      <c r="JCX64" s="7"/>
      <c r="JCY64" s="7"/>
      <c r="JCZ64" s="7"/>
      <c r="JDA64" s="7"/>
      <c r="JDB64" s="7"/>
      <c r="JDC64" s="7"/>
      <c r="JDD64" s="7"/>
      <c r="JDE64" s="7"/>
      <c r="JDF64" s="7"/>
      <c r="JDG64" s="7"/>
      <c r="JDH64" s="7"/>
      <c r="JDI64" s="7"/>
      <c r="JDJ64" s="7"/>
      <c r="JDK64" s="7"/>
      <c r="JDL64" s="7"/>
      <c r="JDM64" s="7"/>
      <c r="JDN64" s="7"/>
      <c r="JDO64" s="7"/>
      <c r="JDP64" s="7"/>
      <c r="JDQ64" s="7"/>
      <c r="JDR64" s="7"/>
      <c r="JDS64" s="7"/>
      <c r="JDT64" s="7"/>
      <c r="JDU64" s="7"/>
      <c r="JDV64" s="7"/>
      <c r="JDW64" s="7"/>
      <c r="JDX64" s="7"/>
      <c r="JDY64" s="7"/>
      <c r="JDZ64" s="7"/>
      <c r="JEA64" s="7"/>
      <c r="JEB64" s="7"/>
      <c r="JEC64" s="7"/>
      <c r="JED64" s="7"/>
      <c r="JEE64" s="7"/>
      <c r="JEF64" s="7"/>
      <c r="JEG64" s="7"/>
      <c r="JEH64" s="7"/>
      <c r="JEI64" s="7"/>
      <c r="JEJ64" s="7"/>
      <c r="JEK64" s="7"/>
      <c r="JEL64" s="7"/>
      <c r="JEM64" s="7"/>
      <c r="JEN64" s="7"/>
      <c r="JEO64" s="7"/>
      <c r="JEP64" s="7"/>
      <c r="JEQ64" s="7"/>
      <c r="JER64" s="7"/>
      <c r="JES64" s="7"/>
      <c r="JET64" s="7"/>
      <c r="JEU64" s="7"/>
      <c r="JEV64" s="7"/>
      <c r="JEW64" s="7"/>
      <c r="JEX64" s="7"/>
      <c r="JEY64" s="7"/>
      <c r="JEZ64" s="7"/>
      <c r="JFA64" s="7"/>
      <c r="JFB64" s="7"/>
      <c r="JFC64" s="7"/>
      <c r="JFD64" s="7"/>
      <c r="JFE64" s="7"/>
      <c r="JFF64" s="7"/>
      <c r="JFG64" s="7"/>
      <c r="JFH64" s="7"/>
      <c r="JFI64" s="7"/>
      <c r="JFJ64" s="7"/>
      <c r="JFK64" s="7"/>
      <c r="JFL64" s="7"/>
      <c r="JFM64" s="7"/>
      <c r="JFN64" s="7"/>
      <c r="JFO64" s="7"/>
      <c r="JFP64" s="7"/>
      <c r="JFR64" s="7"/>
      <c r="JFS64" s="7"/>
      <c r="JFT64" s="7"/>
      <c r="JFU64" s="7"/>
      <c r="JFV64" s="7"/>
      <c r="JFW64" s="7"/>
      <c r="JFX64" s="7"/>
      <c r="JFY64" s="7"/>
      <c r="JFZ64" s="7"/>
      <c r="JGA64" s="7"/>
      <c r="JGB64" s="7"/>
      <c r="JGC64" s="7"/>
      <c r="JGD64" s="7"/>
      <c r="JGE64" s="7"/>
      <c r="JGF64" s="7"/>
      <c r="JGG64" s="7"/>
      <c r="JGH64" s="7"/>
      <c r="JGI64" s="7"/>
      <c r="JGJ64" s="7"/>
      <c r="JGK64" s="7"/>
      <c r="JGL64" s="7"/>
      <c r="JGM64" s="7"/>
      <c r="JGN64" s="7"/>
      <c r="JGO64" s="7"/>
      <c r="JGP64" s="7"/>
      <c r="JGQ64" s="7"/>
      <c r="JGR64" s="7"/>
      <c r="JGS64" s="7"/>
      <c r="JGT64" s="7"/>
      <c r="JGU64" s="7"/>
      <c r="JGV64" s="7"/>
      <c r="JGW64" s="7"/>
      <c r="JGX64" s="7"/>
      <c r="JGY64" s="7"/>
      <c r="JGZ64" s="7"/>
      <c r="JHA64" s="7"/>
      <c r="JHB64" s="7"/>
      <c r="JHC64" s="7"/>
      <c r="JHD64" s="7"/>
      <c r="JHE64" s="7"/>
      <c r="JHF64" s="7"/>
      <c r="JHG64" s="7"/>
      <c r="JHH64" s="7"/>
      <c r="JHI64" s="7"/>
      <c r="JHJ64" s="7"/>
      <c r="JHK64" s="7"/>
      <c r="JHL64" s="7"/>
      <c r="JHM64" s="7"/>
      <c r="JHN64" s="7"/>
      <c r="JHO64" s="7"/>
      <c r="JHP64" s="7"/>
      <c r="JHQ64" s="7"/>
      <c r="JHR64" s="7"/>
      <c r="JHS64" s="7"/>
      <c r="JHT64" s="7"/>
      <c r="JHU64" s="7"/>
      <c r="JHV64" s="7"/>
      <c r="JHW64" s="7"/>
      <c r="JHX64" s="7"/>
      <c r="JHY64" s="7"/>
      <c r="JHZ64" s="7"/>
      <c r="JIA64" s="7"/>
      <c r="JIB64" s="7"/>
      <c r="JIC64" s="7"/>
      <c r="JID64" s="7"/>
      <c r="JIE64" s="7"/>
      <c r="JIF64" s="7"/>
      <c r="JIG64" s="7"/>
      <c r="JIH64" s="7"/>
      <c r="JII64" s="7"/>
      <c r="JIJ64" s="7"/>
      <c r="JIK64" s="7"/>
      <c r="JIL64" s="7"/>
      <c r="JIM64" s="7"/>
      <c r="JIN64" s="7"/>
      <c r="JIO64" s="7"/>
      <c r="JIP64" s="7"/>
      <c r="JIQ64" s="7"/>
      <c r="JIR64" s="7"/>
      <c r="JIS64" s="7"/>
      <c r="JIT64" s="7"/>
      <c r="JIU64" s="7"/>
      <c r="JIV64" s="7"/>
      <c r="JIW64" s="7"/>
      <c r="JIX64" s="7"/>
      <c r="JIY64" s="7"/>
      <c r="JIZ64" s="7"/>
      <c r="JJA64" s="7"/>
      <c r="JJB64" s="7"/>
      <c r="JJC64" s="7"/>
      <c r="JJD64" s="7"/>
      <c r="JJE64" s="7"/>
      <c r="JJF64" s="7"/>
      <c r="JJG64" s="7"/>
      <c r="JJH64" s="7"/>
      <c r="JJI64" s="7"/>
      <c r="JJJ64" s="7"/>
      <c r="JJK64" s="7"/>
      <c r="JJL64" s="7"/>
      <c r="JJM64" s="7"/>
      <c r="JJN64" s="7"/>
      <c r="JJO64" s="7"/>
      <c r="JJP64" s="7"/>
      <c r="JJQ64" s="7"/>
      <c r="JJR64" s="7"/>
      <c r="JJS64" s="7"/>
      <c r="JJT64" s="7"/>
      <c r="JJU64" s="7"/>
      <c r="JJV64" s="7"/>
      <c r="JJW64" s="7"/>
      <c r="JJX64" s="7"/>
      <c r="JJY64" s="7"/>
      <c r="JJZ64" s="7"/>
      <c r="JKA64" s="7"/>
      <c r="JKB64" s="7"/>
      <c r="JKC64" s="7"/>
      <c r="JKD64" s="7"/>
      <c r="JKE64" s="7"/>
      <c r="JKF64" s="7"/>
      <c r="JKG64" s="7"/>
      <c r="JKH64" s="7"/>
      <c r="JKI64" s="7"/>
      <c r="JKJ64" s="7"/>
      <c r="JKK64" s="7"/>
      <c r="JKL64" s="7"/>
      <c r="JKM64" s="7"/>
      <c r="JKN64" s="7"/>
      <c r="JKO64" s="7"/>
      <c r="JKP64" s="7"/>
      <c r="JKQ64" s="7"/>
      <c r="JKR64" s="7"/>
      <c r="JKS64" s="7"/>
      <c r="JKT64" s="7"/>
      <c r="JKU64" s="7"/>
      <c r="JKV64" s="7"/>
      <c r="JKW64" s="7"/>
      <c r="JKX64" s="7"/>
      <c r="JKY64" s="7"/>
      <c r="JKZ64" s="7"/>
      <c r="JLA64" s="7"/>
      <c r="JLB64" s="7"/>
      <c r="JLC64" s="7"/>
      <c r="JLD64" s="7"/>
      <c r="JLE64" s="7"/>
      <c r="JLF64" s="7"/>
      <c r="JLG64" s="7"/>
      <c r="JLH64" s="7"/>
      <c r="JLI64" s="7"/>
      <c r="JLJ64" s="7"/>
      <c r="JLK64" s="7"/>
      <c r="JLL64" s="7"/>
      <c r="JLM64" s="7"/>
      <c r="JLN64" s="7"/>
      <c r="JLO64" s="7"/>
      <c r="JLP64" s="7"/>
      <c r="JLQ64" s="7"/>
      <c r="JLR64" s="7"/>
      <c r="JLS64" s="7"/>
      <c r="JLT64" s="7"/>
      <c r="JLU64" s="7"/>
      <c r="JLV64" s="7"/>
      <c r="JLW64" s="7"/>
      <c r="JLX64" s="7"/>
      <c r="JLY64" s="7"/>
      <c r="JLZ64" s="7"/>
      <c r="JMA64" s="7"/>
      <c r="JMB64" s="7"/>
      <c r="JMC64" s="7"/>
      <c r="JMD64" s="7"/>
      <c r="JME64" s="7"/>
      <c r="JMF64" s="7"/>
      <c r="JMG64" s="7"/>
      <c r="JMH64" s="7"/>
      <c r="JMI64" s="7"/>
      <c r="JMJ64" s="7"/>
      <c r="JMK64" s="7"/>
      <c r="JML64" s="7"/>
      <c r="JMM64" s="7"/>
      <c r="JMN64" s="7"/>
      <c r="JMO64" s="7"/>
      <c r="JMP64" s="7"/>
      <c r="JMQ64" s="7"/>
      <c r="JMR64" s="7"/>
      <c r="JMS64" s="7"/>
      <c r="JMT64" s="7"/>
      <c r="JMU64" s="7"/>
      <c r="JMV64" s="7"/>
      <c r="JMW64" s="7"/>
      <c r="JMX64" s="7"/>
      <c r="JMY64" s="7"/>
      <c r="JMZ64" s="7"/>
      <c r="JNA64" s="7"/>
      <c r="JNB64" s="7"/>
      <c r="JNC64" s="7"/>
      <c r="JND64" s="7"/>
      <c r="JNE64" s="7"/>
      <c r="JNF64" s="7"/>
      <c r="JNG64" s="7"/>
      <c r="JNH64" s="7"/>
      <c r="JNI64" s="7"/>
      <c r="JNJ64" s="7"/>
      <c r="JNK64" s="7"/>
      <c r="JNL64" s="7"/>
      <c r="JNM64" s="7"/>
      <c r="JNN64" s="7"/>
      <c r="JNO64" s="7"/>
      <c r="JNP64" s="7"/>
      <c r="JNQ64" s="7"/>
      <c r="JNR64" s="7"/>
      <c r="JNS64" s="7"/>
      <c r="JNT64" s="7"/>
      <c r="JNU64" s="7"/>
      <c r="JNV64" s="7"/>
      <c r="JNW64" s="7"/>
      <c r="JNX64" s="7"/>
      <c r="JNY64" s="7"/>
      <c r="JNZ64" s="7"/>
      <c r="JOA64" s="7"/>
      <c r="JOB64" s="7"/>
      <c r="JOC64" s="7"/>
      <c r="JOD64" s="7"/>
      <c r="JOE64" s="7"/>
      <c r="JOF64" s="7"/>
      <c r="JOG64" s="7"/>
      <c r="JOH64" s="7"/>
      <c r="JOI64" s="7"/>
      <c r="JOJ64" s="7"/>
      <c r="JOK64" s="7"/>
      <c r="JOL64" s="7"/>
      <c r="JOM64" s="7"/>
      <c r="JON64" s="7"/>
      <c r="JOO64" s="7"/>
      <c r="JOP64" s="7"/>
      <c r="JOQ64" s="7"/>
      <c r="JOR64" s="7"/>
      <c r="JOS64" s="7"/>
      <c r="JOT64" s="7"/>
      <c r="JOU64" s="7"/>
      <c r="JOV64" s="7"/>
      <c r="JOW64" s="7"/>
      <c r="JOX64" s="7"/>
      <c r="JOY64" s="7"/>
      <c r="JOZ64" s="7"/>
      <c r="JPA64" s="7"/>
      <c r="JPB64" s="7"/>
      <c r="JPC64" s="7"/>
      <c r="JPD64" s="7"/>
      <c r="JPE64" s="7"/>
      <c r="JPF64" s="7"/>
      <c r="JPG64" s="7"/>
      <c r="JPH64" s="7"/>
      <c r="JPI64" s="7"/>
      <c r="JPJ64" s="7"/>
      <c r="JPK64" s="7"/>
      <c r="JPL64" s="7"/>
      <c r="JPN64" s="7"/>
      <c r="JPO64" s="7"/>
      <c r="JPP64" s="7"/>
      <c r="JPQ64" s="7"/>
      <c r="JPR64" s="7"/>
      <c r="JPS64" s="7"/>
      <c r="JPT64" s="7"/>
      <c r="JPU64" s="7"/>
      <c r="JPV64" s="7"/>
      <c r="JPW64" s="7"/>
      <c r="JPX64" s="7"/>
      <c r="JPY64" s="7"/>
      <c r="JPZ64" s="7"/>
      <c r="JQA64" s="7"/>
      <c r="JQB64" s="7"/>
      <c r="JQC64" s="7"/>
      <c r="JQD64" s="7"/>
      <c r="JQE64" s="7"/>
      <c r="JQF64" s="7"/>
      <c r="JQG64" s="7"/>
      <c r="JQH64" s="7"/>
      <c r="JQI64" s="7"/>
      <c r="JQJ64" s="7"/>
      <c r="JQK64" s="7"/>
      <c r="JQL64" s="7"/>
      <c r="JQM64" s="7"/>
      <c r="JQN64" s="7"/>
      <c r="JQO64" s="7"/>
      <c r="JQP64" s="7"/>
      <c r="JQQ64" s="7"/>
      <c r="JQR64" s="7"/>
      <c r="JQS64" s="7"/>
      <c r="JQT64" s="7"/>
      <c r="JQU64" s="7"/>
      <c r="JQV64" s="7"/>
      <c r="JQW64" s="7"/>
      <c r="JQX64" s="7"/>
      <c r="JQY64" s="7"/>
      <c r="JQZ64" s="7"/>
      <c r="JRA64" s="7"/>
      <c r="JRB64" s="7"/>
      <c r="JRC64" s="7"/>
      <c r="JRD64" s="7"/>
      <c r="JRE64" s="7"/>
      <c r="JRF64" s="7"/>
      <c r="JRG64" s="7"/>
      <c r="JRH64" s="7"/>
      <c r="JRI64" s="7"/>
      <c r="JRJ64" s="7"/>
      <c r="JRK64" s="7"/>
      <c r="JRL64" s="7"/>
      <c r="JRM64" s="7"/>
      <c r="JRN64" s="7"/>
      <c r="JRO64" s="7"/>
      <c r="JRP64" s="7"/>
      <c r="JRQ64" s="7"/>
      <c r="JRR64" s="7"/>
      <c r="JRS64" s="7"/>
      <c r="JRT64" s="7"/>
      <c r="JRU64" s="7"/>
      <c r="JRV64" s="7"/>
      <c r="JRW64" s="7"/>
      <c r="JRX64" s="7"/>
      <c r="JRY64" s="7"/>
      <c r="JRZ64" s="7"/>
      <c r="JSA64" s="7"/>
      <c r="JSB64" s="7"/>
      <c r="JSC64" s="7"/>
      <c r="JSD64" s="7"/>
      <c r="JSE64" s="7"/>
      <c r="JSF64" s="7"/>
      <c r="JSG64" s="7"/>
      <c r="JSH64" s="7"/>
      <c r="JSI64" s="7"/>
      <c r="JSJ64" s="7"/>
      <c r="JSK64" s="7"/>
      <c r="JSL64" s="7"/>
      <c r="JSM64" s="7"/>
      <c r="JSN64" s="7"/>
      <c r="JSO64" s="7"/>
      <c r="JSP64" s="7"/>
      <c r="JSQ64" s="7"/>
      <c r="JSR64" s="7"/>
      <c r="JSS64" s="7"/>
      <c r="JST64" s="7"/>
      <c r="JSU64" s="7"/>
      <c r="JSV64" s="7"/>
      <c r="JSW64" s="7"/>
      <c r="JSX64" s="7"/>
      <c r="JSY64" s="7"/>
      <c r="JSZ64" s="7"/>
      <c r="JTA64" s="7"/>
      <c r="JTB64" s="7"/>
      <c r="JTC64" s="7"/>
      <c r="JTD64" s="7"/>
      <c r="JTE64" s="7"/>
      <c r="JTF64" s="7"/>
      <c r="JTG64" s="7"/>
      <c r="JTH64" s="7"/>
      <c r="JTI64" s="7"/>
      <c r="JTJ64" s="7"/>
      <c r="JTK64" s="7"/>
      <c r="JTL64" s="7"/>
      <c r="JTM64" s="7"/>
      <c r="JTN64" s="7"/>
      <c r="JTO64" s="7"/>
      <c r="JTP64" s="7"/>
      <c r="JTQ64" s="7"/>
      <c r="JTR64" s="7"/>
      <c r="JTS64" s="7"/>
      <c r="JTT64" s="7"/>
      <c r="JTU64" s="7"/>
      <c r="JTV64" s="7"/>
      <c r="JTW64" s="7"/>
      <c r="JTX64" s="7"/>
      <c r="JTY64" s="7"/>
      <c r="JTZ64" s="7"/>
      <c r="JUA64" s="7"/>
      <c r="JUB64" s="7"/>
      <c r="JUC64" s="7"/>
      <c r="JUD64" s="7"/>
      <c r="JUE64" s="7"/>
      <c r="JUF64" s="7"/>
      <c r="JUG64" s="7"/>
      <c r="JUH64" s="7"/>
      <c r="JUI64" s="7"/>
      <c r="JUJ64" s="7"/>
      <c r="JUK64" s="7"/>
      <c r="JUL64" s="7"/>
      <c r="JUM64" s="7"/>
      <c r="JUN64" s="7"/>
      <c r="JUO64" s="7"/>
      <c r="JUP64" s="7"/>
      <c r="JUQ64" s="7"/>
      <c r="JUR64" s="7"/>
      <c r="JUS64" s="7"/>
      <c r="JUT64" s="7"/>
      <c r="JUU64" s="7"/>
      <c r="JUV64" s="7"/>
      <c r="JUW64" s="7"/>
      <c r="JUX64" s="7"/>
      <c r="JUY64" s="7"/>
      <c r="JUZ64" s="7"/>
      <c r="JVA64" s="7"/>
      <c r="JVB64" s="7"/>
      <c r="JVC64" s="7"/>
      <c r="JVD64" s="7"/>
      <c r="JVE64" s="7"/>
      <c r="JVF64" s="7"/>
      <c r="JVG64" s="7"/>
      <c r="JVH64" s="7"/>
      <c r="JVI64" s="7"/>
      <c r="JVJ64" s="7"/>
      <c r="JVK64" s="7"/>
      <c r="JVL64" s="7"/>
      <c r="JVM64" s="7"/>
      <c r="JVN64" s="7"/>
      <c r="JVO64" s="7"/>
      <c r="JVP64" s="7"/>
      <c r="JVQ64" s="7"/>
      <c r="JVR64" s="7"/>
      <c r="JVS64" s="7"/>
      <c r="JVT64" s="7"/>
      <c r="JVU64" s="7"/>
      <c r="JVV64" s="7"/>
      <c r="JVW64" s="7"/>
      <c r="JVX64" s="7"/>
      <c r="JVY64" s="7"/>
      <c r="JVZ64" s="7"/>
      <c r="JWA64" s="7"/>
      <c r="JWB64" s="7"/>
      <c r="JWC64" s="7"/>
      <c r="JWD64" s="7"/>
      <c r="JWE64" s="7"/>
      <c r="JWF64" s="7"/>
      <c r="JWG64" s="7"/>
      <c r="JWH64" s="7"/>
      <c r="JWI64" s="7"/>
      <c r="JWJ64" s="7"/>
      <c r="JWK64" s="7"/>
      <c r="JWL64" s="7"/>
      <c r="JWM64" s="7"/>
      <c r="JWN64" s="7"/>
      <c r="JWO64" s="7"/>
      <c r="JWP64" s="7"/>
      <c r="JWQ64" s="7"/>
      <c r="JWR64" s="7"/>
      <c r="JWS64" s="7"/>
      <c r="JWT64" s="7"/>
      <c r="JWU64" s="7"/>
      <c r="JWV64" s="7"/>
      <c r="JWW64" s="7"/>
      <c r="JWX64" s="7"/>
      <c r="JWY64" s="7"/>
      <c r="JWZ64" s="7"/>
      <c r="JXA64" s="7"/>
      <c r="JXB64" s="7"/>
      <c r="JXC64" s="7"/>
      <c r="JXD64" s="7"/>
      <c r="JXE64" s="7"/>
      <c r="JXF64" s="7"/>
      <c r="JXG64" s="7"/>
      <c r="JXH64" s="7"/>
      <c r="JXI64" s="7"/>
      <c r="JXJ64" s="7"/>
      <c r="JXK64" s="7"/>
      <c r="JXL64" s="7"/>
      <c r="JXM64" s="7"/>
      <c r="JXN64" s="7"/>
      <c r="JXO64" s="7"/>
      <c r="JXP64" s="7"/>
      <c r="JXQ64" s="7"/>
      <c r="JXR64" s="7"/>
      <c r="JXS64" s="7"/>
      <c r="JXT64" s="7"/>
      <c r="JXU64" s="7"/>
      <c r="JXV64" s="7"/>
      <c r="JXW64" s="7"/>
      <c r="JXX64" s="7"/>
      <c r="JXY64" s="7"/>
      <c r="JXZ64" s="7"/>
      <c r="JYA64" s="7"/>
      <c r="JYB64" s="7"/>
      <c r="JYC64" s="7"/>
      <c r="JYD64" s="7"/>
      <c r="JYE64" s="7"/>
      <c r="JYF64" s="7"/>
      <c r="JYG64" s="7"/>
      <c r="JYH64" s="7"/>
      <c r="JYI64" s="7"/>
      <c r="JYJ64" s="7"/>
      <c r="JYK64" s="7"/>
      <c r="JYL64" s="7"/>
      <c r="JYM64" s="7"/>
      <c r="JYN64" s="7"/>
      <c r="JYO64" s="7"/>
      <c r="JYP64" s="7"/>
      <c r="JYQ64" s="7"/>
      <c r="JYR64" s="7"/>
      <c r="JYS64" s="7"/>
      <c r="JYT64" s="7"/>
      <c r="JYU64" s="7"/>
      <c r="JYV64" s="7"/>
      <c r="JYW64" s="7"/>
      <c r="JYX64" s="7"/>
      <c r="JYY64" s="7"/>
      <c r="JYZ64" s="7"/>
      <c r="JZA64" s="7"/>
      <c r="JZB64" s="7"/>
      <c r="JZC64" s="7"/>
      <c r="JZD64" s="7"/>
      <c r="JZE64" s="7"/>
      <c r="JZF64" s="7"/>
      <c r="JZG64" s="7"/>
      <c r="JZH64" s="7"/>
      <c r="JZJ64" s="7"/>
      <c r="JZK64" s="7"/>
      <c r="JZL64" s="7"/>
      <c r="JZM64" s="7"/>
      <c r="JZN64" s="7"/>
      <c r="JZO64" s="7"/>
      <c r="JZP64" s="7"/>
      <c r="JZQ64" s="7"/>
      <c r="JZR64" s="7"/>
      <c r="JZS64" s="7"/>
      <c r="JZT64" s="7"/>
      <c r="JZU64" s="7"/>
      <c r="JZV64" s="7"/>
      <c r="JZW64" s="7"/>
      <c r="JZX64" s="7"/>
      <c r="JZY64" s="7"/>
      <c r="JZZ64" s="7"/>
      <c r="KAA64" s="7"/>
      <c r="KAB64" s="7"/>
      <c r="KAC64" s="7"/>
      <c r="KAD64" s="7"/>
      <c r="KAE64" s="7"/>
      <c r="KAF64" s="7"/>
      <c r="KAG64" s="7"/>
      <c r="KAH64" s="7"/>
      <c r="KAI64" s="7"/>
      <c r="KAJ64" s="7"/>
      <c r="KAK64" s="7"/>
      <c r="KAL64" s="7"/>
      <c r="KAM64" s="7"/>
      <c r="KAN64" s="7"/>
      <c r="KAO64" s="7"/>
      <c r="KAP64" s="7"/>
      <c r="KAQ64" s="7"/>
      <c r="KAR64" s="7"/>
      <c r="KAS64" s="7"/>
      <c r="KAT64" s="7"/>
      <c r="KAU64" s="7"/>
      <c r="KAV64" s="7"/>
      <c r="KAW64" s="7"/>
      <c r="KAX64" s="7"/>
      <c r="KAY64" s="7"/>
      <c r="KAZ64" s="7"/>
      <c r="KBA64" s="7"/>
      <c r="KBB64" s="7"/>
      <c r="KBC64" s="7"/>
      <c r="KBD64" s="7"/>
      <c r="KBE64" s="7"/>
      <c r="KBF64" s="7"/>
      <c r="KBG64" s="7"/>
      <c r="KBH64" s="7"/>
      <c r="KBI64" s="7"/>
      <c r="KBJ64" s="7"/>
      <c r="KBK64" s="7"/>
      <c r="KBL64" s="7"/>
      <c r="KBM64" s="7"/>
      <c r="KBN64" s="7"/>
      <c r="KBO64" s="7"/>
      <c r="KBP64" s="7"/>
      <c r="KBQ64" s="7"/>
      <c r="KBR64" s="7"/>
      <c r="KBS64" s="7"/>
      <c r="KBT64" s="7"/>
      <c r="KBU64" s="7"/>
      <c r="KBV64" s="7"/>
      <c r="KBW64" s="7"/>
      <c r="KBX64" s="7"/>
      <c r="KBY64" s="7"/>
      <c r="KBZ64" s="7"/>
      <c r="KCA64" s="7"/>
      <c r="KCB64" s="7"/>
      <c r="KCC64" s="7"/>
      <c r="KCD64" s="7"/>
      <c r="KCE64" s="7"/>
      <c r="KCF64" s="7"/>
      <c r="KCG64" s="7"/>
      <c r="KCH64" s="7"/>
      <c r="KCI64" s="7"/>
      <c r="KCJ64" s="7"/>
      <c r="KCK64" s="7"/>
      <c r="KCL64" s="7"/>
      <c r="KCM64" s="7"/>
      <c r="KCN64" s="7"/>
      <c r="KCO64" s="7"/>
      <c r="KCP64" s="7"/>
      <c r="KCQ64" s="7"/>
      <c r="KCR64" s="7"/>
      <c r="KCS64" s="7"/>
      <c r="KCT64" s="7"/>
      <c r="KCU64" s="7"/>
      <c r="KCV64" s="7"/>
      <c r="KCW64" s="7"/>
      <c r="KCX64" s="7"/>
      <c r="KCY64" s="7"/>
      <c r="KCZ64" s="7"/>
      <c r="KDA64" s="7"/>
      <c r="KDB64" s="7"/>
      <c r="KDC64" s="7"/>
      <c r="KDD64" s="7"/>
      <c r="KDE64" s="7"/>
      <c r="KDF64" s="7"/>
      <c r="KDG64" s="7"/>
      <c r="KDH64" s="7"/>
      <c r="KDI64" s="7"/>
      <c r="KDJ64" s="7"/>
      <c r="KDK64" s="7"/>
      <c r="KDL64" s="7"/>
      <c r="KDM64" s="7"/>
      <c r="KDN64" s="7"/>
      <c r="KDO64" s="7"/>
      <c r="KDP64" s="7"/>
      <c r="KDQ64" s="7"/>
      <c r="KDR64" s="7"/>
      <c r="KDS64" s="7"/>
      <c r="KDT64" s="7"/>
      <c r="KDU64" s="7"/>
      <c r="KDV64" s="7"/>
      <c r="KDW64" s="7"/>
      <c r="KDX64" s="7"/>
      <c r="KDY64" s="7"/>
      <c r="KDZ64" s="7"/>
      <c r="KEA64" s="7"/>
      <c r="KEB64" s="7"/>
      <c r="KEC64" s="7"/>
      <c r="KED64" s="7"/>
      <c r="KEE64" s="7"/>
      <c r="KEF64" s="7"/>
      <c r="KEG64" s="7"/>
      <c r="KEH64" s="7"/>
      <c r="KEI64" s="7"/>
      <c r="KEJ64" s="7"/>
      <c r="KEK64" s="7"/>
      <c r="KEL64" s="7"/>
      <c r="KEM64" s="7"/>
      <c r="KEN64" s="7"/>
      <c r="KEO64" s="7"/>
      <c r="KEP64" s="7"/>
      <c r="KEQ64" s="7"/>
      <c r="KER64" s="7"/>
      <c r="KES64" s="7"/>
      <c r="KET64" s="7"/>
      <c r="KEU64" s="7"/>
      <c r="KEV64" s="7"/>
      <c r="KEW64" s="7"/>
      <c r="KEX64" s="7"/>
      <c r="KEY64" s="7"/>
      <c r="KEZ64" s="7"/>
      <c r="KFA64" s="7"/>
      <c r="KFB64" s="7"/>
      <c r="KFC64" s="7"/>
      <c r="KFD64" s="7"/>
      <c r="KFE64" s="7"/>
      <c r="KFF64" s="7"/>
      <c r="KFG64" s="7"/>
      <c r="KFH64" s="7"/>
      <c r="KFI64" s="7"/>
      <c r="KFJ64" s="7"/>
      <c r="KFK64" s="7"/>
      <c r="KFL64" s="7"/>
      <c r="KFM64" s="7"/>
      <c r="KFN64" s="7"/>
      <c r="KFO64" s="7"/>
      <c r="KFP64" s="7"/>
      <c r="KFQ64" s="7"/>
      <c r="KFR64" s="7"/>
      <c r="KFS64" s="7"/>
      <c r="KFT64" s="7"/>
      <c r="KFU64" s="7"/>
      <c r="KFV64" s="7"/>
      <c r="KFW64" s="7"/>
      <c r="KFX64" s="7"/>
      <c r="KFY64" s="7"/>
      <c r="KFZ64" s="7"/>
      <c r="KGA64" s="7"/>
      <c r="KGB64" s="7"/>
      <c r="KGC64" s="7"/>
      <c r="KGD64" s="7"/>
      <c r="KGE64" s="7"/>
      <c r="KGF64" s="7"/>
      <c r="KGG64" s="7"/>
      <c r="KGH64" s="7"/>
      <c r="KGI64" s="7"/>
      <c r="KGJ64" s="7"/>
      <c r="KGK64" s="7"/>
      <c r="KGL64" s="7"/>
      <c r="KGM64" s="7"/>
      <c r="KGN64" s="7"/>
      <c r="KGO64" s="7"/>
      <c r="KGP64" s="7"/>
      <c r="KGQ64" s="7"/>
      <c r="KGR64" s="7"/>
      <c r="KGS64" s="7"/>
      <c r="KGT64" s="7"/>
      <c r="KGU64" s="7"/>
      <c r="KGV64" s="7"/>
      <c r="KGW64" s="7"/>
      <c r="KGX64" s="7"/>
      <c r="KGY64" s="7"/>
      <c r="KGZ64" s="7"/>
      <c r="KHA64" s="7"/>
      <c r="KHB64" s="7"/>
      <c r="KHC64" s="7"/>
      <c r="KHD64" s="7"/>
      <c r="KHE64" s="7"/>
      <c r="KHF64" s="7"/>
      <c r="KHG64" s="7"/>
      <c r="KHH64" s="7"/>
      <c r="KHI64" s="7"/>
      <c r="KHJ64" s="7"/>
      <c r="KHK64" s="7"/>
      <c r="KHL64" s="7"/>
      <c r="KHM64" s="7"/>
      <c r="KHN64" s="7"/>
      <c r="KHO64" s="7"/>
      <c r="KHP64" s="7"/>
      <c r="KHQ64" s="7"/>
      <c r="KHR64" s="7"/>
      <c r="KHS64" s="7"/>
      <c r="KHT64" s="7"/>
      <c r="KHU64" s="7"/>
      <c r="KHV64" s="7"/>
      <c r="KHW64" s="7"/>
      <c r="KHX64" s="7"/>
      <c r="KHY64" s="7"/>
      <c r="KHZ64" s="7"/>
      <c r="KIA64" s="7"/>
      <c r="KIB64" s="7"/>
      <c r="KIC64" s="7"/>
      <c r="KID64" s="7"/>
      <c r="KIE64" s="7"/>
      <c r="KIF64" s="7"/>
      <c r="KIG64" s="7"/>
      <c r="KIH64" s="7"/>
      <c r="KII64" s="7"/>
      <c r="KIJ64" s="7"/>
      <c r="KIK64" s="7"/>
      <c r="KIL64" s="7"/>
      <c r="KIM64" s="7"/>
      <c r="KIN64" s="7"/>
      <c r="KIO64" s="7"/>
      <c r="KIP64" s="7"/>
      <c r="KIQ64" s="7"/>
      <c r="KIR64" s="7"/>
      <c r="KIS64" s="7"/>
      <c r="KIT64" s="7"/>
      <c r="KIU64" s="7"/>
      <c r="KIV64" s="7"/>
      <c r="KIW64" s="7"/>
      <c r="KIX64" s="7"/>
      <c r="KIY64" s="7"/>
      <c r="KIZ64" s="7"/>
      <c r="KJA64" s="7"/>
      <c r="KJB64" s="7"/>
      <c r="KJC64" s="7"/>
      <c r="KJD64" s="7"/>
      <c r="KJF64" s="7"/>
      <c r="KJG64" s="7"/>
      <c r="KJH64" s="7"/>
      <c r="KJI64" s="7"/>
      <c r="KJJ64" s="7"/>
      <c r="KJK64" s="7"/>
      <c r="KJL64" s="7"/>
      <c r="KJM64" s="7"/>
      <c r="KJN64" s="7"/>
      <c r="KJO64" s="7"/>
      <c r="KJP64" s="7"/>
      <c r="KJQ64" s="7"/>
      <c r="KJR64" s="7"/>
      <c r="KJS64" s="7"/>
      <c r="KJT64" s="7"/>
      <c r="KJU64" s="7"/>
      <c r="KJV64" s="7"/>
      <c r="KJW64" s="7"/>
      <c r="KJX64" s="7"/>
      <c r="KJY64" s="7"/>
      <c r="KJZ64" s="7"/>
      <c r="KKA64" s="7"/>
      <c r="KKB64" s="7"/>
      <c r="KKC64" s="7"/>
      <c r="KKD64" s="7"/>
      <c r="KKE64" s="7"/>
      <c r="KKF64" s="7"/>
      <c r="KKG64" s="7"/>
      <c r="KKH64" s="7"/>
      <c r="KKI64" s="7"/>
      <c r="KKJ64" s="7"/>
      <c r="KKK64" s="7"/>
      <c r="KKL64" s="7"/>
      <c r="KKM64" s="7"/>
      <c r="KKN64" s="7"/>
      <c r="KKO64" s="7"/>
      <c r="KKP64" s="7"/>
      <c r="KKQ64" s="7"/>
      <c r="KKR64" s="7"/>
      <c r="KKS64" s="7"/>
      <c r="KKT64" s="7"/>
      <c r="KKU64" s="7"/>
      <c r="KKV64" s="7"/>
      <c r="KKW64" s="7"/>
      <c r="KKX64" s="7"/>
      <c r="KKY64" s="7"/>
      <c r="KKZ64" s="7"/>
      <c r="KLA64" s="7"/>
      <c r="KLB64" s="7"/>
      <c r="KLC64" s="7"/>
      <c r="KLD64" s="7"/>
      <c r="KLE64" s="7"/>
      <c r="KLF64" s="7"/>
      <c r="KLG64" s="7"/>
      <c r="KLH64" s="7"/>
      <c r="KLI64" s="7"/>
      <c r="KLJ64" s="7"/>
      <c r="KLK64" s="7"/>
      <c r="KLL64" s="7"/>
      <c r="KLM64" s="7"/>
      <c r="KLN64" s="7"/>
      <c r="KLO64" s="7"/>
      <c r="KLP64" s="7"/>
      <c r="KLQ64" s="7"/>
      <c r="KLR64" s="7"/>
      <c r="KLS64" s="7"/>
      <c r="KLT64" s="7"/>
      <c r="KLU64" s="7"/>
      <c r="KLV64" s="7"/>
      <c r="KLW64" s="7"/>
      <c r="KLX64" s="7"/>
      <c r="KLY64" s="7"/>
      <c r="KLZ64" s="7"/>
      <c r="KMA64" s="7"/>
      <c r="KMB64" s="7"/>
      <c r="KMC64" s="7"/>
      <c r="KMD64" s="7"/>
      <c r="KME64" s="7"/>
      <c r="KMF64" s="7"/>
      <c r="KMG64" s="7"/>
      <c r="KMH64" s="7"/>
      <c r="KMI64" s="7"/>
      <c r="KMJ64" s="7"/>
      <c r="KMK64" s="7"/>
      <c r="KML64" s="7"/>
      <c r="KMM64" s="7"/>
      <c r="KMN64" s="7"/>
      <c r="KMO64" s="7"/>
      <c r="KMP64" s="7"/>
      <c r="KMQ64" s="7"/>
      <c r="KMR64" s="7"/>
      <c r="KMS64" s="7"/>
      <c r="KMT64" s="7"/>
      <c r="KMU64" s="7"/>
      <c r="KMV64" s="7"/>
      <c r="KMW64" s="7"/>
      <c r="KMX64" s="7"/>
      <c r="KMY64" s="7"/>
      <c r="KMZ64" s="7"/>
      <c r="KNA64" s="7"/>
      <c r="KNB64" s="7"/>
      <c r="KNC64" s="7"/>
      <c r="KND64" s="7"/>
      <c r="KNE64" s="7"/>
      <c r="KNF64" s="7"/>
      <c r="KNG64" s="7"/>
      <c r="KNH64" s="7"/>
      <c r="KNI64" s="7"/>
      <c r="KNJ64" s="7"/>
      <c r="KNK64" s="7"/>
      <c r="KNL64" s="7"/>
      <c r="KNM64" s="7"/>
      <c r="KNN64" s="7"/>
      <c r="KNO64" s="7"/>
      <c r="KNP64" s="7"/>
      <c r="KNQ64" s="7"/>
      <c r="KNR64" s="7"/>
      <c r="KNS64" s="7"/>
      <c r="KNT64" s="7"/>
      <c r="KNU64" s="7"/>
      <c r="KNV64" s="7"/>
      <c r="KNW64" s="7"/>
      <c r="KNX64" s="7"/>
      <c r="KNY64" s="7"/>
      <c r="KNZ64" s="7"/>
      <c r="KOA64" s="7"/>
      <c r="KOB64" s="7"/>
      <c r="KOC64" s="7"/>
      <c r="KOD64" s="7"/>
      <c r="KOE64" s="7"/>
      <c r="KOF64" s="7"/>
      <c r="KOG64" s="7"/>
      <c r="KOH64" s="7"/>
      <c r="KOI64" s="7"/>
      <c r="KOJ64" s="7"/>
      <c r="KOK64" s="7"/>
      <c r="KOL64" s="7"/>
      <c r="KOM64" s="7"/>
      <c r="KON64" s="7"/>
      <c r="KOO64" s="7"/>
      <c r="KOP64" s="7"/>
      <c r="KOQ64" s="7"/>
      <c r="KOR64" s="7"/>
      <c r="KOS64" s="7"/>
      <c r="KOT64" s="7"/>
      <c r="KOU64" s="7"/>
      <c r="KOV64" s="7"/>
      <c r="KOW64" s="7"/>
      <c r="KOX64" s="7"/>
      <c r="KOY64" s="7"/>
      <c r="KOZ64" s="7"/>
      <c r="KPA64" s="7"/>
      <c r="KPB64" s="7"/>
      <c r="KPC64" s="7"/>
      <c r="KPD64" s="7"/>
      <c r="KPE64" s="7"/>
      <c r="KPF64" s="7"/>
      <c r="KPG64" s="7"/>
      <c r="KPH64" s="7"/>
      <c r="KPI64" s="7"/>
      <c r="KPJ64" s="7"/>
      <c r="KPK64" s="7"/>
      <c r="KPL64" s="7"/>
      <c r="KPM64" s="7"/>
      <c r="KPN64" s="7"/>
      <c r="KPO64" s="7"/>
      <c r="KPP64" s="7"/>
      <c r="KPQ64" s="7"/>
      <c r="KPR64" s="7"/>
      <c r="KPS64" s="7"/>
      <c r="KPT64" s="7"/>
      <c r="KPU64" s="7"/>
      <c r="KPV64" s="7"/>
      <c r="KPW64" s="7"/>
      <c r="KPX64" s="7"/>
      <c r="KPY64" s="7"/>
      <c r="KPZ64" s="7"/>
      <c r="KQA64" s="7"/>
      <c r="KQB64" s="7"/>
      <c r="KQC64" s="7"/>
      <c r="KQD64" s="7"/>
      <c r="KQE64" s="7"/>
      <c r="KQF64" s="7"/>
      <c r="KQG64" s="7"/>
      <c r="KQH64" s="7"/>
      <c r="KQI64" s="7"/>
      <c r="KQJ64" s="7"/>
      <c r="KQK64" s="7"/>
      <c r="KQL64" s="7"/>
      <c r="KQM64" s="7"/>
      <c r="KQN64" s="7"/>
      <c r="KQO64" s="7"/>
      <c r="KQP64" s="7"/>
      <c r="KQQ64" s="7"/>
      <c r="KQR64" s="7"/>
      <c r="KQS64" s="7"/>
      <c r="KQT64" s="7"/>
      <c r="KQU64" s="7"/>
      <c r="KQV64" s="7"/>
      <c r="KQW64" s="7"/>
      <c r="KQX64" s="7"/>
      <c r="KQY64" s="7"/>
      <c r="KQZ64" s="7"/>
      <c r="KRA64" s="7"/>
      <c r="KRB64" s="7"/>
      <c r="KRC64" s="7"/>
      <c r="KRD64" s="7"/>
      <c r="KRE64" s="7"/>
      <c r="KRF64" s="7"/>
      <c r="KRG64" s="7"/>
      <c r="KRH64" s="7"/>
      <c r="KRI64" s="7"/>
      <c r="KRJ64" s="7"/>
      <c r="KRK64" s="7"/>
      <c r="KRL64" s="7"/>
      <c r="KRM64" s="7"/>
      <c r="KRN64" s="7"/>
      <c r="KRO64" s="7"/>
      <c r="KRP64" s="7"/>
      <c r="KRQ64" s="7"/>
      <c r="KRR64" s="7"/>
      <c r="KRS64" s="7"/>
      <c r="KRT64" s="7"/>
      <c r="KRU64" s="7"/>
      <c r="KRV64" s="7"/>
      <c r="KRW64" s="7"/>
      <c r="KRX64" s="7"/>
      <c r="KRY64" s="7"/>
      <c r="KRZ64" s="7"/>
      <c r="KSA64" s="7"/>
      <c r="KSB64" s="7"/>
      <c r="KSC64" s="7"/>
      <c r="KSD64" s="7"/>
      <c r="KSE64" s="7"/>
      <c r="KSF64" s="7"/>
      <c r="KSG64" s="7"/>
      <c r="KSH64" s="7"/>
      <c r="KSI64" s="7"/>
      <c r="KSJ64" s="7"/>
      <c r="KSK64" s="7"/>
      <c r="KSL64" s="7"/>
      <c r="KSM64" s="7"/>
      <c r="KSN64" s="7"/>
      <c r="KSO64" s="7"/>
      <c r="KSP64" s="7"/>
      <c r="KSQ64" s="7"/>
      <c r="KSR64" s="7"/>
      <c r="KSS64" s="7"/>
      <c r="KST64" s="7"/>
      <c r="KSU64" s="7"/>
      <c r="KSV64" s="7"/>
      <c r="KSW64" s="7"/>
      <c r="KSX64" s="7"/>
      <c r="KSY64" s="7"/>
      <c r="KSZ64" s="7"/>
      <c r="KTB64" s="7"/>
      <c r="KTC64" s="7"/>
      <c r="KTD64" s="7"/>
      <c r="KTE64" s="7"/>
      <c r="KTF64" s="7"/>
      <c r="KTG64" s="7"/>
      <c r="KTH64" s="7"/>
      <c r="KTI64" s="7"/>
      <c r="KTJ64" s="7"/>
      <c r="KTK64" s="7"/>
      <c r="KTL64" s="7"/>
      <c r="KTM64" s="7"/>
      <c r="KTN64" s="7"/>
      <c r="KTO64" s="7"/>
      <c r="KTP64" s="7"/>
      <c r="KTQ64" s="7"/>
      <c r="KTR64" s="7"/>
      <c r="KTS64" s="7"/>
      <c r="KTT64" s="7"/>
      <c r="KTU64" s="7"/>
      <c r="KTV64" s="7"/>
      <c r="KTW64" s="7"/>
      <c r="KTX64" s="7"/>
      <c r="KTY64" s="7"/>
      <c r="KTZ64" s="7"/>
      <c r="KUA64" s="7"/>
      <c r="KUB64" s="7"/>
      <c r="KUC64" s="7"/>
      <c r="KUD64" s="7"/>
      <c r="KUE64" s="7"/>
      <c r="KUF64" s="7"/>
      <c r="KUG64" s="7"/>
      <c r="KUH64" s="7"/>
      <c r="KUI64" s="7"/>
      <c r="KUJ64" s="7"/>
      <c r="KUK64" s="7"/>
      <c r="KUL64" s="7"/>
      <c r="KUM64" s="7"/>
      <c r="KUN64" s="7"/>
      <c r="KUO64" s="7"/>
      <c r="KUP64" s="7"/>
      <c r="KUQ64" s="7"/>
      <c r="KUR64" s="7"/>
      <c r="KUS64" s="7"/>
      <c r="KUT64" s="7"/>
      <c r="KUU64" s="7"/>
      <c r="KUV64" s="7"/>
      <c r="KUW64" s="7"/>
      <c r="KUX64" s="7"/>
      <c r="KUY64" s="7"/>
      <c r="KUZ64" s="7"/>
      <c r="KVA64" s="7"/>
      <c r="KVB64" s="7"/>
      <c r="KVC64" s="7"/>
      <c r="KVD64" s="7"/>
      <c r="KVE64" s="7"/>
      <c r="KVF64" s="7"/>
      <c r="KVG64" s="7"/>
      <c r="KVH64" s="7"/>
      <c r="KVI64" s="7"/>
      <c r="KVJ64" s="7"/>
      <c r="KVK64" s="7"/>
      <c r="KVL64" s="7"/>
      <c r="KVM64" s="7"/>
      <c r="KVN64" s="7"/>
      <c r="KVO64" s="7"/>
      <c r="KVP64" s="7"/>
      <c r="KVQ64" s="7"/>
      <c r="KVR64" s="7"/>
      <c r="KVS64" s="7"/>
      <c r="KVT64" s="7"/>
      <c r="KVU64" s="7"/>
      <c r="KVV64" s="7"/>
      <c r="KVW64" s="7"/>
      <c r="KVX64" s="7"/>
      <c r="KVY64" s="7"/>
      <c r="KVZ64" s="7"/>
      <c r="KWA64" s="7"/>
      <c r="KWB64" s="7"/>
      <c r="KWC64" s="7"/>
      <c r="KWD64" s="7"/>
      <c r="KWE64" s="7"/>
      <c r="KWF64" s="7"/>
      <c r="KWG64" s="7"/>
      <c r="KWH64" s="7"/>
      <c r="KWI64" s="7"/>
      <c r="KWJ64" s="7"/>
      <c r="KWK64" s="7"/>
      <c r="KWL64" s="7"/>
      <c r="KWM64" s="7"/>
      <c r="KWN64" s="7"/>
      <c r="KWO64" s="7"/>
      <c r="KWP64" s="7"/>
      <c r="KWQ64" s="7"/>
      <c r="KWR64" s="7"/>
      <c r="KWS64" s="7"/>
      <c r="KWT64" s="7"/>
      <c r="KWU64" s="7"/>
      <c r="KWV64" s="7"/>
      <c r="KWW64" s="7"/>
      <c r="KWX64" s="7"/>
      <c r="KWY64" s="7"/>
      <c r="KWZ64" s="7"/>
      <c r="KXA64" s="7"/>
      <c r="KXB64" s="7"/>
      <c r="KXC64" s="7"/>
      <c r="KXD64" s="7"/>
      <c r="KXE64" s="7"/>
      <c r="KXF64" s="7"/>
      <c r="KXG64" s="7"/>
      <c r="KXH64" s="7"/>
      <c r="KXI64" s="7"/>
      <c r="KXJ64" s="7"/>
      <c r="KXK64" s="7"/>
      <c r="KXL64" s="7"/>
      <c r="KXM64" s="7"/>
      <c r="KXN64" s="7"/>
      <c r="KXO64" s="7"/>
      <c r="KXP64" s="7"/>
      <c r="KXQ64" s="7"/>
      <c r="KXR64" s="7"/>
      <c r="KXS64" s="7"/>
      <c r="KXT64" s="7"/>
      <c r="KXU64" s="7"/>
      <c r="KXV64" s="7"/>
      <c r="KXW64" s="7"/>
      <c r="KXX64" s="7"/>
      <c r="KXY64" s="7"/>
      <c r="KXZ64" s="7"/>
      <c r="KYA64" s="7"/>
      <c r="KYB64" s="7"/>
      <c r="KYC64" s="7"/>
      <c r="KYD64" s="7"/>
      <c r="KYE64" s="7"/>
      <c r="KYF64" s="7"/>
      <c r="KYG64" s="7"/>
      <c r="KYH64" s="7"/>
      <c r="KYI64" s="7"/>
      <c r="KYJ64" s="7"/>
      <c r="KYK64" s="7"/>
      <c r="KYL64" s="7"/>
      <c r="KYM64" s="7"/>
      <c r="KYN64" s="7"/>
      <c r="KYO64" s="7"/>
      <c r="KYP64" s="7"/>
      <c r="KYQ64" s="7"/>
      <c r="KYR64" s="7"/>
      <c r="KYS64" s="7"/>
      <c r="KYT64" s="7"/>
      <c r="KYU64" s="7"/>
      <c r="KYV64" s="7"/>
      <c r="KYW64" s="7"/>
      <c r="KYX64" s="7"/>
      <c r="KYY64" s="7"/>
      <c r="KYZ64" s="7"/>
      <c r="KZA64" s="7"/>
      <c r="KZB64" s="7"/>
      <c r="KZC64" s="7"/>
      <c r="KZD64" s="7"/>
      <c r="KZE64" s="7"/>
      <c r="KZF64" s="7"/>
      <c r="KZG64" s="7"/>
      <c r="KZH64" s="7"/>
      <c r="KZI64" s="7"/>
      <c r="KZJ64" s="7"/>
      <c r="KZK64" s="7"/>
      <c r="KZL64" s="7"/>
      <c r="KZM64" s="7"/>
      <c r="KZN64" s="7"/>
      <c r="KZO64" s="7"/>
      <c r="KZP64" s="7"/>
      <c r="KZQ64" s="7"/>
      <c r="KZR64" s="7"/>
      <c r="KZS64" s="7"/>
      <c r="KZT64" s="7"/>
      <c r="KZU64" s="7"/>
      <c r="KZV64" s="7"/>
      <c r="KZW64" s="7"/>
      <c r="KZX64" s="7"/>
      <c r="KZY64" s="7"/>
      <c r="KZZ64" s="7"/>
      <c r="LAA64" s="7"/>
      <c r="LAB64" s="7"/>
      <c r="LAC64" s="7"/>
      <c r="LAD64" s="7"/>
      <c r="LAE64" s="7"/>
      <c r="LAF64" s="7"/>
      <c r="LAG64" s="7"/>
      <c r="LAH64" s="7"/>
      <c r="LAI64" s="7"/>
      <c r="LAJ64" s="7"/>
      <c r="LAK64" s="7"/>
      <c r="LAL64" s="7"/>
      <c r="LAM64" s="7"/>
      <c r="LAN64" s="7"/>
      <c r="LAO64" s="7"/>
      <c r="LAP64" s="7"/>
      <c r="LAQ64" s="7"/>
      <c r="LAR64" s="7"/>
      <c r="LAS64" s="7"/>
      <c r="LAT64" s="7"/>
      <c r="LAU64" s="7"/>
      <c r="LAV64" s="7"/>
      <c r="LAW64" s="7"/>
      <c r="LAX64" s="7"/>
      <c r="LAY64" s="7"/>
      <c r="LAZ64" s="7"/>
      <c r="LBA64" s="7"/>
      <c r="LBB64" s="7"/>
      <c r="LBC64" s="7"/>
      <c r="LBD64" s="7"/>
      <c r="LBE64" s="7"/>
      <c r="LBF64" s="7"/>
      <c r="LBG64" s="7"/>
      <c r="LBH64" s="7"/>
      <c r="LBI64" s="7"/>
      <c r="LBJ64" s="7"/>
      <c r="LBK64" s="7"/>
      <c r="LBL64" s="7"/>
      <c r="LBM64" s="7"/>
      <c r="LBN64" s="7"/>
      <c r="LBO64" s="7"/>
      <c r="LBP64" s="7"/>
      <c r="LBQ64" s="7"/>
      <c r="LBR64" s="7"/>
      <c r="LBS64" s="7"/>
      <c r="LBT64" s="7"/>
      <c r="LBU64" s="7"/>
      <c r="LBV64" s="7"/>
      <c r="LBW64" s="7"/>
      <c r="LBX64" s="7"/>
      <c r="LBY64" s="7"/>
      <c r="LBZ64" s="7"/>
      <c r="LCA64" s="7"/>
      <c r="LCB64" s="7"/>
      <c r="LCC64" s="7"/>
      <c r="LCD64" s="7"/>
      <c r="LCE64" s="7"/>
      <c r="LCF64" s="7"/>
      <c r="LCG64" s="7"/>
      <c r="LCH64" s="7"/>
      <c r="LCI64" s="7"/>
      <c r="LCJ64" s="7"/>
      <c r="LCK64" s="7"/>
      <c r="LCL64" s="7"/>
      <c r="LCM64" s="7"/>
      <c r="LCN64" s="7"/>
      <c r="LCO64" s="7"/>
      <c r="LCP64" s="7"/>
      <c r="LCQ64" s="7"/>
      <c r="LCR64" s="7"/>
      <c r="LCS64" s="7"/>
      <c r="LCT64" s="7"/>
      <c r="LCU64" s="7"/>
      <c r="LCV64" s="7"/>
      <c r="LCX64" s="7"/>
      <c r="LCY64" s="7"/>
      <c r="LCZ64" s="7"/>
      <c r="LDA64" s="7"/>
      <c r="LDB64" s="7"/>
      <c r="LDC64" s="7"/>
      <c r="LDD64" s="7"/>
      <c r="LDE64" s="7"/>
      <c r="LDF64" s="7"/>
      <c r="LDG64" s="7"/>
      <c r="LDH64" s="7"/>
      <c r="LDI64" s="7"/>
      <c r="LDJ64" s="7"/>
      <c r="LDK64" s="7"/>
      <c r="LDL64" s="7"/>
      <c r="LDM64" s="7"/>
      <c r="LDN64" s="7"/>
      <c r="LDO64" s="7"/>
      <c r="LDP64" s="7"/>
      <c r="LDQ64" s="7"/>
      <c r="LDR64" s="7"/>
      <c r="LDS64" s="7"/>
      <c r="LDT64" s="7"/>
      <c r="LDU64" s="7"/>
      <c r="LDV64" s="7"/>
      <c r="LDW64" s="7"/>
      <c r="LDX64" s="7"/>
      <c r="LDY64" s="7"/>
      <c r="LDZ64" s="7"/>
      <c r="LEA64" s="7"/>
      <c r="LEB64" s="7"/>
      <c r="LEC64" s="7"/>
      <c r="LED64" s="7"/>
      <c r="LEE64" s="7"/>
      <c r="LEF64" s="7"/>
      <c r="LEG64" s="7"/>
      <c r="LEH64" s="7"/>
      <c r="LEI64" s="7"/>
      <c r="LEJ64" s="7"/>
      <c r="LEK64" s="7"/>
      <c r="LEL64" s="7"/>
      <c r="LEM64" s="7"/>
      <c r="LEN64" s="7"/>
      <c r="LEO64" s="7"/>
      <c r="LEP64" s="7"/>
      <c r="LEQ64" s="7"/>
      <c r="LER64" s="7"/>
      <c r="LES64" s="7"/>
      <c r="LET64" s="7"/>
      <c r="LEU64" s="7"/>
      <c r="LEV64" s="7"/>
      <c r="LEW64" s="7"/>
      <c r="LEX64" s="7"/>
      <c r="LEY64" s="7"/>
      <c r="LEZ64" s="7"/>
      <c r="LFA64" s="7"/>
      <c r="LFB64" s="7"/>
      <c r="LFC64" s="7"/>
      <c r="LFD64" s="7"/>
      <c r="LFE64" s="7"/>
      <c r="LFF64" s="7"/>
      <c r="LFG64" s="7"/>
      <c r="LFH64" s="7"/>
      <c r="LFI64" s="7"/>
      <c r="LFJ64" s="7"/>
      <c r="LFK64" s="7"/>
      <c r="LFL64" s="7"/>
      <c r="LFM64" s="7"/>
      <c r="LFN64" s="7"/>
      <c r="LFO64" s="7"/>
      <c r="LFP64" s="7"/>
      <c r="LFQ64" s="7"/>
      <c r="LFR64" s="7"/>
      <c r="LFS64" s="7"/>
      <c r="LFT64" s="7"/>
      <c r="LFU64" s="7"/>
      <c r="LFV64" s="7"/>
      <c r="LFW64" s="7"/>
      <c r="LFX64" s="7"/>
      <c r="LFY64" s="7"/>
      <c r="LFZ64" s="7"/>
      <c r="LGA64" s="7"/>
      <c r="LGB64" s="7"/>
      <c r="LGC64" s="7"/>
      <c r="LGD64" s="7"/>
      <c r="LGE64" s="7"/>
      <c r="LGF64" s="7"/>
      <c r="LGG64" s="7"/>
      <c r="LGH64" s="7"/>
      <c r="LGI64" s="7"/>
      <c r="LGJ64" s="7"/>
      <c r="LGK64" s="7"/>
      <c r="LGL64" s="7"/>
      <c r="LGM64" s="7"/>
      <c r="LGN64" s="7"/>
      <c r="LGO64" s="7"/>
      <c r="LGP64" s="7"/>
      <c r="LGQ64" s="7"/>
      <c r="LGR64" s="7"/>
      <c r="LGS64" s="7"/>
      <c r="LGT64" s="7"/>
      <c r="LGU64" s="7"/>
      <c r="LGV64" s="7"/>
      <c r="LGW64" s="7"/>
      <c r="LGX64" s="7"/>
      <c r="LGY64" s="7"/>
      <c r="LGZ64" s="7"/>
      <c r="LHA64" s="7"/>
      <c r="LHB64" s="7"/>
      <c r="LHC64" s="7"/>
      <c r="LHD64" s="7"/>
      <c r="LHE64" s="7"/>
      <c r="LHF64" s="7"/>
      <c r="LHG64" s="7"/>
      <c r="LHH64" s="7"/>
      <c r="LHI64" s="7"/>
      <c r="LHJ64" s="7"/>
      <c r="LHK64" s="7"/>
      <c r="LHL64" s="7"/>
      <c r="LHM64" s="7"/>
      <c r="LHN64" s="7"/>
      <c r="LHO64" s="7"/>
      <c r="LHP64" s="7"/>
      <c r="LHQ64" s="7"/>
      <c r="LHR64" s="7"/>
      <c r="LHS64" s="7"/>
      <c r="LHT64" s="7"/>
      <c r="LHU64" s="7"/>
      <c r="LHV64" s="7"/>
      <c r="LHW64" s="7"/>
      <c r="LHX64" s="7"/>
      <c r="LHY64" s="7"/>
      <c r="LHZ64" s="7"/>
      <c r="LIA64" s="7"/>
      <c r="LIB64" s="7"/>
      <c r="LIC64" s="7"/>
      <c r="LID64" s="7"/>
      <c r="LIE64" s="7"/>
      <c r="LIF64" s="7"/>
      <c r="LIG64" s="7"/>
      <c r="LIH64" s="7"/>
      <c r="LII64" s="7"/>
      <c r="LIJ64" s="7"/>
      <c r="LIK64" s="7"/>
      <c r="LIL64" s="7"/>
      <c r="LIM64" s="7"/>
      <c r="LIN64" s="7"/>
      <c r="LIO64" s="7"/>
      <c r="LIP64" s="7"/>
      <c r="LIQ64" s="7"/>
      <c r="LIR64" s="7"/>
      <c r="LIS64" s="7"/>
      <c r="LIT64" s="7"/>
      <c r="LIU64" s="7"/>
      <c r="LIV64" s="7"/>
      <c r="LIW64" s="7"/>
      <c r="LIX64" s="7"/>
      <c r="LIY64" s="7"/>
      <c r="LIZ64" s="7"/>
      <c r="LJA64" s="7"/>
      <c r="LJB64" s="7"/>
      <c r="LJC64" s="7"/>
      <c r="LJD64" s="7"/>
      <c r="LJE64" s="7"/>
      <c r="LJF64" s="7"/>
      <c r="LJG64" s="7"/>
      <c r="LJH64" s="7"/>
      <c r="LJI64" s="7"/>
      <c r="LJJ64" s="7"/>
      <c r="LJK64" s="7"/>
      <c r="LJL64" s="7"/>
      <c r="LJM64" s="7"/>
      <c r="LJN64" s="7"/>
      <c r="LJO64" s="7"/>
      <c r="LJP64" s="7"/>
      <c r="LJQ64" s="7"/>
      <c r="LJR64" s="7"/>
      <c r="LJS64" s="7"/>
      <c r="LJT64" s="7"/>
      <c r="LJU64" s="7"/>
      <c r="LJV64" s="7"/>
      <c r="LJW64" s="7"/>
      <c r="LJX64" s="7"/>
      <c r="LJY64" s="7"/>
      <c r="LJZ64" s="7"/>
      <c r="LKA64" s="7"/>
      <c r="LKB64" s="7"/>
      <c r="LKC64" s="7"/>
      <c r="LKD64" s="7"/>
      <c r="LKE64" s="7"/>
      <c r="LKF64" s="7"/>
      <c r="LKG64" s="7"/>
      <c r="LKH64" s="7"/>
      <c r="LKI64" s="7"/>
      <c r="LKJ64" s="7"/>
      <c r="LKK64" s="7"/>
      <c r="LKL64" s="7"/>
      <c r="LKM64" s="7"/>
      <c r="LKN64" s="7"/>
      <c r="LKO64" s="7"/>
      <c r="LKP64" s="7"/>
      <c r="LKQ64" s="7"/>
      <c r="LKR64" s="7"/>
      <c r="LKS64" s="7"/>
      <c r="LKT64" s="7"/>
      <c r="LKU64" s="7"/>
      <c r="LKV64" s="7"/>
      <c r="LKW64" s="7"/>
      <c r="LKX64" s="7"/>
      <c r="LKY64" s="7"/>
      <c r="LKZ64" s="7"/>
      <c r="LLA64" s="7"/>
      <c r="LLB64" s="7"/>
      <c r="LLC64" s="7"/>
      <c r="LLD64" s="7"/>
      <c r="LLE64" s="7"/>
      <c r="LLF64" s="7"/>
      <c r="LLG64" s="7"/>
      <c r="LLH64" s="7"/>
      <c r="LLI64" s="7"/>
      <c r="LLJ64" s="7"/>
      <c r="LLK64" s="7"/>
      <c r="LLL64" s="7"/>
      <c r="LLM64" s="7"/>
      <c r="LLN64" s="7"/>
      <c r="LLO64" s="7"/>
      <c r="LLP64" s="7"/>
      <c r="LLQ64" s="7"/>
      <c r="LLR64" s="7"/>
      <c r="LLS64" s="7"/>
      <c r="LLT64" s="7"/>
      <c r="LLU64" s="7"/>
      <c r="LLV64" s="7"/>
      <c r="LLW64" s="7"/>
      <c r="LLX64" s="7"/>
      <c r="LLY64" s="7"/>
      <c r="LLZ64" s="7"/>
      <c r="LMA64" s="7"/>
      <c r="LMB64" s="7"/>
      <c r="LMC64" s="7"/>
      <c r="LMD64" s="7"/>
      <c r="LME64" s="7"/>
      <c r="LMF64" s="7"/>
      <c r="LMG64" s="7"/>
      <c r="LMH64" s="7"/>
      <c r="LMI64" s="7"/>
      <c r="LMJ64" s="7"/>
      <c r="LMK64" s="7"/>
      <c r="LML64" s="7"/>
      <c r="LMM64" s="7"/>
      <c r="LMN64" s="7"/>
      <c r="LMO64" s="7"/>
      <c r="LMP64" s="7"/>
      <c r="LMQ64" s="7"/>
      <c r="LMR64" s="7"/>
      <c r="LMT64" s="7"/>
      <c r="LMU64" s="7"/>
      <c r="LMV64" s="7"/>
      <c r="LMW64" s="7"/>
      <c r="LMX64" s="7"/>
      <c r="LMY64" s="7"/>
      <c r="LMZ64" s="7"/>
      <c r="LNA64" s="7"/>
      <c r="LNB64" s="7"/>
      <c r="LNC64" s="7"/>
      <c r="LND64" s="7"/>
      <c r="LNE64" s="7"/>
      <c r="LNF64" s="7"/>
      <c r="LNG64" s="7"/>
      <c r="LNH64" s="7"/>
      <c r="LNI64" s="7"/>
      <c r="LNJ64" s="7"/>
      <c r="LNK64" s="7"/>
      <c r="LNL64" s="7"/>
      <c r="LNM64" s="7"/>
      <c r="LNN64" s="7"/>
      <c r="LNO64" s="7"/>
      <c r="LNP64" s="7"/>
      <c r="LNQ64" s="7"/>
      <c r="LNR64" s="7"/>
      <c r="LNS64" s="7"/>
      <c r="LNT64" s="7"/>
      <c r="LNU64" s="7"/>
      <c r="LNV64" s="7"/>
      <c r="LNW64" s="7"/>
      <c r="LNX64" s="7"/>
      <c r="LNY64" s="7"/>
      <c r="LNZ64" s="7"/>
      <c r="LOA64" s="7"/>
      <c r="LOB64" s="7"/>
      <c r="LOC64" s="7"/>
      <c r="LOD64" s="7"/>
      <c r="LOE64" s="7"/>
      <c r="LOF64" s="7"/>
      <c r="LOG64" s="7"/>
      <c r="LOH64" s="7"/>
      <c r="LOI64" s="7"/>
      <c r="LOJ64" s="7"/>
      <c r="LOK64" s="7"/>
      <c r="LOL64" s="7"/>
      <c r="LOM64" s="7"/>
      <c r="LON64" s="7"/>
      <c r="LOO64" s="7"/>
      <c r="LOP64" s="7"/>
      <c r="LOQ64" s="7"/>
      <c r="LOR64" s="7"/>
      <c r="LOS64" s="7"/>
      <c r="LOT64" s="7"/>
      <c r="LOU64" s="7"/>
      <c r="LOV64" s="7"/>
      <c r="LOW64" s="7"/>
      <c r="LOX64" s="7"/>
      <c r="LOY64" s="7"/>
      <c r="LOZ64" s="7"/>
      <c r="LPA64" s="7"/>
      <c r="LPB64" s="7"/>
      <c r="LPC64" s="7"/>
      <c r="LPD64" s="7"/>
      <c r="LPE64" s="7"/>
      <c r="LPF64" s="7"/>
      <c r="LPG64" s="7"/>
      <c r="LPH64" s="7"/>
      <c r="LPI64" s="7"/>
      <c r="LPJ64" s="7"/>
      <c r="LPK64" s="7"/>
      <c r="LPL64" s="7"/>
      <c r="LPM64" s="7"/>
      <c r="LPN64" s="7"/>
      <c r="LPO64" s="7"/>
      <c r="LPP64" s="7"/>
      <c r="LPQ64" s="7"/>
      <c r="LPR64" s="7"/>
      <c r="LPS64" s="7"/>
      <c r="LPT64" s="7"/>
      <c r="LPU64" s="7"/>
      <c r="LPV64" s="7"/>
      <c r="LPW64" s="7"/>
      <c r="LPX64" s="7"/>
      <c r="LPY64" s="7"/>
      <c r="LPZ64" s="7"/>
      <c r="LQA64" s="7"/>
      <c r="LQB64" s="7"/>
      <c r="LQC64" s="7"/>
      <c r="LQD64" s="7"/>
      <c r="LQE64" s="7"/>
      <c r="LQF64" s="7"/>
      <c r="LQG64" s="7"/>
      <c r="LQH64" s="7"/>
      <c r="LQI64" s="7"/>
      <c r="LQJ64" s="7"/>
      <c r="LQK64" s="7"/>
      <c r="LQL64" s="7"/>
      <c r="LQM64" s="7"/>
      <c r="LQN64" s="7"/>
      <c r="LQO64" s="7"/>
      <c r="LQP64" s="7"/>
      <c r="LQQ64" s="7"/>
      <c r="LQR64" s="7"/>
      <c r="LQS64" s="7"/>
      <c r="LQT64" s="7"/>
      <c r="LQU64" s="7"/>
      <c r="LQV64" s="7"/>
      <c r="LQW64" s="7"/>
      <c r="LQX64" s="7"/>
      <c r="LQY64" s="7"/>
      <c r="LQZ64" s="7"/>
      <c r="LRA64" s="7"/>
      <c r="LRB64" s="7"/>
      <c r="LRC64" s="7"/>
      <c r="LRD64" s="7"/>
      <c r="LRE64" s="7"/>
      <c r="LRF64" s="7"/>
      <c r="LRG64" s="7"/>
      <c r="LRH64" s="7"/>
      <c r="LRI64" s="7"/>
      <c r="LRJ64" s="7"/>
      <c r="LRK64" s="7"/>
      <c r="LRL64" s="7"/>
      <c r="LRM64" s="7"/>
      <c r="LRN64" s="7"/>
      <c r="LRO64" s="7"/>
      <c r="LRP64" s="7"/>
      <c r="LRQ64" s="7"/>
      <c r="LRR64" s="7"/>
      <c r="LRS64" s="7"/>
      <c r="LRT64" s="7"/>
      <c r="LRU64" s="7"/>
      <c r="LRV64" s="7"/>
      <c r="LRW64" s="7"/>
      <c r="LRX64" s="7"/>
      <c r="LRY64" s="7"/>
      <c r="LRZ64" s="7"/>
      <c r="LSA64" s="7"/>
      <c r="LSB64" s="7"/>
      <c r="LSC64" s="7"/>
      <c r="LSD64" s="7"/>
      <c r="LSE64" s="7"/>
      <c r="LSF64" s="7"/>
      <c r="LSG64" s="7"/>
      <c r="LSH64" s="7"/>
      <c r="LSI64" s="7"/>
      <c r="LSJ64" s="7"/>
      <c r="LSK64" s="7"/>
      <c r="LSL64" s="7"/>
      <c r="LSM64" s="7"/>
      <c r="LSN64" s="7"/>
      <c r="LSO64" s="7"/>
      <c r="LSP64" s="7"/>
      <c r="LSQ64" s="7"/>
      <c r="LSR64" s="7"/>
      <c r="LSS64" s="7"/>
      <c r="LST64" s="7"/>
      <c r="LSU64" s="7"/>
      <c r="LSV64" s="7"/>
      <c r="LSW64" s="7"/>
      <c r="LSX64" s="7"/>
      <c r="LSY64" s="7"/>
      <c r="LSZ64" s="7"/>
      <c r="LTA64" s="7"/>
      <c r="LTB64" s="7"/>
      <c r="LTC64" s="7"/>
      <c r="LTD64" s="7"/>
      <c r="LTE64" s="7"/>
      <c r="LTF64" s="7"/>
      <c r="LTG64" s="7"/>
      <c r="LTH64" s="7"/>
      <c r="LTI64" s="7"/>
      <c r="LTJ64" s="7"/>
      <c r="LTK64" s="7"/>
      <c r="LTL64" s="7"/>
      <c r="LTM64" s="7"/>
      <c r="LTN64" s="7"/>
      <c r="LTO64" s="7"/>
      <c r="LTP64" s="7"/>
      <c r="LTQ64" s="7"/>
      <c r="LTR64" s="7"/>
      <c r="LTS64" s="7"/>
      <c r="LTT64" s="7"/>
      <c r="LTU64" s="7"/>
      <c r="LTV64" s="7"/>
      <c r="LTW64" s="7"/>
      <c r="LTX64" s="7"/>
      <c r="LTY64" s="7"/>
      <c r="LTZ64" s="7"/>
      <c r="LUA64" s="7"/>
      <c r="LUB64" s="7"/>
      <c r="LUC64" s="7"/>
      <c r="LUD64" s="7"/>
      <c r="LUE64" s="7"/>
      <c r="LUF64" s="7"/>
      <c r="LUG64" s="7"/>
      <c r="LUH64" s="7"/>
      <c r="LUI64" s="7"/>
      <c r="LUJ64" s="7"/>
      <c r="LUK64" s="7"/>
      <c r="LUL64" s="7"/>
      <c r="LUM64" s="7"/>
      <c r="LUN64" s="7"/>
      <c r="LUO64" s="7"/>
      <c r="LUP64" s="7"/>
      <c r="LUQ64" s="7"/>
      <c r="LUR64" s="7"/>
      <c r="LUS64" s="7"/>
      <c r="LUT64" s="7"/>
      <c r="LUU64" s="7"/>
      <c r="LUV64" s="7"/>
      <c r="LUW64" s="7"/>
      <c r="LUX64" s="7"/>
      <c r="LUY64" s="7"/>
      <c r="LUZ64" s="7"/>
      <c r="LVA64" s="7"/>
      <c r="LVB64" s="7"/>
      <c r="LVC64" s="7"/>
      <c r="LVD64" s="7"/>
      <c r="LVE64" s="7"/>
      <c r="LVF64" s="7"/>
      <c r="LVG64" s="7"/>
      <c r="LVH64" s="7"/>
      <c r="LVI64" s="7"/>
      <c r="LVJ64" s="7"/>
      <c r="LVK64" s="7"/>
      <c r="LVL64" s="7"/>
      <c r="LVM64" s="7"/>
      <c r="LVN64" s="7"/>
      <c r="LVO64" s="7"/>
      <c r="LVP64" s="7"/>
      <c r="LVQ64" s="7"/>
      <c r="LVR64" s="7"/>
      <c r="LVS64" s="7"/>
      <c r="LVT64" s="7"/>
      <c r="LVU64" s="7"/>
      <c r="LVV64" s="7"/>
      <c r="LVW64" s="7"/>
      <c r="LVX64" s="7"/>
      <c r="LVY64" s="7"/>
      <c r="LVZ64" s="7"/>
      <c r="LWA64" s="7"/>
      <c r="LWB64" s="7"/>
      <c r="LWC64" s="7"/>
      <c r="LWD64" s="7"/>
      <c r="LWE64" s="7"/>
      <c r="LWF64" s="7"/>
      <c r="LWG64" s="7"/>
      <c r="LWH64" s="7"/>
      <c r="LWI64" s="7"/>
      <c r="LWJ64" s="7"/>
      <c r="LWK64" s="7"/>
      <c r="LWL64" s="7"/>
      <c r="LWM64" s="7"/>
      <c r="LWN64" s="7"/>
      <c r="LWP64" s="7"/>
      <c r="LWQ64" s="7"/>
      <c r="LWR64" s="7"/>
      <c r="LWS64" s="7"/>
      <c r="LWT64" s="7"/>
      <c r="LWU64" s="7"/>
      <c r="LWV64" s="7"/>
      <c r="LWW64" s="7"/>
      <c r="LWX64" s="7"/>
      <c r="LWY64" s="7"/>
      <c r="LWZ64" s="7"/>
      <c r="LXA64" s="7"/>
      <c r="LXB64" s="7"/>
      <c r="LXC64" s="7"/>
      <c r="LXD64" s="7"/>
      <c r="LXE64" s="7"/>
      <c r="LXF64" s="7"/>
      <c r="LXG64" s="7"/>
      <c r="LXH64" s="7"/>
      <c r="LXI64" s="7"/>
      <c r="LXJ64" s="7"/>
      <c r="LXK64" s="7"/>
      <c r="LXL64" s="7"/>
      <c r="LXM64" s="7"/>
      <c r="LXN64" s="7"/>
      <c r="LXO64" s="7"/>
      <c r="LXP64" s="7"/>
      <c r="LXQ64" s="7"/>
      <c r="LXR64" s="7"/>
      <c r="LXS64" s="7"/>
      <c r="LXT64" s="7"/>
      <c r="LXU64" s="7"/>
      <c r="LXV64" s="7"/>
      <c r="LXW64" s="7"/>
      <c r="LXX64" s="7"/>
      <c r="LXY64" s="7"/>
      <c r="LXZ64" s="7"/>
      <c r="LYA64" s="7"/>
      <c r="LYB64" s="7"/>
      <c r="LYC64" s="7"/>
      <c r="LYD64" s="7"/>
      <c r="LYE64" s="7"/>
      <c r="LYF64" s="7"/>
      <c r="LYG64" s="7"/>
      <c r="LYH64" s="7"/>
      <c r="LYI64" s="7"/>
      <c r="LYJ64" s="7"/>
      <c r="LYK64" s="7"/>
      <c r="LYL64" s="7"/>
      <c r="LYM64" s="7"/>
      <c r="LYN64" s="7"/>
      <c r="LYO64" s="7"/>
      <c r="LYP64" s="7"/>
      <c r="LYQ64" s="7"/>
      <c r="LYR64" s="7"/>
      <c r="LYS64" s="7"/>
      <c r="LYT64" s="7"/>
      <c r="LYU64" s="7"/>
      <c r="LYV64" s="7"/>
      <c r="LYW64" s="7"/>
      <c r="LYX64" s="7"/>
      <c r="LYY64" s="7"/>
      <c r="LYZ64" s="7"/>
      <c r="LZA64" s="7"/>
      <c r="LZB64" s="7"/>
      <c r="LZC64" s="7"/>
      <c r="LZD64" s="7"/>
      <c r="LZE64" s="7"/>
      <c r="LZF64" s="7"/>
      <c r="LZG64" s="7"/>
      <c r="LZH64" s="7"/>
      <c r="LZI64" s="7"/>
      <c r="LZJ64" s="7"/>
      <c r="LZK64" s="7"/>
      <c r="LZL64" s="7"/>
      <c r="LZM64" s="7"/>
      <c r="LZN64" s="7"/>
      <c r="LZO64" s="7"/>
      <c r="LZP64" s="7"/>
      <c r="LZQ64" s="7"/>
      <c r="LZR64" s="7"/>
      <c r="LZS64" s="7"/>
      <c r="LZT64" s="7"/>
      <c r="LZU64" s="7"/>
      <c r="LZV64" s="7"/>
      <c r="LZW64" s="7"/>
      <c r="LZX64" s="7"/>
      <c r="LZY64" s="7"/>
      <c r="LZZ64" s="7"/>
      <c r="MAA64" s="7"/>
      <c r="MAB64" s="7"/>
      <c r="MAC64" s="7"/>
      <c r="MAD64" s="7"/>
      <c r="MAE64" s="7"/>
      <c r="MAF64" s="7"/>
      <c r="MAG64" s="7"/>
      <c r="MAH64" s="7"/>
      <c r="MAI64" s="7"/>
      <c r="MAJ64" s="7"/>
      <c r="MAK64" s="7"/>
      <c r="MAL64" s="7"/>
      <c r="MAM64" s="7"/>
      <c r="MAN64" s="7"/>
      <c r="MAO64" s="7"/>
      <c r="MAP64" s="7"/>
      <c r="MAQ64" s="7"/>
      <c r="MAR64" s="7"/>
      <c r="MAS64" s="7"/>
      <c r="MAT64" s="7"/>
      <c r="MAU64" s="7"/>
      <c r="MAV64" s="7"/>
      <c r="MAW64" s="7"/>
      <c r="MAX64" s="7"/>
      <c r="MAY64" s="7"/>
      <c r="MAZ64" s="7"/>
      <c r="MBA64" s="7"/>
      <c r="MBB64" s="7"/>
      <c r="MBC64" s="7"/>
      <c r="MBD64" s="7"/>
      <c r="MBE64" s="7"/>
      <c r="MBF64" s="7"/>
      <c r="MBG64" s="7"/>
      <c r="MBH64" s="7"/>
      <c r="MBI64" s="7"/>
      <c r="MBJ64" s="7"/>
      <c r="MBK64" s="7"/>
      <c r="MBL64" s="7"/>
      <c r="MBM64" s="7"/>
      <c r="MBN64" s="7"/>
      <c r="MBO64" s="7"/>
      <c r="MBP64" s="7"/>
      <c r="MBQ64" s="7"/>
      <c r="MBR64" s="7"/>
      <c r="MBS64" s="7"/>
      <c r="MBT64" s="7"/>
      <c r="MBU64" s="7"/>
      <c r="MBV64" s="7"/>
      <c r="MBW64" s="7"/>
      <c r="MBX64" s="7"/>
      <c r="MBY64" s="7"/>
      <c r="MBZ64" s="7"/>
      <c r="MCA64" s="7"/>
      <c r="MCB64" s="7"/>
      <c r="MCC64" s="7"/>
      <c r="MCD64" s="7"/>
      <c r="MCE64" s="7"/>
      <c r="MCF64" s="7"/>
      <c r="MCG64" s="7"/>
      <c r="MCH64" s="7"/>
      <c r="MCI64" s="7"/>
      <c r="MCJ64" s="7"/>
      <c r="MCK64" s="7"/>
      <c r="MCL64" s="7"/>
      <c r="MCM64" s="7"/>
      <c r="MCN64" s="7"/>
      <c r="MCO64" s="7"/>
      <c r="MCP64" s="7"/>
      <c r="MCQ64" s="7"/>
      <c r="MCR64" s="7"/>
      <c r="MCS64" s="7"/>
      <c r="MCT64" s="7"/>
      <c r="MCU64" s="7"/>
      <c r="MCV64" s="7"/>
      <c r="MCW64" s="7"/>
      <c r="MCX64" s="7"/>
      <c r="MCY64" s="7"/>
      <c r="MCZ64" s="7"/>
      <c r="MDA64" s="7"/>
      <c r="MDB64" s="7"/>
      <c r="MDC64" s="7"/>
      <c r="MDD64" s="7"/>
      <c r="MDE64" s="7"/>
      <c r="MDF64" s="7"/>
      <c r="MDG64" s="7"/>
      <c r="MDH64" s="7"/>
      <c r="MDI64" s="7"/>
      <c r="MDJ64" s="7"/>
      <c r="MDK64" s="7"/>
      <c r="MDL64" s="7"/>
      <c r="MDM64" s="7"/>
      <c r="MDN64" s="7"/>
      <c r="MDO64" s="7"/>
      <c r="MDP64" s="7"/>
      <c r="MDQ64" s="7"/>
      <c r="MDR64" s="7"/>
      <c r="MDS64" s="7"/>
      <c r="MDT64" s="7"/>
      <c r="MDU64" s="7"/>
      <c r="MDV64" s="7"/>
      <c r="MDW64" s="7"/>
      <c r="MDX64" s="7"/>
      <c r="MDY64" s="7"/>
      <c r="MDZ64" s="7"/>
      <c r="MEA64" s="7"/>
      <c r="MEB64" s="7"/>
      <c r="MEC64" s="7"/>
      <c r="MED64" s="7"/>
      <c r="MEE64" s="7"/>
      <c r="MEF64" s="7"/>
      <c r="MEG64" s="7"/>
      <c r="MEH64" s="7"/>
      <c r="MEI64" s="7"/>
      <c r="MEJ64" s="7"/>
      <c r="MEK64" s="7"/>
      <c r="MEL64" s="7"/>
      <c r="MEM64" s="7"/>
      <c r="MEN64" s="7"/>
      <c r="MEO64" s="7"/>
      <c r="MEP64" s="7"/>
      <c r="MEQ64" s="7"/>
      <c r="MER64" s="7"/>
      <c r="MES64" s="7"/>
      <c r="MET64" s="7"/>
      <c r="MEU64" s="7"/>
      <c r="MEV64" s="7"/>
      <c r="MEW64" s="7"/>
      <c r="MEX64" s="7"/>
      <c r="MEY64" s="7"/>
      <c r="MEZ64" s="7"/>
      <c r="MFA64" s="7"/>
      <c r="MFB64" s="7"/>
      <c r="MFC64" s="7"/>
      <c r="MFD64" s="7"/>
      <c r="MFE64" s="7"/>
      <c r="MFF64" s="7"/>
      <c r="MFG64" s="7"/>
      <c r="MFH64" s="7"/>
      <c r="MFI64" s="7"/>
      <c r="MFJ64" s="7"/>
      <c r="MFK64" s="7"/>
      <c r="MFL64" s="7"/>
      <c r="MFM64" s="7"/>
      <c r="MFN64" s="7"/>
      <c r="MFO64" s="7"/>
      <c r="MFP64" s="7"/>
      <c r="MFQ64" s="7"/>
      <c r="MFR64" s="7"/>
      <c r="MFS64" s="7"/>
      <c r="MFT64" s="7"/>
      <c r="MFU64" s="7"/>
      <c r="MFV64" s="7"/>
      <c r="MFW64" s="7"/>
      <c r="MFX64" s="7"/>
      <c r="MFY64" s="7"/>
      <c r="MFZ64" s="7"/>
      <c r="MGA64" s="7"/>
      <c r="MGB64" s="7"/>
      <c r="MGC64" s="7"/>
      <c r="MGD64" s="7"/>
      <c r="MGE64" s="7"/>
      <c r="MGF64" s="7"/>
      <c r="MGG64" s="7"/>
      <c r="MGH64" s="7"/>
      <c r="MGI64" s="7"/>
      <c r="MGJ64" s="7"/>
      <c r="MGL64" s="7"/>
      <c r="MGM64" s="7"/>
      <c r="MGN64" s="7"/>
      <c r="MGO64" s="7"/>
      <c r="MGP64" s="7"/>
      <c r="MGQ64" s="7"/>
      <c r="MGR64" s="7"/>
      <c r="MGS64" s="7"/>
      <c r="MGT64" s="7"/>
      <c r="MGU64" s="7"/>
      <c r="MGV64" s="7"/>
      <c r="MGW64" s="7"/>
      <c r="MGX64" s="7"/>
      <c r="MGY64" s="7"/>
      <c r="MGZ64" s="7"/>
      <c r="MHA64" s="7"/>
      <c r="MHB64" s="7"/>
      <c r="MHC64" s="7"/>
      <c r="MHD64" s="7"/>
      <c r="MHE64" s="7"/>
      <c r="MHF64" s="7"/>
      <c r="MHG64" s="7"/>
      <c r="MHH64" s="7"/>
      <c r="MHI64" s="7"/>
      <c r="MHJ64" s="7"/>
      <c r="MHK64" s="7"/>
      <c r="MHL64" s="7"/>
      <c r="MHM64" s="7"/>
      <c r="MHN64" s="7"/>
      <c r="MHO64" s="7"/>
      <c r="MHP64" s="7"/>
      <c r="MHQ64" s="7"/>
      <c r="MHR64" s="7"/>
      <c r="MHS64" s="7"/>
      <c r="MHT64" s="7"/>
      <c r="MHU64" s="7"/>
      <c r="MHV64" s="7"/>
      <c r="MHW64" s="7"/>
      <c r="MHX64" s="7"/>
      <c r="MHY64" s="7"/>
      <c r="MHZ64" s="7"/>
      <c r="MIA64" s="7"/>
      <c r="MIB64" s="7"/>
      <c r="MIC64" s="7"/>
      <c r="MID64" s="7"/>
      <c r="MIE64" s="7"/>
      <c r="MIF64" s="7"/>
      <c r="MIG64" s="7"/>
      <c r="MIH64" s="7"/>
      <c r="MII64" s="7"/>
      <c r="MIJ64" s="7"/>
      <c r="MIK64" s="7"/>
      <c r="MIL64" s="7"/>
      <c r="MIM64" s="7"/>
      <c r="MIN64" s="7"/>
      <c r="MIO64" s="7"/>
      <c r="MIP64" s="7"/>
      <c r="MIQ64" s="7"/>
      <c r="MIR64" s="7"/>
      <c r="MIS64" s="7"/>
      <c r="MIT64" s="7"/>
      <c r="MIU64" s="7"/>
      <c r="MIV64" s="7"/>
      <c r="MIW64" s="7"/>
      <c r="MIX64" s="7"/>
      <c r="MIY64" s="7"/>
      <c r="MIZ64" s="7"/>
      <c r="MJA64" s="7"/>
      <c r="MJB64" s="7"/>
      <c r="MJC64" s="7"/>
      <c r="MJD64" s="7"/>
      <c r="MJE64" s="7"/>
      <c r="MJF64" s="7"/>
      <c r="MJG64" s="7"/>
      <c r="MJH64" s="7"/>
      <c r="MJI64" s="7"/>
      <c r="MJJ64" s="7"/>
      <c r="MJK64" s="7"/>
      <c r="MJL64" s="7"/>
      <c r="MJM64" s="7"/>
      <c r="MJN64" s="7"/>
      <c r="MJO64" s="7"/>
      <c r="MJP64" s="7"/>
      <c r="MJQ64" s="7"/>
      <c r="MJR64" s="7"/>
      <c r="MJS64" s="7"/>
      <c r="MJT64" s="7"/>
      <c r="MJU64" s="7"/>
      <c r="MJV64" s="7"/>
      <c r="MJW64" s="7"/>
      <c r="MJX64" s="7"/>
      <c r="MJY64" s="7"/>
      <c r="MJZ64" s="7"/>
      <c r="MKA64" s="7"/>
      <c r="MKB64" s="7"/>
      <c r="MKC64" s="7"/>
      <c r="MKD64" s="7"/>
      <c r="MKE64" s="7"/>
      <c r="MKF64" s="7"/>
      <c r="MKG64" s="7"/>
      <c r="MKH64" s="7"/>
      <c r="MKI64" s="7"/>
      <c r="MKJ64" s="7"/>
      <c r="MKK64" s="7"/>
      <c r="MKL64" s="7"/>
      <c r="MKM64" s="7"/>
      <c r="MKN64" s="7"/>
      <c r="MKO64" s="7"/>
      <c r="MKP64" s="7"/>
      <c r="MKQ64" s="7"/>
      <c r="MKR64" s="7"/>
      <c r="MKS64" s="7"/>
      <c r="MKT64" s="7"/>
      <c r="MKU64" s="7"/>
      <c r="MKV64" s="7"/>
      <c r="MKW64" s="7"/>
      <c r="MKX64" s="7"/>
      <c r="MKY64" s="7"/>
      <c r="MKZ64" s="7"/>
      <c r="MLA64" s="7"/>
      <c r="MLB64" s="7"/>
      <c r="MLC64" s="7"/>
      <c r="MLD64" s="7"/>
      <c r="MLE64" s="7"/>
      <c r="MLF64" s="7"/>
      <c r="MLG64" s="7"/>
      <c r="MLH64" s="7"/>
      <c r="MLI64" s="7"/>
      <c r="MLJ64" s="7"/>
      <c r="MLK64" s="7"/>
      <c r="MLL64" s="7"/>
      <c r="MLM64" s="7"/>
      <c r="MLN64" s="7"/>
      <c r="MLO64" s="7"/>
      <c r="MLP64" s="7"/>
      <c r="MLQ64" s="7"/>
      <c r="MLR64" s="7"/>
      <c r="MLS64" s="7"/>
      <c r="MLT64" s="7"/>
      <c r="MLU64" s="7"/>
      <c r="MLV64" s="7"/>
      <c r="MLW64" s="7"/>
      <c r="MLX64" s="7"/>
      <c r="MLY64" s="7"/>
      <c r="MLZ64" s="7"/>
      <c r="MMA64" s="7"/>
      <c r="MMB64" s="7"/>
      <c r="MMC64" s="7"/>
      <c r="MMD64" s="7"/>
      <c r="MME64" s="7"/>
      <c r="MMF64" s="7"/>
      <c r="MMG64" s="7"/>
      <c r="MMH64" s="7"/>
      <c r="MMI64" s="7"/>
      <c r="MMJ64" s="7"/>
      <c r="MMK64" s="7"/>
      <c r="MML64" s="7"/>
      <c r="MMM64" s="7"/>
      <c r="MMN64" s="7"/>
      <c r="MMO64" s="7"/>
      <c r="MMP64" s="7"/>
      <c r="MMQ64" s="7"/>
      <c r="MMR64" s="7"/>
      <c r="MMS64" s="7"/>
      <c r="MMT64" s="7"/>
      <c r="MMU64" s="7"/>
      <c r="MMV64" s="7"/>
      <c r="MMW64" s="7"/>
      <c r="MMX64" s="7"/>
      <c r="MMY64" s="7"/>
      <c r="MMZ64" s="7"/>
      <c r="MNA64" s="7"/>
      <c r="MNB64" s="7"/>
      <c r="MNC64" s="7"/>
      <c r="MND64" s="7"/>
      <c r="MNE64" s="7"/>
      <c r="MNF64" s="7"/>
      <c r="MNG64" s="7"/>
      <c r="MNH64" s="7"/>
      <c r="MNI64" s="7"/>
      <c r="MNJ64" s="7"/>
      <c r="MNK64" s="7"/>
      <c r="MNL64" s="7"/>
      <c r="MNM64" s="7"/>
      <c r="MNN64" s="7"/>
      <c r="MNO64" s="7"/>
      <c r="MNP64" s="7"/>
      <c r="MNQ64" s="7"/>
      <c r="MNR64" s="7"/>
      <c r="MNS64" s="7"/>
      <c r="MNT64" s="7"/>
      <c r="MNU64" s="7"/>
      <c r="MNV64" s="7"/>
      <c r="MNW64" s="7"/>
      <c r="MNX64" s="7"/>
      <c r="MNY64" s="7"/>
      <c r="MNZ64" s="7"/>
      <c r="MOA64" s="7"/>
      <c r="MOB64" s="7"/>
      <c r="MOC64" s="7"/>
      <c r="MOD64" s="7"/>
      <c r="MOE64" s="7"/>
      <c r="MOF64" s="7"/>
      <c r="MOG64" s="7"/>
      <c r="MOH64" s="7"/>
      <c r="MOI64" s="7"/>
      <c r="MOJ64" s="7"/>
      <c r="MOK64" s="7"/>
      <c r="MOL64" s="7"/>
      <c r="MOM64" s="7"/>
      <c r="MON64" s="7"/>
      <c r="MOO64" s="7"/>
      <c r="MOP64" s="7"/>
      <c r="MOQ64" s="7"/>
      <c r="MOR64" s="7"/>
      <c r="MOS64" s="7"/>
      <c r="MOT64" s="7"/>
      <c r="MOU64" s="7"/>
      <c r="MOV64" s="7"/>
      <c r="MOW64" s="7"/>
      <c r="MOX64" s="7"/>
      <c r="MOY64" s="7"/>
      <c r="MOZ64" s="7"/>
      <c r="MPA64" s="7"/>
      <c r="MPB64" s="7"/>
      <c r="MPC64" s="7"/>
      <c r="MPD64" s="7"/>
      <c r="MPE64" s="7"/>
      <c r="MPF64" s="7"/>
      <c r="MPG64" s="7"/>
      <c r="MPH64" s="7"/>
      <c r="MPI64" s="7"/>
      <c r="MPJ64" s="7"/>
      <c r="MPK64" s="7"/>
      <c r="MPL64" s="7"/>
      <c r="MPM64" s="7"/>
      <c r="MPN64" s="7"/>
      <c r="MPO64" s="7"/>
      <c r="MPP64" s="7"/>
      <c r="MPQ64" s="7"/>
      <c r="MPR64" s="7"/>
      <c r="MPS64" s="7"/>
      <c r="MPT64" s="7"/>
      <c r="MPU64" s="7"/>
      <c r="MPV64" s="7"/>
      <c r="MPW64" s="7"/>
      <c r="MPX64" s="7"/>
      <c r="MPY64" s="7"/>
      <c r="MPZ64" s="7"/>
      <c r="MQA64" s="7"/>
      <c r="MQB64" s="7"/>
      <c r="MQC64" s="7"/>
      <c r="MQD64" s="7"/>
      <c r="MQE64" s="7"/>
      <c r="MQF64" s="7"/>
      <c r="MQH64" s="7"/>
      <c r="MQI64" s="7"/>
      <c r="MQJ64" s="7"/>
      <c r="MQK64" s="7"/>
      <c r="MQL64" s="7"/>
      <c r="MQM64" s="7"/>
      <c r="MQN64" s="7"/>
      <c r="MQO64" s="7"/>
      <c r="MQP64" s="7"/>
      <c r="MQQ64" s="7"/>
      <c r="MQR64" s="7"/>
      <c r="MQS64" s="7"/>
      <c r="MQT64" s="7"/>
      <c r="MQU64" s="7"/>
      <c r="MQV64" s="7"/>
      <c r="MQW64" s="7"/>
      <c r="MQX64" s="7"/>
      <c r="MQY64" s="7"/>
      <c r="MQZ64" s="7"/>
      <c r="MRA64" s="7"/>
      <c r="MRB64" s="7"/>
      <c r="MRC64" s="7"/>
      <c r="MRD64" s="7"/>
      <c r="MRE64" s="7"/>
      <c r="MRF64" s="7"/>
      <c r="MRG64" s="7"/>
      <c r="MRH64" s="7"/>
      <c r="MRI64" s="7"/>
      <c r="MRJ64" s="7"/>
      <c r="MRK64" s="7"/>
      <c r="MRL64" s="7"/>
      <c r="MRM64" s="7"/>
      <c r="MRN64" s="7"/>
      <c r="MRO64" s="7"/>
      <c r="MRP64" s="7"/>
      <c r="MRQ64" s="7"/>
      <c r="MRR64" s="7"/>
      <c r="MRS64" s="7"/>
      <c r="MRT64" s="7"/>
      <c r="MRU64" s="7"/>
      <c r="MRV64" s="7"/>
      <c r="MRW64" s="7"/>
      <c r="MRX64" s="7"/>
      <c r="MRY64" s="7"/>
      <c r="MRZ64" s="7"/>
      <c r="MSA64" s="7"/>
      <c r="MSB64" s="7"/>
      <c r="MSC64" s="7"/>
      <c r="MSD64" s="7"/>
      <c r="MSE64" s="7"/>
      <c r="MSF64" s="7"/>
      <c r="MSG64" s="7"/>
      <c r="MSH64" s="7"/>
      <c r="MSI64" s="7"/>
      <c r="MSJ64" s="7"/>
      <c r="MSK64" s="7"/>
      <c r="MSL64" s="7"/>
      <c r="MSM64" s="7"/>
      <c r="MSN64" s="7"/>
      <c r="MSO64" s="7"/>
      <c r="MSP64" s="7"/>
      <c r="MSQ64" s="7"/>
      <c r="MSR64" s="7"/>
      <c r="MSS64" s="7"/>
      <c r="MST64" s="7"/>
      <c r="MSU64" s="7"/>
      <c r="MSV64" s="7"/>
      <c r="MSW64" s="7"/>
      <c r="MSX64" s="7"/>
      <c r="MSY64" s="7"/>
      <c r="MSZ64" s="7"/>
      <c r="MTA64" s="7"/>
      <c r="MTB64" s="7"/>
      <c r="MTC64" s="7"/>
      <c r="MTD64" s="7"/>
      <c r="MTE64" s="7"/>
      <c r="MTF64" s="7"/>
      <c r="MTG64" s="7"/>
      <c r="MTH64" s="7"/>
      <c r="MTI64" s="7"/>
      <c r="MTJ64" s="7"/>
      <c r="MTK64" s="7"/>
      <c r="MTL64" s="7"/>
      <c r="MTM64" s="7"/>
      <c r="MTN64" s="7"/>
      <c r="MTO64" s="7"/>
      <c r="MTP64" s="7"/>
      <c r="MTQ64" s="7"/>
      <c r="MTR64" s="7"/>
      <c r="MTS64" s="7"/>
      <c r="MTT64" s="7"/>
      <c r="MTU64" s="7"/>
      <c r="MTV64" s="7"/>
      <c r="MTW64" s="7"/>
      <c r="MTX64" s="7"/>
      <c r="MTY64" s="7"/>
      <c r="MTZ64" s="7"/>
      <c r="MUA64" s="7"/>
      <c r="MUB64" s="7"/>
      <c r="MUC64" s="7"/>
      <c r="MUD64" s="7"/>
      <c r="MUE64" s="7"/>
      <c r="MUF64" s="7"/>
      <c r="MUG64" s="7"/>
      <c r="MUH64" s="7"/>
      <c r="MUI64" s="7"/>
      <c r="MUJ64" s="7"/>
      <c r="MUK64" s="7"/>
      <c r="MUL64" s="7"/>
      <c r="MUM64" s="7"/>
      <c r="MUN64" s="7"/>
      <c r="MUO64" s="7"/>
      <c r="MUP64" s="7"/>
      <c r="MUQ64" s="7"/>
      <c r="MUR64" s="7"/>
      <c r="MUS64" s="7"/>
      <c r="MUT64" s="7"/>
      <c r="MUU64" s="7"/>
      <c r="MUV64" s="7"/>
      <c r="MUW64" s="7"/>
      <c r="MUX64" s="7"/>
      <c r="MUY64" s="7"/>
      <c r="MUZ64" s="7"/>
      <c r="MVA64" s="7"/>
      <c r="MVB64" s="7"/>
      <c r="MVC64" s="7"/>
      <c r="MVD64" s="7"/>
      <c r="MVE64" s="7"/>
      <c r="MVF64" s="7"/>
      <c r="MVG64" s="7"/>
      <c r="MVH64" s="7"/>
      <c r="MVI64" s="7"/>
      <c r="MVJ64" s="7"/>
      <c r="MVK64" s="7"/>
      <c r="MVL64" s="7"/>
      <c r="MVM64" s="7"/>
      <c r="MVN64" s="7"/>
      <c r="MVO64" s="7"/>
      <c r="MVP64" s="7"/>
      <c r="MVQ64" s="7"/>
      <c r="MVR64" s="7"/>
      <c r="MVS64" s="7"/>
      <c r="MVT64" s="7"/>
      <c r="MVU64" s="7"/>
      <c r="MVV64" s="7"/>
      <c r="MVW64" s="7"/>
      <c r="MVX64" s="7"/>
      <c r="MVY64" s="7"/>
      <c r="MVZ64" s="7"/>
      <c r="MWA64" s="7"/>
      <c r="MWB64" s="7"/>
      <c r="MWC64" s="7"/>
      <c r="MWD64" s="7"/>
      <c r="MWE64" s="7"/>
      <c r="MWF64" s="7"/>
      <c r="MWG64" s="7"/>
      <c r="MWH64" s="7"/>
      <c r="MWI64" s="7"/>
      <c r="MWJ64" s="7"/>
      <c r="MWK64" s="7"/>
      <c r="MWL64" s="7"/>
      <c r="MWM64" s="7"/>
      <c r="MWN64" s="7"/>
      <c r="MWO64" s="7"/>
      <c r="MWP64" s="7"/>
      <c r="MWQ64" s="7"/>
      <c r="MWR64" s="7"/>
      <c r="MWS64" s="7"/>
      <c r="MWT64" s="7"/>
      <c r="MWU64" s="7"/>
      <c r="MWV64" s="7"/>
      <c r="MWW64" s="7"/>
      <c r="MWX64" s="7"/>
      <c r="MWY64" s="7"/>
      <c r="MWZ64" s="7"/>
      <c r="MXA64" s="7"/>
      <c r="MXB64" s="7"/>
      <c r="MXC64" s="7"/>
      <c r="MXD64" s="7"/>
      <c r="MXE64" s="7"/>
      <c r="MXF64" s="7"/>
      <c r="MXG64" s="7"/>
      <c r="MXH64" s="7"/>
      <c r="MXI64" s="7"/>
      <c r="MXJ64" s="7"/>
      <c r="MXK64" s="7"/>
      <c r="MXL64" s="7"/>
      <c r="MXM64" s="7"/>
      <c r="MXN64" s="7"/>
      <c r="MXO64" s="7"/>
      <c r="MXP64" s="7"/>
      <c r="MXQ64" s="7"/>
      <c r="MXR64" s="7"/>
      <c r="MXS64" s="7"/>
      <c r="MXT64" s="7"/>
      <c r="MXU64" s="7"/>
      <c r="MXV64" s="7"/>
      <c r="MXW64" s="7"/>
      <c r="MXX64" s="7"/>
      <c r="MXY64" s="7"/>
      <c r="MXZ64" s="7"/>
      <c r="MYA64" s="7"/>
      <c r="MYB64" s="7"/>
      <c r="MYC64" s="7"/>
      <c r="MYD64" s="7"/>
      <c r="MYE64" s="7"/>
      <c r="MYF64" s="7"/>
      <c r="MYG64" s="7"/>
      <c r="MYH64" s="7"/>
      <c r="MYI64" s="7"/>
      <c r="MYJ64" s="7"/>
      <c r="MYK64" s="7"/>
      <c r="MYL64" s="7"/>
      <c r="MYM64" s="7"/>
      <c r="MYN64" s="7"/>
      <c r="MYO64" s="7"/>
      <c r="MYP64" s="7"/>
      <c r="MYQ64" s="7"/>
      <c r="MYR64" s="7"/>
      <c r="MYS64" s="7"/>
      <c r="MYT64" s="7"/>
      <c r="MYU64" s="7"/>
      <c r="MYV64" s="7"/>
      <c r="MYW64" s="7"/>
      <c r="MYX64" s="7"/>
      <c r="MYY64" s="7"/>
      <c r="MYZ64" s="7"/>
      <c r="MZA64" s="7"/>
      <c r="MZB64" s="7"/>
      <c r="MZC64" s="7"/>
      <c r="MZD64" s="7"/>
      <c r="MZE64" s="7"/>
      <c r="MZF64" s="7"/>
      <c r="MZG64" s="7"/>
      <c r="MZH64" s="7"/>
      <c r="MZI64" s="7"/>
      <c r="MZJ64" s="7"/>
      <c r="MZK64" s="7"/>
      <c r="MZL64" s="7"/>
      <c r="MZM64" s="7"/>
      <c r="MZN64" s="7"/>
      <c r="MZO64" s="7"/>
      <c r="MZP64" s="7"/>
      <c r="MZQ64" s="7"/>
      <c r="MZR64" s="7"/>
      <c r="MZS64" s="7"/>
      <c r="MZT64" s="7"/>
      <c r="MZU64" s="7"/>
      <c r="MZV64" s="7"/>
      <c r="MZW64" s="7"/>
      <c r="MZX64" s="7"/>
      <c r="MZY64" s="7"/>
      <c r="MZZ64" s="7"/>
      <c r="NAA64" s="7"/>
      <c r="NAB64" s="7"/>
      <c r="NAD64" s="7"/>
      <c r="NAE64" s="7"/>
      <c r="NAF64" s="7"/>
      <c r="NAG64" s="7"/>
      <c r="NAH64" s="7"/>
      <c r="NAI64" s="7"/>
      <c r="NAJ64" s="7"/>
      <c r="NAK64" s="7"/>
      <c r="NAL64" s="7"/>
      <c r="NAM64" s="7"/>
      <c r="NAN64" s="7"/>
      <c r="NAO64" s="7"/>
      <c r="NAP64" s="7"/>
      <c r="NAQ64" s="7"/>
      <c r="NAR64" s="7"/>
      <c r="NAS64" s="7"/>
      <c r="NAT64" s="7"/>
      <c r="NAU64" s="7"/>
      <c r="NAV64" s="7"/>
      <c r="NAW64" s="7"/>
      <c r="NAX64" s="7"/>
      <c r="NAY64" s="7"/>
      <c r="NAZ64" s="7"/>
      <c r="NBA64" s="7"/>
      <c r="NBB64" s="7"/>
      <c r="NBC64" s="7"/>
      <c r="NBD64" s="7"/>
      <c r="NBE64" s="7"/>
      <c r="NBF64" s="7"/>
      <c r="NBG64" s="7"/>
      <c r="NBH64" s="7"/>
      <c r="NBI64" s="7"/>
      <c r="NBJ64" s="7"/>
      <c r="NBK64" s="7"/>
      <c r="NBL64" s="7"/>
      <c r="NBM64" s="7"/>
      <c r="NBN64" s="7"/>
      <c r="NBO64" s="7"/>
      <c r="NBP64" s="7"/>
      <c r="NBQ64" s="7"/>
      <c r="NBR64" s="7"/>
      <c r="NBS64" s="7"/>
      <c r="NBT64" s="7"/>
      <c r="NBU64" s="7"/>
      <c r="NBV64" s="7"/>
      <c r="NBW64" s="7"/>
      <c r="NBX64" s="7"/>
      <c r="NBY64" s="7"/>
      <c r="NBZ64" s="7"/>
      <c r="NCA64" s="7"/>
      <c r="NCB64" s="7"/>
      <c r="NCC64" s="7"/>
      <c r="NCD64" s="7"/>
      <c r="NCE64" s="7"/>
      <c r="NCF64" s="7"/>
      <c r="NCG64" s="7"/>
      <c r="NCH64" s="7"/>
      <c r="NCI64" s="7"/>
      <c r="NCJ64" s="7"/>
      <c r="NCK64" s="7"/>
      <c r="NCL64" s="7"/>
      <c r="NCM64" s="7"/>
      <c r="NCN64" s="7"/>
      <c r="NCO64" s="7"/>
      <c r="NCP64" s="7"/>
      <c r="NCQ64" s="7"/>
      <c r="NCR64" s="7"/>
      <c r="NCS64" s="7"/>
      <c r="NCT64" s="7"/>
      <c r="NCU64" s="7"/>
      <c r="NCV64" s="7"/>
      <c r="NCW64" s="7"/>
      <c r="NCX64" s="7"/>
      <c r="NCY64" s="7"/>
      <c r="NCZ64" s="7"/>
      <c r="NDA64" s="7"/>
      <c r="NDB64" s="7"/>
      <c r="NDC64" s="7"/>
      <c r="NDD64" s="7"/>
      <c r="NDE64" s="7"/>
      <c r="NDF64" s="7"/>
      <c r="NDG64" s="7"/>
      <c r="NDH64" s="7"/>
      <c r="NDI64" s="7"/>
      <c r="NDJ64" s="7"/>
      <c r="NDK64" s="7"/>
      <c r="NDL64" s="7"/>
      <c r="NDM64" s="7"/>
      <c r="NDN64" s="7"/>
      <c r="NDO64" s="7"/>
      <c r="NDP64" s="7"/>
      <c r="NDQ64" s="7"/>
      <c r="NDR64" s="7"/>
      <c r="NDS64" s="7"/>
      <c r="NDT64" s="7"/>
      <c r="NDU64" s="7"/>
      <c r="NDV64" s="7"/>
      <c r="NDW64" s="7"/>
      <c r="NDX64" s="7"/>
      <c r="NDY64" s="7"/>
      <c r="NDZ64" s="7"/>
      <c r="NEA64" s="7"/>
      <c r="NEB64" s="7"/>
      <c r="NEC64" s="7"/>
      <c r="NED64" s="7"/>
      <c r="NEE64" s="7"/>
      <c r="NEF64" s="7"/>
      <c r="NEG64" s="7"/>
      <c r="NEH64" s="7"/>
      <c r="NEI64" s="7"/>
      <c r="NEJ64" s="7"/>
      <c r="NEK64" s="7"/>
      <c r="NEL64" s="7"/>
      <c r="NEM64" s="7"/>
      <c r="NEN64" s="7"/>
      <c r="NEO64" s="7"/>
      <c r="NEP64" s="7"/>
      <c r="NEQ64" s="7"/>
      <c r="NER64" s="7"/>
      <c r="NES64" s="7"/>
      <c r="NET64" s="7"/>
      <c r="NEU64" s="7"/>
      <c r="NEV64" s="7"/>
      <c r="NEW64" s="7"/>
      <c r="NEX64" s="7"/>
      <c r="NEY64" s="7"/>
      <c r="NEZ64" s="7"/>
      <c r="NFA64" s="7"/>
      <c r="NFB64" s="7"/>
      <c r="NFC64" s="7"/>
      <c r="NFD64" s="7"/>
      <c r="NFE64" s="7"/>
      <c r="NFF64" s="7"/>
      <c r="NFG64" s="7"/>
      <c r="NFH64" s="7"/>
      <c r="NFI64" s="7"/>
      <c r="NFJ64" s="7"/>
      <c r="NFK64" s="7"/>
      <c r="NFL64" s="7"/>
      <c r="NFM64" s="7"/>
      <c r="NFN64" s="7"/>
      <c r="NFO64" s="7"/>
      <c r="NFP64" s="7"/>
      <c r="NFQ64" s="7"/>
      <c r="NFR64" s="7"/>
      <c r="NFS64" s="7"/>
      <c r="NFT64" s="7"/>
      <c r="NFU64" s="7"/>
      <c r="NFV64" s="7"/>
      <c r="NFW64" s="7"/>
      <c r="NFX64" s="7"/>
      <c r="NFY64" s="7"/>
      <c r="NFZ64" s="7"/>
      <c r="NGA64" s="7"/>
      <c r="NGB64" s="7"/>
      <c r="NGC64" s="7"/>
      <c r="NGD64" s="7"/>
      <c r="NGE64" s="7"/>
      <c r="NGF64" s="7"/>
      <c r="NGG64" s="7"/>
      <c r="NGH64" s="7"/>
      <c r="NGI64" s="7"/>
      <c r="NGJ64" s="7"/>
      <c r="NGK64" s="7"/>
      <c r="NGL64" s="7"/>
      <c r="NGM64" s="7"/>
      <c r="NGN64" s="7"/>
      <c r="NGO64" s="7"/>
      <c r="NGP64" s="7"/>
      <c r="NGQ64" s="7"/>
      <c r="NGR64" s="7"/>
      <c r="NGS64" s="7"/>
      <c r="NGT64" s="7"/>
      <c r="NGU64" s="7"/>
      <c r="NGV64" s="7"/>
      <c r="NGW64" s="7"/>
      <c r="NGX64" s="7"/>
      <c r="NGY64" s="7"/>
      <c r="NGZ64" s="7"/>
      <c r="NHA64" s="7"/>
      <c r="NHB64" s="7"/>
      <c r="NHC64" s="7"/>
      <c r="NHD64" s="7"/>
      <c r="NHE64" s="7"/>
      <c r="NHF64" s="7"/>
      <c r="NHG64" s="7"/>
      <c r="NHH64" s="7"/>
      <c r="NHI64" s="7"/>
      <c r="NHJ64" s="7"/>
      <c r="NHK64" s="7"/>
      <c r="NHL64" s="7"/>
      <c r="NHM64" s="7"/>
      <c r="NHN64" s="7"/>
      <c r="NHO64" s="7"/>
      <c r="NHP64" s="7"/>
      <c r="NHQ64" s="7"/>
      <c r="NHR64" s="7"/>
      <c r="NHS64" s="7"/>
      <c r="NHT64" s="7"/>
      <c r="NHU64" s="7"/>
      <c r="NHV64" s="7"/>
      <c r="NHW64" s="7"/>
      <c r="NHX64" s="7"/>
      <c r="NHY64" s="7"/>
      <c r="NHZ64" s="7"/>
      <c r="NIA64" s="7"/>
      <c r="NIB64" s="7"/>
      <c r="NIC64" s="7"/>
      <c r="NID64" s="7"/>
      <c r="NIE64" s="7"/>
      <c r="NIF64" s="7"/>
      <c r="NIG64" s="7"/>
      <c r="NIH64" s="7"/>
      <c r="NII64" s="7"/>
      <c r="NIJ64" s="7"/>
      <c r="NIK64" s="7"/>
      <c r="NIL64" s="7"/>
      <c r="NIM64" s="7"/>
      <c r="NIN64" s="7"/>
      <c r="NIO64" s="7"/>
      <c r="NIP64" s="7"/>
      <c r="NIQ64" s="7"/>
      <c r="NIR64" s="7"/>
      <c r="NIS64" s="7"/>
      <c r="NIT64" s="7"/>
      <c r="NIU64" s="7"/>
      <c r="NIV64" s="7"/>
      <c r="NIW64" s="7"/>
      <c r="NIX64" s="7"/>
      <c r="NIY64" s="7"/>
      <c r="NIZ64" s="7"/>
      <c r="NJA64" s="7"/>
      <c r="NJB64" s="7"/>
      <c r="NJC64" s="7"/>
      <c r="NJD64" s="7"/>
      <c r="NJE64" s="7"/>
      <c r="NJF64" s="7"/>
      <c r="NJG64" s="7"/>
      <c r="NJH64" s="7"/>
      <c r="NJI64" s="7"/>
      <c r="NJJ64" s="7"/>
      <c r="NJK64" s="7"/>
      <c r="NJL64" s="7"/>
      <c r="NJM64" s="7"/>
      <c r="NJN64" s="7"/>
      <c r="NJO64" s="7"/>
      <c r="NJP64" s="7"/>
      <c r="NJQ64" s="7"/>
      <c r="NJR64" s="7"/>
      <c r="NJS64" s="7"/>
      <c r="NJT64" s="7"/>
      <c r="NJU64" s="7"/>
      <c r="NJV64" s="7"/>
      <c r="NJW64" s="7"/>
      <c r="NJX64" s="7"/>
      <c r="NJZ64" s="7"/>
      <c r="NKA64" s="7"/>
      <c r="NKB64" s="7"/>
      <c r="NKC64" s="7"/>
      <c r="NKD64" s="7"/>
      <c r="NKE64" s="7"/>
      <c r="NKF64" s="7"/>
      <c r="NKG64" s="7"/>
      <c r="NKH64" s="7"/>
      <c r="NKI64" s="7"/>
      <c r="NKJ64" s="7"/>
      <c r="NKK64" s="7"/>
      <c r="NKL64" s="7"/>
      <c r="NKM64" s="7"/>
      <c r="NKN64" s="7"/>
      <c r="NKO64" s="7"/>
      <c r="NKP64" s="7"/>
      <c r="NKQ64" s="7"/>
      <c r="NKR64" s="7"/>
      <c r="NKS64" s="7"/>
      <c r="NKT64" s="7"/>
      <c r="NKU64" s="7"/>
      <c r="NKV64" s="7"/>
      <c r="NKW64" s="7"/>
      <c r="NKX64" s="7"/>
      <c r="NKY64" s="7"/>
      <c r="NKZ64" s="7"/>
      <c r="NLA64" s="7"/>
      <c r="NLB64" s="7"/>
      <c r="NLC64" s="7"/>
      <c r="NLD64" s="7"/>
      <c r="NLE64" s="7"/>
      <c r="NLF64" s="7"/>
      <c r="NLG64" s="7"/>
      <c r="NLH64" s="7"/>
      <c r="NLI64" s="7"/>
      <c r="NLJ64" s="7"/>
      <c r="NLK64" s="7"/>
      <c r="NLL64" s="7"/>
      <c r="NLM64" s="7"/>
      <c r="NLN64" s="7"/>
      <c r="NLO64" s="7"/>
      <c r="NLP64" s="7"/>
      <c r="NLQ64" s="7"/>
      <c r="NLR64" s="7"/>
      <c r="NLS64" s="7"/>
      <c r="NLT64" s="7"/>
      <c r="NLU64" s="7"/>
      <c r="NLV64" s="7"/>
      <c r="NLW64" s="7"/>
      <c r="NLX64" s="7"/>
      <c r="NLY64" s="7"/>
      <c r="NLZ64" s="7"/>
      <c r="NMA64" s="7"/>
      <c r="NMB64" s="7"/>
      <c r="NMC64" s="7"/>
      <c r="NMD64" s="7"/>
      <c r="NME64" s="7"/>
      <c r="NMF64" s="7"/>
      <c r="NMG64" s="7"/>
      <c r="NMH64" s="7"/>
      <c r="NMI64" s="7"/>
      <c r="NMJ64" s="7"/>
      <c r="NMK64" s="7"/>
      <c r="NML64" s="7"/>
      <c r="NMM64" s="7"/>
      <c r="NMN64" s="7"/>
      <c r="NMO64" s="7"/>
      <c r="NMP64" s="7"/>
      <c r="NMQ64" s="7"/>
      <c r="NMR64" s="7"/>
      <c r="NMS64" s="7"/>
      <c r="NMT64" s="7"/>
      <c r="NMU64" s="7"/>
      <c r="NMV64" s="7"/>
      <c r="NMW64" s="7"/>
      <c r="NMX64" s="7"/>
      <c r="NMY64" s="7"/>
      <c r="NMZ64" s="7"/>
      <c r="NNA64" s="7"/>
      <c r="NNB64" s="7"/>
      <c r="NNC64" s="7"/>
      <c r="NND64" s="7"/>
      <c r="NNE64" s="7"/>
      <c r="NNF64" s="7"/>
      <c r="NNG64" s="7"/>
      <c r="NNH64" s="7"/>
      <c r="NNI64" s="7"/>
      <c r="NNJ64" s="7"/>
      <c r="NNK64" s="7"/>
      <c r="NNL64" s="7"/>
      <c r="NNM64" s="7"/>
      <c r="NNN64" s="7"/>
      <c r="NNO64" s="7"/>
      <c r="NNP64" s="7"/>
      <c r="NNQ64" s="7"/>
      <c r="NNR64" s="7"/>
      <c r="NNS64" s="7"/>
      <c r="NNT64" s="7"/>
      <c r="NNU64" s="7"/>
      <c r="NNV64" s="7"/>
      <c r="NNW64" s="7"/>
      <c r="NNX64" s="7"/>
      <c r="NNY64" s="7"/>
      <c r="NNZ64" s="7"/>
      <c r="NOA64" s="7"/>
      <c r="NOB64" s="7"/>
      <c r="NOC64" s="7"/>
      <c r="NOD64" s="7"/>
      <c r="NOE64" s="7"/>
      <c r="NOF64" s="7"/>
      <c r="NOG64" s="7"/>
      <c r="NOH64" s="7"/>
      <c r="NOI64" s="7"/>
      <c r="NOJ64" s="7"/>
      <c r="NOK64" s="7"/>
      <c r="NOL64" s="7"/>
      <c r="NOM64" s="7"/>
      <c r="NON64" s="7"/>
      <c r="NOO64" s="7"/>
      <c r="NOP64" s="7"/>
      <c r="NOQ64" s="7"/>
      <c r="NOR64" s="7"/>
      <c r="NOS64" s="7"/>
      <c r="NOT64" s="7"/>
      <c r="NOU64" s="7"/>
      <c r="NOV64" s="7"/>
      <c r="NOW64" s="7"/>
      <c r="NOX64" s="7"/>
      <c r="NOY64" s="7"/>
      <c r="NOZ64" s="7"/>
      <c r="NPA64" s="7"/>
      <c r="NPB64" s="7"/>
      <c r="NPC64" s="7"/>
      <c r="NPD64" s="7"/>
      <c r="NPE64" s="7"/>
      <c r="NPF64" s="7"/>
      <c r="NPG64" s="7"/>
      <c r="NPH64" s="7"/>
      <c r="NPI64" s="7"/>
      <c r="NPJ64" s="7"/>
      <c r="NPK64" s="7"/>
      <c r="NPL64" s="7"/>
      <c r="NPM64" s="7"/>
      <c r="NPN64" s="7"/>
      <c r="NPO64" s="7"/>
      <c r="NPP64" s="7"/>
      <c r="NPQ64" s="7"/>
      <c r="NPR64" s="7"/>
      <c r="NPS64" s="7"/>
      <c r="NPT64" s="7"/>
      <c r="NPU64" s="7"/>
      <c r="NPV64" s="7"/>
      <c r="NPW64" s="7"/>
      <c r="NPX64" s="7"/>
      <c r="NPY64" s="7"/>
      <c r="NPZ64" s="7"/>
      <c r="NQA64" s="7"/>
      <c r="NQB64" s="7"/>
      <c r="NQC64" s="7"/>
      <c r="NQD64" s="7"/>
      <c r="NQE64" s="7"/>
      <c r="NQF64" s="7"/>
      <c r="NQG64" s="7"/>
      <c r="NQH64" s="7"/>
      <c r="NQI64" s="7"/>
      <c r="NQJ64" s="7"/>
      <c r="NQK64" s="7"/>
      <c r="NQL64" s="7"/>
      <c r="NQM64" s="7"/>
      <c r="NQN64" s="7"/>
      <c r="NQO64" s="7"/>
      <c r="NQP64" s="7"/>
      <c r="NQQ64" s="7"/>
      <c r="NQR64" s="7"/>
      <c r="NQS64" s="7"/>
      <c r="NQT64" s="7"/>
      <c r="NQU64" s="7"/>
      <c r="NQV64" s="7"/>
      <c r="NQW64" s="7"/>
      <c r="NQX64" s="7"/>
      <c r="NQY64" s="7"/>
      <c r="NQZ64" s="7"/>
      <c r="NRA64" s="7"/>
      <c r="NRB64" s="7"/>
      <c r="NRC64" s="7"/>
      <c r="NRD64" s="7"/>
      <c r="NRE64" s="7"/>
      <c r="NRF64" s="7"/>
      <c r="NRG64" s="7"/>
      <c r="NRH64" s="7"/>
      <c r="NRI64" s="7"/>
      <c r="NRJ64" s="7"/>
      <c r="NRK64" s="7"/>
      <c r="NRL64" s="7"/>
      <c r="NRM64" s="7"/>
      <c r="NRN64" s="7"/>
      <c r="NRO64" s="7"/>
      <c r="NRP64" s="7"/>
      <c r="NRQ64" s="7"/>
      <c r="NRR64" s="7"/>
      <c r="NRS64" s="7"/>
      <c r="NRT64" s="7"/>
      <c r="NRU64" s="7"/>
      <c r="NRV64" s="7"/>
      <c r="NRW64" s="7"/>
      <c r="NRX64" s="7"/>
      <c r="NRY64" s="7"/>
      <c r="NRZ64" s="7"/>
      <c r="NSA64" s="7"/>
      <c r="NSB64" s="7"/>
      <c r="NSC64" s="7"/>
      <c r="NSD64" s="7"/>
      <c r="NSE64" s="7"/>
      <c r="NSF64" s="7"/>
      <c r="NSG64" s="7"/>
      <c r="NSH64" s="7"/>
      <c r="NSI64" s="7"/>
      <c r="NSJ64" s="7"/>
      <c r="NSK64" s="7"/>
      <c r="NSL64" s="7"/>
      <c r="NSM64" s="7"/>
      <c r="NSN64" s="7"/>
      <c r="NSO64" s="7"/>
      <c r="NSP64" s="7"/>
      <c r="NSQ64" s="7"/>
      <c r="NSR64" s="7"/>
      <c r="NSS64" s="7"/>
      <c r="NST64" s="7"/>
      <c r="NSU64" s="7"/>
      <c r="NSV64" s="7"/>
      <c r="NSW64" s="7"/>
      <c r="NSX64" s="7"/>
      <c r="NSY64" s="7"/>
      <c r="NSZ64" s="7"/>
      <c r="NTA64" s="7"/>
      <c r="NTB64" s="7"/>
      <c r="NTC64" s="7"/>
      <c r="NTD64" s="7"/>
      <c r="NTE64" s="7"/>
      <c r="NTF64" s="7"/>
      <c r="NTG64" s="7"/>
      <c r="NTH64" s="7"/>
      <c r="NTI64" s="7"/>
      <c r="NTJ64" s="7"/>
      <c r="NTK64" s="7"/>
      <c r="NTL64" s="7"/>
      <c r="NTM64" s="7"/>
      <c r="NTN64" s="7"/>
      <c r="NTO64" s="7"/>
      <c r="NTP64" s="7"/>
      <c r="NTQ64" s="7"/>
      <c r="NTR64" s="7"/>
      <c r="NTS64" s="7"/>
      <c r="NTT64" s="7"/>
      <c r="NTV64" s="7"/>
      <c r="NTW64" s="7"/>
      <c r="NTX64" s="7"/>
      <c r="NTY64" s="7"/>
      <c r="NTZ64" s="7"/>
      <c r="NUA64" s="7"/>
      <c r="NUB64" s="7"/>
      <c r="NUC64" s="7"/>
      <c r="NUD64" s="7"/>
      <c r="NUE64" s="7"/>
      <c r="NUF64" s="7"/>
      <c r="NUG64" s="7"/>
      <c r="NUH64" s="7"/>
      <c r="NUI64" s="7"/>
      <c r="NUJ64" s="7"/>
      <c r="NUK64" s="7"/>
      <c r="NUL64" s="7"/>
      <c r="NUM64" s="7"/>
      <c r="NUN64" s="7"/>
      <c r="NUO64" s="7"/>
      <c r="NUP64" s="7"/>
      <c r="NUQ64" s="7"/>
      <c r="NUR64" s="7"/>
      <c r="NUS64" s="7"/>
      <c r="NUT64" s="7"/>
      <c r="NUU64" s="7"/>
      <c r="NUV64" s="7"/>
      <c r="NUW64" s="7"/>
      <c r="NUX64" s="7"/>
      <c r="NUY64" s="7"/>
      <c r="NUZ64" s="7"/>
      <c r="NVA64" s="7"/>
      <c r="NVB64" s="7"/>
      <c r="NVC64" s="7"/>
      <c r="NVD64" s="7"/>
      <c r="NVE64" s="7"/>
      <c r="NVF64" s="7"/>
      <c r="NVG64" s="7"/>
      <c r="NVH64" s="7"/>
      <c r="NVI64" s="7"/>
      <c r="NVJ64" s="7"/>
      <c r="NVK64" s="7"/>
      <c r="NVL64" s="7"/>
      <c r="NVM64" s="7"/>
      <c r="NVN64" s="7"/>
      <c r="NVO64" s="7"/>
      <c r="NVP64" s="7"/>
      <c r="NVQ64" s="7"/>
      <c r="NVR64" s="7"/>
      <c r="NVS64" s="7"/>
      <c r="NVT64" s="7"/>
      <c r="NVU64" s="7"/>
      <c r="NVV64" s="7"/>
      <c r="NVW64" s="7"/>
      <c r="NVX64" s="7"/>
      <c r="NVY64" s="7"/>
      <c r="NVZ64" s="7"/>
      <c r="NWA64" s="7"/>
      <c r="NWB64" s="7"/>
      <c r="NWC64" s="7"/>
      <c r="NWD64" s="7"/>
      <c r="NWE64" s="7"/>
      <c r="NWF64" s="7"/>
      <c r="NWG64" s="7"/>
      <c r="NWH64" s="7"/>
      <c r="NWI64" s="7"/>
      <c r="NWJ64" s="7"/>
      <c r="NWK64" s="7"/>
      <c r="NWL64" s="7"/>
      <c r="NWM64" s="7"/>
      <c r="NWN64" s="7"/>
      <c r="NWO64" s="7"/>
      <c r="NWP64" s="7"/>
      <c r="NWQ64" s="7"/>
      <c r="NWR64" s="7"/>
      <c r="NWS64" s="7"/>
      <c r="NWT64" s="7"/>
      <c r="NWU64" s="7"/>
      <c r="NWV64" s="7"/>
      <c r="NWW64" s="7"/>
      <c r="NWX64" s="7"/>
      <c r="NWY64" s="7"/>
      <c r="NWZ64" s="7"/>
      <c r="NXA64" s="7"/>
      <c r="NXB64" s="7"/>
      <c r="NXC64" s="7"/>
      <c r="NXD64" s="7"/>
      <c r="NXE64" s="7"/>
      <c r="NXF64" s="7"/>
      <c r="NXG64" s="7"/>
      <c r="NXH64" s="7"/>
      <c r="NXI64" s="7"/>
      <c r="NXJ64" s="7"/>
      <c r="NXK64" s="7"/>
      <c r="NXL64" s="7"/>
      <c r="NXM64" s="7"/>
      <c r="NXN64" s="7"/>
      <c r="NXO64" s="7"/>
      <c r="NXP64" s="7"/>
      <c r="NXQ64" s="7"/>
      <c r="NXR64" s="7"/>
      <c r="NXS64" s="7"/>
      <c r="NXT64" s="7"/>
      <c r="NXU64" s="7"/>
      <c r="NXV64" s="7"/>
      <c r="NXW64" s="7"/>
      <c r="NXX64" s="7"/>
      <c r="NXY64" s="7"/>
      <c r="NXZ64" s="7"/>
      <c r="NYA64" s="7"/>
      <c r="NYB64" s="7"/>
      <c r="NYC64" s="7"/>
      <c r="NYD64" s="7"/>
      <c r="NYE64" s="7"/>
      <c r="NYF64" s="7"/>
      <c r="NYG64" s="7"/>
      <c r="NYH64" s="7"/>
      <c r="NYI64" s="7"/>
      <c r="NYJ64" s="7"/>
      <c r="NYK64" s="7"/>
      <c r="NYL64" s="7"/>
      <c r="NYM64" s="7"/>
      <c r="NYN64" s="7"/>
      <c r="NYO64" s="7"/>
      <c r="NYP64" s="7"/>
      <c r="NYQ64" s="7"/>
      <c r="NYR64" s="7"/>
      <c r="NYS64" s="7"/>
      <c r="NYT64" s="7"/>
      <c r="NYU64" s="7"/>
      <c r="NYV64" s="7"/>
      <c r="NYW64" s="7"/>
      <c r="NYX64" s="7"/>
      <c r="NYY64" s="7"/>
      <c r="NYZ64" s="7"/>
      <c r="NZA64" s="7"/>
      <c r="NZB64" s="7"/>
      <c r="NZC64" s="7"/>
      <c r="NZD64" s="7"/>
      <c r="NZE64" s="7"/>
      <c r="NZF64" s="7"/>
      <c r="NZG64" s="7"/>
      <c r="NZH64" s="7"/>
      <c r="NZI64" s="7"/>
      <c r="NZJ64" s="7"/>
      <c r="NZK64" s="7"/>
      <c r="NZL64" s="7"/>
      <c r="NZM64" s="7"/>
      <c r="NZN64" s="7"/>
      <c r="NZO64" s="7"/>
      <c r="NZP64" s="7"/>
      <c r="NZQ64" s="7"/>
      <c r="NZR64" s="7"/>
      <c r="NZS64" s="7"/>
      <c r="NZT64" s="7"/>
      <c r="NZU64" s="7"/>
      <c r="NZV64" s="7"/>
      <c r="NZW64" s="7"/>
      <c r="NZX64" s="7"/>
      <c r="NZY64" s="7"/>
      <c r="NZZ64" s="7"/>
      <c r="OAA64" s="7"/>
      <c r="OAB64" s="7"/>
      <c r="OAC64" s="7"/>
      <c r="OAD64" s="7"/>
      <c r="OAE64" s="7"/>
      <c r="OAF64" s="7"/>
      <c r="OAG64" s="7"/>
      <c r="OAH64" s="7"/>
      <c r="OAI64" s="7"/>
      <c r="OAJ64" s="7"/>
      <c r="OAK64" s="7"/>
      <c r="OAL64" s="7"/>
      <c r="OAM64" s="7"/>
      <c r="OAN64" s="7"/>
      <c r="OAO64" s="7"/>
      <c r="OAP64" s="7"/>
      <c r="OAQ64" s="7"/>
      <c r="OAR64" s="7"/>
      <c r="OAS64" s="7"/>
      <c r="OAT64" s="7"/>
      <c r="OAU64" s="7"/>
      <c r="OAV64" s="7"/>
      <c r="OAW64" s="7"/>
      <c r="OAX64" s="7"/>
      <c r="OAY64" s="7"/>
      <c r="OAZ64" s="7"/>
      <c r="OBA64" s="7"/>
      <c r="OBB64" s="7"/>
      <c r="OBC64" s="7"/>
      <c r="OBD64" s="7"/>
      <c r="OBE64" s="7"/>
      <c r="OBF64" s="7"/>
      <c r="OBG64" s="7"/>
      <c r="OBH64" s="7"/>
      <c r="OBI64" s="7"/>
      <c r="OBJ64" s="7"/>
      <c r="OBK64" s="7"/>
      <c r="OBL64" s="7"/>
      <c r="OBM64" s="7"/>
      <c r="OBN64" s="7"/>
      <c r="OBO64" s="7"/>
      <c r="OBP64" s="7"/>
      <c r="OBQ64" s="7"/>
      <c r="OBR64" s="7"/>
      <c r="OBS64" s="7"/>
      <c r="OBT64" s="7"/>
      <c r="OBU64" s="7"/>
      <c r="OBV64" s="7"/>
      <c r="OBW64" s="7"/>
      <c r="OBX64" s="7"/>
      <c r="OBY64" s="7"/>
      <c r="OBZ64" s="7"/>
      <c r="OCA64" s="7"/>
      <c r="OCB64" s="7"/>
      <c r="OCC64" s="7"/>
      <c r="OCD64" s="7"/>
      <c r="OCE64" s="7"/>
      <c r="OCF64" s="7"/>
      <c r="OCG64" s="7"/>
      <c r="OCH64" s="7"/>
      <c r="OCI64" s="7"/>
      <c r="OCJ64" s="7"/>
      <c r="OCK64" s="7"/>
      <c r="OCL64" s="7"/>
      <c r="OCM64" s="7"/>
      <c r="OCN64" s="7"/>
      <c r="OCO64" s="7"/>
      <c r="OCP64" s="7"/>
      <c r="OCQ64" s="7"/>
      <c r="OCR64" s="7"/>
      <c r="OCS64" s="7"/>
      <c r="OCT64" s="7"/>
      <c r="OCU64" s="7"/>
      <c r="OCV64" s="7"/>
      <c r="OCW64" s="7"/>
      <c r="OCX64" s="7"/>
      <c r="OCY64" s="7"/>
      <c r="OCZ64" s="7"/>
      <c r="ODA64" s="7"/>
      <c r="ODB64" s="7"/>
      <c r="ODC64" s="7"/>
      <c r="ODD64" s="7"/>
      <c r="ODE64" s="7"/>
      <c r="ODF64" s="7"/>
      <c r="ODG64" s="7"/>
      <c r="ODH64" s="7"/>
      <c r="ODI64" s="7"/>
      <c r="ODJ64" s="7"/>
      <c r="ODK64" s="7"/>
      <c r="ODL64" s="7"/>
      <c r="ODM64" s="7"/>
      <c r="ODN64" s="7"/>
      <c r="ODO64" s="7"/>
      <c r="ODP64" s="7"/>
      <c r="ODR64" s="7"/>
      <c r="ODS64" s="7"/>
      <c r="ODT64" s="7"/>
      <c r="ODU64" s="7"/>
      <c r="ODV64" s="7"/>
      <c r="ODW64" s="7"/>
      <c r="ODX64" s="7"/>
      <c r="ODY64" s="7"/>
      <c r="ODZ64" s="7"/>
      <c r="OEA64" s="7"/>
      <c r="OEB64" s="7"/>
      <c r="OEC64" s="7"/>
      <c r="OED64" s="7"/>
      <c r="OEE64" s="7"/>
      <c r="OEF64" s="7"/>
      <c r="OEG64" s="7"/>
      <c r="OEH64" s="7"/>
      <c r="OEI64" s="7"/>
      <c r="OEJ64" s="7"/>
      <c r="OEK64" s="7"/>
      <c r="OEL64" s="7"/>
      <c r="OEM64" s="7"/>
      <c r="OEN64" s="7"/>
      <c r="OEO64" s="7"/>
      <c r="OEP64" s="7"/>
      <c r="OEQ64" s="7"/>
      <c r="OER64" s="7"/>
      <c r="OES64" s="7"/>
      <c r="OET64" s="7"/>
      <c r="OEU64" s="7"/>
      <c r="OEV64" s="7"/>
      <c r="OEW64" s="7"/>
      <c r="OEX64" s="7"/>
      <c r="OEY64" s="7"/>
      <c r="OEZ64" s="7"/>
      <c r="OFA64" s="7"/>
      <c r="OFB64" s="7"/>
      <c r="OFC64" s="7"/>
      <c r="OFD64" s="7"/>
      <c r="OFE64" s="7"/>
      <c r="OFF64" s="7"/>
      <c r="OFG64" s="7"/>
      <c r="OFH64" s="7"/>
      <c r="OFI64" s="7"/>
      <c r="OFJ64" s="7"/>
      <c r="OFK64" s="7"/>
      <c r="OFL64" s="7"/>
      <c r="OFM64" s="7"/>
      <c r="OFN64" s="7"/>
      <c r="OFO64" s="7"/>
      <c r="OFP64" s="7"/>
      <c r="OFQ64" s="7"/>
      <c r="OFR64" s="7"/>
      <c r="OFS64" s="7"/>
      <c r="OFT64" s="7"/>
      <c r="OFU64" s="7"/>
      <c r="OFV64" s="7"/>
      <c r="OFW64" s="7"/>
      <c r="OFX64" s="7"/>
      <c r="OFY64" s="7"/>
      <c r="OFZ64" s="7"/>
      <c r="OGA64" s="7"/>
      <c r="OGB64" s="7"/>
      <c r="OGC64" s="7"/>
      <c r="OGD64" s="7"/>
      <c r="OGE64" s="7"/>
      <c r="OGF64" s="7"/>
      <c r="OGG64" s="7"/>
      <c r="OGH64" s="7"/>
      <c r="OGI64" s="7"/>
      <c r="OGJ64" s="7"/>
      <c r="OGK64" s="7"/>
      <c r="OGL64" s="7"/>
      <c r="OGM64" s="7"/>
      <c r="OGN64" s="7"/>
      <c r="OGO64" s="7"/>
      <c r="OGP64" s="7"/>
      <c r="OGQ64" s="7"/>
      <c r="OGR64" s="7"/>
      <c r="OGS64" s="7"/>
      <c r="OGT64" s="7"/>
      <c r="OGU64" s="7"/>
      <c r="OGV64" s="7"/>
      <c r="OGW64" s="7"/>
      <c r="OGX64" s="7"/>
      <c r="OGY64" s="7"/>
      <c r="OGZ64" s="7"/>
      <c r="OHA64" s="7"/>
      <c r="OHB64" s="7"/>
      <c r="OHC64" s="7"/>
      <c r="OHD64" s="7"/>
      <c r="OHE64" s="7"/>
      <c r="OHF64" s="7"/>
      <c r="OHG64" s="7"/>
      <c r="OHH64" s="7"/>
      <c r="OHI64" s="7"/>
      <c r="OHJ64" s="7"/>
      <c r="OHK64" s="7"/>
      <c r="OHL64" s="7"/>
      <c r="OHM64" s="7"/>
      <c r="OHN64" s="7"/>
      <c r="OHO64" s="7"/>
      <c r="OHP64" s="7"/>
      <c r="OHQ64" s="7"/>
      <c r="OHR64" s="7"/>
      <c r="OHS64" s="7"/>
      <c r="OHT64" s="7"/>
      <c r="OHU64" s="7"/>
      <c r="OHV64" s="7"/>
      <c r="OHW64" s="7"/>
      <c r="OHX64" s="7"/>
      <c r="OHY64" s="7"/>
      <c r="OHZ64" s="7"/>
      <c r="OIA64" s="7"/>
      <c r="OIB64" s="7"/>
      <c r="OIC64" s="7"/>
      <c r="OID64" s="7"/>
      <c r="OIE64" s="7"/>
      <c r="OIF64" s="7"/>
      <c r="OIG64" s="7"/>
      <c r="OIH64" s="7"/>
      <c r="OII64" s="7"/>
      <c r="OIJ64" s="7"/>
      <c r="OIK64" s="7"/>
      <c r="OIL64" s="7"/>
      <c r="OIM64" s="7"/>
      <c r="OIN64" s="7"/>
      <c r="OIO64" s="7"/>
      <c r="OIP64" s="7"/>
      <c r="OIQ64" s="7"/>
      <c r="OIR64" s="7"/>
      <c r="OIS64" s="7"/>
      <c r="OIT64" s="7"/>
      <c r="OIU64" s="7"/>
      <c r="OIV64" s="7"/>
      <c r="OIW64" s="7"/>
      <c r="OIX64" s="7"/>
      <c r="OIY64" s="7"/>
      <c r="OIZ64" s="7"/>
      <c r="OJA64" s="7"/>
      <c r="OJB64" s="7"/>
      <c r="OJC64" s="7"/>
      <c r="OJD64" s="7"/>
      <c r="OJE64" s="7"/>
      <c r="OJF64" s="7"/>
      <c r="OJG64" s="7"/>
      <c r="OJH64" s="7"/>
      <c r="OJI64" s="7"/>
      <c r="OJJ64" s="7"/>
      <c r="OJK64" s="7"/>
      <c r="OJL64" s="7"/>
      <c r="OJM64" s="7"/>
      <c r="OJN64" s="7"/>
      <c r="OJO64" s="7"/>
      <c r="OJP64" s="7"/>
      <c r="OJQ64" s="7"/>
      <c r="OJR64" s="7"/>
      <c r="OJS64" s="7"/>
      <c r="OJT64" s="7"/>
      <c r="OJU64" s="7"/>
      <c r="OJV64" s="7"/>
      <c r="OJW64" s="7"/>
      <c r="OJX64" s="7"/>
      <c r="OJY64" s="7"/>
      <c r="OJZ64" s="7"/>
      <c r="OKA64" s="7"/>
      <c r="OKB64" s="7"/>
      <c r="OKC64" s="7"/>
      <c r="OKD64" s="7"/>
      <c r="OKE64" s="7"/>
      <c r="OKF64" s="7"/>
      <c r="OKG64" s="7"/>
      <c r="OKH64" s="7"/>
      <c r="OKI64" s="7"/>
      <c r="OKJ64" s="7"/>
      <c r="OKK64" s="7"/>
      <c r="OKL64" s="7"/>
      <c r="OKM64" s="7"/>
      <c r="OKN64" s="7"/>
      <c r="OKO64" s="7"/>
      <c r="OKP64" s="7"/>
      <c r="OKQ64" s="7"/>
      <c r="OKR64" s="7"/>
      <c r="OKS64" s="7"/>
      <c r="OKT64" s="7"/>
      <c r="OKU64" s="7"/>
      <c r="OKV64" s="7"/>
      <c r="OKW64" s="7"/>
      <c r="OKX64" s="7"/>
      <c r="OKY64" s="7"/>
      <c r="OKZ64" s="7"/>
      <c r="OLA64" s="7"/>
      <c r="OLB64" s="7"/>
      <c r="OLC64" s="7"/>
      <c r="OLD64" s="7"/>
      <c r="OLE64" s="7"/>
      <c r="OLF64" s="7"/>
      <c r="OLG64" s="7"/>
      <c r="OLH64" s="7"/>
      <c r="OLI64" s="7"/>
      <c r="OLJ64" s="7"/>
      <c r="OLK64" s="7"/>
      <c r="OLL64" s="7"/>
      <c r="OLM64" s="7"/>
      <c r="OLN64" s="7"/>
      <c r="OLO64" s="7"/>
      <c r="OLP64" s="7"/>
      <c r="OLQ64" s="7"/>
      <c r="OLR64" s="7"/>
      <c r="OLS64" s="7"/>
      <c r="OLT64" s="7"/>
      <c r="OLU64" s="7"/>
      <c r="OLV64" s="7"/>
      <c r="OLW64" s="7"/>
      <c r="OLX64" s="7"/>
      <c r="OLY64" s="7"/>
      <c r="OLZ64" s="7"/>
      <c r="OMA64" s="7"/>
      <c r="OMB64" s="7"/>
      <c r="OMC64" s="7"/>
      <c r="OMD64" s="7"/>
      <c r="OME64" s="7"/>
      <c r="OMF64" s="7"/>
      <c r="OMG64" s="7"/>
      <c r="OMH64" s="7"/>
      <c r="OMI64" s="7"/>
      <c r="OMJ64" s="7"/>
      <c r="OMK64" s="7"/>
      <c r="OML64" s="7"/>
      <c r="OMM64" s="7"/>
      <c r="OMN64" s="7"/>
      <c r="OMO64" s="7"/>
      <c r="OMP64" s="7"/>
      <c r="OMQ64" s="7"/>
      <c r="OMR64" s="7"/>
      <c r="OMS64" s="7"/>
      <c r="OMT64" s="7"/>
      <c r="OMU64" s="7"/>
      <c r="OMV64" s="7"/>
      <c r="OMW64" s="7"/>
      <c r="OMX64" s="7"/>
      <c r="OMY64" s="7"/>
      <c r="OMZ64" s="7"/>
      <c r="ONA64" s="7"/>
      <c r="ONB64" s="7"/>
      <c r="ONC64" s="7"/>
      <c r="OND64" s="7"/>
      <c r="ONE64" s="7"/>
      <c r="ONF64" s="7"/>
      <c r="ONG64" s="7"/>
      <c r="ONH64" s="7"/>
      <c r="ONI64" s="7"/>
      <c r="ONJ64" s="7"/>
      <c r="ONK64" s="7"/>
      <c r="ONL64" s="7"/>
      <c r="ONN64" s="7"/>
      <c r="ONO64" s="7"/>
      <c r="ONP64" s="7"/>
      <c r="ONQ64" s="7"/>
      <c r="ONR64" s="7"/>
      <c r="ONS64" s="7"/>
      <c r="ONT64" s="7"/>
      <c r="ONU64" s="7"/>
      <c r="ONV64" s="7"/>
      <c r="ONW64" s="7"/>
      <c r="ONX64" s="7"/>
      <c r="ONY64" s="7"/>
      <c r="ONZ64" s="7"/>
      <c r="OOA64" s="7"/>
      <c r="OOB64" s="7"/>
      <c r="OOC64" s="7"/>
      <c r="OOD64" s="7"/>
      <c r="OOE64" s="7"/>
      <c r="OOF64" s="7"/>
      <c r="OOG64" s="7"/>
      <c r="OOH64" s="7"/>
      <c r="OOI64" s="7"/>
      <c r="OOJ64" s="7"/>
      <c r="OOK64" s="7"/>
      <c r="OOL64" s="7"/>
      <c r="OOM64" s="7"/>
      <c r="OON64" s="7"/>
      <c r="OOO64" s="7"/>
      <c r="OOP64" s="7"/>
      <c r="OOQ64" s="7"/>
      <c r="OOR64" s="7"/>
      <c r="OOS64" s="7"/>
      <c r="OOT64" s="7"/>
      <c r="OOU64" s="7"/>
      <c r="OOV64" s="7"/>
      <c r="OOW64" s="7"/>
      <c r="OOX64" s="7"/>
      <c r="OOY64" s="7"/>
      <c r="OOZ64" s="7"/>
      <c r="OPA64" s="7"/>
      <c r="OPB64" s="7"/>
      <c r="OPC64" s="7"/>
      <c r="OPD64" s="7"/>
      <c r="OPE64" s="7"/>
      <c r="OPF64" s="7"/>
      <c r="OPG64" s="7"/>
      <c r="OPH64" s="7"/>
      <c r="OPI64" s="7"/>
      <c r="OPJ64" s="7"/>
      <c r="OPK64" s="7"/>
      <c r="OPL64" s="7"/>
      <c r="OPM64" s="7"/>
      <c r="OPN64" s="7"/>
      <c r="OPO64" s="7"/>
      <c r="OPP64" s="7"/>
      <c r="OPQ64" s="7"/>
      <c r="OPR64" s="7"/>
      <c r="OPS64" s="7"/>
      <c r="OPT64" s="7"/>
      <c r="OPU64" s="7"/>
      <c r="OPV64" s="7"/>
      <c r="OPW64" s="7"/>
      <c r="OPX64" s="7"/>
      <c r="OPY64" s="7"/>
      <c r="OPZ64" s="7"/>
      <c r="OQA64" s="7"/>
      <c r="OQB64" s="7"/>
      <c r="OQC64" s="7"/>
      <c r="OQD64" s="7"/>
      <c r="OQE64" s="7"/>
      <c r="OQF64" s="7"/>
      <c r="OQG64" s="7"/>
      <c r="OQH64" s="7"/>
      <c r="OQI64" s="7"/>
      <c r="OQJ64" s="7"/>
      <c r="OQK64" s="7"/>
      <c r="OQL64" s="7"/>
      <c r="OQM64" s="7"/>
      <c r="OQN64" s="7"/>
      <c r="OQO64" s="7"/>
      <c r="OQP64" s="7"/>
      <c r="OQQ64" s="7"/>
      <c r="OQR64" s="7"/>
      <c r="OQS64" s="7"/>
      <c r="OQT64" s="7"/>
      <c r="OQU64" s="7"/>
      <c r="OQV64" s="7"/>
      <c r="OQW64" s="7"/>
      <c r="OQX64" s="7"/>
      <c r="OQY64" s="7"/>
      <c r="OQZ64" s="7"/>
      <c r="ORA64" s="7"/>
      <c r="ORB64" s="7"/>
      <c r="ORC64" s="7"/>
      <c r="ORD64" s="7"/>
      <c r="ORE64" s="7"/>
      <c r="ORF64" s="7"/>
      <c r="ORG64" s="7"/>
      <c r="ORH64" s="7"/>
      <c r="ORI64" s="7"/>
      <c r="ORJ64" s="7"/>
      <c r="ORK64" s="7"/>
      <c r="ORL64" s="7"/>
      <c r="ORM64" s="7"/>
      <c r="ORN64" s="7"/>
      <c r="ORO64" s="7"/>
      <c r="ORP64" s="7"/>
      <c r="ORQ64" s="7"/>
      <c r="ORR64" s="7"/>
      <c r="ORS64" s="7"/>
      <c r="ORT64" s="7"/>
      <c r="ORU64" s="7"/>
      <c r="ORV64" s="7"/>
      <c r="ORW64" s="7"/>
      <c r="ORX64" s="7"/>
      <c r="ORY64" s="7"/>
      <c r="ORZ64" s="7"/>
      <c r="OSA64" s="7"/>
      <c r="OSB64" s="7"/>
      <c r="OSC64" s="7"/>
      <c r="OSD64" s="7"/>
      <c r="OSE64" s="7"/>
      <c r="OSF64" s="7"/>
      <c r="OSG64" s="7"/>
      <c r="OSH64" s="7"/>
      <c r="OSI64" s="7"/>
      <c r="OSJ64" s="7"/>
      <c r="OSK64" s="7"/>
      <c r="OSL64" s="7"/>
      <c r="OSM64" s="7"/>
      <c r="OSN64" s="7"/>
      <c r="OSO64" s="7"/>
      <c r="OSP64" s="7"/>
      <c r="OSQ64" s="7"/>
      <c r="OSR64" s="7"/>
      <c r="OSS64" s="7"/>
      <c r="OST64" s="7"/>
      <c r="OSU64" s="7"/>
      <c r="OSV64" s="7"/>
      <c r="OSW64" s="7"/>
      <c r="OSX64" s="7"/>
      <c r="OSY64" s="7"/>
      <c r="OSZ64" s="7"/>
      <c r="OTA64" s="7"/>
      <c r="OTB64" s="7"/>
      <c r="OTC64" s="7"/>
      <c r="OTD64" s="7"/>
      <c r="OTE64" s="7"/>
      <c r="OTF64" s="7"/>
      <c r="OTG64" s="7"/>
      <c r="OTH64" s="7"/>
      <c r="OTI64" s="7"/>
      <c r="OTJ64" s="7"/>
      <c r="OTK64" s="7"/>
      <c r="OTL64" s="7"/>
      <c r="OTM64" s="7"/>
      <c r="OTN64" s="7"/>
      <c r="OTO64" s="7"/>
      <c r="OTP64" s="7"/>
      <c r="OTQ64" s="7"/>
      <c r="OTR64" s="7"/>
      <c r="OTS64" s="7"/>
      <c r="OTT64" s="7"/>
      <c r="OTU64" s="7"/>
      <c r="OTV64" s="7"/>
      <c r="OTW64" s="7"/>
      <c r="OTX64" s="7"/>
      <c r="OTY64" s="7"/>
      <c r="OTZ64" s="7"/>
      <c r="OUA64" s="7"/>
      <c r="OUB64" s="7"/>
      <c r="OUC64" s="7"/>
      <c r="OUD64" s="7"/>
      <c r="OUE64" s="7"/>
      <c r="OUF64" s="7"/>
      <c r="OUG64" s="7"/>
      <c r="OUH64" s="7"/>
      <c r="OUI64" s="7"/>
      <c r="OUJ64" s="7"/>
      <c r="OUK64" s="7"/>
      <c r="OUL64" s="7"/>
      <c r="OUM64" s="7"/>
      <c r="OUN64" s="7"/>
      <c r="OUO64" s="7"/>
      <c r="OUP64" s="7"/>
      <c r="OUQ64" s="7"/>
      <c r="OUR64" s="7"/>
      <c r="OUS64" s="7"/>
      <c r="OUT64" s="7"/>
      <c r="OUU64" s="7"/>
      <c r="OUV64" s="7"/>
      <c r="OUW64" s="7"/>
      <c r="OUX64" s="7"/>
      <c r="OUY64" s="7"/>
      <c r="OUZ64" s="7"/>
      <c r="OVA64" s="7"/>
      <c r="OVB64" s="7"/>
      <c r="OVC64" s="7"/>
      <c r="OVD64" s="7"/>
      <c r="OVE64" s="7"/>
      <c r="OVF64" s="7"/>
      <c r="OVG64" s="7"/>
      <c r="OVH64" s="7"/>
      <c r="OVI64" s="7"/>
      <c r="OVJ64" s="7"/>
      <c r="OVK64" s="7"/>
      <c r="OVL64" s="7"/>
      <c r="OVM64" s="7"/>
      <c r="OVN64" s="7"/>
      <c r="OVO64" s="7"/>
      <c r="OVP64" s="7"/>
      <c r="OVQ64" s="7"/>
      <c r="OVR64" s="7"/>
      <c r="OVS64" s="7"/>
      <c r="OVT64" s="7"/>
      <c r="OVU64" s="7"/>
      <c r="OVV64" s="7"/>
      <c r="OVW64" s="7"/>
      <c r="OVX64" s="7"/>
      <c r="OVY64" s="7"/>
      <c r="OVZ64" s="7"/>
      <c r="OWA64" s="7"/>
      <c r="OWB64" s="7"/>
      <c r="OWC64" s="7"/>
      <c r="OWD64" s="7"/>
      <c r="OWE64" s="7"/>
      <c r="OWF64" s="7"/>
      <c r="OWG64" s="7"/>
      <c r="OWH64" s="7"/>
      <c r="OWI64" s="7"/>
      <c r="OWJ64" s="7"/>
      <c r="OWK64" s="7"/>
      <c r="OWL64" s="7"/>
      <c r="OWM64" s="7"/>
      <c r="OWN64" s="7"/>
      <c r="OWO64" s="7"/>
      <c r="OWP64" s="7"/>
      <c r="OWQ64" s="7"/>
      <c r="OWR64" s="7"/>
      <c r="OWS64" s="7"/>
      <c r="OWT64" s="7"/>
      <c r="OWU64" s="7"/>
      <c r="OWV64" s="7"/>
      <c r="OWW64" s="7"/>
      <c r="OWX64" s="7"/>
      <c r="OWY64" s="7"/>
      <c r="OWZ64" s="7"/>
      <c r="OXA64" s="7"/>
      <c r="OXB64" s="7"/>
      <c r="OXC64" s="7"/>
      <c r="OXD64" s="7"/>
      <c r="OXE64" s="7"/>
      <c r="OXF64" s="7"/>
      <c r="OXG64" s="7"/>
      <c r="OXH64" s="7"/>
      <c r="OXJ64" s="7"/>
      <c r="OXK64" s="7"/>
      <c r="OXL64" s="7"/>
      <c r="OXM64" s="7"/>
      <c r="OXN64" s="7"/>
      <c r="OXO64" s="7"/>
      <c r="OXP64" s="7"/>
      <c r="OXQ64" s="7"/>
      <c r="OXR64" s="7"/>
      <c r="OXS64" s="7"/>
      <c r="OXT64" s="7"/>
      <c r="OXU64" s="7"/>
      <c r="OXV64" s="7"/>
      <c r="OXW64" s="7"/>
      <c r="OXX64" s="7"/>
      <c r="OXY64" s="7"/>
      <c r="OXZ64" s="7"/>
      <c r="OYA64" s="7"/>
      <c r="OYB64" s="7"/>
      <c r="OYC64" s="7"/>
      <c r="OYD64" s="7"/>
      <c r="OYE64" s="7"/>
      <c r="OYF64" s="7"/>
      <c r="OYG64" s="7"/>
      <c r="OYH64" s="7"/>
      <c r="OYI64" s="7"/>
      <c r="OYJ64" s="7"/>
      <c r="OYK64" s="7"/>
      <c r="OYL64" s="7"/>
      <c r="OYM64" s="7"/>
      <c r="OYN64" s="7"/>
      <c r="OYO64" s="7"/>
      <c r="OYP64" s="7"/>
      <c r="OYQ64" s="7"/>
      <c r="OYR64" s="7"/>
      <c r="OYS64" s="7"/>
      <c r="OYT64" s="7"/>
      <c r="OYU64" s="7"/>
      <c r="OYV64" s="7"/>
      <c r="OYW64" s="7"/>
      <c r="OYX64" s="7"/>
      <c r="OYY64" s="7"/>
      <c r="OYZ64" s="7"/>
      <c r="OZA64" s="7"/>
      <c r="OZB64" s="7"/>
      <c r="OZC64" s="7"/>
      <c r="OZD64" s="7"/>
      <c r="OZE64" s="7"/>
      <c r="OZF64" s="7"/>
      <c r="OZG64" s="7"/>
      <c r="OZH64" s="7"/>
      <c r="OZI64" s="7"/>
      <c r="OZJ64" s="7"/>
      <c r="OZK64" s="7"/>
      <c r="OZL64" s="7"/>
      <c r="OZM64" s="7"/>
      <c r="OZN64" s="7"/>
      <c r="OZO64" s="7"/>
      <c r="OZP64" s="7"/>
      <c r="OZQ64" s="7"/>
      <c r="OZR64" s="7"/>
      <c r="OZS64" s="7"/>
      <c r="OZT64" s="7"/>
      <c r="OZU64" s="7"/>
      <c r="OZV64" s="7"/>
      <c r="OZW64" s="7"/>
      <c r="OZX64" s="7"/>
      <c r="OZY64" s="7"/>
      <c r="OZZ64" s="7"/>
      <c r="PAA64" s="7"/>
      <c r="PAB64" s="7"/>
      <c r="PAC64" s="7"/>
      <c r="PAD64" s="7"/>
      <c r="PAE64" s="7"/>
      <c r="PAF64" s="7"/>
      <c r="PAG64" s="7"/>
      <c r="PAH64" s="7"/>
      <c r="PAI64" s="7"/>
      <c r="PAJ64" s="7"/>
      <c r="PAK64" s="7"/>
      <c r="PAL64" s="7"/>
      <c r="PAM64" s="7"/>
      <c r="PAN64" s="7"/>
      <c r="PAO64" s="7"/>
      <c r="PAP64" s="7"/>
      <c r="PAQ64" s="7"/>
      <c r="PAR64" s="7"/>
      <c r="PAS64" s="7"/>
      <c r="PAT64" s="7"/>
      <c r="PAU64" s="7"/>
      <c r="PAV64" s="7"/>
      <c r="PAW64" s="7"/>
      <c r="PAX64" s="7"/>
      <c r="PAY64" s="7"/>
      <c r="PAZ64" s="7"/>
      <c r="PBA64" s="7"/>
      <c r="PBB64" s="7"/>
      <c r="PBC64" s="7"/>
      <c r="PBD64" s="7"/>
      <c r="PBE64" s="7"/>
      <c r="PBF64" s="7"/>
      <c r="PBG64" s="7"/>
      <c r="PBH64" s="7"/>
      <c r="PBI64" s="7"/>
      <c r="PBJ64" s="7"/>
      <c r="PBK64" s="7"/>
      <c r="PBL64" s="7"/>
      <c r="PBM64" s="7"/>
      <c r="PBN64" s="7"/>
      <c r="PBO64" s="7"/>
      <c r="PBP64" s="7"/>
      <c r="PBQ64" s="7"/>
      <c r="PBR64" s="7"/>
      <c r="PBS64" s="7"/>
      <c r="PBT64" s="7"/>
      <c r="PBU64" s="7"/>
      <c r="PBV64" s="7"/>
      <c r="PBW64" s="7"/>
      <c r="PBX64" s="7"/>
      <c r="PBY64" s="7"/>
      <c r="PBZ64" s="7"/>
      <c r="PCA64" s="7"/>
      <c r="PCB64" s="7"/>
      <c r="PCC64" s="7"/>
      <c r="PCD64" s="7"/>
      <c r="PCE64" s="7"/>
      <c r="PCF64" s="7"/>
      <c r="PCG64" s="7"/>
      <c r="PCH64" s="7"/>
      <c r="PCI64" s="7"/>
      <c r="PCJ64" s="7"/>
      <c r="PCK64" s="7"/>
      <c r="PCL64" s="7"/>
      <c r="PCM64" s="7"/>
      <c r="PCN64" s="7"/>
      <c r="PCO64" s="7"/>
      <c r="PCP64" s="7"/>
      <c r="PCQ64" s="7"/>
      <c r="PCR64" s="7"/>
      <c r="PCS64" s="7"/>
      <c r="PCT64" s="7"/>
      <c r="PCU64" s="7"/>
      <c r="PCV64" s="7"/>
      <c r="PCW64" s="7"/>
      <c r="PCX64" s="7"/>
      <c r="PCY64" s="7"/>
      <c r="PCZ64" s="7"/>
      <c r="PDA64" s="7"/>
      <c r="PDB64" s="7"/>
      <c r="PDC64" s="7"/>
      <c r="PDD64" s="7"/>
      <c r="PDE64" s="7"/>
      <c r="PDF64" s="7"/>
      <c r="PDG64" s="7"/>
      <c r="PDH64" s="7"/>
      <c r="PDI64" s="7"/>
      <c r="PDJ64" s="7"/>
      <c r="PDK64" s="7"/>
      <c r="PDL64" s="7"/>
      <c r="PDM64" s="7"/>
      <c r="PDN64" s="7"/>
      <c r="PDO64" s="7"/>
      <c r="PDP64" s="7"/>
      <c r="PDQ64" s="7"/>
      <c r="PDR64" s="7"/>
      <c r="PDS64" s="7"/>
      <c r="PDT64" s="7"/>
      <c r="PDU64" s="7"/>
      <c r="PDV64" s="7"/>
      <c r="PDW64" s="7"/>
      <c r="PDX64" s="7"/>
      <c r="PDY64" s="7"/>
      <c r="PDZ64" s="7"/>
      <c r="PEA64" s="7"/>
      <c r="PEB64" s="7"/>
      <c r="PEC64" s="7"/>
      <c r="PED64" s="7"/>
      <c r="PEE64" s="7"/>
      <c r="PEF64" s="7"/>
      <c r="PEG64" s="7"/>
      <c r="PEH64" s="7"/>
      <c r="PEI64" s="7"/>
      <c r="PEJ64" s="7"/>
      <c r="PEK64" s="7"/>
      <c r="PEL64" s="7"/>
      <c r="PEM64" s="7"/>
      <c r="PEN64" s="7"/>
      <c r="PEO64" s="7"/>
      <c r="PEP64" s="7"/>
      <c r="PEQ64" s="7"/>
      <c r="PER64" s="7"/>
      <c r="PES64" s="7"/>
      <c r="PET64" s="7"/>
      <c r="PEU64" s="7"/>
      <c r="PEV64" s="7"/>
      <c r="PEW64" s="7"/>
      <c r="PEX64" s="7"/>
      <c r="PEY64" s="7"/>
      <c r="PEZ64" s="7"/>
      <c r="PFA64" s="7"/>
      <c r="PFB64" s="7"/>
      <c r="PFC64" s="7"/>
      <c r="PFD64" s="7"/>
      <c r="PFE64" s="7"/>
      <c r="PFF64" s="7"/>
      <c r="PFG64" s="7"/>
      <c r="PFH64" s="7"/>
      <c r="PFI64" s="7"/>
      <c r="PFJ64" s="7"/>
      <c r="PFK64" s="7"/>
      <c r="PFL64" s="7"/>
      <c r="PFM64" s="7"/>
      <c r="PFN64" s="7"/>
      <c r="PFO64" s="7"/>
      <c r="PFP64" s="7"/>
      <c r="PFQ64" s="7"/>
      <c r="PFR64" s="7"/>
      <c r="PFS64" s="7"/>
      <c r="PFT64" s="7"/>
      <c r="PFU64" s="7"/>
      <c r="PFV64" s="7"/>
      <c r="PFW64" s="7"/>
      <c r="PFX64" s="7"/>
      <c r="PFY64" s="7"/>
      <c r="PFZ64" s="7"/>
      <c r="PGA64" s="7"/>
      <c r="PGB64" s="7"/>
      <c r="PGC64" s="7"/>
      <c r="PGD64" s="7"/>
      <c r="PGE64" s="7"/>
      <c r="PGF64" s="7"/>
      <c r="PGG64" s="7"/>
      <c r="PGH64" s="7"/>
      <c r="PGI64" s="7"/>
      <c r="PGJ64" s="7"/>
      <c r="PGK64" s="7"/>
      <c r="PGL64" s="7"/>
      <c r="PGM64" s="7"/>
      <c r="PGN64" s="7"/>
      <c r="PGO64" s="7"/>
      <c r="PGP64" s="7"/>
      <c r="PGQ64" s="7"/>
      <c r="PGR64" s="7"/>
      <c r="PGS64" s="7"/>
      <c r="PGT64" s="7"/>
      <c r="PGU64" s="7"/>
      <c r="PGV64" s="7"/>
      <c r="PGW64" s="7"/>
      <c r="PGX64" s="7"/>
      <c r="PGY64" s="7"/>
      <c r="PGZ64" s="7"/>
      <c r="PHA64" s="7"/>
      <c r="PHB64" s="7"/>
      <c r="PHC64" s="7"/>
      <c r="PHD64" s="7"/>
      <c r="PHF64" s="7"/>
      <c r="PHG64" s="7"/>
      <c r="PHH64" s="7"/>
      <c r="PHI64" s="7"/>
      <c r="PHJ64" s="7"/>
      <c r="PHK64" s="7"/>
      <c r="PHL64" s="7"/>
      <c r="PHM64" s="7"/>
      <c r="PHN64" s="7"/>
      <c r="PHO64" s="7"/>
      <c r="PHP64" s="7"/>
      <c r="PHQ64" s="7"/>
      <c r="PHR64" s="7"/>
      <c r="PHS64" s="7"/>
      <c r="PHT64" s="7"/>
      <c r="PHU64" s="7"/>
      <c r="PHV64" s="7"/>
      <c r="PHW64" s="7"/>
      <c r="PHX64" s="7"/>
      <c r="PHY64" s="7"/>
      <c r="PHZ64" s="7"/>
      <c r="PIA64" s="7"/>
      <c r="PIB64" s="7"/>
      <c r="PIC64" s="7"/>
      <c r="PID64" s="7"/>
      <c r="PIE64" s="7"/>
      <c r="PIF64" s="7"/>
      <c r="PIG64" s="7"/>
      <c r="PIH64" s="7"/>
      <c r="PII64" s="7"/>
      <c r="PIJ64" s="7"/>
      <c r="PIK64" s="7"/>
      <c r="PIL64" s="7"/>
      <c r="PIM64" s="7"/>
      <c r="PIN64" s="7"/>
      <c r="PIO64" s="7"/>
      <c r="PIP64" s="7"/>
      <c r="PIQ64" s="7"/>
      <c r="PIR64" s="7"/>
      <c r="PIS64" s="7"/>
      <c r="PIT64" s="7"/>
      <c r="PIU64" s="7"/>
      <c r="PIV64" s="7"/>
      <c r="PIW64" s="7"/>
      <c r="PIX64" s="7"/>
      <c r="PIY64" s="7"/>
      <c r="PIZ64" s="7"/>
      <c r="PJA64" s="7"/>
      <c r="PJB64" s="7"/>
      <c r="PJC64" s="7"/>
      <c r="PJD64" s="7"/>
      <c r="PJE64" s="7"/>
      <c r="PJF64" s="7"/>
      <c r="PJG64" s="7"/>
      <c r="PJH64" s="7"/>
      <c r="PJI64" s="7"/>
      <c r="PJJ64" s="7"/>
      <c r="PJK64" s="7"/>
      <c r="PJL64" s="7"/>
      <c r="PJM64" s="7"/>
      <c r="PJN64" s="7"/>
      <c r="PJO64" s="7"/>
      <c r="PJP64" s="7"/>
      <c r="PJQ64" s="7"/>
      <c r="PJR64" s="7"/>
      <c r="PJS64" s="7"/>
      <c r="PJT64" s="7"/>
      <c r="PJU64" s="7"/>
      <c r="PJV64" s="7"/>
      <c r="PJW64" s="7"/>
      <c r="PJX64" s="7"/>
      <c r="PJY64" s="7"/>
      <c r="PJZ64" s="7"/>
      <c r="PKA64" s="7"/>
      <c r="PKB64" s="7"/>
      <c r="PKC64" s="7"/>
      <c r="PKD64" s="7"/>
      <c r="PKE64" s="7"/>
      <c r="PKF64" s="7"/>
      <c r="PKG64" s="7"/>
      <c r="PKH64" s="7"/>
      <c r="PKI64" s="7"/>
      <c r="PKJ64" s="7"/>
      <c r="PKK64" s="7"/>
      <c r="PKL64" s="7"/>
      <c r="PKM64" s="7"/>
      <c r="PKN64" s="7"/>
      <c r="PKO64" s="7"/>
      <c r="PKP64" s="7"/>
      <c r="PKQ64" s="7"/>
      <c r="PKR64" s="7"/>
      <c r="PKS64" s="7"/>
      <c r="PKT64" s="7"/>
      <c r="PKU64" s="7"/>
      <c r="PKV64" s="7"/>
      <c r="PKW64" s="7"/>
      <c r="PKX64" s="7"/>
      <c r="PKY64" s="7"/>
      <c r="PKZ64" s="7"/>
      <c r="PLA64" s="7"/>
      <c r="PLB64" s="7"/>
      <c r="PLC64" s="7"/>
      <c r="PLD64" s="7"/>
      <c r="PLE64" s="7"/>
      <c r="PLF64" s="7"/>
      <c r="PLG64" s="7"/>
      <c r="PLH64" s="7"/>
      <c r="PLI64" s="7"/>
      <c r="PLJ64" s="7"/>
      <c r="PLK64" s="7"/>
      <c r="PLL64" s="7"/>
      <c r="PLM64" s="7"/>
      <c r="PLN64" s="7"/>
      <c r="PLO64" s="7"/>
      <c r="PLP64" s="7"/>
      <c r="PLQ64" s="7"/>
      <c r="PLR64" s="7"/>
      <c r="PLS64" s="7"/>
      <c r="PLT64" s="7"/>
      <c r="PLU64" s="7"/>
      <c r="PLV64" s="7"/>
      <c r="PLW64" s="7"/>
      <c r="PLX64" s="7"/>
      <c r="PLY64" s="7"/>
      <c r="PLZ64" s="7"/>
      <c r="PMA64" s="7"/>
      <c r="PMB64" s="7"/>
      <c r="PMC64" s="7"/>
      <c r="PMD64" s="7"/>
      <c r="PME64" s="7"/>
      <c r="PMF64" s="7"/>
      <c r="PMG64" s="7"/>
      <c r="PMH64" s="7"/>
      <c r="PMI64" s="7"/>
      <c r="PMJ64" s="7"/>
      <c r="PMK64" s="7"/>
      <c r="PML64" s="7"/>
      <c r="PMM64" s="7"/>
      <c r="PMN64" s="7"/>
      <c r="PMO64" s="7"/>
      <c r="PMP64" s="7"/>
      <c r="PMQ64" s="7"/>
      <c r="PMR64" s="7"/>
      <c r="PMS64" s="7"/>
      <c r="PMT64" s="7"/>
      <c r="PMU64" s="7"/>
      <c r="PMV64" s="7"/>
      <c r="PMW64" s="7"/>
      <c r="PMX64" s="7"/>
      <c r="PMY64" s="7"/>
      <c r="PMZ64" s="7"/>
      <c r="PNA64" s="7"/>
      <c r="PNB64" s="7"/>
      <c r="PNC64" s="7"/>
      <c r="PND64" s="7"/>
      <c r="PNE64" s="7"/>
      <c r="PNF64" s="7"/>
      <c r="PNG64" s="7"/>
      <c r="PNH64" s="7"/>
      <c r="PNI64" s="7"/>
      <c r="PNJ64" s="7"/>
      <c r="PNK64" s="7"/>
      <c r="PNL64" s="7"/>
      <c r="PNM64" s="7"/>
      <c r="PNN64" s="7"/>
      <c r="PNO64" s="7"/>
      <c r="PNP64" s="7"/>
      <c r="PNQ64" s="7"/>
      <c r="PNR64" s="7"/>
      <c r="PNS64" s="7"/>
      <c r="PNT64" s="7"/>
      <c r="PNU64" s="7"/>
      <c r="PNV64" s="7"/>
      <c r="PNW64" s="7"/>
      <c r="PNX64" s="7"/>
      <c r="PNY64" s="7"/>
      <c r="PNZ64" s="7"/>
      <c r="POA64" s="7"/>
      <c r="POB64" s="7"/>
      <c r="POC64" s="7"/>
      <c r="POD64" s="7"/>
      <c r="POE64" s="7"/>
      <c r="POF64" s="7"/>
      <c r="POG64" s="7"/>
      <c r="POH64" s="7"/>
      <c r="POI64" s="7"/>
      <c r="POJ64" s="7"/>
      <c r="POK64" s="7"/>
      <c r="POL64" s="7"/>
      <c r="POM64" s="7"/>
      <c r="PON64" s="7"/>
      <c r="POO64" s="7"/>
      <c r="POP64" s="7"/>
      <c r="POQ64" s="7"/>
      <c r="POR64" s="7"/>
      <c r="POS64" s="7"/>
      <c r="POT64" s="7"/>
      <c r="POU64" s="7"/>
      <c r="POV64" s="7"/>
      <c r="POW64" s="7"/>
      <c r="POX64" s="7"/>
      <c r="POY64" s="7"/>
      <c r="POZ64" s="7"/>
      <c r="PPA64" s="7"/>
      <c r="PPB64" s="7"/>
      <c r="PPC64" s="7"/>
      <c r="PPD64" s="7"/>
      <c r="PPE64" s="7"/>
      <c r="PPF64" s="7"/>
      <c r="PPG64" s="7"/>
      <c r="PPH64" s="7"/>
      <c r="PPI64" s="7"/>
      <c r="PPJ64" s="7"/>
      <c r="PPK64" s="7"/>
      <c r="PPL64" s="7"/>
      <c r="PPM64" s="7"/>
      <c r="PPN64" s="7"/>
      <c r="PPO64" s="7"/>
      <c r="PPP64" s="7"/>
      <c r="PPQ64" s="7"/>
      <c r="PPR64" s="7"/>
      <c r="PPS64" s="7"/>
      <c r="PPT64" s="7"/>
      <c r="PPU64" s="7"/>
      <c r="PPV64" s="7"/>
      <c r="PPW64" s="7"/>
      <c r="PPX64" s="7"/>
      <c r="PPY64" s="7"/>
      <c r="PPZ64" s="7"/>
      <c r="PQA64" s="7"/>
      <c r="PQB64" s="7"/>
      <c r="PQC64" s="7"/>
      <c r="PQD64" s="7"/>
      <c r="PQE64" s="7"/>
      <c r="PQF64" s="7"/>
      <c r="PQG64" s="7"/>
      <c r="PQH64" s="7"/>
      <c r="PQI64" s="7"/>
      <c r="PQJ64" s="7"/>
      <c r="PQK64" s="7"/>
      <c r="PQL64" s="7"/>
      <c r="PQM64" s="7"/>
      <c r="PQN64" s="7"/>
      <c r="PQO64" s="7"/>
      <c r="PQP64" s="7"/>
      <c r="PQQ64" s="7"/>
      <c r="PQR64" s="7"/>
      <c r="PQS64" s="7"/>
      <c r="PQT64" s="7"/>
      <c r="PQU64" s="7"/>
      <c r="PQV64" s="7"/>
      <c r="PQW64" s="7"/>
      <c r="PQX64" s="7"/>
      <c r="PQY64" s="7"/>
      <c r="PQZ64" s="7"/>
      <c r="PRB64" s="7"/>
      <c r="PRC64" s="7"/>
      <c r="PRD64" s="7"/>
      <c r="PRE64" s="7"/>
      <c r="PRF64" s="7"/>
      <c r="PRG64" s="7"/>
      <c r="PRH64" s="7"/>
      <c r="PRI64" s="7"/>
      <c r="PRJ64" s="7"/>
      <c r="PRK64" s="7"/>
      <c r="PRL64" s="7"/>
      <c r="PRM64" s="7"/>
      <c r="PRN64" s="7"/>
      <c r="PRO64" s="7"/>
      <c r="PRP64" s="7"/>
      <c r="PRQ64" s="7"/>
      <c r="PRR64" s="7"/>
      <c r="PRS64" s="7"/>
      <c r="PRT64" s="7"/>
      <c r="PRU64" s="7"/>
      <c r="PRV64" s="7"/>
      <c r="PRW64" s="7"/>
      <c r="PRX64" s="7"/>
      <c r="PRY64" s="7"/>
      <c r="PRZ64" s="7"/>
      <c r="PSA64" s="7"/>
      <c r="PSB64" s="7"/>
      <c r="PSC64" s="7"/>
      <c r="PSD64" s="7"/>
      <c r="PSE64" s="7"/>
      <c r="PSF64" s="7"/>
      <c r="PSG64" s="7"/>
      <c r="PSH64" s="7"/>
      <c r="PSI64" s="7"/>
      <c r="PSJ64" s="7"/>
      <c r="PSK64" s="7"/>
      <c r="PSL64" s="7"/>
      <c r="PSM64" s="7"/>
      <c r="PSN64" s="7"/>
      <c r="PSO64" s="7"/>
      <c r="PSP64" s="7"/>
      <c r="PSQ64" s="7"/>
      <c r="PSR64" s="7"/>
      <c r="PSS64" s="7"/>
      <c r="PST64" s="7"/>
      <c r="PSU64" s="7"/>
      <c r="PSV64" s="7"/>
      <c r="PSW64" s="7"/>
      <c r="PSX64" s="7"/>
      <c r="PSY64" s="7"/>
      <c r="PSZ64" s="7"/>
      <c r="PTA64" s="7"/>
      <c r="PTB64" s="7"/>
      <c r="PTC64" s="7"/>
      <c r="PTD64" s="7"/>
      <c r="PTE64" s="7"/>
      <c r="PTF64" s="7"/>
      <c r="PTG64" s="7"/>
      <c r="PTH64" s="7"/>
      <c r="PTI64" s="7"/>
      <c r="PTJ64" s="7"/>
      <c r="PTK64" s="7"/>
      <c r="PTL64" s="7"/>
      <c r="PTM64" s="7"/>
      <c r="PTN64" s="7"/>
      <c r="PTO64" s="7"/>
      <c r="PTP64" s="7"/>
      <c r="PTQ64" s="7"/>
      <c r="PTR64" s="7"/>
      <c r="PTS64" s="7"/>
      <c r="PTT64" s="7"/>
      <c r="PTU64" s="7"/>
      <c r="PTV64" s="7"/>
      <c r="PTW64" s="7"/>
      <c r="PTX64" s="7"/>
      <c r="PTY64" s="7"/>
      <c r="PTZ64" s="7"/>
      <c r="PUA64" s="7"/>
      <c r="PUB64" s="7"/>
      <c r="PUC64" s="7"/>
      <c r="PUD64" s="7"/>
      <c r="PUE64" s="7"/>
      <c r="PUF64" s="7"/>
      <c r="PUG64" s="7"/>
      <c r="PUH64" s="7"/>
      <c r="PUI64" s="7"/>
      <c r="PUJ64" s="7"/>
      <c r="PUK64" s="7"/>
      <c r="PUL64" s="7"/>
      <c r="PUM64" s="7"/>
      <c r="PUN64" s="7"/>
      <c r="PUO64" s="7"/>
      <c r="PUP64" s="7"/>
      <c r="PUQ64" s="7"/>
      <c r="PUR64" s="7"/>
      <c r="PUS64" s="7"/>
      <c r="PUT64" s="7"/>
      <c r="PUU64" s="7"/>
      <c r="PUV64" s="7"/>
      <c r="PUW64" s="7"/>
      <c r="PUX64" s="7"/>
      <c r="PUY64" s="7"/>
      <c r="PUZ64" s="7"/>
      <c r="PVA64" s="7"/>
      <c r="PVB64" s="7"/>
      <c r="PVC64" s="7"/>
      <c r="PVD64" s="7"/>
      <c r="PVE64" s="7"/>
      <c r="PVF64" s="7"/>
      <c r="PVG64" s="7"/>
      <c r="PVH64" s="7"/>
      <c r="PVI64" s="7"/>
      <c r="PVJ64" s="7"/>
      <c r="PVK64" s="7"/>
      <c r="PVL64" s="7"/>
      <c r="PVM64" s="7"/>
      <c r="PVN64" s="7"/>
      <c r="PVO64" s="7"/>
      <c r="PVP64" s="7"/>
      <c r="PVQ64" s="7"/>
      <c r="PVR64" s="7"/>
      <c r="PVS64" s="7"/>
      <c r="PVT64" s="7"/>
      <c r="PVU64" s="7"/>
      <c r="PVV64" s="7"/>
      <c r="PVW64" s="7"/>
      <c r="PVX64" s="7"/>
      <c r="PVY64" s="7"/>
      <c r="PVZ64" s="7"/>
      <c r="PWA64" s="7"/>
      <c r="PWB64" s="7"/>
      <c r="PWC64" s="7"/>
      <c r="PWD64" s="7"/>
      <c r="PWE64" s="7"/>
      <c r="PWF64" s="7"/>
      <c r="PWG64" s="7"/>
      <c r="PWH64" s="7"/>
      <c r="PWI64" s="7"/>
      <c r="PWJ64" s="7"/>
      <c r="PWK64" s="7"/>
      <c r="PWL64" s="7"/>
      <c r="PWM64" s="7"/>
      <c r="PWN64" s="7"/>
      <c r="PWO64" s="7"/>
      <c r="PWP64" s="7"/>
      <c r="PWQ64" s="7"/>
      <c r="PWR64" s="7"/>
      <c r="PWS64" s="7"/>
      <c r="PWT64" s="7"/>
      <c r="PWU64" s="7"/>
      <c r="PWV64" s="7"/>
      <c r="PWW64" s="7"/>
      <c r="PWX64" s="7"/>
      <c r="PWY64" s="7"/>
      <c r="PWZ64" s="7"/>
      <c r="PXA64" s="7"/>
      <c r="PXB64" s="7"/>
      <c r="PXC64" s="7"/>
      <c r="PXD64" s="7"/>
      <c r="PXE64" s="7"/>
      <c r="PXF64" s="7"/>
      <c r="PXG64" s="7"/>
      <c r="PXH64" s="7"/>
      <c r="PXI64" s="7"/>
      <c r="PXJ64" s="7"/>
      <c r="PXK64" s="7"/>
      <c r="PXL64" s="7"/>
      <c r="PXM64" s="7"/>
      <c r="PXN64" s="7"/>
      <c r="PXO64" s="7"/>
      <c r="PXP64" s="7"/>
      <c r="PXQ64" s="7"/>
      <c r="PXR64" s="7"/>
      <c r="PXS64" s="7"/>
      <c r="PXT64" s="7"/>
      <c r="PXU64" s="7"/>
      <c r="PXV64" s="7"/>
      <c r="PXW64" s="7"/>
      <c r="PXX64" s="7"/>
      <c r="PXY64" s="7"/>
      <c r="PXZ64" s="7"/>
      <c r="PYA64" s="7"/>
      <c r="PYB64" s="7"/>
      <c r="PYC64" s="7"/>
      <c r="PYD64" s="7"/>
      <c r="PYE64" s="7"/>
      <c r="PYF64" s="7"/>
      <c r="PYG64" s="7"/>
      <c r="PYH64" s="7"/>
      <c r="PYI64" s="7"/>
      <c r="PYJ64" s="7"/>
      <c r="PYK64" s="7"/>
      <c r="PYL64" s="7"/>
      <c r="PYM64" s="7"/>
      <c r="PYN64" s="7"/>
      <c r="PYO64" s="7"/>
      <c r="PYP64" s="7"/>
      <c r="PYQ64" s="7"/>
      <c r="PYR64" s="7"/>
      <c r="PYS64" s="7"/>
      <c r="PYT64" s="7"/>
      <c r="PYU64" s="7"/>
      <c r="PYV64" s="7"/>
      <c r="PYW64" s="7"/>
      <c r="PYX64" s="7"/>
      <c r="PYY64" s="7"/>
      <c r="PYZ64" s="7"/>
      <c r="PZA64" s="7"/>
      <c r="PZB64" s="7"/>
      <c r="PZC64" s="7"/>
      <c r="PZD64" s="7"/>
      <c r="PZE64" s="7"/>
      <c r="PZF64" s="7"/>
      <c r="PZG64" s="7"/>
      <c r="PZH64" s="7"/>
      <c r="PZI64" s="7"/>
      <c r="PZJ64" s="7"/>
      <c r="PZK64" s="7"/>
      <c r="PZL64" s="7"/>
      <c r="PZM64" s="7"/>
      <c r="PZN64" s="7"/>
      <c r="PZO64" s="7"/>
      <c r="PZP64" s="7"/>
      <c r="PZQ64" s="7"/>
      <c r="PZR64" s="7"/>
      <c r="PZS64" s="7"/>
      <c r="PZT64" s="7"/>
      <c r="PZU64" s="7"/>
      <c r="PZV64" s="7"/>
      <c r="PZW64" s="7"/>
      <c r="PZX64" s="7"/>
      <c r="PZY64" s="7"/>
      <c r="PZZ64" s="7"/>
      <c r="QAA64" s="7"/>
      <c r="QAB64" s="7"/>
      <c r="QAC64" s="7"/>
      <c r="QAD64" s="7"/>
      <c r="QAE64" s="7"/>
      <c r="QAF64" s="7"/>
      <c r="QAG64" s="7"/>
      <c r="QAH64" s="7"/>
      <c r="QAI64" s="7"/>
      <c r="QAJ64" s="7"/>
      <c r="QAK64" s="7"/>
      <c r="QAL64" s="7"/>
      <c r="QAM64" s="7"/>
      <c r="QAN64" s="7"/>
      <c r="QAO64" s="7"/>
      <c r="QAP64" s="7"/>
      <c r="QAQ64" s="7"/>
      <c r="QAR64" s="7"/>
      <c r="QAS64" s="7"/>
      <c r="QAT64" s="7"/>
      <c r="QAU64" s="7"/>
      <c r="QAV64" s="7"/>
      <c r="QAX64" s="7"/>
      <c r="QAY64" s="7"/>
      <c r="QAZ64" s="7"/>
      <c r="QBA64" s="7"/>
      <c r="QBB64" s="7"/>
      <c r="QBC64" s="7"/>
      <c r="QBD64" s="7"/>
      <c r="QBE64" s="7"/>
      <c r="QBF64" s="7"/>
      <c r="QBG64" s="7"/>
      <c r="QBH64" s="7"/>
      <c r="QBI64" s="7"/>
      <c r="QBJ64" s="7"/>
      <c r="QBK64" s="7"/>
      <c r="QBL64" s="7"/>
      <c r="QBM64" s="7"/>
      <c r="QBN64" s="7"/>
      <c r="QBO64" s="7"/>
      <c r="QBP64" s="7"/>
      <c r="QBQ64" s="7"/>
      <c r="QBR64" s="7"/>
      <c r="QBS64" s="7"/>
      <c r="QBT64" s="7"/>
      <c r="QBU64" s="7"/>
      <c r="QBV64" s="7"/>
      <c r="QBW64" s="7"/>
      <c r="QBX64" s="7"/>
      <c r="QBY64" s="7"/>
      <c r="QBZ64" s="7"/>
      <c r="QCA64" s="7"/>
      <c r="QCB64" s="7"/>
      <c r="QCC64" s="7"/>
      <c r="QCD64" s="7"/>
      <c r="QCE64" s="7"/>
      <c r="QCF64" s="7"/>
      <c r="QCG64" s="7"/>
      <c r="QCH64" s="7"/>
      <c r="QCI64" s="7"/>
      <c r="QCJ64" s="7"/>
      <c r="QCK64" s="7"/>
      <c r="QCL64" s="7"/>
      <c r="QCM64" s="7"/>
      <c r="QCN64" s="7"/>
      <c r="QCO64" s="7"/>
      <c r="QCP64" s="7"/>
      <c r="QCQ64" s="7"/>
      <c r="QCR64" s="7"/>
      <c r="QCS64" s="7"/>
      <c r="QCT64" s="7"/>
      <c r="QCU64" s="7"/>
      <c r="QCV64" s="7"/>
      <c r="QCW64" s="7"/>
      <c r="QCX64" s="7"/>
      <c r="QCY64" s="7"/>
      <c r="QCZ64" s="7"/>
      <c r="QDA64" s="7"/>
      <c r="QDB64" s="7"/>
      <c r="QDC64" s="7"/>
      <c r="QDD64" s="7"/>
      <c r="QDE64" s="7"/>
      <c r="QDF64" s="7"/>
      <c r="QDG64" s="7"/>
      <c r="QDH64" s="7"/>
      <c r="QDI64" s="7"/>
      <c r="QDJ64" s="7"/>
      <c r="QDK64" s="7"/>
      <c r="QDL64" s="7"/>
      <c r="QDM64" s="7"/>
      <c r="QDN64" s="7"/>
      <c r="QDO64" s="7"/>
      <c r="QDP64" s="7"/>
      <c r="QDQ64" s="7"/>
      <c r="QDR64" s="7"/>
      <c r="QDS64" s="7"/>
      <c r="QDT64" s="7"/>
      <c r="QDU64" s="7"/>
      <c r="QDV64" s="7"/>
      <c r="QDW64" s="7"/>
      <c r="QDX64" s="7"/>
      <c r="QDY64" s="7"/>
      <c r="QDZ64" s="7"/>
      <c r="QEA64" s="7"/>
      <c r="QEB64" s="7"/>
      <c r="QEC64" s="7"/>
      <c r="QED64" s="7"/>
      <c r="QEE64" s="7"/>
      <c r="QEF64" s="7"/>
      <c r="QEG64" s="7"/>
      <c r="QEH64" s="7"/>
      <c r="QEI64" s="7"/>
      <c r="QEJ64" s="7"/>
      <c r="QEK64" s="7"/>
      <c r="QEL64" s="7"/>
      <c r="QEM64" s="7"/>
      <c r="QEN64" s="7"/>
      <c r="QEO64" s="7"/>
      <c r="QEP64" s="7"/>
      <c r="QEQ64" s="7"/>
      <c r="QER64" s="7"/>
      <c r="QES64" s="7"/>
      <c r="QET64" s="7"/>
      <c r="QEU64" s="7"/>
      <c r="QEV64" s="7"/>
      <c r="QEW64" s="7"/>
      <c r="QEX64" s="7"/>
      <c r="QEY64" s="7"/>
      <c r="QEZ64" s="7"/>
      <c r="QFA64" s="7"/>
      <c r="QFB64" s="7"/>
      <c r="QFC64" s="7"/>
      <c r="QFD64" s="7"/>
      <c r="QFE64" s="7"/>
      <c r="QFF64" s="7"/>
      <c r="QFG64" s="7"/>
      <c r="QFH64" s="7"/>
      <c r="QFI64" s="7"/>
      <c r="QFJ64" s="7"/>
      <c r="QFK64" s="7"/>
      <c r="QFL64" s="7"/>
      <c r="QFM64" s="7"/>
      <c r="QFN64" s="7"/>
      <c r="QFO64" s="7"/>
      <c r="QFP64" s="7"/>
      <c r="QFQ64" s="7"/>
      <c r="QFR64" s="7"/>
      <c r="QFS64" s="7"/>
      <c r="QFT64" s="7"/>
      <c r="QFU64" s="7"/>
      <c r="QFV64" s="7"/>
      <c r="QFW64" s="7"/>
      <c r="QFX64" s="7"/>
      <c r="QFY64" s="7"/>
      <c r="QFZ64" s="7"/>
      <c r="QGA64" s="7"/>
      <c r="QGB64" s="7"/>
      <c r="QGC64" s="7"/>
      <c r="QGD64" s="7"/>
      <c r="QGE64" s="7"/>
      <c r="QGF64" s="7"/>
      <c r="QGG64" s="7"/>
      <c r="QGH64" s="7"/>
      <c r="QGI64" s="7"/>
      <c r="QGJ64" s="7"/>
      <c r="QGK64" s="7"/>
      <c r="QGL64" s="7"/>
      <c r="QGM64" s="7"/>
      <c r="QGN64" s="7"/>
      <c r="QGO64" s="7"/>
      <c r="QGP64" s="7"/>
      <c r="QGQ64" s="7"/>
      <c r="QGR64" s="7"/>
      <c r="QGS64" s="7"/>
      <c r="QGT64" s="7"/>
      <c r="QGU64" s="7"/>
      <c r="QGV64" s="7"/>
      <c r="QGW64" s="7"/>
      <c r="QGX64" s="7"/>
      <c r="QGY64" s="7"/>
      <c r="QGZ64" s="7"/>
      <c r="QHA64" s="7"/>
      <c r="QHB64" s="7"/>
      <c r="QHC64" s="7"/>
      <c r="QHD64" s="7"/>
      <c r="QHE64" s="7"/>
      <c r="QHF64" s="7"/>
      <c r="QHG64" s="7"/>
      <c r="QHH64" s="7"/>
      <c r="QHI64" s="7"/>
      <c r="QHJ64" s="7"/>
      <c r="QHK64" s="7"/>
      <c r="QHL64" s="7"/>
      <c r="QHM64" s="7"/>
      <c r="QHN64" s="7"/>
      <c r="QHO64" s="7"/>
      <c r="QHP64" s="7"/>
      <c r="QHQ64" s="7"/>
      <c r="QHR64" s="7"/>
      <c r="QHS64" s="7"/>
      <c r="QHT64" s="7"/>
      <c r="QHU64" s="7"/>
      <c r="QHV64" s="7"/>
      <c r="QHW64" s="7"/>
      <c r="QHX64" s="7"/>
      <c r="QHY64" s="7"/>
      <c r="QHZ64" s="7"/>
      <c r="QIA64" s="7"/>
      <c r="QIB64" s="7"/>
      <c r="QIC64" s="7"/>
      <c r="QID64" s="7"/>
      <c r="QIE64" s="7"/>
      <c r="QIF64" s="7"/>
      <c r="QIG64" s="7"/>
      <c r="QIH64" s="7"/>
      <c r="QII64" s="7"/>
      <c r="QIJ64" s="7"/>
      <c r="QIK64" s="7"/>
      <c r="QIL64" s="7"/>
      <c r="QIM64" s="7"/>
      <c r="QIN64" s="7"/>
      <c r="QIO64" s="7"/>
      <c r="QIP64" s="7"/>
      <c r="QIQ64" s="7"/>
      <c r="QIR64" s="7"/>
      <c r="QIS64" s="7"/>
      <c r="QIT64" s="7"/>
      <c r="QIU64" s="7"/>
      <c r="QIV64" s="7"/>
      <c r="QIW64" s="7"/>
      <c r="QIX64" s="7"/>
      <c r="QIY64" s="7"/>
      <c r="QIZ64" s="7"/>
      <c r="QJA64" s="7"/>
      <c r="QJB64" s="7"/>
      <c r="QJC64" s="7"/>
      <c r="QJD64" s="7"/>
      <c r="QJE64" s="7"/>
      <c r="QJF64" s="7"/>
      <c r="QJG64" s="7"/>
      <c r="QJH64" s="7"/>
      <c r="QJI64" s="7"/>
      <c r="QJJ64" s="7"/>
      <c r="QJK64" s="7"/>
      <c r="QJL64" s="7"/>
      <c r="QJM64" s="7"/>
      <c r="QJN64" s="7"/>
      <c r="QJO64" s="7"/>
      <c r="QJP64" s="7"/>
      <c r="QJQ64" s="7"/>
      <c r="QJR64" s="7"/>
      <c r="QJS64" s="7"/>
      <c r="QJT64" s="7"/>
      <c r="QJU64" s="7"/>
      <c r="QJV64" s="7"/>
      <c r="QJW64" s="7"/>
      <c r="QJX64" s="7"/>
      <c r="QJY64" s="7"/>
      <c r="QJZ64" s="7"/>
      <c r="QKA64" s="7"/>
      <c r="QKB64" s="7"/>
      <c r="QKC64" s="7"/>
      <c r="QKD64" s="7"/>
      <c r="QKE64" s="7"/>
      <c r="QKF64" s="7"/>
      <c r="QKG64" s="7"/>
      <c r="QKH64" s="7"/>
      <c r="QKI64" s="7"/>
      <c r="QKJ64" s="7"/>
      <c r="QKK64" s="7"/>
      <c r="QKL64" s="7"/>
      <c r="QKM64" s="7"/>
      <c r="QKN64" s="7"/>
      <c r="QKO64" s="7"/>
      <c r="QKP64" s="7"/>
      <c r="QKQ64" s="7"/>
      <c r="QKR64" s="7"/>
      <c r="QKT64" s="7"/>
      <c r="QKU64" s="7"/>
      <c r="QKV64" s="7"/>
      <c r="QKW64" s="7"/>
      <c r="QKX64" s="7"/>
      <c r="QKY64" s="7"/>
      <c r="QKZ64" s="7"/>
      <c r="QLA64" s="7"/>
      <c r="QLB64" s="7"/>
      <c r="QLC64" s="7"/>
      <c r="QLD64" s="7"/>
      <c r="QLE64" s="7"/>
      <c r="QLF64" s="7"/>
      <c r="QLG64" s="7"/>
      <c r="QLH64" s="7"/>
      <c r="QLI64" s="7"/>
      <c r="QLJ64" s="7"/>
      <c r="QLK64" s="7"/>
      <c r="QLL64" s="7"/>
      <c r="QLM64" s="7"/>
      <c r="QLN64" s="7"/>
      <c r="QLO64" s="7"/>
      <c r="QLP64" s="7"/>
      <c r="QLQ64" s="7"/>
      <c r="QLR64" s="7"/>
      <c r="QLS64" s="7"/>
      <c r="QLT64" s="7"/>
      <c r="QLU64" s="7"/>
      <c r="QLV64" s="7"/>
      <c r="QLW64" s="7"/>
      <c r="QLX64" s="7"/>
      <c r="QLY64" s="7"/>
      <c r="QLZ64" s="7"/>
      <c r="QMA64" s="7"/>
      <c r="QMB64" s="7"/>
      <c r="QMC64" s="7"/>
      <c r="QMD64" s="7"/>
      <c r="QME64" s="7"/>
      <c r="QMF64" s="7"/>
      <c r="QMG64" s="7"/>
      <c r="QMH64" s="7"/>
      <c r="QMI64" s="7"/>
      <c r="QMJ64" s="7"/>
      <c r="QMK64" s="7"/>
      <c r="QML64" s="7"/>
      <c r="QMM64" s="7"/>
      <c r="QMN64" s="7"/>
      <c r="QMO64" s="7"/>
      <c r="QMP64" s="7"/>
      <c r="QMQ64" s="7"/>
      <c r="QMR64" s="7"/>
      <c r="QMS64" s="7"/>
      <c r="QMT64" s="7"/>
      <c r="QMU64" s="7"/>
      <c r="QMV64" s="7"/>
      <c r="QMW64" s="7"/>
      <c r="QMX64" s="7"/>
      <c r="QMY64" s="7"/>
      <c r="QMZ64" s="7"/>
      <c r="QNA64" s="7"/>
      <c r="QNB64" s="7"/>
      <c r="QNC64" s="7"/>
      <c r="QND64" s="7"/>
      <c r="QNE64" s="7"/>
      <c r="QNF64" s="7"/>
      <c r="QNG64" s="7"/>
      <c r="QNH64" s="7"/>
      <c r="QNI64" s="7"/>
      <c r="QNJ64" s="7"/>
      <c r="QNK64" s="7"/>
      <c r="QNL64" s="7"/>
      <c r="QNM64" s="7"/>
      <c r="QNN64" s="7"/>
      <c r="QNO64" s="7"/>
      <c r="QNP64" s="7"/>
      <c r="QNQ64" s="7"/>
      <c r="QNR64" s="7"/>
      <c r="QNS64" s="7"/>
      <c r="QNT64" s="7"/>
      <c r="QNU64" s="7"/>
      <c r="QNV64" s="7"/>
      <c r="QNW64" s="7"/>
      <c r="QNX64" s="7"/>
      <c r="QNY64" s="7"/>
      <c r="QNZ64" s="7"/>
      <c r="QOA64" s="7"/>
      <c r="QOB64" s="7"/>
      <c r="QOC64" s="7"/>
      <c r="QOD64" s="7"/>
      <c r="QOE64" s="7"/>
      <c r="QOF64" s="7"/>
      <c r="QOG64" s="7"/>
      <c r="QOH64" s="7"/>
      <c r="QOI64" s="7"/>
      <c r="QOJ64" s="7"/>
      <c r="QOK64" s="7"/>
      <c r="QOL64" s="7"/>
      <c r="QOM64" s="7"/>
      <c r="QON64" s="7"/>
      <c r="QOO64" s="7"/>
      <c r="QOP64" s="7"/>
      <c r="QOQ64" s="7"/>
      <c r="QOR64" s="7"/>
      <c r="QOS64" s="7"/>
      <c r="QOT64" s="7"/>
      <c r="QOU64" s="7"/>
      <c r="QOV64" s="7"/>
      <c r="QOW64" s="7"/>
      <c r="QOX64" s="7"/>
      <c r="QOY64" s="7"/>
      <c r="QOZ64" s="7"/>
      <c r="QPA64" s="7"/>
      <c r="QPB64" s="7"/>
      <c r="QPC64" s="7"/>
      <c r="QPD64" s="7"/>
      <c r="QPE64" s="7"/>
      <c r="QPF64" s="7"/>
      <c r="QPG64" s="7"/>
      <c r="QPH64" s="7"/>
      <c r="QPI64" s="7"/>
      <c r="QPJ64" s="7"/>
      <c r="QPK64" s="7"/>
      <c r="QPL64" s="7"/>
      <c r="QPM64" s="7"/>
      <c r="QPN64" s="7"/>
      <c r="QPO64" s="7"/>
      <c r="QPP64" s="7"/>
      <c r="QPQ64" s="7"/>
      <c r="QPR64" s="7"/>
      <c r="QPS64" s="7"/>
      <c r="QPT64" s="7"/>
      <c r="QPU64" s="7"/>
      <c r="QPV64" s="7"/>
      <c r="QPW64" s="7"/>
      <c r="QPX64" s="7"/>
      <c r="QPY64" s="7"/>
      <c r="QPZ64" s="7"/>
      <c r="QQA64" s="7"/>
      <c r="QQB64" s="7"/>
      <c r="QQC64" s="7"/>
      <c r="QQD64" s="7"/>
      <c r="QQE64" s="7"/>
      <c r="QQF64" s="7"/>
      <c r="QQG64" s="7"/>
      <c r="QQH64" s="7"/>
      <c r="QQI64" s="7"/>
      <c r="QQJ64" s="7"/>
      <c r="QQK64" s="7"/>
      <c r="QQL64" s="7"/>
      <c r="QQM64" s="7"/>
      <c r="QQN64" s="7"/>
      <c r="QQO64" s="7"/>
      <c r="QQP64" s="7"/>
      <c r="QQQ64" s="7"/>
      <c r="QQR64" s="7"/>
      <c r="QQS64" s="7"/>
      <c r="QQT64" s="7"/>
      <c r="QQU64" s="7"/>
      <c r="QQV64" s="7"/>
      <c r="QQW64" s="7"/>
      <c r="QQX64" s="7"/>
      <c r="QQY64" s="7"/>
      <c r="QQZ64" s="7"/>
      <c r="QRA64" s="7"/>
      <c r="QRB64" s="7"/>
      <c r="QRC64" s="7"/>
      <c r="QRD64" s="7"/>
      <c r="QRE64" s="7"/>
      <c r="QRF64" s="7"/>
      <c r="QRG64" s="7"/>
      <c r="QRH64" s="7"/>
      <c r="QRI64" s="7"/>
      <c r="QRJ64" s="7"/>
      <c r="QRK64" s="7"/>
      <c r="QRL64" s="7"/>
      <c r="QRM64" s="7"/>
      <c r="QRN64" s="7"/>
      <c r="QRO64" s="7"/>
      <c r="QRP64" s="7"/>
      <c r="QRQ64" s="7"/>
      <c r="QRR64" s="7"/>
      <c r="QRS64" s="7"/>
      <c r="QRT64" s="7"/>
      <c r="QRU64" s="7"/>
      <c r="QRV64" s="7"/>
      <c r="QRW64" s="7"/>
      <c r="QRX64" s="7"/>
      <c r="QRY64" s="7"/>
      <c r="QRZ64" s="7"/>
      <c r="QSA64" s="7"/>
      <c r="QSB64" s="7"/>
      <c r="QSC64" s="7"/>
      <c r="QSD64" s="7"/>
      <c r="QSE64" s="7"/>
      <c r="QSF64" s="7"/>
      <c r="QSG64" s="7"/>
      <c r="QSH64" s="7"/>
      <c r="QSI64" s="7"/>
      <c r="QSJ64" s="7"/>
      <c r="QSK64" s="7"/>
      <c r="QSL64" s="7"/>
      <c r="QSM64" s="7"/>
      <c r="QSN64" s="7"/>
      <c r="QSO64" s="7"/>
      <c r="QSP64" s="7"/>
      <c r="QSQ64" s="7"/>
      <c r="QSR64" s="7"/>
      <c r="QSS64" s="7"/>
      <c r="QST64" s="7"/>
      <c r="QSU64" s="7"/>
      <c r="QSV64" s="7"/>
      <c r="QSW64" s="7"/>
      <c r="QSX64" s="7"/>
      <c r="QSY64" s="7"/>
      <c r="QSZ64" s="7"/>
      <c r="QTA64" s="7"/>
      <c r="QTB64" s="7"/>
      <c r="QTC64" s="7"/>
      <c r="QTD64" s="7"/>
      <c r="QTE64" s="7"/>
      <c r="QTF64" s="7"/>
      <c r="QTG64" s="7"/>
      <c r="QTH64" s="7"/>
      <c r="QTI64" s="7"/>
      <c r="QTJ64" s="7"/>
      <c r="QTK64" s="7"/>
      <c r="QTL64" s="7"/>
      <c r="QTM64" s="7"/>
      <c r="QTN64" s="7"/>
      <c r="QTO64" s="7"/>
      <c r="QTP64" s="7"/>
      <c r="QTQ64" s="7"/>
      <c r="QTR64" s="7"/>
      <c r="QTS64" s="7"/>
      <c r="QTT64" s="7"/>
      <c r="QTU64" s="7"/>
      <c r="QTV64" s="7"/>
      <c r="QTW64" s="7"/>
      <c r="QTX64" s="7"/>
      <c r="QTY64" s="7"/>
      <c r="QTZ64" s="7"/>
      <c r="QUA64" s="7"/>
      <c r="QUB64" s="7"/>
      <c r="QUC64" s="7"/>
      <c r="QUD64" s="7"/>
      <c r="QUE64" s="7"/>
      <c r="QUF64" s="7"/>
      <c r="QUG64" s="7"/>
      <c r="QUH64" s="7"/>
      <c r="QUI64" s="7"/>
      <c r="QUJ64" s="7"/>
      <c r="QUK64" s="7"/>
      <c r="QUL64" s="7"/>
      <c r="QUM64" s="7"/>
      <c r="QUN64" s="7"/>
      <c r="QUP64" s="7"/>
      <c r="QUQ64" s="7"/>
      <c r="QUR64" s="7"/>
      <c r="QUS64" s="7"/>
      <c r="QUT64" s="7"/>
      <c r="QUU64" s="7"/>
      <c r="QUV64" s="7"/>
      <c r="QUW64" s="7"/>
      <c r="QUX64" s="7"/>
      <c r="QUY64" s="7"/>
      <c r="QUZ64" s="7"/>
      <c r="QVA64" s="7"/>
      <c r="QVB64" s="7"/>
      <c r="QVC64" s="7"/>
      <c r="QVD64" s="7"/>
      <c r="QVE64" s="7"/>
      <c r="QVF64" s="7"/>
      <c r="QVG64" s="7"/>
      <c r="QVH64" s="7"/>
      <c r="QVI64" s="7"/>
      <c r="QVJ64" s="7"/>
      <c r="QVK64" s="7"/>
      <c r="QVL64" s="7"/>
      <c r="QVM64" s="7"/>
      <c r="QVN64" s="7"/>
      <c r="QVO64" s="7"/>
      <c r="QVP64" s="7"/>
      <c r="QVQ64" s="7"/>
      <c r="QVR64" s="7"/>
      <c r="QVS64" s="7"/>
      <c r="QVT64" s="7"/>
      <c r="QVU64" s="7"/>
      <c r="QVV64" s="7"/>
      <c r="QVW64" s="7"/>
      <c r="QVX64" s="7"/>
      <c r="QVY64" s="7"/>
      <c r="QVZ64" s="7"/>
      <c r="QWA64" s="7"/>
      <c r="QWB64" s="7"/>
      <c r="QWC64" s="7"/>
      <c r="QWD64" s="7"/>
      <c r="QWE64" s="7"/>
      <c r="QWF64" s="7"/>
      <c r="QWG64" s="7"/>
      <c r="QWH64" s="7"/>
      <c r="QWI64" s="7"/>
      <c r="QWJ64" s="7"/>
      <c r="QWK64" s="7"/>
      <c r="QWL64" s="7"/>
      <c r="QWM64" s="7"/>
      <c r="QWN64" s="7"/>
      <c r="QWO64" s="7"/>
      <c r="QWP64" s="7"/>
      <c r="QWQ64" s="7"/>
      <c r="QWR64" s="7"/>
      <c r="QWS64" s="7"/>
      <c r="QWT64" s="7"/>
      <c r="QWU64" s="7"/>
      <c r="QWV64" s="7"/>
      <c r="QWW64" s="7"/>
      <c r="QWX64" s="7"/>
      <c r="QWY64" s="7"/>
      <c r="QWZ64" s="7"/>
      <c r="QXA64" s="7"/>
      <c r="QXB64" s="7"/>
      <c r="QXC64" s="7"/>
      <c r="QXD64" s="7"/>
      <c r="QXE64" s="7"/>
      <c r="QXF64" s="7"/>
      <c r="QXG64" s="7"/>
      <c r="QXH64" s="7"/>
      <c r="QXI64" s="7"/>
      <c r="QXJ64" s="7"/>
      <c r="QXK64" s="7"/>
      <c r="QXL64" s="7"/>
      <c r="QXM64" s="7"/>
      <c r="QXN64" s="7"/>
      <c r="QXO64" s="7"/>
      <c r="QXP64" s="7"/>
      <c r="QXQ64" s="7"/>
      <c r="QXR64" s="7"/>
      <c r="QXS64" s="7"/>
      <c r="QXT64" s="7"/>
      <c r="QXU64" s="7"/>
      <c r="QXV64" s="7"/>
      <c r="QXW64" s="7"/>
      <c r="QXX64" s="7"/>
      <c r="QXY64" s="7"/>
      <c r="QXZ64" s="7"/>
      <c r="QYA64" s="7"/>
      <c r="QYB64" s="7"/>
      <c r="QYC64" s="7"/>
      <c r="QYD64" s="7"/>
      <c r="QYE64" s="7"/>
      <c r="QYF64" s="7"/>
      <c r="QYG64" s="7"/>
      <c r="QYH64" s="7"/>
      <c r="QYI64" s="7"/>
      <c r="QYJ64" s="7"/>
      <c r="QYK64" s="7"/>
      <c r="QYL64" s="7"/>
      <c r="QYM64" s="7"/>
      <c r="QYN64" s="7"/>
      <c r="QYO64" s="7"/>
      <c r="QYP64" s="7"/>
      <c r="QYQ64" s="7"/>
      <c r="QYR64" s="7"/>
      <c r="QYS64" s="7"/>
      <c r="QYT64" s="7"/>
      <c r="QYU64" s="7"/>
      <c r="QYV64" s="7"/>
      <c r="QYW64" s="7"/>
      <c r="QYX64" s="7"/>
      <c r="QYY64" s="7"/>
      <c r="QYZ64" s="7"/>
      <c r="QZA64" s="7"/>
      <c r="QZB64" s="7"/>
      <c r="QZC64" s="7"/>
      <c r="QZD64" s="7"/>
      <c r="QZE64" s="7"/>
      <c r="QZF64" s="7"/>
      <c r="QZG64" s="7"/>
      <c r="QZH64" s="7"/>
      <c r="QZI64" s="7"/>
      <c r="QZJ64" s="7"/>
      <c r="QZK64" s="7"/>
      <c r="QZL64" s="7"/>
      <c r="QZM64" s="7"/>
      <c r="QZN64" s="7"/>
      <c r="QZO64" s="7"/>
      <c r="QZP64" s="7"/>
      <c r="QZQ64" s="7"/>
      <c r="QZR64" s="7"/>
      <c r="QZS64" s="7"/>
      <c r="QZT64" s="7"/>
      <c r="QZU64" s="7"/>
      <c r="QZV64" s="7"/>
      <c r="QZW64" s="7"/>
      <c r="QZX64" s="7"/>
      <c r="QZY64" s="7"/>
      <c r="QZZ64" s="7"/>
      <c r="RAA64" s="7"/>
      <c r="RAB64" s="7"/>
      <c r="RAC64" s="7"/>
      <c r="RAD64" s="7"/>
      <c r="RAE64" s="7"/>
      <c r="RAF64" s="7"/>
      <c r="RAG64" s="7"/>
      <c r="RAH64" s="7"/>
      <c r="RAI64" s="7"/>
      <c r="RAJ64" s="7"/>
      <c r="RAK64" s="7"/>
      <c r="RAL64" s="7"/>
      <c r="RAM64" s="7"/>
      <c r="RAN64" s="7"/>
      <c r="RAO64" s="7"/>
      <c r="RAP64" s="7"/>
      <c r="RAQ64" s="7"/>
      <c r="RAR64" s="7"/>
      <c r="RAS64" s="7"/>
      <c r="RAT64" s="7"/>
      <c r="RAU64" s="7"/>
      <c r="RAV64" s="7"/>
      <c r="RAW64" s="7"/>
      <c r="RAX64" s="7"/>
      <c r="RAY64" s="7"/>
      <c r="RAZ64" s="7"/>
      <c r="RBA64" s="7"/>
      <c r="RBB64" s="7"/>
      <c r="RBC64" s="7"/>
      <c r="RBD64" s="7"/>
      <c r="RBE64" s="7"/>
      <c r="RBF64" s="7"/>
      <c r="RBG64" s="7"/>
      <c r="RBH64" s="7"/>
      <c r="RBI64" s="7"/>
      <c r="RBJ64" s="7"/>
      <c r="RBK64" s="7"/>
      <c r="RBL64" s="7"/>
      <c r="RBM64" s="7"/>
      <c r="RBN64" s="7"/>
      <c r="RBO64" s="7"/>
      <c r="RBP64" s="7"/>
      <c r="RBQ64" s="7"/>
      <c r="RBR64" s="7"/>
      <c r="RBS64" s="7"/>
      <c r="RBT64" s="7"/>
      <c r="RBU64" s="7"/>
      <c r="RBV64" s="7"/>
      <c r="RBW64" s="7"/>
      <c r="RBX64" s="7"/>
      <c r="RBY64" s="7"/>
      <c r="RBZ64" s="7"/>
      <c r="RCA64" s="7"/>
      <c r="RCB64" s="7"/>
      <c r="RCC64" s="7"/>
      <c r="RCD64" s="7"/>
      <c r="RCE64" s="7"/>
      <c r="RCF64" s="7"/>
      <c r="RCG64" s="7"/>
      <c r="RCH64" s="7"/>
      <c r="RCI64" s="7"/>
      <c r="RCJ64" s="7"/>
      <c r="RCK64" s="7"/>
      <c r="RCL64" s="7"/>
      <c r="RCM64" s="7"/>
      <c r="RCN64" s="7"/>
      <c r="RCO64" s="7"/>
      <c r="RCP64" s="7"/>
      <c r="RCQ64" s="7"/>
      <c r="RCR64" s="7"/>
      <c r="RCS64" s="7"/>
      <c r="RCT64" s="7"/>
      <c r="RCU64" s="7"/>
      <c r="RCV64" s="7"/>
      <c r="RCW64" s="7"/>
      <c r="RCX64" s="7"/>
      <c r="RCY64" s="7"/>
      <c r="RCZ64" s="7"/>
      <c r="RDA64" s="7"/>
      <c r="RDB64" s="7"/>
      <c r="RDC64" s="7"/>
      <c r="RDD64" s="7"/>
      <c r="RDE64" s="7"/>
      <c r="RDF64" s="7"/>
      <c r="RDG64" s="7"/>
      <c r="RDH64" s="7"/>
      <c r="RDI64" s="7"/>
      <c r="RDJ64" s="7"/>
      <c r="RDK64" s="7"/>
      <c r="RDL64" s="7"/>
      <c r="RDM64" s="7"/>
      <c r="RDN64" s="7"/>
      <c r="RDO64" s="7"/>
      <c r="RDP64" s="7"/>
      <c r="RDQ64" s="7"/>
      <c r="RDR64" s="7"/>
      <c r="RDS64" s="7"/>
      <c r="RDT64" s="7"/>
      <c r="RDU64" s="7"/>
      <c r="RDV64" s="7"/>
      <c r="RDW64" s="7"/>
      <c r="RDX64" s="7"/>
      <c r="RDY64" s="7"/>
      <c r="RDZ64" s="7"/>
      <c r="REA64" s="7"/>
      <c r="REB64" s="7"/>
      <c r="REC64" s="7"/>
      <c r="RED64" s="7"/>
      <c r="REE64" s="7"/>
      <c r="REF64" s="7"/>
      <c r="REG64" s="7"/>
      <c r="REH64" s="7"/>
      <c r="REI64" s="7"/>
      <c r="REJ64" s="7"/>
      <c r="REL64" s="7"/>
      <c r="REM64" s="7"/>
      <c r="REN64" s="7"/>
      <c r="REO64" s="7"/>
      <c r="REP64" s="7"/>
      <c r="REQ64" s="7"/>
      <c r="RER64" s="7"/>
      <c r="RES64" s="7"/>
      <c r="RET64" s="7"/>
      <c r="REU64" s="7"/>
      <c r="REV64" s="7"/>
      <c r="REW64" s="7"/>
      <c r="REX64" s="7"/>
      <c r="REY64" s="7"/>
      <c r="REZ64" s="7"/>
      <c r="RFA64" s="7"/>
      <c r="RFB64" s="7"/>
      <c r="RFC64" s="7"/>
      <c r="RFD64" s="7"/>
      <c r="RFE64" s="7"/>
      <c r="RFF64" s="7"/>
      <c r="RFG64" s="7"/>
      <c r="RFH64" s="7"/>
      <c r="RFI64" s="7"/>
      <c r="RFJ64" s="7"/>
      <c r="RFK64" s="7"/>
      <c r="RFL64" s="7"/>
      <c r="RFM64" s="7"/>
      <c r="RFN64" s="7"/>
      <c r="RFO64" s="7"/>
      <c r="RFP64" s="7"/>
      <c r="RFQ64" s="7"/>
      <c r="RFR64" s="7"/>
      <c r="RFS64" s="7"/>
      <c r="RFT64" s="7"/>
      <c r="RFU64" s="7"/>
      <c r="RFV64" s="7"/>
      <c r="RFW64" s="7"/>
      <c r="RFX64" s="7"/>
      <c r="RFY64" s="7"/>
      <c r="RFZ64" s="7"/>
      <c r="RGA64" s="7"/>
      <c r="RGB64" s="7"/>
      <c r="RGC64" s="7"/>
      <c r="RGD64" s="7"/>
      <c r="RGE64" s="7"/>
      <c r="RGF64" s="7"/>
      <c r="RGG64" s="7"/>
      <c r="RGH64" s="7"/>
      <c r="RGI64" s="7"/>
      <c r="RGJ64" s="7"/>
      <c r="RGK64" s="7"/>
      <c r="RGL64" s="7"/>
      <c r="RGM64" s="7"/>
      <c r="RGN64" s="7"/>
      <c r="RGO64" s="7"/>
      <c r="RGP64" s="7"/>
      <c r="RGQ64" s="7"/>
      <c r="RGR64" s="7"/>
      <c r="RGS64" s="7"/>
      <c r="RGT64" s="7"/>
      <c r="RGU64" s="7"/>
      <c r="RGV64" s="7"/>
      <c r="RGW64" s="7"/>
      <c r="RGX64" s="7"/>
      <c r="RGY64" s="7"/>
      <c r="RGZ64" s="7"/>
      <c r="RHA64" s="7"/>
      <c r="RHB64" s="7"/>
      <c r="RHC64" s="7"/>
      <c r="RHD64" s="7"/>
      <c r="RHE64" s="7"/>
      <c r="RHF64" s="7"/>
      <c r="RHG64" s="7"/>
      <c r="RHH64" s="7"/>
      <c r="RHI64" s="7"/>
      <c r="RHJ64" s="7"/>
      <c r="RHK64" s="7"/>
      <c r="RHL64" s="7"/>
      <c r="RHM64" s="7"/>
      <c r="RHN64" s="7"/>
      <c r="RHO64" s="7"/>
      <c r="RHP64" s="7"/>
      <c r="RHQ64" s="7"/>
      <c r="RHR64" s="7"/>
      <c r="RHS64" s="7"/>
      <c r="RHT64" s="7"/>
      <c r="RHU64" s="7"/>
      <c r="RHV64" s="7"/>
      <c r="RHW64" s="7"/>
      <c r="RHX64" s="7"/>
      <c r="RHY64" s="7"/>
      <c r="RHZ64" s="7"/>
      <c r="RIA64" s="7"/>
      <c r="RIB64" s="7"/>
      <c r="RIC64" s="7"/>
      <c r="RID64" s="7"/>
      <c r="RIE64" s="7"/>
      <c r="RIF64" s="7"/>
      <c r="RIG64" s="7"/>
      <c r="RIH64" s="7"/>
      <c r="RII64" s="7"/>
      <c r="RIJ64" s="7"/>
      <c r="RIK64" s="7"/>
      <c r="RIL64" s="7"/>
      <c r="RIM64" s="7"/>
      <c r="RIN64" s="7"/>
      <c r="RIO64" s="7"/>
      <c r="RIP64" s="7"/>
      <c r="RIQ64" s="7"/>
      <c r="RIR64" s="7"/>
      <c r="RIS64" s="7"/>
      <c r="RIT64" s="7"/>
      <c r="RIU64" s="7"/>
      <c r="RIV64" s="7"/>
      <c r="RIW64" s="7"/>
      <c r="RIX64" s="7"/>
      <c r="RIY64" s="7"/>
      <c r="RIZ64" s="7"/>
      <c r="RJA64" s="7"/>
      <c r="RJB64" s="7"/>
      <c r="RJC64" s="7"/>
      <c r="RJD64" s="7"/>
      <c r="RJE64" s="7"/>
      <c r="RJF64" s="7"/>
      <c r="RJG64" s="7"/>
      <c r="RJH64" s="7"/>
      <c r="RJI64" s="7"/>
      <c r="RJJ64" s="7"/>
      <c r="RJK64" s="7"/>
      <c r="RJL64" s="7"/>
      <c r="RJM64" s="7"/>
      <c r="RJN64" s="7"/>
      <c r="RJO64" s="7"/>
      <c r="RJP64" s="7"/>
      <c r="RJQ64" s="7"/>
      <c r="RJR64" s="7"/>
      <c r="RJS64" s="7"/>
      <c r="RJT64" s="7"/>
      <c r="RJU64" s="7"/>
      <c r="RJV64" s="7"/>
      <c r="RJW64" s="7"/>
      <c r="RJX64" s="7"/>
      <c r="RJY64" s="7"/>
      <c r="RJZ64" s="7"/>
      <c r="RKA64" s="7"/>
      <c r="RKB64" s="7"/>
      <c r="RKC64" s="7"/>
      <c r="RKD64" s="7"/>
      <c r="RKE64" s="7"/>
      <c r="RKF64" s="7"/>
      <c r="RKG64" s="7"/>
      <c r="RKH64" s="7"/>
      <c r="RKI64" s="7"/>
      <c r="RKJ64" s="7"/>
      <c r="RKK64" s="7"/>
      <c r="RKL64" s="7"/>
      <c r="RKM64" s="7"/>
      <c r="RKN64" s="7"/>
      <c r="RKO64" s="7"/>
      <c r="RKP64" s="7"/>
      <c r="RKQ64" s="7"/>
      <c r="RKR64" s="7"/>
      <c r="RKS64" s="7"/>
      <c r="RKT64" s="7"/>
      <c r="RKU64" s="7"/>
      <c r="RKV64" s="7"/>
      <c r="RKW64" s="7"/>
      <c r="RKX64" s="7"/>
      <c r="RKY64" s="7"/>
      <c r="RKZ64" s="7"/>
      <c r="RLA64" s="7"/>
      <c r="RLB64" s="7"/>
      <c r="RLC64" s="7"/>
      <c r="RLD64" s="7"/>
      <c r="RLE64" s="7"/>
      <c r="RLF64" s="7"/>
      <c r="RLG64" s="7"/>
      <c r="RLH64" s="7"/>
      <c r="RLI64" s="7"/>
      <c r="RLJ64" s="7"/>
      <c r="RLK64" s="7"/>
      <c r="RLL64" s="7"/>
      <c r="RLM64" s="7"/>
      <c r="RLN64" s="7"/>
      <c r="RLO64" s="7"/>
      <c r="RLP64" s="7"/>
      <c r="RLQ64" s="7"/>
      <c r="RLR64" s="7"/>
      <c r="RLS64" s="7"/>
      <c r="RLT64" s="7"/>
      <c r="RLU64" s="7"/>
      <c r="RLV64" s="7"/>
      <c r="RLW64" s="7"/>
      <c r="RLX64" s="7"/>
      <c r="RLY64" s="7"/>
      <c r="RLZ64" s="7"/>
      <c r="RMA64" s="7"/>
      <c r="RMB64" s="7"/>
      <c r="RMC64" s="7"/>
      <c r="RMD64" s="7"/>
      <c r="RME64" s="7"/>
      <c r="RMF64" s="7"/>
      <c r="RMG64" s="7"/>
      <c r="RMH64" s="7"/>
      <c r="RMI64" s="7"/>
      <c r="RMJ64" s="7"/>
      <c r="RMK64" s="7"/>
      <c r="RML64" s="7"/>
      <c r="RMM64" s="7"/>
      <c r="RMN64" s="7"/>
      <c r="RMO64" s="7"/>
      <c r="RMP64" s="7"/>
      <c r="RMQ64" s="7"/>
      <c r="RMR64" s="7"/>
      <c r="RMS64" s="7"/>
      <c r="RMT64" s="7"/>
      <c r="RMU64" s="7"/>
      <c r="RMV64" s="7"/>
      <c r="RMW64" s="7"/>
      <c r="RMX64" s="7"/>
      <c r="RMY64" s="7"/>
      <c r="RMZ64" s="7"/>
      <c r="RNA64" s="7"/>
      <c r="RNB64" s="7"/>
      <c r="RNC64" s="7"/>
      <c r="RND64" s="7"/>
      <c r="RNE64" s="7"/>
      <c r="RNF64" s="7"/>
      <c r="RNG64" s="7"/>
      <c r="RNH64" s="7"/>
      <c r="RNI64" s="7"/>
      <c r="RNJ64" s="7"/>
      <c r="RNK64" s="7"/>
      <c r="RNL64" s="7"/>
      <c r="RNM64" s="7"/>
      <c r="RNN64" s="7"/>
      <c r="RNO64" s="7"/>
      <c r="RNP64" s="7"/>
      <c r="RNQ64" s="7"/>
      <c r="RNR64" s="7"/>
      <c r="RNS64" s="7"/>
      <c r="RNT64" s="7"/>
      <c r="RNU64" s="7"/>
      <c r="RNV64" s="7"/>
      <c r="RNW64" s="7"/>
      <c r="RNX64" s="7"/>
      <c r="RNY64" s="7"/>
      <c r="RNZ64" s="7"/>
      <c r="ROA64" s="7"/>
      <c r="ROB64" s="7"/>
      <c r="ROC64" s="7"/>
      <c r="ROD64" s="7"/>
      <c r="ROE64" s="7"/>
      <c r="ROF64" s="7"/>
      <c r="ROH64" s="7"/>
      <c r="ROI64" s="7"/>
      <c r="ROJ64" s="7"/>
      <c r="ROK64" s="7"/>
      <c r="ROL64" s="7"/>
      <c r="ROM64" s="7"/>
      <c r="RON64" s="7"/>
      <c r="ROO64" s="7"/>
      <c r="ROP64" s="7"/>
      <c r="ROQ64" s="7"/>
      <c r="ROR64" s="7"/>
      <c r="ROS64" s="7"/>
      <c r="ROT64" s="7"/>
      <c r="ROU64" s="7"/>
      <c r="ROV64" s="7"/>
      <c r="ROW64" s="7"/>
      <c r="ROX64" s="7"/>
      <c r="ROY64" s="7"/>
      <c r="ROZ64" s="7"/>
      <c r="RPA64" s="7"/>
      <c r="RPB64" s="7"/>
      <c r="RPC64" s="7"/>
      <c r="RPD64" s="7"/>
      <c r="RPE64" s="7"/>
      <c r="RPF64" s="7"/>
      <c r="RPG64" s="7"/>
      <c r="RPH64" s="7"/>
      <c r="RPI64" s="7"/>
      <c r="RPJ64" s="7"/>
      <c r="RPK64" s="7"/>
      <c r="RPL64" s="7"/>
      <c r="RPM64" s="7"/>
      <c r="RPN64" s="7"/>
      <c r="RPO64" s="7"/>
      <c r="RPP64" s="7"/>
      <c r="RPQ64" s="7"/>
      <c r="RPR64" s="7"/>
      <c r="RPS64" s="7"/>
      <c r="RPT64" s="7"/>
      <c r="RPU64" s="7"/>
      <c r="RPV64" s="7"/>
      <c r="RPW64" s="7"/>
      <c r="RPX64" s="7"/>
      <c r="RPY64" s="7"/>
      <c r="RPZ64" s="7"/>
      <c r="RQA64" s="7"/>
      <c r="RQB64" s="7"/>
      <c r="RQC64" s="7"/>
      <c r="RQD64" s="7"/>
      <c r="RQE64" s="7"/>
      <c r="RQF64" s="7"/>
      <c r="RQG64" s="7"/>
      <c r="RQH64" s="7"/>
      <c r="RQI64" s="7"/>
      <c r="RQJ64" s="7"/>
      <c r="RQK64" s="7"/>
      <c r="RQL64" s="7"/>
      <c r="RQM64" s="7"/>
      <c r="RQN64" s="7"/>
      <c r="RQO64" s="7"/>
      <c r="RQP64" s="7"/>
      <c r="RQQ64" s="7"/>
      <c r="RQR64" s="7"/>
      <c r="RQS64" s="7"/>
      <c r="RQT64" s="7"/>
      <c r="RQU64" s="7"/>
      <c r="RQV64" s="7"/>
      <c r="RQW64" s="7"/>
      <c r="RQX64" s="7"/>
      <c r="RQY64" s="7"/>
      <c r="RQZ64" s="7"/>
      <c r="RRA64" s="7"/>
      <c r="RRB64" s="7"/>
      <c r="RRC64" s="7"/>
      <c r="RRD64" s="7"/>
      <c r="RRE64" s="7"/>
      <c r="RRF64" s="7"/>
      <c r="RRG64" s="7"/>
      <c r="RRH64" s="7"/>
      <c r="RRI64" s="7"/>
      <c r="RRJ64" s="7"/>
      <c r="RRK64" s="7"/>
      <c r="RRL64" s="7"/>
      <c r="RRM64" s="7"/>
      <c r="RRN64" s="7"/>
      <c r="RRO64" s="7"/>
      <c r="RRP64" s="7"/>
      <c r="RRQ64" s="7"/>
      <c r="RRR64" s="7"/>
      <c r="RRS64" s="7"/>
      <c r="RRT64" s="7"/>
      <c r="RRU64" s="7"/>
      <c r="RRV64" s="7"/>
      <c r="RRW64" s="7"/>
      <c r="RRX64" s="7"/>
      <c r="RRY64" s="7"/>
      <c r="RRZ64" s="7"/>
      <c r="RSA64" s="7"/>
      <c r="RSB64" s="7"/>
      <c r="RSC64" s="7"/>
      <c r="RSD64" s="7"/>
      <c r="RSE64" s="7"/>
      <c r="RSF64" s="7"/>
      <c r="RSG64" s="7"/>
      <c r="RSH64" s="7"/>
      <c r="RSI64" s="7"/>
      <c r="RSJ64" s="7"/>
      <c r="RSK64" s="7"/>
      <c r="RSL64" s="7"/>
      <c r="RSM64" s="7"/>
      <c r="RSN64" s="7"/>
      <c r="RSO64" s="7"/>
      <c r="RSP64" s="7"/>
      <c r="RSQ64" s="7"/>
      <c r="RSR64" s="7"/>
      <c r="RSS64" s="7"/>
      <c r="RST64" s="7"/>
      <c r="RSU64" s="7"/>
      <c r="RSV64" s="7"/>
      <c r="RSW64" s="7"/>
      <c r="RSX64" s="7"/>
      <c r="RSY64" s="7"/>
      <c r="RSZ64" s="7"/>
      <c r="RTA64" s="7"/>
      <c r="RTB64" s="7"/>
      <c r="RTC64" s="7"/>
      <c r="RTD64" s="7"/>
      <c r="RTE64" s="7"/>
      <c r="RTF64" s="7"/>
      <c r="RTG64" s="7"/>
      <c r="RTH64" s="7"/>
      <c r="RTI64" s="7"/>
      <c r="RTJ64" s="7"/>
      <c r="RTK64" s="7"/>
      <c r="RTL64" s="7"/>
      <c r="RTM64" s="7"/>
      <c r="RTN64" s="7"/>
      <c r="RTO64" s="7"/>
      <c r="RTP64" s="7"/>
      <c r="RTQ64" s="7"/>
      <c r="RTR64" s="7"/>
      <c r="RTS64" s="7"/>
      <c r="RTT64" s="7"/>
      <c r="RTU64" s="7"/>
      <c r="RTV64" s="7"/>
      <c r="RTW64" s="7"/>
      <c r="RTX64" s="7"/>
      <c r="RTY64" s="7"/>
      <c r="RTZ64" s="7"/>
      <c r="RUA64" s="7"/>
      <c r="RUB64" s="7"/>
      <c r="RUC64" s="7"/>
      <c r="RUD64" s="7"/>
      <c r="RUE64" s="7"/>
      <c r="RUF64" s="7"/>
      <c r="RUG64" s="7"/>
      <c r="RUH64" s="7"/>
      <c r="RUI64" s="7"/>
      <c r="RUJ64" s="7"/>
      <c r="RUK64" s="7"/>
      <c r="RUL64" s="7"/>
      <c r="RUM64" s="7"/>
      <c r="RUN64" s="7"/>
      <c r="RUO64" s="7"/>
      <c r="RUP64" s="7"/>
      <c r="RUQ64" s="7"/>
      <c r="RUR64" s="7"/>
      <c r="RUS64" s="7"/>
      <c r="RUT64" s="7"/>
      <c r="RUU64" s="7"/>
      <c r="RUV64" s="7"/>
      <c r="RUW64" s="7"/>
      <c r="RUX64" s="7"/>
      <c r="RUY64" s="7"/>
      <c r="RUZ64" s="7"/>
      <c r="RVA64" s="7"/>
      <c r="RVB64" s="7"/>
      <c r="RVC64" s="7"/>
      <c r="RVD64" s="7"/>
      <c r="RVE64" s="7"/>
      <c r="RVF64" s="7"/>
      <c r="RVG64" s="7"/>
      <c r="RVH64" s="7"/>
      <c r="RVI64" s="7"/>
      <c r="RVJ64" s="7"/>
      <c r="RVK64" s="7"/>
      <c r="RVL64" s="7"/>
      <c r="RVM64" s="7"/>
      <c r="RVN64" s="7"/>
      <c r="RVO64" s="7"/>
      <c r="RVP64" s="7"/>
      <c r="RVQ64" s="7"/>
      <c r="RVR64" s="7"/>
      <c r="RVS64" s="7"/>
      <c r="RVT64" s="7"/>
      <c r="RVU64" s="7"/>
      <c r="RVV64" s="7"/>
      <c r="RVW64" s="7"/>
      <c r="RVX64" s="7"/>
      <c r="RVY64" s="7"/>
      <c r="RVZ64" s="7"/>
      <c r="RWA64" s="7"/>
      <c r="RWB64" s="7"/>
      <c r="RWC64" s="7"/>
      <c r="RWD64" s="7"/>
      <c r="RWE64" s="7"/>
      <c r="RWF64" s="7"/>
      <c r="RWG64" s="7"/>
      <c r="RWH64" s="7"/>
      <c r="RWI64" s="7"/>
      <c r="RWJ64" s="7"/>
      <c r="RWK64" s="7"/>
      <c r="RWL64" s="7"/>
      <c r="RWM64" s="7"/>
      <c r="RWN64" s="7"/>
      <c r="RWO64" s="7"/>
      <c r="RWP64" s="7"/>
      <c r="RWQ64" s="7"/>
      <c r="RWR64" s="7"/>
      <c r="RWS64" s="7"/>
      <c r="RWT64" s="7"/>
      <c r="RWU64" s="7"/>
      <c r="RWV64" s="7"/>
      <c r="RWW64" s="7"/>
      <c r="RWX64" s="7"/>
      <c r="RWY64" s="7"/>
      <c r="RWZ64" s="7"/>
      <c r="RXA64" s="7"/>
      <c r="RXB64" s="7"/>
      <c r="RXC64" s="7"/>
      <c r="RXD64" s="7"/>
      <c r="RXE64" s="7"/>
      <c r="RXF64" s="7"/>
      <c r="RXG64" s="7"/>
      <c r="RXH64" s="7"/>
      <c r="RXI64" s="7"/>
      <c r="RXJ64" s="7"/>
      <c r="RXK64" s="7"/>
      <c r="RXL64" s="7"/>
      <c r="RXM64" s="7"/>
      <c r="RXN64" s="7"/>
      <c r="RXO64" s="7"/>
      <c r="RXP64" s="7"/>
      <c r="RXQ64" s="7"/>
      <c r="RXR64" s="7"/>
      <c r="RXS64" s="7"/>
      <c r="RXT64" s="7"/>
      <c r="RXU64" s="7"/>
      <c r="RXV64" s="7"/>
      <c r="RXW64" s="7"/>
      <c r="RXX64" s="7"/>
      <c r="RXY64" s="7"/>
      <c r="RXZ64" s="7"/>
      <c r="RYA64" s="7"/>
      <c r="RYB64" s="7"/>
      <c r="RYD64" s="7"/>
      <c r="RYE64" s="7"/>
      <c r="RYF64" s="7"/>
      <c r="RYG64" s="7"/>
      <c r="RYH64" s="7"/>
      <c r="RYI64" s="7"/>
      <c r="RYJ64" s="7"/>
      <c r="RYK64" s="7"/>
      <c r="RYL64" s="7"/>
      <c r="RYM64" s="7"/>
      <c r="RYN64" s="7"/>
      <c r="RYO64" s="7"/>
      <c r="RYP64" s="7"/>
      <c r="RYQ64" s="7"/>
      <c r="RYR64" s="7"/>
      <c r="RYS64" s="7"/>
      <c r="RYT64" s="7"/>
      <c r="RYU64" s="7"/>
      <c r="RYV64" s="7"/>
      <c r="RYW64" s="7"/>
      <c r="RYX64" s="7"/>
      <c r="RYY64" s="7"/>
      <c r="RYZ64" s="7"/>
      <c r="RZA64" s="7"/>
      <c r="RZB64" s="7"/>
      <c r="RZC64" s="7"/>
      <c r="RZD64" s="7"/>
      <c r="RZE64" s="7"/>
      <c r="RZF64" s="7"/>
      <c r="RZG64" s="7"/>
      <c r="RZH64" s="7"/>
      <c r="RZI64" s="7"/>
      <c r="RZJ64" s="7"/>
      <c r="RZK64" s="7"/>
      <c r="RZL64" s="7"/>
      <c r="RZM64" s="7"/>
      <c r="RZN64" s="7"/>
      <c r="RZO64" s="7"/>
      <c r="RZP64" s="7"/>
      <c r="RZQ64" s="7"/>
      <c r="RZR64" s="7"/>
      <c r="RZS64" s="7"/>
      <c r="RZT64" s="7"/>
      <c r="RZU64" s="7"/>
      <c r="RZV64" s="7"/>
      <c r="RZW64" s="7"/>
      <c r="RZX64" s="7"/>
      <c r="RZY64" s="7"/>
      <c r="RZZ64" s="7"/>
      <c r="SAA64" s="7"/>
      <c r="SAB64" s="7"/>
      <c r="SAC64" s="7"/>
      <c r="SAD64" s="7"/>
      <c r="SAE64" s="7"/>
      <c r="SAF64" s="7"/>
      <c r="SAG64" s="7"/>
      <c r="SAH64" s="7"/>
      <c r="SAI64" s="7"/>
      <c r="SAJ64" s="7"/>
      <c r="SAK64" s="7"/>
      <c r="SAL64" s="7"/>
      <c r="SAM64" s="7"/>
      <c r="SAN64" s="7"/>
      <c r="SAO64" s="7"/>
      <c r="SAP64" s="7"/>
      <c r="SAQ64" s="7"/>
      <c r="SAR64" s="7"/>
      <c r="SAS64" s="7"/>
      <c r="SAT64" s="7"/>
      <c r="SAU64" s="7"/>
      <c r="SAV64" s="7"/>
      <c r="SAW64" s="7"/>
      <c r="SAX64" s="7"/>
      <c r="SAY64" s="7"/>
      <c r="SAZ64" s="7"/>
      <c r="SBA64" s="7"/>
      <c r="SBB64" s="7"/>
      <c r="SBC64" s="7"/>
      <c r="SBD64" s="7"/>
      <c r="SBE64" s="7"/>
      <c r="SBF64" s="7"/>
      <c r="SBG64" s="7"/>
      <c r="SBH64" s="7"/>
      <c r="SBI64" s="7"/>
      <c r="SBJ64" s="7"/>
      <c r="SBK64" s="7"/>
      <c r="SBL64" s="7"/>
      <c r="SBM64" s="7"/>
      <c r="SBN64" s="7"/>
      <c r="SBO64" s="7"/>
      <c r="SBP64" s="7"/>
      <c r="SBQ64" s="7"/>
      <c r="SBR64" s="7"/>
      <c r="SBS64" s="7"/>
      <c r="SBT64" s="7"/>
      <c r="SBU64" s="7"/>
      <c r="SBV64" s="7"/>
      <c r="SBW64" s="7"/>
      <c r="SBX64" s="7"/>
      <c r="SBY64" s="7"/>
      <c r="SBZ64" s="7"/>
      <c r="SCA64" s="7"/>
      <c r="SCB64" s="7"/>
      <c r="SCC64" s="7"/>
      <c r="SCD64" s="7"/>
      <c r="SCE64" s="7"/>
      <c r="SCF64" s="7"/>
      <c r="SCG64" s="7"/>
      <c r="SCH64" s="7"/>
      <c r="SCI64" s="7"/>
      <c r="SCJ64" s="7"/>
      <c r="SCK64" s="7"/>
      <c r="SCL64" s="7"/>
      <c r="SCM64" s="7"/>
      <c r="SCN64" s="7"/>
      <c r="SCO64" s="7"/>
      <c r="SCP64" s="7"/>
      <c r="SCQ64" s="7"/>
      <c r="SCR64" s="7"/>
      <c r="SCS64" s="7"/>
      <c r="SCT64" s="7"/>
      <c r="SCU64" s="7"/>
      <c r="SCV64" s="7"/>
      <c r="SCW64" s="7"/>
      <c r="SCX64" s="7"/>
      <c r="SCY64" s="7"/>
      <c r="SCZ64" s="7"/>
      <c r="SDA64" s="7"/>
      <c r="SDB64" s="7"/>
      <c r="SDC64" s="7"/>
      <c r="SDD64" s="7"/>
      <c r="SDE64" s="7"/>
      <c r="SDF64" s="7"/>
      <c r="SDG64" s="7"/>
      <c r="SDH64" s="7"/>
      <c r="SDI64" s="7"/>
      <c r="SDJ64" s="7"/>
      <c r="SDK64" s="7"/>
      <c r="SDL64" s="7"/>
      <c r="SDM64" s="7"/>
      <c r="SDN64" s="7"/>
      <c r="SDO64" s="7"/>
      <c r="SDP64" s="7"/>
      <c r="SDQ64" s="7"/>
      <c r="SDR64" s="7"/>
      <c r="SDS64" s="7"/>
      <c r="SDT64" s="7"/>
      <c r="SDU64" s="7"/>
      <c r="SDV64" s="7"/>
      <c r="SDW64" s="7"/>
      <c r="SDX64" s="7"/>
      <c r="SDY64" s="7"/>
      <c r="SDZ64" s="7"/>
      <c r="SEA64" s="7"/>
      <c r="SEB64" s="7"/>
      <c r="SEC64" s="7"/>
      <c r="SED64" s="7"/>
      <c r="SEE64" s="7"/>
      <c r="SEF64" s="7"/>
      <c r="SEG64" s="7"/>
      <c r="SEH64" s="7"/>
      <c r="SEI64" s="7"/>
      <c r="SEJ64" s="7"/>
      <c r="SEK64" s="7"/>
      <c r="SEL64" s="7"/>
      <c r="SEM64" s="7"/>
      <c r="SEN64" s="7"/>
      <c r="SEO64" s="7"/>
      <c r="SEP64" s="7"/>
      <c r="SEQ64" s="7"/>
      <c r="SER64" s="7"/>
      <c r="SES64" s="7"/>
      <c r="SET64" s="7"/>
      <c r="SEU64" s="7"/>
      <c r="SEV64" s="7"/>
      <c r="SEW64" s="7"/>
      <c r="SEX64" s="7"/>
      <c r="SEY64" s="7"/>
      <c r="SEZ64" s="7"/>
      <c r="SFA64" s="7"/>
      <c r="SFB64" s="7"/>
      <c r="SFC64" s="7"/>
      <c r="SFD64" s="7"/>
      <c r="SFE64" s="7"/>
      <c r="SFF64" s="7"/>
      <c r="SFG64" s="7"/>
      <c r="SFH64" s="7"/>
      <c r="SFI64" s="7"/>
      <c r="SFJ64" s="7"/>
      <c r="SFK64" s="7"/>
      <c r="SFL64" s="7"/>
      <c r="SFM64" s="7"/>
      <c r="SFN64" s="7"/>
      <c r="SFO64" s="7"/>
      <c r="SFP64" s="7"/>
      <c r="SFQ64" s="7"/>
      <c r="SFR64" s="7"/>
      <c r="SFS64" s="7"/>
      <c r="SFT64" s="7"/>
      <c r="SFU64" s="7"/>
      <c r="SFV64" s="7"/>
      <c r="SFW64" s="7"/>
      <c r="SFX64" s="7"/>
      <c r="SFY64" s="7"/>
      <c r="SFZ64" s="7"/>
      <c r="SGA64" s="7"/>
      <c r="SGB64" s="7"/>
      <c r="SGC64" s="7"/>
      <c r="SGD64" s="7"/>
      <c r="SGE64" s="7"/>
      <c r="SGF64" s="7"/>
      <c r="SGG64" s="7"/>
      <c r="SGH64" s="7"/>
      <c r="SGI64" s="7"/>
      <c r="SGJ64" s="7"/>
      <c r="SGK64" s="7"/>
      <c r="SGL64" s="7"/>
      <c r="SGM64" s="7"/>
      <c r="SGN64" s="7"/>
      <c r="SGO64" s="7"/>
      <c r="SGP64" s="7"/>
      <c r="SGQ64" s="7"/>
      <c r="SGR64" s="7"/>
      <c r="SGS64" s="7"/>
      <c r="SGT64" s="7"/>
      <c r="SGU64" s="7"/>
      <c r="SGV64" s="7"/>
      <c r="SGW64" s="7"/>
      <c r="SGX64" s="7"/>
      <c r="SGY64" s="7"/>
      <c r="SGZ64" s="7"/>
      <c r="SHA64" s="7"/>
      <c r="SHB64" s="7"/>
      <c r="SHC64" s="7"/>
      <c r="SHD64" s="7"/>
      <c r="SHE64" s="7"/>
      <c r="SHF64" s="7"/>
      <c r="SHG64" s="7"/>
      <c r="SHH64" s="7"/>
      <c r="SHI64" s="7"/>
      <c r="SHJ64" s="7"/>
      <c r="SHK64" s="7"/>
      <c r="SHL64" s="7"/>
      <c r="SHM64" s="7"/>
      <c r="SHN64" s="7"/>
      <c r="SHO64" s="7"/>
      <c r="SHP64" s="7"/>
      <c r="SHQ64" s="7"/>
      <c r="SHR64" s="7"/>
      <c r="SHS64" s="7"/>
      <c r="SHT64" s="7"/>
      <c r="SHU64" s="7"/>
      <c r="SHV64" s="7"/>
      <c r="SHW64" s="7"/>
      <c r="SHX64" s="7"/>
      <c r="SHZ64" s="7"/>
      <c r="SIA64" s="7"/>
      <c r="SIB64" s="7"/>
      <c r="SIC64" s="7"/>
      <c r="SID64" s="7"/>
      <c r="SIE64" s="7"/>
      <c r="SIF64" s="7"/>
      <c r="SIG64" s="7"/>
      <c r="SIH64" s="7"/>
      <c r="SII64" s="7"/>
      <c r="SIJ64" s="7"/>
      <c r="SIK64" s="7"/>
      <c r="SIL64" s="7"/>
      <c r="SIM64" s="7"/>
      <c r="SIN64" s="7"/>
      <c r="SIO64" s="7"/>
      <c r="SIP64" s="7"/>
      <c r="SIQ64" s="7"/>
      <c r="SIR64" s="7"/>
      <c r="SIS64" s="7"/>
      <c r="SIT64" s="7"/>
      <c r="SIU64" s="7"/>
      <c r="SIV64" s="7"/>
      <c r="SIW64" s="7"/>
      <c r="SIX64" s="7"/>
      <c r="SIY64" s="7"/>
      <c r="SIZ64" s="7"/>
      <c r="SJA64" s="7"/>
      <c r="SJB64" s="7"/>
      <c r="SJC64" s="7"/>
      <c r="SJD64" s="7"/>
      <c r="SJE64" s="7"/>
      <c r="SJF64" s="7"/>
      <c r="SJG64" s="7"/>
      <c r="SJH64" s="7"/>
      <c r="SJI64" s="7"/>
      <c r="SJJ64" s="7"/>
      <c r="SJK64" s="7"/>
      <c r="SJL64" s="7"/>
      <c r="SJM64" s="7"/>
      <c r="SJN64" s="7"/>
      <c r="SJO64" s="7"/>
      <c r="SJP64" s="7"/>
      <c r="SJQ64" s="7"/>
      <c r="SJR64" s="7"/>
      <c r="SJS64" s="7"/>
      <c r="SJT64" s="7"/>
      <c r="SJU64" s="7"/>
      <c r="SJV64" s="7"/>
      <c r="SJW64" s="7"/>
      <c r="SJX64" s="7"/>
      <c r="SJY64" s="7"/>
      <c r="SJZ64" s="7"/>
      <c r="SKA64" s="7"/>
      <c r="SKB64" s="7"/>
      <c r="SKC64" s="7"/>
      <c r="SKD64" s="7"/>
      <c r="SKE64" s="7"/>
      <c r="SKF64" s="7"/>
      <c r="SKG64" s="7"/>
      <c r="SKH64" s="7"/>
      <c r="SKI64" s="7"/>
      <c r="SKJ64" s="7"/>
      <c r="SKK64" s="7"/>
      <c r="SKL64" s="7"/>
      <c r="SKM64" s="7"/>
      <c r="SKN64" s="7"/>
      <c r="SKO64" s="7"/>
      <c r="SKP64" s="7"/>
      <c r="SKQ64" s="7"/>
      <c r="SKR64" s="7"/>
      <c r="SKS64" s="7"/>
      <c r="SKT64" s="7"/>
      <c r="SKU64" s="7"/>
      <c r="SKV64" s="7"/>
      <c r="SKW64" s="7"/>
      <c r="SKX64" s="7"/>
      <c r="SKY64" s="7"/>
      <c r="SKZ64" s="7"/>
      <c r="SLA64" s="7"/>
      <c r="SLB64" s="7"/>
      <c r="SLC64" s="7"/>
      <c r="SLD64" s="7"/>
      <c r="SLE64" s="7"/>
      <c r="SLF64" s="7"/>
      <c r="SLG64" s="7"/>
      <c r="SLH64" s="7"/>
      <c r="SLI64" s="7"/>
      <c r="SLJ64" s="7"/>
      <c r="SLK64" s="7"/>
      <c r="SLL64" s="7"/>
      <c r="SLM64" s="7"/>
      <c r="SLN64" s="7"/>
      <c r="SLO64" s="7"/>
      <c r="SLP64" s="7"/>
      <c r="SLQ64" s="7"/>
      <c r="SLR64" s="7"/>
      <c r="SLS64" s="7"/>
      <c r="SLT64" s="7"/>
      <c r="SLU64" s="7"/>
      <c r="SLV64" s="7"/>
      <c r="SLW64" s="7"/>
      <c r="SLX64" s="7"/>
      <c r="SLY64" s="7"/>
      <c r="SLZ64" s="7"/>
      <c r="SMA64" s="7"/>
      <c r="SMB64" s="7"/>
      <c r="SMC64" s="7"/>
      <c r="SMD64" s="7"/>
      <c r="SME64" s="7"/>
      <c r="SMF64" s="7"/>
      <c r="SMG64" s="7"/>
      <c r="SMH64" s="7"/>
      <c r="SMI64" s="7"/>
      <c r="SMJ64" s="7"/>
      <c r="SMK64" s="7"/>
      <c r="SML64" s="7"/>
      <c r="SMM64" s="7"/>
      <c r="SMN64" s="7"/>
      <c r="SMO64" s="7"/>
      <c r="SMP64" s="7"/>
      <c r="SMQ64" s="7"/>
      <c r="SMR64" s="7"/>
      <c r="SMS64" s="7"/>
      <c r="SMT64" s="7"/>
      <c r="SMU64" s="7"/>
      <c r="SMV64" s="7"/>
      <c r="SMW64" s="7"/>
      <c r="SMX64" s="7"/>
      <c r="SMY64" s="7"/>
      <c r="SMZ64" s="7"/>
      <c r="SNA64" s="7"/>
      <c r="SNB64" s="7"/>
      <c r="SNC64" s="7"/>
      <c r="SND64" s="7"/>
      <c r="SNE64" s="7"/>
      <c r="SNF64" s="7"/>
      <c r="SNG64" s="7"/>
      <c r="SNH64" s="7"/>
      <c r="SNI64" s="7"/>
      <c r="SNJ64" s="7"/>
      <c r="SNK64" s="7"/>
      <c r="SNL64" s="7"/>
      <c r="SNM64" s="7"/>
      <c r="SNN64" s="7"/>
      <c r="SNO64" s="7"/>
      <c r="SNP64" s="7"/>
      <c r="SNQ64" s="7"/>
      <c r="SNR64" s="7"/>
      <c r="SNS64" s="7"/>
      <c r="SNT64" s="7"/>
      <c r="SNU64" s="7"/>
      <c r="SNV64" s="7"/>
      <c r="SNW64" s="7"/>
      <c r="SNX64" s="7"/>
      <c r="SNY64" s="7"/>
      <c r="SNZ64" s="7"/>
      <c r="SOA64" s="7"/>
      <c r="SOB64" s="7"/>
      <c r="SOC64" s="7"/>
      <c r="SOD64" s="7"/>
      <c r="SOE64" s="7"/>
      <c r="SOF64" s="7"/>
      <c r="SOG64" s="7"/>
      <c r="SOH64" s="7"/>
      <c r="SOI64" s="7"/>
      <c r="SOJ64" s="7"/>
      <c r="SOK64" s="7"/>
      <c r="SOL64" s="7"/>
      <c r="SOM64" s="7"/>
      <c r="SON64" s="7"/>
      <c r="SOO64" s="7"/>
      <c r="SOP64" s="7"/>
      <c r="SOQ64" s="7"/>
      <c r="SOR64" s="7"/>
      <c r="SOS64" s="7"/>
      <c r="SOT64" s="7"/>
      <c r="SOU64" s="7"/>
      <c r="SOV64" s="7"/>
      <c r="SOW64" s="7"/>
      <c r="SOX64" s="7"/>
      <c r="SOY64" s="7"/>
      <c r="SOZ64" s="7"/>
      <c r="SPA64" s="7"/>
      <c r="SPB64" s="7"/>
      <c r="SPC64" s="7"/>
      <c r="SPD64" s="7"/>
      <c r="SPE64" s="7"/>
      <c r="SPF64" s="7"/>
      <c r="SPG64" s="7"/>
      <c r="SPH64" s="7"/>
      <c r="SPI64" s="7"/>
      <c r="SPJ64" s="7"/>
      <c r="SPK64" s="7"/>
      <c r="SPL64" s="7"/>
      <c r="SPM64" s="7"/>
      <c r="SPN64" s="7"/>
      <c r="SPO64" s="7"/>
      <c r="SPP64" s="7"/>
      <c r="SPQ64" s="7"/>
      <c r="SPR64" s="7"/>
      <c r="SPS64" s="7"/>
      <c r="SPT64" s="7"/>
      <c r="SPU64" s="7"/>
      <c r="SPV64" s="7"/>
      <c r="SPW64" s="7"/>
      <c r="SPX64" s="7"/>
      <c r="SPY64" s="7"/>
      <c r="SPZ64" s="7"/>
      <c r="SQA64" s="7"/>
      <c r="SQB64" s="7"/>
      <c r="SQC64" s="7"/>
      <c r="SQD64" s="7"/>
      <c r="SQE64" s="7"/>
      <c r="SQF64" s="7"/>
      <c r="SQG64" s="7"/>
      <c r="SQH64" s="7"/>
      <c r="SQI64" s="7"/>
      <c r="SQJ64" s="7"/>
      <c r="SQK64" s="7"/>
      <c r="SQL64" s="7"/>
      <c r="SQM64" s="7"/>
      <c r="SQN64" s="7"/>
      <c r="SQO64" s="7"/>
      <c r="SQP64" s="7"/>
      <c r="SQQ64" s="7"/>
      <c r="SQR64" s="7"/>
      <c r="SQS64" s="7"/>
      <c r="SQT64" s="7"/>
      <c r="SQU64" s="7"/>
      <c r="SQV64" s="7"/>
      <c r="SQW64" s="7"/>
      <c r="SQX64" s="7"/>
      <c r="SQY64" s="7"/>
      <c r="SQZ64" s="7"/>
      <c r="SRA64" s="7"/>
      <c r="SRB64" s="7"/>
      <c r="SRC64" s="7"/>
      <c r="SRD64" s="7"/>
      <c r="SRE64" s="7"/>
      <c r="SRF64" s="7"/>
      <c r="SRG64" s="7"/>
      <c r="SRH64" s="7"/>
      <c r="SRI64" s="7"/>
      <c r="SRJ64" s="7"/>
      <c r="SRK64" s="7"/>
      <c r="SRL64" s="7"/>
      <c r="SRM64" s="7"/>
      <c r="SRN64" s="7"/>
      <c r="SRO64" s="7"/>
      <c r="SRP64" s="7"/>
      <c r="SRQ64" s="7"/>
      <c r="SRR64" s="7"/>
      <c r="SRS64" s="7"/>
      <c r="SRT64" s="7"/>
      <c r="SRV64" s="7"/>
      <c r="SRW64" s="7"/>
      <c r="SRX64" s="7"/>
      <c r="SRY64" s="7"/>
      <c r="SRZ64" s="7"/>
      <c r="SSA64" s="7"/>
      <c r="SSB64" s="7"/>
      <c r="SSC64" s="7"/>
      <c r="SSD64" s="7"/>
      <c r="SSE64" s="7"/>
      <c r="SSF64" s="7"/>
      <c r="SSG64" s="7"/>
      <c r="SSH64" s="7"/>
      <c r="SSI64" s="7"/>
      <c r="SSJ64" s="7"/>
      <c r="SSK64" s="7"/>
      <c r="SSL64" s="7"/>
      <c r="SSM64" s="7"/>
      <c r="SSN64" s="7"/>
      <c r="SSO64" s="7"/>
      <c r="SSP64" s="7"/>
      <c r="SSQ64" s="7"/>
      <c r="SSR64" s="7"/>
      <c r="SSS64" s="7"/>
      <c r="SST64" s="7"/>
      <c r="SSU64" s="7"/>
      <c r="SSV64" s="7"/>
      <c r="SSW64" s="7"/>
      <c r="SSX64" s="7"/>
      <c r="SSY64" s="7"/>
      <c r="SSZ64" s="7"/>
      <c r="STA64" s="7"/>
      <c r="STB64" s="7"/>
      <c r="STC64" s="7"/>
      <c r="STD64" s="7"/>
      <c r="STE64" s="7"/>
      <c r="STF64" s="7"/>
      <c r="STG64" s="7"/>
      <c r="STH64" s="7"/>
      <c r="STI64" s="7"/>
      <c r="STJ64" s="7"/>
      <c r="STK64" s="7"/>
      <c r="STL64" s="7"/>
      <c r="STM64" s="7"/>
      <c r="STN64" s="7"/>
      <c r="STO64" s="7"/>
      <c r="STP64" s="7"/>
      <c r="STQ64" s="7"/>
      <c r="STR64" s="7"/>
      <c r="STS64" s="7"/>
      <c r="STT64" s="7"/>
      <c r="STU64" s="7"/>
      <c r="STV64" s="7"/>
      <c r="STW64" s="7"/>
      <c r="STX64" s="7"/>
      <c r="STY64" s="7"/>
      <c r="STZ64" s="7"/>
      <c r="SUA64" s="7"/>
      <c r="SUB64" s="7"/>
      <c r="SUC64" s="7"/>
      <c r="SUD64" s="7"/>
      <c r="SUE64" s="7"/>
      <c r="SUF64" s="7"/>
      <c r="SUG64" s="7"/>
      <c r="SUH64" s="7"/>
      <c r="SUI64" s="7"/>
      <c r="SUJ64" s="7"/>
      <c r="SUK64" s="7"/>
      <c r="SUL64" s="7"/>
      <c r="SUM64" s="7"/>
      <c r="SUN64" s="7"/>
      <c r="SUO64" s="7"/>
      <c r="SUP64" s="7"/>
      <c r="SUQ64" s="7"/>
      <c r="SUR64" s="7"/>
      <c r="SUS64" s="7"/>
      <c r="SUT64" s="7"/>
      <c r="SUU64" s="7"/>
      <c r="SUV64" s="7"/>
      <c r="SUW64" s="7"/>
      <c r="SUX64" s="7"/>
      <c r="SUY64" s="7"/>
      <c r="SUZ64" s="7"/>
      <c r="SVA64" s="7"/>
      <c r="SVB64" s="7"/>
      <c r="SVC64" s="7"/>
      <c r="SVD64" s="7"/>
      <c r="SVE64" s="7"/>
      <c r="SVF64" s="7"/>
      <c r="SVG64" s="7"/>
      <c r="SVH64" s="7"/>
      <c r="SVI64" s="7"/>
      <c r="SVJ64" s="7"/>
      <c r="SVK64" s="7"/>
      <c r="SVL64" s="7"/>
      <c r="SVM64" s="7"/>
      <c r="SVN64" s="7"/>
      <c r="SVO64" s="7"/>
      <c r="SVP64" s="7"/>
      <c r="SVQ64" s="7"/>
      <c r="SVR64" s="7"/>
      <c r="SVS64" s="7"/>
      <c r="SVT64" s="7"/>
      <c r="SVU64" s="7"/>
      <c r="SVV64" s="7"/>
      <c r="SVW64" s="7"/>
      <c r="SVX64" s="7"/>
      <c r="SVY64" s="7"/>
      <c r="SVZ64" s="7"/>
      <c r="SWA64" s="7"/>
      <c r="SWB64" s="7"/>
      <c r="SWC64" s="7"/>
      <c r="SWD64" s="7"/>
      <c r="SWE64" s="7"/>
      <c r="SWF64" s="7"/>
      <c r="SWG64" s="7"/>
      <c r="SWH64" s="7"/>
      <c r="SWI64" s="7"/>
      <c r="SWJ64" s="7"/>
      <c r="SWK64" s="7"/>
      <c r="SWL64" s="7"/>
      <c r="SWM64" s="7"/>
      <c r="SWN64" s="7"/>
      <c r="SWO64" s="7"/>
      <c r="SWP64" s="7"/>
      <c r="SWQ64" s="7"/>
      <c r="SWR64" s="7"/>
      <c r="SWS64" s="7"/>
      <c r="SWT64" s="7"/>
      <c r="SWU64" s="7"/>
      <c r="SWV64" s="7"/>
      <c r="SWW64" s="7"/>
      <c r="SWX64" s="7"/>
      <c r="SWY64" s="7"/>
      <c r="SWZ64" s="7"/>
      <c r="SXA64" s="7"/>
      <c r="SXB64" s="7"/>
      <c r="SXC64" s="7"/>
      <c r="SXD64" s="7"/>
      <c r="SXE64" s="7"/>
      <c r="SXF64" s="7"/>
      <c r="SXG64" s="7"/>
      <c r="SXH64" s="7"/>
      <c r="SXI64" s="7"/>
      <c r="SXJ64" s="7"/>
      <c r="SXK64" s="7"/>
      <c r="SXL64" s="7"/>
      <c r="SXM64" s="7"/>
      <c r="SXN64" s="7"/>
      <c r="SXO64" s="7"/>
      <c r="SXP64" s="7"/>
      <c r="SXQ64" s="7"/>
      <c r="SXR64" s="7"/>
      <c r="SXS64" s="7"/>
      <c r="SXT64" s="7"/>
      <c r="SXU64" s="7"/>
      <c r="SXV64" s="7"/>
      <c r="SXW64" s="7"/>
      <c r="SXX64" s="7"/>
      <c r="SXY64" s="7"/>
      <c r="SXZ64" s="7"/>
      <c r="SYA64" s="7"/>
      <c r="SYB64" s="7"/>
      <c r="SYC64" s="7"/>
      <c r="SYD64" s="7"/>
      <c r="SYE64" s="7"/>
      <c r="SYF64" s="7"/>
      <c r="SYG64" s="7"/>
      <c r="SYH64" s="7"/>
      <c r="SYI64" s="7"/>
      <c r="SYJ64" s="7"/>
      <c r="SYK64" s="7"/>
      <c r="SYL64" s="7"/>
      <c r="SYM64" s="7"/>
      <c r="SYN64" s="7"/>
      <c r="SYO64" s="7"/>
      <c r="SYP64" s="7"/>
      <c r="SYQ64" s="7"/>
      <c r="SYR64" s="7"/>
      <c r="SYS64" s="7"/>
      <c r="SYT64" s="7"/>
      <c r="SYU64" s="7"/>
      <c r="SYV64" s="7"/>
      <c r="SYW64" s="7"/>
      <c r="SYX64" s="7"/>
      <c r="SYY64" s="7"/>
      <c r="SYZ64" s="7"/>
      <c r="SZA64" s="7"/>
      <c r="SZB64" s="7"/>
      <c r="SZC64" s="7"/>
      <c r="SZD64" s="7"/>
      <c r="SZE64" s="7"/>
      <c r="SZF64" s="7"/>
      <c r="SZG64" s="7"/>
      <c r="SZH64" s="7"/>
      <c r="SZI64" s="7"/>
      <c r="SZJ64" s="7"/>
      <c r="SZK64" s="7"/>
      <c r="SZL64" s="7"/>
      <c r="SZM64" s="7"/>
      <c r="SZN64" s="7"/>
      <c r="SZO64" s="7"/>
      <c r="SZP64" s="7"/>
      <c r="SZQ64" s="7"/>
      <c r="SZR64" s="7"/>
      <c r="SZS64" s="7"/>
      <c r="SZT64" s="7"/>
      <c r="SZU64" s="7"/>
      <c r="SZV64" s="7"/>
      <c r="SZW64" s="7"/>
      <c r="SZX64" s="7"/>
      <c r="SZY64" s="7"/>
      <c r="SZZ64" s="7"/>
      <c r="TAA64" s="7"/>
      <c r="TAB64" s="7"/>
      <c r="TAC64" s="7"/>
      <c r="TAD64" s="7"/>
      <c r="TAE64" s="7"/>
      <c r="TAF64" s="7"/>
      <c r="TAG64" s="7"/>
      <c r="TAH64" s="7"/>
      <c r="TAI64" s="7"/>
      <c r="TAJ64" s="7"/>
      <c r="TAK64" s="7"/>
      <c r="TAL64" s="7"/>
      <c r="TAM64" s="7"/>
      <c r="TAN64" s="7"/>
      <c r="TAO64" s="7"/>
      <c r="TAP64" s="7"/>
      <c r="TAQ64" s="7"/>
      <c r="TAR64" s="7"/>
      <c r="TAS64" s="7"/>
      <c r="TAT64" s="7"/>
      <c r="TAU64" s="7"/>
      <c r="TAV64" s="7"/>
      <c r="TAW64" s="7"/>
      <c r="TAX64" s="7"/>
      <c r="TAY64" s="7"/>
      <c r="TAZ64" s="7"/>
      <c r="TBA64" s="7"/>
      <c r="TBB64" s="7"/>
      <c r="TBC64" s="7"/>
      <c r="TBD64" s="7"/>
      <c r="TBE64" s="7"/>
      <c r="TBF64" s="7"/>
      <c r="TBG64" s="7"/>
      <c r="TBH64" s="7"/>
      <c r="TBI64" s="7"/>
      <c r="TBJ64" s="7"/>
      <c r="TBK64" s="7"/>
      <c r="TBL64" s="7"/>
      <c r="TBM64" s="7"/>
      <c r="TBN64" s="7"/>
      <c r="TBO64" s="7"/>
      <c r="TBP64" s="7"/>
      <c r="TBR64" s="7"/>
      <c r="TBS64" s="7"/>
      <c r="TBT64" s="7"/>
      <c r="TBU64" s="7"/>
      <c r="TBV64" s="7"/>
      <c r="TBW64" s="7"/>
      <c r="TBX64" s="7"/>
      <c r="TBY64" s="7"/>
      <c r="TBZ64" s="7"/>
      <c r="TCA64" s="7"/>
      <c r="TCB64" s="7"/>
      <c r="TCC64" s="7"/>
      <c r="TCD64" s="7"/>
      <c r="TCE64" s="7"/>
      <c r="TCF64" s="7"/>
      <c r="TCG64" s="7"/>
      <c r="TCH64" s="7"/>
      <c r="TCI64" s="7"/>
      <c r="TCJ64" s="7"/>
      <c r="TCK64" s="7"/>
      <c r="TCL64" s="7"/>
      <c r="TCM64" s="7"/>
      <c r="TCN64" s="7"/>
      <c r="TCO64" s="7"/>
      <c r="TCP64" s="7"/>
      <c r="TCQ64" s="7"/>
      <c r="TCR64" s="7"/>
      <c r="TCS64" s="7"/>
      <c r="TCT64" s="7"/>
      <c r="TCU64" s="7"/>
      <c r="TCV64" s="7"/>
      <c r="TCW64" s="7"/>
      <c r="TCX64" s="7"/>
      <c r="TCY64" s="7"/>
      <c r="TCZ64" s="7"/>
      <c r="TDA64" s="7"/>
      <c r="TDB64" s="7"/>
      <c r="TDC64" s="7"/>
      <c r="TDD64" s="7"/>
      <c r="TDE64" s="7"/>
      <c r="TDF64" s="7"/>
      <c r="TDG64" s="7"/>
      <c r="TDH64" s="7"/>
      <c r="TDI64" s="7"/>
      <c r="TDJ64" s="7"/>
      <c r="TDK64" s="7"/>
      <c r="TDL64" s="7"/>
      <c r="TDM64" s="7"/>
      <c r="TDN64" s="7"/>
      <c r="TDO64" s="7"/>
      <c r="TDP64" s="7"/>
      <c r="TDQ64" s="7"/>
      <c r="TDR64" s="7"/>
      <c r="TDS64" s="7"/>
      <c r="TDT64" s="7"/>
      <c r="TDU64" s="7"/>
      <c r="TDV64" s="7"/>
      <c r="TDW64" s="7"/>
      <c r="TDX64" s="7"/>
      <c r="TDY64" s="7"/>
      <c r="TDZ64" s="7"/>
      <c r="TEA64" s="7"/>
      <c r="TEB64" s="7"/>
      <c r="TEC64" s="7"/>
      <c r="TED64" s="7"/>
      <c r="TEE64" s="7"/>
      <c r="TEF64" s="7"/>
      <c r="TEG64" s="7"/>
      <c r="TEH64" s="7"/>
      <c r="TEI64" s="7"/>
      <c r="TEJ64" s="7"/>
      <c r="TEK64" s="7"/>
      <c r="TEL64" s="7"/>
      <c r="TEM64" s="7"/>
      <c r="TEN64" s="7"/>
      <c r="TEO64" s="7"/>
      <c r="TEP64" s="7"/>
      <c r="TEQ64" s="7"/>
      <c r="TER64" s="7"/>
      <c r="TES64" s="7"/>
      <c r="TET64" s="7"/>
      <c r="TEU64" s="7"/>
      <c r="TEV64" s="7"/>
      <c r="TEW64" s="7"/>
      <c r="TEX64" s="7"/>
      <c r="TEY64" s="7"/>
      <c r="TEZ64" s="7"/>
      <c r="TFA64" s="7"/>
      <c r="TFB64" s="7"/>
      <c r="TFC64" s="7"/>
      <c r="TFD64" s="7"/>
      <c r="TFE64" s="7"/>
      <c r="TFF64" s="7"/>
      <c r="TFG64" s="7"/>
      <c r="TFH64" s="7"/>
      <c r="TFI64" s="7"/>
      <c r="TFJ64" s="7"/>
      <c r="TFK64" s="7"/>
      <c r="TFL64" s="7"/>
      <c r="TFM64" s="7"/>
      <c r="TFN64" s="7"/>
      <c r="TFO64" s="7"/>
      <c r="TFP64" s="7"/>
      <c r="TFQ64" s="7"/>
      <c r="TFR64" s="7"/>
      <c r="TFS64" s="7"/>
      <c r="TFT64" s="7"/>
      <c r="TFU64" s="7"/>
      <c r="TFV64" s="7"/>
      <c r="TFW64" s="7"/>
      <c r="TFX64" s="7"/>
      <c r="TFY64" s="7"/>
      <c r="TFZ64" s="7"/>
      <c r="TGA64" s="7"/>
      <c r="TGB64" s="7"/>
      <c r="TGC64" s="7"/>
      <c r="TGD64" s="7"/>
      <c r="TGE64" s="7"/>
      <c r="TGF64" s="7"/>
      <c r="TGG64" s="7"/>
      <c r="TGH64" s="7"/>
      <c r="TGI64" s="7"/>
      <c r="TGJ64" s="7"/>
      <c r="TGK64" s="7"/>
      <c r="TGL64" s="7"/>
      <c r="TGM64" s="7"/>
      <c r="TGN64" s="7"/>
      <c r="TGO64" s="7"/>
      <c r="TGP64" s="7"/>
      <c r="TGQ64" s="7"/>
      <c r="TGR64" s="7"/>
      <c r="TGS64" s="7"/>
      <c r="TGT64" s="7"/>
      <c r="TGU64" s="7"/>
      <c r="TGV64" s="7"/>
      <c r="TGW64" s="7"/>
      <c r="TGX64" s="7"/>
      <c r="TGY64" s="7"/>
      <c r="TGZ64" s="7"/>
      <c r="THA64" s="7"/>
      <c r="THB64" s="7"/>
      <c r="THC64" s="7"/>
      <c r="THD64" s="7"/>
      <c r="THE64" s="7"/>
      <c r="THF64" s="7"/>
      <c r="THG64" s="7"/>
      <c r="THH64" s="7"/>
      <c r="THI64" s="7"/>
      <c r="THJ64" s="7"/>
      <c r="THK64" s="7"/>
      <c r="THL64" s="7"/>
      <c r="THM64" s="7"/>
      <c r="THN64" s="7"/>
      <c r="THO64" s="7"/>
      <c r="THP64" s="7"/>
      <c r="THQ64" s="7"/>
      <c r="THR64" s="7"/>
      <c r="THS64" s="7"/>
      <c r="THT64" s="7"/>
      <c r="THU64" s="7"/>
      <c r="THV64" s="7"/>
      <c r="THW64" s="7"/>
      <c r="THX64" s="7"/>
      <c r="THY64" s="7"/>
      <c r="THZ64" s="7"/>
      <c r="TIA64" s="7"/>
      <c r="TIB64" s="7"/>
      <c r="TIC64" s="7"/>
      <c r="TID64" s="7"/>
      <c r="TIE64" s="7"/>
      <c r="TIF64" s="7"/>
      <c r="TIG64" s="7"/>
      <c r="TIH64" s="7"/>
      <c r="TII64" s="7"/>
      <c r="TIJ64" s="7"/>
      <c r="TIK64" s="7"/>
      <c r="TIL64" s="7"/>
      <c r="TIM64" s="7"/>
      <c r="TIN64" s="7"/>
      <c r="TIO64" s="7"/>
      <c r="TIP64" s="7"/>
      <c r="TIQ64" s="7"/>
      <c r="TIR64" s="7"/>
      <c r="TIS64" s="7"/>
      <c r="TIT64" s="7"/>
      <c r="TIU64" s="7"/>
      <c r="TIV64" s="7"/>
      <c r="TIW64" s="7"/>
      <c r="TIX64" s="7"/>
      <c r="TIY64" s="7"/>
      <c r="TIZ64" s="7"/>
      <c r="TJA64" s="7"/>
      <c r="TJB64" s="7"/>
      <c r="TJC64" s="7"/>
      <c r="TJD64" s="7"/>
      <c r="TJE64" s="7"/>
      <c r="TJF64" s="7"/>
      <c r="TJG64" s="7"/>
      <c r="TJH64" s="7"/>
      <c r="TJI64" s="7"/>
      <c r="TJJ64" s="7"/>
      <c r="TJK64" s="7"/>
      <c r="TJL64" s="7"/>
      <c r="TJM64" s="7"/>
      <c r="TJN64" s="7"/>
      <c r="TJO64" s="7"/>
      <c r="TJP64" s="7"/>
      <c r="TJQ64" s="7"/>
      <c r="TJR64" s="7"/>
      <c r="TJS64" s="7"/>
      <c r="TJT64" s="7"/>
      <c r="TJU64" s="7"/>
      <c r="TJV64" s="7"/>
      <c r="TJW64" s="7"/>
      <c r="TJX64" s="7"/>
      <c r="TJY64" s="7"/>
      <c r="TJZ64" s="7"/>
      <c r="TKA64" s="7"/>
      <c r="TKB64" s="7"/>
      <c r="TKC64" s="7"/>
      <c r="TKD64" s="7"/>
      <c r="TKE64" s="7"/>
      <c r="TKF64" s="7"/>
      <c r="TKG64" s="7"/>
      <c r="TKH64" s="7"/>
      <c r="TKI64" s="7"/>
      <c r="TKJ64" s="7"/>
      <c r="TKK64" s="7"/>
      <c r="TKL64" s="7"/>
      <c r="TKM64" s="7"/>
      <c r="TKN64" s="7"/>
      <c r="TKO64" s="7"/>
      <c r="TKP64" s="7"/>
      <c r="TKQ64" s="7"/>
      <c r="TKR64" s="7"/>
      <c r="TKS64" s="7"/>
      <c r="TKT64" s="7"/>
      <c r="TKU64" s="7"/>
      <c r="TKV64" s="7"/>
      <c r="TKW64" s="7"/>
      <c r="TKX64" s="7"/>
      <c r="TKY64" s="7"/>
      <c r="TKZ64" s="7"/>
      <c r="TLA64" s="7"/>
      <c r="TLB64" s="7"/>
      <c r="TLC64" s="7"/>
      <c r="TLD64" s="7"/>
      <c r="TLE64" s="7"/>
      <c r="TLF64" s="7"/>
      <c r="TLG64" s="7"/>
      <c r="TLH64" s="7"/>
      <c r="TLI64" s="7"/>
      <c r="TLJ64" s="7"/>
      <c r="TLK64" s="7"/>
      <c r="TLL64" s="7"/>
      <c r="TLN64" s="7"/>
      <c r="TLO64" s="7"/>
      <c r="TLP64" s="7"/>
      <c r="TLQ64" s="7"/>
      <c r="TLR64" s="7"/>
      <c r="TLS64" s="7"/>
      <c r="TLT64" s="7"/>
      <c r="TLU64" s="7"/>
      <c r="TLV64" s="7"/>
      <c r="TLW64" s="7"/>
      <c r="TLX64" s="7"/>
      <c r="TLY64" s="7"/>
      <c r="TLZ64" s="7"/>
      <c r="TMA64" s="7"/>
      <c r="TMB64" s="7"/>
      <c r="TMC64" s="7"/>
      <c r="TMD64" s="7"/>
      <c r="TME64" s="7"/>
      <c r="TMF64" s="7"/>
      <c r="TMG64" s="7"/>
      <c r="TMH64" s="7"/>
      <c r="TMI64" s="7"/>
      <c r="TMJ64" s="7"/>
      <c r="TMK64" s="7"/>
      <c r="TML64" s="7"/>
      <c r="TMM64" s="7"/>
      <c r="TMN64" s="7"/>
      <c r="TMO64" s="7"/>
      <c r="TMP64" s="7"/>
      <c r="TMQ64" s="7"/>
      <c r="TMR64" s="7"/>
      <c r="TMS64" s="7"/>
      <c r="TMT64" s="7"/>
      <c r="TMU64" s="7"/>
      <c r="TMV64" s="7"/>
      <c r="TMW64" s="7"/>
      <c r="TMX64" s="7"/>
      <c r="TMY64" s="7"/>
      <c r="TMZ64" s="7"/>
      <c r="TNA64" s="7"/>
      <c r="TNB64" s="7"/>
      <c r="TNC64" s="7"/>
      <c r="TND64" s="7"/>
      <c r="TNE64" s="7"/>
      <c r="TNF64" s="7"/>
      <c r="TNG64" s="7"/>
      <c r="TNH64" s="7"/>
      <c r="TNI64" s="7"/>
      <c r="TNJ64" s="7"/>
      <c r="TNK64" s="7"/>
      <c r="TNL64" s="7"/>
      <c r="TNM64" s="7"/>
      <c r="TNN64" s="7"/>
      <c r="TNO64" s="7"/>
      <c r="TNP64" s="7"/>
      <c r="TNQ64" s="7"/>
      <c r="TNR64" s="7"/>
      <c r="TNS64" s="7"/>
      <c r="TNT64" s="7"/>
      <c r="TNU64" s="7"/>
      <c r="TNV64" s="7"/>
      <c r="TNW64" s="7"/>
      <c r="TNX64" s="7"/>
      <c r="TNY64" s="7"/>
      <c r="TNZ64" s="7"/>
      <c r="TOA64" s="7"/>
      <c r="TOB64" s="7"/>
      <c r="TOC64" s="7"/>
      <c r="TOD64" s="7"/>
      <c r="TOE64" s="7"/>
      <c r="TOF64" s="7"/>
      <c r="TOG64" s="7"/>
      <c r="TOH64" s="7"/>
      <c r="TOI64" s="7"/>
      <c r="TOJ64" s="7"/>
      <c r="TOK64" s="7"/>
      <c r="TOL64" s="7"/>
      <c r="TOM64" s="7"/>
      <c r="TON64" s="7"/>
      <c r="TOO64" s="7"/>
      <c r="TOP64" s="7"/>
      <c r="TOQ64" s="7"/>
      <c r="TOR64" s="7"/>
      <c r="TOS64" s="7"/>
      <c r="TOT64" s="7"/>
      <c r="TOU64" s="7"/>
      <c r="TOV64" s="7"/>
      <c r="TOW64" s="7"/>
      <c r="TOX64" s="7"/>
      <c r="TOY64" s="7"/>
      <c r="TOZ64" s="7"/>
      <c r="TPA64" s="7"/>
      <c r="TPB64" s="7"/>
      <c r="TPC64" s="7"/>
      <c r="TPD64" s="7"/>
      <c r="TPE64" s="7"/>
      <c r="TPF64" s="7"/>
      <c r="TPG64" s="7"/>
      <c r="TPH64" s="7"/>
      <c r="TPI64" s="7"/>
      <c r="TPJ64" s="7"/>
      <c r="TPK64" s="7"/>
      <c r="TPL64" s="7"/>
      <c r="TPM64" s="7"/>
      <c r="TPN64" s="7"/>
      <c r="TPO64" s="7"/>
      <c r="TPP64" s="7"/>
      <c r="TPQ64" s="7"/>
      <c r="TPR64" s="7"/>
      <c r="TPS64" s="7"/>
      <c r="TPT64" s="7"/>
      <c r="TPU64" s="7"/>
      <c r="TPV64" s="7"/>
      <c r="TPW64" s="7"/>
      <c r="TPX64" s="7"/>
      <c r="TPY64" s="7"/>
      <c r="TPZ64" s="7"/>
      <c r="TQA64" s="7"/>
      <c r="TQB64" s="7"/>
      <c r="TQC64" s="7"/>
      <c r="TQD64" s="7"/>
      <c r="TQE64" s="7"/>
      <c r="TQF64" s="7"/>
      <c r="TQG64" s="7"/>
      <c r="TQH64" s="7"/>
      <c r="TQI64" s="7"/>
      <c r="TQJ64" s="7"/>
      <c r="TQK64" s="7"/>
      <c r="TQL64" s="7"/>
      <c r="TQM64" s="7"/>
      <c r="TQN64" s="7"/>
      <c r="TQO64" s="7"/>
      <c r="TQP64" s="7"/>
      <c r="TQQ64" s="7"/>
      <c r="TQR64" s="7"/>
      <c r="TQS64" s="7"/>
      <c r="TQT64" s="7"/>
      <c r="TQU64" s="7"/>
      <c r="TQV64" s="7"/>
      <c r="TQW64" s="7"/>
      <c r="TQX64" s="7"/>
      <c r="TQY64" s="7"/>
      <c r="TQZ64" s="7"/>
      <c r="TRA64" s="7"/>
      <c r="TRB64" s="7"/>
      <c r="TRC64" s="7"/>
      <c r="TRD64" s="7"/>
      <c r="TRE64" s="7"/>
      <c r="TRF64" s="7"/>
      <c r="TRG64" s="7"/>
      <c r="TRH64" s="7"/>
      <c r="TRI64" s="7"/>
      <c r="TRJ64" s="7"/>
      <c r="TRK64" s="7"/>
      <c r="TRL64" s="7"/>
      <c r="TRM64" s="7"/>
      <c r="TRN64" s="7"/>
      <c r="TRO64" s="7"/>
      <c r="TRP64" s="7"/>
      <c r="TRQ64" s="7"/>
      <c r="TRR64" s="7"/>
      <c r="TRS64" s="7"/>
      <c r="TRT64" s="7"/>
      <c r="TRU64" s="7"/>
      <c r="TRV64" s="7"/>
      <c r="TRW64" s="7"/>
      <c r="TRX64" s="7"/>
      <c r="TRY64" s="7"/>
      <c r="TRZ64" s="7"/>
      <c r="TSA64" s="7"/>
      <c r="TSB64" s="7"/>
      <c r="TSC64" s="7"/>
      <c r="TSD64" s="7"/>
      <c r="TSE64" s="7"/>
      <c r="TSF64" s="7"/>
      <c r="TSG64" s="7"/>
      <c r="TSH64" s="7"/>
      <c r="TSI64" s="7"/>
      <c r="TSJ64" s="7"/>
      <c r="TSK64" s="7"/>
      <c r="TSL64" s="7"/>
      <c r="TSM64" s="7"/>
      <c r="TSN64" s="7"/>
      <c r="TSO64" s="7"/>
      <c r="TSP64" s="7"/>
      <c r="TSQ64" s="7"/>
      <c r="TSR64" s="7"/>
      <c r="TSS64" s="7"/>
      <c r="TST64" s="7"/>
      <c r="TSU64" s="7"/>
      <c r="TSV64" s="7"/>
      <c r="TSW64" s="7"/>
      <c r="TSX64" s="7"/>
      <c r="TSY64" s="7"/>
      <c r="TSZ64" s="7"/>
      <c r="TTA64" s="7"/>
      <c r="TTB64" s="7"/>
      <c r="TTC64" s="7"/>
      <c r="TTD64" s="7"/>
      <c r="TTE64" s="7"/>
      <c r="TTF64" s="7"/>
      <c r="TTG64" s="7"/>
      <c r="TTH64" s="7"/>
      <c r="TTI64" s="7"/>
      <c r="TTJ64" s="7"/>
      <c r="TTK64" s="7"/>
      <c r="TTL64" s="7"/>
      <c r="TTM64" s="7"/>
      <c r="TTN64" s="7"/>
      <c r="TTO64" s="7"/>
      <c r="TTP64" s="7"/>
      <c r="TTQ64" s="7"/>
      <c r="TTR64" s="7"/>
      <c r="TTS64" s="7"/>
      <c r="TTT64" s="7"/>
      <c r="TTU64" s="7"/>
      <c r="TTV64" s="7"/>
      <c r="TTW64" s="7"/>
      <c r="TTX64" s="7"/>
      <c r="TTY64" s="7"/>
      <c r="TTZ64" s="7"/>
      <c r="TUA64" s="7"/>
      <c r="TUB64" s="7"/>
      <c r="TUC64" s="7"/>
      <c r="TUD64" s="7"/>
      <c r="TUE64" s="7"/>
      <c r="TUF64" s="7"/>
      <c r="TUG64" s="7"/>
      <c r="TUH64" s="7"/>
      <c r="TUI64" s="7"/>
      <c r="TUJ64" s="7"/>
      <c r="TUK64" s="7"/>
      <c r="TUL64" s="7"/>
      <c r="TUM64" s="7"/>
      <c r="TUN64" s="7"/>
      <c r="TUO64" s="7"/>
      <c r="TUP64" s="7"/>
      <c r="TUQ64" s="7"/>
      <c r="TUR64" s="7"/>
      <c r="TUS64" s="7"/>
      <c r="TUT64" s="7"/>
      <c r="TUU64" s="7"/>
      <c r="TUV64" s="7"/>
      <c r="TUW64" s="7"/>
      <c r="TUX64" s="7"/>
      <c r="TUY64" s="7"/>
      <c r="TUZ64" s="7"/>
      <c r="TVA64" s="7"/>
      <c r="TVB64" s="7"/>
      <c r="TVC64" s="7"/>
      <c r="TVD64" s="7"/>
      <c r="TVE64" s="7"/>
      <c r="TVF64" s="7"/>
      <c r="TVG64" s="7"/>
      <c r="TVH64" s="7"/>
      <c r="TVJ64" s="7"/>
      <c r="TVK64" s="7"/>
      <c r="TVL64" s="7"/>
      <c r="TVM64" s="7"/>
      <c r="TVN64" s="7"/>
      <c r="TVO64" s="7"/>
      <c r="TVP64" s="7"/>
      <c r="TVQ64" s="7"/>
      <c r="TVR64" s="7"/>
      <c r="TVS64" s="7"/>
      <c r="TVT64" s="7"/>
      <c r="TVU64" s="7"/>
      <c r="TVV64" s="7"/>
      <c r="TVW64" s="7"/>
      <c r="TVX64" s="7"/>
      <c r="TVY64" s="7"/>
      <c r="TVZ64" s="7"/>
      <c r="TWA64" s="7"/>
      <c r="TWB64" s="7"/>
      <c r="TWC64" s="7"/>
      <c r="TWD64" s="7"/>
      <c r="TWE64" s="7"/>
      <c r="TWF64" s="7"/>
      <c r="TWG64" s="7"/>
      <c r="TWH64" s="7"/>
      <c r="TWI64" s="7"/>
      <c r="TWJ64" s="7"/>
      <c r="TWK64" s="7"/>
      <c r="TWL64" s="7"/>
      <c r="TWM64" s="7"/>
      <c r="TWN64" s="7"/>
      <c r="TWO64" s="7"/>
      <c r="TWP64" s="7"/>
      <c r="TWQ64" s="7"/>
      <c r="TWR64" s="7"/>
      <c r="TWS64" s="7"/>
      <c r="TWT64" s="7"/>
      <c r="TWU64" s="7"/>
      <c r="TWV64" s="7"/>
      <c r="TWW64" s="7"/>
      <c r="TWX64" s="7"/>
      <c r="TWY64" s="7"/>
      <c r="TWZ64" s="7"/>
      <c r="TXA64" s="7"/>
      <c r="TXB64" s="7"/>
      <c r="TXC64" s="7"/>
      <c r="TXD64" s="7"/>
      <c r="TXE64" s="7"/>
      <c r="TXF64" s="7"/>
      <c r="TXG64" s="7"/>
      <c r="TXH64" s="7"/>
      <c r="TXI64" s="7"/>
      <c r="TXJ64" s="7"/>
      <c r="TXK64" s="7"/>
      <c r="TXL64" s="7"/>
      <c r="TXM64" s="7"/>
      <c r="TXN64" s="7"/>
      <c r="TXO64" s="7"/>
      <c r="TXP64" s="7"/>
      <c r="TXQ64" s="7"/>
      <c r="TXR64" s="7"/>
      <c r="TXS64" s="7"/>
      <c r="TXT64" s="7"/>
      <c r="TXU64" s="7"/>
      <c r="TXV64" s="7"/>
      <c r="TXW64" s="7"/>
      <c r="TXX64" s="7"/>
      <c r="TXY64" s="7"/>
      <c r="TXZ64" s="7"/>
      <c r="TYA64" s="7"/>
      <c r="TYB64" s="7"/>
      <c r="TYC64" s="7"/>
      <c r="TYD64" s="7"/>
      <c r="TYE64" s="7"/>
      <c r="TYF64" s="7"/>
      <c r="TYG64" s="7"/>
      <c r="TYH64" s="7"/>
      <c r="TYI64" s="7"/>
      <c r="TYJ64" s="7"/>
      <c r="TYK64" s="7"/>
      <c r="TYL64" s="7"/>
      <c r="TYM64" s="7"/>
      <c r="TYN64" s="7"/>
      <c r="TYO64" s="7"/>
      <c r="TYP64" s="7"/>
      <c r="TYQ64" s="7"/>
      <c r="TYR64" s="7"/>
      <c r="TYS64" s="7"/>
      <c r="TYT64" s="7"/>
      <c r="TYU64" s="7"/>
      <c r="TYV64" s="7"/>
      <c r="TYW64" s="7"/>
      <c r="TYX64" s="7"/>
      <c r="TYY64" s="7"/>
      <c r="TYZ64" s="7"/>
      <c r="TZA64" s="7"/>
      <c r="TZB64" s="7"/>
      <c r="TZC64" s="7"/>
      <c r="TZD64" s="7"/>
      <c r="TZE64" s="7"/>
      <c r="TZF64" s="7"/>
      <c r="TZG64" s="7"/>
      <c r="TZH64" s="7"/>
      <c r="TZI64" s="7"/>
      <c r="TZJ64" s="7"/>
      <c r="TZK64" s="7"/>
      <c r="TZL64" s="7"/>
      <c r="TZM64" s="7"/>
      <c r="TZN64" s="7"/>
      <c r="TZO64" s="7"/>
      <c r="TZP64" s="7"/>
      <c r="TZQ64" s="7"/>
      <c r="TZR64" s="7"/>
      <c r="TZS64" s="7"/>
      <c r="TZT64" s="7"/>
      <c r="TZU64" s="7"/>
      <c r="TZV64" s="7"/>
      <c r="TZW64" s="7"/>
      <c r="TZX64" s="7"/>
      <c r="TZY64" s="7"/>
      <c r="TZZ64" s="7"/>
      <c r="UAA64" s="7"/>
      <c r="UAB64" s="7"/>
      <c r="UAC64" s="7"/>
      <c r="UAD64" s="7"/>
      <c r="UAE64" s="7"/>
      <c r="UAF64" s="7"/>
      <c r="UAG64" s="7"/>
      <c r="UAH64" s="7"/>
      <c r="UAI64" s="7"/>
      <c r="UAJ64" s="7"/>
      <c r="UAK64" s="7"/>
      <c r="UAL64" s="7"/>
      <c r="UAM64" s="7"/>
      <c r="UAN64" s="7"/>
      <c r="UAO64" s="7"/>
      <c r="UAP64" s="7"/>
      <c r="UAQ64" s="7"/>
      <c r="UAR64" s="7"/>
      <c r="UAS64" s="7"/>
      <c r="UAT64" s="7"/>
      <c r="UAU64" s="7"/>
      <c r="UAV64" s="7"/>
      <c r="UAW64" s="7"/>
      <c r="UAX64" s="7"/>
      <c r="UAY64" s="7"/>
      <c r="UAZ64" s="7"/>
      <c r="UBA64" s="7"/>
      <c r="UBB64" s="7"/>
      <c r="UBC64" s="7"/>
      <c r="UBD64" s="7"/>
      <c r="UBE64" s="7"/>
      <c r="UBF64" s="7"/>
      <c r="UBG64" s="7"/>
      <c r="UBH64" s="7"/>
      <c r="UBI64" s="7"/>
      <c r="UBJ64" s="7"/>
      <c r="UBK64" s="7"/>
      <c r="UBL64" s="7"/>
      <c r="UBM64" s="7"/>
      <c r="UBN64" s="7"/>
      <c r="UBO64" s="7"/>
      <c r="UBP64" s="7"/>
      <c r="UBQ64" s="7"/>
      <c r="UBR64" s="7"/>
      <c r="UBS64" s="7"/>
      <c r="UBT64" s="7"/>
      <c r="UBU64" s="7"/>
      <c r="UBV64" s="7"/>
      <c r="UBW64" s="7"/>
      <c r="UBX64" s="7"/>
      <c r="UBY64" s="7"/>
      <c r="UBZ64" s="7"/>
      <c r="UCA64" s="7"/>
      <c r="UCB64" s="7"/>
      <c r="UCC64" s="7"/>
      <c r="UCD64" s="7"/>
      <c r="UCE64" s="7"/>
      <c r="UCF64" s="7"/>
      <c r="UCG64" s="7"/>
      <c r="UCH64" s="7"/>
      <c r="UCI64" s="7"/>
      <c r="UCJ64" s="7"/>
      <c r="UCK64" s="7"/>
      <c r="UCL64" s="7"/>
      <c r="UCM64" s="7"/>
      <c r="UCN64" s="7"/>
      <c r="UCO64" s="7"/>
      <c r="UCP64" s="7"/>
      <c r="UCQ64" s="7"/>
      <c r="UCR64" s="7"/>
      <c r="UCS64" s="7"/>
      <c r="UCT64" s="7"/>
      <c r="UCU64" s="7"/>
      <c r="UCV64" s="7"/>
      <c r="UCW64" s="7"/>
      <c r="UCX64" s="7"/>
      <c r="UCY64" s="7"/>
      <c r="UCZ64" s="7"/>
      <c r="UDA64" s="7"/>
      <c r="UDB64" s="7"/>
      <c r="UDC64" s="7"/>
      <c r="UDD64" s="7"/>
      <c r="UDE64" s="7"/>
      <c r="UDF64" s="7"/>
      <c r="UDG64" s="7"/>
      <c r="UDH64" s="7"/>
      <c r="UDI64" s="7"/>
      <c r="UDJ64" s="7"/>
      <c r="UDK64" s="7"/>
      <c r="UDL64" s="7"/>
      <c r="UDM64" s="7"/>
      <c r="UDN64" s="7"/>
      <c r="UDO64" s="7"/>
      <c r="UDP64" s="7"/>
      <c r="UDQ64" s="7"/>
      <c r="UDR64" s="7"/>
      <c r="UDS64" s="7"/>
      <c r="UDT64" s="7"/>
      <c r="UDU64" s="7"/>
      <c r="UDV64" s="7"/>
      <c r="UDW64" s="7"/>
      <c r="UDX64" s="7"/>
      <c r="UDY64" s="7"/>
      <c r="UDZ64" s="7"/>
      <c r="UEA64" s="7"/>
      <c r="UEB64" s="7"/>
      <c r="UEC64" s="7"/>
      <c r="UED64" s="7"/>
      <c r="UEE64" s="7"/>
      <c r="UEF64" s="7"/>
      <c r="UEG64" s="7"/>
      <c r="UEH64" s="7"/>
      <c r="UEI64" s="7"/>
      <c r="UEJ64" s="7"/>
      <c r="UEK64" s="7"/>
      <c r="UEL64" s="7"/>
      <c r="UEM64" s="7"/>
      <c r="UEN64" s="7"/>
      <c r="UEO64" s="7"/>
      <c r="UEP64" s="7"/>
      <c r="UEQ64" s="7"/>
      <c r="UER64" s="7"/>
      <c r="UES64" s="7"/>
      <c r="UET64" s="7"/>
      <c r="UEU64" s="7"/>
      <c r="UEV64" s="7"/>
      <c r="UEW64" s="7"/>
      <c r="UEX64" s="7"/>
      <c r="UEY64" s="7"/>
      <c r="UEZ64" s="7"/>
      <c r="UFA64" s="7"/>
      <c r="UFB64" s="7"/>
      <c r="UFC64" s="7"/>
      <c r="UFD64" s="7"/>
      <c r="UFF64" s="7"/>
      <c r="UFG64" s="7"/>
      <c r="UFH64" s="7"/>
      <c r="UFI64" s="7"/>
      <c r="UFJ64" s="7"/>
      <c r="UFK64" s="7"/>
      <c r="UFL64" s="7"/>
      <c r="UFM64" s="7"/>
      <c r="UFN64" s="7"/>
      <c r="UFO64" s="7"/>
      <c r="UFP64" s="7"/>
      <c r="UFQ64" s="7"/>
      <c r="UFR64" s="7"/>
      <c r="UFS64" s="7"/>
      <c r="UFT64" s="7"/>
      <c r="UFU64" s="7"/>
      <c r="UFV64" s="7"/>
      <c r="UFW64" s="7"/>
      <c r="UFX64" s="7"/>
      <c r="UFY64" s="7"/>
      <c r="UFZ64" s="7"/>
      <c r="UGA64" s="7"/>
      <c r="UGB64" s="7"/>
      <c r="UGC64" s="7"/>
      <c r="UGD64" s="7"/>
      <c r="UGE64" s="7"/>
      <c r="UGF64" s="7"/>
      <c r="UGG64" s="7"/>
      <c r="UGH64" s="7"/>
      <c r="UGI64" s="7"/>
      <c r="UGJ64" s="7"/>
      <c r="UGK64" s="7"/>
      <c r="UGL64" s="7"/>
      <c r="UGM64" s="7"/>
      <c r="UGN64" s="7"/>
      <c r="UGO64" s="7"/>
      <c r="UGP64" s="7"/>
      <c r="UGQ64" s="7"/>
      <c r="UGR64" s="7"/>
      <c r="UGS64" s="7"/>
      <c r="UGT64" s="7"/>
      <c r="UGU64" s="7"/>
      <c r="UGV64" s="7"/>
      <c r="UGW64" s="7"/>
      <c r="UGX64" s="7"/>
      <c r="UGY64" s="7"/>
      <c r="UGZ64" s="7"/>
      <c r="UHA64" s="7"/>
      <c r="UHB64" s="7"/>
      <c r="UHC64" s="7"/>
      <c r="UHD64" s="7"/>
      <c r="UHE64" s="7"/>
      <c r="UHF64" s="7"/>
      <c r="UHG64" s="7"/>
      <c r="UHH64" s="7"/>
      <c r="UHI64" s="7"/>
      <c r="UHJ64" s="7"/>
      <c r="UHK64" s="7"/>
      <c r="UHL64" s="7"/>
      <c r="UHM64" s="7"/>
      <c r="UHN64" s="7"/>
      <c r="UHO64" s="7"/>
      <c r="UHP64" s="7"/>
      <c r="UHQ64" s="7"/>
      <c r="UHR64" s="7"/>
      <c r="UHS64" s="7"/>
      <c r="UHT64" s="7"/>
      <c r="UHU64" s="7"/>
      <c r="UHV64" s="7"/>
      <c r="UHW64" s="7"/>
      <c r="UHX64" s="7"/>
      <c r="UHY64" s="7"/>
      <c r="UHZ64" s="7"/>
      <c r="UIA64" s="7"/>
      <c r="UIB64" s="7"/>
      <c r="UIC64" s="7"/>
      <c r="UID64" s="7"/>
      <c r="UIE64" s="7"/>
      <c r="UIF64" s="7"/>
      <c r="UIG64" s="7"/>
      <c r="UIH64" s="7"/>
      <c r="UII64" s="7"/>
      <c r="UIJ64" s="7"/>
      <c r="UIK64" s="7"/>
      <c r="UIL64" s="7"/>
      <c r="UIM64" s="7"/>
      <c r="UIN64" s="7"/>
      <c r="UIO64" s="7"/>
      <c r="UIP64" s="7"/>
      <c r="UIQ64" s="7"/>
      <c r="UIR64" s="7"/>
      <c r="UIS64" s="7"/>
      <c r="UIT64" s="7"/>
      <c r="UIU64" s="7"/>
      <c r="UIV64" s="7"/>
      <c r="UIW64" s="7"/>
      <c r="UIX64" s="7"/>
      <c r="UIY64" s="7"/>
      <c r="UIZ64" s="7"/>
      <c r="UJA64" s="7"/>
      <c r="UJB64" s="7"/>
      <c r="UJC64" s="7"/>
      <c r="UJD64" s="7"/>
      <c r="UJE64" s="7"/>
      <c r="UJF64" s="7"/>
      <c r="UJG64" s="7"/>
      <c r="UJH64" s="7"/>
      <c r="UJI64" s="7"/>
      <c r="UJJ64" s="7"/>
      <c r="UJK64" s="7"/>
      <c r="UJL64" s="7"/>
      <c r="UJM64" s="7"/>
      <c r="UJN64" s="7"/>
      <c r="UJO64" s="7"/>
      <c r="UJP64" s="7"/>
      <c r="UJQ64" s="7"/>
      <c r="UJR64" s="7"/>
      <c r="UJS64" s="7"/>
      <c r="UJT64" s="7"/>
      <c r="UJU64" s="7"/>
      <c r="UJV64" s="7"/>
      <c r="UJW64" s="7"/>
      <c r="UJX64" s="7"/>
      <c r="UJY64" s="7"/>
      <c r="UJZ64" s="7"/>
      <c r="UKA64" s="7"/>
      <c r="UKB64" s="7"/>
      <c r="UKC64" s="7"/>
      <c r="UKD64" s="7"/>
      <c r="UKE64" s="7"/>
      <c r="UKF64" s="7"/>
      <c r="UKG64" s="7"/>
      <c r="UKH64" s="7"/>
      <c r="UKI64" s="7"/>
      <c r="UKJ64" s="7"/>
      <c r="UKK64" s="7"/>
      <c r="UKL64" s="7"/>
      <c r="UKM64" s="7"/>
      <c r="UKN64" s="7"/>
      <c r="UKO64" s="7"/>
      <c r="UKP64" s="7"/>
      <c r="UKQ64" s="7"/>
      <c r="UKR64" s="7"/>
      <c r="UKS64" s="7"/>
      <c r="UKT64" s="7"/>
      <c r="UKU64" s="7"/>
      <c r="UKV64" s="7"/>
      <c r="UKW64" s="7"/>
      <c r="UKX64" s="7"/>
      <c r="UKY64" s="7"/>
      <c r="UKZ64" s="7"/>
      <c r="ULA64" s="7"/>
      <c r="ULB64" s="7"/>
      <c r="ULC64" s="7"/>
      <c r="ULD64" s="7"/>
      <c r="ULE64" s="7"/>
      <c r="ULF64" s="7"/>
      <c r="ULG64" s="7"/>
      <c r="ULH64" s="7"/>
      <c r="ULI64" s="7"/>
      <c r="ULJ64" s="7"/>
      <c r="ULK64" s="7"/>
      <c r="ULL64" s="7"/>
      <c r="ULM64" s="7"/>
      <c r="ULN64" s="7"/>
      <c r="ULO64" s="7"/>
      <c r="ULP64" s="7"/>
      <c r="ULQ64" s="7"/>
      <c r="ULR64" s="7"/>
      <c r="ULS64" s="7"/>
      <c r="ULT64" s="7"/>
      <c r="ULU64" s="7"/>
      <c r="ULV64" s="7"/>
      <c r="ULW64" s="7"/>
      <c r="ULX64" s="7"/>
      <c r="ULY64" s="7"/>
      <c r="ULZ64" s="7"/>
      <c r="UMA64" s="7"/>
      <c r="UMB64" s="7"/>
      <c r="UMC64" s="7"/>
      <c r="UMD64" s="7"/>
      <c r="UME64" s="7"/>
      <c r="UMF64" s="7"/>
      <c r="UMG64" s="7"/>
      <c r="UMH64" s="7"/>
      <c r="UMI64" s="7"/>
      <c r="UMJ64" s="7"/>
      <c r="UMK64" s="7"/>
      <c r="UML64" s="7"/>
      <c r="UMM64" s="7"/>
      <c r="UMN64" s="7"/>
      <c r="UMO64" s="7"/>
      <c r="UMP64" s="7"/>
      <c r="UMQ64" s="7"/>
      <c r="UMR64" s="7"/>
      <c r="UMS64" s="7"/>
      <c r="UMT64" s="7"/>
      <c r="UMU64" s="7"/>
      <c r="UMV64" s="7"/>
      <c r="UMW64" s="7"/>
      <c r="UMX64" s="7"/>
      <c r="UMY64" s="7"/>
      <c r="UMZ64" s="7"/>
      <c r="UNA64" s="7"/>
      <c r="UNB64" s="7"/>
      <c r="UNC64" s="7"/>
      <c r="UND64" s="7"/>
      <c r="UNE64" s="7"/>
      <c r="UNF64" s="7"/>
      <c r="UNG64" s="7"/>
      <c r="UNH64" s="7"/>
      <c r="UNI64" s="7"/>
      <c r="UNJ64" s="7"/>
      <c r="UNK64" s="7"/>
      <c r="UNL64" s="7"/>
      <c r="UNM64" s="7"/>
      <c r="UNN64" s="7"/>
      <c r="UNO64" s="7"/>
      <c r="UNP64" s="7"/>
      <c r="UNQ64" s="7"/>
      <c r="UNR64" s="7"/>
      <c r="UNS64" s="7"/>
      <c r="UNT64" s="7"/>
      <c r="UNU64" s="7"/>
      <c r="UNV64" s="7"/>
      <c r="UNW64" s="7"/>
      <c r="UNX64" s="7"/>
      <c r="UNY64" s="7"/>
      <c r="UNZ64" s="7"/>
      <c r="UOA64" s="7"/>
      <c r="UOB64" s="7"/>
      <c r="UOC64" s="7"/>
      <c r="UOD64" s="7"/>
      <c r="UOE64" s="7"/>
      <c r="UOF64" s="7"/>
      <c r="UOG64" s="7"/>
      <c r="UOH64" s="7"/>
      <c r="UOI64" s="7"/>
      <c r="UOJ64" s="7"/>
      <c r="UOK64" s="7"/>
      <c r="UOL64" s="7"/>
      <c r="UOM64" s="7"/>
      <c r="UON64" s="7"/>
      <c r="UOO64" s="7"/>
      <c r="UOP64" s="7"/>
      <c r="UOQ64" s="7"/>
      <c r="UOR64" s="7"/>
      <c r="UOS64" s="7"/>
      <c r="UOT64" s="7"/>
      <c r="UOU64" s="7"/>
      <c r="UOV64" s="7"/>
      <c r="UOW64" s="7"/>
      <c r="UOX64" s="7"/>
      <c r="UOY64" s="7"/>
      <c r="UOZ64" s="7"/>
      <c r="UPB64" s="7"/>
      <c r="UPC64" s="7"/>
      <c r="UPD64" s="7"/>
      <c r="UPE64" s="7"/>
      <c r="UPF64" s="7"/>
      <c r="UPG64" s="7"/>
      <c r="UPH64" s="7"/>
      <c r="UPI64" s="7"/>
      <c r="UPJ64" s="7"/>
      <c r="UPK64" s="7"/>
      <c r="UPL64" s="7"/>
      <c r="UPM64" s="7"/>
      <c r="UPN64" s="7"/>
      <c r="UPO64" s="7"/>
      <c r="UPP64" s="7"/>
      <c r="UPQ64" s="7"/>
      <c r="UPR64" s="7"/>
      <c r="UPS64" s="7"/>
      <c r="UPT64" s="7"/>
      <c r="UPU64" s="7"/>
      <c r="UPV64" s="7"/>
      <c r="UPW64" s="7"/>
      <c r="UPX64" s="7"/>
      <c r="UPY64" s="7"/>
      <c r="UPZ64" s="7"/>
      <c r="UQA64" s="7"/>
      <c r="UQB64" s="7"/>
      <c r="UQC64" s="7"/>
      <c r="UQD64" s="7"/>
      <c r="UQE64" s="7"/>
      <c r="UQF64" s="7"/>
      <c r="UQG64" s="7"/>
      <c r="UQH64" s="7"/>
      <c r="UQI64" s="7"/>
      <c r="UQJ64" s="7"/>
      <c r="UQK64" s="7"/>
      <c r="UQL64" s="7"/>
      <c r="UQM64" s="7"/>
      <c r="UQN64" s="7"/>
      <c r="UQO64" s="7"/>
      <c r="UQP64" s="7"/>
      <c r="UQQ64" s="7"/>
      <c r="UQR64" s="7"/>
      <c r="UQS64" s="7"/>
      <c r="UQT64" s="7"/>
      <c r="UQU64" s="7"/>
      <c r="UQV64" s="7"/>
      <c r="UQW64" s="7"/>
      <c r="UQX64" s="7"/>
      <c r="UQY64" s="7"/>
      <c r="UQZ64" s="7"/>
      <c r="URA64" s="7"/>
      <c r="URB64" s="7"/>
      <c r="URC64" s="7"/>
      <c r="URD64" s="7"/>
      <c r="URE64" s="7"/>
      <c r="URF64" s="7"/>
      <c r="URG64" s="7"/>
      <c r="URH64" s="7"/>
      <c r="URI64" s="7"/>
      <c r="URJ64" s="7"/>
      <c r="URK64" s="7"/>
      <c r="URL64" s="7"/>
      <c r="URM64" s="7"/>
      <c r="URN64" s="7"/>
      <c r="URO64" s="7"/>
      <c r="URP64" s="7"/>
      <c r="URQ64" s="7"/>
      <c r="URR64" s="7"/>
      <c r="URS64" s="7"/>
      <c r="URT64" s="7"/>
      <c r="URU64" s="7"/>
      <c r="URV64" s="7"/>
      <c r="URW64" s="7"/>
      <c r="URX64" s="7"/>
      <c r="URY64" s="7"/>
      <c r="URZ64" s="7"/>
      <c r="USA64" s="7"/>
      <c r="USB64" s="7"/>
      <c r="USC64" s="7"/>
      <c r="USD64" s="7"/>
      <c r="USE64" s="7"/>
      <c r="USF64" s="7"/>
      <c r="USG64" s="7"/>
      <c r="USH64" s="7"/>
      <c r="USI64" s="7"/>
      <c r="USJ64" s="7"/>
      <c r="USK64" s="7"/>
      <c r="USL64" s="7"/>
      <c r="USM64" s="7"/>
      <c r="USN64" s="7"/>
      <c r="USO64" s="7"/>
      <c r="USP64" s="7"/>
      <c r="USQ64" s="7"/>
      <c r="USR64" s="7"/>
      <c r="USS64" s="7"/>
      <c r="UST64" s="7"/>
      <c r="USU64" s="7"/>
      <c r="USV64" s="7"/>
      <c r="USW64" s="7"/>
      <c r="USX64" s="7"/>
      <c r="USY64" s="7"/>
      <c r="USZ64" s="7"/>
      <c r="UTA64" s="7"/>
      <c r="UTB64" s="7"/>
      <c r="UTC64" s="7"/>
      <c r="UTD64" s="7"/>
      <c r="UTE64" s="7"/>
      <c r="UTF64" s="7"/>
      <c r="UTG64" s="7"/>
      <c r="UTH64" s="7"/>
      <c r="UTI64" s="7"/>
      <c r="UTJ64" s="7"/>
      <c r="UTK64" s="7"/>
      <c r="UTL64" s="7"/>
      <c r="UTM64" s="7"/>
      <c r="UTN64" s="7"/>
      <c r="UTO64" s="7"/>
      <c r="UTP64" s="7"/>
      <c r="UTQ64" s="7"/>
      <c r="UTR64" s="7"/>
      <c r="UTS64" s="7"/>
      <c r="UTT64" s="7"/>
      <c r="UTU64" s="7"/>
      <c r="UTV64" s="7"/>
      <c r="UTW64" s="7"/>
      <c r="UTX64" s="7"/>
      <c r="UTY64" s="7"/>
      <c r="UTZ64" s="7"/>
      <c r="UUA64" s="7"/>
      <c r="UUB64" s="7"/>
      <c r="UUC64" s="7"/>
      <c r="UUD64" s="7"/>
      <c r="UUE64" s="7"/>
      <c r="UUF64" s="7"/>
      <c r="UUG64" s="7"/>
      <c r="UUH64" s="7"/>
      <c r="UUI64" s="7"/>
      <c r="UUJ64" s="7"/>
      <c r="UUK64" s="7"/>
      <c r="UUL64" s="7"/>
      <c r="UUM64" s="7"/>
      <c r="UUN64" s="7"/>
      <c r="UUO64" s="7"/>
      <c r="UUP64" s="7"/>
      <c r="UUQ64" s="7"/>
      <c r="UUR64" s="7"/>
      <c r="UUS64" s="7"/>
      <c r="UUT64" s="7"/>
      <c r="UUU64" s="7"/>
      <c r="UUV64" s="7"/>
      <c r="UUW64" s="7"/>
      <c r="UUX64" s="7"/>
      <c r="UUY64" s="7"/>
      <c r="UUZ64" s="7"/>
      <c r="UVA64" s="7"/>
      <c r="UVB64" s="7"/>
      <c r="UVC64" s="7"/>
      <c r="UVD64" s="7"/>
      <c r="UVE64" s="7"/>
      <c r="UVF64" s="7"/>
      <c r="UVG64" s="7"/>
      <c r="UVH64" s="7"/>
      <c r="UVI64" s="7"/>
      <c r="UVJ64" s="7"/>
      <c r="UVK64" s="7"/>
      <c r="UVL64" s="7"/>
      <c r="UVM64" s="7"/>
      <c r="UVN64" s="7"/>
      <c r="UVO64" s="7"/>
      <c r="UVP64" s="7"/>
      <c r="UVQ64" s="7"/>
      <c r="UVR64" s="7"/>
      <c r="UVS64" s="7"/>
      <c r="UVT64" s="7"/>
      <c r="UVU64" s="7"/>
      <c r="UVV64" s="7"/>
      <c r="UVW64" s="7"/>
      <c r="UVX64" s="7"/>
      <c r="UVY64" s="7"/>
      <c r="UVZ64" s="7"/>
      <c r="UWA64" s="7"/>
      <c r="UWB64" s="7"/>
      <c r="UWC64" s="7"/>
      <c r="UWD64" s="7"/>
      <c r="UWE64" s="7"/>
      <c r="UWF64" s="7"/>
      <c r="UWG64" s="7"/>
      <c r="UWH64" s="7"/>
      <c r="UWI64" s="7"/>
      <c r="UWJ64" s="7"/>
      <c r="UWK64" s="7"/>
      <c r="UWL64" s="7"/>
      <c r="UWM64" s="7"/>
      <c r="UWN64" s="7"/>
      <c r="UWO64" s="7"/>
      <c r="UWP64" s="7"/>
      <c r="UWQ64" s="7"/>
      <c r="UWR64" s="7"/>
      <c r="UWS64" s="7"/>
      <c r="UWT64" s="7"/>
      <c r="UWU64" s="7"/>
      <c r="UWV64" s="7"/>
      <c r="UWW64" s="7"/>
      <c r="UWX64" s="7"/>
      <c r="UWY64" s="7"/>
      <c r="UWZ64" s="7"/>
      <c r="UXA64" s="7"/>
      <c r="UXB64" s="7"/>
      <c r="UXC64" s="7"/>
      <c r="UXD64" s="7"/>
      <c r="UXE64" s="7"/>
      <c r="UXF64" s="7"/>
      <c r="UXG64" s="7"/>
      <c r="UXH64" s="7"/>
      <c r="UXI64" s="7"/>
      <c r="UXJ64" s="7"/>
      <c r="UXK64" s="7"/>
      <c r="UXL64" s="7"/>
      <c r="UXM64" s="7"/>
      <c r="UXN64" s="7"/>
      <c r="UXO64" s="7"/>
      <c r="UXP64" s="7"/>
      <c r="UXQ64" s="7"/>
      <c r="UXR64" s="7"/>
      <c r="UXS64" s="7"/>
      <c r="UXT64" s="7"/>
      <c r="UXU64" s="7"/>
      <c r="UXV64" s="7"/>
      <c r="UXW64" s="7"/>
      <c r="UXX64" s="7"/>
      <c r="UXY64" s="7"/>
      <c r="UXZ64" s="7"/>
      <c r="UYA64" s="7"/>
      <c r="UYB64" s="7"/>
      <c r="UYC64" s="7"/>
      <c r="UYD64" s="7"/>
      <c r="UYE64" s="7"/>
      <c r="UYF64" s="7"/>
      <c r="UYG64" s="7"/>
      <c r="UYH64" s="7"/>
      <c r="UYI64" s="7"/>
      <c r="UYJ64" s="7"/>
      <c r="UYK64" s="7"/>
      <c r="UYL64" s="7"/>
      <c r="UYM64" s="7"/>
      <c r="UYN64" s="7"/>
      <c r="UYO64" s="7"/>
      <c r="UYP64" s="7"/>
      <c r="UYQ64" s="7"/>
      <c r="UYR64" s="7"/>
      <c r="UYS64" s="7"/>
      <c r="UYT64" s="7"/>
      <c r="UYU64" s="7"/>
      <c r="UYV64" s="7"/>
      <c r="UYX64" s="7"/>
      <c r="UYY64" s="7"/>
      <c r="UYZ64" s="7"/>
      <c r="UZA64" s="7"/>
      <c r="UZB64" s="7"/>
      <c r="UZC64" s="7"/>
      <c r="UZD64" s="7"/>
      <c r="UZE64" s="7"/>
      <c r="UZF64" s="7"/>
      <c r="UZG64" s="7"/>
      <c r="UZH64" s="7"/>
      <c r="UZI64" s="7"/>
      <c r="UZJ64" s="7"/>
      <c r="UZK64" s="7"/>
      <c r="UZL64" s="7"/>
      <c r="UZM64" s="7"/>
      <c r="UZN64" s="7"/>
      <c r="UZO64" s="7"/>
      <c r="UZP64" s="7"/>
      <c r="UZQ64" s="7"/>
      <c r="UZR64" s="7"/>
      <c r="UZS64" s="7"/>
      <c r="UZT64" s="7"/>
      <c r="UZU64" s="7"/>
      <c r="UZV64" s="7"/>
      <c r="UZW64" s="7"/>
      <c r="UZX64" s="7"/>
      <c r="UZY64" s="7"/>
      <c r="UZZ64" s="7"/>
      <c r="VAA64" s="7"/>
      <c r="VAB64" s="7"/>
      <c r="VAC64" s="7"/>
      <c r="VAD64" s="7"/>
      <c r="VAE64" s="7"/>
      <c r="VAF64" s="7"/>
      <c r="VAG64" s="7"/>
      <c r="VAH64" s="7"/>
      <c r="VAI64" s="7"/>
      <c r="VAJ64" s="7"/>
      <c r="VAK64" s="7"/>
      <c r="VAL64" s="7"/>
      <c r="VAM64" s="7"/>
      <c r="VAN64" s="7"/>
      <c r="VAO64" s="7"/>
      <c r="VAP64" s="7"/>
      <c r="VAQ64" s="7"/>
      <c r="VAR64" s="7"/>
      <c r="VAS64" s="7"/>
      <c r="VAT64" s="7"/>
      <c r="VAU64" s="7"/>
      <c r="VAV64" s="7"/>
      <c r="VAW64" s="7"/>
      <c r="VAX64" s="7"/>
      <c r="VAY64" s="7"/>
      <c r="VAZ64" s="7"/>
      <c r="VBA64" s="7"/>
      <c r="VBB64" s="7"/>
      <c r="VBC64" s="7"/>
      <c r="VBD64" s="7"/>
      <c r="VBE64" s="7"/>
      <c r="VBF64" s="7"/>
      <c r="VBG64" s="7"/>
      <c r="VBH64" s="7"/>
      <c r="VBI64" s="7"/>
      <c r="VBJ64" s="7"/>
      <c r="VBK64" s="7"/>
      <c r="VBL64" s="7"/>
      <c r="VBM64" s="7"/>
      <c r="VBN64" s="7"/>
      <c r="VBO64" s="7"/>
      <c r="VBP64" s="7"/>
      <c r="VBQ64" s="7"/>
      <c r="VBR64" s="7"/>
      <c r="VBS64" s="7"/>
      <c r="VBT64" s="7"/>
      <c r="VBU64" s="7"/>
      <c r="VBV64" s="7"/>
      <c r="VBW64" s="7"/>
      <c r="VBX64" s="7"/>
      <c r="VBY64" s="7"/>
      <c r="VBZ64" s="7"/>
      <c r="VCA64" s="7"/>
      <c r="VCB64" s="7"/>
      <c r="VCC64" s="7"/>
      <c r="VCD64" s="7"/>
      <c r="VCE64" s="7"/>
      <c r="VCF64" s="7"/>
      <c r="VCG64" s="7"/>
      <c r="VCH64" s="7"/>
      <c r="VCI64" s="7"/>
      <c r="VCJ64" s="7"/>
      <c r="VCK64" s="7"/>
      <c r="VCL64" s="7"/>
      <c r="VCM64" s="7"/>
      <c r="VCN64" s="7"/>
      <c r="VCO64" s="7"/>
      <c r="VCP64" s="7"/>
      <c r="VCQ64" s="7"/>
      <c r="VCR64" s="7"/>
      <c r="VCS64" s="7"/>
      <c r="VCT64" s="7"/>
      <c r="VCU64" s="7"/>
      <c r="VCV64" s="7"/>
      <c r="VCW64" s="7"/>
      <c r="VCX64" s="7"/>
      <c r="VCY64" s="7"/>
      <c r="VCZ64" s="7"/>
      <c r="VDA64" s="7"/>
      <c r="VDB64" s="7"/>
      <c r="VDC64" s="7"/>
      <c r="VDD64" s="7"/>
      <c r="VDE64" s="7"/>
      <c r="VDF64" s="7"/>
      <c r="VDG64" s="7"/>
      <c r="VDH64" s="7"/>
      <c r="VDI64" s="7"/>
      <c r="VDJ64" s="7"/>
      <c r="VDK64" s="7"/>
      <c r="VDL64" s="7"/>
      <c r="VDM64" s="7"/>
      <c r="VDN64" s="7"/>
      <c r="VDO64" s="7"/>
      <c r="VDP64" s="7"/>
      <c r="VDQ64" s="7"/>
      <c r="VDR64" s="7"/>
      <c r="VDS64" s="7"/>
      <c r="VDT64" s="7"/>
      <c r="VDU64" s="7"/>
      <c r="VDV64" s="7"/>
      <c r="VDW64" s="7"/>
      <c r="VDX64" s="7"/>
      <c r="VDY64" s="7"/>
      <c r="VDZ64" s="7"/>
      <c r="VEA64" s="7"/>
      <c r="VEB64" s="7"/>
      <c r="VEC64" s="7"/>
      <c r="VED64" s="7"/>
      <c r="VEE64" s="7"/>
      <c r="VEF64" s="7"/>
      <c r="VEG64" s="7"/>
      <c r="VEH64" s="7"/>
      <c r="VEI64" s="7"/>
      <c r="VEJ64" s="7"/>
      <c r="VEK64" s="7"/>
      <c r="VEL64" s="7"/>
      <c r="VEM64" s="7"/>
      <c r="VEN64" s="7"/>
      <c r="VEO64" s="7"/>
      <c r="VEP64" s="7"/>
      <c r="VEQ64" s="7"/>
      <c r="VER64" s="7"/>
      <c r="VES64" s="7"/>
      <c r="VET64" s="7"/>
      <c r="VEU64" s="7"/>
      <c r="VEV64" s="7"/>
      <c r="VEW64" s="7"/>
      <c r="VEX64" s="7"/>
      <c r="VEY64" s="7"/>
      <c r="VEZ64" s="7"/>
      <c r="VFA64" s="7"/>
      <c r="VFB64" s="7"/>
      <c r="VFC64" s="7"/>
      <c r="VFD64" s="7"/>
      <c r="VFE64" s="7"/>
      <c r="VFF64" s="7"/>
      <c r="VFG64" s="7"/>
      <c r="VFH64" s="7"/>
      <c r="VFI64" s="7"/>
      <c r="VFJ64" s="7"/>
      <c r="VFK64" s="7"/>
      <c r="VFL64" s="7"/>
      <c r="VFM64" s="7"/>
      <c r="VFN64" s="7"/>
      <c r="VFO64" s="7"/>
      <c r="VFP64" s="7"/>
      <c r="VFQ64" s="7"/>
      <c r="VFR64" s="7"/>
      <c r="VFS64" s="7"/>
      <c r="VFT64" s="7"/>
      <c r="VFU64" s="7"/>
      <c r="VFV64" s="7"/>
      <c r="VFW64" s="7"/>
      <c r="VFX64" s="7"/>
      <c r="VFY64" s="7"/>
      <c r="VFZ64" s="7"/>
      <c r="VGA64" s="7"/>
      <c r="VGB64" s="7"/>
      <c r="VGC64" s="7"/>
      <c r="VGD64" s="7"/>
      <c r="VGE64" s="7"/>
      <c r="VGF64" s="7"/>
      <c r="VGG64" s="7"/>
      <c r="VGH64" s="7"/>
      <c r="VGI64" s="7"/>
      <c r="VGJ64" s="7"/>
      <c r="VGK64" s="7"/>
      <c r="VGL64" s="7"/>
      <c r="VGM64" s="7"/>
      <c r="VGN64" s="7"/>
      <c r="VGO64" s="7"/>
      <c r="VGP64" s="7"/>
      <c r="VGQ64" s="7"/>
      <c r="VGR64" s="7"/>
      <c r="VGS64" s="7"/>
      <c r="VGT64" s="7"/>
      <c r="VGU64" s="7"/>
      <c r="VGV64" s="7"/>
      <c r="VGW64" s="7"/>
      <c r="VGX64" s="7"/>
      <c r="VGY64" s="7"/>
      <c r="VGZ64" s="7"/>
      <c r="VHA64" s="7"/>
      <c r="VHB64" s="7"/>
      <c r="VHC64" s="7"/>
      <c r="VHD64" s="7"/>
      <c r="VHE64" s="7"/>
      <c r="VHF64" s="7"/>
      <c r="VHG64" s="7"/>
      <c r="VHH64" s="7"/>
      <c r="VHI64" s="7"/>
      <c r="VHJ64" s="7"/>
      <c r="VHK64" s="7"/>
      <c r="VHL64" s="7"/>
      <c r="VHM64" s="7"/>
      <c r="VHN64" s="7"/>
      <c r="VHO64" s="7"/>
      <c r="VHP64" s="7"/>
      <c r="VHQ64" s="7"/>
      <c r="VHR64" s="7"/>
      <c r="VHS64" s="7"/>
      <c r="VHT64" s="7"/>
      <c r="VHU64" s="7"/>
      <c r="VHV64" s="7"/>
      <c r="VHW64" s="7"/>
      <c r="VHX64" s="7"/>
      <c r="VHY64" s="7"/>
      <c r="VHZ64" s="7"/>
      <c r="VIA64" s="7"/>
      <c r="VIB64" s="7"/>
      <c r="VIC64" s="7"/>
      <c r="VID64" s="7"/>
      <c r="VIE64" s="7"/>
      <c r="VIF64" s="7"/>
      <c r="VIG64" s="7"/>
      <c r="VIH64" s="7"/>
      <c r="VII64" s="7"/>
      <c r="VIJ64" s="7"/>
      <c r="VIK64" s="7"/>
      <c r="VIL64" s="7"/>
      <c r="VIM64" s="7"/>
      <c r="VIN64" s="7"/>
      <c r="VIO64" s="7"/>
      <c r="VIP64" s="7"/>
      <c r="VIQ64" s="7"/>
      <c r="VIR64" s="7"/>
      <c r="VIT64" s="7"/>
      <c r="VIU64" s="7"/>
      <c r="VIV64" s="7"/>
      <c r="VIW64" s="7"/>
      <c r="VIX64" s="7"/>
      <c r="VIY64" s="7"/>
      <c r="VIZ64" s="7"/>
      <c r="VJA64" s="7"/>
      <c r="VJB64" s="7"/>
      <c r="VJC64" s="7"/>
      <c r="VJD64" s="7"/>
      <c r="VJE64" s="7"/>
      <c r="VJF64" s="7"/>
      <c r="VJG64" s="7"/>
      <c r="VJH64" s="7"/>
      <c r="VJI64" s="7"/>
      <c r="VJJ64" s="7"/>
      <c r="VJK64" s="7"/>
      <c r="VJL64" s="7"/>
      <c r="VJM64" s="7"/>
      <c r="VJN64" s="7"/>
      <c r="VJO64" s="7"/>
      <c r="VJP64" s="7"/>
      <c r="VJQ64" s="7"/>
      <c r="VJR64" s="7"/>
      <c r="VJS64" s="7"/>
      <c r="VJT64" s="7"/>
      <c r="VJU64" s="7"/>
      <c r="VJV64" s="7"/>
      <c r="VJW64" s="7"/>
      <c r="VJX64" s="7"/>
      <c r="VJY64" s="7"/>
      <c r="VJZ64" s="7"/>
      <c r="VKA64" s="7"/>
      <c r="VKB64" s="7"/>
      <c r="VKC64" s="7"/>
      <c r="VKD64" s="7"/>
      <c r="VKE64" s="7"/>
      <c r="VKF64" s="7"/>
      <c r="VKG64" s="7"/>
      <c r="VKH64" s="7"/>
      <c r="VKI64" s="7"/>
      <c r="VKJ64" s="7"/>
      <c r="VKK64" s="7"/>
      <c r="VKL64" s="7"/>
      <c r="VKM64" s="7"/>
      <c r="VKN64" s="7"/>
      <c r="VKO64" s="7"/>
      <c r="VKP64" s="7"/>
      <c r="VKQ64" s="7"/>
      <c r="VKR64" s="7"/>
      <c r="VKS64" s="7"/>
      <c r="VKT64" s="7"/>
      <c r="VKU64" s="7"/>
      <c r="VKV64" s="7"/>
      <c r="VKW64" s="7"/>
      <c r="VKX64" s="7"/>
      <c r="VKY64" s="7"/>
      <c r="VKZ64" s="7"/>
      <c r="VLA64" s="7"/>
      <c r="VLB64" s="7"/>
      <c r="VLC64" s="7"/>
      <c r="VLD64" s="7"/>
      <c r="VLE64" s="7"/>
      <c r="VLF64" s="7"/>
      <c r="VLG64" s="7"/>
      <c r="VLH64" s="7"/>
      <c r="VLI64" s="7"/>
      <c r="VLJ64" s="7"/>
      <c r="VLK64" s="7"/>
      <c r="VLL64" s="7"/>
      <c r="VLM64" s="7"/>
      <c r="VLN64" s="7"/>
      <c r="VLO64" s="7"/>
      <c r="VLP64" s="7"/>
      <c r="VLQ64" s="7"/>
      <c r="VLR64" s="7"/>
      <c r="VLS64" s="7"/>
      <c r="VLT64" s="7"/>
      <c r="VLU64" s="7"/>
      <c r="VLV64" s="7"/>
      <c r="VLW64" s="7"/>
      <c r="VLX64" s="7"/>
      <c r="VLY64" s="7"/>
      <c r="VLZ64" s="7"/>
      <c r="VMA64" s="7"/>
      <c r="VMB64" s="7"/>
      <c r="VMC64" s="7"/>
      <c r="VMD64" s="7"/>
      <c r="VME64" s="7"/>
      <c r="VMF64" s="7"/>
      <c r="VMG64" s="7"/>
      <c r="VMH64" s="7"/>
      <c r="VMI64" s="7"/>
      <c r="VMJ64" s="7"/>
      <c r="VMK64" s="7"/>
      <c r="VML64" s="7"/>
      <c r="VMM64" s="7"/>
      <c r="VMN64" s="7"/>
      <c r="VMO64" s="7"/>
      <c r="VMP64" s="7"/>
      <c r="VMQ64" s="7"/>
      <c r="VMR64" s="7"/>
      <c r="VMS64" s="7"/>
      <c r="VMT64" s="7"/>
      <c r="VMU64" s="7"/>
      <c r="VMV64" s="7"/>
      <c r="VMW64" s="7"/>
      <c r="VMX64" s="7"/>
      <c r="VMY64" s="7"/>
      <c r="VMZ64" s="7"/>
      <c r="VNA64" s="7"/>
      <c r="VNB64" s="7"/>
      <c r="VNC64" s="7"/>
      <c r="VND64" s="7"/>
      <c r="VNE64" s="7"/>
      <c r="VNF64" s="7"/>
      <c r="VNG64" s="7"/>
      <c r="VNH64" s="7"/>
      <c r="VNI64" s="7"/>
      <c r="VNJ64" s="7"/>
      <c r="VNK64" s="7"/>
      <c r="VNL64" s="7"/>
      <c r="VNM64" s="7"/>
      <c r="VNN64" s="7"/>
      <c r="VNO64" s="7"/>
      <c r="VNP64" s="7"/>
      <c r="VNQ64" s="7"/>
      <c r="VNR64" s="7"/>
      <c r="VNS64" s="7"/>
      <c r="VNT64" s="7"/>
      <c r="VNU64" s="7"/>
      <c r="VNV64" s="7"/>
      <c r="VNW64" s="7"/>
      <c r="VNX64" s="7"/>
      <c r="VNY64" s="7"/>
      <c r="VNZ64" s="7"/>
      <c r="VOA64" s="7"/>
      <c r="VOB64" s="7"/>
      <c r="VOC64" s="7"/>
      <c r="VOD64" s="7"/>
      <c r="VOE64" s="7"/>
      <c r="VOF64" s="7"/>
      <c r="VOG64" s="7"/>
      <c r="VOH64" s="7"/>
      <c r="VOI64" s="7"/>
      <c r="VOJ64" s="7"/>
      <c r="VOK64" s="7"/>
      <c r="VOL64" s="7"/>
      <c r="VOM64" s="7"/>
      <c r="VON64" s="7"/>
      <c r="VOO64" s="7"/>
      <c r="VOP64" s="7"/>
      <c r="VOQ64" s="7"/>
      <c r="VOR64" s="7"/>
      <c r="VOS64" s="7"/>
      <c r="VOT64" s="7"/>
      <c r="VOU64" s="7"/>
      <c r="VOV64" s="7"/>
      <c r="VOW64" s="7"/>
      <c r="VOX64" s="7"/>
      <c r="VOY64" s="7"/>
      <c r="VOZ64" s="7"/>
      <c r="VPA64" s="7"/>
      <c r="VPB64" s="7"/>
      <c r="VPC64" s="7"/>
      <c r="VPD64" s="7"/>
      <c r="VPE64" s="7"/>
      <c r="VPF64" s="7"/>
      <c r="VPG64" s="7"/>
      <c r="VPH64" s="7"/>
      <c r="VPI64" s="7"/>
      <c r="VPJ64" s="7"/>
      <c r="VPK64" s="7"/>
      <c r="VPL64" s="7"/>
      <c r="VPM64" s="7"/>
      <c r="VPN64" s="7"/>
      <c r="VPO64" s="7"/>
      <c r="VPP64" s="7"/>
      <c r="VPQ64" s="7"/>
      <c r="VPR64" s="7"/>
      <c r="VPS64" s="7"/>
      <c r="VPT64" s="7"/>
      <c r="VPU64" s="7"/>
      <c r="VPV64" s="7"/>
      <c r="VPW64" s="7"/>
      <c r="VPX64" s="7"/>
      <c r="VPY64" s="7"/>
      <c r="VPZ64" s="7"/>
      <c r="VQA64" s="7"/>
      <c r="VQB64" s="7"/>
      <c r="VQC64" s="7"/>
      <c r="VQD64" s="7"/>
      <c r="VQE64" s="7"/>
      <c r="VQF64" s="7"/>
      <c r="VQG64" s="7"/>
      <c r="VQH64" s="7"/>
      <c r="VQI64" s="7"/>
      <c r="VQJ64" s="7"/>
      <c r="VQK64" s="7"/>
      <c r="VQL64" s="7"/>
      <c r="VQM64" s="7"/>
      <c r="VQN64" s="7"/>
      <c r="VQO64" s="7"/>
      <c r="VQP64" s="7"/>
      <c r="VQQ64" s="7"/>
      <c r="VQR64" s="7"/>
      <c r="VQS64" s="7"/>
      <c r="VQT64" s="7"/>
      <c r="VQU64" s="7"/>
      <c r="VQV64" s="7"/>
      <c r="VQW64" s="7"/>
      <c r="VQX64" s="7"/>
      <c r="VQY64" s="7"/>
      <c r="VQZ64" s="7"/>
      <c r="VRA64" s="7"/>
      <c r="VRB64" s="7"/>
      <c r="VRC64" s="7"/>
      <c r="VRD64" s="7"/>
      <c r="VRE64" s="7"/>
      <c r="VRF64" s="7"/>
      <c r="VRG64" s="7"/>
      <c r="VRH64" s="7"/>
      <c r="VRI64" s="7"/>
      <c r="VRJ64" s="7"/>
      <c r="VRK64" s="7"/>
      <c r="VRL64" s="7"/>
      <c r="VRM64" s="7"/>
      <c r="VRN64" s="7"/>
      <c r="VRO64" s="7"/>
      <c r="VRP64" s="7"/>
      <c r="VRQ64" s="7"/>
      <c r="VRR64" s="7"/>
      <c r="VRS64" s="7"/>
      <c r="VRT64" s="7"/>
      <c r="VRU64" s="7"/>
      <c r="VRV64" s="7"/>
      <c r="VRW64" s="7"/>
      <c r="VRX64" s="7"/>
      <c r="VRY64" s="7"/>
      <c r="VRZ64" s="7"/>
      <c r="VSA64" s="7"/>
      <c r="VSB64" s="7"/>
      <c r="VSC64" s="7"/>
      <c r="VSD64" s="7"/>
      <c r="VSE64" s="7"/>
      <c r="VSF64" s="7"/>
      <c r="VSG64" s="7"/>
      <c r="VSH64" s="7"/>
      <c r="VSI64" s="7"/>
      <c r="VSJ64" s="7"/>
      <c r="VSK64" s="7"/>
      <c r="VSL64" s="7"/>
      <c r="VSM64" s="7"/>
      <c r="VSN64" s="7"/>
      <c r="VSP64" s="7"/>
      <c r="VSQ64" s="7"/>
      <c r="VSR64" s="7"/>
      <c r="VSS64" s="7"/>
      <c r="VST64" s="7"/>
      <c r="VSU64" s="7"/>
      <c r="VSV64" s="7"/>
      <c r="VSW64" s="7"/>
      <c r="VSX64" s="7"/>
      <c r="VSY64" s="7"/>
      <c r="VSZ64" s="7"/>
      <c r="VTA64" s="7"/>
      <c r="VTB64" s="7"/>
      <c r="VTC64" s="7"/>
      <c r="VTD64" s="7"/>
      <c r="VTE64" s="7"/>
      <c r="VTF64" s="7"/>
      <c r="VTG64" s="7"/>
      <c r="VTH64" s="7"/>
      <c r="VTI64" s="7"/>
      <c r="VTJ64" s="7"/>
      <c r="VTK64" s="7"/>
      <c r="VTL64" s="7"/>
      <c r="VTM64" s="7"/>
      <c r="VTN64" s="7"/>
      <c r="VTO64" s="7"/>
      <c r="VTP64" s="7"/>
      <c r="VTQ64" s="7"/>
      <c r="VTR64" s="7"/>
      <c r="VTS64" s="7"/>
      <c r="VTT64" s="7"/>
      <c r="VTU64" s="7"/>
      <c r="VTV64" s="7"/>
      <c r="VTW64" s="7"/>
      <c r="VTX64" s="7"/>
      <c r="VTY64" s="7"/>
      <c r="VTZ64" s="7"/>
      <c r="VUA64" s="7"/>
      <c r="VUB64" s="7"/>
      <c r="VUC64" s="7"/>
      <c r="VUD64" s="7"/>
      <c r="VUE64" s="7"/>
      <c r="VUF64" s="7"/>
      <c r="VUG64" s="7"/>
      <c r="VUH64" s="7"/>
      <c r="VUI64" s="7"/>
      <c r="VUJ64" s="7"/>
      <c r="VUK64" s="7"/>
      <c r="VUL64" s="7"/>
      <c r="VUM64" s="7"/>
      <c r="VUN64" s="7"/>
      <c r="VUO64" s="7"/>
      <c r="VUP64" s="7"/>
      <c r="VUQ64" s="7"/>
      <c r="VUR64" s="7"/>
      <c r="VUS64" s="7"/>
      <c r="VUT64" s="7"/>
      <c r="VUU64" s="7"/>
      <c r="VUV64" s="7"/>
      <c r="VUW64" s="7"/>
      <c r="VUX64" s="7"/>
      <c r="VUY64" s="7"/>
      <c r="VUZ64" s="7"/>
      <c r="VVA64" s="7"/>
      <c r="VVB64" s="7"/>
      <c r="VVC64" s="7"/>
      <c r="VVD64" s="7"/>
      <c r="VVE64" s="7"/>
      <c r="VVF64" s="7"/>
      <c r="VVG64" s="7"/>
      <c r="VVH64" s="7"/>
      <c r="VVI64" s="7"/>
      <c r="VVJ64" s="7"/>
      <c r="VVK64" s="7"/>
      <c r="VVL64" s="7"/>
      <c r="VVM64" s="7"/>
      <c r="VVN64" s="7"/>
      <c r="VVO64" s="7"/>
      <c r="VVP64" s="7"/>
      <c r="VVQ64" s="7"/>
      <c r="VVR64" s="7"/>
      <c r="VVS64" s="7"/>
      <c r="VVT64" s="7"/>
      <c r="VVU64" s="7"/>
      <c r="VVV64" s="7"/>
      <c r="VVW64" s="7"/>
      <c r="VVX64" s="7"/>
      <c r="VVY64" s="7"/>
      <c r="VVZ64" s="7"/>
      <c r="VWA64" s="7"/>
      <c r="VWB64" s="7"/>
      <c r="VWC64" s="7"/>
      <c r="VWD64" s="7"/>
      <c r="VWE64" s="7"/>
      <c r="VWF64" s="7"/>
      <c r="VWG64" s="7"/>
      <c r="VWH64" s="7"/>
      <c r="VWI64" s="7"/>
      <c r="VWJ64" s="7"/>
      <c r="VWK64" s="7"/>
      <c r="VWL64" s="7"/>
      <c r="VWM64" s="7"/>
      <c r="VWN64" s="7"/>
      <c r="VWO64" s="7"/>
      <c r="VWP64" s="7"/>
      <c r="VWQ64" s="7"/>
      <c r="VWR64" s="7"/>
      <c r="VWS64" s="7"/>
      <c r="VWT64" s="7"/>
      <c r="VWU64" s="7"/>
      <c r="VWV64" s="7"/>
      <c r="VWW64" s="7"/>
      <c r="VWX64" s="7"/>
      <c r="VWY64" s="7"/>
      <c r="VWZ64" s="7"/>
      <c r="VXA64" s="7"/>
      <c r="VXB64" s="7"/>
      <c r="VXC64" s="7"/>
      <c r="VXD64" s="7"/>
      <c r="VXE64" s="7"/>
      <c r="VXF64" s="7"/>
      <c r="VXG64" s="7"/>
      <c r="VXH64" s="7"/>
      <c r="VXI64" s="7"/>
      <c r="VXJ64" s="7"/>
      <c r="VXK64" s="7"/>
      <c r="VXL64" s="7"/>
      <c r="VXM64" s="7"/>
      <c r="VXN64" s="7"/>
      <c r="VXO64" s="7"/>
      <c r="VXP64" s="7"/>
      <c r="VXQ64" s="7"/>
      <c r="VXR64" s="7"/>
      <c r="VXS64" s="7"/>
      <c r="VXT64" s="7"/>
      <c r="VXU64" s="7"/>
      <c r="VXV64" s="7"/>
      <c r="VXW64" s="7"/>
      <c r="VXX64" s="7"/>
      <c r="VXY64" s="7"/>
      <c r="VXZ64" s="7"/>
      <c r="VYA64" s="7"/>
      <c r="VYB64" s="7"/>
      <c r="VYC64" s="7"/>
      <c r="VYD64" s="7"/>
      <c r="VYE64" s="7"/>
      <c r="VYF64" s="7"/>
      <c r="VYG64" s="7"/>
      <c r="VYH64" s="7"/>
      <c r="VYI64" s="7"/>
      <c r="VYJ64" s="7"/>
      <c r="VYK64" s="7"/>
      <c r="VYL64" s="7"/>
      <c r="VYM64" s="7"/>
      <c r="VYN64" s="7"/>
      <c r="VYO64" s="7"/>
      <c r="VYP64" s="7"/>
      <c r="VYQ64" s="7"/>
      <c r="VYR64" s="7"/>
      <c r="VYS64" s="7"/>
      <c r="VYT64" s="7"/>
      <c r="VYU64" s="7"/>
      <c r="VYV64" s="7"/>
      <c r="VYW64" s="7"/>
      <c r="VYX64" s="7"/>
      <c r="VYY64" s="7"/>
      <c r="VYZ64" s="7"/>
      <c r="VZA64" s="7"/>
      <c r="VZB64" s="7"/>
      <c r="VZC64" s="7"/>
      <c r="VZD64" s="7"/>
      <c r="VZE64" s="7"/>
      <c r="VZF64" s="7"/>
      <c r="VZG64" s="7"/>
      <c r="VZH64" s="7"/>
      <c r="VZI64" s="7"/>
      <c r="VZJ64" s="7"/>
      <c r="VZK64" s="7"/>
      <c r="VZL64" s="7"/>
      <c r="VZM64" s="7"/>
      <c r="VZN64" s="7"/>
      <c r="VZO64" s="7"/>
      <c r="VZP64" s="7"/>
      <c r="VZQ64" s="7"/>
      <c r="VZR64" s="7"/>
      <c r="VZS64" s="7"/>
      <c r="VZT64" s="7"/>
      <c r="VZU64" s="7"/>
      <c r="VZV64" s="7"/>
      <c r="VZW64" s="7"/>
      <c r="VZX64" s="7"/>
      <c r="VZY64" s="7"/>
      <c r="VZZ64" s="7"/>
      <c r="WAA64" s="7"/>
      <c r="WAB64" s="7"/>
      <c r="WAC64" s="7"/>
      <c r="WAD64" s="7"/>
      <c r="WAE64" s="7"/>
      <c r="WAF64" s="7"/>
      <c r="WAG64" s="7"/>
      <c r="WAH64" s="7"/>
      <c r="WAI64" s="7"/>
      <c r="WAJ64" s="7"/>
      <c r="WAK64" s="7"/>
      <c r="WAL64" s="7"/>
      <c r="WAM64" s="7"/>
      <c r="WAN64" s="7"/>
      <c r="WAO64" s="7"/>
      <c r="WAP64" s="7"/>
      <c r="WAQ64" s="7"/>
      <c r="WAR64" s="7"/>
      <c r="WAS64" s="7"/>
      <c r="WAT64" s="7"/>
      <c r="WAU64" s="7"/>
      <c r="WAV64" s="7"/>
      <c r="WAW64" s="7"/>
      <c r="WAX64" s="7"/>
      <c r="WAY64" s="7"/>
      <c r="WAZ64" s="7"/>
      <c r="WBA64" s="7"/>
      <c r="WBB64" s="7"/>
      <c r="WBC64" s="7"/>
      <c r="WBD64" s="7"/>
      <c r="WBE64" s="7"/>
      <c r="WBF64" s="7"/>
      <c r="WBG64" s="7"/>
      <c r="WBH64" s="7"/>
      <c r="WBI64" s="7"/>
      <c r="WBJ64" s="7"/>
      <c r="WBK64" s="7"/>
      <c r="WBL64" s="7"/>
      <c r="WBM64" s="7"/>
      <c r="WBN64" s="7"/>
      <c r="WBO64" s="7"/>
      <c r="WBP64" s="7"/>
      <c r="WBQ64" s="7"/>
      <c r="WBR64" s="7"/>
      <c r="WBS64" s="7"/>
      <c r="WBT64" s="7"/>
      <c r="WBU64" s="7"/>
      <c r="WBV64" s="7"/>
      <c r="WBW64" s="7"/>
      <c r="WBX64" s="7"/>
      <c r="WBY64" s="7"/>
      <c r="WBZ64" s="7"/>
      <c r="WCA64" s="7"/>
      <c r="WCB64" s="7"/>
      <c r="WCC64" s="7"/>
      <c r="WCD64" s="7"/>
      <c r="WCE64" s="7"/>
      <c r="WCF64" s="7"/>
      <c r="WCG64" s="7"/>
      <c r="WCH64" s="7"/>
      <c r="WCI64" s="7"/>
      <c r="WCJ64" s="7"/>
      <c r="WCL64" s="7"/>
      <c r="WCM64" s="7"/>
      <c r="WCN64" s="7"/>
      <c r="WCO64" s="7"/>
      <c r="WCP64" s="7"/>
      <c r="WCQ64" s="7"/>
      <c r="WCR64" s="7"/>
      <c r="WCS64" s="7"/>
      <c r="WCT64" s="7"/>
      <c r="WCU64" s="7"/>
      <c r="WCV64" s="7"/>
      <c r="WCW64" s="7"/>
      <c r="WCX64" s="7"/>
      <c r="WCY64" s="7"/>
      <c r="WCZ64" s="7"/>
      <c r="WDA64" s="7"/>
      <c r="WDB64" s="7"/>
      <c r="WDC64" s="7"/>
      <c r="WDD64" s="7"/>
      <c r="WDE64" s="7"/>
      <c r="WDF64" s="7"/>
      <c r="WDG64" s="7"/>
      <c r="WDH64" s="7"/>
      <c r="WDI64" s="7"/>
      <c r="WDJ64" s="7"/>
      <c r="WDK64" s="7"/>
      <c r="WDL64" s="7"/>
      <c r="WDM64" s="7"/>
      <c r="WDN64" s="7"/>
      <c r="WDO64" s="7"/>
      <c r="WDP64" s="7"/>
      <c r="WDQ64" s="7"/>
      <c r="WDR64" s="7"/>
      <c r="WDS64" s="7"/>
      <c r="WDT64" s="7"/>
      <c r="WDU64" s="7"/>
      <c r="WDV64" s="7"/>
      <c r="WDW64" s="7"/>
      <c r="WDX64" s="7"/>
      <c r="WDY64" s="7"/>
      <c r="WDZ64" s="7"/>
      <c r="WEA64" s="7"/>
      <c r="WEB64" s="7"/>
      <c r="WEC64" s="7"/>
      <c r="WED64" s="7"/>
      <c r="WEE64" s="7"/>
      <c r="WEF64" s="7"/>
      <c r="WEG64" s="7"/>
      <c r="WEH64" s="7"/>
      <c r="WEI64" s="7"/>
      <c r="WEJ64" s="7"/>
      <c r="WEK64" s="7"/>
      <c r="WEL64" s="7"/>
      <c r="WEM64" s="7"/>
      <c r="WEN64" s="7"/>
      <c r="WEO64" s="7"/>
      <c r="WEP64" s="7"/>
      <c r="WEQ64" s="7"/>
      <c r="WER64" s="7"/>
      <c r="WES64" s="7"/>
      <c r="WET64" s="7"/>
      <c r="WEU64" s="7"/>
      <c r="WEV64" s="7"/>
      <c r="WEW64" s="7"/>
      <c r="WEX64" s="7"/>
      <c r="WEY64" s="7"/>
      <c r="WEZ64" s="7"/>
      <c r="WFA64" s="7"/>
      <c r="WFB64" s="7"/>
      <c r="WFC64" s="7"/>
      <c r="WFD64" s="7"/>
      <c r="WFE64" s="7"/>
      <c r="WFF64" s="7"/>
      <c r="WFG64" s="7"/>
      <c r="WFH64" s="7"/>
      <c r="WFI64" s="7"/>
      <c r="WFJ64" s="7"/>
      <c r="WFK64" s="7"/>
      <c r="WFL64" s="7"/>
      <c r="WFM64" s="7"/>
      <c r="WFN64" s="7"/>
      <c r="WFO64" s="7"/>
      <c r="WFP64" s="7"/>
      <c r="WFQ64" s="7"/>
      <c r="WFR64" s="7"/>
      <c r="WFS64" s="7"/>
      <c r="WFT64" s="7"/>
      <c r="WFU64" s="7"/>
      <c r="WFV64" s="7"/>
      <c r="WFW64" s="7"/>
      <c r="WFX64" s="7"/>
      <c r="WFY64" s="7"/>
      <c r="WFZ64" s="7"/>
      <c r="WGA64" s="7"/>
      <c r="WGB64" s="7"/>
      <c r="WGC64" s="7"/>
      <c r="WGD64" s="7"/>
      <c r="WGE64" s="7"/>
      <c r="WGF64" s="7"/>
      <c r="WGG64" s="7"/>
      <c r="WGH64" s="7"/>
      <c r="WGI64" s="7"/>
      <c r="WGJ64" s="7"/>
      <c r="WGK64" s="7"/>
      <c r="WGL64" s="7"/>
      <c r="WGM64" s="7"/>
      <c r="WGN64" s="7"/>
      <c r="WGO64" s="7"/>
      <c r="WGP64" s="7"/>
      <c r="WGQ64" s="7"/>
      <c r="WGR64" s="7"/>
      <c r="WGS64" s="7"/>
      <c r="WGT64" s="7"/>
      <c r="WGU64" s="7"/>
      <c r="WGV64" s="7"/>
      <c r="WGW64" s="7"/>
      <c r="WGX64" s="7"/>
      <c r="WGY64" s="7"/>
      <c r="WGZ64" s="7"/>
      <c r="WHA64" s="7"/>
      <c r="WHB64" s="7"/>
      <c r="WHC64" s="7"/>
      <c r="WHD64" s="7"/>
      <c r="WHE64" s="7"/>
      <c r="WHF64" s="7"/>
      <c r="WHG64" s="7"/>
      <c r="WHH64" s="7"/>
      <c r="WHI64" s="7"/>
      <c r="WHJ64" s="7"/>
      <c r="WHK64" s="7"/>
      <c r="WHL64" s="7"/>
      <c r="WHM64" s="7"/>
      <c r="WHN64" s="7"/>
      <c r="WHO64" s="7"/>
      <c r="WHP64" s="7"/>
      <c r="WHQ64" s="7"/>
      <c r="WHR64" s="7"/>
      <c r="WHS64" s="7"/>
      <c r="WHT64" s="7"/>
      <c r="WHU64" s="7"/>
      <c r="WHV64" s="7"/>
      <c r="WHW64" s="7"/>
      <c r="WHX64" s="7"/>
      <c r="WHY64" s="7"/>
      <c r="WHZ64" s="7"/>
      <c r="WIA64" s="7"/>
      <c r="WIB64" s="7"/>
      <c r="WIC64" s="7"/>
      <c r="WID64" s="7"/>
      <c r="WIE64" s="7"/>
      <c r="WIF64" s="7"/>
      <c r="WIG64" s="7"/>
      <c r="WIH64" s="7"/>
      <c r="WII64" s="7"/>
      <c r="WIJ64" s="7"/>
      <c r="WIK64" s="7"/>
      <c r="WIL64" s="7"/>
      <c r="WIM64" s="7"/>
      <c r="WIN64" s="7"/>
      <c r="WIO64" s="7"/>
      <c r="WIP64" s="7"/>
      <c r="WIQ64" s="7"/>
      <c r="WIR64" s="7"/>
      <c r="WIS64" s="7"/>
      <c r="WIT64" s="7"/>
      <c r="WIU64" s="7"/>
      <c r="WIV64" s="7"/>
      <c r="WIW64" s="7"/>
      <c r="WIX64" s="7"/>
      <c r="WIY64" s="7"/>
      <c r="WIZ64" s="7"/>
      <c r="WJA64" s="7"/>
      <c r="WJB64" s="7"/>
      <c r="WJC64" s="7"/>
      <c r="WJD64" s="7"/>
      <c r="WJE64" s="7"/>
      <c r="WJF64" s="7"/>
      <c r="WJG64" s="7"/>
      <c r="WJH64" s="7"/>
      <c r="WJI64" s="7"/>
      <c r="WJJ64" s="7"/>
      <c r="WJK64" s="7"/>
      <c r="WJL64" s="7"/>
      <c r="WJM64" s="7"/>
      <c r="WJN64" s="7"/>
      <c r="WJO64" s="7"/>
      <c r="WJP64" s="7"/>
      <c r="WJQ64" s="7"/>
      <c r="WJR64" s="7"/>
      <c r="WJS64" s="7"/>
      <c r="WJT64" s="7"/>
      <c r="WJU64" s="7"/>
      <c r="WJV64" s="7"/>
      <c r="WJW64" s="7"/>
      <c r="WJX64" s="7"/>
      <c r="WJY64" s="7"/>
      <c r="WJZ64" s="7"/>
      <c r="WKA64" s="7"/>
      <c r="WKB64" s="7"/>
      <c r="WKC64" s="7"/>
      <c r="WKD64" s="7"/>
      <c r="WKE64" s="7"/>
      <c r="WKF64" s="7"/>
      <c r="WKG64" s="7"/>
      <c r="WKH64" s="7"/>
      <c r="WKI64" s="7"/>
      <c r="WKJ64" s="7"/>
      <c r="WKK64" s="7"/>
      <c r="WKL64" s="7"/>
      <c r="WKM64" s="7"/>
      <c r="WKN64" s="7"/>
      <c r="WKO64" s="7"/>
      <c r="WKP64" s="7"/>
      <c r="WKQ64" s="7"/>
      <c r="WKR64" s="7"/>
      <c r="WKS64" s="7"/>
      <c r="WKT64" s="7"/>
      <c r="WKU64" s="7"/>
      <c r="WKV64" s="7"/>
      <c r="WKW64" s="7"/>
      <c r="WKX64" s="7"/>
      <c r="WKY64" s="7"/>
      <c r="WKZ64" s="7"/>
      <c r="WLA64" s="7"/>
      <c r="WLB64" s="7"/>
      <c r="WLC64" s="7"/>
      <c r="WLD64" s="7"/>
      <c r="WLE64" s="7"/>
      <c r="WLF64" s="7"/>
      <c r="WLG64" s="7"/>
      <c r="WLH64" s="7"/>
      <c r="WLI64" s="7"/>
      <c r="WLJ64" s="7"/>
      <c r="WLK64" s="7"/>
      <c r="WLL64" s="7"/>
      <c r="WLM64" s="7"/>
      <c r="WLN64" s="7"/>
      <c r="WLO64" s="7"/>
      <c r="WLP64" s="7"/>
      <c r="WLQ64" s="7"/>
      <c r="WLR64" s="7"/>
      <c r="WLS64" s="7"/>
      <c r="WLT64" s="7"/>
      <c r="WLU64" s="7"/>
      <c r="WLV64" s="7"/>
      <c r="WLW64" s="7"/>
      <c r="WLX64" s="7"/>
      <c r="WLY64" s="7"/>
      <c r="WLZ64" s="7"/>
      <c r="WMA64" s="7"/>
      <c r="WMB64" s="7"/>
      <c r="WMC64" s="7"/>
      <c r="WMD64" s="7"/>
      <c r="WME64" s="7"/>
      <c r="WMF64" s="7"/>
      <c r="WMH64" s="7"/>
      <c r="WMI64" s="7"/>
      <c r="WMJ64" s="7"/>
      <c r="WMK64" s="7"/>
      <c r="WML64" s="7"/>
      <c r="WMM64" s="7"/>
      <c r="WMN64" s="7"/>
      <c r="WMO64" s="7"/>
      <c r="WMP64" s="7"/>
      <c r="WMQ64" s="7"/>
      <c r="WMR64" s="7"/>
      <c r="WMS64" s="7"/>
      <c r="WMT64" s="7"/>
      <c r="WMU64" s="7"/>
      <c r="WMV64" s="7"/>
      <c r="WMW64" s="7"/>
      <c r="WMX64" s="7"/>
      <c r="WMY64" s="7"/>
      <c r="WMZ64" s="7"/>
      <c r="WNA64" s="7"/>
      <c r="WNB64" s="7"/>
      <c r="WNC64" s="7"/>
      <c r="WND64" s="7"/>
      <c r="WNE64" s="7"/>
      <c r="WNF64" s="7"/>
      <c r="WNG64" s="7"/>
      <c r="WNH64" s="7"/>
      <c r="WNI64" s="7"/>
      <c r="WNJ64" s="7"/>
      <c r="WNK64" s="7"/>
      <c r="WNL64" s="7"/>
      <c r="WNM64" s="7"/>
      <c r="WNN64" s="7"/>
      <c r="WNO64" s="7"/>
      <c r="WNP64" s="7"/>
      <c r="WNQ64" s="7"/>
      <c r="WNR64" s="7"/>
      <c r="WNS64" s="7"/>
      <c r="WNT64" s="7"/>
      <c r="WNU64" s="7"/>
      <c r="WNV64" s="7"/>
      <c r="WNW64" s="7"/>
      <c r="WNX64" s="7"/>
      <c r="WNY64" s="7"/>
      <c r="WNZ64" s="7"/>
      <c r="WOA64" s="7"/>
      <c r="WOB64" s="7"/>
      <c r="WOC64" s="7"/>
      <c r="WOD64" s="7"/>
      <c r="WOE64" s="7"/>
      <c r="WOF64" s="7"/>
      <c r="WOG64" s="7"/>
      <c r="WOH64" s="7"/>
      <c r="WOI64" s="7"/>
      <c r="WOJ64" s="7"/>
      <c r="WOK64" s="7"/>
      <c r="WOL64" s="7"/>
      <c r="WOM64" s="7"/>
      <c r="WON64" s="7"/>
      <c r="WOO64" s="7"/>
      <c r="WOP64" s="7"/>
      <c r="WOQ64" s="7"/>
      <c r="WOR64" s="7"/>
      <c r="WOS64" s="7"/>
      <c r="WOT64" s="7"/>
      <c r="WOU64" s="7"/>
      <c r="WOV64" s="7"/>
      <c r="WOW64" s="7"/>
      <c r="WOX64" s="7"/>
      <c r="WOY64" s="7"/>
      <c r="WOZ64" s="7"/>
      <c r="WPA64" s="7"/>
      <c r="WPB64" s="7"/>
      <c r="WPC64" s="7"/>
      <c r="WPD64" s="7"/>
      <c r="WPE64" s="7"/>
      <c r="WPF64" s="7"/>
      <c r="WPG64" s="7"/>
      <c r="WPH64" s="7"/>
      <c r="WPI64" s="7"/>
      <c r="WPJ64" s="7"/>
      <c r="WPK64" s="7"/>
      <c r="WPL64" s="7"/>
      <c r="WPM64" s="7"/>
      <c r="WPN64" s="7"/>
      <c r="WPO64" s="7"/>
      <c r="WPP64" s="7"/>
      <c r="WPQ64" s="7"/>
      <c r="WPR64" s="7"/>
      <c r="WPS64" s="7"/>
      <c r="WPT64" s="7"/>
      <c r="WPU64" s="7"/>
      <c r="WPV64" s="7"/>
      <c r="WPW64" s="7"/>
      <c r="WPX64" s="7"/>
      <c r="WPY64" s="7"/>
      <c r="WPZ64" s="7"/>
      <c r="WQA64" s="7"/>
      <c r="WQB64" s="7"/>
      <c r="WQC64" s="7"/>
      <c r="WQD64" s="7"/>
      <c r="WQE64" s="7"/>
      <c r="WQF64" s="7"/>
      <c r="WQG64" s="7"/>
      <c r="WQH64" s="7"/>
      <c r="WQI64" s="7"/>
      <c r="WQJ64" s="7"/>
      <c r="WQK64" s="7"/>
      <c r="WQL64" s="7"/>
      <c r="WQM64" s="7"/>
      <c r="WQN64" s="7"/>
      <c r="WQO64" s="7"/>
      <c r="WQP64" s="7"/>
      <c r="WQQ64" s="7"/>
      <c r="WQR64" s="7"/>
      <c r="WQS64" s="7"/>
      <c r="WQT64" s="7"/>
      <c r="WQU64" s="7"/>
      <c r="WQV64" s="7"/>
      <c r="WQW64" s="7"/>
      <c r="WQX64" s="7"/>
      <c r="WQY64" s="7"/>
      <c r="WQZ64" s="7"/>
      <c r="WRA64" s="7"/>
      <c r="WRB64" s="7"/>
      <c r="WRC64" s="7"/>
      <c r="WRD64" s="7"/>
      <c r="WRE64" s="7"/>
      <c r="WRF64" s="7"/>
      <c r="WRG64" s="7"/>
      <c r="WRH64" s="7"/>
      <c r="WRI64" s="7"/>
      <c r="WRJ64" s="7"/>
      <c r="WRK64" s="7"/>
      <c r="WRL64" s="7"/>
      <c r="WRM64" s="7"/>
      <c r="WRN64" s="7"/>
      <c r="WRO64" s="7"/>
      <c r="WRP64" s="7"/>
      <c r="WRQ64" s="7"/>
      <c r="WRR64" s="7"/>
      <c r="WRS64" s="7"/>
      <c r="WRT64" s="7"/>
      <c r="WRU64" s="7"/>
      <c r="WRV64" s="7"/>
      <c r="WRW64" s="7"/>
      <c r="WRX64" s="7"/>
      <c r="WRY64" s="7"/>
      <c r="WRZ64" s="7"/>
      <c r="WSA64" s="7"/>
      <c r="WSB64" s="7"/>
      <c r="WSC64" s="7"/>
      <c r="WSD64" s="7"/>
      <c r="WSE64" s="7"/>
      <c r="WSF64" s="7"/>
      <c r="WSG64" s="7"/>
      <c r="WSH64" s="7"/>
      <c r="WSI64" s="7"/>
      <c r="WSJ64" s="7"/>
      <c r="WSK64" s="7"/>
      <c r="WSL64" s="7"/>
      <c r="WSM64" s="7"/>
      <c r="WSN64" s="7"/>
      <c r="WSO64" s="7"/>
      <c r="WSP64" s="7"/>
      <c r="WSQ64" s="7"/>
      <c r="WSR64" s="7"/>
      <c r="WSS64" s="7"/>
      <c r="WST64" s="7"/>
      <c r="WSU64" s="7"/>
      <c r="WSV64" s="7"/>
      <c r="WSW64" s="7"/>
      <c r="WSX64" s="7"/>
      <c r="WSY64" s="7"/>
      <c r="WSZ64" s="7"/>
      <c r="WTA64" s="7"/>
      <c r="WTB64" s="7"/>
      <c r="WTC64" s="7"/>
      <c r="WTD64" s="7"/>
      <c r="WTE64" s="7"/>
      <c r="WTF64" s="7"/>
      <c r="WTG64" s="7"/>
      <c r="WTH64" s="7"/>
      <c r="WTI64" s="7"/>
      <c r="WTJ64" s="7"/>
      <c r="WTK64" s="7"/>
      <c r="WTL64" s="7"/>
      <c r="WTM64" s="7"/>
      <c r="WTN64" s="7"/>
      <c r="WTO64" s="7"/>
      <c r="WTP64" s="7"/>
      <c r="WTQ64" s="7"/>
      <c r="WTR64" s="7"/>
      <c r="WTS64" s="7"/>
      <c r="WTT64" s="7"/>
      <c r="WTU64" s="7"/>
      <c r="WTV64" s="7"/>
      <c r="WTW64" s="7"/>
      <c r="WTX64" s="7"/>
      <c r="WTY64" s="7"/>
      <c r="WTZ64" s="7"/>
      <c r="WUA64" s="7"/>
      <c r="WUB64" s="7"/>
      <c r="WUC64" s="7"/>
      <c r="WUD64" s="7"/>
      <c r="WUE64" s="7"/>
      <c r="WUF64" s="7"/>
      <c r="WUG64" s="7"/>
      <c r="WUH64" s="7"/>
      <c r="WUI64" s="7"/>
      <c r="WUJ64" s="7"/>
      <c r="WUK64" s="7"/>
      <c r="WUL64" s="7"/>
      <c r="WUM64" s="7"/>
      <c r="WUN64" s="7"/>
      <c r="WUO64" s="7"/>
      <c r="WUP64" s="7"/>
      <c r="WUQ64" s="7"/>
      <c r="WUR64" s="7"/>
      <c r="WUS64" s="7"/>
      <c r="WUT64" s="7"/>
      <c r="WUU64" s="7"/>
      <c r="WUV64" s="7"/>
      <c r="WUW64" s="7"/>
      <c r="WUX64" s="7"/>
      <c r="WUY64" s="7"/>
      <c r="WUZ64" s="7"/>
      <c r="WVA64" s="7"/>
      <c r="WVB64" s="7"/>
      <c r="WVC64" s="7"/>
      <c r="WVD64" s="7"/>
      <c r="WVE64" s="7"/>
      <c r="WVF64" s="7"/>
      <c r="WVG64" s="7"/>
      <c r="WVH64" s="7"/>
      <c r="WVI64" s="7"/>
      <c r="WVJ64" s="7"/>
      <c r="WVK64" s="7"/>
      <c r="WVL64" s="7"/>
      <c r="WVM64" s="7"/>
      <c r="WVN64" s="7"/>
      <c r="WVO64" s="7"/>
      <c r="WVP64" s="7"/>
      <c r="WVQ64" s="7"/>
      <c r="WVR64" s="7"/>
      <c r="WVS64" s="7"/>
      <c r="WVT64" s="7"/>
      <c r="WVU64" s="7"/>
      <c r="WVV64" s="7"/>
      <c r="WVW64" s="7"/>
      <c r="WVX64" s="7"/>
      <c r="WVY64" s="7"/>
      <c r="WVZ64" s="7"/>
      <c r="WWA64" s="7"/>
      <c r="WWB64" s="7"/>
      <c r="WWD64" s="7"/>
      <c r="WWE64" s="7"/>
      <c r="WWF64" s="7"/>
      <c r="WWG64" s="7"/>
      <c r="WWH64" s="7"/>
      <c r="WWI64" s="7"/>
      <c r="WWJ64" s="7"/>
      <c r="WWK64" s="7"/>
      <c r="WWL64" s="7"/>
      <c r="WWM64" s="7"/>
      <c r="WWN64" s="7"/>
      <c r="WWO64" s="7"/>
      <c r="WWP64" s="7"/>
      <c r="WWQ64" s="7"/>
      <c r="WWR64" s="7"/>
      <c r="WWS64" s="7"/>
      <c r="WWT64" s="7"/>
      <c r="WWU64" s="7"/>
      <c r="WWV64" s="7"/>
      <c r="WWW64" s="7"/>
      <c r="WWX64" s="7"/>
      <c r="WWY64" s="7"/>
      <c r="WWZ64" s="7"/>
      <c r="WXA64" s="7"/>
      <c r="WXB64" s="7"/>
      <c r="WXC64" s="7"/>
      <c r="WXD64" s="7"/>
      <c r="WXE64" s="7"/>
      <c r="WXF64" s="7"/>
      <c r="WXG64" s="7"/>
      <c r="WXH64" s="7"/>
      <c r="WXI64" s="7"/>
      <c r="WXJ64" s="7"/>
      <c r="WXK64" s="7"/>
      <c r="WXL64" s="7"/>
      <c r="WXM64" s="7"/>
      <c r="WXN64" s="7"/>
      <c r="WXO64" s="7"/>
      <c r="WXP64" s="7"/>
      <c r="WXQ64" s="7"/>
      <c r="WXR64" s="7"/>
      <c r="WXS64" s="7"/>
      <c r="WXT64" s="7"/>
      <c r="WXU64" s="7"/>
      <c r="WXV64" s="7"/>
      <c r="WXW64" s="7"/>
      <c r="WXX64" s="7"/>
      <c r="WXY64" s="7"/>
      <c r="WXZ64" s="7"/>
      <c r="WYA64" s="7"/>
      <c r="WYB64" s="7"/>
      <c r="WYC64" s="7"/>
      <c r="WYD64" s="7"/>
      <c r="WYE64" s="7"/>
      <c r="WYF64" s="7"/>
      <c r="WYG64" s="7"/>
      <c r="WYH64" s="7"/>
      <c r="WYI64" s="7"/>
      <c r="WYJ64" s="7"/>
      <c r="WYK64" s="7"/>
      <c r="WYL64" s="7"/>
      <c r="WYM64" s="7"/>
      <c r="WYN64" s="7"/>
      <c r="WYO64" s="7"/>
      <c r="WYP64" s="7"/>
      <c r="WYQ64" s="7"/>
      <c r="WYR64" s="7"/>
      <c r="WYS64" s="7"/>
      <c r="WYT64" s="7"/>
      <c r="WYU64" s="7"/>
      <c r="WYV64" s="7"/>
      <c r="WYW64" s="7"/>
      <c r="WYX64" s="7"/>
      <c r="WYY64" s="7"/>
      <c r="WYZ64" s="7"/>
      <c r="WZA64" s="7"/>
      <c r="WZB64" s="7"/>
      <c r="WZC64" s="7"/>
      <c r="WZD64" s="7"/>
      <c r="WZE64" s="7"/>
      <c r="WZF64" s="7"/>
      <c r="WZG64" s="7"/>
      <c r="WZH64" s="7"/>
      <c r="WZI64" s="7"/>
      <c r="WZJ64" s="7"/>
      <c r="WZK64" s="7"/>
      <c r="WZL64" s="7"/>
      <c r="WZM64" s="7"/>
      <c r="WZN64" s="7"/>
      <c r="WZO64" s="7"/>
      <c r="WZP64" s="7"/>
      <c r="WZQ64" s="7"/>
      <c r="WZR64" s="7"/>
      <c r="WZS64" s="7"/>
      <c r="WZT64" s="7"/>
      <c r="WZU64" s="7"/>
      <c r="WZV64" s="7"/>
      <c r="WZW64" s="7"/>
      <c r="WZX64" s="7"/>
      <c r="WZY64" s="7"/>
      <c r="WZZ64" s="7"/>
      <c r="XAA64" s="7"/>
      <c r="XAB64" s="7"/>
      <c r="XAC64" s="7"/>
      <c r="XAD64" s="7"/>
      <c r="XAE64" s="7"/>
      <c r="XAF64" s="7"/>
      <c r="XAG64" s="7"/>
      <c r="XAH64" s="7"/>
      <c r="XAI64" s="7"/>
      <c r="XAJ64" s="7"/>
      <c r="XAK64" s="7"/>
      <c r="XAL64" s="7"/>
      <c r="XAM64" s="7"/>
      <c r="XAN64" s="7"/>
      <c r="XAO64" s="7"/>
      <c r="XAP64" s="7"/>
      <c r="XAQ64" s="7"/>
      <c r="XAR64" s="7"/>
      <c r="XAS64" s="7"/>
      <c r="XAT64" s="7"/>
      <c r="XAU64" s="7"/>
      <c r="XAV64" s="7"/>
      <c r="XAW64" s="7"/>
      <c r="XAX64" s="7"/>
      <c r="XAY64" s="7"/>
      <c r="XAZ64" s="7"/>
      <c r="XBA64" s="7"/>
      <c r="XBB64" s="7"/>
      <c r="XBC64" s="7"/>
      <c r="XBD64" s="7"/>
      <c r="XBE64" s="7"/>
      <c r="XBF64" s="7"/>
      <c r="XBG64" s="7"/>
      <c r="XBH64" s="7"/>
      <c r="XBI64" s="7"/>
      <c r="XBJ64" s="7"/>
      <c r="XBK64" s="7"/>
      <c r="XBL64" s="7"/>
      <c r="XBM64" s="7"/>
      <c r="XBN64" s="7"/>
      <c r="XBO64" s="7"/>
      <c r="XBP64" s="7"/>
      <c r="XBQ64" s="7"/>
      <c r="XBR64" s="7"/>
      <c r="XBS64" s="7"/>
      <c r="XBT64" s="7"/>
      <c r="XBU64" s="7"/>
      <c r="XBV64" s="7"/>
      <c r="XBW64" s="7"/>
      <c r="XBX64" s="7"/>
      <c r="XBY64" s="7"/>
      <c r="XBZ64" s="7"/>
      <c r="XCA64" s="7"/>
      <c r="XCB64" s="7"/>
      <c r="XCC64" s="7"/>
      <c r="XCD64" s="7"/>
      <c r="XCE64" s="7"/>
      <c r="XCF64" s="7"/>
      <c r="XCG64" s="7"/>
      <c r="XCH64" s="7"/>
      <c r="XCI64" s="7"/>
      <c r="XCJ64" s="7"/>
      <c r="XCK64" s="7"/>
      <c r="XCL64" s="7"/>
      <c r="XCM64" s="7"/>
      <c r="XCN64" s="7"/>
      <c r="XCO64" s="7"/>
      <c r="XCP64" s="7"/>
      <c r="XCQ64" s="7"/>
      <c r="XCR64" s="7"/>
      <c r="XCS64" s="7"/>
      <c r="XCT64" s="7"/>
      <c r="XCU64" s="7"/>
      <c r="XCV64" s="7"/>
      <c r="XCW64" s="7"/>
      <c r="XCX64" s="7"/>
      <c r="XCY64" s="7"/>
      <c r="XCZ64" s="7"/>
      <c r="XDA64" s="7"/>
      <c r="XDB64" s="7"/>
      <c r="XDC64" s="7"/>
      <c r="XDD64" s="7"/>
      <c r="XDE64" s="7"/>
      <c r="XDF64" s="7"/>
      <c r="XDG64" s="7"/>
      <c r="XDH64" s="7"/>
      <c r="XDI64" s="7"/>
      <c r="XDJ64" s="7"/>
      <c r="XDK64" s="7"/>
      <c r="XDL64" s="7"/>
      <c r="XDM64" s="7"/>
      <c r="XDN64" s="7"/>
      <c r="XDO64" s="7"/>
      <c r="XDP64" s="7"/>
      <c r="XDQ64" s="7"/>
      <c r="XDR64" s="7"/>
      <c r="XDS64" s="7"/>
      <c r="XDT64" s="7"/>
      <c r="XDU64" s="7"/>
      <c r="XDV64" s="7"/>
      <c r="XDW64" s="7"/>
      <c r="XDX64" s="7"/>
      <c r="XDY64" s="7"/>
      <c r="XDZ64" s="7"/>
      <c r="XEA64" s="7"/>
      <c r="XEB64" s="7"/>
      <c r="XEC64" s="7"/>
      <c r="XED64" s="7"/>
      <c r="XEE64" s="7"/>
      <c r="XEF64" s="7"/>
      <c r="XEG64" s="7"/>
      <c r="XEH64" s="7"/>
      <c r="XEI64" s="7"/>
      <c r="XEJ64" s="7"/>
      <c r="XEK64" s="7"/>
      <c r="XEL64" s="7"/>
      <c r="XEM64" s="7"/>
      <c r="XEN64" s="7"/>
      <c r="XEO64" s="7"/>
      <c r="XEP64" s="7"/>
      <c r="XEQ64" s="7"/>
      <c r="XER64" s="7"/>
      <c r="XES64" s="7"/>
      <c r="XET64" s="7"/>
      <c r="XEU64" s="7"/>
      <c r="XEV64" s="7"/>
      <c r="XEW64" s="7"/>
      <c r="XEX64" s="7"/>
    </row>
    <row r="65" spans="1:16378" x14ac:dyDescent="0.25">
      <c r="A65" s="138">
        <v>61</v>
      </c>
      <c r="B65" s="376">
        <f t="shared" si="67"/>
        <v>183</v>
      </c>
      <c r="C65" s="377" t="str">
        <f t="shared" si="56"/>
        <v>JULY</v>
      </c>
      <c r="D65" s="138"/>
      <c r="E65" s="167"/>
      <c r="F65" s="356" t="str">
        <f>IF(ISNA(VLOOKUP($J65,ADDRESS!$B$3:$N1383,12,0)),"",VLOOKUP($J65,ADDRESS!$B$3:$N1383,12,0))</f>
        <v>AAAAA0000AST001</v>
      </c>
      <c r="G65" s="356">
        <f>IF(ISNA(VLOOKUP($J65,ADDRESS!$B$3:$N1383,13,0)),"",VLOOKUP($J65,ADDRESS!$B$3:$N1383,13,0))</f>
        <v>0</v>
      </c>
      <c r="H65" s="356">
        <f>IF(ISNA(VLOOKUP($J65,ADDRESS!$B$3:$N1383,10,0)),"",VLOOKUP($J65,ADDRESS!$B$3:$N1383,10,0))</f>
        <v>0</v>
      </c>
      <c r="I65" s="356" t="str">
        <f>IF(ISNA(VLOOKUP($J65,ADDRESS!$B$3:$N1383,11,0)),"",VLOOKUP($J65,ADDRESS!$B$3:$N1383,11,0))</f>
        <v>AAAAA0000A</v>
      </c>
      <c r="J65" s="165" t="s">
        <v>350</v>
      </c>
      <c r="K65" s="168">
        <v>26707</v>
      </c>
      <c r="L65" s="110" t="s">
        <v>302</v>
      </c>
      <c r="M65" s="169"/>
      <c r="N65" s="379">
        <f t="shared" ref="N65:N128" si="69">ROUND(IF($L65="CST2%",ROUND($K65*$N$4,0),0),0)</f>
        <v>0</v>
      </c>
      <c r="O65" s="379">
        <f t="shared" ref="O65:O128" si="70">ROUND(IF($L65="CST5%",ROUND($K65*$O$4,0),0),0)</f>
        <v>0</v>
      </c>
      <c r="P65" s="379">
        <f t="shared" ref="P65:P128" si="71">ROUND(IF($L65="VAT-5.5%",ROUND($K65*$P$4,0),0),0)</f>
        <v>0</v>
      </c>
      <c r="Q65" s="379">
        <f t="shared" ref="Q65:Q128" si="72">ROUND(IF($L65="VAT14.5%",ROUND($K65*$Q$4,0),0),0)</f>
        <v>0</v>
      </c>
      <c r="R65" s="379">
        <f t="shared" ref="R65:R128" si="73">ROUND(IF($L65="MHVAT5%",ROUND($K65*$R$4,0),0),0)</f>
        <v>0</v>
      </c>
      <c r="S65" s="379">
        <f t="shared" ref="S65:S128" si="74">ROUND(IF($L65="MHVAT13.5%",ROUND($K65*$S$4,0),0),0)</f>
        <v>0</v>
      </c>
      <c r="T65" s="379">
        <f t="shared" ref="T65:T128" si="75">ROUND(IF($L65="DELVAT5%",ROUND($K65*$T$4,0),0),0)</f>
        <v>0</v>
      </c>
      <c r="U65" s="379">
        <f t="shared" si="57"/>
        <v>0</v>
      </c>
      <c r="V65" s="379">
        <f t="shared" ref="V65:V128" si="76">ROUND(IF($L65="STAX @100%",ROUND($K65*$V$4,0),0),0)</f>
        <v>3301</v>
      </c>
      <c r="W65" s="379">
        <f t="shared" ref="W65:W128" si="77">ROUND(IF($L65="STAX @25%",ROUND($K65*$W$4,0),0)*25%,0)</f>
        <v>0</v>
      </c>
      <c r="X65" s="379">
        <f t="shared" ref="X65:X128" si="78">ROUND(W65*3,0)</f>
        <v>0</v>
      </c>
      <c r="Y65" s="379">
        <f t="shared" ref="Y65:Y128" si="79">ROUND(IF($L65="SERVICE",ROUND($K65*$M65,0),0),0)</f>
        <v>0</v>
      </c>
      <c r="Z65" s="379">
        <f t="shared" ref="Z65:Z128" si="80">ROUND(Y65*$Z$4,0)</f>
        <v>0</v>
      </c>
      <c r="AA65" s="170"/>
      <c r="AB65" s="151">
        <f t="shared" ref="AB65:AB128" si="81">K65+SUM(N65:AA65)</f>
        <v>30008</v>
      </c>
      <c r="AC65" s="110"/>
      <c r="AD65" s="171"/>
      <c r="AE65" s="379">
        <f t="shared" ref="AE65:AE128" si="82">IF($AC65="TDS194C-N",ROUND($AB65*$AE$4,0),0)</f>
        <v>0</v>
      </c>
      <c r="AF65" s="379">
        <f t="shared" ref="AF65:AF128" si="83">IF($AC65="TDS194C-C",ROUND($AB65*$AF$4,0),0)</f>
        <v>0</v>
      </c>
      <c r="AG65" s="379">
        <f t="shared" ref="AG65:AG128" si="84">IF($AC65="TDS194J-N",ROUND($AB65*$AG$4,0),0)</f>
        <v>0</v>
      </c>
      <c r="AH65" s="379">
        <f t="shared" ref="AH65:AH128" si="85">IF($AC65="TDS194J-C",ROUND($AB65*$AH$4,0),0)</f>
        <v>0</v>
      </c>
      <c r="AI65" s="379">
        <f t="shared" si="68"/>
        <v>0</v>
      </c>
      <c r="AJ65" s="379">
        <f t="shared" ref="AJ65:AJ128" si="86">IF($AC65="TDS Exe-194C-N",ROUND($AB65*$AD65,0),0)</f>
        <v>0</v>
      </c>
      <c r="AK65" s="379">
        <f t="shared" ref="AK65:AK128" si="87">IF($AC65="TDS Exe-194C-C",ROUND($AB65*$AD65,0),0)</f>
        <v>0</v>
      </c>
      <c r="AL65" s="379">
        <f t="shared" ref="AL65:AL128" si="88">IF($AC65="TDS Exe-194J-N",ROUND($AB65*$AD65,0),0)</f>
        <v>0</v>
      </c>
      <c r="AM65" s="379">
        <f t="shared" ref="AM65:AM128" si="89">IF($AC65="TDS Exe-194J-C",ROUND($AB65*$AD65,0),0)</f>
        <v>0</v>
      </c>
      <c r="AN65" s="379">
        <f t="shared" ref="AN65:AN128" si="90">IF($AC65="TDS Exe-194I",ROUND($K65*$AD65,0),0)</f>
        <v>0</v>
      </c>
      <c r="AO65" s="151">
        <f t="shared" ref="AO65:AO128" si="91">AB65-SUM(AE65:AI65)</f>
        <v>30008</v>
      </c>
      <c r="AP65" s="172">
        <v>41458</v>
      </c>
      <c r="AQ65" s="151"/>
      <c r="AR65" s="110"/>
      <c r="AS65" s="172"/>
      <c r="AT65" s="21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  <c r="OL65" s="7"/>
      <c r="OM65" s="7"/>
      <c r="ON65" s="7"/>
      <c r="OO65" s="7"/>
      <c r="OP65" s="7"/>
      <c r="OQ65" s="7"/>
      <c r="OR65" s="7"/>
      <c r="OS65" s="7"/>
      <c r="OT65" s="7"/>
      <c r="OU65" s="7"/>
      <c r="OV65" s="7"/>
      <c r="OW65" s="7"/>
      <c r="OX65" s="7"/>
      <c r="OY65" s="7"/>
      <c r="OZ65" s="7"/>
      <c r="PA65" s="7"/>
      <c r="PB65" s="7"/>
      <c r="PC65" s="7"/>
      <c r="PD65" s="7"/>
      <c r="PE65" s="7"/>
      <c r="PF65" s="7"/>
      <c r="PG65" s="7"/>
      <c r="PH65" s="7"/>
      <c r="PI65" s="7"/>
      <c r="PJ65" s="7"/>
      <c r="PK65" s="7"/>
      <c r="PL65" s="7"/>
      <c r="PM65" s="7"/>
      <c r="PN65" s="7"/>
      <c r="PO65" s="7"/>
      <c r="PP65" s="7"/>
      <c r="PQ65" s="7"/>
      <c r="PR65" s="7"/>
      <c r="PS65" s="7"/>
      <c r="PT65" s="7"/>
      <c r="PU65" s="7"/>
      <c r="PV65" s="7"/>
      <c r="PW65" s="7"/>
      <c r="PX65" s="7"/>
      <c r="PY65" s="7"/>
      <c r="PZ65" s="7"/>
      <c r="QA65" s="7"/>
      <c r="QB65" s="7"/>
      <c r="QC65" s="7"/>
      <c r="QD65" s="7"/>
      <c r="QE65" s="7"/>
      <c r="QF65" s="7"/>
      <c r="QG65" s="7"/>
      <c r="QH65" s="7"/>
      <c r="QI65" s="7"/>
      <c r="QJ65" s="7"/>
      <c r="QK65" s="7"/>
      <c r="QL65" s="7"/>
      <c r="QM65" s="7"/>
      <c r="QN65" s="7"/>
      <c r="QO65" s="7"/>
      <c r="QP65" s="7"/>
      <c r="QQ65" s="7"/>
      <c r="QR65" s="7"/>
      <c r="QS65" s="7"/>
      <c r="QT65" s="7"/>
      <c r="QU65" s="7"/>
      <c r="QV65" s="7"/>
      <c r="QW65" s="7"/>
      <c r="QX65" s="7"/>
      <c r="QY65" s="7"/>
      <c r="QZ65" s="7"/>
      <c r="RA65" s="7"/>
      <c r="RB65" s="7"/>
      <c r="RC65" s="7"/>
      <c r="RD65" s="7"/>
      <c r="RE65" s="7"/>
      <c r="RF65" s="7"/>
      <c r="RG65" s="7"/>
      <c r="RH65" s="7"/>
      <c r="RI65" s="7"/>
      <c r="RJ65" s="7"/>
      <c r="RK65" s="7"/>
      <c r="RL65" s="7"/>
      <c r="RM65" s="7"/>
      <c r="RN65" s="7"/>
      <c r="RO65" s="7"/>
      <c r="RP65" s="7"/>
      <c r="RQ65" s="7"/>
      <c r="RR65" s="7"/>
      <c r="RS65" s="7"/>
      <c r="RT65" s="7"/>
      <c r="RU65" s="7"/>
      <c r="RV65" s="7"/>
      <c r="RW65" s="7"/>
      <c r="RX65" s="7"/>
      <c r="RY65" s="7"/>
      <c r="RZ65" s="7"/>
      <c r="SA65" s="7"/>
      <c r="SB65" s="7"/>
      <c r="SC65" s="7"/>
      <c r="SD65" s="7"/>
      <c r="SE65" s="7"/>
      <c r="SF65" s="7"/>
      <c r="SG65" s="7"/>
      <c r="SH65" s="7"/>
      <c r="SI65" s="7"/>
      <c r="SJ65" s="7"/>
      <c r="SK65" s="7"/>
      <c r="SL65" s="7"/>
      <c r="SM65" s="7"/>
      <c r="SN65" s="7"/>
      <c r="SO65" s="7"/>
      <c r="SP65" s="7"/>
      <c r="SQ65" s="7"/>
      <c r="SR65" s="7"/>
      <c r="SS65" s="7"/>
      <c r="ST65" s="7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7"/>
      <c r="VI65" s="7"/>
      <c r="VJ65" s="7"/>
      <c r="VK65" s="7"/>
      <c r="VL65" s="7"/>
      <c r="VM65" s="7"/>
      <c r="VN65" s="7"/>
      <c r="VO65" s="7"/>
      <c r="VP65" s="7"/>
      <c r="VQ65" s="7"/>
      <c r="VR65" s="7"/>
      <c r="VS65" s="7"/>
      <c r="VT65" s="7"/>
      <c r="VU65" s="7"/>
      <c r="VV65" s="7"/>
      <c r="VW65" s="7"/>
      <c r="VX65" s="7"/>
      <c r="VY65" s="7"/>
      <c r="VZ65" s="7"/>
      <c r="WA65" s="7"/>
      <c r="WB65" s="7"/>
      <c r="WC65" s="7"/>
      <c r="WD65" s="7"/>
      <c r="WE65" s="7"/>
      <c r="WF65" s="7"/>
      <c r="WG65" s="7"/>
      <c r="WH65" s="7"/>
      <c r="WI65" s="7"/>
      <c r="WJ65" s="7"/>
      <c r="WK65" s="7"/>
      <c r="WL65" s="7"/>
      <c r="WM65" s="7"/>
      <c r="WN65" s="7"/>
      <c r="WO65" s="7"/>
      <c r="WP65" s="7"/>
      <c r="WQ65" s="7"/>
      <c r="WR65" s="7"/>
      <c r="WS65" s="7"/>
      <c r="WT65" s="7"/>
      <c r="WU65" s="7"/>
      <c r="WV65" s="7"/>
      <c r="WW65" s="7"/>
      <c r="WX65" s="7"/>
      <c r="WY65" s="7"/>
      <c r="WZ65" s="7"/>
      <c r="XA65" s="7"/>
      <c r="XB65" s="7"/>
      <c r="XC65" s="7"/>
      <c r="XD65" s="7"/>
      <c r="XE65" s="7"/>
      <c r="XF65" s="7"/>
      <c r="XG65" s="7"/>
      <c r="XH65" s="7"/>
      <c r="XI65" s="7"/>
      <c r="XJ65" s="7"/>
      <c r="XK65" s="7"/>
      <c r="XL65" s="7"/>
      <c r="XM65" s="7"/>
      <c r="XN65" s="7"/>
      <c r="XO65" s="7"/>
      <c r="XP65" s="7"/>
      <c r="XQ65" s="7"/>
      <c r="XR65" s="7"/>
      <c r="XS65" s="7"/>
      <c r="XT65" s="7"/>
      <c r="XU65" s="7"/>
      <c r="XV65" s="7"/>
      <c r="XW65" s="7"/>
      <c r="XX65" s="7"/>
      <c r="XY65" s="7"/>
      <c r="XZ65" s="7"/>
      <c r="YA65" s="7"/>
      <c r="YB65" s="7"/>
      <c r="YC65" s="7"/>
      <c r="YD65" s="7"/>
      <c r="YE65" s="7"/>
      <c r="YF65" s="7"/>
      <c r="YG65" s="7"/>
      <c r="YH65" s="7"/>
      <c r="YI65" s="7"/>
      <c r="YJ65" s="7"/>
      <c r="YK65" s="7"/>
      <c r="YL65" s="7"/>
      <c r="YM65" s="7"/>
      <c r="YN65" s="7"/>
      <c r="YO65" s="7"/>
      <c r="YP65" s="7"/>
      <c r="YQ65" s="7"/>
      <c r="YR65" s="7"/>
      <c r="YS65" s="7"/>
      <c r="YT65" s="7"/>
      <c r="YU65" s="7"/>
      <c r="YV65" s="7"/>
      <c r="YW65" s="7"/>
      <c r="YX65" s="7"/>
      <c r="YY65" s="7"/>
      <c r="YZ65" s="7"/>
      <c r="ZA65" s="7"/>
      <c r="ZB65" s="7"/>
      <c r="ZC65" s="7"/>
      <c r="ZD65" s="7"/>
      <c r="ZE65" s="7"/>
      <c r="ZF65" s="7"/>
      <c r="ZG65" s="7"/>
      <c r="ZH65" s="7"/>
      <c r="ZI65" s="7"/>
      <c r="ZJ65" s="7"/>
      <c r="ZK65" s="7"/>
      <c r="ZL65" s="7"/>
      <c r="ZM65" s="7"/>
      <c r="ZN65" s="7"/>
      <c r="ZO65" s="7"/>
      <c r="ZP65" s="7"/>
      <c r="ZQ65" s="7"/>
      <c r="ZR65" s="7"/>
      <c r="ZS65" s="7"/>
      <c r="ZT65" s="7"/>
      <c r="ZU65" s="7"/>
      <c r="ZV65" s="7"/>
      <c r="ZW65" s="7"/>
      <c r="ZX65" s="7"/>
      <c r="ZY65" s="7"/>
      <c r="ZZ65" s="7"/>
      <c r="AAA65" s="7"/>
      <c r="AAB65" s="7"/>
      <c r="AAC65" s="7"/>
      <c r="AAD65" s="7"/>
      <c r="AAE65" s="7"/>
      <c r="AAF65" s="7"/>
      <c r="AAG65" s="7"/>
      <c r="AAH65" s="7"/>
      <c r="AAI65" s="7"/>
      <c r="AAJ65" s="7"/>
      <c r="AAK65" s="7"/>
      <c r="AAL65" s="7"/>
      <c r="AAM65" s="7"/>
      <c r="AAN65" s="7"/>
      <c r="AAO65" s="7"/>
      <c r="AAP65" s="7"/>
      <c r="AAQ65" s="7"/>
      <c r="AAR65" s="7"/>
      <c r="AAS65" s="7"/>
      <c r="AAT65" s="7"/>
      <c r="AAU65" s="7"/>
      <c r="AAV65" s="7"/>
      <c r="AAW65" s="7"/>
      <c r="AAX65" s="7"/>
      <c r="AAY65" s="7"/>
      <c r="AAZ65" s="7"/>
      <c r="ABA65" s="7"/>
      <c r="ABB65" s="7"/>
      <c r="ABC65" s="7"/>
      <c r="ABD65" s="7"/>
      <c r="ABE65" s="7"/>
      <c r="ABF65" s="7"/>
      <c r="ABG65" s="7"/>
      <c r="ABH65" s="7"/>
      <c r="ABI65" s="7"/>
      <c r="ABJ65" s="7"/>
      <c r="ABK65" s="7"/>
      <c r="ABL65" s="7"/>
      <c r="ABM65" s="7"/>
      <c r="ABN65" s="7"/>
      <c r="ABO65" s="7"/>
      <c r="ABP65" s="7"/>
      <c r="ABQ65" s="7"/>
      <c r="ABR65" s="7"/>
      <c r="ABS65" s="7"/>
      <c r="ABT65" s="7"/>
      <c r="ABU65" s="7"/>
      <c r="ABV65" s="7"/>
      <c r="ABW65" s="7"/>
      <c r="ABX65" s="7"/>
      <c r="ABY65" s="7"/>
      <c r="ABZ65" s="7"/>
      <c r="ACA65" s="7"/>
      <c r="ACB65" s="7"/>
      <c r="ACC65" s="7"/>
      <c r="ACD65" s="7"/>
      <c r="ACE65" s="7"/>
      <c r="ACF65" s="7"/>
      <c r="ACG65" s="7"/>
      <c r="ACH65" s="7"/>
      <c r="ACI65" s="7"/>
      <c r="ACJ65" s="7"/>
      <c r="ACK65" s="7"/>
      <c r="ACL65" s="7"/>
      <c r="ACM65" s="7"/>
      <c r="ACN65" s="7"/>
      <c r="ACO65" s="7"/>
      <c r="ACP65" s="7"/>
      <c r="ACQ65" s="7"/>
      <c r="ACR65" s="7"/>
      <c r="ACS65" s="7"/>
      <c r="ACT65" s="7"/>
      <c r="ACU65" s="7"/>
      <c r="ACV65" s="7"/>
      <c r="ACW65" s="7"/>
      <c r="ACX65" s="7"/>
      <c r="ACY65" s="7"/>
      <c r="ACZ65" s="7"/>
      <c r="ADA65" s="7"/>
      <c r="ADB65" s="7"/>
      <c r="ADC65" s="7"/>
      <c r="ADD65" s="7"/>
      <c r="ADE65" s="7"/>
      <c r="ADF65" s="7"/>
      <c r="ADG65" s="7"/>
      <c r="ADH65" s="7"/>
      <c r="ADJ65" s="7"/>
      <c r="ADK65" s="7"/>
      <c r="ADL65" s="7"/>
      <c r="ADM65" s="7"/>
      <c r="ADN65" s="7"/>
      <c r="ADO65" s="7"/>
      <c r="ADP65" s="7"/>
      <c r="ADQ65" s="7"/>
      <c r="ADR65" s="7"/>
      <c r="ADS65" s="7"/>
      <c r="ADT65" s="7"/>
      <c r="ADU65" s="7"/>
      <c r="ADV65" s="7"/>
      <c r="ADW65" s="7"/>
      <c r="ADX65" s="7"/>
      <c r="ADY65" s="7"/>
      <c r="ADZ65" s="7"/>
      <c r="AEA65" s="7"/>
      <c r="AEB65" s="7"/>
      <c r="AEC65" s="7"/>
      <c r="AED65" s="7"/>
      <c r="AEE65" s="7"/>
      <c r="AEF65" s="7"/>
      <c r="AEG65" s="7"/>
      <c r="AEH65" s="7"/>
      <c r="AEI65" s="7"/>
      <c r="AEJ65" s="7"/>
      <c r="AEK65" s="7"/>
      <c r="AEL65" s="7"/>
      <c r="AEM65" s="7"/>
      <c r="AEN65" s="7"/>
      <c r="AEO65" s="7"/>
      <c r="AEP65" s="7"/>
      <c r="AEQ65" s="7"/>
      <c r="AER65" s="7"/>
      <c r="AES65" s="7"/>
      <c r="AET65" s="7"/>
      <c r="AEU65" s="7"/>
      <c r="AEV65" s="7"/>
      <c r="AEW65" s="7"/>
      <c r="AEX65" s="7"/>
      <c r="AEY65" s="7"/>
      <c r="AEZ65" s="7"/>
      <c r="AFA65" s="7"/>
      <c r="AFB65" s="7"/>
      <c r="AFC65" s="7"/>
      <c r="AFD65" s="7"/>
      <c r="AFE65" s="7"/>
      <c r="AFF65" s="7"/>
      <c r="AFG65" s="7"/>
      <c r="AFH65" s="7"/>
      <c r="AFI65" s="7"/>
      <c r="AFJ65" s="7"/>
      <c r="AFK65" s="7"/>
      <c r="AFL65" s="7"/>
      <c r="AFM65" s="7"/>
      <c r="AFN65" s="7"/>
      <c r="AFO65" s="7"/>
      <c r="AFP65" s="7"/>
      <c r="AFQ65" s="7"/>
      <c r="AFR65" s="7"/>
      <c r="AFS65" s="7"/>
      <c r="AFT65" s="7"/>
      <c r="AFU65" s="7"/>
      <c r="AFV65" s="7"/>
      <c r="AFW65" s="7"/>
      <c r="AFX65" s="7"/>
      <c r="AFY65" s="7"/>
      <c r="AFZ65" s="7"/>
      <c r="AGA65" s="7"/>
      <c r="AGB65" s="7"/>
      <c r="AGC65" s="7"/>
      <c r="AGD65" s="7"/>
      <c r="AGE65" s="7"/>
      <c r="AGF65" s="7"/>
      <c r="AGG65" s="7"/>
      <c r="AGH65" s="7"/>
      <c r="AGI65" s="7"/>
      <c r="AGJ65" s="7"/>
      <c r="AGK65" s="7"/>
      <c r="AGL65" s="7"/>
      <c r="AGM65" s="7"/>
      <c r="AGN65" s="7"/>
      <c r="AGO65" s="7"/>
      <c r="AGP65" s="7"/>
      <c r="AGQ65" s="7"/>
      <c r="AGR65" s="7"/>
      <c r="AGS65" s="7"/>
      <c r="AGT65" s="7"/>
      <c r="AGU65" s="7"/>
      <c r="AGV65" s="7"/>
      <c r="AGW65" s="7"/>
      <c r="AGX65" s="7"/>
      <c r="AGY65" s="7"/>
      <c r="AGZ65" s="7"/>
      <c r="AHA65" s="7"/>
      <c r="AHB65" s="7"/>
      <c r="AHC65" s="7"/>
      <c r="AHD65" s="7"/>
      <c r="AHE65" s="7"/>
      <c r="AHF65" s="7"/>
      <c r="AHG65" s="7"/>
      <c r="AHH65" s="7"/>
      <c r="AHI65" s="7"/>
      <c r="AHJ65" s="7"/>
      <c r="AHK65" s="7"/>
      <c r="AHL65" s="7"/>
      <c r="AHM65" s="7"/>
      <c r="AHN65" s="7"/>
      <c r="AHO65" s="7"/>
      <c r="AHP65" s="7"/>
      <c r="AHQ65" s="7"/>
      <c r="AHR65" s="7"/>
      <c r="AHS65" s="7"/>
      <c r="AHT65" s="7"/>
      <c r="AHU65" s="7"/>
      <c r="AHV65" s="7"/>
      <c r="AHW65" s="7"/>
      <c r="AHX65" s="7"/>
      <c r="AHY65" s="7"/>
      <c r="AHZ65" s="7"/>
      <c r="AIA65" s="7"/>
      <c r="AIB65" s="7"/>
      <c r="AIC65" s="7"/>
      <c r="AID65" s="7"/>
      <c r="AIE65" s="7"/>
      <c r="AIF65" s="7"/>
      <c r="AIG65" s="7"/>
      <c r="AIH65" s="7"/>
      <c r="AII65" s="7"/>
      <c r="AIJ65" s="7"/>
      <c r="AIK65" s="7"/>
      <c r="AIL65" s="7"/>
      <c r="AIM65" s="7"/>
      <c r="AIN65" s="7"/>
      <c r="AIO65" s="7"/>
      <c r="AIP65" s="7"/>
      <c r="AIQ65" s="7"/>
      <c r="AIR65" s="7"/>
      <c r="AIS65" s="7"/>
      <c r="AIT65" s="7"/>
      <c r="AIU65" s="7"/>
      <c r="AIV65" s="7"/>
      <c r="AIW65" s="7"/>
      <c r="AIX65" s="7"/>
      <c r="AIY65" s="7"/>
      <c r="AIZ65" s="7"/>
      <c r="AJA65" s="7"/>
      <c r="AJB65" s="7"/>
      <c r="AJC65" s="7"/>
      <c r="AJD65" s="7"/>
      <c r="AJE65" s="7"/>
      <c r="AJF65" s="7"/>
      <c r="AJG65" s="7"/>
      <c r="AJH65" s="7"/>
      <c r="AJI65" s="7"/>
      <c r="AJJ65" s="7"/>
      <c r="AJK65" s="7"/>
      <c r="AJL65" s="7"/>
      <c r="AJM65" s="7"/>
      <c r="AJN65" s="7"/>
      <c r="AJO65" s="7"/>
      <c r="AJP65" s="7"/>
      <c r="AJQ65" s="7"/>
      <c r="AJR65" s="7"/>
      <c r="AJS65" s="7"/>
      <c r="AJT65" s="7"/>
      <c r="AJU65" s="7"/>
      <c r="AJV65" s="7"/>
      <c r="AJW65" s="7"/>
      <c r="AJX65" s="7"/>
      <c r="AJY65" s="7"/>
      <c r="AJZ65" s="7"/>
      <c r="AKA65" s="7"/>
      <c r="AKB65" s="7"/>
      <c r="AKC65" s="7"/>
      <c r="AKD65" s="7"/>
      <c r="AKE65" s="7"/>
      <c r="AKF65" s="7"/>
      <c r="AKG65" s="7"/>
      <c r="AKH65" s="7"/>
      <c r="AKI65" s="7"/>
      <c r="AKJ65" s="7"/>
      <c r="AKK65" s="7"/>
      <c r="AKL65" s="7"/>
      <c r="AKM65" s="7"/>
      <c r="AKN65" s="7"/>
      <c r="AKO65" s="7"/>
      <c r="AKP65" s="7"/>
      <c r="AKQ65" s="7"/>
      <c r="AKR65" s="7"/>
      <c r="AKS65" s="7"/>
      <c r="AKT65" s="7"/>
      <c r="AKU65" s="7"/>
      <c r="AKV65" s="7"/>
      <c r="AKW65" s="7"/>
      <c r="AKX65" s="7"/>
      <c r="AKY65" s="7"/>
      <c r="AKZ65" s="7"/>
      <c r="ALA65" s="7"/>
      <c r="ALB65" s="7"/>
      <c r="ALC65" s="7"/>
      <c r="ALD65" s="7"/>
      <c r="ALE65" s="7"/>
      <c r="ALF65" s="7"/>
      <c r="ALG65" s="7"/>
      <c r="ALH65" s="7"/>
      <c r="ALI65" s="7"/>
      <c r="ALJ65" s="7"/>
      <c r="ALK65" s="7"/>
      <c r="ALL65" s="7"/>
      <c r="ALM65" s="7"/>
      <c r="ALN65" s="7"/>
      <c r="ALO65" s="7"/>
      <c r="ALP65" s="7"/>
      <c r="ALQ65" s="7"/>
      <c r="ALR65" s="7"/>
      <c r="ALS65" s="7"/>
      <c r="ALT65" s="7"/>
      <c r="ALU65" s="7"/>
      <c r="ALV65" s="7"/>
      <c r="ALW65" s="7"/>
      <c r="ALX65" s="7"/>
      <c r="ALY65" s="7"/>
      <c r="ALZ65" s="7"/>
      <c r="AMA65" s="7"/>
      <c r="AMB65" s="7"/>
      <c r="AMC65" s="7"/>
      <c r="AMD65" s="7"/>
      <c r="AME65" s="7"/>
      <c r="AMF65" s="7"/>
      <c r="AMG65" s="7"/>
      <c r="AMH65" s="7"/>
      <c r="AMI65" s="7"/>
      <c r="AMJ65" s="7"/>
      <c r="AMK65" s="7"/>
      <c r="AML65" s="7"/>
      <c r="AMM65" s="7"/>
      <c r="AMN65" s="7"/>
      <c r="AMO65" s="7"/>
      <c r="AMP65" s="7"/>
      <c r="AMQ65" s="7"/>
      <c r="AMR65" s="7"/>
      <c r="AMS65" s="7"/>
      <c r="AMT65" s="7"/>
      <c r="AMU65" s="7"/>
      <c r="AMV65" s="7"/>
      <c r="AMW65" s="7"/>
      <c r="AMX65" s="7"/>
      <c r="AMY65" s="7"/>
      <c r="AMZ65" s="7"/>
      <c r="ANA65" s="7"/>
      <c r="ANB65" s="7"/>
      <c r="ANC65" s="7"/>
      <c r="AND65" s="7"/>
      <c r="ANF65" s="7"/>
      <c r="ANG65" s="7"/>
      <c r="ANH65" s="7"/>
      <c r="ANI65" s="7"/>
      <c r="ANJ65" s="7"/>
      <c r="ANK65" s="7"/>
      <c r="ANL65" s="7"/>
      <c r="ANM65" s="7"/>
      <c r="ANN65" s="7"/>
      <c r="ANO65" s="7"/>
      <c r="ANP65" s="7"/>
      <c r="ANQ65" s="7"/>
      <c r="ANR65" s="7"/>
      <c r="ANS65" s="7"/>
      <c r="ANT65" s="7"/>
      <c r="ANU65" s="7"/>
      <c r="ANV65" s="7"/>
      <c r="ANW65" s="7"/>
      <c r="ANX65" s="7"/>
      <c r="ANY65" s="7"/>
      <c r="ANZ65" s="7"/>
      <c r="AOA65" s="7"/>
      <c r="AOB65" s="7"/>
      <c r="AOC65" s="7"/>
      <c r="AOD65" s="7"/>
      <c r="AOE65" s="7"/>
      <c r="AOF65" s="7"/>
      <c r="AOG65" s="7"/>
      <c r="AOH65" s="7"/>
      <c r="AOI65" s="7"/>
      <c r="AOJ65" s="7"/>
      <c r="AOK65" s="7"/>
      <c r="AOL65" s="7"/>
      <c r="AOM65" s="7"/>
      <c r="AON65" s="7"/>
      <c r="AOO65" s="7"/>
      <c r="AOP65" s="7"/>
      <c r="AOQ65" s="7"/>
      <c r="AOR65" s="7"/>
      <c r="AOS65" s="7"/>
      <c r="AOT65" s="7"/>
      <c r="AOU65" s="7"/>
      <c r="AOV65" s="7"/>
      <c r="AOW65" s="7"/>
      <c r="AOX65" s="7"/>
      <c r="AOY65" s="7"/>
      <c r="AOZ65" s="7"/>
      <c r="APA65" s="7"/>
      <c r="APB65" s="7"/>
      <c r="APC65" s="7"/>
      <c r="APD65" s="7"/>
      <c r="APE65" s="7"/>
      <c r="APF65" s="7"/>
      <c r="APG65" s="7"/>
      <c r="APH65" s="7"/>
      <c r="API65" s="7"/>
      <c r="APJ65" s="7"/>
      <c r="APK65" s="7"/>
      <c r="APL65" s="7"/>
      <c r="APM65" s="7"/>
      <c r="APN65" s="7"/>
      <c r="APO65" s="7"/>
      <c r="APP65" s="7"/>
      <c r="APQ65" s="7"/>
      <c r="APR65" s="7"/>
      <c r="APS65" s="7"/>
      <c r="APT65" s="7"/>
      <c r="APU65" s="7"/>
      <c r="APV65" s="7"/>
      <c r="APW65" s="7"/>
      <c r="APX65" s="7"/>
      <c r="APY65" s="7"/>
      <c r="APZ65" s="7"/>
      <c r="AQA65" s="7"/>
      <c r="AQB65" s="7"/>
      <c r="AQC65" s="7"/>
      <c r="AQD65" s="7"/>
      <c r="AQE65" s="7"/>
      <c r="AQF65" s="7"/>
      <c r="AQG65" s="7"/>
      <c r="AQH65" s="7"/>
      <c r="AQI65" s="7"/>
      <c r="AQJ65" s="7"/>
      <c r="AQK65" s="7"/>
      <c r="AQL65" s="7"/>
      <c r="AQM65" s="7"/>
      <c r="AQN65" s="7"/>
      <c r="AQO65" s="7"/>
      <c r="AQP65" s="7"/>
      <c r="AQQ65" s="7"/>
      <c r="AQR65" s="7"/>
      <c r="AQS65" s="7"/>
      <c r="AQT65" s="7"/>
      <c r="AQU65" s="7"/>
      <c r="AQV65" s="7"/>
      <c r="AQW65" s="7"/>
      <c r="AQX65" s="7"/>
      <c r="AQY65" s="7"/>
      <c r="AQZ65" s="7"/>
      <c r="ARA65" s="7"/>
      <c r="ARB65" s="7"/>
      <c r="ARC65" s="7"/>
      <c r="ARD65" s="7"/>
      <c r="ARE65" s="7"/>
      <c r="ARF65" s="7"/>
      <c r="ARG65" s="7"/>
      <c r="ARH65" s="7"/>
      <c r="ARI65" s="7"/>
      <c r="ARJ65" s="7"/>
      <c r="ARK65" s="7"/>
      <c r="ARL65" s="7"/>
      <c r="ARM65" s="7"/>
      <c r="ARN65" s="7"/>
      <c r="ARO65" s="7"/>
      <c r="ARP65" s="7"/>
      <c r="ARQ65" s="7"/>
      <c r="ARR65" s="7"/>
      <c r="ARS65" s="7"/>
      <c r="ART65" s="7"/>
      <c r="ARU65" s="7"/>
      <c r="ARV65" s="7"/>
      <c r="ARW65" s="7"/>
      <c r="ARX65" s="7"/>
      <c r="ARY65" s="7"/>
      <c r="ARZ65" s="7"/>
      <c r="ASA65" s="7"/>
      <c r="ASB65" s="7"/>
      <c r="ASC65" s="7"/>
      <c r="ASD65" s="7"/>
      <c r="ASE65" s="7"/>
      <c r="ASF65" s="7"/>
      <c r="ASG65" s="7"/>
      <c r="ASH65" s="7"/>
      <c r="ASI65" s="7"/>
      <c r="ASJ65" s="7"/>
      <c r="ASK65" s="7"/>
      <c r="ASL65" s="7"/>
      <c r="ASM65" s="7"/>
      <c r="ASN65" s="7"/>
      <c r="ASO65" s="7"/>
      <c r="ASP65" s="7"/>
      <c r="ASQ65" s="7"/>
      <c r="ASR65" s="7"/>
      <c r="ASS65" s="7"/>
      <c r="AST65" s="7"/>
      <c r="ASU65" s="7"/>
      <c r="ASV65" s="7"/>
      <c r="ASW65" s="7"/>
      <c r="ASX65" s="7"/>
      <c r="ASY65" s="7"/>
      <c r="ASZ65" s="7"/>
      <c r="ATA65" s="7"/>
      <c r="ATB65" s="7"/>
      <c r="ATC65" s="7"/>
      <c r="ATD65" s="7"/>
      <c r="ATE65" s="7"/>
      <c r="ATF65" s="7"/>
      <c r="ATG65" s="7"/>
      <c r="ATH65" s="7"/>
      <c r="ATI65" s="7"/>
      <c r="ATJ65" s="7"/>
      <c r="ATK65" s="7"/>
      <c r="ATL65" s="7"/>
      <c r="ATM65" s="7"/>
      <c r="ATN65" s="7"/>
      <c r="ATO65" s="7"/>
      <c r="ATP65" s="7"/>
      <c r="ATQ65" s="7"/>
      <c r="ATR65" s="7"/>
      <c r="ATS65" s="7"/>
      <c r="ATT65" s="7"/>
      <c r="ATU65" s="7"/>
      <c r="ATV65" s="7"/>
      <c r="ATW65" s="7"/>
      <c r="ATX65" s="7"/>
      <c r="ATY65" s="7"/>
      <c r="ATZ65" s="7"/>
      <c r="AUA65" s="7"/>
      <c r="AUB65" s="7"/>
      <c r="AUC65" s="7"/>
      <c r="AUD65" s="7"/>
      <c r="AUE65" s="7"/>
      <c r="AUF65" s="7"/>
      <c r="AUG65" s="7"/>
      <c r="AUH65" s="7"/>
      <c r="AUI65" s="7"/>
      <c r="AUJ65" s="7"/>
      <c r="AUK65" s="7"/>
      <c r="AUL65" s="7"/>
      <c r="AUM65" s="7"/>
      <c r="AUN65" s="7"/>
      <c r="AUO65" s="7"/>
      <c r="AUP65" s="7"/>
      <c r="AUQ65" s="7"/>
      <c r="AUR65" s="7"/>
      <c r="AUS65" s="7"/>
      <c r="AUT65" s="7"/>
      <c r="AUU65" s="7"/>
      <c r="AUV65" s="7"/>
      <c r="AUW65" s="7"/>
      <c r="AUX65" s="7"/>
      <c r="AUY65" s="7"/>
      <c r="AUZ65" s="7"/>
      <c r="AVA65" s="7"/>
      <c r="AVB65" s="7"/>
      <c r="AVC65" s="7"/>
      <c r="AVD65" s="7"/>
      <c r="AVE65" s="7"/>
      <c r="AVF65" s="7"/>
      <c r="AVG65" s="7"/>
      <c r="AVH65" s="7"/>
      <c r="AVI65" s="7"/>
      <c r="AVJ65" s="7"/>
      <c r="AVK65" s="7"/>
      <c r="AVL65" s="7"/>
      <c r="AVM65" s="7"/>
      <c r="AVN65" s="7"/>
      <c r="AVO65" s="7"/>
      <c r="AVP65" s="7"/>
      <c r="AVQ65" s="7"/>
      <c r="AVR65" s="7"/>
      <c r="AVS65" s="7"/>
      <c r="AVT65" s="7"/>
      <c r="AVU65" s="7"/>
      <c r="AVV65" s="7"/>
      <c r="AVW65" s="7"/>
      <c r="AVX65" s="7"/>
      <c r="AVY65" s="7"/>
      <c r="AVZ65" s="7"/>
      <c r="AWA65" s="7"/>
      <c r="AWB65" s="7"/>
      <c r="AWC65" s="7"/>
      <c r="AWD65" s="7"/>
      <c r="AWE65" s="7"/>
      <c r="AWF65" s="7"/>
      <c r="AWG65" s="7"/>
      <c r="AWH65" s="7"/>
      <c r="AWI65" s="7"/>
      <c r="AWJ65" s="7"/>
      <c r="AWK65" s="7"/>
      <c r="AWL65" s="7"/>
      <c r="AWM65" s="7"/>
      <c r="AWN65" s="7"/>
      <c r="AWO65" s="7"/>
      <c r="AWP65" s="7"/>
      <c r="AWQ65" s="7"/>
      <c r="AWR65" s="7"/>
      <c r="AWS65" s="7"/>
      <c r="AWT65" s="7"/>
      <c r="AWU65" s="7"/>
      <c r="AWV65" s="7"/>
      <c r="AWW65" s="7"/>
      <c r="AWX65" s="7"/>
      <c r="AWY65" s="7"/>
      <c r="AWZ65" s="7"/>
      <c r="AXB65" s="7"/>
      <c r="AXC65" s="7"/>
      <c r="AXD65" s="7"/>
      <c r="AXE65" s="7"/>
      <c r="AXF65" s="7"/>
      <c r="AXG65" s="7"/>
      <c r="AXH65" s="7"/>
      <c r="AXI65" s="7"/>
      <c r="AXJ65" s="7"/>
      <c r="AXK65" s="7"/>
      <c r="AXL65" s="7"/>
      <c r="AXM65" s="7"/>
      <c r="AXN65" s="7"/>
      <c r="AXO65" s="7"/>
      <c r="AXP65" s="7"/>
      <c r="AXQ65" s="7"/>
      <c r="AXR65" s="7"/>
      <c r="AXS65" s="7"/>
      <c r="AXT65" s="7"/>
      <c r="AXU65" s="7"/>
      <c r="AXV65" s="7"/>
      <c r="AXW65" s="7"/>
      <c r="AXX65" s="7"/>
      <c r="AXY65" s="7"/>
      <c r="AXZ65" s="7"/>
      <c r="AYA65" s="7"/>
      <c r="AYB65" s="7"/>
      <c r="AYC65" s="7"/>
      <c r="AYD65" s="7"/>
      <c r="AYE65" s="7"/>
      <c r="AYF65" s="7"/>
      <c r="AYG65" s="7"/>
      <c r="AYH65" s="7"/>
      <c r="AYI65" s="7"/>
      <c r="AYJ65" s="7"/>
      <c r="AYK65" s="7"/>
      <c r="AYL65" s="7"/>
      <c r="AYM65" s="7"/>
      <c r="AYN65" s="7"/>
      <c r="AYO65" s="7"/>
      <c r="AYP65" s="7"/>
      <c r="AYQ65" s="7"/>
      <c r="AYR65" s="7"/>
      <c r="AYS65" s="7"/>
      <c r="AYT65" s="7"/>
      <c r="AYU65" s="7"/>
      <c r="AYV65" s="7"/>
      <c r="AYW65" s="7"/>
      <c r="AYX65" s="7"/>
      <c r="AYY65" s="7"/>
      <c r="AYZ65" s="7"/>
      <c r="AZA65" s="7"/>
      <c r="AZB65" s="7"/>
      <c r="AZC65" s="7"/>
      <c r="AZD65" s="7"/>
      <c r="AZE65" s="7"/>
      <c r="AZF65" s="7"/>
      <c r="AZG65" s="7"/>
      <c r="AZH65" s="7"/>
      <c r="AZI65" s="7"/>
      <c r="AZJ65" s="7"/>
      <c r="AZK65" s="7"/>
      <c r="AZL65" s="7"/>
      <c r="AZM65" s="7"/>
      <c r="AZN65" s="7"/>
      <c r="AZO65" s="7"/>
      <c r="AZP65" s="7"/>
      <c r="AZQ65" s="7"/>
      <c r="AZR65" s="7"/>
      <c r="AZS65" s="7"/>
      <c r="AZT65" s="7"/>
      <c r="AZU65" s="7"/>
      <c r="AZV65" s="7"/>
      <c r="AZW65" s="7"/>
      <c r="AZX65" s="7"/>
      <c r="AZY65" s="7"/>
      <c r="AZZ65" s="7"/>
      <c r="BAA65" s="7"/>
      <c r="BAB65" s="7"/>
      <c r="BAC65" s="7"/>
      <c r="BAD65" s="7"/>
      <c r="BAE65" s="7"/>
      <c r="BAF65" s="7"/>
      <c r="BAG65" s="7"/>
      <c r="BAH65" s="7"/>
      <c r="BAI65" s="7"/>
      <c r="BAJ65" s="7"/>
      <c r="BAK65" s="7"/>
      <c r="BAL65" s="7"/>
      <c r="BAM65" s="7"/>
      <c r="BAN65" s="7"/>
      <c r="BAO65" s="7"/>
      <c r="BAP65" s="7"/>
      <c r="BAQ65" s="7"/>
      <c r="BAR65" s="7"/>
      <c r="BAS65" s="7"/>
      <c r="BAT65" s="7"/>
      <c r="BAU65" s="7"/>
      <c r="BAV65" s="7"/>
      <c r="BAW65" s="7"/>
      <c r="BAX65" s="7"/>
      <c r="BAY65" s="7"/>
      <c r="BAZ65" s="7"/>
      <c r="BBA65" s="7"/>
      <c r="BBB65" s="7"/>
      <c r="BBC65" s="7"/>
      <c r="BBD65" s="7"/>
      <c r="BBE65" s="7"/>
      <c r="BBF65" s="7"/>
      <c r="BBG65" s="7"/>
      <c r="BBH65" s="7"/>
      <c r="BBI65" s="7"/>
      <c r="BBJ65" s="7"/>
      <c r="BBK65" s="7"/>
      <c r="BBL65" s="7"/>
      <c r="BBM65" s="7"/>
      <c r="BBN65" s="7"/>
      <c r="BBO65" s="7"/>
      <c r="BBP65" s="7"/>
      <c r="BBQ65" s="7"/>
      <c r="BBR65" s="7"/>
      <c r="BBS65" s="7"/>
      <c r="BBT65" s="7"/>
      <c r="BBU65" s="7"/>
      <c r="BBV65" s="7"/>
      <c r="BBW65" s="7"/>
      <c r="BBX65" s="7"/>
      <c r="BBY65" s="7"/>
      <c r="BBZ65" s="7"/>
      <c r="BCA65" s="7"/>
      <c r="BCB65" s="7"/>
      <c r="BCC65" s="7"/>
      <c r="BCD65" s="7"/>
      <c r="BCE65" s="7"/>
      <c r="BCF65" s="7"/>
      <c r="BCG65" s="7"/>
      <c r="BCH65" s="7"/>
      <c r="BCI65" s="7"/>
      <c r="BCJ65" s="7"/>
      <c r="BCK65" s="7"/>
      <c r="BCL65" s="7"/>
      <c r="BCM65" s="7"/>
      <c r="BCN65" s="7"/>
      <c r="BCO65" s="7"/>
      <c r="BCP65" s="7"/>
      <c r="BCQ65" s="7"/>
      <c r="BCR65" s="7"/>
      <c r="BCS65" s="7"/>
      <c r="BCT65" s="7"/>
      <c r="BCU65" s="7"/>
      <c r="BCV65" s="7"/>
      <c r="BCW65" s="7"/>
      <c r="BCX65" s="7"/>
      <c r="BCY65" s="7"/>
      <c r="BCZ65" s="7"/>
      <c r="BDA65" s="7"/>
      <c r="BDB65" s="7"/>
      <c r="BDC65" s="7"/>
      <c r="BDD65" s="7"/>
      <c r="BDE65" s="7"/>
      <c r="BDF65" s="7"/>
      <c r="BDG65" s="7"/>
      <c r="BDH65" s="7"/>
      <c r="BDI65" s="7"/>
      <c r="BDJ65" s="7"/>
      <c r="BDK65" s="7"/>
      <c r="BDL65" s="7"/>
      <c r="BDM65" s="7"/>
      <c r="BDN65" s="7"/>
      <c r="BDO65" s="7"/>
      <c r="BDP65" s="7"/>
      <c r="BDQ65" s="7"/>
      <c r="BDR65" s="7"/>
      <c r="BDS65" s="7"/>
      <c r="BDT65" s="7"/>
      <c r="BDU65" s="7"/>
      <c r="BDV65" s="7"/>
      <c r="BDW65" s="7"/>
      <c r="BDX65" s="7"/>
      <c r="BDY65" s="7"/>
      <c r="BDZ65" s="7"/>
      <c r="BEA65" s="7"/>
      <c r="BEB65" s="7"/>
      <c r="BEC65" s="7"/>
      <c r="BED65" s="7"/>
      <c r="BEE65" s="7"/>
      <c r="BEF65" s="7"/>
      <c r="BEG65" s="7"/>
      <c r="BEH65" s="7"/>
      <c r="BEI65" s="7"/>
      <c r="BEJ65" s="7"/>
      <c r="BEK65" s="7"/>
      <c r="BEL65" s="7"/>
      <c r="BEM65" s="7"/>
      <c r="BEN65" s="7"/>
      <c r="BEO65" s="7"/>
      <c r="BEP65" s="7"/>
      <c r="BEQ65" s="7"/>
      <c r="BER65" s="7"/>
      <c r="BES65" s="7"/>
      <c r="BET65" s="7"/>
      <c r="BEU65" s="7"/>
      <c r="BEV65" s="7"/>
      <c r="BEW65" s="7"/>
      <c r="BEX65" s="7"/>
      <c r="BEY65" s="7"/>
      <c r="BEZ65" s="7"/>
      <c r="BFA65" s="7"/>
      <c r="BFB65" s="7"/>
      <c r="BFC65" s="7"/>
      <c r="BFD65" s="7"/>
      <c r="BFE65" s="7"/>
      <c r="BFF65" s="7"/>
      <c r="BFG65" s="7"/>
      <c r="BFH65" s="7"/>
      <c r="BFI65" s="7"/>
      <c r="BFJ65" s="7"/>
      <c r="BFK65" s="7"/>
      <c r="BFL65" s="7"/>
      <c r="BFM65" s="7"/>
      <c r="BFN65" s="7"/>
      <c r="BFO65" s="7"/>
      <c r="BFP65" s="7"/>
      <c r="BFQ65" s="7"/>
      <c r="BFR65" s="7"/>
      <c r="BFS65" s="7"/>
      <c r="BFT65" s="7"/>
      <c r="BFU65" s="7"/>
      <c r="BFV65" s="7"/>
      <c r="BFW65" s="7"/>
      <c r="BFX65" s="7"/>
      <c r="BFY65" s="7"/>
      <c r="BFZ65" s="7"/>
      <c r="BGA65" s="7"/>
      <c r="BGB65" s="7"/>
      <c r="BGC65" s="7"/>
      <c r="BGD65" s="7"/>
      <c r="BGE65" s="7"/>
      <c r="BGF65" s="7"/>
      <c r="BGG65" s="7"/>
      <c r="BGH65" s="7"/>
      <c r="BGI65" s="7"/>
      <c r="BGJ65" s="7"/>
      <c r="BGK65" s="7"/>
      <c r="BGL65" s="7"/>
      <c r="BGM65" s="7"/>
      <c r="BGN65" s="7"/>
      <c r="BGO65" s="7"/>
      <c r="BGP65" s="7"/>
      <c r="BGQ65" s="7"/>
      <c r="BGR65" s="7"/>
      <c r="BGS65" s="7"/>
      <c r="BGT65" s="7"/>
      <c r="BGU65" s="7"/>
      <c r="BGV65" s="7"/>
      <c r="BGX65" s="7"/>
      <c r="BGY65" s="7"/>
      <c r="BGZ65" s="7"/>
      <c r="BHA65" s="7"/>
      <c r="BHB65" s="7"/>
      <c r="BHC65" s="7"/>
      <c r="BHD65" s="7"/>
      <c r="BHE65" s="7"/>
      <c r="BHF65" s="7"/>
      <c r="BHG65" s="7"/>
      <c r="BHH65" s="7"/>
      <c r="BHI65" s="7"/>
      <c r="BHJ65" s="7"/>
      <c r="BHK65" s="7"/>
      <c r="BHL65" s="7"/>
      <c r="BHM65" s="7"/>
      <c r="BHN65" s="7"/>
      <c r="BHO65" s="7"/>
      <c r="BHP65" s="7"/>
      <c r="BHQ65" s="7"/>
      <c r="BHR65" s="7"/>
      <c r="BHS65" s="7"/>
      <c r="BHT65" s="7"/>
      <c r="BHU65" s="7"/>
      <c r="BHV65" s="7"/>
      <c r="BHW65" s="7"/>
      <c r="BHX65" s="7"/>
      <c r="BHY65" s="7"/>
      <c r="BHZ65" s="7"/>
      <c r="BIA65" s="7"/>
      <c r="BIB65" s="7"/>
      <c r="BIC65" s="7"/>
      <c r="BID65" s="7"/>
      <c r="BIE65" s="7"/>
      <c r="BIF65" s="7"/>
      <c r="BIG65" s="7"/>
      <c r="BIH65" s="7"/>
      <c r="BII65" s="7"/>
      <c r="BIJ65" s="7"/>
      <c r="BIK65" s="7"/>
      <c r="BIL65" s="7"/>
      <c r="BIM65" s="7"/>
      <c r="BIN65" s="7"/>
      <c r="BIO65" s="7"/>
      <c r="BIP65" s="7"/>
      <c r="BIQ65" s="7"/>
      <c r="BIR65" s="7"/>
      <c r="BIS65" s="7"/>
      <c r="BIT65" s="7"/>
      <c r="BIU65" s="7"/>
      <c r="BIV65" s="7"/>
      <c r="BIW65" s="7"/>
      <c r="BIX65" s="7"/>
      <c r="BIY65" s="7"/>
      <c r="BIZ65" s="7"/>
      <c r="BJA65" s="7"/>
      <c r="BJB65" s="7"/>
      <c r="BJC65" s="7"/>
      <c r="BJD65" s="7"/>
      <c r="BJE65" s="7"/>
      <c r="BJF65" s="7"/>
      <c r="BJG65" s="7"/>
      <c r="BJH65" s="7"/>
      <c r="BJI65" s="7"/>
      <c r="BJJ65" s="7"/>
      <c r="BJK65" s="7"/>
      <c r="BJL65" s="7"/>
      <c r="BJM65" s="7"/>
      <c r="BJN65" s="7"/>
      <c r="BJO65" s="7"/>
      <c r="BJP65" s="7"/>
      <c r="BJQ65" s="7"/>
      <c r="BJR65" s="7"/>
      <c r="BJS65" s="7"/>
      <c r="BJT65" s="7"/>
      <c r="BJU65" s="7"/>
      <c r="BJV65" s="7"/>
      <c r="BJW65" s="7"/>
      <c r="BJX65" s="7"/>
      <c r="BJY65" s="7"/>
      <c r="BJZ65" s="7"/>
      <c r="BKA65" s="7"/>
      <c r="BKB65" s="7"/>
      <c r="BKC65" s="7"/>
      <c r="BKD65" s="7"/>
      <c r="BKE65" s="7"/>
      <c r="BKF65" s="7"/>
      <c r="BKG65" s="7"/>
      <c r="BKH65" s="7"/>
      <c r="BKI65" s="7"/>
      <c r="BKJ65" s="7"/>
      <c r="BKK65" s="7"/>
      <c r="BKL65" s="7"/>
      <c r="BKM65" s="7"/>
      <c r="BKN65" s="7"/>
      <c r="BKO65" s="7"/>
      <c r="BKP65" s="7"/>
      <c r="BKQ65" s="7"/>
      <c r="BKR65" s="7"/>
      <c r="BKS65" s="7"/>
      <c r="BKT65" s="7"/>
      <c r="BKU65" s="7"/>
      <c r="BKV65" s="7"/>
      <c r="BKW65" s="7"/>
      <c r="BKX65" s="7"/>
      <c r="BKY65" s="7"/>
      <c r="BKZ65" s="7"/>
      <c r="BLA65" s="7"/>
      <c r="BLB65" s="7"/>
      <c r="BLC65" s="7"/>
      <c r="BLD65" s="7"/>
      <c r="BLE65" s="7"/>
      <c r="BLF65" s="7"/>
      <c r="BLG65" s="7"/>
      <c r="BLH65" s="7"/>
      <c r="BLI65" s="7"/>
      <c r="BLJ65" s="7"/>
      <c r="BLK65" s="7"/>
      <c r="BLL65" s="7"/>
      <c r="BLM65" s="7"/>
      <c r="BLN65" s="7"/>
      <c r="BLO65" s="7"/>
      <c r="BLP65" s="7"/>
      <c r="BLQ65" s="7"/>
      <c r="BLR65" s="7"/>
      <c r="BLS65" s="7"/>
      <c r="BLT65" s="7"/>
      <c r="BLU65" s="7"/>
      <c r="BLV65" s="7"/>
      <c r="BLW65" s="7"/>
      <c r="BLX65" s="7"/>
      <c r="BLY65" s="7"/>
      <c r="BLZ65" s="7"/>
      <c r="BMA65" s="7"/>
      <c r="BMB65" s="7"/>
      <c r="BMC65" s="7"/>
      <c r="BMD65" s="7"/>
      <c r="BME65" s="7"/>
      <c r="BMF65" s="7"/>
      <c r="BMG65" s="7"/>
      <c r="BMH65" s="7"/>
      <c r="BMI65" s="7"/>
      <c r="BMJ65" s="7"/>
      <c r="BMK65" s="7"/>
      <c r="BML65" s="7"/>
      <c r="BMM65" s="7"/>
      <c r="BMN65" s="7"/>
      <c r="BMO65" s="7"/>
      <c r="BMP65" s="7"/>
      <c r="BMQ65" s="7"/>
      <c r="BMR65" s="7"/>
      <c r="BMS65" s="7"/>
      <c r="BMT65" s="7"/>
      <c r="BMU65" s="7"/>
      <c r="BMV65" s="7"/>
      <c r="BMW65" s="7"/>
      <c r="BMX65" s="7"/>
      <c r="BMY65" s="7"/>
      <c r="BMZ65" s="7"/>
      <c r="BNA65" s="7"/>
      <c r="BNB65" s="7"/>
      <c r="BNC65" s="7"/>
      <c r="BND65" s="7"/>
      <c r="BNE65" s="7"/>
      <c r="BNF65" s="7"/>
      <c r="BNG65" s="7"/>
      <c r="BNH65" s="7"/>
      <c r="BNI65" s="7"/>
      <c r="BNJ65" s="7"/>
      <c r="BNK65" s="7"/>
      <c r="BNL65" s="7"/>
      <c r="BNM65" s="7"/>
      <c r="BNN65" s="7"/>
      <c r="BNO65" s="7"/>
      <c r="BNP65" s="7"/>
      <c r="BNQ65" s="7"/>
      <c r="BNR65" s="7"/>
      <c r="BNS65" s="7"/>
      <c r="BNT65" s="7"/>
      <c r="BNU65" s="7"/>
      <c r="BNV65" s="7"/>
      <c r="BNW65" s="7"/>
      <c r="BNX65" s="7"/>
      <c r="BNY65" s="7"/>
      <c r="BNZ65" s="7"/>
      <c r="BOA65" s="7"/>
      <c r="BOB65" s="7"/>
      <c r="BOC65" s="7"/>
      <c r="BOD65" s="7"/>
      <c r="BOE65" s="7"/>
      <c r="BOF65" s="7"/>
      <c r="BOG65" s="7"/>
      <c r="BOH65" s="7"/>
      <c r="BOI65" s="7"/>
      <c r="BOJ65" s="7"/>
      <c r="BOK65" s="7"/>
      <c r="BOL65" s="7"/>
      <c r="BOM65" s="7"/>
      <c r="BON65" s="7"/>
      <c r="BOO65" s="7"/>
      <c r="BOP65" s="7"/>
      <c r="BOQ65" s="7"/>
      <c r="BOR65" s="7"/>
      <c r="BOS65" s="7"/>
      <c r="BOT65" s="7"/>
      <c r="BOU65" s="7"/>
      <c r="BOV65" s="7"/>
      <c r="BOW65" s="7"/>
      <c r="BOX65" s="7"/>
      <c r="BOY65" s="7"/>
      <c r="BOZ65" s="7"/>
      <c r="BPA65" s="7"/>
      <c r="BPB65" s="7"/>
      <c r="BPC65" s="7"/>
      <c r="BPD65" s="7"/>
      <c r="BPE65" s="7"/>
      <c r="BPF65" s="7"/>
      <c r="BPG65" s="7"/>
      <c r="BPH65" s="7"/>
      <c r="BPI65" s="7"/>
      <c r="BPJ65" s="7"/>
      <c r="BPK65" s="7"/>
      <c r="BPL65" s="7"/>
      <c r="BPM65" s="7"/>
      <c r="BPN65" s="7"/>
      <c r="BPO65" s="7"/>
      <c r="BPP65" s="7"/>
      <c r="BPQ65" s="7"/>
      <c r="BPR65" s="7"/>
      <c r="BPS65" s="7"/>
      <c r="BPT65" s="7"/>
      <c r="BPU65" s="7"/>
      <c r="BPV65" s="7"/>
      <c r="BPW65" s="7"/>
      <c r="BPX65" s="7"/>
      <c r="BPY65" s="7"/>
      <c r="BPZ65" s="7"/>
      <c r="BQA65" s="7"/>
      <c r="BQB65" s="7"/>
      <c r="BQC65" s="7"/>
      <c r="BQD65" s="7"/>
      <c r="BQE65" s="7"/>
      <c r="BQF65" s="7"/>
      <c r="BQG65" s="7"/>
      <c r="BQH65" s="7"/>
      <c r="BQI65" s="7"/>
      <c r="BQJ65" s="7"/>
      <c r="BQK65" s="7"/>
      <c r="BQL65" s="7"/>
      <c r="BQM65" s="7"/>
      <c r="BQN65" s="7"/>
      <c r="BQO65" s="7"/>
      <c r="BQP65" s="7"/>
      <c r="BQQ65" s="7"/>
      <c r="BQR65" s="7"/>
      <c r="BQT65" s="7"/>
      <c r="BQU65" s="7"/>
      <c r="BQV65" s="7"/>
      <c r="BQW65" s="7"/>
      <c r="BQX65" s="7"/>
      <c r="BQY65" s="7"/>
      <c r="BQZ65" s="7"/>
      <c r="BRA65" s="7"/>
      <c r="BRB65" s="7"/>
      <c r="BRC65" s="7"/>
      <c r="BRD65" s="7"/>
      <c r="BRE65" s="7"/>
      <c r="BRF65" s="7"/>
      <c r="BRG65" s="7"/>
      <c r="BRH65" s="7"/>
      <c r="BRI65" s="7"/>
      <c r="BRJ65" s="7"/>
      <c r="BRK65" s="7"/>
      <c r="BRL65" s="7"/>
      <c r="BRM65" s="7"/>
      <c r="BRN65" s="7"/>
      <c r="BRO65" s="7"/>
      <c r="BRP65" s="7"/>
      <c r="BRQ65" s="7"/>
      <c r="BRR65" s="7"/>
      <c r="BRS65" s="7"/>
      <c r="BRT65" s="7"/>
      <c r="BRU65" s="7"/>
      <c r="BRV65" s="7"/>
      <c r="BRW65" s="7"/>
      <c r="BRX65" s="7"/>
      <c r="BRY65" s="7"/>
      <c r="BRZ65" s="7"/>
      <c r="BSA65" s="7"/>
      <c r="BSB65" s="7"/>
      <c r="BSC65" s="7"/>
      <c r="BSD65" s="7"/>
      <c r="BSE65" s="7"/>
      <c r="BSF65" s="7"/>
      <c r="BSG65" s="7"/>
      <c r="BSH65" s="7"/>
      <c r="BSI65" s="7"/>
      <c r="BSJ65" s="7"/>
      <c r="BSK65" s="7"/>
      <c r="BSL65" s="7"/>
      <c r="BSM65" s="7"/>
      <c r="BSN65" s="7"/>
      <c r="BSO65" s="7"/>
      <c r="BSP65" s="7"/>
      <c r="BSQ65" s="7"/>
      <c r="BSR65" s="7"/>
      <c r="BSS65" s="7"/>
      <c r="BST65" s="7"/>
      <c r="BSU65" s="7"/>
      <c r="BSV65" s="7"/>
      <c r="BSW65" s="7"/>
      <c r="BSX65" s="7"/>
      <c r="BSY65" s="7"/>
      <c r="BSZ65" s="7"/>
      <c r="BTA65" s="7"/>
      <c r="BTB65" s="7"/>
      <c r="BTC65" s="7"/>
      <c r="BTD65" s="7"/>
      <c r="BTE65" s="7"/>
      <c r="BTF65" s="7"/>
      <c r="BTG65" s="7"/>
      <c r="BTH65" s="7"/>
      <c r="BTI65" s="7"/>
      <c r="BTJ65" s="7"/>
      <c r="BTK65" s="7"/>
      <c r="BTL65" s="7"/>
      <c r="BTM65" s="7"/>
      <c r="BTN65" s="7"/>
      <c r="BTO65" s="7"/>
      <c r="BTP65" s="7"/>
      <c r="BTQ65" s="7"/>
      <c r="BTR65" s="7"/>
      <c r="BTS65" s="7"/>
      <c r="BTT65" s="7"/>
      <c r="BTU65" s="7"/>
      <c r="BTV65" s="7"/>
      <c r="BTW65" s="7"/>
      <c r="BTX65" s="7"/>
      <c r="BTY65" s="7"/>
      <c r="BTZ65" s="7"/>
      <c r="BUA65" s="7"/>
      <c r="BUB65" s="7"/>
      <c r="BUC65" s="7"/>
      <c r="BUD65" s="7"/>
      <c r="BUE65" s="7"/>
      <c r="BUF65" s="7"/>
      <c r="BUG65" s="7"/>
      <c r="BUH65" s="7"/>
      <c r="BUI65" s="7"/>
      <c r="BUJ65" s="7"/>
      <c r="BUK65" s="7"/>
      <c r="BUL65" s="7"/>
      <c r="BUM65" s="7"/>
      <c r="BUN65" s="7"/>
      <c r="BUO65" s="7"/>
      <c r="BUP65" s="7"/>
      <c r="BUQ65" s="7"/>
      <c r="BUR65" s="7"/>
      <c r="BUS65" s="7"/>
      <c r="BUT65" s="7"/>
      <c r="BUU65" s="7"/>
      <c r="BUV65" s="7"/>
      <c r="BUW65" s="7"/>
      <c r="BUX65" s="7"/>
      <c r="BUY65" s="7"/>
      <c r="BUZ65" s="7"/>
      <c r="BVA65" s="7"/>
      <c r="BVB65" s="7"/>
      <c r="BVC65" s="7"/>
      <c r="BVD65" s="7"/>
      <c r="BVE65" s="7"/>
      <c r="BVF65" s="7"/>
      <c r="BVG65" s="7"/>
      <c r="BVH65" s="7"/>
      <c r="BVI65" s="7"/>
      <c r="BVJ65" s="7"/>
      <c r="BVK65" s="7"/>
      <c r="BVL65" s="7"/>
      <c r="BVM65" s="7"/>
      <c r="BVN65" s="7"/>
      <c r="BVO65" s="7"/>
      <c r="BVP65" s="7"/>
      <c r="BVQ65" s="7"/>
      <c r="BVR65" s="7"/>
      <c r="BVS65" s="7"/>
      <c r="BVT65" s="7"/>
      <c r="BVU65" s="7"/>
      <c r="BVV65" s="7"/>
      <c r="BVW65" s="7"/>
      <c r="BVX65" s="7"/>
      <c r="BVY65" s="7"/>
      <c r="BVZ65" s="7"/>
      <c r="BWA65" s="7"/>
      <c r="BWB65" s="7"/>
      <c r="BWC65" s="7"/>
      <c r="BWD65" s="7"/>
      <c r="BWE65" s="7"/>
      <c r="BWF65" s="7"/>
      <c r="BWG65" s="7"/>
      <c r="BWH65" s="7"/>
      <c r="BWI65" s="7"/>
      <c r="BWJ65" s="7"/>
      <c r="BWK65" s="7"/>
      <c r="BWL65" s="7"/>
      <c r="BWM65" s="7"/>
      <c r="BWN65" s="7"/>
      <c r="BWO65" s="7"/>
      <c r="BWP65" s="7"/>
      <c r="BWQ65" s="7"/>
      <c r="BWR65" s="7"/>
      <c r="BWS65" s="7"/>
      <c r="BWT65" s="7"/>
      <c r="BWU65" s="7"/>
      <c r="BWV65" s="7"/>
      <c r="BWW65" s="7"/>
      <c r="BWX65" s="7"/>
      <c r="BWY65" s="7"/>
      <c r="BWZ65" s="7"/>
      <c r="BXA65" s="7"/>
      <c r="BXB65" s="7"/>
      <c r="BXC65" s="7"/>
      <c r="BXD65" s="7"/>
      <c r="BXE65" s="7"/>
      <c r="BXF65" s="7"/>
      <c r="BXG65" s="7"/>
      <c r="BXH65" s="7"/>
      <c r="BXI65" s="7"/>
      <c r="BXJ65" s="7"/>
      <c r="BXK65" s="7"/>
      <c r="BXL65" s="7"/>
      <c r="BXM65" s="7"/>
      <c r="BXN65" s="7"/>
      <c r="BXO65" s="7"/>
      <c r="BXP65" s="7"/>
      <c r="BXQ65" s="7"/>
      <c r="BXR65" s="7"/>
      <c r="BXS65" s="7"/>
      <c r="BXT65" s="7"/>
      <c r="BXU65" s="7"/>
      <c r="BXV65" s="7"/>
      <c r="BXW65" s="7"/>
      <c r="BXX65" s="7"/>
      <c r="BXY65" s="7"/>
      <c r="BXZ65" s="7"/>
      <c r="BYA65" s="7"/>
      <c r="BYB65" s="7"/>
      <c r="BYC65" s="7"/>
      <c r="BYD65" s="7"/>
      <c r="BYE65" s="7"/>
      <c r="BYF65" s="7"/>
      <c r="BYG65" s="7"/>
      <c r="BYH65" s="7"/>
      <c r="BYI65" s="7"/>
      <c r="BYJ65" s="7"/>
      <c r="BYK65" s="7"/>
      <c r="BYL65" s="7"/>
      <c r="BYM65" s="7"/>
      <c r="BYN65" s="7"/>
      <c r="BYO65" s="7"/>
      <c r="BYP65" s="7"/>
      <c r="BYQ65" s="7"/>
      <c r="BYR65" s="7"/>
      <c r="BYS65" s="7"/>
      <c r="BYT65" s="7"/>
      <c r="BYU65" s="7"/>
      <c r="BYV65" s="7"/>
      <c r="BYW65" s="7"/>
      <c r="BYX65" s="7"/>
      <c r="BYY65" s="7"/>
      <c r="BYZ65" s="7"/>
      <c r="BZA65" s="7"/>
      <c r="BZB65" s="7"/>
      <c r="BZC65" s="7"/>
      <c r="BZD65" s="7"/>
      <c r="BZE65" s="7"/>
      <c r="BZF65" s="7"/>
      <c r="BZG65" s="7"/>
      <c r="BZH65" s="7"/>
      <c r="BZI65" s="7"/>
      <c r="BZJ65" s="7"/>
      <c r="BZK65" s="7"/>
      <c r="BZL65" s="7"/>
      <c r="BZM65" s="7"/>
      <c r="BZN65" s="7"/>
      <c r="BZO65" s="7"/>
      <c r="BZP65" s="7"/>
      <c r="BZQ65" s="7"/>
      <c r="BZR65" s="7"/>
      <c r="BZS65" s="7"/>
      <c r="BZT65" s="7"/>
      <c r="BZU65" s="7"/>
      <c r="BZV65" s="7"/>
      <c r="BZW65" s="7"/>
      <c r="BZX65" s="7"/>
      <c r="BZY65" s="7"/>
      <c r="BZZ65" s="7"/>
      <c r="CAA65" s="7"/>
      <c r="CAB65" s="7"/>
      <c r="CAC65" s="7"/>
      <c r="CAD65" s="7"/>
      <c r="CAE65" s="7"/>
      <c r="CAF65" s="7"/>
      <c r="CAG65" s="7"/>
      <c r="CAH65" s="7"/>
      <c r="CAI65" s="7"/>
      <c r="CAJ65" s="7"/>
      <c r="CAK65" s="7"/>
      <c r="CAL65" s="7"/>
      <c r="CAM65" s="7"/>
      <c r="CAN65" s="7"/>
      <c r="CAP65" s="7"/>
      <c r="CAQ65" s="7"/>
      <c r="CAR65" s="7"/>
      <c r="CAS65" s="7"/>
      <c r="CAT65" s="7"/>
      <c r="CAU65" s="7"/>
      <c r="CAV65" s="7"/>
      <c r="CAW65" s="7"/>
      <c r="CAX65" s="7"/>
      <c r="CAY65" s="7"/>
      <c r="CAZ65" s="7"/>
      <c r="CBA65" s="7"/>
      <c r="CBB65" s="7"/>
      <c r="CBC65" s="7"/>
      <c r="CBD65" s="7"/>
      <c r="CBE65" s="7"/>
      <c r="CBF65" s="7"/>
      <c r="CBG65" s="7"/>
      <c r="CBH65" s="7"/>
      <c r="CBI65" s="7"/>
      <c r="CBJ65" s="7"/>
      <c r="CBK65" s="7"/>
      <c r="CBL65" s="7"/>
      <c r="CBM65" s="7"/>
      <c r="CBN65" s="7"/>
      <c r="CBO65" s="7"/>
      <c r="CBP65" s="7"/>
      <c r="CBQ65" s="7"/>
      <c r="CBR65" s="7"/>
      <c r="CBS65" s="7"/>
      <c r="CBT65" s="7"/>
      <c r="CBU65" s="7"/>
      <c r="CBV65" s="7"/>
      <c r="CBW65" s="7"/>
      <c r="CBX65" s="7"/>
      <c r="CBY65" s="7"/>
      <c r="CBZ65" s="7"/>
      <c r="CCA65" s="7"/>
      <c r="CCB65" s="7"/>
      <c r="CCC65" s="7"/>
      <c r="CCD65" s="7"/>
      <c r="CCE65" s="7"/>
      <c r="CCF65" s="7"/>
      <c r="CCG65" s="7"/>
      <c r="CCH65" s="7"/>
      <c r="CCI65" s="7"/>
      <c r="CCJ65" s="7"/>
      <c r="CCK65" s="7"/>
      <c r="CCL65" s="7"/>
      <c r="CCM65" s="7"/>
      <c r="CCN65" s="7"/>
      <c r="CCO65" s="7"/>
      <c r="CCP65" s="7"/>
      <c r="CCQ65" s="7"/>
      <c r="CCR65" s="7"/>
      <c r="CCS65" s="7"/>
      <c r="CCT65" s="7"/>
      <c r="CCU65" s="7"/>
      <c r="CCV65" s="7"/>
      <c r="CCW65" s="7"/>
      <c r="CCX65" s="7"/>
      <c r="CCY65" s="7"/>
      <c r="CCZ65" s="7"/>
      <c r="CDA65" s="7"/>
      <c r="CDB65" s="7"/>
      <c r="CDC65" s="7"/>
      <c r="CDD65" s="7"/>
      <c r="CDE65" s="7"/>
      <c r="CDF65" s="7"/>
      <c r="CDG65" s="7"/>
      <c r="CDH65" s="7"/>
      <c r="CDI65" s="7"/>
      <c r="CDJ65" s="7"/>
      <c r="CDK65" s="7"/>
      <c r="CDL65" s="7"/>
      <c r="CDM65" s="7"/>
      <c r="CDN65" s="7"/>
      <c r="CDO65" s="7"/>
      <c r="CDP65" s="7"/>
      <c r="CDQ65" s="7"/>
      <c r="CDR65" s="7"/>
      <c r="CDS65" s="7"/>
      <c r="CDT65" s="7"/>
      <c r="CDU65" s="7"/>
      <c r="CDV65" s="7"/>
      <c r="CDW65" s="7"/>
      <c r="CDX65" s="7"/>
      <c r="CDY65" s="7"/>
      <c r="CDZ65" s="7"/>
      <c r="CEA65" s="7"/>
      <c r="CEB65" s="7"/>
      <c r="CEC65" s="7"/>
      <c r="CED65" s="7"/>
      <c r="CEE65" s="7"/>
      <c r="CEF65" s="7"/>
      <c r="CEG65" s="7"/>
      <c r="CEH65" s="7"/>
      <c r="CEI65" s="7"/>
      <c r="CEJ65" s="7"/>
      <c r="CEK65" s="7"/>
      <c r="CEL65" s="7"/>
      <c r="CEM65" s="7"/>
      <c r="CEN65" s="7"/>
      <c r="CEO65" s="7"/>
      <c r="CEP65" s="7"/>
      <c r="CEQ65" s="7"/>
      <c r="CER65" s="7"/>
      <c r="CES65" s="7"/>
      <c r="CET65" s="7"/>
      <c r="CEU65" s="7"/>
      <c r="CEV65" s="7"/>
      <c r="CEW65" s="7"/>
      <c r="CEX65" s="7"/>
      <c r="CEY65" s="7"/>
      <c r="CEZ65" s="7"/>
      <c r="CFA65" s="7"/>
      <c r="CFB65" s="7"/>
      <c r="CFC65" s="7"/>
      <c r="CFD65" s="7"/>
      <c r="CFE65" s="7"/>
      <c r="CFF65" s="7"/>
      <c r="CFG65" s="7"/>
      <c r="CFH65" s="7"/>
      <c r="CFI65" s="7"/>
      <c r="CFJ65" s="7"/>
      <c r="CFK65" s="7"/>
      <c r="CFL65" s="7"/>
      <c r="CFM65" s="7"/>
      <c r="CFN65" s="7"/>
      <c r="CFO65" s="7"/>
      <c r="CFP65" s="7"/>
      <c r="CFQ65" s="7"/>
      <c r="CFR65" s="7"/>
      <c r="CFS65" s="7"/>
      <c r="CFT65" s="7"/>
      <c r="CFU65" s="7"/>
      <c r="CFV65" s="7"/>
      <c r="CFW65" s="7"/>
      <c r="CFX65" s="7"/>
      <c r="CFY65" s="7"/>
      <c r="CFZ65" s="7"/>
      <c r="CGA65" s="7"/>
      <c r="CGB65" s="7"/>
      <c r="CGC65" s="7"/>
      <c r="CGD65" s="7"/>
      <c r="CGE65" s="7"/>
      <c r="CGF65" s="7"/>
      <c r="CGG65" s="7"/>
      <c r="CGH65" s="7"/>
      <c r="CGI65" s="7"/>
      <c r="CGJ65" s="7"/>
      <c r="CGK65" s="7"/>
      <c r="CGL65" s="7"/>
      <c r="CGM65" s="7"/>
      <c r="CGN65" s="7"/>
      <c r="CGO65" s="7"/>
      <c r="CGP65" s="7"/>
      <c r="CGQ65" s="7"/>
      <c r="CGR65" s="7"/>
      <c r="CGS65" s="7"/>
      <c r="CGT65" s="7"/>
      <c r="CGU65" s="7"/>
      <c r="CGV65" s="7"/>
      <c r="CGW65" s="7"/>
      <c r="CGX65" s="7"/>
      <c r="CGY65" s="7"/>
      <c r="CGZ65" s="7"/>
      <c r="CHA65" s="7"/>
      <c r="CHB65" s="7"/>
      <c r="CHC65" s="7"/>
      <c r="CHD65" s="7"/>
      <c r="CHE65" s="7"/>
      <c r="CHF65" s="7"/>
      <c r="CHG65" s="7"/>
      <c r="CHH65" s="7"/>
      <c r="CHI65" s="7"/>
      <c r="CHJ65" s="7"/>
      <c r="CHK65" s="7"/>
      <c r="CHL65" s="7"/>
      <c r="CHM65" s="7"/>
      <c r="CHN65" s="7"/>
      <c r="CHO65" s="7"/>
      <c r="CHP65" s="7"/>
      <c r="CHQ65" s="7"/>
      <c r="CHR65" s="7"/>
      <c r="CHS65" s="7"/>
      <c r="CHT65" s="7"/>
      <c r="CHU65" s="7"/>
      <c r="CHV65" s="7"/>
      <c r="CHW65" s="7"/>
      <c r="CHX65" s="7"/>
      <c r="CHY65" s="7"/>
      <c r="CHZ65" s="7"/>
      <c r="CIA65" s="7"/>
      <c r="CIB65" s="7"/>
      <c r="CIC65" s="7"/>
      <c r="CID65" s="7"/>
      <c r="CIE65" s="7"/>
      <c r="CIF65" s="7"/>
      <c r="CIG65" s="7"/>
      <c r="CIH65" s="7"/>
      <c r="CII65" s="7"/>
      <c r="CIJ65" s="7"/>
      <c r="CIK65" s="7"/>
      <c r="CIL65" s="7"/>
      <c r="CIM65" s="7"/>
      <c r="CIN65" s="7"/>
      <c r="CIO65" s="7"/>
      <c r="CIP65" s="7"/>
      <c r="CIQ65" s="7"/>
      <c r="CIR65" s="7"/>
      <c r="CIS65" s="7"/>
      <c r="CIT65" s="7"/>
      <c r="CIU65" s="7"/>
      <c r="CIV65" s="7"/>
      <c r="CIW65" s="7"/>
      <c r="CIX65" s="7"/>
      <c r="CIY65" s="7"/>
      <c r="CIZ65" s="7"/>
      <c r="CJA65" s="7"/>
      <c r="CJB65" s="7"/>
      <c r="CJC65" s="7"/>
      <c r="CJD65" s="7"/>
      <c r="CJE65" s="7"/>
      <c r="CJF65" s="7"/>
      <c r="CJG65" s="7"/>
      <c r="CJH65" s="7"/>
      <c r="CJI65" s="7"/>
      <c r="CJJ65" s="7"/>
      <c r="CJK65" s="7"/>
      <c r="CJL65" s="7"/>
      <c r="CJM65" s="7"/>
      <c r="CJN65" s="7"/>
      <c r="CJO65" s="7"/>
      <c r="CJP65" s="7"/>
      <c r="CJQ65" s="7"/>
      <c r="CJR65" s="7"/>
      <c r="CJS65" s="7"/>
      <c r="CJT65" s="7"/>
      <c r="CJU65" s="7"/>
      <c r="CJV65" s="7"/>
      <c r="CJW65" s="7"/>
      <c r="CJX65" s="7"/>
      <c r="CJY65" s="7"/>
      <c r="CJZ65" s="7"/>
      <c r="CKA65" s="7"/>
      <c r="CKB65" s="7"/>
      <c r="CKC65" s="7"/>
      <c r="CKD65" s="7"/>
      <c r="CKE65" s="7"/>
      <c r="CKF65" s="7"/>
      <c r="CKG65" s="7"/>
      <c r="CKH65" s="7"/>
      <c r="CKI65" s="7"/>
      <c r="CKJ65" s="7"/>
      <c r="CKL65" s="7"/>
      <c r="CKM65" s="7"/>
      <c r="CKN65" s="7"/>
      <c r="CKO65" s="7"/>
      <c r="CKP65" s="7"/>
      <c r="CKQ65" s="7"/>
      <c r="CKR65" s="7"/>
      <c r="CKS65" s="7"/>
      <c r="CKT65" s="7"/>
      <c r="CKU65" s="7"/>
      <c r="CKV65" s="7"/>
      <c r="CKW65" s="7"/>
      <c r="CKX65" s="7"/>
      <c r="CKY65" s="7"/>
      <c r="CKZ65" s="7"/>
      <c r="CLA65" s="7"/>
      <c r="CLB65" s="7"/>
      <c r="CLC65" s="7"/>
      <c r="CLD65" s="7"/>
      <c r="CLE65" s="7"/>
      <c r="CLF65" s="7"/>
      <c r="CLG65" s="7"/>
      <c r="CLH65" s="7"/>
      <c r="CLI65" s="7"/>
      <c r="CLJ65" s="7"/>
      <c r="CLK65" s="7"/>
      <c r="CLL65" s="7"/>
      <c r="CLM65" s="7"/>
      <c r="CLN65" s="7"/>
      <c r="CLO65" s="7"/>
      <c r="CLP65" s="7"/>
      <c r="CLQ65" s="7"/>
      <c r="CLR65" s="7"/>
      <c r="CLS65" s="7"/>
      <c r="CLT65" s="7"/>
      <c r="CLU65" s="7"/>
      <c r="CLV65" s="7"/>
      <c r="CLW65" s="7"/>
      <c r="CLX65" s="7"/>
      <c r="CLY65" s="7"/>
      <c r="CLZ65" s="7"/>
      <c r="CMA65" s="7"/>
      <c r="CMB65" s="7"/>
      <c r="CMC65" s="7"/>
      <c r="CMD65" s="7"/>
      <c r="CME65" s="7"/>
      <c r="CMF65" s="7"/>
      <c r="CMG65" s="7"/>
      <c r="CMH65" s="7"/>
      <c r="CMI65" s="7"/>
      <c r="CMJ65" s="7"/>
      <c r="CMK65" s="7"/>
      <c r="CML65" s="7"/>
      <c r="CMM65" s="7"/>
      <c r="CMN65" s="7"/>
      <c r="CMO65" s="7"/>
      <c r="CMP65" s="7"/>
      <c r="CMQ65" s="7"/>
      <c r="CMR65" s="7"/>
      <c r="CMS65" s="7"/>
      <c r="CMT65" s="7"/>
      <c r="CMU65" s="7"/>
      <c r="CMV65" s="7"/>
      <c r="CMW65" s="7"/>
      <c r="CMX65" s="7"/>
      <c r="CMY65" s="7"/>
      <c r="CMZ65" s="7"/>
      <c r="CNA65" s="7"/>
      <c r="CNB65" s="7"/>
      <c r="CNC65" s="7"/>
      <c r="CND65" s="7"/>
      <c r="CNE65" s="7"/>
      <c r="CNF65" s="7"/>
      <c r="CNG65" s="7"/>
      <c r="CNH65" s="7"/>
      <c r="CNI65" s="7"/>
      <c r="CNJ65" s="7"/>
      <c r="CNK65" s="7"/>
      <c r="CNL65" s="7"/>
      <c r="CNM65" s="7"/>
      <c r="CNN65" s="7"/>
      <c r="CNO65" s="7"/>
      <c r="CNP65" s="7"/>
      <c r="CNQ65" s="7"/>
      <c r="CNR65" s="7"/>
      <c r="CNS65" s="7"/>
      <c r="CNT65" s="7"/>
      <c r="CNU65" s="7"/>
      <c r="CNV65" s="7"/>
      <c r="CNW65" s="7"/>
      <c r="CNX65" s="7"/>
      <c r="CNY65" s="7"/>
      <c r="CNZ65" s="7"/>
      <c r="COA65" s="7"/>
      <c r="COB65" s="7"/>
      <c r="COC65" s="7"/>
      <c r="COD65" s="7"/>
      <c r="COE65" s="7"/>
      <c r="COF65" s="7"/>
      <c r="COG65" s="7"/>
      <c r="COH65" s="7"/>
      <c r="COI65" s="7"/>
      <c r="COJ65" s="7"/>
      <c r="COK65" s="7"/>
      <c r="COL65" s="7"/>
      <c r="COM65" s="7"/>
      <c r="CON65" s="7"/>
      <c r="COO65" s="7"/>
      <c r="COP65" s="7"/>
      <c r="COQ65" s="7"/>
      <c r="COR65" s="7"/>
      <c r="COS65" s="7"/>
      <c r="COT65" s="7"/>
      <c r="COU65" s="7"/>
      <c r="COV65" s="7"/>
      <c r="COW65" s="7"/>
      <c r="COX65" s="7"/>
      <c r="COY65" s="7"/>
      <c r="COZ65" s="7"/>
      <c r="CPA65" s="7"/>
      <c r="CPB65" s="7"/>
      <c r="CPC65" s="7"/>
      <c r="CPD65" s="7"/>
      <c r="CPE65" s="7"/>
      <c r="CPF65" s="7"/>
      <c r="CPG65" s="7"/>
      <c r="CPH65" s="7"/>
      <c r="CPI65" s="7"/>
      <c r="CPJ65" s="7"/>
      <c r="CPK65" s="7"/>
      <c r="CPL65" s="7"/>
      <c r="CPM65" s="7"/>
      <c r="CPN65" s="7"/>
      <c r="CPO65" s="7"/>
      <c r="CPP65" s="7"/>
      <c r="CPQ65" s="7"/>
      <c r="CPR65" s="7"/>
      <c r="CPS65" s="7"/>
      <c r="CPT65" s="7"/>
      <c r="CPU65" s="7"/>
      <c r="CPV65" s="7"/>
      <c r="CPW65" s="7"/>
      <c r="CPX65" s="7"/>
      <c r="CPY65" s="7"/>
      <c r="CPZ65" s="7"/>
      <c r="CQA65" s="7"/>
      <c r="CQB65" s="7"/>
      <c r="CQC65" s="7"/>
      <c r="CQD65" s="7"/>
      <c r="CQE65" s="7"/>
      <c r="CQF65" s="7"/>
      <c r="CQG65" s="7"/>
      <c r="CQH65" s="7"/>
      <c r="CQI65" s="7"/>
      <c r="CQJ65" s="7"/>
      <c r="CQK65" s="7"/>
      <c r="CQL65" s="7"/>
      <c r="CQM65" s="7"/>
      <c r="CQN65" s="7"/>
      <c r="CQO65" s="7"/>
      <c r="CQP65" s="7"/>
      <c r="CQQ65" s="7"/>
      <c r="CQR65" s="7"/>
      <c r="CQS65" s="7"/>
      <c r="CQT65" s="7"/>
      <c r="CQU65" s="7"/>
      <c r="CQV65" s="7"/>
      <c r="CQW65" s="7"/>
      <c r="CQX65" s="7"/>
      <c r="CQY65" s="7"/>
      <c r="CQZ65" s="7"/>
      <c r="CRA65" s="7"/>
      <c r="CRB65" s="7"/>
      <c r="CRC65" s="7"/>
      <c r="CRD65" s="7"/>
      <c r="CRE65" s="7"/>
      <c r="CRF65" s="7"/>
      <c r="CRG65" s="7"/>
      <c r="CRH65" s="7"/>
      <c r="CRI65" s="7"/>
      <c r="CRJ65" s="7"/>
      <c r="CRK65" s="7"/>
      <c r="CRL65" s="7"/>
      <c r="CRM65" s="7"/>
      <c r="CRN65" s="7"/>
      <c r="CRO65" s="7"/>
      <c r="CRP65" s="7"/>
      <c r="CRQ65" s="7"/>
      <c r="CRR65" s="7"/>
      <c r="CRS65" s="7"/>
      <c r="CRT65" s="7"/>
      <c r="CRU65" s="7"/>
      <c r="CRV65" s="7"/>
      <c r="CRW65" s="7"/>
      <c r="CRX65" s="7"/>
      <c r="CRY65" s="7"/>
      <c r="CRZ65" s="7"/>
      <c r="CSA65" s="7"/>
      <c r="CSB65" s="7"/>
      <c r="CSC65" s="7"/>
      <c r="CSD65" s="7"/>
      <c r="CSE65" s="7"/>
      <c r="CSF65" s="7"/>
      <c r="CSG65" s="7"/>
      <c r="CSH65" s="7"/>
      <c r="CSI65" s="7"/>
      <c r="CSJ65" s="7"/>
      <c r="CSK65" s="7"/>
      <c r="CSL65" s="7"/>
      <c r="CSM65" s="7"/>
      <c r="CSN65" s="7"/>
      <c r="CSO65" s="7"/>
      <c r="CSP65" s="7"/>
      <c r="CSQ65" s="7"/>
      <c r="CSR65" s="7"/>
      <c r="CSS65" s="7"/>
      <c r="CST65" s="7"/>
      <c r="CSU65" s="7"/>
      <c r="CSV65" s="7"/>
      <c r="CSW65" s="7"/>
      <c r="CSX65" s="7"/>
      <c r="CSY65" s="7"/>
      <c r="CSZ65" s="7"/>
      <c r="CTA65" s="7"/>
      <c r="CTB65" s="7"/>
      <c r="CTC65" s="7"/>
      <c r="CTD65" s="7"/>
      <c r="CTE65" s="7"/>
      <c r="CTF65" s="7"/>
      <c r="CTG65" s="7"/>
      <c r="CTH65" s="7"/>
      <c r="CTI65" s="7"/>
      <c r="CTJ65" s="7"/>
      <c r="CTK65" s="7"/>
      <c r="CTL65" s="7"/>
      <c r="CTM65" s="7"/>
      <c r="CTN65" s="7"/>
      <c r="CTO65" s="7"/>
      <c r="CTP65" s="7"/>
      <c r="CTQ65" s="7"/>
      <c r="CTR65" s="7"/>
      <c r="CTS65" s="7"/>
      <c r="CTT65" s="7"/>
      <c r="CTU65" s="7"/>
      <c r="CTV65" s="7"/>
      <c r="CTW65" s="7"/>
      <c r="CTX65" s="7"/>
      <c r="CTY65" s="7"/>
      <c r="CTZ65" s="7"/>
      <c r="CUA65" s="7"/>
      <c r="CUB65" s="7"/>
      <c r="CUC65" s="7"/>
      <c r="CUD65" s="7"/>
      <c r="CUE65" s="7"/>
      <c r="CUF65" s="7"/>
      <c r="CUH65" s="7"/>
      <c r="CUI65" s="7"/>
      <c r="CUJ65" s="7"/>
      <c r="CUK65" s="7"/>
      <c r="CUL65" s="7"/>
      <c r="CUM65" s="7"/>
      <c r="CUN65" s="7"/>
      <c r="CUO65" s="7"/>
      <c r="CUP65" s="7"/>
      <c r="CUQ65" s="7"/>
      <c r="CUR65" s="7"/>
      <c r="CUS65" s="7"/>
      <c r="CUT65" s="7"/>
      <c r="CUU65" s="7"/>
      <c r="CUV65" s="7"/>
      <c r="CUW65" s="7"/>
      <c r="CUX65" s="7"/>
      <c r="CUY65" s="7"/>
      <c r="CUZ65" s="7"/>
      <c r="CVA65" s="7"/>
      <c r="CVB65" s="7"/>
      <c r="CVC65" s="7"/>
      <c r="CVD65" s="7"/>
      <c r="CVE65" s="7"/>
      <c r="CVF65" s="7"/>
      <c r="CVG65" s="7"/>
      <c r="CVH65" s="7"/>
      <c r="CVI65" s="7"/>
      <c r="CVJ65" s="7"/>
      <c r="CVK65" s="7"/>
      <c r="CVL65" s="7"/>
      <c r="CVM65" s="7"/>
      <c r="CVN65" s="7"/>
      <c r="CVO65" s="7"/>
      <c r="CVP65" s="7"/>
      <c r="CVQ65" s="7"/>
      <c r="CVR65" s="7"/>
      <c r="CVS65" s="7"/>
      <c r="CVT65" s="7"/>
      <c r="CVU65" s="7"/>
      <c r="CVV65" s="7"/>
      <c r="CVW65" s="7"/>
      <c r="CVX65" s="7"/>
      <c r="CVY65" s="7"/>
      <c r="CVZ65" s="7"/>
      <c r="CWA65" s="7"/>
      <c r="CWB65" s="7"/>
      <c r="CWC65" s="7"/>
      <c r="CWD65" s="7"/>
      <c r="CWE65" s="7"/>
      <c r="CWF65" s="7"/>
      <c r="CWG65" s="7"/>
      <c r="CWH65" s="7"/>
      <c r="CWI65" s="7"/>
      <c r="CWJ65" s="7"/>
      <c r="CWK65" s="7"/>
      <c r="CWL65" s="7"/>
      <c r="CWM65" s="7"/>
      <c r="CWN65" s="7"/>
      <c r="CWO65" s="7"/>
      <c r="CWP65" s="7"/>
      <c r="CWQ65" s="7"/>
      <c r="CWR65" s="7"/>
      <c r="CWS65" s="7"/>
      <c r="CWT65" s="7"/>
      <c r="CWU65" s="7"/>
      <c r="CWV65" s="7"/>
      <c r="CWW65" s="7"/>
      <c r="CWX65" s="7"/>
      <c r="CWY65" s="7"/>
      <c r="CWZ65" s="7"/>
      <c r="CXA65" s="7"/>
      <c r="CXB65" s="7"/>
      <c r="CXC65" s="7"/>
      <c r="CXD65" s="7"/>
      <c r="CXE65" s="7"/>
      <c r="CXF65" s="7"/>
      <c r="CXG65" s="7"/>
      <c r="CXH65" s="7"/>
      <c r="CXI65" s="7"/>
      <c r="CXJ65" s="7"/>
      <c r="CXK65" s="7"/>
      <c r="CXL65" s="7"/>
      <c r="CXM65" s="7"/>
      <c r="CXN65" s="7"/>
      <c r="CXO65" s="7"/>
      <c r="CXP65" s="7"/>
      <c r="CXQ65" s="7"/>
      <c r="CXR65" s="7"/>
      <c r="CXS65" s="7"/>
      <c r="CXT65" s="7"/>
      <c r="CXU65" s="7"/>
      <c r="CXV65" s="7"/>
      <c r="CXW65" s="7"/>
      <c r="CXX65" s="7"/>
      <c r="CXY65" s="7"/>
      <c r="CXZ65" s="7"/>
      <c r="CYA65" s="7"/>
      <c r="CYB65" s="7"/>
      <c r="CYC65" s="7"/>
      <c r="CYD65" s="7"/>
      <c r="CYE65" s="7"/>
      <c r="CYF65" s="7"/>
      <c r="CYG65" s="7"/>
      <c r="CYH65" s="7"/>
      <c r="CYI65" s="7"/>
      <c r="CYJ65" s="7"/>
      <c r="CYK65" s="7"/>
      <c r="CYL65" s="7"/>
      <c r="CYM65" s="7"/>
      <c r="CYN65" s="7"/>
      <c r="CYO65" s="7"/>
      <c r="CYP65" s="7"/>
      <c r="CYQ65" s="7"/>
      <c r="CYR65" s="7"/>
      <c r="CYS65" s="7"/>
      <c r="CYT65" s="7"/>
      <c r="CYU65" s="7"/>
      <c r="CYV65" s="7"/>
      <c r="CYW65" s="7"/>
      <c r="CYX65" s="7"/>
      <c r="CYY65" s="7"/>
      <c r="CYZ65" s="7"/>
      <c r="CZA65" s="7"/>
      <c r="CZB65" s="7"/>
      <c r="CZC65" s="7"/>
      <c r="CZD65" s="7"/>
      <c r="CZE65" s="7"/>
      <c r="CZF65" s="7"/>
      <c r="CZG65" s="7"/>
      <c r="CZH65" s="7"/>
      <c r="CZI65" s="7"/>
      <c r="CZJ65" s="7"/>
      <c r="CZK65" s="7"/>
      <c r="CZL65" s="7"/>
      <c r="CZM65" s="7"/>
      <c r="CZN65" s="7"/>
      <c r="CZO65" s="7"/>
      <c r="CZP65" s="7"/>
      <c r="CZQ65" s="7"/>
      <c r="CZR65" s="7"/>
      <c r="CZS65" s="7"/>
      <c r="CZT65" s="7"/>
      <c r="CZU65" s="7"/>
      <c r="CZV65" s="7"/>
      <c r="CZW65" s="7"/>
      <c r="CZX65" s="7"/>
      <c r="CZY65" s="7"/>
      <c r="CZZ65" s="7"/>
      <c r="DAA65" s="7"/>
      <c r="DAB65" s="7"/>
      <c r="DAC65" s="7"/>
      <c r="DAD65" s="7"/>
      <c r="DAE65" s="7"/>
      <c r="DAF65" s="7"/>
      <c r="DAG65" s="7"/>
      <c r="DAH65" s="7"/>
      <c r="DAI65" s="7"/>
      <c r="DAJ65" s="7"/>
      <c r="DAK65" s="7"/>
      <c r="DAL65" s="7"/>
      <c r="DAM65" s="7"/>
      <c r="DAN65" s="7"/>
      <c r="DAO65" s="7"/>
      <c r="DAP65" s="7"/>
      <c r="DAQ65" s="7"/>
      <c r="DAR65" s="7"/>
      <c r="DAS65" s="7"/>
      <c r="DAT65" s="7"/>
      <c r="DAU65" s="7"/>
      <c r="DAV65" s="7"/>
      <c r="DAW65" s="7"/>
      <c r="DAX65" s="7"/>
      <c r="DAY65" s="7"/>
      <c r="DAZ65" s="7"/>
      <c r="DBA65" s="7"/>
      <c r="DBB65" s="7"/>
      <c r="DBC65" s="7"/>
      <c r="DBD65" s="7"/>
      <c r="DBE65" s="7"/>
      <c r="DBF65" s="7"/>
      <c r="DBG65" s="7"/>
      <c r="DBH65" s="7"/>
      <c r="DBI65" s="7"/>
      <c r="DBJ65" s="7"/>
      <c r="DBK65" s="7"/>
      <c r="DBL65" s="7"/>
      <c r="DBM65" s="7"/>
      <c r="DBN65" s="7"/>
      <c r="DBO65" s="7"/>
      <c r="DBP65" s="7"/>
      <c r="DBQ65" s="7"/>
      <c r="DBR65" s="7"/>
      <c r="DBS65" s="7"/>
      <c r="DBT65" s="7"/>
      <c r="DBU65" s="7"/>
      <c r="DBV65" s="7"/>
      <c r="DBW65" s="7"/>
      <c r="DBX65" s="7"/>
      <c r="DBY65" s="7"/>
      <c r="DBZ65" s="7"/>
      <c r="DCA65" s="7"/>
      <c r="DCB65" s="7"/>
      <c r="DCC65" s="7"/>
      <c r="DCD65" s="7"/>
      <c r="DCE65" s="7"/>
      <c r="DCF65" s="7"/>
      <c r="DCG65" s="7"/>
      <c r="DCH65" s="7"/>
      <c r="DCI65" s="7"/>
      <c r="DCJ65" s="7"/>
      <c r="DCK65" s="7"/>
      <c r="DCL65" s="7"/>
      <c r="DCM65" s="7"/>
      <c r="DCN65" s="7"/>
      <c r="DCO65" s="7"/>
      <c r="DCP65" s="7"/>
      <c r="DCQ65" s="7"/>
      <c r="DCR65" s="7"/>
      <c r="DCS65" s="7"/>
      <c r="DCT65" s="7"/>
      <c r="DCU65" s="7"/>
      <c r="DCV65" s="7"/>
      <c r="DCW65" s="7"/>
      <c r="DCX65" s="7"/>
      <c r="DCY65" s="7"/>
      <c r="DCZ65" s="7"/>
      <c r="DDA65" s="7"/>
      <c r="DDB65" s="7"/>
      <c r="DDC65" s="7"/>
      <c r="DDD65" s="7"/>
      <c r="DDE65" s="7"/>
      <c r="DDF65" s="7"/>
      <c r="DDG65" s="7"/>
      <c r="DDH65" s="7"/>
      <c r="DDI65" s="7"/>
      <c r="DDJ65" s="7"/>
      <c r="DDK65" s="7"/>
      <c r="DDL65" s="7"/>
      <c r="DDM65" s="7"/>
      <c r="DDN65" s="7"/>
      <c r="DDO65" s="7"/>
      <c r="DDP65" s="7"/>
      <c r="DDQ65" s="7"/>
      <c r="DDR65" s="7"/>
      <c r="DDS65" s="7"/>
      <c r="DDT65" s="7"/>
      <c r="DDU65" s="7"/>
      <c r="DDV65" s="7"/>
      <c r="DDW65" s="7"/>
      <c r="DDX65" s="7"/>
      <c r="DDY65" s="7"/>
      <c r="DDZ65" s="7"/>
      <c r="DEA65" s="7"/>
      <c r="DEB65" s="7"/>
      <c r="DED65" s="7"/>
      <c r="DEE65" s="7"/>
      <c r="DEF65" s="7"/>
      <c r="DEG65" s="7"/>
      <c r="DEH65" s="7"/>
      <c r="DEI65" s="7"/>
      <c r="DEJ65" s="7"/>
      <c r="DEK65" s="7"/>
      <c r="DEL65" s="7"/>
      <c r="DEM65" s="7"/>
      <c r="DEN65" s="7"/>
      <c r="DEO65" s="7"/>
      <c r="DEP65" s="7"/>
      <c r="DEQ65" s="7"/>
      <c r="DER65" s="7"/>
      <c r="DES65" s="7"/>
      <c r="DET65" s="7"/>
      <c r="DEU65" s="7"/>
      <c r="DEV65" s="7"/>
      <c r="DEW65" s="7"/>
      <c r="DEX65" s="7"/>
      <c r="DEY65" s="7"/>
      <c r="DEZ65" s="7"/>
      <c r="DFA65" s="7"/>
      <c r="DFB65" s="7"/>
      <c r="DFC65" s="7"/>
      <c r="DFD65" s="7"/>
      <c r="DFE65" s="7"/>
      <c r="DFF65" s="7"/>
      <c r="DFG65" s="7"/>
      <c r="DFH65" s="7"/>
      <c r="DFI65" s="7"/>
      <c r="DFJ65" s="7"/>
      <c r="DFK65" s="7"/>
      <c r="DFL65" s="7"/>
      <c r="DFM65" s="7"/>
      <c r="DFN65" s="7"/>
      <c r="DFO65" s="7"/>
      <c r="DFP65" s="7"/>
      <c r="DFQ65" s="7"/>
      <c r="DFR65" s="7"/>
      <c r="DFS65" s="7"/>
      <c r="DFT65" s="7"/>
      <c r="DFU65" s="7"/>
      <c r="DFV65" s="7"/>
      <c r="DFW65" s="7"/>
      <c r="DFX65" s="7"/>
      <c r="DFY65" s="7"/>
      <c r="DFZ65" s="7"/>
      <c r="DGA65" s="7"/>
      <c r="DGB65" s="7"/>
      <c r="DGC65" s="7"/>
      <c r="DGD65" s="7"/>
      <c r="DGE65" s="7"/>
      <c r="DGF65" s="7"/>
      <c r="DGG65" s="7"/>
      <c r="DGH65" s="7"/>
      <c r="DGI65" s="7"/>
      <c r="DGJ65" s="7"/>
      <c r="DGK65" s="7"/>
      <c r="DGL65" s="7"/>
      <c r="DGM65" s="7"/>
      <c r="DGN65" s="7"/>
      <c r="DGO65" s="7"/>
      <c r="DGP65" s="7"/>
      <c r="DGQ65" s="7"/>
      <c r="DGR65" s="7"/>
      <c r="DGS65" s="7"/>
      <c r="DGT65" s="7"/>
      <c r="DGU65" s="7"/>
      <c r="DGV65" s="7"/>
      <c r="DGW65" s="7"/>
      <c r="DGX65" s="7"/>
      <c r="DGY65" s="7"/>
      <c r="DGZ65" s="7"/>
      <c r="DHA65" s="7"/>
      <c r="DHB65" s="7"/>
      <c r="DHC65" s="7"/>
      <c r="DHD65" s="7"/>
      <c r="DHE65" s="7"/>
      <c r="DHF65" s="7"/>
      <c r="DHG65" s="7"/>
      <c r="DHH65" s="7"/>
      <c r="DHI65" s="7"/>
      <c r="DHJ65" s="7"/>
      <c r="DHK65" s="7"/>
      <c r="DHL65" s="7"/>
      <c r="DHM65" s="7"/>
      <c r="DHN65" s="7"/>
      <c r="DHO65" s="7"/>
      <c r="DHP65" s="7"/>
      <c r="DHQ65" s="7"/>
      <c r="DHR65" s="7"/>
      <c r="DHS65" s="7"/>
      <c r="DHT65" s="7"/>
      <c r="DHU65" s="7"/>
      <c r="DHV65" s="7"/>
      <c r="DHW65" s="7"/>
      <c r="DHX65" s="7"/>
      <c r="DHY65" s="7"/>
      <c r="DHZ65" s="7"/>
      <c r="DIA65" s="7"/>
      <c r="DIB65" s="7"/>
      <c r="DIC65" s="7"/>
      <c r="DID65" s="7"/>
      <c r="DIE65" s="7"/>
      <c r="DIF65" s="7"/>
      <c r="DIG65" s="7"/>
      <c r="DIH65" s="7"/>
      <c r="DII65" s="7"/>
      <c r="DIJ65" s="7"/>
      <c r="DIK65" s="7"/>
      <c r="DIL65" s="7"/>
      <c r="DIM65" s="7"/>
      <c r="DIN65" s="7"/>
      <c r="DIO65" s="7"/>
      <c r="DIP65" s="7"/>
      <c r="DIQ65" s="7"/>
      <c r="DIR65" s="7"/>
      <c r="DIS65" s="7"/>
      <c r="DIT65" s="7"/>
      <c r="DIU65" s="7"/>
      <c r="DIV65" s="7"/>
      <c r="DIW65" s="7"/>
      <c r="DIX65" s="7"/>
      <c r="DIY65" s="7"/>
      <c r="DIZ65" s="7"/>
      <c r="DJA65" s="7"/>
      <c r="DJB65" s="7"/>
      <c r="DJC65" s="7"/>
      <c r="DJD65" s="7"/>
      <c r="DJE65" s="7"/>
      <c r="DJF65" s="7"/>
      <c r="DJG65" s="7"/>
      <c r="DJH65" s="7"/>
      <c r="DJI65" s="7"/>
      <c r="DJJ65" s="7"/>
      <c r="DJK65" s="7"/>
      <c r="DJL65" s="7"/>
      <c r="DJM65" s="7"/>
      <c r="DJN65" s="7"/>
      <c r="DJO65" s="7"/>
      <c r="DJP65" s="7"/>
      <c r="DJQ65" s="7"/>
      <c r="DJR65" s="7"/>
      <c r="DJS65" s="7"/>
      <c r="DJT65" s="7"/>
      <c r="DJU65" s="7"/>
      <c r="DJV65" s="7"/>
      <c r="DJW65" s="7"/>
      <c r="DJX65" s="7"/>
      <c r="DJY65" s="7"/>
      <c r="DJZ65" s="7"/>
      <c r="DKA65" s="7"/>
      <c r="DKB65" s="7"/>
      <c r="DKC65" s="7"/>
      <c r="DKD65" s="7"/>
      <c r="DKE65" s="7"/>
      <c r="DKF65" s="7"/>
      <c r="DKG65" s="7"/>
      <c r="DKH65" s="7"/>
      <c r="DKI65" s="7"/>
      <c r="DKJ65" s="7"/>
      <c r="DKK65" s="7"/>
      <c r="DKL65" s="7"/>
      <c r="DKM65" s="7"/>
      <c r="DKN65" s="7"/>
      <c r="DKO65" s="7"/>
      <c r="DKP65" s="7"/>
      <c r="DKQ65" s="7"/>
      <c r="DKR65" s="7"/>
      <c r="DKS65" s="7"/>
      <c r="DKT65" s="7"/>
      <c r="DKU65" s="7"/>
      <c r="DKV65" s="7"/>
      <c r="DKW65" s="7"/>
      <c r="DKX65" s="7"/>
      <c r="DKY65" s="7"/>
      <c r="DKZ65" s="7"/>
      <c r="DLA65" s="7"/>
      <c r="DLB65" s="7"/>
      <c r="DLC65" s="7"/>
      <c r="DLD65" s="7"/>
      <c r="DLE65" s="7"/>
      <c r="DLF65" s="7"/>
      <c r="DLG65" s="7"/>
      <c r="DLH65" s="7"/>
      <c r="DLI65" s="7"/>
      <c r="DLJ65" s="7"/>
      <c r="DLK65" s="7"/>
      <c r="DLL65" s="7"/>
      <c r="DLM65" s="7"/>
      <c r="DLN65" s="7"/>
      <c r="DLO65" s="7"/>
      <c r="DLP65" s="7"/>
      <c r="DLQ65" s="7"/>
      <c r="DLR65" s="7"/>
      <c r="DLS65" s="7"/>
      <c r="DLT65" s="7"/>
      <c r="DLU65" s="7"/>
      <c r="DLV65" s="7"/>
      <c r="DLW65" s="7"/>
      <c r="DLX65" s="7"/>
      <c r="DLY65" s="7"/>
      <c r="DLZ65" s="7"/>
      <c r="DMA65" s="7"/>
      <c r="DMB65" s="7"/>
      <c r="DMC65" s="7"/>
      <c r="DMD65" s="7"/>
      <c r="DME65" s="7"/>
      <c r="DMF65" s="7"/>
      <c r="DMG65" s="7"/>
      <c r="DMH65" s="7"/>
      <c r="DMI65" s="7"/>
      <c r="DMJ65" s="7"/>
      <c r="DMK65" s="7"/>
      <c r="DML65" s="7"/>
      <c r="DMM65" s="7"/>
      <c r="DMN65" s="7"/>
      <c r="DMO65" s="7"/>
      <c r="DMP65" s="7"/>
      <c r="DMQ65" s="7"/>
      <c r="DMR65" s="7"/>
      <c r="DMS65" s="7"/>
      <c r="DMT65" s="7"/>
      <c r="DMU65" s="7"/>
      <c r="DMV65" s="7"/>
      <c r="DMW65" s="7"/>
      <c r="DMX65" s="7"/>
      <c r="DMY65" s="7"/>
      <c r="DMZ65" s="7"/>
      <c r="DNA65" s="7"/>
      <c r="DNB65" s="7"/>
      <c r="DNC65" s="7"/>
      <c r="DND65" s="7"/>
      <c r="DNE65" s="7"/>
      <c r="DNF65" s="7"/>
      <c r="DNG65" s="7"/>
      <c r="DNH65" s="7"/>
      <c r="DNI65" s="7"/>
      <c r="DNJ65" s="7"/>
      <c r="DNK65" s="7"/>
      <c r="DNL65" s="7"/>
      <c r="DNM65" s="7"/>
      <c r="DNN65" s="7"/>
      <c r="DNO65" s="7"/>
      <c r="DNP65" s="7"/>
      <c r="DNQ65" s="7"/>
      <c r="DNR65" s="7"/>
      <c r="DNS65" s="7"/>
      <c r="DNT65" s="7"/>
      <c r="DNU65" s="7"/>
      <c r="DNV65" s="7"/>
      <c r="DNW65" s="7"/>
      <c r="DNX65" s="7"/>
      <c r="DNZ65" s="7"/>
      <c r="DOA65" s="7"/>
      <c r="DOB65" s="7"/>
      <c r="DOC65" s="7"/>
      <c r="DOD65" s="7"/>
      <c r="DOE65" s="7"/>
      <c r="DOF65" s="7"/>
      <c r="DOG65" s="7"/>
      <c r="DOH65" s="7"/>
      <c r="DOI65" s="7"/>
      <c r="DOJ65" s="7"/>
      <c r="DOK65" s="7"/>
      <c r="DOL65" s="7"/>
      <c r="DOM65" s="7"/>
      <c r="DON65" s="7"/>
      <c r="DOO65" s="7"/>
      <c r="DOP65" s="7"/>
      <c r="DOQ65" s="7"/>
      <c r="DOR65" s="7"/>
      <c r="DOS65" s="7"/>
      <c r="DOT65" s="7"/>
      <c r="DOU65" s="7"/>
      <c r="DOV65" s="7"/>
      <c r="DOW65" s="7"/>
      <c r="DOX65" s="7"/>
      <c r="DOY65" s="7"/>
      <c r="DOZ65" s="7"/>
      <c r="DPA65" s="7"/>
      <c r="DPB65" s="7"/>
      <c r="DPC65" s="7"/>
      <c r="DPD65" s="7"/>
      <c r="DPE65" s="7"/>
      <c r="DPF65" s="7"/>
      <c r="DPG65" s="7"/>
      <c r="DPH65" s="7"/>
      <c r="DPI65" s="7"/>
      <c r="DPJ65" s="7"/>
      <c r="DPK65" s="7"/>
      <c r="DPL65" s="7"/>
      <c r="DPM65" s="7"/>
      <c r="DPN65" s="7"/>
      <c r="DPO65" s="7"/>
      <c r="DPP65" s="7"/>
      <c r="DPQ65" s="7"/>
      <c r="DPR65" s="7"/>
      <c r="DPS65" s="7"/>
      <c r="DPT65" s="7"/>
      <c r="DPU65" s="7"/>
      <c r="DPV65" s="7"/>
      <c r="DPW65" s="7"/>
      <c r="DPX65" s="7"/>
      <c r="DPY65" s="7"/>
      <c r="DPZ65" s="7"/>
      <c r="DQA65" s="7"/>
      <c r="DQB65" s="7"/>
      <c r="DQC65" s="7"/>
      <c r="DQD65" s="7"/>
      <c r="DQE65" s="7"/>
      <c r="DQF65" s="7"/>
      <c r="DQG65" s="7"/>
      <c r="DQH65" s="7"/>
      <c r="DQI65" s="7"/>
      <c r="DQJ65" s="7"/>
      <c r="DQK65" s="7"/>
      <c r="DQL65" s="7"/>
      <c r="DQM65" s="7"/>
      <c r="DQN65" s="7"/>
      <c r="DQO65" s="7"/>
      <c r="DQP65" s="7"/>
      <c r="DQQ65" s="7"/>
      <c r="DQR65" s="7"/>
      <c r="DQS65" s="7"/>
      <c r="DQT65" s="7"/>
      <c r="DQU65" s="7"/>
      <c r="DQV65" s="7"/>
      <c r="DQW65" s="7"/>
      <c r="DQX65" s="7"/>
      <c r="DQY65" s="7"/>
      <c r="DQZ65" s="7"/>
      <c r="DRA65" s="7"/>
      <c r="DRB65" s="7"/>
      <c r="DRC65" s="7"/>
      <c r="DRD65" s="7"/>
      <c r="DRE65" s="7"/>
      <c r="DRF65" s="7"/>
      <c r="DRG65" s="7"/>
      <c r="DRH65" s="7"/>
      <c r="DRI65" s="7"/>
      <c r="DRJ65" s="7"/>
      <c r="DRK65" s="7"/>
      <c r="DRL65" s="7"/>
      <c r="DRM65" s="7"/>
      <c r="DRN65" s="7"/>
      <c r="DRO65" s="7"/>
      <c r="DRP65" s="7"/>
      <c r="DRQ65" s="7"/>
      <c r="DRR65" s="7"/>
      <c r="DRS65" s="7"/>
      <c r="DRT65" s="7"/>
      <c r="DRU65" s="7"/>
      <c r="DRV65" s="7"/>
      <c r="DRW65" s="7"/>
      <c r="DRX65" s="7"/>
      <c r="DRY65" s="7"/>
      <c r="DRZ65" s="7"/>
      <c r="DSA65" s="7"/>
      <c r="DSB65" s="7"/>
      <c r="DSC65" s="7"/>
      <c r="DSD65" s="7"/>
      <c r="DSE65" s="7"/>
      <c r="DSF65" s="7"/>
      <c r="DSG65" s="7"/>
      <c r="DSH65" s="7"/>
      <c r="DSI65" s="7"/>
      <c r="DSJ65" s="7"/>
      <c r="DSK65" s="7"/>
      <c r="DSL65" s="7"/>
      <c r="DSM65" s="7"/>
      <c r="DSN65" s="7"/>
      <c r="DSO65" s="7"/>
      <c r="DSP65" s="7"/>
      <c r="DSQ65" s="7"/>
      <c r="DSR65" s="7"/>
      <c r="DSS65" s="7"/>
      <c r="DST65" s="7"/>
      <c r="DSU65" s="7"/>
      <c r="DSV65" s="7"/>
      <c r="DSW65" s="7"/>
      <c r="DSX65" s="7"/>
      <c r="DSY65" s="7"/>
      <c r="DSZ65" s="7"/>
      <c r="DTA65" s="7"/>
      <c r="DTB65" s="7"/>
      <c r="DTC65" s="7"/>
      <c r="DTD65" s="7"/>
      <c r="DTE65" s="7"/>
      <c r="DTF65" s="7"/>
      <c r="DTG65" s="7"/>
      <c r="DTH65" s="7"/>
      <c r="DTI65" s="7"/>
      <c r="DTJ65" s="7"/>
      <c r="DTK65" s="7"/>
      <c r="DTL65" s="7"/>
      <c r="DTM65" s="7"/>
      <c r="DTN65" s="7"/>
      <c r="DTO65" s="7"/>
      <c r="DTP65" s="7"/>
      <c r="DTQ65" s="7"/>
      <c r="DTR65" s="7"/>
      <c r="DTS65" s="7"/>
      <c r="DTT65" s="7"/>
      <c r="DTU65" s="7"/>
      <c r="DTV65" s="7"/>
      <c r="DTW65" s="7"/>
      <c r="DTX65" s="7"/>
      <c r="DTY65" s="7"/>
      <c r="DTZ65" s="7"/>
      <c r="DUA65" s="7"/>
      <c r="DUB65" s="7"/>
      <c r="DUC65" s="7"/>
      <c r="DUD65" s="7"/>
      <c r="DUE65" s="7"/>
      <c r="DUF65" s="7"/>
      <c r="DUG65" s="7"/>
      <c r="DUH65" s="7"/>
      <c r="DUI65" s="7"/>
      <c r="DUJ65" s="7"/>
      <c r="DUK65" s="7"/>
      <c r="DUL65" s="7"/>
      <c r="DUM65" s="7"/>
      <c r="DUN65" s="7"/>
      <c r="DUO65" s="7"/>
      <c r="DUP65" s="7"/>
      <c r="DUQ65" s="7"/>
      <c r="DUR65" s="7"/>
      <c r="DUS65" s="7"/>
      <c r="DUT65" s="7"/>
      <c r="DUU65" s="7"/>
      <c r="DUV65" s="7"/>
      <c r="DUW65" s="7"/>
      <c r="DUX65" s="7"/>
      <c r="DUY65" s="7"/>
      <c r="DUZ65" s="7"/>
      <c r="DVA65" s="7"/>
      <c r="DVB65" s="7"/>
      <c r="DVC65" s="7"/>
      <c r="DVD65" s="7"/>
      <c r="DVE65" s="7"/>
      <c r="DVF65" s="7"/>
      <c r="DVG65" s="7"/>
      <c r="DVH65" s="7"/>
      <c r="DVI65" s="7"/>
      <c r="DVJ65" s="7"/>
      <c r="DVK65" s="7"/>
      <c r="DVL65" s="7"/>
      <c r="DVM65" s="7"/>
      <c r="DVN65" s="7"/>
      <c r="DVO65" s="7"/>
      <c r="DVP65" s="7"/>
      <c r="DVQ65" s="7"/>
      <c r="DVR65" s="7"/>
      <c r="DVS65" s="7"/>
      <c r="DVT65" s="7"/>
      <c r="DVU65" s="7"/>
      <c r="DVV65" s="7"/>
      <c r="DVW65" s="7"/>
      <c r="DVX65" s="7"/>
      <c r="DVY65" s="7"/>
      <c r="DVZ65" s="7"/>
      <c r="DWA65" s="7"/>
      <c r="DWB65" s="7"/>
      <c r="DWC65" s="7"/>
      <c r="DWD65" s="7"/>
      <c r="DWE65" s="7"/>
      <c r="DWF65" s="7"/>
      <c r="DWG65" s="7"/>
      <c r="DWH65" s="7"/>
      <c r="DWI65" s="7"/>
      <c r="DWJ65" s="7"/>
      <c r="DWK65" s="7"/>
      <c r="DWL65" s="7"/>
      <c r="DWM65" s="7"/>
      <c r="DWN65" s="7"/>
      <c r="DWO65" s="7"/>
      <c r="DWP65" s="7"/>
      <c r="DWQ65" s="7"/>
      <c r="DWR65" s="7"/>
      <c r="DWS65" s="7"/>
      <c r="DWT65" s="7"/>
      <c r="DWU65" s="7"/>
      <c r="DWV65" s="7"/>
      <c r="DWW65" s="7"/>
      <c r="DWX65" s="7"/>
      <c r="DWY65" s="7"/>
      <c r="DWZ65" s="7"/>
      <c r="DXA65" s="7"/>
      <c r="DXB65" s="7"/>
      <c r="DXC65" s="7"/>
      <c r="DXD65" s="7"/>
      <c r="DXE65" s="7"/>
      <c r="DXF65" s="7"/>
      <c r="DXG65" s="7"/>
      <c r="DXH65" s="7"/>
      <c r="DXI65" s="7"/>
      <c r="DXJ65" s="7"/>
      <c r="DXK65" s="7"/>
      <c r="DXL65" s="7"/>
      <c r="DXM65" s="7"/>
      <c r="DXN65" s="7"/>
      <c r="DXO65" s="7"/>
      <c r="DXP65" s="7"/>
      <c r="DXQ65" s="7"/>
      <c r="DXR65" s="7"/>
      <c r="DXS65" s="7"/>
      <c r="DXT65" s="7"/>
      <c r="DXV65" s="7"/>
      <c r="DXW65" s="7"/>
      <c r="DXX65" s="7"/>
      <c r="DXY65" s="7"/>
      <c r="DXZ65" s="7"/>
      <c r="DYA65" s="7"/>
      <c r="DYB65" s="7"/>
      <c r="DYC65" s="7"/>
      <c r="DYD65" s="7"/>
      <c r="DYE65" s="7"/>
      <c r="DYF65" s="7"/>
      <c r="DYG65" s="7"/>
      <c r="DYH65" s="7"/>
      <c r="DYI65" s="7"/>
      <c r="DYJ65" s="7"/>
      <c r="DYK65" s="7"/>
      <c r="DYL65" s="7"/>
      <c r="DYM65" s="7"/>
      <c r="DYN65" s="7"/>
      <c r="DYO65" s="7"/>
      <c r="DYP65" s="7"/>
      <c r="DYQ65" s="7"/>
      <c r="DYR65" s="7"/>
      <c r="DYS65" s="7"/>
      <c r="DYT65" s="7"/>
      <c r="DYU65" s="7"/>
      <c r="DYV65" s="7"/>
      <c r="DYW65" s="7"/>
      <c r="DYX65" s="7"/>
      <c r="DYY65" s="7"/>
      <c r="DYZ65" s="7"/>
      <c r="DZA65" s="7"/>
      <c r="DZB65" s="7"/>
      <c r="DZC65" s="7"/>
      <c r="DZD65" s="7"/>
      <c r="DZE65" s="7"/>
      <c r="DZF65" s="7"/>
      <c r="DZG65" s="7"/>
      <c r="DZH65" s="7"/>
      <c r="DZI65" s="7"/>
      <c r="DZJ65" s="7"/>
      <c r="DZK65" s="7"/>
      <c r="DZL65" s="7"/>
      <c r="DZM65" s="7"/>
      <c r="DZN65" s="7"/>
      <c r="DZO65" s="7"/>
      <c r="DZP65" s="7"/>
      <c r="DZQ65" s="7"/>
      <c r="DZR65" s="7"/>
      <c r="DZS65" s="7"/>
      <c r="DZT65" s="7"/>
      <c r="DZU65" s="7"/>
      <c r="DZV65" s="7"/>
      <c r="DZW65" s="7"/>
      <c r="DZX65" s="7"/>
      <c r="DZY65" s="7"/>
      <c r="DZZ65" s="7"/>
      <c r="EAA65" s="7"/>
      <c r="EAB65" s="7"/>
      <c r="EAC65" s="7"/>
      <c r="EAD65" s="7"/>
      <c r="EAE65" s="7"/>
      <c r="EAF65" s="7"/>
      <c r="EAG65" s="7"/>
      <c r="EAH65" s="7"/>
      <c r="EAI65" s="7"/>
      <c r="EAJ65" s="7"/>
      <c r="EAK65" s="7"/>
      <c r="EAL65" s="7"/>
      <c r="EAM65" s="7"/>
      <c r="EAN65" s="7"/>
      <c r="EAO65" s="7"/>
      <c r="EAP65" s="7"/>
      <c r="EAQ65" s="7"/>
      <c r="EAR65" s="7"/>
      <c r="EAS65" s="7"/>
      <c r="EAT65" s="7"/>
      <c r="EAU65" s="7"/>
      <c r="EAV65" s="7"/>
      <c r="EAW65" s="7"/>
      <c r="EAX65" s="7"/>
      <c r="EAY65" s="7"/>
      <c r="EAZ65" s="7"/>
      <c r="EBA65" s="7"/>
      <c r="EBB65" s="7"/>
      <c r="EBC65" s="7"/>
      <c r="EBD65" s="7"/>
      <c r="EBE65" s="7"/>
      <c r="EBF65" s="7"/>
      <c r="EBG65" s="7"/>
      <c r="EBH65" s="7"/>
      <c r="EBI65" s="7"/>
      <c r="EBJ65" s="7"/>
      <c r="EBK65" s="7"/>
      <c r="EBL65" s="7"/>
      <c r="EBM65" s="7"/>
      <c r="EBN65" s="7"/>
      <c r="EBO65" s="7"/>
      <c r="EBP65" s="7"/>
      <c r="EBQ65" s="7"/>
      <c r="EBR65" s="7"/>
      <c r="EBS65" s="7"/>
      <c r="EBT65" s="7"/>
      <c r="EBU65" s="7"/>
      <c r="EBV65" s="7"/>
      <c r="EBW65" s="7"/>
      <c r="EBX65" s="7"/>
      <c r="EBY65" s="7"/>
      <c r="EBZ65" s="7"/>
      <c r="ECA65" s="7"/>
      <c r="ECB65" s="7"/>
      <c r="ECC65" s="7"/>
      <c r="ECD65" s="7"/>
      <c r="ECE65" s="7"/>
      <c r="ECF65" s="7"/>
      <c r="ECG65" s="7"/>
      <c r="ECH65" s="7"/>
      <c r="ECI65" s="7"/>
      <c r="ECJ65" s="7"/>
      <c r="ECK65" s="7"/>
      <c r="ECL65" s="7"/>
      <c r="ECM65" s="7"/>
      <c r="ECN65" s="7"/>
      <c r="ECO65" s="7"/>
      <c r="ECP65" s="7"/>
      <c r="ECQ65" s="7"/>
      <c r="ECR65" s="7"/>
      <c r="ECS65" s="7"/>
      <c r="ECT65" s="7"/>
      <c r="ECU65" s="7"/>
      <c r="ECV65" s="7"/>
      <c r="ECW65" s="7"/>
      <c r="ECX65" s="7"/>
      <c r="ECY65" s="7"/>
      <c r="ECZ65" s="7"/>
      <c r="EDA65" s="7"/>
      <c r="EDB65" s="7"/>
      <c r="EDC65" s="7"/>
      <c r="EDD65" s="7"/>
      <c r="EDE65" s="7"/>
      <c r="EDF65" s="7"/>
      <c r="EDG65" s="7"/>
      <c r="EDH65" s="7"/>
      <c r="EDI65" s="7"/>
      <c r="EDJ65" s="7"/>
      <c r="EDK65" s="7"/>
      <c r="EDL65" s="7"/>
      <c r="EDM65" s="7"/>
      <c r="EDN65" s="7"/>
      <c r="EDO65" s="7"/>
      <c r="EDP65" s="7"/>
      <c r="EDQ65" s="7"/>
      <c r="EDR65" s="7"/>
      <c r="EDS65" s="7"/>
      <c r="EDT65" s="7"/>
      <c r="EDU65" s="7"/>
      <c r="EDV65" s="7"/>
      <c r="EDW65" s="7"/>
      <c r="EDX65" s="7"/>
      <c r="EDY65" s="7"/>
      <c r="EDZ65" s="7"/>
      <c r="EEA65" s="7"/>
      <c r="EEB65" s="7"/>
      <c r="EEC65" s="7"/>
      <c r="EED65" s="7"/>
      <c r="EEE65" s="7"/>
      <c r="EEF65" s="7"/>
      <c r="EEG65" s="7"/>
      <c r="EEH65" s="7"/>
      <c r="EEI65" s="7"/>
      <c r="EEJ65" s="7"/>
      <c r="EEK65" s="7"/>
      <c r="EEL65" s="7"/>
      <c r="EEM65" s="7"/>
      <c r="EEN65" s="7"/>
      <c r="EEO65" s="7"/>
      <c r="EEP65" s="7"/>
      <c r="EEQ65" s="7"/>
      <c r="EER65" s="7"/>
      <c r="EES65" s="7"/>
      <c r="EET65" s="7"/>
      <c r="EEU65" s="7"/>
      <c r="EEV65" s="7"/>
      <c r="EEW65" s="7"/>
      <c r="EEX65" s="7"/>
      <c r="EEY65" s="7"/>
      <c r="EEZ65" s="7"/>
      <c r="EFA65" s="7"/>
      <c r="EFB65" s="7"/>
      <c r="EFC65" s="7"/>
      <c r="EFD65" s="7"/>
      <c r="EFE65" s="7"/>
      <c r="EFF65" s="7"/>
      <c r="EFG65" s="7"/>
      <c r="EFH65" s="7"/>
      <c r="EFI65" s="7"/>
      <c r="EFJ65" s="7"/>
      <c r="EFK65" s="7"/>
      <c r="EFL65" s="7"/>
      <c r="EFM65" s="7"/>
      <c r="EFN65" s="7"/>
      <c r="EFO65" s="7"/>
      <c r="EFP65" s="7"/>
      <c r="EFQ65" s="7"/>
      <c r="EFR65" s="7"/>
      <c r="EFS65" s="7"/>
      <c r="EFT65" s="7"/>
      <c r="EFU65" s="7"/>
      <c r="EFV65" s="7"/>
      <c r="EFW65" s="7"/>
      <c r="EFX65" s="7"/>
      <c r="EFY65" s="7"/>
      <c r="EFZ65" s="7"/>
      <c r="EGA65" s="7"/>
      <c r="EGB65" s="7"/>
      <c r="EGC65" s="7"/>
      <c r="EGD65" s="7"/>
      <c r="EGE65" s="7"/>
      <c r="EGF65" s="7"/>
      <c r="EGG65" s="7"/>
      <c r="EGH65" s="7"/>
      <c r="EGI65" s="7"/>
      <c r="EGJ65" s="7"/>
      <c r="EGK65" s="7"/>
      <c r="EGL65" s="7"/>
      <c r="EGM65" s="7"/>
      <c r="EGN65" s="7"/>
      <c r="EGO65" s="7"/>
      <c r="EGP65" s="7"/>
      <c r="EGQ65" s="7"/>
      <c r="EGR65" s="7"/>
      <c r="EGS65" s="7"/>
      <c r="EGT65" s="7"/>
      <c r="EGU65" s="7"/>
      <c r="EGV65" s="7"/>
      <c r="EGW65" s="7"/>
      <c r="EGX65" s="7"/>
      <c r="EGY65" s="7"/>
      <c r="EGZ65" s="7"/>
      <c r="EHA65" s="7"/>
      <c r="EHB65" s="7"/>
      <c r="EHC65" s="7"/>
      <c r="EHD65" s="7"/>
      <c r="EHE65" s="7"/>
      <c r="EHF65" s="7"/>
      <c r="EHG65" s="7"/>
      <c r="EHH65" s="7"/>
      <c r="EHI65" s="7"/>
      <c r="EHJ65" s="7"/>
      <c r="EHK65" s="7"/>
      <c r="EHL65" s="7"/>
      <c r="EHM65" s="7"/>
      <c r="EHN65" s="7"/>
      <c r="EHO65" s="7"/>
      <c r="EHP65" s="7"/>
      <c r="EHR65" s="7"/>
      <c r="EHS65" s="7"/>
      <c r="EHT65" s="7"/>
      <c r="EHU65" s="7"/>
      <c r="EHV65" s="7"/>
      <c r="EHW65" s="7"/>
      <c r="EHX65" s="7"/>
      <c r="EHY65" s="7"/>
      <c r="EHZ65" s="7"/>
      <c r="EIA65" s="7"/>
      <c r="EIB65" s="7"/>
      <c r="EIC65" s="7"/>
      <c r="EID65" s="7"/>
      <c r="EIE65" s="7"/>
      <c r="EIF65" s="7"/>
      <c r="EIG65" s="7"/>
      <c r="EIH65" s="7"/>
      <c r="EII65" s="7"/>
      <c r="EIJ65" s="7"/>
      <c r="EIK65" s="7"/>
      <c r="EIL65" s="7"/>
      <c r="EIM65" s="7"/>
      <c r="EIN65" s="7"/>
      <c r="EIO65" s="7"/>
      <c r="EIP65" s="7"/>
      <c r="EIQ65" s="7"/>
      <c r="EIR65" s="7"/>
      <c r="EIS65" s="7"/>
      <c r="EIT65" s="7"/>
      <c r="EIU65" s="7"/>
      <c r="EIV65" s="7"/>
      <c r="EIW65" s="7"/>
      <c r="EIX65" s="7"/>
      <c r="EIY65" s="7"/>
      <c r="EIZ65" s="7"/>
      <c r="EJA65" s="7"/>
      <c r="EJB65" s="7"/>
      <c r="EJC65" s="7"/>
      <c r="EJD65" s="7"/>
      <c r="EJE65" s="7"/>
      <c r="EJF65" s="7"/>
      <c r="EJG65" s="7"/>
      <c r="EJH65" s="7"/>
      <c r="EJI65" s="7"/>
      <c r="EJJ65" s="7"/>
      <c r="EJK65" s="7"/>
      <c r="EJL65" s="7"/>
      <c r="EJM65" s="7"/>
      <c r="EJN65" s="7"/>
      <c r="EJO65" s="7"/>
      <c r="EJP65" s="7"/>
      <c r="EJQ65" s="7"/>
      <c r="EJR65" s="7"/>
      <c r="EJS65" s="7"/>
      <c r="EJT65" s="7"/>
      <c r="EJU65" s="7"/>
      <c r="EJV65" s="7"/>
      <c r="EJW65" s="7"/>
      <c r="EJX65" s="7"/>
      <c r="EJY65" s="7"/>
      <c r="EJZ65" s="7"/>
      <c r="EKA65" s="7"/>
      <c r="EKB65" s="7"/>
      <c r="EKC65" s="7"/>
      <c r="EKD65" s="7"/>
      <c r="EKE65" s="7"/>
      <c r="EKF65" s="7"/>
      <c r="EKG65" s="7"/>
      <c r="EKH65" s="7"/>
      <c r="EKI65" s="7"/>
      <c r="EKJ65" s="7"/>
      <c r="EKK65" s="7"/>
      <c r="EKL65" s="7"/>
      <c r="EKM65" s="7"/>
      <c r="EKN65" s="7"/>
      <c r="EKO65" s="7"/>
      <c r="EKP65" s="7"/>
      <c r="EKQ65" s="7"/>
      <c r="EKR65" s="7"/>
      <c r="EKS65" s="7"/>
      <c r="EKT65" s="7"/>
      <c r="EKU65" s="7"/>
      <c r="EKV65" s="7"/>
      <c r="EKW65" s="7"/>
      <c r="EKX65" s="7"/>
      <c r="EKY65" s="7"/>
      <c r="EKZ65" s="7"/>
      <c r="ELA65" s="7"/>
      <c r="ELB65" s="7"/>
      <c r="ELC65" s="7"/>
      <c r="ELD65" s="7"/>
      <c r="ELE65" s="7"/>
      <c r="ELF65" s="7"/>
      <c r="ELG65" s="7"/>
      <c r="ELH65" s="7"/>
      <c r="ELI65" s="7"/>
      <c r="ELJ65" s="7"/>
      <c r="ELK65" s="7"/>
      <c r="ELL65" s="7"/>
      <c r="ELM65" s="7"/>
      <c r="ELN65" s="7"/>
      <c r="ELO65" s="7"/>
      <c r="ELP65" s="7"/>
      <c r="ELQ65" s="7"/>
      <c r="ELR65" s="7"/>
      <c r="ELS65" s="7"/>
      <c r="ELT65" s="7"/>
      <c r="ELU65" s="7"/>
      <c r="ELV65" s="7"/>
      <c r="ELW65" s="7"/>
      <c r="ELX65" s="7"/>
      <c r="ELY65" s="7"/>
      <c r="ELZ65" s="7"/>
      <c r="EMA65" s="7"/>
      <c r="EMB65" s="7"/>
      <c r="EMC65" s="7"/>
      <c r="EMD65" s="7"/>
      <c r="EME65" s="7"/>
      <c r="EMF65" s="7"/>
      <c r="EMG65" s="7"/>
      <c r="EMH65" s="7"/>
      <c r="EMI65" s="7"/>
      <c r="EMJ65" s="7"/>
      <c r="EMK65" s="7"/>
      <c r="EML65" s="7"/>
      <c r="EMM65" s="7"/>
      <c r="EMN65" s="7"/>
      <c r="EMO65" s="7"/>
      <c r="EMP65" s="7"/>
      <c r="EMQ65" s="7"/>
      <c r="EMR65" s="7"/>
      <c r="EMS65" s="7"/>
      <c r="EMT65" s="7"/>
      <c r="EMU65" s="7"/>
      <c r="EMV65" s="7"/>
      <c r="EMW65" s="7"/>
      <c r="EMX65" s="7"/>
      <c r="EMY65" s="7"/>
      <c r="EMZ65" s="7"/>
      <c r="ENA65" s="7"/>
      <c r="ENB65" s="7"/>
      <c r="ENC65" s="7"/>
      <c r="END65" s="7"/>
      <c r="ENE65" s="7"/>
      <c r="ENF65" s="7"/>
      <c r="ENG65" s="7"/>
      <c r="ENH65" s="7"/>
      <c r="ENI65" s="7"/>
      <c r="ENJ65" s="7"/>
      <c r="ENK65" s="7"/>
      <c r="ENL65" s="7"/>
      <c r="ENM65" s="7"/>
      <c r="ENN65" s="7"/>
      <c r="ENO65" s="7"/>
      <c r="ENP65" s="7"/>
      <c r="ENQ65" s="7"/>
      <c r="ENR65" s="7"/>
      <c r="ENS65" s="7"/>
      <c r="ENT65" s="7"/>
      <c r="ENU65" s="7"/>
      <c r="ENV65" s="7"/>
      <c r="ENW65" s="7"/>
      <c r="ENX65" s="7"/>
      <c r="ENY65" s="7"/>
      <c r="ENZ65" s="7"/>
      <c r="EOA65" s="7"/>
      <c r="EOB65" s="7"/>
      <c r="EOC65" s="7"/>
      <c r="EOD65" s="7"/>
      <c r="EOE65" s="7"/>
      <c r="EOF65" s="7"/>
      <c r="EOG65" s="7"/>
      <c r="EOH65" s="7"/>
      <c r="EOI65" s="7"/>
      <c r="EOJ65" s="7"/>
      <c r="EOK65" s="7"/>
      <c r="EOL65" s="7"/>
      <c r="EOM65" s="7"/>
      <c r="EON65" s="7"/>
      <c r="EOO65" s="7"/>
      <c r="EOP65" s="7"/>
      <c r="EOQ65" s="7"/>
      <c r="EOR65" s="7"/>
      <c r="EOS65" s="7"/>
      <c r="EOT65" s="7"/>
      <c r="EOU65" s="7"/>
      <c r="EOV65" s="7"/>
      <c r="EOW65" s="7"/>
      <c r="EOX65" s="7"/>
      <c r="EOY65" s="7"/>
      <c r="EOZ65" s="7"/>
      <c r="EPA65" s="7"/>
      <c r="EPB65" s="7"/>
      <c r="EPC65" s="7"/>
      <c r="EPD65" s="7"/>
      <c r="EPE65" s="7"/>
      <c r="EPF65" s="7"/>
      <c r="EPG65" s="7"/>
      <c r="EPH65" s="7"/>
      <c r="EPI65" s="7"/>
      <c r="EPJ65" s="7"/>
      <c r="EPK65" s="7"/>
      <c r="EPL65" s="7"/>
      <c r="EPM65" s="7"/>
      <c r="EPN65" s="7"/>
      <c r="EPO65" s="7"/>
      <c r="EPP65" s="7"/>
      <c r="EPQ65" s="7"/>
      <c r="EPR65" s="7"/>
      <c r="EPS65" s="7"/>
      <c r="EPT65" s="7"/>
      <c r="EPU65" s="7"/>
      <c r="EPV65" s="7"/>
      <c r="EPW65" s="7"/>
      <c r="EPX65" s="7"/>
      <c r="EPY65" s="7"/>
      <c r="EPZ65" s="7"/>
      <c r="EQA65" s="7"/>
      <c r="EQB65" s="7"/>
      <c r="EQC65" s="7"/>
      <c r="EQD65" s="7"/>
      <c r="EQE65" s="7"/>
      <c r="EQF65" s="7"/>
      <c r="EQG65" s="7"/>
      <c r="EQH65" s="7"/>
      <c r="EQI65" s="7"/>
      <c r="EQJ65" s="7"/>
      <c r="EQK65" s="7"/>
      <c r="EQL65" s="7"/>
      <c r="EQM65" s="7"/>
      <c r="EQN65" s="7"/>
      <c r="EQO65" s="7"/>
      <c r="EQP65" s="7"/>
      <c r="EQQ65" s="7"/>
      <c r="EQR65" s="7"/>
      <c r="EQS65" s="7"/>
      <c r="EQT65" s="7"/>
      <c r="EQU65" s="7"/>
      <c r="EQV65" s="7"/>
      <c r="EQW65" s="7"/>
      <c r="EQX65" s="7"/>
      <c r="EQY65" s="7"/>
      <c r="EQZ65" s="7"/>
      <c r="ERA65" s="7"/>
      <c r="ERB65" s="7"/>
      <c r="ERC65" s="7"/>
      <c r="ERD65" s="7"/>
      <c r="ERE65" s="7"/>
      <c r="ERF65" s="7"/>
      <c r="ERG65" s="7"/>
      <c r="ERH65" s="7"/>
      <c r="ERI65" s="7"/>
      <c r="ERJ65" s="7"/>
      <c r="ERK65" s="7"/>
      <c r="ERL65" s="7"/>
      <c r="ERN65" s="7"/>
      <c r="ERO65" s="7"/>
      <c r="ERP65" s="7"/>
      <c r="ERQ65" s="7"/>
      <c r="ERR65" s="7"/>
      <c r="ERS65" s="7"/>
      <c r="ERT65" s="7"/>
      <c r="ERU65" s="7"/>
      <c r="ERV65" s="7"/>
      <c r="ERW65" s="7"/>
      <c r="ERX65" s="7"/>
      <c r="ERY65" s="7"/>
      <c r="ERZ65" s="7"/>
      <c r="ESA65" s="7"/>
      <c r="ESB65" s="7"/>
      <c r="ESC65" s="7"/>
      <c r="ESD65" s="7"/>
      <c r="ESE65" s="7"/>
      <c r="ESF65" s="7"/>
      <c r="ESG65" s="7"/>
      <c r="ESH65" s="7"/>
      <c r="ESI65" s="7"/>
      <c r="ESJ65" s="7"/>
      <c r="ESK65" s="7"/>
      <c r="ESL65" s="7"/>
      <c r="ESM65" s="7"/>
      <c r="ESN65" s="7"/>
      <c r="ESO65" s="7"/>
      <c r="ESP65" s="7"/>
      <c r="ESQ65" s="7"/>
      <c r="ESR65" s="7"/>
      <c r="ESS65" s="7"/>
      <c r="EST65" s="7"/>
      <c r="ESU65" s="7"/>
      <c r="ESV65" s="7"/>
      <c r="ESW65" s="7"/>
      <c r="ESX65" s="7"/>
      <c r="ESY65" s="7"/>
      <c r="ESZ65" s="7"/>
      <c r="ETA65" s="7"/>
      <c r="ETB65" s="7"/>
      <c r="ETC65" s="7"/>
      <c r="ETD65" s="7"/>
      <c r="ETE65" s="7"/>
      <c r="ETF65" s="7"/>
      <c r="ETG65" s="7"/>
      <c r="ETH65" s="7"/>
      <c r="ETI65" s="7"/>
      <c r="ETJ65" s="7"/>
      <c r="ETK65" s="7"/>
      <c r="ETL65" s="7"/>
      <c r="ETM65" s="7"/>
      <c r="ETN65" s="7"/>
      <c r="ETO65" s="7"/>
      <c r="ETP65" s="7"/>
      <c r="ETQ65" s="7"/>
      <c r="ETR65" s="7"/>
      <c r="ETS65" s="7"/>
      <c r="ETT65" s="7"/>
      <c r="ETU65" s="7"/>
      <c r="ETV65" s="7"/>
      <c r="ETW65" s="7"/>
      <c r="ETX65" s="7"/>
      <c r="ETY65" s="7"/>
      <c r="ETZ65" s="7"/>
      <c r="EUA65" s="7"/>
      <c r="EUB65" s="7"/>
      <c r="EUC65" s="7"/>
      <c r="EUD65" s="7"/>
      <c r="EUE65" s="7"/>
      <c r="EUF65" s="7"/>
      <c r="EUG65" s="7"/>
      <c r="EUH65" s="7"/>
      <c r="EUI65" s="7"/>
      <c r="EUJ65" s="7"/>
      <c r="EUK65" s="7"/>
      <c r="EUL65" s="7"/>
      <c r="EUM65" s="7"/>
      <c r="EUN65" s="7"/>
      <c r="EUO65" s="7"/>
      <c r="EUP65" s="7"/>
      <c r="EUQ65" s="7"/>
      <c r="EUR65" s="7"/>
      <c r="EUS65" s="7"/>
      <c r="EUT65" s="7"/>
      <c r="EUU65" s="7"/>
      <c r="EUV65" s="7"/>
      <c r="EUW65" s="7"/>
      <c r="EUX65" s="7"/>
      <c r="EUY65" s="7"/>
      <c r="EUZ65" s="7"/>
      <c r="EVA65" s="7"/>
      <c r="EVB65" s="7"/>
      <c r="EVC65" s="7"/>
      <c r="EVD65" s="7"/>
      <c r="EVE65" s="7"/>
      <c r="EVF65" s="7"/>
      <c r="EVG65" s="7"/>
      <c r="EVH65" s="7"/>
      <c r="EVI65" s="7"/>
      <c r="EVJ65" s="7"/>
      <c r="EVK65" s="7"/>
      <c r="EVL65" s="7"/>
      <c r="EVM65" s="7"/>
      <c r="EVN65" s="7"/>
      <c r="EVO65" s="7"/>
      <c r="EVP65" s="7"/>
      <c r="EVQ65" s="7"/>
      <c r="EVR65" s="7"/>
      <c r="EVS65" s="7"/>
      <c r="EVT65" s="7"/>
      <c r="EVU65" s="7"/>
      <c r="EVV65" s="7"/>
      <c r="EVW65" s="7"/>
      <c r="EVX65" s="7"/>
      <c r="EVY65" s="7"/>
      <c r="EVZ65" s="7"/>
      <c r="EWA65" s="7"/>
      <c r="EWB65" s="7"/>
      <c r="EWC65" s="7"/>
      <c r="EWD65" s="7"/>
      <c r="EWE65" s="7"/>
      <c r="EWF65" s="7"/>
      <c r="EWG65" s="7"/>
      <c r="EWH65" s="7"/>
      <c r="EWI65" s="7"/>
      <c r="EWJ65" s="7"/>
      <c r="EWK65" s="7"/>
      <c r="EWL65" s="7"/>
      <c r="EWM65" s="7"/>
      <c r="EWN65" s="7"/>
      <c r="EWO65" s="7"/>
      <c r="EWP65" s="7"/>
      <c r="EWQ65" s="7"/>
      <c r="EWR65" s="7"/>
      <c r="EWS65" s="7"/>
      <c r="EWT65" s="7"/>
      <c r="EWU65" s="7"/>
      <c r="EWV65" s="7"/>
      <c r="EWW65" s="7"/>
      <c r="EWX65" s="7"/>
      <c r="EWY65" s="7"/>
      <c r="EWZ65" s="7"/>
      <c r="EXA65" s="7"/>
      <c r="EXB65" s="7"/>
      <c r="EXC65" s="7"/>
      <c r="EXD65" s="7"/>
      <c r="EXE65" s="7"/>
      <c r="EXF65" s="7"/>
      <c r="EXG65" s="7"/>
      <c r="EXH65" s="7"/>
      <c r="EXI65" s="7"/>
      <c r="EXJ65" s="7"/>
      <c r="EXK65" s="7"/>
      <c r="EXL65" s="7"/>
      <c r="EXM65" s="7"/>
      <c r="EXN65" s="7"/>
      <c r="EXO65" s="7"/>
      <c r="EXP65" s="7"/>
      <c r="EXQ65" s="7"/>
      <c r="EXR65" s="7"/>
      <c r="EXS65" s="7"/>
      <c r="EXT65" s="7"/>
      <c r="EXU65" s="7"/>
      <c r="EXV65" s="7"/>
      <c r="EXW65" s="7"/>
      <c r="EXX65" s="7"/>
      <c r="EXY65" s="7"/>
      <c r="EXZ65" s="7"/>
      <c r="EYA65" s="7"/>
      <c r="EYB65" s="7"/>
      <c r="EYC65" s="7"/>
      <c r="EYD65" s="7"/>
      <c r="EYE65" s="7"/>
      <c r="EYF65" s="7"/>
      <c r="EYG65" s="7"/>
      <c r="EYH65" s="7"/>
      <c r="EYI65" s="7"/>
      <c r="EYJ65" s="7"/>
      <c r="EYK65" s="7"/>
      <c r="EYL65" s="7"/>
      <c r="EYM65" s="7"/>
      <c r="EYN65" s="7"/>
      <c r="EYO65" s="7"/>
      <c r="EYP65" s="7"/>
      <c r="EYQ65" s="7"/>
      <c r="EYR65" s="7"/>
      <c r="EYS65" s="7"/>
      <c r="EYT65" s="7"/>
      <c r="EYU65" s="7"/>
      <c r="EYV65" s="7"/>
      <c r="EYW65" s="7"/>
      <c r="EYX65" s="7"/>
      <c r="EYY65" s="7"/>
      <c r="EYZ65" s="7"/>
      <c r="EZA65" s="7"/>
      <c r="EZB65" s="7"/>
      <c r="EZC65" s="7"/>
      <c r="EZD65" s="7"/>
      <c r="EZE65" s="7"/>
      <c r="EZF65" s="7"/>
      <c r="EZG65" s="7"/>
      <c r="EZH65" s="7"/>
      <c r="EZI65" s="7"/>
      <c r="EZJ65" s="7"/>
      <c r="EZK65" s="7"/>
      <c r="EZL65" s="7"/>
      <c r="EZM65" s="7"/>
      <c r="EZN65" s="7"/>
      <c r="EZO65" s="7"/>
      <c r="EZP65" s="7"/>
      <c r="EZQ65" s="7"/>
      <c r="EZR65" s="7"/>
      <c r="EZS65" s="7"/>
      <c r="EZT65" s="7"/>
      <c r="EZU65" s="7"/>
      <c r="EZV65" s="7"/>
      <c r="EZW65" s="7"/>
      <c r="EZX65" s="7"/>
      <c r="EZY65" s="7"/>
      <c r="EZZ65" s="7"/>
      <c r="FAA65" s="7"/>
      <c r="FAB65" s="7"/>
      <c r="FAC65" s="7"/>
      <c r="FAD65" s="7"/>
      <c r="FAE65" s="7"/>
      <c r="FAF65" s="7"/>
      <c r="FAG65" s="7"/>
      <c r="FAH65" s="7"/>
      <c r="FAI65" s="7"/>
      <c r="FAJ65" s="7"/>
      <c r="FAK65" s="7"/>
      <c r="FAL65" s="7"/>
      <c r="FAM65" s="7"/>
      <c r="FAN65" s="7"/>
      <c r="FAO65" s="7"/>
      <c r="FAP65" s="7"/>
      <c r="FAQ65" s="7"/>
      <c r="FAR65" s="7"/>
      <c r="FAS65" s="7"/>
      <c r="FAT65" s="7"/>
      <c r="FAU65" s="7"/>
      <c r="FAV65" s="7"/>
      <c r="FAW65" s="7"/>
      <c r="FAX65" s="7"/>
      <c r="FAY65" s="7"/>
      <c r="FAZ65" s="7"/>
      <c r="FBA65" s="7"/>
      <c r="FBB65" s="7"/>
      <c r="FBC65" s="7"/>
      <c r="FBD65" s="7"/>
      <c r="FBE65" s="7"/>
      <c r="FBF65" s="7"/>
      <c r="FBG65" s="7"/>
      <c r="FBH65" s="7"/>
      <c r="FBJ65" s="7"/>
      <c r="FBK65" s="7"/>
      <c r="FBL65" s="7"/>
      <c r="FBM65" s="7"/>
      <c r="FBN65" s="7"/>
      <c r="FBO65" s="7"/>
      <c r="FBP65" s="7"/>
      <c r="FBQ65" s="7"/>
      <c r="FBR65" s="7"/>
      <c r="FBS65" s="7"/>
      <c r="FBT65" s="7"/>
      <c r="FBU65" s="7"/>
      <c r="FBV65" s="7"/>
      <c r="FBW65" s="7"/>
      <c r="FBX65" s="7"/>
      <c r="FBY65" s="7"/>
      <c r="FBZ65" s="7"/>
      <c r="FCA65" s="7"/>
      <c r="FCB65" s="7"/>
      <c r="FCC65" s="7"/>
      <c r="FCD65" s="7"/>
      <c r="FCE65" s="7"/>
      <c r="FCF65" s="7"/>
      <c r="FCG65" s="7"/>
      <c r="FCH65" s="7"/>
      <c r="FCI65" s="7"/>
      <c r="FCJ65" s="7"/>
      <c r="FCK65" s="7"/>
      <c r="FCL65" s="7"/>
      <c r="FCM65" s="7"/>
      <c r="FCN65" s="7"/>
      <c r="FCO65" s="7"/>
      <c r="FCP65" s="7"/>
      <c r="FCQ65" s="7"/>
      <c r="FCR65" s="7"/>
      <c r="FCS65" s="7"/>
      <c r="FCT65" s="7"/>
      <c r="FCU65" s="7"/>
      <c r="FCV65" s="7"/>
      <c r="FCW65" s="7"/>
      <c r="FCX65" s="7"/>
      <c r="FCY65" s="7"/>
      <c r="FCZ65" s="7"/>
      <c r="FDA65" s="7"/>
      <c r="FDB65" s="7"/>
      <c r="FDC65" s="7"/>
      <c r="FDD65" s="7"/>
      <c r="FDE65" s="7"/>
      <c r="FDF65" s="7"/>
      <c r="FDG65" s="7"/>
      <c r="FDH65" s="7"/>
      <c r="FDI65" s="7"/>
      <c r="FDJ65" s="7"/>
      <c r="FDK65" s="7"/>
      <c r="FDL65" s="7"/>
      <c r="FDM65" s="7"/>
      <c r="FDN65" s="7"/>
      <c r="FDO65" s="7"/>
      <c r="FDP65" s="7"/>
      <c r="FDQ65" s="7"/>
      <c r="FDR65" s="7"/>
      <c r="FDS65" s="7"/>
      <c r="FDT65" s="7"/>
      <c r="FDU65" s="7"/>
      <c r="FDV65" s="7"/>
      <c r="FDW65" s="7"/>
      <c r="FDX65" s="7"/>
      <c r="FDY65" s="7"/>
      <c r="FDZ65" s="7"/>
      <c r="FEA65" s="7"/>
      <c r="FEB65" s="7"/>
      <c r="FEC65" s="7"/>
      <c r="FED65" s="7"/>
      <c r="FEE65" s="7"/>
      <c r="FEF65" s="7"/>
      <c r="FEG65" s="7"/>
      <c r="FEH65" s="7"/>
      <c r="FEI65" s="7"/>
      <c r="FEJ65" s="7"/>
      <c r="FEK65" s="7"/>
      <c r="FEL65" s="7"/>
      <c r="FEM65" s="7"/>
      <c r="FEN65" s="7"/>
      <c r="FEO65" s="7"/>
      <c r="FEP65" s="7"/>
      <c r="FEQ65" s="7"/>
      <c r="FER65" s="7"/>
      <c r="FES65" s="7"/>
      <c r="FET65" s="7"/>
      <c r="FEU65" s="7"/>
      <c r="FEV65" s="7"/>
      <c r="FEW65" s="7"/>
      <c r="FEX65" s="7"/>
      <c r="FEY65" s="7"/>
      <c r="FEZ65" s="7"/>
      <c r="FFA65" s="7"/>
      <c r="FFB65" s="7"/>
      <c r="FFC65" s="7"/>
      <c r="FFD65" s="7"/>
      <c r="FFE65" s="7"/>
      <c r="FFF65" s="7"/>
      <c r="FFG65" s="7"/>
      <c r="FFH65" s="7"/>
      <c r="FFI65" s="7"/>
      <c r="FFJ65" s="7"/>
      <c r="FFK65" s="7"/>
      <c r="FFL65" s="7"/>
      <c r="FFM65" s="7"/>
      <c r="FFN65" s="7"/>
      <c r="FFO65" s="7"/>
      <c r="FFP65" s="7"/>
      <c r="FFQ65" s="7"/>
      <c r="FFR65" s="7"/>
      <c r="FFS65" s="7"/>
      <c r="FFT65" s="7"/>
      <c r="FFU65" s="7"/>
      <c r="FFV65" s="7"/>
      <c r="FFW65" s="7"/>
      <c r="FFX65" s="7"/>
      <c r="FFY65" s="7"/>
      <c r="FFZ65" s="7"/>
      <c r="FGA65" s="7"/>
      <c r="FGB65" s="7"/>
      <c r="FGC65" s="7"/>
      <c r="FGD65" s="7"/>
      <c r="FGE65" s="7"/>
      <c r="FGF65" s="7"/>
      <c r="FGG65" s="7"/>
      <c r="FGH65" s="7"/>
      <c r="FGI65" s="7"/>
      <c r="FGJ65" s="7"/>
      <c r="FGK65" s="7"/>
      <c r="FGL65" s="7"/>
      <c r="FGM65" s="7"/>
      <c r="FGN65" s="7"/>
      <c r="FGO65" s="7"/>
      <c r="FGP65" s="7"/>
      <c r="FGQ65" s="7"/>
      <c r="FGR65" s="7"/>
      <c r="FGS65" s="7"/>
      <c r="FGT65" s="7"/>
      <c r="FGU65" s="7"/>
      <c r="FGV65" s="7"/>
      <c r="FGW65" s="7"/>
      <c r="FGX65" s="7"/>
      <c r="FGY65" s="7"/>
      <c r="FGZ65" s="7"/>
      <c r="FHA65" s="7"/>
      <c r="FHB65" s="7"/>
      <c r="FHC65" s="7"/>
      <c r="FHD65" s="7"/>
      <c r="FHE65" s="7"/>
      <c r="FHF65" s="7"/>
      <c r="FHG65" s="7"/>
      <c r="FHH65" s="7"/>
      <c r="FHI65" s="7"/>
      <c r="FHJ65" s="7"/>
      <c r="FHK65" s="7"/>
      <c r="FHL65" s="7"/>
      <c r="FHM65" s="7"/>
      <c r="FHN65" s="7"/>
      <c r="FHO65" s="7"/>
      <c r="FHP65" s="7"/>
      <c r="FHQ65" s="7"/>
      <c r="FHR65" s="7"/>
      <c r="FHS65" s="7"/>
      <c r="FHT65" s="7"/>
      <c r="FHU65" s="7"/>
      <c r="FHV65" s="7"/>
      <c r="FHW65" s="7"/>
      <c r="FHX65" s="7"/>
      <c r="FHY65" s="7"/>
      <c r="FHZ65" s="7"/>
      <c r="FIA65" s="7"/>
      <c r="FIB65" s="7"/>
      <c r="FIC65" s="7"/>
      <c r="FID65" s="7"/>
      <c r="FIE65" s="7"/>
      <c r="FIF65" s="7"/>
      <c r="FIG65" s="7"/>
      <c r="FIH65" s="7"/>
      <c r="FII65" s="7"/>
      <c r="FIJ65" s="7"/>
      <c r="FIK65" s="7"/>
      <c r="FIL65" s="7"/>
      <c r="FIM65" s="7"/>
      <c r="FIN65" s="7"/>
      <c r="FIO65" s="7"/>
      <c r="FIP65" s="7"/>
      <c r="FIQ65" s="7"/>
      <c r="FIR65" s="7"/>
      <c r="FIS65" s="7"/>
      <c r="FIT65" s="7"/>
      <c r="FIU65" s="7"/>
      <c r="FIV65" s="7"/>
      <c r="FIW65" s="7"/>
      <c r="FIX65" s="7"/>
      <c r="FIY65" s="7"/>
      <c r="FIZ65" s="7"/>
      <c r="FJA65" s="7"/>
      <c r="FJB65" s="7"/>
      <c r="FJC65" s="7"/>
      <c r="FJD65" s="7"/>
      <c r="FJE65" s="7"/>
      <c r="FJF65" s="7"/>
      <c r="FJG65" s="7"/>
      <c r="FJH65" s="7"/>
      <c r="FJI65" s="7"/>
      <c r="FJJ65" s="7"/>
      <c r="FJK65" s="7"/>
      <c r="FJL65" s="7"/>
      <c r="FJM65" s="7"/>
      <c r="FJN65" s="7"/>
      <c r="FJO65" s="7"/>
      <c r="FJP65" s="7"/>
      <c r="FJQ65" s="7"/>
      <c r="FJR65" s="7"/>
      <c r="FJS65" s="7"/>
      <c r="FJT65" s="7"/>
      <c r="FJU65" s="7"/>
      <c r="FJV65" s="7"/>
      <c r="FJW65" s="7"/>
      <c r="FJX65" s="7"/>
      <c r="FJY65" s="7"/>
      <c r="FJZ65" s="7"/>
      <c r="FKA65" s="7"/>
      <c r="FKB65" s="7"/>
      <c r="FKC65" s="7"/>
      <c r="FKD65" s="7"/>
      <c r="FKE65" s="7"/>
      <c r="FKF65" s="7"/>
      <c r="FKG65" s="7"/>
      <c r="FKH65" s="7"/>
      <c r="FKI65" s="7"/>
      <c r="FKJ65" s="7"/>
      <c r="FKK65" s="7"/>
      <c r="FKL65" s="7"/>
      <c r="FKM65" s="7"/>
      <c r="FKN65" s="7"/>
      <c r="FKO65" s="7"/>
      <c r="FKP65" s="7"/>
      <c r="FKQ65" s="7"/>
      <c r="FKR65" s="7"/>
      <c r="FKS65" s="7"/>
      <c r="FKT65" s="7"/>
      <c r="FKU65" s="7"/>
      <c r="FKV65" s="7"/>
      <c r="FKW65" s="7"/>
      <c r="FKX65" s="7"/>
      <c r="FKY65" s="7"/>
      <c r="FKZ65" s="7"/>
      <c r="FLA65" s="7"/>
      <c r="FLB65" s="7"/>
      <c r="FLC65" s="7"/>
      <c r="FLD65" s="7"/>
      <c r="FLF65" s="7"/>
      <c r="FLG65" s="7"/>
      <c r="FLH65" s="7"/>
      <c r="FLI65" s="7"/>
      <c r="FLJ65" s="7"/>
      <c r="FLK65" s="7"/>
      <c r="FLL65" s="7"/>
      <c r="FLM65" s="7"/>
      <c r="FLN65" s="7"/>
      <c r="FLO65" s="7"/>
      <c r="FLP65" s="7"/>
      <c r="FLQ65" s="7"/>
      <c r="FLR65" s="7"/>
      <c r="FLS65" s="7"/>
      <c r="FLT65" s="7"/>
      <c r="FLU65" s="7"/>
      <c r="FLV65" s="7"/>
      <c r="FLW65" s="7"/>
      <c r="FLX65" s="7"/>
      <c r="FLY65" s="7"/>
      <c r="FLZ65" s="7"/>
      <c r="FMA65" s="7"/>
      <c r="FMB65" s="7"/>
      <c r="FMC65" s="7"/>
      <c r="FMD65" s="7"/>
      <c r="FME65" s="7"/>
      <c r="FMF65" s="7"/>
      <c r="FMG65" s="7"/>
      <c r="FMH65" s="7"/>
      <c r="FMI65" s="7"/>
      <c r="FMJ65" s="7"/>
      <c r="FMK65" s="7"/>
      <c r="FML65" s="7"/>
      <c r="FMM65" s="7"/>
      <c r="FMN65" s="7"/>
      <c r="FMO65" s="7"/>
      <c r="FMP65" s="7"/>
      <c r="FMQ65" s="7"/>
      <c r="FMR65" s="7"/>
      <c r="FMS65" s="7"/>
      <c r="FMT65" s="7"/>
      <c r="FMU65" s="7"/>
      <c r="FMV65" s="7"/>
      <c r="FMW65" s="7"/>
      <c r="FMX65" s="7"/>
      <c r="FMY65" s="7"/>
      <c r="FMZ65" s="7"/>
      <c r="FNA65" s="7"/>
      <c r="FNB65" s="7"/>
      <c r="FNC65" s="7"/>
      <c r="FND65" s="7"/>
      <c r="FNE65" s="7"/>
      <c r="FNF65" s="7"/>
      <c r="FNG65" s="7"/>
      <c r="FNH65" s="7"/>
      <c r="FNI65" s="7"/>
      <c r="FNJ65" s="7"/>
      <c r="FNK65" s="7"/>
      <c r="FNL65" s="7"/>
      <c r="FNM65" s="7"/>
      <c r="FNN65" s="7"/>
      <c r="FNO65" s="7"/>
      <c r="FNP65" s="7"/>
      <c r="FNQ65" s="7"/>
      <c r="FNR65" s="7"/>
      <c r="FNS65" s="7"/>
      <c r="FNT65" s="7"/>
      <c r="FNU65" s="7"/>
      <c r="FNV65" s="7"/>
      <c r="FNW65" s="7"/>
      <c r="FNX65" s="7"/>
      <c r="FNY65" s="7"/>
      <c r="FNZ65" s="7"/>
      <c r="FOA65" s="7"/>
      <c r="FOB65" s="7"/>
      <c r="FOC65" s="7"/>
      <c r="FOD65" s="7"/>
      <c r="FOE65" s="7"/>
      <c r="FOF65" s="7"/>
      <c r="FOG65" s="7"/>
      <c r="FOH65" s="7"/>
      <c r="FOI65" s="7"/>
      <c r="FOJ65" s="7"/>
      <c r="FOK65" s="7"/>
      <c r="FOL65" s="7"/>
      <c r="FOM65" s="7"/>
      <c r="FON65" s="7"/>
      <c r="FOO65" s="7"/>
      <c r="FOP65" s="7"/>
      <c r="FOQ65" s="7"/>
      <c r="FOR65" s="7"/>
      <c r="FOS65" s="7"/>
      <c r="FOT65" s="7"/>
      <c r="FOU65" s="7"/>
      <c r="FOV65" s="7"/>
      <c r="FOW65" s="7"/>
      <c r="FOX65" s="7"/>
      <c r="FOY65" s="7"/>
      <c r="FOZ65" s="7"/>
      <c r="FPA65" s="7"/>
      <c r="FPB65" s="7"/>
      <c r="FPC65" s="7"/>
      <c r="FPD65" s="7"/>
      <c r="FPE65" s="7"/>
      <c r="FPF65" s="7"/>
      <c r="FPG65" s="7"/>
      <c r="FPH65" s="7"/>
      <c r="FPI65" s="7"/>
      <c r="FPJ65" s="7"/>
      <c r="FPK65" s="7"/>
      <c r="FPL65" s="7"/>
      <c r="FPM65" s="7"/>
      <c r="FPN65" s="7"/>
      <c r="FPO65" s="7"/>
      <c r="FPP65" s="7"/>
      <c r="FPQ65" s="7"/>
      <c r="FPR65" s="7"/>
      <c r="FPS65" s="7"/>
      <c r="FPT65" s="7"/>
      <c r="FPU65" s="7"/>
      <c r="FPV65" s="7"/>
      <c r="FPW65" s="7"/>
      <c r="FPX65" s="7"/>
      <c r="FPY65" s="7"/>
      <c r="FPZ65" s="7"/>
      <c r="FQA65" s="7"/>
      <c r="FQB65" s="7"/>
      <c r="FQC65" s="7"/>
      <c r="FQD65" s="7"/>
      <c r="FQE65" s="7"/>
      <c r="FQF65" s="7"/>
      <c r="FQG65" s="7"/>
      <c r="FQH65" s="7"/>
      <c r="FQI65" s="7"/>
      <c r="FQJ65" s="7"/>
      <c r="FQK65" s="7"/>
      <c r="FQL65" s="7"/>
      <c r="FQM65" s="7"/>
      <c r="FQN65" s="7"/>
      <c r="FQO65" s="7"/>
      <c r="FQP65" s="7"/>
      <c r="FQQ65" s="7"/>
      <c r="FQR65" s="7"/>
      <c r="FQS65" s="7"/>
      <c r="FQT65" s="7"/>
      <c r="FQU65" s="7"/>
      <c r="FQV65" s="7"/>
      <c r="FQW65" s="7"/>
      <c r="FQX65" s="7"/>
      <c r="FQY65" s="7"/>
      <c r="FQZ65" s="7"/>
      <c r="FRA65" s="7"/>
      <c r="FRB65" s="7"/>
      <c r="FRC65" s="7"/>
      <c r="FRD65" s="7"/>
      <c r="FRE65" s="7"/>
      <c r="FRF65" s="7"/>
      <c r="FRG65" s="7"/>
      <c r="FRH65" s="7"/>
      <c r="FRI65" s="7"/>
      <c r="FRJ65" s="7"/>
      <c r="FRK65" s="7"/>
      <c r="FRL65" s="7"/>
      <c r="FRM65" s="7"/>
      <c r="FRN65" s="7"/>
      <c r="FRO65" s="7"/>
      <c r="FRP65" s="7"/>
      <c r="FRQ65" s="7"/>
      <c r="FRR65" s="7"/>
      <c r="FRS65" s="7"/>
      <c r="FRT65" s="7"/>
      <c r="FRU65" s="7"/>
      <c r="FRV65" s="7"/>
      <c r="FRW65" s="7"/>
      <c r="FRX65" s="7"/>
      <c r="FRY65" s="7"/>
      <c r="FRZ65" s="7"/>
      <c r="FSA65" s="7"/>
      <c r="FSB65" s="7"/>
      <c r="FSC65" s="7"/>
      <c r="FSD65" s="7"/>
      <c r="FSE65" s="7"/>
      <c r="FSF65" s="7"/>
      <c r="FSG65" s="7"/>
      <c r="FSH65" s="7"/>
      <c r="FSI65" s="7"/>
      <c r="FSJ65" s="7"/>
      <c r="FSK65" s="7"/>
      <c r="FSL65" s="7"/>
      <c r="FSM65" s="7"/>
      <c r="FSN65" s="7"/>
      <c r="FSO65" s="7"/>
      <c r="FSP65" s="7"/>
      <c r="FSQ65" s="7"/>
      <c r="FSR65" s="7"/>
      <c r="FSS65" s="7"/>
      <c r="FST65" s="7"/>
      <c r="FSU65" s="7"/>
      <c r="FSV65" s="7"/>
      <c r="FSW65" s="7"/>
      <c r="FSX65" s="7"/>
      <c r="FSY65" s="7"/>
      <c r="FSZ65" s="7"/>
      <c r="FTA65" s="7"/>
      <c r="FTB65" s="7"/>
      <c r="FTC65" s="7"/>
      <c r="FTD65" s="7"/>
      <c r="FTE65" s="7"/>
      <c r="FTF65" s="7"/>
      <c r="FTG65" s="7"/>
      <c r="FTH65" s="7"/>
      <c r="FTI65" s="7"/>
      <c r="FTJ65" s="7"/>
      <c r="FTK65" s="7"/>
      <c r="FTL65" s="7"/>
      <c r="FTM65" s="7"/>
      <c r="FTN65" s="7"/>
      <c r="FTO65" s="7"/>
      <c r="FTP65" s="7"/>
      <c r="FTQ65" s="7"/>
      <c r="FTR65" s="7"/>
      <c r="FTS65" s="7"/>
      <c r="FTT65" s="7"/>
      <c r="FTU65" s="7"/>
      <c r="FTV65" s="7"/>
      <c r="FTW65" s="7"/>
      <c r="FTX65" s="7"/>
      <c r="FTY65" s="7"/>
      <c r="FTZ65" s="7"/>
      <c r="FUA65" s="7"/>
      <c r="FUB65" s="7"/>
      <c r="FUC65" s="7"/>
      <c r="FUD65" s="7"/>
      <c r="FUE65" s="7"/>
      <c r="FUF65" s="7"/>
      <c r="FUG65" s="7"/>
      <c r="FUH65" s="7"/>
      <c r="FUI65" s="7"/>
      <c r="FUJ65" s="7"/>
      <c r="FUK65" s="7"/>
      <c r="FUL65" s="7"/>
      <c r="FUM65" s="7"/>
      <c r="FUN65" s="7"/>
      <c r="FUO65" s="7"/>
      <c r="FUP65" s="7"/>
      <c r="FUQ65" s="7"/>
      <c r="FUR65" s="7"/>
      <c r="FUS65" s="7"/>
      <c r="FUT65" s="7"/>
      <c r="FUU65" s="7"/>
      <c r="FUV65" s="7"/>
      <c r="FUW65" s="7"/>
      <c r="FUX65" s="7"/>
      <c r="FUY65" s="7"/>
      <c r="FUZ65" s="7"/>
      <c r="FVB65" s="7"/>
      <c r="FVC65" s="7"/>
      <c r="FVD65" s="7"/>
      <c r="FVE65" s="7"/>
      <c r="FVF65" s="7"/>
      <c r="FVG65" s="7"/>
      <c r="FVH65" s="7"/>
      <c r="FVI65" s="7"/>
      <c r="FVJ65" s="7"/>
      <c r="FVK65" s="7"/>
      <c r="FVL65" s="7"/>
      <c r="FVM65" s="7"/>
      <c r="FVN65" s="7"/>
      <c r="FVO65" s="7"/>
      <c r="FVP65" s="7"/>
      <c r="FVQ65" s="7"/>
      <c r="FVR65" s="7"/>
      <c r="FVS65" s="7"/>
      <c r="FVT65" s="7"/>
      <c r="FVU65" s="7"/>
      <c r="FVV65" s="7"/>
      <c r="FVW65" s="7"/>
      <c r="FVX65" s="7"/>
      <c r="FVY65" s="7"/>
      <c r="FVZ65" s="7"/>
      <c r="FWA65" s="7"/>
      <c r="FWB65" s="7"/>
      <c r="FWC65" s="7"/>
      <c r="FWD65" s="7"/>
      <c r="FWE65" s="7"/>
      <c r="FWF65" s="7"/>
      <c r="FWG65" s="7"/>
      <c r="FWH65" s="7"/>
      <c r="FWI65" s="7"/>
      <c r="FWJ65" s="7"/>
      <c r="FWK65" s="7"/>
      <c r="FWL65" s="7"/>
      <c r="FWM65" s="7"/>
      <c r="FWN65" s="7"/>
      <c r="FWO65" s="7"/>
      <c r="FWP65" s="7"/>
      <c r="FWQ65" s="7"/>
      <c r="FWR65" s="7"/>
      <c r="FWS65" s="7"/>
      <c r="FWT65" s="7"/>
      <c r="FWU65" s="7"/>
      <c r="FWV65" s="7"/>
      <c r="FWW65" s="7"/>
      <c r="FWX65" s="7"/>
      <c r="FWY65" s="7"/>
      <c r="FWZ65" s="7"/>
      <c r="FXA65" s="7"/>
      <c r="FXB65" s="7"/>
      <c r="FXC65" s="7"/>
      <c r="FXD65" s="7"/>
      <c r="FXE65" s="7"/>
      <c r="FXF65" s="7"/>
      <c r="FXG65" s="7"/>
      <c r="FXH65" s="7"/>
      <c r="FXI65" s="7"/>
      <c r="FXJ65" s="7"/>
      <c r="FXK65" s="7"/>
      <c r="FXL65" s="7"/>
      <c r="FXM65" s="7"/>
      <c r="FXN65" s="7"/>
      <c r="FXO65" s="7"/>
      <c r="FXP65" s="7"/>
      <c r="FXQ65" s="7"/>
      <c r="FXR65" s="7"/>
      <c r="FXS65" s="7"/>
      <c r="FXT65" s="7"/>
      <c r="FXU65" s="7"/>
      <c r="FXV65" s="7"/>
      <c r="FXW65" s="7"/>
      <c r="FXX65" s="7"/>
      <c r="FXY65" s="7"/>
      <c r="FXZ65" s="7"/>
      <c r="FYA65" s="7"/>
      <c r="FYB65" s="7"/>
      <c r="FYC65" s="7"/>
      <c r="FYD65" s="7"/>
      <c r="FYE65" s="7"/>
      <c r="FYF65" s="7"/>
      <c r="FYG65" s="7"/>
      <c r="FYH65" s="7"/>
      <c r="FYI65" s="7"/>
      <c r="FYJ65" s="7"/>
      <c r="FYK65" s="7"/>
      <c r="FYL65" s="7"/>
      <c r="FYM65" s="7"/>
      <c r="FYN65" s="7"/>
      <c r="FYO65" s="7"/>
      <c r="FYP65" s="7"/>
      <c r="FYQ65" s="7"/>
      <c r="FYR65" s="7"/>
      <c r="FYS65" s="7"/>
      <c r="FYT65" s="7"/>
      <c r="FYU65" s="7"/>
      <c r="FYV65" s="7"/>
      <c r="FYW65" s="7"/>
      <c r="FYX65" s="7"/>
      <c r="FYY65" s="7"/>
      <c r="FYZ65" s="7"/>
      <c r="FZA65" s="7"/>
      <c r="FZB65" s="7"/>
      <c r="FZC65" s="7"/>
      <c r="FZD65" s="7"/>
      <c r="FZE65" s="7"/>
      <c r="FZF65" s="7"/>
      <c r="FZG65" s="7"/>
      <c r="FZH65" s="7"/>
      <c r="FZI65" s="7"/>
      <c r="FZJ65" s="7"/>
      <c r="FZK65" s="7"/>
      <c r="FZL65" s="7"/>
      <c r="FZM65" s="7"/>
      <c r="FZN65" s="7"/>
      <c r="FZO65" s="7"/>
      <c r="FZP65" s="7"/>
      <c r="FZQ65" s="7"/>
      <c r="FZR65" s="7"/>
      <c r="FZS65" s="7"/>
      <c r="FZT65" s="7"/>
      <c r="FZU65" s="7"/>
      <c r="FZV65" s="7"/>
      <c r="FZW65" s="7"/>
      <c r="FZX65" s="7"/>
      <c r="FZY65" s="7"/>
      <c r="FZZ65" s="7"/>
      <c r="GAA65" s="7"/>
      <c r="GAB65" s="7"/>
      <c r="GAC65" s="7"/>
      <c r="GAD65" s="7"/>
      <c r="GAE65" s="7"/>
      <c r="GAF65" s="7"/>
      <c r="GAG65" s="7"/>
      <c r="GAH65" s="7"/>
      <c r="GAI65" s="7"/>
      <c r="GAJ65" s="7"/>
      <c r="GAK65" s="7"/>
      <c r="GAL65" s="7"/>
      <c r="GAM65" s="7"/>
      <c r="GAN65" s="7"/>
      <c r="GAO65" s="7"/>
      <c r="GAP65" s="7"/>
      <c r="GAQ65" s="7"/>
      <c r="GAR65" s="7"/>
      <c r="GAS65" s="7"/>
      <c r="GAT65" s="7"/>
      <c r="GAU65" s="7"/>
      <c r="GAV65" s="7"/>
      <c r="GAW65" s="7"/>
      <c r="GAX65" s="7"/>
      <c r="GAY65" s="7"/>
      <c r="GAZ65" s="7"/>
      <c r="GBA65" s="7"/>
      <c r="GBB65" s="7"/>
      <c r="GBC65" s="7"/>
      <c r="GBD65" s="7"/>
      <c r="GBE65" s="7"/>
      <c r="GBF65" s="7"/>
      <c r="GBG65" s="7"/>
      <c r="GBH65" s="7"/>
      <c r="GBI65" s="7"/>
      <c r="GBJ65" s="7"/>
      <c r="GBK65" s="7"/>
      <c r="GBL65" s="7"/>
      <c r="GBM65" s="7"/>
      <c r="GBN65" s="7"/>
      <c r="GBO65" s="7"/>
      <c r="GBP65" s="7"/>
      <c r="GBQ65" s="7"/>
      <c r="GBR65" s="7"/>
      <c r="GBS65" s="7"/>
      <c r="GBT65" s="7"/>
      <c r="GBU65" s="7"/>
      <c r="GBV65" s="7"/>
      <c r="GBW65" s="7"/>
      <c r="GBX65" s="7"/>
      <c r="GBY65" s="7"/>
      <c r="GBZ65" s="7"/>
      <c r="GCA65" s="7"/>
      <c r="GCB65" s="7"/>
      <c r="GCC65" s="7"/>
      <c r="GCD65" s="7"/>
      <c r="GCE65" s="7"/>
      <c r="GCF65" s="7"/>
      <c r="GCG65" s="7"/>
      <c r="GCH65" s="7"/>
      <c r="GCI65" s="7"/>
      <c r="GCJ65" s="7"/>
      <c r="GCK65" s="7"/>
      <c r="GCL65" s="7"/>
      <c r="GCM65" s="7"/>
      <c r="GCN65" s="7"/>
      <c r="GCO65" s="7"/>
      <c r="GCP65" s="7"/>
      <c r="GCQ65" s="7"/>
      <c r="GCR65" s="7"/>
      <c r="GCS65" s="7"/>
      <c r="GCT65" s="7"/>
      <c r="GCU65" s="7"/>
      <c r="GCV65" s="7"/>
      <c r="GCW65" s="7"/>
      <c r="GCX65" s="7"/>
      <c r="GCY65" s="7"/>
      <c r="GCZ65" s="7"/>
      <c r="GDA65" s="7"/>
      <c r="GDB65" s="7"/>
      <c r="GDC65" s="7"/>
      <c r="GDD65" s="7"/>
      <c r="GDE65" s="7"/>
      <c r="GDF65" s="7"/>
      <c r="GDG65" s="7"/>
      <c r="GDH65" s="7"/>
      <c r="GDI65" s="7"/>
      <c r="GDJ65" s="7"/>
      <c r="GDK65" s="7"/>
      <c r="GDL65" s="7"/>
      <c r="GDM65" s="7"/>
      <c r="GDN65" s="7"/>
      <c r="GDO65" s="7"/>
      <c r="GDP65" s="7"/>
      <c r="GDQ65" s="7"/>
      <c r="GDR65" s="7"/>
      <c r="GDS65" s="7"/>
      <c r="GDT65" s="7"/>
      <c r="GDU65" s="7"/>
      <c r="GDV65" s="7"/>
      <c r="GDW65" s="7"/>
      <c r="GDX65" s="7"/>
      <c r="GDY65" s="7"/>
      <c r="GDZ65" s="7"/>
      <c r="GEA65" s="7"/>
      <c r="GEB65" s="7"/>
      <c r="GEC65" s="7"/>
      <c r="GED65" s="7"/>
      <c r="GEE65" s="7"/>
      <c r="GEF65" s="7"/>
      <c r="GEG65" s="7"/>
      <c r="GEH65" s="7"/>
      <c r="GEI65" s="7"/>
      <c r="GEJ65" s="7"/>
      <c r="GEK65" s="7"/>
      <c r="GEL65" s="7"/>
      <c r="GEM65" s="7"/>
      <c r="GEN65" s="7"/>
      <c r="GEO65" s="7"/>
      <c r="GEP65" s="7"/>
      <c r="GEQ65" s="7"/>
      <c r="GER65" s="7"/>
      <c r="GES65" s="7"/>
      <c r="GET65" s="7"/>
      <c r="GEU65" s="7"/>
      <c r="GEV65" s="7"/>
      <c r="GEX65" s="7"/>
      <c r="GEY65" s="7"/>
      <c r="GEZ65" s="7"/>
      <c r="GFA65" s="7"/>
      <c r="GFB65" s="7"/>
      <c r="GFC65" s="7"/>
      <c r="GFD65" s="7"/>
      <c r="GFE65" s="7"/>
      <c r="GFF65" s="7"/>
      <c r="GFG65" s="7"/>
      <c r="GFH65" s="7"/>
      <c r="GFI65" s="7"/>
      <c r="GFJ65" s="7"/>
      <c r="GFK65" s="7"/>
      <c r="GFL65" s="7"/>
      <c r="GFM65" s="7"/>
      <c r="GFN65" s="7"/>
      <c r="GFO65" s="7"/>
      <c r="GFP65" s="7"/>
      <c r="GFQ65" s="7"/>
      <c r="GFR65" s="7"/>
      <c r="GFS65" s="7"/>
      <c r="GFT65" s="7"/>
      <c r="GFU65" s="7"/>
      <c r="GFV65" s="7"/>
      <c r="GFW65" s="7"/>
      <c r="GFX65" s="7"/>
      <c r="GFY65" s="7"/>
      <c r="GFZ65" s="7"/>
      <c r="GGA65" s="7"/>
      <c r="GGB65" s="7"/>
      <c r="GGC65" s="7"/>
      <c r="GGD65" s="7"/>
      <c r="GGE65" s="7"/>
      <c r="GGF65" s="7"/>
      <c r="GGG65" s="7"/>
      <c r="GGH65" s="7"/>
      <c r="GGI65" s="7"/>
      <c r="GGJ65" s="7"/>
      <c r="GGK65" s="7"/>
      <c r="GGL65" s="7"/>
      <c r="GGM65" s="7"/>
      <c r="GGN65" s="7"/>
      <c r="GGO65" s="7"/>
      <c r="GGP65" s="7"/>
      <c r="GGQ65" s="7"/>
      <c r="GGR65" s="7"/>
      <c r="GGS65" s="7"/>
      <c r="GGT65" s="7"/>
      <c r="GGU65" s="7"/>
      <c r="GGV65" s="7"/>
      <c r="GGW65" s="7"/>
      <c r="GGX65" s="7"/>
      <c r="GGY65" s="7"/>
      <c r="GGZ65" s="7"/>
      <c r="GHA65" s="7"/>
      <c r="GHB65" s="7"/>
      <c r="GHC65" s="7"/>
      <c r="GHD65" s="7"/>
      <c r="GHE65" s="7"/>
      <c r="GHF65" s="7"/>
      <c r="GHG65" s="7"/>
      <c r="GHH65" s="7"/>
      <c r="GHI65" s="7"/>
      <c r="GHJ65" s="7"/>
      <c r="GHK65" s="7"/>
      <c r="GHL65" s="7"/>
      <c r="GHM65" s="7"/>
      <c r="GHN65" s="7"/>
      <c r="GHO65" s="7"/>
      <c r="GHP65" s="7"/>
      <c r="GHQ65" s="7"/>
      <c r="GHR65" s="7"/>
      <c r="GHS65" s="7"/>
      <c r="GHT65" s="7"/>
      <c r="GHU65" s="7"/>
      <c r="GHV65" s="7"/>
      <c r="GHW65" s="7"/>
      <c r="GHX65" s="7"/>
      <c r="GHY65" s="7"/>
      <c r="GHZ65" s="7"/>
      <c r="GIA65" s="7"/>
      <c r="GIB65" s="7"/>
      <c r="GIC65" s="7"/>
      <c r="GID65" s="7"/>
      <c r="GIE65" s="7"/>
      <c r="GIF65" s="7"/>
      <c r="GIG65" s="7"/>
      <c r="GIH65" s="7"/>
      <c r="GII65" s="7"/>
      <c r="GIJ65" s="7"/>
      <c r="GIK65" s="7"/>
      <c r="GIL65" s="7"/>
      <c r="GIM65" s="7"/>
      <c r="GIN65" s="7"/>
      <c r="GIO65" s="7"/>
      <c r="GIP65" s="7"/>
      <c r="GIQ65" s="7"/>
      <c r="GIR65" s="7"/>
      <c r="GIS65" s="7"/>
      <c r="GIT65" s="7"/>
      <c r="GIU65" s="7"/>
      <c r="GIV65" s="7"/>
      <c r="GIW65" s="7"/>
      <c r="GIX65" s="7"/>
      <c r="GIY65" s="7"/>
      <c r="GIZ65" s="7"/>
      <c r="GJA65" s="7"/>
      <c r="GJB65" s="7"/>
      <c r="GJC65" s="7"/>
      <c r="GJD65" s="7"/>
      <c r="GJE65" s="7"/>
      <c r="GJF65" s="7"/>
      <c r="GJG65" s="7"/>
      <c r="GJH65" s="7"/>
      <c r="GJI65" s="7"/>
      <c r="GJJ65" s="7"/>
      <c r="GJK65" s="7"/>
      <c r="GJL65" s="7"/>
      <c r="GJM65" s="7"/>
      <c r="GJN65" s="7"/>
      <c r="GJO65" s="7"/>
      <c r="GJP65" s="7"/>
      <c r="GJQ65" s="7"/>
      <c r="GJR65" s="7"/>
      <c r="GJS65" s="7"/>
      <c r="GJT65" s="7"/>
      <c r="GJU65" s="7"/>
      <c r="GJV65" s="7"/>
      <c r="GJW65" s="7"/>
      <c r="GJX65" s="7"/>
      <c r="GJY65" s="7"/>
      <c r="GJZ65" s="7"/>
      <c r="GKA65" s="7"/>
      <c r="GKB65" s="7"/>
      <c r="GKC65" s="7"/>
      <c r="GKD65" s="7"/>
      <c r="GKE65" s="7"/>
      <c r="GKF65" s="7"/>
      <c r="GKG65" s="7"/>
      <c r="GKH65" s="7"/>
      <c r="GKI65" s="7"/>
      <c r="GKJ65" s="7"/>
      <c r="GKK65" s="7"/>
      <c r="GKL65" s="7"/>
      <c r="GKM65" s="7"/>
      <c r="GKN65" s="7"/>
      <c r="GKO65" s="7"/>
      <c r="GKP65" s="7"/>
      <c r="GKQ65" s="7"/>
      <c r="GKR65" s="7"/>
      <c r="GKS65" s="7"/>
      <c r="GKT65" s="7"/>
      <c r="GKU65" s="7"/>
      <c r="GKV65" s="7"/>
      <c r="GKW65" s="7"/>
      <c r="GKX65" s="7"/>
      <c r="GKY65" s="7"/>
      <c r="GKZ65" s="7"/>
      <c r="GLA65" s="7"/>
      <c r="GLB65" s="7"/>
      <c r="GLC65" s="7"/>
      <c r="GLD65" s="7"/>
      <c r="GLE65" s="7"/>
      <c r="GLF65" s="7"/>
      <c r="GLG65" s="7"/>
      <c r="GLH65" s="7"/>
      <c r="GLI65" s="7"/>
      <c r="GLJ65" s="7"/>
      <c r="GLK65" s="7"/>
      <c r="GLL65" s="7"/>
      <c r="GLM65" s="7"/>
      <c r="GLN65" s="7"/>
      <c r="GLO65" s="7"/>
      <c r="GLP65" s="7"/>
      <c r="GLQ65" s="7"/>
      <c r="GLR65" s="7"/>
      <c r="GLS65" s="7"/>
      <c r="GLT65" s="7"/>
      <c r="GLU65" s="7"/>
      <c r="GLV65" s="7"/>
      <c r="GLW65" s="7"/>
      <c r="GLX65" s="7"/>
      <c r="GLY65" s="7"/>
      <c r="GLZ65" s="7"/>
      <c r="GMA65" s="7"/>
      <c r="GMB65" s="7"/>
      <c r="GMC65" s="7"/>
      <c r="GMD65" s="7"/>
      <c r="GME65" s="7"/>
      <c r="GMF65" s="7"/>
      <c r="GMG65" s="7"/>
      <c r="GMH65" s="7"/>
      <c r="GMI65" s="7"/>
      <c r="GMJ65" s="7"/>
      <c r="GMK65" s="7"/>
      <c r="GML65" s="7"/>
      <c r="GMM65" s="7"/>
      <c r="GMN65" s="7"/>
      <c r="GMO65" s="7"/>
      <c r="GMP65" s="7"/>
      <c r="GMQ65" s="7"/>
      <c r="GMR65" s="7"/>
      <c r="GMS65" s="7"/>
      <c r="GMT65" s="7"/>
      <c r="GMU65" s="7"/>
      <c r="GMV65" s="7"/>
      <c r="GMW65" s="7"/>
      <c r="GMX65" s="7"/>
      <c r="GMY65" s="7"/>
      <c r="GMZ65" s="7"/>
      <c r="GNA65" s="7"/>
      <c r="GNB65" s="7"/>
      <c r="GNC65" s="7"/>
      <c r="GND65" s="7"/>
      <c r="GNE65" s="7"/>
      <c r="GNF65" s="7"/>
      <c r="GNG65" s="7"/>
      <c r="GNH65" s="7"/>
      <c r="GNI65" s="7"/>
      <c r="GNJ65" s="7"/>
      <c r="GNK65" s="7"/>
      <c r="GNL65" s="7"/>
      <c r="GNM65" s="7"/>
      <c r="GNN65" s="7"/>
      <c r="GNO65" s="7"/>
      <c r="GNP65" s="7"/>
      <c r="GNQ65" s="7"/>
      <c r="GNR65" s="7"/>
      <c r="GNS65" s="7"/>
      <c r="GNT65" s="7"/>
      <c r="GNU65" s="7"/>
      <c r="GNV65" s="7"/>
      <c r="GNW65" s="7"/>
      <c r="GNX65" s="7"/>
      <c r="GNY65" s="7"/>
      <c r="GNZ65" s="7"/>
      <c r="GOA65" s="7"/>
      <c r="GOB65" s="7"/>
      <c r="GOC65" s="7"/>
      <c r="GOD65" s="7"/>
      <c r="GOE65" s="7"/>
      <c r="GOF65" s="7"/>
      <c r="GOG65" s="7"/>
      <c r="GOH65" s="7"/>
      <c r="GOI65" s="7"/>
      <c r="GOJ65" s="7"/>
      <c r="GOK65" s="7"/>
      <c r="GOL65" s="7"/>
      <c r="GOM65" s="7"/>
      <c r="GON65" s="7"/>
      <c r="GOO65" s="7"/>
      <c r="GOP65" s="7"/>
      <c r="GOQ65" s="7"/>
      <c r="GOR65" s="7"/>
      <c r="GOT65" s="7"/>
      <c r="GOU65" s="7"/>
      <c r="GOV65" s="7"/>
      <c r="GOW65" s="7"/>
      <c r="GOX65" s="7"/>
      <c r="GOY65" s="7"/>
      <c r="GOZ65" s="7"/>
      <c r="GPA65" s="7"/>
      <c r="GPB65" s="7"/>
      <c r="GPC65" s="7"/>
      <c r="GPD65" s="7"/>
      <c r="GPE65" s="7"/>
      <c r="GPF65" s="7"/>
      <c r="GPG65" s="7"/>
      <c r="GPH65" s="7"/>
      <c r="GPI65" s="7"/>
      <c r="GPJ65" s="7"/>
      <c r="GPK65" s="7"/>
      <c r="GPL65" s="7"/>
      <c r="GPM65" s="7"/>
      <c r="GPN65" s="7"/>
      <c r="GPO65" s="7"/>
      <c r="GPP65" s="7"/>
      <c r="GPQ65" s="7"/>
      <c r="GPR65" s="7"/>
      <c r="GPS65" s="7"/>
      <c r="GPT65" s="7"/>
      <c r="GPU65" s="7"/>
      <c r="GPV65" s="7"/>
      <c r="GPW65" s="7"/>
      <c r="GPX65" s="7"/>
      <c r="GPY65" s="7"/>
      <c r="GPZ65" s="7"/>
      <c r="GQA65" s="7"/>
      <c r="GQB65" s="7"/>
      <c r="GQC65" s="7"/>
      <c r="GQD65" s="7"/>
      <c r="GQE65" s="7"/>
      <c r="GQF65" s="7"/>
      <c r="GQG65" s="7"/>
      <c r="GQH65" s="7"/>
      <c r="GQI65" s="7"/>
      <c r="GQJ65" s="7"/>
      <c r="GQK65" s="7"/>
      <c r="GQL65" s="7"/>
      <c r="GQM65" s="7"/>
      <c r="GQN65" s="7"/>
      <c r="GQO65" s="7"/>
      <c r="GQP65" s="7"/>
      <c r="GQQ65" s="7"/>
      <c r="GQR65" s="7"/>
      <c r="GQS65" s="7"/>
      <c r="GQT65" s="7"/>
      <c r="GQU65" s="7"/>
      <c r="GQV65" s="7"/>
      <c r="GQW65" s="7"/>
      <c r="GQX65" s="7"/>
      <c r="GQY65" s="7"/>
      <c r="GQZ65" s="7"/>
      <c r="GRA65" s="7"/>
      <c r="GRB65" s="7"/>
      <c r="GRC65" s="7"/>
      <c r="GRD65" s="7"/>
      <c r="GRE65" s="7"/>
      <c r="GRF65" s="7"/>
      <c r="GRG65" s="7"/>
      <c r="GRH65" s="7"/>
      <c r="GRI65" s="7"/>
      <c r="GRJ65" s="7"/>
      <c r="GRK65" s="7"/>
      <c r="GRL65" s="7"/>
      <c r="GRM65" s="7"/>
      <c r="GRN65" s="7"/>
      <c r="GRO65" s="7"/>
      <c r="GRP65" s="7"/>
      <c r="GRQ65" s="7"/>
      <c r="GRR65" s="7"/>
      <c r="GRS65" s="7"/>
      <c r="GRT65" s="7"/>
      <c r="GRU65" s="7"/>
      <c r="GRV65" s="7"/>
      <c r="GRW65" s="7"/>
      <c r="GRX65" s="7"/>
      <c r="GRY65" s="7"/>
      <c r="GRZ65" s="7"/>
      <c r="GSA65" s="7"/>
      <c r="GSB65" s="7"/>
      <c r="GSC65" s="7"/>
      <c r="GSD65" s="7"/>
      <c r="GSE65" s="7"/>
      <c r="GSF65" s="7"/>
      <c r="GSG65" s="7"/>
      <c r="GSH65" s="7"/>
      <c r="GSI65" s="7"/>
      <c r="GSJ65" s="7"/>
      <c r="GSK65" s="7"/>
      <c r="GSL65" s="7"/>
      <c r="GSM65" s="7"/>
      <c r="GSN65" s="7"/>
      <c r="GSO65" s="7"/>
      <c r="GSP65" s="7"/>
      <c r="GSQ65" s="7"/>
      <c r="GSR65" s="7"/>
      <c r="GSS65" s="7"/>
      <c r="GST65" s="7"/>
      <c r="GSU65" s="7"/>
      <c r="GSV65" s="7"/>
      <c r="GSW65" s="7"/>
      <c r="GSX65" s="7"/>
      <c r="GSY65" s="7"/>
      <c r="GSZ65" s="7"/>
      <c r="GTA65" s="7"/>
      <c r="GTB65" s="7"/>
      <c r="GTC65" s="7"/>
      <c r="GTD65" s="7"/>
      <c r="GTE65" s="7"/>
      <c r="GTF65" s="7"/>
      <c r="GTG65" s="7"/>
      <c r="GTH65" s="7"/>
      <c r="GTI65" s="7"/>
      <c r="GTJ65" s="7"/>
      <c r="GTK65" s="7"/>
      <c r="GTL65" s="7"/>
      <c r="GTM65" s="7"/>
      <c r="GTN65" s="7"/>
      <c r="GTO65" s="7"/>
      <c r="GTP65" s="7"/>
      <c r="GTQ65" s="7"/>
      <c r="GTR65" s="7"/>
      <c r="GTS65" s="7"/>
      <c r="GTT65" s="7"/>
      <c r="GTU65" s="7"/>
      <c r="GTV65" s="7"/>
      <c r="GTW65" s="7"/>
      <c r="GTX65" s="7"/>
      <c r="GTY65" s="7"/>
      <c r="GTZ65" s="7"/>
      <c r="GUA65" s="7"/>
      <c r="GUB65" s="7"/>
      <c r="GUC65" s="7"/>
      <c r="GUD65" s="7"/>
      <c r="GUE65" s="7"/>
      <c r="GUF65" s="7"/>
      <c r="GUG65" s="7"/>
      <c r="GUH65" s="7"/>
      <c r="GUI65" s="7"/>
      <c r="GUJ65" s="7"/>
      <c r="GUK65" s="7"/>
      <c r="GUL65" s="7"/>
      <c r="GUM65" s="7"/>
      <c r="GUN65" s="7"/>
      <c r="GUO65" s="7"/>
      <c r="GUP65" s="7"/>
      <c r="GUQ65" s="7"/>
      <c r="GUR65" s="7"/>
      <c r="GUS65" s="7"/>
      <c r="GUT65" s="7"/>
      <c r="GUU65" s="7"/>
      <c r="GUV65" s="7"/>
      <c r="GUW65" s="7"/>
      <c r="GUX65" s="7"/>
      <c r="GUY65" s="7"/>
      <c r="GUZ65" s="7"/>
      <c r="GVA65" s="7"/>
      <c r="GVB65" s="7"/>
      <c r="GVC65" s="7"/>
      <c r="GVD65" s="7"/>
      <c r="GVE65" s="7"/>
      <c r="GVF65" s="7"/>
      <c r="GVG65" s="7"/>
      <c r="GVH65" s="7"/>
      <c r="GVI65" s="7"/>
      <c r="GVJ65" s="7"/>
      <c r="GVK65" s="7"/>
      <c r="GVL65" s="7"/>
      <c r="GVM65" s="7"/>
      <c r="GVN65" s="7"/>
      <c r="GVO65" s="7"/>
      <c r="GVP65" s="7"/>
      <c r="GVQ65" s="7"/>
      <c r="GVR65" s="7"/>
      <c r="GVS65" s="7"/>
      <c r="GVT65" s="7"/>
      <c r="GVU65" s="7"/>
      <c r="GVV65" s="7"/>
      <c r="GVW65" s="7"/>
      <c r="GVX65" s="7"/>
      <c r="GVY65" s="7"/>
      <c r="GVZ65" s="7"/>
      <c r="GWA65" s="7"/>
      <c r="GWB65" s="7"/>
      <c r="GWC65" s="7"/>
      <c r="GWD65" s="7"/>
      <c r="GWE65" s="7"/>
      <c r="GWF65" s="7"/>
      <c r="GWG65" s="7"/>
      <c r="GWH65" s="7"/>
      <c r="GWI65" s="7"/>
      <c r="GWJ65" s="7"/>
      <c r="GWK65" s="7"/>
      <c r="GWL65" s="7"/>
      <c r="GWM65" s="7"/>
      <c r="GWN65" s="7"/>
      <c r="GWO65" s="7"/>
      <c r="GWP65" s="7"/>
      <c r="GWQ65" s="7"/>
      <c r="GWR65" s="7"/>
      <c r="GWS65" s="7"/>
      <c r="GWT65" s="7"/>
      <c r="GWU65" s="7"/>
      <c r="GWV65" s="7"/>
      <c r="GWW65" s="7"/>
      <c r="GWX65" s="7"/>
      <c r="GWY65" s="7"/>
      <c r="GWZ65" s="7"/>
      <c r="GXA65" s="7"/>
      <c r="GXB65" s="7"/>
      <c r="GXC65" s="7"/>
      <c r="GXD65" s="7"/>
      <c r="GXE65" s="7"/>
      <c r="GXF65" s="7"/>
      <c r="GXG65" s="7"/>
      <c r="GXH65" s="7"/>
      <c r="GXI65" s="7"/>
      <c r="GXJ65" s="7"/>
      <c r="GXK65" s="7"/>
      <c r="GXL65" s="7"/>
      <c r="GXM65" s="7"/>
      <c r="GXN65" s="7"/>
      <c r="GXO65" s="7"/>
      <c r="GXP65" s="7"/>
      <c r="GXQ65" s="7"/>
      <c r="GXR65" s="7"/>
      <c r="GXS65" s="7"/>
      <c r="GXT65" s="7"/>
      <c r="GXU65" s="7"/>
      <c r="GXV65" s="7"/>
      <c r="GXW65" s="7"/>
      <c r="GXX65" s="7"/>
      <c r="GXY65" s="7"/>
      <c r="GXZ65" s="7"/>
      <c r="GYA65" s="7"/>
      <c r="GYB65" s="7"/>
      <c r="GYC65" s="7"/>
      <c r="GYD65" s="7"/>
      <c r="GYE65" s="7"/>
      <c r="GYF65" s="7"/>
      <c r="GYG65" s="7"/>
      <c r="GYH65" s="7"/>
      <c r="GYI65" s="7"/>
      <c r="GYJ65" s="7"/>
      <c r="GYK65" s="7"/>
      <c r="GYL65" s="7"/>
      <c r="GYM65" s="7"/>
      <c r="GYN65" s="7"/>
      <c r="GYP65" s="7"/>
      <c r="GYQ65" s="7"/>
      <c r="GYR65" s="7"/>
      <c r="GYS65" s="7"/>
      <c r="GYT65" s="7"/>
      <c r="GYU65" s="7"/>
      <c r="GYV65" s="7"/>
      <c r="GYW65" s="7"/>
      <c r="GYX65" s="7"/>
      <c r="GYY65" s="7"/>
      <c r="GYZ65" s="7"/>
      <c r="GZA65" s="7"/>
      <c r="GZB65" s="7"/>
      <c r="GZC65" s="7"/>
      <c r="GZD65" s="7"/>
      <c r="GZE65" s="7"/>
      <c r="GZF65" s="7"/>
      <c r="GZG65" s="7"/>
      <c r="GZH65" s="7"/>
      <c r="GZI65" s="7"/>
      <c r="GZJ65" s="7"/>
      <c r="GZK65" s="7"/>
      <c r="GZL65" s="7"/>
      <c r="GZM65" s="7"/>
      <c r="GZN65" s="7"/>
      <c r="GZO65" s="7"/>
      <c r="GZP65" s="7"/>
      <c r="GZQ65" s="7"/>
      <c r="GZR65" s="7"/>
      <c r="GZS65" s="7"/>
      <c r="GZT65" s="7"/>
      <c r="GZU65" s="7"/>
      <c r="GZV65" s="7"/>
      <c r="GZW65" s="7"/>
      <c r="GZX65" s="7"/>
      <c r="GZY65" s="7"/>
      <c r="GZZ65" s="7"/>
      <c r="HAA65" s="7"/>
      <c r="HAB65" s="7"/>
      <c r="HAC65" s="7"/>
      <c r="HAD65" s="7"/>
      <c r="HAE65" s="7"/>
      <c r="HAF65" s="7"/>
      <c r="HAG65" s="7"/>
      <c r="HAH65" s="7"/>
      <c r="HAI65" s="7"/>
      <c r="HAJ65" s="7"/>
      <c r="HAK65" s="7"/>
      <c r="HAL65" s="7"/>
      <c r="HAM65" s="7"/>
      <c r="HAN65" s="7"/>
      <c r="HAO65" s="7"/>
      <c r="HAP65" s="7"/>
      <c r="HAQ65" s="7"/>
      <c r="HAR65" s="7"/>
      <c r="HAS65" s="7"/>
      <c r="HAT65" s="7"/>
      <c r="HAU65" s="7"/>
      <c r="HAV65" s="7"/>
      <c r="HAW65" s="7"/>
      <c r="HAX65" s="7"/>
      <c r="HAY65" s="7"/>
      <c r="HAZ65" s="7"/>
      <c r="HBA65" s="7"/>
      <c r="HBB65" s="7"/>
      <c r="HBC65" s="7"/>
      <c r="HBD65" s="7"/>
      <c r="HBE65" s="7"/>
      <c r="HBF65" s="7"/>
      <c r="HBG65" s="7"/>
      <c r="HBH65" s="7"/>
      <c r="HBI65" s="7"/>
      <c r="HBJ65" s="7"/>
      <c r="HBK65" s="7"/>
      <c r="HBL65" s="7"/>
      <c r="HBM65" s="7"/>
      <c r="HBN65" s="7"/>
      <c r="HBO65" s="7"/>
      <c r="HBP65" s="7"/>
      <c r="HBQ65" s="7"/>
      <c r="HBR65" s="7"/>
      <c r="HBS65" s="7"/>
      <c r="HBT65" s="7"/>
      <c r="HBU65" s="7"/>
      <c r="HBV65" s="7"/>
      <c r="HBW65" s="7"/>
      <c r="HBX65" s="7"/>
      <c r="HBY65" s="7"/>
      <c r="HBZ65" s="7"/>
      <c r="HCA65" s="7"/>
      <c r="HCB65" s="7"/>
      <c r="HCC65" s="7"/>
      <c r="HCD65" s="7"/>
      <c r="HCE65" s="7"/>
      <c r="HCF65" s="7"/>
      <c r="HCG65" s="7"/>
      <c r="HCH65" s="7"/>
      <c r="HCI65" s="7"/>
      <c r="HCJ65" s="7"/>
      <c r="HCK65" s="7"/>
      <c r="HCL65" s="7"/>
      <c r="HCM65" s="7"/>
      <c r="HCN65" s="7"/>
      <c r="HCO65" s="7"/>
      <c r="HCP65" s="7"/>
      <c r="HCQ65" s="7"/>
      <c r="HCR65" s="7"/>
      <c r="HCS65" s="7"/>
      <c r="HCT65" s="7"/>
      <c r="HCU65" s="7"/>
      <c r="HCV65" s="7"/>
      <c r="HCW65" s="7"/>
      <c r="HCX65" s="7"/>
      <c r="HCY65" s="7"/>
      <c r="HCZ65" s="7"/>
      <c r="HDA65" s="7"/>
      <c r="HDB65" s="7"/>
      <c r="HDC65" s="7"/>
      <c r="HDD65" s="7"/>
      <c r="HDE65" s="7"/>
      <c r="HDF65" s="7"/>
      <c r="HDG65" s="7"/>
      <c r="HDH65" s="7"/>
      <c r="HDI65" s="7"/>
      <c r="HDJ65" s="7"/>
      <c r="HDK65" s="7"/>
      <c r="HDL65" s="7"/>
      <c r="HDM65" s="7"/>
      <c r="HDN65" s="7"/>
      <c r="HDO65" s="7"/>
      <c r="HDP65" s="7"/>
      <c r="HDQ65" s="7"/>
      <c r="HDR65" s="7"/>
      <c r="HDS65" s="7"/>
      <c r="HDT65" s="7"/>
      <c r="HDU65" s="7"/>
      <c r="HDV65" s="7"/>
      <c r="HDW65" s="7"/>
      <c r="HDX65" s="7"/>
      <c r="HDY65" s="7"/>
      <c r="HDZ65" s="7"/>
      <c r="HEA65" s="7"/>
      <c r="HEB65" s="7"/>
      <c r="HEC65" s="7"/>
      <c r="HED65" s="7"/>
      <c r="HEE65" s="7"/>
      <c r="HEF65" s="7"/>
      <c r="HEG65" s="7"/>
      <c r="HEH65" s="7"/>
      <c r="HEI65" s="7"/>
      <c r="HEJ65" s="7"/>
      <c r="HEK65" s="7"/>
      <c r="HEL65" s="7"/>
      <c r="HEM65" s="7"/>
      <c r="HEN65" s="7"/>
      <c r="HEO65" s="7"/>
      <c r="HEP65" s="7"/>
      <c r="HEQ65" s="7"/>
      <c r="HER65" s="7"/>
      <c r="HES65" s="7"/>
      <c r="HET65" s="7"/>
      <c r="HEU65" s="7"/>
      <c r="HEV65" s="7"/>
      <c r="HEW65" s="7"/>
      <c r="HEX65" s="7"/>
      <c r="HEY65" s="7"/>
      <c r="HEZ65" s="7"/>
      <c r="HFA65" s="7"/>
      <c r="HFB65" s="7"/>
      <c r="HFC65" s="7"/>
      <c r="HFD65" s="7"/>
      <c r="HFE65" s="7"/>
      <c r="HFF65" s="7"/>
      <c r="HFG65" s="7"/>
      <c r="HFH65" s="7"/>
      <c r="HFI65" s="7"/>
      <c r="HFJ65" s="7"/>
      <c r="HFK65" s="7"/>
      <c r="HFL65" s="7"/>
      <c r="HFM65" s="7"/>
      <c r="HFN65" s="7"/>
      <c r="HFO65" s="7"/>
      <c r="HFP65" s="7"/>
      <c r="HFQ65" s="7"/>
      <c r="HFR65" s="7"/>
      <c r="HFS65" s="7"/>
      <c r="HFT65" s="7"/>
      <c r="HFU65" s="7"/>
      <c r="HFV65" s="7"/>
      <c r="HFW65" s="7"/>
      <c r="HFX65" s="7"/>
      <c r="HFY65" s="7"/>
      <c r="HFZ65" s="7"/>
      <c r="HGA65" s="7"/>
      <c r="HGB65" s="7"/>
      <c r="HGC65" s="7"/>
      <c r="HGD65" s="7"/>
      <c r="HGE65" s="7"/>
      <c r="HGF65" s="7"/>
      <c r="HGG65" s="7"/>
      <c r="HGH65" s="7"/>
      <c r="HGI65" s="7"/>
      <c r="HGJ65" s="7"/>
      <c r="HGK65" s="7"/>
      <c r="HGL65" s="7"/>
      <c r="HGM65" s="7"/>
      <c r="HGN65" s="7"/>
      <c r="HGO65" s="7"/>
      <c r="HGP65" s="7"/>
      <c r="HGQ65" s="7"/>
      <c r="HGR65" s="7"/>
      <c r="HGS65" s="7"/>
      <c r="HGT65" s="7"/>
      <c r="HGU65" s="7"/>
      <c r="HGV65" s="7"/>
      <c r="HGW65" s="7"/>
      <c r="HGX65" s="7"/>
      <c r="HGY65" s="7"/>
      <c r="HGZ65" s="7"/>
      <c r="HHA65" s="7"/>
      <c r="HHB65" s="7"/>
      <c r="HHC65" s="7"/>
      <c r="HHD65" s="7"/>
      <c r="HHE65" s="7"/>
      <c r="HHF65" s="7"/>
      <c r="HHG65" s="7"/>
      <c r="HHH65" s="7"/>
      <c r="HHI65" s="7"/>
      <c r="HHJ65" s="7"/>
      <c r="HHK65" s="7"/>
      <c r="HHL65" s="7"/>
      <c r="HHM65" s="7"/>
      <c r="HHN65" s="7"/>
      <c r="HHO65" s="7"/>
      <c r="HHP65" s="7"/>
      <c r="HHQ65" s="7"/>
      <c r="HHR65" s="7"/>
      <c r="HHS65" s="7"/>
      <c r="HHT65" s="7"/>
      <c r="HHU65" s="7"/>
      <c r="HHV65" s="7"/>
      <c r="HHW65" s="7"/>
      <c r="HHX65" s="7"/>
      <c r="HHY65" s="7"/>
      <c r="HHZ65" s="7"/>
      <c r="HIA65" s="7"/>
      <c r="HIB65" s="7"/>
      <c r="HIC65" s="7"/>
      <c r="HID65" s="7"/>
      <c r="HIE65" s="7"/>
      <c r="HIF65" s="7"/>
      <c r="HIG65" s="7"/>
      <c r="HIH65" s="7"/>
      <c r="HII65" s="7"/>
      <c r="HIJ65" s="7"/>
      <c r="HIL65" s="7"/>
      <c r="HIM65" s="7"/>
      <c r="HIN65" s="7"/>
      <c r="HIO65" s="7"/>
      <c r="HIP65" s="7"/>
      <c r="HIQ65" s="7"/>
      <c r="HIR65" s="7"/>
      <c r="HIS65" s="7"/>
      <c r="HIT65" s="7"/>
      <c r="HIU65" s="7"/>
      <c r="HIV65" s="7"/>
      <c r="HIW65" s="7"/>
      <c r="HIX65" s="7"/>
      <c r="HIY65" s="7"/>
      <c r="HIZ65" s="7"/>
      <c r="HJA65" s="7"/>
      <c r="HJB65" s="7"/>
      <c r="HJC65" s="7"/>
      <c r="HJD65" s="7"/>
      <c r="HJE65" s="7"/>
      <c r="HJF65" s="7"/>
      <c r="HJG65" s="7"/>
      <c r="HJH65" s="7"/>
      <c r="HJI65" s="7"/>
      <c r="HJJ65" s="7"/>
      <c r="HJK65" s="7"/>
      <c r="HJL65" s="7"/>
      <c r="HJM65" s="7"/>
      <c r="HJN65" s="7"/>
      <c r="HJO65" s="7"/>
      <c r="HJP65" s="7"/>
      <c r="HJQ65" s="7"/>
      <c r="HJR65" s="7"/>
      <c r="HJS65" s="7"/>
      <c r="HJT65" s="7"/>
      <c r="HJU65" s="7"/>
      <c r="HJV65" s="7"/>
      <c r="HJW65" s="7"/>
      <c r="HJX65" s="7"/>
      <c r="HJY65" s="7"/>
      <c r="HJZ65" s="7"/>
      <c r="HKA65" s="7"/>
      <c r="HKB65" s="7"/>
      <c r="HKC65" s="7"/>
      <c r="HKD65" s="7"/>
      <c r="HKE65" s="7"/>
      <c r="HKF65" s="7"/>
      <c r="HKG65" s="7"/>
      <c r="HKH65" s="7"/>
      <c r="HKI65" s="7"/>
      <c r="HKJ65" s="7"/>
      <c r="HKK65" s="7"/>
      <c r="HKL65" s="7"/>
      <c r="HKM65" s="7"/>
      <c r="HKN65" s="7"/>
      <c r="HKO65" s="7"/>
      <c r="HKP65" s="7"/>
      <c r="HKQ65" s="7"/>
      <c r="HKR65" s="7"/>
      <c r="HKS65" s="7"/>
      <c r="HKT65" s="7"/>
      <c r="HKU65" s="7"/>
      <c r="HKV65" s="7"/>
      <c r="HKW65" s="7"/>
      <c r="HKX65" s="7"/>
      <c r="HKY65" s="7"/>
      <c r="HKZ65" s="7"/>
      <c r="HLA65" s="7"/>
      <c r="HLB65" s="7"/>
      <c r="HLC65" s="7"/>
      <c r="HLD65" s="7"/>
      <c r="HLE65" s="7"/>
      <c r="HLF65" s="7"/>
      <c r="HLG65" s="7"/>
      <c r="HLH65" s="7"/>
      <c r="HLI65" s="7"/>
      <c r="HLJ65" s="7"/>
      <c r="HLK65" s="7"/>
      <c r="HLL65" s="7"/>
      <c r="HLM65" s="7"/>
      <c r="HLN65" s="7"/>
      <c r="HLO65" s="7"/>
      <c r="HLP65" s="7"/>
      <c r="HLQ65" s="7"/>
      <c r="HLR65" s="7"/>
      <c r="HLS65" s="7"/>
      <c r="HLT65" s="7"/>
      <c r="HLU65" s="7"/>
      <c r="HLV65" s="7"/>
      <c r="HLW65" s="7"/>
      <c r="HLX65" s="7"/>
      <c r="HLY65" s="7"/>
      <c r="HLZ65" s="7"/>
      <c r="HMA65" s="7"/>
      <c r="HMB65" s="7"/>
      <c r="HMC65" s="7"/>
      <c r="HMD65" s="7"/>
      <c r="HME65" s="7"/>
      <c r="HMF65" s="7"/>
      <c r="HMG65" s="7"/>
      <c r="HMH65" s="7"/>
      <c r="HMI65" s="7"/>
      <c r="HMJ65" s="7"/>
      <c r="HMK65" s="7"/>
      <c r="HML65" s="7"/>
      <c r="HMM65" s="7"/>
      <c r="HMN65" s="7"/>
      <c r="HMO65" s="7"/>
      <c r="HMP65" s="7"/>
      <c r="HMQ65" s="7"/>
      <c r="HMR65" s="7"/>
      <c r="HMS65" s="7"/>
      <c r="HMT65" s="7"/>
      <c r="HMU65" s="7"/>
      <c r="HMV65" s="7"/>
      <c r="HMW65" s="7"/>
      <c r="HMX65" s="7"/>
      <c r="HMY65" s="7"/>
      <c r="HMZ65" s="7"/>
      <c r="HNA65" s="7"/>
      <c r="HNB65" s="7"/>
      <c r="HNC65" s="7"/>
      <c r="HND65" s="7"/>
      <c r="HNE65" s="7"/>
      <c r="HNF65" s="7"/>
      <c r="HNG65" s="7"/>
      <c r="HNH65" s="7"/>
      <c r="HNI65" s="7"/>
      <c r="HNJ65" s="7"/>
      <c r="HNK65" s="7"/>
      <c r="HNL65" s="7"/>
      <c r="HNM65" s="7"/>
      <c r="HNN65" s="7"/>
      <c r="HNO65" s="7"/>
      <c r="HNP65" s="7"/>
      <c r="HNQ65" s="7"/>
      <c r="HNR65" s="7"/>
      <c r="HNS65" s="7"/>
      <c r="HNT65" s="7"/>
      <c r="HNU65" s="7"/>
      <c r="HNV65" s="7"/>
      <c r="HNW65" s="7"/>
      <c r="HNX65" s="7"/>
      <c r="HNY65" s="7"/>
      <c r="HNZ65" s="7"/>
      <c r="HOA65" s="7"/>
      <c r="HOB65" s="7"/>
      <c r="HOC65" s="7"/>
      <c r="HOD65" s="7"/>
      <c r="HOE65" s="7"/>
      <c r="HOF65" s="7"/>
      <c r="HOG65" s="7"/>
      <c r="HOH65" s="7"/>
      <c r="HOI65" s="7"/>
      <c r="HOJ65" s="7"/>
      <c r="HOK65" s="7"/>
      <c r="HOL65" s="7"/>
      <c r="HOM65" s="7"/>
      <c r="HON65" s="7"/>
      <c r="HOO65" s="7"/>
      <c r="HOP65" s="7"/>
      <c r="HOQ65" s="7"/>
      <c r="HOR65" s="7"/>
      <c r="HOS65" s="7"/>
      <c r="HOT65" s="7"/>
      <c r="HOU65" s="7"/>
      <c r="HOV65" s="7"/>
      <c r="HOW65" s="7"/>
      <c r="HOX65" s="7"/>
      <c r="HOY65" s="7"/>
      <c r="HOZ65" s="7"/>
      <c r="HPA65" s="7"/>
      <c r="HPB65" s="7"/>
      <c r="HPC65" s="7"/>
      <c r="HPD65" s="7"/>
      <c r="HPE65" s="7"/>
      <c r="HPF65" s="7"/>
      <c r="HPG65" s="7"/>
      <c r="HPH65" s="7"/>
      <c r="HPI65" s="7"/>
      <c r="HPJ65" s="7"/>
      <c r="HPK65" s="7"/>
      <c r="HPL65" s="7"/>
      <c r="HPM65" s="7"/>
      <c r="HPN65" s="7"/>
      <c r="HPO65" s="7"/>
      <c r="HPP65" s="7"/>
      <c r="HPQ65" s="7"/>
      <c r="HPR65" s="7"/>
      <c r="HPS65" s="7"/>
      <c r="HPT65" s="7"/>
      <c r="HPU65" s="7"/>
      <c r="HPV65" s="7"/>
      <c r="HPW65" s="7"/>
      <c r="HPX65" s="7"/>
      <c r="HPY65" s="7"/>
      <c r="HPZ65" s="7"/>
      <c r="HQA65" s="7"/>
      <c r="HQB65" s="7"/>
      <c r="HQC65" s="7"/>
      <c r="HQD65" s="7"/>
      <c r="HQE65" s="7"/>
      <c r="HQF65" s="7"/>
      <c r="HQG65" s="7"/>
      <c r="HQH65" s="7"/>
      <c r="HQI65" s="7"/>
      <c r="HQJ65" s="7"/>
      <c r="HQK65" s="7"/>
      <c r="HQL65" s="7"/>
      <c r="HQM65" s="7"/>
      <c r="HQN65" s="7"/>
      <c r="HQO65" s="7"/>
      <c r="HQP65" s="7"/>
      <c r="HQQ65" s="7"/>
      <c r="HQR65" s="7"/>
      <c r="HQS65" s="7"/>
      <c r="HQT65" s="7"/>
      <c r="HQU65" s="7"/>
      <c r="HQV65" s="7"/>
      <c r="HQW65" s="7"/>
      <c r="HQX65" s="7"/>
      <c r="HQY65" s="7"/>
      <c r="HQZ65" s="7"/>
      <c r="HRA65" s="7"/>
      <c r="HRB65" s="7"/>
      <c r="HRC65" s="7"/>
      <c r="HRD65" s="7"/>
      <c r="HRE65" s="7"/>
      <c r="HRF65" s="7"/>
      <c r="HRG65" s="7"/>
      <c r="HRH65" s="7"/>
      <c r="HRI65" s="7"/>
      <c r="HRJ65" s="7"/>
      <c r="HRK65" s="7"/>
      <c r="HRL65" s="7"/>
      <c r="HRM65" s="7"/>
      <c r="HRN65" s="7"/>
      <c r="HRO65" s="7"/>
      <c r="HRP65" s="7"/>
      <c r="HRQ65" s="7"/>
      <c r="HRR65" s="7"/>
      <c r="HRS65" s="7"/>
      <c r="HRT65" s="7"/>
      <c r="HRU65" s="7"/>
      <c r="HRV65" s="7"/>
      <c r="HRW65" s="7"/>
      <c r="HRX65" s="7"/>
      <c r="HRY65" s="7"/>
      <c r="HRZ65" s="7"/>
      <c r="HSA65" s="7"/>
      <c r="HSB65" s="7"/>
      <c r="HSC65" s="7"/>
      <c r="HSD65" s="7"/>
      <c r="HSE65" s="7"/>
      <c r="HSF65" s="7"/>
      <c r="HSH65" s="7"/>
      <c r="HSI65" s="7"/>
      <c r="HSJ65" s="7"/>
      <c r="HSK65" s="7"/>
      <c r="HSL65" s="7"/>
      <c r="HSM65" s="7"/>
      <c r="HSN65" s="7"/>
      <c r="HSO65" s="7"/>
      <c r="HSP65" s="7"/>
      <c r="HSQ65" s="7"/>
      <c r="HSR65" s="7"/>
      <c r="HSS65" s="7"/>
      <c r="HST65" s="7"/>
      <c r="HSU65" s="7"/>
      <c r="HSV65" s="7"/>
      <c r="HSW65" s="7"/>
      <c r="HSX65" s="7"/>
      <c r="HSY65" s="7"/>
      <c r="HSZ65" s="7"/>
      <c r="HTA65" s="7"/>
      <c r="HTB65" s="7"/>
      <c r="HTC65" s="7"/>
      <c r="HTD65" s="7"/>
      <c r="HTE65" s="7"/>
      <c r="HTF65" s="7"/>
      <c r="HTG65" s="7"/>
      <c r="HTH65" s="7"/>
      <c r="HTI65" s="7"/>
      <c r="HTJ65" s="7"/>
      <c r="HTK65" s="7"/>
      <c r="HTL65" s="7"/>
      <c r="HTM65" s="7"/>
      <c r="HTN65" s="7"/>
      <c r="HTO65" s="7"/>
      <c r="HTP65" s="7"/>
      <c r="HTQ65" s="7"/>
      <c r="HTR65" s="7"/>
      <c r="HTS65" s="7"/>
      <c r="HTT65" s="7"/>
      <c r="HTU65" s="7"/>
      <c r="HTV65" s="7"/>
      <c r="HTW65" s="7"/>
      <c r="HTX65" s="7"/>
      <c r="HTY65" s="7"/>
      <c r="HTZ65" s="7"/>
      <c r="HUA65" s="7"/>
      <c r="HUB65" s="7"/>
      <c r="HUC65" s="7"/>
      <c r="HUD65" s="7"/>
      <c r="HUE65" s="7"/>
      <c r="HUF65" s="7"/>
      <c r="HUG65" s="7"/>
      <c r="HUH65" s="7"/>
      <c r="HUI65" s="7"/>
      <c r="HUJ65" s="7"/>
      <c r="HUK65" s="7"/>
      <c r="HUL65" s="7"/>
      <c r="HUM65" s="7"/>
      <c r="HUN65" s="7"/>
      <c r="HUO65" s="7"/>
      <c r="HUP65" s="7"/>
      <c r="HUQ65" s="7"/>
      <c r="HUR65" s="7"/>
      <c r="HUS65" s="7"/>
      <c r="HUT65" s="7"/>
      <c r="HUU65" s="7"/>
      <c r="HUV65" s="7"/>
      <c r="HUW65" s="7"/>
      <c r="HUX65" s="7"/>
      <c r="HUY65" s="7"/>
      <c r="HUZ65" s="7"/>
      <c r="HVA65" s="7"/>
      <c r="HVB65" s="7"/>
      <c r="HVC65" s="7"/>
      <c r="HVD65" s="7"/>
      <c r="HVE65" s="7"/>
      <c r="HVF65" s="7"/>
      <c r="HVG65" s="7"/>
      <c r="HVH65" s="7"/>
      <c r="HVI65" s="7"/>
      <c r="HVJ65" s="7"/>
      <c r="HVK65" s="7"/>
      <c r="HVL65" s="7"/>
      <c r="HVM65" s="7"/>
      <c r="HVN65" s="7"/>
      <c r="HVO65" s="7"/>
      <c r="HVP65" s="7"/>
      <c r="HVQ65" s="7"/>
      <c r="HVR65" s="7"/>
      <c r="HVS65" s="7"/>
      <c r="HVT65" s="7"/>
      <c r="HVU65" s="7"/>
      <c r="HVV65" s="7"/>
      <c r="HVW65" s="7"/>
      <c r="HVX65" s="7"/>
      <c r="HVY65" s="7"/>
      <c r="HVZ65" s="7"/>
      <c r="HWA65" s="7"/>
      <c r="HWB65" s="7"/>
      <c r="HWC65" s="7"/>
      <c r="HWD65" s="7"/>
      <c r="HWE65" s="7"/>
      <c r="HWF65" s="7"/>
      <c r="HWG65" s="7"/>
      <c r="HWH65" s="7"/>
      <c r="HWI65" s="7"/>
      <c r="HWJ65" s="7"/>
      <c r="HWK65" s="7"/>
      <c r="HWL65" s="7"/>
      <c r="HWM65" s="7"/>
      <c r="HWN65" s="7"/>
      <c r="HWO65" s="7"/>
      <c r="HWP65" s="7"/>
      <c r="HWQ65" s="7"/>
      <c r="HWR65" s="7"/>
      <c r="HWS65" s="7"/>
      <c r="HWT65" s="7"/>
      <c r="HWU65" s="7"/>
      <c r="HWV65" s="7"/>
      <c r="HWW65" s="7"/>
      <c r="HWX65" s="7"/>
      <c r="HWY65" s="7"/>
      <c r="HWZ65" s="7"/>
      <c r="HXA65" s="7"/>
      <c r="HXB65" s="7"/>
      <c r="HXC65" s="7"/>
      <c r="HXD65" s="7"/>
      <c r="HXE65" s="7"/>
      <c r="HXF65" s="7"/>
      <c r="HXG65" s="7"/>
      <c r="HXH65" s="7"/>
      <c r="HXI65" s="7"/>
      <c r="HXJ65" s="7"/>
      <c r="HXK65" s="7"/>
      <c r="HXL65" s="7"/>
      <c r="HXM65" s="7"/>
      <c r="HXN65" s="7"/>
      <c r="HXO65" s="7"/>
      <c r="HXP65" s="7"/>
      <c r="HXQ65" s="7"/>
      <c r="HXR65" s="7"/>
      <c r="HXS65" s="7"/>
      <c r="HXT65" s="7"/>
      <c r="HXU65" s="7"/>
      <c r="HXV65" s="7"/>
      <c r="HXW65" s="7"/>
      <c r="HXX65" s="7"/>
      <c r="HXY65" s="7"/>
      <c r="HXZ65" s="7"/>
      <c r="HYA65" s="7"/>
      <c r="HYB65" s="7"/>
      <c r="HYC65" s="7"/>
      <c r="HYD65" s="7"/>
      <c r="HYE65" s="7"/>
      <c r="HYF65" s="7"/>
      <c r="HYG65" s="7"/>
      <c r="HYH65" s="7"/>
      <c r="HYI65" s="7"/>
      <c r="HYJ65" s="7"/>
      <c r="HYK65" s="7"/>
      <c r="HYL65" s="7"/>
      <c r="HYM65" s="7"/>
      <c r="HYN65" s="7"/>
      <c r="HYO65" s="7"/>
      <c r="HYP65" s="7"/>
      <c r="HYQ65" s="7"/>
      <c r="HYR65" s="7"/>
      <c r="HYS65" s="7"/>
      <c r="HYT65" s="7"/>
      <c r="HYU65" s="7"/>
      <c r="HYV65" s="7"/>
      <c r="HYW65" s="7"/>
      <c r="HYX65" s="7"/>
      <c r="HYY65" s="7"/>
      <c r="HYZ65" s="7"/>
      <c r="HZA65" s="7"/>
      <c r="HZB65" s="7"/>
      <c r="HZC65" s="7"/>
      <c r="HZD65" s="7"/>
      <c r="HZE65" s="7"/>
      <c r="HZF65" s="7"/>
      <c r="HZG65" s="7"/>
      <c r="HZH65" s="7"/>
      <c r="HZI65" s="7"/>
      <c r="HZJ65" s="7"/>
      <c r="HZK65" s="7"/>
      <c r="HZL65" s="7"/>
      <c r="HZM65" s="7"/>
      <c r="HZN65" s="7"/>
      <c r="HZO65" s="7"/>
      <c r="HZP65" s="7"/>
      <c r="HZQ65" s="7"/>
      <c r="HZR65" s="7"/>
      <c r="HZS65" s="7"/>
      <c r="HZT65" s="7"/>
      <c r="HZU65" s="7"/>
      <c r="HZV65" s="7"/>
      <c r="HZW65" s="7"/>
      <c r="HZX65" s="7"/>
      <c r="HZY65" s="7"/>
      <c r="HZZ65" s="7"/>
      <c r="IAA65" s="7"/>
      <c r="IAB65" s="7"/>
      <c r="IAC65" s="7"/>
      <c r="IAD65" s="7"/>
      <c r="IAE65" s="7"/>
      <c r="IAF65" s="7"/>
      <c r="IAG65" s="7"/>
      <c r="IAH65" s="7"/>
      <c r="IAI65" s="7"/>
      <c r="IAJ65" s="7"/>
      <c r="IAK65" s="7"/>
      <c r="IAL65" s="7"/>
      <c r="IAM65" s="7"/>
      <c r="IAN65" s="7"/>
      <c r="IAO65" s="7"/>
      <c r="IAP65" s="7"/>
      <c r="IAQ65" s="7"/>
      <c r="IAR65" s="7"/>
      <c r="IAS65" s="7"/>
      <c r="IAT65" s="7"/>
      <c r="IAU65" s="7"/>
      <c r="IAV65" s="7"/>
      <c r="IAW65" s="7"/>
      <c r="IAX65" s="7"/>
      <c r="IAY65" s="7"/>
      <c r="IAZ65" s="7"/>
      <c r="IBA65" s="7"/>
      <c r="IBB65" s="7"/>
      <c r="IBC65" s="7"/>
      <c r="IBD65" s="7"/>
      <c r="IBE65" s="7"/>
      <c r="IBF65" s="7"/>
      <c r="IBG65" s="7"/>
      <c r="IBH65" s="7"/>
      <c r="IBI65" s="7"/>
      <c r="IBJ65" s="7"/>
      <c r="IBK65" s="7"/>
      <c r="IBL65" s="7"/>
      <c r="IBM65" s="7"/>
      <c r="IBN65" s="7"/>
      <c r="IBO65" s="7"/>
      <c r="IBP65" s="7"/>
      <c r="IBQ65" s="7"/>
      <c r="IBR65" s="7"/>
      <c r="IBS65" s="7"/>
      <c r="IBT65" s="7"/>
      <c r="IBU65" s="7"/>
      <c r="IBV65" s="7"/>
      <c r="IBW65" s="7"/>
      <c r="IBX65" s="7"/>
      <c r="IBY65" s="7"/>
      <c r="IBZ65" s="7"/>
      <c r="ICA65" s="7"/>
      <c r="ICB65" s="7"/>
      <c r="ICD65" s="7"/>
      <c r="ICE65" s="7"/>
      <c r="ICF65" s="7"/>
      <c r="ICG65" s="7"/>
      <c r="ICH65" s="7"/>
      <c r="ICI65" s="7"/>
      <c r="ICJ65" s="7"/>
      <c r="ICK65" s="7"/>
      <c r="ICL65" s="7"/>
      <c r="ICM65" s="7"/>
      <c r="ICN65" s="7"/>
      <c r="ICO65" s="7"/>
      <c r="ICP65" s="7"/>
      <c r="ICQ65" s="7"/>
      <c r="ICR65" s="7"/>
      <c r="ICS65" s="7"/>
      <c r="ICT65" s="7"/>
      <c r="ICU65" s="7"/>
      <c r="ICV65" s="7"/>
      <c r="ICW65" s="7"/>
      <c r="ICX65" s="7"/>
      <c r="ICY65" s="7"/>
      <c r="ICZ65" s="7"/>
      <c r="IDA65" s="7"/>
      <c r="IDB65" s="7"/>
      <c r="IDC65" s="7"/>
      <c r="IDD65" s="7"/>
      <c r="IDE65" s="7"/>
      <c r="IDF65" s="7"/>
      <c r="IDG65" s="7"/>
      <c r="IDH65" s="7"/>
      <c r="IDI65" s="7"/>
      <c r="IDJ65" s="7"/>
      <c r="IDK65" s="7"/>
      <c r="IDL65" s="7"/>
      <c r="IDM65" s="7"/>
      <c r="IDN65" s="7"/>
      <c r="IDO65" s="7"/>
      <c r="IDP65" s="7"/>
      <c r="IDQ65" s="7"/>
      <c r="IDR65" s="7"/>
      <c r="IDS65" s="7"/>
      <c r="IDT65" s="7"/>
      <c r="IDU65" s="7"/>
      <c r="IDV65" s="7"/>
      <c r="IDW65" s="7"/>
      <c r="IDX65" s="7"/>
      <c r="IDY65" s="7"/>
      <c r="IDZ65" s="7"/>
      <c r="IEA65" s="7"/>
      <c r="IEB65" s="7"/>
      <c r="IEC65" s="7"/>
      <c r="IED65" s="7"/>
      <c r="IEE65" s="7"/>
      <c r="IEF65" s="7"/>
      <c r="IEG65" s="7"/>
      <c r="IEH65" s="7"/>
      <c r="IEI65" s="7"/>
      <c r="IEJ65" s="7"/>
      <c r="IEK65" s="7"/>
      <c r="IEL65" s="7"/>
      <c r="IEM65" s="7"/>
      <c r="IEN65" s="7"/>
      <c r="IEO65" s="7"/>
      <c r="IEP65" s="7"/>
      <c r="IEQ65" s="7"/>
      <c r="IER65" s="7"/>
      <c r="IES65" s="7"/>
      <c r="IET65" s="7"/>
      <c r="IEU65" s="7"/>
      <c r="IEV65" s="7"/>
      <c r="IEW65" s="7"/>
      <c r="IEX65" s="7"/>
      <c r="IEY65" s="7"/>
      <c r="IEZ65" s="7"/>
      <c r="IFA65" s="7"/>
      <c r="IFB65" s="7"/>
      <c r="IFC65" s="7"/>
      <c r="IFD65" s="7"/>
      <c r="IFE65" s="7"/>
      <c r="IFF65" s="7"/>
      <c r="IFG65" s="7"/>
      <c r="IFH65" s="7"/>
      <c r="IFI65" s="7"/>
      <c r="IFJ65" s="7"/>
      <c r="IFK65" s="7"/>
      <c r="IFL65" s="7"/>
      <c r="IFM65" s="7"/>
      <c r="IFN65" s="7"/>
      <c r="IFO65" s="7"/>
      <c r="IFP65" s="7"/>
      <c r="IFQ65" s="7"/>
      <c r="IFR65" s="7"/>
      <c r="IFS65" s="7"/>
      <c r="IFT65" s="7"/>
      <c r="IFU65" s="7"/>
      <c r="IFV65" s="7"/>
      <c r="IFW65" s="7"/>
      <c r="IFX65" s="7"/>
      <c r="IFY65" s="7"/>
      <c r="IFZ65" s="7"/>
      <c r="IGA65" s="7"/>
      <c r="IGB65" s="7"/>
      <c r="IGC65" s="7"/>
      <c r="IGD65" s="7"/>
      <c r="IGE65" s="7"/>
      <c r="IGF65" s="7"/>
      <c r="IGG65" s="7"/>
      <c r="IGH65" s="7"/>
      <c r="IGI65" s="7"/>
      <c r="IGJ65" s="7"/>
      <c r="IGK65" s="7"/>
      <c r="IGL65" s="7"/>
      <c r="IGM65" s="7"/>
      <c r="IGN65" s="7"/>
      <c r="IGO65" s="7"/>
      <c r="IGP65" s="7"/>
      <c r="IGQ65" s="7"/>
      <c r="IGR65" s="7"/>
      <c r="IGS65" s="7"/>
      <c r="IGT65" s="7"/>
      <c r="IGU65" s="7"/>
      <c r="IGV65" s="7"/>
      <c r="IGW65" s="7"/>
      <c r="IGX65" s="7"/>
      <c r="IGY65" s="7"/>
      <c r="IGZ65" s="7"/>
      <c r="IHA65" s="7"/>
      <c r="IHB65" s="7"/>
      <c r="IHC65" s="7"/>
      <c r="IHD65" s="7"/>
      <c r="IHE65" s="7"/>
      <c r="IHF65" s="7"/>
      <c r="IHG65" s="7"/>
      <c r="IHH65" s="7"/>
      <c r="IHI65" s="7"/>
      <c r="IHJ65" s="7"/>
      <c r="IHK65" s="7"/>
      <c r="IHL65" s="7"/>
      <c r="IHM65" s="7"/>
      <c r="IHN65" s="7"/>
      <c r="IHO65" s="7"/>
      <c r="IHP65" s="7"/>
      <c r="IHQ65" s="7"/>
      <c r="IHR65" s="7"/>
      <c r="IHS65" s="7"/>
      <c r="IHT65" s="7"/>
      <c r="IHU65" s="7"/>
      <c r="IHV65" s="7"/>
      <c r="IHW65" s="7"/>
      <c r="IHX65" s="7"/>
      <c r="IHY65" s="7"/>
      <c r="IHZ65" s="7"/>
      <c r="IIA65" s="7"/>
      <c r="IIB65" s="7"/>
      <c r="IIC65" s="7"/>
      <c r="IID65" s="7"/>
      <c r="IIE65" s="7"/>
      <c r="IIF65" s="7"/>
      <c r="IIG65" s="7"/>
      <c r="IIH65" s="7"/>
      <c r="III65" s="7"/>
      <c r="IIJ65" s="7"/>
      <c r="IIK65" s="7"/>
      <c r="IIL65" s="7"/>
      <c r="IIM65" s="7"/>
      <c r="IIN65" s="7"/>
      <c r="IIO65" s="7"/>
      <c r="IIP65" s="7"/>
      <c r="IIQ65" s="7"/>
      <c r="IIR65" s="7"/>
      <c r="IIS65" s="7"/>
      <c r="IIT65" s="7"/>
      <c r="IIU65" s="7"/>
      <c r="IIV65" s="7"/>
      <c r="IIW65" s="7"/>
      <c r="IIX65" s="7"/>
      <c r="IIY65" s="7"/>
      <c r="IIZ65" s="7"/>
      <c r="IJA65" s="7"/>
      <c r="IJB65" s="7"/>
      <c r="IJC65" s="7"/>
      <c r="IJD65" s="7"/>
      <c r="IJE65" s="7"/>
      <c r="IJF65" s="7"/>
      <c r="IJG65" s="7"/>
      <c r="IJH65" s="7"/>
      <c r="IJI65" s="7"/>
      <c r="IJJ65" s="7"/>
      <c r="IJK65" s="7"/>
      <c r="IJL65" s="7"/>
      <c r="IJM65" s="7"/>
      <c r="IJN65" s="7"/>
      <c r="IJO65" s="7"/>
      <c r="IJP65" s="7"/>
      <c r="IJQ65" s="7"/>
      <c r="IJR65" s="7"/>
      <c r="IJS65" s="7"/>
      <c r="IJT65" s="7"/>
      <c r="IJU65" s="7"/>
      <c r="IJV65" s="7"/>
      <c r="IJW65" s="7"/>
      <c r="IJX65" s="7"/>
      <c r="IJY65" s="7"/>
      <c r="IJZ65" s="7"/>
      <c r="IKA65" s="7"/>
      <c r="IKB65" s="7"/>
      <c r="IKC65" s="7"/>
      <c r="IKD65" s="7"/>
      <c r="IKE65" s="7"/>
      <c r="IKF65" s="7"/>
      <c r="IKG65" s="7"/>
      <c r="IKH65" s="7"/>
      <c r="IKI65" s="7"/>
      <c r="IKJ65" s="7"/>
      <c r="IKK65" s="7"/>
      <c r="IKL65" s="7"/>
      <c r="IKM65" s="7"/>
      <c r="IKN65" s="7"/>
      <c r="IKO65" s="7"/>
      <c r="IKP65" s="7"/>
      <c r="IKQ65" s="7"/>
      <c r="IKR65" s="7"/>
      <c r="IKS65" s="7"/>
      <c r="IKT65" s="7"/>
      <c r="IKU65" s="7"/>
      <c r="IKV65" s="7"/>
      <c r="IKW65" s="7"/>
      <c r="IKX65" s="7"/>
      <c r="IKY65" s="7"/>
      <c r="IKZ65" s="7"/>
      <c r="ILA65" s="7"/>
      <c r="ILB65" s="7"/>
      <c r="ILC65" s="7"/>
      <c r="ILD65" s="7"/>
      <c r="ILE65" s="7"/>
      <c r="ILF65" s="7"/>
      <c r="ILG65" s="7"/>
      <c r="ILH65" s="7"/>
      <c r="ILI65" s="7"/>
      <c r="ILJ65" s="7"/>
      <c r="ILK65" s="7"/>
      <c r="ILL65" s="7"/>
      <c r="ILM65" s="7"/>
      <c r="ILN65" s="7"/>
      <c r="ILO65" s="7"/>
      <c r="ILP65" s="7"/>
      <c r="ILQ65" s="7"/>
      <c r="ILR65" s="7"/>
      <c r="ILS65" s="7"/>
      <c r="ILT65" s="7"/>
      <c r="ILU65" s="7"/>
      <c r="ILV65" s="7"/>
      <c r="ILW65" s="7"/>
      <c r="ILX65" s="7"/>
      <c r="ILZ65" s="7"/>
      <c r="IMA65" s="7"/>
      <c r="IMB65" s="7"/>
      <c r="IMC65" s="7"/>
      <c r="IMD65" s="7"/>
      <c r="IME65" s="7"/>
      <c r="IMF65" s="7"/>
      <c r="IMG65" s="7"/>
      <c r="IMH65" s="7"/>
      <c r="IMI65" s="7"/>
      <c r="IMJ65" s="7"/>
      <c r="IMK65" s="7"/>
      <c r="IML65" s="7"/>
      <c r="IMM65" s="7"/>
      <c r="IMN65" s="7"/>
      <c r="IMO65" s="7"/>
      <c r="IMP65" s="7"/>
      <c r="IMQ65" s="7"/>
      <c r="IMR65" s="7"/>
      <c r="IMS65" s="7"/>
      <c r="IMT65" s="7"/>
      <c r="IMU65" s="7"/>
      <c r="IMV65" s="7"/>
      <c r="IMW65" s="7"/>
      <c r="IMX65" s="7"/>
      <c r="IMY65" s="7"/>
      <c r="IMZ65" s="7"/>
      <c r="INA65" s="7"/>
      <c r="INB65" s="7"/>
      <c r="INC65" s="7"/>
      <c r="IND65" s="7"/>
      <c r="INE65" s="7"/>
      <c r="INF65" s="7"/>
      <c r="ING65" s="7"/>
      <c r="INH65" s="7"/>
      <c r="INI65" s="7"/>
      <c r="INJ65" s="7"/>
      <c r="INK65" s="7"/>
      <c r="INL65" s="7"/>
      <c r="INM65" s="7"/>
      <c r="INN65" s="7"/>
      <c r="INO65" s="7"/>
      <c r="INP65" s="7"/>
      <c r="INQ65" s="7"/>
      <c r="INR65" s="7"/>
      <c r="INS65" s="7"/>
      <c r="INT65" s="7"/>
      <c r="INU65" s="7"/>
      <c r="INV65" s="7"/>
      <c r="INW65" s="7"/>
      <c r="INX65" s="7"/>
      <c r="INY65" s="7"/>
      <c r="INZ65" s="7"/>
      <c r="IOA65" s="7"/>
      <c r="IOB65" s="7"/>
      <c r="IOC65" s="7"/>
      <c r="IOD65" s="7"/>
      <c r="IOE65" s="7"/>
      <c r="IOF65" s="7"/>
      <c r="IOG65" s="7"/>
      <c r="IOH65" s="7"/>
      <c r="IOI65" s="7"/>
      <c r="IOJ65" s="7"/>
      <c r="IOK65" s="7"/>
      <c r="IOL65" s="7"/>
      <c r="IOM65" s="7"/>
      <c r="ION65" s="7"/>
      <c r="IOO65" s="7"/>
      <c r="IOP65" s="7"/>
      <c r="IOQ65" s="7"/>
      <c r="IOR65" s="7"/>
      <c r="IOS65" s="7"/>
      <c r="IOT65" s="7"/>
      <c r="IOU65" s="7"/>
      <c r="IOV65" s="7"/>
      <c r="IOW65" s="7"/>
      <c r="IOX65" s="7"/>
      <c r="IOY65" s="7"/>
      <c r="IOZ65" s="7"/>
      <c r="IPA65" s="7"/>
      <c r="IPB65" s="7"/>
      <c r="IPC65" s="7"/>
      <c r="IPD65" s="7"/>
      <c r="IPE65" s="7"/>
      <c r="IPF65" s="7"/>
      <c r="IPG65" s="7"/>
      <c r="IPH65" s="7"/>
      <c r="IPI65" s="7"/>
      <c r="IPJ65" s="7"/>
      <c r="IPK65" s="7"/>
      <c r="IPL65" s="7"/>
      <c r="IPM65" s="7"/>
      <c r="IPN65" s="7"/>
      <c r="IPO65" s="7"/>
      <c r="IPP65" s="7"/>
      <c r="IPQ65" s="7"/>
      <c r="IPR65" s="7"/>
      <c r="IPS65" s="7"/>
      <c r="IPT65" s="7"/>
      <c r="IPU65" s="7"/>
      <c r="IPV65" s="7"/>
      <c r="IPW65" s="7"/>
      <c r="IPX65" s="7"/>
      <c r="IPY65" s="7"/>
      <c r="IPZ65" s="7"/>
      <c r="IQA65" s="7"/>
      <c r="IQB65" s="7"/>
      <c r="IQC65" s="7"/>
      <c r="IQD65" s="7"/>
      <c r="IQE65" s="7"/>
      <c r="IQF65" s="7"/>
      <c r="IQG65" s="7"/>
      <c r="IQH65" s="7"/>
      <c r="IQI65" s="7"/>
      <c r="IQJ65" s="7"/>
      <c r="IQK65" s="7"/>
      <c r="IQL65" s="7"/>
      <c r="IQM65" s="7"/>
      <c r="IQN65" s="7"/>
      <c r="IQO65" s="7"/>
      <c r="IQP65" s="7"/>
      <c r="IQQ65" s="7"/>
      <c r="IQR65" s="7"/>
      <c r="IQS65" s="7"/>
      <c r="IQT65" s="7"/>
      <c r="IQU65" s="7"/>
      <c r="IQV65" s="7"/>
      <c r="IQW65" s="7"/>
      <c r="IQX65" s="7"/>
      <c r="IQY65" s="7"/>
      <c r="IQZ65" s="7"/>
      <c r="IRA65" s="7"/>
      <c r="IRB65" s="7"/>
      <c r="IRC65" s="7"/>
      <c r="IRD65" s="7"/>
      <c r="IRE65" s="7"/>
      <c r="IRF65" s="7"/>
      <c r="IRG65" s="7"/>
      <c r="IRH65" s="7"/>
      <c r="IRI65" s="7"/>
      <c r="IRJ65" s="7"/>
      <c r="IRK65" s="7"/>
      <c r="IRL65" s="7"/>
      <c r="IRM65" s="7"/>
      <c r="IRN65" s="7"/>
      <c r="IRO65" s="7"/>
      <c r="IRP65" s="7"/>
      <c r="IRQ65" s="7"/>
      <c r="IRR65" s="7"/>
      <c r="IRS65" s="7"/>
      <c r="IRT65" s="7"/>
      <c r="IRU65" s="7"/>
      <c r="IRV65" s="7"/>
      <c r="IRW65" s="7"/>
      <c r="IRX65" s="7"/>
      <c r="IRY65" s="7"/>
      <c r="IRZ65" s="7"/>
      <c r="ISA65" s="7"/>
      <c r="ISB65" s="7"/>
      <c r="ISC65" s="7"/>
      <c r="ISD65" s="7"/>
      <c r="ISE65" s="7"/>
      <c r="ISF65" s="7"/>
      <c r="ISG65" s="7"/>
      <c r="ISH65" s="7"/>
      <c r="ISI65" s="7"/>
      <c r="ISJ65" s="7"/>
      <c r="ISK65" s="7"/>
      <c r="ISL65" s="7"/>
      <c r="ISM65" s="7"/>
      <c r="ISN65" s="7"/>
      <c r="ISO65" s="7"/>
      <c r="ISP65" s="7"/>
      <c r="ISQ65" s="7"/>
      <c r="ISR65" s="7"/>
      <c r="ISS65" s="7"/>
      <c r="IST65" s="7"/>
      <c r="ISU65" s="7"/>
      <c r="ISV65" s="7"/>
      <c r="ISW65" s="7"/>
      <c r="ISX65" s="7"/>
      <c r="ISY65" s="7"/>
      <c r="ISZ65" s="7"/>
      <c r="ITA65" s="7"/>
      <c r="ITB65" s="7"/>
      <c r="ITC65" s="7"/>
      <c r="ITD65" s="7"/>
      <c r="ITE65" s="7"/>
      <c r="ITF65" s="7"/>
      <c r="ITG65" s="7"/>
      <c r="ITH65" s="7"/>
      <c r="ITI65" s="7"/>
      <c r="ITJ65" s="7"/>
      <c r="ITK65" s="7"/>
      <c r="ITL65" s="7"/>
      <c r="ITM65" s="7"/>
      <c r="ITN65" s="7"/>
      <c r="ITO65" s="7"/>
      <c r="ITP65" s="7"/>
      <c r="ITQ65" s="7"/>
      <c r="ITR65" s="7"/>
      <c r="ITS65" s="7"/>
      <c r="ITT65" s="7"/>
      <c r="ITU65" s="7"/>
      <c r="ITV65" s="7"/>
      <c r="ITW65" s="7"/>
      <c r="ITX65" s="7"/>
      <c r="ITY65" s="7"/>
      <c r="ITZ65" s="7"/>
      <c r="IUA65" s="7"/>
      <c r="IUB65" s="7"/>
      <c r="IUC65" s="7"/>
      <c r="IUD65" s="7"/>
      <c r="IUE65" s="7"/>
      <c r="IUF65" s="7"/>
      <c r="IUG65" s="7"/>
      <c r="IUH65" s="7"/>
      <c r="IUI65" s="7"/>
      <c r="IUJ65" s="7"/>
      <c r="IUK65" s="7"/>
      <c r="IUL65" s="7"/>
      <c r="IUM65" s="7"/>
      <c r="IUN65" s="7"/>
      <c r="IUO65" s="7"/>
      <c r="IUP65" s="7"/>
      <c r="IUQ65" s="7"/>
      <c r="IUR65" s="7"/>
      <c r="IUS65" s="7"/>
      <c r="IUT65" s="7"/>
      <c r="IUU65" s="7"/>
      <c r="IUV65" s="7"/>
      <c r="IUW65" s="7"/>
      <c r="IUX65" s="7"/>
      <c r="IUY65" s="7"/>
      <c r="IUZ65" s="7"/>
      <c r="IVA65" s="7"/>
      <c r="IVB65" s="7"/>
      <c r="IVC65" s="7"/>
      <c r="IVD65" s="7"/>
      <c r="IVE65" s="7"/>
      <c r="IVF65" s="7"/>
      <c r="IVG65" s="7"/>
      <c r="IVH65" s="7"/>
      <c r="IVI65" s="7"/>
      <c r="IVJ65" s="7"/>
      <c r="IVK65" s="7"/>
      <c r="IVL65" s="7"/>
      <c r="IVM65" s="7"/>
      <c r="IVN65" s="7"/>
      <c r="IVO65" s="7"/>
      <c r="IVP65" s="7"/>
      <c r="IVQ65" s="7"/>
      <c r="IVR65" s="7"/>
      <c r="IVS65" s="7"/>
      <c r="IVT65" s="7"/>
      <c r="IVV65" s="7"/>
      <c r="IVW65" s="7"/>
      <c r="IVX65" s="7"/>
      <c r="IVY65" s="7"/>
      <c r="IVZ65" s="7"/>
      <c r="IWA65" s="7"/>
      <c r="IWB65" s="7"/>
      <c r="IWC65" s="7"/>
      <c r="IWD65" s="7"/>
      <c r="IWE65" s="7"/>
      <c r="IWF65" s="7"/>
      <c r="IWG65" s="7"/>
      <c r="IWH65" s="7"/>
      <c r="IWI65" s="7"/>
      <c r="IWJ65" s="7"/>
      <c r="IWK65" s="7"/>
      <c r="IWL65" s="7"/>
      <c r="IWM65" s="7"/>
      <c r="IWN65" s="7"/>
      <c r="IWO65" s="7"/>
      <c r="IWP65" s="7"/>
      <c r="IWQ65" s="7"/>
      <c r="IWR65" s="7"/>
      <c r="IWS65" s="7"/>
      <c r="IWT65" s="7"/>
      <c r="IWU65" s="7"/>
      <c r="IWV65" s="7"/>
      <c r="IWW65" s="7"/>
      <c r="IWX65" s="7"/>
      <c r="IWY65" s="7"/>
      <c r="IWZ65" s="7"/>
      <c r="IXA65" s="7"/>
      <c r="IXB65" s="7"/>
      <c r="IXC65" s="7"/>
      <c r="IXD65" s="7"/>
      <c r="IXE65" s="7"/>
      <c r="IXF65" s="7"/>
      <c r="IXG65" s="7"/>
      <c r="IXH65" s="7"/>
      <c r="IXI65" s="7"/>
      <c r="IXJ65" s="7"/>
      <c r="IXK65" s="7"/>
      <c r="IXL65" s="7"/>
      <c r="IXM65" s="7"/>
      <c r="IXN65" s="7"/>
      <c r="IXO65" s="7"/>
      <c r="IXP65" s="7"/>
      <c r="IXQ65" s="7"/>
      <c r="IXR65" s="7"/>
      <c r="IXS65" s="7"/>
      <c r="IXT65" s="7"/>
      <c r="IXU65" s="7"/>
      <c r="IXV65" s="7"/>
      <c r="IXW65" s="7"/>
      <c r="IXX65" s="7"/>
      <c r="IXY65" s="7"/>
      <c r="IXZ65" s="7"/>
      <c r="IYA65" s="7"/>
      <c r="IYB65" s="7"/>
      <c r="IYC65" s="7"/>
      <c r="IYD65" s="7"/>
      <c r="IYE65" s="7"/>
      <c r="IYF65" s="7"/>
      <c r="IYG65" s="7"/>
      <c r="IYH65" s="7"/>
      <c r="IYI65" s="7"/>
      <c r="IYJ65" s="7"/>
      <c r="IYK65" s="7"/>
      <c r="IYL65" s="7"/>
      <c r="IYM65" s="7"/>
      <c r="IYN65" s="7"/>
      <c r="IYO65" s="7"/>
      <c r="IYP65" s="7"/>
      <c r="IYQ65" s="7"/>
      <c r="IYR65" s="7"/>
      <c r="IYS65" s="7"/>
      <c r="IYT65" s="7"/>
      <c r="IYU65" s="7"/>
      <c r="IYV65" s="7"/>
      <c r="IYW65" s="7"/>
      <c r="IYX65" s="7"/>
      <c r="IYY65" s="7"/>
      <c r="IYZ65" s="7"/>
      <c r="IZA65" s="7"/>
      <c r="IZB65" s="7"/>
      <c r="IZC65" s="7"/>
      <c r="IZD65" s="7"/>
      <c r="IZE65" s="7"/>
      <c r="IZF65" s="7"/>
      <c r="IZG65" s="7"/>
      <c r="IZH65" s="7"/>
      <c r="IZI65" s="7"/>
      <c r="IZJ65" s="7"/>
      <c r="IZK65" s="7"/>
      <c r="IZL65" s="7"/>
      <c r="IZM65" s="7"/>
      <c r="IZN65" s="7"/>
      <c r="IZO65" s="7"/>
      <c r="IZP65" s="7"/>
      <c r="IZQ65" s="7"/>
      <c r="IZR65" s="7"/>
      <c r="IZS65" s="7"/>
      <c r="IZT65" s="7"/>
      <c r="IZU65" s="7"/>
      <c r="IZV65" s="7"/>
      <c r="IZW65" s="7"/>
      <c r="IZX65" s="7"/>
      <c r="IZY65" s="7"/>
      <c r="IZZ65" s="7"/>
      <c r="JAA65" s="7"/>
      <c r="JAB65" s="7"/>
      <c r="JAC65" s="7"/>
      <c r="JAD65" s="7"/>
      <c r="JAE65" s="7"/>
      <c r="JAF65" s="7"/>
      <c r="JAG65" s="7"/>
      <c r="JAH65" s="7"/>
      <c r="JAI65" s="7"/>
      <c r="JAJ65" s="7"/>
      <c r="JAK65" s="7"/>
      <c r="JAL65" s="7"/>
      <c r="JAM65" s="7"/>
      <c r="JAN65" s="7"/>
      <c r="JAO65" s="7"/>
      <c r="JAP65" s="7"/>
      <c r="JAQ65" s="7"/>
      <c r="JAR65" s="7"/>
      <c r="JAS65" s="7"/>
      <c r="JAT65" s="7"/>
      <c r="JAU65" s="7"/>
      <c r="JAV65" s="7"/>
      <c r="JAW65" s="7"/>
      <c r="JAX65" s="7"/>
      <c r="JAY65" s="7"/>
      <c r="JAZ65" s="7"/>
      <c r="JBA65" s="7"/>
      <c r="JBB65" s="7"/>
      <c r="JBC65" s="7"/>
      <c r="JBD65" s="7"/>
      <c r="JBE65" s="7"/>
      <c r="JBF65" s="7"/>
      <c r="JBG65" s="7"/>
      <c r="JBH65" s="7"/>
      <c r="JBI65" s="7"/>
      <c r="JBJ65" s="7"/>
      <c r="JBK65" s="7"/>
      <c r="JBL65" s="7"/>
      <c r="JBM65" s="7"/>
      <c r="JBN65" s="7"/>
      <c r="JBO65" s="7"/>
      <c r="JBP65" s="7"/>
      <c r="JBQ65" s="7"/>
      <c r="JBR65" s="7"/>
      <c r="JBS65" s="7"/>
      <c r="JBT65" s="7"/>
      <c r="JBU65" s="7"/>
      <c r="JBV65" s="7"/>
      <c r="JBW65" s="7"/>
      <c r="JBX65" s="7"/>
      <c r="JBY65" s="7"/>
      <c r="JBZ65" s="7"/>
      <c r="JCA65" s="7"/>
      <c r="JCB65" s="7"/>
      <c r="JCC65" s="7"/>
      <c r="JCD65" s="7"/>
      <c r="JCE65" s="7"/>
      <c r="JCF65" s="7"/>
      <c r="JCG65" s="7"/>
      <c r="JCH65" s="7"/>
      <c r="JCI65" s="7"/>
      <c r="JCJ65" s="7"/>
      <c r="JCK65" s="7"/>
      <c r="JCL65" s="7"/>
      <c r="JCM65" s="7"/>
      <c r="JCN65" s="7"/>
      <c r="JCO65" s="7"/>
      <c r="JCP65" s="7"/>
      <c r="JCQ65" s="7"/>
      <c r="JCR65" s="7"/>
      <c r="JCS65" s="7"/>
      <c r="JCT65" s="7"/>
      <c r="JCU65" s="7"/>
      <c r="JCV65" s="7"/>
      <c r="JCW65" s="7"/>
      <c r="JCX65" s="7"/>
      <c r="JCY65" s="7"/>
      <c r="JCZ65" s="7"/>
      <c r="JDA65" s="7"/>
      <c r="JDB65" s="7"/>
      <c r="JDC65" s="7"/>
      <c r="JDD65" s="7"/>
      <c r="JDE65" s="7"/>
      <c r="JDF65" s="7"/>
      <c r="JDG65" s="7"/>
      <c r="JDH65" s="7"/>
      <c r="JDI65" s="7"/>
      <c r="JDJ65" s="7"/>
      <c r="JDK65" s="7"/>
      <c r="JDL65" s="7"/>
      <c r="JDM65" s="7"/>
      <c r="JDN65" s="7"/>
      <c r="JDO65" s="7"/>
      <c r="JDP65" s="7"/>
      <c r="JDQ65" s="7"/>
      <c r="JDR65" s="7"/>
      <c r="JDS65" s="7"/>
      <c r="JDT65" s="7"/>
      <c r="JDU65" s="7"/>
      <c r="JDV65" s="7"/>
      <c r="JDW65" s="7"/>
      <c r="JDX65" s="7"/>
      <c r="JDY65" s="7"/>
      <c r="JDZ65" s="7"/>
      <c r="JEA65" s="7"/>
      <c r="JEB65" s="7"/>
      <c r="JEC65" s="7"/>
      <c r="JED65" s="7"/>
      <c r="JEE65" s="7"/>
      <c r="JEF65" s="7"/>
      <c r="JEG65" s="7"/>
      <c r="JEH65" s="7"/>
      <c r="JEI65" s="7"/>
      <c r="JEJ65" s="7"/>
      <c r="JEK65" s="7"/>
      <c r="JEL65" s="7"/>
      <c r="JEM65" s="7"/>
      <c r="JEN65" s="7"/>
      <c r="JEO65" s="7"/>
      <c r="JEP65" s="7"/>
      <c r="JEQ65" s="7"/>
      <c r="JER65" s="7"/>
      <c r="JES65" s="7"/>
      <c r="JET65" s="7"/>
      <c r="JEU65" s="7"/>
      <c r="JEV65" s="7"/>
      <c r="JEW65" s="7"/>
      <c r="JEX65" s="7"/>
      <c r="JEY65" s="7"/>
      <c r="JEZ65" s="7"/>
      <c r="JFA65" s="7"/>
      <c r="JFB65" s="7"/>
      <c r="JFC65" s="7"/>
      <c r="JFD65" s="7"/>
      <c r="JFE65" s="7"/>
      <c r="JFF65" s="7"/>
      <c r="JFG65" s="7"/>
      <c r="JFH65" s="7"/>
      <c r="JFI65" s="7"/>
      <c r="JFJ65" s="7"/>
      <c r="JFK65" s="7"/>
      <c r="JFL65" s="7"/>
      <c r="JFM65" s="7"/>
      <c r="JFN65" s="7"/>
      <c r="JFO65" s="7"/>
      <c r="JFP65" s="7"/>
      <c r="JFR65" s="7"/>
      <c r="JFS65" s="7"/>
      <c r="JFT65" s="7"/>
      <c r="JFU65" s="7"/>
      <c r="JFV65" s="7"/>
      <c r="JFW65" s="7"/>
      <c r="JFX65" s="7"/>
      <c r="JFY65" s="7"/>
      <c r="JFZ65" s="7"/>
      <c r="JGA65" s="7"/>
      <c r="JGB65" s="7"/>
      <c r="JGC65" s="7"/>
      <c r="JGD65" s="7"/>
      <c r="JGE65" s="7"/>
      <c r="JGF65" s="7"/>
      <c r="JGG65" s="7"/>
      <c r="JGH65" s="7"/>
      <c r="JGI65" s="7"/>
      <c r="JGJ65" s="7"/>
      <c r="JGK65" s="7"/>
      <c r="JGL65" s="7"/>
      <c r="JGM65" s="7"/>
      <c r="JGN65" s="7"/>
      <c r="JGO65" s="7"/>
      <c r="JGP65" s="7"/>
      <c r="JGQ65" s="7"/>
      <c r="JGR65" s="7"/>
      <c r="JGS65" s="7"/>
      <c r="JGT65" s="7"/>
      <c r="JGU65" s="7"/>
      <c r="JGV65" s="7"/>
      <c r="JGW65" s="7"/>
      <c r="JGX65" s="7"/>
      <c r="JGY65" s="7"/>
      <c r="JGZ65" s="7"/>
      <c r="JHA65" s="7"/>
      <c r="JHB65" s="7"/>
      <c r="JHC65" s="7"/>
      <c r="JHD65" s="7"/>
      <c r="JHE65" s="7"/>
      <c r="JHF65" s="7"/>
      <c r="JHG65" s="7"/>
      <c r="JHH65" s="7"/>
      <c r="JHI65" s="7"/>
      <c r="JHJ65" s="7"/>
      <c r="JHK65" s="7"/>
      <c r="JHL65" s="7"/>
      <c r="JHM65" s="7"/>
      <c r="JHN65" s="7"/>
      <c r="JHO65" s="7"/>
      <c r="JHP65" s="7"/>
      <c r="JHQ65" s="7"/>
      <c r="JHR65" s="7"/>
      <c r="JHS65" s="7"/>
      <c r="JHT65" s="7"/>
      <c r="JHU65" s="7"/>
      <c r="JHV65" s="7"/>
      <c r="JHW65" s="7"/>
      <c r="JHX65" s="7"/>
      <c r="JHY65" s="7"/>
      <c r="JHZ65" s="7"/>
      <c r="JIA65" s="7"/>
      <c r="JIB65" s="7"/>
      <c r="JIC65" s="7"/>
      <c r="JID65" s="7"/>
      <c r="JIE65" s="7"/>
      <c r="JIF65" s="7"/>
      <c r="JIG65" s="7"/>
      <c r="JIH65" s="7"/>
      <c r="JII65" s="7"/>
      <c r="JIJ65" s="7"/>
      <c r="JIK65" s="7"/>
      <c r="JIL65" s="7"/>
      <c r="JIM65" s="7"/>
      <c r="JIN65" s="7"/>
      <c r="JIO65" s="7"/>
      <c r="JIP65" s="7"/>
      <c r="JIQ65" s="7"/>
      <c r="JIR65" s="7"/>
      <c r="JIS65" s="7"/>
      <c r="JIT65" s="7"/>
      <c r="JIU65" s="7"/>
      <c r="JIV65" s="7"/>
      <c r="JIW65" s="7"/>
      <c r="JIX65" s="7"/>
      <c r="JIY65" s="7"/>
      <c r="JIZ65" s="7"/>
      <c r="JJA65" s="7"/>
      <c r="JJB65" s="7"/>
      <c r="JJC65" s="7"/>
      <c r="JJD65" s="7"/>
      <c r="JJE65" s="7"/>
      <c r="JJF65" s="7"/>
      <c r="JJG65" s="7"/>
      <c r="JJH65" s="7"/>
      <c r="JJI65" s="7"/>
      <c r="JJJ65" s="7"/>
      <c r="JJK65" s="7"/>
      <c r="JJL65" s="7"/>
      <c r="JJM65" s="7"/>
      <c r="JJN65" s="7"/>
      <c r="JJO65" s="7"/>
      <c r="JJP65" s="7"/>
      <c r="JJQ65" s="7"/>
      <c r="JJR65" s="7"/>
      <c r="JJS65" s="7"/>
      <c r="JJT65" s="7"/>
      <c r="JJU65" s="7"/>
      <c r="JJV65" s="7"/>
      <c r="JJW65" s="7"/>
      <c r="JJX65" s="7"/>
      <c r="JJY65" s="7"/>
      <c r="JJZ65" s="7"/>
      <c r="JKA65" s="7"/>
      <c r="JKB65" s="7"/>
      <c r="JKC65" s="7"/>
      <c r="JKD65" s="7"/>
      <c r="JKE65" s="7"/>
      <c r="JKF65" s="7"/>
      <c r="JKG65" s="7"/>
      <c r="JKH65" s="7"/>
      <c r="JKI65" s="7"/>
      <c r="JKJ65" s="7"/>
      <c r="JKK65" s="7"/>
      <c r="JKL65" s="7"/>
      <c r="JKM65" s="7"/>
      <c r="JKN65" s="7"/>
      <c r="JKO65" s="7"/>
      <c r="JKP65" s="7"/>
      <c r="JKQ65" s="7"/>
      <c r="JKR65" s="7"/>
      <c r="JKS65" s="7"/>
      <c r="JKT65" s="7"/>
      <c r="JKU65" s="7"/>
      <c r="JKV65" s="7"/>
      <c r="JKW65" s="7"/>
      <c r="JKX65" s="7"/>
      <c r="JKY65" s="7"/>
      <c r="JKZ65" s="7"/>
      <c r="JLA65" s="7"/>
      <c r="JLB65" s="7"/>
      <c r="JLC65" s="7"/>
      <c r="JLD65" s="7"/>
      <c r="JLE65" s="7"/>
      <c r="JLF65" s="7"/>
      <c r="JLG65" s="7"/>
      <c r="JLH65" s="7"/>
      <c r="JLI65" s="7"/>
      <c r="JLJ65" s="7"/>
      <c r="JLK65" s="7"/>
      <c r="JLL65" s="7"/>
      <c r="JLM65" s="7"/>
      <c r="JLN65" s="7"/>
      <c r="JLO65" s="7"/>
      <c r="JLP65" s="7"/>
      <c r="JLQ65" s="7"/>
      <c r="JLR65" s="7"/>
      <c r="JLS65" s="7"/>
      <c r="JLT65" s="7"/>
      <c r="JLU65" s="7"/>
      <c r="JLV65" s="7"/>
      <c r="JLW65" s="7"/>
      <c r="JLX65" s="7"/>
      <c r="JLY65" s="7"/>
      <c r="JLZ65" s="7"/>
      <c r="JMA65" s="7"/>
      <c r="JMB65" s="7"/>
      <c r="JMC65" s="7"/>
      <c r="JMD65" s="7"/>
      <c r="JME65" s="7"/>
      <c r="JMF65" s="7"/>
      <c r="JMG65" s="7"/>
      <c r="JMH65" s="7"/>
      <c r="JMI65" s="7"/>
      <c r="JMJ65" s="7"/>
      <c r="JMK65" s="7"/>
      <c r="JML65" s="7"/>
      <c r="JMM65" s="7"/>
      <c r="JMN65" s="7"/>
      <c r="JMO65" s="7"/>
      <c r="JMP65" s="7"/>
      <c r="JMQ65" s="7"/>
      <c r="JMR65" s="7"/>
      <c r="JMS65" s="7"/>
      <c r="JMT65" s="7"/>
      <c r="JMU65" s="7"/>
      <c r="JMV65" s="7"/>
      <c r="JMW65" s="7"/>
      <c r="JMX65" s="7"/>
      <c r="JMY65" s="7"/>
      <c r="JMZ65" s="7"/>
      <c r="JNA65" s="7"/>
      <c r="JNB65" s="7"/>
      <c r="JNC65" s="7"/>
      <c r="JND65" s="7"/>
      <c r="JNE65" s="7"/>
      <c r="JNF65" s="7"/>
      <c r="JNG65" s="7"/>
      <c r="JNH65" s="7"/>
      <c r="JNI65" s="7"/>
      <c r="JNJ65" s="7"/>
      <c r="JNK65" s="7"/>
      <c r="JNL65" s="7"/>
      <c r="JNM65" s="7"/>
      <c r="JNN65" s="7"/>
      <c r="JNO65" s="7"/>
      <c r="JNP65" s="7"/>
      <c r="JNQ65" s="7"/>
      <c r="JNR65" s="7"/>
      <c r="JNS65" s="7"/>
      <c r="JNT65" s="7"/>
      <c r="JNU65" s="7"/>
      <c r="JNV65" s="7"/>
      <c r="JNW65" s="7"/>
      <c r="JNX65" s="7"/>
      <c r="JNY65" s="7"/>
      <c r="JNZ65" s="7"/>
      <c r="JOA65" s="7"/>
      <c r="JOB65" s="7"/>
      <c r="JOC65" s="7"/>
      <c r="JOD65" s="7"/>
      <c r="JOE65" s="7"/>
      <c r="JOF65" s="7"/>
      <c r="JOG65" s="7"/>
      <c r="JOH65" s="7"/>
      <c r="JOI65" s="7"/>
      <c r="JOJ65" s="7"/>
      <c r="JOK65" s="7"/>
      <c r="JOL65" s="7"/>
      <c r="JOM65" s="7"/>
      <c r="JON65" s="7"/>
      <c r="JOO65" s="7"/>
      <c r="JOP65" s="7"/>
      <c r="JOQ65" s="7"/>
      <c r="JOR65" s="7"/>
      <c r="JOS65" s="7"/>
      <c r="JOT65" s="7"/>
      <c r="JOU65" s="7"/>
      <c r="JOV65" s="7"/>
      <c r="JOW65" s="7"/>
      <c r="JOX65" s="7"/>
      <c r="JOY65" s="7"/>
      <c r="JOZ65" s="7"/>
      <c r="JPA65" s="7"/>
      <c r="JPB65" s="7"/>
      <c r="JPC65" s="7"/>
      <c r="JPD65" s="7"/>
      <c r="JPE65" s="7"/>
      <c r="JPF65" s="7"/>
      <c r="JPG65" s="7"/>
      <c r="JPH65" s="7"/>
      <c r="JPI65" s="7"/>
      <c r="JPJ65" s="7"/>
      <c r="JPK65" s="7"/>
      <c r="JPL65" s="7"/>
      <c r="JPN65" s="7"/>
      <c r="JPO65" s="7"/>
      <c r="JPP65" s="7"/>
      <c r="JPQ65" s="7"/>
      <c r="JPR65" s="7"/>
      <c r="JPS65" s="7"/>
      <c r="JPT65" s="7"/>
      <c r="JPU65" s="7"/>
      <c r="JPV65" s="7"/>
      <c r="JPW65" s="7"/>
      <c r="JPX65" s="7"/>
      <c r="JPY65" s="7"/>
      <c r="JPZ65" s="7"/>
      <c r="JQA65" s="7"/>
      <c r="JQB65" s="7"/>
      <c r="JQC65" s="7"/>
      <c r="JQD65" s="7"/>
      <c r="JQE65" s="7"/>
      <c r="JQF65" s="7"/>
      <c r="JQG65" s="7"/>
      <c r="JQH65" s="7"/>
      <c r="JQI65" s="7"/>
      <c r="JQJ65" s="7"/>
      <c r="JQK65" s="7"/>
      <c r="JQL65" s="7"/>
      <c r="JQM65" s="7"/>
      <c r="JQN65" s="7"/>
      <c r="JQO65" s="7"/>
      <c r="JQP65" s="7"/>
      <c r="JQQ65" s="7"/>
      <c r="JQR65" s="7"/>
      <c r="JQS65" s="7"/>
      <c r="JQT65" s="7"/>
      <c r="JQU65" s="7"/>
      <c r="JQV65" s="7"/>
      <c r="JQW65" s="7"/>
      <c r="JQX65" s="7"/>
      <c r="JQY65" s="7"/>
      <c r="JQZ65" s="7"/>
      <c r="JRA65" s="7"/>
      <c r="JRB65" s="7"/>
      <c r="JRC65" s="7"/>
      <c r="JRD65" s="7"/>
      <c r="JRE65" s="7"/>
      <c r="JRF65" s="7"/>
      <c r="JRG65" s="7"/>
      <c r="JRH65" s="7"/>
      <c r="JRI65" s="7"/>
      <c r="JRJ65" s="7"/>
      <c r="JRK65" s="7"/>
      <c r="JRL65" s="7"/>
      <c r="JRM65" s="7"/>
      <c r="JRN65" s="7"/>
      <c r="JRO65" s="7"/>
      <c r="JRP65" s="7"/>
      <c r="JRQ65" s="7"/>
      <c r="JRR65" s="7"/>
      <c r="JRS65" s="7"/>
      <c r="JRT65" s="7"/>
      <c r="JRU65" s="7"/>
      <c r="JRV65" s="7"/>
      <c r="JRW65" s="7"/>
      <c r="JRX65" s="7"/>
      <c r="JRY65" s="7"/>
      <c r="JRZ65" s="7"/>
      <c r="JSA65" s="7"/>
      <c r="JSB65" s="7"/>
      <c r="JSC65" s="7"/>
      <c r="JSD65" s="7"/>
      <c r="JSE65" s="7"/>
      <c r="JSF65" s="7"/>
      <c r="JSG65" s="7"/>
      <c r="JSH65" s="7"/>
      <c r="JSI65" s="7"/>
      <c r="JSJ65" s="7"/>
      <c r="JSK65" s="7"/>
      <c r="JSL65" s="7"/>
      <c r="JSM65" s="7"/>
      <c r="JSN65" s="7"/>
      <c r="JSO65" s="7"/>
      <c r="JSP65" s="7"/>
      <c r="JSQ65" s="7"/>
      <c r="JSR65" s="7"/>
      <c r="JSS65" s="7"/>
      <c r="JST65" s="7"/>
      <c r="JSU65" s="7"/>
      <c r="JSV65" s="7"/>
      <c r="JSW65" s="7"/>
      <c r="JSX65" s="7"/>
      <c r="JSY65" s="7"/>
      <c r="JSZ65" s="7"/>
      <c r="JTA65" s="7"/>
      <c r="JTB65" s="7"/>
      <c r="JTC65" s="7"/>
      <c r="JTD65" s="7"/>
      <c r="JTE65" s="7"/>
      <c r="JTF65" s="7"/>
      <c r="JTG65" s="7"/>
      <c r="JTH65" s="7"/>
      <c r="JTI65" s="7"/>
      <c r="JTJ65" s="7"/>
      <c r="JTK65" s="7"/>
      <c r="JTL65" s="7"/>
      <c r="JTM65" s="7"/>
      <c r="JTN65" s="7"/>
      <c r="JTO65" s="7"/>
      <c r="JTP65" s="7"/>
      <c r="JTQ65" s="7"/>
      <c r="JTR65" s="7"/>
      <c r="JTS65" s="7"/>
      <c r="JTT65" s="7"/>
      <c r="JTU65" s="7"/>
      <c r="JTV65" s="7"/>
      <c r="JTW65" s="7"/>
      <c r="JTX65" s="7"/>
      <c r="JTY65" s="7"/>
      <c r="JTZ65" s="7"/>
      <c r="JUA65" s="7"/>
      <c r="JUB65" s="7"/>
      <c r="JUC65" s="7"/>
      <c r="JUD65" s="7"/>
      <c r="JUE65" s="7"/>
      <c r="JUF65" s="7"/>
      <c r="JUG65" s="7"/>
      <c r="JUH65" s="7"/>
      <c r="JUI65" s="7"/>
      <c r="JUJ65" s="7"/>
      <c r="JUK65" s="7"/>
      <c r="JUL65" s="7"/>
      <c r="JUM65" s="7"/>
      <c r="JUN65" s="7"/>
      <c r="JUO65" s="7"/>
      <c r="JUP65" s="7"/>
      <c r="JUQ65" s="7"/>
      <c r="JUR65" s="7"/>
      <c r="JUS65" s="7"/>
      <c r="JUT65" s="7"/>
      <c r="JUU65" s="7"/>
      <c r="JUV65" s="7"/>
      <c r="JUW65" s="7"/>
      <c r="JUX65" s="7"/>
      <c r="JUY65" s="7"/>
      <c r="JUZ65" s="7"/>
      <c r="JVA65" s="7"/>
      <c r="JVB65" s="7"/>
      <c r="JVC65" s="7"/>
      <c r="JVD65" s="7"/>
      <c r="JVE65" s="7"/>
      <c r="JVF65" s="7"/>
      <c r="JVG65" s="7"/>
      <c r="JVH65" s="7"/>
      <c r="JVI65" s="7"/>
      <c r="JVJ65" s="7"/>
      <c r="JVK65" s="7"/>
      <c r="JVL65" s="7"/>
      <c r="JVM65" s="7"/>
      <c r="JVN65" s="7"/>
      <c r="JVO65" s="7"/>
      <c r="JVP65" s="7"/>
      <c r="JVQ65" s="7"/>
      <c r="JVR65" s="7"/>
      <c r="JVS65" s="7"/>
      <c r="JVT65" s="7"/>
      <c r="JVU65" s="7"/>
      <c r="JVV65" s="7"/>
      <c r="JVW65" s="7"/>
      <c r="JVX65" s="7"/>
      <c r="JVY65" s="7"/>
      <c r="JVZ65" s="7"/>
      <c r="JWA65" s="7"/>
      <c r="JWB65" s="7"/>
      <c r="JWC65" s="7"/>
      <c r="JWD65" s="7"/>
      <c r="JWE65" s="7"/>
      <c r="JWF65" s="7"/>
      <c r="JWG65" s="7"/>
      <c r="JWH65" s="7"/>
      <c r="JWI65" s="7"/>
      <c r="JWJ65" s="7"/>
      <c r="JWK65" s="7"/>
      <c r="JWL65" s="7"/>
      <c r="JWM65" s="7"/>
      <c r="JWN65" s="7"/>
      <c r="JWO65" s="7"/>
      <c r="JWP65" s="7"/>
      <c r="JWQ65" s="7"/>
      <c r="JWR65" s="7"/>
      <c r="JWS65" s="7"/>
      <c r="JWT65" s="7"/>
      <c r="JWU65" s="7"/>
      <c r="JWV65" s="7"/>
      <c r="JWW65" s="7"/>
      <c r="JWX65" s="7"/>
      <c r="JWY65" s="7"/>
      <c r="JWZ65" s="7"/>
      <c r="JXA65" s="7"/>
      <c r="JXB65" s="7"/>
      <c r="JXC65" s="7"/>
      <c r="JXD65" s="7"/>
      <c r="JXE65" s="7"/>
      <c r="JXF65" s="7"/>
      <c r="JXG65" s="7"/>
      <c r="JXH65" s="7"/>
      <c r="JXI65" s="7"/>
      <c r="JXJ65" s="7"/>
      <c r="JXK65" s="7"/>
      <c r="JXL65" s="7"/>
      <c r="JXM65" s="7"/>
      <c r="JXN65" s="7"/>
      <c r="JXO65" s="7"/>
      <c r="JXP65" s="7"/>
      <c r="JXQ65" s="7"/>
      <c r="JXR65" s="7"/>
      <c r="JXS65" s="7"/>
      <c r="JXT65" s="7"/>
      <c r="JXU65" s="7"/>
      <c r="JXV65" s="7"/>
      <c r="JXW65" s="7"/>
      <c r="JXX65" s="7"/>
      <c r="JXY65" s="7"/>
      <c r="JXZ65" s="7"/>
      <c r="JYA65" s="7"/>
      <c r="JYB65" s="7"/>
      <c r="JYC65" s="7"/>
      <c r="JYD65" s="7"/>
      <c r="JYE65" s="7"/>
      <c r="JYF65" s="7"/>
      <c r="JYG65" s="7"/>
      <c r="JYH65" s="7"/>
      <c r="JYI65" s="7"/>
      <c r="JYJ65" s="7"/>
      <c r="JYK65" s="7"/>
      <c r="JYL65" s="7"/>
      <c r="JYM65" s="7"/>
      <c r="JYN65" s="7"/>
      <c r="JYO65" s="7"/>
      <c r="JYP65" s="7"/>
      <c r="JYQ65" s="7"/>
      <c r="JYR65" s="7"/>
      <c r="JYS65" s="7"/>
      <c r="JYT65" s="7"/>
      <c r="JYU65" s="7"/>
      <c r="JYV65" s="7"/>
      <c r="JYW65" s="7"/>
      <c r="JYX65" s="7"/>
      <c r="JYY65" s="7"/>
      <c r="JYZ65" s="7"/>
      <c r="JZA65" s="7"/>
      <c r="JZB65" s="7"/>
      <c r="JZC65" s="7"/>
      <c r="JZD65" s="7"/>
      <c r="JZE65" s="7"/>
      <c r="JZF65" s="7"/>
      <c r="JZG65" s="7"/>
      <c r="JZH65" s="7"/>
      <c r="JZJ65" s="7"/>
      <c r="JZK65" s="7"/>
      <c r="JZL65" s="7"/>
      <c r="JZM65" s="7"/>
      <c r="JZN65" s="7"/>
      <c r="JZO65" s="7"/>
      <c r="JZP65" s="7"/>
      <c r="JZQ65" s="7"/>
      <c r="JZR65" s="7"/>
      <c r="JZS65" s="7"/>
      <c r="JZT65" s="7"/>
      <c r="JZU65" s="7"/>
      <c r="JZV65" s="7"/>
      <c r="JZW65" s="7"/>
      <c r="JZX65" s="7"/>
      <c r="JZY65" s="7"/>
      <c r="JZZ65" s="7"/>
      <c r="KAA65" s="7"/>
      <c r="KAB65" s="7"/>
      <c r="KAC65" s="7"/>
      <c r="KAD65" s="7"/>
      <c r="KAE65" s="7"/>
      <c r="KAF65" s="7"/>
      <c r="KAG65" s="7"/>
      <c r="KAH65" s="7"/>
      <c r="KAI65" s="7"/>
      <c r="KAJ65" s="7"/>
      <c r="KAK65" s="7"/>
      <c r="KAL65" s="7"/>
      <c r="KAM65" s="7"/>
      <c r="KAN65" s="7"/>
      <c r="KAO65" s="7"/>
      <c r="KAP65" s="7"/>
      <c r="KAQ65" s="7"/>
      <c r="KAR65" s="7"/>
      <c r="KAS65" s="7"/>
      <c r="KAT65" s="7"/>
      <c r="KAU65" s="7"/>
      <c r="KAV65" s="7"/>
      <c r="KAW65" s="7"/>
      <c r="KAX65" s="7"/>
      <c r="KAY65" s="7"/>
      <c r="KAZ65" s="7"/>
      <c r="KBA65" s="7"/>
      <c r="KBB65" s="7"/>
      <c r="KBC65" s="7"/>
      <c r="KBD65" s="7"/>
      <c r="KBE65" s="7"/>
      <c r="KBF65" s="7"/>
      <c r="KBG65" s="7"/>
      <c r="KBH65" s="7"/>
      <c r="KBI65" s="7"/>
      <c r="KBJ65" s="7"/>
      <c r="KBK65" s="7"/>
      <c r="KBL65" s="7"/>
      <c r="KBM65" s="7"/>
      <c r="KBN65" s="7"/>
      <c r="KBO65" s="7"/>
      <c r="KBP65" s="7"/>
      <c r="KBQ65" s="7"/>
      <c r="KBR65" s="7"/>
      <c r="KBS65" s="7"/>
      <c r="KBT65" s="7"/>
      <c r="KBU65" s="7"/>
      <c r="KBV65" s="7"/>
      <c r="KBW65" s="7"/>
      <c r="KBX65" s="7"/>
      <c r="KBY65" s="7"/>
      <c r="KBZ65" s="7"/>
      <c r="KCA65" s="7"/>
      <c r="KCB65" s="7"/>
      <c r="KCC65" s="7"/>
      <c r="KCD65" s="7"/>
      <c r="KCE65" s="7"/>
      <c r="KCF65" s="7"/>
      <c r="KCG65" s="7"/>
      <c r="KCH65" s="7"/>
      <c r="KCI65" s="7"/>
      <c r="KCJ65" s="7"/>
      <c r="KCK65" s="7"/>
      <c r="KCL65" s="7"/>
      <c r="KCM65" s="7"/>
      <c r="KCN65" s="7"/>
      <c r="KCO65" s="7"/>
      <c r="KCP65" s="7"/>
      <c r="KCQ65" s="7"/>
      <c r="KCR65" s="7"/>
      <c r="KCS65" s="7"/>
      <c r="KCT65" s="7"/>
      <c r="KCU65" s="7"/>
      <c r="KCV65" s="7"/>
      <c r="KCW65" s="7"/>
      <c r="KCX65" s="7"/>
      <c r="KCY65" s="7"/>
      <c r="KCZ65" s="7"/>
      <c r="KDA65" s="7"/>
      <c r="KDB65" s="7"/>
      <c r="KDC65" s="7"/>
      <c r="KDD65" s="7"/>
      <c r="KDE65" s="7"/>
      <c r="KDF65" s="7"/>
      <c r="KDG65" s="7"/>
      <c r="KDH65" s="7"/>
      <c r="KDI65" s="7"/>
      <c r="KDJ65" s="7"/>
      <c r="KDK65" s="7"/>
      <c r="KDL65" s="7"/>
      <c r="KDM65" s="7"/>
      <c r="KDN65" s="7"/>
      <c r="KDO65" s="7"/>
      <c r="KDP65" s="7"/>
      <c r="KDQ65" s="7"/>
      <c r="KDR65" s="7"/>
      <c r="KDS65" s="7"/>
      <c r="KDT65" s="7"/>
      <c r="KDU65" s="7"/>
      <c r="KDV65" s="7"/>
      <c r="KDW65" s="7"/>
      <c r="KDX65" s="7"/>
      <c r="KDY65" s="7"/>
      <c r="KDZ65" s="7"/>
      <c r="KEA65" s="7"/>
      <c r="KEB65" s="7"/>
      <c r="KEC65" s="7"/>
      <c r="KED65" s="7"/>
      <c r="KEE65" s="7"/>
      <c r="KEF65" s="7"/>
      <c r="KEG65" s="7"/>
      <c r="KEH65" s="7"/>
      <c r="KEI65" s="7"/>
      <c r="KEJ65" s="7"/>
      <c r="KEK65" s="7"/>
      <c r="KEL65" s="7"/>
      <c r="KEM65" s="7"/>
      <c r="KEN65" s="7"/>
      <c r="KEO65" s="7"/>
      <c r="KEP65" s="7"/>
      <c r="KEQ65" s="7"/>
      <c r="KER65" s="7"/>
      <c r="KES65" s="7"/>
      <c r="KET65" s="7"/>
      <c r="KEU65" s="7"/>
      <c r="KEV65" s="7"/>
      <c r="KEW65" s="7"/>
      <c r="KEX65" s="7"/>
      <c r="KEY65" s="7"/>
      <c r="KEZ65" s="7"/>
      <c r="KFA65" s="7"/>
      <c r="KFB65" s="7"/>
      <c r="KFC65" s="7"/>
      <c r="KFD65" s="7"/>
      <c r="KFE65" s="7"/>
      <c r="KFF65" s="7"/>
      <c r="KFG65" s="7"/>
      <c r="KFH65" s="7"/>
      <c r="KFI65" s="7"/>
      <c r="KFJ65" s="7"/>
      <c r="KFK65" s="7"/>
      <c r="KFL65" s="7"/>
      <c r="KFM65" s="7"/>
      <c r="KFN65" s="7"/>
      <c r="KFO65" s="7"/>
      <c r="KFP65" s="7"/>
      <c r="KFQ65" s="7"/>
      <c r="KFR65" s="7"/>
      <c r="KFS65" s="7"/>
      <c r="KFT65" s="7"/>
      <c r="KFU65" s="7"/>
      <c r="KFV65" s="7"/>
      <c r="KFW65" s="7"/>
      <c r="KFX65" s="7"/>
      <c r="KFY65" s="7"/>
      <c r="KFZ65" s="7"/>
      <c r="KGA65" s="7"/>
      <c r="KGB65" s="7"/>
      <c r="KGC65" s="7"/>
      <c r="KGD65" s="7"/>
      <c r="KGE65" s="7"/>
      <c r="KGF65" s="7"/>
      <c r="KGG65" s="7"/>
      <c r="KGH65" s="7"/>
      <c r="KGI65" s="7"/>
      <c r="KGJ65" s="7"/>
      <c r="KGK65" s="7"/>
      <c r="KGL65" s="7"/>
      <c r="KGM65" s="7"/>
      <c r="KGN65" s="7"/>
      <c r="KGO65" s="7"/>
      <c r="KGP65" s="7"/>
      <c r="KGQ65" s="7"/>
      <c r="KGR65" s="7"/>
      <c r="KGS65" s="7"/>
      <c r="KGT65" s="7"/>
      <c r="KGU65" s="7"/>
      <c r="KGV65" s="7"/>
      <c r="KGW65" s="7"/>
      <c r="KGX65" s="7"/>
      <c r="KGY65" s="7"/>
      <c r="KGZ65" s="7"/>
      <c r="KHA65" s="7"/>
      <c r="KHB65" s="7"/>
      <c r="KHC65" s="7"/>
      <c r="KHD65" s="7"/>
      <c r="KHE65" s="7"/>
      <c r="KHF65" s="7"/>
      <c r="KHG65" s="7"/>
      <c r="KHH65" s="7"/>
      <c r="KHI65" s="7"/>
      <c r="KHJ65" s="7"/>
      <c r="KHK65" s="7"/>
      <c r="KHL65" s="7"/>
      <c r="KHM65" s="7"/>
      <c r="KHN65" s="7"/>
      <c r="KHO65" s="7"/>
      <c r="KHP65" s="7"/>
      <c r="KHQ65" s="7"/>
      <c r="KHR65" s="7"/>
      <c r="KHS65" s="7"/>
      <c r="KHT65" s="7"/>
      <c r="KHU65" s="7"/>
      <c r="KHV65" s="7"/>
      <c r="KHW65" s="7"/>
      <c r="KHX65" s="7"/>
      <c r="KHY65" s="7"/>
      <c r="KHZ65" s="7"/>
      <c r="KIA65" s="7"/>
      <c r="KIB65" s="7"/>
      <c r="KIC65" s="7"/>
      <c r="KID65" s="7"/>
      <c r="KIE65" s="7"/>
      <c r="KIF65" s="7"/>
      <c r="KIG65" s="7"/>
      <c r="KIH65" s="7"/>
      <c r="KII65" s="7"/>
      <c r="KIJ65" s="7"/>
      <c r="KIK65" s="7"/>
      <c r="KIL65" s="7"/>
      <c r="KIM65" s="7"/>
      <c r="KIN65" s="7"/>
      <c r="KIO65" s="7"/>
      <c r="KIP65" s="7"/>
      <c r="KIQ65" s="7"/>
      <c r="KIR65" s="7"/>
      <c r="KIS65" s="7"/>
      <c r="KIT65" s="7"/>
      <c r="KIU65" s="7"/>
      <c r="KIV65" s="7"/>
      <c r="KIW65" s="7"/>
      <c r="KIX65" s="7"/>
      <c r="KIY65" s="7"/>
      <c r="KIZ65" s="7"/>
      <c r="KJA65" s="7"/>
      <c r="KJB65" s="7"/>
      <c r="KJC65" s="7"/>
      <c r="KJD65" s="7"/>
      <c r="KJF65" s="7"/>
      <c r="KJG65" s="7"/>
      <c r="KJH65" s="7"/>
      <c r="KJI65" s="7"/>
      <c r="KJJ65" s="7"/>
      <c r="KJK65" s="7"/>
      <c r="KJL65" s="7"/>
      <c r="KJM65" s="7"/>
      <c r="KJN65" s="7"/>
      <c r="KJO65" s="7"/>
      <c r="KJP65" s="7"/>
      <c r="KJQ65" s="7"/>
      <c r="KJR65" s="7"/>
      <c r="KJS65" s="7"/>
      <c r="KJT65" s="7"/>
      <c r="KJU65" s="7"/>
      <c r="KJV65" s="7"/>
      <c r="KJW65" s="7"/>
      <c r="KJX65" s="7"/>
      <c r="KJY65" s="7"/>
      <c r="KJZ65" s="7"/>
      <c r="KKA65" s="7"/>
      <c r="KKB65" s="7"/>
      <c r="KKC65" s="7"/>
      <c r="KKD65" s="7"/>
      <c r="KKE65" s="7"/>
      <c r="KKF65" s="7"/>
      <c r="KKG65" s="7"/>
      <c r="KKH65" s="7"/>
      <c r="KKI65" s="7"/>
      <c r="KKJ65" s="7"/>
      <c r="KKK65" s="7"/>
      <c r="KKL65" s="7"/>
      <c r="KKM65" s="7"/>
      <c r="KKN65" s="7"/>
      <c r="KKO65" s="7"/>
      <c r="KKP65" s="7"/>
      <c r="KKQ65" s="7"/>
      <c r="KKR65" s="7"/>
      <c r="KKS65" s="7"/>
      <c r="KKT65" s="7"/>
      <c r="KKU65" s="7"/>
      <c r="KKV65" s="7"/>
      <c r="KKW65" s="7"/>
      <c r="KKX65" s="7"/>
      <c r="KKY65" s="7"/>
      <c r="KKZ65" s="7"/>
      <c r="KLA65" s="7"/>
      <c r="KLB65" s="7"/>
      <c r="KLC65" s="7"/>
      <c r="KLD65" s="7"/>
      <c r="KLE65" s="7"/>
      <c r="KLF65" s="7"/>
      <c r="KLG65" s="7"/>
      <c r="KLH65" s="7"/>
      <c r="KLI65" s="7"/>
      <c r="KLJ65" s="7"/>
      <c r="KLK65" s="7"/>
      <c r="KLL65" s="7"/>
      <c r="KLM65" s="7"/>
      <c r="KLN65" s="7"/>
      <c r="KLO65" s="7"/>
      <c r="KLP65" s="7"/>
      <c r="KLQ65" s="7"/>
      <c r="KLR65" s="7"/>
      <c r="KLS65" s="7"/>
      <c r="KLT65" s="7"/>
      <c r="KLU65" s="7"/>
      <c r="KLV65" s="7"/>
      <c r="KLW65" s="7"/>
      <c r="KLX65" s="7"/>
      <c r="KLY65" s="7"/>
      <c r="KLZ65" s="7"/>
      <c r="KMA65" s="7"/>
      <c r="KMB65" s="7"/>
      <c r="KMC65" s="7"/>
      <c r="KMD65" s="7"/>
      <c r="KME65" s="7"/>
      <c r="KMF65" s="7"/>
      <c r="KMG65" s="7"/>
      <c r="KMH65" s="7"/>
      <c r="KMI65" s="7"/>
      <c r="KMJ65" s="7"/>
      <c r="KMK65" s="7"/>
      <c r="KML65" s="7"/>
      <c r="KMM65" s="7"/>
      <c r="KMN65" s="7"/>
      <c r="KMO65" s="7"/>
      <c r="KMP65" s="7"/>
      <c r="KMQ65" s="7"/>
      <c r="KMR65" s="7"/>
      <c r="KMS65" s="7"/>
      <c r="KMT65" s="7"/>
      <c r="KMU65" s="7"/>
      <c r="KMV65" s="7"/>
      <c r="KMW65" s="7"/>
      <c r="KMX65" s="7"/>
      <c r="KMY65" s="7"/>
      <c r="KMZ65" s="7"/>
      <c r="KNA65" s="7"/>
      <c r="KNB65" s="7"/>
      <c r="KNC65" s="7"/>
      <c r="KND65" s="7"/>
      <c r="KNE65" s="7"/>
      <c r="KNF65" s="7"/>
      <c r="KNG65" s="7"/>
      <c r="KNH65" s="7"/>
      <c r="KNI65" s="7"/>
      <c r="KNJ65" s="7"/>
      <c r="KNK65" s="7"/>
      <c r="KNL65" s="7"/>
      <c r="KNM65" s="7"/>
      <c r="KNN65" s="7"/>
      <c r="KNO65" s="7"/>
      <c r="KNP65" s="7"/>
      <c r="KNQ65" s="7"/>
      <c r="KNR65" s="7"/>
      <c r="KNS65" s="7"/>
      <c r="KNT65" s="7"/>
      <c r="KNU65" s="7"/>
      <c r="KNV65" s="7"/>
      <c r="KNW65" s="7"/>
      <c r="KNX65" s="7"/>
      <c r="KNY65" s="7"/>
      <c r="KNZ65" s="7"/>
      <c r="KOA65" s="7"/>
      <c r="KOB65" s="7"/>
      <c r="KOC65" s="7"/>
      <c r="KOD65" s="7"/>
      <c r="KOE65" s="7"/>
      <c r="KOF65" s="7"/>
      <c r="KOG65" s="7"/>
      <c r="KOH65" s="7"/>
      <c r="KOI65" s="7"/>
      <c r="KOJ65" s="7"/>
      <c r="KOK65" s="7"/>
      <c r="KOL65" s="7"/>
      <c r="KOM65" s="7"/>
      <c r="KON65" s="7"/>
      <c r="KOO65" s="7"/>
      <c r="KOP65" s="7"/>
      <c r="KOQ65" s="7"/>
      <c r="KOR65" s="7"/>
      <c r="KOS65" s="7"/>
      <c r="KOT65" s="7"/>
      <c r="KOU65" s="7"/>
      <c r="KOV65" s="7"/>
      <c r="KOW65" s="7"/>
      <c r="KOX65" s="7"/>
      <c r="KOY65" s="7"/>
      <c r="KOZ65" s="7"/>
      <c r="KPA65" s="7"/>
      <c r="KPB65" s="7"/>
      <c r="KPC65" s="7"/>
      <c r="KPD65" s="7"/>
      <c r="KPE65" s="7"/>
      <c r="KPF65" s="7"/>
      <c r="KPG65" s="7"/>
      <c r="KPH65" s="7"/>
      <c r="KPI65" s="7"/>
      <c r="KPJ65" s="7"/>
      <c r="KPK65" s="7"/>
      <c r="KPL65" s="7"/>
      <c r="KPM65" s="7"/>
      <c r="KPN65" s="7"/>
      <c r="KPO65" s="7"/>
      <c r="KPP65" s="7"/>
      <c r="KPQ65" s="7"/>
      <c r="KPR65" s="7"/>
      <c r="KPS65" s="7"/>
      <c r="KPT65" s="7"/>
      <c r="KPU65" s="7"/>
      <c r="KPV65" s="7"/>
      <c r="KPW65" s="7"/>
      <c r="KPX65" s="7"/>
      <c r="KPY65" s="7"/>
      <c r="KPZ65" s="7"/>
      <c r="KQA65" s="7"/>
      <c r="KQB65" s="7"/>
      <c r="KQC65" s="7"/>
      <c r="KQD65" s="7"/>
      <c r="KQE65" s="7"/>
      <c r="KQF65" s="7"/>
      <c r="KQG65" s="7"/>
      <c r="KQH65" s="7"/>
      <c r="KQI65" s="7"/>
      <c r="KQJ65" s="7"/>
      <c r="KQK65" s="7"/>
      <c r="KQL65" s="7"/>
      <c r="KQM65" s="7"/>
      <c r="KQN65" s="7"/>
      <c r="KQO65" s="7"/>
      <c r="KQP65" s="7"/>
      <c r="KQQ65" s="7"/>
      <c r="KQR65" s="7"/>
      <c r="KQS65" s="7"/>
      <c r="KQT65" s="7"/>
      <c r="KQU65" s="7"/>
      <c r="KQV65" s="7"/>
      <c r="KQW65" s="7"/>
      <c r="KQX65" s="7"/>
      <c r="KQY65" s="7"/>
      <c r="KQZ65" s="7"/>
      <c r="KRA65" s="7"/>
      <c r="KRB65" s="7"/>
      <c r="KRC65" s="7"/>
      <c r="KRD65" s="7"/>
      <c r="KRE65" s="7"/>
      <c r="KRF65" s="7"/>
      <c r="KRG65" s="7"/>
      <c r="KRH65" s="7"/>
      <c r="KRI65" s="7"/>
      <c r="KRJ65" s="7"/>
      <c r="KRK65" s="7"/>
      <c r="KRL65" s="7"/>
      <c r="KRM65" s="7"/>
      <c r="KRN65" s="7"/>
      <c r="KRO65" s="7"/>
      <c r="KRP65" s="7"/>
      <c r="KRQ65" s="7"/>
      <c r="KRR65" s="7"/>
      <c r="KRS65" s="7"/>
      <c r="KRT65" s="7"/>
      <c r="KRU65" s="7"/>
      <c r="KRV65" s="7"/>
      <c r="KRW65" s="7"/>
      <c r="KRX65" s="7"/>
      <c r="KRY65" s="7"/>
      <c r="KRZ65" s="7"/>
      <c r="KSA65" s="7"/>
      <c r="KSB65" s="7"/>
      <c r="KSC65" s="7"/>
      <c r="KSD65" s="7"/>
      <c r="KSE65" s="7"/>
      <c r="KSF65" s="7"/>
      <c r="KSG65" s="7"/>
      <c r="KSH65" s="7"/>
      <c r="KSI65" s="7"/>
      <c r="KSJ65" s="7"/>
      <c r="KSK65" s="7"/>
      <c r="KSL65" s="7"/>
      <c r="KSM65" s="7"/>
      <c r="KSN65" s="7"/>
      <c r="KSO65" s="7"/>
      <c r="KSP65" s="7"/>
      <c r="KSQ65" s="7"/>
      <c r="KSR65" s="7"/>
      <c r="KSS65" s="7"/>
      <c r="KST65" s="7"/>
      <c r="KSU65" s="7"/>
      <c r="KSV65" s="7"/>
      <c r="KSW65" s="7"/>
      <c r="KSX65" s="7"/>
      <c r="KSY65" s="7"/>
      <c r="KSZ65" s="7"/>
      <c r="KTB65" s="7"/>
      <c r="KTC65" s="7"/>
      <c r="KTD65" s="7"/>
      <c r="KTE65" s="7"/>
      <c r="KTF65" s="7"/>
      <c r="KTG65" s="7"/>
      <c r="KTH65" s="7"/>
      <c r="KTI65" s="7"/>
      <c r="KTJ65" s="7"/>
      <c r="KTK65" s="7"/>
      <c r="KTL65" s="7"/>
      <c r="KTM65" s="7"/>
      <c r="KTN65" s="7"/>
      <c r="KTO65" s="7"/>
      <c r="KTP65" s="7"/>
      <c r="KTQ65" s="7"/>
      <c r="KTR65" s="7"/>
      <c r="KTS65" s="7"/>
      <c r="KTT65" s="7"/>
      <c r="KTU65" s="7"/>
      <c r="KTV65" s="7"/>
      <c r="KTW65" s="7"/>
      <c r="KTX65" s="7"/>
      <c r="KTY65" s="7"/>
      <c r="KTZ65" s="7"/>
      <c r="KUA65" s="7"/>
      <c r="KUB65" s="7"/>
      <c r="KUC65" s="7"/>
      <c r="KUD65" s="7"/>
      <c r="KUE65" s="7"/>
      <c r="KUF65" s="7"/>
      <c r="KUG65" s="7"/>
      <c r="KUH65" s="7"/>
      <c r="KUI65" s="7"/>
      <c r="KUJ65" s="7"/>
      <c r="KUK65" s="7"/>
      <c r="KUL65" s="7"/>
      <c r="KUM65" s="7"/>
      <c r="KUN65" s="7"/>
      <c r="KUO65" s="7"/>
      <c r="KUP65" s="7"/>
      <c r="KUQ65" s="7"/>
      <c r="KUR65" s="7"/>
      <c r="KUS65" s="7"/>
      <c r="KUT65" s="7"/>
      <c r="KUU65" s="7"/>
      <c r="KUV65" s="7"/>
      <c r="KUW65" s="7"/>
      <c r="KUX65" s="7"/>
      <c r="KUY65" s="7"/>
      <c r="KUZ65" s="7"/>
      <c r="KVA65" s="7"/>
      <c r="KVB65" s="7"/>
      <c r="KVC65" s="7"/>
      <c r="KVD65" s="7"/>
      <c r="KVE65" s="7"/>
      <c r="KVF65" s="7"/>
      <c r="KVG65" s="7"/>
      <c r="KVH65" s="7"/>
      <c r="KVI65" s="7"/>
      <c r="KVJ65" s="7"/>
      <c r="KVK65" s="7"/>
      <c r="KVL65" s="7"/>
      <c r="KVM65" s="7"/>
      <c r="KVN65" s="7"/>
      <c r="KVO65" s="7"/>
      <c r="KVP65" s="7"/>
      <c r="KVQ65" s="7"/>
      <c r="KVR65" s="7"/>
      <c r="KVS65" s="7"/>
      <c r="KVT65" s="7"/>
      <c r="KVU65" s="7"/>
      <c r="KVV65" s="7"/>
      <c r="KVW65" s="7"/>
      <c r="KVX65" s="7"/>
      <c r="KVY65" s="7"/>
      <c r="KVZ65" s="7"/>
      <c r="KWA65" s="7"/>
      <c r="KWB65" s="7"/>
      <c r="KWC65" s="7"/>
      <c r="KWD65" s="7"/>
      <c r="KWE65" s="7"/>
      <c r="KWF65" s="7"/>
      <c r="KWG65" s="7"/>
      <c r="KWH65" s="7"/>
      <c r="KWI65" s="7"/>
      <c r="KWJ65" s="7"/>
      <c r="KWK65" s="7"/>
      <c r="KWL65" s="7"/>
      <c r="KWM65" s="7"/>
      <c r="KWN65" s="7"/>
      <c r="KWO65" s="7"/>
      <c r="KWP65" s="7"/>
      <c r="KWQ65" s="7"/>
      <c r="KWR65" s="7"/>
      <c r="KWS65" s="7"/>
      <c r="KWT65" s="7"/>
      <c r="KWU65" s="7"/>
      <c r="KWV65" s="7"/>
      <c r="KWW65" s="7"/>
      <c r="KWX65" s="7"/>
      <c r="KWY65" s="7"/>
      <c r="KWZ65" s="7"/>
      <c r="KXA65" s="7"/>
      <c r="KXB65" s="7"/>
      <c r="KXC65" s="7"/>
      <c r="KXD65" s="7"/>
      <c r="KXE65" s="7"/>
      <c r="KXF65" s="7"/>
      <c r="KXG65" s="7"/>
      <c r="KXH65" s="7"/>
      <c r="KXI65" s="7"/>
      <c r="KXJ65" s="7"/>
      <c r="KXK65" s="7"/>
      <c r="KXL65" s="7"/>
      <c r="KXM65" s="7"/>
      <c r="KXN65" s="7"/>
      <c r="KXO65" s="7"/>
      <c r="KXP65" s="7"/>
      <c r="KXQ65" s="7"/>
      <c r="KXR65" s="7"/>
      <c r="KXS65" s="7"/>
      <c r="KXT65" s="7"/>
      <c r="KXU65" s="7"/>
      <c r="KXV65" s="7"/>
      <c r="KXW65" s="7"/>
      <c r="KXX65" s="7"/>
      <c r="KXY65" s="7"/>
      <c r="KXZ65" s="7"/>
      <c r="KYA65" s="7"/>
      <c r="KYB65" s="7"/>
      <c r="KYC65" s="7"/>
      <c r="KYD65" s="7"/>
      <c r="KYE65" s="7"/>
      <c r="KYF65" s="7"/>
      <c r="KYG65" s="7"/>
      <c r="KYH65" s="7"/>
      <c r="KYI65" s="7"/>
      <c r="KYJ65" s="7"/>
      <c r="KYK65" s="7"/>
      <c r="KYL65" s="7"/>
      <c r="KYM65" s="7"/>
      <c r="KYN65" s="7"/>
      <c r="KYO65" s="7"/>
      <c r="KYP65" s="7"/>
      <c r="KYQ65" s="7"/>
      <c r="KYR65" s="7"/>
      <c r="KYS65" s="7"/>
      <c r="KYT65" s="7"/>
      <c r="KYU65" s="7"/>
      <c r="KYV65" s="7"/>
      <c r="KYW65" s="7"/>
      <c r="KYX65" s="7"/>
      <c r="KYY65" s="7"/>
      <c r="KYZ65" s="7"/>
      <c r="KZA65" s="7"/>
      <c r="KZB65" s="7"/>
      <c r="KZC65" s="7"/>
      <c r="KZD65" s="7"/>
      <c r="KZE65" s="7"/>
      <c r="KZF65" s="7"/>
      <c r="KZG65" s="7"/>
      <c r="KZH65" s="7"/>
      <c r="KZI65" s="7"/>
      <c r="KZJ65" s="7"/>
      <c r="KZK65" s="7"/>
      <c r="KZL65" s="7"/>
      <c r="KZM65" s="7"/>
      <c r="KZN65" s="7"/>
      <c r="KZO65" s="7"/>
      <c r="KZP65" s="7"/>
      <c r="KZQ65" s="7"/>
      <c r="KZR65" s="7"/>
      <c r="KZS65" s="7"/>
      <c r="KZT65" s="7"/>
      <c r="KZU65" s="7"/>
      <c r="KZV65" s="7"/>
      <c r="KZW65" s="7"/>
      <c r="KZX65" s="7"/>
      <c r="KZY65" s="7"/>
      <c r="KZZ65" s="7"/>
      <c r="LAA65" s="7"/>
      <c r="LAB65" s="7"/>
      <c r="LAC65" s="7"/>
      <c r="LAD65" s="7"/>
      <c r="LAE65" s="7"/>
      <c r="LAF65" s="7"/>
      <c r="LAG65" s="7"/>
      <c r="LAH65" s="7"/>
      <c r="LAI65" s="7"/>
      <c r="LAJ65" s="7"/>
      <c r="LAK65" s="7"/>
      <c r="LAL65" s="7"/>
      <c r="LAM65" s="7"/>
      <c r="LAN65" s="7"/>
      <c r="LAO65" s="7"/>
      <c r="LAP65" s="7"/>
      <c r="LAQ65" s="7"/>
      <c r="LAR65" s="7"/>
      <c r="LAS65" s="7"/>
      <c r="LAT65" s="7"/>
      <c r="LAU65" s="7"/>
      <c r="LAV65" s="7"/>
      <c r="LAW65" s="7"/>
      <c r="LAX65" s="7"/>
      <c r="LAY65" s="7"/>
      <c r="LAZ65" s="7"/>
      <c r="LBA65" s="7"/>
      <c r="LBB65" s="7"/>
      <c r="LBC65" s="7"/>
      <c r="LBD65" s="7"/>
      <c r="LBE65" s="7"/>
      <c r="LBF65" s="7"/>
      <c r="LBG65" s="7"/>
      <c r="LBH65" s="7"/>
      <c r="LBI65" s="7"/>
      <c r="LBJ65" s="7"/>
      <c r="LBK65" s="7"/>
      <c r="LBL65" s="7"/>
      <c r="LBM65" s="7"/>
      <c r="LBN65" s="7"/>
      <c r="LBO65" s="7"/>
      <c r="LBP65" s="7"/>
      <c r="LBQ65" s="7"/>
      <c r="LBR65" s="7"/>
      <c r="LBS65" s="7"/>
      <c r="LBT65" s="7"/>
      <c r="LBU65" s="7"/>
      <c r="LBV65" s="7"/>
      <c r="LBW65" s="7"/>
      <c r="LBX65" s="7"/>
      <c r="LBY65" s="7"/>
      <c r="LBZ65" s="7"/>
      <c r="LCA65" s="7"/>
      <c r="LCB65" s="7"/>
      <c r="LCC65" s="7"/>
      <c r="LCD65" s="7"/>
      <c r="LCE65" s="7"/>
      <c r="LCF65" s="7"/>
      <c r="LCG65" s="7"/>
      <c r="LCH65" s="7"/>
      <c r="LCI65" s="7"/>
      <c r="LCJ65" s="7"/>
      <c r="LCK65" s="7"/>
      <c r="LCL65" s="7"/>
      <c r="LCM65" s="7"/>
      <c r="LCN65" s="7"/>
      <c r="LCO65" s="7"/>
      <c r="LCP65" s="7"/>
      <c r="LCQ65" s="7"/>
      <c r="LCR65" s="7"/>
      <c r="LCS65" s="7"/>
      <c r="LCT65" s="7"/>
      <c r="LCU65" s="7"/>
      <c r="LCV65" s="7"/>
      <c r="LCX65" s="7"/>
      <c r="LCY65" s="7"/>
      <c r="LCZ65" s="7"/>
      <c r="LDA65" s="7"/>
      <c r="LDB65" s="7"/>
      <c r="LDC65" s="7"/>
      <c r="LDD65" s="7"/>
      <c r="LDE65" s="7"/>
      <c r="LDF65" s="7"/>
      <c r="LDG65" s="7"/>
      <c r="LDH65" s="7"/>
      <c r="LDI65" s="7"/>
      <c r="LDJ65" s="7"/>
      <c r="LDK65" s="7"/>
      <c r="LDL65" s="7"/>
      <c r="LDM65" s="7"/>
      <c r="LDN65" s="7"/>
      <c r="LDO65" s="7"/>
      <c r="LDP65" s="7"/>
      <c r="LDQ65" s="7"/>
      <c r="LDR65" s="7"/>
      <c r="LDS65" s="7"/>
      <c r="LDT65" s="7"/>
      <c r="LDU65" s="7"/>
      <c r="LDV65" s="7"/>
      <c r="LDW65" s="7"/>
      <c r="LDX65" s="7"/>
      <c r="LDY65" s="7"/>
      <c r="LDZ65" s="7"/>
      <c r="LEA65" s="7"/>
      <c r="LEB65" s="7"/>
      <c r="LEC65" s="7"/>
      <c r="LED65" s="7"/>
      <c r="LEE65" s="7"/>
      <c r="LEF65" s="7"/>
      <c r="LEG65" s="7"/>
      <c r="LEH65" s="7"/>
      <c r="LEI65" s="7"/>
      <c r="LEJ65" s="7"/>
      <c r="LEK65" s="7"/>
      <c r="LEL65" s="7"/>
      <c r="LEM65" s="7"/>
      <c r="LEN65" s="7"/>
      <c r="LEO65" s="7"/>
      <c r="LEP65" s="7"/>
      <c r="LEQ65" s="7"/>
      <c r="LER65" s="7"/>
      <c r="LES65" s="7"/>
      <c r="LET65" s="7"/>
      <c r="LEU65" s="7"/>
      <c r="LEV65" s="7"/>
      <c r="LEW65" s="7"/>
      <c r="LEX65" s="7"/>
      <c r="LEY65" s="7"/>
      <c r="LEZ65" s="7"/>
      <c r="LFA65" s="7"/>
      <c r="LFB65" s="7"/>
      <c r="LFC65" s="7"/>
      <c r="LFD65" s="7"/>
      <c r="LFE65" s="7"/>
      <c r="LFF65" s="7"/>
      <c r="LFG65" s="7"/>
      <c r="LFH65" s="7"/>
      <c r="LFI65" s="7"/>
      <c r="LFJ65" s="7"/>
      <c r="LFK65" s="7"/>
      <c r="LFL65" s="7"/>
      <c r="LFM65" s="7"/>
      <c r="LFN65" s="7"/>
      <c r="LFO65" s="7"/>
      <c r="LFP65" s="7"/>
      <c r="LFQ65" s="7"/>
      <c r="LFR65" s="7"/>
      <c r="LFS65" s="7"/>
      <c r="LFT65" s="7"/>
      <c r="LFU65" s="7"/>
      <c r="LFV65" s="7"/>
      <c r="LFW65" s="7"/>
      <c r="LFX65" s="7"/>
      <c r="LFY65" s="7"/>
      <c r="LFZ65" s="7"/>
      <c r="LGA65" s="7"/>
      <c r="LGB65" s="7"/>
      <c r="LGC65" s="7"/>
      <c r="LGD65" s="7"/>
      <c r="LGE65" s="7"/>
      <c r="LGF65" s="7"/>
      <c r="LGG65" s="7"/>
      <c r="LGH65" s="7"/>
      <c r="LGI65" s="7"/>
      <c r="LGJ65" s="7"/>
      <c r="LGK65" s="7"/>
      <c r="LGL65" s="7"/>
      <c r="LGM65" s="7"/>
      <c r="LGN65" s="7"/>
      <c r="LGO65" s="7"/>
      <c r="LGP65" s="7"/>
      <c r="LGQ65" s="7"/>
      <c r="LGR65" s="7"/>
      <c r="LGS65" s="7"/>
      <c r="LGT65" s="7"/>
      <c r="LGU65" s="7"/>
      <c r="LGV65" s="7"/>
      <c r="LGW65" s="7"/>
      <c r="LGX65" s="7"/>
      <c r="LGY65" s="7"/>
      <c r="LGZ65" s="7"/>
      <c r="LHA65" s="7"/>
      <c r="LHB65" s="7"/>
      <c r="LHC65" s="7"/>
      <c r="LHD65" s="7"/>
      <c r="LHE65" s="7"/>
      <c r="LHF65" s="7"/>
      <c r="LHG65" s="7"/>
      <c r="LHH65" s="7"/>
      <c r="LHI65" s="7"/>
      <c r="LHJ65" s="7"/>
      <c r="LHK65" s="7"/>
      <c r="LHL65" s="7"/>
      <c r="LHM65" s="7"/>
      <c r="LHN65" s="7"/>
      <c r="LHO65" s="7"/>
      <c r="LHP65" s="7"/>
      <c r="LHQ65" s="7"/>
      <c r="LHR65" s="7"/>
      <c r="LHS65" s="7"/>
      <c r="LHT65" s="7"/>
      <c r="LHU65" s="7"/>
      <c r="LHV65" s="7"/>
      <c r="LHW65" s="7"/>
      <c r="LHX65" s="7"/>
      <c r="LHY65" s="7"/>
      <c r="LHZ65" s="7"/>
      <c r="LIA65" s="7"/>
      <c r="LIB65" s="7"/>
      <c r="LIC65" s="7"/>
      <c r="LID65" s="7"/>
      <c r="LIE65" s="7"/>
      <c r="LIF65" s="7"/>
      <c r="LIG65" s="7"/>
      <c r="LIH65" s="7"/>
      <c r="LII65" s="7"/>
      <c r="LIJ65" s="7"/>
      <c r="LIK65" s="7"/>
      <c r="LIL65" s="7"/>
      <c r="LIM65" s="7"/>
      <c r="LIN65" s="7"/>
      <c r="LIO65" s="7"/>
      <c r="LIP65" s="7"/>
      <c r="LIQ65" s="7"/>
      <c r="LIR65" s="7"/>
      <c r="LIS65" s="7"/>
      <c r="LIT65" s="7"/>
      <c r="LIU65" s="7"/>
      <c r="LIV65" s="7"/>
      <c r="LIW65" s="7"/>
      <c r="LIX65" s="7"/>
      <c r="LIY65" s="7"/>
      <c r="LIZ65" s="7"/>
      <c r="LJA65" s="7"/>
      <c r="LJB65" s="7"/>
      <c r="LJC65" s="7"/>
      <c r="LJD65" s="7"/>
      <c r="LJE65" s="7"/>
      <c r="LJF65" s="7"/>
      <c r="LJG65" s="7"/>
      <c r="LJH65" s="7"/>
      <c r="LJI65" s="7"/>
      <c r="LJJ65" s="7"/>
      <c r="LJK65" s="7"/>
      <c r="LJL65" s="7"/>
      <c r="LJM65" s="7"/>
      <c r="LJN65" s="7"/>
      <c r="LJO65" s="7"/>
      <c r="LJP65" s="7"/>
      <c r="LJQ65" s="7"/>
      <c r="LJR65" s="7"/>
      <c r="LJS65" s="7"/>
      <c r="LJT65" s="7"/>
      <c r="LJU65" s="7"/>
      <c r="LJV65" s="7"/>
      <c r="LJW65" s="7"/>
      <c r="LJX65" s="7"/>
      <c r="LJY65" s="7"/>
      <c r="LJZ65" s="7"/>
      <c r="LKA65" s="7"/>
      <c r="LKB65" s="7"/>
      <c r="LKC65" s="7"/>
      <c r="LKD65" s="7"/>
      <c r="LKE65" s="7"/>
      <c r="LKF65" s="7"/>
      <c r="LKG65" s="7"/>
      <c r="LKH65" s="7"/>
      <c r="LKI65" s="7"/>
      <c r="LKJ65" s="7"/>
      <c r="LKK65" s="7"/>
      <c r="LKL65" s="7"/>
      <c r="LKM65" s="7"/>
      <c r="LKN65" s="7"/>
      <c r="LKO65" s="7"/>
      <c r="LKP65" s="7"/>
      <c r="LKQ65" s="7"/>
      <c r="LKR65" s="7"/>
      <c r="LKS65" s="7"/>
      <c r="LKT65" s="7"/>
      <c r="LKU65" s="7"/>
      <c r="LKV65" s="7"/>
      <c r="LKW65" s="7"/>
      <c r="LKX65" s="7"/>
      <c r="LKY65" s="7"/>
      <c r="LKZ65" s="7"/>
      <c r="LLA65" s="7"/>
      <c r="LLB65" s="7"/>
      <c r="LLC65" s="7"/>
      <c r="LLD65" s="7"/>
      <c r="LLE65" s="7"/>
      <c r="LLF65" s="7"/>
      <c r="LLG65" s="7"/>
      <c r="LLH65" s="7"/>
      <c r="LLI65" s="7"/>
      <c r="LLJ65" s="7"/>
      <c r="LLK65" s="7"/>
      <c r="LLL65" s="7"/>
      <c r="LLM65" s="7"/>
      <c r="LLN65" s="7"/>
      <c r="LLO65" s="7"/>
      <c r="LLP65" s="7"/>
      <c r="LLQ65" s="7"/>
      <c r="LLR65" s="7"/>
      <c r="LLS65" s="7"/>
      <c r="LLT65" s="7"/>
      <c r="LLU65" s="7"/>
      <c r="LLV65" s="7"/>
      <c r="LLW65" s="7"/>
      <c r="LLX65" s="7"/>
      <c r="LLY65" s="7"/>
      <c r="LLZ65" s="7"/>
      <c r="LMA65" s="7"/>
      <c r="LMB65" s="7"/>
      <c r="LMC65" s="7"/>
      <c r="LMD65" s="7"/>
      <c r="LME65" s="7"/>
      <c r="LMF65" s="7"/>
      <c r="LMG65" s="7"/>
      <c r="LMH65" s="7"/>
      <c r="LMI65" s="7"/>
      <c r="LMJ65" s="7"/>
      <c r="LMK65" s="7"/>
      <c r="LML65" s="7"/>
      <c r="LMM65" s="7"/>
      <c r="LMN65" s="7"/>
      <c r="LMO65" s="7"/>
      <c r="LMP65" s="7"/>
      <c r="LMQ65" s="7"/>
      <c r="LMR65" s="7"/>
      <c r="LMT65" s="7"/>
      <c r="LMU65" s="7"/>
      <c r="LMV65" s="7"/>
      <c r="LMW65" s="7"/>
      <c r="LMX65" s="7"/>
      <c r="LMY65" s="7"/>
      <c r="LMZ65" s="7"/>
      <c r="LNA65" s="7"/>
      <c r="LNB65" s="7"/>
      <c r="LNC65" s="7"/>
      <c r="LND65" s="7"/>
      <c r="LNE65" s="7"/>
      <c r="LNF65" s="7"/>
      <c r="LNG65" s="7"/>
      <c r="LNH65" s="7"/>
      <c r="LNI65" s="7"/>
      <c r="LNJ65" s="7"/>
      <c r="LNK65" s="7"/>
      <c r="LNL65" s="7"/>
      <c r="LNM65" s="7"/>
      <c r="LNN65" s="7"/>
      <c r="LNO65" s="7"/>
      <c r="LNP65" s="7"/>
      <c r="LNQ65" s="7"/>
      <c r="LNR65" s="7"/>
      <c r="LNS65" s="7"/>
      <c r="LNT65" s="7"/>
      <c r="LNU65" s="7"/>
      <c r="LNV65" s="7"/>
      <c r="LNW65" s="7"/>
      <c r="LNX65" s="7"/>
      <c r="LNY65" s="7"/>
      <c r="LNZ65" s="7"/>
      <c r="LOA65" s="7"/>
      <c r="LOB65" s="7"/>
      <c r="LOC65" s="7"/>
      <c r="LOD65" s="7"/>
      <c r="LOE65" s="7"/>
      <c r="LOF65" s="7"/>
      <c r="LOG65" s="7"/>
      <c r="LOH65" s="7"/>
      <c r="LOI65" s="7"/>
      <c r="LOJ65" s="7"/>
      <c r="LOK65" s="7"/>
      <c r="LOL65" s="7"/>
      <c r="LOM65" s="7"/>
      <c r="LON65" s="7"/>
      <c r="LOO65" s="7"/>
      <c r="LOP65" s="7"/>
      <c r="LOQ65" s="7"/>
      <c r="LOR65" s="7"/>
      <c r="LOS65" s="7"/>
      <c r="LOT65" s="7"/>
      <c r="LOU65" s="7"/>
      <c r="LOV65" s="7"/>
      <c r="LOW65" s="7"/>
      <c r="LOX65" s="7"/>
      <c r="LOY65" s="7"/>
      <c r="LOZ65" s="7"/>
      <c r="LPA65" s="7"/>
      <c r="LPB65" s="7"/>
      <c r="LPC65" s="7"/>
      <c r="LPD65" s="7"/>
      <c r="LPE65" s="7"/>
      <c r="LPF65" s="7"/>
      <c r="LPG65" s="7"/>
      <c r="LPH65" s="7"/>
      <c r="LPI65" s="7"/>
      <c r="LPJ65" s="7"/>
      <c r="LPK65" s="7"/>
      <c r="LPL65" s="7"/>
      <c r="LPM65" s="7"/>
      <c r="LPN65" s="7"/>
      <c r="LPO65" s="7"/>
      <c r="LPP65" s="7"/>
      <c r="LPQ65" s="7"/>
      <c r="LPR65" s="7"/>
      <c r="LPS65" s="7"/>
      <c r="LPT65" s="7"/>
      <c r="LPU65" s="7"/>
      <c r="LPV65" s="7"/>
      <c r="LPW65" s="7"/>
      <c r="LPX65" s="7"/>
      <c r="LPY65" s="7"/>
      <c r="LPZ65" s="7"/>
      <c r="LQA65" s="7"/>
      <c r="LQB65" s="7"/>
      <c r="LQC65" s="7"/>
      <c r="LQD65" s="7"/>
      <c r="LQE65" s="7"/>
      <c r="LQF65" s="7"/>
      <c r="LQG65" s="7"/>
      <c r="LQH65" s="7"/>
      <c r="LQI65" s="7"/>
      <c r="LQJ65" s="7"/>
      <c r="LQK65" s="7"/>
      <c r="LQL65" s="7"/>
      <c r="LQM65" s="7"/>
      <c r="LQN65" s="7"/>
      <c r="LQO65" s="7"/>
      <c r="LQP65" s="7"/>
      <c r="LQQ65" s="7"/>
      <c r="LQR65" s="7"/>
      <c r="LQS65" s="7"/>
      <c r="LQT65" s="7"/>
      <c r="LQU65" s="7"/>
      <c r="LQV65" s="7"/>
      <c r="LQW65" s="7"/>
      <c r="LQX65" s="7"/>
      <c r="LQY65" s="7"/>
      <c r="LQZ65" s="7"/>
      <c r="LRA65" s="7"/>
      <c r="LRB65" s="7"/>
      <c r="LRC65" s="7"/>
      <c r="LRD65" s="7"/>
      <c r="LRE65" s="7"/>
      <c r="LRF65" s="7"/>
      <c r="LRG65" s="7"/>
      <c r="LRH65" s="7"/>
      <c r="LRI65" s="7"/>
      <c r="LRJ65" s="7"/>
      <c r="LRK65" s="7"/>
      <c r="LRL65" s="7"/>
      <c r="LRM65" s="7"/>
      <c r="LRN65" s="7"/>
      <c r="LRO65" s="7"/>
      <c r="LRP65" s="7"/>
      <c r="LRQ65" s="7"/>
      <c r="LRR65" s="7"/>
      <c r="LRS65" s="7"/>
      <c r="LRT65" s="7"/>
      <c r="LRU65" s="7"/>
      <c r="LRV65" s="7"/>
      <c r="LRW65" s="7"/>
      <c r="LRX65" s="7"/>
      <c r="LRY65" s="7"/>
      <c r="LRZ65" s="7"/>
      <c r="LSA65" s="7"/>
      <c r="LSB65" s="7"/>
      <c r="LSC65" s="7"/>
      <c r="LSD65" s="7"/>
      <c r="LSE65" s="7"/>
      <c r="LSF65" s="7"/>
      <c r="LSG65" s="7"/>
      <c r="LSH65" s="7"/>
      <c r="LSI65" s="7"/>
      <c r="LSJ65" s="7"/>
      <c r="LSK65" s="7"/>
      <c r="LSL65" s="7"/>
      <c r="LSM65" s="7"/>
      <c r="LSN65" s="7"/>
      <c r="LSO65" s="7"/>
      <c r="LSP65" s="7"/>
      <c r="LSQ65" s="7"/>
      <c r="LSR65" s="7"/>
      <c r="LSS65" s="7"/>
      <c r="LST65" s="7"/>
      <c r="LSU65" s="7"/>
      <c r="LSV65" s="7"/>
      <c r="LSW65" s="7"/>
      <c r="LSX65" s="7"/>
      <c r="LSY65" s="7"/>
      <c r="LSZ65" s="7"/>
      <c r="LTA65" s="7"/>
      <c r="LTB65" s="7"/>
      <c r="LTC65" s="7"/>
      <c r="LTD65" s="7"/>
      <c r="LTE65" s="7"/>
      <c r="LTF65" s="7"/>
      <c r="LTG65" s="7"/>
      <c r="LTH65" s="7"/>
      <c r="LTI65" s="7"/>
      <c r="LTJ65" s="7"/>
      <c r="LTK65" s="7"/>
      <c r="LTL65" s="7"/>
      <c r="LTM65" s="7"/>
      <c r="LTN65" s="7"/>
      <c r="LTO65" s="7"/>
      <c r="LTP65" s="7"/>
      <c r="LTQ65" s="7"/>
      <c r="LTR65" s="7"/>
      <c r="LTS65" s="7"/>
      <c r="LTT65" s="7"/>
      <c r="LTU65" s="7"/>
      <c r="LTV65" s="7"/>
      <c r="LTW65" s="7"/>
      <c r="LTX65" s="7"/>
      <c r="LTY65" s="7"/>
      <c r="LTZ65" s="7"/>
      <c r="LUA65" s="7"/>
      <c r="LUB65" s="7"/>
      <c r="LUC65" s="7"/>
      <c r="LUD65" s="7"/>
      <c r="LUE65" s="7"/>
      <c r="LUF65" s="7"/>
      <c r="LUG65" s="7"/>
      <c r="LUH65" s="7"/>
      <c r="LUI65" s="7"/>
      <c r="LUJ65" s="7"/>
      <c r="LUK65" s="7"/>
      <c r="LUL65" s="7"/>
      <c r="LUM65" s="7"/>
      <c r="LUN65" s="7"/>
      <c r="LUO65" s="7"/>
      <c r="LUP65" s="7"/>
      <c r="LUQ65" s="7"/>
      <c r="LUR65" s="7"/>
      <c r="LUS65" s="7"/>
      <c r="LUT65" s="7"/>
      <c r="LUU65" s="7"/>
      <c r="LUV65" s="7"/>
      <c r="LUW65" s="7"/>
      <c r="LUX65" s="7"/>
      <c r="LUY65" s="7"/>
      <c r="LUZ65" s="7"/>
      <c r="LVA65" s="7"/>
      <c r="LVB65" s="7"/>
      <c r="LVC65" s="7"/>
      <c r="LVD65" s="7"/>
      <c r="LVE65" s="7"/>
      <c r="LVF65" s="7"/>
      <c r="LVG65" s="7"/>
      <c r="LVH65" s="7"/>
      <c r="LVI65" s="7"/>
      <c r="LVJ65" s="7"/>
      <c r="LVK65" s="7"/>
      <c r="LVL65" s="7"/>
      <c r="LVM65" s="7"/>
      <c r="LVN65" s="7"/>
      <c r="LVO65" s="7"/>
      <c r="LVP65" s="7"/>
      <c r="LVQ65" s="7"/>
      <c r="LVR65" s="7"/>
      <c r="LVS65" s="7"/>
      <c r="LVT65" s="7"/>
      <c r="LVU65" s="7"/>
      <c r="LVV65" s="7"/>
      <c r="LVW65" s="7"/>
      <c r="LVX65" s="7"/>
      <c r="LVY65" s="7"/>
      <c r="LVZ65" s="7"/>
      <c r="LWA65" s="7"/>
      <c r="LWB65" s="7"/>
      <c r="LWC65" s="7"/>
      <c r="LWD65" s="7"/>
      <c r="LWE65" s="7"/>
      <c r="LWF65" s="7"/>
      <c r="LWG65" s="7"/>
      <c r="LWH65" s="7"/>
      <c r="LWI65" s="7"/>
      <c r="LWJ65" s="7"/>
      <c r="LWK65" s="7"/>
      <c r="LWL65" s="7"/>
      <c r="LWM65" s="7"/>
      <c r="LWN65" s="7"/>
      <c r="LWP65" s="7"/>
      <c r="LWQ65" s="7"/>
      <c r="LWR65" s="7"/>
      <c r="LWS65" s="7"/>
      <c r="LWT65" s="7"/>
      <c r="LWU65" s="7"/>
      <c r="LWV65" s="7"/>
      <c r="LWW65" s="7"/>
      <c r="LWX65" s="7"/>
      <c r="LWY65" s="7"/>
      <c r="LWZ65" s="7"/>
      <c r="LXA65" s="7"/>
      <c r="LXB65" s="7"/>
      <c r="LXC65" s="7"/>
      <c r="LXD65" s="7"/>
      <c r="LXE65" s="7"/>
      <c r="LXF65" s="7"/>
      <c r="LXG65" s="7"/>
      <c r="LXH65" s="7"/>
      <c r="LXI65" s="7"/>
      <c r="LXJ65" s="7"/>
      <c r="LXK65" s="7"/>
      <c r="LXL65" s="7"/>
      <c r="LXM65" s="7"/>
      <c r="LXN65" s="7"/>
      <c r="LXO65" s="7"/>
      <c r="LXP65" s="7"/>
      <c r="LXQ65" s="7"/>
      <c r="LXR65" s="7"/>
      <c r="LXS65" s="7"/>
      <c r="LXT65" s="7"/>
      <c r="LXU65" s="7"/>
      <c r="LXV65" s="7"/>
      <c r="LXW65" s="7"/>
      <c r="LXX65" s="7"/>
      <c r="LXY65" s="7"/>
      <c r="LXZ65" s="7"/>
      <c r="LYA65" s="7"/>
      <c r="LYB65" s="7"/>
      <c r="LYC65" s="7"/>
      <c r="LYD65" s="7"/>
      <c r="LYE65" s="7"/>
      <c r="LYF65" s="7"/>
      <c r="LYG65" s="7"/>
      <c r="LYH65" s="7"/>
      <c r="LYI65" s="7"/>
      <c r="LYJ65" s="7"/>
      <c r="LYK65" s="7"/>
      <c r="LYL65" s="7"/>
      <c r="LYM65" s="7"/>
      <c r="LYN65" s="7"/>
      <c r="LYO65" s="7"/>
      <c r="LYP65" s="7"/>
      <c r="LYQ65" s="7"/>
      <c r="LYR65" s="7"/>
      <c r="LYS65" s="7"/>
      <c r="LYT65" s="7"/>
      <c r="LYU65" s="7"/>
      <c r="LYV65" s="7"/>
      <c r="LYW65" s="7"/>
      <c r="LYX65" s="7"/>
      <c r="LYY65" s="7"/>
      <c r="LYZ65" s="7"/>
      <c r="LZA65" s="7"/>
      <c r="LZB65" s="7"/>
      <c r="LZC65" s="7"/>
      <c r="LZD65" s="7"/>
      <c r="LZE65" s="7"/>
      <c r="LZF65" s="7"/>
      <c r="LZG65" s="7"/>
      <c r="LZH65" s="7"/>
      <c r="LZI65" s="7"/>
      <c r="LZJ65" s="7"/>
      <c r="LZK65" s="7"/>
      <c r="LZL65" s="7"/>
      <c r="LZM65" s="7"/>
      <c r="LZN65" s="7"/>
      <c r="LZO65" s="7"/>
      <c r="LZP65" s="7"/>
      <c r="LZQ65" s="7"/>
      <c r="LZR65" s="7"/>
      <c r="LZS65" s="7"/>
      <c r="LZT65" s="7"/>
      <c r="LZU65" s="7"/>
      <c r="LZV65" s="7"/>
      <c r="LZW65" s="7"/>
      <c r="LZX65" s="7"/>
      <c r="LZY65" s="7"/>
      <c r="LZZ65" s="7"/>
      <c r="MAA65" s="7"/>
      <c r="MAB65" s="7"/>
      <c r="MAC65" s="7"/>
      <c r="MAD65" s="7"/>
      <c r="MAE65" s="7"/>
      <c r="MAF65" s="7"/>
      <c r="MAG65" s="7"/>
      <c r="MAH65" s="7"/>
      <c r="MAI65" s="7"/>
      <c r="MAJ65" s="7"/>
      <c r="MAK65" s="7"/>
      <c r="MAL65" s="7"/>
      <c r="MAM65" s="7"/>
      <c r="MAN65" s="7"/>
      <c r="MAO65" s="7"/>
      <c r="MAP65" s="7"/>
      <c r="MAQ65" s="7"/>
      <c r="MAR65" s="7"/>
      <c r="MAS65" s="7"/>
      <c r="MAT65" s="7"/>
      <c r="MAU65" s="7"/>
      <c r="MAV65" s="7"/>
      <c r="MAW65" s="7"/>
      <c r="MAX65" s="7"/>
      <c r="MAY65" s="7"/>
      <c r="MAZ65" s="7"/>
      <c r="MBA65" s="7"/>
      <c r="MBB65" s="7"/>
      <c r="MBC65" s="7"/>
      <c r="MBD65" s="7"/>
      <c r="MBE65" s="7"/>
      <c r="MBF65" s="7"/>
      <c r="MBG65" s="7"/>
      <c r="MBH65" s="7"/>
      <c r="MBI65" s="7"/>
      <c r="MBJ65" s="7"/>
      <c r="MBK65" s="7"/>
      <c r="MBL65" s="7"/>
      <c r="MBM65" s="7"/>
      <c r="MBN65" s="7"/>
      <c r="MBO65" s="7"/>
      <c r="MBP65" s="7"/>
      <c r="MBQ65" s="7"/>
      <c r="MBR65" s="7"/>
      <c r="MBS65" s="7"/>
      <c r="MBT65" s="7"/>
      <c r="MBU65" s="7"/>
      <c r="MBV65" s="7"/>
      <c r="MBW65" s="7"/>
      <c r="MBX65" s="7"/>
      <c r="MBY65" s="7"/>
      <c r="MBZ65" s="7"/>
      <c r="MCA65" s="7"/>
      <c r="MCB65" s="7"/>
      <c r="MCC65" s="7"/>
      <c r="MCD65" s="7"/>
      <c r="MCE65" s="7"/>
      <c r="MCF65" s="7"/>
      <c r="MCG65" s="7"/>
      <c r="MCH65" s="7"/>
      <c r="MCI65" s="7"/>
      <c r="MCJ65" s="7"/>
      <c r="MCK65" s="7"/>
      <c r="MCL65" s="7"/>
      <c r="MCM65" s="7"/>
      <c r="MCN65" s="7"/>
      <c r="MCO65" s="7"/>
      <c r="MCP65" s="7"/>
      <c r="MCQ65" s="7"/>
      <c r="MCR65" s="7"/>
      <c r="MCS65" s="7"/>
      <c r="MCT65" s="7"/>
      <c r="MCU65" s="7"/>
      <c r="MCV65" s="7"/>
      <c r="MCW65" s="7"/>
      <c r="MCX65" s="7"/>
      <c r="MCY65" s="7"/>
      <c r="MCZ65" s="7"/>
      <c r="MDA65" s="7"/>
      <c r="MDB65" s="7"/>
      <c r="MDC65" s="7"/>
      <c r="MDD65" s="7"/>
      <c r="MDE65" s="7"/>
      <c r="MDF65" s="7"/>
      <c r="MDG65" s="7"/>
      <c r="MDH65" s="7"/>
      <c r="MDI65" s="7"/>
      <c r="MDJ65" s="7"/>
      <c r="MDK65" s="7"/>
      <c r="MDL65" s="7"/>
      <c r="MDM65" s="7"/>
      <c r="MDN65" s="7"/>
      <c r="MDO65" s="7"/>
      <c r="MDP65" s="7"/>
      <c r="MDQ65" s="7"/>
      <c r="MDR65" s="7"/>
      <c r="MDS65" s="7"/>
      <c r="MDT65" s="7"/>
      <c r="MDU65" s="7"/>
      <c r="MDV65" s="7"/>
      <c r="MDW65" s="7"/>
      <c r="MDX65" s="7"/>
      <c r="MDY65" s="7"/>
      <c r="MDZ65" s="7"/>
      <c r="MEA65" s="7"/>
      <c r="MEB65" s="7"/>
      <c r="MEC65" s="7"/>
      <c r="MED65" s="7"/>
      <c r="MEE65" s="7"/>
      <c r="MEF65" s="7"/>
      <c r="MEG65" s="7"/>
      <c r="MEH65" s="7"/>
      <c r="MEI65" s="7"/>
      <c r="MEJ65" s="7"/>
      <c r="MEK65" s="7"/>
      <c r="MEL65" s="7"/>
      <c r="MEM65" s="7"/>
      <c r="MEN65" s="7"/>
      <c r="MEO65" s="7"/>
      <c r="MEP65" s="7"/>
      <c r="MEQ65" s="7"/>
      <c r="MER65" s="7"/>
      <c r="MES65" s="7"/>
      <c r="MET65" s="7"/>
      <c r="MEU65" s="7"/>
      <c r="MEV65" s="7"/>
      <c r="MEW65" s="7"/>
      <c r="MEX65" s="7"/>
      <c r="MEY65" s="7"/>
      <c r="MEZ65" s="7"/>
      <c r="MFA65" s="7"/>
      <c r="MFB65" s="7"/>
      <c r="MFC65" s="7"/>
      <c r="MFD65" s="7"/>
      <c r="MFE65" s="7"/>
      <c r="MFF65" s="7"/>
      <c r="MFG65" s="7"/>
      <c r="MFH65" s="7"/>
      <c r="MFI65" s="7"/>
      <c r="MFJ65" s="7"/>
      <c r="MFK65" s="7"/>
      <c r="MFL65" s="7"/>
      <c r="MFM65" s="7"/>
      <c r="MFN65" s="7"/>
      <c r="MFO65" s="7"/>
      <c r="MFP65" s="7"/>
      <c r="MFQ65" s="7"/>
      <c r="MFR65" s="7"/>
      <c r="MFS65" s="7"/>
      <c r="MFT65" s="7"/>
      <c r="MFU65" s="7"/>
      <c r="MFV65" s="7"/>
      <c r="MFW65" s="7"/>
      <c r="MFX65" s="7"/>
      <c r="MFY65" s="7"/>
      <c r="MFZ65" s="7"/>
      <c r="MGA65" s="7"/>
      <c r="MGB65" s="7"/>
      <c r="MGC65" s="7"/>
      <c r="MGD65" s="7"/>
      <c r="MGE65" s="7"/>
      <c r="MGF65" s="7"/>
      <c r="MGG65" s="7"/>
      <c r="MGH65" s="7"/>
      <c r="MGI65" s="7"/>
      <c r="MGJ65" s="7"/>
      <c r="MGL65" s="7"/>
      <c r="MGM65" s="7"/>
      <c r="MGN65" s="7"/>
      <c r="MGO65" s="7"/>
      <c r="MGP65" s="7"/>
      <c r="MGQ65" s="7"/>
      <c r="MGR65" s="7"/>
      <c r="MGS65" s="7"/>
      <c r="MGT65" s="7"/>
      <c r="MGU65" s="7"/>
      <c r="MGV65" s="7"/>
      <c r="MGW65" s="7"/>
      <c r="MGX65" s="7"/>
      <c r="MGY65" s="7"/>
      <c r="MGZ65" s="7"/>
      <c r="MHA65" s="7"/>
      <c r="MHB65" s="7"/>
      <c r="MHC65" s="7"/>
      <c r="MHD65" s="7"/>
      <c r="MHE65" s="7"/>
      <c r="MHF65" s="7"/>
      <c r="MHG65" s="7"/>
      <c r="MHH65" s="7"/>
      <c r="MHI65" s="7"/>
      <c r="MHJ65" s="7"/>
      <c r="MHK65" s="7"/>
      <c r="MHL65" s="7"/>
      <c r="MHM65" s="7"/>
      <c r="MHN65" s="7"/>
      <c r="MHO65" s="7"/>
      <c r="MHP65" s="7"/>
      <c r="MHQ65" s="7"/>
      <c r="MHR65" s="7"/>
      <c r="MHS65" s="7"/>
      <c r="MHT65" s="7"/>
      <c r="MHU65" s="7"/>
      <c r="MHV65" s="7"/>
      <c r="MHW65" s="7"/>
      <c r="MHX65" s="7"/>
      <c r="MHY65" s="7"/>
      <c r="MHZ65" s="7"/>
      <c r="MIA65" s="7"/>
      <c r="MIB65" s="7"/>
      <c r="MIC65" s="7"/>
      <c r="MID65" s="7"/>
      <c r="MIE65" s="7"/>
      <c r="MIF65" s="7"/>
      <c r="MIG65" s="7"/>
      <c r="MIH65" s="7"/>
      <c r="MII65" s="7"/>
      <c r="MIJ65" s="7"/>
      <c r="MIK65" s="7"/>
      <c r="MIL65" s="7"/>
      <c r="MIM65" s="7"/>
      <c r="MIN65" s="7"/>
      <c r="MIO65" s="7"/>
      <c r="MIP65" s="7"/>
      <c r="MIQ65" s="7"/>
      <c r="MIR65" s="7"/>
      <c r="MIS65" s="7"/>
      <c r="MIT65" s="7"/>
      <c r="MIU65" s="7"/>
      <c r="MIV65" s="7"/>
      <c r="MIW65" s="7"/>
      <c r="MIX65" s="7"/>
      <c r="MIY65" s="7"/>
      <c r="MIZ65" s="7"/>
      <c r="MJA65" s="7"/>
      <c r="MJB65" s="7"/>
      <c r="MJC65" s="7"/>
      <c r="MJD65" s="7"/>
      <c r="MJE65" s="7"/>
      <c r="MJF65" s="7"/>
      <c r="MJG65" s="7"/>
      <c r="MJH65" s="7"/>
      <c r="MJI65" s="7"/>
      <c r="MJJ65" s="7"/>
      <c r="MJK65" s="7"/>
      <c r="MJL65" s="7"/>
      <c r="MJM65" s="7"/>
      <c r="MJN65" s="7"/>
      <c r="MJO65" s="7"/>
      <c r="MJP65" s="7"/>
      <c r="MJQ65" s="7"/>
      <c r="MJR65" s="7"/>
      <c r="MJS65" s="7"/>
      <c r="MJT65" s="7"/>
      <c r="MJU65" s="7"/>
      <c r="MJV65" s="7"/>
      <c r="MJW65" s="7"/>
      <c r="MJX65" s="7"/>
      <c r="MJY65" s="7"/>
      <c r="MJZ65" s="7"/>
      <c r="MKA65" s="7"/>
      <c r="MKB65" s="7"/>
      <c r="MKC65" s="7"/>
      <c r="MKD65" s="7"/>
      <c r="MKE65" s="7"/>
      <c r="MKF65" s="7"/>
      <c r="MKG65" s="7"/>
      <c r="MKH65" s="7"/>
      <c r="MKI65" s="7"/>
      <c r="MKJ65" s="7"/>
      <c r="MKK65" s="7"/>
      <c r="MKL65" s="7"/>
      <c r="MKM65" s="7"/>
      <c r="MKN65" s="7"/>
      <c r="MKO65" s="7"/>
      <c r="MKP65" s="7"/>
      <c r="MKQ65" s="7"/>
      <c r="MKR65" s="7"/>
      <c r="MKS65" s="7"/>
      <c r="MKT65" s="7"/>
      <c r="MKU65" s="7"/>
      <c r="MKV65" s="7"/>
      <c r="MKW65" s="7"/>
      <c r="MKX65" s="7"/>
      <c r="MKY65" s="7"/>
      <c r="MKZ65" s="7"/>
      <c r="MLA65" s="7"/>
      <c r="MLB65" s="7"/>
      <c r="MLC65" s="7"/>
      <c r="MLD65" s="7"/>
      <c r="MLE65" s="7"/>
      <c r="MLF65" s="7"/>
      <c r="MLG65" s="7"/>
      <c r="MLH65" s="7"/>
      <c r="MLI65" s="7"/>
      <c r="MLJ65" s="7"/>
      <c r="MLK65" s="7"/>
      <c r="MLL65" s="7"/>
      <c r="MLM65" s="7"/>
      <c r="MLN65" s="7"/>
      <c r="MLO65" s="7"/>
      <c r="MLP65" s="7"/>
      <c r="MLQ65" s="7"/>
      <c r="MLR65" s="7"/>
      <c r="MLS65" s="7"/>
      <c r="MLT65" s="7"/>
      <c r="MLU65" s="7"/>
      <c r="MLV65" s="7"/>
      <c r="MLW65" s="7"/>
      <c r="MLX65" s="7"/>
      <c r="MLY65" s="7"/>
      <c r="MLZ65" s="7"/>
      <c r="MMA65" s="7"/>
      <c r="MMB65" s="7"/>
      <c r="MMC65" s="7"/>
      <c r="MMD65" s="7"/>
      <c r="MME65" s="7"/>
      <c r="MMF65" s="7"/>
      <c r="MMG65" s="7"/>
      <c r="MMH65" s="7"/>
      <c r="MMI65" s="7"/>
      <c r="MMJ65" s="7"/>
      <c r="MMK65" s="7"/>
      <c r="MML65" s="7"/>
      <c r="MMM65" s="7"/>
      <c r="MMN65" s="7"/>
      <c r="MMO65" s="7"/>
      <c r="MMP65" s="7"/>
      <c r="MMQ65" s="7"/>
      <c r="MMR65" s="7"/>
      <c r="MMS65" s="7"/>
      <c r="MMT65" s="7"/>
      <c r="MMU65" s="7"/>
      <c r="MMV65" s="7"/>
      <c r="MMW65" s="7"/>
      <c r="MMX65" s="7"/>
      <c r="MMY65" s="7"/>
      <c r="MMZ65" s="7"/>
      <c r="MNA65" s="7"/>
      <c r="MNB65" s="7"/>
      <c r="MNC65" s="7"/>
      <c r="MND65" s="7"/>
      <c r="MNE65" s="7"/>
      <c r="MNF65" s="7"/>
      <c r="MNG65" s="7"/>
      <c r="MNH65" s="7"/>
      <c r="MNI65" s="7"/>
      <c r="MNJ65" s="7"/>
      <c r="MNK65" s="7"/>
      <c r="MNL65" s="7"/>
      <c r="MNM65" s="7"/>
      <c r="MNN65" s="7"/>
      <c r="MNO65" s="7"/>
      <c r="MNP65" s="7"/>
      <c r="MNQ65" s="7"/>
      <c r="MNR65" s="7"/>
      <c r="MNS65" s="7"/>
      <c r="MNT65" s="7"/>
      <c r="MNU65" s="7"/>
      <c r="MNV65" s="7"/>
      <c r="MNW65" s="7"/>
      <c r="MNX65" s="7"/>
      <c r="MNY65" s="7"/>
      <c r="MNZ65" s="7"/>
      <c r="MOA65" s="7"/>
      <c r="MOB65" s="7"/>
      <c r="MOC65" s="7"/>
      <c r="MOD65" s="7"/>
      <c r="MOE65" s="7"/>
      <c r="MOF65" s="7"/>
      <c r="MOG65" s="7"/>
      <c r="MOH65" s="7"/>
      <c r="MOI65" s="7"/>
      <c r="MOJ65" s="7"/>
      <c r="MOK65" s="7"/>
      <c r="MOL65" s="7"/>
      <c r="MOM65" s="7"/>
      <c r="MON65" s="7"/>
      <c r="MOO65" s="7"/>
      <c r="MOP65" s="7"/>
      <c r="MOQ65" s="7"/>
      <c r="MOR65" s="7"/>
      <c r="MOS65" s="7"/>
      <c r="MOT65" s="7"/>
      <c r="MOU65" s="7"/>
      <c r="MOV65" s="7"/>
      <c r="MOW65" s="7"/>
      <c r="MOX65" s="7"/>
      <c r="MOY65" s="7"/>
      <c r="MOZ65" s="7"/>
      <c r="MPA65" s="7"/>
      <c r="MPB65" s="7"/>
      <c r="MPC65" s="7"/>
      <c r="MPD65" s="7"/>
      <c r="MPE65" s="7"/>
      <c r="MPF65" s="7"/>
      <c r="MPG65" s="7"/>
      <c r="MPH65" s="7"/>
      <c r="MPI65" s="7"/>
      <c r="MPJ65" s="7"/>
      <c r="MPK65" s="7"/>
      <c r="MPL65" s="7"/>
      <c r="MPM65" s="7"/>
      <c r="MPN65" s="7"/>
      <c r="MPO65" s="7"/>
      <c r="MPP65" s="7"/>
      <c r="MPQ65" s="7"/>
      <c r="MPR65" s="7"/>
      <c r="MPS65" s="7"/>
      <c r="MPT65" s="7"/>
      <c r="MPU65" s="7"/>
      <c r="MPV65" s="7"/>
      <c r="MPW65" s="7"/>
      <c r="MPX65" s="7"/>
      <c r="MPY65" s="7"/>
      <c r="MPZ65" s="7"/>
      <c r="MQA65" s="7"/>
      <c r="MQB65" s="7"/>
      <c r="MQC65" s="7"/>
      <c r="MQD65" s="7"/>
      <c r="MQE65" s="7"/>
      <c r="MQF65" s="7"/>
      <c r="MQH65" s="7"/>
      <c r="MQI65" s="7"/>
      <c r="MQJ65" s="7"/>
      <c r="MQK65" s="7"/>
      <c r="MQL65" s="7"/>
      <c r="MQM65" s="7"/>
      <c r="MQN65" s="7"/>
      <c r="MQO65" s="7"/>
      <c r="MQP65" s="7"/>
      <c r="MQQ65" s="7"/>
      <c r="MQR65" s="7"/>
      <c r="MQS65" s="7"/>
      <c r="MQT65" s="7"/>
      <c r="MQU65" s="7"/>
      <c r="MQV65" s="7"/>
      <c r="MQW65" s="7"/>
      <c r="MQX65" s="7"/>
      <c r="MQY65" s="7"/>
      <c r="MQZ65" s="7"/>
      <c r="MRA65" s="7"/>
      <c r="MRB65" s="7"/>
      <c r="MRC65" s="7"/>
      <c r="MRD65" s="7"/>
      <c r="MRE65" s="7"/>
      <c r="MRF65" s="7"/>
      <c r="MRG65" s="7"/>
      <c r="MRH65" s="7"/>
      <c r="MRI65" s="7"/>
      <c r="MRJ65" s="7"/>
      <c r="MRK65" s="7"/>
      <c r="MRL65" s="7"/>
      <c r="MRM65" s="7"/>
      <c r="MRN65" s="7"/>
      <c r="MRO65" s="7"/>
      <c r="MRP65" s="7"/>
      <c r="MRQ65" s="7"/>
      <c r="MRR65" s="7"/>
      <c r="MRS65" s="7"/>
      <c r="MRT65" s="7"/>
      <c r="MRU65" s="7"/>
      <c r="MRV65" s="7"/>
      <c r="MRW65" s="7"/>
      <c r="MRX65" s="7"/>
      <c r="MRY65" s="7"/>
      <c r="MRZ65" s="7"/>
      <c r="MSA65" s="7"/>
      <c r="MSB65" s="7"/>
      <c r="MSC65" s="7"/>
      <c r="MSD65" s="7"/>
      <c r="MSE65" s="7"/>
      <c r="MSF65" s="7"/>
      <c r="MSG65" s="7"/>
      <c r="MSH65" s="7"/>
      <c r="MSI65" s="7"/>
      <c r="MSJ65" s="7"/>
      <c r="MSK65" s="7"/>
      <c r="MSL65" s="7"/>
      <c r="MSM65" s="7"/>
      <c r="MSN65" s="7"/>
      <c r="MSO65" s="7"/>
      <c r="MSP65" s="7"/>
      <c r="MSQ65" s="7"/>
      <c r="MSR65" s="7"/>
      <c r="MSS65" s="7"/>
      <c r="MST65" s="7"/>
      <c r="MSU65" s="7"/>
      <c r="MSV65" s="7"/>
      <c r="MSW65" s="7"/>
      <c r="MSX65" s="7"/>
      <c r="MSY65" s="7"/>
      <c r="MSZ65" s="7"/>
      <c r="MTA65" s="7"/>
      <c r="MTB65" s="7"/>
      <c r="MTC65" s="7"/>
      <c r="MTD65" s="7"/>
      <c r="MTE65" s="7"/>
      <c r="MTF65" s="7"/>
      <c r="MTG65" s="7"/>
      <c r="MTH65" s="7"/>
      <c r="MTI65" s="7"/>
      <c r="MTJ65" s="7"/>
      <c r="MTK65" s="7"/>
      <c r="MTL65" s="7"/>
      <c r="MTM65" s="7"/>
      <c r="MTN65" s="7"/>
      <c r="MTO65" s="7"/>
      <c r="MTP65" s="7"/>
      <c r="MTQ65" s="7"/>
      <c r="MTR65" s="7"/>
      <c r="MTS65" s="7"/>
      <c r="MTT65" s="7"/>
      <c r="MTU65" s="7"/>
      <c r="MTV65" s="7"/>
      <c r="MTW65" s="7"/>
      <c r="MTX65" s="7"/>
      <c r="MTY65" s="7"/>
      <c r="MTZ65" s="7"/>
      <c r="MUA65" s="7"/>
      <c r="MUB65" s="7"/>
      <c r="MUC65" s="7"/>
      <c r="MUD65" s="7"/>
      <c r="MUE65" s="7"/>
      <c r="MUF65" s="7"/>
      <c r="MUG65" s="7"/>
      <c r="MUH65" s="7"/>
      <c r="MUI65" s="7"/>
      <c r="MUJ65" s="7"/>
      <c r="MUK65" s="7"/>
      <c r="MUL65" s="7"/>
      <c r="MUM65" s="7"/>
      <c r="MUN65" s="7"/>
      <c r="MUO65" s="7"/>
      <c r="MUP65" s="7"/>
      <c r="MUQ65" s="7"/>
      <c r="MUR65" s="7"/>
      <c r="MUS65" s="7"/>
      <c r="MUT65" s="7"/>
      <c r="MUU65" s="7"/>
      <c r="MUV65" s="7"/>
      <c r="MUW65" s="7"/>
      <c r="MUX65" s="7"/>
      <c r="MUY65" s="7"/>
      <c r="MUZ65" s="7"/>
      <c r="MVA65" s="7"/>
      <c r="MVB65" s="7"/>
      <c r="MVC65" s="7"/>
      <c r="MVD65" s="7"/>
      <c r="MVE65" s="7"/>
      <c r="MVF65" s="7"/>
      <c r="MVG65" s="7"/>
      <c r="MVH65" s="7"/>
      <c r="MVI65" s="7"/>
      <c r="MVJ65" s="7"/>
      <c r="MVK65" s="7"/>
      <c r="MVL65" s="7"/>
      <c r="MVM65" s="7"/>
      <c r="MVN65" s="7"/>
      <c r="MVO65" s="7"/>
      <c r="MVP65" s="7"/>
      <c r="MVQ65" s="7"/>
      <c r="MVR65" s="7"/>
      <c r="MVS65" s="7"/>
      <c r="MVT65" s="7"/>
      <c r="MVU65" s="7"/>
      <c r="MVV65" s="7"/>
      <c r="MVW65" s="7"/>
      <c r="MVX65" s="7"/>
      <c r="MVY65" s="7"/>
      <c r="MVZ65" s="7"/>
      <c r="MWA65" s="7"/>
      <c r="MWB65" s="7"/>
      <c r="MWC65" s="7"/>
      <c r="MWD65" s="7"/>
      <c r="MWE65" s="7"/>
      <c r="MWF65" s="7"/>
      <c r="MWG65" s="7"/>
      <c r="MWH65" s="7"/>
      <c r="MWI65" s="7"/>
      <c r="MWJ65" s="7"/>
      <c r="MWK65" s="7"/>
      <c r="MWL65" s="7"/>
      <c r="MWM65" s="7"/>
      <c r="MWN65" s="7"/>
      <c r="MWO65" s="7"/>
      <c r="MWP65" s="7"/>
      <c r="MWQ65" s="7"/>
      <c r="MWR65" s="7"/>
      <c r="MWS65" s="7"/>
      <c r="MWT65" s="7"/>
      <c r="MWU65" s="7"/>
      <c r="MWV65" s="7"/>
      <c r="MWW65" s="7"/>
      <c r="MWX65" s="7"/>
      <c r="MWY65" s="7"/>
      <c r="MWZ65" s="7"/>
      <c r="MXA65" s="7"/>
      <c r="MXB65" s="7"/>
      <c r="MXC65" s="7"/>
      <c r="MXD65" s="7"/>
      <c r="MXE65" s="7"/>
      <c r="MXF65" s="7"/>
      <c r="MXG65" s="7"/>
      <c r="MXH65" s="7"/>
      <c r="MXI65" s="7"/>
      <c r="MXJ65" s="7"/>
      <c r="MXK65" s="7"/>
      <c r="MXL65" s="7"/>
      <c r="MXM65" s="7"/>
      <c r="MXN65" s="7"/>
      <c r="MXO65" s="7"/>
      <c r="MXP65" s="7"/>
      <c r="MXQ65" s="7"/>
      <c r="MXR65" s="7"/>
      <c r="MXS65" s="7"/>
      <c r="MXT65" s="7"/>
      <c r="MXU65" s="7"/>
      <c r="MXV65" s="7"/>
      <c r="MXW65" s="7"/>
      <c r="MXX65" s="7"/>
      <c r="MXY65" s="7"/>
      <c r="MXZ65" s="7"/>
      <c r="MYA65" s="7"/>
      <c r="MYB65" s="7"/>
      <c r="MYC65" s="7"/>
      <c r="MYD65" s="7"/>
      <c r="MYE65" s="7"/>
      <c r="MYF65" s="7"/>
      <c r="MYG65" s="7"/>
      <c r="MYH65" s="7"/>
      <c r="MYI65" s="7"/>
      <c r="MYJ65" s="7"/>
      <c r="MYK65" s="7"/>
      <c r="MYL65" s="7"/>
      <c r="MYM65" s="7"/>
      <c r="MYN65" s="7"/>
      <c r="MYO65" s="7"/>
      <c r="MYP65" s="7"/>
      <c r="MYQ65" s="7"/>
      <c r="MYR65" s="7"/>
      <c r="MYS65" s="7"/>
      <c r="MYT65" s="7"/>
      <c r="MYU65" s="7"/>
      <c r="MYV65" s="7"/>
      <c r="MYW65" s="7"/>
      <c r="MYX65" s="7"/>
      <c r="MYY65" s="7"/>
      <c r="MYZ65" s="7"/>
      <c r="MZA65" s="7"/>
      <c r="MZB65" s="7"/>
      <c r="MZC65" s="7"/>
      <c r="MZD65" s="7"/>
      <c r="MZE65" s="7"/>
      <c r="MZF65" s="7"/>
      <c r="MZG65" s="7"/>
      <c r="MZH65" s="7"/>
      <c r="MZI65" s="7"/>
      <c r="MZJ65" s="7"/>
      <c r="MZK65" s="7"/>
      <c r="MZL65" s="7"/>
      <c r="MZM65" s="7"/>
      <c r="MZN65" s="7"/>
      <c r="MZO65" s="7"/>
      <c r="MZP65" s="7"/>
      <c r="MZQ65" s="7"/>
      <c r="MZR65" s="7"/>
      <c r="MZS65" s="7"/>
      <c r="MZT65" s="7"/>
      <c r="MZU65" s="7"/>
      <c r="MZV65" s="7"/>
      <c r="MZW65" s="7"/>
      <c r="MZX65" s="7"/>
      <c r="MZY65" s="7"/>
      <c r="MZZ65" s="7"/>
      <c r="NAA65" s="7"/>
      <c r="NAB65" s="7"/>
      <c r="NAD65" s="7"/>
      <c r="NAE65" s="7"/>
      <c r="NAF65" s="7"/>
      <c r="NAG65" s="7"/>
      <c r="NAH65" s="7"/>
      <c r="NAI65" s="7"/>
      <c r="NAJ65" s="7"/>
      <c r="NAK65" s="7"/>
      <c r="NAL65" s="7"/>
      <c r="NAM65" s="7"/>
      <c r="NAN65" s="7"/>
      <c r="NAO65" s="7"/>
      <c r="NAP65" s="7"/>
      <c r="NAQ65" s="7"/>
      <c r="NAR65" s="7"/>
      <c r="NAS65" s="7"/>
      <c r="NAT65" s="7"/>
      <c r="NAU65" s="7"/>
      <c r="NAV65" s="7"/>
      <c r="NAW65" s="7"/>
      <c r="NAX65" s="7"/>
      <c r="NAY65" s="7"/>
      <c r="NAZ65" s="7"/>
      <c r="NBA65" s="7"/>
      <c r="NBB65" s="7"/>
      <c r="NBC65" s="7"/>
      <c r="NBD65" s="7"/>
      <c r="NBE65" s="7"/>
      <c r="NBF65" s="7"/>
      <c r="NBG65" s="7"/>
      <c r="NBH65" s="7"/>
      <c r="NBI65" s="7"/>
      <c r="NBJ65" s="7"/>
      <c r="NBK65" s="7"/>
      <c r="NBL65" s="7"/>
      <c r="NBM65" s="7"/>
      <c r="NBN65" s="7"/>
      <c r="NBO65" s="7"/>
      <c r="NBP65" s="7"/>
      <c r="NBQ65" s="7"/>
      <c r="NBR65" s="7"/>
      <c r="NBS65" s="7"/>
      <c r="NBT65" s="7"/>
      <c r="NBU65" s="7"/>
      <c r="NBV65" s="7"/>
      <c r="NBW65" s="7"/>
      <c r="NBX65" s="7"/>
      <c r="NBY65" s="7"/>
      <c r="NBZ65" s="7"/>
      <c r="NCA65" s="7"/>
      <c r="NCB65" s="7"/>
      <c r="NCC65" s="7"/>
      <c r="NCD65" s="7"/>
      <c r="NCE65" s="7"/>
      <c r="NCF65" s="7"/>
      <c r="NCG65" s="7"/>
      <c r="NCH65" s="7"/>
      <c r="NCI65" s="7"/>
      <c r="NCJ65" s="7"/>
      <c r="NCK65" s="7"/>
      <c r="NCL65" s="7"/>
      <c r="NCM65" s="7"/>
      <c r="NCN65" s="7"/>
      <c r="NCO65" s="7"/>
      <c r="NCP65" s="7"/>
      <c r="NCQ65" s="7"/>
      <c r="NCR65" s="7"/>
      <c r="NCS65" s="7"/>
      <c r="NCT65" s="7"/>
      <c r="NCU65" s="7"/>
      <c r="NCV65" s="7"/>
      <c r="NCW65" s="7"/>
      <c r="NCX65" s="7"/>
      <c r="NCY65" s="7"/>
      <c r="NCZ65" s="7"/>
      <c r="NDA65" s="7"/>
      <c r="NDB65" s="7"/>
      <c r="NDC65" s="7"/>
      <c r="NDD65" s="7"/>
      <c r="NDE65" s="7"/>
      <c r="NDF65" s="7"/>
      <c r="NDG65" s="7"/>
      <c r="NDH65" s="7"/>
      <c r="NDI65" s="7"/>
      <c r="NDJ65" s="7"/>
      <c r="NDK65" s="7"/>
      <c r="NDL65" s="7"/>
      <c r="NDM65" s="7"/>
      <c r="NDN65" s="7"/>
      <c r="NDO65" s="7"/>
      <c r="NDP65" s="7"/>
      <c r="NDQ65" s="7"/>
      <c r="NDR65" s="7"/>
      <c r="NDS65" s="7"/>
      <c r="NDT65" s="7"/>
      <c r="NDU65" s="7"/>
      <c r="NDV65" s="7"/>
      <c r="NDW65" s="7"/>
      <c r="NDX65" s="7"/>
      <c r="NDY65" s="7"/>
      <c r="NDZ65" s="7"/>
      <c r="NEA65" s="7"/>
      <c r="NEB65" s="7"/>
      <c r="NEC65" s="7"/>
      <c r="NED65" s="7"/>
      <c r="NEE65" s="7"/>
      <c r="NEF65" s="7"/>
      <c r="NEG65" s="7"/>
      <c r="NEH65" s="7"/>
      <c r="NEI65" s="7"/>
      <c r="NEJ65" s="7"/>
      <c r="NEK65" s="7"/>
      <c r="NEL65" s="7"/>
      <c r="NEM65" s="7"/>
      <c r="NEN65" s="7"/>
      <c r="NEO65" s="7"/>
      <c r="NEP65" s="7"/>
      <c r="NEQ65" s="7"/>
      <c r="NER65" s="7"/>
      <c r="NES65" s="7"/>
      <c r="NET65" s="7"/>
      <c r="NEU65" s="7"/>
      <c r="NEV65" s="7"/>
      <c r="NEW65" s="7"/>
      <c r="NEX65" s="7"/>
      <c r="NEY65" s="7"/>
      <c r="NEZ65" s="7"/>
      <c r="NFA65" s="7"/>
      <c r="NFB65" s="7"/>
      <c r="NFC65" s="7"/>
      <c r="NFD65" s="7"/>
      <c r="NFE65" s="7"/>
      <c r="NFF65" s="7"/>
      <c r="NFG65" s="7"/>
      <c r="NFH65" s="7"/>
      <c r="NFI65" s="7"/>
      <c r="NFJ65" s="7"/>
      <c r="NFK65" s="7"/>
      <c r="NFL65" s="7"/>
      <c r="NFM65" s="7"/>
      <c r="NFN65" s="7"/>
      <c r="NFO65" s="7"/>
      <c r="NFP65" s="7"/>
      <c r="NFQ65" s="7"/>
      <c r="NFR65" s="7"/>
      <c r="NFS65" s="7"/>
      <c r="NFT65" s="7"/>
      <c r="NFU65" s="7"/>
      <c r="NFV65" s="7"/>
      <c r="NFW65" s="7"/>
      <c r="NFX65" s="7"/>
      <c r="NFY65" s="7"/>
      <c r="NFZ65" s="7"/>
      <c r="NGA65" s="7"/>
      <c r="NGB65" s="7"/>
      <c r="NGC65" s="7"/>
      <c r="NGD65" s="7"/>
      <c r="NGE65" s="7"/>
      <c r="NGF65" s="7"/>
      <c r="NGG65" s="7"/>
      <c r="NGH65" s="7"/>
      <c r="NGI65" s="7"/>
      <c r="NGJ65" s="7"/>
      <c r="NGK65" s="7"/>
      <c r="NGL65" s="7"/>
      <c r="NGM65" s="7"/>
      <c r="NGN65" s="7"/>
      <c r="NGO65" s="7"/>
      <c r="NGP65" s="7"/>
      <c r="NGQ65" s="7"/>
      <c r="NGR65" s="7"/>
      <c r="NGS65" s="7"/>
      <c r="NGT65" s="7"/>
      <c r="NGU65" s="7"/>
      <c r="NGV65" s="7"/>
      <c r="NGW65" s="7"/>
      <c r="NGX65" s="7"/>
      <c r="NGY65" s="7"/>
      <c r="NGZ65" s="7"/>
      <c r="NHA65" s="7"/>
      <c r="NHB65" s="7"/>
      <c r="NHC65" s="7"/>
      <c r="NHD65" s="7"/>
      <c r="NHE65" s="7"/>
      <c r="NHF65" s="7"/>
      <c r="NHG65" s="7"/>
      <c r="NHH65" s="7"/>
      <c r="NHI65" s="7"/>
      <c r="NHJ65" s="7"/>
      <c r="NHK65" s="7"/>
      <c r="NHL65" s="7"/>
      <c r="NHM65" s="7"/>
      <c r="NHN65" s="7"/>
      <c r="NHO65" s="7"/>
      <c r="NHP65" s="7"/>
      <c r="NHQ65" s="7"/>
      <c r="NHR65" s="7"/>
      <c r="NHS65" s="7"/>
      <c r="NHT65" s="7"/>
      <c r="NHU65" s="7"/>
      <c r="NHV65" s="7"/>
      <c r="NHW65" s="7"/>
      <c r="NHX65" s="7"/>
      <c r="NHY65" s="7"/>
      <c r="NHZ65" s="7"/>
      <c r="NIA65" s="7"/>
      <c r="NIB65" s="7"/>
      <c r="NIC65" s="7"/>
      <c r="NID65" s="7"/>
      <c r="NIE65" s="7"/>
      <c r="NIF65" s="7"/>
      <c r="NIG65" s="7"/>
      <c r="NIH65" s="7"/>
      <c r="NII65" s="7"/>
      <c r="NIJ65" s="7"/>
      <c r="NIK65" s="7"/>
      <c r="NIL65" s="7"/>
      <c r="NIM65" s="7"/>
      <c r="NIN65" s="7"/>
      <c r="NIO65" s="7"/>
      <c r="NIP65" s="7"/>
      <c r="NIQ65" s="7"/>
      <c r="NIR65" s="7"/>
      <c r="NIS65" s="7"/>
      <c r="NIT65" s="7"/>
      <c r="NIU65" s="7"/>
      <c r="NIV65" s="7"/>
      <c r="NIW65" s="7"/>
      <c r="NIX65" s="7"/>
      <c r="NIY65" s="7"/>
      <c r="NIZ65" s="7"/>
      <c r="NJA65" s="7"/>
      <c r="NJB65" s="7"/>
      <c r="NJC65" s="7"/>
      <c r="NJD65" s="7"/>
      <c r="NJE65" s="7"/>
      <c r="NJF65" s="7"/>
      <c r="NJG65" s="7"/>
      <c r="NJH65" s="7"/>
      <c r="NJI65" s="7"/>
      <c r="NJJ65" s="7"/>
      <c r="NJK65" s="7"/>
      <c r="NJL65" s="7"/>
      <c r="NJM65" s="7"/>
      <c r="NJN65" s="7"/>
      <c r="NJO65" s="7"/>
      <c r="NJP65" s="7"/>
      <c r="NJQ65" s="7"/>
      <c r="NJR65" s="7"/>
      <c r="NJS65" s="7"/>
      <c r="NJT65" s="7"/>
      <c r="NJU65" s="7"/>
      <c r="NJV65" s="7"/>
      <c r="NJW65" s="7"/>
      <c r="NJX65" s="7"/>
      <c r="NJZ65" s="7"/>
      <c r="NKA65" s="7"/>
      <c r="NKB65" s="7"/>
      <c r="NKC65" s="7"/>
      <c r="NKD65" s="7"/>
      <c r="NKE65" s="7"/>
      <c r="NKF65" s="7"/>
      <c r="NKG65" s="7"/>
      <c r="NKH65" s="7"/>
      <c r="NKI65" s="7"/>
      <c r="NKJ65" s="7"/>
      <c r="NKK65" s="7"/>
      <c r="NKL65" s="7"/>
      <c r="NKM65" s="7"/>
      <c r="NKN65" s="7"/>
      <c r="NKO65" s="7"/>
      <c r="NKP65" s="7"/>
      <c r="NKQ65" s="7"/>
      <c r="NKR65" s="7"/>
      <c r="NKS65" s="7"/>
      <c r="NKT65" s="7"/>
      <c r="NKU65" s="7"/>
      <c r="NKV65" s="7"/>
      <c r="NKW65" s="7"/>
      <c r="NKX65" s="7"/>
      <c r="NKY65" s="7"/>
      <c r="NKZ65" s="7"/>
      <c r="NLA65" s="7"/>
      <c r="NLB65" s="7"/>
      <c r="NLC65" s="7"/>
      <c r="NLD65" s="7"/>
      <c r="NLE65" s="7"/>
      <c r="NLF65" s="7"/>
      <c r="NLG65" s="7"/>
      <c r="NLH65" s="7"/>
      <c r="NLI65" s="7"/>
      <c r="NLJ65" s="7"/>
      <c r="NLK65" s="7"/>
      <c r="NLL65" s="7"/>
      <c r="NLM65" s="7"/>
      <c r="NLN65" s="7"/>
      <c r="NLO65" s="7"/>
      <c r="NLP65" s="7"/>
      <c r="NLQ65" s="7"/>
      <c r="NLR65" s="7"/>
      <c r="NLS65" s="7"/>
      <c r="NLT65" s="7"/>
      <c r="NLU65" s="7"/>
      <c r="NLV65" s="7"/>
      <c r="NLW65" s="7"/>
      <c r="NLX65" s="7"/>
      <c r="NLY65" s="7"/>
      <c r="NLZ65" s="7"/>
      <c r="NMA65" s="7"/>
      <c r="NMB65" s="7"/>
      <c r="NMC65" s="7"/>
      <c r="NMD65" s="7"/>
      <c r="NME65" s="7"/>
      <c r="NMF65" s="7"/>
      <c r="NMG65" s="7"/>
      <c r="NMH65" s="7"/>
      <c r="NMI65" s="7"/>
      <c r="NMJ65" s="7"/>
      <c r="NMK65" s="7"/>
      <c r="NML65" s="7"/>
      <c r="NMM65" s="7"/>
      <c r="NMN65" s="7"/>
      <c r="NMO65" s="7"/>
      <c r="NMP65" s="7"/>
      <c r="NMQ65" s="7"/>
      <c r="NMR65" s="7"/>
      <c r="NMS65" s="7"/>
      <c r="NMT65" s="7"/>
      <c r="NMU65" s="7"/>
      <c r="NMV65" s="7"/>
      <c r="NMW65" s="7"/>
      <c r="NMX65" s="7"/>
      <c r="NMY65" s="7"/>
      <c r="NMZ65" s="7"/>
      <c r="NNA65" s="7"/>
      <c r="NNB65" s="7"/>
      <c r="NNC65" s="7"/>
      <c r="NND65" s="7"/>
      <c r="NNE65" s="7"/>
      <c r="NNF65" s="7"/>
      <c r="NNG65" s="7"/>
      <c r="NNH65" s="7"/>
      <c r="NNI65" s="7"/>
      <c r="NNJ65" s="7"/>
      <c r="NNK65" s="7"/>
      <c r="NNL65" s="7"/>
      <c r="NNM65" s="7"/>
      <c r="NNN65" s="7"/>
      <c r="NNO65" s="7"/>
      <c r="NNP65" s="7"/>
      <c r="NNQ65" s="7"/>
      <c r="NNR65" s="7"/>
      <c r="NNS65" s="7"/>
      <c r="NNT65" s="7"/>
      <c r="NNU65" s="7"/>
      <c r="NNV65" s="7"/>
      <c r="NNW65" s="7"/>
      <c r="NNX65" s="7"/>
      <c r="NNY65" s="7"/>
      <c r="NNZ65" s="7"/>
      <c r="NOA65" s="7"/>
      <c r="NOB65" s="7"/>
      <c r="NOC65" s="7"/>
      <c r="NOD65" s="7"/>
      <c r="NOE65" s="7"/>
      <c r="NOF65" s="7"/>
      <c r="NOG65" s="7"/>
      <c r="NOH65" s="7"/>
      <c r="NOI65" s="7"/>
      <c r="NOJ65" s="7"/>
      <c r="NOK65" s="7"/>
      <c r="NOL65" s="7"/>
      <c r="NOM65" s="7"/>
      <c r="NON65" s="7"/>
      <c r="NOO65" s="7"/>
      <c r="NOP65" s="7"/>
      <c r="NOQ65" s="7"/>
      <c r="NOR65" s="7"/>
      <c r="NOS65" s="7"/>
      <c r="NOT65" s="7"/>
      <c r="NOU65" s="7"/>
      <c r="NOV65" s="7"/>
      <c r="NOW65" s="7"/>
      <c r="NOX65" s="7"/>
      <c r="NOY65" s="7"/>
      <c r="NOZ65" s="7"/>
      <c r="NPA65" s="7"/>
      <c r="NPB65" s="7"/>
      <c r="NPC65" s="7"/>
      <c r="NPD65" s="7"/>
      <c r="NPE65" s="7"/>
      <c r="NPF65" s="7"/>
      <c r="NPG65" s="7"/>
      <c r="NPH65" s="7"/>
      <c r="NPI65" s="7"/>
      <c r="NPJ65" s="7"/>
      <c r="NPK65" s="7"/>
      <c r="NPL65" s="7"/>
      <c r="NPM65" s="7"/>
      <c r="NPN65" s="7"/>
      <c r="NPO65" s="7"/>
      <c r="NPP65" s="7"/>
      <c r="NPQ65" s="7"/>
      <c r="NPR65" s="7"/>
      <c r="NPS65" s="7"/>
      <c r="NPT65" s="7"/>
      <c r="NPU65" s="7"/>
      <c r="NPV65" s="7"/>
      <c r="NPW65" s="7"/>
      <c r="NPX65" s="7"/>
      <c r="NPY65" s="7"/>
      <c r="NPZ65" s="7"/>
      <c r="NQA65" s="7"/>
      <c r="NQB65" s="7"/>
      <c r="NQC65" s="7"/>
      <c r="NQD65" s="7"/>
      <c r="NQE65" s="7"/>
      <c r="NQF65" s="7"/>
      <c r="NQG65" s="7"/>
      <c r="NQH65" s="7"/>
      <c r="NQI65" s="7"/>
      <c r="NQJ65" s="7"/>
      <c r="NQK65" s="7"/>
      <c r="NQL65" s="7"/>
      <c r="NQM65" s="7"/>
      <c r="NQN65" s="7"/>
      <c r="NQO65" s="7"/>
      <c r="NQP65" s="7"/>
      <c r="NQQ65" s="7"/>
      <c r="NQR65" s="7"/>
      <c r="NQS65" s="7"/>
      <c r="NQT65" s="7"/>
      <c r="NQU65" s="7"/>
      <c r="NQV65" s="7"/>
      <c r="NQW65" s="7"/>
      <c r="NQX65" s="7"/>
      <c r="NQY65" s="7"/>
      <c r="NQZ65" s="7"/>
      <c r="NRA65" s="7"/>
      <c r="NRB65" s="7"/>
      <c r="NRC65" s="7"/>
      <c r="NRD65" s="7"/>
      <c r="NRE65" s="7"/>
      <c r="NRF65" s="7"/>
      <c r="NRG65" s="7"/>
      <c r="NRH65" s="7"/>
      <c r="NRI65" s="7"/>
      <c r="NRJ65" s="7"/>
      <c r="NRK65" s="7"/>
      <c r="NRL65" s="7"/>
      <c r="NRM65" s="7"/>
      <c r="NRN65" s="7"/>
      <c r="NRO65" s="7"/>
      <c r="NRP65" s="7"/>
      <c r="NRQ65" s="7"/>
      <c r="NRR65" s="7"/>
      <c r="NRS65" s="7"/>
      <c r="NRT65" s="7"/>
      <c r="NRU65" s="7"/>
      <c r="NRV65" s="7"/>
      <c r="NRW65" s="7"/>
      <c r="NRX65" s="7"/>
      <c r="NRY65" s="7"/>
      <c r="NRZ65" s="7"/>
      <c r="NSA65" s="7"/>
      <c r="NSB65" s="7"/>
      <c r="NSC65" s="7"/>
      <c r="NSD65" s="7"/>
      <c r="NSE65" s="7"/>
      <c r="NSF65" s="7"/>
      <c r="NSG65" s="7"/>
      <c r="NSH65" s="7"/>
      <c r="NSI65" s="7"/>
      <c r="NSJ65" s="7"/>
      <c r="NSK65" s="7"/>
      <c r="NSL65" s="7"/>
      <c r="NSM65" s="7"/>
      <c r="NSN65" s="7"/>
      <c r="NSO65" s="7"/>
      <c r="NSP65" s="7"/>
      <c r="NSQ65" s="7"/>
      <c r="NSR65" s="7"/>
      <c r="NSS65" s="7"/>
      <c r="NST65" s="7"/>
      <c r="NSU65" s="7"/>
      <c r="NSV65" s="7"/>
      <c r="NSW65" s="7"/>
      <c r="NSX65" s="7"/>
      <c r="NSY65" s="7"/>
      <c r="NSZ65" s="7"/>
      <c r="NTA65" s="7"/>
      <c r="NTB65" s="7"/>
      <c r="NTC65" s="7"/>
      <c r="NTD65" s="7"/>
      <c r="NTE65" s="7"/>
      <c r="NTF65" s="7"/>
      <c r="NTG65" s="7"/>
      <c r="NTH65" s="7"/>
      <c r="NTI65" s="7"/>
      <c r="NTJ65" s="7"/>
      <c r="NTK65" s="7"/>
      <c r="NTL65" s="7"/>
      <c r="NTM65" s="7"/>
      <c r="NTN65" s="7"/>
      <c r="NTO65" s="7"/>
      <c r="NTP65" s="7"/>
      <c r="NTQ65" s="7"/>
      <c r="NTR65" s="7"/>
      <c r="NTS65" s="7"/>
      <c r="NTT65" s="7"/>
      <c r="NTV65" s="7"/>
      <c r="NTW65" s="7"/>
      <c r="NTX65" s="7"/>
      <c r="NTY65" s="7"/>
      <c r="NTZ65" s="7"/>
      <c r="NUA65" s="7"/>
      <c r="NUB65" s="7"/>
      <c r="NUC65" s="7"/>
      <c r="NUD65" s="7"/>
      <c r="NUE65" s="7"/>
      <c r="NUF65" s="7"/>
      <c r="NUG65" s="7"/>
      <c r="NUH65" s="7"/>
      <c r="NUI65" s="7"/>
      <c r="NUJ65" s="7"/>
      <c r="NUK65" s="7"/>
      <c r="NUL65" s="7"/>
      <c r="NUM65" s="7"/>
      <c r="NUN65" s="7"/>
      <c r="NUO65" s="7"/>
      <c r="NUP65" s="7"/>
      <c r="NUQ65" s="7"/>
      <c r="NUR65" s="7"/>
      <c r="NUS65" s="7"/>
      <c r="NUT65" s="7"/>
      <c r="NUU65" s="7"/>
      <c r="NUV65" s="7"/>
      <c r="NUW65" s="7"/>
      <c r="NUX65" s="7"/>
      <c r="NUY65" s="7"/>
      <c r="NUZ65" s="7"/>
      <c r="NVA65" s="7"/>
      <c r="NVB65" s="7"/>
      <c r="NVC65" s="7"/>
      <c r="NVD65" s="7"/>
      <c r="NVE65" s="7"/>
      <c r="NVF65" s="7"/>
      <c r="NVG65" s="7"/>
      <c r="NVH65" s="7"/>
      <c r="NVI65" s="7"/>
      <c r="NVJ65" s="7"/>
      <c r="NVK65" s="7"/>
      <c r="NVL65" s="7"/>
      <c r="NVM65" s="7"/>
      <c r="NVN65" s="7"/>
      <c r="NVO65" s="7"/>
      <c r="NVP65" s="7"/>
      <c r="NVQ65" s="7"/>
      <c r="NVR65" s="7"/>
      <c r="NVS65" s="7"/>
      <c r="NVT65" s="7"/>
      <c r="NVU65" s="7"/>
      <c r="NVV65" s="7"/>
      <c r="NVW65" s="7"/>
      <c r="NVX65" s="7"/>
      <c r="NVY65" s="7"/>
      <c r="NVZ65" s="7"/>
      <c r="NWA65" s="7"/>
      <c r="NWB65" s="7"/>
      <c r="NWC65" s="7"/>
      <c r="NWD65" s="7"/>
      <c r="NWE65" s="7"/>
      <c r="NWF65" s="7"/>
      <c r="NWG65" s="7"/>
      <c r="NWH65" s="7"/>
      <c r="NWI65" s="7"/>
      <c r="NWJ65" s="7"/>
      <c r="NWK65" s="7"/>
      <c r="NWL65" s="7"/>
      <c r="NWM65" s="7"/>
      <c r="NWN65" s="7"/>
      <c r="NWO65" s="7"/>
      <c r="NWP65" s="7"/>
      <c r="NWQ65" s="7"/>
      <c r="NWR65" s="7"/>
      <c r="NWS65" s="7"/>
      <c r="NWT65" s="7"/>
      <c r="NWU65" s="7"/>
      <c r="NWV65" s="7"/>
      <c r="NWW65" s="7"/>
      <c r="NWX65" s="7"/>
      <c r="NWY65" s="7"/>
      <c r="NWZ65" s="7"/>
      <c r="NXA65" s="7"/>
      <c r="NXB65" s="7"/>
      <c r="NXC65" s="7"/>
      <c r="NXD65" s="7"/>
      <c r="NXE65" s="7"/>
      <c r="NXF65" s="7"/>
      <c r="NXG65" s="7"/>
      <c r="NXH65" s="7"/>
      <c r="NXI65" s="7"/>
      <c r="NXJ65" s="7"/>
      <c r="NXK65" s="7"/>
      <c r="NXL65" s="7"/>
      <c r="NXM65" s="7"/>
      <c r="NXN65" s="7"/>
      <c r="NXO65" s="7"/>
      <c r="NXP65" s="7"/>
      <c r="NXQ65" s="7"/>
      <c r="NXR65" s="7"/>
      <c r="NXS65" s="7"/>
      <c r="NXT65" s="7"/>
      <c r="NXU65" s="7"/>
      <c r="NXV65" s="7"/>
      <c r="NXW65" s="7"/>
      <c r="NXX65" s="7"/>
      <c r="NXY65" s="7"/>
      <c r="NXZ65" s="7"/>
      <c r="NYA65" s="7"/>
      <c r="NYB65" s="7"/>
      <c r="NYC65" s="7"/>
      <c r="NYD65" s="7"/>
      <c r="NYE65" s="7"/>
      <c r="NYF65" s="7"/>
      <c r="NYG65" s="7"/>
      <c r="NYH65" s="7"/>
      <c r="NYI65" s="7"/>
      <c r="NYJ65" s="7"/>
      <c r="NYK65" s="7"/>
      <c r="NYL65" s="7"/>
      <c r="NYM65" s="7"/>
      <c r="NYN65" s="7"/>
      <c r="NYO65" s="7"/>
      <c r="NYP65" s="7"/>
      <c r="NYQ65" s="7"/>
      <c r="NYR65" s="7"/>
      <c r="NYS65" s="7"/>
      <c r="NYT65" s="7"/>
      <c r="NYU65" s="7"/>
      <c r="NYV65" s="7"/>
      <c r="NYW65" s="7"/>
      <c r="NYX65" s="7"/>
      <c r="NYY65" s="7"/>
      <c r="NYZ65" s="7"/>
      <c r="NZA65" s="7"/>
      <c r="NZB65" s="7"/>
      <c r="NZC65" s="7"/>
      <c r="NZD65" s="7"/>
      <c r="NZE65" s="7"/>
      <c r="NZF65" s="7"/>
      <c r="NZG65" s="7"/>
      <c r="NZH65" s="7"/>
      <c r="NZI65" s="7"/>
      <c r="NZJ65" s="7"/>
      <c r="NZK65" s="7"/>
      <c r="NZL65" s="7"/>
      <c r="NZM65" s="7"/>
      <c r="NZN65" s="7"/>
      <c r="NZO65" s="7"/>
      <c r="NZP65" s="7"/>
      <c r="NZQ65" s="7"/>
      <c r="NZR65" s="7"/>
      <c r="NZS65" s="7"/>
      <c r="NZT65" s="7"/>
      <c r="NZU65" s="7"/>
      <c r="NZV65" s="7"/>
      <c r="NZW65" s="7"/>
      <c r="NZX65" s="7"/>
      <c r="NZY65" s="7"/>
      <c r="NZZ65" s="7"/>
      <c r="OAA65" s="7"/>
      <c r="OAB65" s="7"/>
      <c r="OAC65" s="7"/>
      <c r="OAD65" s="7"/>
      <c r="OAE65" s="7"/>
      <c r="OAF65" s="7"/>
      <c r="OAG65" s="7"/>
      <c r="OAH65" s="7"/>
      <c r="OAI65" s="7"/>
      <c r="OAJ65" s="7"/>
      <c r="OAK65" s="7"/>
      <c r="OAL65" s="7"/>
      <c r="OAM65" s="7"/>
      <c r="OAN65" s="7"/>
      <c r="OAO65" s="7"/>
      <c r="OAP65" s="7"/>
      <c r="OAQ65" s="7"/>
      <c r="OAR65" s="7"/>
      <c r="OAS65" s="7"/>
      <c r="OAT65" s="7"/>
      <c r="OAU65" s="7"/>
      <c r="OAV65" s="7"/>
      <c r="OAW65" s="7"/>
      <c r="OAX65" s="7"/>
      <c r="OAY65" s="7"/>
      <c r="OAZ65" s="7"/>
      <c r="OBA65" s="7"/>
      <c r="OBB65" s="7"/>
      <c r="OBC65" s="7"/>
      <c r="OBD65" s="7"/>
      <c r="OBE65" s="7"/>
      <c r="OBF65" s="7"/>
      <c r="OBG65" s="7"/>
      <c r="OBH65" s="7"/>
      <c r="OBI65" s="7"/>
      <c r="OBJ65" s="7"/>
      <c r="OBK65" s="7"/>
      <c r="OBL65" s="7"/>
      <c r="OBM65" s="7"/>
      <c r="OBN65" s="7"/>
      <c r="OBO65" s="7"/>
      <c r="OBP65" s="7"/>
      <c r="OBQ65" s="7"/>
      <c r="OBR65" s="7"/>
      <c r="OBS65" s="7"/>
      <c r="OBT65" s="7"/>
      <c r="OBU65" s="7"/>
      <c r="OBV65" s="7"/>
      <c r="OBW65" s="7"/>
      <c r="OBX65" s="7"/>
      <c r="OBY65" s="7"/>
      <c r="OBZ65" s="7"/>
      <c r="OCA65" s="7"/>
      <c r="OCB65" s="7"/>
      <c r="OCC65" s="7"/>
      <c r="OCD65" s="7"/>
      <c r="OCE65" s="7"/>
      <c r="OCF65" s="7"/>
      <c r="OCG65" s="7"/>
      <c r="OCH65" s="7"/>
      <c r="OCI65" s="7"/>
      <c r="OCJ65" s="7"/>
      <c r="OCK65" s="7"/>
      <c r="OCL65" s="7"/>
      <c r="OCM65" s="7"/>
      <c r="OCN65" s="7"/>
      <c r="OCO65" s="7"/>
      <c r="OCP65" s="7"/>
      <c r="OCQ65" s="7"/>
      <c r="OCR65" s="7"/>
      <c r="OCS65" s="7"/>
      <c r="OCT65" s="7"/>
      <c r="OCU65" s="7"/>
      <c r="OCV65" s="7"/>
      <c r="OCW65" s="7"/>
      <c r="OCX65" s="7"/>
      <c r="OCY65" s="7"/>
      <c r="OCZ65" s="7"/>
      <c r="ODA65" s="7"/>
      <c r="ODB65" s="7"/>
      <c r="ODC65" s="7"/>
      <c r="ODD65" s="7"/>
      <c r="ODE65" s="7"/>
      <c r="ODF65" s="7"/>
      <c r="ODG65" s="7"/>
      <c r="ODH65" s="7"/>
      <c r="ODI65" s="7"/>
      <c r="ODJ65" s="7"/>
      <c r="ODK65" s="7"/>
      <c r="ODL65" s="7"/>
      <c r="ODM65" s="7"/>
      <c r="ODN65" s="7"/>
      <c r="ODO65" s="7"/>
      <c r="ODP65" s="7"/>
      <c r="ODR65" s="7"/>
      <c r="ODS65" s="7"/>
      <c r="ODT65" s="7"/>
      <c r="ODU65" s="7"/>
      <c r="ODV65" s="7"/>
      <c r="ODW65" s="7"/>
      <c r="ODX65" s="7"/>
      <c r="ODY65" s="7"/>
      <c r="ODZ65" s="7"/>
      <c r="OEA65" s="7"/>
      <c r="OEB65" s="7"/>
      <c r="OEC65" s="7"/>
      <c r="OED65" s="7"/>
      <c r="OEE65" s="7"/>
      <c r="OEF65" s="7"/>
      <c r="OEG65" s="7"/>
      <c r="OEH65" s="7"/>
      <c r="OEI65" s="7"/>
      <c r="OEJ65" s="7"/>
      <c r="OEK65" s="7"/>
      <c r="OEL65" s="7"/>
      <c r="OEM65" s="7"/>
      <c r="OEN65" s="7"/>
      <c r="OEO65" s="7"/>
      <c r="OEP65" s="7"/>
      <c r="OEQ65" s="7"/>
      <c r="OER65" s="7"/>
      <c r="OES65" s="7"/>
      <c r="OET65" s="7"/>
      <c r="OEU65" s="7"/>
      <c r="OEV65" s="7"/>
      <c r="OEW65" s="7"/>
      <c r="OEX65" s="7"/>
      <c r="OEY65" s="7"/>
      <c r="OEZ65" s="7"/>
      <c r="OFA65" s="7"/>
      <c r="OFB65" s="7"/>
      <c r="OFC65" s="7"/>
      <c r="OFD65" s="7"/>
      <c r="OFE65" s="7"/>
      <c r="OFF65" s="7"/>
      <c r="OFG65" s="7"/>
      <c r="OFH65" s="7"/>
      <c r="OFI65" s="7"/>
      <c r="OFJ65" s="7"/>
      <c r="OFK65" s="7"/>
      <c r="OFL65" s="7"/>
      <c r="OFM65" s="7"/>
      <c r="OFN65" s="7"/>
      <c r="OFO65" s="7"/>
      <c r="OFP65" s="7"/>
      <c r="OFQ65" s="7"/>
      <c r="OFR65" s="7"/>
      <c r="OFS65" s="7"/>
      <c r="OFT65" s="7"/>
      <c r="OFU65" s="7"/>
      <c r="OFV65" s="7"/>
      <c r="OFW65" s="7"/>
      <c r="OFX65" s="7"/>
      <c r="OFY65" s="7"/>
      <c r="OFZ65" s="7"/>
      <c r="OGA65" s="7"/>
      <c r="OGB65" s="7"/>
      <c r="OGC65" s="7"/>
      <c r="OGD65" s="7"/>
      <c r="OGE65" s="7"/>
      <c r="OGF65" s="7"/>
      <c r="OGG65" s="7"/>
      <c r="OGH65" s="7"/>
      <c r="OGI65" s="7"/>
      <c r="OGJ65" s="7"/>
      <c r="OGK65" s="7"/>
      <c r="OGL65" s="7"/>
      <c r="OGM65" s="7"/>
      <c r="OGN65" s="7"/>
      <c r="OGO65" s="7"/>
      <c r="OGP65" s="7"/>
      <c r="OGQ65" s="7"/>
      <c r="OGR65" s="7"/>
      <c r="OGS65" s="7"/>
      <c r="OGT65" s="7"/>
      <c r="OGU65" s="7"/>
      <c r="OGV65" s="7"/>
      <c r="OGW65" s="7"/>
      <c r="OGX65" s="7"/>
      <c r="OGY65" s="7"/>
      <c r="OGZ65" s="7"/>
      <c r="OHA65" s="7"/>
      <c r="OHB65" s="7"/>
      <c r="OHC65" s="7"/>
      <c r="OHD65" s="7"/>
      <c r="OHE65" s="7"/>
      <c r="OHF65" s="7"/>
      <c r="OHG65" s="7"/>
      <c r="OHH65" s="7"/>
      <c r="OHI65" s="7"/>
      <c r="OHJ65" s="7"/>
      <c r="OHK65" s="7"/>
      <c r="OHL65" s="7"/>
      <c r="OHM65" s="7"/>
      <c r="OHN65" s="7"/>
      <c r="OHO65" s="7"/>
      <c r="OHP65" s="7"/>
      <c r="OHQ65" s="7"/>
      <c r="OHR65" s="7"/>
      <c r="OHS65" s="7"/>
      <c r="OHT65" s="7"/>
      <c r="OHU65" s="7"/>
      <c r="OHV65" s="7"/>
      <c r="OHW65" s="7"/>
      <c r="OHX65" s="7"/>
      <c r="OHY65" s="7"/>
      <c r="OHZ65" s="7"/>
      <c r="OIA65" s="7"/>
      <c r="OIB65" s="7"/>
      <c r="OIC65" s="7"/>
      <c r="OID65" s="7"/>
      <c r="OIE65" s="7"/>
      <c r="OIF65" s="7"/>
      <c r="OIG65" s="7"/>
      <c r="OIH65" s="7"/>
      <c r="OII65" s="7"/>
      <c r="OIJ65" s="7"/>
      <c r="OIK65" s="7"/>
      <c r="OIL65" s="7"/>
      <c r="OIM65" s="7"/>
      <c r="OIN65" s="7"/>
      <c r="OIO65" s="7"/>
      <c r="OIP65" s="7"/>
      <c r="OIQ65" s="7"/>
      <c r="OIR65" s="7"/>
      <c r="OIS65" s="7"/>
      <c r="OIT65" s="7"/>
      <c r="OIU65" s="7"/>
      <c r="OIV65" s="7"/>
      <c r="OIW65" s="7"/>
      <c r="OIX65" s="7"/>
      <c r="OIY65" s="7"/>
      <c r="OIZ65" s="7"/>
      <c r="OJA65" s="7"/>
      <c r="OJB65" s="7"/>
      <c r="OJC65" s="7"/>
      <c r="OJD65" s="7"/>
      <c r="OJE65" s="7"/>
      <c r="OJF65" s="7"/>
      <c r="OJG65" s="7"/>
      <c r="OJH65" s="7"/>
      <c r="OJI65" s="7"/>
      <c r="OJJ65" s="7"/>
      <c r="OJK65" s="7"/>
      <c r="OJL65" s="7"/>
      <c r="OJM65" s="7"/>
      <c r="OJN65" s="7"/>
      <c r="OJO65" s="7"/>
      <c r="OJP65" s="7"/>
      <c r="OJQ65" s="7"/>
      <c r="OJR65" s="7"/>
      <c r="OJS65" s="7"/>
      <c r="OJT65" s="7"/>
      <c r="OJU65" s="7"/>
      <c r="OJV65" s="7"/>
      <c r="OJW65" s="7"/>
      <c r="OJX65" s="7"/>
      <c r="OJY65" s="7"/>
      <c r="OJZ65" s="7"/>
      <c r="OKA65" s="7"/>
      <c r="OKB65" s="7"/>
      <c r="OKC65" s="7"/>
      <c r="OKD65" s="7"/>
      <c r="OKE65" s="7"/>
      <c r="OKF65" s="7"/>
      <c r="OKG65" s="7"/>
      <c r="OKH65" s="7"/>
      <c r="OKI65" s="7"/>
      <c r="OKJ65" s="7"/>
      <c r="OKK65" s="7"/>
      <c r="OKL65" s="7"/>
      <c r="OKM65" s="7"/>
      <c r="OKN65" s="7"/>
      <c r="OKO65" s="7"/>
      <c r="OKP65" s="7"/>
      <c r="OKQ65" s="7"/>
      <c r="OKR65" s="7"/>
      <c r="OKS65" s="7"/>
      <c r="OKT65" s="7"/>
      <c r="OKU65" s="7"/>
      <c r="OKV65" s="7"/>
      <c r="OKW65" s="7"/>
      <c r="OKX65" s="7"/>
      <c r="OKY65" s="7"/>
      <c r="OKZ65" s="7"/>
      <c r="OLA65" s="7"/>
      <c r="OLB65" s="7"/>
      <c r="OLC65" s="7"/>
      <c r="OLD65" s="7"/>
      <c r="OLE65" s="7"/>
      <c r="OLF65" s="7"/>
      <c r="OLG65" s="7"/>
      <c r="OLH65" s="7"/>
      <c r="OLI65" s="7"/>
      <c r="OLJ65" s="7"/>
      <c r="OLK65" s="7"/>
      <c r="OLL65" s="7"/>
      <c r="OLM65" s="7"/>
      <c r="OLN65" s="7"/>
      <c r="OLO65" s="7"/>
      <c r="OLP65" s="7"/>
      <c r="OLQ65" s="7"/>
      <c r="OLR65" s="7"/>
      <c r="OLS65" s="7"/>
      <c r="OLT65" s="7"/>
      <c r="OLU65" s="7"/>
      <c r="OLV65" s="7"/>
      <c r="OLW65" s="7"/>
      <c r="OLX65" s="7"/>
      <c r="OLY65" s="7"/>
      <c r="OLZ65" s="7"/>
      <c r="OMA65" s="7"/>
      <c r="OMB65" s="7"/>
      <c r="OMC65" s="7"/>
      <c r="OMD65" s="7"/>
      <c r="OME65" s="7"/>
      <c r="OMF65" s="7"/>
      <c r="OMG65" s="7"/>
      <c r="OMH65" s="7"/>
      <c r="OMI65" s="7"/>
      <c r="OMJ65" s="7"/>
      <c r="OMK65" s="7"/>
      <c r="OML65" s="7"/>
      <c r="OMM65" s="7"/>
      <c r="OMN65" s="7"/>
      <c r="OMO65" s="7"/>
      <c r="OMP65" s="7"/>
      <c r="OMQ65" s="7"/>
      <c r="OMR65" s="7"/>
      <c r="OMS65" s="7"/>
      <c r="OMT65" s="7"/>
      <c r="OMU65" s="7"/>
      <c r="OMV65" s="7"/>
      <c r="OMW65" s="7"/>
      <c r="OMX65" s="7"/>
      <c r="OMY65" s="7"/>
      <c r="OMZ65" s="7"/>
      <c r="ONA65" s="7"/>
      <c r="ONB65" s="7"/>
      <c r="ONC65" s="7"/>
      <c r="OND65" s="7"/>
      <c r="ONE65" s="7"/>
      <c r="ONF65" s="7"/>
      <c r="ONG65" s="7"/>
      <c r="ONH65" s="7"/>
      <c r="ONI65" s="7"/>
      <c r="ONJ65" s="7"/>
      <c r="ONK65" s="7"/>
      <c r="ONL65" s="7"/>
      <c r="ONN65" s="7"/>
      <c r="ONO65" s="7"/>
      <c r="ONP65" s="7"/>
      <c r="ONQ65" s="7"/>
      <c r="ONR65" s="7"/>
      <c r="ONS65" s="7"/>
      <c r="ONT65" s="7"/>
      <c r="ONU65" s="7"/>
      <c r="ONV65" s="7"/>
      <c r="ONW65" s="7"/>
      <c r="ONX65" s="7"/>
      <c r="ONY65" s="7"/>
      <c r="ONZ65" s="7"/>
      <c r="OOA65" s="7"/>
      <c r="OOB65" s="7"/>
      <c r="OOC65" s="7"/>
      <c r="OOD65" s="7"/>
      <c r="OOE65" s="7"/>
      <c r="OOF65" s="7"/>
      <c r="OOG65" s="7"/>
      <c r="OOH65" s="7"/>
      <c r="OOI65" s="7"/>
      <c r="OOJ65" s="7"/>
      <c r="OOK65" s="7"/>
      <c r="OOL65" s="7"/>
      <c r="OOM65" s="7"/>
      <c r="OON65" s="7"/>
      <c r="OOO65" s="7"/>
      <c r="OOP65" s="7"/>
      <c r="OOQ65" s="7"/>
      <c r="OOR65" s="7"/>
      <c r="OOS65" s="7"/>
      <c r="OOT65" s="7"/>
      <c r="OOU65" s="7"/>
      <c r="OOV65" s="7"/>
      <c r="OOW65" s="7"/>
      <c r="OOX65" s="7"/>
      <c r="OOY65" s="7"/>
      <c r="OOZ65" s="7"/>
      <c r="OPA65" s="7"/>
      <c r="OPB65" s="7"/>
      <c r="OPC65" s="7"/>
      <c r="OPD65" s="7"/>
      <c r="OPE65" s="7"/>
      <c r="OPF65" s="7"/>
      <c r="OPG65" s="7"/>
      <c r="OPH65" s="7"/>
      <c r="OPI65" s="7"/>
      <c r="OPJ65" s="7"/>
      <c r="OPK65" s="7"/>
      <c r="OPL65" s="7"/>
      <c r="OPM65" s="7"/>
      <c r="OPN65" s="7"/>
      <c r="OPO65" s="7"/>
      <c r="OPP65" s="7"/>
      <c r="OPQ65" s="7"/>
      <c r="OPR65" s="7"/>
      <c r="OPS65" s="7"/>
      <c r="OPT65" s="7"/>
      <c r="OPU65" s="7"/>
      <c r="OPV65" s="7"/>
      <c r="OPW65" s="7"/>
      <c r="OPX65" s="7"/>
      <c r="OPY65" s="7"/>
      <c r="OPZ65" s="7"/>
      <c r="OQA65" s="7"/>
      <c r="OQB65" s="7"/>
      <c r="OQC65" s="7"/>
      <c r="OQD65" s="7"/>
      <c r="OQE65" s="7"/>
      <c r="OQF65" s="7"/>
      <c r="OQG65" s="7"/>
      <c r="OQH65" s="7"/>
      <c r="OQI65" s="7"/>
      <c r="OQJ65" s="7"/>
      <c r="OQK65" s="7"/>
      <c r="OQL65" s="7"/>
      <c r="OQM65" s="7"/>
      <c r="OQN65" s="7"/>
      <c r="OQO65" s="7"/>
      <c r="OQP65" s="7"/>
      <c r="OQQ65" s="7"/>
      <c r="OQR65" s="7"/>
      <c r="OQS65" s="7"/>
      <c r="OQT65" s="7"/>
      <c r="OQU65" s="7"/>
      <c r="OQV65" s="7"/>
      <c r="OQW65" s="7"/>
      <c r="OQX65" s="7"/>
      <c r="OQY65" s="7"/>
      <c r="OQZ65" s="7"/>
      <c r="ORA65" s="7"/>
      <c r="ORB65" s="7"/>
      <c r="ORC65" s="7"/>
      <c r="ORD65" s="7"/>
      <c r="ORE65" s="7"/>
      <c r="ORF65" s="7"/>
      <c r="ORG65" s="7"/>
      <c r="ORH65" s="7"/>
      <c r="ORI65" s="7"/>
      <c r="ORJ65" s="7"/>
      <c r="ORK65" s="7"/>
      <c r="ORL65" s="7"/>
      <c r="ORM65" s="7"/>
      <c r="ORN65" s="7"/>
      <c r="ORO65" s="7"/>
      <c r="ORP65" s="7"/>
      <c r="ORQ65" s="7"/>
      <c r="ORR65" s="7"/>
      <c r="ORS65" s="7"/>
      <c r="ORT65" s="7"/>
      <c r="ORU65" s="7"/>
      <c r="ORV65" s="7"/>
      <c r="ORW65" s="7"/>
      <c r="ORX65" s="7"/>
      <c r="ORY65" s="7"/>
      <c r="ORZ65" s="7"/>
      <c r="OSA65" s="7"/>
      <c r="OSB65" s="7"/>
      <c r="OSC65" s="7"/>
      <c r="OSD65" s="7"/>
      <c r="OSE65" s="7"/>
      <c r="OSF65" s="7"/>
      <c r="OSG65" s="7"/>
      <c r="OSH65" s="7"/>
      <c r="OSI65" s="7"/>
      <c r="OSJ65" s="7"/>
      <c r="OSK65" s="7"/>
      <c r="OSL65" s="7"/>
      <c r="OSM65" s="7"/>
      <c r="OSN65" s="7"/>
      <c r="OSO65" s="7"/>
      <c r="OSP65" s="7"/>
      <c r="OSQ65" s="7"/>
      <c r="OSR65" s="7"/>
      <c r="OSS65" s="7"/>
      <c r="OST65" s="7"/>
      <c r="OSU65" s="7"/>
      <c r="OSV65" s="7"/>
      <c r="OSW65" s="7"/>
      <c r="OSX65" s="7"/>
      <c r="OSY65" s="7"/>
      <c r="OSZ65" s="7"/>
      <c r="OTA65" s="7"/>
      <c r="OTB65" s="7"/>
      <c r="OTC65" s="7"/>
      <c r="OTD65" s="7"/>
      <c r="OTE65" s="7"/>
      <c r="OTF65" s="7"/>
      <c r="OTG65" s="7"/>
      <c r="OTH65" s="7"/>
      <c r="OTI65" s="7"/>
      <c r="OTJ65" s="7"/>
      <c r="OTK65" s="7"/>
      <c r="OTL65" s="7"/>
      <c r="OTM65" s="7"/>
      <c r="OTN65" s="7"/>
      <c r="OTO65" s="7"/>
      <c r="OTP65" s="7"/>
      <c r="OTQ65" s="7"/>
      <c r="OTR65" s="7"/>
      <c r="OTS65" s="7"/>
      <c r="OTT65" s="7"/>
      <c r="OTU65" s="7"/>
      <c r="OTV65" s="7"/>
      <c r="OTW65" s="7"/>
      <c r="OTX65" s="7"/>
      <c r="OTY65" s="7"/>
      <c r="OTZ65" s="7"/>
      <c r="OUA65" s="7"/>
      <c r="OUB65" s="7"/>
      <c r="OUC65" s="7"/>
      <c r="OUD65" s="7"/>
      <c r="OUE65" s="7"/>
      <c r="OUF65" s="7"/>
      <c r="OUG65" s="7"/>
      <c r="OUH65" s="7"/>
      <c r="OUI65" s="7"/>
      <c r="OUJ65" s="7"/>
      <c r="OUK65" s="7"/>
      <c r="OUL65" s="7"/>
      <c r="OUM65" s="7"/>
      <c r="OUN65" s="7"/>
      <c r="OUO65" s="7"/>
      <c r="OUP65" s="7"/>
      <c r="OUQ65" s="7"/>
      <c r="OUR65" s="7"/>
      <c r="OUS65" s="7"/>
      <c r="OUT65" s="7"/>
      <c r="OUU65" s="7"/>
      <c r="OUV65" s="7"/>
      <c r="OUW65" s="7"/>
      <c r="OUX65" s="7"/>
      <c r="OUY65" s="7"/>
      <c r="OUZ65" s="7"/>
      <c r="OVA65" s="7"/>
      <c r="OVB65" s="7"/>
      <c r="OVC65" s="7"/>
      <c r="OVD65" s="7"/>
      <c r="OVE65" s="7"/>
      <c r="OVF65" s="7"/>
      <c r="OVG65" s="7"/>
      <c r="OVH65" s="7"/>
      <c r="OVI65" s="7"/>
      <c r="OVJ65" s="7"/>
      <c r="OVK65" s="7"/>
      <c r="OVL65" s="7"/>
      <c r="OVM65" s="7"/>
      <c r="OVN65" s="7"/>
      <c r="OVO65" s="7"/>
      <c r="OVP65" s="7"/>
      <c r="OVQ65" s="7"/>
      <c r="OVR65" s="7"/>
      <c r="OVS65" s="7"/>
      <c r="OVT65" s="7"/>
      <c r="OVU65" s="7"/>
      <c r="OVV65" s="7"/>
      <c r="OVW65" s="7"/>
      <c r="OVX65" s="7"/>
      <c r="OVY65" s="7"/>
      <c r="OVZ65" s="7"/>
      <c r="OWA65" s="7"/>
      <c r="OWB65" s="7"/>
      <c r="OWC65" s="7"/>
      <c r="OWD65" s="7"/>
      <c r="OWE65" s="7"/>
      <c r="OWF65" s="7"/>
      <c r="OWG65" s="7"/>
      <c r="OWH65" s="7"/>
      <c r="OWI65" s="7"/>
      <c r="OWJ65" s="7"/>
      <c r="OWK65" s="7"/>
      <c r="OWL65" s="7"/>
      <c r="OWM65" s="7"/>
      <c r="OWN65" s="7"/>
      <c r="OWO65" s="7"/>
      <c r="OWP65" s="7"/>
      <c r="OWQ65" s="7"/>
      <c r="OWR65" s="7"/>
      <c r="OWS65" s="7"/>
      <c r="OWT65" s="7"/>
      <c r="OWU65" s="7"/>
      <c r="OWV65" s="7"/>
      <c r="OWW65" s="7"/>
      <c r="OWX65" s="7"/>
      <c r="OWY65" s="7"/>
      <c r="OWZ65" s="7"/>
      <c r="OXA65" s="7"/>
      <c r="OXB65" s="7"/>
      <c r="OXC65" s="7"/>
      <c r="OXD65" s="7"/>
      <c r="OXE65" s="7"/>
      <c r="OXF65" s="7"/>
      <c r="OXG65" s="7"/>
      <c r="OXH65" s="7"/>
      <c r="OXJ65" s="7"/>
      <c r="OXK65" s="7"/>
      <c r="OXL65" s="7"/>
      <c r="OXM65" s="7"/>
      <c r="OXN65" s="7"/>
      <c r="OXO65" s="7"/>
      <c r="OXP65" s="7"/>
      <c r="OXQ65" s="7"/>
      <c r="OXR65" s="7"/>
      <c r="OXS65" s="7"/>
      <c r="OXT65" s="7"/>
      <c r="OXU65" s="7"/>
      <c r="OXV65" s="7"/>
      <c r="OXW65" s="7"/>
      <c r="OXX65" s="7"/>
      <c r="OXY65" s="7"/>
      <c r="OXZ65" s="7"/>
      <c r="OYA65" s="7"/>
      <c r="OYB65" s="7"/>
      <c r="OYC65" s="7"/>
      <c r="OYD65" s="7"/>
      <c r="OYE65" s="7"/>
      <c r="OYF65" s="7"/>
      <c r="OYG65" s="7"/>
      <c r="OYH65" s="7"/>
      <c r="OYI65" s="7"/>
      <c r="OYJ65" s="7"/>
      <c r="OYK65" s="7"/>
      <c r="OYL65" s="7"/>
      <c r="OYM65" s="7"/>
      <c r="OYN65" s="7"/>
      <c r="OYO65" s="7"/>
      <c r="OYP65" s="7"/>
      <c r="OYQ65" s="7"/>
      <c r="OYR65" s="7"/>
      <c r="OYS65" s="7"/>
      <c r="OYT65" s="7"/>
      <c r="OYU65" s="7"/>
      <c r="OYV65" s="7"/>
      <c r="OYW65" s="7"/>
      <c r="OYX65" s="7"/>
      <c r="OYY65" s="7"/>
      <c r="OYZ65" s="7"/>
      <c r="OZA65" s="7"/>
      <c r="OZB65" s="7"/>
      <c r="OZC65" s="7"/>
      <c r="OZD65" s="7"/>
      <c r="OZE65" s="7"/>
      <c r="OZF65" s="7"/>
      <c r="OZG65" s="7"/>
      <c r="OZH65" s="7"/>
      <c r="OZI65" s="7"/>
      <c r="OZJ65" s="7"/>
      <c r="OZK65" s="7"/>
      <c r="OZL65" s="7"/>
      <c r="OZM65" s="7"/>
      <c r="OZN65" s="7"/>
      <c r="OZO65" s="7"/>
      <c r="OZP65" s="7"/>
      <c r="OZQ65" s="7"/>
      <c r="OZR65" s="7"/>
      <c r="OZS65" s="7"/>
      <c r="OZT65" s="7"/>
      <c r="OZU65" s="7"/>
      <c r="OZV65" s="7"/>
      <c r="OZW65" s="7"/>
      <c r="OZX65" s="7"/>
      <c r="OZY65" s="7"/>
      <c r="OZZ65" s="7"/>
      <c r="PAA65" s="7"/>
      <c r="PAB65" s="7"/>
      <c r="PAC65" s="7"/>
      <c r="PAD65" s="7"/>
      <c r="PAE65" s="7"/>
      <c r="PAF65" s="7"/>
      <c r="PAG65" s="7"/>
      <c r="PAH65" s="7"/>
      <c r="PAI65" s="7"/>
      <c r="PAJ65" s="7"/>
      <c r="PAK65" s="7"/>
      <c r="PAL65" s="7"/>
      <c r="PAM65" s="7"/>
      <c r="PAN65" s="7"/>
      <c r="PAO65" s="7"/>
      <c r="PAP65" s="7"/>
      <c r="PAQ65" s="7"/>
      <c r="PAR65" s="7"/>
      <c r="PAS65" s="7"/>
      <c r="PAT65" s="7"/>
      <c r="PAU65" s="7"/>
      <c r="PAV65" s="7"/>
      <c r="PAW65" s="7"/>
      <c r="PAX65" s="7"/>
      <c r="PAY65" s="7"/>
      <c r="PAZ65" s="7"/>
      <c r="PBA65" s="7"/>
      <c r="PBB65" s="7"/>
      <c r="PBC65" s="7"/>
      <c r="PBD65" s="7"/>
      <c r="PBE65" s="7"/>
      <c r="PBF65" s="7"/>
      <c r="PBG65" s="7"/>
      <c r="PBH65" s="7"/>
      <c r="PBI65" s="7"/>
      <c r="PBJ65" s="7"/>
      <c r="PBK65" s="7"/>
      <c r="PBL65" s="7"/>
      <c r="PBM65" s="7"/>
      <c r="PBN65" s="7"/>
      <c r="PBO65" s="7"/>
      <c r="PBP65" s="7"/>
      <c r="PBQ65" s="7"/>
      <c r="PBR65" s="7"/>
      <c r="PBS65" s="7"/>
      <c r="PBT65" s="7"/>
      <c r="PBU65" s="7"/>
      <c r="PBV65" s="7"/>
      <c r="PBW65" s="7"/>
      <c r="PBX65" s="7"/>
      <c r="PBY65" s="7"/>
      <c r="PBZ65" s="7"/>
      <c r="PCA65" s="7"/>
      <c r="PCB65" s="7"/>
      <c r="PCC65" s="7"/>
      <c r="PCD65" s="7"/>
      <c r="PCE65" s="7"/>
      <c r="PCF65" s="7"/>
      <c r="PCG65" s="7"/>
      <c r="PCH65" s="7"/>
      <c r="PCI65" s="7"/>
      <c r="PCJ65" s="7"/>
      <c r="PCK65" s="7"/>
      <c r="PCL65" s="7"/>
      <c r="PCM65" s="7"/>
      <c r="PCN65" s="7"/>
      <c r="PCO65" s="7"/>
      <c r="PCP65" s="7"/>
      <c r="PCQ65" s="7"/>
      <c r="PCR65" s="7"/>
      <c r="PCS65" s="7"/>
      <c r="PCT65" s="7"/>
      <c r="PCU65" s="7"/>
      <c r="PCV65" s="7"/>
      <c r="PCW65" s="7"/>
      <c r="PCX65" s="7"/>
      <c r="PCY65" s="7"/>
      <c r="PCZ65" s="7"/>
      <c r="PDA65" s="7"/>
      <c r="PDB65" s="7"/>
      <c r="PDC65" s="7"/>
      <c r="PDD65" s="7"/>
      <c r="PDE65" s="7"/>
      <c r="PDF65" s="7"/>
      <c r="PDG65" s="7"/>
      <c r="PDH65" s="7"/>
      <c r="PDI65" s="7"/>
      <c r="PDJ65" s="7"/>
      <c r="PDK65" s="7"/>
      <c r="PDL65" s="7"/>
      <c r="PDM65" s="7"/>
      <c r="PDN65" s="7"/>
      <c r="PDO65" s="7"/>
      <c r="PDP65" s="7"/>
      <c r="PDQ65" s="7"/>
      <c r="PDR65" s="7"/>
      <c r="PDS65" s="7"/>
      <c r="PDT65" s="7"/>
      <c r="PDU65" s="7"/>
      <c r="PDV65" s="7"/>
      <c r="PDW65" s="7"/>
      <c r="PDX65" s="7"/>
      <c r="PDY65" s="7"/>
      <c r="PDZ65" s="7"/>
      <c r="PEA65" s="7"/>
      <c r="PEB65" s="7"/>
      <c r="PEC65" s="7"/>
      <c r="PED65" s="7"/>
      <c r="PEE65" s="7"/>
      <c r="PEF65" s="7"/>
      <c r="PEG65" s="7"/>
      <c r="PEH65" s="7"/>
      <c r="PEI65" s="7"/>
      <c r="PEJ65" s="7"/>
      <c r="PEK65" s="7"/>
      <c r="PEL65" s="7"/>
      <c r="PEM65" s="7"/>
      <c r="PEN65" s="7"/>
      <c r="PEO65" s="7"/>
      <c r="PEP65" s="7"/>
      <c r="PEQ65" s="7"/>
      <c r="PER65" s="7"/>
      <c r="PES65" s="7"/>
      <c r="PET65" s="7"/>
      <c r="PEU65" s="7"/>
      <c r="PEV65" s="7"/>
      <c r="PEW65" s="7"/>
      <c r="PEX65" s="7"/>
      <c r="PEY65" s="7"/>
      <c r="PEZ65" s="7"/>
      <c r="PFA65" s="7"/>
      <c r="PFB65" s="7"/>
      <c r="PFC65" s="7"/>
      <c r="PFD65" s="7"/>
      <c r="PFE65" s="7"/>
      <c r="PFF65" s="7"/>
      <c r="PFG65" s="7"/>
      <c r="PFH65" s="7"/>
      <c r="PFI65" s="7"/>
      <c r="PFJ65" s="7"/>
      <c r="PFK65" s="7"/>
      <c r="PFL65" s="7"/>
      <c r="PFM65" s="7"/>
      <c r="PFN65" s="7"/>
      <c r="PFO65" s="7"/>
      <c r="PFP65" s="7"/>
      <c r="PFQ65" s="7"/>
      <c r="PFR65" s="7"/>
      <c r="PFS65" s="7"/>
      <c r="PFT65" s="7"/>
      <c r="PFU65" s="7"/>
      <c r="PFV65" s="7"/>
      <c r="PFW65" s="7"/>
      <c r="PFX65" s="7"/>
      <c r="PFY65" s="7"/>
      <c r="PFZ65" s="7"/>
      <c r="PGA65" s="7"/>
      <c r="PGB65" s="7"/>
      <c r="PGC65" s="7"/>
      <c r="PGD65" s="7"/>
      <c r="PGE65" s="7"/>
      <c r="PGF65" s="7"/>
      <c r="PGG65" s="7"/>
      <c r="PGH65" s="7"/>
      <c r="PGI65" s="7"/>
      <c r="PGJ65" s="7"/>
      <c r="PGK65" s="7"/>
      <c r="PGL65" s="7"/>
      <c r="PGM65" s="7"/>
      <c r="PGN65" s="7"/>
      <c r="PGO65" s="7"/>
      <c r="PGP65" s="7"/>
      <c r="PGQ65" s="7"/>
      <c r="PGR65" s="7"/>
      <c r="PGS65" s="7"/>
      <c r="PGT65" s="7"/>
      <c r="PGU65" s="7"/>
      <c r="PGV65" s="7"/>
      <c r="PGW65" s="7"/>
      <c r="PGX65" s="7"/>
      <c r="PGY65" s="7"/>
      <c r="PGZ65" s="7"/>
      <c r="PHA65" s="7"/>
      <c r="PHB65" s="7"/>
      <c r="PHC65" s="7"/>
      <c r="PHD65" s="7"/>
      <c r="PHF65" s="7"/>
      <c r="PHG65" s="7"/>
      <c r="PHH65" s="7"/>
      <c r="PHI65" s="7"/>
      <c r="PHJ65" s="7"/>
      <c r="PHK65" s="7"/>
      <c r="PHL65" s="7"/>
      <c r="PHM65" s="7"/>
      <c r="PHN65" s="7"/>
      <c r="PHO65" s="7"/>
      <c r="PHP65" s="7"/>
      <c r="PHQ65" s="7"/>
      <c r="PHR65" s="7"/>
      <c r="PHS65" s="7"/>
      <c r="PHT65" s="7"/>
      <c r="PHU65" s="7"/>
      <c r="PHV65" s="7"/>
      <c r="PHW65" s="7"/>
      <c r="PHX65" s="7"/>
      <c r="PHY65" s="7"/>
      <c r="PHZ65" s="7"/>
      <c r="PIA65" s="7"/>
      <c r="PIB65" s="7"/>
      <c r="PIC65" s="7"/>
      <c r="PID65" s="7"/>
      <c r="PIE65" s="7"/>
      <c r="PIF65" s="7"/>
      <c r="PIG65" s="7"/>
      <c r="PIH65" s="7"/>
      <c r="PII65" s="7"/>
      <c r="PIJ65" s="7"/>
      <c r="PIK65" s="7"/>
      <c r="PIL65" s="7"/>
      <c r="PIM65" s="7"/>
      <c r="PIN65" s="7"/>
      <c r="PIO65" s="7"/>
      <c r="PIP65" s="7"/>
      <c r="PIQ65" s="7"/>
      <c r="PIR65" s="7"/>
      <c r="PIS65" s="7"/>
      <c r="PIT65" s="7"/>
      <c r="PIU65" s="7"/>
      <c r="PIV65" s="7"/>
      <c r="PIW65" s="7"/>
      <c r="PIX65" s="7"/>
      <c r="PIY65" s="7"/>
      <c r="PIZ65" s="7"/>
      <c r="PJA65" s="7"/>
      <c r="PJB65" s="7"/>
      <c r="PJC65" s="7"/>
      <c r="PJD65" s="7"/>
      <c r="PJE65" s="7"/>
      <c r="PJF65" s="7"/>
      <c r="PJG65" s="7"/>
      <c r="PJH65" s="7"/>
      <c r="PJI65" s="7"/>
      <c r="PJJ65" s="7"/>
      <c r="PJK65" s="7"/>
      <c r="PJL65" s="7"/>
      <c r="PJM65" s="7"/>
      <c r="PJN65" s="7"/>
      <c r="PJO65" s="7"/>
      <c r="PJP65" s="7"/>
      <c r="PJQ65" s="7"/>
      <c r="PJR65" s="7"/>
      <c r="PJS65" s="7"/>
      <c r="PJT65" s="7"/>
      <c r="PJU65" s="7"/>
      <c r="PJV65" s="7"/>
      <c r="PJW65" s="7"/>
      <c r="PJX65" s="7"/>
      <c r="PJY65" s="7"/>
      <c r="PJZ65" s="7"/>
      <c r="PKA65" s="7"/>
      <c r="PKB65" s="7"/>
      <c r="PKC65" s="7"/>
      <c r="PKD65" s="7"/>
      <c r="PKE65" s="7"/>
      <c r="PKF65" s="7"/>
      <c r="PKG65" s="7"/>
      <c r="PKH65" s="7"/>
      <c r="PKI65" s="7"/>
      <c r="PKJ65" s="7"/>
      <c r="PKK65" s="7"/>
      <c r="PKL65" s="7"/>
      <c r="PKM65" s="7"/>
      <c r="PKN65" s="7"/>
      <c r="PKO65" s="7"/>
      <c r="PKP65" s="7"/>
      <c r="PKQ65" s="7"/>
      <c r="PKR65" s="7"/>
      <c r="PKS65" s="7"/>
      <c r="PKT65" s="7"/>
      <c r="PKU65" s="7"/>
      <c r="PKV65" s="7"/>
      <c r="PKW65" s="7"/>
      <c r="PKX65" s="7"/>
      <c r="PKY65" s="7"/>
      <c r="PKZ65" s="7"/>
      <c r="PLA65" s="7"/>
      <c r="PLB65" s="7"/>
      <c r="PLC65" s="7"/>
      <c r="PLD65" s="7"/>
      <c r="PLE65" s="7"/>
      <c r="PLF65" s="7"/>
      <c r="PLG65" s="7"/>
      <c r="PLH65" s="7"/>
      <c r="PLI65" s="7"/>
      <c r="PLJ65" s="7"/>
      <c r="PLK65" s="7"/>
      <c r="PLL65" s="7"/>
      <c r="PLM65" s="7"/>
      <c r="PLN65" s="7"/>
      <c r="PLO65" s="7"/>
      <c r="PLP65" s="7"/>
      <c r="PLQ65" s="7"/>
      <c r="PLR65" s="7"/>
      <c r="PLS65" s="7"/>
      <c r="PLT65" s="7"/>
      <c r="PLU65" s="7"/>
      <c r="PLV65" s="7"/>
      <c r="PLW65" s="7"/>
      <c r="PLX65" s="7"/>
      <c r="PLY65" s="7"/>
      <c r="PLZ65" s="7"/>
      <c r="PMA65" s="7"/>
      <c r="PMB65" s="7"/>
      <c r="PMC65" s="7"/>
      <c r="PMD65" s="7"/>
      <c r="PME65" s="7"/>
      <c r="PMF65" s="7"/>
      <c r="PMG65" s="7"/>
      <c r="PMH65" s="7"/>
      <c r="PMI65" s="7"/>
      <c r="PMJ65" s="7"/>
      <c r="PMK65" s="7"/>
      <c r="PML65" s="7"/>
      <c r="PMM65" s="7"/>
      <c r="PMN65" s="7"/>
      <c r="PMO65" s="7"/>
      <c r="PMP65" s="7"/>
      <c r="PMQ65" s="7"/>
      <c r="PMR65" s="7"/>
      <c r="PMS65" s="7"/>
      <c r="PMT65" s="7"/>
      <c r="PMU65" s="7"/>
      <c r="PMV65" s="7"/>
      <c r="PMW65" s="7"/>
      <c r="PMX65" s="7"/>
      <c r="PMY65" s="7"/>
      <c r="PMZ65" s="7"/>
      <c r="PNA65" s="7"/>
      <c r="PNB65" s="7"/>
      <c r="PNC65" s="7"/>
      <c r="PND65" s="7"/>
      <c r="PNE65" s="7"/>
      <c r="PNF65" s="7"/>
      <c r="PNG65" s="7"/>
      <c r="PNH65" s="7"/>
      <c r="PNI65" s="7"/>
      <c r="PNJ65" s="7"/>
      <c r="PNK65" s="7"/>
      <c r="PNL65" s="7"/>
      <c r="PNM65" s="7"/>
      <c r="PNN65" s="7"/>
      <c r="PNO65" s="7"/>
      <c r="PNP65" s="7"/>
      <c r="PNQ65" s="7"/>
      <c r="PNR65" s="7"/>
      <c r="PNS65" s="7"/>
      <c r="PNT65" s="7"/>
      <c r="PNU65" s="7"/>
      <c r="PNV65" s="7"/>
      <c r="PNW65" s="7"/>
      <c r="PNX65" s="7"/>
      <c r="PNY65" s="7"/>
      <c r="PNZ65" s="7"/>
      <c r="POA65" s="7"/>
      <c r="POB65" s="7"/>
      <c r="POC65" s="7"/>
      <c r="POD65" s="7"/>
      <c r="POE65" s="7"/>
      <c r="POF65" s="7"/>
      <c r="POG65" s="7"/>
      <c r="POH65" s="7"/>
      <c r="POI65" s="7"/>
      <c r="POJ65" s="7"/>
      <c r="POK65" s="7"/>
      <c r="POL65" s="7"/>
      <c r="POM65" s="7"/>
      <c r="PON65" s="7"/>
      <c r="POO65" s="7"/>
      <c r="POP65" s="7"/>
      <c r="POQ65" s="7"/>
      <c r="POR65" s="7"/>
      <c r="POS65" s="7"/>
      <c r="POT65" s="7"/>
      <c r="POU65" s="7"/>
      <c r="POV65" s="7"/>
      <c r="POW65" s="7"/>
      <c r="POX65" s="7"/>
      <c r="POY65" s="7"/>
      <c r="POZ65" s="7"/>
      <c r="PPA65" s="7"/>
      <c r="PPB65" s="7"/>
      <c r="PPC65" s="7"/>
      <c r="PPD65" s="7"/>
      <c r="PPE65" s="7"/>
      <c r="PPF65" s="7"/>
      <c r="PPG65" s="7"/>
      <c r="PPH65" s="7"/>
      <c r="PPI65" s="7"/>
      <c r="PPJ65" s="7"/>
      <c r="PPK65" s="7"/>
      <c r="PPL65" s="7"/>
      <c r="PPM65" s="7"/>
      <c r="PPN65" s="7"/>
      <c r="PPO65" s="7"/>
      <c r="PPP65" s="7"/>
      <c r="PPQ65" s="7"/>
      <c r="PPR65" s="7"/>
      <c r="PPS65" s="7"/>
      <c r="PPT65" s="7"/>
      <c r="PPU65" s="7"/>
      <c r="PPV65" s="7"/>
      <c r="PPW65" s="7"/>
      <c r="PPX65" s="7"/>
      <c r="PPY65" s="7"/>
      <c r="PPZ65" s="7"/>
      <c r="PQA65" s="7"/>
      <c r="PQB65" s="7"/>
      <c r="PQC65" s="7"/>
      <c r="PQD65" s="7"/>
      <c r="PQE65" s="7"/>
      <c r="PQF65" s="7"/>
      <c r="PQG65" s="7"/>
      <c r="PQH65" s="7"/>
      <c r="PQI65" s="7"/>
      <c r="PQJ65" s="7"/>
      <c r="PQK65" s="7"/>
      <c r="PQL65" s="7"/>
      <c r="PQM65" s="7"/>
      <c r="PQN65" s="7"/>
      <c r="PQO65" s="7"/>
      <c r="PQP65" s="7"/>
      <c r="PQQ65" s="7"/>
      <c r="PQR65" s="7"/>
      <c r="PQS65" s="7"/>
      <c r="PQT65" s="7"/>
      <c r="PQU65" s="7"/>
      <c r="PQV65" s="7"/>
      <c r="PQW65" s="7"/>
      <c r="PQX65" s="7"/>
      <c r="PQY65" s="7"/>
      <c r="PQZ65" s="7"/>
      <c r="PRB65" s="7"/>
      <c r="PRC65" s="7"/>
      <c r="PRD65" s="7"/>
      <c r="PRE65" s="7"/>
      <c r="PRF65" s="7"/>
      <c r="PRG65" s="7"/>
      <c r="PRH65" s="7"/>
      <c r="PRI65" s="7"/>
      <c r="PRJ65" s="7"/>
      <c r="PRK65" s="7"/>
      <c r="PRL65" s="7"/>
      <c r="PRM65" s="7"/>
      <c r="PRN65" s="7"/>
      <c r="PRO65" s="7"/>
      <c r="PRP65" s="7"/>
      <c r="PRQ65" s="7"/>
      <c r="PRR65" s="7"/>
      <c r="PRS65" s="7"/>
      <c r="PRT65" s="7"/>
      <c r="PRU65" s="7"/>
      <c r="PRV65" s="7"/>
      <c r="PRW65" s="7"/>
      <c r="PRX65" s="7"/>
      <c r="PRY65" s="7"/>
      <c r="PRZ65" s="7"/>
      <c r="PSA65" s="7"/>
      <c r="PSB65" s="7"/>
      <c r="PSC65" s="7"/>
      <c r="PSD65" s="7"/>
      <c r="PSE65" s="7"/>
      <c r="PSF65" s="7"/>
      <c r="PSG65" s="7"/>
      <c r="PSH65" s="7"/>
      <c r="PSI65" s="7"/>
      <c r="PSJ65" s="7"/>
      <c r="PSK65" s="7"/>
      <c r="PSL65" s="7"/>
      <c r="PSM65" s="7"/>
      <c r="PSN65" s="7"/>
      <c r="PSO65" s="7"/>
      <c r="PSP65" s="7"/>
      <c r="PSQ65" s="7"/>
      <c r="PSR65" s="7"/>
      <c r="PSS65" s="7"/>
      <c r="PST65" s="7"/>
      <c r="PSU65" s="7"/>
      <c r="PSV65" s="7"/>
      <c r="PSW65" s="7"/>
      <c r="PSX65" s="7"/>
      <c r="PSY65" s="7"/>
      <c r="PSZ65" s="7"/>
      <c r="PTA65" s="7"/>
      <c r="PTB65" s="7"/>
      <c r="PTC65" s="7"/>
      <c r="PTD65" s="7"/>
      <c r="PTE65" s="7"/>
      <c r="PTF65" s="7"/>
      <c r="PTG65" s="7"/>
      <c r="PTH65" s="7"/>
      <c r="PTI65" s="7"/>
      <c r="PTJ65" s="7"/>
      <c r="PTK65" s="7"/>
      <c r="PTL65" s="7"/>
      <c r="PTM65" s="7"/>
      <c r="PTN65" s="7"/>
      <c r="PTO65" s="7"/>
      <c r="PTP65" s="7"/>
      <c r="PTQ65" s="7"/>
      <c r="PTR65" s="7"/>
      <c r="PTS65" s="7"/>
      <c r="PTT65" s="7"/>
      <c r="PTU65" s="7"/>
      <c r="PTV65" s="7"/>
      <c r="PTW65" s="7"/>
      <c r="PTX65" s="7"/>
      <c r="PTY65" s="7"/>
      <c r="PTZ65" s="7"/>
      <c r="PUA65" s="7"/>
      <c r="PUB65" s="7"/>
      <c r="PUC65" s="7"/>
      <c r="PUD65" s="7"/>
      <c r="PUE65" s="7"/>
      <c r="PUF65" s="7"/>
      <c r="PUG65" s="7"/>
      <c r="PUH65" s="7"/>
      <c r="PUI65" s="7"/>
      <c r="PUJ65" s="7"/>
      <c r="PUK65" s="7"/>
      <c r="PUL65" s="7"/>
      <c r="PUM65" s="7"/>
      <c r="PUN65" s="7"/>
      <c r="PUO65" s="7"/>
      <c r="PUP65" s="7"/>
      <c r="PUQ65" s="7"/>
      <c r="PUR65" s="7"/>
      <c r="PUS65" s="7"/>
      <c r="PUT65" s="7"/>
      <c r="PUU65" s="7"/>
      <c r="PUV65" s="7"/>
      <c r="PUW65" s="7"/>
      <c r="PUX65" s="7"/>
      <c r="PUY65" s="7"/>
      <c r="PUZ65" s="7"/>
      <c r="PVA65" s="7"/>
      <c r="PVB65" s="7"/>
      <c r="PVC65" s="7"/>
      <c r="PVD65" s="7"/>
      <c r="PVE65" s="7"/>
      <c r="PVF65" s="7"/>
      <c r="PVG65" s="7"/>
      <c r="PVH65" s="7"/>
      <c r="PVI65" s="7"/>
      <c r="PVJ65" s="7"/>
      <c r="PVK65" s="7"/>
      <c r="PVL65" s="7"/>
      <c r="PVM65" s="7"/>
      <c r="PVN65" s="7"/>
      <c r="PVO65" s="7"/>
      <c r="PVP65" s="7"/>
      <c r="PVQ65" s="7"/>
      <c r="PVR65" s="7"/>
      <c r="PVS65" s="7"/>
      <c r="PVT65" s="7"/>
      <c r="PVU65" s="7"/>
      <c r="PVV65" s="7"/>
      <c r="PVW65" s="7"/>
      <c r="PVX65" s="7"/>
      <c r="PVY65" s="7"/>
      <c r="PVZ65" s="7"/>
      <c r="PWA65" s="7"/>
      <c r="PWB65" s="7"/>
      <c r="PWC65" s="7"/>
      <c r="PWD65" s="7"/>
      <c r="PWE65" s="7"/>
      <c r="PWF65" s="7"/>
      <c r="PWG65" s="7"/>
      <c r="PWH65" s="7"/>
      <c r="PWI65" s="7"/>
      <c r="PWJ65" s="7"/>
      <c r="PWK65" s="7"/>
      <c r="PWL65" s="7"/>
      <c r="PWM65" s="7"/>
      <c r="PWN65" s="7"/>
      <c r="PWO65" s="7"/>
      <c r="PWP65" s="7"/>
      <c r="PWQ65" s="7"/>
      <c r="PWR65" s="7"/>
      <c r="PWS65" s="7"/>
      <c r="PWT65" s="7"/>
      <c r="PWU65" s="7"/>
      <c r="PWV65" s="7"/>
      <c r="PWW65" s="7"/>
      <c r="PWX65" s="7"/>
      <c r="PWY65" s="7"/>
      <c r="PWZ65" s="7"/>
      <c r="PXA65" s="7"/>
      <c r="PXB65" s="7"/>
      <c r="PXC65" s="7"/>
      <c r="PXD65" s="7"/>
      <c r="PXE65" s="7"/>
      <c r="PXF65" s="7"/>
      <c r="PXG65" s="7"/>
      <c r="PXH65" s="7"/>
      <c r="PXI65" s="7"/>
      <c r="PXJ65" s="7"/>
      <c r="PXK65" s="7"/>
      <c r="PXL65" s="7"/>
      <c r="PXM65" s="7"/>
      <c r="PXN65" s="7"/>
      <c r="PXO65" s="7"/>
      <c r="PXP65" s="7"/>
      <c r="PXQ65" s="7"/>
      <c r="PXR65" s="7"/>
      <c r="PXS65" s="7"/>
      <c r="PXT65" s="7"/>
      <c r="PXU65" s="7"/>
      <c r="PXV65" s="7"/>
      <c r="PXW65" s="7"/>
      <c r="PXX65" s="7"/>
      <c r="PXY65" s="7"/>
      <c r="PXZ65" s="7"/>
      <c r="PYA65" s="7"/>
      <c r="PYB65" s="7"/>
      <c r="PYC65" s="7"/>
      <c r="PYD65" s="7"/>
      <c r="PYE65" s="7"/>
      <c r="PYF65" s="7"/>
      <c r="PYG65" s="7"/>
      <c r="PYH65" s="7"/>
      <c r="PYI65" s="7"/>
      <c r="PYJ65" s="7"/>
      <c r="PYK65" s="7"/>
      <c r="PYL65" s="7"/>
      <c r="PYM65" s="7"/>
      <c r="PYN65" s="7"/>
      <c r="PYO65" s="7"/>
      <c r="PYP65" s="7"/>
      <c r="PYQ65" s="7"/>
      <c r="PYR65" s="7"/>
      <c r="PYS65" s="7"/>
      <c r="PYT65" s="7"/>
      <c r="PYU65" s="7"/>
      <c r="PYV65" s="7"/>
      <c r="PYW65" s="7"/>
      <c r="PYX65" s="7"/>
      <c r="PYY65" s="7"/>
      <c r="PYZ65" s="7"/>
      <c r="PZA65" s="7"/>
      <c r="PZB65" s="7"/>
      <c r="PZC65" s="7"/>
      <c r="PZD65" s="7"/>
      <c r="PZE65" s="7"/>
      <c r="PZF65" s="7"/>
      <c r="PZG65" s="7"/>
      <c r="PZH65" s="7"/>
      <c r="PZI65" s="7"/>
      <c r="PZJ65" s="7"/>
      <c r="PZK65" s="7"/>
      <c r="PZL65" s="7"/>
      <c r="PZM65" s="7"/>
      <c r="PZN65" s="7"/>
      <c r="PZO65" s="7"/>
      <c r="PZP65" s="7"/>
      <c r="PZQ65" s="7"/>
      <c r="PZR65" s="7"/>
      <c r="PZS65" s="7"/>
      <c r="PZT65" s="7"/>
      <c r="PZU65" s="7"/>
      <c r="PZV65" s="7"/>
      <c r="PZW65" s="7"/>
      <c r="PZX65" s="7"/>
      <c r="PZY65" s="7"/>
      <c r="PZZ65" s="7"/>
      <c r="QAA65" s="7"/>
      <c r="QAB65" s="7"/>
      <c r="QAC65" s="7"/>
      <c r="QAD65" s="7"/>
      <c r="QAE65" s="7"/>
      <c r="QAF65" s="7"/>
      <c r="QAG65" s="7"/>
      <c r="QAH65" s="7"/>
      <c r="QAI65" s="7"/>
      <c r="QAJ65" s="7"/>
      <c r="QAK65" s="7"/>
      <c r="QAL65" s="7"/>
      <c r="QAM65" s="7"/>
      <c r="QAN65" s="7"/>
      <c r="QAO65" s="7"/>
      <c r="QAP65" s="7"/>
      <c r="QAQ65" s="7"/>
      <c r="QAR65" s="7"/>
      <c r="QAS65" s="7"/>
      <c r="QAT65" s="7"/>
      <c r="QAU65" s="7"/>
      <c r="QAV65" s="7"/>
      <c r="QAX65" s="7"/>
      <c r="QAY65" s="7"/>
      <c r="QAZ65" s="7"/>
      <c r="QBA65" s="7"/>
      <c r="QBB65" s="7"/>
      <c r="QBC65" s="7"/>
      <c r="QBD65" s="7"/>
      <c r="QBE65" s="7"/>
      <c r="QBF65" s="7"/>
      <c r="QBG65" s="7"/>
      <c r="QBH65" s="7"/>
      <c r="QBI65" s="7"/>
      <c r="QBJ65" s="7"/>
      <c r="QBK65" s="7"/>
      <c r="QBL65" s="7"/>
      <c r="QBM65" s="7"/>
      <c r="QBN65" s="7"/>
      <c r="QBO65" s="7"/>
      <c r="QBP65" s="7"/>
      <c r="QBQ65" s="7"/>
      <c r="QBR65" s="7"/>
      <c r="QBS65" s="7"/>
      <c r="QBT65" s="7"/>
      <c r="QBU65" s="7"/>
      <c r="QBV65" s="7"/>
      <c r="QBW65" s="7"/>
      <c r="QBX65" s="7"/>
      <c r="QBY65" s="7"/>
      <c r="QBZ65" s="7"/>
      <c r="QCA65" s="7"/>
      <c r="QCB65" s="7"/>
      <c r="QCC65" s="7"/>
      <c r="QCD65" s="7"/>
      <c r="QCE65" s="7"/>
      <c r="QCF65" s="7"/>
      <c r="QCG65" s="7"/>
      <c r="QCH65" s="7"/>
      <c r="QCI65" s="7"/>
      <c r="QCJ65" s="7"/>
      <c r="QCK65" s="7"/>
      <c r="QCL65" s="7"/>
      <c r="QCM65" s="7"/>
      <c r="QCN65" s="7"/>
      <c r="QCO65" s="7"/>
      <c r="QCP65" s="7"/>
      <c r="QCQ65" s="7"/>
      <c r="QCR65" s="7"/>
      <c r="QCS65" s="7"/>
      <c r="QCT65" s="7"/>
      <c r="QCU65" s="7"/>
      <c r="QCV65" s="7"/>
      <c r="QCW65" s="7"/>
      <c r="QCX65" s="7"/>
      <c r="QCY65" s="7"/>
      <c r="QCZ65" s="7"/>
      <c r="QDA65" s="7"/>
      <c r="QDB65" s="7"/>
      <c r="QDC65" s="7"/>
      <c r="QDD65" s="7"/>
      <c r="QDE65" s="7"/>
      <c r="QDF65" s="7"/>
      <c r="QDG65" s="7"/>
      <c r="QDH65" s="7"/>
      <c r="QDI65" s="7"/>
      <c r="QDJ65" s="7"/>
      <c r="QDK65" s="7"/>
      <c r="QDL65" s="7"/>
      <c r="QDM65" s="7"/>
      <c r="QDN65" s="7"/>
      <c r="QDO65" s="7"/>
      <c r="QDP65" s="7"/>
      <c r="QDQ65" s="7"/>
      <c r="QDR65" s="7"/>
      <c r="QDS65" s="7"/>
      <c r="QDT65" s="7"/>
      <c r="QDU65" s="7"/>
      <c r="QDV65" s="7"/>
      <c r="QDW65" s="7"/>
      <c r="QDX65" s="7"/>
      <c r="QDY65" s="7"/>
      <c r="QDZ65" s="7"/>
      <c r="QEA65" s="7"/>
      <c r="QEB65" s="7"/>
      <c r="QEC65" s="7"/>
      <c r="QED65" s="7"/>
      <c r="QEE65" s="7"/>
      <c r="QEF65" s="7"/>
      <c r="QEG65" s="7"/>
      <c r="QEH65" s="7"/>
      <c r="QEI65" s="7"/>
      <c r="QEJ65" s="7"/>
      <c r="QEK65" s="7"/>
      <c r="QEL65" s="7"/>
      <c r="QEM65" s="7"/>
      <c r="QEN65" s="7"/>
      <c r="QEO65" s="7"/>
      <c r="QEP65" s="7"/>
      <c r="QEQ65" s="7"/>
      <c r="QER65" s="7"/>
      <c r="QES65" s="7"/>
      <c r="QET65" s="7"/>
      <c r="QEU65" s="7"/>
      <c r="QEV65" s="7"/>
      <c r="QEW65" s="7"/>
      <c r="QEX65" s="7"/>
      <c r="QEY65" s="7"/>
      <c r="QEZ65" s="7"/>
      <c r="QFA65" s="7"/>
      <c r="QFB65" s="7"/>
      <c r="QFC65" s="7"/>
      <c r="QFD65" s="7"/>
      <c r="QFE65" s="7"/>
      <c r="QFF65" s="7"/>
      <c r="QFG65" s="7"/>
      <c r="QFH65" s="7"/>
      <c r="QFI65" s="7"/>
      <c r="QFJ65" s="7"/>
      <c r="QFK65" s="7"/>
      <c r="QFL65" s="7"/>
      <c r="QFM65" s="7"/>
      <c r="QFN65" s="7"/>
      <c r="QFO65" s="7"/>
      <c r="QFP65" s="7"/>
      <c r="QFQ65" s="7"/>
      <c r="QFR65" s="7"/>
      <c r="QFS65" s="7"/>
      <c r="QFT65" s="7"/>
      <c r="QFU65" s="7"/>
      <c r="QFV65" s="7"/>
      <c r="QFW65" s="7"/>
      <c r="QFX65" s="7"/>
      <c r="QFY65" s="7"/>
      <c r="QFZ65" s="7"/>
      <c r="QGA65" s="7"/>
      <c r="QGB65" s="7"/>
      <c r="QGC65" s="7"/>
      <c r="QGD65" s="7"/>
      <c r="QGE65" s="7"/>
      <c r="QGF65" s="7"/>
      <c r="QGG65" s="7"/>
      <c r="QGH65" s="7"/>
      <c r="QGI65" s="7"/>
      <c r="QGJ65" s="7"/>
      <c r="QGK65" s="7"/>
      <c r="QGL65" s="7"/>
      <c r="QGM65" s="7"/>
      <c r="QGN65" s="7"/>
      <c r="QGO65" s="7"/>
      <c r="QGP65" s="7"/>
      <c r="QGQ65" s="7"/>
      <c r="QGR65" s="7"/>
      <c r="QGS65" s="7"/>
      <c r="QGT65" s="7"/>
      <c r="QGU65" s="7"/>
      <c r="QGV65" s="7"/>
      <c r="QGW65" s="7"/>
      <c r="QGX65" s="7"/>
      <c r="QGY65" s="7"/>
      <c r="QGZ65" s="7"/>
      <c r="QHA65" s="7"/>
      <c r="QHB65" s="7"/>
      <c r="QHC65" s="7"/>
      <c r="QHD65" s="7"/>
      <c r="QHE65" s="7"/>
      <c r="QHF65" s="7"/>
      <c r="QHG65" s="7"/>
      <c r="QHH65" s="7"/>
      <c r="QHI65" s="7"/>
      <c r="QHJ65" s="7"/>
      <c r="QHK65" s="7"/>
      <c r="QHL65" s="7"/>
      <c r="QHM65" s="7"/>
      <c r="QHN65" s="7"/>
      <c r="QHO65" s="7"/>
      <c r="QHP65" s="7"/>
      <c r="QHQ65" s="7"/>
      <c r="QHR65" s="7"/>
      <c r="QHS65" s="7"/>
      <c r="QHT65" s="7"/>
      <c r="QHU65" s="7"/>
      <c r="QHV65" s="7"/>
      <c r="QHW65" s="7"/>
      <c r="QHX65" s="7"/>
      <c r="QHY65" s="7"/>
      <c r="QHZ65" s="7"/>
      <c r="QIA65" s="7"/>
      <c r="QIB65" s="7"/>
      <c r="QIC65" s="7"/>
      <c r="QID65" s="7"/>
      <c r="QIE65" s="7"/>
      <c r="QIF65" s="7"/>
      <c r="QIG65" s="7"/>
      <c r="QIH65" s="7"/>
      <c r="QII65" s="7"/>
      <c r="QIJ65" s="7"/>
      <c r="QIK65" s="7"/>
      <c r="QIL65" s="7"/>
      <c r="QIM65" s="7"/>
      <c r="QIN65" s="7"/>
      <c r="QIO65" s="7"/>
      <c r="QIP65" s="7"/>
      <c r="QIQ65" s="7"/>
      <c r="QIR65" s="7"/>
      <c r="QIS65" s="7"/>
      <c r="QIT65" s="7"/>
      <c r="QIU65" s="7"/>
      <c r="QIV65" s="7"/>
      <c r="QIW65" s="7"/>
      <c r="QIX65" s="7"/>
      <c r="QIY65" s="7"/>
      <c r="QIZ65" s="7"/>
      <c r="QJA65" s="7"/>
      <c r="QJB65" s="7"/>
      <c r="QJC65" s="7"/>
      <c r="QJD65" s="7"/>
      <c r="QJE65" s="7"/>
      <c r="QJF65" s="7"/>
      <c r="QJG65" s="7"/>
      <c r="QJH65" s="7"/>
      <c r="QJI65" s="7"/>
      <c r="QJJ65" s="7"/>
      <c r="QJK65" s="7"/>
      <c r="QJL65" s="7"/>
      <c r="QJM65" s="7"/>
      <c r="QJN65" s="7"/>
      <c r="QJO65" s="7"/>
      <c r="QJP65" s="7"/>
      <c r="QJQ65" s="7"/>
      <c r="QJR65" s="7"/>
      <c r="QJS65" s="7"/>
      <c r="QJT65" s="7"/>
      <c r="QJU65" s="7"/>
      <c r="QJV65" s="7"/>
      <c r="QJW65" s="7"/>
      <c r="QJX65" s="7"/>
      <c r="QJY65" s="7"/>
      <c r="QJZ65" s="7"/>
      <c r="QKA65" s="7"/>
      <c r="QKB65" s="7"/>
      <c r="QKC65" s="7"/>
      <c r="QKD65" s="7"/>
      <c r="QKE65" s="7"/>
      <c r="QKF65" s="7"/>
      <c r="QKG65" s="7"/>
      <c r="QKH65" s="7"/>
      <c r="QKI65" s="7"/>
      <c r="QKJ65" s="7"/>
      <c r="QKK65" s="7"/>
      <c r="QKL65" s="7"/>
      <c r="QKM65" s="7"/>
      <c r="QKN65" s="7"/>
      <c r="QKO65" s="7"/>
      <c r="QKP65" s="7"/>
      <c r="QKQ65" s="7"/>
      <c r="QKR65" s="7"/>
      <c r="QKT65" s="7"/>
      <c r="QKU65" s="7"/>
      <c r="QKV65" s="7"/>
      <c r="QKW65" s="7"/>
      <c r="QKX65" s="7"/>
      <c r="QKY65" s="7"/>
      <c r="QKZ65" s="7"/>
      <c r="QLA65" s="7"/>
      <c r="QLB65" s="7"/>
      <c r="QLC65" s="7"/>
      <c r="QLD65" s="7"/>
      <c r="QLE65" s="7"/>
      <c r="QLF65" s="7"/>
      <c r="QLG65" s="7"/>
      <c r="QLH65" s="7"/>
      <c r="QLI65" s="7"/>
      <c r="QLJ65" s="7"/>
      <c r="QLK65" s="7"/>
      <c r="QLL65" s="7"/>
      <c r="QLM65" s="7"/>
      <c r="QLN65" s="7"/>
      <c r="QLO65" s="7"/>
      <c r="QLP65" s="7"/>
      <c r="QLQ65" s="7"/>
      <c r="QLR65" s="7"/>
      <c r="QLS65" s="7"/>
      <c r="QLT65" s="7"/>
      <c r="QLU65" s="7"/>
      <c r="QLV65" s="7"/>
      <c r="QLW65" s="7"/>
      <c r="QLX65" s="7"/>
      <c r="QLY65" s="7"/>
      <c r="QLZ65" s="7"/>
      <c r="QMA65" s="7"/>
      <c r="QMB65" s="7"/>
      <c r="QMC65" s="7"/>
      <c r="QMD65" s="7"/>
      <c r="QME65" s="7"/>
      <c r="QMF65" s="7"/>
      <c r="QMG65" s="7"/>
      <c r="QMH65" s="7"/>
      <c r="QMI65" s="7"/>
      <c r="QMJ65" s="7"/>
      <c r="QMK65" s="7"/>
      <c r="QML65" s="7"/>
      <c r="QMM65" s="7"/>
      <c r="QMN65" s="7"/>
      <c r="QMO65" s="7"/>
      <c r="QMP65" s="7"/>
      <c r="QMQ65" s="7"/>
      <c r="QMR65" s="7"/>
      <c r="QMS65" s="7"/>
      <c r="QMT65" s="7"/>
      <c r="QMU65" s="7"/>
      <c r="QMV65" s="7"/>
      <c r="QMW65" s="7"/>
      <c r="QMX65" s="7"/>
      <c r="QMY65" s="7"/>
      <c r="QMZ65" s="7"/>
      <c r="QNA65" s="7"/>
      <c r="QNB65" s="7"/>
      <c r="QNC65" s="7"/>
      <c r="QND65" s="7"/>
      <c r="QNE65" s="7"/>
      <c r="QNF65" s="7"/>
      <c r="QNG65" s="7"/>
      <c r="QNH65" s="7"/>
      <c r="QNI65" s="7"/>
      <c r="QNJ65" s="7"/>
      <c r="QNK65" s="7"/>
      <c r="QNL65" s="7"/>
      <c r="QNM65" s="7"/>
      <c r="QNN65" s="7"/>
      <c r="QNO65" s="7"/>
      <c r="QNP65" s="7"/>
      <c r="QNQ65" s="7"/>
      <c r="QNR65" s="7"/>
      <c r="QNS65" s="7"/>
      <c r="QNT65" s="7"/>
      <c r="QNU65" s="7"/>
      <c r="QNV65" s="7"/>
      <c r="QNW65" s="7"/>
      <c r="QNX65" s="7"/>
      <c r="QNY65" s="7"/>
      <c r="QNZ65" s="7"/>
      <c r="QOA65" s="7"/>
      <c r="QOB65" s="7"/>
      <c r="QOC65" s="7"/>
      <c r="QOD65" s="7"/>
      <c r="QOE65" s="7"/>
      <c r="QOF65" s="7"/>
      <c r="QOG65" s="7"/>
      <c r="QOH65" s="7"/>
      <c r="QOI65" s="7"/>
      <c r="QOJ65" s="7"/>
      <c r="QOK65" s="7"/>
      <c r="QOL65" s="7"/>
      <c r="QOM65" s="7"/>
      <c r="QON65" s="7"/>
      <c r="QOO65" s="7"/>
      <c r="QOP65" s="7"/>
      <c r="QOQ65" s="7"/>
      <c r="QOR65" s="7"/>
      <c r="QOS65" s="7"/>
      <c r="QOT65" s="7"/>
      <c r="QOU65" s="7"/>
      <c r="QOV65" s="7"/>
      <c r="QOW65" s="7"/>
      <c r="QOX65" s="7"/>
      <c r="QOY65" s="7"/>
      <c r="QOZ65" s="7"/>
      <c r="QPA65" s="7"/>
      <c r="QPB65" s="7"/>
      <c r="QPC65" s="7"/>
      <c r="QPD65" s="7"/>
      <c r="QPE65" s="7"/>
      <c r="QPF65" s="7"/>
      <c r="QPG65" s="7"/>
      <c r="QPH65" s="7"/>
      <c r="QPI65" s="7"/>
      <c r="QPJ65" s="7"/>
      <c r="QPK65" s="7"/>
      <c r="QPL65" s="7"/>
      <c r="QPM65" s="7"/>
      <c r="QPN65" s="7"/>
      <c r="QPO65" s="7"/>
      <c r="QPP65" s="7"/>
      <c r="QPQ65" s="7"/>
      <c r="QPR65" s="7"/>
      <c r="QPS65" s="7"/>
      <c r="QPT65" s="7"/>
      <c r="QPU65" s="7"/>
      <c r="QPV65" s="7"/>
      <c r="QPW65" s="7"/>
      <c r="QPX65" s="7"/>
      <c r="QPY65" s="7"/>
      <c r="QPZ65" s="7"/>
      <c r="QQA65" s="7"/>
      <c r="QQB65" s="7"/>
      <c r="QQC65" s="7"/>
      <c r="QQD65" s="7"/>
      <c r="QQE65" s="7"/>
      <c r="QQF65" s="7"/>
      <c r="QQG65" s="7"/>
      <c r="QQH65" s="7"/>
      <c r="QQI65" s="7"/>
      <c r="QQJ65" s="7"/>
      <c r="QQK65" s="7"/>
      <c r="QQL65" s="7"/>
      <c r="QQM65" s="7"/>
      <c r="QQN65" s="7"/>
      <c r="QQO65" s="7"/>
      <c r="QQP65" s="7"/>
      <c r="QQQ65" s="7"/>
      <c r="QQR65" s="7"/>
      <c r="QQS65" s="7"/>
      <c r="QQT65" s="7"/>
      <c r="QQU65" s="7"/>
      <c r="QQV65" s="7"/>
      <c r="QQW65" s="7"/>
      <c r="QQX65" s="7"/>
      <c r="QQY65" s="7"/>
      <c r="QQZ65" s="7"/>
      <c r="QRA65" s="7"/>
      <c r="QRB65" s="7"/>
      <c r="QRC65" s="7"/>
      <c r="QRD65" s="7"/>
      <c r="QRE65" s="7"/>
      <c r="QRF65" s="7"/>
      <c r="QRG65" s="7"/>
      <c r="QRH65" s="7"/>
      <c r="QRI65" s="7"/>
      <c r="QRJ65" s="7"/>
      <c r="QRK65" s="7"/>
      <c r="QRL65" s="7"/>
      <c r="QRM65" s="7"/>
      <c r="QRN65" s="7"/>
      <c r="QRO65" s="7"/>
      <c r="QRP65" s="7"/>
      <c r="QRQ65" s="7"/>
      <c r="QRR65" s="7"/>
      <c r="QRS65" s="7"/>
      <c r="QRT65" s="7"/>
      <c r="QRU65" s="7"/>
      <c r="QRV65" s="7"/>
      <c r="QRW65" s="7"/>
      <c r="QRX65" s="7"/>
      <c r="QRY65" s="7"/>
      <c r="QRZ65" s="7"/>
      <c r="QSA65" s="7"/>
      <c r="QSB65" s="7"/>
      <c r="QSC65" s="7"/>
      <c r="QSD65" s="7"/>
      <c r="QSE65" s="7"/>
      <c r="QSF65" s="7"/>
      <c r="QSG65" s="7"/>
      <c r="QSH65" s="7"/>
      <c r="QSI65" s="7"/>
      <c r="QSJ65" s="7"/>
      <c r="QSK65" s="7"/>
      <c r="QSL65" s="7"/>
      <c r="QSM65" s="7"/>
      <c r="QSN65" s="7"/>
      <c r="QSO65" s="7"/>
      <c r="QSP65" s="7"/>
      <c r="QSQ65" s="7"/>
      <c r="QSR65" s="7"/>
      <c r="QSS65" s="7"/>
      <c r="QST65" s="7"/>
      <c r="QSU65" s="7"/>
      <c r="QSV65" s="7"/>
      <c r="QSW65" s="7"/>
      <c r="QSX65" s="7"/>
      <c r="QSY65" s="7"/>
      <c r="QSZ65" s="7"/>
      <c r="QTA65" s="7"/>
      <c r="QTB65" s="7"/>
      <c r="QTC65" s="7"/>
      <c r="QTD65" s="7"/>
      <c r="QTE65" s="7"/>
      <c r="QTF65" s="7"/>
      <c r="QTG65" s="7"/>
      <c r="QTH65" s="7"/>
      <c r="QTI65" s="7"/>
      <c r="QTJ65" s="7"/>
      <c r="QTK65" s="7"/>
      <c r="QTL65" s="7"/>
      <c r="QTM65" s="7"/>
      <c r="QTN65" s="7"/>
      <c r="QTO65" s="7"/>
      <c r="QTP65" s="7"/>
      <c r="QTQ65" s="7"/>
      <c r="QTR65" s="7"/>
      <c r="QTS65" s="7"/>
      <c r="QTT65" s="7"/>
      <c r="QTU65" s="7"/>
      <c r="QTV65" s="7"/>
      <c r="QTW65" s="7"/>
      <c r="QTX65" s="7"/>
      <c r="QTY65" s="7"/>
      <c r="QTZ65" s="7"/>
      <c r="QUA65" s="7"/>
      <c r="QUB65" s="7"/>
      <c r="QUC65" s="7"/>
      <c r="QUD65" s="7"/>
      <c r="QUE65" s="7"/>
      <c r="QUF65" s="7"/>
      <c r="QUG65" s="7"/>
      <c r="QUH65" s="7"/>
      <c r="QUI65" s="7"/>
      <c r="QUJ65" s="7"/>
      <c r="QUK65" s="7"/>
      <c r="QUL65" s="7"/>
      <c r="QUM65" s="7"/>
      <c r="QUN65" s="7"/>
      <c r="QUP65" s="7"/>
      <c r="QUQ65" s="7"/>
      <c r="QUR65" s="7"/>
      <c r="QUS65" s="7"/>
      <c r="QUT65" s="7"/>
      <c r="QUU65" s="7"/>
      <c r="QUV65" s="7"/>
      <c r="QUW65" s="7"/>
      <c r="QUX65" s="7"/>
      <c r="QUY65" s="7"/>
      <c r="QUZ65" s="7"/>
      <c r="QVA65" s="7"/>
      <c r="QVB65" s="7"/>
      <c r="QVC65" s="7"/>
      <c r="QVD65" s="7"/>
      <c r="QVE65" s="7"/>
      <c r="QVF65" s="7"/>
      <c r="QVG65" s="7"/>
      <c r="QVH65" s="7"/>
      <c r="QVI65" s="7"/>
      <c r="QVJ65" s="7"/>
      <c r="QVK65" s="7"/>
      <c r="QVL65" s="7"/>
      <c r="QVM65" s="7"/>
      <c r="QVN65" s="7"/>
      <c r="QVO65" s="7"/>
      <c r="QVP65" s="7"/>
      <c r="QVQ65" s="7"/>
      <c r="QVR65" s="7"/>
      <c r="QVS65" s="7"/>
      <c r="QVT65" s="7"/>
      <c r="QVU65" s="7"/>
      <c r="QVV65" s="7"/>
      <c r="QVW65" s="7"/>
      <c r="QVX65" s="7"/>
      <c r="QVY65" s="7"/>
      <c r="QVZ65" s="7"/>
      <c r="QWA65" s="7"/>
      <c r="QWB65" s="7"/>
      <c r="QWC65" s="7"/>
      <c r="QWD65" s="7"/>
      <c r="QWE65" s="7"/>
      <c r="QWF65" s="7"/>
      <c r="QWG65" s="7"/>
      <c r="QWH65" s="7"/>
      <c r="QWI65" s="7"/>
      <c r="QWJ65" s="7"/>
      <c r="QWK65" s="7"/>
      <c r="QWL65" s="7"/>
      <c r="QWM65" s="7"/>
      <c r="QWN65" s="7"/>
      <c r="QWO65" s="7"/>
      <c r="QWP65" s="7"/>
      <c r="QWQ65" s="7"/>
      <c r="QWR65" s="7"/>
      <c r="QWS65" s="7"/>
      <c r="QWT65" s="7"/>
      <c r="QWU65" s="7"/>
      <c r="QWV65" s="7"/>
      <c r="QWW65" s="7"/>
      <c r="QWX65" s="7"/>
      <c r="QWY65" s="7"/>
      <c r="QWZ65" s="7"/>
      <c r="QXA65" s="7"/>
      <c r="QXB65" s="7"/>
      <c r="QXC65" s="7"/>
      <c r="QXD65" s="7"/>
      <c r="QXE65" s="7"/>
      <c r="QXF65" s="7"/>
      <c r="QXG65" s="7"/>
      <c r="QXH65" s="7"/>
      <c r="QXI65" s="7"/>
      <c r="QXJ65" s="7"/>
      <c r="QXK65" s="7"/>
      <c r="QXL65" s="7"/>
      <c r="QXM65" s="7"/>
      <c r="QXN65" s="7"/>
      <c r="QXO65" s="7"/>
      <c r="QXP65" s="7"/>
      <c r="QXQ65" s="7"/>
      <c r="QXR65" s="7"/>
      <c r="QXS65" s="7"/>
      <c r="QXT65" s="7"/>
      <c r="QXU65" s="7"/>
      <c r="QXV65" s="7"/>
      <c r="QXW65" s="7"/>
      <c r="QXX65" s="7"/>
      <c r="QXY65" s="7"/>
      <c r="QXZ65" s="7"/>
      <c r="QYA65" s="7"/>
      <c r="QYB65" s="7"/>
      <c r="QYC65" s="7"/>
      <c r="QYD65" s="7"/>
      <c r="QYE65" s="7"/>
      <c r="QYF65" s="7"/>
      <c r="QYG65" s="7"/>
      <c r="QYH65" s="7"/>
      <c r="QYI65" s="7"/>
      <c r="QYJ65" s="7"/>
      <c r="QYK65" s="7"/>
      <c r="QYL65" s="7"/>
      <c r="QYM65" s="7"/>
      <c r="QYN65" s="7"/>
      <c r="QYO65" s="7"/>
      <c r="QYP65" s="7"/>
      <c r="QYQ65" s="7"/>
      <c r="QYR65" s="7"/>
      <c r="QYS65" s="7"/>
      <c r="QYT65" s="7"/>
      <c r="QYU65" s="7"/>
      <c r="QYV65" s="7"/>
      <c r="QYW65" s="7"/>
      <c r="QYX65" s="7"/>
      <c r="QYY65" s="7"/>
      <c r="QYZ65" s="7"/>
      <c r="QZA65" s="7"/>
      <c r="QZB65" s="7"/>
      <c r="QZC65" s="7"/>
      <c r="QZD65" s="7"/>
      <c r="QZE65" s="7"/>
      <c r="QZF65" s="7"/>
      <c r="QZG65" s="7"/>
      <c r="QZH65" s="7"/>
      <c r="QZI65" s="7"/>
      <c r="QZJ65" s="7"/>
      <c r="QZK65" s="7"/>
      <c r="QZL65" s="7"/>
      <c r="QZM65" s="7"/>
      <c r="QZN65" s="7"/>
      <c r="QZO65" s="7"/>
      <c r="QZP65" s="7"/>
      <c r="QZQ65" s="7"/>
      <c r="QZR65" s="7"/>
      <c r="QZS65" s="7"/>
      <c r="QZT65" s="7"/>
      <c r="QZU65" s="7"/>
      <c r="QZV65" s="7"/>
      <c r="QZW65" s="7"/>
      <c r="QZX65" s="7"/>
      <c r="QZY65" s="7"/>
      <c r="QZZ65" s="7"/>
      <c r="RAA65" s="7"/>
      <c r="RAB65" s="7"/>
      <c r="RAC65" s="7"/>
      <c r="RAD65" s="7"/>
      <c r="RAE65" s="7"/>
      <c r="RAF65" s="7"/>
      <c r="RAG65" s="7"/>
      <c r="RAH65" s="7"/>
      <c r="RAI65" s="7"/>
      <c r="RAJ65" s="7"/>
      <c r="RAK65" s="7"/>
      <c r="RAL65" s="7"/>
      <c r="RAM65" s="7"/>
      <c r="RAN65" s="7"/>
      <c r="RAO65" s="7"/>
      <c r="RAP65" s="7"/>
      <c r="RAQ65" s="7"/>
      <c r="RAR65" s="7"/>
      <c r="RAS65" s="7"/>
      <c r="RAT65" s="7"/>
      <c r="RAU65" s="7"/>
      <c r="RAV65" s="7"/>
      <c r="RAW65" s="7"/>
      <c r="RAX65" s="7"/>
      <c r="RAY65" s="7"/>
      <c r="RAZ65" s="7"/>
      <c r="RBA65" s="7"/>
      <c r="RBB65" s="7"/>
      <c r="RBC65" s="7"/>
      <c r="RBD65" s="7"/>
      <c r="RBE65" s="7"/>
      <c r="RBF65" s="7"/>
      <c r="RBG65" s="7"/>
      <c r="RBH65" s="7"/>
      <c r="RBI65" s="7"/>
      <c r="RBJ65" s="7"/>
      <c r="RBK65" s="7"/>
      <c r="RBL65" s="7"/>
      <c r="RBM65" s="7"/>
      <c r="RBN65" s="7"/>
      <c r="RBO65" s="7"/>
      <c r="RBP65" s="7"/>
      <c r="RBQ65" s="7"/>
      <c r="RBR65" s="7"/>
      <c r="RBS65" s="7"/>
      <c r="RBT65" s="7"/>
      <c r="RBU65" s="7"/>
      <c r="RBV65" s="7"/>
      <c r="RBW65" s="7"/>
      <c r="RBX65" s="7"/>
      <c r="RBY65" s="7"/>
      <c r="RBZ65" s="7"/>
      <c r="RCA65" s="7"/>
      <c r="RCB65" s="7"/>
      <c r="RCC65" s="7"/>
      <c r="RCD65" s="7"/>
      <c r="RCE65" s="7"/>
      <c r="RCF65" s="7"/>
      <c r="RCG65" s="7"/>
      <c r="RCH65" s="7"/>
      <c r="RCI65" s="7"/>
      <c r="RCJ65" s="7"/>
      <c r="RCK65" s="7"/>
      <c r="RCL65" s="7"/>
      <c r="RCM65" s="7"/>
      <c r="RCN65" s="7"/>
      <c r="RCO65" s="7"/>
      <c r="RCP65" s="7"/>
      <c r="RCQ65" s="7"/>
      <c r="RCR65" s="7"/>
      <c r="RCS65" s="7"/>
      <c r="RCT65" s="7"/>
      <c r="RCU65" s="7"/>
      <c r="RCV65" s="7"/>
      <c r="RCW65" s="7"/>
      <c r="RCX65" s="7"/>
      <c r="RCY65" s="7"/>
      <c r="RCZ65" s="7"/>
      <c r="RDA65" s="7"/>
      <c r="RDB65" s="7"/>
      <c r="RDC65" s="7"/>
      <c r="RDD65" s="7"/>
      <c r="RDE65" s="7"/>
      <c r="RDF65" s="7"/>
      <c r="RDG65" s="7"/>
      <c r="RDH65" s="7"/>
      <c r="RDI65" s="7"/>
      <c r="RDJ65" s="7"/>
      <c r="RDK65" s="7"/>
      <c r="RDL65" s="7"/>
      <c r="RDM65" s="7"/>
      <c r="RDN65" s="7"/>
      <c r="RDO65" s="7"/>
      <c r="RDP65" s="7"/>
      <c r="RDQ65" s="7"/>
      <c r="RDR65" s="7"/>
      <c r="RDS65" s="7"/>
      <c r="RDT65" s="7"/>
      <c r="RDU65" s="7"/>
      <c r="RDV65" s="7"/>
      <c r="RDW65" s="7"/>
      <c r="RDX65" s="7"/>
      <c r="RDY65" s="7"/>
      <c r="RDZ65" s="7"/>
      <c r="REA65" s="7"/>
      <c r="REB65" s="7"/>
      <c r="REC65" s="7"/>
      <c r="RED65" s="7"/>
      <c r="REE65" s="7"/>
      <c r="REF65" s="7"/>
      <c r="REG65" s="7"/>
      <c r="REH65" s="7"/>
      <c r="REI65" s="7"/>
      <c r="REJ65" s="7"/>
      <c r="REL65" s="7"/>
      <c r="REM65" s="7"/>
      <c r="REN65" s="7"/>
      <c r="REO65" s="7"/>
      <c r="REP65" s="7"/>
      <c r="REQ65" s="7"/>
      <c r="RER65" s="7"/>
      <c r="RES65" s="7"/>
      <c r="RET65" s="7"/>
      <c r="REU65" s="7"/>
      <c r="REV65" s="7"/>
      <c r="REW65" s="7"/>
      <c r="REX65" s="7"/>
      <c r="REY65" s="7"/>
      <c r="REZ65" s="7"/>
      <c r="RFA65" s="7"/>
      <c r="RFB65" s="7"/>
      <c r="RFC65" s="7"/>
      <c r="RFD65" s="7"/>
      <c r="RFE65" s="7"/>
      <c r="RFF65" s="7"/>
      <c r="RFG65" s="7"/>
      <c r="RFH65" s="7"/>
      <c r="RFI65" s="7"/>
      <c r="RFJ65" s="7"/>
      <c r="RFK65" s="7"/>
      <c r="RFL65" s="7"/>
      <c r="RFM65" s="7"/>
      <c r="RFN65" s="7"/>
      <c r="RFO65" s="7"/>
      <c r="RFP65" s="7"/>
      <c r="RFQ65" s="7"/>
      <c r="RFR65" s="7"/>
      <c r="RFS65" s="7"/>
      <c r="RFT65" s="7"/>
      <c r="RFU65" s="7"/>
      <c r="RFV65" s="7"/>
      <c r="RFW65" s="7"/>
      <c r="RFX65" s="7"/>
      <c r="RFY65" s="7"/>
      <c r="RFZ65" s="7"/>
      <c r="RGA65" s="7"/>
      <c r="RGB65" s="7"/>
      <c r="RGC65" s="7"/>
      <c r="RGD65" s="7"/>
      <c r="RGE65" s="7"/>
      <c r="RGF65" s="7"/>
      <c r="RGG65" s="7"/>
      <c r="RGH65" s="7"/>
      <c r="RGI65" s="7"/>
      <c r="RGJ65" s="7"/>
      <c r="RGK65" s="7"/>
      <c r="RGL65" s="7"/>
      <c r="RGM65" s="7"/>
      <c r="RGN65" s="7"/>
      <c r="RGO65" s="7"/>
      <c r="RGP65" s="7"/>
      <c r="RGQ65" s="7"/>
      <c r="RGR65" s="7"/>
      <c r="RGS65" s="7"/>
      <c r="RGT65" s="7"/>
      <c r="RGU65" s="7"/>
      <c r="RGV65" s="7"/>
      <c r="RGW65" s="7"/>
      <c r="RGX65" s="7"/>
      <c r="RGY65" s="7"/>
      <c r="RGZ65" s="7"/>
      <c r="RHA65" s="7"/>
      <c r="RHB65" s="7"/>
      <c r="RHC65" s="7"/>
      <c r="RHD65" s="7"/>
      <c r="RHE65" s="7"/>
      <c r="RHF65" s="7"/>
      <c r="RHG65" s="7"/>
      <c r="RHH65" s="7"/>
      <c r="RHI65" s="7"/>
      <c r="RHJ65" s="7"/>
      <c r="RHK65" s="7"/>
      <c r="RHL65" s="7"/>
      <c r="RHM65" s="7"/>
      <c r="RHN65" s="7"/>
      <c r="RHO65" s="7"/>
      <c r="RHP65" s="7"/>
      <c r="RHQ65" s="7"/>
      <c r="RHR65" s="7"/>
      <c r="RHS65" s="7"/>
      <c r="RHT65" s="7"/>
      <c r="RHU65" s="7"/>
      <c r="RHV65" s="7"/>
      <c r="RHW65" s="7"/>
      <c r="RHX65" s="7"/>
      <c r="RHY65" s="7"/>
      <c r="RHZ65" s="7"/>
      <c r="RIA65" s="7"/>
      <c r="RIB65" s="7"/>
      <c r="RIC65" s="7"/>
      <c r="RID65" s="7"/>
      <c r="RIE65" s="7"/>
      <c r="RIF65" s="7"/>
      <c r="RIG65" s="7"/>
      <c r="RIH65" s="7"/>
      <c r="RII65" s="7"/>
      <c r="RIJ65" s="7"/>
      <c r="RIK65" s="7"/>
      <c r="RIL65" s="7"/>
      <c r="RIM65" s="7"/>
      <c r="RIN65" s="7"/>
      <c r="RIO65" s="7"/>
      <c r="RIP65" s="7"/>
      <c r="RIQ65" s="7"/>
      <c r="RIR65" s="7"/>
      <c r="RIS65" s="7"/>
      <c r="RIT65" s="7"/>
      <c r="RIU65" s="7"/>
      <c r="RIV65" s="7"/>
      <c r="RIW65" s="7"/>
      <c r="RIX65" s="7"/>
      <c r="RIY65" s="7"/>
      <c r="RIZ65" s="7"/>
      <c r="RJA65" s="7"/>
      <c r="RJB65" s="7"/>
      <c r="RJC65" s="7"/>
      <c r="RJD65" s="7"/>
      <c r="RJE65" s="7"/>
      <c r="RJF65" s="7"/>
      <c r="RJG65" s="7"/>
      <c r="RJH65" s="7"/>
      <c r="RJI65" s="7"/>
      <c r="RJJ65" s="7"/>
      <c r="RJK65" s="7"/>
      <c r="RJL65" s="7"/>
      <c r="RJM65" s="7"/>
      <c r="RJN65" s="7"/>
      <c r="RJO65" s="7"/>
      <c r="RJP65" s="7"/>
      <c r="RJQ65" s="7"/>
      <c r="RJR65" s="7"/>
      <c r="RJS65" s="7"/>
      <c r="RJT65" s="7"/>
      <c r="RJU65" s="7"/>
      <c r="RJV65" s="7"/>
      <c r="RJW65" s="7"/>
      <c r="RJX65" s="7"/>
      <c r="RJY65" s="7"/>
      <c r="RJZ65" s="7"/>
      <c r="RKA65" s="7"/>
      <c r="RKB65" s="7"/>
      <c r="RKC65" s="7"/>
      <c r="RKD65" s="7"/>
      <c r="RKE65" s="7"/>
      <c r="RKF65" s="7"/>
      <c r="RKG65" s="7"/>
      <c r="RKH65" s="7"/>
      <c r="RKI65" s="7"/>
      <c r="RKJ65" s="7"/>
      <c r="RKK65" s="7"/>
      <c r="RKL65" s="7"/>
      <c r="RKM65" s="7"/>
      <c r="RKN65" s="7"/>
      <c r="RKO65" s="7"/>
      <c r="RKP65" s="7"/>
      <c r="RKQ65" s="7"/>
      <c r="RKR65" s="7"/>
      <c r="RKS65" s="7"/>
      <c r="RKT65" s="7"/>
      <c r="RKU65" s="7"/>
      <c r="RKV65" s="7"/>
      <c r="RKW65" s="7"/>
      <c r="RKX65" s="7"/>
      <c r="RKY65" s="7"/>
      <c r="RKZ65" s="7"/>
      <c r="RLA65" s="7"/>
      <c r="RLB65" s="7"/>
      <c r="RLC65" s="7"/>
      <c r="RLD65" s="7"/>
      <c r="RLE65" s="7"/>
      <c r="RLF65" s="7"/>
      <c r="RLG65" s="7"/>
      <c r="RLH65" s="7"/>
      <c r="RLI65" s="7"/>
      <c r="RLJ65" s="7"/>
      <c r="RLK65" s="7"/>
      <c r="RLL65" s="7"/>
      <c r="RLM65" s="7"/>
      <c r="RLN65" s="7"/>
      <c r="RLO65" s="7"/>
      <c r="RLP65" s="7"/>
      <c r="RLQ65" s="7"/>
      <c r="RLR65" s="7"/>
      <c r="RLS65" s="7"/>
      <c r="RLT65" s="7"/>
      <c r="RLU65" s="7"/>
      <c r="RLV65" s="7"/>
      <c r="RLW65" s="7"/>
      <c r="RLX65" s="7"/>
      <c r="RLY65" s="7"/>
      <c r="RLZ65" s="7"/>
      <c r="RMA65" s="7"/>
      <c r="RMB65" s="7"/>
      <c r="RMC65" s="7"/>
      <c r="RMD65" s="7"/>
      <c r="RME65" s="7"/>
      <c r="RMF65" s="7"/>
      <c r="RMG65" s="7"/>
      <c r="RMH65" s="7"/>
      <c r="RMI65" s="7"/>
      <c r="RMJ65" s="7"/>
      <c r="RMK65" s="7"/>
      <c r="RML65" s="7"/>
      <c r="RMM65" s="7"/>
      <c r="RMN65" s="7"/>
      <c r="RMO65" s="7"/>
      <c r="RMP65" s="7"/>
      <c r="RMQ65" s="7"/>
      <c r="RMR65" s="7"/>
      <c r="RMS65" s="7"/>
      <c r="RMT65" s="7"/>
      <c r="RMU65" s="7"/>
      <c r="RMV65" s="7"/>
      <c r="RMW65" s="7"/>
      <c r="RMX65" s="7"/>
      <c r="RMY65" s="7"/>
      <c r="RMZ65" s="7"/>
      <c r="RNA65" s="7"/>
      <c r="RNB65" s="7"/>
      <c r="RNC65" s="7"/>
      <c r="RND65" s="7"/>
      <c r="RNE65" s="7"/>
      <c r="RNF65" s="7"/>
      <c r="RNG65" s="7"/>
      <c r="RNH65" s="7"/>
      <c r="RNI65" s="7"/>
      <c r="RNJ65" s="7"/>
      <c r="RNK65" s="7"/>
      <c r="RNL65" s="7"/>
      <c r="RNM65" s="7"/>
      <c r="RNN65" s="7"/>
      <c r="RNO65" s="7"/>
      <c r="RNP65" s="7"/>
      <c r="RNQ65" s="7"/>
      <c r="RNR65" s="7"/>
      <c r="RNS65" s="7"/>
      <c r="RNT65" s="7"/>
      <c r="RNU65" s="7"/>
      <c r="RNV65" s="7"/>
      <c r="RNW65" s="7"/>
      <c r="RNX65" s="7"/>
      <c r="RNY65" s="7"/>
      <c r="RNZ65" s="7"/>
      <c r="ROA65" s="7"/>
      <c r="ROB65" s="7"/>
      <c r="ROC65" s="7"/>
      <c r="ROD65" s="7"/>
      <c r="ROE65" s="7"/>
      <c r="ROF65" s="7"/>
      <c r="ROH65" s="7"/>
      <c r="ROI65" s="7"/>
      <c r="ROJ65" s="7"/>
      <c r="ROK65" s="7"/>
      <c r="ROL65" s="7"/>
      <c r="ROM65" s="7"/>
      <c r="RON65" s="7"/>
      <c r="ROO65" s="7"/>
      <c r="ROP65" s="7"/>
      <c r="ROQ65" s="7"/>
      <c r="ROR65" s="7"/>
      <c r="ROS65" s="7"/>
      <c r="ROT65" s="7"/>
      <c r="ROU65" s="7"/>
      <c r="ROV65" s="7"/>
      <c r="ROW65" s="7"/>
      <c r="ROX65" s="7"/>
      <c r="ROY65" s="7"/>
      <c r="ROZ65" s="7"/>
      <c r="RPA65" s="7"/>
      <c r="RPB65" s="7"/>
      <c r="RPC65" s="7"/>
      <c r="RPD65" s="7"/>
      <c r="RPE65" s="7"/>
      <c r="RPF65" s="7"/>
      <c r="RPG65" s="7"/>
      <c r="RPH65" s="7"/>
      <c r="RPI65" s="7"/>
      <c r="RPJ65" s="7"/>
      <c r="RPK65" s="7"/>
      <c r="RPL65" s="7"/>
      <c r="RPM65" s="7"/>
      <c r="RPN65" s="7"/>
      <c r="RPO65" s="7"/>
      <c r="RPP65" s="7"/>
      <c r="RPQ65" s="7"/>
      <c r="RPR65" s="7"/>
      <c r="RPS65" s="7"/>
      <c r="RPT65" s="7"/>
      <c r="RPU65" s="7"/>
      <c r="RPV65" s="7"/>
      <c r="RPW65" s="7"/>
      <c r="RPX65" s="7"/>
      <c r="RPY65" s="7"/>
      <c r="RPZ65" s="7"/>
      <c r="RQA65" s="7"/>
      <c r="RQB65" s="7"/>
      <c r="RQC65" s="7"/>
      <c r="RQD65" s="7"/>
      <c r="RQE65" s="7"/>
      <c r="RQF65" s="7"/>
      <c r="RQG65" s="7"/>
      <c r="RQH65" s="7"/>
      <c r="RQI65" s="7"/>
      <c r="RQJ65" s="7"/>
      <c r="RQK65" s="7"/>
      <c r="RQL65" s="7"/>
      <c r="RQM65" s="7"/>
      <c r="RQN65" s="7"/>
      <c r="RQO65" s="7"/>
      <c r="RQP65" s="7"/>
      <c r="RQQ65" s="7"/>
      <c r="RQR65" s="7"/>
      <c r="RQS65" s="7"/>
      <c r="RQT65" s="7"/>
      <c r="RQU65" s="7"/>
      <c r="RQV65" s="7"/>
      <c r="RQW65" s="7"/>
      <c r="RQX65" s="7"/>
      <c r="RQY65" s="7"/>
      <c r="RQZ65" s="7"/>
      <c r="RRA65" s="7"/>
      <c r="RRB65" s="7"/>
      <c r="RRC65" s="7"/>
      <c r="RRD65" s="7"/>
      <c r="RRE65" s="7"/>
      <c r="RRF65" s="7"/>
      <c r="RRG65" s="7"/>
      <c r="RRH65" s="7"/>
      <c r="RRI65" s="7"/>
      <c r="RRJ65" s="7"/>
      <c r="RRK65" s="7"/>
      <c r="RRL65" s="7"/>
      <c r="RRM65" s="7"/>
      <c r="RRN65" s="7"/>
      <c r="RRO65" s="7"/>
      <c r="RRP65" s="7"/>
      <c r="RRQ65" s="7"/>
      <c r="RRR65" s="7"/>
      <c r="RRS65" s="7"/>
      <c r="RRT65" s="7"/>
      <c r="RRU65" s="7"/>
      <c r="RRV65" s="7"/>
      <c r="RRW65" s="7"/>
      <c r="RRX65" s="7"/>
      <c r="RRY65" s="7"/>
      <c r="RRZ65" s="7"/>
      <c r="RSA65" s="7"/>
      <c r="RSB65" s="7"/>
      <c r="RSC65" s="7"/>
      <c r="RSD65" s="7"/>
      <c r="RSE65" s="7"/>
      <c r="RSF65" s="7"/>
      <c r="RSG65" s="7"/>
      <c r="RSH65" s="7"/>
      <c r="RSI65" s="7"/>
      <c r="RSJ65" s="7"/>
      <c r="RSK65" s="7"/>
      <c r="RSL65" s="7"/>
      <c r="RSM65" s="7"/>
      <c r="RSN65" s="7"/>
      <c r="RSO65" s="7"/>
      <c r="RSP65" s="7"/>
      <c r="RSQ65" s="7"/>
      <c r="RSR65" s="7"/>
      <c r="RSS65" s="7"/>
      <c r="RST65" s="7"/>
      <c r="RSU65" s="7"/>
      <c r="RSV65" s="7"/>
      <c r="RSW65" s="7"/>
      <c r="RSX65" s="7"/>
      <c r="RSY65" s="7"/>
      <c r="RSZ65" s="7"/>
      <c r="RTA65" s="7"/>
      <c r="RTB65" s="7"/>
      <c r="RTC65" s="7"/>
      <c r="RTD65" s="7"/>
      <c r="RTE65" s="7"/>
      <c r="RTF65" s="7"/>
      <c r="RTG65" s="7"/>
      <c r="RTH65" s="7"/>
      <c r="RTI65" s="7"/>
      <c r="RTJ65" s="7"/>
      <c r="RTK65" s="7"/>
      <c r="RTL65" s="7"/>
      <c r="RTM65" s="7"/>
      <c r="RTN65" s="7"/>
      <c r="RTO65" s="7"/>
      <c r="RTP65" s="7"/>
      <c r="RTQ65" s="7"/>
      <c r="RTR65" s="7"/>
      <c r="RTS65" s="7"/>
      <c r="RTT65" s="7"/>
      <c r="RTU65" s="7"/>
      <c r="RTV65" s="7"/>
      <c r="RTW65" s="7"/>
      <c r="RTX65" s="7"/>
      <c r="RTY65" s="7"/>
      <c r="RTZ65" s="7"/>
      <c r="RUA65" s="7"/>
      <c r="RUB65" s="7"/>
      <c r="RUC65" s="7"/>
      <c r="RUD65" s="7"/>
      <c r="RUE65" s="7"/>
      <c r="RUF65" s="7"/>
      <c r="RUG65" s="7"/>
      <c r="RUH65" s="7"/>
      <c r="RUI65" s="7"/>
      <c r="RUJ65" s="7"/>
      <c r="RUK65" s="7"/>
      <c r="RUL65" s="7"/>
      <c r="RUM65" s="7"/>
      <c r="RUN65" s="7"/>
      <c r="RUO65" s="7"/>
      <c r="RUP65" s="7"/>
      <c r="RUQ65" s="7"/>
      <c r="RUR65" s="7"/>
      <c r="RUS65" s="7"/>
      <c r="RUT65" s="7"/>
      <c r="RUU65" s="7"/>
      <c r="RUV65" s="7"/>
      <c r="RUW65" s="7"/>
      <c r="RUX65" s="7"/>
      <c r="RUY65" s="7"/>
      <c r="RUZ65" s="7"/>
      <c r="RVA65" s="7"/>
      <c r="RVB65" s="7"/>
      <c r="RVC65" s="7"/>
      <c r="RVD65" s="7"/>
      <c r="RVE65" s="7"/>
      <c r="RVF65" s="7"/>
      <c r="RVG65" s="7"/>
      <c r="RVH65" s="7"/>
      <c r="RVI65" s="7"/>
      <c r="RVJ65" s="7"/>
      <c r="RVK65" s="7"/>
      <c r="RVL65" s="7"/>
      <c r="RVM65" s="7"/>
      <c r="RVN65" s="7"/>
      <c r="RVO65" s="7"/>
      <c r="RVP65" s="7"/>
      <c r="RVQ65" s="7"/>
      <c r="RVR65" s="7"/>
      <c r="RVS65" s="7"/>
      <c r="RVT65" s="7"/>
      <c r="RVU65" s="7"/>
      <c r="RVV65" s="7"/>
      <c r="RVW65" s="7"/>
      <c r="RVX65" s="7"/>
      <c r="RVY65" s="7"/>
      <c r="RVZ65" s="7"/>
      <c r="RWA65" s="7"/>
      <c r="RWB65" s="7"/>
      <c r="RWC65" s="7"/>
      <c r="RWD65" s="7"/>
      <c r="RWE65" s="7"/>
      <c r="RWF65" s="7"/>
      <c r="RWG65" s="7"/>
      <c r="RWH65" s="7"/>
      <c r="RWI65" s="7"/>
      <c r="RWJ65" s="7"/>
      <c r="RWK65" s="7"/>
      <c r="RWL65" s="7"/>
      <c r="RWM65" s="7"/>
      <c r="RWN65" s="7"/>
      <c r="RWO65" s="7"/>
      <c r="RWP65" s="7"/>
      <c r="RWQ65" s="7"/>
      <c r="RWR65" s="7"/>
      <c r="RWS65" s="7"/>
      <c r="RWT65" s="7"/>
      <c r="RWU65" s="7"/>
      <c r="RWV65" s="7"/>
      <c r="RWW65" s="7"/>
      <c r="RWX65" s="7"/>
      <c r="RWY65" s="7"/>
      <c r="RWZ65" s="7"/>
      <c r="RXA65" s="7"/>
      <c r="RXB65" s="7"/>
      <c r="RXC65" s="7"/>
      <c r="RXD65" s="7"/>
      <c r="RXE65" s="7"/>
      <c r="RXF65" s="7"/>
      <c r="RXG65" s="7"/>
      <c r="RXH65" s="7"/>
      <c r="RXI65" s="7"/>
      <c r="RXJ65" s="7"/>
      <c r="RXK65" s="7"/>
      <c r="RXL65" s="7"/>
      <c r="RXM65" s="7"/>
      <c r="RXN65" s="7"/>
      <c r="RXO65" s="7"/>
      <c r="RXP65" s="7"/>
      <c r="RXQ65" s="7"/>
      <c r="RXR65" s="7"/>
      <c r="RXS65" s="7"/>
      <c r="RXT65" s="7"/>
      <c r="RXU65" s="7"/>
      <c r="RXV65" s="7"/>
      <c r="RXW65" s="7"/>
      <c r="RXX65" s="7"/>
      <c r="RXY65" s="7"/>
      <c r="RXZ65" s="7"/>
      <c r="RYA65" s="7"/>
      <c r="RYB65" s="7"/>
      <c r="RYD65" s="7"/>
      <c r="RYE65" s="7"/>
      <c r="RYF65" s="7"/>
      <c r="RYG65" s="7"/>
      <c r="RYH65" s="7"/>
      <c r="RYI65" s="7"/>
      <c r="RYJ65" s="7"/>
      <c r="RYK65" s="7"/>
      <c r="RYL65" s="7"/>
      <c r="RYM65" s="7"/>
      <c r="RYN65" s="7"/>
      <c r="RYO65" s="7"/>
      <c r="RYP65" s="7"/>
      <c r="RYQ65" s="7"/>
      <c r="RYR65" s="7"/>
      <c r="RYS65" s="7"/>
      <c r="RYT65" s="7"/>
      <c r="RYU65" s="7"/>
      <c r="RYV65" s="7"/>
      <c r="RYW65" s="7"/>
      <c r="RYX65" s="7"/>
      <c r="RYY65" s="7"/>
      <c r="RYZ65" s="7"/>
      <c r="RZA65" s="7"/>
      <c r="RZB65" s="7"/>
      <c r="RZC65" s="7"/>
      <c r="RZD65" s="7"/>
      <c r="RZE65" s="7"/>
      <c r="RZF65" s="7"/>
      <c r="RZG65" s="7"/>
      <c r="RZH65" s="7"/>
      <c r="RZI65" s="7"/>
      <c r="RZJ65" s="7"/>
      <c r="RZK65" s="7"/>
      <c r="RZL65" s="7"/>
      <c r="RZM65" s="7"/>
      <c r="RZN65" s="7"/>
      <c r="RZO65" s="7"/>
      <c r="RZP65" s="7"/>
      <c r="RZQ65" s="7"/>
      <c r="RZR65" s="7"/>
      <c r="RZS65" s="7"/>
      <c r="RZT65" s="7"/>
      <c r="RZU65" s="7"/>
      <c r="RZV65" s="7"/>
      <c r="RZW65" s="7"/>
      <c r="RZX65" s="7"/>
      <c r="RZY65" s="7"/>
      <c r="RZZ65" s="7"/>
      <c r="SAA65" s="7"/>
      <c r="SAB65" s="7"/>
      <c r="SAC65" s="7"/>
      <c r="SAD65" s="7"/>
      <c r="SAE65" s="7"/>
      <c r="SAF65" s="7"/>
      <c r="SAG65" s="7"/>
      <c r="SAH65" s="7"/>
      <c r="SAI65" s="7"/>
      <c r="SAJ65" s="7"/>
      <c r="SAK65" s="7"/>
      <c r="SAL65" s="7"/>
      <c r="SAM65" s="7"/>
      <c r="SAN65" s="7"/>
      <c r="SAO65" s="7"/>
      <c r="SAP65" s="7"/>
      <c r="SAQ65" s="7"/>
      <c r="SAR65" s="7"/>
      <c r="SAS65" s="7"/>
      <c r="SAT65" s="7"/>
      <c r="SAU65" s="7"/>
      <c r="SAV65" s="7"/>
      <c r="SAW65" s="7"/>
      <c r="SAX65" s="7"/>
      <c r="SAY65" s="7"/>
      <c r="SAZ65" s="7"/>
      <c r="SBA65" s="7"/>
      <c r="SBB65" s="7"/>
      <c r="SBC65" s="7"/>
      <c r="SBD65" s="7"/>
      <c r="SBE65" s="7"/>
      <c r="SBF65" s="7"/>
      <c r="SBG65" s="7"/>
      <c r="SBH65" s="7"/>
      <c r="SBI65" s="7"/>
      <c r="SBJ65" s="7"/>
      <c r="SBK65" s="7"/>
      <c r="SBL65" s="7"/>
      <c r="SBM65" s="7"/>
      <c r="SBN65" s="7"/>
      <c r="SBO65" s="7"/>
      <c r="SBP65" s="7"/>
      <c r="SBQ65" s="7"/>
      <c r="SBR65" s="7"/>
      <c r="SBS65" s="7"/>
      <c r="SBT65" s="7"/>
      <c r="SBU65" s="7"/>
      <c r="SBV65" s="7"/>
      <c r="SBW65" s="7"/>
      <c r="SBX65" s="7"/>
      <c r="SBY65" s="7"/>
      <c r="SBZ65" s="7"/>
      <c r="SCA65" s="7"/>
      <c r="SCB65" s="7"/>
      <c r="SCC65" s="7"/>
      <c r="SCD65" s="7"/>
      <c r="SCE65" s="7"/>
      <c r="SCF65" s="7"/>
      <c r="SCG65" s="7"/>
      <c r="SCH65" s="7"/>
      <c r="SCI65" s="7"/>
      <c r="SCJ65" s="7"/>
      <c r="SCK65" s="7"/>
      <c r="SCL65" s="7"/>
      <c r="SCM65" s="7"/>
      <c r="SCN65" s="7"/>
      <c r="SCO65" s="7"/>
      <c r="SCP65" s="7"/>
      <c r="SCQ65" s="7"/>
      <c r="SCR65" s="7"/>
      <c r="SCS65" s="7"/>
      <c r="SCT65" s="7"/>
      <c r="SCU65" s="7"/>
      <c r="SCV65" s="7"/>
      <c r="SCW65" s="7"/>
      <c r="SCX65" s="7"/>
      <c r="SCY65" s="7"/>
      <c r="SCZ65" s="7"/>
      <c r="SDA65" s="7"/>
      <c r="SDB65" s="7"/>
      <c r="SDC65" s="7"/>
      <c r="SDD65" s="7"/>
      <c r="SDE65" s="7"/>
      <c r="SDF65" s="7"/>
      <c r="SDG65" s="7"/>
      <c r="SDH65" s="7"/>
      <c r="SDI65" s="7"/>
      <c r="SDJ65" s="7"/>
      <c r="SDK65" s="7"/>
      <c r="SDL65" s="7"/>
      <c r="SDM65" s="7"/>
      <c r="SDN65" s="7"/>
      <c r="SDO65" s="7"/>
      <c r="SDP65" s="7"/>
      <c r="SDQ65" s="7"/>
      <c r="SDR65" s="7"/>
      <c r="SDS65" s="7"/>
      <c r="SDT65" s="7"/>
      <c r="SDU65" s="7"/>
      <c r="SDV65" s="7"/>
      <c r="SDW65" s="7"/>
      <c r="SDX65" s="7"/>
      <c r="SDY65" s="7"/>
      <c r="SDZ65" s="7"/>
      <c r="SEA65" s="7"/>
      <c r="SEB65" s="7"/>
      <c r="SEC65" s="7"/>
      <c r="SED65" s="7"/>
      <c r="SEE65" s="7"/>
      <c r="SEF65" s="7"/>
      <c r="SEG65" s="7"/>
      <c r="SEH65" s="7"/>
      <c r="SEI65" s="7"/>
      <c r="SEJ65" s="7"/>
      <c r="SEK65" s="7"/>
      <c r="SEL65" s="7"/>
      <c r="SEM65" s="7"/>
      <c r="SEN65" s="7"/>
      <c r="SEO65" s="7"/>
      <c r="SEP65" s="7"/>
      <c r="SEQ65" s="7"/>
      <c r="SER65" s="7"/>
      <c r="SES65" s="7"/>
      <c r="SET65" s="7"/>
      <c r="SEU65" s="7"/>
      <c r="SEV65" s="7"/>
      <c r="SEW65" s="7"/>
      <c r="SEX65" s="7"/>
      <c r="SEY65" s="7"/>
      <c r="SEZ65" s="7"/>
      <c r="SFA65" s="7"/>
      <c r="SFB65" s="7"/>
      <c r="SFC65" s="7"/>
      <c r="SFD65" s="7"/>
      <c r="SFE65" s="7"/>
      <c r="SFF65" s="7"/>
      <c r="SFG65" s="7"/>
      <c r="SFH65" s="7"/>
      <c r="SFI65" s="7"/>
      <c r="SFJ65" s="7"/>
      <c r="SFK65" s="7"/>
      <c r="SFL65" s="7"/>
      <c r="SFM65" s="7"/>
      <c r="SFN65" s="7"/>
      <c r="SFO65" s="7"/>
      <c r="SFP65" s="7"/>
      <c r="SFQ65" s="7"/>
      <c r="SFR65" s="7"/>
      <c r="SFS65" s="7"/>
      <c r="SFT65" s="7"/>
      <c r="SFU65" s="7"/>
      <c r="SFV65" s="7"/>
      <c r="SFW65" s="7"/>
      <c r="SFX65" s="7"/>
      <c r="SFY65" s="7"/>
      <c r="SFZ65" s="7"/>
      <c r="SGA65" s="7"/>
      <c r="SGB65" s="7"/>
      <c r="SGC65" s="7"/>
      <c r="SGD65" s="7"/>
      <c r="SGE65" s="7"/>
      <c r="SGF65" s="7"/>
      <c r="SGG65" s="7"/>
      <c r="SGH65" s="7"/>
      <c r="SGI65" s="7"/>
      <c r="SGJ65" s="7"/>
      <c r="SGK65" s="7"/>
      <c r="SGL65" s="7"/>
      <c r="SGM65" s="7"/>
      <c r="SGN65" s="7"/>
      <c r="SGO65" s="7"/>
      <c r="SGP65" s="7"/>
      <c r="SGQ65" s="7"/>
      <c r="SGR65" s="7"/>
      <c r="SGS65" s="7"/>
      <c r="SGT65" s="7"/>
      <c r="SGU65" s="7"/>
      <c r="SGV65" s="7"/>
      <c r="SGW65" s="7"/>
      <c r="SGX65" s="7"/>
      <c r="SGY65" s="7"/>
      <c r="SGZ65" s="7"/>
      <c r="SHA65" s="7"/>
      <c r="SHB65" s="7"/>
      <c r="SHC65" s="7"/>
      <c r="SHD65" s="7"/>
      <c r="SHE65" s="7"/>
      <c r="SHF65" s="7"/>
      <c r="SHG65" s="7"/>
      <c r="SHH65" s="7"/>
      <c r="SHI65" s="7"/>
      <c r="SHJ65" s="7"/>
      <c r="SHK65" s="7"/>
      <c r="SHL65" s="7"/>
      <c r="SHM65" s="7"/>
      <c r="SHN65" s="7"/>
      <c r="SHO65" s="7"/>
      <c r="SHP65" s="7"/>
      <c r="SHQ65" s="7"/>
      <c r="SHR65" s="7"/>
      <c r="SHS65" s="7"/>
      <c r="SHT65" s="7"/>
      <c r="SHU65" s="7"/>
      <c r="SHV65" s="7"/>
      <c r="SHW65" s="7"/>
      <c r="SHX65" s="7"/>
      <c r="SHZ65" s="7"/>
      <c r="SIA65" s="7"/>
      <c r="SIB65" s="7"/>
      <c r="SIC65" s="7"/>
      <c r="SID65" s="7"/>
      <c r="SIE65" s="7"/>
      <c r="SIF65" s="7"/>
      <c r="SIG65" s="7"/>
      <c r="SIH65" s="7"/>
      <c r="SII65" s="7"/>
      <c r="SIJ65" s="7"/>
      <c r="SIK65" s="7"/>
      <c r="SIL65" s="7"/>
      <c r="SIM65" s="7"/>
      <c r="SIN65" s="7"/>
      <c r="SIO65" s="7"/>
      <c r="SIP65" s="7"/>
      <c r="SIQ65" s="7"/>
      <c r="SIR65" s="7"/>
      <c r="SIS65" s="7"/>
      <c r="SIT65" s="7"/>
      <c r="SIU65" s="7"/>
      <c r="SIV65" s="7"/>
      <c r="SIW65" s="7"/>
      <c r="SIX65" s="7"/>
      <c r="SIY65" s="7"/>
      <c r="SIZ65" s="7"/>
      <c r="SJA65" s="7"/>
      <c r="SJB65" s="7"/>
      <c r="SJC65" s="7"/>
      <c r="SJD65" s="7"/>
      <c r="SJE65" s="7"/>
      <c r="SJF65" s="7"/>
      <c r="SJG65" s="7"/>
      <c r="SJH65" s="7"/>
      <c r="SJI65" s="7"/>
      <c r="SJJ65" s="7"/>
      <c r="SJK65" s="7"/>
      <c r="SJL65" s="7"/>
      <c r="SJM65" s="7"/>
      <c r="SJN65" s="7"/>
      <c r="SJO65" s="7"/>
      <c r="SJP65" s="7"/>
      <c r="SJQ65" s="7"/>
      <c r="SJR65" s="7"/>
      <c r="SJS65" s="7"/>
      <c r="SJT65" s="7"/>
      <c r="SJU65" s="7"/>
      <c r="SJV65" s="7"/>
      <c r="SJW65" s="7"/>
      <c r="SJX65" s="7"/>
      <c r="SJY65" s="7"/>
      <c r="SJZ65" s="7"/>
      <c r="SKA65" s="7"/>
      <c r="SKB65" s="7"/>
      <c r="SKC65" s="7"/>
      <c r="SKD65" s="7"/>
      <c r="SKE65" s="7"/>
      <c r="SKF65" s="7"/>
      <c r="SKG65" s="7"/>
      <c r="SKH65" s="7"/>
      <c r="SKI65" s="7"/>
      <c r="SKJ65" s="7"/>
      <c r="SKK65" s="7"/>
      <c r="SKL65" s="7"/>
      <c r="SKM65" s="7"/>
      <c r="SKN65" s="7"/>
      <c r="SKO65" s="7"/>
      <c r="SKP65" s="7"/>
      <c r="SKQ65" s="7"/>
      <c r="SKR65" s="7"/>
      <c r="SKS65" s="7"/>
      <c r="SKT65" s="7"/>
      <c r="SKU65" s="7"/>
      <c r="SKV65" s="7"/>
      <c r="SKW65" s="7"/>
      <c r="SKX65" s="7"/>
      <c r="SKY65" s="7"/>
      <c r="SKZ65" s="7"/>
      <c r="SLA65" s="7"/>
      <c r="SLB65" s="7"/>
      <c r="SLC65" s="7"/>
      <c r="SLD65" s="7"/>
      <c r="SLE65" s="7"/>
      <c r="SLF65" s="7"/>
      <c r="SLG65" s="7"/>
      <c r="SLH65" s="7"/>
      <c r="SLI65" s="7"/>
      <c r="SLJ65" s="7"/>
      <c r="SLK65" s="7"/>
      <c r="SLL65" s="7"/>
      <c r="SLM65" s="7"/>
      <c r="SLN65" s="7"/>
      <c r="SLO65" s="7"/>
      <c r="SLP65" s="7"/>
      <c r="SLQ65" s="7"/>
      <c r="SLR65" s="7"/>
      <c r="SLS65" s="7"/>
      <c r="SLT65" s="7"/>
      <c r="SLU65" s="7"/>
      <c r="SLV65" s="7"/>
      <c r="SLW65" s="7"/>
      <c r="SLX65" s="7"/>
      <c r="SLY65" s="7"/>
      <c r="SLZ65" s="7"/>
      <c r="SMA65" s="7"/>
      <c r="SMB65" s="7"/>
      <c r="SMC65" s="7"/>
      <c r="SMD65" s="7"/>
      <c r="SME65" s="7"/>
      <c r="SMF65" s="7"/>
      <c r="SMG65" s="7"/>
      <c r="SMH65" s="7"/>
      <c r="SMI65" s="7"/>
      <c r="SMJ65" s="7"/>
      <c r="SMK65" s="7"/>
      <c r="SML65" s="7"/>
      <c r="SMM65" s="7"/>
      <c r="SMN65" s="7"/>
      <c r="SMO65" s="7"/>
      <c r="SMP65" s="7"/>
      <c r="SMQ65" s="7"/>
      <c r="SMR65" s="7"/>
      <c r="SMS65" s="7"/>
      <c r="SMT65" s="7"/>
      <c r="SMU65" s="7"/>
      <c r="SMV65" s="7"/>
      <c r="SMW65" s="7"/>
      <c r="SMX65" s="7"/>
      <c r="SMY65" s="7"/>
      <c r="SMZ65" s="7"/>
      <c r="SNA65" s="7"/>
      <c r="SNB65" s="7"/>
      <c r="SNC65" s="7"/>
      <c r="SND65" s="7"/>
      <c r="SNE65" s="7"/>
      <c r="SNF65" s="7"/>
      <c r="SNG65" s="7"/>
      <c r="SNH65" s="7"/>
      <c r="SNI65" s="7"/>
      <c r="SNJ65" s="7"/>
      <c r="SNK65" s="7"/>
      <c r="SNL65" s="7"/>
      <c r="SNM65" s="7"/>
      <c r="SNN65" s="7"/>
      <c r="SNO65" s="7"/>
      <c r="SNP65" s="7"/>
      <c r="SNQ65" s="7"/>
      <c r="SNR65" s="7"/>
      <c r="SNS65" s="7"/>
      <c r="SNT65" s="7"/>
      <c r="SNU65" s="7"/>
      <c r="SNV65" s="7"/>
      <c r="SNW65" s="7"/>
      <c r="SNX65" s="7"/>
      <c r="SNY65" s="7"/>
      <c r="SNZ65" s="7"/>
      <c r="SOA65" s="7"/>
      <c r="SOB65" s="7"/>
      <c r="SOC65" s="7"/>
      <c r="SOD65" s="7"/>
      <c r="SOE65" s="7"/>
      <c r="SOF65" s="7"/>
      <c r="SOG65" s="7"/>
      <c r="SOH65" s="7"/>
      <c r="SOI65" s="7"/>
      <c r="SOJ65" s="7"/>
      <c r="SOK65" s="7"/>
      <c r="SOL65" s="7"/>
      <c r="SOM65" s="7"/>
      <c r="SON65" s="7"/>
      <c r="SOO65" s="7"/>
      <c r="SOP65" s="7"/>
      <c r="SOQ65" s="7"/>
      <c r="SOR65" s="7"/>
      <c r="SOS65" s="7"/>
      <c r="SOT65" s="7"/>
      <c r="SOU65" s="7"/>
      <c r="SOV65" s="7"/>
      <c r="SOW65" s="7"/>
      <c r="SOX65" s="7"/>
      <c r="SOY65" s="7"/>
      <c r="SOZ65" s="7"/>
      <c r="SPA65" s="7"/>
      <c r="SPB65" s="7"/>
      <c r="SPC65" s="7"/>
      <c r="SPD65" s="7"/>
      <c r="SPE65" s="7"/>
      <c r="SPF65" s="7"/>
      <c r="SPG65" s="7"/>
      <c r="SPH65" s="7"/>
      <c r="SPI65" s="7"/>
      <c r="SPJ65" s="7"/>
      <c r="SPK65" s="7"/>
      <c r="SPL65" s="7"/>
      <c r="SPM65" s="7"/>
      <c r="SPN65" s="7"/>
      <c r="SPO65" s="7"/>
      <c r="SPP65" s="7"/>
      <c r="SPQ65" s="7"/>
      <c r="SPR65" s="7"/>
      <c r="SPS65" s="7"/>
      <c r="SPT65" s="7"/>
      <c r="SPU65" s="7"/>
      <c r="SPV65" s="7"/>
      <c r="SPW65" s="7"/>
      <c r="SPX65" s="7"/>
      <c r="SPY65" s="7"/>
      <c r="SPZ65" s="7"/>
      <c r="SQA65" s="7"/>
      <c r="SQB65" s="7"/>
      <c r="SQC65" s="7"/>
      <c r="SQD65" s="7"/>
      <c r="SQE65" s="7"/>
      <c r="SQF65" s="7"/>
      <c r="SQG65" s="7"/>
      <c r="SQH65" s="7"/>
      <c r="SQI65" s="7"/>
      <c r="SQJ65" s="7"/>
      <c r="SQK65" s="7"/>
      <c r="SQL65" s="7"/>
      <c r="SQM65" s="7"/>
      <c r="SQN65" s="7"/>
      <c r="SQO65" s="7"/>
      <c r="SQP65" s="7"/>
      <c r="SQQ65" s="7"/>
      <c r="SQR65" s="7"/>
      <c r="SQS65" s="7"/>
      <c r="SQT65" s="7"/>
      <c r="SQU65" s="7"/>
      <c r="SQV65" s="7"/>
      <c r="SQW65" s="7"/>
      <c r="SQX65" s="7"/>
      <c r="SQY65" s="7"/>
      <c r="SQZ65" s="7"/>
      <c r="SRA65" s="7"/>
      <c r="SRB65" s="7"/>
      <c r="SRC65" s="7"/>
      <c r="SRD65" s="7"/>
      <c r="SRE65" s="7"/>
      <c r="SRF65" s="7"/>
      <c r="SRG65" s="7"/>
      <c r="SRH65" s="7"/>
      <c r="SRI65" s="7"/>
      <c r="SRJ65" s="7"/>
      <c r="SRK65" s="7"/>
      <c r="SRL65" s="7"/>
      <c r="SRM65" s="7"/>
      <c r="SRN65" s="7"/>
      <c r="SRO65" s="7"/>
      <c r="SRP65" s="7"/>
      <c r="SRQ65" s="7"/>
      <c r="SRR65" s="7"/>
      <c r="SRS65" s="7"/>
      <c r="SRT65" s="7"/>
      <c r="SRV65" s="7"/>
      <c r="SRW65" s="7"/>
      <c r="SRX65" s="7"/>
      <c r="SRY65" s="7"/>
      <c r="SRZ65" s="7"/>
      <c r="SSA65" s="7"/>
      <c r="SSB65" s="7"/>
      <c r="SSC65" s="7"/>
      <c r="SSD65" s="7"/>
      <c r="SSE65" s="7"/>
      <c r="SSF65" s="7"/>
      <c r="SSG65" s="7"/>
      <c r="SSH65" s="7"/>
      <c r="SSI65" s="7"/>
      <c r="SSJ65" s="7"/>
      <c r="SSK65" s="7"/>
      <c r="SSL65" s="7"/>
      <c r="SSM65" s="7"/>
      <c r="SSN65" s="7"/>
      <c r="SSO65" s="7"/>
      <c r="SSP65" s="7"/>
      <c r="SSQ65" s="7"/>
      <c r="SSR65" s="7"/>
      <c r="SSS65" s="7"/>
      <c r="SST65" s="7"/>
      <c r="SSU65" s="7"/>
      <c r="SSV65" s="7"/>
      <c r="SSW65" s="7"/>
      <c r="SSX65" s="7"/>
      <c r="SSY65" s="7"/>
      <c r="SSZ65" s="7"/>
      <c r="STA65" s="7"/>
      <c r="STB65" s="7"/>
      <c r="STC65" s="7"/>
      <c r="STD65" s="7"/>
      <c r="STE65" s="7"/>
      <c r="STF65" s="7"/>
      <c r="STG65" s="7"/>
      <c r="STH65" s="7"/>
      <c r="STI65" s="7"/>
      <c r="STJ65" s="7"/>
      <c r="STK65" s="7"/>
      <c r="STL65" s="7"/>
      <c r="STM65" s="7"/>
      <c r="STN65" s="7"/>
      <c r="STO65" s="7"/>
      <c r="STP65" s="7"/>
      <c r="STQ65" s="7"/>
      <c r="STR65" s="7"/>
      <c r="STS65" s="7"/>
      <c r="STT65" s="7"/>
      <c r="STU65" s="7"/>
      <c r="STV65" s="7"/>
      <c r="STW65" s="7"/>
      <c r="STX65" s="7"/>
      <c r="STY65" s="7"/>
      <c r="STZ65" s="7"/>
      <c r="SUA65" s="7"/>
      <c r="SUB65" s="7"/>
      <c r="SUC65" s="7"/>
      <c r="SUD65" s="7"/>
      <c r="SUE65" s="7"/>
      <c r="SUF65" s="7"/>
      <c r="SUG65" s="7"/>
      <c r="SUH65" s="7"/>
      <c r="SUI65" s="7"/>
      <c r="SUJ65" s="7"/>
      <c r="SUK65" s="7"/>
      <c r="SUL65" s="7"/>
      <c r="SUM65" s="7"/>
      <c r="SUN65" s="7"/>
      <c r="SUO65" s="7"/>
      <c r="SUP65" s="7"/>
      <c r="SUQ65" s="7"/>
      <c r="SUR65" s="7"/>
      <c r="SUS65" s="7"/>
      <c r="SUT65" s="7"/>
      <c r="SUU65" s="7"/>
      <c r="SUV65" s="7"/>
      <c r="SUW65" s="7"/>
      <c r="SUX65" s="7"/>
      <c r="SUY65" s="7"/>
      <c r="SUZ65" s="7"/>
      <c r="SVA65" s="7"/>
      <c r="SVB65" s="7"/>
      <c r="SVC65" s="7"/>
      <c r="SVD65" s="7"/>
      <c r="SVE65" s="7"/>
      <c r="SVF65" s="7"/>
      <c r="SVG65" s="7"/>
      <c r="SVH65" s="7"/>
      <c r="SVI65" s="7"/>
      <c r="SVJ65" s="7"/>
      <c r="SVK65" s="7"/>
      <c r="SVL65" s="7"/>
      <c r="SVM65" s="7"/>
      <c r="SVN65" s="7"/>
      <c r="SVO65" s="7"/>
      <c r="SVP65" s="7"/>
      <c r="SVQ65" s="7"/>
      <c r="SVR65" s="7"/>
      <c r="SVS65" s="7"/>
      <c r="SVT65" s="7"/>
      <c r="SVU65" s="7"/>
      <c r="SVV65" s="7"/>
      <c r="SVW65" s="7"/>
      <c r="SVX65" s="7"/>
      <c r="SVY65" s="7"/>
      <c r="SVZ65" s="7"/>
      <c r="SWA65" s="7"/>
      <c r="SWB65" s="7"/>
      <c r="SWC65" s="7"/>
      <c r="SWD65" s="7"/>
      <c r="SWE65" s="7"/>
      <c r="SWF65" s="7"/>
      <c r="SWG65" s="7"/>
      <c r="SWH65" s="7"/>
      <c r="SWI65" s="7"/>
      <c r="SWJ65" s="7"/>
      <c r="SWK65" s="7"/>
      <c r="SWL65" s="7"/>
      <c r="SWM65" s="7"/>
      <c r="SWN65" s="7"/>
      <c r="SWO65" s="7"/>
      <c r="SWP65" s="7"/>
      <c r="SWQ65" s="7"/>
      <c r="SWR65" s="7"/>
      <c r="SWS65" s="7"/>
      <c r="SWT65" s="7"/>
      <c r="SWU65" s="7"/>
      <c r="SWV65" s="7"/>
      <c r="SWW65" s="7"/>
      <c r="SWX65" s="7"/>
      <c r="SWY65" s="7"/>
      <c r="SWZ65" s="7"/>
      <c r="SXA65" s="7"/>
      <c r="SXB65" s="7"/>
      <c r="SXC65" s="7"/>
      <c r="SXD65" s="7"/>
      <c r="SXE65" s="7"/>
      <c r="SXF65" s="7"/>
      <c r="SXG65" s="7"/>
      <c r="SXH65" s="7"/>
      <c r="SXI65" s="7"/>
      <c r="SXJ65" s="7"/>
      <c r="SXK65" s="7"/>
      <c r="SXL65" s="7"/>
      <c r="SXM65" s="7"/>
      <c r="SXN65" s="7"/>
      <c r="SXO65" s="7"/>
      <c r="SXP65" s="7"/>
      <c r="SXQ65" s="7"/>
      <c r="SXR65" s="7"/>
      <c r="SXS65" s="7"/>
      <c r="SXT65" s="7"/>
      <c r="SXU65" s="7"/>
      <c r="SXV65" s="7"/>
      <c r="SXW65" s="7"/>
      <c r="SXX65" s="7"/>
      <c r="SXY65" s="7"/>
      <c r="SXZ65" s="7"/>
      <c r="SYA65" s="7"/>
      <c r="SYB65" s="7"/>
      <c r="SYC65" s="7"/>
      <c r="SYD65" s="7"/>
      <c r="SYE65" s="7"/>
      <c r="SYF65" s="7"/>
      <c r="SYG65" s="7"/>
      <c r="SYH65" s="7"/>
      <c r="SYI65" s="7"/>
      <c r="SYJ65" s="7"/>
      <c r="SYK65" s="7"/>
      <c r="SYL65" s="7"/>
      <c r="SYM65" s="7"/>
      <c r="SYN65" s="7"/>
      <c r="SYO65" s="7"/>
      <c r="SYP65" s="7"/>
      <c r="SYQ65" s="7"/>
      <c r="SYR65" s="7"/>
      <c r="SYS65" s="7"/>
      <c r="SYT65" s="7"/>
      <c r="SYU65" s="7"/>
      <c r="SYV65" s="7"/>
      <c r="SYW65" s="7"/>
      <c r="SYX65" s="7"/>
      <c r="SYY65" s="7"/>
      <c r="SYZ65" s="7"/>
      <c r="SZA65" s="7"/>
      <c r="SZB65" s="7"/>
      <c r="SZC65" s="7"/>
      <c r="SZD65" s="7"/>
      <c r="SZE65" s="7"/>
      <c r="SZF65" s="7"/>
      <c r="SZG65" s="7"/>
      <c r="SZH65" s="7"/>
      <c r="SZI65" s="7"/>
      <c r="SZJ65" s="7"/>
      <c r="SZK65" s="7"/>
      <c r="SZL65" s="7"/>
      <c r="SZM65" s="7"/>
      <c r="SZN65" s="7"/>
      <c r="SZO65" s="7"/>
      <c r="SZP65" s="7"/>
      <c r="SZQ65" s="7"/>
      <c r="SZR65" s="7"/>
      <c r="SZS65" s="7"/>
      <c r="SZT65" s="7"/>
      <c r="SZU65" s="7"/>
      <c r="SZV65" s="7"/>
      <c r="SZW65" s="7"/>
      <c r="SZX65" s="7"/>
      <c r="SZY65" s="7"/>
      <c r="SZZ65" s="7"/>
      <c r="TAA65" s="7"/>
      <c r="TAB65" s="7"/>
      <c r="TAC65" s="7"/>
      <c r="TAD65" s="7"/>
      <c r="TAE65" s="7"/>
      <c r="TAF65" s="7"/>
      <c r="TAG65" s="7"/>
      <c r="TAH65" s="7"/>
      <c r="TAI65" s="7"/>
      <c r="TAJ65" s="7"/>
      <c r="TAK65" s="7"/>
      <c r="TAL65" s="7"/>
      <c r="TAM65" s="7"/>
      <c r="TAN65" s="7"/>
      <c r="TAO65" s="7"/>
      <c r="TAP65" s="7"/>
      <c r="TAQ65" s="7"/>
      <c r="TAR65" s="7"/>
      <c r="TAS65" s="7"/>
      <c r="TAT65" s="7"/>
      <c r="TAU65" s="7"/>
      <c r="TAV65" s="7"/>
      <c r="TAW65" s="7"/>
      <c r="TAX65" s="7"/>
      <c r="TAY65" s="7"/>
      <c r="TAZ65" s="7"/>
      <c r="TBA65" s="7"/>
      <c r="TBB65" s="7"/>
      <c r="TBC65" s="7"/>
      <c r="TBD65" s="7"/>
      <c r="TBE65" s="7"/>
      <c r="TBF65" s="7"/>
      <c r="TBG65" s="7"/>
      <c r="TBH65" s="7"/>
      <c r="TBI65" s="7"/>
      <c r="TBJ65" s="7"/>
      <c r="TBK65" s="7"/>
      <c r="TBL65" s="7"/>
      <c r="TBM65" s="7"/>
      <c r="TBN65" s="7"/>
      <c r="TBO65" s="7"/>
      <c r="TBP65" s="7"/>
      <c r="TBR65" s="7"/>
      <c r="TBS65" s="7"/>
      <c r="TBT65" s="7"/>
      <c r="TBU65" s="7"/>
      <c r="TBV65" s="7"/>
      <c r="TBW65" s="7"/>
      <c r="TBX65" s="7"/>
      <c r="TBY65" s="7"/>
      <c r="TBZ65" s="7"/>
      <c r="TCA65" s="7"/>
      <c r="TCB65" s="7"/>
      <c r="TCC65" s="7"/>
      <c r="TCD65" s="7"/>
      <c r="TCE65" s="7"/>
      <c r="TCF65" s="7"/>
      <c r="TCG65" s="7"/>
      <c r="TCH65" s="7"/>
      <c r="TCI65" s="7"/>
      <c r="TCJ65" s="7"/>
      <c r="TCK65" s="7"/>
      <c r="TCL65" s="7"/>
      <c r="TCM65" s="7"/>
      <c r="TCN65" s="7"/>
      <c r="TCO65" s="7"/>
      <c r="TCP65" s="7"/>
      <c r="TCQ65" s="7"/>
      <c r="TCR65" s="7"/>
      <c r="TCS65" s="7"/>
      <c r="TCT65" s="7"/>
      <c r="TCU65" s="7"/>
      <c r="TCV65" s="7"/>
      <c r="TCW65" s="7"/>
      <c r="TCX65" s="7"/>
      <c r="TCY65" s="7"/>
      <c r="TCZ65" s="7"/>
      <c r="TDA65" s="7"/>
      <c r="TDB65" s="7"/>
      <c r="TDC65" s="7"/>
      <c r="TDD65" s="7"/>
      <c r="TDE65" s="7"/>
      <c r="TDF65" s="7"/>
      <c r="TDG65" s="7"/>
      <c r="TDH65" s="7"/>
      <c r="TDI65" s="7"/>
      <c r="TDJ65" s="7"/>
      <c r="TDK65" s="7"/>
      <c r="TDL65" s="7"/>
      <c r="TDM65" s="7"/>
      <c r="TDN65" s="7"/>
      <c r="TDO65" s="7"/>
      <c r="TDP65" s="7"/>
      <c r="TDQ65" s="7"/>
      <c r="TDR65" s="7"/>
      <c r="TDS65" s="7"/>
      <c r="TDT65" s="7"/>
      <c r="TDU65" s="7"/>
      <c r="TDV65" s="7"/>
      <c r="TDW65" s="7"/>
      <c r="TDX65" s="7"/>
      <c r="TDY65" s="7"/>
      <c r="TDZ65" s="7"/>
      <c r="TEA65" s="7"/>
      <c r="TEB65" s="7"/>
      <c r="TEC65" s="7"/>
      <c r="TED65" s="7"/>
      <c r="TEE65" s="7"/>
      <c r="TEF65" s="7"/>
      <c r="TEG65" s="7"/>
      <c r="TEH65" s="7"/>
      <c r="TEI65" s="7"/>
      <c r="TEJ65" s="7"/>
      <c r="TEK65" s="7"/>
      <c r="TEL65" s="7"/>
      <c r="TEM65" s="7"/>
      <c r="TEN65" s="7"/>
      <c r="TEO65" s="7"/>
      <c r="TEP65" s="7"/>
      <c r="TEQ65" s="7"/>
      <c r="TER65" s="7"/>
      <c r="TES65" s="7"/>
      <c r="TET65" s="7"/>
      <c r="TEU65" s="7"/>
      <c r="TEV65" s="7"/>
      <c r="TEW65" s="7"/>
      <c r="TEX65" s="7"/>
      <c r="TEY65" s="7"/>
      <c r="TEZ65" s="7"/>
      <c r="TFA65" s="7"/>
      <c r="TFB65" s="7"/>
      <c r="TFC65" s="7"/>
      <c r="TFD65" s="7"/>
      <c r="TFE65" s="7"/>
      <c r="TFF65" s="7"/>
      <c r="TFG65" s="7"/>
      <c r="TFH65" s="7"/>
      <c r="TFI65" s="7"/>
      <c r="TFJ65" s="7"/>
      <c r="TFK65" s="7"/>
      <c r="TFL65" s="7"/>
      <c r="TFM65" s="7"/>
      <c r="TFN65" s="7"/>
      <c r="TFO65" s="7"/>
      <c r="TFP65" s="7"/>
      <c r="TFQ65" s="7"/>
      <c r="TFR65" s="7"/>
      <c r="TFS65" s="7"/>
      <c r="TFT65" s="7"/>
      <c r="TFU65" s="7"/>
      <c r="TFV65" s="7"/>
      <c r="TFW65" s="7"/>
      <c r="TFX65" s="7"/>
      <c r="TFY65" s="7"/>
      <c r="TFZ65" s="7"/>
      <c r="TGA65" s="7"/>
      <c r="TGB65" s="7"/>
      <c r="TGC65" s="7"/>
      <c r="TGD65" s="7"/>
      <c r="TGE65" s="7"/>
      <c r="TGF65" s="7"/>
      <c r="TGG65" s="7"/>
      <c r="TGH65" s="7"/>
      <c r="TGI65" s="7"/>
      <c r="TGJ65" s="7"/>
      <c r="TGK65" s="7"/>
      <c r="TGL65" s="7"/>
      <c r="TGM65" s="7"/>
      <c r="TGN65" s="7"/>
      <c r="TGO65" s="7"/>
      <c r="TGP65" s="7"/>
      <c r="TGQ65" s="7"/>
      <c r="TGR65" s="7"/>
      <c r="TGS65" s="7"/>
      <c r="TGT65" s="7"/>
      <c r="TGU65" s="7"/>
      <c r="TGV65" s="7"/>
      <c r="TGW65" s="7"/>
      <c r="TGX65" s="7"/>
      <c r="TGY65" s="7"/>
      <c r="TGZ65" s="7"/>
      <c r="THA65" s="7"/>
      <c r="THB65" s="7"/>
      <c r="THC65" s="7"/>
      <c r="THD65" s="7"/>
      <c r="THE65" s="7"/>
      <c r="THF65" s="7"/>
      <c r="THG65" s="7"/>
      <c r="THH65" s="7"/>
      <c r="THI65" s="7"/>
      <c r="THJ65" s="7"/>
      <c r="THK65" s="7"/>
      <c r="THL65" s="7"/>
      <c r="THM65" s="7"/>
      <c r="THN65" s="7"/>
      <c r="THO65" s="7"/>
      <c r="THP65" s="7"/>
      <c r="THQ65" s="7"/>
      <c r="THR65" s="7"/>
      <c r="THS65" s="7"/>
      <c r="THT65" s="7"/>
      <c r="THU65" s="7"/>
      <c r="THV65" s="7"/>
      <c r="THW65" s="7"/>
      <c r="THX65" s="7"/>
      <c r="THY65" s="7"/>
      <c r="THZ65" s="7"/>
      <c r="TIA65" s="7"/>
      <c r="TIB65" s="7"/>
      <c r="TIC65" s="7"/>
      <c r="TID65" s="7"/>
      <c r="TIE65" s="7"/>
      <c r="TIF65" s="7"/>
      <c r="TIG65" s="7"/>
      <c r="TIH65" s="7"/>
      <c r="TII65" s="7"/>
      <c r="TIJ65" s="7"/>
      <c r="TIK65" s="7"/>
      <c r="TIL65" s="7"/>
      <c r="TIM65" s="7"/>
      <c r="TIN65" s="7"/>
      <c r="TIO65" s="7"/>
      <c r="TIP65" s="7"/>
      <c r="TIQ65" s="7"/>
      <c r="TIR65" s="7"/>
      <c r="TIS65" s="7"/>
      <c r="TIT65" s="7"/>
      <c r="TIU65" s="7"/>
      <c r="TIV65" s="7"/>
      <c r="TIW65" s="7"/>
      <c r="TIX65" s="7"/>
      <c r="TIY65" s="7"/>
      <c r="TIZ65" s="7"/>
      <c r="TJA65" s="7"/>
      <c r="TJB65" s="7"/>
      <c r="TJC65" s="7"/>
      <c r="TJD65" s="7"/>
      <c r="TJE65" s="7"/>
      <c r="TJF65" s="7"/>
      <c r="TJG65" s="7"/>
      <c r="TJH65" s="7"/>
      <c r="TJI65" s="7"/>
      <c r="TJJ65" s="7"/>
      <c r="TJK65" s="7"/>
      <c r="TJL65" s="7"/>
      <c r="TJM65" s="7"/>
      <c r="TJN65" s="7"/>
      <c r="TJO65" s="7"/>
      <c r="TJP65" s="7"/>
      <c r="TJQ65" s="7"/>
      <c r="TJR65" s="7"/>
      <c r="TJS65" s="7"/>
      <c r="TJT65" s="7"/>
      <c r="TJU65" s="7"/>
      <c r="TJV65" s="7"/>
      <c r="TJW65" s="7"/>
      <c r="TJX65" s="7"/>
      <c r="TJY65" s="7"/>
      <c r="TJZ65" s="7"/>
      <c r="TKA65" s="7"/>
      <c r="TKB65" s="7"/>
      <c r="TKC65" s="7"/>
      <c r="TKD65" s="7"/>
      <c r="TKE65" s="7"/>
      <c r="TKF65" s="7"/>
      <c r="TKG65" s="7"/>
      <c r="TKH65" s="7"/>
      <c r="TKI65" s="7"/>
      <c r="TKJ65" s="7"/>
      <c r="TKK65" s="7"/>
      <c r="TKL65" s="7"/>
      <c r="TKM65" s="7"/>
      <c r="TKN65" s="7"/>
      <c r="TKO65" s="7"/>
      <c r="TKP65" s="7"/>
      <c r="TKQ65" s="7"/>
      <c r="TKR65" s="7"/>
      <c r="TKS65" s="7"/>
      <c r="TKT65" s="7"/>
      <c r="TKU65" s="7"/>
      <c r="TKV65" s="7"/>
      <c r="TKW65" s="7"/>
      <c r="TKX65" s="7"/>
      <c r="TKY65" s="7"/>
      <c r="TKZ65" s="7"/>
      <c r="TLA65" s="7"/>
      <c r="TLB65" s="7"/>
      <c r="TLC65" s="7"/>
      <c r="TLD65" s="7"/>
      <c r="TLE65" s="7"/>
      <c r="TLF65" s="7"/>
      <c r="TLG65" s="7"/>
      <c r="TLH65" s="7"/>
      <c r="TLI65" s="7"/>
      <c r="TLJ65" s="7"/>
      <c r="TLK65" s="7"/>
      <c r="TLL65" s="7"/>
      <c r="TLN65" s="7"/>
      <c r="TLO65" s="7"/>
      <c r="TLP65" s="7"/>
      <c r="TLQ65" s="7"/>
      <c r="TLR65" s="7"/>
      <c r="TLS65" s="7"/>
      <c r="TLT65" s="7"/>
      <c r="TLU65" s="7"/>
      <c r="TLV65" s="7"/>
      <c r="TLW65" s="7"/>
      <c r="TLX65" s="7"/>
      <c r="TLY65" s="7"/>
      <c r="TLZ65" s="7"/>
      <c r="TMA65" s="7"/>
      <c r="TMB65" s="7"/>
      <c r="TMC65" s="7"/>
      <c r="TMD65" s="7"/>
      <c r="TME65" s="7"/>
      <c r="TMF65" s="7"/>
      <c r="TMG65" s="7"/>
      <c r="TMH65" s="7"/>
      <c r="TMI65" s="7"/>
      <c r="TMJ65" s="7"/>
      <c r="TMK65" s="7"/>
      <c r="TML65" s="7"/>
      <c r="TMM65" s="7"/>
      <c r="TMN65" s="7"/>
      <c r="TMO65" s="7"/>
      <c r="TMP65" s="7"/>
      <c r="TMQ65" s="7"/>
      <c r="TMR65" s="7"/>
      <c r="TMS65" s="7"/>
      <c r="TMT65" s="7"/>
      <c r="TMU65" s="7"/>
      <c r="TMV65" s="7"/>
      <c r="TMW65" s="7"/>
      <c r="TMX65" s="7"/>
      <c r="TMY65" s="7"/>
      <c r="TMZ65" s="7"/>
      <c r="TNA65" s="7"/>
      <c r="TNB65" s="7"/>
      <c r="TNC65" s="7"/>
      <c r="TND65" s="7"/>
      <c r="TNE65" s="7"/>
      <c r="TNF65" s="7"/>
      <c r="TNG65" s="7"/>
      <c r="TNH65" s="7"/>
      <c r="TNI65" s="7"/>
      <c r="TNJ65" s="7"/>
      <c r="TNK65" s="7"/>
      <c r="TNL65" s="7"/>
      <c r="TNM65" s="7"/>
      <c r="TNN65" s="7"/>
      <c r="TNO65" s="7"/>
      <c r="TNP65" s="7"/>
      <c r="TNQ65" s="7"/>
      <c r="TNR65" s="7"/>
      <c r="TNS65" s="7"/>
      <c r="TNT65" s="7"/>
      <c r="TNU65" s="7"/>
      <c r="TNV65" s="7"/>
      <c r="TNW65" s="7"/>
      <c r="TNX65" s="7"/>
      <c r="TNY65" s="7"/>
      <c r="TNZ65" s="7"/>
      <c r="TOA65" s="7"/>
      <c r="TOB65" s="7"/>
      <c r="TOC65" s="7"/>
      <c r="TOD65" s="7"/>
      <c r="TOE65" s="7"/>
      <c r="TOF65" s="7"/>
      <c r="TOG65" s="7"/>
      <c r="TOH65" s="7"/>
      <c r="TOI65" s="7"/>
      <c r="TOJ65" s="7"/>
      <c r="TOK65" s="7"/>
      <c r="TOL65" s="7"/>
      <c r="TOM65" s="7"/>
      <c r="TON65" s="7"/>
      <c r="TOO65" s="7"/>
      <c r="TOP65" s="7"/>
      <c r="TOQ65" s="7"/>
      <c r="TOR65" s="7"/>
      <c r="TOS65" s="7"/>
      <c r="TOT65" s="7"/>
      <c r="TOU65" s="7"/>
      <c r="TOV65" s="7"/>
      <c r="TOW65" s="7"/>
      <c r="TOX65" s="7"/>
      <c r="TOY65" s="7"/>
      <c r="TOZ65" s="7"/>
      <c r="TPA65" s="7"/>
      <c r="TPB65" s="7"/>
      <c r="TPC65" s="7"/>
      <c r="TPD65" s="7"/>
      <c r="TPE65" s="7"/>
      <c r="TPF65" s="7"/>
      <c r="TPG65" s="7"/>
      <c r="TPH65" s="7"/>
      <c r="TPI65" s="7"/>
      <c r="TPJ65" s="7"/>
      <c r="TPK65" s="7"/>
      <c r="TPL65" s="7"/>
      <c r="TPM65" s="7"/>
      <c r="TPN65" s="7"/>
      <c r="TPO65" s="7"/>
      <c r="TPP65" s="7"/>
      <c r="TPQ65" s="7"/>
      <c r="TPR65" s="7"/>
      <c r="TPS65" s="7"/>
      <c r="TPT65" s="7"/>
      <c r="TPU65" s="7"/>
      <c r="TPV65" s="7"/>
      <c r="TPW65" s="7"/>
      <c r="TPX65" s="7"/>
      <c r="TPY65" s="7"/>
      <c r="TPZ65" s="7"/>
      <c r="TQA65" s="7"/>
      <c r="TQB65" s="7"/>
      <c r="TQC65" s="7"/>
      <c r="TQD65" s="7"/>
      <c r="TQE65" s="7"/>
      <c r="TQF65" s="7"/>
      <c r="TQG65" s="7"/>
      <c r="TQH65" s="7"/>
      <c r="TQI65" s="7"/>
      <c r="TQJ65" s="7"/>
      <c r="TQK65" s="7"/>
      <c r="TQL65" s="7"/>
      <c r="TQM65" s="7"/>
      <c r="TQN65" s="7"/>
      <c r="TQO65" s="7"/>
      <c r="TQP65" s="7"/>
      <c r="TQQ65" s="7"/>
      <c r="TQR65" s="7"/>
      <c r="TQS65" s="7"/>
      <c r="TQT65" s="7"/>
      <c r="TQU65" s="7"/>
      <c r="TQV65" s="7"/>
      <c r="TQW65" s="7"/>
      <c r="TQX65" s="7"/>
      <c r="TQY65" s="7"/>
      <c r="TQZ65" s="7"/>
      <c r="TRA65" s="7"/>
      <c r="TRB65" s="7"/>
      <c r="TRC65" s="7"/>
      <c r="TRD65" s="7"/>
      <c r="TRE65" s="7"/>
      <c r="TRF65" s="7"/>
      <c r="TRG65" s="7"/>
      <c r="TRH65" s="7"/>
      <c r="TRI65" s="7"/>
      <c r="TRJ65" s="7"/>
      <c r="TRK65" s="7"/>
      <c r="TRL65" s="7"/>
      <c r="TRM65" s="7"/>
      <c r="TRN65" s="7"/>
      <c r="TRO65" s="7"/>
      <c r="TRP65" s="7"/>
      <c r="TRQ65" s="7"/>
      <c r="TRR65" s="7"/>
      <c r="TRS65" s="7"/>
      <c r="TRT65" s="7"/>
      <c r="TRU65" s="7"/>
      <c r="TRV65" s="7"/>
      <c r="TRW65" s="7"/>
      <c r="TRX65" s="7"/>
      <c r="TRY65" s="7"/>
      <c r="TRZ65" s="7"/>
      <c r="TSA65" s="7"/>
      <c r="TSB65" s="7"/>
      <c r="TSC65" s="7"/>
      <c r="TSD65" s="7"/>
      <c r="TSE65" s="7"/>
      <c r="TSF65" s="7"/>
      <c r="TSG65" s="7"/>
      <c r="TSH65" s="7"/>
      <c r="TSI65" s="7"/>
      <c r="TSJ65" s="7"/>
      <c r="TSK65" s="7"/>
      <c r="TSL65" s="7"/>
      <c r="TSM65" s="7"/>
      <c r="TSN65" s="7"/>
      <c r="TSO65" s="7"/>
      <c r="TSP65" s="7"/>
      <c r="TSQ65" s="7"/>
      <c r="TSR65" s="7"/>
      <c r="TSS65" s="7"/>
      <c r="TST65" s="7"/>
      <c r="TSU65" s="7"/>
      <c r="TSV65" s="7"/>
      <c r="TSW65" s="7"/>
      <c r="TSX65" s="7"/>
      <c r="TSY65" s="7"/>
      <c r="TSZ65" s="7"/>
      <c r="TTA65" s="7"/>
      <c r="TTB65" s="7"/>
      <c r="TTC65" s="7"/>
      <c r="TTD65" s="7"/>
      <c r="TTE65" s="7"/>
      <c r="TTF65" s="7"/>
      <c r="TTG65" s="7"/>
      <c r="TTH65" s="7"/>
      <c r="TTI65" s="7"/>
      <c r="TTJ65" s="7"/>
      <c r="TTK65" s="7"/>
      <c r="TTL65" s="7"/>
      <c r="TTM65" s="7"/>
      <c r="TTN65" s="7"/>
      <c r="TTO65" s="7"/>
      <c r="TTP65" s="7"/>
      <c r="TTQ65" s="7"/>
      <c r="TTR65" s="7"/>
      <c r="TTS65" s="7"/>
      <c r="TTT65" s="7"/>
      <c r="TTU65" s="7"/>
      <c r="TTV65" s="7"/>
      <c r="TTW65" s="7"/>
      <c r="TTX65" s="7"/>
      <c r="TTY65" s="7"/>
      <c r="TTZ65" s="7"/>
      <c r="TUA65" s="7"/>
      <c r="TUB65" s="7"/>
      <c r="TUC65" s="7"/>
      <c r="TUD65" s="7"/>
      <c r="TUE65" s="7"/>
      <c r="TUF65" s="7"/>
      <c r="TUG65" s="7"/>
      <c r="TUH65" s="7"/>
      <c r="TUI65" s="7"/>
      <c r="TUJ65" s="7"/>
      <c r="TUK65" s="7"/>
      <c r="TUL65" s="7"/>
      <c r="TUM65" s="7"/>
      <c r="TUN65" s="7"/>
      <c r="TUO65" s="7"/>
      <c r="TUP65" s="7"/>
      <c r="TUQ65" s="7"/>
      <c r="TUR65" s="7"/>
      <c r="TUS65" s="7"/>
      <c r="TUT65" s="7"/>
      <c r="TUU65" s="7"/>
      <c r="TUV65" s="7"/>
      <c r="TUW65" s="7"/>
      <c r="TUX65" s="7"/>
      <c r="TUY65" s="7"/>
      <c r="TUZ65" s="7"/>
      <c r="TVA65" s="7"/>
      <c r="TVB65" s="7"/>
      <c r="TVC65" s="7"/>
      <c r="TVD65" s="7"/>
      <c r="TVE65" s="7"/>
      <c r="TVF65" s="7"/>
      <c r="TVG65" s="7"/>
      <c r="TVH65" s="7"/>
      <c r="TVJ65" s="7"/>
      <c r="TVK65" s="7"/>
      <c r="TVL65" s="7"/>
      <c r="TVM65" s="7"/>
      <c r="TVN65" s="7"/>
      <c r="TVO65" s="7"/>
      <c r="TVP65" s="7"/>
      <c r="TVQ65" s="7"/>
      <c r="TVR65" s="7"/>
      <c r="TVS65" s="7"/>
      <c r="TVT65" s="7"/>
      <c r="TVU65" s="7"/>
      <c r="TVV65" s="7"/>
      <c r="TVW65" s="7"/>
      <c r="TVX65" s="7"/>
      <c r="TVY65" s="7"/>
      <c r="TVZ65" s="7"/>
      <c r="TWA65" s="7"/>
      <c r="TWB65" s="7"/>
      <c r="TWC65" s="7"/>
      <c r="TWD65" s="7"/>
      <c r="TWE65" s="7"/>
      <c r="TWF65" s="7"/>
      <c r="TWG65" s="7"/>
      <c r="TWH65" s="7"/>
      <c r="TWI65" s="7"/>
      <c r="TWJ65" s="7"/>
      <c r="TWK65" s="7"/>
      <c r="TWL65" s="7"/>
      <c r="TWM65" s="7"/>
      <c r="TWN65" s="7"/>
      <c r="TWO65" s="7"/>
      <c r="TWP65" s="7"/>
      <c r="TWQ65" s="7"/>
      <c r="TWR65" s="7"/>
      <c r="TWS65" s="7"/>
      <c r="TWT65" s="7"/>
      <c r="TWU65" s="7"/>
      <c r="TWV65" s="7"/>
      <c r="TWW65" s="7"/>
      <c r="TWX65" s="7"/>
      <c r="TWY65" s="7"/>
      <c r="TWZ65" s="7"/>
      <c r="TXA65" s="7"/>
      <c r="TXB65" s="7"/>
      <c r="TXC65" s="7"/>
      <c r="TXD65" s="7"/>
      <c r="TXE65" s="7"/>
      <c r="TXF65" s="7"/>
      <c r="TXG65" s="7"/>
      <c r="TXH65" s="7"/>
      <c r="TXI65" s="7"/>
      <c r="TXJ65" s="7"/>
      <c r="TXK65" s="7"/>
      <c r="TXL65" s="7"/>
      <c r="TXM65" s="7"/>
      <c r="TXN65" s="7"/>
      <c r="TXO65" s="7"/>
      <c r="TXP65" s="7"/>
      <c r="TXQ65" s="7"/>
      <c r="TXR65" s="7"/>
      <c r="TXS65" s="7"/>
      <c r="TXT65" s="7"/>
      <c r="TXU65" s="7"/>
      <c r="TXV65" s="7"/>
      <c r="TXW65" s="7"/>
      <c r="TXX65" s="7"/>
      <c r="TXY65" s="7"/>
      <c r="TXZ65" s="7"/>
      <c r="TYA65" s="7"/>
      <c r="TYB65" s="7"/>
      <c r="TYC65" s="7"/>
      <c r="TYD65" s="7"/>
      <c r="TYE65" s="7"/>
      <c r="TYF65" s="7"/>
      <c r="TYG65" s="7"/>
      <c r="TYH65" s="7"/>
      <c r="TYI65" s="7"/>
      <c r="TYJ65" s="7"/>
      <c r="TYK65" s="7"/>
      <c r="TYL65" s="7"/>
      <c r="TYM65" s="7"/>
      <c r="TYN65" s="7"/>
      <c r="TYO65" s="7"/>
      <c r="TYP65" s="7"/>
      <c r="TYQ65" s="7"/>
      <c r="TYR65" s="7"/>
      <c r="TYS65" s="7"/>
      <c r="TYT65" s="7"/>
      <c r="TYU65" s="7"/>
      <c r="TYV65" s="7"/>
      <c r="TYW65" s="7"/>
      <c r="TYX65" s="7"/>
      <c r="TYY65" s="7"/>
      <c r="TYZ65" s="7"/>
      <c r="TZA65" s="7"/>
      <c r="TZB65" s="7"/>
      <c r="TZC65" s="7"/>
      <c r="TZD65" s="7"/>
      <c r="TZE65" s="7"/>
      <c r="TZF65" s="7"/>
      <c r="TZG65" s="7"/>
      <c r="TZH65" s="7"/>
      <c r="TZI65" s="7"/>
      <c r="TZJ65" s="7"/>
      <c r="TZK65" s="7"/>
      <c r="TZL65" s="7"/>
      <c r="TZM65" s="7"/>
      <c r="TZN65" s="7"/>
      <c r="TZO65" s="7"/>
      <c r="TZP65" s="7"/>
      <c r="TZQ65" s="7"/>
      <c r="TZR65" s="7"/>
      <c r="TZS65" s="7"/>
      <c r="TZT65" s="7"/>
      <c r="TZU65" s="7"/>
      <c r="TZV65" s="7"/>
      <c r="TZW65" s="7"/>
      <c r="TZX65" s="7"/>
      <c r="TZY65" s="7"/>
      <c r="TZZ65" s="7"/>
      <c r="UAA65" s="7"/>
      <c r="UAB65" s="7"/>
      <c r="UAC65" s="7"/>
      <c r="UAD65" s="7"/>
      <c r="UAE65" s="7"/>
      <c r="UAF65" s="7"/>
      <c r="UAG65" s="7"/>
      <c r="UAH65" s="7"/>
      <c r="UAI65" s="7"/>
      <c r="UAJ65" s="7"/>
      <c r="UAK65" s="7"/>
      <c r="UAL65" s="7"/>
      <c r="UAM65" s="7"/>
      <c r="UAN65" s="7"/>
      <c r="UAO65" s="7"/>
      <c r="UAP65" s="7"/>
      <c r="UAQ65" s="7"/>
      <c r="UAR65" s="7"/>
      <c r="UAS65" s="7"/>
      <c r="UAT65" s="7"/>
      <c r="UAU65" s="7"/>
      <c r="UAV65" s="7"/>
      <c r="UAW65" s="7"/>
      <c r="UAX65" s="7"/>
      <c r="UAY65" s="7"/>
      <c r="UAZ65" s="7"/>
      <c r="UBA65" s="7"/>
      <c r="UBB65" s="7"/>
      <c r="UBC65" s="7"/>
      <c r="UBD65" s="7"/>
      <c r="UBE65" s="7"/>
      <c r="UBF65" s="7"/>
      <c r="UBG65" s="7"/>
      <c r="UBH65" s="7"/>
      <c r="UBI65" s="7"/>
      <c r="UBJ65" s="7"/>
      <c r="UBK65" s="7"/>
      <c r="UBL65" s="7"/>
      <c r="UBM65" s="7"/>
      <c r="UBN65" s="7"/>
      <c r="UBO65" s="7"/>
      <c r="UBP65" s="7"/>
      <c r="UBQ65" s="7"/>
      <c r="UBR65" s="7"/>
      <c r="UBS65" s="7"/>
      <c r="UBT65" s="7"/>
      <c r="UBU65" s="7"/>
      <c r="UBV65" s="7"/>
      <c r="UBW65" s="7"/>
      <c r="UBX65" s="7"/>
      <c r="UBY65" s="7"/>
      <c r="UBZ65" s="7"/>
      <c r="UCA65" s="7"/>
      <c r="UCB65" s="7"/>
      <c r="UCC65" s="7"/>
      <c r="UCD65" s="7"/>
      <c r="UCE65" s="7"/>
      <c r="UCF65" s="7"/>
      <c r="UCG65" s="7"/>
      <c r="UCH65" s="7"/>
      <c r="UCI65" s="7"/>
      <c r="UCJ65" s="7"/>
      <c r="UCK65" s="7"/>
      <c r="UCL65" s="7"/>
      <c r="UCM65" s="7"/>
      <c r="UCN65" s="7"/>
      <c r="UCO65" s="7"/>
      <c r="UCP65" s="7"/>
      <c r="UCQ65" s="7"/>
      <c r="UCR65" s="7"/>
      <c r="UCS65" s="7"/>
      <c r="UCT65" s="7"/>
      <c r="UCU65" s="7"/>
      <c r="UCV65" s="7"/>
      <c r="UCW65" s="7"/>
      <c r="UCX65" s="7"/>
      <c r="UCY65" s="7"/>
      <c r="UCZ65" s="7"/>
      <c r="UDA65" s="7"/>
      <c r="UDB65" s="7"/>
      <c r="UDC65" s="7"/>
      <c r="UDD65" s="7"/>
      <c r="UDE65" s="7"/>
      <c r="UDF65" s="7"/>
      <c r="UDG65" s="7"/>
      <c r="UDH65" s="7"/>
      <c r="UDI65" s="7"/>
      <c r="UDJ65" s="7"/>
      <c r="UDK65" s="7"/>
      <c r="UDL65" s="7"/>
      <c r="UDM65" s="7"/>
      <c r="UDN65" s="7"/>
      <c r="UDO65" s="7"/>
      <c r="UDP65" s="7"/>
      <c r="UDQ65" s="7"/>
      <c r="UDR65" s="7"/>
      <c r="UDS65" s="7"/>
      <c r="UDT65" s="7"/>
      <c r="UDU65" s="7"/>
      <c r="UDV65" s="7"/>
      <c r="UDW65" s="7"/>
      <c r="UDX65" s="7"/>
      <c r="UDY65" s="7"/>
      <c r="UDZ65" s="7"/>
      <c r="UEA65" s="7"/>
      <c r="UEB65" s="7"/>
      <c r="UEC65" s="7"/>
      <c r="UED65" s="7"/>
      <c r="UEE65" s="7"/>
      <c r="UEF65" s="7"/>
      <c r="UEG65" s="7"/>
      <c r="UEH65" s="7"/>
      <c r="UEI65" s="7"/>
      <c r="UEJ65" s="7"/>
      <c r="UEK65" s="7"/>
      <c r="UEL65" s="7"/>
      <c r="UEM65" s="7"/>
      <c r="UEN65" s="7"/>
      <c r="UEO65" s="7"/>
      <c r="UEP65" s="7"/>
      <c r="UEQ65" s="7"/>
      <c r="UER65" s="7"/>
      <c r="UES65" s="7"/>
      <c r="UET65" s="7"/>
      <c r="UEU65" s="7"/>
      <c r="UEV65" s="7"/>
      <c r="UEW65" s="7"/>
      <c r="UEX65" s="7"/>
      <c r="UEY65" s="7"/>
      <c r="UEZ65" s="7"/>
      <c r="UFA65" s="7"/>
      <c r="UFB65" s="7"/>
      <c r="UFC65" s="7"/>
      <c r="UFD65" s="7"/>
      <c r="UFF65" s="7"/>
      <c r="UFG65" s="7"/>
      <c r="UFH65" s="7"/>
      <c r="UFI65" s="7"/>
      <c r="UFJ65" s="7"/>
      <c r="UFK65" s="7"/>
      <c r="UFL65" s="7"/>
      <c r="UFM65" s="7"/>
      <c r="UFN65" s="7"/>
      <c r="UFO65" s="7"/>
      <c r="UFP65" s="7"/>
      <c r="UFQ65" s="7"/>
      <c r="UFR65" s="7"/>
      <c r="UFS65" s="7"/>
      <c r="UFT65" s="7"/>
      <c r="UFU65" s="7"/>
      <c r="UFV65" s="7"/>
      <c r="UFW65" s="7"/>
      <c r="UFX65" s="7"/>
      <c r="UFY65" s="7"/>
      <c r="UFZ65" s="7"/>
      <c r="UGA65" s="7"/>
      <c r="UGB65" s="7"/>
      <c r="UGC65" s="7"/>
      <c r="UGD65" s="7"/>
      <c r="UGE65" s="7"/>
      <c r="UGF65" s="7"/>
      <c r="UGG65" s="7"/>
      <c r="UGH65" s="7"/>
      <c r="UGI65" s="7"/>
      <c r="UGJ65" s="7"/>
      <c r="UGK65" s="7"/>
      <c r="UGL65" s="7"/>
      <c r="UGM65" s="7"/>
      <c r="UGN65" s="7"/>
      <c r="UGO65" s="7"/>
      <c r="UGP65" s="7"/>
      <c r="UGQ65" s="7"/>
      <c r="UGR65" s="7"/>
      <c r="UGS65" s="7"/>
      <c r="UGT65" s="7"/>
      <c r="UGU65" s="7"/>
      <c r="UGV65" s="7"/>
      <c r="UGW65" s="7"/>
      <c r="UGX65" s="7"/>
      <c r="UGY65" s="7"/>
      <c r="UGZ65" s="7"/>
      <c r="UHA65" s="7"/>
      <c r="UHB65" s="7"/>
      <c r="UHC65" s="7"/>
      <c r="UHD65" s="7"/>
      <c r="UHE65" s="7"/>
      <c r="UHF65" s="7"/>
      <c r="UHG65" s="7"/>
      <c r="UHH65" s="7"/>
      <c r="UHI65" s="7"/>
      <c r="UHJ65" s="7"/>
      <c r="UHK65" s="7"/>
      <c r="UHL65" s="7"/>
      <c r="UHM65" s="7"/>
      <c r="UHN65" s="7"/>
      <c r="UHO65" s="7"/>
      <c r="UHP65" s="7"/>
      <c r="UHQ65" s="7"/>
      <c r="UHR65" s="7"/>
      <c r="UHS65" s="7"/>
      <c r="UHT65" s="7"/>
      <c r="UHU65" s="7"/>
      <c r="UHV65" s="7"/>
      <c r="UHW65" s="7"/>
      <c r="UHX65" s="7"/>
      <c r="UHY65" s="7"/>
      <c r="UHZ65" s="7"/>
      <c r="UIA65" s="7"/>
      <c r="UIB65" s="7"/>
      <c r="UIC65" s="7"/>
      <c r="UID65" s="7"/>
      <c r="UIE65" s="7"/>
      <c r="UIF65" s="7"/>
      <c r="UIG65" s="7"/>
      <c r="UIH65" s="7"/>
      <c r="UII65" s="7"/>
      <c r="UIJ65" s="7"/>
      <c r="UIK65" s="7"/>
      <c r="UIL65" s="7"/>
      <c r="UIM65" s="7"/>
      <c r="UIN65" s="7"/>
      <c r="UIO65" s="7"/>
      <c r="UIP65" s="7"/>
      <c r="UIQ65" s="7"/>
      <c r="UIR65" s="7"/>
      <c r="UIS65" s="7"/>
      <c r="UIT65" s="7"/>
      <c r="UIU65" s="7"/>
      <c r="UIV65" s="7"/>
      <c r="UIW65" s="7"/>
      <c r="UIX65" s="7"/>
      <c r="UIY65" s="7"/>
      <c r="UIZ65" s="7"/>
      <c r="UJA65" s="7"/>
      <c r="UJB65" s="7"/>
      <c r="UJC65" s="7"/>
      <c r="UJD65" s="7"/>
      <c r="UJE65" s="7"/>
      <c r="UJF65" s="7"/>
      <c r="UJG65" s="7"/>
      <c r="UJH65" s="7"/>
      <c r="UJI65" s="7"/>
      <c r="UJJ65" s="7"/>
      <c r="UJK65" s="7"/>
      <c r="UJL65" s="7"/>
      <c r="UJM65" s="7"/>
      <c r="UJN65" s="7"/>
      <c r="UJO65" s="7"/>
      <c r="UJP65" s="7"/>
      <c r="UJQ65" s="7"/>
      <c r="UJR65" s="7"/>
      <c r="UJS65" s="7"/>
      <c r="UJT65" s="7"/>
      <c r="UJU65" s="7"/>
      <c r="UJV65" s="7"/>
      <c r="UJW65" s="7"/>
      <c r="UJX65" s="7"/>
      <c r="UJY65" s="7"/>
      <c r="UJZ65" s="7"/>
      <c r="UKA65" s="7"/>
      <c r="UKB65" s="7"/>
      <c r="UKC65" s="7"/>
      <c r="UKD65" s="7"/>
      <c r="UKE65" s="7"/>
      <c r="UKF65" s="7"/>
      <c r="UKG65" s="7"/>
      <c r="UKH65" s="7"/>
      <c r="UKI65" s="7"/>
      <c r="UKJ65" s="7"/>
      <c r="UKK65" s="7"/>
      <c r="UKL65" s="7"/>
      <c r="UKM65" s="7"/>
      <c r="UKN65" s="7"/>
      <c r="UKO65" s="7"/>
      <c r="UKP65" s="7"/>
      <c r="UKQ65" s="7"/>
      <c r="UKR65" s="7"/>
      <c r="UKS65" s="7"/>
      <c r="UKT65" s="7"/>
      <c r="UKU65" s="7"/>
      <c r="UKV65" s="7"/>
      <c r="UKW65" s="7"/>
      <c r="UKX65" s="7"/>
      <c r="UKY65" s="7"/>
      <c r="UKZ65" s="7"/>
      <c r="ULA65" s="7"/>
      <c r="ULB65" s="7"/>
      <c r="ULC65" s="7"/>
      <c r="ULD65" s="7"/>
      <c r="ULE65" s="7"/>
      <c r="ULF65" s="7"/>
      <c r="ULG65" s="7"/>
      <c r="ULH65" s="7"/>
      <c r="ULI65" s="7"/>
      <c r="ULJ65" s="7"/>
      <c r="ULK65" s="7"/>
      <c r="ULL65" s="7"/>
      <c r="ULM65" s="7"/>
      <c r="ULN65" s="7"/>
      <c r="ULO65" s="7"/>
      <c r="ULP65" s="7"/>
      <c r="ULQ65" s="7"/>
      <c r="ULR65" s="7"/>
      <c r="ULS65" s="7"/>
      <c r="ULT65" s="7"/>
      <c r="ULU65" s="7"/>
      <c r="ULV65" s="7"/>
      <c r="ULW65" s="7"/>
      <c r="ULX65" s="7"/>
      <c r="ULY65" s="7"/>
      <c r="ULZ65" s="7"/>
      <c r="UMA65" s="7"/>
      <c r="UMB65" s="7"/>
      <c r="UMC65" s="7"/>
      <c r="UMD65" s="7"/>
      <c r="UME65" s="7"/>
      <c r="UMF65" s="7"/>
      <c r="UMG65" s="7"/>
      <c r="UMH65" s="7"/>
      <c r="UMI65" s="7"/>
      <c r="UMJ65" s="7"/>
      <c r="UMK65" s="7"/>
      <c r="UML65" s="7"/>
      <c r="UMM65" s="7"/>
      <c r="UMN65" s="7"/>
      <c r="UMO65" s="7"/>
      <c r="UMP65" s="7"/>
      <c r="UMQ65" s="7"/>
      <c r="UMR65" s="7"/>
      <c r="UMS65" s="7"/>
      <c r="UMT65" s="7"/>
      <c r="UMU65" s="7"/>
      <c r="UMV65" s="7"/>
      <c r="UMW65" s="7"/>
      <c r="UMX65" s="7"/>
      <c r="UMY65" s="7"/>
      <c r="UMZ65" s="7"/>
      <c r="UNA65" s="7"/>
      <c r="UNB65" s="7"/>
      <c r="UNC65" s="7"/>
      <c r="UND65" s="7"/>
      <c r="UNE65" s="7"/>
      <c r="UNF65" s="7"/>
      <c r="UNG65" s="7"/>
      <c r="UNH65" s="7"/>
      <c r="UNI65" s="7"/>
      <c r="UNJ65" s="7"/>
      <c r="UNK65" s="7"/>
      <c r="UNL65" s="7"/>
      <c r="UNM65" s="7"/>
      <c r="UNN65" s="7"/>
      <c r="UNO65" s="7"/>
      <c r="UNP65" s="7"/>
      <c r="UNQ65" s="7"/>
      <c r="UNR65" s="7"/>
      <c r="UNS65" s="7"/>
      <c r="UNT65" s="7"/>
      <c r="UNU65" s="7"/>
      <c r="UNV65" s="7"/>
      <c r="UNW65" s="7"/>
      <c r="UNX65" s="7"/>
      <c r="UNY65" s="7"/>
      <c r="UNZ65" s="7"/>
      <c r="UOA65" s="7"/>
      <c r="UOB65" s="7"/>
      <c r="UOC65" s="7"/>
      <c r="UOD65" s="7"/>
      <c r="UOE65" s="7"/>
      <c r="UOF65" s="7"/>
      <c r="UOG65" s="7"/>
      <c r="UOH65" s="7"/>
      <c r="UOI65" s="7"/>
      <c r="UOJ65" s="7"/>
      <c r="UOK65" s="7"/>
      <c r="UOL65" s="7"/>
      <c r="UOM65" s="7"/>
      <c r="UON65" s="7"/>
      <c r="UOO65" s="7"/>
      <c r="UOP65" s="7"/>
      <c r="UOQ65" s="7"/>
      <c r="UOR65" s="7"/>
      <c r="UOS65" s="7"/>
      <c r="UOT65" s="7"/>
      <c r="UOU65" s="7"/>
      <c r="UOV65" s="7"/>
      <c r="UOW65" s="7"/>
      <c r="UOX65" s="7"/>
      <c r="UOY65" s="7"/>
      <c r="UOZ65" s="7"/>
      <c r="UPB65" s="7"/>
      <c r="UPC65" s="7"/>
      <c r="UPD65" s="7"/>
      <c r="UPE65" s="7"/>
      <c r="UPF65" s="7"/>
      <c r="UPG65" s="7"/>
      <c r="UPH65" s="7"/>
      <c r="UPI65" s="7"/>
      <c r="UPJ65" s="7"/>
      <c r="UPK65" s="7"/>
      <c r="UPL65" s="7"/>
      <c r="UPM65" s="7"/>
      <c r="UPN65" s="7"/>
      <c r="UPO65" s="7"/>
      <c r="UPP65" s="7"/>
      <c r="UPQ65" s="7"/>
      <c r="UPR65" s="7"/>
      <c r="UPS65" s="7"/>
      <c r="UPT65" s="7"/>
      <c r="UPU65" s="7"/>
      <c r="UPV65" s="7"/>
      <c r="UPW65" s="7"/>
      <c r="UPX65" s="7"/>
      <c r="UPY65" s="7"/>
      <c r="UPZ65" s="7"/>
      <c r="UQA65" s="7"/>
      <c r="UQB65" s="7"/>
      <c r="UQC65" s="7"/>
      <c r="UQD65" s="7"/>
      <c r="UQE65" s="7"/>
      <c r="UQF65" s="7"/>
      <c r="UQG65" s="7"/>
      <c r="UQH65" s="7"/>
      <c r="UQI65" s="7"/>
      <c r="UQJ65" s="7"/>
      <c r="UQK65" s="7"/>
      <c r="UQL65" s="7"/>
      <c r="UQM65" s="7"/>
      <c r="UQN65" s="7"/>
      <c r="UQO65" s="7"/>
      <c r="UQP65" s="7"/>
      <c r="UQQ65" s="7"/>
      <c r="UQR65" s="7"/>
      <c r="UQS65" s="7"/>
      <c r="UQT65" s="7"/>
      <c r="UQU65" s="7"/>
      <c r="UQV65" s="7"/>
      <c r="UQW65" s="7"/>
      <c r="UQX65" s="7"/>
      <c r="UQY65" s="7"/>
      <c r="UQZ65" s="7"/>
      <c r="URA65" s="7"/>
      <c r="URB65" s="7"/>
      <c r="URC65" s="7"/>
      <c r="URD65" s="7"/>
      <c r="URE65" s="7"/>
      <c r="URF65" s="7"/>
      <c r="URG65" s="7"/>
      <c r="URH65" s="7"/>
      <c r="URI65" s="7"/>
      <c r="URJ65" s="7"/>
      <c r="URK65" s="7"/>
      <c r="URL65" s="7"/>
      <c r="URM65" s="7"/>
      <c r="URN65" s="7"/>
      <c r="URO65" s="7"/>
      <c r="URP65" s="7"/>
      <c r="URQ65" s="7"/>
      <c r="URR65" s="7"/>
      <c r="URS65" s="7"/>
      <c r="URT65" s="7"/>
      <c r="URU65" s="7"/>
      <c r="URV65" s="7"/>
      <c r="URW65" s="7"/>
      <c r="URX65" s="7"/>
      <c r="URY65" s="7"/>
      <c r="URZ65" s="7"/>
      <c r="USA65" s="7"/>
      <c r="USB65" s="7"/>
      <c r="USC65" s="7"/>
      <c r="USD65" s="7"/>
      <c r="USE65" s="7"/>
      <c r="USF65" s="7"/>
      <c r="USG65" s="7"/>
      <c r="USH65" s="7"/>
      <c r="USI65" s="7"/>
      <c r="USJ65" s="7"/>
      <c r="USK65" s="7"/>
      <c r="USL65" s="7"/>
      <c r="USM65" s="7"/>
      <c r="USN65" s="7"/>
      <c r="USO65" s="7"/>
      <c r="USP65" s="7"/>
      <c r="USQ65" s="7"/>
      <c r="USR65" s="7"/>
      <c r="USS65" s="7"/>
      <c r="UST65" s="7"/>
      <c r="USU65" s="7"/>
      <c r="USV65" s="7"/>
      <c r="USW65" s="7"/>
      <c r="USX65" s="7"/>
      <c r="USY65" s="7"/>
      <c r="USZ65" s="7"/>
      <c r="UTA65" s="7"/>
      <c r="UTB65" s="7"/>
      <c r="UTC65" s="7"/>
      <c r="UTD65" s="7"/>
      <c r="UTE65" s="7"/>
      <c r="UTF65" s="7"/>
      <c r="UTG65" s="7"/>
      <c r="UTH65" s="7"/>
      <c r="UTI65" s="7"/>
      <c r="UTJ65" s="7"/>
      <c r="UTK65" s="7"/>
      <c r="UTL65" s="7"/>
      <c r="UTM65" s="7"/>
      <c r="UTN65" s="7"/>
      <c r="UTO65" s="7"/>
      <c r="UTP65" s="7"/>
      <c r="UTQ65" s="7"/>
      <c r="UTR65" s="7"/>
      <c r="UTS65" s="7"/>
      <c r="UTT65" s="7"/>
      <c r="UTU65" s="7"/>
      <c r="UTV65" s="7"/>
      <c r="UTW65" s="7"/>
      <c r="UTX65" s="7"/>
      <c r="UTY65" s="7"/>
      <c r="UTZ65" s="7"/>
      <c r="UUA65" s="7"/>
      <c r="UUB65" s="7"/>
      <c r="UUC65" s="7"/>
      <c r="UUD65" s="7"/>
      <c r="UUE65" s="7"/>
      <c r="UUF65" s="7"/>
      <c r="UUG65" s="7"/>
      <c r="UUH65" s="7"/>
      <c r="UUI65" s="7"/>
      <c r="UUJ65" s="7"/>
      <c r="UUK65" s="7"/>
      <c r="UUL65" s="7"/>
      <c r="UUM65" s="7"/>
      <c r="UUN65" s="7"/>
      <c r="UUO65" s="7"/>
      <c r="UUP65" s="7"/>
      <c r="UUQ65" s="7"/>
      <c r="UUR65" s="7"/>
      <c r="UUS65" s="7"/>
      <c r="UUT65" s="7"/>
      <c r="UUU65" s="7"/>
      <c r="UUV65" s="7"/>
      <c r="UUW65" s="7"/>
      <c r="UUX65" s="7"/>
      <c r="UUY65" s="7"/>
      <c r="UUZ65" s="7"/>
      <c r="UVA65" s="7"/>
      <c r="UVB65" s="7"/>
      <c r="UVC65" s="7"/>
      <c r="UVD65" s="7"/>
      <c r="UVE65" s="7"/>
      <c r="UVF65" s="7"/>
      <c r="UVG65" s="7"/>
      <c r="UVH65" s="7"/>
      <c r="UVI65" s="7"/>
      <c r="UVJ65" s="7"/>
      <c r="UVK65" s="7"/>
      <c r="UVL65" s="7"/>
      <c r="UVM65" s="7"/>
      <c r="UVN65" s="7"/>
      <c r="UVO65" s="7"/>
      <c r="UVP65" s="7"/>
      <c r="UVQ65" s="7"/>
      <c r="UVR65" s="7"/>
      <c r="UVS65" s="7"/>
      <c r="UVT65" s="7"/>
      <c r="UVU65" s="7"/>
      <c r="UVV65" s="7"/>
      <c r="UVW65" s="7"/>
      <c r="UVX65" s="7"/>
      <c r="UVY65" s="7"/>
      <c r="UVZ65" s="7"/>
      <c r="UWA65" s="7"/>
      <c r="UWB65" s="7"/>
      <c r="UWC65" s="7"/>
      <c r="UWD65" s="7"/>
      <c r="UWE65" s="7"/>
      <c r="UWF65" s="7"/>
      <c r="UWG65" s="7"/>
      <c r="UWH65" s="7"/>
      <c r="UWI65" s="7"/>
      <c r="UWJ65" s="7"/>
      <c r="UWK65" s="7"/>
      <c r="UWL65" s="7"/>
      <c r="UWM65" s="7"/>
      <c r="UWN65" s="7"/>
      <c r="UWO65" s="7"/>
      <c r="UWP65" s="7"/>
      <c r="UWQ65" s="7"/>
      <c r="UWR65" s="7"/>
      <c r="UWS65" s="7"/>
      <c r="UWT65" s="7"/>
      <c r="UWU65" s="7"/>
      <c r="UWV65" s="7"/>
      <c r="UWW65" s="7"/>
      <c r="UWX65" s="7"/>
      <c r="UWY65" s="7"/>
      <c r="UWZ65" s="7"/>
      <c r="UXA65" s="7"/>
      <c r="UXB65" s="7"/>
      <c r="UXC65" s="7"/>
      <c r="UXD65" s="7"/>
      <c r="UXE65" s="7"/>
      <c r="UXF65" s="7"/>
      <c r="UXG65" s="7"/>
      <c r="UXH65" s="7"/>
      <c r="UXI65" s="7"/>
      <c r="UXJ65" s="7"/>
      <c r="UXK65" s="7"/>
      <c r="UXL65" s="7"/>
      <c r="UXM65" s="7"/>
      <c r="UXN65" s="7"/>
      <c r="UXO65" s="7"/>
      <c r="UXP65" s="7"/>
      <c r="UXQ65" s="7"/>
      <c r="UXR65" s="7"/>
      <c r="UXS65" s="7"/>
      <c r="UXT65" s="7"/>
      <c r="UXU65" s="7"/>
      <c r="UXV65" s="7"/>
      <c r="UXW65" s="7"/>
      <c r="UXX65" s="7"/>
      <c r="UXY65" s="7"/>
      <c r="UXZ65" s="7"/>
      <c r="UYA65" s="7"/>
      <c r="UYB65" s="7"/>
      <c r="UYC65" s="7"/>
      <c r="UYD65" s="7"/>
      <c r="UYE65" s="7"/>
      <c r="UYF65" s="7"/>
      <c r="UYG65" s="7"/>
      <c r="UYH65" s="7"/>
      <c r="UYI65" s="7"/>
      <c r="UYJ65" s="7"/>
      <c r="UYK65" s="7"/>
      <c r="UYL65" s="7"/>
      <c r="UYM65" s="7"/>
      <c r="UYN65" s="7"/>
      <c r="UYO65" s="7"/>
      <c r="UYP65" s="7"/>
      <c r="UYQ65" s="7"/>
      <c r="UYR65" s="7"/>
      <c r="UYS65" s="7"/>
      <c r="UYT65" s="7"/>
      <c r="UYU65" s="7"/>
      <c r="UYV65" s="7"/>
      <c r="UYX65" s="7"/>
      <c r="UYY65" s="7"/>
      <c r="UYZ65" s="7"/>
      <c r="UZA65" s="7"/>
      <c r="UZB65" s="7"/>
      <c r="UZC65" s="7"/>
      <c r="UZD65" s="7"/>
      <c r="UZE65" s="7"/>
      <c r="UZF65" s="7"/>
      <c r="UZG65" s="7"/>
      <c r="UZH65" s="7"/>
      <c r="UZI65" s="7"/>
      <c r="UZJ65" s="7"/>
      <c r="UZK65" s="7"/>
      <c r="UZL65" s="7"/>
      <c r="UZM65" s="7"/>
      <c r="UZN65" s="7"/>
      <c r="UZO65" s="7"/>
      <c r="UZP65" s="7"/>
      <c r="UZQ65" s="7"/>
      <c r="UZR65" s="7"/>
      <c r="UZS65" s="7"/>
      <c r="UZT65" s="7"/>
      <c r="UZU65" s="7"/>
      <c r="UZV65" s="7"/>
      <c r="UZW65" s="7"/>
      <c r="UZX65" s="7"/>
      <c r="UZY65" s="7"/>
      <c r="UZZ65" s="7"/>
      <c r="VAA65" s="7"/>
      <c r="VAB65" s="7"/>
      <c r="VAC65" s="7"/>
      <c r="VAD65" s="7"/>
      <c r="VAE65" s="7"/>
      <c r="VAF65" s="7"/>
      <c r="VAG65" s="7"/>
      <c r="VAH65" s="7"/>
      <c r="VAI65" s="7"/>
      <c r="VAJ65" s="7"/>
      <c r="VAK65" s="7"/>
      <c r="VAL65" s="7"/>
      <c r="VAM65" s="7"/>
      <c r="VAN65" s="7"/>
      <c r="VAO65" s="7"/>
      <c r="VAP65" s="7"/>
      <c r="VAQ65" s="7"/>
      <c r="VAR65" s="7"/>
      <c r="VAS65" s="7"/>
      <c r="VAT65" s="7"/>
      <c r="VAU65" s="7"/>
      <c r="VAV65" s="7"/>
      <c r="VAW65" s="7"/>
      <c r="VAX65" s="7"/>
      <c r="VAY65" s="7"/>
      <c r="VAZ65" s="7"/>
      <c r="VBA65" s="7"/>
      <c r="VBB65" s="7"/>
      <c r="VBC65" s="7"/>
      <c r="VBD65" s="7"/>
      <c r="VBE65" s="7"/>
      <c r="VBF65" s="7"/>
      <c r="VBG65" s="7"/>
      <c r="VBH65" s="7"/>
      <c r="VBI65" s="7"/>
      <c r="VBJ65" s="7"/>
      <c r="VBK65" s="7"/>
      <c r="VBL65" s="7"/>
      <c r="VBM65" s="7"/>
      <c r="VBN65" s="7"/>
      <c r="VBO65" s="7"/>
      <c r="VBP65" s="7"/>
      <c r="VBQ65" s="7"/>
      <c r="VBR65" s="7"/>
      <c r="VBS65" s="7"/>
      <c r="VBT65" s="7"/>
      <c r="VBU65" s="7"/>
      <c r="VBV65" s="7"/>
      <c r="VBW65" s="7"/>
      <c r="VBX65" s="7"/>
      <c r="VBY65" s="7"/>
      <c r="VBZ65" s="7"/>
      <c r="VCA65" s="7"/>
      <c r="VCB65" s="7"/>
      <c r="VCC65" s="7"/>
      <c r="VCD65" s="7"/>
      <c r="VCE65" s="7"/>
      <c r="VCF65" s="7"/>
      <c r="VCG65" s="7"/>
      <c r="VCH65" s="7"/>
      <c r="VCI65" s="7"/>
      <c r="VCJ65" s="7"/>
      <c r="VCK65" s="7"/>
      <c r="VCL65" s="7"/>
      <c r="VCM65" s="7"/>
      <c r="VCN65" s="7"/>
      <c r="VCO65" s="7"/>
      <c r="VCP65" s="7"/>
      <c r="VCQ65" s="7"/>
      <c r="VCR65" s="7"/>
      <c r="VCS65" s="7"/>
      <c r="VCT65" s="7"/>
      <c r="VCU65" s="7"/>
      <c r="VCV65" s="7"/>
      <c r="VCW65" s="7"/>
      <c r="VCX65" s="7"/>
      <c r="VCY65" s="7"/>
      <c r="VCZ65" s="7"/>
      <c r="VDA65" s="7"/>
      <c r="VDB65" s="7"/>
      <c r="VDC65" s="7"/>
      <c r="VDD65" s="7"/>
      <c r="VDE65" s="7"/>
      <c r="VDF65" s="7"/>
      <c r="VDG65" s="7"/>
      <c r="VDH65" s="7"/>
      <c r="VDI65" s="7"/>
      <c r="VDJ65" s="7"/>
      <c r="VDK65" s="7"/>
      <c r="VDL65" s="7"/>
      <c r="VDM65" s="7"/>
      <c r="VDN65" s="7"/>
      <c r="VDO65" s="7"/>
      <c r="VDP65" s="7"/>
      <c r="VDQ65" s="7"/>
      <c r="VDR65" s="7"/>
      <c r="VDS65" s="7"/>
      <c r="VDT65" s="7"/>
      <c r="VDU65" s="7"/>
      <c r="VDV65" s="7"/>
      <c r="VDW65" s="7"/>
      <c r="VDX65" s="7"/>
      <c r="VDY65" s="7"/>
      <c r="VDZ65" s="7"/>
      <c r="VEA65" s="7"/>
      <c r="VEB65" s="7"/>
      <c r="VEC65" s="7"/>
      <c r="VED65" s="7"/>
      <c r="VEE65" s="7"/>
      <c r="VEF65" s="7"/>
      <c r="VEG65" s="7"/>
      <c r="VEH65" s="7"/>
      <c r="VEI65" s="7"/>
      <c r="VEJ65" s="7"/>
      <c r="VEK65" s="7"/>
      <c r="VEL65" s="7"/>
      <c r="VEM65" s="7"/>
      <c r="VEN65" s="7"/>
      <c r="VEO65" s="7"/>
      <c r="VEP65" s="7"/>
      <c r="VEQ65" s="7"/>
      <c r="VER65" s="7"/>
      <c r="VES65" s="7"/>
      <c r="VET65" s="7"/>
      <c r="VEU65" s="7"/>
      <c r="VEV65" s="7"/>
      <c r="VEW65" s="7"/>
      <c r="VEX65" s="7"/>
      <c r="VEY65" s="7"/>
      <c r="VEZ65" s="7"/>
      <c r="VFA65" s="7"/>
      <c r="VFB65" s="7"/>
      <c r="VFC65" s="7"/>
      <c r="VFD65" s="7"/>
      <c r="VFE65" s="7"/>
      <c r="VFF65" s="7"/>
      <c r="VFG65" s="7"/>
      <c r="VFH65" s="7"/>
      <c r="VFI65" s="7"/>
      <c r="VFJ65" s="7"/>
      <c r="VFK65" s="7"/>
      <c r="VFL65" s="7"/>
      <c r="VFM65" s="7"/>
      <c r="VFN65" s="7"/>
      <c r="VFO65" s="7"/>
      <c r="VFP65" s="7"/>
      <c r="VFQ65" s="7"/>
      <c r="VFR65" s="7"/>
      <c r="VFS65" s="7"/>
      <c r="VFT65" s="7"/>
      <c r="VFU65" s="7"/>
      <c r="VFV65" s="7"/>
      <c r="VFW65" s="7"/>
      <c r="VFX65" s="7"/>
      <c r="VFY65" s="7"/>
      <c r="VFZ65" s="7"/>
      <c r="VGA65" s="7"/>
      <c r="VGB65" s="7"/>
      <c r="VGC65" s="7"/>
      <c r="VGD65" s="7"/>
      <c r="VGE65" s="7"/>
      <c r="VGF65" s="7"/>
      <c r="VGG65" s="7"/>
      <c r="VGH65" s="7"/>
      <c r="VGI65" s="7"/>
      <c r="VGJ65" s="7"/>
      <c r="VGK65" s="7"/>
      <c r="VGL65" s="7"/>
      <c r="VGM65" s="7"/>
      <c r="VGN65" s="7"/>
      <c r="VGO65" s="7"/>
      <c r="VGP65" s="7"/>
      <c r="VGQ65" s="7"/>
      <c r="VGR65" s="7"/>
      <c r="VGS65" s="7"/>
      <c r="VGT65" s="7"/>
      <c r="VGU65" s="7"/>
      <c r="VGV65" s="7"/>
      <c r="VGW65" s="7"/>
      <c r="VGX65" s="7"/>
      <c r="VGY65" s="7"/>
      <c r="VGZ65" s="7"/>
      <c r="VHA65" s="7"/>
      <c r="VHB65" s="7"/>
      <c r="VHC65" s="7"/>
      <c r="VHD65" s="7"/>
      <c r="VHE65" s="7"/>
      <c r="VHF65" s="7"/>
      <c r="VHG65" s="7"/>
      <c r="VHH65" s="7"/>
      <c r="VHI65" s="7"/>
      <c r="VHJ65" s="7"/>
      <c r="VHK65" s="7"/>
      <c r="VHL65" s="7"/>
      <c r="VHM65" s="7"/>
      <c r="VHN65" s="7"/>
      <c r="VHO65" s="7"/>
      <c r="VHP65" s="7"/>
      <c r="VHQ65" s="7"/>
      <c r="VHR65" s="7"/>
      <c r="VHS65" s="7"/>
      <c r="VHT65" s="7"/>
      <c r="VHU65" s="7"/>
      <c r="VHV65" s="7"/>
      <c r="VHW65" s="7"/>
      <c r="VHX65" s="7"/>
      <c r="VHY65" s="7"/>
      <c r="VHZ65" s="7"/>
      <c r="VIA65" s="7"/>
      <c r="VIB65" s="7"/>
      <c r="VIC65" s="7"/>
      <c r="VID65" s="7"/>
      <c r="VIE65" s="7"/>
      <c r="VIF65" s="7"/>
      <c r="VIG65" s="7"/>
      <c r="VIH65" s="7"/>
      <c r="VII65" s="7"/>
      <c r="VIJ65" s="7"/>
      <c r="VIK65" s="7"/>
      <c r="VIL65" s="7"/>
      <c r="VIM65" s="7"/>
      <c r="VIN65" s="7"/>
      <c r="VIO65" s="7"/>
      <c r="VIP65" s="7"/>
      <c r="VIQ65" s="7"/>
      <c r="VIR65" s="7"/>
      <c r="VIT65" s="7"/>
      <c r="VIU65" s="7"/>
      <c r="VIV65" s="7"/>
      <c r="VIW65" s="7"/>
      <c r="VIX65" s="7"/>
      <c r="VIY65" s="7"/>
      <c r="VIZ65" s="7"/>
      <c r="VJA65" s="7"/>
      <c r="VJB65" s="7"/>
      <c r="VJC65" s="7"/>
      <c r="VJD65" s="7"/>
      <c r="VJE65" s="7"/>
      <c r="VJF65" s="7"/>
      <c r="VJG65" s="7"/>
      <c r="VJH65" s="7"/>
      <c r="VJI65" s="7"/>
      <c r="VJJ65" s="7"/>
      <c r="VJK65" s="7"/>
      <c r="VJL65" s="7"/>
      <c r="VJM65" s="7"/>
      <c r="VJN65" s="7"/>
      <c r="VJO65" s="7"/>
      <c r="VJP65" s="7"/>
      <c r="VJQ65" s="7"/>
      <c r="VJR65" s="7"/>
      <c r="VJS65" s="7"/>
      <c r="VJT65" s="7"/>
      <c r="VJU65" s="7"/>
      <c r="VJV65" s="7"/>
      <c r="VJW65" s="7"/>
      <c r="VJX65" s="7"/>
      <c r="VJY65" s="7"/>
      <c r="VJZ65" s="7"/>
      <c r="VKA65" s="7"/>
      <c r="VKB65" s="7"/>
      <c r="VKC65" s="7"/>
      <c r="VKD65" s="7"/>
      <c r="VKE65" s="7"/>
      <c r="VKF65" s="7"/>
      <c r="VKG65" s="7"/>
      <c r="VKH65" s="7"/>
      <c r="VKI65" s="7"/>
      <c r="VKJ65" s="7"/>
      <c r="VKK65" s="7"/>
      <c r="VKL65" s="7"/>
      <c r="VKM65" s="7"/>
      <c r="VKN65" s="7"/>
      <c r="VKO65" s="7"/>
      <c r="VKP65" s="7"/>
      <c r="VKQ65" s="7"/>
      <c r="VKR65" s="7"/>
      <c r="VKS65" s="7"/>
      <c r="VKT65" s="7"/>
      <c r="VKU65" s="7"/>
      <c r="VKV65" s="7"/>
      <c r="VKW65" s="7"/>
      <c r="VKX65" s="7"/>
      <c r="VKY65" s="7"/>
      <c r="VKZ65" s="7"/>
      <c r="VLA65" s="7"/>
      <c r="VLB65" s="7"/>
      <c r="VLC65" s="7"/>
      <c r="VLD65" s="7"/>
      <c r="VLE65" s="7"/>
      <c r="VLF65" s="7"/>
      <c r="VLG65" s="7"/>
      <c r="VLH65" s="7"/>
      <c r="VLI65" s="7"/>
      <c r="VLJ65" s="7"/>
      <c r="VLK65" s="7"/>
      <c r="VLL65" s="7"/>
      <c r="VLM65" s="7"/>
      <c r="VLN65" s="7"/>
      <c r="VLO65" s="7"/>
      <c r="VLP65" s="7"/>
      <c r="VLQ65" s="7"/>
      <c r="VLR65" s="7"/>
      <c r="VLS65" s="7"/>
      <c r="VLT65" s="7"/>
      <c r="VLU65" s="7"/>
      <c r="VLV65" s="7"/>
      <c r="VLW65" s="7"/>
      <c r="VLX65" s="7"/>
      <c r="VLY65" s="7"/>
      <c r="VLZ65" s="7"/>
      <c r="VMA65" s="7"/>
      <c r="VMB65" s="7"/>
      <c r="VMC65" s="7"/>
      <c r="VMD65" s="7"/>
      <c r="VME65" s="7"/>
      <c r="VMF65" s="7"/>
      <c r="VMG65" s="7"/>
      <c r="VMH65" s="7"/>
      <c r="VMI65" s="7"/>
      <c r="VMJ65" s="7"/>
      <c r="VMK65" s="7"/>
      <c r="VML65" s="7"/>
      <c r="VMM65" s="7"/>
      <c r="VMN65" s="7"/>
      <c r="VMO65" s="7"/>
      <c r="VMP65" s="7"/>
      <c r="VMQ65" s="7"/>
      <c r="VMR65" s="7"/>
      <c r="VMS65" s="7"/>
      <c r="VMT65" s="7"/>
      <c r="VMU65" s="7"/>
      <c r="VMV65" s="7"/>
      <c r="VMW65" s="7"/>
      <c r="VMX65" s="7"/>
      <c r="VMY65" s="7"/>
      <c r="VMZ65" s="7"/>
      <c r="VNA65" s="7"/>
      <c r="VNB65" s="7"/>
      <c r="VNC65" s="7"/>
      <c r="VND65" s="7"/>
      <c r="VNE65" s="7"/>
      <c r="VNF65" s="7"/>
      <c r="VNG65" s="7"/>
      <c r="VNH65" s="7"/>
      <c r="VNI65" s="7"/>
      <c r="VNJ65" s="7"/>
      <c r="VNK65" s="7"/>
      <c r="VNL65" s="7"/>
      <c r="VNM65" s="7"/>
      <c r="VNN65" s="7"/>
      <c r="VNO65" s="7"/>
      <c r="VNP65" s="7"/>
      <c r="VNQ65" s="7"/>
      <c r="VNR65" s="7"/>
      <c r="VNS65" s="7"/>
      <c r="VNT65" s="7"/>
      <c r="VNU65" s="7"/>
      <c r="VNV65" s="7"/>
      <c r="VNW65" s="7"/>
      <c r="VNX65" s="7"/>
      <c r="VNY65" s="7"/>
      <c r="VNZ65" s="7"/>
      <c r="VOA65" s="7"/>
      <c r="VOB65" s="7"/>
      <c r="VOC65" s="7"/>
      <c r="VOD65" s="7"/>
      <c r="VOE65" s="7"/>
      <c r="VOF65" s="7"/>
      <c r="VOG65" s="7"/>
      <c r="VOH65" s="7"/>
      <c r="VOI65" s="7"/>
      <c r="VOJ65" s="7"/>
      <c r="VOK65" s="7"/>
      <c r="VOL65" s="7"/>
      <c r="VOM65" s="7"/>
      <c r="VON65" s="7"/>
      <c r="VOO65" s="7"/>
      <c r="VOP65" s="7"/>
      <c r="VOQ65" s="7"/>
      <c r="VOR65" s="7"/>
      <c r="VOS65" s="7"/>
      <c r="VOT65" s="7"/>
      <c r="VOU65" s="7"/>
      <c r="VOV65" s="7"/>
      <c r="VOW65" s="7"/>
      <c r="VOX65" s="7"/>
      <c r="VOY65" s="7"/>
      <c r="VOZ65" s="7"/>
      <c r="VPA65" s="7"/>
      <c r="VPB65" s="7"/>
      <c r="VPC65" s="7"/>
      <c r="VPD65" s="7"/>
      <c r="VPE65" s="7"/>
      <c r="VPF65" s="7"/>
      <c r="VPG65" s="7"/>
      <c r="VPH65" s="7"/>
      <c r="VPI65" s="7"/>
      <c r="VPJ65" s="7"/>
      <c r="VPK65" s="7"/>
      <c r="VPL65" s="7"/>
      <c r="VPM65" s="7"/>
      <c r="VPN65" s="7"/>
      <c r="VPO65" s="7"/>
      <c r="VPP65" s="7"/>
      <c r="VPQ65" s="7"/>
      <c r="VPR65" s="7"/>
      <c r="VPS65" s="7"/>
      <c r="VPT65" s="7"/>
      <c r="VPU65" s="7"/>
      <c r="VPV65" s="7"/>
      <c r="VPW65" s="7"/>
      <c r="VPX65" s="7"/>
      <c r="VPY65" s="7"/>
      <c r="VPZ65" s="7"/>
      <c r="VQA65" s="7"/>
      <c r="VQB65" s="7"/>
      <c r="VQC65" s="7"/>
      <c r="VQD65" s="7"/>
      <c r="VQE65" s="7"/>
      <c r="VQF65" s="7"/>
      <c r="VQG65" s="7"/>
      <c r="VQH65" s="7"/>
      <c r="VQI65" s="7"/>
      <c r="VQJ65" s="7"/>
      <c r="VQK65" s="7"/>
      <c r="VQL65" s="7"/>
      <c r="VQM65" s="7"/>
      <c r="VQN65" s="7"/>
      <c r="VQO65" s="7"/>
      <c r="VQP65" s="7"/>
      <c r="VQQ65" s="7"/>
      <c r="VQR65" s="7"/>
      <c r="VQS65" s="7"/>
      <c r="VQT65" s="7"/>
      <c r="VQU65" s="7"/>
      <c r="VQV65" s="7"/>
      <c r="VQW65" s="7"/>
      <c r="VQX65" s="7"/>
      <c r="VQY65" s="7"/>
      <c r="VQZ65" s="7"/>
      <c r="VRA65" s="7"/>
      <c r="VRB65" s="7"/>
      <c r="VRC65" s="7"/>
      <c r="VRD65" s="7"/>
      <c r="VRE65" s="7"/>
      <c r="VRF65" s="7"/>
      <c r="VRG65" s="7"/>
      <c r="VRH65" s="7"/>
      <c r="VRI65" s="7"/>
      <c r="VRJ65" s="7"/>
      <c r="VRK65" s="7"/>
      <c r="VRL65" s="7"/>
      <c r="VRM65" s="7"/>
      <c r="VRN65" s="7"/>
      <c r="VRO65" s="7"/>
      <c r="VRP65" s="7"/>
      <c r="VRQ65" s="7"/>
      <c r="VRR65" s="7"/>
      <c r="VRS65" s="7"/>
      <c r="VRT65" s="7"/>
      <c r="VRU65" s="7"/>
      <c r="VRV65" s="7"/>
      <c r="VRW65" s="7"/>
      <c r="VRX65" s="7"/>
      <c r="VRY65" s="7"/>
      <c r="VRZ65" s="7"/>
      <c r="VSA65" s="7"/>
      <c r="VSB65" s="7"/>
      <c r="VSC65" s="7"/>
      <c r="VSD65" s="7"/>
      <c r="VSE65" s="7"/>
      <c r="VSF65" s="7"/>
      <c r="VSG65" s="7"/>
      <c r="VSH65" s="7"/>
      <c r="VSI65" s="7"/>
      <c r="VSJ65" s="7"/>
      <c r="VSK65" s="7"/>
      <c r="VSL65" s="7"/>
      <c r="VSM65" s="7"/>
      <c r="VSN65" s="7"/>
      <c r="VSP65" s="7"/>
      <c r="VSQ65" s="7"/>
      <c r="VSR65" s="7"/>
      <c r="VSS65" s="7"/>
      <c r="VST65" s="7"/>
      <c r="VSU65" s="7"/>
      <c r="VSV65" s="7"/>
      <c r="VSW65" s="7"/>
      <c r="VSX65" s="7"/>
      <c r="VSY65" s="7"/>
      <c r="VSZ65" s="7"/>
      <c r="VTA65" s="7"/>
      <c r="VTB65" s="7"/>
      <c r="VTC65" s="7"/>
      <c r="VTD65" s="7"/>
      <c r="VTE65" s="7"/>
      <c r="VTF65" s="7"/>
      <c r="VTG65" s="7"/>
      <c r="VTH65" s="7"/>
      <c r="VTI65" s="7"/>
      <c r="VTJ65" s="7"/>
      <c r="VTK65" s="7"/>
      <c r="VTL65" s="7"/>
      <c r="VTM65" s="7"/>
      <c r="VTN65" s="7"/>
      <c r="VTO65" s="7"/>
      <c r="VTP65" s="7"/>
      <c r="VTQ65" s="7"/>
      <c r="VTR65" s="7"/>
      <c r="VTS65" s="7"/>
      <c r="VTT65" s="7"/>
      <c r="VTU65" s="7"/>
      <c r="VTV65" s="7"/>
      <c r="VTW65" s="7"/>
      <c r="VTX65" s="7"/>
      <c r="VTY65" s="7"/>
      <c r="VTZ65" s="7"/>
      <c r="VUA65" s="7"/>
      <c r="VUB65" s="7"/>
      <c r="VUC65" s="7"/>
      <c r="VUD65" s="7"/>
      <c r="VUE65" s="7"/>
      <c r="VUF65" s="7"/>
      <c r="VUG65" s="7"/>
      <c r="VUH65" s="7"/>
      <c r="VUI65" s="7"/>
      <c r="VUJ65" s="7"/>
      <c r="VUK65" s="7"/>
      <c r="VUL65" s="7"/>
      <c r="VUM65" s="7"/>
      <c r="VUN65" s="7"/>
      <c r="VUO65" s="7"/>
      <c r="VUP65" s="7"/>
      <c r="VUQ65" s="7"/>
      <c r="VUR65" s="7"/>
      <c r="VUS65" s="7"/>
      <c r="VUT65" s="7"/>
      <c r="VUU65" s="7"/>
      <c r="VUV65" s="7"/>
      <c r="VUW65" s="7"/>
      <c r="VUX65" s="7"/>
      <c r="VUY65" s="7"/>
      <c r="VUZ65" s="7"/>
      <c r="VVA65" s="7"/>
      <c r="VVB65" s="7"/>
      <c r="VVC65" s="7"/>
      <c r="VVD65" s="7"/>
      <c r="VVE65" s="7"/>
      <c r="VVF65" s="7"/>
      <c r="VVG65" s="7"/>
      <c r="VVH65" s="7"/>
      <c r="VVI65" s="7"/>
      <c r="VVJ65" s="7"/>
      <c r="VVK65" s="7"/>
      <c r="VVL65" s="7"/>
      <c r="VVM65" s="7"/>
      <c r="VVN65" s="7"/>
      <c r="VVO65" s="7"/>
      <c r="VVP65" s="7"/>
      <c r="VVQ65" s="7"/>
      <c r="VVR65" s="7"/>
      <c r="VVS65" s="7"/>
      <c r="VVT65" s="7"/>
      <c r="VVU65" s="7"/>
      <c r="VVV65" s="7"/>
      <c r="VVW65" s="7"/>
      <c r="VVX65" s="7"/>
      <c r="VVY65" s="7"/>
      <c r="VVZ65" s="7"/>
      <c r="VWA65" s="7"/>
      <c r="VWB65" s="7"/>
      <c r="VWC65" s="7"/>
      <c r="VWD65" s="7"/>
      <c r="VWE65" s="7"/>
      <c r="VWF65" s="7"/>
      <c r="VWG65" s="7"/>
      <c r="VWH65" s="7"/>
      <c r="VWI65" s="7"/>
      <c r="VWJ65" s="7"/>
      <c r="VWK65" s="7"/>
      <c r="VWL65" s="7"/>
      <c r="VWM65" s="7"/>
      <c r="VWN65" s="7"/>
      <c r="VWO65" s="7"/>
      <c r="VWP65" s="7"/>
      <c r="VWQ65" s="7"/>
      <c r="VWR65" s="7"/>
      <c r="VWS65" s="7"/>
      <c r="VWT65" s="7"/>
      <c r="VWU65" s="7"/>
      <c r="VWV65" s="7"/>
      <c r="VWW65" s="7"/>
      <c r="VWX65" s="7"/>
      <c r="VWY65" s="7"/>
      <c r="VWZ65" s="7"/>
      <c r="VXA65" s="7"/>
      <c r="VXB65" s="7"/>
      <c r="VXC65" s="7"/>
      <c r="VXD65" s="7"/>
      <c r="VXE65" s="7"/>
      <c r="VXF65" s="7"/>
      <c r="VXG65" s="7"/>
      <c r="VXH65" s="7"/>
      <c r="VXI65" s="7"/>
      <c r="VXJ65" s="7"/>
      <c r="VXK65" s="7"/>
      <c r="VXL65" s="7"/>
      <c r="VXM65" s="7"/>
      <c r="VXN65" s="7"/>
      <c r="VXO65" s="7"/>
      <c r="VXP65" s="7"/>
      <c r="VXQ65" s="7"/>
      <c r="VXR65" s="7"/>
      <c r="VXS65" s="7"/>
      <c r="VXT65" s="7"/>
      <c r="VXU65" s="7"/>
      <c r="VXV65" s="7"/>
      <c r="VXW65" s="7"/>
      <c r="VXX65" s="7"/>
      <c r="VXY65" s="7"/>
      <c r="VXZ65" s="7"/>
      <c r="VYA65" s="7"/>
      <c r="VYB65" s="7"/>
      <c r="VYC65" s="7"/>
      <c r="VYD65" s="7"/>
      <c r="VYE65" s="7"/>
      <c r="VYF65" s="7"/>
      <c r="VYG65" s="7"/>
      <c r="VYH65" s="7"/>
      <c r="VYI65" s="7"/>
      <c r="VYJ65" s="7"/>
      <c r="VYK65" s="7"/>
      <c r="VYL65" s="7"/>
      <c r="VYM65" s="7"/>
      <c r="VYN65" s="7"/>
      <c r="VYO65" s="7"/>
      <c r="VYP65" s="7"/>
      <c r="VYQ65" s="7"/>
      <c r="VYR65" s="7"/>
      <c r="VYS65" s="7"/>
      <c r="VYT65" s="7"/>
      <c r="VYU65" s="7"/>
      <c r="VYV65" s="7"/>
      <c r="VYW65" s="7"/>
      <c r="VYX65" s="7"/>
      <c r="VYY65" s="7"/>
      <c r="VYZ65" s="7"/>
      <c r="VZA65" s="7"/>
      <c r="VZB65" s="7"/>
      <c r="VZC65" s="7"/>
      <c r="VZD65" s="7"/>
      <c r="VZE65" s="7"/>
      <c r="VZF65" s="7"/>
      <c r="VZG65" s="7"/>
      <c r="VZH65" s="7"/>
      <c r="VZI65" s="7"/>
      <c r="VZJ65" s="7"/>
      <c r="VZK65" s="7"/>
      <c r="VZL65" s="7"/>
      <c r="VZM65" s="7"/>
      <c r="VZN65" s="7"/>
      <c r="VZO65" s="7"/>
      <c r="VZP65" s="7"/>
      <c r="VZQ65" s="7"/>
      <c r="VZR65" s="7"/>
      <c r="VZS65" s="7"/>
      <c r="VZT65" s="7"/>
      <c r="VZU65" s="7"/>
      <c r="VZV65" s="7"/>
      <c r="VZW65" s="7"/>
      <c r="VZX65" s="7"/>
      <c r="VZY65" s="7"/>
      <c r="VZZ65" s="7"/>
      <c r="WAA65" s="7"/>
      <c r="WAB65" s="7"/>
      <c r="WAC65" s="7"/>
      <c r="WAD65" s="7"/>
      <c r="WAE65" s="7"/>
      <c r="WAF65" s="7"/>
      <c r="WAG65" s="7"/>
      <c r="WAH65" s="7"/>
      <c r="WAI65" s="7"/>
      <c r="WAJ65" s="7"/>
      <c r="WAK65" s="7"/>
      <c r="WAL65" s="7"/>
      <c r="WAM65" s="7"/>
      <c r="WAN65" s="7"/>
      <c r="WAO65" s="7"/>
      <c r="WAP65" s="7"/>
      <c r="WAQ65" s="7"/>
      <c r="WAR65" s="7"/>
      <c r="WAS65" s="7"/>
      <c r="WAT65" s="7"/>
      <c r="WAU65" s="7"/>
      <c r="WAV65" s="7"/>
      <c r="WAW65" s="7"/>
      <c r="WAX65" s="7"/>
      <c r="WAY65" s="7"/>
      <c r="WAZ65" s="7"/>
      <c r="WBA65" s="7"/>
      <c r="WBB65" s="7"/>
      <c r="WBC65" s="7"/>
      <c r="WBD65" s="7"/>
      <c r="WBE65" s="7"/>
      <c r="WBF65" s="7"/>
      <c r="WBG65" s="7"/>
      <c r="WBH65" s="7"/>
      <c r="WBI65" s="7"/>
      <c r="WBJ65" s="7"/>
      <c r="WBK65" s="7"/>
      <c r="WBL65" s="7"/>
      <c r="WBM65" s="7"/>
      <c r="WBN65" s="7"/>
      <c r="WBO65" s="7"/>
      <c r="WBP65" s="7"/>
      <c r="WBQ65" s="7"/>
      <c r="WBR65" s="7"/>
      <c r="WBS65" s="7"/>
      <c r="WBT65" s="7"/>
      <c r="WBU65" s="7"/>
      <c r="WBV65" s="7"/>
      <c r="WBW65" s="7"/>
      <c r="WBX65" s="7"/>
      <c r="WBY65" s="7"/>
      <c r="WBZ65" s="7"/>
      <c r="WCA65" s="7"/>
      <c r="WCB65" s="7"/>
      <c r="WCC65" s="7"/>
      <c r="WCD65" s="7"/>
      <c r="WCE65" s="7"/>
      <c r="WCF65" s="7"/>
      <c r="WCG65" s="7"/>
      <c r="WCH65" s="7"/>
      <c r="WCI65" s="7"/>
      <c r="WCJ65" s="7"/>
      <c r="WCL65" s="7"/>
      <c r="WCM65" s="7"/>
      <c r="WCN65" s="7"/>
      <c r="WCO65" s="7"/>
      <c r="WCP65" s="7"/>
      <c r="WCQ65" s="7"/>
      <c r="WCR65" s="7"/>
      <c r="WCS65" s="7"/>
      <c r="WCT65" s="7"/>
      <c r="WCU65" s="7"/>
      <c r="WCV65" s="7"/>
      <c r="WCW65" s="7"/>
      <c r="WCX65" s="7"/>
      <c r="WCY65" s="7"/>
      <c r="WCZ65" s="7"/>
      <c r="WDA65" s="7"/>
      <c r="WDB65" s="7"/>
      <c r="WDC65" s="7"/>
      <c r="WDD65" s="7"/>
      <c r="WDE65" s="7"/>
      <c r="WDF65" s="7"/>
      <c r="WDG65" s="7"/>
      <c r="WDH65" s="7"/>
      <c r="WDI65" s="7"/>
      <c r="WDJ65" s="7"/>
      <c r="WDK65" s="7"/>
      <c r="WDL65" s="7"/>
      <c r="WDM65" s="7"/>
      <c r="WDN65" s="7"/>
      <c r="WDO65" s="7"/>
      <c r="WDP65" s="7"/>
      <c r="WDQ65" s="7"/>
      <c r="WDR65" s="7"/>
      <c r="WDS65" s="7"/>
      <c r="WDT65" s="7"/>
      <c r="WDU65" s="7"/>
      <c r="WDV65" s="7"/>
      <c r="WDW65" s="7"/>
      <c r="WDX65" s="7"/>
      <c r="WDY65" s="7"/>
      <c r="WDZ65" s="7"/>
      <c r="WEA65" s="7"/>
      <c r="WEB65" s="7"/>
      <c r="WEC65" s="7"/>
      <c r="WED65" s="7"/>
      <c r="WEE65" s="7"/>
      <c r="WEF65" s="7"/>
      <c r="WEG65" s="7"/>
      <c r="WEH65" s="7"/>
      <c r="WEI65" s="7"/>
      <c r="WEJ65" s="7"/>
      <c r="WEK65" s="7"/>
      <c r="WEL65" s="7"/>
      <c r="WEM65" s="7"/>
      <c r="WEN65" s="7"/>
      <c r="WEO65" s="7"/>
      <c r="WEP65" s="7"/>
      <c r="WEQ65" s="7"/>
      <c r="WER65" s="7"/>
      <c r="WES65" s="7"/>
      <c r="WET65" s="7"/>
      <c r="WEU65" s="7"/>
      <c r="WEV65" s="7"/>
      <c r="WEW65" s="7"/>
      <c r="WEX65" s="7"/>
      <c r="WEY65" s="7"/>
      <c r="WEZ65" s="7"/>
      <c r="WFA65" s="7"/>
      <c r="WFB65" s="7"/>
      <c r="WFC65" s="7"/>
      <c r="WFD65" s="7"/>
      <c r="WFE65" s="7"/>
      <c r="WFF65" s="7"/>
      <c r="WFG65" s="7"/>
      <c r="WFH65" s="7"/>
      <c r="WFI65" s="7"/>
      <c r="WFJ65" s="7"/>
      <c r="WFK65" s="7"/>
      <c r="WFL65" s="7"/>
      <c r="WFM65" s="7"/>
      <c r="WFN65" s="7"/>
      <c r="WFO65" s="7"/>
      <c r="WFP65" s="7"/>
      <c r="WFQ65" s="7"/>
      <c r="WFR65" s="7"/>
      <c r="WFS65" s="7"/>
      <c r="WFT65" s="7"/>
      <c r="WFU65" s="7"/>
      <c r="WFV65" s="7"/>
      <c r="WFW65" s="7"/>
      <c r="WFX65" s="7"/>
      <c r="WFY65" s="7"/>
      <c r="WFZ65" s="7"/>
      <c r="WGA65" s="7"/>
      <c r="WGB65" s="7"/>
      <c r="WGC65" s="7"/>
      <c r="WGD65" s="7"/>
      <c r="WGE65" s="7"/>
      <c r="WGF65" s="7"/>
      <c r="WGG65" s="7"/>
      <c r="WGH65" s="7"/>
      <c r="WGI65" s="7"/>
      <c r="WGJ65" s="7"/>
      <c r="WGK65" s="7"/>
      <c r="WGL65" s="7"/>
      <c r="WGM65" s="7"/>
      <c r="WGN65" s="7"/>
      <c r="WGO65" s="7"/>
      <c r="WGP65" s="7"/>
      <c r="WGQ65" s="7"/>
      <c r="WGR65" s="7"/>
      <c r="WGS65" s="7"/>
      <c r="WGT65" s="7"/>
      <c r="WGU65" s="7"/>
      <c r="WGV65" s="7"/>
      <c r="WGW65" s="7"/>
      <c r="WGX65" s="7"/>
      <c r="WGY65" s="7"/>
      <c r="WGZ65" s="7"/>
      <c r="WHA65" s="7"/>
      <c r="WHB65" s="7"/>
      <c r="WHC65" s="7"/>
      <c r="WHD65" s="7"/>
      <c r="WHE65" s="7"/>
      <c r="WHF65" s="7"/>
      <c r="WHG65" s="7"/>
      <c r="WHH65" s="7"/>
      <c r="WHI65" s="7"/>
      <c r="WHJ65" s="7"/>
      <c r="WHK65" s="7"/>
      <c r="WHL65" s="7"/>
      <c r="WHM65" s="7"/>
      <c r="WHN65" s="7"/>
      <c r="WHO65" s="7"/>
      <c r="WHP65" s="7"/>
      <c r="WHQ65" s="7"/>
      <c r="WHR65" s="7"/>
      <c r="WHS65" s="7"/>
      <c r="WHT65" s="7"/>
      <c r="WHU65" s="7"/>
      <c r="WHV65" s="7"/>
      <c r="WHW65" s="7"/>
      <c r="WHX65" s="7"/>
      <c r="WHY65" s="7"/>
      <c r="WHZ65" s="7"/>
      <c r="WIA65" s="7"/>
      <c r="WIB65" s="7"/>
      <c r="WIC65" s="7"/>
      <c r="WID65" s="7"/>
      <c r="WIE65" s="7"/>
      <c r="WIF65" s="7"/>
      <c r="WIG65" s="7"/>
      <c r="WIH65" s="7"/>
      <c r="WII65" s="7"/>
      <c r="WIJ65" s="7"/>
      <c r="WIK65" s="7"/>
      <c r="WIL65" s="7"/>
      <c r="WIM65" s="7"/>
      <c r="WIN65" s="7"/>
      <c r="WIO65" s="7"/>
      <c r="WIP65" s="7"/>
      <c r="WIQ65" s="7"/>
      <c r="WIR65" s="7"/>
      <c r="WIS65" s="7"/>
      <c r="WIT65" s="7"/>
      <c r="WIU65" s="7"/>
      <c r="WIV65" s="7"/>
      <c r="WIW65" s="7"/>
      <c r="WIX65" s="7"/>
      <c r="WIY65" s="7"/>
      <c r="WIZ65" s="7"/>
      <c r="WJA65" s="7"/>
      <c r="WJB65" s="7"/>
      <c r="WJC65" s="7"/>
      <c r="WJD65" s="7"/>
      <c r="WJE65" s="7"/>
      <c r="WJF65" s="7"/>
      <c r="WJG65" s="7"/>
      <c r="WJH65" s="7"/>
      <c r="WJI65" s="7"/>
      <c r="WJJ65" s="7"/>
      <c r="WJK65" s="7"/>
      <c r="WJL65" s="7"/>
      <c r="WJM65" s="7"/>
      <c r="WJN65" s="7"/>
      <c r="WJO65" s="7"/>
      <c r="WJP65" s="7"/>
      <c r="WJQ65" s="7"/>
      <c r="WJR65" s="7"/>
      <c r="WJS65" s="7"/>
      <c r="WJT65" s="7"/>
      <c r="WJU65" s="7"/>
      <c r="WJV65" s="7"/>
      <c r="WJW65" s="7"/>
      <c r="WJX65" s="7"/>
      <c r="WJY65" s="7"/>
      <c r="WJZ65" s="7"/>
      <c r="WKA65" s="7"/>
      <c r="WKB65" s="7"/>
      <c r="WKC65" s="7"/>
      <c r="WKD65" s="7"/>
      <c r="WKE65" s="7"/>
      <c r="WKF65" s="7"/>
      <c r="WKG65" s="7"/>
      <c r="WKH65" s="7"/>
      <c r="WKI65" s="7"/>
      <c r="WKJ65" s="7"/>
      <c r="WKK65" s="7"/>
      <c r="WKL65" s="7"/>
      <c r="WKM65" s="7"/>
      <c r="WKN65" s="7"/>
      <c r="WKO65" s="7"/>
      <c r="WKP65" s="7"/>
      <c r="WKQ65" s="7"/>
      <c r="WKR65" s="7"/>
      <c r="WKS65" s="7"/>
      <c r="WKT65" s="7"/>
      <c r="WKU65" s="7"/>
      <c r="WKV65" s="7"/>
      <c r="WKW65" s="7"/>
      <c r="WKX65" s="7"/>
      <c r="WKY65" s="7"/>
      <c r="WKZ65" s="7"/>
      <c r="WLA65" s="7"/>
      <c r="WLB65" s="7"/>
      <c r="WLC65" s="7"/>
      <c r="WLD65" s="7"/>
      <c r="WLE65" s="7"/>
      <c r="WLF65" s="7"/>
      <c r="WLG65" s="7"/>
      <c r="WLH65" s="7"/>
      <c r="WLI65" s="7"/>
      <c r="WLJ65" s="7"/>
      <c r="WLK65" s="7"/>
      <c r="WLL65" s="7"/>
      <c r="WLM65" s="7"/>
      <c r="WLN65" s="7"/>
      <c r="WLO65" s="7"/>
      <c r="WLP65" s="7"/>
      <c r="WLQ65" s="7"/>
      <c r="WLR65" s="7"/>
      <c r="WLS65" s="7"/>
      <c r="WLT65" s="7"/>
      <c r="WLU65" s="7"/>
      <c r="WLV65" s="7"/>
      <c r="WLW65" s="7"/>
      <c r="WLX65" s="7"/>
      <c r="WLY65" s="7"/>
      <c r="WLZ65" s="7"/>
      <c r="WMA65" s="7"/>
      <c r="WMB65" s="7"/>
      <c r="WMC65" s="7"/>
      <c r="WMD65" s="7"/>
      <c r="WME65" s="7"/>
      <c r="WMF65" s="7"/>
      <c r="WMH65" s="7"/>
      <c r="WMI65" s="7"/>
      <c r="WMJ65" s="7"/>
      <c r="WMK65" s="7"/>
      <c r="WML65" s="7"/>
      <c r="WMM65" s="7"/>
      <c r="WMN65" s="7"/>
      <c r="WMO65" s="7"/>
      <c r="WMP65" s="7"/>
      <c r="WMQ65" s="7"/>
      <c r="WMR65" s="7"/>
      <c r="WMS65" s="7"/>
      <c r="WMT65" s="7"/>
      <c r="WMU65" s="7"/>
      <c r="WMV65" s="7"/>
      <c r="WMW65" s="7"/>
      <c r="WMX65" s="7"/>
      <c r="WMY65" s="7"/>
      <c r="WMZ65" s="7"/>
      <c r="WNA65" s="7"/>
      <c r="WNB65" s="7"/>
      <c r="WNC65" s="7"/>
      <c r="WND65" s="7"/>
      <c r="WNE65" s="7"/>
      <c r="WNF65" s="7"/>
      <c r="WNG65" s="7"/>
      <c r="WNH65" s="7"/>
      <c r="WNI65" s="7"/>
      <c r="WNJ65" s="7"/>
      <c r="WNK65" s="7"/>
      <c r="WNL65" s="7"/>
      <c r="WNM65" s="7"/>
      <c r="WNN65" s="7"/>
      <c r="WNO65" s="7"/>
      <c r="WNP65" s="7"/>
      <c r="WNQ65" s="7"/>
      <c r="WNR65" s="7"/>
      <c r="WNS65" s="7"/>
      <c r="WNT65" s="7"/>
      <c r="WNU65" s="7"/>
      <c r="WNV65" s="7"/>
      <c r="WNW65" s="7"/>
      <c r="WNX65" s="7"/>
      <c r="WNY65" s="7"/>
      <c r="WNZ65" s="7"/>
      <c r="WOA65" s="7"/>
      <c r="WOB65" s="7"/>
      <c r="WOC65" s="7"/>
      <c r="WOD65" s="7"/>
      <c r="WOE65" s="7"/>
      <c r="WOF65" s="7"/>
      <c r="WOG65" s="7"/>
      <c r="WOH65" s="7"/>
      <c r="WOI65" s="7"/>
      <c r="WOJ65" s="7"/>
      <c r="WOK65" s="7"/>
      <c r="WOL65" s="7"/>
      <c r="WOM65" s="7"/>
      <c r="WON65" s="7"/>
      <c r="WOO65" s="7"/>
      <c r="WOP65" s="7"/>
      <c r="WOQ65" s="7"/>
      <c r="WOR65" s="7"/>
      <c r="WOS65" s="7"/>
      <c r="WOT65" s="7"/>
      <c r="WOU65" s="7"/>
      <c r="WOV65" s="7"/>
      <c r="WOW65" s="7"/>
      <c r="WOX65" s="7"/>
      <c r="WOY65" s="7"/>
      <c r="WOZ65" s="7"/>
      <c r="WPA65" s="7"/>
      <c r="WPB65" s="7"/>
      <c r="WPC65" s="7"/>
      <c r="WPD65" s="7"/>
      <c r="WPE65" s="7"/>
      <c r="WPF65" s="7"/>
      <c r="WPG65" s="7"/>
      <c r="WPH65" s="7"/>
      <c r="WPI65" s="7"/>
      <c r="WPJ65" s="7"/>
      <c r="WPK65" s="7"/>
      <c r="WPL65" s="7"/>
      <c r="WPM65" s="7"/>
      <c r="WPN65" s="7"/>
      <c r="WPO65" s="7"/>
      <c r="WPP65" s="7"/>
      <c r="WPQ65" s="7"/>
      <c r="WPR65" s="7"/>
      <c r="WPS65" s="7"/>
      <c r="WPT65" s="7"/>
      <c r="WPU65" s="7"/>
      <c r="WPV65" s="7"/>
      <c r="WPW65" s="7"/>
      <c r="WPX65" s="7"/>
      <c r="WPY65" s="7"/>
      <c r="WPZ65" s="7"/>
      <c r="WQA65" s="7"/>
      <c r="WQB65" s="7"/>
      <c r="WQC65" s="7"/>
      <c r="WQD65" s="7"/>
      <c r="WQE65" s="7"/>
      <c r="WQF65" s="7"/>
      <c r="WQG65" s="7"/>
      <c r="WQH65" s="7"/>
      <c r="WQI65" s="7"/>
      <c r="WQJ65" s="7"/>
      <c r="WQK65" s="7"/>
      <c r="WQL65" s="7"/>
      <c r="WQM65" s="7"/>
      <c r="WQN65" s="7"/>
      <c r="WQO65" s="7"/>
      <c r="WQP65" s="7"/>
      <c r="WQQ65" s="7"/>
      <c r="WQR65" s="7"/>
      <c r="WQS65" s="7"/>
      <c r="WQT65" s="7"/>
      <c r="WQU65" s="7"/>
      <c r="WQV65" s="7"/>
      <c r="WQW65" s="7"/>
      <c r="WQX65" s="7"/>
      <c r="WQY65" s="7"/>
      <c r="WQZ65" s="7"/>
      <c r="WRA65" s="7"/>
      <c r="WRB65" s="7"/>
      <c r="WRC65" s="7"/>
      <c r="WRD65" s="7"/>
      <c r="WRE65" s="7"/>
      <c r="WRF65" s="7"/>
      <c r="WRG65" s="7"/>
      <c r="WRH65" s="7"/>
      <c r="WRI65" s="7"/>
      <c r="WRJ65" s="7"/>
      <c r="WRK65" s="7"/>
      <c r="WRL65" s="7"/>
      <c r="WRM65" s="7"/>
      <c r="WRN65" s="7"/>
      <c r="WRO65" s="7"/>
      <c r="WRP65" s="7"/>
      <c r="WRQ65" s="7"/>
      <c r="WRR65" s="7"/>
      <c r="WRS65" s="7"/>
      <c r="WRT65" s="7"/>
      <c r="WRU65" s="7"/>
      <c r="WRV65" s="7"/>
      <c r="WRW65" s="7"/>
      <c r="WRX65" s="7"/>
      <c r="WRY65" s="7"/>
      <c r="WRZ65" s="7"/>
      <c r="WSA65" s="7"/>
      <c r="WSB65" s="7"/>
      <c r="WSC65" s="7"/>
      <c r="WSD65" s="7"/>
      <c r="WSE65" s="7"/>
      <c r="WSF65" s="7"/>
      <c r="WSG65" s="7"/>
      <c r="WSH65" s="7"/>
      <c r="WSI65" s="7"/>
      <c r="WSJ65" s="7"/>
      <c r="WSK65" s="7"/>
      <c r="WSL65" s="7"/>
      <c r="WSM65" s="7"/>
      <c r="WSN65" s="7"/>
      <c r="WSO65" s="7"/>
      <c r="WSP65" s="7"/>
      <c r="WSQ65" s="7"/>
      <c r="WSR65" s="7"/>
      <c r="WSS65" s="7"/>
      <c r="WST65" s="7"/>
      <c r="WSU65" s="7"/>
      <c r="WSV65" s="7"/>
      <c r="WSW65" s="7"/>
      <c r="WSX65" s="7"/>
      <c r="WSY65" s="7"/>
      <c r="WSZ65" s="7"/>
      <c r="WTA65" s="7"/>
      <c r="WTB65" s="7"/>
      <c r="WTC65" s="7"/>
      <c r="WTD65" s="7"/>
      <c r="WTE65" s="7"/>
      <c r="WTF65" s="7"/>
      <c r="WTG65" s="7"/>
      <c r="WTH65" s="7"/>
      <c r="WTI65" s="7"/>
      <c r="WTJ65" s="7"/>
      <c r="WTK65" s="7"/>
      <c r="WTL65" s="7"/>
      <c r="WTM65" s="7"/>
      <c r="WTN65" s="7"/>
      <c r="WTO65" s="7"/>
      <c r="WTP65" s="7"/>
      <c r="WTQ65" s="7"/>
      <c r="WTR65" s="7"/>
      <c r="WTS65" s="7"/>
      <c r="WTT65" s="7"/>
      <c r="WTU65" s="7"/>
      <c r="WTV65" s="7"/>
      <c r="WTW65" s="7"/>
      <c r="WTX65" s="7"/>
      <c r="WTY65" s="7"/>
      <c r="WTZ65" s="7"/>
      <c r="WUA65" s="7"/>
      <c r="WUB65" s="7"/>
      <c r="WUC65" s="7"/>
      <c r="WUD65" s="7"/>
      <c r="WUE65" s="7"/>
      <c r="WUF65" s="7"/>
      <c r="WUG65" s="7"/>
      <c r="WUH65" s="7"/>
      <c r="WUI65" s="7"/>
      <c r="WUJ65" s="7"/>
      <c r="WUK65" s="7"/>
      <c r="WUL65" s="7"/>
      <c r="WUM65" s="7"/>
      <c r="WUN65" s="7"/>
      <c r="WUO65" s="7"/>
      <c r="WUP65" s="7"/>
      <c r="WUQ65" s="7"/>
      <c r="WUR65" s="7"/>
      <c r="WUS65" s="7"/>
      <c r="WUT65" s="7"/>
      <c r="WUU65" s="7"/>
      <c r="WUV65" s="7"/>
      <c r="WUW65" s="7"/>
      <c r="WUX65" s="7"/>
      <c r="WUY65" s="7"/>
      <c r="WUZ65" s="7"/>
      <c r="WVA65" s="7"/>
      <c r="WVB65" s="7"/>
      <c r="WVC65" s="7"/>
      <c r="WVD65" s="7"/>
      <c r="WVE65" s="7"/>
      <c r="WVF65" s="7"/>
      <c r="WVG65" s="7"/>
      <c r="WVH65" s="7"/>
      <c r="WVI65" s="7"/>
      <c r="WVJ65" s="7"/>
      <c r="WVK65" s="7"/>
      <c r="WVL65" s="7"/>
      <c r="WVM65" s="7"/>
      <c r="WVN65" s="7"/>
      <c r="WVO65" s="7"/>
      <c r="WVP65" s="7"/>
      <c r="WVQ65" s="7"/>
      <c r="WVR65" s="7"/>
      <c r="WVS65" s="7"/>
      <c r="WVT65" s="7"/>
      <c r="WVU65" s="7"/>
      <c r="WVV65" s="7"/>
      <c r="WVW65" s="7"/>
      <c r="WVX65" s="7"/>
      <c r="WVY65" s="7"/>
      <c r="WVZ65" s="7"/>
      <c r="WWA65" s="7"/>
      <c r="WWB65" s="7"/>
      <c r="WWD65" s="7"/>
      <c r="WWE65" s="7"/>
      <c r="WWF65" s="7"/>
      <c r="WWG65" s="7"/>
      <c r="WWH65" s="7"/>
      <c r="WWI65" s="7"/>
      <c r="WWJ65" s="7"/>
      <c r="WWK65" s="7"/>
      <c r="WWL65" s="7"/>
      <c r="WWM65" s="7"/>
      <c r="WWN65" s="7"/>
      <c r="WWO65" s="7"/>
      <c r="WWP65" s="7"/>
      <c r="WWQ65" s="7"/>
      <c r="WWR65" s="7"/>
      <c r="WWS65" s="7"/>
      <c r="WWT65" s="7"/>
      <c r="WWU65" s="7"/>
      <c r="WWV65" s="7"/>
      <c r="WWW65" s="7"/>
      <c r="WWX65" s="7"/>
      <c r="WWY65" s="7"/>
      <c r="WWZ65" s="7"/>
      <c r="WXA65" s="7"/>
      <c r="WXB65" s="7"/>
      <c r="WXC65" s="7"/>
      <c r="WXD65" s="7"/>
      <c r="WXE65" s="7"/>
      <c r="WXF65" s="7"/>
      <c r="WXG65" s="7"/>
      <c r="WXH65" s="7"/>
      <c r="WXI65" s="7"/>
      <c r="WXJ65" s="7"/>
      <c r="WXK65" s="7"/>
      <c r="WXL65" s="7"/>
      <c r="WXM65" s="7"/>
      <c r="WXN65" s="7"/>
      <c r="WXO65" s="7"/>
      <c r="WXP65" s="7"/>
      <c r="WXQ65" s="7"/>
      <c r="WXR65" s="7"/>
      <c r="WXS65" s="7"/>
      <c r="WXT65" s="7"/>
      <c r="WXU65" s="7"/>
      <c r="WXV65" s="7"/>
      <c r="WXW65" s="7"/>
      <c r="WXX65" s="7"/>
      <c r="WXY65" s="7"/>
      <c r="WXZ65" s="7"/>
      <c r="WYA65" s="7"/>
      <c r="WYB65" s="7"/>
      <c r="WYC65" s="7"/>
      <c r="WYD65" s="7"/>
      <c r="WYE65" s="7"/>
      <c r="WYF65" s="7"/>
      <c r="WYG65" s="7"/>
      <c r="WYH65" s="7"/>
      <c r="WYI65" s="7"/>
      <c r="WYJ65" s="7"/>
      <c r="WYK65" s="7"/>
      <c r="WYL65" s="7"/>
      <c r="WYM65" s="7"/>
      <c r="WYN65" s="7"/>
      <c r="WYO65" s="7"/>
      <c r="WYP65" s="7"/>
      <c r="WYQ65" s="7"/>
      <c r="WYR65" s="7"/>
      <c r="WYS65" s="7"/>
      <c r="WYT65" s="7"/>
      <c r="WYU65" s="7"/>
      <c r="WYV65" s="7"/>
      <c r="WYW65" s="7"/>
      <c r="WYX65" s="7"/>
      <c r="WYY65" s="7"/>
      <c r="WYZ65" s="7"/>
      <c r="WZA65" s="7"/>
      <c r="WZB65" s="7"/>
      <c r="WZC65" s="7"/>
      <c r="WZD65" s="7"/>
      <c r="WZE65" s="7"/>
      <c r="WZF65" s="7"/>
      <c r="WZG65" s="7"/>
      <c r="WZH65" s="7"/>
      <c r="WZI65" s="7"/>
      <c r="WZJ65" s="7"/>
      <c r="WZK65" s="7"/>
      <c r="WZL65" s="7"/>
      <c r="WZM65" s="7"/>
      <c r="WZN65" s="7"/>
      <c r="WZO65" s="7"/>
      <c r="WZP65" s="7"/>
      <c r="WZQ65" s="7"/>
      <c r="WZR65" s="7"/>
      <c r="WZS65" s="7"/>
      <c r="WZT65" s="7"/>
      <c r="WZU65" s="7"/>
      <c r="WZV65" s="7"/>
      <c r="WZW65" s="7"/>
      <c r="WZX65" s="7"/>
      <c r="WZY65" s="7"/>
      <c r="WZZ65" s="7"/>
      <c r="XAA65" s="7"/>
      <c r="XAB65" s="7"/>
      <c r="XAC65" s="7"/>
      <c r="XAD65" s="7"/>
      <c r="XAE65" s="7"/>
      <c r="XAF65" s="7"/>
      <c r="XAG65" s="7"/>
      <c r="XAH65" s="7"/>
      <c r="XAI65" s="7"/>
      <c r="XAJ65" s="7"/>
      <c r="XAK65" s="7"/>
      <c r="XAL65" s="7"/>
      <c r="XAM65" s="7"/>
      <c r="XAN65" s="7"/>
      <c r="XAO65" s="7"/>
      <c r="XAP65" s="7"/>
      <c r="XAQ65" s="7"/>
      <c r="XAR65" s="7"/>
      <c r="XAS65" s="7"/>
      <c r="XAT65" s="7"/>
      <c r="XAU65" s="7"/>
      <c r="XAV65" s="7"/>
      <c r="XAW65" s="7"/>
      <c r="XAX65" s="7"/>
      <c r="XAY65" s="7"/>
      <c r="XAZ65" s="7"/>
      <c r="XBA65" s="7"/>
      <c r="XBB65" s="7"/>
      <c r="XBC65" s="7"/>
      <c r="XBD65" s="7"/>
      <c r="XBE65" s="7"/>
      <c r="XBF65" s="7"/>
      <c r="XBG65" s="7"/>
      <c r="XBH65" s="7"/>
      <c r="XBI65" s="7"/>
      <c r="XBJ65" s="7"/>
      <c r="XBK65" s="7"/>
      <c r="XBL65" s="7"/>
      <c r="XBM65" s="7"/>
      <c r="XBN65" s="7"/>
      <c r="XBO65" s="7"/>
      <c r="XBP65" s="7"/>
      <c r="XBQ65" s="7"/>
      <c r="XBR65" s="7"/>
      <c r="XBS65" s="7"/>
      <c r="XBT65" s="7"/>
      <c r="XBU65" s="7"/>
      <c r="XBV65" s="7"/>
      <c r="XBW65" s="7"/>
      <c r="XBX65" s="7"/>
      <c r="XBY65" s="7"/>
      <c r="XBZ65" s="7"/>
      <c r="XCA65" s="7"/>
      <c r="XCB65" s="7"/>
      <c r="XCC65" s="7"/>
      <c r="XCD65" s="7"/>
      <c r="XCE65" s="7"/>
      <c r="XCF65" s="7"/>
      <c r="XCG65" s="7"/>
      <c r="XCH65" s="7"/>
      <c r="XCI65" s="7"/>
      <c r="XCJ65" s="7"/>
      <c r="XCK65" s="7"/>
      <c r="XCL65" s="7"/>
      <c r="XCM65" s="7"/>
      <c r="XCN65" s="7"/>
      <c r="XCO65" s="7"/>
      <c r="XCP65" s="7"/>
      <c r="XCQ65" s="7"/>
      <c r="XCR65" s="7"/>
      <c r="XCS65" s="7"/>
      <c r="XCT65" s="7"/>
      <c r="XCU65" s="7"/>
      <c r="XCV65" s="7"/>
      <c r="XCW65" s="7"/>
      <c r="XCX65" s="7"/>
      <c r="XCY65" s="7"/>
      <c r="XCZ65" s="7"/>
      <c r="XDA65" s="7"/>
      <c r="XDB65" s="7"/>
      <c r="XDC65" s="7"/>
      <c r="XDD65" s="7"/>
      <c r="XDE65" s="7"/>
      <c r="XDF65" s="7"/>
      <c r="XDG65" s="7"/>
      <c r="XDH65" s="7"/>
      <c r="XDI65" s="7"/>
      <c r="XDJ65" s="7"/>
      <c r="XDK65" s="7"/>
      <c r="XDL65" s="7"/>
      <c r="XDM65" s="7"/>
      <c r="XDN65" s="7"/>
      <c r="XDO65" s="7"/>
      <c r="XDP65" s="7"/>
      <c r="XDQ65" s="7"/>
      <c r="XDR65" s="7"/>
      <c r="XDS65" s="7"/>
      <c r="XDT65" s="7"/>
      <c r="XDU65" s="7"/>
      <c r="XDV65" s="7"/>
      <c r="XDW65" s="7"/>
      <c r="XDX65" s="7"/>
      <c r="XDY65" s="7"/>
      <c r="XDZ65" s="7"/>
      <c r="XEA65" s="7"/>
      <c r="XEB65" s="7"/>
      <c r="XEC65" s="7"/>
      <c r="XED65" s="7"/>
      <c r="XEE65" s="7"/>
      <c r="XEF65" s="7"/>
      <c r="XEG65" s="7"/>
      <c r="XEH65" s="7"/>
      <c r="XEI65" s="7"/>
      <c r="XEJ65" s="7"/>
      <c r="XEK65" s="7"/>
      <c r="XEL65" s="7"/>
      <c r="XEM65" s="7"/>
      <c r="XEN65" s="7"/>
      <c r="XEO65" s="7"/>
      <c r="XEP65" s="7"/>
      <c r="XEQ65" s="7"/>
      <c r="XER65" s="7"/>
      <c r="XES65" s="7"/>
      <c r="XET65" s="7"/>
      <c r="XEU65" s="7"/>
      <c r="XEV65" s="7"/>
      <c r="XEW65" s="7"/>
      <c r="XEX65" s="7"/>
    </row>
    <row r="66" spans="1:16378" s="7" customFormat="1" x14ac:dyDescent="0.25">
      <c r="A66" s="138">
        <v>62</v>
      </c>
      <c r="B66" s="376">
        <f t="shared" si="67"/>
        <v>183</v>
      </c>
      <c r="C66" s="377" t="str">
        <f t="shared" si="56"/>
        <v>JULY</v>
      </c>
      <c r="D66" s="138"/>
      <c r="E66" s="167"/>
      <c r="F66" s="356" t="str">
        <f>IF(ISNA(VLOOKUP($J66,ADDRESS!$B$3:$N1384,12,0)),"",VLOOKUP($J66,ADDRESS!$B$3:$N1384,12,0))</f>
        <v>AAAAA0000AST001</v>
      </c>
      <c r="G66" s="356">
        <f>IF(ISNA(VLOOKUP($J66,ADDRESS!$B$3:$N1384,13,0)),"",VLOOKUP($J66,ADDRESS!$B$3:$N1384,13,0))</f>
        <v>0</v>
      </c>
      <c r="H66" s="356">
        <f>IF(ISNA(VLOOKUP($J66,ADDRESS!$B$3:$N1384,10,0)),"",VLOOKUP($J66,ADDRESS!$B$3:$N1384,10,0))</f>
        <v>0</v>
      </c>
      <c r="I66" s="356" t="str">
        <f>IF(ISNA(VLOOKUP($J66,ADDRESS!$B$3:$N1384,11,0)),"",VLOOKUP($J66,ADDRESS!$B$3:$N1384,11,0))</f>
        <v>AAAAA0000A</v>
      </c>
      <c r="J66" s="165" t="s">
        <v>351</v>
      </c>
      <c r="K66" s="168">
        <v>413.4</v>
      </c>
      <c r="L66" s="110" t="s">
        <v>302</v>
      </c>
      <c r="M66" s="169"/>
      <c r="N66" s="379">
        <f t="shared" si="69"/>
        <v>0</v>
      </c>
      <c r="O66" s="379">
        <f t="shared" si="70"/>
        <v>0</v>
      </c>
      <c r="P66" s="379">
        <f t="shared" si="71"/>
        <v>0</v>
      </c>
      <c r="Q66" s="379">
        <f t="shared" si="72"/>
        <v>0</v>
      </c>
      <c r="R66" s="379">
        <f t="shared" si="73"/>
        <v>0</v>
      </c>
      <c r="S66" s="379">
        <f t="shared" si="74"/>
        <v>0</v>
      </c>
      <c r="T66" s="379">
        <f t="shared" si="75"/>
        <v>0</v>
      </c>
      <c r="U66" s="379">
        <f t="shared" si="57"/>
        <v>0</v>
      </c>
      <c r="V66" s="379">
        <f t="shared" si="76"/>
        <v>51</v>
      </c>
      <c r="W66" s="379">
        <f t="shared" si="77"/>
        <v>0</v>
      </c>
      <c r="X66" s="379">
        <f t="shared" si="78"/>
        <v>0</v>
      </c>
      <c r="Y66" s="379">
        <f t="shared" si="79"/>
        <v>0</v>
      </c>
      <c r="Z66" s="379">
        <f t="shared" si="80"/>
        <v>0</v>
      </c>
      <c r="AA66" s="170"/>
      <c r="AB66" s="151">
        <f t="shared" si="81"/>
        <v>464.4</v>
      </c>
      <c r="AC66" s="110"/>
      <c r="AD66" s="171"/>
      <c r="AE66" s="379">
        <f t="shared" si="82"/>
        <v>0</v>
      </c>
      <c r="AF66" s="379">
        <f t="shared" si="83"/>
        <v>0</v>
      </c>
      <c r="AG66" s="379">
        <f t="shared" si="84"/>
        <v>0</v>
      </c>
      <c r="AH66" s="379">
        <f t="shared" si="85"/>
        <v>0</v>
      </c>
      <c r="AI66" s="379">
        <f t="shared" si="68"/>
        <v>0</v>
      </c>
      <c r="AJ66" s="379">
        <f t="shared" si="86"/>
        <v>0</v>
      </c>
      <c r="AK66" s="379">
        <f t="shared" si="87"/>
        <v>0</v>
      </c>
      <c r="AL66" s="379">
        <f t="shared" si="88"/>
        <v>0</v>
      </c>
      <c r="AM66" s="379">
        <f t="shared" si="89"/>
        <v>0</v>
      </c>
      <c r="AN66" s="379">
        <f t="shared" si="90"/>
        <v>0</v>
      </c>
      <c r="AO66" s="151">
        <f t="shared" si="91"/>
        <v>464.4</v>
      </c>
      <c r="AP66" s="172">
        <v>41458</v>
      </c>
      <c r="AQ66" s="151"/>
      <c r="AR66" s="110"/>
      <c r="AS66" s="172"/>
      <c r="AT66" s="21"/>
    </row>
    <row r="67" spans="1:16378" s="7" customFormat="1" x14ac:dyDescent="0.25">
      <c r="A67" s="138">
        <v>63</v>
      </c>
      <c r="B67" s="376">
        <f t="shared" si="67"/>
        <v>183</v>
      </c>
      <c r="C67" s="377" t="str">
        <f t="shared" si="56"/>
        <v>JULY</v>
      </c>
      <c r="D67" s="138"/>
      <c r="E67" s="167"/>
      <c r="F67" s="356" t="str">
        <f>IF(ISNA(VLOOKUP($J67,ADDRESS!$B$3:$N1385,12,0)),"",VLOOKUP($J67,ADDRESS!$B$3:$N1385,12,0))</f>
        <v>AAAAA0000AST001</v>
      </c>
      <c r="G67" s="356">
        <f>IF(ISNA(VLOOKUP($J67,ADDRESS!$B$3:$N1385,13,0)),"",VLOOKUP($J67,ADDRESS!$B$3:$N1385,13,0))</f>
        <v>0</v>
      </c>
      <c r="H67" s="356">
        <f>IF(ISNA(VLOOKUP($J67,ADDRESS!$B$3:$N1385,10,0)),"",VLOOKUP($J67,ADDRESS!$B$3:$N1385,10,0))</f>
        <v>0</v>
      </c>
      <c r="I67" s="356" t="str">
        <f>IF(ISNA(VLOOKUP($J67,ADDRESS!$B$3:$N1385,11,0)),"",VLOOKUP($J67,ADDRESS!$B$3:$N1385,11,0))</f>
        <v>AAAAA0000A</v>
      </c>
      <c r="J67" s="165" t="s">
        <v>352</v>
      </c>
      <c r="K67" s="168">
        <v>316.5</v>
      </c>
      <c r="L67" s="110" t="s">
        <v>302</v>
      </c>
      <c r="M67" s="169"/>
      <c r="N67" s="379">
        <f t="shared" si="69"/>
        <v>0</v>
      </c>
      <c r="O67" s="379">
        <f t="shared" si="70"/>
        <v>0</v>
      </c>
      <c r="P67" s="379">
        <f t="shared" si="71"/>
        <v>0</v>
      </c>
      <c r="Q67" s="379">
        <f t="shared" si="72"/>
        <v>0</v>
      </c>
      <c r="R67" s="379">
        <f t="shared" si="73"/>
        <v>0</v>
      </c>
      <c r="S67" s="379">
        <f t="shared" si="74"/>
        <v>0</v>
      </c>
      <c r="T67" s="379">
        <f t="shared" si="75"/>
        <v>0</v>
      </c>
      <c r="U67" s="379">
        <f t="shared" si="57"/>
        <v>0</v>
      </c>
      <c r="V67" s="379">
        <f t="shared" si="76"/>
        <v>39</v>
      </c>
      <c r="W67" s="379">
        <f t="shared" si="77"/>
        <v>0</v>
      </c>
      <c r="X67" s="379">
        <f t="shared" si="78"/>
        <v>0</v>
      </c>
      <c r="Y67" s="379">
        <f t="shared" si="79"/>
        <v>0</v>
      </c>
      <c r="Z67" s="379">
        <f t="shared" si="80"/>
        <v>0</v>
      </c>
      <c r="AA67" s="170"/>
      <c r="AB67" s="151">
        <f t="shared" si="81"/>
        <v>355.5</v>
      </c>
      <c r="AC67" s="110"/>
      <c r="AD67" s="171"/>
      <c r="AE67" s="379">
        <f t="shared" si="82"/>
        <v>0</v>
      </c>
      <c r="AF67" s="379">
        <f t="shared" si="83"/>
        <v>0</v>
      </c>
      <c r="AG67" s="379">
        <f t="shared" si="84"/>
        <v>0</v>
      </c>
      <c r="AH67" s="379">
        <f t="shared" si="85"/>
        <v>0</v>
      </c>
      <c r="AI67" s="379">
        <f t="shared" si="68"/>
        <v>0</v>
      </c>
      <c r="AJ67" s="379">
        <f t="shared" si="86"/>
        <v>0</v>
      </c>
      <c r="AK67" s="379">
        <f t="shared" si="87"/>
        <v>0</v>
      </c>
      <c r="AL67" s="379">
        <f t="shared" si="88"/>
        <v>0</v>
      </c>
      <c r="AM67" s="379">
        <f t="shared" si="89"/>
        <v>0</v>
      </c>
      <c r="AN67" s="379">
        <f t="shared" si="90"/>
        <v>0</v>
      </c>
      <c r="AO67" s="151">
        <f t="shared" si="91"/>
        <v>355.5</v>
      </c>
      <c r="AP67" s="172">
        <v>41458</v>
      </c>
      <c r="AQ67" s="151"/>
      <c r="AR67" s="110"/>
      <c r="AS67" s="172"/>
      <c r="AT67" s="21"/>
    </row>
    <row r="68" spans="1:16378" s="7" customFormat="1" x14ac:dyDescent="0.25">
      <c r="A68" s="138">
        <v>64</v>
      </c>
      <c r="B68" s="376">
        <f t="shared" si="67"/>
        <v>183</v>
      </c>
      <c r="C68" s="377" t="str">
        <f t="shared" si="56"/>
        <v>JULY</v>
      </c>
      <c r="D68" s="138"/>
      <c r="E68" s="167"/>
      <c r="F68" s="356" t="str">
        <f>IF(ISNA(VLOOKUP($J68,ADDRESS!$B$3:$N1386,12,0)),"",VLOOKUP($J68,ADDRESS!$B$3:$N1386,12,0))</f>
        <v>AAAAA0000AST001</v>
      </c>
      <c r="G68" s="356">
        <f>IF(ISNA(VLOOKUP($J68,ADDRESS!$B$3:$N1386,13,0)),"",VLOOKUP($J68,ADDRESS!$B$3:$N1386,13,0))</f>
        <v>0</v>
      </c>
      <c r="H68" s="356">
        <f>IF(ISNA(VLOOKUP($J68,ADDRESS!$B$3:$N1386,10,0)),"",VLOOKUP($J68,ADDRESS!$B$3:$N1386,10,0))</f>
        <v>0</v>
      </c>
      <c r="I68" s="356" t="str">
        <f>IF(ISNA(VLOOKUP($J68,ADDRESS!$B$3:$N1386,11,0)),"",VLOOKUP($J68,ADDRESS!$B$3:$N1386,11,0))</f>
        <v>AAAAA0000A</v>
      </c>
      <c r="J68" s="165" t="s">
        <v>353</v>
      </c>
      <c r="K68" s="168">
        <v>235.1</v>
      </c>
      <c r="L68" s="110" t="s">
        <v>302</v>
      </c>
      <c r="M68" s="169"/>
      <c r="N68" s="379">
        <f t="shared" si="69"/>
        <v>0</v>
      </c>
      <c r="O68" s="379">
        <f t="shared" si="70"/>
        <v>0</v>
      </c>
      <c r="P68" s="379">
        <f t="shared" si="71"/>
        <v>0</v>
      </c>
      <c r="Q68" s="379">
        <f t="shared" si="72"/>
        <v>0</v>
      </c>
      <c r="R68" s="379">
        <f t="shared" si="73"/>
        <v>0</v>
      </c>
      <c r="S68" s="379">
        <f t="shared" si="74"/>
        <v>0</v>
      </c>
      <c r="T68" s="379">
        <f t="shared" si="75"/>
        <v>0</v>
      </c>
      <c r="U68" s="379">
        <f t="shared" si="57"/>
        <v>0</v>
      </c>
      <c r="V68" s="379">
        <f t="shared" si="76"/>
        <v>29</v>
      </c>
      <c r="W68" s="379">
        <f t="shared" si="77"/>
        <v>0</v>
      </c>
      <c r="X68" s="379">
        <f t="shared" si="78"/>
        <v>0</v>
      </c>
      <c r="Y68" s="379">
        <f t="shared" si="79"/>
        <v>0</v>
      </c>
      <c r="Z68" s="379">
        <f t="shared" si="80"/>
        <v>0</v>
      </c>
      <c r="AA68" s="170"/>
      <c r="AB68" s="151">
        <f t="shared" si="81"/>
        <v>264.10000000000002</v>
      </c>
      <c r="AC68" s="110"/>
      <c r="AD68" s="171"/>
      <c r="AE68" s="379">
        <f t="shared" si="82"/>
        <v>0</v>
      </c>
      <c r="AF68" s="379">
        <f t="shared" si="83"/>
        <v>0</v>
      </c>
      <c r="AG68" s="379">
        <f t="shared" si="84"/>
        <v>0</v>
      </c>
      <c r="AH68" s="379">
        <f t="shared" si="85"/>
        <v>0</v>
      </c>
      <c r="AI68" s="379">
        <f t="shared" si="68"/>
        <v>0</v>
      </c>
      <c r="AJ68" s="379">
        <f t="shared" si="86"/>
        <v>0</v>
      </c>
      <c r="AK68" s="379">
        <f t="shared" si="87"/>
        <v>0</v>
      </c>
      <c r="AL68" s="379">
        <f t="shared" si="88"/>
        <v>0</v>
      </c>
      <c r="AM68" s="379">
        <f t="shared" si="89"/>
        <v>0</v>
      </c>
      <c r="AN68" s="379">
        <f t="shared" si="90"/>
        <v>0</v>
      </c>
      <c r="AO68" s="151">
        <f t="shared" si="91"/>
        <v>264.10000000000002</v>
      </c>
      <c r="AP68" s="172">
        <v>41458</v>
      </c>
      <c r="AQ68" s="151"/>
      <c r="AR68" s="110"/>
      <c r="AS68" s="172"/>
      <c r="AT68" s="21"/>
    </row>
    <row r="69" spans="1:16378" s="7" customFormat="1" x14ac:dyDescent="0.25">
      <c r="A69" s="138">
        <v>65</v>
      </c>
      <c r="B69" s="376">
        <f t="shared" si="67"/>
        <v>183</v>
      </c>
      <c r="C69" s="377" t="str">
        <f t="shared" si="56"/>
        <v>JULY</v>
      </c>
      <c r="D69" s="138"/>
      <c r="E69" s="167"/>
      <c r="F69" s="356" t="str">
        <f>IF(ISNA(VLOOKUP($J69,ADDRESS!$B$3:$N1387,12,0)),"",VLOOKUP($J69,ADDRESS!$B$3:$N1387,12,0))</f>
        <v>AAAAA0000AST001</v>
      </c>
      <c r="G69" s="356">
        <f>IF(ISNA(VLOOKUP($J69,ADDRESS!$B$3:$N1387,13,0)),"",VLOOKUP($J69,ADDRESS!$B$3:$N1387,13,0))</f>
        <v>0</v>
      </c>
      <c r="H69" s="356">
        <f>IF(ISNA(VLOOKUP($J69,ADDRESS!$B$3:$N1387,10,0)),"",VLOOKUP($J69,ADDRESS!$B$3:$N1387,10,0))</f>
        <v>0</v>
      </c>
      <c r="I69" s="356" t="str">
        <f>IF(ISNA(VLOOKUP($J69,ADDRESS!$B$3:$N1387,11,0)),"",VLOOKUP($J69,ADDRESS!$B$3:$N1387,11,0))</f>
        <v>AAAAA0000A</v>
      </c>
      <c r="J69" s="165" t="s">
        <v>354</v>
      </c>
      <c r="K69" s="168">
        <v>317.89999999999998</v>
      </c>
      <c r="L69" s="110" t="s">
        <v>302</v>
      </c>
      <c r="M69" s="169"/>
      <c r="N69" s="379">
        <f t="shared" si="69"/>
        <v>0</v>
      </c>
      <c r="O69" s="379">
        <f t="shared" si="70"/>
        <v>0</v>
      </c>
      <c r="P69" s="379">
        <f t="shared" si="71"/>
        <v>0</v>
      </c>
      <c r="Q69" s="379">
        <f t="shared" si="72"/>
        <v>0</v>
      </c>
      <c r="R69" s="379">
        <f t="shared" si="73"/>
        <v>0</v>
      </c>
      <c r="S69" s="379">
        <f t="shared" si="74"/>
        <v>0</v>
      </c>
      <c r="T69" s="379">
        <f t="shared" si="75"/>
        <v>0</v>
      </c>
      <c r="U69" s="379">
        <f t="shared" si="57"/>
        <v>0</v>
      </c>
      <c r="V69" s="379">
        <f t="shared" si="76"/>
        <v>39</v>
      </c>
      <c r="W69" s="379">
        <f t="shared" si="77"/>
        <v>0</v>
      </c>
      <c r="X69" s="379">
        <f t="shared" si="78"/>
        <v>0</v>
      </c>
      <c r="Y69" s="379">
        <f t="shared" si="79"/>
        <v>0</v>
      </c>
      <c r="Z69" s="379">
        <f t="shared" si="80"/>
        <v>0</v>
      </c>
      <c r="AA69" s="170"/>
      <c r="AB69" s="151">
        <f t="shared" si="81"/>
        <v>356.9</v>
      </c>
      <c r="AC69" s="110"/>
      <c r="AD69" s="171"/>
      <c r="AE69" s="379">
        <f t="shared" si="82"/>
        <v>0</v>
      </c>
      <c r="AF69" s="379">
        <f t="shared" si="83"/>
        <v>0</v>
      </c>
      <c r="AG69" s="379">
        <f t="shared" si="84"/>
        <v>0</v>
      </c>
      <c r="AH69" s="379">
        <f t="shared" si="85"/>
        <v>0</v>
      </c>
      <c r="AI69" s="379">
        <f t="shared" si="68"/>
        <v>0</v>
      </c>
      <c r="AJ69" s="379">
        <f t="shared" si="86"/>
        <v>0</v>
      </c>
      <c r="AK69" s="379">
        <f t="shared" si="87"/>
        <v>0</v>
      </c>
      <c r="AL69" s="379">
        <f t="shared" si="88"/>
        <v>0</v>
      </c>
      <c r="AM69" s="379">
        <f t="shared" si="89"/>
        <v>0</v>
      </c>
      <c r="AN69" s="379">
        <f t="shared" si="90"/>
        <v>0</v>
      </c>
      <c r="AO69" s="151">
        <f t="shared" si="91"/>
        <v>356.9</v>
      </c>
      <c r="AP69" s="172">
        <v>41458</v>
      </c>
      <c r="AQ69" s="151"/>
      <c r="AR69" s="110"/>
      <c r="AS69" s="172"/>
      <c r="AT69" s="21"/>
    </row>
    <row r="70" spans="1:16378" s="7" customFormat="1" x14ac:dyDescent="0.25">
      <c r="A70" s="138">
        <v>66</v>
      </c>
      <c r="B70" s="376">
        <f t="shared" si="67"/>
        <v>183</v>
      </c>
      <c r="C70" s="377" t="str">
        <f t="shared" ref="C70:C81" si="92">IF(B70&lt;31,"JAN",IF(B70&lt;60,"FEB",IF(B70&lt;90,"MAR",IF(B70&lt;120,"APR",IF(B70&lt;151,"MAY",IF(B70&lt;181,"JUNE",IF(B70&lt;213,"JULY",IF(B70&lt;244,"AUG",IF(B70&lt;274,"SEPT",IF(B70&lt;305,"OCT",IF(B70&lt;335,"NOV",IF(B70&lt;366,"DEC",0))))))))))))</f>
        <v>JULY</v>
      </c>
      <c r="D70" s="138"/>
      <c r="E70" s="167"/>
      <c r="F70" s="356" t="str">
        <f>IF(ISNA(VLOOKUP($J70,ADDRESS!$B$3:$N1388,12,0)),"",VLOOKUP($J70,ADDRESS!$B$3:$N1388,12,0))</f>
        <v>AAAAA0000AST001</v>
      </c>
      <c r="G70" s="356">
        <f>IF(ISNA(VLOOKUP($J70,ADDRESS!$B$3:$N1388,13,0)),"",VLOOKUP($J70,ADDRESS!$B$3:$N1388,13,0))</f>
        <v>0</v>
      </c>
      <c r="H70" s="356">
        <f>IF(ISNA(VLOOKUP($J70,ADDRESS!$B$3:$N1388,10,0)),"",VLOOKUP($J70,ADDRESS!$B$3:$N1388,10,0))</f>
        <v>0</v>
      </c>
      <c r="I70" s="356" t="str">
        <f>IF(ISNA(VLOOKUP($J70,ADDRESS!$B$3:$N1388,11,0)),"",VLOOKUP($J70,ADDRESS!$B$3:$N1388,11,0))</f>
        <v>AAAAA0000A</v>
      </c>
      <c r="J70" s="165" t="s">
        <v>355</v>
      </c>
      <c r="K70" s="168">
        <v>32076</v>
      </c>
      <c r="L70" s="110" t="s">
        <v>319</v>
      </c>
      <c r="M70" s="169"/>
      <c r="N70" s="379">
        <f t="shared" si="69"/>
        <v>0</v>
      </c>
      <c r="O70" s="379">
        <f t="shared" si="70"/>
        <v>0</v>
      </c>
      <c r="P70" s="379">
        <f t="shared" si="71"/>
        <v>1764</v>
      </c>
      <c r="Q70" s="379">
        <f t="shared" si="72"/>
        <v>0</v>
      </c>
      <c r="R70" s="379">
        <f t="shared" si="73"/>
        <v>0</v>
      </c>
      <c r="S70" s="379">
        <f t="shared" si="74"/>
        <v>0</v>
      </c>
      <c r="T70" s="379">
        <f t="shared" si="75"/>
        <v>0</v>
      </c>
      <c r="U70" s="379">
        <f t="shared" si="57"/>
        <v>0</v>
      </c>
      <c r="V70" s="379">
        <f t="shared" si="76"/>
        <v>0</v>
      </c>
      <c r="W70" s="379">
        <f t="shared" si="77"/>
        <v>0</v>
      </c>
      <c r="X70" s="379">
        <f t="shared" si="78"/>
        <v>0</v>
      </c>
      <c r="Y70" s="379">
        <f t="shared" si="79"/>
        <v>0</v>
      </c>
      <c r="Z70" s="379">
        <f t="shared" si="80"/>
        <v>0</v>
      </c>
      <c r="AA70" s="170"/>
      <c r="AB70" s="151">
        <f t="shared" si="81"/>
        <v>33840</v>
      </c>
      <c r="AC70" s="110"/>
      <c r="AD70" s="171"/>
      <c r="AE70" s="379">
        <f t="shared" si="82"/>
        <v>0</v>
      </c>
      <c r="AF70" s="379">
        <f t="shared" si="83"/>
        <v>0</v>
      </c>
      <c r="AG70" s="379">
        <f t="shared" si="84"/>
        <v>0</v>
      </c>
      <c r="AH70" s="379">
        <f t="shared" si="85"/>
        <v>0</v>
      </c>
      <c r="AI70" s="379">
        <f t="shared" si="68"/>
        <v>0</v>
      </c>
      <c r="AJ70" s="379">
        <f t="shared" si="86"/>
        <v>0</v>
      </c>
      <c r="AK70" s="379">
        <f t="shared" si="87"/>
        <v>0</v>
      </c>
      <c r="AL70" s="379">
        <f t="shared" si="88"/>
        <v>0</v>
      </c>
      <c r="AM70" s="379">
        <f t="shared" si="89"/>
        <v>0</v>
      </c>
      <c r="AN70" s="379">
        <f t="shared" si="90"/>
        <v>0</v>
      </c>
      <c r="AO70" s="151">
        <f t="shared" si="91"/>
        <v>33840</v>
      </c>
      <c r="AP70" s="172">
        <v>41458</v>
      </c>
      <c r="AQ70" s="151"/>
      <c r="AR70" s="110"/>
      <c r="AS70" s="172"/>
      <c r="AT70" s="21"/>
    </row>
    <row r="71" spans="1:16378" s="7" customFormat="1" x14ac:dyDescent="0.25">
      <c r="A71" s="138">
        <v>67</v>
      </c>
      <c r="B71" s="376">
        <f t="shared" si="67"/>
        <v>188</v>
      </c>
      <c r="C71" s="377" t="str">
        <f t="shared" si="92"/>
        <v>JULY</v>
      </c>
      <c r="D71" s="138"/>
      <c r="E71" s="167"/>
      <c r="F71" s="356" t="str">
        <f>IF(ISNA(VLOOKUP($J71,ADDRESS!$B$3:$N1389,12,0)),"",VLOOKUP($J71,ADDRESS!$B$3:$N1389,12,0))</f>
        <v>AAAAA0000AST001</v>
      </c>
      <c r="G71" s="356">
        <f>IF(ISNA(VLOOKUP($J71,ADDRESS!$B$3:$N1389,13,0)),"",VLOOKUP($J71,ADDRESS!$B$3:$N1389,13,0))</f>
        <v>0</v>
      </c>
      <c r="H71" s="356">
        <f>IF(ISNA(VLOOKUP($J71,ADDRESS!$B$3:$N1389,10,0)),"",VLOOKUP($J71,ADDRESS!$B$3:$N1389,10,0))</f>
        <v>0</v>
      </c>
      <c r="I71" s="356" t="str">
        <f>IF(ISNA(VLOOKUP($J71,ADDRESS!$B$3:$N1389,11,0)),"",VLOOKUP($J71,ADDRESS!$B$3:$N1389,11,0))</f>
        <v>AAAAA0000A</v>
      </c>
      <c r="J71" s="165" t="s">
        <v>356</v>
      </c>
      <c r="K71" s="168">
        <v>2825</v>
      </c>
      <c r="L71" s="110" t="s">
        <v>302</v>
      </c>
      <c r="M71" s="169"/>
      <c r="N71" s="379">
        <f t="shared" si="69"/>
        <v>0</v>
      </c>
      <c r="O71" s="379">
        <f t="shared" si="70"/>
        <v>0</v>
      </c>
      <c r="P71" s="379">
        <f t="shared" si="71"/>
        <v>0</v>
      </c>
      <c r="Q71" s="379">
        <f t="shared" si="72"/>
        <v>0</v>
      </c>
      <c r="R71" s="379">
        <f t="shared" si="73"/>
        <v>0</v>
      </c>
      <c r="S71" s="379">
        <f t="shared" si="74"/>
        <v>0</v>
      </c>
      <c r="T71" s="379">
        <f t="shared" si="75"/>
        <v>0</v>
      </c>
      <c r="U71" s="379">
        <f t="shared" ref="U71:U134" si="93">ROUND(IF($L71="DELVAT13.5%",ROUND($K71*$U$4,0),0),0)</f>
        <v>0</v>
      </c>
      <c r="V71" s="379">
        <f t="shared" si="76"/>
        <v>349</v>
      </c>
      <c r="W71" s="379">
        <f t="shared" si="77"/>
        <v>0</v>
      </c>
      <c r="X71" s="379">
        <f t="shared" si="78"/>
        <v>0</v>
      </c>
      <c r="Y71" s="379">
        <f t="shared" si="79"/>
        <v>0</v>
      </c>
      <c r="Z71" s="379">
        <f t="shared" si="80"/>
        <v>0</v>
      </c>
      <c r="AA71" s="170">
        <v>12220</v>
      </c>
      <c r="AB71" s="151">
        <f>K71+SUM(N71:AA71)</f>
        <v>15394</v>
      </c>
      <c r="AC71" s="110" t="s">
        <v>313</v>
      </c>
      <c r="AD71" s="171"/>
      <c r="AE71" s="379">
        <f t="shared" si="82"/>
        <v>0</v>
      </c>
      <c r="AF71" s="379">
        <f t="shared" si="83"/>
        <v>308</v>
      </c>
      <c r="AG71" s="379">
        <f t="shared" si="84"/>
        <v>0</v>
      </c>
      <c r="AH71" s="379">
        <f t="shared" si="85"/>
        <v>0</v>
      </c>
      <c r="AI71" s="379">
        <f t="shared" si="68"/>
        <v>0</v>
      </c>
      <c r="AJ71" s="379">
        <f t="shared" si="86"/>
        <v>0</v>
      </c>
      <c r="AK71" s="379">
        <f t="shared" si="87"/>
        <v>0</v>
      </c>
      <c r="AL71" s="379">
        <f t="shared" si="88"/>
        <v>0</v>
      </c>
      <c r="AM71" s="379">
        <f t="shared" si="89"/>
        <v>0</v>
      </c>
      <c r="AN71" s="379">
        <f t="shared" si="90"/>
        <v>0</v>
      </c>
      <c r="AO71" s="151">
        <f t="shared" si="91"/>
        <v>15086</v>
      </c>
      <c r="AP71" s="172">
        <v>41463</v>
      </c>
      <c r="AQ71" s="151"/>
      <c r="AR71" s="110"/>
      <c r="AS71" s="174"/>
      <c r="AT71" s="21"/>
    </row>
    <row r="72" spans="1:16378" s="7" customFormat="1" x14ac:dyDescent="0.25">
      <c r="A72" s="138">
        <v>68</v>
      </c>
      <c r="B72" s="376">
        <f t="shared" si="67"/>
        <v>185</v>
      </c>
      <c r="C72" s="377" t="str">
        <f t="shared" si="92"/>
        <v>JULY</v>
      </c>
      <c r="D72" s="138"/>
      <c r="E72" s="167"/>
      <c r="F72" s="356" t="str">
        <f>IF(ISNA(VLOOKUP($J72,ADDRESS!$B$3:$N1390,12,0)),"",VLOOKUP($J72,ADDRESS!$B$3:$N1390,12,0))</f>
        <v>AAAAA0000AST001</v>
      </c>
      <c r="G72" s="356">
        <f>IF(ISNA(VLOOKUP($J72,ADDRESS!$B$3:$N1390,13,0)),"",VLOOKUP($J72,ADDRESS!$B$3:$N1390,13,0))</f>
        <v>0</v>
      </c>
      <c r="H72" s="356">
        <f>IF(ISNA(VLOOKUP($J72,ADDRESS!$B$3:$N1390,10,0)),"",VLOOKUP($J72,ADDRESS!$B$3:$N1390,10,0))</f>
        <v>0</v>
      </c>
      <c r="I72" s="356" t="str">
        <f>IF(ISNA(VLOOKUP($J72,ADDRESS!$B$3:$N1390,11,0)),"",VLOOKUP($J72,ADDRESS!$B$3:$N1390,11,0))</f>
        <v>AAAAA0000A</v>
      </c>
      <c r="J72" s="165" t="s">
        <v>357</v>
      </c>
      <c r="K72" s="168">
        <v>1148000</v>
      </c>
      <c r="L72" s="110" t="s">
        <v>312</v>
      </c>
      <c r="M72" s="169"/>
      <c r="N72" s="379">
        <f t="shared" si="69"/>
        <v>0</v>
      </c>
      <c r="O72" s="379">
        <f t="shared" si="70"/>
        <v>0</v>
      </c>
      <c r="P72" s="379">
        <f t="shared" si="71"/>
        <v>0</v>
      </c>
      <c r="Q72" s="379">
        <f t="shared" si="72"/>
        <v>0</v>
      </c>
      <c r="R72" s="379">
        <f t="shared" si="73"/>
        <v>57400</v>
      </c>
      <c r="S72" s="379">
        <f t="shared" si="74"/>
        <v>0</v>
      </c>
      <c r="T72" s="379">
        <f t="shared" si="75"/>
        <v>0</v>
      </c>
      <c r="U72" s="379">
        <f t="shared" si="93"/>
        <v>0</v>
      </c>
      <c r="V72" s="379">
        <f t="shared" si="76"/>
        <v>0</v>
      </c>
      <c r="W72" s="379">
        <f t="shared" si="77"/>
        <v>0</v>
      </c>
      <c r="X72" s="379">
        <f t="shared" si="78"/>
        <v>0</v>
      </c>
      <c r="Y72" s="379">
        <f t="shared" si="79"/>
        <v>0</v>
      </c>
      <c r="Z72" s="379">
        <f t="shared" si="80"/>
        <v>0</v>
      </c>
      <c r="AA72" s="170"/>
      <c r="AB72" s="151">
        <f t="shared" si="81"/>
        <v>1205400</v>
      </c>
      <c r="AC72" s="110"/>
      <c r="AD72" s="171"/>
      <c r="AE72" s="379">
        <f t="shared" si="82"/>
        <v>0</v>
      </c>
      <c r="AF72" s="379">
        <f t="shared" si="83"/>
        <v>0</v>
      </c>
      <c r="AG72" s="379">
        <f t="shared" si="84"/>
        <v>0</v>
      </c>
      <c r="AH72" s="379">
        <f t="shared" si="85"/>
        <v>0</v>
      </c>
      <c r="AI72" s="379">
        <f t="shared" si="68"/>
        <v>0</v>
      </c>
      <c r="AJ72" s="379">
        <f t="shared" si="86"/>
        <v>0</v>
      </c>
      <c r="AK72" s="379">
        <f t="shared" si="87"/>
        <v>0</v>
      </c>
      <c r="AL72" s="379">
        <f t="shared" si="88"/>
        <v>0</v>
      </c>
      <c r="AM72" s="379">
        <f t="shared" si="89"/>
        <v>0</v>
      </c>
      <c r="AN72" s="379">
        <f t="shared" si="90"/>
        <v>0</v>
      </c>
      <c r="AO72" s="151">
        <f t="shared" si="91"/>
        <v>1205400</v>
      </c>
      <c r="AP72" s="172">
        <v>41460</v>
      </c>
      <c r="AQ72" s="151"/>
      <c r="AR72" s="21"/>
      <c r="AS72" s="174"/>
      <c r="AT72" s="21"/>
    </row>
    <row r="73" spans="1:16378" s="7" customFormat="1" x14ac:dyDescent="0.25">
      <c r="A73" s="138">
        <v>69</v>
      </c>
      <c r="B73" s="376">
        <f t="shared" si="67"/>
        <v>188</v>
      </c>
      <c r="C73" s="377" t="str">
        <f t="shared" si="92"/>
        <v>JULY</v>
      </c>
      <c r="D73" s="138"/>
      <c r="E73" s="167"/>
      <c r="F73" s="356" t="str">
        <f>IF(ISNA(VLOOKUP($J73,ADDRESS!$B$3:$N1391,12,0)),"",VLOOKUP($J73,ADDRESS!$B$3:$N1391,12,0))</f>
        <v>AAAAA0000AST001</v>
      </c>
      <c r="G73" s="356">
        <f>IF(ISNA(VLOOKUP($J73,ADDRESS!$B$3:$N1391,13,0)),"",VLOOKUP($J73,ADDRESS!$B$3:$N1391,13,0))</f>
        <v>0</v>
      </c>
      <c r="H73" s="356">
        <f>IF(ISNA(VLOOKUP($J73,ADDRESS!$B$3:$N1391,10,0)),"",VLOOKUP($J73,ADDRESS!$B$3:$N1391,10,0))</f>
        <v>0</v>
      </c>
      <c r="I73" s="356" t="str">
        <f>IF(ISNA(VLOOKUP($J73,ADDRESS!$B$3:$N1391,11,0)),"",VLOOKUP($J73,ADDRESS!$B$3:$N1391,11,0))</f>
        <v>AAAAA0000A</v>
      </c>
      <c r="J73" s="165" t="s">
        <v>358</v>
      </c>
      <c r="K73" s="168">
        <v>18690</v>
      </c>
      <c r="L73" s="110" t="s">
        <v>310</v>
      </c>
      <c r="M73" s="169"/>
      <c r="N73" s="379">
        <f t="shared" si="69"/>
        <v>0</v>
      </c>
      <c r="O73" s="379">
        <f t="shared" si="70"/>
        <v>0</v>
      </c>
      <c r="P73" s="379">
        <f t="shared" si="71"/>
        <v>0</v>
      </c>
      <c r="Q73" s="379">
        <f t="shared" si="72"/>
        <v>0</v>
      </c>
      <c r="R73" s="379">
        <f t="shared" si="73"/>
        <v>0</v>
      </c>
      <c r="S73" s="379">
        <f t="shared" si="74"/>
        <v>0</v>
      </c>
      <c r="T73" s="379">
        <f t="shared" si="75"/>
        <v>0</v>
      </c>
      <c r="U73" s="379">
        <f t="shared" si="93"/>
        <v>0</v>
      </c>
      <c r="V73" s="379">
        <f t="shared" si="76"/>
        <v>0</v>
      </c>
      <c r="W73" s="379">
        <f t="shared" si="77"/>
        <v>578</v>
      </c>
      <c r="X73" s="379">
        <f>ROUND(W73*3,0)-2</f>
        <v>1732</v>
      </c>
      <c r="Y73" s="379">
        <f t="shared" si="79"/>
        <v>0</v>
      </c>
      <c r="Z73" s="379">
        <f t="shared" si="80"/>
        <v>0</v>
      </c>
      <c r="AA73" s="170">
        <v>-1732</v>
      </c>
      <c r="AB73" s="151">
        <f t="shared" si="81"/>
        <v>19268</v>
      </c>
      <c r="AC73" s="110" t="s">
        <v>311</v>
      </c>
      <c r="AD73" s="171"/>
      <c r="AE73" s="379">
        <f t="shared" si="82"/>
        <v>193</v>
      </c>
      <c r="AF73" s="379">
        <f t="shared" si="83"/>
        <v>0</v>
      </c>
      <c r="AG73" s="379">
        <f t="shared" si="84"/>
        <v>0</v>
      </c>
      <c r="AH73" s="379">
        <f t="shared" si="85"/>
        <v>0</v>
      </c>
      <c r="AI73" s="379">
        <f t="shared" si="68"/>
        <v>0</v>
      </c>
      <c r="AJ73" s="379">
        <f t="shared" si="86"/>
        <v>0</v>
      </c>
      <c r="AK73" s="379">
        <f t="shared" si="87"/>
        <v>0</v>
      </c>
      <c r="AL73" s="379">
        <f t="shared" si="88"/>
        <v>0</v>
      </c>
      <c r="AM73" s="379">
        <f t="shared" si="89"/>
        <v>0</v>
      </c>
      <c r="AN73" s="379">
        <f t="shared" si="90"/>
        <v>0</v>
      </c>
      <c r="AO73" s="151">
        <f t="shared" si="91"/>
        <v>19075</v>
      </c>
      <c r="AP73" s="172">
        <v>41463</v>
      </c>
      <c r="AQ73" s="151"/>
      <c r="AR73" s="110"/>
      <c r="AS73" s="172"/>
      <c r="AT73" s="21"/>
    </row>
    <row r="74" spans="1:16378" s="7" customFormat="1" x14ac:dyDescent="0.25">
      <c r="A74" s="138">
        <v>70</v>
      </c>
      <c r="B74" s="376">
        <f t="shared" si="67"/>
        <v>188</v>
      </c>
      <c r="C74" s="377" t="str">
        <f t="shared" si="92"/>
        <v>JULY</v>
      </c>
      <c r="D74" s="138"/>
      <c r="E74" s="167"/>
      <c r="F74" s="356" t="str">
        <f>IF(ISNA(VLOOKUP($J74,ADDRESS!$B$3:$N1392,12,0)),"",VLOOKUP($J74,ADDRESS!$B$3:$N1392,12,0))</f>
        <v>AAAAA0000AST001</v>
      </c>
      <c r="G74" s="356">
        <f>IF(ISNA(VLOOKUP($J74,ADDRESS!$B$3:$N1392,13,0)),"",VLOOKUP($J74,ADDRESS!$B$3:$N1392,13,0))</f>
        <v>0</v>
      </c>
      <c r="H74" s="356">
        <f>IF(ISNA(VLOOKUP($J74,ADDRESS!$B$3:$N1392,10,0)),"",VLOOKUP($J74,ADDRESS!$B$3:$N1392,10,0))</f>
        <v>0</v>
      </c>
      <c r="I74" s="356" t="str">
        <f>IF(ISNA(VLOOKUP($J74,ADDRESS!$B$3:$N1392,11,0)),"",VLOOKUP($J74,ADDRESS!$B$3:$N1392,11,0))</f>
        <v>AAAAA0000A</v>
      </c>
      <c r="J74" s="165" t="s">
        <v>359</v>
      </c>
      <c r="K74" s="168">
        <v>16422</v>
      </c>
      <c r="L74" s="110" t="s">
        <v>310</v>
      </c>
      <c r="M74" s="169"/>
      <c r="N74" s="379">
        <f t="shared" si="69"/>
        <v>0</v>
      </c>
      <c r="O74" s="379">
        <f t="shared" si="70"/>
        <v>0</v>
      </c>
      <c r="P74" s="379">
        <f t="shared" si="71"/>
        <v>0</v>
      </c>
      <c r="Q74" s="379">
        <f t="shared" si="72"/>
        <v>0</v>
      </c>
      <c r="R74" s="379">
        <f t="shared" si="73"/>
        <v>0</v>
      </c>
      <c r="S74" s="379">
        <f t="shared" si="74"/>
        <v>0</v>
      </c>
      <c r="T74" s="379">
        <f t="shared" si="75"/>
        <v>0</v>
      </c>
      <c r="U74" s="379">
        <f t="shared" si="93"/>
        <v>0</v>
      </c>
      <c r="V74" s="379">
        <f t="shared" si="76"/>
        <v>0</v>
      </c>
      <c r="W74" s="379">
        <f>ROUND(IF($L74="STAX @25%",ROUND($K74*$W$4,0),0)*25%,0)</f>
        <v>508</v>
      </c>
      <c r="X74" s="379">
        <f>ROUND(W74*3,0)-2</f>
        <v>1522</v>
      </c>
      <c r="Y74" s="379">
        <f t="shared" si="79"/>
        <v>0</v>
      </c>
      <c r="Z74" s="379">
        <f t="shared" si="80"/>
        <v>0</v>
      </c>
      <c r="AA74" s="170">
        <v>-1522</v>
      </c>
      <c r="AB74" s="151">
        <f t="shared" si="81"/>
        <v>16930</v>
      </c>
      <c r="AC74" s="110" t="s">
        <v>311</v>
      </c>
      <c r="AD74" s="171"/>
      <c r="AE74" s="379">
        <f t="shared" si="82"/>
        <v>169</v>
      </c>
      <c r="AF74" s="379">
        <f t="shared" si="83"/>
        <v>0</v>
      </c>
      <c r="AG74" s="379">
        <f t="shared" si="84"/>
        <v>0</v>
      </c>
      <c r="AH74" s="379">
        <f t="shared" si="85"/>
        <v>0</v>
      </c>
      <c r="AI74" s="379">
        <f t="shared" si="68"/>
        <v>0</v>
      </c>
      <c r="AJ74" s="379">
        <f t="shared" si="86"/>
        <v>0</v>
      </c>
      <c r="AK74" s="379">
        <f t="shared" si="87"/>
        <v>0</v>
      </c>
      <c r="AL74" s="379">
        <f t="shared" si="88"/>
        <v>0</v>
      </c>
      <c r="AM74" s="379">
        <f t="shared" si="89"/>
        <v>0</v>
      </c>
      <c r="AN74" s="379">
        <f t="shared" si="90"/>
        <v>0</v>
      </c>
      <c r="AO74" s="151">
        <f t="shared" si="91"/>
        <v>16761</v>
      </c>
      <c r="AP74" s="172">
        <v>41463</v>
      </c>
      <c r="AQ74" s="151"/>
      <c r="AR74" s="110"/>
      <c r="AS74" s="172"/>
      <c r="AT74" s="21"/>
    </row>
    <row r="75" spans="1:16378" s="7" customFormat="1" x14ac:dyDescent="0.25">
      <c r="A75" s="138">
        <v>71</v>
      </c>
      <c r="B75" s="376">
        <f t="shared" si="67"/>
        <v>185</v>
      </c>
      <c r="C75" s="377" t="str">
        <f t="shared" si="92"/>
        <v>JULY</v>
      </c>
      <c r="D75" s="138"/>
      <c r="E75" s="167"/>
      <c r="F75" s="356" t="str">
        <f>IF(ISNA(VLOOKUP($J75,ADDRESS!$B$3:$N1393,12,0)),"",VLOOKUP($J75,ADDRESS!$B$3:$N1393,12,0))</f>
        <v>AAAAA0000AST001</v>
      </c>
      <c r="G75" s="356">
        <f>IF(ISNA(VLOOKUP($J75,ADDRESS!$B$3:$N1393,13,0)),"",VLOOKUP($J75,ADDRESS!$B$3:$N1393,13,0))</f>
        <v>0</v>
      </c>
      <c r="H75" s="356">
        <f>IF(ISNA(VLOOKUP($J75,ADDRESS!$B$3:$N1393,10,0)),"",VLOOKUP($J75,ADDRESS!$B$3:$N1393,10,0))</f>
        <v>0</v>
      </c>
      <c r="I75" s="356" t="str">
        <f>IF(ISNA(VLOOKUP($J75,ADDRESS!$B$3:$N1393,11,0)),"",VLOOKUP($J75,ADDRESS!$B$3:$N1393,11,0))</f>
        <v>AAAAA0000A</v>
      </c>
      <c r="J75" s="165" t="s">
        <v>360</v>
      </c>
      <c r="K75" s="168">
        <v>70000</v>
      </c>
      <c r="L75" s="110" t="s">
        <v>302</v>
      </c>
      <c r="M75" s="169"/>
      <c r="N75" s="379">
        <f t="shared" si="69"/>
        <v>0</v>
      </c>
      <c r="O75" s="379">
        <f t="shared" si="70"/>
        <v>0</v>
      </c>
      <c r="P75" s="379">
        <f t="shared" si="71"/>
        <v>0</v>
      </c>
      <c r="Q75" s="379">
        <f t="shared" si="72"/>
        <v>0</v>
      </c>
      <c r="R75" s="379">
        <f t="shared" si="73"/>
        <v>0</v>
      </c>
      <c r="S75" s="379">
        <f t="shared" si="74"/>
        <v>0</v>
      </c>
      <c r="T75" s="379">
        <f t="shared" si="75"/>
        <v>0</v>
      </c>
      <c r="U75" s="379">
        <f t="shared" si="93"/>
        <v>0</v>
      </c>
      <c r="V75" s="379">
        <f t="shared" si="76"/>
        <v>8652</v>
      </c>
      <c r="W75" s="379">
        <f t="shared" si="77"/>
        <v>0</v>
      </c>
      <c r="X75" s="379">
        <f t="shared" si="78"/>
        <v>0</v>
      </c>
      <c r="Y75" s="379">
        <f t="shared" si="79"/>
        <v>0</v>
      </c>
      <c r="Z75" s="379">
        <f t="shared" si="80"/>
        <v>0</v>
      </c>
      <c r="AA75" s="170"/>
      <c r="AB75" s="151">
        <f t="shared" si="81"/>
        <v>78652</v>
      </c>
      <c r="AC75" s="110"/>
      <c r="AD75" s="171"/>
      <c r="AE75" s="379">
        <f t="shared" si="82"/>
        <v>0</v>
      </c>
      <c r="AF75" s="379">
        <f t="shared" si="83"/>
        <v>0</v>
      </c>
      <c r="AG75" s="379">
        <f t="shared" si="84"/>
        <v>0</v>
      </c>
      <c r="AH75" s="379">
        <f t="shared" si="85"/>
        <v>0</v>
      </c>
      <c r="AI75" s="379">
        <f t="shared" si="68"/>
        <v>0</v>
      </c>
      <c r="AJ75" s="379">
        <f t="shared" si="86"/>
        <v>0</v>
      </c>
      <c r="AK75" s="379">
        <f t="shared" si="87"/>
        <v>0</v>
      </c>
      <c r="AL75" s="379">
        <f t="shared" si="88"/>
        <v>0</v>
      </c>
      <c r="AM75" s="379">
        <f t="shared" si="89"/>
        <v>0</v>
      </c>
      <c r="AN75" s="379">
        <f t="shared" si="90"/>
        <v>0</v>
      </c>
      <c r="AO75" s="151">
        <f t="shared" si="91"/>
        <v>78652</v>
      </c>
      <c r="AP75" s="172">
        <v>41460</v>
      </c>
      <c r="AQ75" s="151"/>
      <c r="AR75" s="110"/>
      <c r="AS75" s="172"/>
      <c r="AT75" s="21"/>
    </row>
    <row r="76" spans="1:16378" s="7" customFormat="1" x14ac:dyDescent="0.25">
      <c r="A76" s="138">
        <v>72</v>
      </c>
      <c r="B76" s="376">
        <f t="shared" si="67"/>
        <v>195</v>
      </c>
      <c r="C76" s="377" t="str">
        <f t="shared" si="92"/>
        <v>JULY</v>
      </c>
      <c r="D76" s="138"/>
      <c r="E76" s="167"/>
      <c r="F76" s="356" t="str">
        <f>IF(ISNA(VLOOKUP($J76,ADDRESS!$B$3:$N1394,12,0)),"",VLOOKUP($J76,ADDRESS!$B$3:$N1394,12,0))</f>
        <v>AAAAA0000AST001</v>
      </c>
      <c r="G76" s="356">
        <f>IF(ISNA(VLOOKUP($J76,ADDRESS!$B$3:$N1394,13,0)),"",VLOOKUP($J76,ADDRESS!$B$3:$N1394,13,0))</f>
        <v>0</v>
      </c>
      <c r="H76" s="356">
        <f>IF(ISNA(VLOOKUP($J76,ADDRESS!$B$3:$N1394,10,0)),"",VLOOKUP($J76,ADDRESS!$B$3:$N1394,10,0))</f>
        <v>0</v>
      </c>
      <c r="I76" s="356" t="str">
        <f>IF(ISNA(VLOOKUP($J76,ADDRESS!$B$3:$N1394,11,0)),"",VLOOKUP($J76,ADDRESS!$B$3:$N1394,11,0))</f>
        <v>AAAAA0000A</v>
      </c>
      <c r="J76" s="165" t="s">
        <v>361</v>
      </c>
      <c r="K76" s="168">
        <v>2380000</v>
      </c>
      <c r="L76" s="110" t="s">
        <v>312</v>
      </c>
      <c r="M76" s="169"/>
      <c r="N76" s="379">
        <f t="shared" si="69"/>
        <v>0</v>
      </c>
      <c r="O76" s="379">
        <f t="shared" si="70"/>
        <v>0</v>
      </c>
      <c r="P76" s="379">
        <f t="shared" si="71"/>
        <v>0</v>
      </c>
      <c r="Q76" s="379">
        <f t="shared" si="72"/>
        <v>0</v>
      </c>
      <c r="R76" s="379">
        <f t="shared" si="73"/>
        <v>119000</v>
      </c>
      <c r="S76" s="379">
        <f t="shared" si="74"/>
        <v>0</v>
      </c>
      <c r="T76" s="379">
        <f t="shared" si="75"/>
        <v>0</v>
      </c>
      <c r="U76" s="379">
        <f t="shared" si="93"/>
        <v>0</v>
      </c>
      <c r="V76" s="379">
        <f t="shared" si="76"/>
        <v>0</v>
      </c>
      <c r="W76" s="379">
        <f t="shared" si="77"/>
        <v>0</v>
      </c>
      <c r="X76" s="379">
        <f t="shared" si="78"/>
        <v>0</v>
      </c>
      <c r="Y76" s="379">
        <f t="shared" si="79"/>
        <v>0</v>
      </c>
      <c r="Z76" s="379">
        <f t="shared" si="80"/>
        <v>0</v>
      </c>
      <c r="AA76" s="170"/>
      <c r="AB76" s="151">
        <f t="shared" si="81"/>
        <v>2499000</v>
      </c>
      <c r="AC76" s="110"/>
      <c r="AD76" s="171"/>
      <c r="AE76" s="379">
        <f t="shared" si="82"/>
        <v>0</v>
      </c>
      <c r="AF76" s="379">
        <f t="shared" si="83"/>
        <v>0</v>
      </c>
      <c r="AG76" s="379">
        <f t="shared" si="84"/>
        <v>0</v>
      </c>
      <c r="AH76" s="379">
        <f t="shared" si="85"/>
        <v>0</v>
      </c>
      <c r="AI76" s="379">
        <f t="shared" si="68"/>
        <v>0</v>
      </c>
      <c r="AJ76" s="379">
        <f t="shared" si="86"/>
        <v>0</v>
      </c>
      <c r="AK76" s="379">
        <f t="shared" si="87"/>
        <v>0</v>
      </c>
      <c r="AL76" s="379">
        <f t="shared" si="88"/>
        <v>0</v>
      </c>
      <c r="AM76" s="379">
        <f t="shared" si="89"/>
        <v>0</v>
      </c>
      <c r="AN76" s="379">
        <f t="shared" si="90"/>
        <v>0</v>
      </c>
      <c r="AO76" s="151">
        <f t="shared" si="91"/>
        <v>2499000</v>
      </c>
      <c r="AP76" s="172">
        <v>41470</v>
      </c>
      <c r="AQ76" s="151"/>
      <c r="AR76" s="110"/>
      <c r="AS76" s="172"/>
      <c r="AT76" s="21"/>
    </row>
    <row r="77" spans="1:16378" s="7" customFormat="1" x14ac:dyDescent="0.25">
      <c r="A77" s="138">
        <v>73</v>
      </c>
      <c r="B77" s="376">
        <f t="shared" si="67"/>
        <v>188</v>
      </c>
      <c r="C77" s="377" t="str">
        <f t="shared" si="92"/>
        <v>JULY</v>
      </c>
      <c r="D77" s="138"/>
      <c r="E77" s="167"/>
      <c r="F77" s="356" t="str">
        <f>IF(ISNA(VLOOKUP($J77,ADDRESS!$B$3:$N1395,12,0)),"",VLOOKUP($J77,ADDRESS!$B$3:$N1395,12,0))</f>
        <v>AAAAA0000AST001</v>
      </c>
      <c r="G77" s="356">
        <f>IF(ISNA(VLOOKUP($J77,ADDRESS!$B$3:$N1395,13,0)),"",VLOOKUP($J77,ADDRESS!$B$3:$N1395,13,0))</f>
        <v>0</v>
      </c>
      <c r="H77" s="356">
        <f>IF(ISNA(VLOOKUP($J77,ADDRESS!$B$3:$N1395,10,0)),"",VLOOKUP($J77,ADDRESS!$B$3:$N1395,10,0))</f>
        <v>0</v>
      </c>
      <c r="I77" s="356" t="str">
        <f>IF(ISNA(VLOOKUP($J77,ADDRESS!$B$3:$N1395,11,0)),"",VLOOKUP($J77,ADDRESS!$B$3:$N1395,11,0))</f>
        <v>AAAAA0000A</v>
      </c>
      <c r="J77" s="165" t="s">
        <v>362</v>
      </c>
      <c r="K77" s="168">
        <v>2760000</v>
      </c>
      <c r="L77" s="110" t="s">
        <v>312</v>
      </c>
      <c r="M77" s="169"/>
      <c r="N77" s="379">
        <f t="shared" si="69"/>
        <v>0</v>
      </c>
      <c r="O77" s="379">
        <f t="shared" si="70"/>
        <v>0</v>
      </c>
      <c r="P77" s="379">
        <f t="shared" si="71"/>
        <v>0</v>
      </c>
      <c r="Q77" s="379">
        <f t="shared" si="72"/>
        <v>0</v>
      </c>
      <c r="R77" s="379">
        <f t="shared" si="73"/>
        <v>138000</v>
      </c>
      <c r="S77" s="379">
        <f t="shared" si="74"/>
        <v>0</v>
      </c>
      <c r="T77" s="379">
        <f t="shared" si="75"/>
        <v>0</v>
      </c>
      <c r="U77" s="379">
        <f t="shared" si="93"/>
        <v>0</v>
      </c>
      <c r="V77" s="379">
        <f t="shared" si="76"/>
        <v>0</v>
      </c>
      <c r="W77" s="379">
        <f t="shared" si="77"/>
        <v>0</v>
      </c>
      <c r="X77" s="379">
        <f t="shared" si="78"/>
        <v>0</v>
      </c>
      <c r="Y77" s="379">
        <f t="shared" si="79"/>
        <v>0</v>
      </c>
      <c r="Z77" s="379">
        <f t="shared" si="80"/>
        <v>0</v>
      </c>
      <c r="AA77" s="170"/>
      <c r="AB77" s="151">
        <f t="shared" si="81"/>
        <v>2898000</v>
      </c>
      <c r="AC77" s="110"/>
      <c r="AD77" s="171"/>
      <c r="AE77" s="379">
        <f t="shared" si="82"/>
        <v>0</v>
      </c>
      <c r="AF77" s="379">
        <f t="shared" si="83"/>
        <v>0</v>
      </c>
      <c r="AG77" s="379">
        <f t="shared" si="84"/>
        <v>0</v>
      </c>
      <c r="AH77" s="379">
        <f t="shared" si="85"/>
        <v>0</v>
      </c>
      <c r="AI77" s="379">
        <f t="shared" si="68"/>
        <v>0</v>
      </c>
      <c r="AJ77" s="379">
        <f t="shared" si="86"/>
        <v>0</v>
      </c>
      <c r="AK77" s="379">
        <f t="shared" si="87"/>
        <v>0</v>
      </c>
      <c r="AL77" s="379">
        <f t="shared" si="88"/>
        <v>0</v>
      </c>
      <c r="AM77" s="379">
        <f t="shared" si="89"/>
        <v>0</v>
      </c>
      <c r="AN77" s="379">
        <f t="shared" si="90"/>
        <v>0</v>
      </c>
      <c r="AO77" s="151">
        <f t="shared" si="91"/>
        <v>2898000</v>
      </c>
      <c r="AP77" s="172">
        <v>41463</v>
      </c>
      <c r="AQ77" s="151"/>
      <c r="AR77" s="110"/>
      <c r="AS77" s="172"/>
      <c r="AT77" s="21"/>
    </row>
    <row r="78" spans="1:16378" s="7" customFormat="1" x14ac:dyDescent="0.25">
      <c r="A78" s="138">
        <v>74</v>
      </c>
      <c r="B78" s="376">
        <f t="shared" si="67"/>
        <v>197</v>
      </c>
      <c r="C78" s="377" t="str">
        <f t="shared" si="92"/>
        <v>JULY</v>
      </c>
      <c r="D78" s="138"/>
      <c r="E78" s="167"/>
      <c r="F78" s="356" t="str">
        <f>IF(ISNA(VLOOKUP($J78,ADDRESS!$B$3:$N1396,12,0)),"",VLOOKUP($J78,ADDRESS!$B$3:$N1396,12,0))</f>
        <v>AAAAA0000AST001</v>
      </c>
      <c r="G78" s="356">
        <f>IF(ISNA(VLOOKUP($J78,ADDRESS!$B$3:$N1396,13,0)),"",VLOOKUP($J78,ADDRESS!$B$3:$N1396,13,0))</f>
        <v>0</v>
      </c>
      <c r="H78" s="356">
        <f>IF(ISNA(VLOOKUP($J78,ADDRESS!$B$3:$N1396,10,0)),"",VLOOKUP($J78,ADDRESS!$B$3:$N1396,10,0))</f>
        <v>0</v>
      </c>
      <c r="I78" s="356" t="str">
        <f>IF(ISNA(VLOOKUP($J78,ADDRESS!$B$3:$N1396,11,0)),"",VLOOKUP($J78,ADDRESS!$B$3:$N1396,11,0))</f>
        <v>AAAAA0000A</v>
      </c>
      <c r="J78" s="165" t="s">
        <v>363</v>
      </c>
      <c r="K78" s="168">
        <v>11000</v>
      </c>
      <c r="L78" s="110" t="s">
        <v>302</v>
      </c>
      <c r="M78" s="169"/>
      <c r="N78" s="379">
        <f t="shared" si="69"/>
        <v>0</v>
      </c>
      <c r="O78" s="379">
        <f t="shared" si="70"/>
        <v>0</v>
      </c>
      <c r="P78" s="379">
        <f t="shared" si="71"/>
        <v>0</v>
      </c>
      <c r="Q78" s="379">
        <f t="shared" si="72"/>
        <v>0</v>
      </c>
      <c r="R78" s="379">
        <f t="shared" si="73"/>
        <v>0</v>
      </c>
      <c r="S78" s="379">
        <f t="shared" si="74"/>
        <v>0</v>
      </c>
      <c r="T78" s="379">
        <f t="shared" si="75"/>
        <v>0</v>
      </c>
      <c r="U78" s="379">
        <f t="shared" si="93"/>
        <v>0</v>
      </c>
      <c r="V78" s="379">
        <f t="shared" si="76"/>
        <v>1360</v>
      </c>
      <c r="W78" s="379">
        <f t="shared" si="77"/>
        <v>0</v>
      </c>
      <c r="X78" s="379">
        <f t="shared" si="78"/>
        <v>0</v>
      </c>
      <c r="Y78" s="379">
        <f t="shared" si="79"/>
        <v>0</v>
      </c>
      <c r="Z78" s="379">
        <f t="shared" si="80"/>
        <v>0</v>
      </c>
      <c r="AA78" s="170"/>
      <c r="AB78" s="151">
        <f t="shared" si="81"/>
        <v>12360</v>
      </c>
      <c r="AC78" s="110"/>
      <c r="AD78" s="171"/>
      <c r="AE78" s="379">
        <f t="shared" si="82"/>
        <v>0</v>
      </c>
      <c r="AF78" s="379">
        <f t="shared" si="83"/>
        <v>0</v>
      </c>
      <c r="AG78" s="379">
        <f t="shared" si="84"/>
        <v>0</v>
      </c>
      <c r="AH78" s="379">
        <f t="shared" si="85"/>
        <v>0</v>
      </c>
      <c r="AI78" s="379">
        <f t="shared" si="68"/>
        <v>0</v>
      </c>
      <c r="AJ78" s="379">
        <f t="shared" si="86"/>
        <v>0</v>
      </c>
      <c r="AK78" s="379">
        <f t="shared" si="87"/>
        <v>0</v>
      </c>
      <c r="AL78" s="379">
        <f t="shared" si="88"/>
        <v>0</v>
      </c>
      <c r="AM78" s="379">
        <f t="shared" si="89"/>
        <v>0</v>
      </c>
      <c r="AN78" s="379">
        <f t="shared" si="90"/>
        <v>0</v>
      </c>
      <c r="AO78" s="151">
        <f t="shared" si="91"/>
        <v>12360</v>
      </c>
      <c r="AP78" s="172">
        <v>41472</v>
      </c>
      <c r="AQ78" s="151"/>
      <c r="AR78" s="110"/>
      <c r="AS78" s="174"/>
      <c r="AT78" s="21"/>
    </row>
    <row r="79" spans="1:16378" s="7" customFormat="1" x14ac:dyDescent="0.25">
      <c r="A79" s="138">
        <v>75</v>
      </c>
      <c r="B79" s="376">
        <f t="shared" si="67"/>
        <v>195</v>
      </c>
      <c r="C79" s="377" t="str">
        <f t="shared" si="92"/>
        <v>JULY</v>
      </c>
      <c r="D79" s="138"/>
      <c r="E79" s="167"/>
      <c r="F79" s="356" t="str">
        <f>IF(ISNA(VLOOKUP($J79,ADDRESS!$B$3:$N1397,12,0)),"",VLOOKUP($J79,ADDRESS!$B$3:$N1397,12,0))</f>
        <v>AAAAA0000AST001</v>
      </c>
      <c r="G79" s="356">
        <f>IF(ISNA(VLOOKUP($J79,ADDRESS!$B$3:$N1397,13,0)),"",VLOOKUP($J79,ADDRESS!$B$3:$N1397,13,0))</f>
        <v>0</v>
      </c>
      <c r="H79" s="356">
        <f>IF(ISNA(VLOOKUP($J79,ADDRESS!$B$3:$N1397,10,0)),"",VLOOKUP($J79,ADDRESS!$B$3:$N1397,10,0))</f>
        <v>0</v>
      </c>
      <c r="I79" s="356" t="str">
        <f>IF(ISNA(VLOOKUP($J79,ADDRESS!$B$3:$N1397,11,0)),"",VLOOKUP($J79,ADDRESS!$B$3:$N1397,11,0))</f>
        <v>AAAAA0000A</v>
      </c>
      <c r="J79" s="165" t="s">
        <v>364</v>
      </c>
      <c r="K79" s="168">
        <v>22023</v>
      </c>
      <c r="L79" s="110" t="s">
        <v>319</v>
      </c>
      <c r="M79" s="169"/>
      <c r="N79" s="379">
        <f t="shared" si="69"/>
        <v>0</v>
      </c>
      <c r="O79" s="379">
        <f t="shared" si="70"/>
        <v>0</v>
      </c>
      <c r="P79" s="379">
        <v>833</v>
      </c>
      <c r="Q79" s="379">
        <f t="shared" si="72"/>
        <v>0</v>
      </c>
      <c r="R79" s="379">
        <f t="shared" si="73"/>
        <v>0</v>
      </c>
      <c r="S79" s="379">
        <f t="shared" si="74"/>
        <v>0</v>
      </c>
      <c r="T79" s="379">
        <f t="shared" si="75"/>
        <v>0</v>
      </c>
      <c r="U79" s="379">
        <f t="shared" si="93"/>
        <v>0</v>
      </c>
      <c r="V79" s="379">
        <f>K79*12.36%</f>
        <v>2722.0427999999997</v>
      </c>
      <c r="W79" s="379">
        <f t="shared" si="77"/>
        <v>0</v>
      </c>
      <c r="X79" s="379">
        <f t="shared" si="78"/>
        <v>0</v>
      </c>
      <c r="Y79" s="379">
        <f t="shared" si="79"/>
        <v>0</v>
      </c>
      <c r="Z79" s="379">
        <f t="shared" si="80"/>
        <v>0</v>
      </c>
      <c r="AA79" s="170"/>
      <c r="AB79" s="151">
        <f t="shared" si="81"/>
        <v>25578.042799999999</v>
      </c>
      <c r="AC79" s="110" t="s">
        <v>309</v>
      </c>
      <c r="AD79" s="171"/>
      <c r="AE79" s="379">
        <f t="shared" si="82"/>
        <v>0</v>
      </c>
      <c r="AF79" s="379">
        <f t="shared" si="83"/>
        <v>0</v>
      </c>
      <c r="AG79" s="379">
        <f t="shared" si="84"/>
        <v>0</v>
      </c>
      <c r="AH79" s="379">
        <f t="shared" si="85"/>
        <v>2558</v>
      </c>
      <c r="AI79" s="379">
        <f t="shared" si="68"/>
        <v>0</v>
      </c>
      <c r="AJ79" s="379">
        <f t="shared" si="86"/>
        <v>0</v>
      </c>
      <c r="AK79" s="379">
        <f t="shared" si="87"/>
        <v>0</v>
      </c>
      <c r="AL79" s="379">
        <f t="shared" si="88"/>
        <v>0</v>
      </c>
      <c r="AM79" s="379">
        <f t="shared" si="89"/>
        <v>0</v>
      </c>
      <c r="AN79" s="379">
        <f t="shared" si="90"/>
        <v>0</v>
      </c>
      <c r="AO79" s="151">
        <f t="shared" si="91"/>
        <v>23020.042799999999</v>
      </c>
      <c r="AP79" s="172">
        <v>41470</v>
      </c>
      <c r="AQ79" s="151"/>
      <c r="AR79" s="110"/>
      <c r="AS79" s="172"/>
      <c r="AT79" s="21"/>
    </row>
    <row r="80" spans="1:16378" s="7" customFormat="1" x14ac:dyDescent="0.25">
      <c r="A80" s="138">
        <v>76</v>
      </c>
      <c r="B80" s="376">
        <f t="shared" si="67"/>
        <v>199</v>
      </c>
      <c r="C80" s="377" t="str">
        <f t="shared" si="92"/>
        <v>JULY</v>
      </c>
      <c r="D80" s="375"/>
      <c r="E80" s="167"/>
      <c r="F80" s="356" t="str">
        <f>IF(ISNA(VLOOKUP($J80,ADDRESS!$B$3:$N1398,12,0)),"",VLOOKUP($J80,ADDRESS!$B$3:$N1398,12,0))</f>
        <v>AAAAA0000AST001</v>
      </c>
      <c r="G80" s="356">
        <f>IF(ISNA(VLOOKUP($J80,ADDRESS!$B$3:$N1398,13,0)),"",VLOOKUP($J80,ADDRESS!$B$3:$N1398,13,0))</f>
        <v>0</v>
      </c>
      <c r="H80" s="356">
        <f>IF(ISNA(VLOOKUP($J80,ADDRESS!$B$3:$N1398,10,0)),"",VLOOKUP($J80,ADDRESS!$B$3:$N1398,10,0))</f>
        <v>0</v>
      </c>
      <c r="I80" s="356" t="str">
        <f>IF(ISNA(VLOOKUP($J80,ADDRESS!$B$3:$N1398,11,0)),"",VLOOKUP($J80,ADDRESS!$B$3:$N1398,11,0))</f>
        <v>AAAAA0000A</v>
      </c>
      <c r="J80" s="165" t="s">
        <v>365</v>
      </c>
      <c r="K80" s="168">
        <v>42167</v>
      </c>
      <c r="L80" s="110"/>
      <c r="M80" s="169"/>
      <c r="N80" s="379">
        <f t="shared" si="69"/>
        <v>0</v>
      </c>
      <c r="O80" s="379">
        <f t="shared" si="70"/>
        <v>0</v>
      </c>
      <c r="P80" s="379">
        <f t="shared" si="71"/>
        <v>0</v>
      </c>
      <c r="Q80" s="379">
        <f t="shared" si="72"/>
        <v>0</v>
      </c>
      <c r="R80" s="379">
        <f t="shared" si="73"/>
        <v>0</v>
      </c>
      <c r="S80" s="379">
        <f t="shared" si="74"/>
        <v>0</v>
      </c>
      <c r="T80" s="379">
        <f t="shared" si="75"/>
        <v>0</v>
      </c>
      <c r="U80" s="379">
        <f t="shared" si="93"/>
        <v>0</v>
      </c>
      <c r="V80" s="379">
        <f t="shared" si="76"/>
        <v>0</v>
      </c>
      <c r="W80" s="379">
        <f t="shared" si="77"/>
        <v>0</v>
      </c>
      <c r="X80" s="379">
        <f t="shared" si="78"/>
        <v>0</v>
      </c>
      <c r="Y80" s="379">
        <f t="shared" si="79"/>
        <v>0</v>
      </c>
      <c r="Z80" s="379">
        <f t="shared" si="80"/>
        <v>0</v>
      </c>
      <c r="AA80" s="170"/>
      <c r="AB80" s="151">
        <f t="shared" si="81"/>
        <v>42167</v>
      </c>
      <c r="AC80" s="110" t="s">
        <v>314</v>
      </c>
      <c r="AD80" s="171"/>
      <c r="AE80" s="379">
        <f t="shared" si="82"/>
        <v>0</v>
      </c>
      <c r="AF80" s="379">
        <f t="shared" si="83"/>
        <v>0</v>
      </c>
      <c r="AG80" s="379">
        <f t="shared" si="84"/>
        <v>0</v>
      </c>
      <c r="AH80" s="379">
        <f t="shared" si="85"/>
        <v>0</v>
      </c>
      <c r="AI80" s="379">
        <f t="shared" si="68"/>
        <v>4217</v>
      </c>
      <c r="AJ80" s="379">
        <f t="shared" si="86"/>
        <v>0</v>
      </c>
      <c r="AK80" s="379">
        <f t="shared" si="87"/>
        <v>0</v>
      </c>
      <c r="AL80" s="379">
        <f t="shared" si="88"/>
        <v>0</v>
      </c>
      <c r="AM80" s="379">
        <f t="shared" si="89"/>
        <v>0</v>
      </c>
      <c r="AN80" s="379">
        <f t="shared" si="90"/>
        <v>0</v>
      </c>
      <c r="AO80" s="151">
        <f t="shared" si="91"/>
        <v>37950</v>
      </c>
      <c r="AP80" s="172">
        <v>41474</v>
      </c>
      <c r="AQ80" s="151"/>
      <c r="AR80" s="110"/>
      <c r="AS80" s="172"/>
      <c r="AT80" s="21"/>
    </row>
    <row r="81" spans="1:46" s="7" customFormat="1" x14ac:dyDescent="0.25">
      <c r="A81" s="138">
        <v>77</v>
      </c>
      <c r="B81" s="376">
        <f t="shared" si="67"/>
        <v>190</v>
      </c>
      <c r="C81" s="377" t="str">
        <f t="shared" si="92"/>
        <v>JULY</v>
      </c>
      <c r="D81" s="138"/>
      <c r="E81" s="167"/>
      <c r="F81" s="356" t="str">
        <f>IF(ISNA(VLOOKUP($J81,ADDRESS!$B$3:$N1399,12,0)),"",VLOOKUP($J81,ADDRESS!$B$3:$N1399,12,0))</f>
        <v>AAAAA0000AST001</v>
      </c>
      <c r="G81" s="356">
        <f>IF(ISNA(VLOOKUP($J81,ADDRESS!$B$3:$N1399,13,0)),"",VLOOKUP($J81,ADDRESS!$B$3:$N1399,13,0))</f>
        <v>0</v>
      </c>
      <c r="H81" s="356">
        <f>IF(ISNA(VLOOKUP($J81,ADDRESS!$B$3:$N1399,10,0)),"",VLOOKUP($J81,ADDRESS!$B$3:$N1399,10,0))</f>
        <v>0</v>
      </c>
      <c r="I81" s="356" t="str">
        <f>IF(ISNA(VLOOKUP($J81,ADDRESS!$B$3:$N1399,11,0)),"",VLOOKUP($J81,ADDRESS!$B$3:$N1399,11,0))</f>
        <v>AAAAA0000A</v>
      </c>
      <c r="J81" s="165" t="s">
        <v>366</v>
      </c>
      <c r="K81" s="168">
        <v>84000</v>
      </c>
      <c r="L81" s="110" t="s">
        <v>302</v>
      </c>
      <c r="M81" s="169"/>
      <c r="N81" s="379">
        <f t="shared" si="69"/>
        <v>0</v>
      </c>
      <c r="O81" s="379">
        <f t="shared" si="70"/>
        <v>0</v>
      </c>
      <c r="P81" s="379">
        <v>4620</v>
      </c>
      <c r="Q81" s="379">
        <f t="shared" si="72"/>
        <v>0</v>
      </c>
      <c r="R81" s="379">
        <f t="shared" si="73"/>
        <v>0</v>
      </c>
      <c r="S81" s="379">
        <f t="shared" si="74"/>
        <v>0</v>
      </c>
      <c r="T81" s="379">
        <f t="shared" si="75"/>
        <v>0</v>
      </c>
      <c r="U81" s="379">
        <f t="shared" si="93"/>
        <v>0</v>
      </c>
      <c r="V81" s="379">
        <f t="shared" si="76"/>
        <v>10382</v>
      </c>
      <c r="W81" s="379">
        <f t="shared" si="77"/>
        <v>0</v>
      </c>
      <c r="X81" s="379">
        <f t="shared" si="78"/>
        <v>0</v>
      </c>
      <c r="Y81" s="379">
        <f t="shared" si="79"/>
        <v>0</v>
      </c>
      <c r="Z81" s="379">
        <f t="shared" si="80"/>
        <v>0</v>
      </c>
      <c r="AA81" s="170"/>
      <c r="AB81" s="151">
        <f t="shared" si="81"/>
        <v>99002</v>
      </c>
      <c r="AC81" s="110" t="s">
        <v>309</v>
      </c>
      <c r="AD81" s="171"/>
      <c r="AE81" s="379">
        <f t="shared" si="82"/>
        <v>0</v>
      </c>
      <c r="AF81" s="379">
        <f t="shared" si="83"/>
        <v>0</v>
      </c>
      <c r="AG81" s="379">
        <f t="shared" si="84"/>
        <v>0</v>
      </c>
      <c r="AH81" s="379">
        <f t="shared" si="85"/>
        <v>9900</v>
      </c>
      <c r="AI81" s="379">
        <f t="shared" si="68"/>
        <v>0</v>
      </c>
      <c r="AJ81" s="379">
        <f t="shared" si="86"/>
        <v>0</v>
      </c>
      <c r="AK81" s="379">
        <f t="shared" si="87"/>
        <v>0</v>
      </c>
      <c r="AL81" s="379">
        <f t="shared" si="88"/>
        <v>0</v>
      </c>
      <c r="AM81" s="379">
        <f t="shared" si="89"/>
        <v>0</v>
      </c>
      <c r="AN81" s="379">
        <f t="shared" si="90"/>
        <v>0</v>
      </c>
      <c r="AO81" s="151">
        <f t="shared" si="91"/>
        <v>89102</v>
      </c>
      <c r="AP81" s="172">
        <v>41465</v>
      </c>
      <c r="AQ81" s="151"/>
      <c r="AR81" s="110"/>
      <c r="AS81" s="172"/>
      <c r="AT81" s="21"/>
    </row>
    <row r="82" spans="1:46" s="7" customFormat="1" x14ac:dyDescent="0.25">
      <c r="A82" s="138">
        <v>78</v>
      </c>
      <c r="B82" s="376">
        <f t="shared" si="67"/>
        <v>-41275</v>
      </c>
      <c r="C82" s="377" t="str">
        <f>IF(B82&lt;31,"JAN",IF(B82&lt;60,"FEB",IF(B82&lt;90,"MAR",IF(B82&lt;120,"APR",IF(B82&lt;151,"MAY",IF(B82&lt;181,"JUNE",IF(B82&lt;213,"JULY",IF(B82&lt;244,"AUG",IF(B82&lt;274,"SEP",IF(B82&lt;305,"OCT",IF(B82&lt;335,"NOV",IF(B82&lt;366,"DEC",0))))))))))))</f>
        <v>JAN</v>
      </c>
      <c r="D82" s="138"/>
      <c r="E82" s="167"/>
      <c r="F82" s="356" t="str">
        <f>IF(ISNA(VLOOKUP($J82,ADDRESS!$B$3:$N1400,12,0)),"",VLOOKUP($J82,ADDRESS!$B$3:$N1400,12,0))</f>
        <v/>
      </c>
      <c r="G82" s="356" t="str">
        <f>IF(ISNA(VLOOKUP($J82,ADDRESS!$B$3:$N1400,13,0)),"",VLOOKUP($J82,ADDRESS!$B$3:$N1400,13,0))</f>
        <v/>
      </c>
      <c r="H82" s="356" t="str">
        <f>IF(ISNA(VLOOKUP($J82,ADDRESS!$B$3:$N1400,10,0)),"",VLOOKUP($J82,ADDRESS!$B$3:$N1400,10,0))</f>
        <v/>
      </c>
      <c r="I82" s="356" t="str">
        <f>IF(ISNA(VLOOKUP($J82,ADDRESS!$B$3:$N1400,11,0)),"",VLOOKUP($J82,ADDRESS!$B$3:$N1400,11,0))</f>
        <v/>
      </c>
      <c r="J82" s="165"/>
      <c r="K82" s="168"/>
      <c r="L82" s="110"/>
      <c r="M82" s="169"/>
      <c r="N82" s="379">
        <f t="shared" si="69"/>
        <v>0</v>
      </c>
      <c r="O82" s="379">
        <f t="shared" si="70"/>
        <v>0</v>
      </c>
      <c r="P82" s="379">
        <f t="shared" si="71"/>
        <v>0</v>
      </c>
      <c r="Q82" s="379">
        <f t="shared" si="72"/>
        <v>0</v>
      </c>
      <c r="R82" s="379">
        <f t="shared" si="73"/>
        <v>0</v>
      </c>
      <c r="S82" s="379">
        <f t="shared" si="74"/>
        <v>0</v>
      </c>
      <c r="T82" s="379">
        <f t="shared" si="75"/>
        <v>0</v>
      </c>
      <c r="U82" s="379">
        <f t="shared" si="93"/>
        <v>0</v>
      </c>
      <c r="V82" s="379">
        <f t="shared" si="76"/>
        <v>0</v>
      </c>
      <c r="W82" s="379">
        <f t="shared" si="77"/>
        <v>0</v>
      </c>
      <c r="X82" s="379">
        <f t="shared" si="78"/>
        <v>0</v>
      </c>
      <c r="Y82" s="379">
        <f t="shared" si="79"/>
        <v>0</v>
      </c>
      <c r="Z82" s="379">
        <f t="shared" si="80"/>
        <v>0</v>
      </c>
      <c r="AA82" s="170"/>
      <c r="AB82" s="151">
        <f t="shared" si="81"/>
        <v>0</v>
      </c>
      <c r="AC82" s="110"/>
      <c r="AD82" s="171"/>
      <c r="AE82" s="379">
        <f t="shared" si="82"/>
        <v>0</v>
      </c>
      <c r="AF82" s="379">
        <f t="shared" si="83"/>
        <v>0</v>
      </c>
      <c r="AG82" s="379">
        <f t="shared" si="84"/>
        <v>0</v>
      </c>
      <c r="AH82" s="379">
        <f t="shared" si="85"/>
        <v>0</v>
      </c>
      <c r="AI82" s="379">
        <f t="shared" si="68"/>
        <v>0</v>
      </c>
      <c r="AJ82" s="379">
        <f t="shared" si="86"/>
        <v>0</v>
      </c>
      <c r="AK82" s="379">
        <f t="shared" si="87"/>
        <v>0</v>
      </c>
      <c r="AL82" s="379">
        <f t="shared" si="88"/>
        <v>0</v>
      </c>
      <c r="AM82" s="379">
        <f t="shared" si="89"/>
        <v>0</v>
      </c>
      <c r="AN82" s="379">
        <f t="shared" si="90"/>
        <v>0</v>
      </c>
      <c r="AO82" s="151">
        <f t="shared" si="91"/>
        <v>0</v>
      </c>
      <c r="AP82" s="172"/>
      <c r="AQ82" s="151"/>
      <c r="AR82" s="110"/>
      <c r="AS82" s="172"/>
      <c r="AT82" s="21"/>
    </row>
    <row r="83" spans="1:46" s="7" customFormat="1" x14ac:dyDescent="0.25">
      <c r="A83" s="138">
        <v>79</v>
      </c>
      <c r="B83" s="376">
        <f t="shared" si="67"/>
        <v>-41275</v>
      </c>
      <c r="C83" s="377" t="str">
        <f t="shared" ref="C83:C146" si="94">IF(B83&lt;31,"JAN",IF(B83&lt;60,"FEB",IF(B83&lt;90,"MAR",IF(B83&lt;120,"APR",IF(B83&lt;151,"MAY",IF(B83&lt;181,"JUNE",IF(B83&lt;213,"JULY",IF(B83&lt;244,"AUG",IF(B83&lt;274,"SEP",IF(B83&lt;305,"OCT",IF(B83&lt;335,"NOV",IF(B83&lt;366,"DEC",0))))))))))))</f>
        <v>JAN</v>
      </c>
      <c r="D83" s="138"/>
      <c r="E83" s="167"/>
      <c r="F83" s="356" t="str">
        <f>IF(ISNA(VLOOKUP($J83,ADDRESS!$B$3:$N1401,12,0)),"",VLOOKUP($J83,ADDRESS!$B$3:$N1401,12,0))</f>
        <v/>
      </c>
      <c r="G83" s="356" t="str">
        <f>IF(ISNA(VLOOKUP($J83,ADDRESS!$B$3:$N1401,13,0)),"",VLOOKUP($J83,ADDRESS!$B$3:$N1401,13,0))</f>
        <v/>
      </c>
      <c r="H83" s="356" t="str">
        <f>IF(ISNA(VLOOKUP($J83,ADDRESS!$B$3:$N1401,10,0)),"",VLOOKUP($J83,ADDRESS!$B$3:$N1401,10,0))</f>
        <v/>
      </c>
      <c r="I83" s="356" t="str">
        <f>IF(ISNA(VLOOKUP($J83,ADDRESS!$B$3:$N1401,11,0)),"",VLOOKUP($J83,ADDRESS!$B$3:$N1401,11,0))</f>
        <v/>
      </c>
      <c r="J83" s="165"/>
      <c r="K83" s="168"/>
      <c r="L83" s="110"/>
      <c r="M83" s="169"/>
      <c r="N83" s="379">
        <f t="shared" si="69"/>
        <v>0</v>
      </c>
      <c r="O83" s="379">
        <f t="shared" si="70"/>
        <v>0</v>
      </c>
      <c r="P83" s="379">
        <f t="shared" si="71"/>
        <v>0</v>
      </c>
      <c r="Q83" s="379">
        <f t="shared" si="72"/>
        <v>0</v>
      </c>
      <c r="R83" s="379">
        <f t="shared" si="73"/>
        <v>0</v>
      </c>
      <c r="S83" s="379">
        <f t="shared" si="74"/>
        <v>0</v>
      </c>
      <c r="T83" s="379">
        <f t="shared" si="75"/>
        <v>0</v>
      </c>
      <c r="U83" s="379">
        <f t="shared" si="93"/>
        <v>0</v>
      </c>
      <c r="V83" s="379">
        <f t="shared" si="76"/>
        <v>0</v>
      </c>
      <c r="W83" s="379">
        <f t="shared" si="77"/>
        <v>0</v>
      </c>
      <c r="X83" s="379">
        <f t="shared" si="78"/>
        <v>0</v>
      </c>
      <c r="Y83" s="379">
        <f t="shared" si="79"/>
        <v>0</v>
      </c>
      <c r="Z83" s="379">
        <f t="shared" si="80"/>
        <v>0</v>
      </c>
      <c r="AA83" s="170"/>
      <c r="AB83" s="151">
        <f t="shared" si="81"/>
        <v>0</v>
      </c>
      <c r="AC83" s="110"/>
      <c r="AD83" s="171"/>
      <c r="AE83" s="379">
        <f t="shared" si="82"/>
        <v>0</v>
      </c>
      <c r="AF83" s="379">
        <f t="shared" si="83"/>
        <v>0</v>
      </c>
      <c r="AG83" s="379">
        <f t="shared" si="84"/>
        <v>0</v>
      </c>
      <c r="AH83" s="379">
        <f t="shared" si="85"/>
        <v>0</v>
      </c>
      <c r="AI83" s="379">
        <f t="shared" si="68"/>
        <v>0</v>
      </c>
      <c r="AJ83" s="379">
        <f t="shared" si="86"/>
        <v>0</v>
      </c>
      <c r="AK83" s="379">
        <f t="shared" si="87"/>
        <v>0</v>
      </c>
      <c r="AL83" s="379">
        <f t="shared" si="88"/>
        <v>0</v>
      </c>
      <c r="AM83" s="379">
        <f t="shared" si="89"/>
        <v>0</v>
      </c>
      <c r="AN83" s="379">
        <f t="shared" si="90"/>
        <v>0</v>
      </c>
      <c r="AO83" s="151">
        <f t="shared" si="91"/>
        <v>0</v>
      </c>
      <c r="AP83" s="172"/>
      <c r="AQ83" s="151"/>
      <c r="AR83" s="110"/>
      <c r="AS83" s="172"/>
      <c r="AT83" s="21"/>
    </row>
    <row r="84" spans="1:46" s="7" customFormat="1" x14ac:dyDescent="0.25">
      <c r="A84" s="138">
        <v>80</v>
      </c>
      <c r="B84" s="376">
        <f t="shared" si="67"/>
        <v>-41275</v>
      </c>
      <c r="C84" s="377" t="str">
        <f t="shared" si="94"/>
        <v>JAN</v>
      </c>
      <c r="D84" s="138"/>
      <c r="E84" s="167"/>
      <c r="F84" s="356" t="str">
        <f>IF(ISNA(VLOOKUP($J84,ADDRESS!$B$3:$N1402,12,0)),"",VLOOKUP($J84,ADDRESS!$B$3:$N1402,12,0))</f>
        <v/>
      </c>
      <c r="G84" s="356" t="str">
        <f>IF(ISNA(VLOOKUP($J84,ADDRESS!$B$3:$N1402,13,0)),"",VLOOKUP($J84,ADDRESS!$B$3:$N1402,13,0))</f>
        <v/>
      </c>
      <c r="H84" s="356" t="str">
        <f>IF(ISNA(VLOOKUP($J84,ADDRESS!$B$3:$N1402,10,0)),"",VLOOKUP($J84,ADDRESS!$B$3:$N1402,10,0))</f>
        <v/>
      </c>
      <c r="I84" s="356" t="str">
        <f>IF(ISNA(VLOOKUP($J84,ADDRESS!$B$3:$N1402,11,0)),"",VLOOKUP($J84,ADDRESS!$B$3:$N1402,11,0))</f>
        <v/>
      </c>
      <c r="J84" s="165"/>
      <c r="K84" s="168"/>
      <c r="L84" s="110"/>
      <c r="M84" s="169"/>
      <c r="N84" s="379">
        <f t="shared" si="69"/>
        <v>0</v>
      </c>
      <c r="O84" s="379">
        <f t="shared" si="70"/>
        <v>0</v>
      </c>
      <c r="P84" s="379">
        <f t="shared" si="71"/>
        <v>0</v>
      </c>
      <c r="Q84" s="379">
        <f t="shared" si="72"/>
        <v>0</v>
      </c>
      <c r="R84" s="379">
        <f t="shared" si="73"/>
        <v>0</v>
      </c>
      <c r="S84" s="379">
        <f t="shared" si="74"/>
        <v>0</v>
      </c>
      <c r="T84" s="379">
        <f t="shared" si="75"/>
        <v>0</v>
      </c>
      <c r="U84" s="379">
        <f t="shared" si="93"/>
        <v>0</v>
      </c>
      <c r="V84" s="379">
        <f t="shared" si="76"/>
        <v>0</v>
      </c>
      <c r="W84" s="379">
        <f t="shared" si="77"/>
        <v>0</v>
      </c>
      <c r="X84" s="379">
        <f t="shared" si="78"/>
        <v>0</v>
      </c>
      <c r="Y84" s="379">
        <f t="shared" si="79"/>
        <v>0</v>
      </c>
      <c r="Z84" s="379">
        <f t="shared" si="80"/>
        <v>0</v>
      </c>
      <c r="AA84" s="170"/>
      <c r="AB84" s="151">
        <f t="shared" si="81"/>
        <v>0</v>
      </c>
      <c r="AC84" s="110"/>
      <c r="AD84" s="171"/>
      <c r="AE84" s="379">
        <f t="shared" si="82"/>
        <v>0</v>
      </c>
      <c r="AF84" s="379">
        <f t="shared" si="83"/>
        <v>0</v>
      </c>
      <c r="AG84" s="379">
        <f t="shared" si="84"/>
        <v>0</v>
      </c>
      <c r="AH84" s="379">
        <f t="shared" si="85"/>
        <v>0</v>
      </c>
      <c r="AI84" s="379">
        <f t="shared" si="68"/>
        <v>0</v>
      </c>
      <c r="AJ84" s="379">
        <f t="shared" si="86"/>
        <v>0</v>
      </c>
      <c r="AK84" s="379">
        <f t="shared" si="87"/>
        <v>0</v>
      </c>
      <c r="AL84" s="379">
        <f t="shared" si="88"/>
        <v>0</v>
      </c>
      <c r="AM84" s="379">
        <f t="shared" si="89"/>
        <v>0</v>
      </c>
      <c r="AN84" s="379">
        <f t="shared" si="90"/>
        <v>0</v>
      </c>
      <c r="AO84" s="151">
        <f t="shared" si="91"/>
        <v>0</v>
      </c>
      <c r="AP84" s="172"/>
      <c r="AQ84" s="151"/>
      <c r="AR84" s="110"/>
      <c r="AS84" s="172"/>
      <c r="AT84" s="21"/>
    </row>
    <row r="85" spans="1:46" s="7" customFormat="1" x14ac:dyDescent="0.25">
      <c r="A85" s="138">
        <v>81</v>
      </c>
      <c r="B85" s="376">
        <f t="shared" si="67"/>
        <v>-41275</v>
      </c>
      <c r="C85" s="377" t="str">
        <f t="shared" si="94"/>
        <v>JAN</v>
      </c>
      <c r="D85" s="138"/>
      <c r="E85" s="167"/>
      <c r="F85" s="356" t="str">
        <f>IF(ISNA(VLOOKUP($J85,ADDRESS!$B$3:$N1403,12,0)),"",VLOOKUP($J85,ADDRESS!$B$3:$N1403,12,0))</f>
        <v/>
      </c>
      <c r="G85" s="356" t="str">
        <f>IF(ISNA(VLOOKUP($J85,ADDRESS!$B$3:$N1403,13,0)),"",VLOOKUP($J85,ADDRESS!$B$3:$N1403,13,0))</f>
        <v/>
      </c>
      <c r="H85" s="356" t="str">
        <f>IF(ISNA(VLOOKUP($J85,ADDRESS!$B$3:$N1403,10,0)),"",VLOOKUP($J85,ADDRESS!$B$3:$N1403,10,0))</f>
        <v/>
      </c>
      <c r="I85" s="356" t="str">
        <f>IF(ISNA(VLOOKUP($J85,ADDRESS!$B$3:$N1403,11,0)),"",VLOOKUP($J85,ADDRESS!$B$3:$N1403,11,0))</f>
        <v/>
      </c>
      <c r="J85" s="165"/>
      <c r="K85" s="168"/>
      <c r="L85" s="110"/>
      <c r="M85" s="169"/>
      <c r="N85" s="379">
        <f t="shared" si="69"/>
        <v>0</v>
      </c>
      <c r="O85" s="379">
        <f t="shared" si="70"/>
        <v>0</v>
      </c>
      <c r="P85" s="379">
        <f t="shared" si="71"/>
        <v>0</v>
      </c>
      <c r="Q85" s="379">
        <f t="shared" si="72"/>
        <v>0</v>
      </c>
      <c r="R85" s="379">
        <f t="shared" si="73"/>
        <v>0</v>
      </c>
      <c r="S85" s="379">
        <f t="shared" si="74"/>
        <v>0</v>
      </c>
      <c r="T85" s="379">
        <f t="shared" si="75"/>
        <v>0</v>
      </c>
      <c r="U85" s="379">
        <f t="shared" si="93"/>
        <v>0</v>
      </c>
      <c r="V85" s="379">
        <f t="shared" si="76"/>
        <v>0</v>
      </c>
      <c r="W85" s="379">
        <f t="shared" si="77"/>
        <v>0</v>
      </c>
      <c r="X85" s="379">
        <f t="shared" si="78"/>
        <v>0</v>
      </c>
      <c r="Y85" s="379">
        <f t="shared" si="79"/>
        <v>0</v>
      </c>
      <c r="Z85" s="379">
        <f t="shared" si="80"/>
        <v>0</v>
      </c>
      <c r="AA85" s="170"/>
      <c r="AB85" s="151">
        <f t="shared" si="81"/>
        <v>0</v>
      </c>
      <c r="AC85" s="110"/>
      <c r="AD85" s="171"/>
      <c r="AE85" s="379">
        <f t="shared" si="82"/>
        <v>0</v>
      </c>
      <c r="AF85" s="379">
        <f t="shared" si="83"/>
        <v>0</v>
      </c>
      <c r="AG85" s="379">
        <f t="shared" si="84"/>
        <v>0</v>
      </c>
      <c r="AH85" s="379">
        <f t="shared" si="85"/>
        <v>0</v>
      </c>
      <c r="AI85" s="379">
        <f t="shared" si="68"/>
        <v>0</v>
      </c>
      <c r="AJ85" s="379">
        <f t="shared" si="86"/>
        <v>0</v>
      </c>
      <c r="AK85" s="379">
        <f t="shared" si="87"/>
        <v>0</v>
      </c>
      <c r="AL85" s="379">
        <f t="shared" si="88"/>
        <v>0</v>
      </c>
      <c r="AM85" s="379">
        <f t="shared" si="89"/>
        <v>0</v>
      </c>
      <c r="AN85" s="379">
        <f t="shared" si="90"/>
        <v>0</v>
      </c>
      <c r="AO85" s="151">
        <f t="shared" si="91"/>
        <v>0</v>
      </c>
      <c r="AP85" s="172"/>
      <c r="AQ85" s="151"/>
      <c r="AR85" s="110"/>
      <c r="AS85" s="172"/>
      <c r="AT85" s="21"/>
    </row>
    <row r="86" spans="1:46" s="7" customFormat="1" x14ac:dyDescent="0.25">
      <c r="A86" s="138">
        <v>82</v>
      </c>
      <c r="B86" s="376">
        <f t="shared" si="67"/>
        <v>-41275</v>
      </c>
      <c r="C86" s="377" t="str">
        <f t="shared" si="94"/>
        <v>JAN</v>
      </c>
      <c r="D86" s="138"/>
      <c r="E86" s="167"/>
      <c r="F86" s="356" t="str">
        <f>IF(ISNA(VLOOKUP($J86,ADDRESS!$B$3:$N1404,12,0)),"",VLOOKUP($J86,ADDRESS!$B$3:$N1404,12,0))</f>
        <v/>
      </c>
      <c r="G86" s="356" t="str">
        <f>IF(ISNA(VLOOKUP($J86,ADDRESS!$B$3:$N1404,13,0)),"",VLOOKUP($J86,ADDRESS!$B$3:$N1404,13,0))</f>
        <v/>
      </c>
      <c r="H86" s="356" t="str">
        <f>IF(ISNA(VLOOKUP($J86,ADDRESS!$B$3:$N1404,10,0)),"",VLOOKUP($J86,ADDRESS!$B$3:$N1404,10,0))</f>
        <v/>
      </c>
      <c r="I86" s="356" t="str">
        <f>IF(ISNA(VLOOKUP($J86,ADDRESS!$B$3:$N1404,11,0)),"",VLOOKUP($J86,ADDRESS!$B$3:$N1404,11,0))</f>
        <v/>
      </c>
      <c r="J86" s="165"/>
      <c r="K86" s="168"/>
      <c r="L86" s="110"/>
      <c r="M86" s="169"/>
      <c r="N86" s="379">
        <f t="shared" si="69"/>
        <v>0</v>
      </c>
      <c r="O86" s="379">
        <f t="shared" si="70"/>
        <v>0</v>
      </c>
      <c r="P86" s="379">
        <f t="shared" si="71"/>
        <v>0</v>
      </c>
      <c r="Q86" s="379">
        <f t="shared" si="72"/>
        <v>0</v>
      </c>
      <c r="R86" s="379">
        <f t="shared" si="73"/>
        <v>0</v>
      </c>
      <c r="S86" s="379">
        <f t="shared" si="74"/>
        <v>0</v>
      </c>
      <c r="T86" s="379">
        <f t="shared" si="75"/>
        <v>0</v>
      </c>
      <c r="U86" s="379">
        <f t="shared" si="93"/>
        <v>0</v>
      </c>
      <c r="V86" s="379">
        <f t="shared" si="76"/>
        <v>0</v>
      </c>
      <c r="W86" s="379">
        <f t="shared" si="77"/>
        <v>0</v>
      </c>
      <c r="X86" s="379">
        <f t="shared" si="78"/>
        <v>0</v>
      </c>
      <c r="Y86" s="379">
        <f t="shared" si="79"/>
        <v>0</v>
      </c>
      <c r="Z86" s="379">
        <f t="shared" si="80"/>
        <v>0</v>
      </c>
      <c r="AA86" s="170"/>
      <c r="AB86" s="151">
        <f t="shared" si="81"/>
        <v>0</v>
      </c>
      <c r="AC86" s="110"/>
      <c r="AD86" s="171"/>
      <c r="AE86" s="379">
        <f t="shared" si="82"/>
        <v>0</v>
      </c>
      <c r="AF86" s="379">
        <f t="shared" si="83"/>
        <v>0</v>
      </c>
      <c r="AG86" s="379">
        <f t="shared" si="84"/>
        <v>0</v>
      </c>
      <c r="AH86" s="379">
        <f t="shared" si="85"/>
        <v>0</v>
      </c>
      <c r="AI86" s="379">
        <f t="shared" si="68"/>
        <v>0</v>
      </c>
      <c r="AJ86" s="379">
        <f t="shared" si="86"/>
        <v>0</v>
      </c>
      <c r="AK86" s="379">
        <f t="shared" si="87"/>
        <v>0</v>
      </c>
      <c r="AL86" s="379">
        <f t="shared" si="88"/>
        <v>0</v>
      </c>
      <c r="AM86" s="379">
        <f t="shared" si="89"/>
        <v>0</v>
      </c>
      <c r="AN86" s="379">
        <f t="shared" si="90"/>
        <v>0</v>
      </c>
      <c r="AO86" s="151">
        <f t="shared" si="91"/>
        <v>0</v>
      </c>
      <c r="AP86" s="172"/>
      <c r="AQ86" s="151"/>
      <c r="AR86" s="110"/>
      <c r="AS86" s="172"/>
      <c r="AT86" s="21"/>
    </row>
    <row r="87" spans="1:46" s="7" customFormat="1" x14ac:dyDescent="0.25">
      <c r="A87" s="138">
        <v>83</v>
      </c>
      <c r="B87" s="376">
        <f t="shared" si="67"/>
        <v>-41275</v>
      </c>
      <c r="C87" s="377" t="str">
        <f t="shared" si="94"/>
        <v>JAN</v>
      </c>
      <c r="D87" s="138"/>
      <c r="E87" s="167"/>
      <c r="F87" s="356" t="str">
        <f>IF(ISNA(VLOOKUP($J87,ADDRESS!$B$3:$N1405,12,0)),"",VLOOKUP($J87,ADDRESS!$B$3:$N1405,12,0))</f>
        <v/>
      </c>
      <c r="G87" s="356" t="str">
        <f>IF(ISNA(VLOOKUP($J87,ADDRESS!$B$3:$N1405,13,0)),"",VLOOKUP($J87,ADDRESS!$B$3:$N1405,13,0))</f>
        <v/>
      </c>
      <c r="H87" s="356" t="str">
        <f>IF(ISNA(VLOOKUP($J87,ADDRESS!$B$3:$N1405,10,0)),"",VLOOKUP($J87,ADDRESS!$B$3:$N1405,10,0))</f>
        <v/>
      </c>
      <c r="I87" s="356" t="str">
        <f>IF(ISNA(VLOOKUP($J87,ADDRESS!$B$3:$N1405,11,0)),"",VLOOKUP($J87,ADDRESS!$B$3:$N1405,11,0))</f>
        <v/>
      </c>
      <c r="J87" s="165"/>
      <c r="K87" s="168"/>
      <c r="L87" s="110"/>
      <c r="M87" s="169"/>
      <c r="N87" s="379">
        <f t="shared" si="69"/>
        <v>0</v>
      </c>
      <c r="O87" s="379">
        <f t="shared" si="70"/>
        <v>0</v>
      </c>
      <c r="P87" s="379">
        <f t="shared" si="71"/>
        <v>0</v>
      </c>
      <c r="Q87" s="379">
        <f t="shared" si="72"/>
        <v>0</v>
      </c>
      <c r="R87" s="379">
        <f t="shared" si="73"/>
        <v>0</v>
      </c>
      <c r="S87" s="379">
        <f t="shared" si="74"/>
        <v>0</v>
      </c>
      <c r="T87" s="379">
        <f t="shared" si="75"/>
        <v>0</v>
      </c>
      <c r="U87" s="379">
        <f t="shared" si="93"/>
        <v>0</v>
      </c>
      <c r="V87" s="379">
        <f t="shared" si="76"/>
        <v>0</v>
      </c>
      <c r="W87" s="379">
        <f t="shared" si="77"/>
        <v>0</v>
      </c>
      <c r="X87" s="379">
        <f t="shared" si="78"/>
        <v>0</v>
      </c>
      <c r="Y87" s="379">
        <f t="shared" si="79"/>
        <v>0</v>
      </c>
      <c r="Z87" s="379">
        <f t="shared" si="80"/>
        <v>0</v>
      </c>
      <c r="AA87" s="170"/>
      <c r="AB87" s="151">
        <f t="shared" si="81"/>
        <v>0</v>
      </c>
      <c r="AC87" s="110"/>
      <c r="AD87" s="171"/>
      <c r="AE87" s="379">
        <f t="shared" si="82"/>
        <v>0</v>
      </c>
      <c r="AF87" s="379">
        <f t="shared" si="83"/>
        <v>0</v>
      </c>
      <c r="AG87" s="379">
        <f t="shared" si="84"/>
        <v>0</v>
      </c>
      <c r="AH87" s="379">
        <f t="shared" si="85"/>
        <v>0</v>
      </c>
      <c r="AI87" s="379">
        <f t="shared" si="68"/>
        <v>0</v>
      </c>
      <c r="AJ87" s="379">
        <f t="shared" si="86"/>
        <v>0</v>
      </c>
      <c r="AK87" s="379">
        <f t="shared" si="87"/>
        <v>0</v>
      </c>
      <c r="AL87" s="379">
        <f t="shared" si="88"/>
        <v>0</v>
      </c>
      <c r="AM87" s="379">
        <f t="shared" si="89"/>
        <v>0</v>
      </c>
      <c r="AN87" s="379">
        <f t="shared" si="90"/>
        <v>0</v>
      </c>
      <c r="AO87" s="151">
        <f t="shared" si="91"/>
        <v>0</v>
      </c>
      <c r="AP87" s="172"/>
      <c r="AQ87" s="151"/>
      <c r="AR87" s="110"/>
      <c r="AS87" s="172"/>
      <c r="AT87" s="21"/>
    </row>
    <row r="88" spans="1:46" s="7" customFormat="1" x14ac:dyDescent="0.25">
      <c r="A88" s="138">
        <v>84</v>
      </c>
      <c r="B88" s="376">
        <f t="shared" si="67"/>
        <v>-41275</v>
      </c>
      <c r="C88" s="377" t="str">
        <f t="shared" si="94"/>
        <v>JAN</v>
      </c>
      <c r="D88" s="138"/>
      <c r="E88" s="167"/>
      <c r="F88" s="356" t="str">
        <f>IF(ISNA(VLOOKUP($J88,ADDRESS!$B$3:$N1406,12,0)),"",VLOOKUP($J88,ADDRESS!$B$3:$N1406,12,0))</f>
        <v/>
      </c>
      <c r="G88" s="356" t="str">
        <f>IF(ISNA(VLOOKUP($J88,ADDRESS!$B$3:$N1406,13,0)),"",VLOOKUP($J88,ADDRESS!$B$3:$N1406,13,0))</f>
        <v/>
      </c>
      <c r="H88" s="356" t="str">
        <f>IF(ISNA(VLOOKUP($J88,ADDRESS!$B$3:$N1406,10,0)),"",VLOOKUP($J88,ADDRESS!$B$3:$N1406,10,0))</f>
        <v/>
      </c>
      <c r="I88" s="356" t="str">
        <f>IF(ISNA(VLOOKUP($J88,ADDRESS!$B$3:$N1406,11,0)),"",VLOOKUP($J88,ADDRESS!$B$3:$N1406,11,0))</f>
        <v/>
      </c>
      <c r="J88" s="165"/>
      <c r="K88" s="168"/>
      <c r="L88" s="110"/>
      <c r="M88" s="169"/>
      <c r="N88" s="379">
        <f t="shared" si="69"/>
        <v>0</v>
      </c>
      <c r="O88" s="379">
        <f t="shared" si="70"/>
        <v>0</v>
      </c>
      <c r="P88" s="379">
        <f t="shared" si="71"/>
        <v>0</v>
      </c>
      <c r="Q88" s="379">
        <f t="shared" si="72"/>
        <v>0</v>
      </c>
      <c r="R88" s="379">
        <f t="shared" si="73"/>
        <v>0</v>
      </c>
      <c r="S88" s="379">
        <f t="shared" si="74"/>
        <v>0</v>
      </c>
      <c r="T88" s="379">
        <f t="shared" si="75"/>
        <v>0</v>
      </c>
      <c r="U88" s="379">
        <f t="shared" si="93"/>
        <v>0</v>
      </c>
      <c r="V88" s="379">
        <f t="shared" si="76"/>
        <v>0</v>
      </c>
      <c r="W88" s="379">
        <f t="shared" si="77"/>
        <v>0</v>
      </c>
      <c r="X88" s="379">
        <f t="shared" si="78"/>
        <v>0</v>
      </c>
      <c r="Y88" s="379">
        <f t="shared" si="79"/>
        <v>0</v>
      </c>
      <c r="Z88" s="379">
        <f t="shared" si="80"/>
        <v>0</v>
      </c>
      <c r="AA88" s="170"/>
      <c r="AB88" s="151">
        <f t="shared" si="81"/>
        <v>0</v>
      </c>
      <c r="AC88" s="110"/>
      <c r="AD88" s="171"/>
      <c r="AE88" s="379">
        <f t="shared" si="82"/>
        <v>0</v>
      </c>
      <c r="AF88" s="379">
        <f t="shared" si="83"/>
        <v>0</v>
      </c>
      <c r="AG88" s="379">
        <f t="shared" si="84"/>
        <v>0</v>
      </c>
      <c r="AH88" s="379">
        <f t="shared" si="85"/>
        <v>0</v>
      </c>
      <c r="AI88" s="379">
        <f t="shared" si="68"/>
        <v>0</v>
      </c>
      <c r="AJ88" s="379">
        <f t="shared" si="86"/>
        <v>0</v>
      </c>
      <c r="AK88" s="379">
        <f t="shared" si="87"/>
        <v>0</v>
      </c>
      <c r="AL88" s="379">
        <f t="shared" si="88"/>
        <v>0</v>
      </c>
      <c r="AM88" s="379">
        <f t="shared" si="89"/>
        <v>0</v>
      </c>
      <c r="AN88" s="379">
        <f t="shared" si="90"/>
        <v>0</v>
      </c>
      <c r="AO88" s="151">
        <f t="shared" si="91"/>
        <v>0</v>
      </c>
      <c r="AP88" s="172"/>
      <c r="AQ88" s="151"/>
      <c r="AR88" s="110"/>
      <c r="AS88" s="172"/>
      <c r="AT88" s="21"/>
    </row>
    <row r="89" spans="1:46" s="7" customFormat="1" x14ac:dyDescent="0.25">
      <c r="A89" s="138">
        <v>85</v>
      </c>
      <c r="B89" s="376">
        <f t="shared" si="67"/>
        <v>-41275</v>
      </c>
      <c r="C89" s="377" t="str">
        <f t="shared" si="94"/>
        <v>JAN</v>
      </c>
      <c r="D89" s="138"/>
      <c r="E89" s="167"/>
      <c r="F89" s="356" t="str">
        <f>IF(ISNA(VLOOKUP($J89,ADDRESS!$B$3:$N1407,12,0)),"",VLOOKUP($J89,ADDRESS!$B$3:$N1407,12,0))</f>
        <v/>
      </c>
      <c r="G89" s="356" t="str">
        <f>IF(ISNA(VLOOKUP($J89,ADDRESS!$B$3:$N1407,13,0)),"",VLOOKUP($J89,ADDRESS!$B$3:$N1407,13,0))</f>
        <v/>
      </c>
      <c r="H89" s="356" t="str">
        <f>IF(ISNA(VLOOKUP($J89,ADDRESS!$B$3:$N1407,10,0)),"",VLOOKUP($J89,ADDRESS!$B$3:$N1407,10,0))</f>
        <v/>
      </c>
      <c r="I89" s="356" t="str">
        <f>IF(ISNA(VLOOKUP($J89,ADDRESS!$B$3:$N1407,11,0)),"",VLOOKUP($J89,ADDRESS!$B$3:$N1407,11,0))</f>
        <v/>
      </c>
      <c r="J89" s="165"/>
      <c r="K89" s="168"/>
      <c r="L89" s="110"/>
      <c r="M89" s="169"/>
      <c r="N89" s="379">
        <f t="shared" si="69"/>
        <v>0</v>
      </c>
      <c r="O89" s="379">
        <f t="shared" si="70"/>
        <v>0</v>
      </c>
      <c r="P89" s="379">
        <f t="shared" si="71"/>
        <v>0</v>
      </c>
      <c r="Q89" s="379">
        <f t="shared" si="72"/>
        <v>0</v>
      </c>
      <c r="R89" s="379">
        <f t="shared" si="73"/>
        <v>0</v>
      </c>
      <c r="S89" s="379">
        <f t="shared" si="74"/>
        <v>0</v>
      </c>
      <c r="T89" s="379">
        <f t="shared" si="75"/>
        <v>0</v>
      </c>
      <c r="U89" s="379">
        <f t="shared" si="93"/>
        <v>0</v>
      </c>
      <c r="V89" s="379">
        <f t="shared" si="76"/>
        <v>0</v>
      </c>
      <c r="W89" s="379">
        <f t="shared" si="77"/>
        <v>0</v>
      </c>
      <c r="X89" s="379">
        <f t="shared" si="78"/>
        <v>0</v>
      </c>
      <c r="Y89" s="379">
        <f t="shared" si="79"/>
        <v>0</v>
      </c>
      <c r="Z89" s="379">
        <f t="shared" si="80"/>
        <v>0</v>
      </c>
      <c r="AA89" s="170"/>
      <c r="AB89" s="151">
        <f t="shared" si="81"/>
        <v>0</v>
      </c>
      <c r="AC89" s="110"/>
      <c r="AD89" s="171"/>
      <c r="AE89" s="379">
        <f t="shared" si="82"/>
        <v>0</v>
      </c>
      <c r="AF89" s="379">
        <f t="shared" si="83"/>
        <v>0</v>
      </c>
      <c r="AG89" s="379">
        <f t="shared" si="84"/>
        <v>0</v>
      </c>
      <c r="AH89" s="379">
        <f t="shared" si="85"/>
        <v>0</v>
      </c>
      <c r="AI89" s="379">
        <f t="shared" si="68"/>
        <v>0</v>
      </c>
      <c r="AJ89" s="379">
        <f t="shared" si="86"/>
        <v>0</v>
      </c>
      <c r="AK89" s="379">
        <f t="shared" si="87"/>
        <v>0</v>
      </c>
      <c r="AL89" s="379">
        <f t="shared" si="88"/>
        <v>0</v>
      </c>
      <c r="AM89" s="379">
        <f t="shared" si="89"/>
        <v>0</v>
      </c>
      <c r="AN89" s="379">
        <f t="shared" si="90"/>
        <v>0</v>
      </c>
      <c r="AO89" s="151">
        <f t="shared" si="91"/>
        <v>0</v>
      </c>
      <c r="AP89" s="172"/>
      <c r="AQ89" s="151"/>
      <c r="AR89" s="110"/>
      <c r="AS89" s="172"/>
      <c r="AT89" s="21"/>
    </row>
    <row r="90" spans="1:46" s="7" customFormat="1" x14ac:dyDescent="0.25">
      <c r="A90" s="138">
        <v>86</v>
      </c>
      <c r="B90" s="376">
        <f t="shared" si="67"/>
        <v>-41275</v>
      </c>
      <c r="C90" s="377" t="str">
        <f t="shared" si="94"/>
        <v>JAN</v>
      </c>
      <c r="D90" s="138"/>
      <c r="E90" s="167"/>
      <c r="F90" s="356" t="str">
        <f>IF(ISNA(VLOOKUP($J90,ADDRESS!$B$3:$N1408,12,0)),"",VLOOKUP($J90,ADDRESS!$B$3:$N1408,12,0))</f>
        <v/>
      </c>
      <c r="G90" s="356" t="str">
        <f>IF(ISNA(VLOOKUP($J90,ADDRESS!$B$3:$N1408,13,0)),"",VLOOKUP($J90,ADDRESS!$B$3:$N1408,13,0))</f>
        <v/>
      </c>
      <c r="H90" s="356" t="str">
        <f>IF(ISNA(VLOOKUP($J90,ADDRESS!$B$3:$N1408,10,0)),"",VLOOKUP($J90,ADDRESS!$B$3:$N1408,10,0))</f>
        <v/>
      </c>
      <c r="I90" s="356" t="str">
        <f>IF(ISNA(VLOOKUP($J90,ADDRESS!$B$3:$N1408,11,0)),"",VLOOKUP($J90,ADDRESS!$B$3:$N1408,11,0))</f>
        <v/>
      </c>
      <c r="J90" s="165"/>
      <c r="K90" s="168"/>
      <c r="L90" s="110"/>
      <c r="M90" s="169"/>
      <c r="N90" s="379">
        <f t="shared" si="69"/>
        <v>0</v>
      </c>
      <c r="O90" s="379">
        <f t="shared" si="70"/>
        <v>0</v>
      </c>
      <c r="P90" s="379">
        <f t="shared" si="71"/>
        <v>0</v>
      </c>
      <c r="Q90" s="379">
        <f t="shared" si="72"/>
        <v>0</v>
      </c>
      <c r="R90" s="379">
        <f t="shared" si="73"/>
        <v>0</v>
      </c>
      <c r="S90" s="379">
        <f t="shared" si="74"/>
        <v>0</v>
      </c>
      <c r="T90" s="379">
        <f t="shared" si="75"/>
        <v>0</v>
      </c>
      <c r="U90" s="379">
        <f t="shared" si="93"/>
        <v>0</v>
      </c>
      <c r="V90" s="379">
        <f t="shared" si="76"/>
        <v>0</v>
      </c>
      <c r="W90" s="379">
        <f t="shared" si="77"/>
        <v>0</v>
      </c>
      <c r="X90" s="379">
        <f t="shared" si="78"/>
        <v>0</v>
      </c>
      <c r="Y90" s="379">
        <f t="shared" si="79"/>
        <v>0</v>
      </c>
      <c r="Z90" s="379">
        <f t="shared" si="80"/>
        <v>0</v>
      </c>
      <c r="AA90" s="170"/>
      <c r="AB90" s="151">
        <f t="shared" si="81"/>
        <v>0</v>
      </c>
      <c r="AC90" s="110"/>
      <c r="AD90" s="171"/>
      <c r="AE90" s="379">
        <f t="shared" si="82"/>
        <v>0</v>
      </c>
      <c r="AF90" s="379">
        <f t="shared" si="83"/>
        <v>0</v>
      </c>
      <c r="AG90" s="379">
        <f t="shared" si="84"/>
        <v>0</v>
      </c>
      <c r="AH90" s="379">
        <f t="shared" si="85"/>
        <v>0</v>
      </c>
      <c r="AI90" s="379">
        <f t="shared" si="68"/>
        <v>0</v>
      </c>
      <c r="AJ90" s="379">
        <f t="shared" si="86"/>
        <v>0</v>
      </c>
      <c r="AK90" s="379">
        <f t="shared" si="87"/>
        <v>0</v>
      </c>
      <c r="AL90" s="379">
        <f t="shared" si="88"/>
        <v>0</v>
      </c>
      <c r="AM90" s="379">
        <f t="shared" si="89"/>
        <v>0</v>
      </c>
      <c r="AN90" s="379">
        <f t="shared" si="90"/>
        <v>0</v>
      </c>
      <c r="AO90" s="151">
        <f t="shared" si="91"/>
        <v>0</v>
      </c>
      <c r="AP90" s="172"/>
      <c r="AQ90" s="151"/>
      <c r="AR90" s="110"/>
      <c r="AS90" s="172"/>
      <c r="AT90" s="21"/>
    </row>
    <row r="91" spans="1:46" s="7" customFormat="1" x14ac:dyDescent="0.25">
      <c r="A91" s="138">
        <v>87</v>
      </c>
      <c r="B91" s="376">
        <f t="shared" si="67"/>
        <v>-41275</v>
      </c>
      <c r="C91" s="377" t="str">
        <f t="shared" si="94"/>
        <v>JAN</v>
      </c>
      <c r="D91" s="138"/>
      <c r="E91" s="167"/>
      <c r="F91" s="356" t="str">
        <f>IF(ISNA(VLOOKUP($J91,ADDRESS!$B$3:$N1409,12,0)),"",VLOOKUP($J91,ADDRESS!$B$3:$N1409,12,0))</f>
        <v/>
      </c>
      <c r="G91" s="356" t="str">
        <f>IF(ISNA(VLOOKUP($J91,ADDRESS!$B$3:$N1409,13,0)),"",VLOOKUP($J91,ADDRESS!$B$3:$N1409,13,0))</f>
        <v/>
      </c>
      <c r="H91" s="356" t="str">
        <f>IF(ISNA(VLOOKUP($J91,ADDRESS!$B$3:$N1409,10,0)),"",VLOOKUP($J91,ADDRESS!$B$3:$N1409,10,0))</f>
        <v/>
      </c>
      <c r="I91" s="356" t="str">
        <f>IF(ISNA(VLOOKUP($J91,ADDRESS!$B$3:$N1409,11,0)),"",VLOOKUP($J91,ADDRESS!$B$3:$N1409,11,0))</f>
        <v/>
      </c>
      <c r="J91" s="165"/>
      <c r="K91" s="168"/>
      <c r="L91" s="110"/>
      <c r="M91" s="169"/>
      <c r="N91" s="379">
        <f t="shared" si="69"/>
        <v>0</v>
      </c>
      <c r="O91" s="379">
        <f t="shared" si="70"/>
        <v>0</v>
      </c>
      <c r="P91" s="379">
        <f t="shared" si="71"/>
        <v>0</v>
      </c>
      <c r="Q91" s="379">
        <f t="shared" si="72"/>
        <v>0</v>
      </c>
      <c r="R91" s="379">
        <f t="shared" si="73"/>
        <v>0</v>
      </c>
      <c r="S91" s="379">
        <f t="shared" si="74"/>
        <v>0</v>
      </c>
      <c r="T91" s="379">
        <f t="shared" si="75"/>
        <v>0</v>
      </c>
      <c r="U91" s="379">
        <f t="shared" si="93"/>
        <v>0</v>
      </c>
      <c r="V91" s="379">
        <f t="shared" si="76"/>
        <v>0</v>
      </c>
      <c r="W91" s="379">
        <f t="shared" si="77"/>
        <v>0</v>
      </c>
      <c r="X91" s="379">
        <f t="shared" si="78"/>
        <v>0</v>
      </c>
      <c r="Y91" s="379">
        <f t="shared" si="79"/>
        <v>0</v>
      </c>
      <c r="Z91" s="379">
        <f t="shared" si="80"/>
        <v>0</v>
      </c>
      <c r="AA91" s="170"/>
      <c r="AB91" s="151">
        <f t="shared" si="81"/>
        <v>0</v>
      </c>
      <c r="AC91" s="110"/>
      <c r="AD91" s="171"/>
      <c r="AE91" s="379">
        <f t="shared" si="82"/>
        <v>0</v>
      </c>
      <c r="AF91" s="379">
        <f t="shared" si="83"/>
        <v>0</v>
      </c>
      <c r="AG91" s="379">
        <f t="shared" si="84"/>
        <v>0</v>
      </c>
      <c r="AH91" s="379">
        <f t="shared" si="85"/>
        <v>0</v>
      </c>
      <c r="AI91" s="379">
        <f t="shared" si="68"/>
        <v>0</v>
      </c>
      <c r="AJ91" s="379">
        <f t="shared" si="86"/>
        <v>0</v>
      </c>
      <c r="AK91" s="379">
        <f t="shared" si="87"/>
        <v>0</v>
      </c>
      <c r="AL91" s="379">
        <f t="shared" si="88"/>
        <v>0</v>
      </c>
      <c r="AM91" s="379">
        <f t="shared" si="89"/>
        <v>0</v>
      </c>
      <c r="AN91" s="379">
        <f t="shared" si="90"/>
        <v>0</v>
      </c>
      <c r="AO91" s="151">
        <f t="shared" si="91"/>
        <v>0</v>
      </c>
      <c r="AP91" s="172"/>
      <c r="AQ91" s="151"/>
      <c r="AR91" s="110"/>
      <c r="AS91" s="172"/>
      <c r="AT91" s="21"/>
    </row>
    <row r="92" spans="1:46" s="7" customFormat="1" x14ac:dyDescent="0.25">
      <c r="A92" s="138">
        <v>88</v>
      </c>
      <c r="B92" s="376">
        <f t="shared" si="67"/>
        <v>-41275</v>
      </c>
      <c r="C92" s="377" t="str">
        <f t="shared" si="94"/>
        <v>JAN</v>
      </c>
      <c r="D92" s="138"/>
      <c r="E92" s="167"/>
      <c r="F92" s="356" t="str">
        <f>IF(ISNA(VLOOKUP($J92,ADDRESS!$B$3:$N1410,12,0)),"",VLOOKUP($J92,ADDRESS!$B$3:$N1410,12,0))</f>
        <v/>
      </c>
      <c r="G92" s="356" t="str">
        <f>IF(ISNA(VLOOKUP($J92,ADDRESS!$B$3:$N1410,13,0)),"",VLOOKUP($J92,ADDRESS!$B$3:$N1410,13,0))</f>
        <v/>
      </c>
      <c r="H92" s="356" t="str">
        <f>IF(ISNA(VLOOKUP($J92,ADDRESS!$B$3:$N1410,10,0)),"",VLOOKUP($J92,ADDRESS!$B$3:$N1410,10,0))</f>
        <v/>
      </c>
      <c r="I92" s="356" t="str">
        <f>IF(ISNA(VLOOKUP($J92,ADDRESS!$B$3:$N1410,11,0)),"",VLOOKUP($J92,ADDRESS!$B$3:$N1410,11,0))</f>
        <v/>
      </c>
      <c r="J92" s="165"/>
      <c r="K92" s="168"/>
      <c r="L92" s="110"/>
      <c r="M92" s="169"/>
      <c r="N92" s="379">
        <f t="shared" si="69"/>
        <v>0</v>
      </c>
      <c r="O92" s="379">
        <f t="shared" si="70"/>
        <v>0</v>
      </c>
      <c r="P92" s="379">
        <f t="shared" si="71"/>
        <v>0</v>
      </c>
      <c r="Q92" s="379">
        <f t="shared" si="72"/>
        <v>0</v>
      </c>
      <c r="R92" s="379">
        <f t="shared" si="73"/>
        <v>0</v>
      </c>
      <c r="S92" s="379">
        <f t="shared" si="74"/>
        <v>0</v>
      </c>
      <c r="T92" s="379">
        <f t="shared" si="75"/>
        <v>0</v>
      </c>
      <c r="U92" s="379">
        <f t="shared" si="93"/>
        <v>0</v>
      </c>
      <c r="V92" s="379">
        <f t="shared" si="76"/>
        <v>0</v>
      </c>
      <c r="W92" s="379">
        <f t="shared" si="77"/>
        <v>0</v>
      </c>
      <c r="X92" s="379">
        <f t="shared" si="78"/>
        <v>0</v>
      </c>
      <c r="Y92" s="379">
        <f t="shared" si="79"/>
        <v>0</v>
      </c>
      <c r="Z92" s="379">
        <f t="shared" si="80"/>
        <v>0</v>
      </c>
      <c r="AA92" s="170"/>
      <c r="AB92" s="151">
        <f t="shared" si="81"/>
        <v>0</v>
      </c>
      <c r="AC92" s="110"/>
      <c r="AD92" s="171"/>
      <c r="AE92" s="379">
        <f t="shared" si="82"/>
        <v>0</v>
      </c>
      <c r="AF92" s="379">
        <f t="shared" si="83"/>
        <v>0</v>
      </c>
      <c r="AG92" s="379">
        <f t="shared" si="84"/>
        <v>0</v>
      </c>
      <c r="AH92" s="379">
        <f t="shared" si="85"/>
        <v>0</v>
      </c>
      <c r="AI92" s="379">
        <f t="shared" si="68"/>
        <v>0</v>
      </c>
      <c r="AJ92" s="379">
        <f t="shared" si="86"/>
        <v>0</v>
      </c>
      <c r="AK92" s="379">
        <f t="shared" si="87"/>
        <v>0</v>
      </c>
      <c r="AL92" s="379">
        <f t="shared" si="88"/>
        <v>0</v>
      </c>
      <c r="AM92" s="379">
        <f t="shared" si="89"/>
        <v>0</v>
      </c>
      <c r="AN92" s="379">
        <f t="shared" si="90"/>
        <v>0</v>
      </c>
      <c r="AO92" s="151">
        <f t="shared" si="91"/>
        <v>0</v>
      </c>
      <c r="AP92" s="172"/>
      <c r="AQ92" s="151"/>
      <c r="AR92" s="110"/>
      <c r="AS92" s="172"/>
      <c r="AT92" s="21"/>
    </row>
    <row r="93" spans="1:46" s="7" customFormat="1" x14ac:dyDescent="0.25">
      <c r="A93" s="138">
        <v>89</v>
      </c>
      <c r="B93" s="376">
        <f t="shared" si="67"/>
        <v>-41275</v>
      </c>
      <c r="C93" s="377" t="str">
        <f t="shared" si="94"/>
        <v>JAN</v>
      </c>
      <c r="D93" s="138"/>
      <c r="E93" s="167"/>
      <c r="F93" s="356" t="str">
        <f>IF(ISNA(VLOOKUP($J93,ADDRESS!$B$3:$N1411,12,0)),"",VLOOKUP($J93,ADDRESS!$B$3:$N1411,12,0))</f>
        <v/>
      </c>
      <c r="G93" s="356" t="str">
        <f>IF(ISNA(VLOOKUP($J93,ADDRESS!$B$3:$N1411,13,0)),"",VLOOKUP($J93,ADDRESS!$B$3:$N1411,13,0))</f>
        <v/>
      </c>
      <c r="H93" s="356" t="str">
        <f>IF(ISNA(VLOOKUP($J93,ADDRESS!$B$3:$N1411,10,0)),"",VLOOKUP($J93,ADDRESS!$B$3:$N1411,10,0))</f>
        <v/>
      </c>
      <c r="I93" s="356" t="str">
        <f>IF(ISNA(VLOOKUP($J93,ADDRESS!$B$3:$N1411,11,0)),"",VLOOKUP($J93,ADDRESS!$B$3:$N1411,11,0))</f>
        <v/>
      </c>
      <c r="J93" s="165"/>
      <c r="K93" s="168"/>
      <c r="L93" s="110"/>
      <c r="M93" s="169"/>
      <c r="N93" s="379">
        <f t="shared" si="69"/>
        <v>0</v>
      </c>
      <c r="O93" s="379">
        <f t="shared" si="70"/>
        <v>0</v>
      </c>
      <c r="P93" s="379">
        <f t="shared" si="71"/>
        <v>0</v>
      </c>
      <c r="Q93" s="379">
        <f t="shared" si="72"/>
        <v>0</v>
      </c>
      <c r="R93" s="379">
        <f t="shared" si="73"/>
        <v>0</v>
      </c>
      <c r="S93" s="379">
        <f t="shared" si="74"/>
        <v>0</v>
      </c>
      <c r="T93" s="379">
        <f t="shared" si="75"/>
        <v>0</v>
      </c>
      <c r="U93" s="379">
        <f t="shared" si="93"/>
        <v>0</v>
      </c>
      <c r="V93" s="379">
        <f t="shared" si="76"/>
        <v>0</v>
      </c>
      <c r="W93" s="379">
        <f t="shared" si="77"/>
        <v>0</v>
      </c>
      <c r="X93" s="379">
        <f t="shared" si="78"/>
        <v>0</v>
      </c>
      <c r="Y93" s="379">
        <f t="shared" si="79"/>
        <v>0</v>
      </c>
      <c r="Z93" s="379">
        <f t="shared" si="80"/>
        <v>0</v>
      </c>
      <c r="AA93" s="170"/>
      <c r="AB93" s="151">
        <f t="shared" si="81"/>
        <v>0</v>
      </c>
      <c r="AC93" s="110"/>
      <c r="AD93" s="171"/>
      <c r="AE93" s="379">
        <f t="shared" si="82"/>
        <v>0</v>
      </c>
      <c r="AF93" s="379">
        <f t="shared" si="83"/>
        <v>0</v>
      </c>
      <c r="AG93" s="379">
        <f t="shared" si="84"/>
        <v>0</v>
      </c>
      <c r="AH93" s="379">
        <f t="shared" si="85"/>
        <v>0</v>
      </c>
      <c r="AI93" s="379">
        <f t="shared" si="68"/>
        <v>0</v>
      </c>
      <c r="AJ93" s="379">
        <f t="shared" si="86"/>
        <v>0</v>
      </c>
      <c r="AK93" s="379">
        <f t="shared" si="87"/>
        <v>0</v>
      </c>
      <c r="AL93" s="379">
        <f t="shared" si="88"/>
        <v>0</v>
      </c>
      <c r="AM93" s="379">
        <f t="shared" si="89"/>
        <v>0</v>
      </c>
      <c r="AN93" s="379">
        <f t="shared" si="90"/>
        <v>0</v>
      </c>
      <c r="AO93" s="151">
        <f t="shared" si="91"/>
        <v>0</v>
      </c>
      <c r="AP93" s="172"/>
      <c r="AQ93" s="151"/>
      <c r="AR93" s="110"/>
      <c r="AS93" s="172"/>
      <c r="AT93" s="21"/>
    </row>
    <row r="94" spans="1:46" s="7" customFormat="1" x14ac:dyDescent="0.25">
      <c r="A94" s="138">
        <v>90</v>
      </c>
      <c r="B94" s="376">
        <f t="shared" si="67"/>
        <v>-41275</v>
      </c>
      <c r="C94" s="377" t="str">
        <f t="shared" si="94"/>
        <v>JAN</v>
      </c>
      <c r="D94" s="138"/>
      <c r="E94" s="167"/>
      <c r="F94" s="356" t="str">
        <f>IF(ISNA(VLOOKUP($J94,ADDRESS!$B$3:$N1412,12,0)),"",VLOOKUP($J94,ADDRESS!$B$3:$N1412,12,0))</f>
        <v/>
      </c>
      <c r="G94" s="356" t="str">
        <f>IF(ISNA(VLOOKUP($J94,ADDRESS!$B$3:$N1412,13,0)),"",VLOOKUP($J94,ADDRESS!$B$3:$N1412,13,0))</f>
        <v/>
      </c>
      <c r="H94" s="356" t="str">
        <f>IF(ISNA(VLOOKUP($J94,ADDRESS!$B$3:$N1412,10,0)),"",VLOOKUP($J94,ADDRESS!$B$3:$N1412,10,0))</f>
        <v/>
      </c>
      <c r="I94" s="356" t="str">
        <f>IF(ISNA(VLOOKUP($J94,ADDRESS!$B$3:$N1412,11,0)),"",VLOOKUP($J94,ADDRESS!$B$3:$N1412,11,0))</f>
        <v/>
      </c>
      <c r="J94" s="165"/>
      <c r="K94" s="168"/>
      <c r="L94" s="110"/>
      <c r="M94" s="169"/>
      <c r="N94" s="379">
        <f t="shared" si="69"/>
        <v>0</v>
      </c>
      <c r="O94" s="379">
        <f t="shared" si="70"/>
        <v>0</v>
      </c>
      <c r="P94" s="379">
        <f t="shared" si="71"/>
        <v>0</v>
      </c>
      <c r="Q94" s="379">
        <f t="shared" si="72"/>
        <v>0</v>
      </c>
      <c r="R94" s="379">
        <f t="shared" si="73"/>
        <v>0</v>
      </c>
      <c r="S94" s="379">
        <f t="shared" si="74"/>
        <v>0</v>
      </c>
      <c r="T94" s="379">
        <f t="shared" si="75"/>
        <v>0</v>
      </c>
      <c r="U94" s="379">
        <f t="shared" si="93"/>
        <v>0</v>
      </c>
      <c r="V94" s="379">
        <f t="shared" si="76"/>
        <v>0</v>
      </c>
      <c r="W94" s="379">
        <f t="shared" si="77"/>
        <v>0</v>
      </c>
      <c r="X94" s="379">
        <f t="shared" si="78"/>
        <v>0</v>
      </c>
      <c r="Y94" s="379">
        <f t="shared" si="79"/>
        <v>0</v>
      </c>
      <c r="Z94" s="379">
        <f t="shared" si="80"/>
        <v>0</v>
      </c>
      <c r="AA94" s="170"/>
      <c r="AB94" s="151">
        <f t="shared" si="81"/>
        <v>0</v>
      </c>
      <c r="AC94" s="110"/>
      <c r="AD94" s="171"/>
      <c r="AE94" s="379">
        <f t="shared" si="82"/>
        <v>0</v>
      </c>
      <c r="AF94" s="379">
        <f t="shared" si="83"/>
        <v>0</v>
      </c>
      <c r="AG94" s="379">
        <f t="shared" si="84"/>
        <v>0</v>
      </c>
      <c r="AH94" s="379">
        <f t="shared" si="85"/>
        <v>0</v>
      </c>
      <c r="AI94" s="379">
        <f t="shared" si="68"/>
        <v>0</v>
      </c>
      <c r="AJ94" s="379">
        <f t="shared" si="86"/>
        <v>0</v>
      </c>
      <c r="AK94" s="379">
        <f t="shared" si="87"/>
        <v>0</v>
      </c>
      <c r="AL94" s="379">
        <f t="shared" si="88"/>
        <v>0</v>
      </c>
      <c r="AM94" s="379">
        <f t="shared" si="89"/>
        <v>0</v>
      </c>
      <c r="AN94" s="379">
        <f t="shared" si="90"/>
        <v>0</v>
      </c>
      <c r="AO94" s="151">
        <f t="shared" si="91"/>
        <v>0</v>
      </c>
      <c r="AP94" s="172"/>
      <c r="AQ94" s="151"/>
      <c r="AR94" s="110"/>
      <c r="AS94" s="172"/>
      <c r="AT94" s="21"/>
    </row>
    <row r="95" spans="1:46" s="7" customFormat="1" x14ac:dyDescent="0.25">
      <c r="A95" s="138">
        <v>91</v>
      </c>
      <c r="B95" s="376">
        <f t="shared" si="67"/>
        <v>-41275</v>
      </c>
      <c r="C95" s="377" t="str">
        <f t="shared" si="94"/>
        <v>JAN</v>
      </c>
      <c r="D95" s="138"/>
      <c r="E95" s="167"/>
      <c r="F95" s="356" t="str">
        <f>IF(ISNA(VLOOKUP($J95,ADDRESS!$B$3:$N1413,12,0)),"",VLOOKUP($J95,ADDRESS!$B$3:$N1413,12,0))</f>
        <v/>
      </c>
      <c r="G95" s="356" t="str">
        <f>IF(ISNA(VLOOKUP($J95,ADDRESS!$B$3:$N1413,13,0)),"",VLOOKUP($J95,ADDRESS!$B$3:$N1413,13,0))</f>
        <v/>
      </c>
      <c r="H95" s="356" t="str">
        <f>IF(ISNA(VLOOKUP($J95,ADDRESS!$B$3:$N1413,10,0)),"",VLOOKUP($J95,ADDRESS!$B$3:$N1413,10,0))</f>
        <v/>
      </c>
      <c r="I95" s="356" t="str">
        <f>IF(ISNA(VLOOKUP($J95,ADDRESS!$B$3:$N1413,11,0)),"",VLOOKUP($J95,ADDRESS!$B$3:$N1413,11,0))</f>
        <v/>
      </c>
      <c r="J95" s="165"/>
      <c r="K95" s="168"/>
      <c r="L95" s="110"/>
      <c r="M95" s="169"/>
      <c r="N95" s="379">
        <f t="shared" si="69"/>
        <v>0</v>
      </c>
      <c r="O95" s="379">
        <f t="shared" si="70"/>
        <v>0</v>
      </c>
      <c r="P95" s="379">
        <f t="shared" si="71"/>
        <v>0</v>
      </c>
      <c r="Q95" s="379">
        <f t="shared" si="72"/>
        <v>0</v>
      </c>
      <c r="R95" s="379">
        <f t="shared" si="73"/>
        <v>0</v>
      </c>
      <c r="S95" s="379">
        <f t="shared" si="74"/>
        <v>0</v>
      </c>
      <c r="T95" s="379">
        <f t="shared" si="75"/>
        <v>0</v>
      </c>
      <c r="U95" s="379">
        <f t="shared" si="93"/>
        <v>0</v>
      </c>
      <c r="V95" s="379">
        <f t="shared" si="76"/>
        <v>0</v>
      </c>
      <c r="W95" s="379">
        <f t="shared" si="77"/>
        <v>0</v>
      </c>
      <c r="X95" s="379">
        <f t="shared" si="78"/>
        <v>0</v>
      </c>
      <c r="Y95" s="379">
        <f t="shared" si="79"/>
        <v>0</v>
      </c>
      <c r="Z95" s="379">
        <f t="shared" si="80"/>
        <v>0</v>
      </c>
      <c r="AA95" s="170"/>
      <c r="AB95" s="151">
        <f t="shared" si="81"/>
        <v>0</v>
      </c>
      <c r="AC95" s="110"/>
      <c r="AD95" s="171"/>
      <c r="AE95" s="379">
        <f t="shared" si="82"/>
        <v>0</v>
      </c>
      <c r="AF95" s="379">
        <f t="shared" si="83"/>
        <v>0</v>
      </c>
      <c r="AG95" s="379">
        <f t="shared" si="84"/>
        <v>0</v>
      </c>
      <c r="AH95" s="379">
        <f t="shared" si="85"/>
        <v>0</v>
      </c>
      <c r="AI95" s="379">
        <f t="shared" si="68"/>
        <v>0</v>
      </c>
      <c r="AJ95" s="379">
        <f t="shared" si="86"/>
        <v>0</v>
      </c>
      <c r="AK95" s="379">
        <f t="shared" si="87"/>
        <v>0</v>
      </c>
      <c r="AL95" s="379">
        <f t="shared" si="88"/>
        <v>0</v>
      </c>
      <c r="AM95" s="379">
        <f t="shared" si="89"/>
        <v>0</v>
      </c>
      <c r="AN95" s="379">
        <f t="shared" si="90"/>
        <v>0</v>
      </c>
      <c r="AO95" s="151">
        <f t="shared" si="91"/>
        <v>0</v>
      </c>
      <c r="AP95" s="172"/>
      <c r="AQ95" s="151"/>
      <c r="AR95" s="110"/>
      <c r="AS95" s="172"/>
      <c r="AT95" s="21"/>
    </row>
    <row r="96" spans="1:46" s="7" customFormat="1" x14ac:dyDescent="0.25">
      <c r="A96" s="138">
        <v>92</v>
      </c>
      <c r="B96" s="376">
        <f t="shared" ref="B96:B127" si="95">$AP96-$A$1</f>
        <v>-41275</v>
      </c>
      <c r="C96" s="377" t="str">
        <f t="shared" si="94"/>
        <v>JAN</v>
      </c>
      <c r="D96" s="138"/>
      <c r="E96" s="167"/>
      <c r="F96" s="356" t="str">
        <f>IF(ISNA(VLOOKUP($J96,ADDRESS!$B$3:$N1414,12,0)),"",VLOOKUP($J96,ADDRESS!$B$3:$N1414,12,0))</f>
        <v/>
      </c>
      <c r="G96" s="356" t="str">
        <f>IF(ISNA(VLOOKUP($J96,ADDRESS!$B$3:$N1414,13,0)),"",VLOOKUP($J96,ADDRESS!$B$3:$N1414,13,0))</f>
        <v/>
      </c>
      <c r="H96" s="356" t="str">
        <f>IF(ISNA(VLOOKUP($J96,ADDRESS!$B$3:$N1414,10,0)),"",VLOOKUP($J96,ADDRESS!$B$3:$N1414,10,0))</f>
        <v/>
      </c>
      <c r="I96" s="356" t="str">
        <f>IF(ISNA(VLOOKUP($J96,ADDRESS!$B$3:$N1414,11,0)),"",VLOOKUP($J96,ADDRESS!$B$3:$N1414,11,0))</f>
        <v/>
      </c>
      <c r="J96" s="165"/>
      <c r="K96" s="168"/>
      <c r="L96" s="110"/>
      <c r="M96" s="169"/>
      <c r="N96" s="379">
        <f t="shared" si="69"/>
        <v>0</v>
      </c>
      <c r="O96" s="379">
        <f t="shared" si="70"/>
        <v>0</v>
      </c>
      <c r="P96" s="379">
        <f t="shared" si="71"/>
        <v>0</v>
      </c>
      <c r="Q96" s="379">
        <f t="shared" si="72"/>
        <v>0</v>
      </c>
      <c r="R96" s="379">
        <f t="shared" si="73"/>
        <v>0</v>
      </c>
      <c r="S96" s="379">
        <f t="shared" si="74"/>
        <v>0</v>
      </c>
      <c r="T96" s="379">
        <f t="shared" si="75"/>
        <v>0</v>
      </c>
      <c r="U96" s="379">
        <f t="shared" si="93"/>
        <v>0</v>
      </c>
      <c r="V96" s="379">
        <f t="shared" si="76"/>
        <v>0</v>
      </c>
      <c r="W96" s="379">
        <f t="shared" si="77"/>
        <v>0</v>
      </c>
      <c r="X96" s="379">
        <f t="shared" si="78"/>
        <v>0</v>
      </c>
      <c r="Y96" s="379">
        <f t="shared" si="79"/>
        <v>0</v>
      </c>
      <c r="Z96" s="379">
        <f t="shared" si="80"/>
        <v>0</v>
      </c>
      <c r="AA96" s="170"/>
      <c r="AB96" s="151">
        <f t="shared" si="81"/>
        <v>0</v>
      </c>
      <c r="AC96" s="110"/>
      <c r="AD96" s="171"/>
      <c r="AE96" s="379">
        <f t="shared" si="82"/>
        <v>0</v>
      </c>
      <c r="AF96" s="379">
        <f t="shared" si="83"/>
        <v>0</v>
      </c>
      <c r="AG96" s="379">
        <f t="shared" si="84"/>
        <v>0</v>
      </c>
      <c r="AH96" s="379">
        <f t="shared" si="85"/>
        <v>0</v>
      </c>
      <c r="AI96" s="379">
        <f t="shared" ref="AI96:AI127" si="96">IF($AC96="TDS194I",ROUND($K96*$AI$4,0),0)</f>
        <v>0</v>
      </c>
      <c r="AJ96" s="379">
        <f t="shared" si="86"/>
        <v>0</v>
      </c>
      <c r="AK96" s="379">
        <f t="shared" si="87"/>
        <v>0</v>
      </c>
      <c r="AL96" s="379">
        <f t="shared" si="88"/>
        <v>0</v>
      </c>
      <c r="AM96" s="379">
        <f t="shared" si="89"/>
        <v>0</v>
      </c>
      <c r="AN96" s="379">
        <f t="shared" si="90"/>
        <v>0</v>
      </c>
      <c r="AO96" s="151">
        <f t="shared" si="91"/>
        <v>0</v>
      </c>
      <c r="AP96" s="172"/>
      <c r="AQ96" s="151"/>
      <c r="AR96" s="110"/>
      <c r="AS96" s="172"/>
      <c r="AT96" s="21"/>
    </row>
    <row r="97" spans="1:46" s="7" customFormat="1" x14ac:dyDescent="0.25">
      <c r="A97" s="138">
        <v>93</v>
      </c>
      <c r="B97" s="376">
        <f t="shared" si="95"/>
        <v>-41275</v>
      </c>
      <c r="C97" s="377" t="str">
        <f t="shared" si="94"/>
        <v>JAN</v>
      </c>
      <c r="D97" s="138"/>
      <c r="E97" s="167"/>
      <c r="F97" s="356" t="str">
        <f>IF(ISNA(VLOOKUP($J97,ADDRESS!$B$3:$N1415,12,0)),"",VLOOKUP($J97,ADDRESS!$B$3:$N1415,12,0))</f>
        <v/>
      </c>
      <c r="G97" s="356" t="str">
        <f>IF(ISNA(VLOOKUP($J97,ADDRESS!$B$3:$N1415,13,0)),"",VLOOKUP($J97,ADDRESS!$B$3:$N1415,13,0))</f>
        <v/>
      </c>
      <c r="H97" s="356" t="str">
        <f>IF(ISNA(VLOOKUP($J97,ADDRESS!$B$3:$N1415,10,0)),"",VLOOKUP($J97,ADDRESS!$B$3:$N1415,10,0))</f>
        <v/>
      </c>
      <c r="I97" s="356" t="str">
        <f>IF(ISNA(VLOOKUP($J97,ADDRESS!$B$3:$N1415,11,0)),"",VLOOKUP($J97,ADDRESS!$B$3:$N1415,11,0))</f>
        <v/>
      </c>
      <c r="J97" s="165"/>
      <c r="K97" s="168"/>
      <c r="L97" s="110"/>
      <c r="M97" s="169"/>
      <c r="N97" s="379">
        <f t="shared" si="69"/>
        <v>0</v>
      </c>
      <c r="O97" s="379">
        <f t="shared" si="70"/>
        <v>0</v>
      </c>
      <c r="P97" s="379">
        <f t="shared" si="71"/>
        <v>0</v>
      </c>
      <c r="Q97" s="379">
        <f t="shared" si="72"/>
        <v>0</v>
      </c>
      <c r="R97" s="379">
        <f t="shared" si="73"/>
        <v>0</v>
      </c>
      <c r="S97" s="379">
        <f t="shared" si="74"/>
        <v>0</v>
      </c>
      <c r="T97" s="379">
        <f t="shared" si="75"/>
        <v>0</v>
      </c>
      <c r="U97" s="379">
        <f t="shared" si="93"/>
        <v>0</v>
      </c>
      <c r="V97" s="379">
        <f t="shared" si="76"/>
        <v>0</v>
      </c>
      <c r="W97" s="379">
        <f t="shared" si="77"/>
        <v>0</v>
      </c>
      <c r="X97" s="379">
        <f t="shared" si="78"/>
        <v>0</v>
      </c>
      <c r="Y97" s="379">
        <f t="shared" si="79"/>
        <v>0</v>
      </c>
      <c r="Z97" s="379">
        <f t="shared" si="80"/>
        <v>0</v>
      </c>
      <c r="AA97" s="170"/>
      <c r="AB97" s="151">
        <f t="shared" si="81"/>
        <v>0</v>
      </c>
      <c r="AC97" s="110"/>
      <c r="AD97" s="171"/>
      <c r="AE97" s="379">
        <f t="shared" si="82"/>
        <v>0</v>
      </c>
      <c r="AF97" s="379">
        <f t="shared" si="83"/>
        <v>0</v>
      </c>
      <c r="AG97" s="379">
        <f t="shared" si="84"/>
        <v>0</v>
      </c>
      <c r="AH97" s="379">
        <f t="shared" si="85"/>
        <v>0</v>
      </c>
      <c r="AI97" s="379">
        <f t="shared" si="96"/>
        <v>0</v>
      </c>
      <c r="AJ97" s="379">
        <f t="shared" si="86"/>
        <v>0</v>
      </c>
      <c r="AK97" s="379">
        <f t="shared" si="87"/>
        <v>0</v>
      </c>
      <c r="AL97" s="379">
        <f t="shared" si="88"/>
        <v>0</v>
      </c>
      <c r="AM97" s="379">
        <f t="shared" si="89"/>
        <v>0</v>
      </c>
      <c r="AN97" s="379">
        <f t="shared" si="90"/>
        <v>0</v>
      </c>
      <c r="AO97" s="151">
        <f t="shared" si="91"/>
        <v>0</v>
      </c>
      <c r="AP97" s="172"/>
      <c r="AQ97" s="151"/>
      <c r="AR97" s="110"/>
      <c r="AS97" s="172"/>
      <c r="AT97" s="21"/>
    </row>
    <row r="98" spans="1:46" s="7" customFormat="1" x14ac:dyDescent="0.25">
      <c r="A98" s="138">
        <v>94</v>
      </c>
      <c r="B98" s="376">
        <f t="shared" si="95"/>
        <v>-41275</v>
      </c>
      <c r="C98" s="377" t="str">
        <f t="shared" si="94"/>
        <v>JAN</v>
      </c>
      <c r="D98" s="138"/>
      <c r="E98" s="167"/>
      <c r="F98" s="356" t="str">
        <f>IF(ISNA(VLOOKUP($J98,ADDRESS!$B$3:$N1416,12,0)),"",VLOOKUP($J98,ADDRESS!$B$3:$N1416,12,0))</f>
        <v/>
      </c>
      <c r="G98" s="356" t="str">
        <f>IF(ISNA(VLOOKUP($J98,ADDRESS!$B$3:$N1416,13,0)),"",VLOOKUP($J98,ADDRESS!$B$3:$N1416,13,0))</f>
        <v/>
      </c>
      <c r="H98" s="356" t="str">
        <f>IF(ISNA(VLOOKUP($J98,ADDRESS!$B$3:$N1416,10,0)),"",VLOOKUP($J98,ADDRESS!$B$3:$N1416,10,0))</f>
        <v/>
      </c>
      <c r="I98" s="356" t="str">
        <f>IF(ISNA(VLOOKUP($J98,ADDRESS!$B$3:$N1416,11,0)),"",VLOOKUP($J98,ADDRESS!$B$3:$N1416,11,0))</f>
        <v/>
      </c>
      <c r="J98" s="165"/>
      <c r="K98" s="168"/>
      <c r="L98" s="110"/>
      <c r="M98" s="169"/>
      <c r="N98" s="379">
        <f t="shared" si="69"/>
        <v>0</v>
      </c>
      <c r="O98" s="379">
        <f t="shared" si="70"/>
        <v>0</v>
      </c>
      <c r="P98" s="379">
        <f t="shared" si="71"/>
        <v>0</v>
      </c>
      <c r="Q98" s="379">
        <f t="shared" si="72"/>
        <v>0</v>
      </c>
      <c r="R98" s="379">
        <f t="shared" si="73"/>
        <v>0</v>
      </c>
      <c r="S98" s="379">
        <f t="shared" si="74"/>
        <v>0</v>
      </c>
      <c r="T98" s="379">
        <f t="shared" si="75"/>
        <v>0</v>
      </c>
      <c r="U98" s="379">
        <f t="shared" si="93"/>
        <v>0</v>
      </c>
      <c r="V98" s="379">
        <f t="shared" si="76"/>
        <v>0</v>
      </c>
      <c r="W98" s="379">
        <f t="shared" si="77"/>
        <v>0</v>
      </c>
      <c r="X98" s="379">
        <f t="shared" si="78"/>
        <v>0</v>
      </c>
      <c r="Y98" s="379">
        <f t="shared" si="79"/>
        <v>0</v>
      </c>
      <c r="Z98" s="379">
        <f t="shared" si="80"/>
        <v>0</v>
      </c>
      <c r="AA98" s="170"/>
      <c r="AB98" s="151">
        <f t="shared" si="81"/>
        <v>0</v>
      </c>
      <c r="AC98" s="110"/>
      <c r="AD98" s="171"/>
      <c r="AE98" s="379">
        <f t="shared" si="82"/>
        <v>0</v>
      </c>
      <c r="AF98" s="379">
        <f t="shared" si="83"/>
        <v>0</v>
      </c>
      <c r="AG98" s="379">
        <f t="shared" si="84"/>
        <v>0</v>
      </c>
      <c r="AH98" s="379">
        <f t="shared" si="85"/>
        <v>0</v>
      </c>
      <c r="AI98" s="379">
        <f t="shared" si="96"/>
        <v>0</v>
      </c>
      <c r="AJ98" s="379">
        <f t="shared" si="86"/>
        <v>0</v>
      </c>
      <c r="AK98" s="379">
        <f t="shared" si="87"/>
        <v>0</v>
      </c>
      <c r="AL98" s="379">
        <f t="shared" si="88"/>
        <v>0</v>
      </c>
      <c r="AM98" s="379">
        <f t="shared" si="89"/>
        <v>0</v>
      </c>
      <c r="AN98" s="379">
        <f t="shared" si="90"/>
        <v>0</v>
      </c>
      <c r="AO98" s="151">
        <f t="shared" si="91"/>
        <v>0</v>
      </c>
      <c r="AP98" s="172"/>
      <c r="AQ98" s="151"/>
      <c r="AR98" s="110"/>
      <c r="AS98" s="172"/>
      <c r="AT98" s="21"/>
    </row>
    <row r="99" spans="1:46" s="7" customFormat="1" x14ac:dyDescent="0.25">
      <c r="A99" s="138">
        <v>95</v>
      </c>
      <c r="B99" s="376">
        <f t="shared" si="95"/>
        <v>-41275</v>
      </c>
      <c r="C99" s="377" t="str">
        <f t="shared" si="94"/>
        <v>JAN</v>
      </c>
      <c r="D99" s="138"/>
      <c r="E99" s="167"/>
      <c r="F99" s="356" t="str">
        <f>IF(ISNA(VLOOKUP($J99,ADDRESS!$B$3:$N1417,12,0)),"",VLOOKUP($J99,ADDRESS!$B$3:$N1417,12,0))</f>
        <v/>
      </c>
      <c r="G99" s="356" t="str">
        <f>IF(ISNA(VLOOKUP($J99,ADDRESS!$B$3:$N1417,13,0)),"",VLOOKUP($J99,ADDRESS!$B$3:$N1417,13,0))</f>
        <v/>
      </c>
      <c r="H99" s="356" t="str">
        <f>IF(ISNA(VLOOKUP($J99,ADDRESS!$B$3:$N1417,10,0)),"",VLOOKUP($J99,ADDRESS!$B$3:$N1417,10,0))</f>
        <v/>
      </c>
      <c r="I99" s="356" t="str">
        <f>IF(ISNA(VLOOKUP($J99,ADDRESS!$B$3:$N1417,11,0)),"",VLOOKUP($J99,ADDRESS!$B$3:$N1417,11,0))</f>
        <v/>
      </c>
      <c r="J99" s="165"/>
      <c r="K99" s="168"/>
      <c r="L99" s="110"/>
      <c r="M99" s="169"/>
      <c r="N99" s="379">
        <f t="shared" si="69"/>
        <v>0</v>
      </c>
      <c r="O99" s="379">
        <f t="shared" si="70"/>
        <v>0</v>
      </c>
      <c r="P99" s="379">
        <f t="shared" si="71"/>
        <v>0</v>
      </c>
      <c r="Q99" s="379">
        <f t="shared" si="72"/>
        <v>0</v>
      </c>
      <c r="R99" s="379">
        <f t="shared" si="73"/>
        <v>0</v>
      </c>
      <c r="S99" s="379">
        <f t="shared" si="74"/>
        <v>0</v>
      </c>
      <c r="T99" s="379">
        <f t="shared" si="75"/>
        <v>0</v>
      </c>
      <c r="U99" s="379">
        <f t="shared" si="93"/>
        <v>0</v>
      </c>
      <c r="V99" s="379">
        <f t="shared" si="76"/>
        <v>0</v>
      </c>
      <c r="W99" s="379">
        <f t="shared" si="77"/>
        <v>0</v>
      </c>
      <c r="X99" s="379">
        <f t="shared" si="78"/>
        <v>0</v>
      </c>
      <c r="Y99" s="379">
        <f t="shared" si="79"/>
        <v>0</v>
      </c>
      <c r="Z99" s="379">
        <f t="shared" si="80"/>
        <v>0</v>
      </c>
      <c r="AA99" s="170"/>
      <c r="AB99" s="151">
        <f t="shared" si="81"/>
        <v>0</v>
      </c>
      <c r="AC99" s="110"/>
      <c r="AD99" s="171"/>
      <c r="AE99" s="379">
        <f t="shared" si="82"/>
        <v>0</v>
      </c>
      <c r="AF99" s="379">
        <f t="shared" si="83"/>
        <v>0</v>
      </c>
      <c r="AG99" s="379">
        <f t="shared" si="84"/>
        <v>0</v>
      </c>
      <c r="AH99" s="379">
        <f t="shared" si="85"/>
        <v>0</v>
      </c>
      <c r="AI99" s="379">
        <f t="shared" si="96"/>
        <v>0</v>
      </c>
      <c r="AJ99" s="379">
        <f t="shared" si="86"/>
        <v>0</v>
      </c>
      <c r="AK99" s="379">
        <f t="shared" si="87"/>
        <v>0</v>
      </c>
      <c r="AL99" s="379">
        <f t="shared" si="88"/>
        <v>0</v>
      </c>
      <c r="AM99" s="379">
        <f t="shared" si="89"/>
        <v>0</v>
      </c>
      <c r="AN99" s="379">
        <f t="shared" si="90"/>
        <v>0</v>
      </c>
      <c r="AO99" s="151">
        <f t="shared" si="91"/>
        <v>0</v>
      </c>
      <c r="AP99" s="172"/>
      <c r="AQ99" s="151"/>
      <c r="AR99" s="110"/>
      <c r="AS99" s="172"/>
      <c r="AT99" s="21"/>
    </row>
    <row r="100" spans="1:46" s="7" customFormat="1" x14ac:dyDescent="0.25">
      <c r="A100" s="138">
        <v>96</v>
      </c>
      <c r="B100" s="376">
        <f t="shared" si="95"/>
        <v>-41275</v>
      </c>
      <c r="C100" s="377" t="str">
        <f t="shared" si="94"/>
        <v>JAN</v>
      </c>
      <c r="D100" s="138"/>
      <c r="E100" s="167"/>
      <c r="F100" s="356" t="str">
        <f>IF(ISNA(VLOOKUP($J100,ADDRESS!$B$3:$N1418,12,0)),"",VLOOKUP($J100,ADDRESS!$B$3:$N1418,12,0))</f>
        <v/>
      </c>
      <c r="G100" s="356" t="str">
        <f>IF(ISNA(VLOOKUP($J100,ADDRESS!$B$3:$N1418,13,0)),"",VLOOKUP($J100,ADDRESS!$B$3:$N1418,13,0))</f>
        <v/>
      </c>
      <c r="H100" s="356" t="str">
        <f>IF(ISNA(VLOOKUP($J100,ADDRESS!$B$3:$N1418,10,0)),"",VLOOKUP($J100,ADDRESS!$B$3:$N1418,10,0))</f>
        <v/>
      </c>
      <c r="I100" s="356" t="str">
        <f>IF(ISNA(VLOOKUP($J100,ADDRESS!$B$3:$N1418,11,0)),"",VLOOKUP($J100,ADDRESS!$B$3:$N1418,11,0))</f>
        <v/>
      </c>
      <c r="J100" s="165"/>
      <c r="K100" s="168"/>
      <c r="L100" s="110"/>
      <c r="M100" s="169"/>
      <c r="N100" s="379">
        <f t="shared" si="69"/>
        <v>0</v>
      </c>
      <c r="O100" s="379">
        <f t="shared" si="70"/>
        <v>0</v>
      </c>
      <c r="P100" s="379">
        <f t="shared" si="71"/>
        <v>0</v>
      </c>
      <c r="Q100" s="379">
        <f t="shared" si="72"/>
        <v>0</v>
      </c>
      <c r="R100" s="379">
        <f t="shared" si="73"/>
        <v>0</v>
      </c>
      <c r="S100" s="379">
        <f t="shared" si="74"/>
        <v>0</v>
      </c>
      <c r="T100" s="379">
        <f t="shared" si="75"/>
        <v>0</v>
      </c>
      <c r="U100" s="379">
        <f t="shared" si="93"/>
        <v>0</v>
      </c>
      <c r="V100" s="379">
        <f t="shared" si="76"/>
        <v>0</v>
      </c>
      <c r="W100" s="379">
        <f t="shared" si="77"/>
        <v>0</v>
      </c>
      <c r="X100" s="379">
        <f t="shared" si="78"/>
        <v>0</v>
      </c>
      <c r="Y100" s="379">
        <f t="shared" si="79"/>
        <v>0</v>
      </c>
      <c r="Z100" s="379">
        <f t="shared" si="80"/>
        <v>0</v>
      </c>
      <c r="AA100" s="170"/>
      <c r="AB100" s="151">
        <f t="shared" si="81"/>
        <v>0</v>
      </c>
      <c r="AC100" s="110"/>
      <c r="AD100" s="171"/>
      <c r="AE100" s="379">
        <f t="shared" si="82"/>
        <v>0</v>
      </c>
      <c r="AF100" s="379">
        <f t="shared" si="83"/>
        <v>0</v>
      </c>
      <c r="AG100" s="379">
        <f t="shared" si="84"/>
        <v>0</v>
      </c>
      <c r="AH100" s="379">
        <f t="shared" si="85"/>
        <v>0</v>
      </c>
      <c r="AI100" s="379">
        <f t="shared" si="96"/>
        <v>0</v>
      </c>
      <c r="AJ100" s="379">
        <f t="shared" si="86"/>
        <v>0</v>
      </c>
      <c r="AK100" s="379">
        <f t="shared" si="87"/>
        <v>0</v>
      </c>
      <c r="AL100" s="379">
        <f t="shared" si="88"/>
        <v>0</v>
      </c>
      <c r="AM100" s="379">
        <f t="shared" si="89"/>
        <v>0</v>
      </c>
      <c r="AN100" s="379">
        <f t="shared" si="90"/>
        <v>0</v>
      </c>
      <c r="AO100" s="151">
        <f t="shared" si="91"/>
        <v>0</v>
      </c>
      <c r="AP100" s="172"/>
      <c r="AQ100" s="151"/>
      <c r="AR100" s="110"/>
      <c r="AS100" s="172"/>
      <c r="AT100" s="21"/>
    </row>
    <row r="101" spans="1:46" s="7" customFormat="1" x14ac:dyDescent="0.25">
      <c r="A101" s="138">
        <v>97</v>
      </c>
      <c r="B101" s="376">
        <f t="shared" si="95"/>
        <v>-41275</v>
      </c>
      <c r="C101" s="377" t="str">
        <f t="shared" si="94"/>
        <v>JAN</v>
      </c>
      <c r="D101" s="138"/>
      <c r="E101" s="167"/>
      <c r="F101" s="356" t="str">
        <f>IF(ISNA(VLOOKUP($J101,ADDRESS!$B$3:$N1419,12,0)),"",VLOOKUP($J101,ADDRESS!$B$3:$N1419,12,0))</f>
        <v/>
      </c>
      <c r="G101" s="356" t="str">
        <f>IF(ISNA(VLOOKUP($J101,ADDRESS!$B$3:$N1419,13,0)),"",VLOOKUP($J101,ADDRESS!$B$3:$N1419,13,0))</f>
        <v/>
      </c>
      <c r="H101" s="356" t="str">
        <f>IF(ISNA(VLOOKUP($J101,ADDRESS!$B$3:$N1419,10,0)),"",VLOOKUP($J101,ADDRESS!$B$3:$N1419,10,0))</f>
        <v/>
      </c>
      <c r="I101" s="356" t="str">
        <f>IF(ISNA(VLOOKUP($J101,ADDRESS!$B$3:$N1419,11,0)),"",VLOOKUP($J101,ADDRESS!$B$3:$N1419,11,0))</f>
        <v/>
      </c>
      <c r="J101" s="165"/>
      <c r="K101" s="168"/>
      <c r="L101" s="110"/>
      <c r="M101" s="169"/>
      <c r="N101" s="379">
        <f t="shared" si="69"/>
        <v>0</v>
      </c>
      <c r="O101" s="379">
        <f t="shared" si="70"/>
        <v>0</v>
      </c>
      <c r="P101" s="379">
        <f t="shared" si="71"/>
        <v>0</v>
      </c>
      <c r="Q101" s="379">
        <f t="shared" si="72"/>
        <v>0</v>
      </c>
      <c r="R101" s="379">
        <f t="shared" si="73"/>
        <v>0</v>
      </c>
      <c r="S101" s="379">
        <f t="shared" si="74"/>
        <v>0</v>
      </c>
      <c r="T101" s="379">
        <f t="shared" si="75"/>
        <v>0</v>
      </c>
      <c r="U101" s="379">
        <f t="shared" si="93"/>
        <v>0</v>
      </c>
      <c r="V101" s="379">
        <f t="shared" si="76"/>
        <v>0</v>
      </c>
      <c r="W101" s="379">
        <f t="shared" si="77"/>
        <v>0</v>
      </c>
      <c r="X101" s="379">
        <f t="shared" si="78"/>
        <v>0</v>
      </c>
      <c r="Y101" s="379">
        <f t="shared" si="79"/>
        <v>0</v>
      </c>
      <c r="Z101" s="379">
        <f t="shared" si="80"/>
        <v>0</v>
      </c>
      <c r="AA101" s="170"/>
      <c r="AB101" s="151">
        <f t="shared" si="81"/>
        <v>0</v>
      </c>
      <c r="AC101" s="110"/>
      <c r="AD101" s="171"/>
      <c r="AE101" s="379">
        <f t="shared" si="82"/>
        <v>0</v>
      </c>
      <c r="AF101" s="379">
        <f t="shared" si="83"/>
        <v>0</v>
      </c>
      <c r="AG101" s="379">
        <f t="shared" si="84"/>
        <v>0</v>
      </c>
      <c r="AH101" s="379">
        <f t="shared" si="85"/>
        <v>0</v>
      </c>
      <c r="AI101" s="379">
        <f t="shared" si="96"/>
        <v>0</v>
      </c>
      <c r="AJ101" s="379">
        <f t="shared" si="86"/>
        <v>0</v>
      </c>
      <c r="AK101" s="379">
        <f t="shared" si="87"/>
        <v>0</v>
      </c>
      <c r="AL101" s="379">
        <f t="shared" si="88"/>
        <v>0</v>
      </c>
      <c r="AM101" s="379">
        <f t="shared" si="89"/>
        <v>0</v>
      </c>
      <c r="AN101" s="379">
        <f t="shared" si="90"/>
        <v>0</v>
      </c>
      <c r="AO101" s="151">
        <f t="shared" si="91"/>
        <v>0</v>
      </c>
      <c r="AP101" s="172"/>
      <c r="AQ101" s="151"/>
      <c r="AR101" s="110"/>
      <c r="AS101" s="172"/>
      <c r="AT101" s="21"/>
    </row>
    <row r="102" spans="1:46" s="7" customFormat="1" x14ac:dyDescent="0.25">
      <c r="A102" s="138">
        <v>98</v>
      </c>
      <c r="B102" s="376">
        <f t="shared" si="95"/>
        <v>-41275</v>
      </c>
      <c r="C102" s="377" t="str">
        <f t="shared" si="94"/>
        <v>JAN</v>
      </c>
      <c r="D102" s="138"/>
      <c r="E102" s="167"/>
      <c r="F102" s="356" t="str">
        <f>IF(ISNA(VLOOKUP($J102,ADDRESS!$B$3:$N1420,12,0)),"",VLOOKUP($J102,ADDRESS!$B$3:$N1420,12,0))</f>
        <v/>
      </c>
      <c r="G102" s="356" t="str">
        <f>IF(ISNA(VLOOKUP($J102,ADDRESS!$B$3:$N1420,13,0)),"",VLOOKUP($J102,ADDRESS!$B$3:$N1420,13,0))</f>
        <v/>
      </c>
      <c r="H102" s="356" t="str">
        <f>IF(ISNA(VLOOKUP($J102,ADDRESS!$B$3:$N1420,10,0)),"",VLOOKUP($J102,ADDRESS!$B$3:$N1420,10,0))</f>
        <v/>
      </c>
      <c r="I102" s="356" t="str">
        <f>IF(ISNA(VLOOKUP($J102,ADDRESS!$B$3:$N1420,11,0)),"",VLOOKUP($J102,ADDRESS!$B$3:$N1420,11,0))</f>
        <v/>
      </c>
      <c r="J102" s="165"/>
      <c r="K102" s="168"/>
      <c r="L102" s="110"/>
      <c r="M102" s="169"/>
      <c r="N102" s="379">
        <f t="shared" si="69"/>
        <v>0</v>
      </c>
      <c r="O102" s="379">
        <f t="shared" si="70"/>
        <v>0</v>
      </c>
      <c r="P102" s="379">
        <f t="shared" si="71"/>
        <v>0</v>
      </c>
      <c r="Q102" s="379">
        <f t="shared" si="72"/>
        <v>0</v>
      </c>
      <c r="R102" s="379">
        <f t="shared" si="73"/>
        <v>0</v>
      </c>
      <c r="S102" s="379">
        <f t="shared" si="74"/>
        <v>0</v>
      </c>
      <c r="T102" s="379">
        <f t="shared" si="75"/>
        <v>0</v>
      </c>
      <c r="U102" s="379">
        <f t="shared" si="93"/>
        <v>0</v>
      </c>
      <c r="V102" s="379">
        <f t="shared" si="76"/>
        <v>0</v>
      </c>
      <c r="W102" s="379">
        <f t="shared" si="77"/>
        <v>0</v>
      </c>
      <c r="X102" s="379">
        <f t="shared" si="78"/>
        <v>0</v>
      </c>
      <c r="Y102" s="379">
        <f t="shared" si="79"/>
        <v>0</v>
      </c>
      <c r="Z102" s="379">
        <f t="shared" si="80"/>
        <v>0</v>
      </c>
      <c r="AA102" s="170"/>
      <c r="AB102" s="151">
        <f t="shared" si="81"/>
        <v>0</v>
      </c>
      <c r="AC102" s="110"/>
      <c r="AD102" s="171"/>
      <c r="AE102" s="379">
        <f t="shared" si="82"/>
        <v>0</v>
      </c>
      <c r="AF102" s="379">
        <f t="shared" si="83"/>
        <v>0</v>
      </c>
      <c r="AG102" s="379">
        <f t="shared" si="84"/>
        <v>0</v>
      </c>
      <c r="AH102" s="379">
        <f t="shared" si="85"/>
        <v>0</v>
      </c>
      <c r="AI102" s="379">
        <f t="shared" si="96"/>
        <v>0</v>
      </c>
      <c r="AJ102" s="379">
        <f t="shared" si="86"/>
        <v>0</v>
      </c>
      <c r="AK102" s="379">
        <f t="shared" si="87"/>
        <v>0</v>
      </c>
      <c r="AL102" s="379">
        <f t="shared" si="88"/>
        <v>0</v>
      </c>
      <c r="AM102" s="379">
        <f t="shared" si="89"/>
        <v>0</v>
      </c>
      <c r="AN102" s="379">
        <f t="shared" si="90"/>
        <v>0</v>
      </c>
      <c r="AO102" s="151">
        <f t="shared" si="91"/>
        <v>0</v>
      </c>
      <c r="AP102" s="172"/>
      <c r="AQ102" s="151"/>
      <c r="AR102" s="110"/>
      <c r="AS102" s="172"/>
      <c r="AT102" s="21"/>
    </row>
    <row r="103" spans="1:46" s="7" customFormat="1" x14ac:dyDescent="0.25">
      <c r="A103" s="138">
        <v>99</v>
      </c>
      <c r="B103" s="376">
        <f t="shared" si="95"/>
        <v>-41275</v>
      </c>
      <c r="C103" s="377" t="str">
        <f t="shared" si="94"/>
        <v>JAN</v>
      </c>
      <c r="D103" s="138"/>
      <c r="E103" s="167"/>
      <c r="F103" s="356" t="str">
        <f>IF(ISNA(VLOOKUP($J103,ADDRESS!$B$3:$N1421,12,0)),"",VLOOKUP($J103,ADDRESS!$B$3:$N1421,12,0))</f>
        <v/>
      </c>
      <c r="G103" s="356" t="str">
        <f>IF(ISNA(VLOOKUP($J103,ADDRESS!$B$3:$N1421,13,0)),"",VLOOKUP($J103,ADDRESS!$B$3:$N1421,13,0))</f>
        <v/>
      </c>
      <c r="H103" s="356" t="str">
        <f>IF(ISNA(VLOOKUP($J103,ADDRESS!$B$3:$N1421,10,0)),"",VLOOKUP($J103,ADDRESS!$B$3:$N1421,10,0))</f>
        <v/>
      </c>
      <c r="I103" s="356" t="str">
        <f>IF(ISNA(VLOOKUP($J103,ADDRESS!$B$3:$N1421,11,0)),"",VLOOKUP($J103,ADDRESS!$B$3:$N1421,11,0))</f>
        <v/>
      </c>
      <c r="J103" s="165"/>
      <c r="K103" s="168"/>
      <c r="L103" s="110"/>
      <c r="M103" s="169"/>
      <c r="N103" s="379">
        <f t="shared" si="69"/>
        <v>0</v>
      </c>
      <c r="O103" s="379">
        <f t="shared" si="70"/>
        <v>0</v>
      </c>
      <c r="P103" s="379">
        <f t="shared" si="71"/>
        <v>0</v>
      </c>
      <c r="Q103" s="379">
        <f t="shared" si="72"/>
        <v>0</v>
      </c>
      <c r="R103" s="379">
        <f t="shared" si="73"/>
        <v>0</v>
      </c>
      <c r="S103" s="379">
        <f t="shared" si="74"/>
        <v>0</v>
      </c>
      <c r="T103" s="379">
        <f t="shared" si="75"/>
        <v>0</v>
      </c>
      <c r="U103" s="379">
        <f t="shared" si="93"/>
        <v>0</v>
      </c>
      <c r="V103" s="379">
        <f t="shared" si="76"/>
        <v>0</v>
      </c>
      <c r="W103" s="379">
        <f t="shared" si="77"/>
        <v>0</v>
      </c>
      <c r="X103" s="379">
        <f t="shared" si="78"/>
        <v>0</v>
      </c>
      <c r="Y103" s="379">
        <f t="shared" si="79"/>
        <v>0</v>
      </c>
      <c r="Z103" s="379">
        <f t="shared" si="80"/>
        <v>0</v>
      </c>
      <c r="AA103" s="170"/>
      <c r="AB103" s="151">
        <f t="shared" si="81"/>
        <v>0</v>
      </c>
      <c r="AC103" s="110"/>
      <c r="AD103" s="171"/>
      <c r="AE103" s="379">
        <f t="shared" si="82"/>
        <v>0</v>
      </c>
      <c r="AF103" s="379">
        <f t="shared" si="83"/>
        <v>0</v>
      </c>
      <c r="AG103" s="379">
        <f t="shared" si="84"/>
        <v>0</v>
      </c>
      <c r="AH103" s="379">
        <f t="shared" si="85"/>
        <v>0</v>
      </c>
      <c r="AI103" s="379">
        <f t="shared" si="96"/>
        <v>0</v>
      </c>
      <c r="AJ103" s="379">
        <f t="shared" si="86"/>
        <v>0</v>
      </c>
      <c r="AK103" s="379">
        <f t="shared" si="87"/>
        <v>0</v>
      </c>
      <c r="AL103" s="379">
        <f t="shared" si="88"/>
        <v>0</v>
      </c>
      <c r="AM103" s="379">
        <f t="shared" si="89"/>
        <v>0</v>
      </c>
      <c r="AN103" s="379">
        <f t="shared" si="90"/>
        <v>0</v>
      </c>
      <c r="AO103" s="151">
        <f t="shared" si="91"/>
        <v>0</v>
      </c>
      <c r="AP103" s="174"/>
      <c r="AQ103" s="151"/>
      <c r="AR103" s="21"/>
      <c r="AS103" s="174"/>
      <c r="AT103" s="21"/>
    </row>
    <row r="104" spans="1:46" s="7" customFormat="1" x14ac:dyDescent="0.25">
      <c r="A104" s="138">
        <v>100</v>
      </c>
      <c r="B104" s="376">
        <f t="shared" si="95"/>
        <v>-41275</v>
      </c>
      <c r="C104" s="377" t="str">
        <f t="shared" si="94"/>
        <v>JAN</v>
      </c>
      <c r="D104" s="138"/>
      <c r="E104" s="167"/>
      <c r="F104" s="356" t="str">
        <f>IF(ISNA(VLOOKUP($J104,ADDRESS!$B$3:$N1422,12,0)),"",VLOOKUP($J104,ADDRESS!$B$3:$N1422,12,0))</f>
        <v/>
      </c>
      <c r="G104" s="356" t="str">
        <f>IF(ISNA(VLOOKUP($J104,ADDRESS!$B$3:$N1422,13,0)),"",VLOOKUP($J104,ADDRESS!$B$3:$N1422,13,0))</f>
        <v/>
      </c>
      <c r="H104" s="356" t="str">
        <f>IF(ISNA(VLOOKUP($J104,ADDRESS!$B$3:$N1422,10,0)),"",VLOOKUP($J104,ADDRESS!$B$3:$N1422,10,0))</f>
        <v/>
      </c>
      <c r="I104" s="356" t="str">
        <f>IF(ISNA(VLOOKUP($J104,ADDRESS!$B$3:$N1422,11,0)),"",VLOOKUP($J104,ADDRESS!$B$3:$N1422,11,0))</f>
        <v/>
      </c>
      <c r="J104" s="165"/>
      <c r="K104" s="168"/>
      <c r="L104" s="110"/>
      <c r="M104" s="169"/>
      <c r="N104" s="379">
        <f t="shared" si="69"/>
        <v>0</v>
      </c>
      <c r="O104" s="379">
        <f t="shared" si="70"/>
        <v>0</v>
      </c>
      <c r="P104" s="379">
        <f t="shared" si="71"/>
        <v>0</v>
      </c>
      <c r="Q104" s="379">
        <f t="shared" si="72"/>
        <v>0</v>
      </c>
      <c r="R104" s="379">
        <f t="shared" si="73"/>
        <v>0</v>
      </c>
      <c r="S104" s="379">
        <f t="shared" si="74"/>
        <v>0</v>
      </c>
      <c r="T104" s="379">
        <f t="shared" si="75"/>
        <v>0</v>
      </c>
      <c r="U104" s="379">
        <f t="shared" si="93"/>
        <v>0</v>
      </c>
      <c r="V104" s="379">
        <f t="shared" si="76"/>
        <v>0</v>
      </c>
      <c r="W104" s="379">
        <f t="shared" si="77"/>
        <v>0</v>
      </c>
      <c r="X104" s="379">
        <f t="shared" si="78"/>
        <v>0</v>
      </c>
      <c r="Y104" s="379">
        <f t="shared" si="79"/>
        <v>0</v>
      </c>
      <c r="Z104" s="379">
        <f t="shared" si="80"/>
        <v>0</v>
      </c>
      <c r="AA104" s="170"/>
      <c r="AB104" s="151">
        <f t="shared" si="81"/>
        <v>0</v>
      </c>
      <c r="AC104" s="110"/>
      <c r="AD104" s="171"/>
      <c r="AE104" s="379">
        <f t="shared" si="82"/>
        <v>0</v>
      </c>
      <c r="AF104" s="379">
        <f t="shared" si="83"/>
        <v>0</v>
      </c>
      <c r="AG104" s="379">
        <f t="shared" si="84"/>
        <v>0</v>
      </c>
      <c r="AH104" s="379">
        <f t="shared" si="85"/>
        <v>0</v>
      </c>
      <c r="AI104" s="379">
        <f t="shared" si="96"/>
        <v>0</v>
      </c>
      <c r="AJ104" s="379">
        <f t="shared" si="86"/>
        <v>0</v>
      </c>
      <c r="AK104" s="379">
        <f t="shared" si="87"/>
        <v>0</v>
      </c>
      <c r="AL104" s="379">
        <f t="shared" si="88"/>
        <v>0</v>
      </c>
      <c r="AM104" s="379">
        <f t="shared" si="89"/>
        <v>0</v>
      </c>
      <c r="AN104" s="379">
        <f t="shared" si="90"/>
        <v>0</v>
      </c>
      <c r="AO104" s="151">
        <f t="shared" si="91"/>
        <v>0</v>
      </c>
      <c r="AP104" s="174"/>
      <c r="AQ104" s="151"/>
      <c r="AR104" s="110"/>
      <c r="AS104" s="172"/>
      <c r="AT104" s="21"/>
    </row>
    <row r="105" spans="1:46" s="7" customFormat="1" x14ac:dyDescent="0.25">
      <c r="A105" s="138">
        <v>101</v>
      </c>
      <c r="B105" s="376">
        <f t="shared" si="95"/>
        <v>-41275</v>
      </c>
      <c r="C105" s="377" t="str">
        <f t="shared" si="94"/>
        <v>JAN</v>
      </c>
      <c r="D105" s="138"/>
      <c r="E105" s="167"/>
      <c r="F105" s="356" t="str">
        <f>IF(ISNA(VLOOKUP($J105,ADDRESS!$B$3:$N1423,12,0)),"",VLOOKUP($J105,ADDRESS!$B$3:$N1423,12,0))</f>
        <v/>
      </c>
      <c r="G105" s="356" t="str">
        <f>IF(ISNA(VLOOKUP($J105,ADDRESS!$B$3:$N1423,13,0)),"",VLOOKUP($J105,ADDRESS!$B$3:$N1423,13,0))</f>
        <v/>
      </c>
      <c r="H105" s="356" t="str">
        <f>IF(ISNA(VLOOKUP($J105,ADDRESS!$B$3:$N1423,10,0)),"",VLOOKUP($J105,ADDRESS!$B$3:$N1423,10,0))</f>
        <v/>
      </c>
      <c r="I105" s="356" t="str">
        <f>IF(ISNA(VLOOKUP($J105,ADDRESS!$B$3:$N1423,11,0)),"",VLOOKUP($J105,ADDRESS!$B$3:$N1423,11,0))</f>
        <v/>
      </c>
      <c r="J105" s="165"/>
      <c r="K105" s="168"/>
      <c r="L105" s="110"/>
      <c r="M105" s="169"/>
      <c r="N105" s="379">
        <f t="shared" si="69"/>
        <v>0</v>
      </c>
      <c r="O105" s="379">
        <f t="shared" si="70"/>
        <v>0</v>
      </c>
      <c r="P105" s="379">
        <f t="shared" si="71"/>
        <v>0</v>
      </c>
      <c r="Q105" s="379">
        <f t="shared" si="72"/>
        <v>0</v>
      </c>
      <c r="R105" s="379">
        <f t="shared" si="73"/>
        <v>0</v>
      </c>
      <c r="S105" s="379">
        <f t="shared" si="74"/>
        <v>0</v>
      </c>
      <c r="T105" s="379">
        <f t="shared" si="75"/>
        <v>0</v>
      </c>
      <c r="U105" s="379">
        <f t="shared" si="93"/>
        <v>0</v>
      </c>
      <c r="V105" s="379">
        <f t="shared" si="76"/>
        <v>0</v>
      </c>
      <c r="W105" s="379">
        <f t="shared" si="77"/>
        <v>0</v>
      </c>
      <c r="X105" s="379">
        <f t="shared" si="78"/>
        <v>0</v>
      </c>
      <c r="Y105" s="379">
        <f t="shared" si="79"/>
        <v>0</v>
      </c>
      <c r="Z105" s="379">
        <f t="shared" si="80"/>
        <v>0</v>
      </c>
      <c r="AA105" s="170"/>
      <c r="AB105" s="151">
        <f t="shared" si="81"/>
        <v>0</v>
      </c>
      <c r="AC105" s="110"/>
      <c r="AD105" s="171"/>
      <c r="AE105" s="379">
        <f t="shared" si="82"/>
        <v>0</v>
      </c>
      <c r="AF105" s="379">
        <f t="shared" si="83"/>
        <v>0</v>
      </c>
      <c r="AG105" s="379">
        <f t="shared" si="84"/>
        <v>0</v>
      </c>
      <c r="AH105" s="379">
        <f t="shared" si="85"/>
        <v>0</v>
      </c>
      <c r="AI105" s="379">
        <f t="shared" si="96"/>
        <v>0</v>
      </c>
      <c r="AJ105" s="379">
        <f t="shared" si="86"/>
        <v>0</v>
      </c>
      <c r="AK105" s="379">
        <f t="shared" si="87"/>
        <v>0</v>
      </c>
      <c r="AL105" s="379">
        <f t="shared" si="88"/>
        <v>0</v>
      </c>
      <c r="AM105" s="379">
        <f t="shared" si="89"/>
        <v>0</v>
      </c>
      <c r="AN105" s="379">
        <f t="shared" si="90"/>
        <v>0</v>
      </c>
      <c r="AO105" s="151">
        <f t="shared" si="91"/>
        <v>0</v>
      </c>
      <c r="AP105" s="172"/>
      <c r="AQ105" s="151"/>
      <c r="AR105" s="110"/>
      <c r="AS105" s="172"/>
      <c r="AT105" s="21"/>
    </row>
    <row r="106" spans="1:46" s="7" customFormat="1" x14ac:dyDescent="0.25">
      <c r="A106" s="138">
        <v>102</v>
      </c>
      <c r="B106" s="376">
        <f t="shared" si="95"/>
        <v>-41275</v>
      </c>
      <c r="C106" s="377" t="str">
        <f t="shared" si="94"/>
        <v>JAN</v>
      </c>
      <c r="D106" s="138"/>
      <c r="E106" s="167"/>
      <c r="F106" s="356" t="str">
        <f>IF(ISNA(VLOOKUP($J106,ADDRESS!$B$3:$N1424,12,0)),"",VLOOKUP($J106,ADDRESS!$B$3:$N1424,12,0))</f>
        <v/>
      </c>
      <c r="G106" s="356" t="str">
        <f>IF(ISNA(VLOOKUP($J106,ADDRESS!$B$3:$N1424,13,0)),"",VLOOKUP($J106,ADDRESS!$B$3:$N1424,13,0))</f>
        <v/>
      </c>
      <c r="H106" s="356" t="str">
        <f>IF(ISNA(VLOOKUP($J106,ADDRESS!$B$3:$N1424,10,0)),"",VLOOKUP($J106,ADDRESS!$B$3:$N1424,10,0))</f>
        <v/>
      </c>
      <c r="I106" s="356" t="str">
        <f>IF(ISNA(VLOOKUP($J106,ADDRESS!$B$3:$N1424,11,0)),"",VLOOKUP($J106,ADDRESS!$B$3:$N1424,11,0))</f>
        <v/>
      </c>
      <c r="J106" s="165"/>
      <c r="K106" s="168"/>
      <c r="L106" s="110"/>
      <c r="M106" s="169"/>
      <c r="N106" s="379">
        <f t="shared" si="69"/>
        <v>0</v>
      </c>
      <c r="O106" s="379">
        <f t="shared" si="70"/>
        <v>0</v>
      </c>
      <c r="P106" s="379">
        <f t="shared" si="71"/>
        <v>0</v>
      </c>
      <c r="Q106" s="379">
        <f t="shared" si="72"/>
        <v>0</v>
      </c>
      <c r="R106" s="379">
        <f t="shared" si="73"/>
        <v>0</v>
      </c>
      <c r="S106" s="379">
        <f t="shared" si="74"/>
        <v>0</v>
      </c>
      <c r="T106" s="379">
        <f t="shared" si="75"/>
        <v>0</v>
      </c>
      <c r="U106" s="379">
        <f t="shared" si="93"/>
        <v>0</v>
      </c>
      <c r="V106" s="379">
        <f t="shared" si="76"/>
        <v>0</v>
      </c>
      <c r="W106" s="379">
        <f t="shared" si="77"/>
        <v>0</v>
      </c>
      <c r="X106" s="379">
        <f t="shared" si="78"/>
        <v>0</v>
      </c>
      <c r="Y106" s="379">
        <f t="shared" si="79"/>
        <v>0</v>
      </c>
      <c r="Z106" s="379">
        <f t="shared" si="80"/>
        <v>0</v>
      </c>
      <c r="AA106" s="170"/>
      <c r="AB106" s="151">
        <f t="shared" si="81"/>
        <v>0</v>
      </c>
      <c r="AC106" s="110"/>
      <c r="AD106" s="171"/>
      <c r="AE106" s="379">
        <f t="shared" si="82"/>
        <v>0</v>
      </c>
      <c r="AF106" s="379">
        <f t="shared" si="83"/>
        <v>0</v>
      </c>
      <c r="AG106" s="379">
        <f t="shared" si="84"/>
        <v>0</v>
      </c>
      <c r="AH106" s="379">
        <f t="shared" si="85"/>
        <v>0</v>
      </c>
      <c r="AI106" s="379">
        <f t="shared" si="96"/>
        <v>0</v>
      </c>
      <c r="AJ106" s="379">
        <f t="shared" si="86"/>
        <v>0</v>
      </c>
      <c r="AK106" s="379">
        <f t="shared" si="87"/>
        <v>0</v>
      </c>
      <c r="AL106" s="379">
        <f t="shared" si="88"/>
        <v>0</v>
      </c>
      <c r="AM106" s="379">
        <f t="shared" si="89"/>
        <v>0</v>
      </c>
      <c r="AN106" s="379">
        <f t="shared" si="90"/>
        <v>0</v>
      </c>
      <c r="AO106" s="151">
        <f t="shared" si="91"/>
        <v>0</v>
      </c>
      <c r="AP106" s="172"/>
      <c r="AQ106" s="151"/>
      <c r="AR106" s="110"/>
      <c r="AS106" s="172"/>
      <c r="AT106" s="21"/>
    </row>
    <row r="107" spans="1:46" s="7" customFormat="1" x14ac:dyDescent="0.25">
      <c r="A107" s="138">
        <v>103</v>
      </c>
      <c r="B107" s="376">
        <f t="shared" si="95"/>
        <v>-41275</v>
      </c>
      <c r="C107" s="377" t="str">
        <f t="shared" si="94"/>
        <v>JAN</v>
      </c>
      <c r="D107" s="138"/>
      <c r="E107" s="167"/>
      <c r="F107" s="356" t="str">
        <f>IF(ISNA(VLOOKUP($J107,ADDRESS!$B$3:$N1425,12,0)),"",VLOOKUP($J107,ADDRESS!$B$3:$N1425,12,0))</f>
        <v/>
      </c>
      <c r="G107" s="356" t="str">
        <f>IF(ISNA(VLOOKUP($J107,ADDRESS!$B$3:$N1425,13,0)),"",VLOOKUP($J107,ADDRESS!$B$3:$N1425,13,0))</f>
        <v/>
      </c>
      <c r="H107" s="356" t="str">
        <f>IF(ISNA(VLOOKUP($J107,ADDRESS!$B$3:$N1425,10,0)),"",VLOOKUP($J107,ADDRESS!$B$3:$N1425,10,0))</f>
        <v/>
      </c>
      <c r="I107" s="356" t="str">
        <f>IF(ISNA(VLOOKUP($J107,ADDRESS!$B$3:$N1425,11,0)),"",VLOOKUP($J107,ADDRESS!$B$3:$N1425,11,0))</f>
        <v/>
      </c>
      <c r="J107" s="165"/>
      <c r="K107" s="168"/>
      <c r="L107" s="110"/>
      <c r="M107" s="169"/>
      <c r="N107" s="379">
        <f t="shared" si="69"/>
        <v>0</v>
      </c>
      <c r="O107" s="379">
        <f t="shared" si="70"/>
        <v>0</v>
      </c>
      <c r="P107" s="379">
        <f t="shared" si="71"/>
        <v>0</v>
      </c>
      <c r="Q107" s="379">
        <f t="shared" si="72"/>
        <v>0</v>
      </c>
      <c r="R107" s="379">
        <f t="shared" si="73"/>
        <v>0</v>
      </c>
      <c r="S107" s="379">
        <f t="shared" si="74"/>
        <v>0</v>
      </c>
      <c r="T107" s="379">
        <f t="shared" si="75"/>
        <v>0</v>
      </c>
      <c r="U107" s="379">
        <f t="shared" si="93"/>
        <v>0</v>
      </c>
      <c r="V107" s="379">
        <f t="shared" si="76"/>
        <v>0</v>
      </c>
      <c r="W107" s="379">
        <f t="shared" si="77"/>
        <v>0</v>
      </c>
      <c r="X107" s="379">
        <f t="shared" si="78"/>
        <v>0</v>
      </c>
      <c r="Y107" s="379">
        <f t="shared" si="79"/>
        <v>0</v>
      </c>
      <c r="Z107" s="379">
        <f t="shared" si="80"/>
        <v>0</v>
      </c>
      <c r="AA107" s="170"/>
      <c r="AB107" s="151">
        <f t="shared" si="81"/>
        <v>0</v>
      </c>
      <c r="AC107" s="110"/>
      <c r="AD107" s="171"/>
      <c r="AE107" s="379">
        <f t="shared" si="82"/>
        <v>0</v>
      </c>
      <c r="AF107" s="379">
        <f t="shared" si="83"/>
        <v>0</v>
      </c>
      <c r="AG107" s="379">
        <f t="shared" si="84"/>
        <v>0</v>
      </c>
      <c r="AH107" s="379">
        <f t="shared" si="85"/>
        <v>0</v>
      </c>
      <c r="AI107" s="379">
        <f t="shared" si="96"/>
        <v>0</v>
      </c>
      <c r="AJ107" s="379">
        <f t="shared" si="86"/>
        <v>0</v>
      </c>
      <c r="AK107" s="379">
        <f t="shared" si="87"/>
        <v>0</v>
      </c>
      <c r="AL107" s="379">
        <f t="shared" si="88"/>
        <v>0</v>
      </c>
      <c r="AM107" s="379">
        <f t="shared" si="89"/>
        <v>0</v>
      </c>
      <c r="AN107" s="379">
        <f t="shared" si="90"/>
        <v>0</v>
      </c>
      <c r="AO107" s="151">
        <f t="shared" si="91"/>
        <v>0</v>
      </c>
      <c r="AP107" s="172"/>
      <c r="AQ107" s="151"/>
      <c r="AR107" s="110"/>
      <c r="AS107" s="172"/>
      <c r="AT107" s="21"/>
    </row>
    <row r="108" spans="1:46" s="7" customFormat="1" x14ac:dyDescent="0.25">
      <c r="A108" s="138">
        <v>104</v>
      </c>
      <c r="B108" s="376">
        <f t="shared" si="95"/>
        <v>-41275</v>
      </c>
      <c r="C108" s="377" t="str">
        <f t="shared" si="94"/>
        <v>JAN</v>
      </c>
      <c r="D108" s="138"/>
      <c r="E108" s="167"/>
      <c r="F108" s="356" t="str">
        <f>IF(ISNA(VLOOKUP($J108,ADDRESS!$B$3:$N1426,12,0)),"",VLOOKUP($J108,ADDRESS!$B$3:$N1426,12,0))</f>
        <v/>
      </c>
      <c r="G108" s="356" t="str">
        <f>IF(ISNA(VLOOKUP($J108,ADDRESS!$B$3:$N1426,13,0)),"",VLOOKUP($J108,ADDRESS!$B$3:$N1426,13,0))</f>
        <v/>
      </c>
      <c r="H108" s="356" t="str">
        <f>IF(ISNA(VLOOKUP($J108,ADDRESS!$B$3:$N1426,10,0)),"",VLOOKUP($J108,ADDRESS!$B$3:$N1426,10,0))</f>
        <v/>
      </c>
      <c r="I108" s="356" t="str">
        <f>IF(ISNA(VLOOKUP($J108,ADDRESS!$B$3:$N1426,11,0)),"",VLOOKUP($J108,ADDRESS!$B$3:$N1426,11,0))</f>
        <v/>
      </c>
      <c r="J108" s="165"/>
      <c r="K108" s="168"/>
      <c r="L108" s="110"/>
      <c r="M108" s="169"/>
      <c r="N108" s="379">
        <f t="shared" si="69"/>
        <v>0</v>
      </c>
      <c r="O108" s="379">
        <f t="shared" si="70"/>
        <v>0</v>
      </c>
      <c r="P108" s="379">
        <f t="shared" si="71"/>
        <v>0</v>
      </c>
      <c r="Q108" s="379">
        <f t="shared" si="72"/>
        <v>0</v>
      </c>
      <c r="R108" s="379">
        <f t="shared" si="73"/>
        <v>0</v>
      </c>
      <c r="S108" s="379">
        <f t="shared" si="74"/>
        <v>0</v>
      </c>
      <c r="T108" s="379">
        <f t="shared" si="75"/>
        <v>0</v>
      </c>
      <c r="U108" s="379">
        <f t="shared" si="93"/>
        <v>0</v>
      </c>
      <c r="V108" s="379">
        <f t="shared" si="76"/>
        <v>0</v>
      </c>
      <c r="W108" s="379">
        <f t="shared" si="77"/>
        <v>0</v>
      </c>
      <c r="X108" s="379">
        <f t="shared" si="78"/>
        <v>0</v>
      </c>
      <c r="Y108" s="379">
        <f t="shared" si="79"/>
        <v>0</v>
      </c>
      <c r="Z108" s="379">
        <f t="shared" si="80"/>
        <v>0</v>
      </c>
      <c r="AA108" s="170"/>
      <c r="AB108" s="151">
        <f t="shared" si="81"/>
        <v>0</v>
      </c>
      <c r="AC108" s="110"/>
      <c r="AD108" s="171"/>
      <c r="AE108" s="379">
        <f t="shared" si="82"/>
        <v>0</v>
      </c>
      <c r="AF108" s="379">
        <f t="shared" si="83"/>
        <v>0</v>
      </c>
      <c r="AG108" s="379">
        <f t="shared" si="84"/>
        <v>0</v>
      </c>
      <c r="AH108" s="379">
        <f t="shared" si="85"/>
        <v>0</v>
      </c>
      <c r="AI108" s="379">
        <f t="shared" si="96"/>
        <v>0</v>
      </c>
      <c r="AJ108" s="379">
        <f t="shared" si="86"/>
        <v>0</v>
      </c>
      <c r="AK108" s="379">
        <f t="shared" si="87"/>
        <v>0</v>
      </c>
      <c r="AL108" s="379">
        <f t="shared" si="88"/>
        <v>0</v>
      </c>
      <c r="AM108" s="379">
        <f t="shared" si="89"/>
        <v>0</v>
      </c>
      <c r="AN108" s="379">
        <f t="shared" si="90"/>
        <v>0</v>
      </c>
      <c r="AO108" s="151">
        <f t="shared" si="91"/>
        <v>0</v>
      </c>
      <c r="AP108" s="172"/>
      <c r="AQ108" s="151"/>
      <c r="AR108" s="21"/>
      <c r="AS108" s="174"/>
      <c r="AT108" s="21"/>
    </row>
    <row r="109" spans="1:46" s="7" customFormat="1" x14ac:dyDescent="0.25">
      <c r="A109" s="138">
        <v>105</v>
      </c>
      <c r="B109" s="376">
        <f t="shared" si="95"/>
        <v>-41275</v>
      </c>
      <c r="C109" s="377" t="str">
        <f t="shared" si="94"/>
        <v>JAN</v>
      </c>
      <c r="D109" s="138"/>
      <c r="E109" s="167"/>
      <c r="F109" s="356" t="str">
        <f>IF(ISNA(VLOOKUP($J109,ADDRESS!$B$3:$N1427,12,0)),"",VLOOKUP($J109,ADDRESS!$B$3:$N1427,12,0))</f>
        <v/>
      </c>
      <c r="G109" s="356" t="str">
        <f>IF(ISNA(VLOOKUP($J109,ADDRESS!$B$3:$N1427,13,0)),"",VLOOKUP($J109,ADDRESS!$B$3:$N1427,13,0))</f>
        <v/>
      </c>
      <c r="H109" s="356" t="str">
        <f>IF(ISNA(VLOOKUP($J109,ADDRESS!$B$3:$N1427,10,0)),"",VLOOKUP($J109,ADDRESS!$B$3:$N1427,10,0))</f>
        <v/>
      </c>
      <c r="I109" s="356" t="str">
        <f>IF(ISNA(VLOOKUP($J109,ADDRESS!$B$3:$N1427,11,0)),"",VLOOKUP($J109,ADDRESS!$B$3:$N1427,11,0))</f>
        <v/>
      </c>
      <c r="J109" s="165"/>
      <c r="K109" s="168"/>
      <c r="L109" s="110"/>
      <c r="M109" s="169"/>
      <c r="N109" s="379">
        <f t="shared" si="69"/>
        <v>0</v>
      </c>
      <c r="O109" s="379">
        <f t="shared" si="70"/>
        <v>0</v>
      </c>
      <c r="P109" s="379">
        <f t="shared" si="71"/>
        <v>0</v>
      </c>
      <c r="Q109" s="379">
        <f t="shared" si="72"/>
        <v>0</v>
      </c>
      <c r="R109" s="379">
        <f t="shared" si="73"/>
        <v>0</v>
      </c>
      <c r="S109" s="379">
        <f t="shared" si="74"/>
        <v>0</v>
      </c>
      <c r="T109" s="379">
        <f t="shared" si="75"/>
        <v>0</v>
      </c>
      <c r="U109" s="379">
        <f t="shared" si="93"/>
        <v>0</v>
      </c>
      <c r="V109" s="379">
        <f t="shared" si="76"/>
        <v>0</v>
      </c>
      <c r="W109" s="379">
        <f t="shared" si="77"/>
        <v>0</v>
      </c>
      <c r="X109" s="379">
        <f t="shared" si="78"/>
        <v>0</v>
      </c>
      <c r="Y109" s="379">
        <f t="shared" si="79"/>
        <v>0</v>
      </c>
      <c r="Z109" s="379">
        <f t="shared" si="80"/>
        <v>0</v>
      </c>
      <c r="AA109" s="170"/>
      <c r="AB109" s="151">
        <f t="shared" si="81"/>
        <v>0</v>
      </c>
      <c r="AC109" s="110"/>
      <c r="AD109" s="171"/>
      <c r="AE109" s="379">
        <f t="shared" si="82"/>
        <v>0</v>
      </c>
      <c r="AF109" s="379">
        <f t="shared" si="83"/>
        <v>0</v>
      </c>
      <c r="AG109" s="379">
        <f t="shared" si="84"/>
        <v>0</v>
      </c>
      <c r="AH109" s="379">
        <f t="shared" si="85"/>
        <v>0</v>
      </c>
      <c r="AI109" s="379">
        <f t="shared" si="96"/>
        <v>0</v>
      </c>
      <c r="AJ109" s="379">
        <f t="shared" si="86"/>
        <v>0</v>
      </c>
      <c r="AK109" s="379">
        <f t="shared" si="87"/>
        <v>0</v>
      </c>
      <c r="AL109" s="379">
        <f t="shared" si="88"/>
        <v>0</v>
      </c>
      <c r="AM109" s="379">
        <f t="shared" si="89"/>
        <v>0</v>
      </c>
      <c r="AN109" s="379">
        <f t="shared" si="90"/>
        <v>0</v>
      </c>
      <c r="AO109" s="151">
        <f t="shared" si="91"/>
        <v>0</v>
      </c>
      <c r="AP109" s="174"/>
      <c r="AQ109" s="151"/>
      <c r="AR109" s="21"/>
      <c r="AS109" s="174"/>
      <c r="AT109" s="21"/>
    </row>
    <row r="110" spans="1:46" s="7" customFormat="1" x14ac:dyDescent="0.25">
      <c r="A110" s="138">
        <v>106</v>
      </c>
      <c r="B110" s="376">
        <f t="shared" si="95"/>
        <v>-41275</v>
      </c>
      <c r="C110" s="377" t="str">
        <f t="shared" si="94"/>
        <v>JAN</v>
      </c>
      <c r="D110" s="138"/>
      <c r="E110" s="167"/>
      <c r="F110" s="356" t="str">
        <f>IF(ISNA(VLOOKUP($J110,ADDRESS!$B$3:$N1428,12,0)),"",VLOOKUP($J110,ADDRESS!$B$3:$N1428,12,0))</f>
        <v/>
      </c>
      <c r="G110" s="356" t="str">
        <f>IF(ISNA(VLOOKUP($J110,ADDRESS!$B$3:$N1428,13,0)),"",VLOOKUP($J110,ADDRESS!$B$3:$N1428,13,0))</f>
        <v/>
      </c>
      <c r="H110" s="356" t="str">
        <f>IF(ISNA(VLOOKUP($J110,ADDRESS!$B$3:$N1428,10,0)),"",VLOOKUP($J110,ADDRESS!$B$3:$N1428,10,0))</f>
        <v/>
      </c>
      <c r="I110" s="356" t="str">
        <f>IF(ISNA(VLOOKUP($J110,ADDRESS!$B$3:$N1428,11,0)),"",VLOOKUP($J110,ADDRESS!$B$3:$N1428,11,0))</f>
        <v/>
      </c>
      <c r="J110" s="165"/>
      <c r="K110" s="168"/>
      <c r="L110" s="110"/>
      <c r="M110" s="169"/>
      <c r="N110" s="379">
        <f t="shared" si="69"/>
        <v>0</v>
      </c>
      <c r="O110" s="379">
        <f t="shared" si="70"/>
        <v>0</v>
      </c>
      <c r="P110" s="379">
        <f t="shared" si="71"/>
        <v>0</v>
      </c>
      <c r="Q110" s="379">
        <f t="shared" si="72"/>
        <v>0</v>
      </c>
      <c r="R110" s="379">
        <f t="shared" si="73"/>
        <v>0</v>
      </c>
      <c r="S110" s="379">
        <f t="shared" si="74"/>
        <v>0</v>
      </c>
      <c r="T110" s="379">
        <f t="shared" si="75"/>
        <v>0</v>
      </c>
      <c r="U110" s="379">
        <f t="shared" si="93"/>
        <v>0</v>
      </c>
      <c r="V110" s="379">
        <f t="shared" si="76"/>
        <v>0</v>
      </c>
      <c r="W110" s="379">
        <f t="shared" si="77"/>
        <v>0</v>
      </c>
      <c r="X110" s="379">
        <f t="shared" si="78"/>
        <v>0</v>
      </c>
      <c r="Y110" s="379">
        <f t="shared" si="79"/>
        <v>0</v>
      </c>
      <c r="Z110" s="379">
        <f t="shared" si="80"/>
        <v>0</v>
      </c>
      <c r="AA110" s="170"/>
      <c r="AB110" s="151">
        <f t="shared" si="81"/>
        <v>0</v>
      </c>
      <c r="AC110" s="110"/>
      <c r="AD110" s="171"/>
      <c r="AE110" s="379">
        <f t="shared" si="82"/>
        <v>0</v>
      </c>
      <c r="AF110" s="379">
        <f t="shared" si="83"/>
        <v>0</v>
      </c>
      <c r="AG110" s="379">
        <f t="shared" si="84"/>
        <v>0</v>
      </c>
      <c r="AH110" s="379">
        <f t="shared" si="85"/>
        <v>0</v>
      </c>
      <c r="AI110" s="379">
        <f t="shared" si="96"/>
        <v>0</v>
      </c>
      <c r="AJ110" s="379">
        <f t="shared" si="86"/>
        <v>0</v>
      </c>
      <c r="AK110" s="379">
        <f t="shared" si="87"/>
        <v>0</v>
      </c>
      <c r="AL110" s="379">
        <f t="shared" si="88"/>
        <v>0</v>
      </c>
      <c r="AM110" s="379">
        <f t="shared" si="89"/>
        <v>0</v>
      </c>
      <c r="AN110" s="379">
        <f t="shared" si="90"/>
        <v>0</v>
      </c>
      <c r="AO110" s="151">
        <f t="shared" si="91"/>
        <v>0</v>
      </c>
      <c r="AP110" s="172"/>
      <c r="AQ110" s="151"/>
      <c r="AR110" s="110"/>
      <c r="AS110" s="172"/>
      <c r="AT110" s="21"/>
    </row>
    <row r="111" spans="1:46" s="7" customFormat="1" x14ac:dyDescent="0.25">
      <c r="A111" s="138">
        <v>107</v>
      </c>
      <c r="B111" s="376">
        <f t="shared" si="95"/>
        <v>-41275</v>
      </c>
      <c r="C111" s="377" t="str">
        <f t="shared" si="94"/>
        <v>JAN</v>
      </c>
      <c r="D111" s="138"/>
      <c r="E111" s="167"/>
      <c r="F111" s="356" t="str">
        <f>IF(ISNA(VLOOKUP($J111,ADDRESS!$B$3:$N1429,12,0)),"",VLOOKUP($J111,ADDRESS!$B$3:$N1429,12,0))</f>
        <v/>
      </c>
      <c r="G111" s="356" t="str">
        <f>IF(ISNA(VLOOKUP($J111,ADDRESS!$B$3:$N1429,13,0)),"",VLOOKUP($J111,ADDRESS!$B$3:$N1429,13,0))</f>
        <v/>
      </c>
      <c r="H111" s="356" t="str">
        <f>IF(ISNA(VLOOKUP($J111,ADDRESS!$B$3:$N1429,10,0)),"",VLOOKUP($J111,ADDRESS!$B$3:$N1429,10,0))</f>
        <v/>
      </c>
      <c r="I111" s="356" t="str">
        <f>IF(ISNA(VLOOKUP($J111,ADDRESS!$B$3:$N1429,11,0)),"",VLOOKUP($J111,ADDRESS!$B$3:$N1429,11,0))</f>
        <v/>
      </c>
      <c r="J111" s="165"/>
      <c r="K111" s="168"/>
      <c r="L111" s="110"/>
      <c r="M111" s="169"/>
      <c r="N111" s="379">
        <f t="shared" si="69"/>
        <v>0</v>
      </c>
      <c r="O111" s="379">
        <f t="shared" si="70"/>
        <v>0</v>
      </c>
      <c r="P111" s="379">
        <f t="shared" si="71"/>
        <v>0</v>
      </c>
      <c r="Q111" s="379">
        <f t="shared" si="72"/>
        <v>0</v>
      </c>
      <c r="R111" s="379">
        <f t="shared" si="73"/>
        <v>0</v>
      </c>
      <c r="S111" s="379">
        <f t="shared" si="74"/>
        <v>0</v>
      </c>
      <c r="T111" s="379">
        <f t="shared" si="75"/>
        <v>0</v>
      </c>
      <c r="U111" s="379">
        <f t="shared" si="93"/>
        <v>0</v>
      </c>
      <c r="V111" s="379">
        <f t="shared" si="76"/>
        <v>0</v>
      </c>
      <c r="W111" s="379">
        <f t="shared" si="77"/>
        <v>0</v>
      </c>
      <c r="X111" s="379">
        <f t="shared" si="78"/>
        <v>0</v>
      </c>
      <c r="Y111" s="379">
        <f t="shared" si="79"/>
        <v>0</v>
      </c>
      <c r="Z111" s="379">
        <f t="shared" si="80"/>
        <v>0</v>
      </c>
      <c r="AA111" s="170"/>
      <c r="AB111" s="151">
        <f t="shared" si="81"/>
        <v>0</v>
      </c>
      <c r="AC111" s="110"/>
      <c r="AD111" s="171"/>
      <c r="AE111" s="379">
        <f t="shared" si="82"/>
        <v>0</v>
      </c>
      <c r="AF111" s="379">
        <f t="shared" si="83"/>
        <v>0</v>
      </c>
      <c r="AG111" s="379">
        <f t="shared" si="84"/>
        <v>0</v>
      </c>
      <c r="AH111" s="379">
        <f t="shared" si="85"/>
        <v>0</v>
      </c>
      <c r="AI111" s="379">
        <f t="shared" si="96"/>
        <v>0</v>
      </c>
      <c r="AJ111" s="379">
        <f t="shared" si="86"/>
        <v>0</v>
      </c>
      <c r="AK111" s="379">
        <f t="shared" si="87"/>
        <v>0</v>
      </c>
      <c r="AL111" s="379">
        <f t="shared" si="88"/>
        <v>0</v>
      </c>
      <c r="AM111" s="379">
        <f t="shared" si="89"/>
        <v>0</v>
      </c>
      <c r="AN111" s="379">
        <f t="shared" si="90"/>
        <v>0</v>
      </c>
      <c r="AO111" s="151">
        <f t="shared" si="91"/>
        <v>0</v>
      </c>
      <c r="AP111" s="172"/>
      <c r="AQ111" s="151"/>
      <c r="AR111" s="110"/>
      <c r="AS111" s="172"/>
      <c r="AT111" s="21"/>
    </row>
    <row r="112" spans="1:46" s="7" customFormat="1" x14ac:dyDescent="0.25">
      <c r="A112" s="138">
        <v>108</v>
      </c>
      <c r="B112" s="376">
        <f t="shared" si="95"/>
        <v>-41275</v>
      </c>
      <c r="C112" s="377" t="str">
        <f t="shared" si="94"/>
        <v>JAN</v>
      </c>
      <c r="D112" s="138"/>
      <c r="E112" s="167"/>
      <c r="F112" s="356" t="str">
        <f>IF(ISNA(VLOOKUP($J112,ADDRESS!$B$3:$N1430,12,0)),"",VLOOKUP($J112,ADDRESS!$B$3:$N1430,12,0))</f>
        <v/>
      </c>
      <c r="G112" s="356" t="str">
        <f>IF(ISNA(VLOOKUP($J112,ADDRESS!$B$3:$N1430,13,0)),"",VLOOKUP($J112,ADDRESS!$B$3:$N1430,13,0))</f>
        <v/>
      </c>
      <c r="H112" s="356" t="str">
        <f>IF(ISNA(VLOOKUP($J112,ADDRESS!$B$3:$N1430,10,0)),"",VLOOKUP($J112,ADDRESS!$B$3:$N1430,10,0))</f>
        <v/>
      </c>
      <c r="I112" s="356" t="str">
        <f>IF(ISNA(VLOOKUP($J112,ADDRESS!$B$3:$N1430,11,0)),"",VLOOKUP($J112,ADDRESS!$B$3:$N1430,11,0))</f>
        <v/>
      </c>
      <c r="J112" s="165"/>
      <c r="K112" s="168"/>
      <c r="L112" s="110"/>
      <c r="M112" s="169"/>
      <c r="N112" s="379">
        <f t="shared" si="69"/>
        <v>0</v>
      </c>
      <c r="O112" s="379">
        <f t="shared" si="70"/>
        <v>0</v>
      </c>
      <c r="P112" s="379">
        <f t="shared" si="71"/>
        <v>0</v>
      </c>
      <c r="Q112" s="379">
        <f t="shared" si="72"/>
        <v>0</v>
      </c>
      <c r="R112" s="379">
        <f t="shared" si="73"/>
        <v>0</v>
      </c>
      <c r="S112" s="379">
        <f t="shared" si="74"/>
        <v>0</v>
      </c>
      <c r="T112" s="379">
        <f t="shared" si="75"/>
        <v>0</v>
      </c>
      <c r="U112" s="379">
        <f t="shared" si="93"/>
        <v>0</v>
      </c>
      <c r="V112" s="379">
        <f t="shared" si="76"/>
        <v>0</v>
      </c>
      <c r="W112" s="379">
        <f t="shared" si="77"/>
        <v>0</v>
      </c>
      <c r="X112" s="379">
        <f t="shared" si="78"/>
        <v>0</v>
      </c>
      <c r="Y112" s="379">
        <f t="shared" si="79"/>
        <v>0</v>
      </c>
      <c r="Z112" s="379">
        <f t="shared" si="80"/>
        <v>0</v>
      </c>
      <c r="AA112" s="170"/>
      <c r="AB112" s="151">
        <f t="shared" si="81"/>
        <v>0</v>
      </c>
      <c r="AC112" s="110"/>
      <c r="AD112" s="171"/>
      <c r="AE112" s="379">
        <f t="shared" si="82"/>
        <v>0</v>
      </c>
      <c r="AF112" s="379">
        <f t="shared" si="83"/>
        <v>0</v>
      </c>
      <c r="AG112" s="379">
        <f t="shared" si="84"/>
        <v>0</v>
      </c>
      <c r="AH112" s="379">
        <f t="shared" si="85"/>
        <v>0</v>
      </c>
      <c r="AI112" s="379">
        <f t="shared" si="96"/>
        <v>0</v>
      </c>
      <c r="AJ112" s="379">
        <f t="shared" si="86"/>
        <v>0</v>
      </c>
      <c r="AK112" s="379">
        <f t="shared" si="87"/>
        <v>0</v>
      </c>
      <c r="AL112" s="379">
        <f t="shared" si="88"/>
        <v>0</v>
      </c>
      <c r="AM112" s="379">
        <f t="shared" si="89"/>
        <v>0</v>
      </c>
      <c r="AN112" s="379">
        <f t="shared" si="90"/>
        <v>0</v>
      </c>
      <c r="AO112" s="151">
        <f t="shared" si="91"/>
        <v>0</v>
      </c>
      <c r="AP112" s="172"/>
      <c r="AQ112" s="151"/>
      <c r="AR112" s="110"/>
      <c r="AS112" s="172"/>
      <c r="AT112" s="21"/>
    </row>
    <row r="113" spans="1:46" s="7" customFormat="1" x14ac:dyDescent="0.25">
      <c r="A113" s="138">
        <v>109</v>
      </c>
      <c r="B113" s="376">
        <f t="shared" si="95"/>
        <v>-41275</v>
      </c>
      <c r="C113" s="377" t="str">
        <f t="shared" si="94"/>
        <v>JAN</v>
      </c>
      <c r="D113" s="138"/>
      <c r="E113" s="167"/>
      <c r="F113" s="356" t="str">
        <f>IF(ISNA(VLOOKUP($J113,ADDRESS!$B$3:$N1431,12,0)),"",VLOOKUP($J113,ADDRESS!$B$3:$N1431,12,0))</f>
        <v/>
      </c>
      <c r="G113" s="356" t="str">
        <f>IF(ISNA(VLOOKUP($J113,ADDRESS!$B$3:$N1431,13,0)),"",VLOOKUP($J113,ADDRESS!$B$3:$N1431,13,0))</f>
        <v/>
      </c>
      <c r="H113" s="356" t="str">
        <f>IF(ISNA(VLOOKUP($J113,ADDRESS!$B$3:$N1431,10,0)),"",VLOOKUP($J113,ADDRESS!$B$3:$N1431,10,0))</f>
        <v/>
      </c>
      <c r="I113" s="356" t="str">
        <f>IF(ISNA(VLOOKUP($J113,ADDRESS!$B$3:$N1431,11,0)),"",VLOOKUP($J113,ADDRESS!$B$3:$N1431,11,0))</f>
        <v/>
      </c>
      <c r="J113" s="165"/>
      <c r="K113" s="168"/>
      <c r="L113" s="110"/>
      <c r="M113" s="169"/>
      <c r="N113" s="379">
        <f t="shared" si="69"/>
        <v>0</v>
      </c>
      <c r="O113" s="379">
        <f t="shared" si="70"/>
        <v>0</v>
      </c>
      <c r="P113" s="379">
        <f t="shared" si="71"/>
        <v>0</v>
      </c>
      <c r="Q113" s="379">
        <f t="shared" si="72"/>
        <v>0</v>
      </c>
      <c r="R113" s="379">
        <f t="shared" si="73"/>
        <v>0</v>
      </c>
      <c r="S113" s="379">
        <f t="shared" si="74"/>
        <v>0</v>
      </c>
      <c r="T113" s="379">
        <f t="shared" si="75"/>
        <v>0</v>
      </c>
      <c r="U113" s="379">
        <f t="shared" si="93"/>
        <v>0</v>
      </c>
      <c r="V113" s="379">
        <f t="shared" si="76"/>
        <v>0</v>
      </c>
      <c r="W113" s="379">
        <f t="shared" si="77"/>
        <v>0</v>
      </c>
      <c r="X113" s="379">
        <f t="shared" si="78"/>
        <v>0</v>
      </c>
      <c r="Y113" s="379">
        <f t="shared" si="79"/>
        <v>0</v>
      </c>
      <c r="Z113" s="379">
        <f t="shared" si="80"/>
        <v>0</v>
      </c>
      <c r="AA113" s="170"/>
      <c r="AB113" s="151">
        <f t="shared" si="81"/>
        <v>0</v>
      </c>
      <c r="AC113" s="110"/>
      <c r="AD113" s="171"/>
      <c r="AE113" s="379">
        <f t="shared" si="82"/>
        <v>0</v>
      </c>
      <c r="AF113" s="379">
        <f t="shared" si="83"/>
        <v>0</v>
      </c>
      <c r="AG113" s="379">
        <f t="shared" si="84"/>
        <v>0</v>
      </c>
      <c r="AH113" s="379">
        <f t="shared" si="85"/>
        <v>0</v>
      </c>
      <c r="AI113" s="379">
        <f t="shared" si="96"/>
        <v>0</v>
      </c>
      <c r="AJ113" s="379">
        <f t="shared" si="86"/>
        <v>0</v>
      </c>
      <c r="AK113" s="379">
        <f t="shared" si="87"/>
        <v>0</v>
      </c>
      <c r="AL113" s="379">
        <f t="shared" si="88"/>
        <v>0</v>
      </c>
      <c r="AM113" s="379">
        <f t="shared" si="89"/>
        <v>0</v>
      </c>
      <c r="AN113" s="379">
        <f t="shared" si="90"/>
        <v>0</v>
      </c>
      <c r="AO113" s="151">
        <f t="shared" si="91"/>
        <v>0</v>
      </c>
      <c r="AP113" s="172"/>
      <c r="AQ113" s="151"/>
      <c r="AR113" s="110"/>
      <c r="AS113" s="172"/>
      <c r="AT113" s="21"/>
    </row>
    <row r="114" spans="1:46" s="7" customFormat="1" x14ac:dyDescent="0.25">
      <c r="A114" s="138">
        <v>110</v>
      </c>
      <c r="B114" s="376">
        <f t="shared" si="95"/>
        <v>-41275</v>
      </c>
      <c r="C114" s="377" t="str">
        <f t="shared" si="94"/>
        <v>JAN</v>
      </c>
      <c r="D114" s="138"/>
      <c r="E114" s="167"/>
      <c r="F114" s="356" t="str">
        <f>IF(ISNA(VLOOKUP($J114,ADDRESS!$B$3:$N1432,12,0)),"",VLOOKUP($J114,ADDRESS!$B$3:$N1432,12,0))</f>
        <v/>
      </c>
      <c r="G114" s="356" t="str">
        <f>IF(ISNA(VLOOKUP($J114,ADDRESS!$B$3:$N1432,13,0)),"",VLOOKUP($J114,ADDRESS!$B$3:$N1432,13,0))</f>
        <v/>
      </c>
      <c r="H114" s="356" t="str">
        <f>IF(ISNA(VLOOKUP($J114,ADDRESS!$B$3:$N1432,10,0)),"",VLOOKUP($J114,ADDRESS!$B$3:$N1432,10,0))</f>
        <v/>
      </c>
      <c r="I114" s="356" t="str">
        <f>IF(ISNA(VLOOKUP($J114,ADDRESS!$B$3:$N1432,11,0)),"",VLOOKUP($J114,ADDRESS!$B$3:$N1432,11,0))</f>
        <v/>
      </c>
      <c r="J114" s="165"/>
      <c r="K114" s="168"/>
      <c r="L114" s="110"/>
      <c r="M114" s="169"/>
      <c r="N114" s="379">
        <f t="shared" si="69"/>
        <v>0</v>
      </c>
      <c r="O114" s="379">
        <f t="shared" si="70"/>
        <v>0</v>
      </c>
      <c r="P114" s="379">
        <f t="shared" si="71"/>
        <v>0</v>
      </c>
      <c r="Q114" s="379">
        <f t="shared" si="72"/>
        <v>0</v>
      </c>
      <c r="R114" s="379">
        <f t="shared" si="73"/>
        <v>0</v>
      </c>
      <c r="S114" s="379">
        <f t="shared" si="74"/>
        <v>0</v>
      </c>
      <c r="T114" s="379">
        <f t="shared" si="75"/>
        <v>0</v>
      </c>
      <c r="U114" s="379">
        <f t="shared" si="93"/>
        <v>0</v>
      </c>
      <c r="V114" s="379">
        <f t="shared" si="76"/>
        <v>0</v>
      </c>
      <c r="W114" s="379">
        <f t="shared" si="77"/>
        <v>0</v>
      </c>
      <c r="X114" s="379">
        <f t="shared" si="78"/>
        <v>0</v>
      </c>
      <c r="Y114" s="379">
        <f t="shared" si="79"/>
        <v>0</v>
      </c>
      <c r="Z114" s="379">
        <f t="shared" si="80"/>
        <v>0</v>
      </c>
      <c r="AA114" s="170"/>
      <c r="AB114" s="151">
        <f t="shared" si="81"/>
        <v>0</v>
      </c>
      <c r="AC114" s="110"/>
      <c r="AD114" s="171"/>
      <c r="AE114" s="379">
        <f t="shared" si="82"/>
        <v>0</v>
      </c>
      <c r="AF114" s="379">
        <f t="shared" si="83"/>
        <v>0</v>
      </c>
      <c r="AG114" s="379">
        <f t="shared" si="84"/>
        <v>0</v>
      </c>
      <c r="AH114" s="379">
        <f t="shared" si="85"/>
        <v>0</v>
      </c>
      <c r="AI114" s="379">
        <f t="shared" si="96"/>
        <v>0</v>
      </c>
      <c r="AJ114" s="379">
        <f t="shared" si="86"/>
        <v>0</v>
      </c>
      <c r="AK114" s="379">
        <f t="shared" si="87"/>
        <v>0</v>
      </c>
      <c r="AL114" s="379">
        <f t="shared" si="88"/>
        <v>0</v>
      </c>
      <c r="AM114" s="379">
        <f t="shared" si="89"/>
        <v>0</v>
      </c>
      <c r="AN114" s="379">
        <f t="shared" si="90"/>
        <v>0</v>
      </c>
      <c r="AO114" s="151">
        <f t="shared" si="91"/>
        <v>0</v>
      </c>
      <c r="AP114" s="172"/>
      <c r="AQ114" s="151"/>
      <c r="AR114" s="110"/>
      <c r="AS114" s="172"/>
      <c r="AT114" s="21"/>
    </row>
    <row r="115" spans="1:46" s="7" customFormat="1" x14ac:dyDescent="0.25">
      <c r="A115" s="138">
        <v>111</v>
      </c>
      <c r="B115" s="376">
        <f t="shared" si="95"/>
        <v>-41275</v>
      </c>
      <c r="C115" s="377" t="str">
        <f t="shared" si="94"/>
        <v>JAN</v>
      </c>
      <c r="D115" s="138"/>
      <c r="E115" s="167"/>
      <c r="F115" s="356" t="str">
        <f>IF(ISNA(VLOOKUP($J115,ADDRESS!$B$3:$N1433,12,0)),"",VLOOKUP($J115,ADDRESS!$B$3:$N1433,12,0))</f>
        <v/>
      </c>
      <c r="G115" s="356" t="str">
        <f>IF(ISNA(VLOOKUP($J115,ADDRESS!$B$3:$N1433,13,0)),"",VLOOKUP($J115,ADDRESS!$B$3:$N1433,13,0))</f>
        <v/>
      </c>
      <c r="H115" s="356" t="str">
        <f>IF(ISNA(VLOOKUP($J115,ADDRESS!$B$3:$N1433,10,0)),"",VLOOKUP($J115,ADDRESS!$B$3:$N1433,10,0))</f>
        <v/>
      </c>
      <c r="I115" s="356" t="str">
        <f>IF(ISNA(VLOOKUP($J115,ADDRESS!$B$3:$N1433,11,0)),"",VLOOKUP($J115,ADDRESS!$B$3:$N1433,11,0))</f>
        <v/>
      </c>
      <c r="J115" s="165"/>
      <c r="K115" s="168"/>
      <c r="L115" s="110"/>
      <c r="M115" s="169"/>
      <c r="N115" s="379">
        <f t="shared" si="69"/>
        <v>0</v>
      </c>
      <c r="O115" s="379">
        <f t="shared" si="70"/>
        <v>0</v>
      </c>
      <c r="P115" s="379">
        <f t="shared" si="71"/>
        <v>0</v>
      </c>
      <c r="Q115" s="379">
        <f t="shared" si="72"/>
        <v>0</v>
      </c>
      <c r="R115" s="379">
        <f t="shared" si="73"/>
        <v>0</v>
      </c>
      <c r="S115" s="379">
        <f t="shared" si="74"/>
        <v>0</v>
      </c>
      <c r="T115" s="379">
        <f t="shared" si="75"/>
        <v>0</v>
      </c>
      <c r="U115" s="379">
        <f t="shared" si="93"/>
        <v>0</v>
      </c>
      <c r="V115" s="379">
        <f t="shared" si="76"/>
        <v>0</v>
      </c>
      <c r="W115" s="379">
        <f t="shared" si="77"/>
        <v>0</v>
      </c>
      <c r="X115" s="379">
        <f t="shared" si="78"/>
        <v>0</v>
      </c>
      <c r="Y115" s="379">
        <f t="shared" si="79"/>
        <v>0</v>
      </c>
      <c r="Z115" s="379">
        <f t="shared" si="80"/>
        <v>0</v>
      </c>
      <c r="AA115" s="170"/>
      <c r="AB115" s="151">
        <f t="shared" si="81"/>
        <v>0</v>
      </c>
      <c r="AC115" s="110"/>
      <c r="AD115" s="171"/>
      <c r="AE115" s="379">
        <f t="shared" si="82"/>
        <v>0</v>
      </c>
      <c r="AF115" s="379">
        <f t="shared" si="83"/>
        <v>0</v>
      </c>
      <c r="AG115" s="379">
        <f t="shared" si="84"/>
        <v>0</v>
      </c>
      <c r="AH115" s="379">
        <f t="shared" si="85"/>
        <v>0</v>
      </c>
      <c r="AI115" s="379">
        <f t="shared" si="96"/>
        <v>0</v>
      </c>
      <c r="AJ115" s="379">
        <f t="shared" si="86"/>
        <v>0</v>
      </c>
      <c r="AK115" s="379">
        <f t="shared" si="87"/>
        <v>0</v>
      </c>
      <c r="AL115" s="379">
        <f t="shared" si="88"/>
        <v>0</v>
      </c>
      <c r="AM115" s="379">
        <f t="shared" si="89"/>
        <v>0</v>
      </c>
      <c r="AN115" s="379">
        <f t="shared" si="90"/>
        <v>0</v>
      </c>
      <c r="AO115" s="151">
        <f t="shared" si="91"/>
        <v>0</v>
      </c>
      <c r="AP115" s="172"/>
      <c r="AQ115" s="151"/>
      <c r="AR115" s="110"/>
      <c r="AS115" s="172"/>
      <c r="AT115" s="21"/>
    </row>
    <row r="116" spans="1:46" s="7" customFormat="1" x14ac:dyDescent="0.25">
      <c r="A116" s="138">
        <v>112</v>
      </c>
      <c r="B116" s="376">
        <f t="shared" si="95"/>
        <v>-41275</v>
      </c>
      <c r="C116" s="377" t="str">
        <f t="shared" si="94"/>
        <v>JAN</v>
      </c>
      <c r="D116" s="138"/>
      <c r="E116" s="167"/>
      <c r="F116" s="356" t="str">
        <f>IF(ISNA(VLOOKUP($J116,ADDRESS!$B$3:$N1434,12,0)),"",VLOOKUP($J116,ADDRESS!$B$3:$N1434,12,0))</f>
        <v/>
      </c>
      <c r="G116" s="356" t="str">
        <f>IF(ISNA(VLOOKUP($J116,ADDRESS!$B$3:$N1434,13,0)),"",VLOOKUP($J116,ADDRESS!$B$3:$N1434,13,0))</f>
        <v/>
      </c>
      <c r="H116" s="356" t="str">
        <f>IF(ISNA(VLOOKUP($J116,ADDRESS!$B$3:$N1434,10,0)),"",VLOOKUP($J116,ADDRESS!$B$3:$N1434,10,0))</f>
        <v/>
      </c>
      <c r="I116" s="356" t="str">
        <f>IF(ISNA(VLOOKUP($J116,ADDRESS!$B$3:$N1434,11,0)),"",VLOOKUP($J116,ADDRESS!$B$3:$N1434,11,0))</f>
        <v/>
      </c>
      <c r="J116" s="165"/>
      <c r="K116" s="168"/>
      <c r="L116" s="110"/>
      <c r="M116" s="169"/>
      <c r="N116" s="379">
        <f t="shared" si="69"/>
        <v>0</v>
      </c>
      <c r="O116" s="379">
        <f t="shared" si="70"/>
        <v>0</v>
      </c>
      <c r="P116" s="379">
        <f t="shared" si="71"/>
        <v>0</v>
      </c>
      <c r="Q116" s="379">
        <f t="shared" si="72"/>
        <v>0</v>
      </c>
      <c r="R116" s="379">
        <f t="shared" si="73"/>
        <v>0</v>
      </c>
      <c r="S116" s="379">
        <f t="shared" si="74"/>
        <v>0</v>
      </c>
      <c r="T116" s="379">
        <f t="shared" si="75"/>
        <v>0</v>
      </c>
      <c r="U116" s="379">
        <f t="shared" si="93"/>
        <v>0</v>
      </c>
      <c r="V116" s="379">
        <f t="shared" si="76"/>
        <v>0</v>
      </c>
      <c r="W116" s="379">
        <f t="shared" si="77"/>
        <v>0</v>
      </c>
      <c r="X116" s="379">
        <f t="shared" si="78"/>
        <v>0</v>
      </c>
      <c r="Y116" s="379">
        <f t="shared" si="79"/>
        <v>0</v>
      </c>
      <c r="Z116" s="379">
        <f t="shared" si="80"/>
        <v>0</v>
      </c>
      <c r="AA116" s="170"/>
      <c r="AB116" s="151">
        <f t="shared" si="81"/>
        <v>0</v>
      </c>
      <c r="AC116" s="110"/>
      <c r="AD116" s="171"/>
      <c r="AE116" s="379">
        <f t="shared" si="82"/>
        <v>0</v>
      </c>
      <c r="AF116" s="379">
        <f t="shared" si="83"/>
        <v>0</v>
      </c>
      <c r="AG116" s="379">
        <f t="shared" si="84"/>
        <v>0</v>
      </c>
      <c r="AH116" s="379">
        <f t="shared" si="85"/>
        <v>0</v>
      </c>
      <c r="AI116" s="379">
        <f t="shared" si="96"/>
        <v>0</v>
      </c>
      <c r="AJ116" s="379">
        <f t="shared" si="86"/>
        <v>0</v>
      </c>
      <c r="AK116" s="379">
        <f t="shared" si="87"/>
        <v>0</v>
      </c>
      <c r="AL116" s="379">
        <f t="shared" si="88"/>
        <v>0</v>
      </c>
      <c r="AM116" s="379">
        <f t="shared" si="89"/>
        <v>0</v>
      </c>
      <c r="AN116" s="379">
        <f t="shared" si="90"/>
        <v>0</v>
      </c>
      <c r="AO116" s="151">
        <f t="shared" si="91"/>
        <v>0</v>
      </c>
      <c r="AP116" s="172"/>
      <c r="AQ116" s="151"/>
      <c r="AR116" s="110"/>
      <c r="AS116" s="172"/>
      <c r="AT116" s="21"/>
    </row>
    <row r="117" spans="1:46" s="7" customFormat="1" x14ac:dyDescent="0.25">
      <c r="A117" s="138">
        <v>113</v>
      </c>
      <c r="B117" s="376">
        <f t="shared" si="95"/>
        <v>-41275</v>
      </c>
      <c r="C117" s="377" t="str">
        <f t="shared" si="94"/>
        <v>JAN</v>
      </c>
      <c r="D117" s="138"/>
      <c r="E117" s="167"/>
      <c r="F117" s="356" t="str">
        <f>IF(ISNA(VLOOKUP($J117,ADDRESS!$B$3:$N1435,12,0)),"",VLOOKUP($J117,ADDRESS!$B$3:$N1435,12,0))</f>
        <v/>
      </c>
      <c r="G117" s="356" t="str">
        <f>IF(ISNA(VLOOKUP($J117,ADDRESS!$B$3:$N1435,13,0)),"",VLOOKUP($J117,ADDRESS!$B$3:$N1435,13,0))</f>
        <v/>
      </c>
      <c r="H117" s="356" t="str">
        <f>IF(ISNA(VLOOKUP($J117,ADDRESS!$B$3:$N1435,10,0)),"",VLOOKUP($J117,ADDRESS!$B$3:$N1435,10,0))</f>
        <v/>
      </c>
      <c r="I117" s="356" t="str">
        <f>IF(ISNA(VLOOKUP($J117,ADDRESS!$B$3:$N1435,11,0)),"",VLOOKUP($J117,ADDRESS!$B$3:$N1435,11,0))</f>
        <v/>
      </c>
      <c r="J117" s="165"/>
      <c r="K117" s="168"/>
      <c r="L117" s="110"/>
      <c r="M117" s="169"/>
      <c r="N117" s="379">
        <f t="shared" si="69"/>
        <v>0</v>
      </c>
      <c r="O117" s="379">
        <f t="shared" si="70"/>
        <v>0</v>
      </c>
      <c r="P117" s="379">
        <f t="shared" si="71"/>
        <v>0</v>
      </c>
      <c r="Q117" s="379">
        <f t="shared" si="72"/>
        <v>0</v>
      </c>
      <c r="R117" s="379">
        <f t="shared" si="73"/>
        <v>0</v>
      </c>
      <c r="S117" s="379">
        <f t="shared" si="74"/>
        <v>0</v>
      </c>
      <c r="T117" s="379">
        <f t="shared" si="75"/>
        <v>0</v>
      </c>
      <c r="U117" s="379">
        <f t="shared" si="93"/>
        <v>0</v>
      </c>
      <c r="V117" s="379">
        <f t="shared" si="76"/>
        <v>0</v>
      </c>
      <c r="W117" s="379">
        <f t="shared" si="77"/>
        <v>0</v>
      </c>
      <c r="X117" s="379">
        <f t="shared" si="78"/>
        <v>0</v>
      </c>
      <c r="Y117" s="379">
        <f t="shared" si="79"/>
        <v>0</v>
      </c>
      <c r="Z117" s="379">
        <f t="shared" si="80"/>
        <v>0</v>
      </c>
      <c r="AA117" s="170"/>
      <c r="AB117" s="151">
        <f t="shared" si="81"/>
        <v>0</v>
      </c>
      <c r="AC117" s="110"/>
      <c r="AD117" s="171"/>
      <c r="AE117" s="379">
        <f t="shared" si="82"/>
        <v>0</v>
      </c>
      <c r="AF117" s="379">
        <f t="shared" si="83"/>
        <v>0</v>
      </c>
      <c r="AG117" s="379">
        <f t="shared" si="84"/>
        <v>0</v>
      </c>
      <c r="AH117" s="379">
        <f t="shared" si="85"/>
        <v>0</v>
      </c>
      <c r="AI117" s="379">
        <f t="shared" si="96"/>
        <v>0</v>
      </c>
      <c r="AJ117" s="379">
        <f t="shared" si="86"/>
        <v>0</v>
      </c>
      <c r="AK117" s="379">
        <f t="shared" si="87"/>
        <v>0</v>
      </c>
      <c r="AL117" s="379">
        <f t="shared" si="88"/>
        <v>0</v>
      </c>
      <c r="AM117" s="379">
        <f t="shared" si="89"/>
        <v>0</v>
      </c>
      <c r="AN117" s="379">
        <f t="shared" si="90"/>
        <v>0</v>
      </c>
      <c r="AO117" s="151">
        <f t="shared" si="91"/>
        <v>0</v>
      </c>
      <c r="AP117" s="172"/>
      <c r="AQ117" s="151"/>
      <c r="AR117" s="110"/>
      <c r="AS117" s="172"/>
      <c r="AT117" s="21"/>
    </row>
    <row r="118" spans="1:46" s="7" customFormat="1" x14ac:dyDescent="0.25">
      <c r="A118" s="138">
        <v>114</v>
      </c>
      <c r="B118" s="376">
        <f t="shared" si="95"/>
        <v>-41275</v>
      </c>
      <c r="C118" s="377" t="str">
        <f t="shared" si="94"/>
        <v>JAN</v>
      </c>
      <c r="D118" s="138"/>
      <c r="E118" s="167"/>
      <c r="F118" s="356" t="str">
        <f>IF(ISNA(VLOOKUP($J118,ADDRESS!$B$3:$N1436,12,0)),"",VLOOKUP($J118,ADDRESS!$B$3:$N1436,12,0))</f>
        <v/>
      </c>
      <c r="G118" s="356" t="str">
        <f>IF(ISNA(VLOOKUP($J118,ADDRESS!$B$3:$N1436,13,0)),"",VLOOKUP($J118,ADDRESS!$B$3:$N1436,13,0))</f>
        <v/>
      </c>
      <c r="H118" s="356" t="str">
        <f>IF(ISNA(VLOOKUP($J118,ADDRESS!$B$3:$N1436,10,0)),"",VLOOKUP($J118,ADDRESS!$B$3:$N1436,10,0))</f>
        <v/>
      </c>
      <c r="I118" s="356" t="str">
        <f>IF(ISNA(VLOOKUP($J118,ADDRESS!$B$3:$N1436,11,0)),"",VLOOKUP($J118,ADDRESS!$B$3:$N1436,11,0))</f>
        <v/>
      </c>
      <c r="J118" s="165"/>
      <c r="K118" s="168"/>
      <c r="L118" s="110"/>
      <c r="M118" s="169"/>
      <c r="N118" s="379">
        <f t="shared" si="69"/>
        <v>0</v>
      </c>
      <c r="O118" s="379">
        <f t="shared" si="70"/>
        <v>0</v>
      </c>
      <c r="P118" s="379">
        <f t="shared" si="71"/>
        <v>0</v>
      </c>
      <c r="Q118" s="379">
        <f t="shared" si="72"/>
        <v>0</v>
      </c>
      <c r="R118" s="379">
        <f t="shared" si="73"/>
        <v>0</v>
      </c>
      <c r="S118" s="379">
        <f t="shared" si="74"/>
        <v>0</v>
      </c>
      <c r="T118" s="379">
        <f t="shared" si="75"/>
        <v>0</v>
      </c>
      <c r="U118" s="379">
        <f t="shared" si="93"/>
        <v>0</v>
      </c>
      <c r="V118" s="379">
        <f t="shared" si="76"/>
        <v>0</v>
      </c>
      <c r="W118" s="379">
        <f t="shared" si="77"/>
        <v>0</v>
      </c>
      <c r="X118" s="379">
        <f t="shared" si="78"/>
        <v>0</v>
      </c>
      <c r="Y118" s="379">
        <f t="shared" si="79"/>
        <v>0</v>
      </c>
      <c r="Z118" s="379">
        <f t="shared" si="80"/>
        <v>0</v>
      </c>
      <c r="AA118" s="170"/>
      <c r="AB118" s="151">
        <f t="shared" si="81"/>
        <v>0</v>
      </c>
      <c r="AC118" s="110"/>
      <c r="AD118" s="171"/>
      <c r="AE118" s="379">
        <f t="shared" si="82"/>
        <v>0</v>
      </c>
      <c r="AF118" s="379">
        <f t="shared" si="83"/>
        <v>0</v>
      </c>
      <c r="AG118" s="379">
        <f t="shared" si="84"/>
        <v>0</v>
      </c>
      <c r="AH118" s="379">
        <f t="shared" si="85"/>
        <v>0</v>
      </c>
      <c r="AI118" s="379">
        <f t="shared" si="96"/>
        <v>0</v>
      </c>
      <c r="AJ118" s="379">
        <f t="shared" si="86"/>
        <v>0</v>
      </c>
      <c r="AK118" s="379">
        <f t="shared" si="87"/>
        <v>0</v>
      </c>
      <c r="AL118" s="379">
        <f t="shared" si="88"/>
        <v>0</v>
      </c>
      <c r="AM118" s="379">
        <f t="shared" si="89"/>
        <v>0</v>
      </c>
      <c r="AN118" s="379">
        <f t="shared" si="90"/>
        <v>0</v>
      </c>
      <c r="AO118" s="151">
        <f t="shared" si="91"/>
        <v>0</v>
      </c>
      <c r="AP118" s="172"/>
      <c r="AQ118" s="151"/>
      <c r="AR118" s="110"/>
      <c r="AS118" s="172"/>
      <c r="AT118" s="21"/>
    </row>
    <row r="119" spans="1:46" s="7" customFormat="1" x14ac:dyDescent="0.25">
      <c r="A119" s="138">
        <v>115</v>
      </c>
      <c r="B119" s="376">
        <f t="shared" si="95"/>
        <v>-41275</v>
      </c>
      <c r="C119" s="377" t="str">
        <f t="shared" si="94"/>
        <v>JAN</v>
      </c>
      <c r="D119" s="138"/>
      <c r="E119" s="167"/>
      <c r="F119" s="356" t="str">
        <f>IF(ISNA(VLOOKUP($J119,ADDRESS!$B$3:$N1437,12,0)),"",VLOOKUP($J119,ADDRESS!$B$3:$N1437,12,0))</f>
        <v/>
      </c>
      <c r="G119" s="356" t="str">
        <f>IF(ISNA(VLOOKUP($J119,ADDRESS!$B$3:$N1437,13,0)),"",VLOOKUP($J119,ADDRESS!$B$3:$N1437,13,0))</f>
        <v/>
      </c>
      <c r="H119" s="356" t="str">
        <f>IF(ISNA(VLOOKUP($J119,ADDRESS!$B$3:$N1437,10,0)),"",VLOOKUP($J119,ADDRESS!$B$3:$N1437,10,0))</f>
        <v/>
      </c>
      <c r="I119" s="356" t="str">
        <f>IF(ISNA(VLOOKUP($J119,ADDRESS!$B$3:$N1437,11,0)),"",VLOOKUP($J119,ADDRESS!$B$3:$N1437,11,0))</f>
        <v/>
      </c>
      <c r="J119" s="165"/>
      <c r="K119" s="168"/>
      <c r="L119" s="110"/>
      <c r="M119" s="169"/>
      <c r="N119" s="379">
        <f t="shared" si="69"/>
        <v>0</v>
      </c>
      <c r="O119" s="379">
        <f t="shared" si="70"/>
        <v>0</v>
      </c>
      <c r="P119" s="379">
        <f t="shared" si="71"/>
        <v>0</v>
      </c>
      <c r="Q119" s="379">
        <f t="shared" si="72"/>
        <v>0</v>
      </c>
      <c r="R119" s="379">
        <f t="shared" si="73"/>
        <v>0</v>
      </c>
      <c r="S119" s="379">
        <f t="shared" si="74"/>
        <v>0</v>
      </c>
      <c r="T119" s="379">
        <f t="shared" si="75"/>
        <v>0</v>
      </c>
      <c r="U119" s="379">
        <f t="shared" si="93"/>
        <v>0</v>
      </c>
      <c r="V119" s="379">
        <f t="shared" si="76"/>
        <v>0</v>
      </c>
      <c r="W119" s="379">
        <f t="shared" si="77"/>
        <v>0</v>
      </c>
      <c r="X119" s="379">
        <f t="shared" si="78"/>
        <v>0</v>
      </c>
      <c r="Y119" s="379">
        <f t="shared" si="79"/>
        <v>0</v>
      </c>
      <c r="Z119" s="379">
        <f t="shared" si="80"/>
        <v>0</v>
      </c>
      <c r="AA119" s="170"/>
      <c r="AB119" s="151">
        <f t="shared" si="81"/>
        <v>0</v>
      </c>
      <c r="AC119" s="110"/>
      <c r="AD119" s="171"/>
      <c r="AE119" s="379">
        <f t="shared" si="82"/>
        <v>0</v>
      </c>
      <c r="AF119" s="379">
        <f t="shared" si="83"/>
        <v>0</v>
      </c>
      <c r="AG119" s="379">
        <f t="shared" si="84"/>
        <v>0</v>
      </c>
      <c r="AH119" s="379">
        <f t="shared" si="85"/>
        <v>0</v>
      </c>
      <c r="AI119" s="379">
        <f t="shared" si="96"/>
        <v>0</v>
      </c>
      <c r="AJ119" s="379">
        <f t="shared" si="86"/>
        <v>0</v>
      </c>
      <c r="AK119" s="379">
        <f t="shared" si="87"/>
        <v>0</v>
      </c>
      <c r="AL119" s="379">
        <f t="shared" si="88"/>
        <v>0</v>
      </c>
      <c r="AM119" s="379">
        <f t="shared" si="89"/>
        <v>0</v>
      </c>
      <c r="AN119" s="379">
        <f t="shared" si="90"/>
        <v>0</v>
      </c>
      <c r="AO119" s="151">
        <f t="shared" si="91"/>
        <v>0</v>
      </c>
      <c r="AP119" s="172"/>
      <c r="AQ119" s="151"/>
      <c r="AR119" s="110"/>
      <c r="AS119" s="172"/>
      <c r="AT119" s="21"/>
    </row>
    <row r="120" spans="1:46" s="7" customFormat="1" x14ac:dyDescent="0.25">
      <c r="A120" s="138">
        <v>116</v>
      </c>
      <c r="B120" s="376">
        <f t="shared" si="95"/>
        <v>-41275</v>
      </c>
      <c r="C120" s="377" t="str">
        <f t="shared" si="94"/>
        <v>JAN</v>
      </c>
      <c r="D120" s="138"/>
      <c r="E120" s="167"/>
      <c r="F120" s="356" t="str">
        <f>IF(ISNA(VLOOKUP($J120,ADDRESS!$B$3:$N1438,12,0)),"",VLOOKUP($J120,ADDRESS!$B$3:$N1438,12,0))</f>
        <v/>
      </c>
      <c r="G120" s="356" t="str">
        <f>IF(ISNA(VLOOKUP($J120,ADDRESS!$B$3:$N1438,13,0)),"",VLOOKUP($J120,ADDRESS!$B$3:$N1438,13,0))</f>
        <v/>
      </c>
      <c r="H120" s="356" t="str">
        <f>IF(ISNA(VLOOKUP($J120,ADDRESS!$B$3:$N1438,10,0)),"",VLOOKUP($J120,ADDRESS!$B$3:$N1438,10,0))</f>
        <v/>
      </c>
      <c r="I120" s="356" t="str">
        <f>IF(ISNA(VLOOKUP($J120,ADDRESS!$B$3:$N1438,11,0)),"",VLOOKUP($J120,ADDRESS!$B$3:$N1438,11,0))</f>
        <v/>
      </c>
      <c r="J120" s="165"/>
      <c r="K120" s="168"/>
      <c r="L120" s="110"/>
      <c r="M120" s="169"/>
      <c r="N120" s="379">
        <f t="shared" si="69"/>
        <v>0</v>
      </c>
      <c r="O120" s="379">
        <f t="shared" si="70"/>
        <v>0</v>
      </c>
      <c r="P120" s="379">
        <f t="shared" si="71"/>
        <v>0</v>
      </c>
      <c r="Q120" s="379">
        <f t="shared" si="72"/>
        <v>0</v>
      </c>
      <c r="R120" s="379">
        <f t="shared" si="73"/>
        <v>0</v>
      </c>
      <c r="S120" s="379">
        <f t="shared" si="74"/>
        <v>0</v>
      </c>
      <c r="T120" s="379">
        <f t="shared" si="75"/>
        <v>0</v>
      </c>
      <c r="U120" s="379">
        <f t="shared" si="93"/>
        <v>0</v>
      </c>
      <c r="V120" s="379">
        <f t="shared" si="76"/>
        <v>0</v>
      </c>
      <c r="W120" s="379">
        <f t="shared" si="77"/>
        <v>0</v>
      </c>
      <c r="X120" s="379">
        <f t="shared" si="78"/>
        <v>0</v>
      </c>
      <c r="Y120" s="379">
        <f t="shared" si="79"/>
        <v>0</v>
      </c>
      <c r="Z120" s="379">
        <f t="shared" si="80"/>
        <v>0</v>
      </c>
      <c r="AA120" s="170"/>
      <c r="AB120" s="151">
        <f t="shared" si="81"/>
        <v>0</v>
      </c>
      <c r="AC120" s="110"/>
      <c r="AD120" s="171"/>
      <c r="AE120" s="379">
        <f t="shared" si="82"/>
        <v>0</v>
      </c>
      <c r="AF120" s="379">
        <f t="shared" si="83"/>
        <v>0</v>
      </c>
      <c r="AG120" s="379">
        <f t="shared" si="84"/>
        <v>0</v>
      </c>
      <c r="AH120" s="379">
        <f t="shared" si="85"/>
        <v>0</v>
      </c>
      <c r="AI120" s="379">
        <f t="shared" si="96"/>
        <v>0</v>
      </c>
      <c r="AJ120" s="379">
        <f t="shared" si="86"/>
        <v>0</v>
      </c>
      <c r="AK120" s="379">
        <f t="shared" si="87"/>
        <v>0</v>
      </c>
      <c r="AL120" s="379">
        <f t="shared" si="88"/>
        <v>0</v>
      </c>
      <c r="AM120" s="379">
        <f t="shared" si="89"/>
        <v>0</v>
      </c>
      <c r="AN120" s="379">
        <f t="shared" si="90"/>
        <v>0</v>
      </c>
      <c r="AO120" s="151">
        <f t="shared" si="91"/>
        <v>0</v>
      </c>
      <c r="AP120" s="172"/>
      <c r="AQ120" s="151"/>
      <c r="AR120" s="110"/>
      <c r="AS120" s="172"/>
      <c r="AT120" s="21"/>
    </row>
    <row r="121" spans="1:46" s="7" customFormat="1" x14ac:dyDescent="0.25">
      <c r="A121" s="138">
        <v>117</v>
      </c>
      <c r="B121" s="376">
        <f t="shared" si="95"/>
        <v>-41275</v>
      </c>
      <c r="C121" s="377" t="str">
        <f t="shared" si="94"/>
        <v>JAN</v>
      </c>
      <c r="D121" s="138"/>
      <c r="E121" s="167"/>
      <c r="F121" s="356" t="str">
        <f>IF(ISNA(VLOOKUP($J121,ADDRESS!$B$3:$N1439,12,0)),"",VLOOKUP($J121,ADDRESS!$B$3:$N1439,12,0))</f>
        <v/>
      </c>
      <c r="G121" s="356" t="str">
        <f>IF(ISNA(VLOOKUP($J121,ADDRESS!$B$3:$N1439,13,0)),"",VLOOKUP($J121,ADDRESS!$B$3:$N1439,13,0))</f>
        <v/>
      </c>
      <c r="H121" s="356" t="str">
        <f>IF(ISNA(VLOOKUP($J121,ADDRESS!$B$3:$N1439,10,0)),"",VLOOKUP($J121,ADDRESS!$B$3:$N1439,10,0))</f>
        <v/>
      </c>
      <c r="I121" s="356" t="str">
        <f>IF(ISNA(VLOOKUP($J121,ADDRESS!$B$3:$N1439,11,0)),"",VLOOKUP($J121,ADDRESS!$B$3:$N1439,11,0))</f>
        <v/>
      </c>
      <c r="J121" s="165"/>
      <c r="K121" s="168"/>
      <c r="L121" s="110"/>
      <c r="M121" s="169"/>
      <c r="N121" s="379">
        <f t="shared" si="69"/>
        <v>0</v>
      </c>
      <c r="O121" s="379">
        <f t="shared" si="70"/>
        <v>0</v>
      </c>
      <c r="P121" s="379">
        <f t="shared" si="71"/>
        <v>0</v>
      </c>
      <c r="Q121" s="379">
        <f t="shared" si="72"/>
        <v>0</v>
      </c>
      <c r="R121" s="379">
        <f t="shared" si="73"/>
        <v>0</v>
      </c>
      <c r="S121" s="379">
        <f t="shared" si="74"/>
        <v>0</v>
      </c>
      <c r="T121" s="379">
        <f t="shared" si="75"/>
        <v>0</v>
      </c>
      <c r="U121" s="379">
        <f t="shared" si="93"/>
        <v>0</v>
      </c>
      <c r="V121" s="379">
        <f t="shared" si="76"/>
        <v>0</v>
      </c>
      <c r="W121" s="379">
        <f t="shared" si="77"/>
        <v>0</v>
      </c>
      <c r="X121" s="379">
        <f t="shared" si="78"/>
        <v>0</v>
      </c>
      <c r="Y121" s="379">
        <f t="shared" si="79"/>
        <v>0</v>
      </c>
      <c r="Z121" s="379">
        <f t="shared" si="80"/>
        <v>0</v>
      </c>
      <c r="AA121" s="170"/>
      <c r="AB121" s="151">
        <f t="shared" si="81"/>
        <v>0</v>
      </c>
      <c r="AC121" s="110"/>
      <c r="AD121" s="171"/>
      <c r="AE121" s="379">
        <f t="shared" si="82"/>
        <v>0</v>
      </c>
      <c r="AF121" s="379">
        <f t="shared" si="83"/>
        <v>0</v>
      </c>
      <c r="AG121" s="379">
        <f t="shared" si="84"/>
        <v>0</v>
      </c>
      <c r="AH121" s="379">
        <f t="shared" si="85"/>
        <v>0</v>
      </c>
      <c r="AI121" s="379">
        <f t="shared" si="96"/>
        <v>0</v>
      </c>
      <c r="AJ121" s="379">
        <f t="shared" si="86"/>
        <v>0</v>
      </c>
      <c r="AK121" s="379">
        <f t="shared" si="87"/>
        <v>0</v>
      </c>
      <c r="AL121" s="379">
        <f t="shared" si="88"/>
        <v>0</v>
      </c>
      <c r="AM121" s="379">
        <f t="shared" si="89"/>
        <v>0</v>
      </c>
      <c r="AN121" s="379">
        <f t="shared" si="90"/>
        <v>0</v>
      </c>
      <c r="AO121" s="151">
        <f t="shared" si="91"/>
        <v>0</v>
      </c>
      <c r="AP121" s="172"/>
      <c r="AQ121" s="151"/>
      <c r="AR121" s="110"/>
      <c r="AS121" s="172"/>
      <c r="AT121" s="21"/>
    </row>
    <row r="122" spans="1:46" s="7" customFormat="1" x14ac:dyDescent="0.25">
      <c r="A122" s="138">
        <v>118</v>
      </c>
      <c r="B122" s="376">
        <f t="shared" si="95"/>
        <v>-41275</v>
      </c>
      <c r="C122" s="377" t="str">
        <f t="shared" si="94"/>
        <v>JAN</v>
      </c>
      <c r="D122" s="138"/>
      <c r="E122" s="167"/>
      <c r="F122" s="356" t="str">
        <f>IF(ISNA(VLOOKUP($J122,ADDRESS!$B$3:$N1440,12,0)),"",VLOOKUP($J122,ADDRESS!$B$3:$N1440,12,0))</f>
        <v/>
      </c>
      <c r="G122" s="356" t="str">
        <f>IF(ISNA(VLOOKUP($J122,ADDRESS!$B$3:$N1440,13,0)),"",VLOOKUP($J122,ADDRESS!$B$3:$N1440,13,0))</f>
        <v/>
      </c>
      <c r="H122" s="356" t="str">
        <f>IF(ISNA(VLOOKUP($J122,ADDRESS!$B$3:$N1440,10,0)),"",VLOOKUP($J122,ADDRESS!$B$3:$N1440,10,0))</f>
        <v/>
      </c>
      <c r="I122" s="356" t="str">
        <f>IF(ISNA(VLOOKUP($J122,ADDRESS!$B$3:$N1440,11,0)),"",VLOOKUP($J122,ADDRESS!$B$3:$N1440,11,0))</f>
        <v/>
      </c>
      <c r="J122" s="165"/>
      <c r="K122" s="168"/>
      <c r="L122" s="110"/>
      <c r="M122" s="169"/>
      <c r="N122" s="379">
        <f t="shared" si="69"/>
        <v>0</v>
      </c>
      <c r="O122" s="379">
        <f t="shared" si="70"/>
        <v>0</v>
      </c>
      <c r="P122" s="379">
        <f t="shared" si="71"/>
        <v>0</v>
      </c>
      <c r="Q122" s="379">
        <f t="shared" si="72"/>
        <v>0</v>
      </c>
      <c r="R122" s="379">
        <f t="shared" si="73"/>
        <v>0</v>
      </c>
      <c r="S122" s="379">
        <f t="shared" si="74"/>
        <v>0</v>
      </c>
      <c r="T122" s="379">
        <f t="shared" si="75"/>
        <v>0</v>
      </c>
      <c r="U122" s="379">
        <f t="shared" si="93"/>
        <v>0</v>
      </c>
      <c r="V122" s="379">
        <f t="shared" si="76"/>
        <v>0</v>
      </c>
      <c r="W122" s="379">
        <f t="shared" si="77"/>
        <v>0</v>
      </c>
      <c r="X122" s="379">
        <f t="shared" si="78"/>
        <v>0</v>
      </c>
      <c r="Y122" s="379">
        <f t="shared" si="79"/>
        <v>0</v>
      </c>
      <c r="Z122" s="379">
        <f t="shared" si="80"/>
        <v>0</v>
      </c>
      <c r="AA122" s="170"/>
      <c r="AB122" s="151">
        <f t="shared" si="81"/>
        <v>0</v>
      </c>
      <c r="AC122" s="110"/>
      <c r="AD122" s="171"/>
      <c r="AE122" s="379">
        <f t="shared" si="82"/>
        <v>0</v>
      </c>
      <c r="AF122" s="379">
        <f t="shared" si="83"/>
        <v>0</v>
      </c>
      <c r="AG122" s="379">
        <f t="shared" si="84"/>
        <v>0</v>
      </c>
      <c r="AH122" s="379">
        <f t="shared" si="85"/>
        <v>0</v>
      </c>
      <c r="AI122" s="379">
        <f t="shared" si="96"/>
        <v>0</v>
      </c>
      <c r="AJ122" s="379">
        <f t="shared" si="86"/>
        <v>0</v>
      </c>
      <c r="AK122" s="379">
        <f t="shared" si="87"/>
        <v>0</v>
      </c>
      <c r="AL122" s="379">
        <f t="shared" si="88"/>
        <v>0</v>
      </c>
      <c r="AM122" s="379">
        <f t="shared" si="89"/>
        <v>0</v>
      </c>
      <c r="AN122" s="379">
        <f t="shared" si="90"/>
        <v>0</v>
      </c>
      <c r="AO122" s="151">
        <f t="shared" si="91"/>
        <v>0</v>
      </c>
      <c r="AP122" s="172"/>
      <c r="AQ122" s="151"/>
      <c r="AR122" s="110"/>
      <c r="AS122" s="172"/>
      <c r="AT122" s="21"/>
    </row>
    <row r="123" spans="1:46" s="7" customFormat="1" x14ac:dyDescent="0.25">
      <c r="A123" s="138">
        <v>119</v>
      </c>
      <c r="B123" s="376">
        <f t="shared" si="95"/>
        <v>-41275</v>
      </c>
      <c r="C123" s="377" t="str">
        <f t="shared" si="94"/>
        <v>JAN</v>
      </c>
      <c r="D123" s="138"/>
      <c r="E123" s="167"/>
      <c r="F123" s="356" t="str">
        <f>IF(ISNA(VLOOKUP($J123,ADDRESS!$B$3:$N1441,12,0)),"",VLOOKUP($J123,ADDRESS!$B$3:$N1441,12,0))</f>
        <v/>
      </c>
      <c r="G123" s="356" t="str">
        <f>IF(ISNA(VLOOKUP($J123,ADDRESS!$B$3:$N1441,13,0)),"",VLOOKUP($J123,ADDRESS!$B$3:$N1441,13,0))</f>
        <v/>
      </c>
      <c r="H123" s="356" t="str">
        <f>IF(ISNA(VLOOKUP($J123,ADDRESS!$B$3:$N1441,10,0)),"",VLOOKUP($J123,ADDRESS!$B$3:$N1441,10,0))</f>
        <v/>
      </c>
      <c r="I123" s="356" t="str">
        <f>IF(ISNA(VLOOKUP($J123,ADDRESS!$B$3:$N1441,11,0)),"",VLOOKUP($J123,ADDRESS!$B$3:$N1441,11,0))</f>
        <v/>
      </c>
      <c r="J123" s="165"/>
      <c r="K123" s="168"/>
      <c r="L123" s="110"/>
      <c r="M123" s="169"/>
      <c r="N123" s="379">
        <f t="shared" si="69"/>
        <v>0</v>
      </c>
      <c r="O123" s="379">
        <f t="shared" si="70"/>
        <v>0</v>
      </c>
      <c r="P123" s="379">
        <f t="shared" si="71"/>
        <v>0</v>
      </c>
      <c r="Q123" s="379">
        <f t="shared" si="72"/>
        <v>0</v>
      </c>
      <c r="R123" s="379">
        <f t="shared" si="73"/>
        <v>0</v>
      </c>
      <c r="S123" s="379">
        <f t="shared" si="74"/>
        <v>0</v>
      </c>
      <c r="T123" s="379">
        <f t="shared" si="75"/>
        <v>0</v>
      </c>
      <c r="U123" s="379">
        <f t="shared" si="93"/>
        <v>0</v>
      </c>
      <c r="V123" s="379">
        <f t="shared" si="76"/>
        <v>0</v>
      </c>
      <c r="W123" s="379">
        <f t="shared" si="77"/>
        <v>0</v>
      </c>
      <c r="X123" s="379">
        <f t="shared" si="78"/>
        <v>0</v>
      </c>
      <c r="Y123" s="379">
        <f t="shared" si="79"/>
        <v>0</v>
      </c>
      <c r="Z123" s="379">
        <f t="shared" si="80"/>
        <v>0</v>
      </c>
      <c r="AA123" s="170"/>
      <c r="AB123" s="151">
        <f t="shared" si="81"/>
        <v>0</v>
      </c>
      <c r="AC123" s="110"/>
      <c r="AD123" s="171"/>
      <c r="AE123" s="379">
        <f t="shared" si="82"/>
        <v>0</v>
      </c>
      <c r="AF123" s="379">
        <f t="shared" si="83"/>
        <v>0</v>
      </c>
      <c r="AG123" s="379">
        <f t="shared" si="84"/>
        <v>0</v>
      </c>
      <c r="AH123" s="379">
        <f t="shared" si="85"/>
        <v>0</v>
      </c>
      <c r="AI123" s="379">
        <f t="shared" si="96"/>
        <v>0</v>
      </c>
      <c r="AJ123" s="379">
        <f t="shared" si="86"/>
        <v>0</v>
      </c>
      <c r="AK123" s="379">
        <f t="shared" si="87"/>
        <v>0</v>
      </c>
      <c r="AL123" s="379">
        <f t="shared" si="88"/>
        <v>0</v>
      </c>
      <c r="AM123" s="379">
        <f t="shared" si="89"/>
        <v>0</v>
      </c>
      <c r="AN123" s="379">
        <f t="shared" si="90"/>
        <v>0</v>
      </c>
      <c r="AO123" s="151">
        <f t="shared" si="91"/>
        <v>0</v>
      </c>
      <c r="AP123" s="172"/>
      <c r="AQ123" s="151"/>
      <c r="AR123" s="110"/>
      <c r="AS123" s="172"/>
      <c r="AT123" s="21"/>
    </row>
    <row r="124" spans="1:46" s="7" customFormat="1" x14ac:dyDescent="0.25">
      <c r="A124" s="138">
        <v>120</v>
      </c>
      <c r="B124" s="376">
        <f t="shared" si="95"/>
        <v>-41275</v>
      </c>
      <c r="C124" s="377" t="str">
        <f t="shared" si="94"/>
        <v>JAN</v>
      </c>
      <c r="D124" s="138"/>
      <c r="E124" s="167"/>
      <c r="F124" s="356" t="str">
        <f>IF(ISNA(VLOOKUP($J124,ADDRESS!$B$3:$N1442,12,0)),"",VLOOKUP($J124,ADDRESS!$B$3:$N1442,12,0))</f>
        <v/>
      </c>
      <c r="G124" s="356" t="str">
        <f>IF(ISNA(VLOOKUP($J124,ADDRESS!$B$3:$N1442,13,0)),"",VLOOKUP($J124,ADDRESS!$B$3:$N1442,13,0))</f>
        <v/>
      </c>
      <c r="H124" s="356" t="str">
        <f>IF(ISNA(VLOOKUP($J124,ADDRESS!$B$3:$N1442,10,0)),"",VLOOKUP($J124,ADDRESS!$B$3:$N1442,10,0))</f>
        <v/>
      </c>
      <c r="I124" s="356" t="str">
        <f>IF(ISNA(VLOOKUP($J124,ADDRESS!$B$3:$N1442,11,0)),"",VLOOKUP($J124,ADDRESS!$B$3:$N1442,11,0))</f>
        <v/>
      </c>
      <c r="J124" s="165"/>
      <c r="K124" s="168"/>
      <c r="L124" s="110"/>
      <c r="M124" s="169"/>
      <c r="N124" s="379">
        <f t="shared" si="69"/>
        <v>0</v>
      </c>
      <c r="O124" s="379">
        <f t="shared" si="70"/>
        <v>0</v>
      </c>
      <c r="P124" s="379">
        <f t="shared" si="71"/>
        <v>0</v>
      </c>
      <c r="Q124" s="379">
        <f t="shared" si="72"/>
        <v>0</v>
      </c>
      <c r="R124" s="379">
        <f t="shared" si="73"/>
        <v>0</v>
      </c>
      <c r="S124" s="379">
        <f t="shared" si="74"/>
        <v>0</v>
      </c>
      <c r="T124" s="379">
        <f t="shared" si="75"/>
        <v>0</v>
      </c>
      <c r="U124" s="379">
        <f t="shared" si="93"/>
        <v>0</v>
      </c>
      <c r="V124" s="379">
        <f t="shared" si="76"/>
        <v>0</v>
      </c>
      <c r="W124" s="379">
        <f t="shared" si="77"/>
        <v>0</v>
      </c>
      <c r="X124" s="379">
        <f t="shared" si="78"/>
        <v>0</v>
      </c>
      <c r="Y124" s="379">
        <f t="shared" si="79"/>
        <v>0</v>
      </c>
      <c r="Z124" s="379">
        <f t="shared" si="80"/>
        <v>0</v>
      </c>
      <c r="AA124" s="170"/>
      <c r="AB124" s="151">
        <f t="shared" si="81"/>
        <v>0</v>
      </c>
      <c r="AC124" s="110"/>
      <c r="AD124" s="171"/>
      <c r="AE124" s="379">
        <f t="shared" si="82"/>
        <v>0</v>
      </c>
      <c r="AF124" s="379">
        <f t="shared" si="83"/>
        <v>0</v>
      </c>
      <c r="AG124" s="379">
        <f t="shared" si="84"/>
        <v>0</v>
      </c>
      <c r="AH124" s="379">
        <f t="shared" si="85"/>
        <v>0</v>
      </c>
      <c r="AI124" s="379">
        <f t="shared" si="96"/>
        <v>0</v>
      </c>
      <c r="AJ124" s="379">
        <f t="shared" si="86"/>
        <v>0</v>
      </c>
      <c r="AK124" s="379">
        <f t="shared" si="87"/>
        <v>0</v>
      </c>
      <c r="AL124" s="379">
        <f t="shared" si="88"/>
        <v>0</v>
      </c>
      <c r="AM124" s="379">
        <f t="shared" si="89"/>
        <v>0</v>
      </c>
      <c r="AN124" s="379">
        <f t="shared" si="90"/>
        <v>0</v>
      </c>
      <c r="AO124" s="151">
        <f t="shared" si="91"/>
        <v>0</v>
      </c>
      <c r="AP124" s="172"/>
      <c r="AQ124" s="151"/>
      <c r="AR124" s="110"/>
      <c r="AS124" s="172"/>
      <c r="AT124" s="21"/>
    </row>
    <row r="125" spans="1:46" s="7" customFormat="1" x14ac:dyDescent="0.25">
      <c r="A125" s="138">
        <v>121</v>
      </c>
      <c r="B125" s="376">
        <f t="shared" si="95"/>
        <v>-41275</v>
      </c>
      <c r="C125" s="377" t="str">
        <f t="shared" si="94"/>
        <v>JAN</v>
      </c>
      <c r="D125" s="138"/>
      <c r="E125" s="167"/>
      <c r="F125" s="356" t="str">
        <f>IF(ISNA(VLOOKUP($J125,ADDRESS!$B$3:$N1443,12,0)),"",VLOOKUP($J125,ADDRESS!$B$3:$N1443,12,0))</f>
        <v/>
      </c>
      <c r="G125" s="356" t="str">
        <f>IF(ISNA(VLOOKUP($J125,ADDRESS!$B$3:$N1443,13,0)),"",VLOOKUP($J125,ADDRESS!$B$3:$N1443,13,0))</f>
        <v/>
      </c>
      <c r="H125" s="356" t="str">
        <f>IF(ISNA(VLOOKUP($J125,ADDRESS!$B$3:$N1443,10,0)),"",VLOOKUP($J125,ADDRESS!$B$3:$N1443,10,0))</f>
        <v/>
      </c>
      <c r="I125" s="356" t="str">
        <f>IF(ISNA(VLOOKUP($J125,ADDRESS!$B$3:$N1443,11,0)),"",VLOOKUP($J125,ADDRESS!$B$3:$N1443,11,0))</f>
        <v/>
      </c>
      <c r="J125" s="165"/>
      <c r="K125" s="168"/>
      <c r="L125" s="110"/>
      <c r="M125" s="169"/>
      <c r="N125" s="379">
        <f t="shared" si="69"/>
        <v>0</v>
      </c>
      <c r="O125" s="379">
        <f t="shared" si="70"/>
        <v>0</v>
      </c>
      <c r="P125" s="379">
        <f t="shared" si="71"/>
        <v>0</v>
      </c>
      <c r="Q125" s="379">
        <f t="shared" si="72"/>
        <v>0</v>
      </c>
      <c r="R125" s="379">
        <f t="shared" si="73"/>
        <v>0</v>
      </c>
      <c r="S125" s="379">
        <f t="shared" si="74"/>
        <v>0</v>
      </c>
      <c r="T125" s="379">
        <f t="shared" si="75"/>
        <v>0</v>
      </c>
      <c r="U125" s="379">
        <f t="shared" si="93"/>
        <v>0</v>
      </c>
      <c r="V125" s="379">
        <f t="shared" si="76"/>
        <v>0</v>
      </c>
      <c r="W125" s="379">
        <f t="shared" si="77"/>
        <v>0</v>
      </c>
      <c r="X125" s="379">
        <f t="shared" si="78"/>
        <v>0</v>
      </c>
      <c r="Y125" s="379">
        <f t="shared" si="79"/>
        <v>0</v>
      </c>
      <c r="Z125" s="379">
        <f t="shared" si="80"/>
        <v>0</v>
      </c>
      <c r="AA125" s="170"/>
      <c r="AB125" s="151">
        <f t="shared" si="81"/>
        <v>0</v>
      </c>
      <c r="AC125" s="110"/>
      <c r="AD125" s="171"/>
      <c r="AE125" s="379">
        <f t="shared" si="82"/>
        <v>0</v>
      </c>
      <c r="AF125" s="379">
        <f t="shared" si="83"/>
        <v>0</v>
      </c>
      <c r="AG125" s="379">
        <f t="shared" si="84"/>
        <v>0</v>
      </c>
      <c r="AH125" s="379">
        <f t="shared" si="85"/>
        <v>0</v>
      </c>
      <c r="AI125" s="379">
        <f t="shared" si="96"/>
        <v>0</v>
      </c>
      <c r="AJ125" s="379">
        <f t="shared" si="86"/>
        <v>0</v>
      </c>
      <c r="AK125" s="379">
        <f t="shared" si="87"/>
        <v>0</v>
      </c>
      <c r="AL125" s="379">
        <f t="shared" si="88"/>
        <v>0</v>
      </c>
      <c r="AM125" s="379">
        <f t="shared" si="89"/>
        <v>0</v>
      </c>
      <c r="AN125" s="379">
        <f t="shared" si="90"/>
        <v>0</v>
      </c>
      <c r="AO125" s="151">
        <f t="shared" si="91"/>
        <v>0</v>
      </c>
      <c r="AP125" s="172"/>
      <c r="AQ125" s="151"/>
      <c r="AR125" s="110"/>
      <c r="AS125" s="172"/>
      <c r="AT125" s="21"/>
    </row>
    <row r="126" spans="1:46" s="7" customFormat="1" x14ac:dyDescent="0.25">
      <c r="A126" s="138">
        <v>122</v>
      </c>
      <c r="B126" s="376">
        <f t="shared" si="95"/>
        <v>-41275</v>
      </c>
      <c r="C126" s="377" t="str">
        <f t="shared" si="94"/>
        <v>JAN</v>
      </c>
      <c r="D126" s="138"/>
      <c r="E126" s="167"/>
      <c r="F126" s="356" t="str">
        <f>IF(ISNA(VLOOKUP($J126,ADDRESS!$B$3:$N1444,12,0)),"",VLOOKUP($J126,ADDRESS!$B$3:$N1444,12,0))</f>
        <v/>
      </c>
      <c r="G126" s="356" t="str">
        <f>IF(ISNA(VLOOKUP($J126,ADDRESS!$B$3:$N1444,13,0)),"",VLOOKUP($J126,ADDRESS!$B$3:$N1444,13,0))</f>
        <v/>
      </c>
      <c r="H126" s="356" t="str">
        <f>IF(ISNA(VLOOKUP($J126,ADDRESS!$B$3:$N1444,10,0)),"",VLOOKUP($J126,ADDRESS!$B$3:$N1444,10,0))</f>
        <v/>
      </c>
      <c r="I126" s="356" t="str">
        <f>IF(ISNA(VLOOKUP($J126,ADDRESS!$B$3:$N1444,11,0)),"",VLOOKUP($J126,ADDRESS!$B$3:$N1444,11,0))</f>
        <v/>
      </c>
      <c r="J126" s="165"/>
      <c r="K126" s="168"/>
      <c r="L126" s="110"/>
      <c r="M126" s="169"/>
      <c r="N126" s="379">
        <f t="shared" si="69"/>
        <v>0</v>
      </c>
      <c r="O126" s="379">
        <f t="shared" si="70"/>
        <v>0</v>
      </c>
      <c r="P126" s="379">
        <f t="shared" si="71"/>
        <v>0</v>
      </c>
      <c r="Q126" s="379">
        <f t="shared" si="72"/>
        <v>0</v>
      </c>
      <c r="R126" s="379">
        <f t="shared" si="73"/>
        <v>0</v>
      </c>
      <c r="S126" s="379">
        <f t="shared" si="74"/>
        <v>0</v>
      </c>
      <c r="T126" s="379">
        <f t="shared" si="75"/>
        <v>0</v>
      </c>
      <c r="U126" s="379">
        <f t="shared" si="93"/>
        <v>0</v>
      </c>
      <c r="V126" s="379">
        <f t="shared" si="76"/>
        <v>0</v>
      </c>
      <c r="W126" s="379">
        <f t="shared" si="77"/>
        <v>0</v>
      </c>
      <c r="X126" s="379">
        <f t="shared" si="78"/>
        <v>0</v>
      </c>
      <c r="Y126" s="379">
        <f t="shared" si="79"/>
        <v>0</v>
      </c>
      <c r="Z126" s="379">
        <f t="shared" si="80"/>
        <v>0</v>
      </c>
      <c r="AA126" s="170"/>
      <c r="AB126" s="151">
        <f t="shared" si="81"/>
        <v>0</v>
      </c>
      <c r="AC126" s="110"/>
      <c r="AD126" s="171"/>
      <c r="AE126" s="379">
        <f t="shared" si="82"/>
        <v>0</v>
      </c>
      <c r="AF126" s="379">
        <f t="shared" si="83"/>
        <v>0</v>
      </c>
      <c r="AG126" s="379">
        <f t="shared" si="84"/>
        <v>0</v>
      </c>
      <c r="AH126" s="379">
        <f t="shared" si="85"/>
        <v>0</v>
      </c>
      <c r="AI126" s="379">
        <f t="shared" si="96"/>
        <v>0</v>
      </c>
      <c r="AJ126" s="379">
        <f t="shared" si="86"/>
        <v>0</v>
      </c>
      <c r="AK126" s="379">
        <f t="shared" si="87"/>
        <v>0</v>
      </c>
      <c r="AL126" s="379">
        <f t="shared" si="88"/>
        <v>0</v>
      </c>
      <c r="AM126" s="379">
        <f t="shared" si="89"/>
        <v>0</v>
      </c>
      <c r="AN126" s="379">
        <f t="shared" si="90"/>
        <v>0</v>
      </c>
      <c r="AO126" s="151">
        <f t="shared" si="91"/>
        <v>0</v>
      </c>
      <c r="AP126" s="172"/>
      <c r="AQ126" s="151"/>
      <c r="AR126" s="110"/>
      <c r="AS126" s="172"/>
      <c r="AT126" s="21"/>
    </row>
    <row r="127" spans="1:46" s="7" customFormat="1" x14ac:dyDescent="0.25">
      <c r="A127" s="138">
        <v>123</v>
      </c>
      <c r="B127" s="376">
        <f t="shared" si="95"/>
        <v>-41275</v>
      </c>
      <c r="C127" s="377" t="str">
        <f t="shared" si="94"/>
        <v>JAN</v>
      </c>
      <c r="D127" s="138"/>
      <c r="E127" s="167"/>
      <c r="F127" s="356" t="str">
        <f>IF(ISNA(VLOOKUP($J127,ADDRESS!$B$3:$N1445,12,0)),"",VLOOKUP($J127,ADDRESS!$B$3:$N1445,12,0))</f>
        <v/>
      </c>
      <c r="G127" s="356" t="str">
        <f>IF(ISNA(VLOOKUP($J127,ADDRESS!$B$3:$N1445,13,0)),"",VLOOKUP($J127,ADDRESS!$B$3:$N1445,13,0))</f>
        <v/>
      </c>
      <c r="H127" s="356" t="str">
        <f>IF(ISNA(VLOOKUP($J127,ADDRESS!$B$3:$N1445,10,0)),"",VLOOKUP($J127,ADDRESS!$B$3:$N1445,10,0))</f>
        <v/>
      </c>
      <c r="I127" s="356" t="str">
        <f>IF(ISNA(VLOOKUP($J127,ADDRESS!$B$3:$N1445,11,0)),"",VLOOKUP($J127,ADDRESS!$B$3:$N1445,11,0))</f>
        <v/>
      </c>
      <c r="J127" s="110"/>
      <c r="K127" s="168"/>
      <c r="L127" s="110"/>
      <c r="M127" s="169"/>
      <c r="N127" s="379">
        <f t="shared" si="69"/>
        <v>0</v>
      </c>
      <c r="O127" s="379">
        <f t="shared" si="70"/>
        <v>0</v>
      </c>
      <c r="P127" s="379">
        <f t="shared" si="71"/>
        <v>0</v>
      </c>
      <c r="Q127" s="379">
        <f t="shared" si="72"/>
        <v>0</v>
      </c>
      <c r="R127" s="379">
        <f t="shared" si="73"/>
        <v>0</v>
      </c>
      <c r="S127" s="379">
        <f t="shared" si="74"/>
        <v>0</v>
      </c>
      <c r="T127" s="379">
        <f t="shared" si="75"/>
        <v>0</v>
      </c>
      <c r="U127" s="379">
        <f t="shared" si="93"/>
        <v>0</v>
      </c>
      <c r="V127" s="379">
        <f t="shared" si="76"/>
        <v>0</v>
      </c>
      <c r="W127" s="379">
        <f t="shared" si="77"/>
        <v>0</v>
      </c>
      <c r="X127" s="379">
        <f t="shared" si="78"/>
        <v>0</v>
      </c>
      <c r="Y127" s="379">
        <f t="shared" si="79"/>
        <v>0</v>
      </c>
      <c r="Z127" s="379">
        <f t="shared" si="80"/>
        <v>0</v>
      </c>
      <c r="AA127" s="170"/>
      <c r="AB127" s="151">
        <f t="shared" si="81"/>
        <v>0</v>
      </c>
      <c r="AC127" s="110"/>
      <c r="AD127" s="171"/>
      <c r="AE127" s="379">
        <f t="shared" si="82"/>
        <v>0</v>
      </c>
      <c r="AF127" s="379">
        <f t="shared" si="83"/>
        <v>0</v>
      </c>
      <c r="AG127" s="379">
        <f t="shared" si="84"/>
        <v>0</v>
      </c>
      <c r="AH127" s="379">
        <f t="shared" si="85"/>
        <v>0</v>
      </c>
      <c r="AI127" s="379">
        <f t="shared" si="96"/>
        <v>0</v>
      </c>
      <c r="AJ127" s="379">
        <f t="shared" si="86"/>
        <v>0</v>
      </c>
      <c r="AK127" s="379">
        <f t="shared" si="87"/>
        <v>0</v>
      </c>
      <c r="AL127" s="379">
        <f t="shared" si="88"/>
        <v>0</v>
      </c>
      <c r="AM127" s="379">
        <f t="shared" si="89"/>
        <v>0</v>
      </c>
      <c r="AN127" s="379">
        <f t="shared" si="90"/>
        <v>0</v>
      </c>
      <c r="AO127" s="151">
        <f t="shared" si="91"/>
        <v>0</v>
      </c>
      <c r="AP127" s="172"/>
      <c r="AQ127" s="151"/>
      <c r="AR127" s="110"/>
      <c r="AS127" s="172"/>
      <c r="AT127" s="21"/>
    </row>
    <row r="128" spans="1:46" s="7" customFormat="1" x14ac:dyDescent="0.25">
      <c r="A128" s="138">
        <v>124</v>
      </c>
      <c r="B128" s="376">
        <f t="shared" ref="B128:B149" si="97">$AP128-$A$1</f>
        <v>-41275</v>
      </c>
      <c r="C128" s="377" t="str">
        <f t="shared" si="94"/>
        <v>JAN</v>
      </c>
      <c r="D128" s="138"/>
      <c r="E128" s="167"/>
      <c r="F128" s="356" t="str">
        <f>IF(ISNA(VLOOKUP($J128,ADDRESS!$B$3:$N1446,12,0)),"",VLOOKUP($J128,ADDRESS!$B$3:$N1446,12,0))</f>
        <v/>
      </c>
      <c r="G128" s="356" t="str">
        <f>IF(ISNA(VLOOKUP($J128,ADDRESS!$B$3:$N1446,13,0)),"",VLOOKUP($J128,ADDRESS!$B$3:$N1446,13,0))</f>
        <v/>
      </c>
      <c r="H128" s="356" t="str">
        <f>IF(ISNA(VLOOKUP($J128,ADDRESS!$B$3:$N1446,10,0)),"",VLOOKUP($J128,ADDRESS!$B$3:$N1446,10,0))</f>
        <v/>
      </c>
      <c r="I128" s="356" t="str">
        <f>IF(ISNA(VLOOKUP($J128,ADDRESS!$B$3:$N1446,11,0)),"",VLOOKUP($J128,ADDRESS!$B$3:$N1446,11,0))</f>
        <v/>
      </c>
      <c r="J128" s="110"/>
      <c r="K128" s="168"/>
      <c r="L128" s="110"/>
      <c r="M128" s="169"/>
      <c r="N128" s="379">
        <f t="shared" si="69"/>
        <v>0</v>
      </c>
      <c r="O128" s="379">
        <f t="shared" si="70"/>
        <v>0</v>
      </c>
      <c r="P128" s="379">
        <f t="shared" si="71"/>
        <v>0</v>
      </c>
      <c r="Q128" s="379">
        <f t="shared" si="72"/>
        <v>0</v>
      </c>
      <c r="R128" s="379">
        <f t="shared" si="73"/>
        <v>0</v>
      </c>
      <c r="S128" s="379">
        <f t="shared" si="74"/>
        <v>0</v>
      </c>
      <c r="T128" s="379">
        <f t="shared" si="75"/>
        <v>0</v>
      </c>
      <c r="U128" s="379">
        <f t="shared" si="93"/>
        <v>0</v>
      </c>
      <c r="V128" s="379">
        <f t="shared" si="76"/>
        <v>0</v>
      </c>
      <c r="W128" s="379">
        <f t="shared" si="77"/>
        <v>0</v>
      </c>
      <c r="X128" s="379">
        <f t="shared" si="78"/>
        <v>0</v>
      </c>
      <c r="Y128" s="379">
        <f t="shared" si="79"/>
        <v>0</v>
      </c>
      <c r="Z128" s="379">
        <f t="shared" si="80"/>
        <v>0</v>
      </c>
      <c r="AA128" s="170"/>
      <c r="AB128" s="151">
        <f t="shared" si="81"/>
        <v>0</v>
      </c>
      <c r="AC128" s="110"/>
      <c r="AD128" s="171"/>
      <c r="AE128" s="379">
        <f t="shared" si="82"/>
        <v>0</v>
      </c>
      <c r="AF128" s="379">
        <f t="shared" si="83"/>
        <v>0</v>
      </c>
      <c r="AG128" s="379">
        <f t="shared" si="84"/>
        <v>0</v>
      </c>
      <c r="AH128" s="379">
        <f t="shared" si="85"/>
        <v>0</v>
      </c>
      <c r="AI128" s="379">
        <f t="shared" ref="AI128:AI149" si="98">IF($AC128="TDS194I",ROUND($K128*$AI$4,0),0)</f>
        <v>0</v>
      </c>
      <c r="AJ128" s="379">
        <f t="shared" si="86"/>
        <v>0</v>
      </c>
      <c r="AK128" s="379">
        <f t="shared" si="87"/>
        <v>0</v>
      </c>
      <c r="AL128" s="379">
        <f t="shared" si="88"/>
        <v>0</v>
      </c>
      <c r="AM128" s="379">
        <f t="shared" si="89"/>
        <v>0</v>
      </c>
      <c r="AN128" s="379">
        <f t="shared" si="90"/>
        <v>0</v>
      </c>
      <c r="AO128" s="151">
        <f t="shared" si="91"/>
        <v>0</v>
      </c>
      <c r="AP128" s="172"/>
      <c r="AQ128" s="151"/>
      <c r="AR128" s="110"/>
      <c r="AS128" s="172"/>
      <c r="AT128" s="21"/>
    </row>
    <row r="129" spans="1:46" s="7" customFormat="1" x14ac:dyDescent="0.25">
      <c r="A129" s="138">
        <v>125</v>
      </c>
      <c r="B129" s="376">
        <f t="shared" si="97"/>
        <v>-41275</v>
      </c>
      <c r="C129" s="377" t="str">
        <f t="shared" si="94"/>
        <v>JAN</v>
      </c>
      <c r="D129" s="138"/>
      <c r="E129" s="167"/>
      <c r="F129" s="356" t="str">
        <f>IF(ISNA(VLOOKUP($J129,ADDRESS!$B$3:$N1447,12,0)),"",VLOOKUP($J129,ADDRESS!$B$3:$N1447,12,0))</f>
        <v/>
      </c>
      <c r="G129" s="356" t="str">
        <f>IF(ISNA(VLOOKUP($J129,ADDRESS!$B$3:$N1447,13,0)),"",VLOOKUP($J129,ADDRESS!$B$3:$N1447,13,0))</f>
        <v/>
      </c>
      <c r="H129" s="356" t="str">
        <f>IF(ISNA(VLOOKUP($J129,ADDRESS!$B$3:$N1447,10,0)),"",VLOOKUP($J129,ADDRESS!$B$3:$N1447,10,0))</f>
        <v/>
      </c>
      <c r="I129" s="356" t="str">
        <f>IF(ISNA(VLOOKUP($J129,ADDRESS!$B$3:$N1447,11,0)),"",VLOOKUP($J129,ADDRESS!$B$3:$N1447,11,0))</f>
        <v/>
      </c>
      <c r="J129" s="110"/>
      <c r="K129" s="168"/>
      <c r="L129" s="110"/>
      <c r="M129" s="169"/>
      <c r="N129" s="379">
        <f t="shared" ref="N129:N149" si="99">ROUND(IF($L129="CST2%",ROUND($K129*$N$4,0),0),0)</f>
        <v>0</v>
      </c>
      <c r="O129" s="379">
        <f t="shared" ref="O129:O149" si="100">ROUND(IF($L129="CST5%",ROUND($K129*$O$4,0),0),0)</f>
        <v>0</v>
      </c>
      <c r="P129" s="379">
        <f t="shared" ref="P129:P149" si="101">ROUND(IF($L129="VAT-5.5%",ROUND($K129*$P$4,0),0),0)</f>
        <v>0</v>
      </c>
      <c r="Q129" s="379">
        <f t="shared" ref="Q129:Q149" si="102">ROUND(IF($L129="VAT14.5%",ROUND($K129*$Q$4,0),0),0)</f>
        <v>0</v>
      </c>
      <c r="R129" s="379">
        <f t="shared" ref="R129:R149" si="103">ROUND(IF($L129="MHVAT5%",ROUND($K129*$R$4,0),0),0)</f>
        <v>0</v>
      </c>
      <c r="S129" s="379">
        <f t="shared" ref="S129:S149" si="104">ROUND(IF($L129="MHVAT13.5%",ROUND($K129*$S$4,0),0),0)</f>
        <v>0</v>
      </c>
      <c r="T129" s="379">
        <f t="shared" ref="T129:T149" si="105">ROUND(IF($L129="DELVAT5%",ROUND($K129*$T$4,0),0),0)</f>
        <v>0</v>
      </c>
      <c r="U129" s="379">
        <f t="shared" si="93"/>
        <v>0</v>
      </c>
      <c r="V129" s="379">
        <f t="shared" ref="V129:V149" si="106">ROUND(IF($L129="STAX @100%",ROUND($K129*$V$4,0),0),0)</f>
        <v>0</v>
      </c>
      <c r="W129" s="379">
        <f t="shared" ref="W129:W149" si="107">ROUND(IF($L129="STAX @25%",ROUND($K129*$W$4,0),0)*25%,0)</f>
        <v>0</v>
      </c>
      <c r="X129" s="379">
        <f t="shared" ref="X129:X149" si="108">ROUND(W129*3,0)</f>
        <v>0</v>
      </c>
      <c r="Y129" s="379">
        <f t="shared" ref="Y129:Y149" si="109">ROUND(IF($L129="SERVICE",ROUND($K129*$M129,0),0),0)</f>
        <v>0</v>
      </c>
      <c r="Z129" s="379">
        <f t="shared" ref="Z129:Z149" si="110">ROUND(Y129*$Z$4,0)</f>
        <v>0</v>
      </c>
      <c r="AA129" s="170"/>
      <c r="AB129" s="151">
        <f t="shared" ref="AB129:AB149" si="111">K129+SUM(N129:AA129)</f>
        <v>0</v>
      </c>
      <c r="AC129" s="110"/>
      <c r="AD129" s="171"/>
      <c r="AE129" s="379">
        <f t="shared" ref="AE129:AE149" si="112">IF($AC129="TDS194C-N",ROUND($AB129*$AE$4,0),0)</f>
        <v>0</v>
      </c>
      <c r="AF129" s="379">
        <f t="shared" ref="AF129:AF149" si="113">IF($AC129="TDS194C-C",ROUND($AB129*$AF$4,0),0)</f>
        <v>0</v>
      </c>
      <c r="AG129" s="379">
        <f t="shared" ref="AG129:AG149" si="114">IF($AC129="TDS194J-N",ROUND($AB129*$AG$4,0),0)</f>
        <v>0</v>
      </c>
      <c r="AH129" s="379">
        <f t="shared" ref="AH129:AH149" si="115">IF($AC129="TDS194J-C",ROUND($AB129*$AH$4,0),0)</f>
        <v>0</v>
      </c>
      <c r="AI129" s="379">
        <f t="shared" si="98"/>
        <v>0</v>
      </c>
      <c r="AJ129" s="379">
        <f t="shared" ref="AJ129:AJ149" si="116">IF($AC129="TDS Exe-194C-N",ROUND($AB129*$AD129,0),0)</f>
        <v>0</v>
      </c>
      <c r="AK129" s="379">
        <f t="shared" ref="AK129:AK149" si="117">IF($AC129="TDS Exe-194C-C",ROUND($AB129*$AD129,0),0)</f>
        <v>0</v>
      </c>
      <c r="AL129" s="379">
        <f t="shared" ref="AL129:AL149" si="118">IF($AC129="TDS Exe-194J-N",ROUND($AB129*$AD129,0),0)</f>
        <v>0</v>
      </c>
      <c r="AM129" s="379">
        <f t="shared" ref="AM129:AM149" si="119">IF($AC129="TDS Exe-194J-C",ROUND($AB129*$AD129,0),0)</f>
        <v>0</v>
      </c>
      <c r="AN129" s="379">
        <f t="shared" ref="AN129:AN149" si="120">IF($AC129="TDS Exe-194I",ROUND($K129*$AD129,0),0)</f>
        <v>0</v>
      </c>
      <c r="AO129" s="151">
        <f t="shared" ref="AO129:AO149" si="121">AB129-SUM(AE129:AI129)</f>
        <v>0</v>
      </c>
      <c r="AP129" s="172"/>
      <c r="AQ129" s="151"/>
      <c r="AR129" s="110"/>
      <c r="AS129" s="172"/>
      <c r="AT129" s="21"/>
    </row>
    <row r="130" spans="1:46" s="7" customFormat="1" x14ac:dyDescent="0.25">
      <c r="A130" s="138">
        <v>126</v>
      </c>
      <c r="B130" s="376">
        <f t="shared" si="97"/>
        <v>-41275</v>
      </c>
      <c r="C130" s="377" t="str">
        <f t="shared" si="94"/>
        <v>JAN</v>
      </c>
      <c r="D130" s="138"/>
      <c r="E130" s="167"/>
      <c r="F130" s="356" t="str">
        <f>IF(ISNA(VLOOKUP($J130,ADDRESS!$B$3:$N1448,12,0)),"",VLOOKUP($J130,ADDRESS!$B$3:$N1448,12,0))</f>
        <v/>
      </c>
      <c r="G130" s="356" t="str">
        <f>IF(ISNA(VLOOKUP($J130,ADDRESS!$B$3:$N1448,13,0)),"",VLOOKUP($J130,ADDRESS!$B$3:$N1448,13,0))</f>
        <v/>
      </c>
      <c r="H130" s="356" t="str">
        <f>IF(ISNA(VLOOKUP($J130,ADDRESS!$B$3:$N1448,10,0)),"",VLOOKUP($J130,ADDRESS!$B$3:$N1448,10,0))</f>
        <v/>
      </c>
      <c r="I130" s="356" t="str">
        <f>IF(ISNA(VLOOKUP($J130,ADDRESS!$B$3:$N1448,11,0)),"",VLOOKUP($J130,ADDRESS!$B$3:$N1448,11,0))</f>
        <v/>
      </c>
      <c r="J130" s="110"/>
      <c r="K130" s="168"/>
      <c r="L130" s="110"/>
      <c r="M130" s="169"/>
      <c r="N130" s="379">
        <f t="shared" si="99"/>
        <v>0</v>
      </c>
      <c r="O130" s="379">
        <f t="shared" si="100"/>
        <v>0</v>
      </c>
      <c r="P130" s="379">
        <f t="shared" si="101"/>
        <v>0</v>
      </c>
      <c r="Q130" s="379">
        <f t="shared" si="102"/>
        <v>0</v>
      </c>
      <c r="R130" s="379">
        <f t="shared" si="103"/>
        <v>0</v>
      </c>
      <c r="S130" s="379">
        <f t="shared" si="104"/>
        <v>0</v>
      </c>
      <c r="T130" s="379">
        <f t="shared" si="105"/>
        <v>0</v>
      </c>
      <c r="U130" s="379">
        <f t="shared" si="93"/>
        <v>0</v>
      </c>
      <c r="V130" s="379">
        <f t="shared" si="106"/>
        <v>0</v>
      </c>
      <c r="W130" s="379">
        <f t="shared" si="107"/>
        <v>0</v>
      </c>
      <c r="X130" s="379">
        <f t="shared" si="108"/>
        <v>0</v>
      </c>
      <c r="Y130" s="379">
        <f t="shared" si="109"/>
        <v>0</v>
      </c>
      <c r="Z130" s="379">
        <f t="shared" si="110"/>
        <v>0</v>
      </c>
      <c r="AA130" s="170"/>
      <c r="AB130" s="151">
        <f t="shared" si="111"/>
        <v>0</v>
      </c>
      <c r="AC130" s="110"/>
      <c r="AD130" s="171"/>
      <c r="AE130" s="379">
        <f t="shared" si="112"/>
        <v>0</v>
      </c>
      <c r="AF130" s="379">
        <f t="shared" si="113"/>
        <v>0</v>
      </c>
      <c r="AG130" s="379">
        <f t="shared" si="114"/>
        <v>0</v>
      </c>
      <c r="AH130" s="379">
        <f t="shared" si="115"/>
        <v>0</v>
      </c>
      <c r="AI130" s="379">
        <f t="shared" si="98"/>
        <v>0</v>
      </c>
      <c r="AJ130" s="379">
        <f t="shared" si="116"/>
        <v>0</v>
      </c>
      <c r="AK130" s="379">
        <f t="shared" si="117"/>
        <v>0</v>
      </c>
      <c r="AL130" s="379">
        <f t="shared" si="118"/>
        <v>0</v>
      </c>
      <c r="AM130" s="379">
        <f t="shared" si="119"/>
        <v>0</v>
      </c>
      <c r="AN130" s="379">
        <f t="shared" si="120"/>
        <v>0</v>
      </c>
      <c r="AO130" s="151">
        <f t="shared" si="121"/>
        <v>0</v>
      </c>
      <c r="AP130" s="172"/>
      <c r="AQ130" s="151"/>
      <c r="AR130" s="110"/>
      <c r="AS130" s="172"/>
      <c r="AT130" s="21"/>
    </row>
    <row r="131" spans="1:46" s="7" customFormat="1" x14ac:dyDescent="0.25">
      <c r="A131" s="138">
        <v>127</v>
      </c>
      <c r="B131" s="376">
        <f t="shared" si="97"/>
        <v>-41275</v>
      </c>
      <c r="C131" s="377" t="str">
        <f t="shared" si="94"/>
        <v>JAN</v>
      </c>
      <c r="D131" s="138"/>
      <c r="E131" s="167"/>
      <c r="F131" s="356" t="str">
        <f>IF(ISNA(VLOOKUP($J131,ADDRESS!$B$3:$N1449,12,0)),"",VLOOKUP($J131,ADDRESS!$B$3:$N1449,12,0))</f>
        <v/>
      </c>
      <c r="G131" s="356" t="str">
        <f>IF(ISNA(VLOOKUP($J131,ADDRESS!$B$3:$N1449,13,0)),"",VLOOKUP($J131,ADDRESS!$B$3:$N1449,13,0))</f>
        <v/>
      </c>
      <c r="H131" s="356" t="str">
        <f>IF(ISNA(VLOOKUP($J131,ADDRESS!$B$3:$N1449,10,0)),"",VLOOKUP($J131,ADDRESS!$B$3:$N1449,10,0))</f>
        <v/>
      </c>
      <c r="I131" s="356" t="str">
        <f>IF(ISNA(VLOOKUP($J131,ADDRESS!$B$3:$N1449,11,0)),"",VLOOKUP($J131,ADDRESS!$B$3:$N1449,11,0))</f>
        <v/>
      </c>
      <c r="J131" s="110"/>
      <c r="K131" s="168"/>
      <c r="L131" s="110"/>
      <c r="M131" s="169"/>
      <c r="N131" s="379">
        <f t="shared" si="99"/>
        <v>0</v>
      </c>
      <c r="O131" s="379">
        <f t="shared" si="100"/>
        <v>0</v>
      </c>
      <c r="P131" s="379">
        <f t="shared" si="101"/>
        <v>0</v>
      </c>
      <c r="Q131" s="379">
        <f t="shared" si="102"/>
        <v>0</v>
      </c>
      <c r="R131" s="379">
        <f t="shared" si="103"/>
        <v>0</v>
      </c>
      <c r="S131" s="379">
        <f t="shared" si="104"/>
        <v>0</v>
      </c>
      <c r="T131" s="379">
        <f t="shared" si="105"/>
        <v>0</v>
      </c>
      <c r="U131" s="379">
        <f t="shared" si="93"/>
        <v>0</v>
      </c>
      <c r="V131" s="379">
        <f t="shared" si="106"/>
        <v>0</v>
      </c>
      <c r="W131" s="379">
        <f t="shared" si="107"/>
        <v>0</v>
      </c>
      <c r="X131" s="379">
        <f t="shared" si="108"/>
        <v>0</v>
      </c>
      <c r="Y131" s="379">
        <f t="shared" si="109"/>
        <v>0</v>
      </c>
      <c r="Z131" s="379">
        <f t="shared" si="110"/>
        <v>0</v>
      </c>
      <c r="AA131" s="170"/>
      <c r="AB131" s="151">
        <f t="shared" si="111"/>
        <v>0</v>
      </c>
      <c r="AC131" s="110"/>
      <c r="AD131" s="171"/>
      <c r="AE131" s="379">
        <f t="shared" si="112"/>
        <v>0</v>
      </c>
      <c r="AF131" s="379">
        <f t="shared" si="113"/>
        <v>0</v>
      </c>
      <c r="AG131" s="379">
        <f t="shared" si="114"/>
        <v>0</v>
      </c>
      <c r="AH131" s="379">
        <f t="shared" si="115"/>
        <v>0</v>
      </c>
      <c r="AI131" s="379">
        <f t="shared" si="98"/>
        <v>0</v>
      </c>
      <c r="AJ131" s="379">
        <f t="shared" si="116"/>
        <v>0</v>
      </c>
      <c r="AK131" s="379">
        <f t="shared" si="117"/>
        <v>0</v>
      </c>
      <c r="AL131" s="379">
        <f t="shared" si="118"/>
        <v>0</v>
      </c>
      <c r="AM131" s="379">
        <f t="shared" si="119"/>
        <v>0</v>
      </c>
      <c r="AN131" s="379">
        <f t="shared" si="120"/>
        <v>0</v>
      </c>
      <c r="AO131" s="151">
        <f t="shared" si="121"/>
        <v>0</v>
      </c>
      <c r="AP131" s="172"/>
      <c r="AQ131" s="151"/>
      <c r="AR131" s="110"/>
      <c r="AS131" s="172"/>
      <c r="AT131" s="21"/>
    </row>
    <row r="132" spans="1:46" s="7" customFormat="1" x14ac:dyDescent="0.25">
      <c r="A132" s="138">
        <v>128</v>
      </c>
      <c r="B132" s="376">
        <f t="shared" si="97"/>
        <v>-41275</v>
      </c>
      <c r="C132" s="377" t="str">
        <f t="shared" si="94"/>
        <v>JAN</v>
      </c>
      <c r="D132" s="138"/>
      <c r="E132" s="167"/>
      <c r="F132" s="356" t="str">
        <f>IF(ISNA(VLOOKUP($J132,ADDRESS!$B$3:$N1450,12,0)),"",VLOOKUP($J132,ADDRESS!$B$3:$N1450,12,0))</f>
        <v/>
      </c>
      <c r="G132" s="356" t="str">
        <f>IF(ISNA(VLOOKUP($J132,ADDRESS!$B$3:$N1450,13,0)),"",VLOOKUP($J132,ADDRESS!$B$3:$N1450,13,0))</f>
        <v/>
      </c>
      <c r="H132" s="356" t="str">
        <f>IF(ISNA(VLOOKUP($J132,ADDRESS!$B$3:$N1450,10,0)),"",VLOOKUP($J132,ADDRESS!$B$3:$N1450,10,0))</f>
        <v/>
      </c>
      <c r="I132" s="356" t="str">
        <f>IF(ISNA(VLOOKUP($J132,ADDRESS!$B$3:$N1450,11,0)),"",VLOOKUP($J132,ADDRESS!$B$3:$N1450,11,0))</f>
        <v/>
      </c>
      <c r="J132" s="110"/>
      <c r="K132" s="168"/>
      <c r="L132" s="110"/>
      <c r="M132" s="169"/>
      <c r="N132" s="379">
        <f t="shared" si="99"/>
        <v>0</v>
      </c>
      <c r="O132" s="379">
        <f t="shared" si="100"/>
        <v>0</v>
      </c>
      <c r="P132" s="379">
        <f t="shared" si="101"/>
        <v>0</v>
      </c>
      <c r="Q132" s="379">
        <f t="shared" si="102"/>
        <v>0</v>
      </c>
      <c r="R132" s="379">
        <f t="shared" si="103"/>
        <v>0</v>
      </c>
      <c r="S132" s="379">
        <f t="shared" si="104"/>
        <v>0</v>
      </c>
      <c r="T132" s="379">
        <f t="shared" si="105"/>
        <v>0</v>
      </c>
      <c r="U132" s="379">
        <f t="shared" si="93"/>
        <v>0</v>
      </c>
      <c r="V132" s="379">
        <f t="shared" si="106"/>
        <v>0</v>
      </c>
      <c r="W132" s="379">
        <f t="shared" si="107"/>
        <v>0</v>
      </c>
      <c r="X132" s="379">
        <f t="shared" si="108"/>
        <v>0</v>
      </c>
      <c r="Y132" s="379">
        <f t="shared" si="109"/>
        <v>0</v>
      </c>
      <c r="Z132" s="379">
        <f t="shared" si="110"/>
        <v>0</v>
      </c>
      <c r="AA132" s="170"/>
      <c r="AB132" s="151">
        <f t="shared" si="111"/>
        <v>0</v>
      </c>
      <c r="AC132" s="110"/>
      <c r="AD132" s="171"/>
      <c r="AE132" s="379">
        <f t="shared" si="112"/>
        <v>0</v>
      </c>
      <c r="AF132" s="379">
        <f t="shared" si="113"/>
        <v>0</v>
      </c>
      <c r="AG132" s="379">
        <f t="shared" si="114"/>
        <v>0</v>
      </c>
      <c r="AH132" s="379">
        <f t="shared" si="115"/>
        <v>0</v>
      </c>
      <c r="AI132" s="379">
        <f t="shared" si="98"/>
        <v>0</v>
      </c>
      <c r="AJ132" s="379">
        <f t="shared" si="116"/>
        <v>0</v>
      </c>
      <c r="AK132" s="379">
        <f t="shared" si="117"/>
        <v>0</v>
      </c>
      <c r="AL132" s="379">
        <f t="shared" si="118"/>
        <v>0</v>
      </c>
      <c r="AM132" s="379">
        <f t="shared" si="119"/>
        <v>0</v>
      </c>
      <c r="AN132" s="379">
        <f t="shared" si="120"/>
        <v>0</v>
      </c>
      <c r="AO132" s="151">
        <f t="shared" si="121"/>
        <v>0</v>
      </c>
      <c r="AP132" s="172"/>
      <c r="AQ132" s="151"/>
      <c r="AR132" s="110"/>
      <c r="AS132" s="172"/>
      <c r="AT132" s="21"/>
    </row>
    <row r="133" spans="1:46" s="7" customFormat="1" x14ac:dyDescent="0.25">
      <c r="A133" s="138">
        <v>129</v>
      </c>
      <c r="B133" s="376">
        <f t="shared" si="97"/>
        <v>-41275</v>
      </c>
      <c r="C133" s="377" t="str">
        <f t="shared" si="94"/>
        <v>JAN</v>
      </c>
      <c r="D133" s="138"/>
      <c r="E133" s="167"/>
      <c r="F133" s="356" t="str">
        <f>IF(ISNA(VLOOKUP($J133,ADDRESS!$B$3:$N1451,12,0)),"",VLOOKUP($J133,ADDRESS!$B$3:$N1451,12,0))</f>
        <v/>
      </c>
      <c r="G133" s="356" t="str">
        <f>IF(ISNA(VLOOKUP($J133,ADDRESS!$B$3:$N1451,13,0)),"",VLOOKUP($J133,ADDRESS!$B$3:$N1451,13,0))</f>
        <v/>
      </c>
      <c r="H133" s="356" t="str">
        <f>IF(ISNA(VLOOKUP($J133,ADDRESS!$B$3:$N1451,10,0)),"",VLOOKUP($J133,ADDRESS!$B$3:$N1451,10,0))</f>
        <v/>
      </c>
      <c r="I133" s="356" t="str">
        <f>IF(ISNA(VLOOKUP($J133,ADDRESS!$B$3:$N1451,11,0)),"",VLOOKUP($J133,ADDRESS!$B$3:$N1451,11,0))</f>
        <v/>
      </c>
      <c r="J133" s="110"/>
      <c r="K133" s="168"/>
      <c r="L133" s="110"/>
      <c r="M133" s="169"/>
      <c r="N133" s="379">
        <f t="shared" si="99"/>
        <v>0</v>
      </c>
      <c r="O133" s="379">
        <f t="shared" si="100"/>
        <v>0</v>
      </c>
      <c r="P133" s="379">
        <f t="shared" si="101"/>
        <v>0</v>
      </c>
      <c r="Q133" s="379">
        <f t="shared" si="102"/>
        <v>0</v>
      </c>
      <c r="R133" s="379">
        <f t="shared" si="103"/>
        <v>0</v>
      </c>
      <c r="S133" s="379">
        <f t="shared" si="104"/>
        <v>0</v>
      </c>
      <c r="T133" s="379">
        <f t="shared" si="105"/>
        <v>0</v>
      </c>
      <c r="U133" s="379">
        <f t="shared" si="93"/>
        <v>0</v>
      </c>
      <c r="V133" s="379">
        <f t="shared" si="106"/>
        <v>0</v>
      </c>
      <c r="W133" s="379">
        <f t="shared" si="107"/>
        <v>0</v>
      </c>
      <c r="X133" s="379">
        <f t="shared" si="108"/>
        <v>0</v>
      </c>
      <c r="Y133" s="379">
        <f t="shared" si="109"/>
        <v>0</v>
      </c>
      <c r="Z133" s="379">
        <f t="shared" si="110"/>
        <v>0</v>
      </c>
      <c r="AA133" s="170"/>
      <c r="AB133" s="151">
        <f t="shared" si="111"/>
        <v>0</v>
      </c>
      <c r="AC133" s="110"/>
      <c r="AD133" s="171"/>
      <c r="AE133" s="379">
        <f t="shared" si="112"/>
        <v>0</v>
      </c>
      <c r="AF133" s="379">
        <f t="shared" si="113"/>
        <v>0</v>
      </c>
      <c r="AG133" s="379">
        <f t="shared" si="114"/>
        <v>0</v>
      </c>
      <c r="AH133" s="379">
        <f t="shared" si="115"/>
        <v>0</v>
      </c>
      <c r="AI133" s="379">
        <f t="shared" si="98"/>
        <v>0</v>
      </c>
      <c r="AJ133" s="379">
        <f t="shared" si="116"/>
        <v>0</v>
      </c>
      <c r="AK133" s="379">
        <f t="shared" si="117"/>
        <v>0</v>
      </c>
      <c r="AL133" s="379">
        <f t="shared" si="118"/>
        <v>0</v>
      </c>
      <c r="AM133" s="379">
        <f t="shared" si="119"/>
        <v>0</v>
      </c>
      <c r="AN133" s="379">
        <f t="shared" si="120"/>
        <v>0</v>
      </c>
      <c r="AO133" s="151">
        <f t="shared" si="121"/>
        <v>0</v>
      </c>
      <c r="AP133" s="172"/>
      <c r="AQ133" s="151"/>
      <c r="AR133" s="110"/>
      <c r="AS133" s="172"/>
      <c r="AT133" s="21"/>
    </row>
    <row r="134" spans="1:46" s="7" customFormat="1" x14ac:dyDescent="0.25">
      <c r="A134" s="138">
        <v>130</v>
      </c>
      <c r="B134" s="376">
        <f t="shared" si="97"/>
        <v>-41275</v>
      </c>
      <c r="C134" s="377" t="str">
        <f t="shared" si="94"/>
        <v>JAN</v>
      </c>
      <c r="D134" s="138"/>
      <c r="E134" s="167"/>
      <c r="F134" s="356" t="str">
        <f>IF(ISNA(VLOOKUP($J134,ADDRESS!$B$3:$N1452,12,0)),"",VLOOKUP($J134,ADDRESS!$B$3:$N1452,12,0))</f>
        <v/>
      </c>
      <c r="G134" s="356" t="str">
        <f>IF(ISNA(VLOOKUP($J134,ADDRESS!$B$3:$N1452,13,0)),"",VLOOKUP($J134,ADDRESS!$B$3:$N1452,13,0))</f>
        <v/>
      </c>
      <c r="H134" s="356" t="str">
        <f>IF(ISNA(VLOOKUP($J134,ADDRESS!$B$3:$N1452,10,0)),"",VLOOKUP($J134,ADDRESS!$B$3:$N1452,10,0))</f>
        <v/>
      </c>
      <c r="I134" s="356" t="str">
        <f>IF(ISNA(VLOOKUP($J134,ADDRESS!$B$3:$N1452,11,0)),"",VLOOKUP($J134,ADDRESS!$B$3:$N1452,11,0))</f>
        <v/>
      </c>
      <c r="J134" s="110"/>
      <c r="K134" s="168"/>
      <c r="L134" s="110"/>
      <c r="M134" s="169"/>
      <c r="N134" s="379">
        <f t="shared" si="99"/>
        <v>0</v>
      </c>
      <c r="O134" s="379">
        <f t="shared" si="100"/>
        <v>0</v>
      </c>
      <c r="P134" s="379">
        <f t="shared" si="101"/>
        <v>0</v>
      </c>
      <c r="Q134" s="379">
        <f t="shared" si="102"/>
        <v>0</v>
      </c>
      <c r="R134" s="379">
        <f t="shared" si="103"/>
        <v>0</v>
      </c>
      <c r="S134" s="379">
        <f t="shared" si="104"/>
        <v>0</v>
      </c>
      <c r="T134" s="379">
        <f t="shared" si="105"/>
        <v>0</v>
      </c>
      <c r="U134" s="379">
        <f t="shared" si="93"/>
        <v>0</v>
      </c>
      <c r="V134" s="379">
        <f t="shared" si="106"/>
        <v>0</v>
      </c>
      <c r="W134" s="379">
        <f t="shared" si="107"/>
        <v>0</v>
      </c>
      <c r="X134" s="379">
        <f t="shared" si="108"/>
        <v>0</v>
      </c>
      <c r="Y134" s="379">
        <f t="shared" si="109"/>
        <v>0</v>
      </c>
      <c r="Z134" s="379">
        <f t="shared" si="110"/>
        <v>0</v>
      </c>
      <c r="AA134" s="170"/>
      <c r="AB134" s="151">
        <f t="shared" si="111"/>
        <v>0</v>
      </c>
      <c r="AC134" s="110"/>
      <c r="AD134" s="171"/>
      <c r="AE134" s="379">
        <f t="shared" si="112"/>
        <v>0</v>
      </c>
      <c r="AF134" s="379">
        <f t="shared" si="113"/>
        <v>0</v>
      </c>
      <c r="AG134" s="379">
        <f t="shared" si="114"/>
        <v>0</v>
      </c>
      <c r="AH134" s="379">
        <f t="shared" si="115"/>
        <v>0</v>
      </c>
      <c r="AI134" s="379">
        <f t="shared" si="98"/>
        <v>0</v>
      </c>
      <c r="AJ134" s="379">
        <f t="shared" si="116"/>
        <v>0</v>
      </c>
      <c r="AK134" s="379">
        <f t="shared" si="117"/>
        <v>0</v>
      </c>
      <c r="AL134" s="379">
        <f t="shared" si="118"/>
        <v>0</v>
      </c>
      <c r="AM134" s="379">
        <f t="shared" si="119"/>
        <v>0</v>
      </c>
      <c r="AN134" s="379">
        <f t="shared" si="120"/>
        <v>0</v>
      </c>
      <c r="AO134" s="151">
        <f t="shared" si="121"/>
        <v>0</v>
      </c>
      <c r="AP134" s="172"/>
      <c r="AQ134" s="151"/>
      <c r="AR134" s="110"/>
      <c r="AS134" s="172"/>
      <c r="AT134" s="21"/>
    </row>
    <row r="135" spans="1:46" s="7" customFormat="1" x14ac:dyDescent="0.25">
      <c r="A135" s="138">
        <v>131</v>
      </c>
      <c r="B135" s="376">
        <f t="shared" si="97"/>
        <v>-41275</v>
      </c>
      <c r="C135" s="377" t="str">
        <f t="shared" si="94"/>
        <v>JAN</v>
      </c>
      <c r="D135" s="138"/>
      <c r="E135" s="167"/>
      <c r="F135" s="356" t="str">
        <f>IF(ISNA(VLOOKUP($J135,ADDRESS!$B$3:$N1453,12,0)),"",VLOOKUP($J135,ADDRESS!$B$3:$N1453,12,0))</f>
        <v/>
      </c>
      <c r="G135" s="356" t="str">
        <f>IF(ISNA(VLOOKUP($J135,ADDRESS!$B$3:$N1453,13,0)),"",VLOOKUP($J135,ADDRESS!$B$3:$N1453,13,0))</f>
        <v/>
      </c>
      <c r="H135" s="356" t="str">
        <f>IF(ISNA(VLOOKUP($J135,ADDRESS!$B$3:$N1453,10,0)),"",VLOOKUP($J135,ADDRESS!$B$3:$N1453,10,0))</f>
        <v/>
      </c>
      <c r="I135" s="356" t="str">
        <f>IF(ISNA(VLOOKUP($J135,ADDRESS!$B$3:$N1453,11,0)),"",VLOOKUP($J135,ADDRESS!$B$3:$N1453,11,0))</f>
        <v/>
      </c>
      <c r="J135" s="110"/>
      <c r="K135" s="168"/>
      <c r="L135" s="110"/>
      <c r="M135" s="169"/>
      <c r="N135" s="379">
        <f t="shared" si="99"/>
        <v>0</v>
      </c>
      <c r="O135" s="379">
        <f t="shared" si="100"/>
        <v>0</v>
      </c>
      <c r="P135" s="379">
        <f t="shared" si="101"/>
        <v>0</v>
      </c>
      <c r="Q135" s="379">
        <f t="shared" si="102"/>
        <v>0</v>
      </c>
      <c r="R135" s="379">
        <f t="shared" si="103"/>
        <v>0</v>
      </c>
      <c r="S135" s="379">
        <f t="shared" si="104"/>
        <v>0</v>
      </c>
      <c r="T135" s="379">
        <f t="shared" si="105"/>
        <v>0</v>
      </c>
      <c r="U135" s="379">
        <f t="shared" ref="U135:U149" si="122">ROUND(IF($L135="DELVAT13.5%",ROUND($K135*$U$4,0),0),0)</f>
        <v>0</v>
      </c>
      <c r="V135" s="379">
        <f t="shared" si="106"/>
        <v>0</v>
      </c>
      <c r="W135" s="379">
        <f t="shared" si="107"/>
        <v>0</v>
      </c>
      <c r="X135" s="379">
        <f t="shared" si="108"/>
        <v>0</v>
      </c>
      <c r="Y135" s="379">
        <f t="shared" si="109"/>
        <v>0</v>
      </c>
      <c r="Z135" s="379">
        <f t="shared" si="110"/>
        <v>0</v>
      </c>
      <c r="AA135" s="170"/>
      <c r="AB135" s="151">
        <f t="shared" si="111"/>
        <v>0</v>
      </c>
      <c r="AC135" s="110"/>
      <c r="AD135" s="171"/>
      <c r="AE135" s="379">
        <f t="shared" si="112"/>
        <v>0</v>
      </c>
      <c r="AF135" s="379">
        <f t="shared" si="113"/>
        <v>0</v>
      </c>
      <c r="AG135" s="379">
        <f t="shared" si="114"/>
        <v>0</v>
      </c>
      <c r="AH135" s="379">
        <f t="shared" si="115"/>
        <v>0</v>
      </c>
      <c r="AI135" s="379">
        <f t="shared" si="98"/>
        <v>0</v>
      </c>
      <c r="AJ135" s="379">
        <f t="shared" si="116"/>
        <v>0</v>
      </c>
      <c r="AK135" s="379">
        <f t="shared" si="117"/>
        <v>0</v>
      </c>
      <c r="AL135" s="379">
        <f t="shared" si="118"/>
        <v>0</v>
      </c>
      <c r="AM135" s="379">
        <f t="shared" si="119"/>
        <v>0</v>
      </c>
      <c r="AN135" s="379">
        <f t="shared" si="120"/>
        <v>0</v>
      </c>
      <c r="AO135" s="151">
        <f t="shared" si="121"/>
        <v>0</v>
      </c>
      <c r="AP135" s="172"/>
      <c r="AQ135" s="151"/>
      <c r="AR135" s="110"/>
      <c r="AS135" s="172"/>
      <c r="AT135" s="21"/>
    </row>
    <row r="136" spans="1:46" s="7" customFormat="1" x14ac:dyDescent="0.25">
      <c r="A136" s="138">
        <v>132</v>
      </c>
      <c r="B136" s="376">
        <f t="shared" si="97"/>
        <v>-41275</v>
      </c>
      <c r="C136" s="377" t="str">
        <f t="shared" si="94"/>
        <v>JAN</v>
      </c>
      <c r="D136" s="138"/>
      <c r="E136" s="167"/>
      <c r="F136" s="356" t="str">
        <f>IF(ISNA(VLOOKUP($J136,ADDRESS!$B$3:$N1454,12,0)),"",VLOOKUP($J136,ADDRESS!$B$3:$N1454,12,0))</f>
        <v/>
      </c>
      <c r="G136" s="356" t="str">
        <f>IF(ISNA(VLOOKUP($J136,ADDRESS!$B$3:$N1454,13,0)),"",VLOOKUP($J136,ADDRESS!$B$3:$N1454,13,0))</f>
        <v/>
      </c>
      <c r="H136" s="356" t="str">
        <f>IF(ISNA(VLOOKUP($J136,ADDRESS!$B$3:$N1454,10,0)),"",VLOOKUP($J136,ADDRESS!$B$3:$N1454,10,0))</f>
        <v/>
      </c>
      <c r="I136" s="356" t="str">
        <f>IF(ISNA(VLOOKUP($J136,ADDRESS!$B$3:$N1454,11,0)),"",VLOOKUP($J136,ADDRESS!$B$3:$N1454,11,0))</f>
        <v/>
      </c>
      <c r="J136" s="110"/>
      <c r="K136" s="168"/>
      <c r="L136" s="110"/>
      <c r="M136" s="169"/>
      <c r="N136" s="379">
        <f t="shared" si="99"/>
        <v>0</v>
      </c>
      <c r="O136" s="379">
        <f t="shared" si="100"/>
        <v>0</v>
      </c>
      <c r="P136" s="379">
        <f t="shared" si="101"/>
        <v>0</v>
      </c>
      <c r="Q136" s="379">
        <f t="shared" si="102"/>
        <v>0</v>
      </c>
      <c r="R136" s="379">
        <f t="shared" si="103"/>
        <v>0</v>
      </c>
      <c r="S136" s="379">
        <f t="shared" si="104"/>
        <v>0</v>
      </c>
      <c r="T136" s="379">
        <f t="shared" si="105"/>
        <v>0</v>
      </c>
      <c r="U136" s="379">
        <f t="shared" si="122"/>
        <v>0</v>
      </c>
      <c r="V136" s="379">
        <f t="shared" si="106"/>
        <v>0</v>
      </c>
      <c r="W136" s="379">
        <f t="shared" si="107"/>
        <v>0</v>
      </c>
      <c r="X136" s="379">
        <f t="shared" si="108"/>
        <v>0</v>
      </c>
      <c r="Y136" s="379">
        <f t="shared" si="109"/>
        <v>0</v>
      </c>
      <c r="Z136" s="379">
        <f t="shared" si="110"/>
        <v>0</v>
      </c>
      <c r="AA136" s="170"/>
      <c r="AB136" s="151">
        <f t="shared" si="111"/>
        <v>0</v>
      </c>
      <c r="AC136" s="110"/>
      <c r="AD136" s="171"/>
      <c r="AE136" s="379">
        <f t="shared" si="112"/>
        <v>0</v>
      </c>
      <c r="AF136" s="379">
        <f t="shared" si="113"/>
        <v>0</v>
      </c>
      <c r="AG136" s="379">
        <f t="shared" si="114"/>
        <v>0</v>
      </c>
      <c r="AH136" s="379">
        <f t="shared" si="115"/>
        <v>0</v>
      </c>
      <c r="AI136" s="379">
        <f t="shared" si="98"/>
        <v>0</v>
      </c>
      <c r="AJ136" s="379">
        <f t="shared" si="116"/>
        <v>0</v>
      </c>
      <c r="AK136" s="379">
        <f t="shared" si="117"/>
        <v>0</v>
      </c>
      <c r="AL136" s="379">
        <f t="shared" si="118"/>
        <v>0</v>
      </c>
      <c r="AM136" s="379">
        <f t="shared" si="119"/>
        <v>0</v>
      </c>
      <c r="AN136" s="379">
        <f t="shared" si="120"/>
        <v>0</v>
      </c>
      <c r="AO136" s="151">
        <f t="shared" si="121"/>
        <v>0</v>
      </c>
      <c r="AP136" s="172"/>
      <c r="AQ136" s="151"/>
      <c r="AR136" s="110"/>
      <c r="AS136" s="172"/>
      <c r="AT136" s="21"/>
    </row>
    <row r="137" spans="1:46" s="7" customFormat="1" x14ac:dyDescent="0.25">
      <c r="A137" s="138">
        <v>133</v>
      </c>
      <c r="B137" s="376">
        <f t="shared" si="97"/>
        <v>-41275</v>
      </c>
      <c r="C137" s="377" t="str">
        <f t="shared" si="94"/>
        <v>JAN</v>
      </c>
      <c r="D137" s="138"/>
      <c r="E137" s="167"/>
      <c r="F137" s="356" t="str">
        <f>IF(ISNA(VLOOKUP($J137,ADDRESS!$B$3:$N1455,12,0)),"",VLOOKUP($J137,ADDRESS!$B$3:$N1455,12,0))</f>
        <v/>
      </c>
      <c r="G137" s="356" t="str">
        <f>IF(ISNA(VLOOKUP($J137,ADDRESS!$B$3:$N1455,13,0)),"",VLOOKUP($J137,ADDRESS!$B$3:$N1455,13,0))</f>
        <v/>
      </c>
      <c r="H137" s="356" t="str">
        <f>IF(ISNA(VLOOKUP($J137,ADDRESS!$B$3:$N1455,10,0)),"",VLOOKUP($J137,ADDRESS!$B$3:$N1455,10,0))</f>
        <v/>
      </c>
      <c r="I137" s="356" t="str">
        <f>IF(ISNA(VLOOKUP($J137,ADDRESS!$B$3:$N1455,11,0)),"",VLOOKUP($J137,ADDRESS!$B$3:$N1455,11,0))</f>
        <v/>
      </c>
      <c r="J137" s="110"/>
      <c r="K137" s="168"/>
      <c r="L137" s="110"/>
      <c r="M137" s="169"/>
      <c r="N137" s="379">
        <f t="shared" si="99"/>
        <v>0</v>
      </c>
      <c r="O137" s="379">
        <f t="shared" si="100"/>
        <v>0</v>
      </c>
      <c r="P137" s="379">
        <f t="shared" si="101"/>
        <v>0</v>
      </c>
      <c r="Q137" s="379">
        <f t="shared" si="102"/>
        <v>0</v>
      </c>
      <c r="R137" s="379">
        <f t="shared" si="103"/>
        <v>0</v>
      </c>
      <c r="S137" s="379">
        <f t="shared" si="104"/>
        <v>0</v>
      </c>
      <c r="T137" s="379">
        <f t="shared" si="105"/>
        <v>0</v>
      </c>
      <c r="U137" s="379">
        <f t="shared" si="122"/>
        <v>0</v>
      </c>
      <c r="V137" s="379">
        <f t="shared" si="106"/>
        <v>0</v>
      </c>
      <c r="W137" s="379">
        <f t="shared" si="107"/>
        <v>0</v>
      </c>
      <c r="X137" s="379">
        <f t="shared" si="108"/>
        <v>0</v>
      </c>
      <c r="Y137" s="379">
        <f t="shared" si="109"/>
        <v>0</v>
      </c>
      <c r="Z137" s="379">
        <f t="shared" si="110"/>
        <v>0</v>
      </c>
      <c r="AA137" s="170"/>
      <c r="AB137" s="151">
        <f t="shared" si="111"/>
        <v>0</v>
      </c>
      <c r="AC137" s="110"/>
      <c r="AD137" s="171"/>
      <c r="AE137" s="379">
        <f t="shared" si="112"/>
        <v>0</v>
      </c>
      <c r="AF137" s="379">
        <f t="shared" si="113"/>
        <v>0</v>
      </c>
      <c r="AG137" s="379">
        <f t="shared" si="114"/>
        <v>0</v>
      </c>
      <c r="AH137" s="379">
        <f t="shared" si="115"/>
        <v>0</v>
      </c>
      <c r="AI137" s="379">
        <f t="shared" si="98"/>
        <v>0</v>
      </c>
      <c r="AJ137" s="379">
        <f t="shared" si="116"/>
        <v>0</v>
      </c>
      <c r="AK137" s="379">
        <f t="shared" si="117"/>
        <v>0</v>
      </c>
      <c r="AL137" s="379">
        <f t="shared" si="118"/>
        <v>0</v>
      </c>
      <c r="AM137" s="379">
        <f t="shared" si="119"/>
        <v>0</v>
      </c>
      <c r="AN137" s="379">
        <f t="shared" si="120"/>
        <v>0</v>
      </c>
      <c r="AO137" s="151">
        <f t="shared" si="121"/>
        <v>0</v>
      </c>
      <c r="AP137" s="172"/>
      <c r="AQ137" s="151"/>
      <c r="AR137" s="110"/>
      <c r="AS137" s="172"/>
      <c r="AT137" s="21"/>
    </row>
    <row r="138" spans="1:46" s="7" customFormat="1" x14ac:dyDescent="0.25">
      <c r="A138" s="138">
        <v>134</v>
      </c>
      <c r="B138" s="376">
        <f t="shared" si="97"/>
        <v>-41275</v>
      </c>
      <c r="C138" s="377" t="str">
        <f t="shared" si="94"/>
        <v>JAN</v>
      </c>
      <c r="D138" s="138"/>
      <c r="E138" s="167"/>
      <c r="F138" s="356" t="str">
        <f>IF(ISNA(VLOOKUP($J138,ADDRESS!$B$3:$N1456,12,0)),"",VLOOKUP($J138,ADDRESS!$B$3:$N1456,12,0))</f>
        <v/>
      </c>
      <c r="G138" s="356" t="str">
        <f>IF(ISNA(VLOOKUP($J138,ADDRESS!$B$3:$N1456,13,0)),"",VLOOKUP($J138,ADDRESS!$B$3:$N1456,13,0))</f>
        <v/>
      </c>
      <c r="H138" s="356" t="str">
        <f>IF(ISNA(VLOOKUP($J138,ADDRESS!$B$3:$N1456,10,0)),"",VLOOKUP($J138,ADDRESS!$B$3:$N1456,10,0))</f>
        <v/>
      </c>
      <c r="I138" s="356" t="str">
        <f>IF(ISNA(VLOOKUP($J138,ADDRESS!$B$3:$N1456,11,0)),"",VLOOKUP($J138,ADDRESS!$B$3:$N1456,11,0))</f>
        <v/>
      </c>
      <c r="J138" s="110"/>
      <c r="K138" s="168"/>
      <c r="L138" s="110"/>
      <c r="M138" s="169"/>
      <c r="N138" s="379">
        <f t="shared" si="99"/>
        <v>0</v>
      </c>
      <c r="O138" s="379">
        <f t="shared" si="100"/>
        <v>0</v>
      </c>
      <c r="P138" s="379">
        <f t="shared" si="101"/>
        <v>0</v>
      </c>
      <c r="Q138" s="379">
        <f t="shared" si="102"/>
        <v>0</v>
      </c>
      <c r="R138" s="379">
        <f t="shared" si="103"/>
        <v>0</v>
      </c>
      <c r="S138" s="379">
        <f t="shared" si="104"/>
        <v>0</v>
      </c>
      <c r="T138" s="379">
        <f t="shared" si="105"/>
        <v>0</v>
      </c>
      <c r="U138" s="379">
        <f t="shared" si="122"/>
        <v>0</v>
      </c>
      <c r="V138" s="379">
        <f t="shared" si="106"/>
        <v>0</v>
      </c>
      <c r="W138" s="379">
        <f t="shared" si="107"/>
        <v>0</v>
      </c>
      <c r="X138" s="379">
        <f t="shared" si="108"/>
        <v>0</v>
      </c>
      <c r="Y138" s="379">
        <f t="shared" si="109"/>
        <v>0</v>
      </c>
      <c r="Z138" s="379">
        <f t="shared" si="110"/>
        <v>0</v>
      </c>
      <c r="AA138" s="170"/>
      <c r="AB138" s="151">
        <f t="shared" si="111"/>
        <v>0</v>
      </c>
      <c r="AC138" s="110"/>
      <c r="AD138" s="171"/>
      <c r="AE138" s="379">
        <f t="shared" si="112"/>
        <v>0</v>
      </c>
      <c r="AF138" s="379">
        <f t="shared" si="113"/>
        <v>0</v>
      </c>
      <c r="AG138" s="379">
        <f t="shared" si="114"/>
        <v>0</v>
      </c>
      <c r="AH138" s="379">
        <f t="shared" si="115"/>
        <v>0</v>
      </c>
      <c r="AI138" s="379">
        <f t="shared" si="98"/>
        <v>0</v>
      </c>
      <c r="AJ138" s="379">
        <f t="shared" si="116"/>
        <v>0</v>
      </c>
      <c r="AK138" s="379">
        <f t="shared" si="117"/>
        <v>0</v>
      </c>
      <c r="AL138" s="379">
        <f t="shared" si="118"/>
        <v>0</v>
      </c>
      <c r="AM138" s="379">
        <f t="shared" si="119"/>
        <v>0</v>
      </c>
      <c r="AN138" s="379">
        <f t="shared" si="120"/>
        <v>0</v>
      </c>
      <c r="AO138" s="151">
        <f t="shared" si="121"/>
        <v>0</v>
      </c>
      <c r="AP138" s="172"/>
      <c r="AQ138" s="151"/>
      <c r="AR138" s="110"/>
      <c r="AS138" s="172"/>
      <c r="AT138" s="21"/>
    </row>
    <row r="139" spans="1:46" s="7" customFormat="1" x14ac:dyDescent="0.25">
      <c r="A139" s="138">
        <v>135</v>
      </c>
      <c r="B139" s="376">
        <f t="shared" si="97"/>
        <v>-41275</v>
      </c>
      <c r="C139" s="377" t="str">
        <f t="shared" si="94"/>
        <v>JAN</v>
      </c>
      <c r="D139" s="138"/>
      <c r="E139" s="167"/>
      <c r="F139" s="356" t="str">
        <f>IF(ISNA(VLOOKUP($J139,ADDRESS!$B$3:$N1457,12,0)),"",VLOOKUP($J139,ADDRESS!$B$3:$N1457,12,0))</f>
        <v/>
      </c>
      <c r="G139" s="356" t="str">
        <f>IF(ISNA(VLOOKUP($J139,ADDRESS!$B$3:$N1457,13,0)),"",VLOOKUP($J139,ADDRESS!$B$3:$N1457,13,0))</f>
        <v/>
      </c>
      <c r="H139" s="356" t="str">
        <f>IF(ISNA(VLOOKUP($J139,ADDRESS!$B$3:$N1457,10,0)),"",VLOOKUP($J139,ADDRESS!$B$3:$N1457,10,0))</f>
        <v/>
      </c>
      <c r="I139" s="356" t="str">
        <f>IF(ISNA(VLOOKUP($J139,ADDRESS!$B$3:$N1457,11,0)),"",VLOOKUP($J139,ADDRESS!$B$3:$N1457,11,0))</f>
        <v/>
      </c>
      <c r="J139" s="110"/>
      <c r="K139" s="168"/>
      <c r="L139" s="110"/>
      <c r="M139" s="169"/>
      <c r="N139" s="379">
        <f t="shared" si="99"/>
        <v>0</v>
      </c>
      <c r="O139" s="379">
        <f t="shared" si="100"/>
        <v>0</v>
      </c>
      <c r="P139" s="379">
        <f t="shared" si="101"/>
        <v>0</v>
      </c>
      <c r="Q139" s="379">
        <f t="shared" si="102"/>
        <v>0</v>
      </c>
      <c r="R139" s="379">
        <f t="shared" si="103"/>
        <v>0</v>
      </c>
      <c r="S139" s="379">
        <f t="shared" si="104"/>
        <v>0</v>
      </c>
      <c r="T139" s="379">
        <f t="shared" si="105"/>
        <v>0</v>
      </c>
      <c r="U139" s="379">
        <f t="shared" si="122"/>
        <v>0</v>
      </c>
      <c r="V139" s="379">
        <f t="shared" si="106"/>
        <v>0</v>
      </c>
      <c r="W139" s="379">
        <f t="shared" si="107"/>
        <v>0</v>
      </c>
      <c r="X139" s="379">
        <f t="shared" si="108"/>
        <v>0</v>
      </c>
      <c r="Y139" s="379">
        <f t="shared" si="109"/>
        <v>0</v>
      </c>
      <c r="Z139" s="379">
        <f t="shared" si="110"/>
        <v>0</v>
      </c>
      <c r="AA139" s="170"/>
      <c r="AB139" s="151">
        <f t="shared" si="111"/>
        <v>0</v>
      </c>
      <c r="AC139" s="110"/>
      <c r="AD139" s="171"/>
      <c r="AE139" s="379">
        <f t="shared" si="112"/>
        <v>0</v>
      </c>
      <c r="AF139" s="379">
        <f t="shared" si="113"/>
        <v>0</v>
      </c>
      <c r="AG139" s="379">
        <f t="shared" si="114"/>
        <v>0</v>
      </c>
      <c r="AH139" s="379">
        <f t="shared" si="115"/>
        <v>0</v>
      </c>
      <c r="AI139" s="379">
        <f t="shared" si="98"/>
        <v>0</v>
      </c>
      <c r="AJ139" s="379">
        <f t="shared" si="116"/>
        <v>0</v>
      </c>
      <c r="AK139" s="379">
        <f t="shared" si="117"/>
        <v>0</v>
      </c>
      <c r="AL139" s="379">
        <f t="shared" si="118"/>
        <v>0</v>
      </c>
      <c r="AM139" s="379">
        <f t="shared" si="119"/>
        <v>0</v>
      </c>
      <c r="AN139" s="379">
        <f t="shared" si="120"/>
        <v>0</v>
      </c>
      <c r="AO139" s="151">
        <f t="shared" si="121"/>
        <v>0</v>
      </c>
      <c r="AP139" s="172"/>
      <c r="AQ139" s="151"/>
      <c r="AR139" s="110"/>
      <c r="AS139" s="172"/>
      <c r="AT139" s="21"/>
    </row>
    <row r="140" spans="1:46" s="7" customFormat="1" x14ac:dyDescent="0.25">
      <c r="A140" s="138">
        <v>136</v>
      </c>
      <c r="B140" s="376">
        <f t="shared" si="97"/>
        <v>-41275</v>
      </c>
      <c r="C140" s="377" t="str">
        <f t="shared" si="94"/>
        <v>JAN</v>
      </c>
      <c r="D140" s="138"/>
      <c r="E140" s="167"/>
      <c r="F140" s="356" t="str">
        <f>IF(ISNA(VLOOKUP($J140,ADDRESS!$B$3:$N1458,12,0)),"",VLOOKUP($J140,ADDRESS!$B$3:$N1458,12,0))</f>
        <v/>
      </c>
      <c r="G140" s="356" t="str">
        <f>IF(ISNA(VLOOKUP($J140,ADDRESS!$B$3:$N1458,13,0)),"",VLOOKUP($J140,ADDRESS!$B$3:$N1458,13,0))</f>
        <v/>
      </c>
      <c r="H140" s="356" t="str">
        <f>IF(ISNA(VLOOKUP($J140,ADDRESS!$B$3:$N1458,10,0)),"",VLOOKUP($J140,ADDRESS!$B$3:$N1458,10,0))</f>
        <v/>
      </c>
      <c r="I140" s="356" t="str">
        <f>IF(ISNA(VLOOKUP($J140,ADDRESS!$B$3:$N1458,11,0)),"",VLOOKUP($J140,ADDRESS!$B$3:$N1458,11,0))</f>
        <v/>
      </c>
      <c r="J140" s="110"/>
      <c r="K140" s="168"/>
      <c r="L140" s="110"/>
      <c r="M140" s="169"/>
      <c r="N140" s="379">
        <f t="shared" si="99"/>
        <v>0</v>
      </c>
      <c r="O140" s="379">
        <f t="shared" si="100"/>
        <v>0</v>
      </c>
      <c r="P140" s="379">
        <f t="shared" si="101"/>
        <v>0</v>
      </c>
      <c r="Q140" s="379">
        <f t="shared" si="102"/>
        <v>0</v>
      </c>
      <c r="R140" s="379">
        <f t="shared" si="103"/>
        <v>0</v>
      </c>
      <c r="S140" s="379">
        <f t="shared" si="104"/>
        <v>0</v>
      </c>
      <c r="T140" s="379">
        <f t="shared" si="105"/>
        <v>0</v>
      </c>
      <c r="U140" s="379">
        <f t="shared" si="122"/>
        <v>0</v>
      </c>
      <c r="V140" s="379">
        <f t="shared" si="106"/>
        <v>0</v>
      </c>
      <c r="W140" s="379">
        <f t="shared" si="107"/>
        <v>0</v>
      </c>
      <c r="X140" s="379">
        <f t="shared" si="108"/>
        <v>0</v>
      </c>
      <c r="Y140" s="379">
        <f t="shared" si="109"/>
        <v>0</v>
      </c>
      <c r="Z140" s="379">
        <f t="shared" si="110"/>
        <v>0</v>
      </c>
      <c r="AA140" s="170"/>
      <c r="AB140" s="151">
        <f t="shared" si="111"/>
        <v>0</v>
      </c>
      <c r="AC140" s="110"/>
      <c r="AD140" s="171"/>
      <c r="AE140" s="379">
        <f t="shared" si="112"/>
        <v>0</v>
      </c>
      <c r="AF140" s="379">
        <f t="shared" si="113"/>
        <v>0</v>
      </c>
      <c r="AG140" s="379">
        <f t="shared" si="114"/>
        <v>0</v>
      </c>
      <c r="AH140" s="379">
        <f t="shared" si="115"/>
        <v>0</v>
      </c>
      <c r="AI140" s="379">
        <f t="shared" si="98"/>
        <v>0</v>
      </c>
      <c r="AJ140" s="379">
        <f t="shared" si="116"/>
        <v>0</v>
      </c>
      <c r="AK140" s="379">
        <f t="shared" si="117"/>
        <v>0</v>
      </c>
      <c r="AL140" s="379">
        <f t="shared" si="118"/>
        <v>0</v>
      </c>
      <c r="AM140" s="379">
        <f t="shared" si="119"/>
        <v>0</v>
      </c>
      <c r="AN140" s="379">
        <f t="shared" si="120"/>
        <v>0</v>
      </c>
      <c r="AO140" s="151">
        <f t="shared" si="121"/>
        <v>0</v>
      </c>
      <c r="AP140" s="172"/>
      <c r="AQ140" s="151"/>
      <c r="AR140" s="110"/>
      <c r="AS140" s="172"/>
      <c r="AT140" s="21"/>
    </row>
    <row r="141" spans="1:46" s="7" customFormat="1" x14ac:dyDescent="0.25">
      <c r="A141" s="138">
        <v>137</v>
      </c>
      <c r="B141" s="376">
        <f t="shared" si="97"/>
        <v>-41275</v>
      </c>
      <c r="C141" s="377" t="str">
        <f t="shared" si="94"/>
        <v>JAN</v>
      </c>
      <c r="D141" s="138"/>
      <c r="E141" s="167"/>
      <c r="F141" s="356" t="str">
        <f>IF(ISNA(VLOOKUP($J141,ADDRESS!$B$3:$N1459,12,0)),"",VLOOKUP($J141,ADDRESS!$B$3:$N1459,12,0))</f>
        <v/>
      </c>
      <c r="G141" s="356" t="str">
        <f>IF(ISNA(VLOOKUP($J141,ADDRESS!$B$3:$N1459,13,0)),"",VLOOKUP($J141,ADDRESS!$B$3:$N1459,13,0))</f>
        <v/>
      </c>
      <c r="H141" s="356" t="str">
        <f>IF(ISNA(VLOOKUP($J141,ADDRESS!$B$3:$N1459,10,0)),"",VLOOKUP($J141,ADDRESS!$B$3:$N1459,10,0))</f>
        <v/>
      </c>
      <c r="I141" s="356" t="str">
        <f>IF(ISNA(VLOOKUP($J141,ADDRESS!$B$3:$N1459,11,0)),"",VLOOKUP($J141,ADDRESS!$B$3:$N1459,11,0))</f>
        <v/>
      </c>
      <c r="J141" s="110"/>
      <c r="K141" s="168"/>
      <c r="L141" s="110"/>
      <c r="M141" s="169"/>
      <c r="N141" s="379">
        <f t="shared" si="99"/>
        <v>0</v>
      </c>
      <c r="O141" s="379">
        <f t="shared" si="100"/>
        <v>0</v>
      </c>
      <c r="P141" s="379">
        <f t="shared" si="101"/>
        <v>0</v>
      </c>
      <c r="Q141" s="379">
        <f t="shared" si="102"/>
        <v>0</v>
      </c>
      <c r="R141" s="379">
        <f t="shared" si="103"/>
        <v>0</v>
      </c>
      <c r="S141" s="379">
        <f t="shared" si="104"/>
        <v>0</v>
      </c>
      <c r="T141" s="379">
        <f t="shared" si="105"/>
        <v>0</v>
      </c>
      <c r="U141" s="379">
        <f t="shared" si="122"/>
        <v>0</v>
      </c>
      <c r="V141" s="379">
        <f t="shared" si="106"/>
        <v>0</v>
      </c>
      <c r="W141" s="379">
        <f t="shared" si="107"/>
        <v>0</v>
      </c>
      <c r="X141" s="379">
        <f t="shared" si="108"/>
        <v>0</v>
      </c>
      <c r="Y141" s="379">
        <f t="shared" si="109"/>
        <v>0</v>
      </c>
      <c r="Z141" s="379">
        <f t="shared" si="110"/>
        <v>0</v>
      </c>
      <c r="AA141" s="170"/>
      <c r="AB141" s="151">
        <f t="shared" si="111"/>
        <v>0</v>
      </c>
      <c r="AC141" s="110"/>
      <c r="AD141" s="171"/>
      <c r="AE141" s="379">
        <f t="shared" si="112"/>
        <v>0</v>
      </c>
      <c r="AF141" s="379">
        <f t="shared" si="113"/>
        <v>0</v>
      </c>
      <c r="AG141" s="379">
        <f t="shared" si="114"/>
        <v>0</v>
      </c>
      <c r="AH141" s="379">
        <f t="shared" si="115"/>
        <v>0</v>
      </c>
      <c r="AI141" s="379">
        <f t="shared" si="98"/>
        <v>0</v>
      </c>
      <c r="AJ141" s="379">
        <f t="shared" si="116"/>
        <v>0</v>
      </c>
      <c r="AK141" s="379">
        <f t="shared" si="117"/>
        <v>0</v>
      </c>
      <c r="AL141" s="379">
        <f t="shared" si="118"/>
        <v>0</v>
      </c>
      <c r="AM141" s="379">
        <f t="shared" si="119"/>
        <v>0</v>
      </c>
      <c r="AN141" s="379">
        <f t="shared" si="120"/>
        <v>0</v>
      </c>
      <c r="AO141" s="151">
        <f t="shared" si="121"/>
        <v>0</v>
      </c>
      <c r="AP141" s="172"/>
      <c r="AQ141" s="151"/>
      <c r="AR141" s="110"/>
      <c r="AS141" s="172"/>
      <c r="AT141" s="21"/>
    </row>
    <row r="142" spans="1:46" s="7" customFormat="1" x14ac:dyDescent="0.25">
      <c r="A142" s="138">
        <v>138</v>
      </c>
      <c r="B142" s="376">
        <f t="shared" si="97"/>
        <v>-41275</v>
      </c>
      <c r="C142" s="377" t="str">
        <f t="shared" si="94"/>
        <v>JAN</v>
      </c>
      <c r="D142" s="138"/>
      <c r="E142" s="167"/>
      <c r="F142" s="356" t="str">
        <f>IF(ISNA(VLOOKUP($J142,ADDRESS!$B$3:$N1460,12,0)),"",VLOOKUP($J142,ADDRESS!$B$3:$N1460,12,0))</f>
        <v/>
      </c>
      <c r="G142" s="356" t="str">
        <f>IF(ISNA(VLOOKUP($J142,ADDRESS!$B$3:$N1460,13,0)),"",VLOOKUP($J142,ADDRESS!$B$3:$N1460,13,0))</f>
        <v/>
      </c>
      <c r="H142" s="356" t="str">
        <f>IF(ISNA(VLOOKUP($J142,ADDRESS!$B$3:$N1460,10,0)),"",VLOOKUP($J142,ADDRESS!$B$3:$N1460,10,0))</f>
        <v/>
      </c>
      <c r="I142" s="356" t="str">
        <f>IF(ISNA(VLOOKUP($J142,ADDRESS!$B$3:$N1460,11,0)),"",VLOOKUP($J142,ADDRESS!$B$3:$N1460,11,0))</f>
        <v/>
      </c>
      <c r="J142" s="110"/>
      <c r="K142" s="168"/>
      <c r="L142" s="110"/>
      <c r="M142" s="169"/>
      <c r="N142" s="379">
        <f t="shared" si="99"/>
        <v>0</v>
      </c>
      <c r="O142" s="379">
        <f t="shared" si="100"/>
        <v>0</v>
      </c>
      <c r="P142" s="379">
        <f t="shared" si="101"/>
        <v>0</v>
      </c>
      <c r="Q142" s="379">
        <f t="shared" si="102"/>
        <v>0</v>
      </c>
      <c r="R142" s="379">
        <f t="shared" si="103"/>
        <v>0</v>
      </c>
      <c r="S142" s="379">
        <f t="shared" si="104"/>
        <v>0</v>
      </c>
      <c r="T142" s="379">
        <f t="shared" si="105"/>
        <v>0</v>
      </c>
      <c r="U142" s="379">
        <f t="shared" si="122"/>
        <v>0</v>
      </c>
      <c r="V142" s="379">
        <f t="shared" si="106"/>
        <v>0</v>
      </c>
      <c r="W142" s="379">
        <f t="shared" si="107"/>
        <v>0</v>
      </c>
      <c r="X142" s="379">
        <f t="shared" si="108"/>
        <v>0</v>
      </c>
      <c r="Y142" s="379">
        <f t="shared" si="109"/>
        <v>0</v>
      </c>
      <c r="Z142" s="379">
        <f t="shared" si="110"/>
        <v>0</v>
      </c>
      <c r="AA142" s="170"/>
      <c r="AB142" s="151">
        <f t="shared" si="111"/>
        <v>0</v>
      </c>
      <c r="AC142" s="110"/>
      <c r="AD142" s="171"/>
      <c r="AE142" s="379">
        <f t="shared" si="112"/>
        <v>0</v>
      </c>
      <c r="AF142" s="379">
        <f t="shared" si="113"/>
        <v>0</v>
      </c>
      <c r="AG142" s="379">
        <f t="shared" si="114"/>
        <v>0</v>
      </c>
      <c r="AH142" s="379">
        <f t="shared" si="115"/>
        <v>0</v>
      </c>
      <c r="AI142" s="379">
        <f t="shared" si="98"/>
        <v>0</v>
      </c>
      <c r="AJ142" s="379">
        <f t="shared" si="116"/>
        <v>0</v>
      </c>
      <c r="AK142" s="379">
        <f t="shared" si="117"/>
        <v>0</v>
      </c>
      <c r="AL142" s="379">
        <f t="shared" si="118"/>
        <v>0</v>
      </c>
      <c r="AM142" s="379">
        <f t="shared" si="119"/>
        <v>0</v>
      </c>
      <c r="AN142" s="379">
        <f t="shared" si="120"/>
        <v>0</v>
      </c>
      <c r="AO142" s="151">
        <f t="shared" si="121"/>
        <v>0</v>
      </c>
      <c r="AP142" s="172"/>
      <c r="AQ142" s="151"/>
      <c r="AR142" s="110"/>
      <c r="AS142" s="172"/>
      <c r="AT142" s="21"/>
    </row>
    <row r="143" spans="1:46" s="7" customFormat="1" x14ac:dyDescent="0.25">
      <c r="A143" s="138">
        <v>139</v>
      </c>
      <c r="B143" s="376">
        <f t="shared" si="97"/>
        <v>-41275</v>
      </c>
      <c r="C143" s="377" t="str">
        <f t="shared" si="94"/>
        <v>JAN</v>
      </c>
      <c r="D143" s="138"/>
      <c r="E143" s="167"/>
      <c r="F143" s="356" t="str">
        <f>IF(ISNA(VLOOKUP($J143,ADDRESS!$B$3:$N1461,12,0)),"",VLOOKUP($J143,ADDRESS!$B$3:$N1461,12,0))</f>
        <v/>
      </c>
      <c r="G143" s="356" t="str">
        <f>IF(ISNA(VLOOKUP($J143,ADDRESS!$B$3:$N1461,13,0)),"",VLOOKUP($J143,ADDRESS!$B$3:$N1461,13,0))</f>
        <v/>
      </c>
      <c r="H143" s="356" t="str">
        <f>IF(ISNA(VLOOKUP($J143,ADDRESS!$B$3:$N1461,10,0)),"",VLOOKUP($J143,ADDRESS!$B$3:$N1461,10,0))</f>
        <v/>
      </c>
      <c r="I143" s="356" t="str">
        <f>IF(ISNA(VLOOKUP($J143,ADDRESS!$B$3:$N1461,11,0)),"",VLOOKUP($J143,ADDRESS!$B$3:$N1461,11,0))</f>
        <v/>
      </c>
      <c r="J143" s="110"/>
      <c r="K143" s="168"/>
      <c r="L143" s="110"/>
      <c r="M143" s="169"/>
      <c r="N143" s="379">
        <f t="shared" si="99"/>
        <v>0</v>
      </c>
      <c r="O143" s="379">
        <f t="shared" si="100"/>
        <v>0</v>
      </c>
      <c r="P143" s="379">
        <f t="shared" si="101"/>
        <v>0</v>
      </c>
      <c r="Q143" s="379">
        <f t="shared" si="102"/>
        <v>0</v>
      </c>
      <c r="R143" s="379">
        <f t="shared" si="103"/>
        <v>0</v>
      </c>
      <c r="S143" s="379">
        <f t="shared" si="104"/>
        <v>0</v>
      </c>
      <c r="T143" s="379">
        <f t="shared" si="105"/>
        <v>0</v>
      </c>
      <c r="U143" s="379">
        <f t="shared" si="122"/>
        <v>0</v>
      </c>
      <c r="V143" s="379">
        <f t="shared" si="106"/>
        <v>0</v>
      </c>
      <c r="W143" s="379">
        <f t="shared" si="107"/>
        <v>0</v>
      </c>
      <c r="X143" s="379">
        <f t="shared" si="108"/>
        <v>0</v>
      </c>
      <c r="Y143" s="379">
        <f t="shared" si="109"/>
        <v>0</v>
      </c>
      <c r="Z143" s="379">
        <f t="shared" si="110"/>
        <v>0</v>
      </c>
      <c r="AA143" s="170"/>
      <c r="AB143" s="151">
        <f t="shared" si="111"/>
        <v>0</v>
      </c>
      <c r="AC143" s="110"/>
      <c r="AD143" s="171"/>
      <c r="AE143" s="379">
        <f t="shared" si="112"/>
        <v>0</v>
      </c>
      <c r="AF143" s="379">
        <f t="shared" si="113"/>
        <v>0</v>
      </c>
      <c r="AG143" s="379">
        <f t="shared" si="114"/>
        <v>0</v>
      </c>
      <c r="AH143" s="379">
        <f t="shared" si="115"/>
        <v>0</v>
      </c>
      <c r="AI143" s="379">
        <f t="shared" si="98"/>
        <v>0</v>
      </c>
      <c r="AJ143" s="379">
        <f t="shared" si="116"/>
        <v>0</v>
      </c>
      <c r="AK143" s="379">
        <f t="shared" si="117"/>
        <v>0</v>
      </c>
      <c r="AL143" s="379">
        <f t="shared" si="118"/>
        <v>0</v>
      </c>
      <c r="AM143" s="379">
        <f t="shared" si="119"/>
        <v>0</v>
      </c>
      <c r="AN143" s="379">
        <f t="shared" si="120"/>
        <v>0</v>
      </c>
      <c r="AO143" s="151">
        <f t="shared" si="121"/>
        <v>0</v>
      </c>
      <c r="AP143" s="172"/>
      <c r="AQ143" s="151"/>
      <c r="AR143" s="110"/>
      <c r="AS143" s="172"/>
      <c r="AT143" s="21"/>
    </row>
    <row r="144" spans="1:46" s="7" customFormat="1" x14ac:dyDescent="0.25">
      <c r="A144" s="138">
        <v>140</v>
      </c>
      <c r="B144" s="376">
        <f t="shared" si="97"/>
        <v>-41275</v>
      </c>
      <c r="C144" s="377" t="str">
        <f t="shared" si="94"/>
        <v>JAN</v>
      </c>
      <c r="D144" s="138"/>
      <c r="E144" s="167"/>
      <c r="F144" s="356" t="str">
        <f>IF(ISNA(VLOOKUP($J144,ADDRESS!$B$3:$N1462,12,0)),"",VLOOKUP($J144,ADDRESS!$B$3:$N1462,12,0))</f>
        <v/>
      </c>
      <c r="G144" s="356" t="str">
        <f>IF(ISNA(VLOOKUP($J144,ADDRESS!$B$3:$N1462,13,0)),"",VLOOKUP($J144,ADDRESS!$B$3:$N1462,13,0))</f>
        <v/>
      </c>
      <c r="H144" s="356" t="str">
        <f>IF(ISNA(VLOOKUP($J144,ADDRESS!$B$3:$N1462,10,0)),"",VLOOKUP($J144,ADDRESS!$B$3:$N1462,10,0))</f>
        <v/>
      </c>
      <c r="I144" s="356" t="str">
        <f>IF(ISNA(VLOOKUP($J144,ADDRESS!$B$3:$N1462,11,0)),"",VLOOKUP($J144,ADDRESS!$B$3:$N1462,11,0))</f>
        <v/>
      </c>
      <c r="J144" s="110"/>
      <c r="K144" s="168"/>
      <c r="L144" s="110"/>
      <c r="M144" s="169"/>
      <c r="N144" s="379">
        <f t="shared" si="99"/>
        <v>0</v>
      </c>
      <c r="O144" s="379">
        <f t="shared" si="100"/>
        <v>0</v>
      </c>
      <c r="P144" s="379">
        <f t="shared" si="101"/>
        <v>0</v>
      </c>
      <c r="Q144" s="379">
        <f t="shared" si="102"/>
        <v>0</v>
      </c>
      <c r="R144" s="379">
        <f t="shared" si="103"/>
        <v>0</v>
      </c>
      <c r="S144" s="379">
        <f t="shared" si="104"/>
        <v>0</v>
      </c>
      <c r="T144" s="379">
        <f t="shared" si="105"/>
        <v>0</v>
      </c>
      <c r="U144" s="379">
        <f t="shared" si="122"/>
        <v>0</v>
      </c>
      <c r="V144" s="379">
        <f t="shared" si="106"/>
        <v>0</v>
      </c>
      <c r="W144" s="379">
        <f t="shared" si="107"/>
        <v>0</v>
      </c>
      <c r="X144" s="379">
        <f t="shared" si="108"/>
        <v>0</v>
      </c>
      <c r="Y144" s="379">
        <f t="shared" si="109"/>
        <v>0</v>
      </c>
      <c r="Z144" s="379">
        <f t="shared" si="110"/>
        <v>0</v>
      </c>
      <c r="AA144" s="170"/>
      <c r="AB144" s="151">
        <f t="shared" si="111"/>
        <v>0</v>
      </c>
      <c r="AC144" s="110"/>
      <c r="AD144" s="171"/>
      <c r="AE144" s="379">
        <f t="shared" si="112"/>
        <v>0</v>
      </c>
      <c r="AF144" s="379">
        <f t="shared" si="113"/>
        <v>0</v>
      </c>
      <c r="AG144" s="379">
        <f t="shared" si="114"/>
        <v>0</v>
      </c>
      <c r="AH144" s="379">
        <f t="shared" si="115"/>
        <v>0</v>
      </c>
      <c r="AI144" s="379">
        <f t="shared" si="98"/>
        <v>0</v>
      </c>
      <c r="AJ144" s="379">
        <f t="shared" si="116"/>
        <v>0</v>
      </c>
      <c r="AK144" s="379">
        <f t="shared" si="117"/>
        <v>0</v>
      </c>
      <c r="AL144" s="379">
        <f t="shared" si="118"/>
        <v>0</v>
      </c>
      <c r="AM144" s="379">
        <f t="shared" si="119"/>
        <v>0</v>
      </c>
      <c r="AN144" s="379">
        <f t="shared" si="120"/>
        <v>0</v>
      </c>
      <c r="AO144" s="151">
        <f t="shared" si="121"/>
        <v>0</v>
      </c>
      <c r="AP144" s="172"/>
      <c r="AQ144" s="151"/>
      <c r="AR144" s="110"/>
      <c r="AS144" s="172"/>
      <c r="AT144" s="21"/>
    </row>
    <row r="145" spans="1:16378" s="7" customFormat="1" x14ac:dyDescent="0.25">
      <c r="A145" s="138">
        <v>141</v>
      </c>
      <c r="B145" s="376">
        <f t="shared" si="97"/>
        <v>-41275</v>
      </c>
      <c r="C145" s="377" t="str">
        <f t="shared" si="94"/>
        <v>JAN</v>
      </c>
      <c r="D145" s="138"/>
      <c r="E145" s="167"/>
      <c r="F145" s="356" t="str">
        <f>IF(ISNA(VLOOKUP($J145,ADDRESS!$B$3:$N1463,12,0)),"",VLOOKUP($J145,ADDRESS!$B$3:$N1463,12,0))</f>
        <v/>
      </c>
      <c r="G145" s="356" t="str">
        <f>IF(ISNA(VLOOKUP($J145,ADDRESS!$B$3:$N1463,13,0)),"",VLOOKUP($J145,ADDRESS!$B$3:$N1463,13,0))</f>
        <v/>
      </c>
      <c r="H145" s="356" t="str">
        <f>IF(ISNA(VLOOKUP($J145,ADDRESS!$B$3:$N1463,10,0)),"",VLOOKUP($J145,ADDRESS!$B$3:$N1463,10,0))</f>
        <v/>
      </c>
      <c r="I145" s="356" t="str">
        <f>IF(ISNA(VLOOKUP($J145,ADDRESS!$B$3:$N1463,11,0)),"",VLOOKUP($J145,ADDRESS!$B$3:$N1463,11,0))</f>
        <v/>
      </c>
      <c r="J145" s="110"/>
      <c r="K145" s="168"/>
      <c r="L145" s="110"/>
      <c r="M145" s="169"/>
      <c r="N145" s="379">
        <f t="shared" si="99"/>
        <v>0</v>
      </c>
      <c r="O145" s="379">
        <f t="shared" si="100"/>
        <v>0</v>
      </c>
      <c r="P145" s="379">
        <f t="shared" si="101"/>
        <v>0</v>
      </c>
      <c r="Q145" s="379">
        <f t="shared" si="102"/>
        <v>0</v>
      </c>
      <c r="R145" s="379">
        <f t="shared" si="103"/>
        <v>0</v>
      </c>
      <c r="S145" s="379">
        <f t="shared" si="104"/>
        <v>0</v>
      </c>
      <c r="T145" s="379">
        <f t="shared" si="105"/>
        <v>0</v>
      </c>
      <c r="U145" s="379">
        <f t="shared" si="122"/>
        <v>0</v>
      </c>
      <c r="V145" s="379">
        <f t="shared" si="106"/>
        <v>0</v>
      </c>
      <c r="W145" s="379">
        <f t="shared" si="107"/>
        <v>0</v>
      </c>
      <c r="X145" s="379">
        <f t="shared" si="108"/>
        <v>0</v>
      </c>
      <c r="Y145" s="379">
        <f t="shared" si="109"/>
        <v>0</v>
      </c>
      <c r="Z145" s="379">
        <f t="shared" si="110"/>
        <v>0</v>
      </c>
      <c r="AA145" s="170"/>
      <c r="AB145" s="151">
        <f t="shared" si="111"/>
        <v>0</v>
      </c>
      <c r="AC145" s="110"/>
      <c r="AD145" s="171"/>
      <c r="AE145" s="379">
        <f t="shared" si="112"/>
        <v>0</v>
      </c>
      <c r="AF145" s="379">
        <f t="shared" si="113"/>
        <v>0</v>
      </c>
      <c r="AG145" s="379">
        <f t="shared" si="114"/>
        <v>0</v>
      </c>
      <c r="AH145" s="379">
        <f t="shared" si="115"/>
        <v>0</v>
      </c>
      <c r="AI145" s="379">
        <f t="shared" si="98"/>
        <v>0</v>
      </c>
      <c r="AJ145" s="379">
        <f t="shared" si="116"/>
        <v>0</v>
      </c>
      <c r="AK145" s="379">
        <f t="shared" si="117"/>
        <v>0</v>
      </c>
      <c r="AL145" s="379">
        <f t="shared" si="118"/>
        <v>0</v>
      </c>
      <c r="AM145" s="379">
        <f t="shared" si="119"/>
        <v>0</v>
      </c>
      <c r="AN145" s="379">
        <f t="shared" si="120"/>
        <v>0</v>
      </c>
      <c r="AO145" s="151">
        <f t="shared" si="121"/>
        <v>0</v>
      </c>
      <c r="AP145" s="172"/>
      <c r="AQ145" s="151"/>
      <c r="AR145" s="110"/>
      <c r="AS145" s="172"/>
      <c r="AT145" s="21"/>
    </row>
    <row r="146" spans="1:16378" x14ac:dyDescent="0.25">
      <c r="A146" s="138">
        <v>142</v>
      </c>
      <c r="B146" s="376">
        <f t="shared" si="97"/>
        <v>-41275</v>
      </c>
      <c r="C146" s="377" t="str">
        <f t="shared" si="94"/>
        <v>JAN</v>
      </c>
      <c r="D146" s="138"/>
      <c r="E146" s="167"/>
      <c r="F146" s="356" t="str">
        <f>IF(ISNA(VLOOKUP($J146,ADDRESS!$B$3:$N1464,12,0)),"",VLOOKUP($J146,ADDRESS!$B$3:$N1464,12,0))</f>
        <v/>
      </c>
      <c r="G146" s="356" t="str">
        <f>IF(ISNA(VLOOKUP($J146,ADDRESS!$B$3:$N1464,13,0)),"",VLOOKUP($J146,ADDRESS!$B$3:$N1464,13,0))</f>
        <v/>
      </c>
      <c r="H146" s="356" t="str">
        <f>IF(ISNA(VLOOKUP($J146,ADDRESS!$B$3:$N1464,10,0)),"",VLOOKUP($J146,ADDRESS!$B$3:$N1464,10,0))</f>
        <v/>
      </c>
      <c r="I146" s="356" t="str">
        <f>IF(ISNA(VLOOKUP($J146,ADDRESS!$B$3:$N1464,11,0)),"",VLOOKUP($J146,ADDRESS!$B$3:$N1464,11,0))</f>
        <v/>
      </c>
      <c r="J146" s="110"/>
      <c r="K146" s="168"/>
      <c r="L146" s="110"/>
      <c r="M146" s="169"/>
      <c r="N146" s="379">
        <f t="shared" si="99"/>
        <v>0</v>
      </c>
      <c r="O146" s="379">
        <f t="shared" si="100"/>
        <v>0</v>
      </c>
      <c r="P146" s="379">
        <f t="shared" si="101"/>
        <v>0</v>
      </c>
      <c r="Q146" s="379">
        <f t="shared" si="102"/>
        <v>0</v>
      </c>
      <c r="R146" s="379">
        <f t="shared" si="103"/>
        <v>0</v>
      </c>
      <c r="S146" s="379">
        <f t="shared" si="104"/>
        <v>0</v>
      </c>
      <c r="T146" s="379">
        <f t="shared" si="105"/>
        <v>0</v>
      </c>
      <c r="U146" s="379">
        <f t="shared" si="122"/>
        <v>0</v>
      </c>
      <c r="V146" s="379">
        <f t="shared" si="106"/>
        <v>0</v>
      </c>
      <c r="W146" s="379">
        <f t="shared" si="107"/>
        <v>0</v>
      </c>
      <c r="X146" s="379">
        <f t="shared" si="108"/>
        <v>0</v>
      </c>
      <c r="Y146" s="379">
        <f t="shared" si="109"/>
        <v>0</v>
      </c>
      <c r="Z146" s="379">
        <f t="shared" si="110"/>
        <v>0</v>
      </c>
      <c r="AA146" s="170"/>
      <c r="AB146" s="151">
        <f t="shared" si="111"/>
        <v>0</v>
      </c>
      <c r="AC146" s="110"/>
      <c r="AD146" s="171"/>
      <c r="AE146" s="379">
        <f t="shared" si="112"/>
        <v>0</v>
      </c>
      <c r="AF146" s="379">
        <f t="shared" si="113"/>
        <v>0</v>
      </c>
      <c r="AG146" s="379">
        <f t="shared" si="114"/>
        <v>0</v>
      </c>
      <c r="AH146" s="379">
        <f t="shared" si="115"/>
        <v>0</v>
      </c>
      <c r="AI146" s="379">
        <f t="shared" si="98"/>
        <v>0</v>
      </c>
      <c r="AJ146" s="379">
        <f t="shared" si="116"/>
        <v>0</v>
      </c>
      <c r="AK146" s="379">
        <f t="shared" si="117"/>
        <v>0</v>
      </c>
      <c r="AL146" s="379">
        <f t="shared" si="118"/>
        <v>0</v>
      </c>
      <c r="AM146" s="379">
        <f t="shared" si="119"/>
        <v>0</v>
      </c>
      <c r="AN146" s="379">
        <f t="shared" si="120"/>
        <v>0</v>
      </c>
      <c r="AO146" s="151">
        <f t="shared" si="121"/>
        <v>0</v>
      </c>
      <c r="AP146" s="172"/>
      <c r="AQ146" s="151"/>
      <c r="AR146" s="110"/>
      <c r="AS146" s="172"/>
      <c r="AT146" s="21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/>
      <c r="HM146" s="7"/>
      <c r="HN146" s="7"/>
      <c r="HO146" s="7"/>
      <c r="HP146" s="7"/>
      <c r="HQ146" s="7"/>
      <c r="HR146" s="7"/>
      <c r="HS146" s="7"/>
      <c r="HT146" s="7"/>
      <c r="HU146" s="7"/>
      <c r="HV146" s="7"/>
      <c r="HW146" s="7"/>
      <c r="HX146" s="7"/>
      <c r="HY146" s="7"/>
      <c r="HZ146" s="7"/>
      <c r="IA146" s="7"/>
      <c r="IB146" s="7"/>
      <c r="IC146" s="7"/>
      <c r="ID146" s="7"/>
      <c r="IE146" s="7"/>
      <c r="IF146" s="7"/>
      <c r="IG146" s="7"/>
      <c r="IH146" s="7"/>
      <c r="II146" s="7"/>
      <c r="IJ146" s="7"/>
      <c r="IK146" s="7"/>
      <c r="IL146" s="7"/>
      <c r="IM146" s="7"/>
      <c r="IN146" s="7"/>
      <c r="IO146" s="7"/>
      <c r="IP146" s="7"/>
      <c r="IQ146" s="7"/>
      <c r="IR146" s="7"/>
      <c r="IS146" s="7"/>
      <c r="IT146" s="7"/>
      <c r="IU146" s="7"/>
      <c r="IV146" s="7"/>
      <c r="IW146" s="7"/>
      <c r="IX146" s="7"/>
      <c r="IY146" s="7"/>
      <c r="IZ146" s="7"/>
      <c r="JA146" s="7"/>
      <c r="JB146" s="7"/>
      <c r="JC146" s="7"/>
      <c r="JD146" s="7"/>
      <c r="JE146" s="7"/>
      <c r="JF146" s="7"/>
      <c r="JG146" s="7"/>
      <c r="JH146" s="7"/>
      <c r="JI146" s="7"/>
      <c r="JJ146" s="7"/>
      <c r="JK146" s="7"/>
      <c r="JL146" s="7"/>
      <c r="JM146" s="7"/>
      <c r="JN146" s="7"/>
      <c r="JO146" s="7"/>
      <c r="JP146" s="7"/>
      <c r="JR146" s="7"/>
      <c r="JS146" s="7"/>
      <c r="JT146" s="7"/>
      <c r="JU146" s="7"/>
      <c r="JV146" s="7"/>
      <c r="JW146" s="7"/>
      <c r="JX146" s="7"/>
      <c r="JY146" s="7"/>
      <c r="JZ146" s="7"/>
      <c r="KA146" s="7"/>
      <c r="KB146" s="7"/>
      <c r="KC146" s="7"/>
      <c r="KD146" s="7"/>
      <c r="KE146" s="7"/>
      <c r="KF146" s="7"/>
      <c r="KG146" s="7"/>
      <c r="KH146" s="7"/>
      <c r="KI146" s="7"/>
      <c r="KJ146" s="7"/>
      <c r="KK146" s="7"/>
      <c r="KL146" s="7"/>
      <c r="KM146" s="7"/>
      <c r="KN146" s="7"/>
      <c r="KO146" s="7"/>
      <c r="KP146" s="7"/>
      <c r="KQ146" s="7"/>
      <c r="KR146" s="7"/>
      <c r="KS146" s="7"/>
      <c r="KT146" s="7"/>
      <c r="KU146" s="7"/>
      <c r="KV146" s="7"/>
      <c r="KW146" s="7"/>
      <c r="KX146" s="7"/>
      <c r="KY146" s="7"/>
      <c r="KZ146" s="7"/>
      <c r="LA146" s="7"/>
      <c r="LB146" s="7"/>
      <c r="LC146" s="7"/>
      <c r="LD146" s="7"/>
      <c r="LE146" s="7"/>
      <c r="LF146" s="7"/>
      <c r="LG146" s="7"/>
      <c r="LH146" s="7"/>
      <c r="LI146" s="7"/>
      <c r="LJ146" s="7"/>
      <c r="LK146" s="7"/>
      <c r="LL146" s="7"/>
      <c r="LM146" s="7"/>
      <c r="LN146" s="7"/>
      <c r="LO146" s="7"/>
      <c r="LP146" s="7"/>
      <c r="LQ146" s="7"/>
      <c r="LR146" s="7"/>
      <c r="LS146" s="7"/>
      <c r="LT146" s="7"/>
      <c r="LU146" s="7"/>
      <c r="LV146" s="7"/>
      <c r="LW146" s="7"/>
      <c r="LX146" s="7"/>
      <c r="LY146" s="7"/>
      <c r="LZ146" s="7"/>
      <c r="MA146" s="7"/>
      <c r="MB146" s="7"/>
      <c r="MC146" s="7"/>
      <c r="MD146" s="7"/>
      <c r="ME146" s="7"/>
      <c r="MF146" s="7"/>
      <c r="MG146" s="7"/>
      <c r="MH146" s="7"/>
      <c r="MI146" s="7"/>
      <c r="MJ146" s="7"/>
      <c r="MK146" s="7"/>
      <c r="ML146" s="7"/>
      <c r="MM146" s="7"/>
      <c r="MN146" s="7"/>
      <c r="MO146" s="7"/>
      <c r="MP146" s="7"/>
      <c r="MQ146" s="7"/>
      <c r="MR146" s="7"/>
      <c r="MS146" s="7"/>
      <c r="MT146" s="7"/>
      <c r="MU146" s="7"/>
      <c r="MV146" s="7"/>
      <c r="MW146" s="7"/>
      <c r="MX146" s="7"/>
      <c r="MY146" s="7"/>
      <c r="MZ146" s="7"/>
      <c r="NA146" s="7"/>
      <c r="NB146" s="7"/>
      <c r="NC146" s="7"/>
      <c r="ND146" s="7"/>
      <c r="NE146" s="7"/>
      <c r="NF146" s="7"/>
      <c r="NG146" s="7"/>
      <c r="NH146" s="7"/>
      <c r="NI146" s="7"/>
      <c r="NJ146" s="7"/>
      <c r="NK146" s="7"/>
      <c r="NL146" s="7"/>
      <c r="NM146" s="7"/>
      <c r="NN146" s="7"/>
      <c r="NO146" s="7"/>
      <c r="NP146" s="7"/>
      <c r="NQ146" s="7"/>
      <c r="NR146" s="7"/>
      <c r="NS146" s="7"/>
      <c r="NT146" s="7"/>
      <c r="NU146" s="7"/>
      <c r="NV146" s="7"/>
      <c r="NW146" s="7"/>
      <c r="NX146" s="7"/>
      <c r="NY146" s="7"/>
      <c r="NZ146" s="7"/>
      <c r="OA146" s="7"/>
      <c r="OB146" s="7"/>
      <c r="OC146" s="7"/>
      <c r="OD146" s="7"/>
      <c r="OE146" s="7"/>
      <c r="OF146" s="7"/>
      <c r="OG146" s="7"/>
      <c r="OH146" s="7"/>
      <c r="OI146" s="7"/>
      <c r="OJ146" s="7"/>
      <c r="OK146" s="7"/>
      <c r="OL146" s="7"/>
      <c r="OM146" s="7"/>
      <c r="ON146" s="7"/>
      <c r="OO146" s="7"/>
      <c r="OP146" s="7"/>
      <c r="OQ146" s="7"/>
      <c r="OR146" s="7"/>
      <c r="OS146" s="7"/>
      <c r="OT146" s="7"/>
      <c r="OU146" s="7"/>
      <c r="OV146" s="7"/>
      <c r="OW146" s="7"/>
      <c r="OX146" s="7"/>
      <c r="OY146" s="7"/>
      <c r="OZ146" s="7"/>
      <c r="PA146" s="7"/>
      <c r="PB146" s="7"/>
      <c r="PC146" s="7"/>
      <c r="PD146" s="7"/>
      <c r="PE146" s="7"/>
      <c r="PF146" s="7"/>
      <c r="PG146" s="7"/>
      <c r="PH146" s="7"/>
      <c r="PI146" s="7"/>
      <c r="PJ146" s="7"/>
      <c r="PK146" s="7"/>
      <c r="PL146" s="7"/>
      <c r="PM146" s="7"/>
      <c r="PN146" s="7"/>
      <c r="PO146" s="7"/>
      <c r="PP146" s="7"/>
      <c r="PQ146" s="7"/>
      <c r="PR146" s="7"/>
      <c r="PS146" s="7"/>
      <c r="PT146" s="7"/>
      <c r="PU146" s="7"/>
      <c r="PV146" s="7"/>
      <c r="PW146" s="7"/>
      <c r="PX146" s="7"/>
      <c r="PY146" s="7"/>
      <c r="PZ146" s="7"/>
      <c r="QA146" s="7"/>
      <c r="QB146" s="7"/>
      <c r="QC146" s="7"/>
      <c r="QD146" s="7"/>
      <c r="QE146" s="7"/>
      <c r="QF146" s="7"/>
      <c r="QG146" s="7"/>
      <c r="QH146" s="7"/>
      <c r="QI146" s="7"/>
      <c r="QJ146" s="7"/>
      <c r="QK146" s="7"/>
      <c r="QL146" s="7"/>
      <c r="QM146" s="7"/>
      <c r="QN146" s="7"/>
      <c r="QO146" s="7"/>
      <c r="QP146" s="7"/>
      <c r="QQ146" s="7"/>
      <c r="QR146" s="7"/>
      <c r="QS146" s="7"/>
      <c r="QT146" s="7"/>
      <c r="QU146" s="7"/>
      <c r="QV146" s="7"/>
      <c r="QW146" s="7"/>
      <c r="QX146" s="7"/>
      <c r="QY146" s="7"/>
      <c r="QZ146" s="7"/>
      <c r="RA146" s="7"/>
      <c r="RB146" s="7"/>
      <c r="RC146" s="7"/>
      <c r="RD146" s="7"/>
      <c r="RE146" s="7"/>
      <c r="RF146" s="7"/>
      <c r="RG146" s="7"/>
      <c r="RH146" s="7"/>
      <c r="RI146" s="7"/>
      <c r="RJ146" s="7"/>
      <c r="RK146" s="7"/>
      <c r="RL146" s="7"/>
      <c r="RM146" s="7"/>
      <c r="RN146" s="7"/>
      <c r="RO146" s="7"/>
      <c r="RP146" s="7"/>
      <c r="RQ146" s="7"/>
      <c r="RR146" s="7"/>
      <c r="RS146" s="7"/>
      <c r="RT146" s="7"/>
      <c r="RU146" s="7"/>
      <c r="RV146" s="7"/>
      <c r="RW146" s="7"/>
      <c r="RX146" s="7"/>
      <c r="RY146" s="7"/>
      <c r="RZ146" s="7"/>
      <c r="SA146" s="7"/>
      <c r="SB146" s="7"/>
      <c r="SC146" s="7"/>
      <c r="SD146" s="7"/>
      <c r="SE146" s="7"/>
      <c r="SF146" s="7"/>
      <c r="SG146" s="7"/>
      <c r="SH146" s="7"/>
      <c r="SI146" s="7"/>
      <c r="SJ146" s="7"/>
      <c r="SK146" s="7"/>
      <c r="SL146" s="7"/>
      <c r="SM146" s="7"/>
      <c r="SN146" s="7"/>
      <c r="SO146" s="7"/>
      <c r="SP146" s="7"/>
      <c r="SQ146" s="7"/>
      <c r="SR146" s="7"/>
      <c r="SS146" s="7"/>
      <c r="ST146" s="7"/>
      <c r="SU146" s="7"/>
      <c r="SV146" s="7"/>
      <c r="SW146" s="7"/>
      <c r="SX146" s="7"/>
      <c r="SY146" s="7"/>
      <c r="SZ146" s="7"/>
      <c r="TA146" s="7"/>
      <c r="TB146" s="7"/>
      <c r="TC146" s="7"/>
      <c r="TD146" s="7"/>
      <c r="TE146" s="7"/>
      <c r="TF146" s="7"/>
      <c r="TG146" s="7"/>
      <c r="TH146" s="7"/>
      <c r="TI146" s="7"/>
      <c r="TJ146" s="7"/>
      <c r="TK146" s="7"/>
      <c r="TL146" s="7"/>
      <c r="TN146" s="7"/>
      <c r="TO146" s="7"/>
      <c r="TP146" s="7"/>
      <c r="TQ146" s="7"/>
      <c r="TR146" s="7"/>
      <c r="TS146" s="7"/>
      <c r="TT146" s="7"/>
      <c r="TU146" s="7"/>
      <c r="TV146" s="7"/>
      <c r="TW146" s="7"/>
      <c r="TX146" s="7"/>
      <c r="TY146" s="7"/>
      <c r="TZ146" s="7"/>
      <c r="UA146" s="7"/>
      <c r="UB146" s="7"/>
      <c r="UC146" s="7"/>
      <c r="UD146" s="7"/>
      <c r="UE146" s="7"/>
      <c r="UF146" s="7"/>
      <c r="UG146" s="7"/>
      <c r="UH146" s="7"/>
      <c r="UI146" s="7"/>
      <c r="UJ146" s="7"/>
      <c r="UK146" s="7"/>
      <c r="UL146" s="7"/>
      <c r="UM146" s="7"/>
      <c r="UN146" s="7"/>
      <c r="UO146" s="7"/>
      <c r="UP146" s="7"/>
      <c r="UQ146" s="7"/>
      <c r="UR146" s="7"/>
      <c r="US146" s="7"/>
      <c r="UT146" s="7"/>
      <c r="UU146" s="7"/>
      <c r="UV146" s="7"/>
      <c r="UW146" s="7"/>
      <c r="UX146" s="7"/>
      <c r="UY146" s="7"/>
      <c r="UZ146" s="7"/>
      <c r="VA146" s="7"/>
      <c r="VB146" s="7"/>
      <c r="VC146" s="7"/>
      <c r="VD146" s="7"/>
      <c r="VE146" s="7"/>
      <c r="VF146" s="7"/>
      <c r="VG146" s="7"/>
      <c r="VH146" s="7"/>
      <c r="VI146" s="7"/>
      <c r="VJ146" s="7"/>
      <c r="VK146" s="7"/>
      <c r="VL146" s="7"/>
      <c r="VM146" s="7"/>
      <c r="VN146" s="7"/>
      <c r="VO146" s="7"/>
      <c r="VP146" s="7"/>
      <c r="VQ146" s="7"/>
      <c r="VR146" s="7"/>
      <c r="VS146" s="7"/>
      <c r="VT146" s="7"/>
      <c r="VU146" s="7"/>
      <c r="VV146" s="7"/>
      <c r="VW146" s="7"/>
      <c r="VX146" s="7"/>
      <c r="VY146" s="7"/>
      <c r="VZ146" s="7"/>
      <c r="WA146" s="7"/>
      <c r="WB146" s="7"/>
      <c r="WC146" s="7"/>
      <c r="WD146" s="7"/>
      <c r="WE146" s="7"/>
      <c r="WF146" s="7"/>
      <c r="WG146" s="7"/>
      <c r="WH146" s="7"/>
      <c r="WI146" s="7"/>
      <c r="WJ146" s="7"/>
      <c r="WK146" s="7"/>
      <c r="WL146" s="7"/>
      <c r="WM146" s="7"/>
      <c r="WN146" s="7"/>
      <c r="WO146" s="7"/>
      <c r="WP146" s="7"/>
      <c r="WQ146" s="7"/>
      <c r="WR146" s="7"/>
      <c r="WS146" s="7"/>
      <c r="WT146" s="7"/>
      <c r="WU146" s="7"/>
      <c r="WV146" s="7"/>
      <c r="WW146" s="7"/>
      <c r="WX146" s="7"/>
      <c r="WY146" s="7"/>
      <c r="WZ146" s="7"/>
      <c r="XA146" s="7"/>
      <c r="XB146" s="7"/>
      <c r="XC146" s="7"/>
      <c r="XD146" s="7"/>
      <c r="XE146" s="7"/>
      <c r="XF146" s="7"/>
      <c r="XG146" s="7"/>
      <c r="XH146" s="7"/>
      <c r="XI146" s="7"/>
      <c r="XJ146" s="7"/>
      <c r="XK146" s="7"/>
      <c r="XL146" s="7"/>
      <c r="XM146" s="7"/>
      <c r="XN146" s="7"/>
      <c r="XO146" s="7"/>
      <c r="XP146" s="7"/>
      <c r="XQ146" s="7"/>
      <c r="XR146" s="7"/>
      <c r="XS146" s="7"/>
      <c r="XT146" s="7"/>
      <c r="XU146" s="7"/>
      <c r="XV146" s="7"/>
      <c r="XW146" s="7"/>
      <c r="XX146" s="7"/>
      <c r="XY146" s="7"/>
      <c r="XZ146" s="7"/>
      <c r="YA146" s="7"/>
      <c r="YB146" s="7"/>
      <c r="YC146" s="7"/>
      <c r="YD146" s="7"/>
      <c r="YE146" s="7"/>
      <c r="YF146" s="7"/>
      <c r="YG146" s="7"/>
      <c r="YH146" s="7"/>
      <c r="YI146" s="7"/>
      <c r="YJ146" s="7"/>
      <c r="YK146" s="7"/>
      <c r="YL146" s="7"/>
      <c r="YM146" s="7"/>
      <c r="YN146" s="7"/>
      <c r="YO146" s="7"/>
      <c r="YP146" s="7"/>
      <c r="YQ146" s="7"/>
      <c r="YR146" s="7"/>
      <c r="YS146" s="7"/>
      <c r="YT146" s="7"/>
      <c r="YU146" s="7"/>
      <c r="YV146" s="7"/>
      <c r="YW146" s="7"/>
      <c r="YX146" s="7"/>
      <c r="YY146" s="7"/>
      <c r="YZ146" s="7"/>
      <c r="ZA146" s="7"/>
      <c r="ZB146" s="7"/>
      <c r="ZC146" s="7"/>
      <c r="ZD146" s="7"/>
      <c r="ZE146" s="7"/>
      <c r="ZF146" s="7"/>
      <c r="ZG146" s="7"/>
      <c r="ZH146" s="7"/>
      <c r="ZI146" s="7"/>
      <c r="ZJ146" s="7"/>
      <c r="ZK146" s="7"/>
      <c r="ZL146" s="7"/>
      <c r="ZM146" s="7"/>
      <c r="ZN146" s="7"/>
      <c r="ZO146" s="7"/>
      <c r="ZP146" s="7"/>
      <c r="ZQ146" s="7"/>
      <c r="ZR146" s="7"/>
      <c r="ZS146" s="7"/>
      <c r="ZT146" s="7"/>
      <c r="ZU146" s="7"/>
      <c r="ZV146" s="7"/>
      <c r="ZW146" s="7"/>
      <c r="ZX146" s="7"/>
      <c r="ZY146" s="7"/>
      <c r="ZZ146" s="7"/>
      <c r="AAA146" s="7"/>
      <c r="AAB146" s="7"/>
      <c r="AAC146" s="7"/>
      <c r="AAD146" s="7"/>
      <c r="AAE146" s="7"/>
      <c r="AAF146" s="7"/>
      <c r="AAG146" s="7"/>
      <c r="AAH146" s="7"/>
      <c r="AAI146" s="7"/>
      <c r="AAJ146" s="7"/>
      <c r="AAK146" s="7"/>
      <c r="AAL146" s="7"/>
      <c r="AAM146" s="7"/>
      <c r="AAN146" s="7"/>
      <c r="AAO146" s="7"/>
      <c r="AAP146" s="7"/>
      <c r="AAQ146" s="7"/>
      <c r="AAR146" s="7"/>
      <c r="AAS146" s="7"/>
      <c r="AAT146" s="7"/>
      <c r="AAU146" s="7"/>
      <c r="AAV146" s="7"/>
      <c r="AAW146" s="7"/>
      <c r="AAX146" s="7"/>
      <c r="AAY146" s="7"/>
      <c r="AAZ146" s="7"/>
      <c r="ABA146" s="7"/>
      <c r="ABB146" s="7"/>
      <c r="ABC146" s="7"/>
      <c r="ABD146" s="7"/>
      <c r="ABE146" s="7"/>
      <c r="ABF146" s="7"/>
      <c r="ABG146" s="7"/>
      <c r="ABH146" s="7"/>
      <c r="ABI146" s="7"/>
      <c r="ABJ146" s="7"/>
      <c r="ABK146" s="7"/>
      <c r="ABL146" s="7"/>
      <c r="ABM146" s="7"/>
      <c r="ABN146" s="7"/>
      <c r="ABO146" s="7"/>
      <c r="ABP146" s="7"/>
      <c r="ABQ146" s="7"/>
      <c r="ABR146" s="7"/>
      <c r="ABS146" s="7"/>
      <c r="ABT146" s="7"/>
      <c r="ABU146" s="7"/>
      <c r="ABV146" s="7"/>
      <c r="ABW146" s="7"/>
      <c r="ABX146" s="7"/>
      <c r="ABY146" s="7"/>
      <c r="ABZ146" s="7"/>
      <c r="ACA146" s="7"/>
      <c r="ACB146" s="7"/>
      <c r="ACC146" s="7"/>
      <c r="ACD146" s="7"/>
      <c r="ACE146" s="7"/>
      <c r="ACF146" s="7"/>
      <c r="ACG146" s="7"/>
      <c r="ACH146" s="7"/>
      <c r="ACI146" s="7"/>
      <c r="ACJ146" s="7"/>
      <c r="ACK146" s="7"/>
      <c r="ACL146" s="7"/>
      <c r="ACM146" s="7"/>
      <c r="ACN146" s="7"/>
      <c r="ACO146" s="7"/>
      <c r="ACP146" s="7"/>
      <c r="ACQ146" s="7"/>
      <c r="ACR146" s="7"/>
      <c r="ACS146" s="7"/>
      <c r="ACT146" s="7"/>
      <c r="ACU146" s="7"/>
      <c r="ACV146" s="7"/>
      <c r="ACW146" s="7"/>
      <c r="ACX146" s="7"/>
      <c r="ACY146" s="7"/>
      <c r="ACZ146" s="7"/>
      <c r="ADA146" s="7"/>
      <c r="ADB146" s="7"/>
      <c r="ADC146" s="7"/>
      <c r="ADD146" s="7"/>
      <c r="ADE146" s="7"/>
      <c r="ADF146" s="7"/>
      <c r="ADG146" s="7"/>
      <c r="ADH146" s="7"/>
      <c r="ADJ146" s="7"/>
      <c r="ADK146" s="7"/>
      <c r="ADL146" s="7"/>
      <c r="ADM146" s="7"/>
      <c r="ADN146" s="7"/>
      <c r="ADO146" s="7"/>
      <c r="ADP146" s="7"/>
      <c r="ADQ146" s="7"/>
      <c r="ADR146" s="7"/>
      <c r="ADS146" s="7"/>
      <c r="ADT146" s="7"/>
      <c r="ADU146" s="7"/>
      <c r="ADV146" s="7"/>
      <c r="ADW146" s="7"/>
      <c r="ADX146" s="7"/>
      <c r="ADY146" s="7"/>
      <c r="ADZ146" s="7"/>
      <c r="AEA146" s="7"/>
      <c r="AEB146" s="7"/>
      <c r="AEC146" s="7"/>
      <c r="AED146" s="7"/>
      <c r="AEE146" s="7"/>
      <c r="AEF146" s="7"/>
      <c r="AEG146" s="7"/>
      <c r="AEH146" s="7"/>
      <c r="AEI146" s="7"/>
      <c r="AEJ146" s="7"/>
      <c r="AEK146" s="7"/>
      <c r="AEL146" s="7"/>
      <c r="AEM146" s="7"/>
      <c r="AEN146" s="7"/>
      <c r="AEO146" s="7"/>
      <c r="AEP146" s="7"/>
      <c r="AEQ146" s="7"/>
      <c r="AER146" s="7"/>
      <c r="AES146" s="7"/>
      <c r="AET146" s="7"/>
      <c r="AEU146" s="7"/>
      <c r="AEV146" s="7"/>
      <c r="AEW146" s="7"/>
      <c r="AEX146" s="7"/>
      <c r="AEY146" s="7"/>
      <c r="AEZ146" s="7"/>
      <c r="AFA146" s="7"/>
      <c r="AFB146" s="7"/>
      <c r="AFC146" s="7"/>
      <c r="AFD146" s="7"/>
      <c r="AFE146" s="7"/>
      <c r="AFF146" s="7"/>
      <c r="AFG146" s="7"/>
      <c r="AFH146" s="7"/>
      <c r="AFI146" s="7"/>
      <c r="AFJ146" s="7"/>
      <c r="AFK146" s="7"/>
      <c r="AFL146" s="7"/>
      <c r="AFM146" s="7"/>
      <c r="AFN146" s="7"/>
      <c r="AFO146" s="7"/>
      <c r="AFP146" s="7"/>
      <c r="AFQ146" s="7"/>
      <c r="AFR146" s="7"/>
      <c r="AFS146" s="7"/>
      <c r="AFT146" s="7"/>
      <c r="AFU146" s="7"/>
      <c r="AFV146" s="7"/>
      <c r="AFW146" s="7"/>
      <c r="AFX146" s="7"/>
      <c r="AFY146" s="7"/>
      <c r="AFZ146" s="7"/>
      <c r="AGA146" s="7"/>
      <c r="AGB146" s="7"/>
      <c r="AGC146" s="7"/>
      <c r="AGD146" s="7"/>
      <c r="AGE146" s="7"/>
      <c r="AGF146" s="7"/>
      <c r="AGG146" s="7"/>
      <c r="AGH146" s="7"/>
      <c r="AGI146" s="7"/>
      <c r="AGJ146" s="7"/>
      <c r="AGK146" s="7"/>
      <c r="AGL146" s="7"/>
      <c r="AGM146" s="7"/>
      <c r="AGN146" s="7"/>
      <c r="AGO146" s="7"/>
      <c r="AGP146" s="7"/>
      <c r="AGQ146" s="7"/>
      <c r="AGR146" s="7"/>
      <c r="AGS146" s="7"/>
      <c r="AGT146" s="7"/>
      <c r="AGU146" s="7"/>
      <c r="AGV146" s="7"/>
      <c r="AGW146" s="7"/>
      <c r="AGX146" s="7"/>
      <c r="AGY146" s="7"/>
      <c r="AGZ146" s="7"/>
      <c r="AHA146" s="7"/>
      <c r="AHB146" s="7"/>
      <c r="AHC146" s="7"/>
      <c r="AHD146" s="7"/>
      <c r="AHE146" s="7"/>
      <c r="AHF146" s="7"/>
      <c r="AHG146" s="7"/>
      <c r="AHH146" s="7"/>
      <c r="AHI146" s="7"/>
      <c r="AHJ146" s="7"/>
      <c r="AHK146" s="7"/>
      <c r="AHL146" s="7"/>
      <c r="AHM146" s="7"/>
      <c r="AHN146" s="7"/>
      <c r="AHO146" s="7"/>
      <c r="AHP146" s="7"/>
      <c r="AHQ146" s="7"/>
      <c r="AHR146" s="7"/>
      <c r="AHS146" s="7"/>
      <c r="AHT146" s="7"/>
      <c r="AHU146" s="7"/>
      <c r="AHV146" s="7"/>
      <c r="AHW146" s="7"/>
      <c r="AHX146" s="7"/>
      <c r="AHY146" s="7"/>
      <c r="AHZ146" s="7"/>
      <c r="AIA146" s="7"/>
      <c r="AIB146" s="7"/>
      <c r="AIC146" s="7"/>
      <c r="AID146" s="7"/>
      <c r="AIE146" s="7"/>
      <c r="AIF146" s="7"/>
      <c r="AIG146" s="7"/>
      <c r="AIH146" s="7"/>
      <c r="AII146" s="7"/>
      <c r="AIJ146" s="7"/>
      <c r="AIK146" s="7"/>
      <c r="AIL146" s="7"/>
      <c r="AIM146" s="7"/>
      <c r="AIN146" s="7"/>
      <c r="AIO146" s="7"/>
      <c r="AIP146" s="7"/>
      <c r="AIQ146" s="7"/>
      <c r="AIR146" s="7"/>
      <c r="AIS146" s="7"/>
      <c r="AIT146" s="7"/>
      <c r="AIU146" s="7"/>
      <c r="AIV146" s="7"/>
      <c r="AIW146" s="7"/>
      <c r="AIX146" s="7"/>
      <c r="AIY146" s="7"/>
      <c r="AIZ146" s="7"/>
      <c r="AJA146" s="7"/>
      <c r="AJB146" s="7"/>
      <c r="AJC146" s="7"/>
      <c r="AJD146" s="7"/>
      <c r="AJE146" s="7"/>
      <c r="AJF146" s="7"/>
      <c r="AJG146" s="7"/>
      <c r="AJH146" s="7"/>
      <c r="AJI146" s="7"/>
      <c r="AJJ146" s="7"/>
      <c r="AJK146" s="7"/>
      <c r="AJL146" s="7"/>
      <c r="AJM146" s="7"/>
      <c r="AJN146" s="7"/>
      <c r="AJO146" s="7"/>
      <c r="AJP146" s="7"/>
      <c r="AJQ146" s="7"/>
      <c r="AJR146" s="7"/>
      <c r="AJS146" s="7"/>
      <c r="AJT146" s="7"/>
      <c r="AJU146" s="7"/>
      <c r="AJV146" s="7"/>
      <c r="AJW146" s="7"/>
      <c r="AJX146" s="7"/>
      <c r="AJY146" s="7"/>
      <c r="AJZ146" s="7"/>
      <c r="AKA146" s="7"/>
      <c r="AKB146" s="7"/>
      <c r="AKC146" s="7"/>
      <c r="AKD146" s="7"/>
      <c r="AKE146" s="7"/>
      <c r="AKF146" s="7"/>
      <c r="AKG146" s="7"/>
      <c r="AKH146" s="7"/>
      <c r="AKI146" s="7"/>
      <c r="AKJ146" s="7"/>
      <c r="AKK146" s="7"/>
      <c r="AKL146" s="7"/>
      <c r="AKM146" s="7"/>
      <c r="AKN146" s="7"/>
      <c r="AKO146" s="7"/>
      <c r="AKP146" s="7"/>
      <c r="AKQ146" s="7"/>
      <c r="AKR146" s="7"/>
      <c r="AKS146" s="7"/>
      <c r="AKT146" s="7"/>
      <c r="AKU146" s="7"/>
      <c r="AKV146" s="7"/>
      <c r="AKW146" s="7"/>
      <c r="AKX146" s="7"/>
      <c r="AKY146" s="7"/>
      <c r="AKZ146" s="7"/>
      <c r="ALA146" s="7"/>
      <c r="ALB146" s="7"/>
      <c r="ALC146" s="7"/>
      <c r="ALD146" s="7"/>
      <c r="ALE146" s="7"/>
      <c r="ALF146" s="7"/>
      <c r="ALG146" s="7"/>
      <c r="ALH146" s="7"/>
      <c r="ALI146" s="7"/>
      <c r="ALJ146" s="7"/>
      <c r="ALK146" s="7"/>
      <c r="ALL146" s="7"/>
      <c r="ALM146" s="7"/>
      <c r="ALN146" s="7"/>
      <c r="ALO146" s="7"/>
      <c r="ALP146" s="7"/>
      <c r="ALQ146" s="7"/>
      <c r="ALR146" s="7"/>
      <c r="ALS146" s="7"/>
      <c r="ALT146" s="7"/>
      <c r="ALU146" s="7"/>
      <c r="ALV146" s="7"/>
      <c r="ALW146" s="7"/>
      <c r="ALX146" s="7"/>
      <c r="ALY146" s="7"/>
      <c r="ALZ146" s="7"/>
      <c r="AMA146" s="7"/>
      <c r="AMB146" s="7"/>
      <c r="AMC146" s="7"/>
      <c r="AMD146" s="7"/>
      <c r="AME146" s="7"/>
      <c r="AMF146" s="7"/>
      <c r="AMG146" s="7"/>
      <c r="AMH146" s="7"/>
      <c r="AMI146" s="7"/>
      <c r="AMJ146" s="7"/>
      <c r="AMK146" s="7"/>
      <c r="AML146" s="7"/>
      <c r="AMM146" s="7"/>
      <c r="AMN146" s="7"/>
      <c r="AMO146" s="7"/>
      <c r="AMP146" s="7"/>
      <c r="AMQ146" s="7"/>
      <c r="AMR146" s="7"/>
      <c r="AMS146" s="7"/>
      <c r="AMT146" s="7"/>
      <c r="AMU146" s="7"/>
      <c r="AMV146" s="7"/>
      <c r="AMW146" s="7"/>
      <c r="AMX146" s="7"/>
      <c r="AMY146" s="7"/>
      <c r="AMZ146" s="7"/>
      <c r="ANA146" s="7"/>
      <c r="ANB146" s="7"/>
      <c r="ANC146" s="7"/>
      <c r="AND146" s="7"/>
      <c r="ANF146" s="7"/>
      <c r="ANG146" s="7"/>
      <c r="ANH146" s="7"/>
      <c r="ANI146" s="7"/>
      <c r="ANJ146" s="7"/>
      <c r="ANK146" s="7"/>
      <c r="ANL146" s="7"/>
      <c r="ANM146" s="7"/>
      <c r="ANN146" s="7"/>
      <c r="ANO146" s="7"/>
      <c r="ANP146" s="7"/>
      <c r="ANQ146" s="7"/>
      <c r="ANR146" s="7"/>
      <c r="ANS146" s="7"/>
      <c r="ANT146" s="7"/>
      <c r="ANU146" s="7"/>
      <c r="ANV146" s="7"/>
      <c r="ANW146" s="7"/>
      <c r="ANX146" s="7"/>
      <c r="ANY146" s="7"/>
      <c r="ANZ146" s="7"/>
      <c r="AOA146" s="7"/>
      <c r="AOB146" s="7"/>
      <c r="AOC146" s="7"/>
      <c r="AOD146" s="7"/>
      <c r="AOE146" s="7"/>
      <c r="AOF146" s="7"/>
      <c r="AOG146" s="7"/>
      <c r="AOH146" s="7"/>
      <c r="AOI146" s="7"/>
      <c r="AOJ146" s="7"/>
      <c r="AOK146" s="7"/>
      <c r="AOL146" s="7"/>
      <c r="AOM146" s="7"/>
      <c r="AON146" s="7"/>
      <c r="AOO146" s="7"/>
      <c r="AOP146" s="7"/>
      <c r="AOQ146" s="7"/>
      <c r="AOR146" s="7"/>
      <c r="AOS146" s="7"/>
      <c r="AOT146" s="7"/>
      <c r="AOU146" s="7"/>
      <c r="AOV146" s="7"/>
      <c r="AOW146" s="7"/>
      <c r="AOX146" s="7"/>
      <c r="AOY146" s="7"/>
      <c r="AOZ146" s="7"/>
      <c r="APA146" s="7"/>
      <c r="APB146" s="7"/>
      <c r="APC146" s="7"/>
      <c r="APD146" s="7"/>
      <c r="APE146" s="7"/>
      <c r="APF146" s="7"/>
      <c r="APG146" s="7"/>
      <c r="APH146" s="7"/>
      <c r="API146" s="7"/>
      <c r="APJ146" s="7"/>
      <c r="APK146" s="7"/>
      <c r="APL146" s="7"/>
      <c r="APM146" s="7"/>
      <c r="APN146" s="7"/>
      <c r="APO146" s="7"/>
      <c r="APP146" s="7"/>
      <c r="APQ146" s="7"/>
      <c r="APR146" s="7"/>
      <c r="APS146" s="7"/>
      <c r="APT146" s="7"/>
      <c r="APU146" s="7"/>
      <c r="APV146" s="7"/>
      <c r="APW146" s="7"/>
      <c r="APX146" s="7"/>
      <c r="APY146" s="7"/>
      <c r="APZ146" s="7"/>
      <c r="AQA146" s="7"/>
      <c r="AQB146" s="7"/>
      <c r="AQC146" s="7"/>
      <c r="AQD146" s="7"/>
      <c r="AQE146" s="7"/>
      <c r="AQF146" s="7"/>
      <c r="AQG146" s="7"/>
      <c r="AQH146" s="7"/>
      <c r="AQI146" s="7"/>
      <c r="AQJ146" s="7"/>
      <c r="AQK146" s="7"/>
      <c r="AQL146" s="7"/>
      <c r="AQM146" s="7"/>
      <c r="AQN146" s="7"/>
      <c r="AQO146" s="7"/>
      <c r="AQP146" s="7"/>
      <c r="AQQ146" s="7"/>
      <c r="AQR146" s="7"/>
      <c r="AQS146" s="7"/>
      <c r="AQT146" s="7"/>
      <c r="AQU146" s="7"/>
      <c r="AQV146" s="7"/>
      <c r="AQW146" s="7"/>
      <c r="AQX146" s="7"/>
      <c r="AQY146" s="7"/>
      <c r="AQZ146" s="7"/>
      <c r="ARA146" s="7"/>
      <c r="ARB146" s="7"/>
      <c r="ARC146" s="7"/>
      <c r="ARD146" s="7"/>
      <c r="ARE146" s="7"/>
      <c r="ARF146" s="7"/>
      <c r="ARG146" s="7"/>
      <c r="ARH146" s="7"/>
      <c r="ARI146" s="7"/>
      <c r="ARJ146" s="7"/>
      <c r="ARK146" s="7"/>
      <c r="ARL146" s="7"/>
      <c r="ARM146" s="7"/>
      <c r="ARN146" s="7"/>
      <c r="ARO146" s="7"/>
      <c r="ARP146" s="7"/>
      <c r="ARQ146" s="7"/>
      <c r="ARR146" s="7"/>
      <c r="ARS146" s="7"/>
      <c r="ART146" s="7"/>
      <c r="ARU146" s="7"/>
      <c r="ARV146" s="7"/>
      <c r="ARW146" s="7"/>
      <c r="ARX146" s="7"/>
      <c r="ARY146" s="7"/>
      <c r="ARZ146" s="7"/>
      <c r="ASA146" s="7"/>
      <c r="ASB146" s="7"/>
      <c r="ASC146" s="7"/>
      <c r="ASD146" s="7"/>
      <c r="ASE146" s="7"/>
      <c r="ASF146" s="7"/>
      <c r="ASG146" s="7"/>
      <c r="ASH146" s="7"/>
      <c r="ASI146" s="7"/>
      <c r="ASJ146" s="7"/>
      <c r="ASK146" s="7"/>
      <c r="ASL146" s="7"/>
      <c r="ASM146" s="7"/>
      <c r="ASN146" s="7"/>
      <c r="ASO146" s="7"/>
      <c r="ASP146" s="7"/>
      <c r="ASQ146" s="7"/>
      <c r="ASR146" s="7"/>
      <c r="ASS146" s="7"/>
      <c r="AST146" s="7"/>
      <c r="ASU146" s="7"/>
      <c r="ASV146" s="7"/>
      <c r="ASW146" s="7"/>
      <c r="ASX146" s="7"/>
      <c r="ASY146" s="7"/>
      <c r="ASZ146" s="7"/>
      <c r="ATA146" s="7"/>
      <c r="ATB146" s="7"/>
      <c r="ATC146" s="7"/>
      <c r="ATD146" s="7"/>
      <c r="ATE146" s="7"/>
      <c r="ATF146" s="7"/>
      <c r="ATG146" s="7"/>
      <c r="ATH146" s="7"/>
      <c r="ATI146" s="7"/>
      <c r="ATJ146" s="7"/>
      <c r="ATK146" s="7"/>
      <c r="ATL146" s="7"/>
      <c r="ATM146" s="7"/>
      <c r="ATN146" s="7"/>
      <c r="ATO146" s="7"/>
      <c r="ATP146" s="7"/>
      <c r="ATQ146" s="7"/>
      <c r="ATR146" s="7"/>
      <c r="ATS146" s="7"/>
      <c r="ATT146" s="7"/>
      <c r="ATU146" s="7"/>
      <c r="ATV146" s="7"/>
      <c r="ATW146" s="7"/>
      <c r="ATX146" s="7"/>
      <c r="ATY146" s="7"/>
      <c r="ATZ146" s="7"/>
      <c r="AUA146" s="7"/>
      <c r="AUB146" s="7"/>
      <c r="AUC146" s="7"/>
      <c r="AUD146" s="7"/>
      <c r="AUE146" s="7"/>
      <c r="AUF146" s="7"/>
      <c r="AUG146" s="7"/>
      <c r="AUH146" s="7"/>
      <c r="AUI146" s="7"/>
      <c r="AUJ146" s="7"/>
      <c r="AUK146" s="7"/>
      <c r="AUL146" s="7"/>
      <c r="AUM146" s="7"/>
      <c r="AUN146" s="7"/>
      <c r="AUO146" s="7"/>
      <c r="AUP146" s="7"/>
      <c r="AUQ146" s="7"/>
      <c r="AUR146" s="7"/>
      <c r="AUS146" s="7"/>
      <c r="AUT146" s="7"/>
      <c r="AUU146" s="7"/>
      <c r="AUV146" s="7"/>
      <c r="AUW146" s="7"/>
      <c r="AUX146" s="7"/>
      <c r="AUY146" s="7"/>
      <c r="AUZ146" s="7"/>
      <c r="AVA146" s="7"/>
      <c r="AVB146" s="7"/>
      <c r="AVC146" s="7"/>
      <c r="AVD146" s="7"/>
      <c r="AVE146" s="7"/>
      <c r="AVF146" s="7"/>
      <c r="AVG146" s="7"/>
      <c r="AVH146" s="7"/>
      <c r="AVI146" s="7"/>
      <c r="AVJ146" s="7"/>
      <c r="AVK146" s="7"/>
      <c r="AVL146" s="7"/>
      <c r="AVM146" s="7"/>
      <c r="AVN146" s="7"/>
      <c r="AVO146" s="7"/>
      <c r="AVP146" s="7"/>
      <c r="AVQ146" s="7"/>
      <c r="AVR146" s="7"/>
      <c r="AVS146" s="7"/>
      <c r="AVT146" s="7"/>
      <c r="AVU146" s="7"/>
      <c r="AVV146" s="7"/>
      <c r="AVW146" s="7"/>
      <c r="AVX146" s="7"/>
      <c r="AVY146" s="7"/>
      <c r="AVZ146" s="7"/>
      <c r="AWA146" s="7"/>
      <c r="AWB146" s="7"/>
      <c r="AWC146" s="7"/>
      <c r="AWD146" s="7"/>
      <c r="AWE146" s="7"/>
      <c r="AWF146" s="7"/>
      <c r="AWG146" s="7"/>
      <c r="AWH146" s="7"/>
      <c r="AWI146" s="7"/>
      <c r="AWJ146" s="7"/>
      <c r="AWK146" s="7"/>
      <c r="AWL146" s="7"/>
      <c r="AWM146" s="7"/>
      <c r="AWN146" s="7"/>
      <c r="AWO146" s="7"/>
      <c r="AWP146" s="7"/>
      <c r="AWQ146" s="7"/>
      <c r="AWR146" s="7"/>
      <c r="AWS146" s="7"/>
      <c r="AWT146" s="7"/>
      <c r="AWU146" s="7"/>
      <c r="AWV146" s="7"/>
      <c r="AWW146" s="7"/>
      <c r="AWX146" s="7"/>
      <c r="AWY146" s="7"/>
      <c r="AWZ146" s="7"/>
      <c r="AXB146" s="7"/>
      <c r="AXC146" s="7"/>
      <c r="AXD146" s="7"/>
      <c r="AXE146" s="7"/>
      <c r="AXF146" s="7"/>
      <c r="AXG146" s="7"/>
      <c r="AXH146" s="7"/>
      <c r="AXI146" s="7"/>
      <c r="AXJ146" s="7"/>
      <c r="AXK146" s="7"/>
      <c r="AXL146" s="7"/>
      <c r="AXM146" s="7"/>
      <c r="AXN146" s="7"/>
      <c r="AXO146" s="7"/>
      <c r="AXP146" s="7"/>
      <c r="AXQ146" s="7"/>
      <c r="AXR146" s="7"/>
      <c r="AXS146" s="7"/>
      <c r="AXT146" s="7"/>
      <c r="AXU146" s="7"/>
      <c r="AXV146" s="7"/>
      <c r="AXW146" s="7"/>
      <c r="AXX146" s="7"/>
      <c r="AXY146" s="7"/>
      <c r="AXZ146" s="7"/>
      <c r="AYA146" s="7"/>
      <c r="AYB146" s="7"/>
      <c r="AYC146" s="7"/>
      <c r="AYD146" s="7"/>
      <c r="AYE146" s="7"/>
      <c r="AYF146" s="7"/>
      <c r="AYG146" s="7"/>
      <c r="AYH146" s="7"/>
      <c r="AYI146" s="7"/>
      <c r="AYJ146" s="7"/>
      <c r="AYK146" s="7"/>
      <c r="AYL146" s="7"/>
      <c r="AYM146" s="7"/>
      <c r="AYN146" s="7"/>
      <c r="AYO146" s="7"/>
      <c r="AYP146" s="7"/>
      <c r="AYQ146" s="7"/>
      <c r="AYR146" s="7"/>
      <c r="AYS146" s="7"/>
      <c r="AYT146" s="7"/>
      <c r="AYU146" s="7"/>
      <c r="AYV146" s="7"/>
      <c r="AYW146" s="7"/>
      <c r="AYX146" s="7"/>
      <c r="AYY146" s="7"/>
      <c r="AYZ146" s="7"/>
      <c r="AZA146" s="7"/>
      <c r="AZB146" s="7"/>
      <c r="AZC146" s="7"/>
      <c r="AZD146" s="7"/>
      <c r="AZE146" s="7"/>
      <c r="AZF146" s="7"/>
      <c r="AZG146" s="7"/>
      <c r="AZH146" s="7"/>
      <c r="AZI146" s="7"/>
      <c r="AZJ146" s="7"/>
      <c r="AZK146" s="7"/>
      <c r="AZL146" s="7"/>
      <c r="AZM146" s="7"/>
      <c r="AZN146" s="7"/>
      <c r="AZO146" s="7"/>
      <c r="AZP146" s="7"/>
      <c r="AZQ146" s="7"/>
      <c r="AZR146" s="7"/>
      <c r="AZS146" s="7"/>
      <c r="AZT146" s="7"/>
      <c r="AZU146" s="7"/>
      <c r="AZV146" s="7"/>
      <c r="AZW146" s="7"/>
      <c r="AZX146" s="7"/>
      <c r="AZY146" s="7"/>
      <c r="AZZ146" s="7"/>
      <c r="BAA146" s="7"/>
      <c r="BAB146" s="7"/>
      <c r="BAC146" s="7"/>
      <c r="BAD146" s="7"/>
      <c r="BAE146" s="7"/>
      <c r="BAF146" s="7"/>
      <c r="BAG146" s="7"/>
      <c r="BAH146" s="7"/>
      <c r="BAI146" s="7"/>
      <c r="BAJ146" s="7"/>
      <c r="BAK146" s="7"/>
      <c r="BAL146" s="7"/>
      <c r="BAM146" s="7"/>
      <c r="BAN146" s="7"/>
      <c r="BAO146" s="7"/>
      <c r="BAP146" s="7"/>
      <c r="BAQ146" s="7"/>
      <c r="BAR146" s="7"/>
      <c r="BAS146" s="7"/>
      <c r="BAT146" s="7"/>
      <c r="BAU146" s="7"/>
      <c r="BAV146" s="7"/>
      <c r="BAW146" s="7"/>
      <c r="BAX146" s="7"/>
      <c r="BAY146" s="7"/>
      <c r="BAZ146" s="7"/>
      <c r="BBA146" s="7"/>
      <c r="BBB146" s="7"/>
      <c r="BBC146" s="7"/>
      <c r="BBD146" s="7"/>
      <c r="BBE146" s="7"/>
      <c r="BBF146" s="7"/>
      <c r="BBG146" s="7"/>
      <c r="BBH146" s="7"/>
      <c r="BBI146" s="7"/>
      <c r="BBJ146" s="7"/>
      <c r="BBK146" s="7"/>
      <c r="BBL146" s="7"/>
      <c r="BBM146" s="7"/>
      <c r="BBN146" s="7"/>
      <c r="BBO146" s="7"/>
      <c r="BBP146" s="7"/>
      <c r="BBQ146" s="7"/>
      <c r="BBR146" s="7"/>
      <c r="BBS146" s="7"/>
      <c r="BBT146" s="7"/>
      <c r="BBU146" s="7"/>
      <c r="BBV146" s="7"/>
      <c r="BBW146" s="7"/>
      <c r="BBX146" s="7"/>
      <c r="BBY146" s="7"/>
      <c r="BBZ146" s="7"/>
      <c r="BCA146" s="7"/>
      <c r="BCB146" s="7"/>
      <c r="BCC146" s="7"/>
      <c r="BCD146" s="7"/>
      <c r="BCE146" s="7"/>
      <c r="BCF146" s="7"/>
      <c r="BCG146" s="7"/>
      <c r="BCH146" s="7"/>
      <c r="BCI146" s="7"/>
      <c r="BCJ146" s="7"/>
      <c r="BCK146" s="7"/>
      <c r="BCL146" s="7"/>
      <c r="BCM146" s="7"/>
      <c r="BCN146" s="7"/>
      <c r="BCO146" s="7"/>
      <c r="BCP146" s="7"/>
      <c r="BCQ146" s="7"/>
      <c r="BCR146" s="7"/>
      <c r="BCS146" s="7"/>
      <c r="BCT146" s="7"/>
      <c r="BCU146" s="7"/>
      <c r="BCV146" s="7"/>
      <c r="BCW146" s="7"/>
      <c r="BCX146" s="7"/>
      <c r="BCY146" s="7"/>
      <c r="BCZ146" s="7"/>
      <c r="BDA146" s="7"/>
      <c r="BDB146" s="7"/>
      <c r="BDC146" s="7"/>
      <c r="BDD146" s="7"/>
      <c r="BDE146" s="7"/>
      <c r="BDF146" s="7"/>
      <c r="BDG146" s="7"/>
      <c r="BDH146" s="7"/>
      <c r="BDI146" s="7"/>
      <c r="BDJ146" s="7"/>
      <c r="BDK146" s="7"/>
      <c r="BDL146" s="7"/>
      <c r="BDM146" s="7"/>
      <c r="BDN146" s="7"/>
      <c r="BDO146" s="7"/>
      <c r="BDP146" s="7"/>
      <c r="BDQ146" s="7"/>
      <c r="BDR146" s="7"/>
      <c r="BDS146" s="7"/>
      <c r="BDT146" s="7"/>
      <c r="BDU146" s="7"/>
      <c r="BDV146" s="7"/>
      <c r="BDW146" s="7"/>
      <c r="BDX146" s="7"/>
      <c r="BDY146" s="7"/>
      <c r="BDZ146" s="7"/>
      <c r="BEA146" s="7"/>
      <c r="BEB146" s="7"/>
      <c r="BEC146" s="7"/>
      <c r="BED146" s="7"/>
      <c r="BEE146" s="7"/>
      <c r="BEF146" s="7"/>
      <c r="BEG146" s="7"/>
      <c r="BEH146" s="7"/>
      <c r="BEI146" s="7"/>
      <c r="BEJ146" s="7"/>
      <c r="BEK146" s="7"/>
      <c r="BEL146" s="7"/>
      <c r="BEM146" s="7"/>
      <c r="BEN146" s="7"/>
      <c r="BEO146" s="7"/>
      <c r="BEP146" s="7"/>
      <c r="BEQ146" s="7"/>
      <c r="BER146" s="7"/>
      <c r="BES146" s="7"/>
      <c r="BET146" s="7"/>
      <c r="BEU146" s="7"/>
      <c r="BEV146" s="7"/>
      <c r="BEW146" s="7"/>
      <c r="BEX146" s="7"/>
      <c r="BEY146" s="7"/>
      <c r="BEZ146" s="7"/>
      <c r="BFA146" s="7"/>
      <c r="BFB146" s="7"/>
      <c r="BFC146" s="7"/>
      <c r="BFD146" s="7"/>
      <c r="BFE146" s="7"/>
      <c r="BFF146" s="7"/>
      <c r="BFG146" s="7"/>
      <c r="BFH146" s="7"/>
      <c r="BFI146" s="7"/>
      <c r="BFJ146" s="7"/>
      <c r="BFK146" s="7"/>
      <c r="BFL146" s="7"/>
      <c r="BFM146" s="7"/>
      <c r="BFN146" s="7"/>
      <c r="BFO146" s="7"/>
      <c r="BFP146" s="7"/>
      <c r="BFQ146" s="7"/>
      <c r="BFR146" s="7"/>
      <c r="BFS146" s="7"/>
      <c r="BFT146" s="7"/>
      <c r="BFU146" s="7"/>
      <c r="BFV146" s="7"/>
      <c r="BFW146" s="7"/>
      <c r="BFX146" s="7"/>
      <c r="BFY146" s="7"/>
      <c r="BFZ146" s="7"/>
      <c r="BGA146" s="7"/>
      <c r="BGB146" s="7"/>
      <c r="BGC146" s="7"/>
      <c r="BGD146" s="7"/>
      <c r="BGE146" s="7"/>
      <c r="BGF146" s="7"/>
      <c r="BGG146" s="7"/>
      <c r="BGH146" s="7"/>
      <c r="BGI146" s="7"/>
      <c r="BGJ146" s="7"/>
      <c r="BGK146" s="7"/>
      <c r="BGL146" s="7"/>
      <c r="BGM146" s="7"/>
      <c r="BGN146" s="7"/>
      <c r="BGO146" s="7"/>
      <c r="BGP146" s="7"/>
      <c r="BGQ146" s="7"/>
      <c r="BGR146" s="7"/>
      <c r="BGS146" s="7"/>
      <c r="BGT146" s="7"/>
      <c r="BGU146" s="7"/>
      <c r="BGV146" s="7"/>
      <c r="BGX146" s="7"/>
      <c r="BGY146" s="7"/>
      <c r="BGZ146" s="7"/>
      <c r="BHA146" s="7"/>
      <c r="BHB146" s="7"/>
      <c r="BHC146" s="7"/>
      <c r="BHD146" s="7"/>
      <c r="BHE146" s="7"/>
      <c r="BHF146" s="7"/>
      <c r="BHG146" s="7"/>
      <c r="BHH146" s="7"/>
      <c r="BHI146" s="7"/>
      <c r="BHJ146" s="7"/>
      <c r="BHK146" s="7"/>
      <c r="BHL146" s="7"/>
      <c r="BHM146" s="7"/>
      <c r="BHN146" s="7"/>
      <c r="BHO146" s="7"/>
      <c r="BHP146" s="7"/>
      <c r="BHQ146" s="7"/>
      <c r="BHR146" s="7"/>
      <c r="BHS146" s="7"/>
      <c r="BHT146" s="7"/>
      <c r="BHU146" s="7"/>
      <c r="BHV146" s="7"/>
      <c r="BHW146" s="7"/>
      <c r="BHX146" s="7"/>
      <c r="BHY146" s="7"/>
      <c r="BHZ146" s="7"/>
      <c r="BIA146" s="7"/>
      <c r="BIB146" s="7"/>
      <c r="BIC146" s="7"/>
      <c r="BID146" s="7"/>
      <c r="BIE146" s="7"/>
      <c r="BIF146" s="7"/>
      <c r="BIG146" s="7"/>
      <c r="BIH146" s="7"/>
      <c r="BII146" s="7"/>
      <c r="BIJ146" s="7"/>
      <c r="BIK146" s="7"/>
      <c r="BIL146" s="7"/>
      <c r="BIM146" s="7"/>
      <c r="BIN146" s="7"/>
      <c r="BIO146" s="7"/>
      <c r="BIP146" s="7"/>
      <c r="BIQ146" s="7"/>
      <c r="BIR146" s="7"/>
      <c r="BIS146" s="7"/>
      <c r="BIT146" s="7"/>
      <c r="BIU146" s="7"/>
      <c r="BIV146" s="7"/>
      <c r="BIW146" s="7"/>
      <c r="BIX146" s="7"/>
      <c r="BIY146" s="7"/>
      <c r="BIZ146" s="7"/>
      <c r="BJA146" s="7"/>
      <c r="BJB146" s="7"/>
      <c r="BJC146" s="7"/>
      <c r="BJD146" s="7"/>
      <c r="BJE146" s="7"/>
      <c r="BJF146" s="7"/>
      <c r="BJG146" s="7"/>
      <c r="BJH146" s="7"/>
      <c r="BJI146" s="7"/>
      <c r="BJJ146" s="7"/>
      <c r="BJK146" s="7"/>
      <c r="BJL146" s="7"/>
      <c r="BJM146" s="7"/>
      <c r="BJN146" s="7"/>
      <c r="BJO146" s="7"/>
      <c r="BJP146" s="7"/>
      <c r="BJQ146" s="7"/>
      <c r="BJR146" s="7"/>
      <c r="BJS146" s="7"/>
      <c r="BJT146" s="7"/>
      <c r="BJU146" s="7"/>
      <c r="BJV146" s="7"/>
      <c r="BJW146" s="7"/>
      <c r="BJX146" s="7"/>
      <c r="BJY146" s="7"/>
      <c r="BJZ146" s="7"/>
      <c r="BKA146" s="7"/>
      <c r="BKB146" s="7"/>
      <c r="BKC146" s="7"/>
      <c r="BKD146" s="7"/>
      <c r="BKE146" s="7"/>
      <c r="BKF146" s="7"/>
      <c r="BKG146" s="7"/>
      <c r="BKH146" s="7"/>
      <c r="BKI146" s="7"/>
      <c r="BKJ146" s="7"/>
      <c r="BKK146" s="7"/>
      <c r="BKL146" s="7"/>
      <c r="BKM146" s="7"/>
      <c r="BKN146" s="7"/>
      <c r="BKO146" s="7"/>
      <c r="BKP146" s="7"/>
      <c r="BKQ146" s="7"/>
      <c r="BKR146" s="7"/>
      <c r="BKS146" s="7"/>
      <c r="BKT146" s="7"/>
      <c r="BKU146" s="7"/>
      <c r="BKV146" s="7"/>
      <c r="BKW146" s="7"/>
      <c r="BKX146" s="7"/>
      <c r="BKY146" s="7"/>
      <c r="BKZ146" s="7"/>
      <c r="BLA146" s="7"/>
      <c r="BLB146" s="7"/>
      <c r="BLC146" s="7"/>
      <c r="BLD146" s="7"/>
      <c r="BLE146" s="7"/>
      <c r="BLF146" s="7"/>
      <c r="BLG146" s="7"/>
      <c r="BLH146" s="7"/>
      <c r="BLI146" s="7"/>
      <c r="BLJ146" s="7"/>
      <c r="BLK146" s="7"/>
      <c r="BLL146" s="7"/>
      <c r="BLM146" s="7"/>
      <c r="BLN146" s="7"/>
      <c r="BLO146" s="7"/>
      <c r="BLP146" s="7"/>
      <c r="BLQ146" s="7"/>
      <c r="BLR146" s="7"/>
      <c r="BLS146" s="7"/>
      <c r="BLT146" s="7"/>
      <c r="BLU146" s="7"/>
      <c r="BLV146" s="7"/>
      <c r="BLW146" s="7"/>
      <c r="BLX146" s="7"/>
      <c r="BLY146" s="7"/>
      <c r="BLZ146" s="7"/>
      <c r="BMA146" s="7"/>
      <c r="BMB146" s="7"/>
      <c r="BMC146" s="7"/>
      <c r="BMD146" s="7"/>
      <c r="BME146" s="7"/>
      <c r="BMF146" s="7"/>
      <c r="BMG146" s="7"/>
      <c r="BMH146" s="7"/>
      <c r="BMI146" s="7"/>
      <c r="BMJ146" s="7"/>
      <c r="BMK146" s="7"/>
      <c r="BML146" s="7"/>
      <c r="BMM146" s="7"/>
      <c r="BMN146" s="7"/>
      <c r="BMO146" s="7"/>
      <c r="BMP146" s="7"/>
      <c r="BMQ146" s="7"/>
      <c r="BMR146" s="7"/>
      <c r="BMS146" s="7"/>
      <c r="BMT146" s="7"/>
      <c r="BMU146" s="7"/>
      <c r="BMV146" s="7"/>
      <c r="BMW146" s="7"/>
      <c r="BMX146" s="7"/>
      <c r="BMY146" s="7"/>
      <c r="BMZ146" s="7"/>
      <c r="BNA146" s="7"/>
      <c r="BNB146" s="7"/>
      <c r="BNC146" s="7"/>
      <c r="BND146" s="7"/>
      <c r="BNE146" s="7"/>
      <c r="BNF146" s="7"/>
      <c r="BNG146" s="7"/>
      <c r="BNH146" s="7"/>
      <c r="BNI146" s="7"/>
      <c r="BNJ146" s="7"/>
      <c r="BNK146" s="7"/>
      <c r="BNL146" s="7"/>
      <c r="BNM146" s="7"/>
      <c r="BNN146" s="7"/>
      <c r="BNO146" s="7"/>
      <c r="BNP146" s="7"/>
      <c r="BNQ146" s="7"/>
      <c r="BNR146" s="7"/>
      <c r="BNS146" s="7"/>
      <c r="BNT146" s="7"/>
      <c r="BNU146" s="7"/>
      <c r="BNV146" s="7"/>
      <c r="BNW146" s="7"/>
      <c r="BNX146" s="7"/>
      <c r="BNY146" s="7"/>
      <c r="BNZ146" s="7"/>
      <c r="BOA146" s="7"/>
      <c r="BOB146" s="7"/>
      <c r="BOC146" s="7"/>
      <c r="BOD146" s="7"/>
      <c r="BOE146" s="7"/>
      <c r="BOF146" s="7"/>
      <c r="BOG146" s="7"/>
      <c r="BOH146" s="7"/>
      <c r="BOI146" s="7"/>
      <c r="BOJ146" s="7"/>
      <c r="BOK146" s="7"/>
      <c r="BOL146" s="7"/>
      <c r="BOM146" s="7"/>
      <c r="BON146" s="7"/>
      <c r="BOO146" s="7"/>
      <c r="BOP146" s="7"/>
      <c r="BOQ146" s="7"/>
      <c r="BOR146" s="7"/>
      <c r="BOS146" s="7"/>
      <c r="BOT146" s="7"/>
      <c r="BOU146" s="7"/>
      <c r="BOV146" s="7"/>
      <c r="BOW146" s="7"/>
      <c r="BOX146" s="7"/>
      <c r="BOY146" s="7"/>
      <c r="BOZ146" s="7"/>
      <c r="BPA146" s="7"/>
      <c r="BPB146" s="7"/>
      <c r="BPC146" s="7"/>
      <c r="BPD146" s="7"/>
      <c r="BPE146" s="7"/>
      <c r="BPF146" s="7"/>
      <c r="BPG146" s="7"/>
      <c r="BPH146" s="7"/>
      <c r="BPI146" s="7"/>
      <c r="BPJ146" s="7"/>
      <c r="BPK146" s="7"/>
      <c r="BPL146" s="7"/>
      <c r="BPM146" s="7"/>
      <c r="BPN146" s="7"/>
      <c r="BPO146" s="7"/>
      <c r="BPP146" s="7"/>
      <c r="BPQ146" s="7"/>
      <c r="BPR146" s="7"/>
      <c r="BPS146" s="7"/>
      <c r="BPT146" s="7"/>
      <c r="BPU146" s="7"/>
      <c r="BPV146" s="7"/>
      <c r="BPW146" s="7"/>
      <c r="BPX146" s="7"/>
      <c r="BPY146" s="7"/>
      <c r="BPZ146" s="7"/>
      <c r="BQA146" s="7"/>
      <c r="BQB146" s="7"/>
      <c r="BQC146" s="7"/>
      <c r="BQD146" s="7"/>
      <c r="BQE146" s="7"/>
      <c r="BQF146" s="7"/>
      <c r="BQG146" s="7"/>
      <c r="BQH146" s="7"/>
      <c r="BQI146" s="7"/>
      <c r="BQJ146" s="7"/>
      <c r="BQK146" s="7"/>
      <c r="BQL146" s="7"/>
      <c r="BQM146" s="7"/>
      <c r="BQN146" s="7"/>
      <c r="BQO146" s="7"/>
      <c r="BQP146" s="7"/>
      <c r="BQQ146" s="7"/>
      <c r="BQR146" s="7"/>
      <c r="BQT146" s="7"/>
      <c r="BQU146" s="7"/>
      <c r="BQV146" s="7"/>
      <c r="BQW146" s="7"/>
      <c r="BQX146" s="7"/>
      <c r="BQY146" s="7"/>
      <c r="BQZ146" s="7"/>
      <c r="BRA146" s="7"/>
      <c r="BRB146" s="7"/>
      <c r="BRC146" s="7"/>
      <c r="BRD146" s="7"/>
      <c r="BRE146" s="7"/>
      <c r="BRF146" s="7"/>
      <c r="BRG146" s="7"/>
      <c r="BRH146" s="7"/>
      <c r="BRI146" s="7"/>
      <c r="BRJ146" s="7"/>
      <c r="BRK146" s="7"/>
      <c r="BRL146" s="7"/>
      <c r="BRM146" s="7"/>
      <c r="BRN146" s="7"/>
      <c r="BRO146" s="7"/>
      <c r="BRP146" s="7"/>
      <c r="BRQ146" s="7"/>
      <c r="BRR146" s="7"/>
      <c r="BRS146" s="7"/>
      <c r="BRT146" s="7"/>
      <c r="BRU146" s="7"/>
      <c r="BRV146" s="7"/>
      <c r="BRW146" s="7"/>
      <c r="BRX146" s="7"/>
      <c r="BRY146" s="7"/>
      <c r="BRZ146" s="7"/>
      <c r="BSA146" s="7"/>
      <c r="BSB146" s="7"/>
      <c r="BSC146" s="7"/>
      <c r="BSD146" s="7"/>
      <c r="BSE146" s="7"/>
      <c r="BSF146" s="7"/>
      <c r="BSG146" s="7"/>
      <c r="BSH146" s="7"/>
      <c r="BSI146" s="7"/>
      <c r="BSJ146" s="7"/>
      <c r="BSK146" s="7"/>
      <c r="BSL146" s="7"/>
      <c r="BSM146" s="7"/>
      <c r="BSN146" s="7"/>
      <c r="BSO146" s="7"/>
      <c r="BSP146" s="7"/>
      <c r="BSQ146" s="7"/>
      <c r="BSR146" s="7"/>
      <c r="BSS146" s="7"/>
      <c r="BST146" s="7"/>
      <c r="BSU146" s="7"/>
      <c r="BSV146" s="7"/>
      <c r="BSW146" s="7"/>
      <c r="BSX146" s="7"/>
      <c r="BSY146" s="7"/>
      <c r="BSZ146" s="7"/>
      <c r="BTA146" s="7"/>
      <c r="BTB146" s="7"/>
      <c r="BTC146" s="7"/>
      <c r="BTD146" s="7"/>
      <c r="BTE146" s="7"/>
      <c r="BTF146" s="7"/>
      <c r="BTG146" s="7"/>
      <c r="BTH146" s="7"/>
      <c r="BTI146" s="7"/>
      <c r="BTJ146" s="7"/>
      <c r="BTK146" s="7"/>
      <c r="BTL146" s="7"/>
      <c r="BTM146" s="7"/>
      <c r="BTN146" s="7"/>
      <c r="BTO146" s="7"/>
      <c r="BTP146" s="7"/>
      <c r="BTQ146" s="7"/>
      <c r="BTR146" s="7"/>
      <c r="BTS146" s="7"/>
      <c r="BTT146" s="7"/>
      <c r="BTU146" s="7"/>
      <c r="BTV146" s="7"/>
      <c r="BTW146" s="7"/>
      <c r="BTX146" s="7"/>
      <c r="BTY146" s="7"/>
      <c r="BTZ146" s="7"/>
      <c r="BUA146" s="7"/>
      <c r="BUB146" s="7"/>
      <c r="BUC146" s="7"/>
      <c r="BUD146" s="7"/>
      <c r="BUE146" s="7"/>
      <c r="BUF146" s="7"/>
      <c r="BUG146" s="7"/>
      <c r="BUH146" s="7"/>
      <c r="BUI146" s="7"/>
      <c r="BUJ146" s="7"/>
      <c r="BUK146" s="7"/>
      <c r="BUL146" s="7"/>
      <c r="BUM146" s="7"/>
      <c r="BUN146" s="7"/>
      <c r="BUO146" s="7"/>
      <c r="BUP146" s="7"/>
      <c r="BUQ146" s="7"/>
      <c r="BUR146" s="7"/>
      <c r="BUS146" s="7"/>
      <c r="BUT146" s="7"/>
      <c r="BUU146" s="7"/>
      <c r="BUV146" s="7"/>
      <c r="BUW146" s="7"/>
      <c r="BUX146" s="7"/>
      <c r="BUY146" s="7"/>
      <c r="BUZ146" s="7"/>
      <c r="BVA146" s="7"/>
      <c r="BVB146" s="7"/>
      <c r="BVC146" s="7"/>
      <c r="BVD146" s="7"/>
      <c r="BVE146" s="7"/>
      <c r="BVF146" s="7"/>
      <c r="BVG146" s="7"/>
      <c r="BVH146" s="7"/>
      <c r="BVI146" s="7"/>
      <c r="BVJ146" s="7"/>
      <c r="BVK146" s="7"/>
      <c r="BVL146" s="7"/>
      <c r="BVM146" s="7"/>
      <c r="BVN146" s="7"/>
      <c r="BVO146" s="7"/>
      <c r="BVP146" s="7"/>
      <c r="BVQ146" s="7"/>
      <c r="BVR146" s="7"/>
      <c r="BVS146" s="7"/>
      <c r="BVT146" s="7"/>
      <c r="BVU146" s="7"/>
      <c r="BVV146" s="7"/>
      <c r="BVW146" s="7"/>
      <c r="BVX146" s="7"/>
      <c r="BVY146" s="7"/>
      <c r="BVZ146" s="7"/>
      <c r="BWA146" s="7"/>
      <c r="BWB146" s="7"/>
      <c r="BWC146" s="7"/>
      <c r="BWD146" s="7"/>
      <c r="BWE146" s="7"/>
      <c r="BWF146" s="7"/>
      <c r="BWG146" s="7"/>
      <c r="BWH146" s="7"/>
      <c r="BWI146" s="7"/>
      <c r="BWJ146" s="7"/>
      <c r="BWK146" s="7"/>
      <c r="BWL146" s="7"/>
      <c r="BWM146" s="7"/>
      <c r="BWN146" s="7"/>
      <c r="BWO146" s="7"/>
      <c r="BWP146" s="7"/>
      <c r="BWQ146" s="7"/>
      <c r="BWR146" s="7"/>
      <c r="BWS146" s="7"/>
      <c r="BWT146" s="7"/>
      <c r="BWU146" s="7"/>
      <c r="BWV146" s="7"/>
      <c r="BWW146" s="7"/>
      <c r="BWX146" s="7"/>
      <c r="BWY146" s="7"/>
      <c r="BWZ146" s="7"/>
      <c r="BXA146" s="7"/>
      <c r="BXB146" s="7"/>
      <c r="BXC146" s="7"/>
      <c r="BXD146" s="7"/>
      <c r="BXE146" s="7"/>
      <c r="BXF146" s="7"/>
      <c r="BXG146" s="7"/>
      <c r="BXH146" s="7"/>
      <c r="BXI146" s="7"/>
      <c r="BXJ146" s="7"/>
      <c r="BXK146" s="7"/>
      <c r="BXL146" s="7"/>
      <c r="BXM146" s="7"/>
      <c r="BXN146" s="7"/>
      <c r="BXO146" s="7"/>
      <c r="BXP146" s="7"/>
      <c r="BXQ146" s="7"/>
      <c r="BXR146" s="7"/>
      <c r="BXS146" s="7"/>
      <c r="BXT146" s="7"/>
      <c r="BXU146" s="7"/>
      <c r="BXV146" s="7"/>
      <c r="BXW146" s="7"/>
      <c r="BXX146" s="7"/>
      <c r="BXY146" s="7"/>
      <c r="BXZ146" s="7"/>
      <c r="BYA146" s="7"/>
      <c r="BYB146" s="7"/>
      <c r="BYC146" s="7"/>
      <c r="BYD146" s="7"/>
      <c r="BYE146" s="7"/>
      <c r="BYF146" s="7"/>
      <c r="BYG146" s="7"/>
      <c r="BYH146" s="7"/>
      <c r="BYI146" s="7"/>
      <c r="BYJ146" s="7"/>
      <c r="BYK146" s="7"/>
      <c r="BYL146" s="7"/>
      <c r="BYM146" s="7"/>
      <c r="BYN146" s="7"/>
      <c r="BYO146" s="7"/>
      <c r="BYP146" s="7"/>
      <c r="BYQ146" s="7"/>
      <c r="BYR146" s="7"/>
      <c r="BYS146" s="7"/>
      <c r="BYT146" s="7"/>
      <c r="BYU146" s="7"/>
      <c r="BYV146" s="7"/>
      <c r="BYW146" s="7"/>
      <c r="BYX146" s="7"/>
      <c r="BYY146" s="7"/>
      <c r="BYZ146" s="7"/>
      <c r="BZA146" s="7"/>
      <c r="BZB146" s="7"/>
      <c r="BZC146" s="7"/>
      <c r="BZD146" s="7"/>
      <c r="BZE146" s="7"/>
      <c r="BZF146" s="7"/>
      <c r="BZG146" s="7"/>
      <c r="BZH146" s="7"/>
      <c r="BZI146" s="7"/>
      <c r="BZJ146" s="7"/>
      <c r="BZK146" s="7"/>
      <c r="BZL146" s="7"/>
      <c r="BZM146" s="7"/>
      <c r="BZN146" s="7"/>
      <c r="BZO146" s="7"/>
      <c r="BZP146" s="7"/>
      <c r="BZQ146" s="7"/>
      <c r="BZR146" s="7"/>
      <c r="BZS146" s="7"/>
      <c r="BZT146" s="7"/>
      <c r="BZU146" s="7"/>
      <c r="BZV146" s="7"/>
      <c r="BZW146" s="7"/>
      <c r="BZX146" s="7"/>
      <c r="BZY146" s="7"/>
      <c r="BZZ146" s="7"/>
      <c r="CAA146" s="7"/>
      <c r="CAB146" s="7"/>
      <c r="CAC146" s="7"/>
      <c r="CAD146" s="7"/>
      <c r="CAE146" s="7"/>
      <c r="CAF146" s="7"/>
      <c r="CAG146" s="7"/>
      <c r="CAH146" s="7"/>
      <c r="CAI146" s="7"/>
      <c r="CAJ146" s="7"/>
      <c r="CAK146" s="7"/>
      <c r="CAL146" s="7"/>
      <c r="CAM146" s="7"/>
      <c r="CAN146" s="7"/>
      <c r="CAP146" s="7"/>
      <c r="CAQ146" s="7"/>
      <c r="CAR146" s="7"/>
      <c r="CAS146" s="7"/>
      <c r="CAT146" s="7"/>
      <c r="CAU146" s="7"/>
      <c r="CAV146" s="7"/>
      <c r="CAW146" s="7"/>
      <c r="CAX146" s="7"/>
      <c r="CAY146" s="7"/>
      <c r="CAZ146" s="7"/>
      <c r="CBA146" s="7"/>
      <c r="CBB146" s="7"/>
      <c r="CBC146" s="7"/>
      <c r="CBD146" s="7"/>
      <c r="CBE146" s="7"/>
      <c r="CBF146" s="7"/>
      <c r="CBG146" s="7"/>
      <c r="CBH146" s="7"/>
      <c r="CBI146" s="7"/>
      <c r="CBJ146" s="7"/>
      <c r="CBK146" s="7"/>
      <c r="CBL146" s="7"/>
      <c r="CBM146" s="7"/>
      <c r="CBN146" s="7"/>
      <c r="CBO146" s="7"/>
      <c r="CBP146" s="7"/>
      <c r="CBQ146" s="7"/>
      <c r="CBR146" s="7"/>
      <c r="CBS146" s="7"/>
      <c r="CBT146" s="7"/>
      <c r="CBU146" s="7"/>
      <c r="CBV146" s="7"/>
      <c r="CBW146" s="7"/>
      <c r="CBX146" s="7"/>
      <c r="CBY146" s="7"/>
      <c r="CBZ146" s="7"/>
      <c r="CCA146" s="7"/>
      <c r="CCB146" s="7"/>
      <c r="CCC146" s="7"/>
      <c r="CCD146" s="7"/>
      <c r="CCE146" s="7"/>
      <c r="CCF146" s="7"/>
      <c r="CCG146" s="7"/>
      <c r="CCH146" s="7"/>
      <c r="CCI146" s="7"/>
      <c r="CCJ146" s="7"/>
      <c r="CCK146" s="7"/>
      <c r="CCL146" s="7"/>
      <c r="CCM146" s="7"/>
      <c r="CCN146" s="7"/>
      <c r="CCO146" s="7"/>
      <c r="CCP146" s="7"/>
      <c r="CCQ146" s="7"/>
      <c r="CCR146" s="7"/>
      <c r="CCS146" s="7"/>
      <c r="CCT146" s="7"/>
      <c r="CCU146" s="7"/>
      <c r="CCV146" s="7"/>
      <c r="CCW146" s="7"/>
      <c r="CCX146" s="7"/>
      <c r="CCY146" s="7"/>
      <c r="CCZ146" s="7"/>
      <c r="CDA146" s="7"/>
      <c r="CDB146" s="7"/>
      <c r="CDC146" s="7"/>
      <c r="CDD146" s="7"/>
      <c r="CDE146" s="7"/>
      <c r="CDF146" s="7"/>
      <c r="CDG146" s="7"/>
      <c r="CDH146" s="7"/>
      <c r="CDI146" s="7"/>
      <c r="CDJ146" s="7"/>
      <c r="CDK146" s="7"/>
      <c r="CDL146" s="7"/>
      <c r="CDM146" s="7"/>
      <c r="CDN146" s="7"/>
      <c r="CDO146" s="7"/>
      <c r="CDP146" s="7"/>
      <c r="CDQ146" s="7"/>
      <c r="CDR146" s="7"/>
      <c r="CDS146" s="7"/>
      <c r="CDT146" s="7"/>
      <c r="CDU146" s="7"/>
      <c r="CDV146" s="7"/>
      <c r="CDW146" s="7"/>
      <c r="CDX146" s="7"/>
      <c r="CDY146" s="7"/>
      <c r="CDZ146" s="7"/>
      <c r="CEA146" s="7"/>
      <c r="CEB146" s="7"/>
      <c r="CEC146" s="7"/>
      <c r="CED146" s="7"/>
      <c r="CEE146" s="7"/>
      <c r="CEF146" s="7"/>
      <c r="CEG146" s="7"/>
      <c r="CEH146" s="7"/>
      <c r="CEI146" s="7"/>
      <c r="CEJ146" s="7"/>
      <c r="CEK146" s="7"/>
      <c r="CEL146" s="7"/>
      <c r="CEM146" s="7"/>
      <c r="CEN146" s="7"/>
      <c r="CEO146" s="7"/>
      <c r="CEP146" s="7"/>
      <c r="CEQ146" s="7"/>
      <c r="CER146" s="7"/>
      <c r="CES146" s="7"/>
      <c r="CET146" s="7"/>
      <c r="CEU146" s="7"/>
      <c r="CEV146" s="7"/>
      <c r="CEW146" s="7"/>
      <c r="CEX146" s="7"/>
      <c r="CEY146" s="7"/>
      <c r="CEZ146" s="7"/>
      <c r="CFA146" s="7"/>
      <c r="CFB146" s="7"/>
      <c r="CFC146" s="7"/>
      <c r="CFD146" s="7"/>
      <c r="CFE146" s="7"/>
      <c r="CFF146" s="7"/>
      <c r="CFG146" s="7"/>
      <c r="CFH146" s="7"/>
      <c r="CFI146" s="7"/>
      <c r="CFJ146" s="7"/>
      <c r="CFK146" s="7"/>
      <c r="CFL146" s="7"/>
      <c r="CFM146" s="7"/>
      <c r="CFN146" s="7"/>
      <c r="CFO146" s="7"/>
      <c r="CFP146" s="7"/>
      <c r="CFQ146" s="7"/>
      <c r="CFR146" s="7"/>
      <c r="CFS146" s="7"/>
      <c r="CFT146" s="7"/>
      <c r="CFU146" s="7"/>
      <c r="CFV146" s="7"/>
      <c r="CFW146" s="7"/>
      <c r="CFX146" s="7"/>
      <c r="CFY146" s="7"/>
      <c r="CFZ146" s="7"/>
      <c r="CGA146" s="7"/>
      <c r="CGB146" s="7"/>
      <c r="CGC146" s="7"/>
      <c r="CGD146" s="7"/>
      <c r="CGE146" s="7"/>
      <c r="CGF146" s="7"/>
      <c r="CGG146" s="7"/>
      <c r="CGH146" s="7"/>
      <c r="CGI146" s="7"/>
      <c r="CGJ146" s="7"/>
      <c r="CGK146" s="7"/>
      <c r="CGL146" s="7"/>
      <c r="CGM146" s="7"/>
      <c r="CGN146" s="7"/>
      <c r="CGO146" s="7"/>
      <c r="CGP146" s="7"/>
      <c r="CGQ146" s="7"/>
      <c r="CGR146" s="7"/>
      <c r="CGS146" s="7"/>
      <c r="CGT146" s="7"/>
      <c r="CGU146" s="7"/>
      <c r="CGV146" s="7"/>
      <c r="CGW146" s="7"/>
      <c r="CGX146" s="7"/>
      <c r="CGY146" s="7"/>
      <c r="CGZ146" s="7"/>
      <c r="CHA146" s="7"/>
      <c r="CHB146" s="7"/>
      <c r="CHC146" s="7"/>
      <c r="CHD146" s="7"/>
      <c r="CHE146" s="7"/>
      <c r="CHF146" s="7"/>
      <c r="CHG146" s="7"/>
      <c r="CHH146" s="7"/>
      <c r="CHI146" s="7"/>
      <c r="CHJ146" s="7"/>
      <c r="CHK146" s="7"/>
      <c r="CHL146" s="7"/>
      <c r="CHM146" s="7"/>
      <c r="CHN146" s="7"/>
      <c r="CHO146" s="7"/>
      <c r="CHP146" s="7"/>
      <c r="CHQ146" s="7"/>
      <c r="CHR146" s="7"/>
      <c r="CHS146" s="7"/>
      <c r="CHT146" s="7"/>
      <c r="CHU146" s="7"/>
      <c r="CHV146" s="7"/>
      <c r="CHW146" s="7"/>
      <c r="CHX146" s="7"/>
      <c r="CHY146" s="7"/>
      <c r="CHZ146" s="7"/>
      <c r="CIA146" s="7"/>
      <c r="CIB146" s="7"/>
      <c r="CIC146" s="7"/>
      <c r="CID146" s="7"/>
      <c r="CIE146" s="7"/>
      <c r="CIF146" s="7"/>
      <c r="CIG146" s="7"/>
      <c r="CIH146" s="7"/>
      <c r="CII146" s="7"/>
      <c r="CIJ146" s="7"/>
      <c r="CIK146" s="7"/>
      <c r="CIL146" s="7"/>
      <c r="CIM146" s="7"/>
      <c r="CIN146" s="7"/>
      <c r="CIO146" s="7"/>
      <c r="CIP146" s="7"/>
      <c r="CIQ146" s="7"/>
      <c r="CIR146" s="7"/>
      <c r="CIS146" s="7"/>
      <c r="CIT146" s="7"/>
      <c r="CIU146" s="7"/>
      <c r="CIV146" s="7"/>
      <c r="CIW146" s="7"/>
      <c r="CIX146" s="7"/>
      <c r="CIY146" s="7"/>
      <c r="CIZ146" s="7"/>
      <c r="CJA146" s="7"/>
      <c r="CJB146" s="7"/>
      <c r="CJC146" s="7"/>
      <c r="CJD146" s="7"/>
      <c r="CJE146" s="7"/>
      <c r="CJF146" s="7"/>
      <c r="CJG146" s="7"/>
      <c r="CJH146" s="7"/>
      <c r="CJI146" s="7"/>
      <c r="CJJ146" s="7"/>
      <c r="CJK146" s="7"/>
      <c r="CJL146" s="7"/>
      <c r="CJM146" s="7"/>
      <c r="CJN146" s="7"/>
      <c r="CJO146" s="7"/>
      <c r="CJP146" s="7"/>
      <c r="CJQ146" s="7"/>
      <c r="CJR146" s="7"/>
      <c r="CJS146" s="7"/>
      <c r="CJT146" s="7"/>
      <c r="CJU146" s="7"/>
      <c r="CJV146" s="7"/>
      <c r="CJW146" s="7"/>
      <c r="CJX146" s="7"/>
      <c r="CJY146" s="7"/>
      <c r="CJZ146" s="7"/>
      <c r="CKA146" s="7"/>
      <c r="CKB146" s="7"/>
      <c r="CKC146" s="7"/>
      <c r="CKD146" s="7"/>
      <c r="CKE146" s="7"/>
      <c r="CKF146" s="7"/>
      <c r="CKG146" s="7"/>
      <c r="CKH146" s="7"/>
      <c r="CKI146" s="7"/>
      <c r="CKJ146" s="7"/>
      <c r="CKL146" s="7"/>
      <c r="CKM146" s="7"/>
      <c r="CKN146" s="7"/>
      <c r="CKO146" s="7"/>
      <c r="CKP146" s="7"/>
      <c r="CKQ146" s="7"/>
      <c r="CKR146" s="7"/>
      <c r="CKS146" s="7"/>
      <c r="CKT146" s="7"/>
      <c r="CKU146" s="7"/>
      <c r="CKV146" s="7"/>
      <c r="CKW146" s="7"/>
      <c r="CKX146" s="7"/>
      <c r="CKY146" s="7"/>
      <c r="CKZ146" s="7"/>
      <c r="CLA146" s="7"/>
      <c r="CLB146" s="7"/>
      <c r="CLC146" s="7"/>
      <c r="CLD146" s="7"/>
      <c r="CLE146" s="7"/>
      <c r="CLF146" s="7"/>
      <c r="CLG146" s="7"/>
      <c r="CLH146" s="7"/>
      <c r="CLI146" s="7"/>
      <c r="CLJ146" s="7"/>
      <c r="CLK146" s="7"/>
      <c r="CLL146" s="7"/>
      <c r="CLM146" s="7"/>
      <c r="CLN146" s="7"/>
      <c r="CLO146" s="7"/>
      <c r="CLP146" s="7"/>
      <c r="CLQ146" s="7"/>
      <c r="CLR146" s="7"/>
      <c r="CLS146" s="7"/>
      <c r="CLT146" s="7"/>
      <c r="CLU146" s="7"/>
      <c r="CLV146" s="7"/>
      <c r="CLW146" s="7"/>
      <c r="CLX146" s="7"/>
      <c r="CLY146" s="7"/>
      <c r="CLZ146" s="7"/>
      <c r="CMA146" s="7"/>
      <c r="CMB146" s="7"/>
      <c r="CMC146" s="7"/>
      <c r="CMD146" s="7"/>
      <c r="CME146" s="7"/>
      <c r="CMF146" s="7"/>
      <c r="CMG146" s="7"/>
      <c r="CMH146" s="7"/>
      <c r="CMI146" s="7"/>
      <c r="CMJ146" s="7"/>
      <c r="CMK146" s="7"/>
      <c r="CML146" s="7"/>
      <c r="CMM146" s="7"/>
      <c r="CMN146" s="7"/>
      <c r="CMO146" s="7"/>
      <c r="CMP146" s="7"/>
      <c r="CMQ146" s="7"/>
      <c r="CMR146" s="7"/>
      <c r="CMS146" s="7"/>
      <c r="CMT146" s="7"/>
      <c r="CMU146" s="7"/>
      <c r="CMV146" s="7"/>
      <c r="CMW146" s="7"/>
      <c r="CMX146" s="7"/>
      <c r="CMY146" s="7"/>
      <c r="CMZ146" s="7"/>
      <c r="CNA146" s="7"/>
      <c r="CNB146" s="7"/>
      <c r="CNC146" s="7"/>
      <c r="CND146" s="7"/>
      <c r="CNE146" s="7"/>
      <c r="CNF146" s="7"/>
      <c r="CNG146" s="7"/>
      <c r="CNH146" s="7"/>
      <c r="CNI146" s="7"/>
      <c r="CNJ146" s="7"/>
      <c r="CNK146" s="7"/>
      <c r="CNL146" s="7"/>
      <c r="CNM146" s="7"/>
      <c r="CNN146" s="7"/>
      <c r="CNO146" s="7"/>
      <c r="CNP146" s="7"/>
      <c r="CNQ146" s="7"/>
      <c r="CNR146" s="7"/>
      <c r="CNS146" s="7"/>
      <c r="CNT146" s="7"/>
      <c r="CNU146" s="7"/>
      <c r="CNV146" s="7"/>
      <c r="CNW146" s="7"/>
      <c r="CNX146" s="7"/>
      <c r="CNY146" s="7"/>
      <c r="CNZ146" s="7"/>
      <c r="COA146" s="7"/>
      <c r="COB146" s="7"/>
      <c r="COC146" s="7"/>
      <c r="COD146" s="7"/>
      <c r="COE146" s="7"/>
      <c r="COF146" s="7"/>
      <c r="COG146" s="7"/>
      <c r="COH146" s="7"/>
      <c r="COI146" s="7"/>
      <c r="COJ146" s="7"/>
      <c r="COK146" s="7"/>
      <c r="COL146" s="7"/>
      <c r="COM146" s="7"/>
      <c r="CON146" s="7"/>
      <c r="COO146" s="7"/>
      <c r="COP146" s="7"/>
      <c r="COQ146" s="7"/>
      <c r="COR146" s="7"/>
      <c r="COS146" s="7"/>
      <c r="COT146" s="7"/>
      <c r="COU146" s="7"/>
      <c r="COV146" s="7"/>
      <c r="COW146" s="7"/>
      <c r="COX146" s="7"/>
      <c r="COY146" s="7"/>
      <c r="COZ146" s="7"/>
      <c r="CPA146" s="7"/>
      <c r="CPB146" s="7"/>
      <c r="CPC146" s="7"/>
      <c r="CPD146" s="7"/>
      <c r="CPE146" s="7"/>
      <c r="CPF146" s="7"/>
      <c r="CPG146" s="7"/>
      <c r="CPH146" s="7"/>
      <c r="CPI146" s="7"/>
      <c r="CPJ146" s="7"/>
      <c r="CPK146" s="7"/>
      <c r="CPL146" s="7"/>
      <c r="CPM146" s="7"/>
      <c r="CPN146" s="7"/>
      <c r="CPO146" s="7"/>
      <c r="CPP146" s="7"/>
      <c r="CPQ146" s="7"/>
      <c r="CPR146" s="7"/>
      <c r="CPS146" s="7"/>
      <c r="CPT146" s="7"/>
      <c r="CPU146" s="7"/>
      <c r="CPV146" s="7"/>
      <c r="CPW146" s="7"/>
      <c r="CPX146" s="7"/>
      <c r="CPY146" s="7"/>
      <c r="CPZ146" s="7"/>
      <c r="CQA146" s="7"/>
      <c r="CQB146" s="7"/>
      <c r="CQC146" s="7"/>
      <c r="CQD146" s="7"/>
      <c r="CQE146" s="7"/>
      <c r="CQF146" s="7"/>
      <c r="CQG146" s="7"/>
      <c r="CQH146" s="7"/>
      <c r="CQI146" s="7"/>
      <c r="CQJ146" s="7"/>
      <c r="CQK146" s="7"/>
      <c r="CQL146" s="7"/>
      <c r="CQM146" s="7"/>
      <c r="CQN146" s="7"/>
      <c r="CQO146" s="7"/>
      <c r="CQP146" s="7"/>
      <c r="CQQ146" s="7"/>
      <c r="CQR146" s="7"/>
      <c r="CQS146" s="7"/>
      <c r="CQT146" s="7"/>
      <c r="CQU146" s="7"/>
      <c r="CQV146" s="7"/>
      <c r="CQW146" s="7"/>
      <c r="CQX146" s="7"/>
      <c r="CQY146" s="7"/>
      <c r="CQZ146" s="7"/>
      <c r="CRA146" s="7"/>
      <c r="CRB146" s="7"/>
      <c r="CRC146" s="7"/>
      <c r="CRD146" s="7"/>
      <c r="CRE146" s="7"/>
      <c r="CRF146" s="7"/>
      <c r="CRG146" s="7"/>
      <c r="CRH146" s="7"/>
      <c r="CRI146" s="7"/>
      <c r="CRJ146" s="7"/>
      <c r="CRK146" s="7"/>
      <c r="CRL146" s="7"/>
      <c r="CRM146" s="7"/>
      <c r="CRN146" s="7"/>
      <c r="CRO146" s="7"/>
      <c r="CRP146" s="7"/>
      <c r="CRQ146" s="7"/>
      <c r="CRR146" s="7"/>
      <c r="CRS146" s="7"/>
      <c r="CRT146" s="7"/>
      <c r="CRU146" s="7"/>
      <c r="CRV146" s="7"/>
      <c r="CRW146" s="7"/>
      <c r="CRX146" s="7"/>
      <c r="CRY146" s="7"/>
      <c r="CRZ146" s="7"/>
      <c r="CSA146" s="7"/>
      <c r="CSB146" s="7"/>
      <c r="CSC146" s="7"/>
      <c r="CSD146" s="7"/>
      <c r="CSE146" s="7"/>
      <c r="CSF146" s="7"/>
      <c r="CSG146" s="7"/>
      <c r="CSH146" s="7"/>
      <c r="CSI146" s="7"/>
      <c r="CSJ146" s="7"/>
      <c r="CSK146" s="7"/>
      <c r="CSL146" s="7"/>
      <c r="CSM146" s="7"/>
      <c r="CSN146" s="7"/>
      <c r="CSO146" s="7"/>
      <c r="CSP146" s="7"/>
      <c r="CSQ146" s="7"/>
      <c r="CSR146" s="7"/>
      <c r="CSS146" s="7"/>
      <c r="CST146" s="7"/>
      <c r="CSU146" s="7"/>
      <c r="CSV146" s="7"/>
      <c r="CSW146" s="7"/>
      <c r="CSX146" s="7"/>
      <c r="CSY146" s="7"/>
      <c r="CSZ146" s="7"/>
      <c r="CTA146" s="7"/>
      <c r="CTB146" s="7"/>
      <c r="CTC146" s="7"/>
      <c r="CTD146" s="7"/>
      <c r="CTE146" s="7"/>
      <c r="CTF146" s="7"/>
      <c r="CTG146" s="7"/>
      <c r="CTH146" s="7"/>
      <c r="CTI146" s="7"/>
      <c r="CTJ146" s="7"/>
      <c r="CTK146" s="7"/>
      <c r="CTL146" s="7"/>
      <c r="CTM146" s="7"/>
      <c r="CTN146" s="7"/>
      <c r="CTO146" s="7"/>
      <c r="CTP146" s="7"/>
      <c r="CTQ146" s="7"/>
      <c r="CTR146" s="7"/>
      <c r="CTS146" s="7"/>
      <c r="CTT146" s="7"/>
      <c r="CTU146" s="7"/>
      <c r="CTV146" s="7"/>
      <c r="CTW146" s="7"/>
      <c r="CTX146" s="7"/>
      <c r="CTY146" s="7"/>
      <c r="CTZ146" s="7"/>
      <c r="CUA146" s="7"/>
      <c r="CUB146" s="7"/>
      <c r="CUC146" s="7"/>
      <c r="CUD146" s="7"/>
      <c r="CUE146" s="7"/>
      <c r="CUF146" s="7"/>
      <c r="CUH146" s="7"/>
      <c r="CUI146" s="7"/>
      <c r="CUJ146" s="7"/>
      <c r="CUK146" s="7"/>
      <c r="CUL146" s="7"/>
      <c r="CUM146" s="7"/>
      <c r="CUN146" s="7"/>
      <c r="CUO146" s="7"/>
      <c r="CUP146" s="7"/>
      <c r="CUQ146" s="7"/>
      <c r="CUR146" s="7"/>
      <c r="CUS146" s="7"/>
      <c r="CUT146" s="7"/>
      <c r="CUU146" s="7"/>
      <c r="CUV146" s="7"/>
      <c r="CUW146" s="7"/>
      <c r="CUX146" s="7"/>
      <c r="CUY146" s="7"/>
      <c r="CUZ146" s="7"/>
      <c r="CVA146" s="7"/>
      <c r="CVB146" s="7"/>
      <c r="CVC146" s="7"/>
      <c r="CVD146" s="7"/>
      <c r="CVE146" s="7"/>
      <c r="CVF146" s="7"/>
      <c r="CVG146" s="7"/>
      <c r="CVH146" s="7"/>
      <c r="CVI146" s="7"/>
      <c r="CVJ146" s="7"/>
      <c r="CVK146" s="7"/>
      <c r="CVL146" s="7"/>
      <c r="CVM146" s="7"/>
      <c r="CVN146" s="7"/>
      <c r="CVO146" s="7"/>
      <c r="CVP146" s="7"/>
      <c r="CVQ146" s="7"/>
      <c r="CVR146" s="7"/>
      <c r="CVS146" s="7"/>
      <c r="CVT146" s="7"/>
      <c r="CVU146" s="7"/>
      <c r="CVV146" s="7"/>
      <c r="CVW146" s="7"/>
      <c r="CVX146" s="7"/>
      <c r="CVY146" s="7"/>
      <c r="CVZ146" s="7"/>
      <c r="CWA146" s="7"/>
      <c r="CWB146" s="7"/>
      <c r="CWC146" s="7"/>
      <c r="CWD146" s="7"/>
      <c r="CWE146" s="7"/>
      <c r="CWF146" s="7"/>
      <c r="CWG146" s="7"/>
      <c r="CWH146" s="7"/>
      <c r="CWI146" s="7"/>
      <c r="CWJ146" s="7"/>
      <c r="CWK146" s="7"/>
      <c r="CWL146" s="7"/>
      <c r="CWM146" s="7"/>
      <c r="CWN146" s="7"/>
      <c r="CWO146" s="7"/>
      <c r="CWP146" s="7"/>
      <c r="CWQ146" s="7"/>
      <c r="CWR146" s="7"/>
      <c r="CWS146" s="7"/>
      <c r="CWT146" s="7"/>
      <c r="CWU146" s="7"/>
      <c r="CWV146" s="7"/>
      <c r="CWW146" s="7"/>
      <c r="CWX146" s="7"/>
      <c r="CWY146" s="7"/>
      <c r="CWZ146" s="7"/>
      <c r="CXA146" s="7"/>
      <c r="CXB146" s="7"/>
      <c r="CXC146" s="7"/>
      <c r="CXD146" s="7"/>
      <c r="CXE146" s="7"/>
      <c r="CXF146" s="7"/>
      <c r="CXG146" s="7"/>
      <c r="CXH146" s="7"/>
      <c r="CXI146" s="7"/>
      <c r="CXJ146" s="7"/>
      <c r="CXK146" s="7"/>
      <c r="CXL146" s="7"/>
      <c r="CXM146" s="7"/>
      <c r="CXN146" s="7"/>
      <c r="CXO146" s="7"/>
      <c r="CXP146" s="7"/>
      <c r="CXQ146" s="7"/>
      <c r="CXR146" s="7"/>
      <c r="CXS146" s="7"/>
      <c r="CXT146" s="7"/>
      <c r="CXU146" s="7"/>
      <c r="CXV146" s="7"/>
      <c r="CXW146" s="7"/>
      <c r="CXX146" s="7"/>
      <c r="CXY146" s="7"/>
      <c r="CXZ146" s="7"/>
      <c r="CYA146" s="7"/>
      <c r="CYB146" s="7"/>
      <c r="CYC146" s="7"/>
      <c r="CYD146" s="7"/>
      <c r="CYE146" s="7"/>
      <c r="CYF146" s="7"/>
      <c r="CYG146" s="7"/>
      <c r="CYH146" s="7"/>
      <c r="CYI146" s="7"/>
      <c r="CYJ146" s="7"/>
      <c r="CYK146" s="7"/>
      <c r="CYL146" s="7"/>
      <c r="CYM146" s="7"/>
      <c r="CYN146" s="7"/>
      <c r="CYO146" s="7"/>
      <c r="CYP146" s="7"/>
      <c r="CYQ146" s="7"/>
      <c r="CYR146" s="7"/>
      <c r="CYS146" s="7"/>
      <c r="CYT146" s="7"/>
      <c r="CYU146" s="7"/>
      <c r="CYV146" s="7"/>
      <c r="CYW146" s="7"/>
      <c r="CYX146" s="7"/>
      <c r="CYY146" s="7"/>
      <c r="CYZ146" s="7"/>
      <c r="CZA146" s="7"/>
      <c r="CZB146" s="7"/>
      <c r="CZC146" s="7"/>
      <c r="CZD146" s="7"/>
      <c r="CZE146" s="7"/>
      <c r="CZF146" s="7"/>
      <c r="CZG146" s="7"/>
      <c r="CZH146" s="7"/>
      <c r="CZI146" s="7"/>
      <c r="CZJ146" s="7"/>
      <c r="CZK146" s="7"/>
      <c r="CZL146" s="7"/>
      <c r="CZM146" s="7"/>
      <c r="CZN146" s="7"/>
      <c r="CZO146" s="7"/>
      <c r="CZP146" s="7"/>
      <c r="CZQ146" s="7"/>
      <c r="CZR146" s="7"/>
      <c r="CZS146" s="7"/>
      <c r="CZT146" s="7"/>
      <c r="CZU146" s="7"/>
      <c r="CZV146" s="7"/>
      <c r="CZW146" s="7"/>
      <c r="CZX146" s="7"/>
      <c r="CZY146" s="7"/>
      <c r="CZZ146" s="7"/>
      <c r="DAA146" s="7"/>
      <c r="DAB146" s="7"/>
      <c r="DAC146" s="7"/>
      <c r="DAD146" s="7"/>
      <c r="DAE146" s="7"/>
      <c r="DAF146" s="7"/>
      <c r="DAG146" s="7"/>
      <c r="DAH146" s="7"/>
      <c r="DAI146" s="7"/>
      <c r="DAJ146" s="7"/>
      <c r="DAK146" s="7"/>
      <c r="DAL146" s="7"/>
      <c r="DAM146" s="7"/>
      <c r="DAN146" s="7"/>
      <c r="DAO146" s="7"/>
      <c r="DAP146" s="7"/>
      <c r="DAQ146" s="7"/>
      <c r="DAR146" s="7"/>
      <c r="DAS146" s="7"/>
      <c r="DAT146" s="7"/>
      <c r="DAU146" s="7"/>
      <c r="DAV146" s="7"/>
      <c r="DAW146" s="7"/>
      <c r="DAX146" s="7"/>
      <c r="DAY146" s="7"/>
      <c r="DAZ146" s="7"/>
      <c r="DBA146" s="7"/>
      <c r="DBB146" s="7"/>
      <c r="DBC146" s="7"/>
      <c r="DBD146" s="7"/>
      <c r="DBE146" s="7"/>
      <c r="DBF146" s="7"/>
      <c r="DBG146" s="7"/>
      <c r="DBH146" s="7"/>
      <c r="DBI146" s="7"/>
      <c r="DBJ146" s="7"/>
      <c r="DBK146" s="7"/>
      <c r="DBL146" s="7"/>
      <c r="DBM146" s="7"/>
      <c r="DBN146" s="7"/>
      <c r="DBO146" s="7"/>
      <c r="DBP146" s="7"/>
      <c r="DBQ146" s="7"/>
      <c r="DBR146" s="7"/>
      <c r="DBS146" s="7"/>
      <c r="DBT146" s="7"/>
      <c r="DBU146" s="7"/>
      <c r="DBV146" s="7"/>
      <c r="DBW146" s="7"/>
      <c r="DBX146" s="7"/>
      <c r="DBY146" s="7"/>
      <c r="DBZ146" s="7"/>
      <c r="DCA146" s="7"/>
      <c r="DCB146" s="7"/>
      <c r="DCC146" s="7"/>
      <c r="DCD146" s="7"/>
      <c r="DCE146" s="7"/>
      <c r="DCF146" s="7"/>
      <c r="DCG146" s="7"/>
      <c r="DCH146" s="7"/>
      <c r="DCI146" s="7"/>
      <c r="DCJ146" s="7"/>
      <c r="DCK146" s="7"/>
      <c r="DCL146" s="7"/>
      <c r="DCM146" s="7"/>
      <c r="DCN146" s="7"/>
      <c r="DCO146" s="7"/>
      <c r="DCP146" s="7"/>
      <c r="DCQ146" s="7"/>
      <c r="DCR146" s="7"/>
      <c r="DCS146" s="7"/>
      <c r="DCT146" s="7"/>
      <c r="DCU146" s="7"/>
      <c r="DCV146" s="7"/>
      <c r="DCW146" s="7"/>
      <c r="DCX146" s="7"/>
      <c r="DCY146" s="7"/>
      <c r="DCZ146" s="7"/>
      <c r="DDA146" s="7"/>
      <c r="DDB146" s="7"/>
      <c r="DDC146" s="7"/>
      <c r="DDD146" s="7"/>
      <c r="DDE146" s="7"/>
      <c r="DDF146" s="7"/>
      <c r="DDG146" s="7"/>
      <c r="DDH146" s="7"/>
      <c r="DDI146" s="7"/>
      <c r="DDJ146" s="7"/>
      <c r="DDK146" s="7"/>
      <c r="DDL146" s="7"/>
      <c r="DDM146" s="7"/>
      <c r="DDN146" s="7"/>
      <c r="DDO146" s="7"/>
      <c r="DDP146" s="7"/>
      <c r="DDQ146" s="7"/>
      <c r="DDR146" s="7"/>
      <c r="DDS146" s="7"/>
      <c r="DDT146" s="7"/>
      <c r="DDU146" s="7"/>
      <c r="DDV146" s="7"/>
      <c r="DDW146" s="7"/>
      <c r="DDX146" s="7"/>
      <c r="DDY146" s="7"/>
      <c r="DDZ146" s="7"/>
      <c r="DEA146" s="7"/>
      <c r="DEB146" s="7"/>
      <c r="DED146" s="7"/>
      <c r="DEE146" s="7"/>
      <c r="DEF146" s="7"/>
      <c r="DEG146" s="7"/>
      <c r="DEH146" s="7"/>
      <c r="DEI146" s="7"/>
      <c r="DEJ146" s="7"/>
      <c r="DEK146" s="7"/>
      <c r="DEL146" s="7"/>
      <c r="DEM146" s="7"/>
      <c r="DEN146" s="7"/>
      <c r="DEO146" s="7"/>
      <c r="DEP146" s="7"/>
      <c r="DEQ146" s="7"/>
      <c r="DER146" s="7"/>
      <c r="DES146" s="7"/>
      <c r="DET146" s="7"/>
      <c r="DEU146" s="7"/>
      <c r="DEV146" s="7"/>
      <c r="DEW146" s="7"/>
      <c r="DEX146" s="7"/>
      <c r="DEY146" s="7"/>
      <c r="DEZ146" s="7"/>
      <c r="DFA146" s="7"/>
      <c r="DFB146" s="7"/>
      <c r="DFC146" s="7"/>
      <c r="DFD146" s="7"/>
      <c r="DFE146" s="7"/>
      <c r="DFF146" s="7"/>
      <c r="DFG146" s="7"/>
      <c r="DFH146" s="7"/>
      <c r="DFI146" s="7"/>
      <c r="DFJ146" s="7"/>
      <c r="DFK146" s="7"/>
      <c r="DFL146" s="7"/>
      <c r="DFM146" s="7"/>
      <c r="DFN146" s="7"/>
      <c r="DFO146" s="7"/>
      <c r="DFP146" s="7"/>
      <c r="DFQ146" s="7"/>
      <c r="DFR146" s="7"/>
      <c r="DFS146" s="7"/>
      <c r="DFT146" s="7"/>
      <c r="DFU146" s="7"/>
      <c r="DFV146" s="7"/>
      <c r="DFW146" s="7"/>
      <c r="DFX146" s="7"/>
      <c r="DFY146" s="7"/>
      <c r="DFZ146" s="7"/>
      <c r="DGA146" s="7"/>
      <c r="DGB146" s="7"/>
      <c r="DGC146" s="7"/>
      <c r="DGD146" s="7"/>
      <c r="DGE146" s="7"/>
      <c r="DGF146" s="7"/>
      <c r="DGG146" s="7"/>
      <c r="DGH146" s="7"/>
      <c r="DGI146" s="7"/>
      <c r="DGJ146" s="7"/>
      <c r="DGK146" s="7"/>
      <c r="DGL146" s="7"/>
      <c r="DGM146" s="7"/>
      <c r="DGN146" s="7"/>
      <c r="DGO146" s="7"/>
      <c r="DGP146" s="7"/>
      <c r="DGQ146" s="7"/>
      <c r="DGR146" s="7"/>
      <c r="DGS146" s="7"/>
      <c r="DGT146" s="7"/>
      <c r="DGU146" s="7"/>
      <c r="DGV146" s="7"/>
      <c r="DGW146" s="7"/>
      <c r="DGX146" s="7"/>
      <c r="DGY146" s="7"/>
      <c r="DGZ146" s="7"/>
      <c r="DHA146" s="7"/>
      <c r="DHB146" s="7"/>
      <c r="DHC146" s="7"/>
      <c r="DHD146" s="7"/>
      <c r="DHE146" s="7"/>
      <c r="DHF146" s="7"/>
      <c r="DHG146" s="7"/>
      <c r="DHH146" s="7"/>
      <c r="DHI146" s="7"/>
      <c r="DHJ146" s="7"/>
      <c r="DHK146" s="7"/>
      <c r="DHL146" s="7"/>
      <c r="DHM146" s="7"/>
      <c r="DHN146" s="7"/>
      <c r="DHO146" s="7"/>
      <c r="DHP146" s="7"/>
      <c r="DHQ146" s="7"/>
      <c r="DHR146" s="7"/>
      <c r="DHS146" s="7"/>
      <c r="DHT146" s="7"/>
      <c r="DHU146" s="7"/>
      <c r="DHV146" s="7"/>
      <c r="DHW146" s="7"/>
      <c r="DHX146" s="7"/>
      <c r="DHY146" s="7"/>
      <c r="DHZ146" s="7"/>
      <c r="DIA146" s="7"/>
      <c r="DIB146" s="7"/>
      <c r="DIC146" s="7"/>
      <c r="DID146" s="7"/>
      <c r="DIE146" s="7"/>
      <c r="DIF146" s="7"/>
      <c r="DIG146" s="7"/>
      <c r="DIH146" s="7"/>
      <c r="DII146" s="7"/>
      <c r="DIJ146" s="7"/>
      <c r="DIK146" s="7"/>
      <c r="DIL146" s="7"/>
      <c r="DIM146" s="7"/>
      <c r="DIN146" s="7"/>
      <c r="DIO146" s="7"/>
      <c r="DIP146" s="7"/>
      <c r="DIQ146" s="7"/>
      <c r="DIR146" s="7"/>
      <c r="DIS146" s="7"/>
      <c r="DIT146" s="7"/>
      <c r="DIU146" s="7"/>
      <c r="DIV146" s="7"/>
      <c r="DIW146" s="7"/>
      <c r="DIX146" s="7"/>
      <c r="DIY146" s="7"/>
      <c r="DIZ146" s="7"/>
      <c r="DJA146" s="7"/>
      <c r="DJB146" s="7"/>
      <c r="DJC146" s="7"/>
      <c r="DJD146" s="7"/>
      <c r="DJE146" s="7"/>
      <c r="DJF146" s="7"/>
      <c r="DJG146" s="7"/>
      <c r="DJH146" s="7"/>
      <c r="DJI146" s="7"/>
      <c r="DJJ146" s="7"/>
      <c r="DJK146" s="7"/>
      <c r="DJL146" s="7"/>
      <c r="DJM146" s="7"/>
      <c r="DJN146" s="7"/>
      <c r="DJO146" s="7"/>
      <c r="DJP146" s="7"/>
      <c r="DJQ146" s="7"/>
      <c r="DJR146" s="7"/>
      <c r="DJS146" s="7"/>
      <c r="DJT146" s="7"/>
      <c r="DJU146" s="7"/>
      <c r="DJV146" s="7"/>
      <c r="DJW146" s="7"/>
      <c r="DJX146" s="7"/>
      <c r="DJY146" s="7"/>
      <c r="DJZ146" s="7"/>
      <c r="DKA146" s="7"/>
      <c r="DKB146" s="7"/>
      <c r="DKC146" s="7"/>
      <c r="DKD146" s="7"/>
      <c r="DKE146" s="7"/>
      <c r="DKF146" s="7"/>
      <c r="DKG146" s="7"/>
      <c r="DKH146" s="7"/>
      <c r="DKI146" s="7"/>
      <c r="DKJ146" s="7"/>
      <c r="DKK146" s="7"/>
      <c r="DKL146" s="7"/>
      <c r="DKM146" s="7"/>
      <c r="DKN146" s="7"/>
      <c r="DKO146" s="7"/>
      <c r="DKP146" s="7"/>
      <c r="DKQ146" s="7"/>
      <c r="DKR146" s="7"/>
      <c r="DKS146" s="7"/>
      <c r="DKT146" s="7"/>
      <c r="DKU146" s="7"/>
      <c r="DKV146" s="7"/>
      <c r="DKW146" s="7"/>
      <c r="DKX146" s="7"/>
      <c r="DKY146" s="7"/>
      <c r="DKZ146" s="7"/>
      <c r="DLA146" s="7"/>
      <c r="DLB146" s="7"/>
      <c r="DLC146" s="7"/>
      <c r="DLD146" s="7"/>
      <c r="DLE146" s="7"/>
      <c r="DLF146" s="7"/>
      <c r="DLG146" s="7"/>
      <c r="DLH146" s="7"/>
      <c r="DLI146" s="7"/>
      <c r="DLJ146" s="7"/>
      <c r="DLK146" s="7"/>
      <c r="DLL146" s="7"/>
      <c r="DLM146" s="7"/>
      <c r="DLN146" s="7"/>
      <c r="DLO146" s="7"/>
      <c r="DLP146" s="7"/>
      <c r="DLQ146" s="7"/>
      <c r="DLR146" s="7"/>
      <c r="DLS146" s="7"/>
      <c r="DLT146" s="7"/>
      <c r="DLU146" s="7"/>
      <c r="DLV146" s="7"/>
      <c r="DLW146" s="7"/>
      <c r="DLX146" s="7"/>
      <c r="DLY146" s="7"/>
      <c r="DLZ146" s="7"/>
      <c r="DMA146" s="7"/>
      <c r="DMB146" s="7"/>
      <c r="DMC146" s="7"/>
      <c r="DMD146" s="7"/>
      <c r="DME146" s="7"/>
      <c r="DMF146" s="7"/>
      <c r="DMG146" s="7"/>
      <c r="DMH146" s="7"/>
      <c r="DMI146" s="7"/>
      <c r="DMJ146" s="7"/>
      <c r="DMK146" s="7"/>
      <c r="DML146" s="7"/>
      <c r="DMM146" s="7"/>
      <c r="DMN146" s="7"/>
      <c r="DMO146" s="7"/>
      <c r="DMP146" s="7"/>
      <c r="DMQ146" s="7"/>
      <c r="DMR146" s="7"/>
      <c r="DMS146" s="7"/>
      <c r="DMT146" s="7"/>
      <c r="DMU146" s="7"/>
      <c r="DMV146" s="7"/>
      <c r="DMW146" s="7"/>
      <c r="DMX146" s="7"/>
      <c r="DMY146" s="7"/>
      <c r="DMZ146" s="7"/>
      <c r="DNA146" s="7"/>
      <c r="DNB146" s="7"/>
      <c r="DNC146" s="7"/>
      <c r="DND146" s="7"/>
      <c r="DNE146" s="7"/>
      <c r="DNF146" s="7"/>
      <c r="DNG146" s="7"/>
      <c r="DNH146" s="7"/>
      <c r="DNI146" s="7"/>
      <c r="DNJ146" s="7"/>
      <c r="DNK146" s="7"/>
      <c r="DNL146" s="7"/>
      <c r="DNM146" s="7"/>
      <c r="DNN146" s="7"/>
      <c r="DNO146" s="7"/>
      <c r="DNP146" s="7"/>
      <c r="DNQ146" s="7"/>
      <c r="DNR146" s="7"/>
      <c r="DNS146" s="7"/>
      <c r="DNT146" s="7"/>
      <c r="DNU146" s="7"/>
      <c r="DNV146" s="7"/>
      <c r="DNW146" s="7"/>
      <c r="DNX146" s="7"/>
      <c r="DNZ146" s="7"/>
      <c r="DOA146" s="7"/>
      <c r="DOB146" s="7"/>
      <c r="DOC146" s="7"/>
      <c r="DOD146" s="7"/>
      <c r="DOE146" s="7"/>
      <c r="DOF146" s="7"/>
      <c r="DOG146" s="7"/>
      <c r="DOH146" s="7"/>
      <c r="DOI146" s="7"/>
      <c r="DOJ146" s="7"/>
      <c r="DOK146" s="7"/>
      <c r="DOL146" s="7"/>
      <c r="DOM146" s="7"/>
      <c r="DON146" s="7"/>
      <c r="DOO146" s="7"/>
      <c r="DOP146" s="7"/>
      <c r="DOQ146" s="7"/>
      <c r="DOR146" s="7"/>
      <c r="DOS146" s="7"/>
      <c r="DOT146" s="7"/>
      <c r="DOU146" s="7"/>
      <c r="DOV146" s="7"/>
      <c r="DOW146" s="7"/>
      <c r="DOX146" s="7"/>
      <c r="DOY146" s="7"/>
      <c r="DOZ146" s="7"/>
      <c r="DPA146" s="7"/>
      <c r="DPB146" s="7"/>
      <c r="DPC146" s="7"/>
      <c r="DPD146" s="7"/>
      <c r="DPE146" s="7"/>
      <c r="DPF146" s="7"/>
      <c r="DPG146" s="7"/>
      <c r="DPH146" s="7"/>
      <c r="DPI146" s="7"/>
      <c r="DPJ146" s="7"/>
      <c r="DPK146" s="7"/>
      <c r="DPL146" s="7"/>
      <c r="DPM146" s="7"/>
      <c r="DPN146" s="7"/>
      <c r="DPO146" s="7"/>
      <c r="DPP146" s="7"/>
      <c r="DPQ146" s="7"/>
      <c r="DPR146" s="7"/>
      <c r="DPS146" s="7"/>
      <c r="DPT146" s="7"/>
      <c r="DPU146" s="7"/>
      <c r="DPV146" s="7"/>
      <c r="DPW146" s="7"/>
      <c r="DPX146" s="7"/>
      <c r="DPY146" s="7"/>
      <c r="DPZ146" s="7"/>
      <c r="DQA146" s="7"/>
      <c r="DQB146" s="7"/>
      <c r="DQC146" s="7"/>
      <c r="DQD146" s="7"/>
      <c r="DQE146" s="7"/>
      <c r="DQF146" s="7"/>
      <c r="DQG146" s="7"/>
      <c r="DQH146" s="7"/>
      <c r="DQI146" s="7"/>
      <c r="DQJ146" s="7"/>
      <c r="DQK146" s="7"/>
      <c r="DQL146" s="7"/>
      <c r="DQM146" s="7"/>
      <c r="DQN146" s="7"/>
      <c r="DQO146" s="7"/>
      <c r="DQP146" s="7"/>
      <c r="DQQ146" s="7"/>
      <c r="DQR146" s="7"/>
      <c r="DQS146" s="7"/>
      <c r="DQT146" s="7"/>
      <c r="DQU146" s="7"/>
      <c r="DQV146" s="7"/>
      <c r="DQW146" s="7"/>
      <c r="DQX146" s="7"/>
      <c r="DQY146" s="7"/>
      <c r="DQZ146" s="7"/>
      <c r="DRA146" s="7"/>
      <c r="DRB146" s="7"/>
      <c r="DRC146" s="7"/>
      <c r="DRD146" s="7"/>
      <c r="DRE146" s="7"/>
      <c r="DRF146" s="7"/>
      <c r="DRG146" s="7"/>
      <c r="DRH146" s="7"/>
      <c r="DRI146" s="7"/>
      <c r="DRJ146" s="7"/>
      <c r="DRK146" s="7"/>
      <c r="DRL146" s="7"/>
      <c r="DRM146" s="7"/>
      <c r="DRN146" s="7"/>
      <c r="DRO146" s="7"/>
      <c r="DRP146" s="7"/>
      <c r="DRQ146" s="7"/>
      <c r="DRR146" s="7"/>
      <c r="DRS146" s="7"/>
      <c r="DRT146" s="7"/>
      <c r="DRU146" s="7"/>
      <c r="DRV146" s="7"/>
      <c r="DRW146" s="7"/>
      <c r="DRX146" s="7"/>
      <c r="DRY146" s="7"/>
      <c r="DRZ146" s="7"/>
      <c r="DSA146" s="7"/>
      <c r="DSB146" s="7"/>
      <c r="DSC146" s="7"/>
      <c r="DSD146" s="7"/>
      <c r="DSE146" s="7"/>
      <c r="DSF146" s="7"/>
      <c r="DSG146" s="7"/>
      <c r="DSH146" s="7"/>
      <c r="DSI146" s="7"/>
      <c r="DSJ146" s="7"/>
      <c r="DSK146" s="7"/>
      <c r="DSL146" s="7"/>
      <c r="DSM146" s="7"/>
      <c r="DSN146" s="7"/>
      <c r="DSO146" s="7"/>
      <c r="DSP146" s="7"/>
      <c r="DSQ146" s="7"/>
      <c r="DSR146" s="7"/>
      <c r="DSS146" s="7"/>
      <c r="DST146" s="7"/>
      <c r="DSU146" s="7"/>
      <c r="DSV146" s="7"/>
      <c r="DSW146" s="7"/>
      <c r="DSX146" s="7"/>
      <c r="DSY146" s="7"/>
      <c r="DSZ146" s="7"/>
      <c r="DTA146" s="7"/>
      <c r="DTB146" s="7"/>
      <c r="DTC146" s="7"/>
      <c r="DTD146" s="7"/>
      <c r="DTE146" s="7"/>
      <c r="DTF146" s="7"/>
      <c r="DTG146" s="7"/>
      <c r="DTH146" s="7"/>
      <c r="DTI146" s="7"/>
      <c r="DTJ146" s="7"/>
      <c r="DTK146" s="7"/>
      <c r="DTL146" s="7"/>
      <c r="DTM146" s="7"/>
      <c r="DTN146" s="7"/>
      <c r="DTO146" s="7"/>
      <c r="DTP146" s="7"/>
      <c r="DTQ146" s="7"/>
      <c r="DTR146" s="7"/>
      <c r="DTS146" s="7"/>
      <c r="DTT146" s="7"/>
      <c r="DTU146" s="7"/>
      <c r="DTV146" s="7"/>
      <c r="DTW146" s="7"/>
      <c r="DTX146" s="7"/>
      <c r="DTY146" s="7"/>
      <c r="DTZ146" s="7"/>
      <c r="DUA146" s="7"/>
      <c r="DUB146" s="7"/>
      <c r="DUC146" s="7"/>
      <c r="DUD146" s="7"/>
      <c r="DUE146" s="7"/>
      <c r="DUF146" s="7"/>
      <c r="DUG146" s="7"/>
      <c r="DUH146" s="7"/>
      <c r="DUI146" s="7"/>
      <c r="DUJ146" s="7"/>
      <c r="DUK146" s="7"/>
      <c r="DUL146" s="7"/>
      <c r="DUM146" s="7"/>
      <c r="DUN146" s="7"/>
      <c r="DUO146" s="7"/>
      <c r="DUP146" s="7"/>
      <c r="DUQ146" s="7"/>
      <c r="DUR146" s="7"/>
      <c r="DUS146" s="7"/>
      <c r="DUT146" s="7"/>
      <c r="DUU146" s="7"/>
      <c r="DUV146" s="7"/>
      <c r="DUW146" s="7"/>
      <c r="DUX146" s="7"/>
      <c r="DUY146" s="7"/>
      <c r="DUZ146" s="7"/>
      <c r="DVA146" s="7"/>
      <c r="DVB146" s="7"/>
      <c r="DVC146" s="7"/>
      <c r="DVD146" s="7"/>
      <c r="DVE146" s="7"/>
      <c r="DVF146" s="7"/>
      <c r="DVG146" s="7"/>
      <c r="DVH146" s="7"/>
      <c r="DVI146" s="7"/>
      <c r="DVJ146" s="7"/>
      <c r="DVK146" s="7"/>
      <c r="DVL146" s="7"/>
      <c r="DVM146" s="7"/>
      <c r="DVN146" s="7"/>
      <c r="DVO146" s="7"/>
      <c r="DVP146" s="7"/>
      <c r="DVQ146" s="7"/>
      <c r="DVR146" s="7"/>
      <c r="DVS146" s="7"/>
      <c r="DVT146" s="7"/>
      <c r="DVU146" s="7"/>
      <c r="DVV146" s="7"/>
      <c r="DVW146" s="7"/>
      <c r="DVX146" s="7"/>
      <c r="DVY146" s="7"/>
      <c r="DVZ146" s="7"/>
      <c r="DWA146" s="7"/>
      <c r="DWB146" s="7"/>
      <c r="DWC146" s="7"/>
      <c r="DWD146" s="7"/>
      <c r="DWE146" s="7"/>
      <c r="DWF146" s="7"/>
      <c r="DWG146" s="7"/>
      <c r="DWH146" s="7"/>
      <c r="DWI146" s="7"/>
      <c r="DWJ146" s="7"/>
      <c r="DWK146" s="7"/>
      <c r="DWL146" s="7"/>
      <c r="DWM146" s="7"/>
      <c r="DWN146" s="7"/>
      <c r="DWO146" s="7"/>
      <c r="DWP146" s="7"/>
      <c r="DWQ146" s="7"/>
      <c r="DWR146" s="7"/>
      <c r="DWS146" s="7"/>
      <c r="DWT146" s="7"/>
      <c r="DWU146" s="7"/>
      <c r="DWV146" s="7"/>
      <c r="DWW146" s="7"/>
      <c r="DWX146" s="7"/>
      <c r="DWY146" s="7"/>
      <c r="DWZ146" s="7"/>
      <c r="DXA146" s="7"/>
      <c r="DXB146" s="7"/>
      <c r="DXC146" s="7"/>
      <c r="DXD146" s="7"/>
      <c r="DXE146" s="7"/>
      <c r="DXF146" s="7"/>
      <c r="DXG146" s="7"/>
      <c r="DXH146" s="7"/>
      <c r="DXI146" s="7"/>
      <c r="DXJ146" s="7"/>
      <c r="DXK146" s="7"/>
      <c r="DXL146" s="7"/>
      <c r="DXM146" s="7"/>
      <c r="DXN146" s="7"/>
      <c r="DXO146" s="7"/>
      <c r="DXP146" s="7"/>
      <c r="DXQ146" s="7"/>
      <c r="DXR146" s="7"/>
      <c r="DXS146" s="7"/>
      <c r="DXT146" s="7"/>
      <c r="DXV146" s="7"/>
      <c r="DXW146" s="7"/>
      <c r="DXX146" s="7"/>
      <c r="DXY146" s="7"/>
      <c r="DXZ146" s="7"/>
      <c r="DYA146" s="7"/>
      <c r="DYB146" s="7"/>
      <c r="DYC146" s="7"/>
      <c r="DYD146" s="7"/>
      <c r="DYE146" s="7"/>
      <c r="DYF146" s="7"/>
      <c r="DYG146" s="7"/>
      <c r="DYH146" s="7"/>
      <c r="DYI146" s="7"/>
      <c r="DYJ146" s="7"/>
      <c r="DYK146" s="7"/>
      <c r="DYL146" s="7"/>
      <c r="DYM146" s="7"/>
      <c r="DYN146" s="7"/>
      <c r="DYO146" s="7"/>
      <c r="DYP146" s="7"/>
      <c r="DYQ146" s="7"/>
      <c r="DYR146" s="7"/>
      <c r="DYS146" s="7"/>
      <c r="DYT146" s="7"/>
      <c r="DYU146" s="7"/>
      <c r="DYV146" s="7"/>
      <c r="DYW146" s="7"/>
      <c r="DYX146" s="7"/>
      <c r="DYY146" s="7"/>
      <c r="DYZ146" s="7"/>
      <c r="DZA146" s="7"/>
      <c r="DZB146" s="7"/>
      <c r="DZC146" s="7"/>
      <c r="DZD146" s="7"/>
      <c r="DZE146" s="7"/>
      <c r="DZF146" s="7"/>
      <c r="DZG146" s="7"/>
      <c r="DZH146" s="7"/>
      <c r="DZI146" s="7"/>
      <c r="DZJ146" s="7"/>
      <c r="DZK146" s="7"/>
      <c r="DZL146" s="7"/>
      <c r="DZM146" s="7"/>
      <c r="DZN146" s="7"/>
      <c r="DZO146" s="7"/>
      <c r="DZP146" s="7"/>
      <c r="DZQ146" s="7"/>
      <c r="DZR146" s="7"/>
      <c r="DZS146" s="7"/>
      <c r="DZT146" s="7"/>
      <c r="DZU146" s="7"/>
      <c r="DZV146" s="7"/>
      <c r="DZW146" s="7"/>
      <c r="DZX146" s="7"/>
      <c r="DZY146" s="7"/>
      <c r="DZZ146" s="7"/>
      <c r="EAA146" s="7"/>
      <c r="EAB146" s="7"/>
      <c r="EAC146" s="7"/>
      <c r="EAD146" s="7"/>
      <c r="EAE146" s="7"/>
      <c r="EAF146" s="7"/>
      <c r="EAG146" s="7"/>
      <c r="EAH146" s="7"/>
      <c r="EAI146" s="7"/>
      <c r="EAJ146" s="7"/>
      <c r="EAK146" s="7"/>
      <c r="EAL146" s="7"/>
      <c r="EAM146" s="7"/>
      <c r="EAN146" s="7"/>
      <c r="EAO146" s="7"/>
      <c r="EAP146" s="7"/>
      <c r="EAQ146" s="7"/>
      <c r="EAR146" s="7"/>
      <c r="EAS146" s="7"/>
      <c r="EAT146" s="7"/>
      <c r="EAU146" s="7"/>
      <c r="EAV146" s="7"/>
      <c r="EAW146" s="7"/>
      <c r="EAX146" s="7"/>
      <c r="EAY146" s="7"/>
      <c r="EAZ146" s="7"/>
      <c r="EBA146" s="7"/>
      <c r="EBB146" s="7"/>
      <c r="EBC146" s="7"/>
      <c r="EBD146" s="7"/>
      <c r="EBE146" s="7"/>
      <c r="EBF146" s="7"/>
      <c r="EBG146" s="7"/>
      <c r="EBH146" s="7"/>
      <c r="EBI146" s="7"/>
      <c r="EBJ146" s="7"/>
      <c r="EBK146" s="7"/>
      <c r="EBL146" s="7"/>
      <c r="EBM146" s="7"/>
      <c r="EBN146" s="7"/>
      <c r="EBO146" s="7"/>
      <c r="EBP146" s="7"/>
      <c r="EBQ146" s="7"/>
      <c r="EBR146" s="7"/>
      <c r="EBS146" s="7"/>
      <c r="EBT146" s="7"/>
      <c r="EBU146" s="7"/>
      <c r="EBV146" s="7"/>
      <c r="EBW146" s="7"/>
      <c r="EBX146" s="7"/>
      <c r="EBY146" s="7"/>
      <c r="EBZ146" s="7"/>
      <c r="ECA146" s="7"/>
      <c r="ECB146" s="7"/>
      <c r="ECC146" s="7"/>
      <c r="ECD146" s="7"/>
      <c r="ECE146" s="7"/>
      <c r="ECF146" s="7"/>
      <c r="ECG146" s="7"/>
      <c r="ECH146" s="7"/>
      <c r="ECI146" s="7"/>
      <c r="ECJ146" s="7"/>
      <c r="ECK146" s="7"/>
      <c r="ECL146" s="7"/>
      <c r="ECM146" s="7"/>
      <c r="ECN146" s="7"/>
      <c r="ECO146" s="7"/>
      <c r="ECP146" s="7"/>
      <c r="ECQ146" s="7"/>
      <c r="ECR146" s="7"/>
      <c r="ECS146" s="7"/>
      <c r="ECT146" s="7"/>
      <c r="ECU146" s="7"/>
      <c r="ECV146" s="7"/>
      <c r="ECW146" s="7"/>
      <c r="ECX146" s="7"/>
      <c r="ECY146" s="7"/>
      <c r="ECZ146" s="7"/>
      <c r="EDA146" s="7"/>
      <c r="EDB146" s="7"/>
      <c r="EDC146" s="7"/>
      <c r="EDD146" s="7"/>
      <c r="EDE146" s="7"/>
      <c r="EDF146" s="7"/>
      <c r="EDG146" s="7"/>
      <c r="EDH146" s="7"/>
      <c r="EDI146" s="7"/>
      <c r="EDJ146" s="7"/>
      <c r="EDK146" s="7"/>
      <c r="EDL146" s="7"/>
      <c r="EDM146" s="7"/>
      <c r="EDN146" s="7"/>
      <c r="EDO146" s="7"/>
      <c r="EDP146" s="7"/>
      <c r="EDQ146" s="7"/>
      <c r="EDR146" s="7"/>
      <c r="EDS146" s="7"/>
      <c r="EDT146" s="7"/>
      <c r="EDU146" s="7"/>
      <c r="EDV146" s="7"/>
      <c r="EDW146" s="7"/>
      <c r="EDX146" s="7"/>
      <c r="EDY146" s="7"/>
      <c r="EDZ146" s="7"/>
      <c r="EEA146" s="7"/>
      <c r="EEB146" s="7"/>
      <c r="EEC146" s="7"/>
      <c r="EED146" s="7"/>
      <c r="EEE146" s="7"/>
      <c r="EEF146" s="7"/>
      <c r="EEG146" s="7"/>
      <c r="EEH146" s="7"/>
      <c r="EEI146" s="7"/>
      <c r="EEJ146" s="7"/>
      <c r="EEK146" s="7"/>
      <c r="EEL146" s="7"/>
      <c r="EEM146" s="7"/>
      <c r="EEN146" s="7"/>
      <c r="EEO146" s="7"/>
      <c r="EEP146" s="7"/>
      <c r="EEQ146" s="7"/>
      <c r="EER146" s="7"/>
      <c r="EES146" s="7"/>
      <c r="EET146" s="7"/>
      <c r="EEU146" s="7"/>
      <c r="EEV146" s="7"/>
      <c r="EEW146" s="7"/>
      <c r="EEX146" s="7"/>
      <c r="EEY146" s="7"/>
      <c r="EEZ146" s="7"/>
      <c r="EFA146" s="7"/>
      <c r="EFB146" s="7"/>
      <c r="EFC146" s="7"/>
      <c r="EFD146" s="7"/>
      <c r="EFE146" s="7"/>
      <c r="EFF146" s="7"/>
      <c r="EFG146" s="7"/>
      <c r="EFH146" s="7"/>
      <c r="EFI146" s="7"/>
      <c r="EFJ146" s="7"/>
      <c r="EFK146" s="7"/>
      <c r="EFL146" s="7"/>
      <c r="EFM146" s="7"/>
      <c r="EFN146" s="7"/>
      <c r="EFO146" s="7"/>
      <c r="EFP146" s="7"/>
      <c r="EFQ146" s="7"/>
      <c r="EFR146" s="7"/>
      <c r="EFS146" s="7"/>
      <c r="EFT146" s="7"/>
      <c r="EFU146" s="7"/>
      <c r="EFV146" s="7"/>
      <c r="EFW146" s="7"/>
      <c r="EFX146" s="7"/>
      <c r="EFY146" s="7"/>
      <c r="EFZ146" s="7"/>
      <c r="EGA146" s="7"/>
      <c r="EGB146" s="7"/>
      <c r="EGC146" s="7"/>
      <c r="EGD146" s="7"/>
      <c r="EGE146" s="7"/>
      <c r="EGF146" s="7"/>
      <c r="EGG146" s="7"/>
      <c r="EGH146" s="7"/>
      <c r="EGI146" s="7"/>
      <c r="EGJ146" s="7"/>
      <c r="EGK146" s="7"/>
      <c r="EGL146" s="7"/>
      <c r="EGM146" s="7"/>
      <c r="EGN146" s="7"/>
      <c r="EGO146" s="7"/>
      <c r="EGP146" s="7"/>
      <c r="EGQ146" s="7"/>
      <c r="EGR146" s="7"/>
      <c r="EGS146" s="7"/>
      <c r="EGT146" s="7"/>
      <c r="EGU146" s="7"/>
      <c r="EGV146" s="7"/>
      <c r="EGW146" s="7"/>
      <c r="EGX146" s="7"/>
      <c r="EGY146" s="7"/>
      <c r="EGZ146" s="7"/>
      <c r="EHA146" s="7"/>
      <c r="EHB146" s="7"/>
      <c r="EHC146" s="7"/>
      <c r="EHD146" s="7"/>
      <c r="EHE146" s="7"/>
      <c r="EHF146" s="7"/>
      <c r="EHG146" s="7"/>
      <c r="EHH146" s="7"/>
      <c r="EHI146" s="7"/>
      <c r="EHJ146" s="7"/>
      <c r="EHK146" s="7"/>
      <c r="EHL146" s="7"/>
      <c r="EHM146" s="7"/>
      <c r="EHN146" s="7"/>
      <c r="EHO146" s="7"/>
      <c r="EHP146" s="7"/>
      <c r="EHR146" s="7"/>
      <c r="EHS146" s="7"/>
      <c r="EHT146" s="7"/>
      <c r="EHU146" s="7"/>
      <c r="EHV146" s="7"/>
      <c r="EHW146" s="7"/>
      <c r="EHX146" s="7"/>
      <c r="EHY146" s="7"/>
      <c r="EHZ146" s="7"/>
      <c r="EIA146" s="7"/>
      <c r="EIB146" s="7"/>
      <c r="EIC146" s="7"/>
      <c r="EID146" s="7"/>
      <c r="EIE146" s="7"/>
      <c r="EIF146" s="7"/>
      <c r="EIG146" s="7"/>
      <c r="EIH146" s="7"/>
      <c r="EII146" s="7"/>
      <c r="EIJ146" s="7"/>
      <c r="EIK146" s="7"/>
      <c r="EIL146" s="7"/>
      <c r="EIM146" s="7"/>
      <c r="EIN146" s="7"/>
      <c r="EIO146" s="7"/>
      <c r="EIP146" s="7"/>
      <c r="EIQ146" s="7"/>
      <c r="EIR146" s="7"/>
      <c r="EIS146" s="7"/>
      <c r="EIT146" s="7"/>
      <c r="EIU146" s="7"/>
      <c r="EIV146" s="7"/>
      <c r="EIW146" s="7"/>
      <c r="EIX146" s="7"/>
      <c r="EIY146" s="7"/>
      <c r="EIZ146" s="7"/>
      <c r="EJA146" s="7"/>
      <c r="EJB146" s="7"/>
      <c r="EJC146" s="7"/>
      <c r="EJD146" s="7"/>
      <c r="EJE146" s="7"/>
      <c r="EJF146" s="7"/>
      <c r="EJG146" s="7"/>
      <c r="EJH146" s="7"/>
      <c r="EJI146" s="7"/>
      <c r="EJJ146" s="7"/>
      <c r="EJK146" s="7"/>
      <c r="EJL146" s="7"/>
      <c r="EJM146" s="7"/>
      <c r="EJN146" s="7"/>
      <c r="EJO146" s="7"/>
      <c r="EJP146" s="7"/>
      <c r="EJQ146" s="7"/>
      <c r="EJR146" s="7"/>
      <c r="EJS146" s="7"/>
      <c r="EJT146" s="7"/>
      <c r="EJU146" s="7"/>
      <c r="EJV146" s="7"/>
      <c r="EJW146" s="7"/>
      <c r="EJX146" s="7"/>
      <c r="EJY146" s="7"/>
      <c r="EJZ146" s="7"/>
      <c r="EKA146" s="7"/>
      <c r="EKB146" s="7"/>
      <c r="EKC146" s="7"/>
      <c r="EKD146" s="7"/>
      <c r="EKE146" s="7"/>
      <c r="EKF146" s="7"/>
      <c r="EKG146" s="7"/>
      <c r="EKH146" s="7"/>
      <c r="EKI146" s="7"/>
      <c r="EKJ146" s="7"/>
      <c r="EKK146" s="7"/>
      <c r="EKL146" s="7"/>
      <c r="EKM146" s="7"/>
      <c r="EKN146" s="7"/>
      <c r="EKO146" s="7"/>
      <c r="EKP146" s="7"/>
      <c r="EKQ146" s="7"/>
      <c r="EKR146" s="7"/>
      <c r="EKS146" s="7"/>
      <c r="EKT146" s="7"/>
      <c r="EKU146" s="7"/>
      <c r="EKV146" s="7"/>
      <c r="EKW146" s="7"/>
      <c r="EKX146" s="7"/>
      <c r="EKY146" s="7"/>
      <c r="EKZ146" s="7"/>
      <c r="ELA146" s="7"/>
      <c r="ELB146" s="7"/>
      <c r="ELC146" s="7"/>
      <c r="ELD146" s="7"/>
      <c r="ELE146" s="7"/>
      <c r="ELF146" s="7"/>
      <c r="ELG146" s="7"/>
      <c r="ELH146" s="7"/>
      <c r="ELI146" s="7"/>
      <c r="ELJ146" s="7"/>
      <c r="ELK146" s="7"/>
      <c r="ELL146" s="7"/>
      <c r="ELM146" s="7"/>
      <c r="ELN146" s="7"/>
      <c r="ELO146" s="7"/>
      <c r="ELP146" s="7"/>
      <c r="ELQ146" s="7"/>
      <c r="ELR146" s="7"/>
      <c r="ELS146" s="7"/>
      <c r="ELT146" s="7"/>
      <c r="ELU146" s="7"/>
      <c r="ELV146" s="7"/>
      <c r="ELW146" s="7"/>
      <c r="ELX146" s="7"/>
      <c r="ELY146" s="7"/>
      <c r="ELZ146" s="7"/>
      <c r="EMA146" s="7"/>
      <c r="EMB146" s="7"/>
      <c r="EMC146" s="7"/>
      <c r="EMD146" s="7"/>
      <c r="EME146" s="7"/>
      <c r="EMF146" s="7"/>
      <c r="EMG146" s="7"/>
      <c r="EMH146" s="7"/>
      <c r="EMI146" s="7"/>
      <c r="EMJ146" s="7"/>
      <c r="EMK146" s="7"/>
      <c r="EML146" s="7"/>
      <c r="EMM146" s="7"/>
      <c r="EMN146" s="7"/>
      <c r="EMO146" s="7"/>
      <c r="EMP146" s="7"/>
      <c r="EMQ146" s="7"/>
      <c r="EMR146" s="7"/>
      <c r="EMS146" s="7"/>
      <c r="EMT146" s="7"/>
      <c r="EMU146" s="7"/>
      <c r="EMV146" s="7"/>
      <c r="EMW146" s="7"/>
      <c r="EMX146" s="7"/>
      <c r="EMY146" s="7"/>
      <c r="EMZ146" s="7"/>
      <c r="ENA146" s="7"/>
      <c r="ENB146" s="7"/>
      <c r="ENC146" s="7"/>
      <c r="END146" s="7"/>
      <c r="ENE146" s="7"/>
      <c r="ENF146" s="7"/>
      <c r="ENG146" s="7"/>
      <c r="ENH146" s="7"/>
      <c r="ENI146" s="7"/>
      <c r="ENJ146" s="7"/>
      <c r="ENK146" s="7"/>
      <c r="ENL146" s="7"/>
      <c r="ENM146" s="7"/>
      <c r="ENN146" s="7"/>
      <c r="ENO146" s="7"/>
      <c r="ENP146" s="7"/>
      <c r="ENQ146" s="7"/>
      <c r="ENR146" s="7"/>
      <c r="ENS146" s="7"/>
      <c r="ENT146" s="7"/>
      <c r="ENU146" s="7"/>
      <c r="ENV146" s="7"/>
      <c r="ENW146" s="7"/>
      <c r="ENX146" s="7"/>
      <c r="ENY146" s="7"/>
      <c r="ENZ146" s="7"/>
      <c r="EOA146" s="7"/>
      <c r="EOB146" s="7"/>
      <c r="EOC146" s="7"/>
      <c r="EOD146" s="7"/>
      <c r="EOE146" s="7"/>
      <c r="EOF146" s="7"/>
      <c r="EOG146" s="7"/>
      <c r="EOH146" s="7"/>
      <c r="EOI146" s="7"/>
      <c r="EOJ146" s="7"/>
      <c r="EOK146" s="7"/>
      <c r="EOL146" s="7"/>
      <c r="EOM146" s="7"/>
      <c r="EON146" s="7"/>
      <c r="EOO146" s="7"/>
      <c r="EOP146" s="7"/>
      <c r="EOQ146" s="7"/>
      <c r="EOR146" s="7"/>
      <c r="EOS146" s="7"/>
      <c r="EOT146" s="7"/>
      <c r="EOU146" s="7"/>
      <c r="EOV146" s="7"/>
      <c r="EOW146" s="7"/>
      <c r="EOX146" s="7"/>
      <c r="EOY146" s="7"/>
      <c r="EOZ146" s="7"/>
      <c r="EPA146" s="7"/>
      <c r="EPB146" s="7"/>
      <c r="EPC146" s="7"/>
      <c r="EPD146" s="7"/>
      <c r="EPE146" s="7"/>
      <c r="EPF146" s="7"/>
      <c r="EPG146" s="7"/>
      <c r="EPH146" s="7"/>
      <c r="EPI146" s="7"/>
      <c r="EPJ146" s="7"/>
      <c r="EPK146" s="7"/>
      <c r="EPL146" s="7"/>
      <c r="EPM146" s="7"/>
      <c r="EPN146" s="7"/>
      <c r="EPO146" s="7"/>
      <c r="EPP146" s="7"/>
      <c r="EPQ146" s="7"/>
      <c r="EPR146" s="7"/>
      <c r="EPS146" s="7"/>
      <c r="EPT146" s="7"/>
      <c r="EPU146" s="7"/>
      <c r="EPV146" s="7"/>
      <c r="EPW146" s="7"/>
      <c r="EPX146" s="7"/>
      <c r="EPY146" s="7"/>
      <c r="EPZ146" s="7"/>
      <c r="EQA146" s="7"/>
      <c r="EQB146" s="7"/>
      <c r="EQC146" s="7"/>
      <c r="EQD146" s="7"/>
      <c r="EQE146" s="7"/>
      <c r="EQF146" s="7"/>
      <c r="EQG146" s="7"/>
      <c r="EQH146" s="7"/>
      <c r="EQI146" s="7"/>
      <c r="EQJ146" s="7"/>
      <c r="EQK146" s="7"/>
      <c r="EQL146" s="7"/>
      <c r="EQM146" s="7"/>
      <c r="EQN146" s="7"/>
      <c r="EQO146" s="7"/>
      <c r="EQP146" s="7"/>
      <c r="EQQ146" s="7"/>
      <c r="EQR146" s="7"/>
      <c r="EQS146" s="7"/>
      <c r="EQT146" s="7"/>
      <c r="EQU146" s="7"/>
      <c r="EQV146" s="7"/>
      <c r="EQW146" s="7"/>
      <c r="EQX146" s="7"/>
      <c r="EQY146" s="7"/>
      <c r="EQZ146" s="7"/>
      <c r="ERA146" s="7"/>
      <c r="ERB146" s="7"/>
      <c r="ERC146" s="7"/>
      <c r="ERD146" s="7"/>
      <c r="ERE146" s="7"/>
      <c r="ERF146" s="7"/>
      <c r="ERG146" s="7"/>
      <c r="ERH146" s="7"/>
      <c r="ERI146" s="7"/>
      <c r="ERJ146" s="7"/>
      <c r="ERK146" s="7"/>
      <c r="ERL146" s="7"/>
      <c r="ERN146" s="7"/>
      <c r="ERO146" s="7"/>
      <c r="ERP146" s="7"/>
      <c r="ERQ146" s="7"/>
      <c r="ERR146" s="7"/>
      <c r="ERS146" s="7"/>
      <c r="ERT146" s="7"/>
      <c r="ERU146" s="7"/>
      <c r="ERV146" s="7"/>
      <c r="ERW146" s="7"/>
      <c r="ERX146" s="7"/>
      <c r="ERY146" s="7"/>
      <c r="ERZ146" s="7"/>
      <c r="ESA146" s="7"/>
      <c r="ESB146" s="7"/>
      <c r="ESC146" s="7"/>
      <c r="ESD146" s="7"/>
      <c r="ESE146" s="7"/>
      <c r="ESF146" s="7"/>
      <c r="ESG146" s="7"/>
      <c r="ESH146" s="7"/>
      <c r="ESI146" s="7"/>
      <c r="ESJ146" s="7"/>
      <c r="ESK146" s="7"/>
      <c r="ESL146" s="7"/>
      <c r="ESM146" s="7"/>
      <c r="ESN146" s="7"/>
      <c r="ESO146" s="7"/>
      <c r="ESP146" s="7"/>
      <c r="ESQ146" s="7"/>
      <c r="ESR146" s="7"/>
      <c r="ESS146" s="7"/>
      <c r="EST146" s="7"/>
      <c r="ESU146" s="7"/>
      <c r="ESV146" s="7"/>
      <c r="ESW146" s="7"/>
      <c r="ESX146" s="7"/>
      <c r="ESY146" s="7"/>
      <c r="ESZ146" s="7"/>
      <c r="ETA146" s="7"/>
      <c r="ETB146" s="7"/>
      <c r="ETC146" s="7"/>
      <c r="ETD146" s="7"/>
      <c r="ETE146" s="7"/>
      <c r="ETF146" s="7"/>
      <c r="ETG146" s="7"/>
      <c r="ETH146" s="7"/>
      <c r="ETI146" s="7"/>
      <c r="ETJ146" s="7"/>
      <c r="ETK146" s="7"/>
      <c r="ETL146" s="7"/>
      <c r="ETM146" s="7"/>
      <c r="ETN146" s="7"/>
      <c r="ETO146" s="7"/>
      <c r="ETP146" s="7"/>
      <c r="ETQ146" s="7"/>
      <c r="ETR146" s="7"/>
      <c r="ETS146" s="7"/>
      <c r="ETT146" s="7"/>
      <c r="ETU146" s="7"/>
      <c r="ETV146" s="7"/>
      <c r="ETW146" s="7"/>
      <c r="ETX146" s="7"/>
      <c r="ETY146" s="7"/>
      <c r="ETZ146" s="7"/>
      <c r="EUA146" s="7"/>
      <c r="EUB146" s="7"/>
      <c r="EUC146" s="7"/>
      <c r="EUD146" s="7"/>
      <c r="EUE146" s="7"/>
      <c r="EUF146" s="7"/>
      <c r="EUG146" s="7"/>
      <c r="EUH146" s="7"/>
      <c r="EUI146" s="7"/>
      <c r="EUJ146" s="7"/>
      <c r="EUK146" s="7"/>
      <c r="EUL146" s="7"/>
      <c r="EUM146" s="7"/>
      <c r="EUN146" s="7"/>
      <c r="EUO146" s="7"/>
      <c r="EUP146" s="7"/>
      <c r="EUQ146" s="7"/>
      <c r="EUR146" s="7"/>
      <c r="EUS146" s="7"/>
      <c r="EUT146" s="7"/>
      <c r="EUU146" s="7"/>
      <c r="EUV146" s="7"/>
      <c r="EUW146" s="7"/>
      <c r="EUX146" s="7"/>
      <c r="EUY146" s="7"/>
      <c r="EUZ146" s="7"/>
      <c r="EVA146" s="7"/>
      <c r="EVB146" s="7"/>
      <c r="EVC146" s="7"/>
      <c r="EVD146" s="7"/>
      <c r="EVE146" s="7"/>
      <c r="EVF146" s="7"/>
      <c r="EVG146" s="7"/>
      <c r="EVH146" s="7"/>
      <c r="EVI146" s="7"/>
      <c r="EVJ146" s="7"/>
      <c r="EVK146" s="7"/>
      <c r="EVL146" s="7"/>
      <c r="EVM146" s="7"/>
      <c r="EVN146" s="7"/>
      <c r="EVO146" s="7"/>
      <c r="EVP146" s="7"/>
      <c r="EVQ146" s="7"/>
      <c r="EVR146" s="7"/>
      <c r="EVS146" s="7"/>
      <c r="EVT146" s="7"/>
      <c r="EVU146" s="7"/>
      <c r="EVV146" s="7"/>
      <c r="EVW146" s="7"/>
      <c r="EVX146" s="7"/>
      <c r="EVY146" s="7"/>
      <c r="EVZ146" s="7"/>
      <c r="EWA146" s="7"/>
      <c r="EWB146" s="7"/>
      <c r="EWC146" s="7"/>
      <c r="EWD146" s="7"/>
      <c r="EWE146" s="7"/>
      <c r="EWF146" s="7"/>
      <c r="EWG146" s="7"/>
      <c r="EWH146" s="7"/>
      <c r="EWI146" s="7"/>
      <c r="EWJ146" s="7"/>
      <c r="EWK146" s="7"/>
      <c r="EWL146" s="7"/>
      <c r="EWM146" s="7"/>
      <c r="EWN146" s="7"/>
      <c r="EWO146" s="7"/>
      <c r="EWP146" s="7"/>
      <c r="EWQ146" s="7"/>
      <c r="EWR146" s="7"/>
      <c r="EWS146" s="7"/>
      <c r="EWT146" s="7"/>
      <c r="EWU146" s="7"/>
      <c r="EWV146" s="7"/>
      <c r="EWW146" s="7"/>
      <c r="EWX146" s="7"/>
      <c r="EWY146" s="7"/>
      <c r="EWZ146" s="7"/>
      <c r="EXA146" s="7"/>
      <c r="EXB146" s="7"/>
      <c r="EXC146" s="7"/>
      <c r="EXD146" s="7"/>
      <c r="EXE146" s="7"/>
      <c r="EXF146" s="7"/>
      <c r="EXG146" s="7"/>
      <c r="EXH146" s="7"/>
      <c r="EXI146" s="7"/>
      <c r="EXJ146" s="7"/>
      <c r="EXK146" s="7"/>
      <c r="EXL146" s="7"/>
      <c r="EXM146" s="7"/>
      <c r="EXN146" s="7"/>
      <c r="EXO146" s="7"/>
      <c r="EXP146" s="7"/>
      <c r="EXQ146" s="7"/>
      <c r="EXR146" s="7"/>
      <c r="EXS146" s="7"/>
      <c r="EXT146" s="7"/>
      <c r="EXU146" s="7"/>
      <c r="EXV146" s="7"/>
      <c r="EXW146" s="7"/>
      <c r="EXX146" s="7"/>
      <c r="EXY146" s="7"/>
      <c r="EXZ146" s="7"/>
      <c r="EYA146" s="7"/>
      <c r="EYB146" s="7"/>
      <c r="EYC146" s="7"/>
      <c r="EYD146" s="7"/>
      <c r="EYE146" s="7"/>
      <c r="EYF146" s="7"/>
      <c r="EYG146" s="7"/>
      <c r="EYH146" s="7"/>
      <c r="EYI146" s="7"/>
      <c r="EYJ146" s="7"/>
      <c r="EYK146" s="7"/>
      <c r="EYL146" s="7"/>
      <c r="EYM146" s="7"/>
      <c r="EYN146" s="7"/>
      <c r="EYO146" s="7"/>
      <c r="EYP146" s="7"/>
      <c r="EYQ146" s="7"/>
      <c r="EYR146" s="7"/>
      <c r="EYS146" s="7"/>
      <c r="EYT146" s="7"/>
      <c r="EYU146" s="7"/>
      <c r="EYV146" s="7"/>
      <c r="EYW146" s="7"/>
      <c r="EYX146" s="7"/>
      <c r="EYY146" s="7"/>
      <c r="EYZ146" s="7"/>
      <c r="EZA146" s="7"/>
      <c r="EZB146" s="7"/>
      <c r="EZC146" s="7"/>
      <c r="EZD146" s="7"/>
      <c r="EZE146" s="7"/>
      <c r="EZF146" s="7"/>
      <c r="EZG146" s="7"/>
      <c r="EZH146" s="7"/>
      <c r="EZI146" s="7"/>
      <c r="EZJ146" s="7"/>
      <c r="EZK146" s="7"/>
      <c r="EZL146" s="7"/>
      <c r="EZM146" s="7"/>
      <c r="EZN146" s="7"/>
      <c r="EZO146" s="7"/>
      <c r="EZP146" s="7"/>
      <c r="EZQ146" s="7"/>
      <c r="EZR146" s="7"/>
      <c r="EZS146" s="7"/>
      <c r="EZT146" s="7"/>
      <c r="EZU146" s="7"/>
      <c r="EZV146" s="7"/>
      <c r="EZW146" s="7"/>
      <c r="EZX146" s="7"/>
      <c r="EZY146" s="7"/>
      <c r="EZZ146" s="7"/>
      <c r="FAA146" s="7"/>
      <c r="FAB146" s="7"/>
      <c r="FAC146" s="7"/>
      <c r="FAD146" s="7"/>
      <c r="FAE146" s="7"/>
      <c r="FAF146" s="7"/>
      <c r="FAG146" s="7"/>
      <c r="FAH146" s="7"/>
      <c r="FAI146" s="7"/>
      <c r="FAJ146" s="7"/>
      <c r="FAK146" s="7"/>
      <c r="FAL146" s="7"/>
      <c r="FAM146" s="7"/>
      <c r="FAN146" s="7"/>
      <c r="FAO146" s="7"/>
      <c r="FAP146" s="7"/>
      <c r="FAQ146" s="7"/>
      <c r="FAR146" s="7"/>
      <c r="FAS146" s="7"/>
      <c r="FAT146" s="7"/>
      <c r="FAU146" s="7"/>
      <c r="FAV146" s="7"/>
      <c r="FAW146" s="7"/>
      <c r="FAX146" s="7"/>
      <c r="FAY146" s="7"/>
      <c r="FAZ146" s="7"/>
      <c r="FBA146" s="7"/>
      <c r="FBB146" s="7"/>
      <c r="FBC146" s="7"/>
      <c r="FBD146" s="7"/>
      <c r="FBE146" s="7"/>
      <c r="FBF146" s="7"/>
      <c r="FBG146" s="7"/>
      <c r="FBH146" s="7"/>
      <c r="FBJ146" s="7"/>
      <c r="FBK146" s="7"/>
      <c r="FBL146" s="7"/>
      <c r="FBM146" s="7"/>
      <c r="FBN146" s="7"/>
      <c r="FBO146" s="7"/>
      <c r="FBP146" s="7"/>
      <c r="FBQ146" s="7"/>
      <c r="FBR146" s="7"/>
      <c r="FBS146" s="7"/>
      <c r="FBT146" s="7"/>
      <c r="FBU146" s="7"/>
      <c r="FBV146" s="7"/>
      <c r="FBW146" s="7"/>
      <c r="FBX146" s="7"/>
      <c r="FBY146" s="7"/>
      <c r="FBZ146" s="7"/>
      <c r="FCA146" s="7"/>
      <c r="FCB146" s="7"/>
      <c r="FCC146" s="7"/>
      <c r="FCD146" s="7"/>
      <c r="FCE146" s="7"/>
      <c r="FCF146" s="7"/>
      <c r="FCG146" s="7"/>
      <c r="FCH146" s="7"/>
      <c r="FCI146" s="7"/>
      <c r="FCJ146" s="7"/>
      <c r="FCK146" s="7"/>
      <c r="FCL146" s="7"/>
      <c r="FCM146" s="7"/>
      <c r="FCN146" s="7"/>
      <c r="FCO146" s="7"/>
      <c r="FCP146" s="7"/>
      <c r="FCQ146" s="7"/>
      <c r="FCR146" s="7"/>
      <c r="FCS146" s="7"/>
      <c r="FCT146" s="7"/>
      <c r="FCU146" s="7"/>
      <c r="FCV146" s="7"/>
      <c r="FCW146" s="7"/>
      <c r="FCX146" s="7"/>
      <c r="FCY146" s="7"/>
      <c r="FCZ146" s="7"/>
      <c r="FDA146" s="7"/>
      <c r="FDB146" s="7"/>
      <c r="FDC146" s="7"/>
      <c r="FDD146" s="7"/>
      <c r="FDE146" s="7"/>
      <c r="FDF146" s="7"/>
      <c r="FDG146" s="7"/>
      <c r="FDH146" s="7"/>
      <c r="FDI146" s="7"/>
      <c r="FDJ146" s="7"/>
      <c r="FDK146" s="7"/>
      <c r="FDL146" s="7"/>
      <c r="FDM146" s="7"/>
      <c r="FDN146" s="7"/>
      <c r="FDO146" s="7"/>
      <c r="FDP146" s="7"/>
      <c r="FDQ146" s="7"/>
      <c r="FDR146" s="7"/>
      <c r="FDS146" s="7"/>
      <c r="FDT146" s="7"/>
      <c r="FDU146" s="7"/>
      <c r="FDV146" s="7"/>
      <c r="FDW146" s="7"/>
      <c r="FDX146" s="7"/>
      <c r="FDY146" s="7"/>
      <c r="FDZ146" s="7"/>
      <c r="FEA146" s="7"/>
      <c r="FEB146" s="7"/>
      <c r="FEC146" s="7"/>
      <c r="FED146" s="7"/>
      <c r="FEE146" s="7"/>
      <c r="FEF146" s="7"/>
      <c r="FEG146" s="7"/>
      <c r="FEH146" s="7"/>
      <c r="FEI146" s="7"/>
      <c r="FEJ146" s="7"/>
      <c r="FEK146" s="7"/>
      <c r="FEL146" s="7"/>
      <c r="FEM146" s="7"/>
      <c r="FEN146" s="7"/>
      <c r="FEO146" s="7"/>
      <c r="FEP146" s="7"/>
      <c r="FEQ146" s="7"/>
      <c r="FER146" s="7"/>
      <c r="FES146" s="7"/>
      <c r="FET146" s="7"/>
      <c r="FEU146" s="7"/>
      <c r="FEV146" s="7"/>
      <c r="FEW146" s="7"/>
      <c r="FEX146" s="7"/>
      <c r="FEY146" s="7"/>
      <c r="FEZ146" s="7"/>
      <c r="FFA146" s="7"/>
      <c r="FFB146" s="7"/>
      <c r="FFC146" s="7"/>
      <c r="FFD146" s="7"/>
      <c r="FFE146" s="7"/>
      <c r="FFF146" s="7"/>
      <c r="FFG146" s="7"/>
      <c r="FFH146" s="7"/>
      <c r="FFI146" s="7"/>
      <c r="FFJ146" s="7"/>
      <c r="FFK146" s="7"/>
      <c r="FFL146" s="7"/>
      <c r="FFM146" s="7"/>
      <c r="FFN146" s="7"/>
      <c r="FFO146" s="7"/>
      <c r="FFP146" s="7"/>
      <c r="FFQ146" s="7"/>
      <c r="FFR146" s="7"/>
      <c r="FFS146" s="7"/>
      <c r="FFT146" s="7"/>
      <c r="FFU146" s="7"/>
      <c r="FFV146" s="7"/>
      <c r="FFW146" s="7"/>
      <c r="FFX146" s="7"/>
      <c r="FFY146" s="7"/>
      <c r="FFZ146" s="7"/>
      <c r="FGA146" s="7"/>
      <c r="FGB146" s="7"/>
      <c r="FGC146" s="7"/>
      <c r="FGD146" s="7"/>
      <c r="FGE146" s="7"/>
      <c r="FGF146" s="7"/>
      <c r="FGG146" s="7"/>
      <c r="FGH146" s="7"/>
      <c r="FGI146" s="7"/>
      <c r="FGJ146" s="7"/>
      <c r="FGK146" s="7"/>
      <c r="FGL146" s="7"/>
      <c r="FGM146" s="7"/>
      <c r="FGN146" s="7"/>
      <c r="FGO146" s="7"/>
      <c r="FGP146" s="7"/>
      <c r="FGQ146" s="7"/>
      <c r="FGR146" s="7"/>
      <c r="FGS146" s="7"/>
      <c r="FGT146" s="7"/>
      <c r="FGU146" s="7"/>
      <c r="FGV146" s="7"/>
      <c r="FGW146" s="7"/>
      <c r="FGX146" s="7"/>
      <c r="FGY146" s="7"/>
      <c r="FGZ146" s="7"/>
      <c r="FHA146" s="7"/>
      <c r="FHB146" s="7"/>
      <c r="FHC146" s="7"/>
      <c r="FHD146" s="7"/>
      <c r="FHE146" s="7"/>
      <c r="FHF146" s="7"/>
      <c r="FHG146" s="7"/>
      <c r="FHH146" s="7"/>
      <c r="FHI146" s="7"/>
      <c r="FHJ146" s="7"/>
      <c r="FHK146" s="7"/>
      <c r="FHL146" s="7"/>
      <c r="FHM146" s="7"/>
      <c r="FHN146" s="7"/>
      <c r="FHO146" s="7"/>
      <c r="FHP146" s="7"/>
      <c r="FHQ146" s="7"/>
      <c r="FHR146" s="7"/>
      <c r="FHS146" s="7"/>
      <c r="FHT146" s="7"/>
      <c r="FHU146" s="7"/>
      <c r="FHV146" s="7"/>
      <c r="FHW146" s="7"/>
      <c r="FHX146" s="7"/>
      <c r="FHY146" s="7"/>
      <c r="FHZ146" s="7"/>
      <c r="FIA146" s="7"/>
      <c r="FIB146" s="7"/>
      <c r="FIC146" s="7"/>
      <c r="FID146" s="7"/>
      <c r="FIE146" s="7"/>
      <c r="FIF146" s="7"/>
      <c r="FIG146" s="7"/>
      <c r="FIH146" s="7"/>
      <c r="FII146" s="7"/>
      <c r="FIJ146" s="7"/>
      <c r="FIK146" s="7"/>
      <c r="FIL146" s="7"/>
      <c r="FIM146" s="7"/>
      <c r="FIN146" s="7"/>
      <c r="FIO146" s="7"/>
      <c r="FIP146" s="7"/>
      <c r="FIQ146" s="7"/>
      <c r="FIR146" s="7"/>
      <c r="FIS146" s="7"/>
      <c r="FIT146" s="7"/>
      <c r="FIU146" s="7"/>
      <c r="FIV146" s="7"/>
      <c r="FIW146" s="7"/>
      <c r="FIX146" s="7"/>
      <c r="FIY146" s="7"/>
      <c r="FIZ146" s="7"/>
      <c r="FJA146" s="7"/>
      <c r="FJB146" s="7"/>
      <c r="FJC146" s="7"/>
      <c r="FJD146" s="7"/>
      <c r="FJE146" s="7"/>
      <c r="FJF146" s="7"/>
      <c r="FJG146" s="7"/>
      <c r="FJH146" s="7"/>
      <c r="FJI146" s="7"/>
      <c r="FJJ146" s="7"/>
      <c r="FJK146" s="7"/>
      <c r="FJL146" s="7"/>
      <c r="FJM146" s="7"/>
      <c r="FJN146" s="7"/>
      <c r="FJO146" s="7"/>
      <c r="FJP146" s="7"/>
      <c r="FJQ146" s="7"/>
      <c r="FJR146" s="7"/>
      <c r="FJS146" s="7"/>
      <c r="FJT146" s="7"/>
      <c r="FJU146" s="7"/>
      <c r="FJV146" s="7"/>
      <c r="FJW146" s="7"/>
      <c r="FJX146" s="7"/>
      <c r="FJY146" s="7"/>
      <c r="FJZ146" s="7"/>
      <c r="FKA146" s="7"/>
      <c r="FKB146" s="7"/>
      <c r="FKC146" s="7"/>
      <c r="FKD146" s="7"/>
      <c r="FKE146" s="7"/>
      <c r="FKF146" s="7"/>
      <c r="FKG146" s="7"/>
      <c r="FKH146" s="7"/>
      <c r="FKI146" s="7"/>
      <c r="FKJ146" s="7"/>
      <c r="FKK146" s="7"/>
      <c r="FKL146" s="7"/>
      <c r="FKM146" s="7"/>
      <c r="FKN146" s="7"/>
      <c r="FKO146" s="7"/>
      <c r="FKP146" s="7"/>
      <c r="FKQ146" s="7"/>
      <c r="FKR146" s="7"/>
      <c r="FKS146" s="7"/>
      <c r="FKT146" s="7"/>
      <c r="FKU146" s="7"/>
      <c r="FKV146" s="7"/>
      <c r="FKW146" s="7"/>
      <c r="FKX146" s="7"/>
      <c r="FKY146" s="7"/>
      <c r="FKZ146" s="7"/>
      <c r="FLA146" s="7"/>
      <c r="FLB146" s="7"/>
      <c r="FLC146" s="7"/>
      <c r="FLD146" s="7"/>
      <c r="FLF146" s="7"/>
      <c r="FLG146" s="7"/>
      <c r="FLH146" s="7"/>
      <c r="FLI146" s="7"/>
      <c r="FLJ146" s="7"/>
      <c r="FLK146" s="7"/>
      <c r="FLL146" s="7"/>
      <c r="FLM146" s="7"/>
      <c r="FLN146" s="7"/>
      <c r="FLO146" s="7"/>
      <c r="FLP146" s="7"/>
      <c r="FLQ146" s="7"/>
      <c r="FLR146" s="7"/>
      <c r="FLS146" s="7"/>
      <c r="FLT146" s="7"/>
      <c r="FLU146" s="7"/>
      <c r="FLV146" s="7"/>
      <c r="FLW146" s="7"/>
      <c r="FLX146" s="7"/>
      <c r="FLY146" s="7"/>
      <c r="FLZ146" s="7"/>
      <c r="FMA146" s="7"/>
      <c r="FMB146" s="7"/>
      <c r="FMC146" s="7"/>
      <c r="FMD146" s="7"/>
      <c r="FME146" s="7"/>
      <c r="FMF146" s="7"/>
      <c r="FMG146" s="7"/>
      <c r="FMH146" s="7"/>
      <c r="FMI146" s="7"/>
      <c r="FMJ146" s="7"/>
      <c r="FMK146" s="7"/>
      <c r="FML146" s="7"/>
      <c r="FMM146" s="7"/>
      <c r="FMN146" s="7"/>
      <c r="FMO146" s="7"/>
      <c r="FMP146" s="7"/>
      <c r="FMQ146" s="7"/>
      <c r="FMR146" s="7"/>
      <c r="FMS146" s="7"/>
      <c r="FMT146" s="7"/>
      <c r="FMU146" s="7"/>
      <c r="FMV146" s="7"/>
      <c r="FMW146" s="7"/>
      <c r="FMX146" s="7"/>
      <c r="FMY146" s="7"/>
      <c r="FMZ146" s="7"/>
      <c r="FNA146" s="7"/>
      <c r="FNB146" s="7"/>
      <c r="FNC146" s="7"/>
      <c r="FND146" s="7"/>
      <c r="FNE146" s="7"/>
      <c r="FNF146" s="7"/>
      <c r="FNG146" s="7"/>
      <c r="FNH146" s="7"/>
      <c r="FNI146" s="7"/>
      <c r="FNJ146" s="7"/>
      <c r="FNK146" s="7"/>
      <c r="FNL146" s="7"/>
      <c r="FNM146" s="7"/>
      <c r="FNN146" s="7"/>
      <c r="FNO146" s="7"/>
      <c r="FNP146" s="7"/>
      <c r="FNQ146" s="7"/>
      <c r="FNR146" s="7"/>
      <c r="FNS146" s="7"/>
      <c r="FNT146" s="7"/>
      <c r="FNU146" s="7"/>
      <c r="FNV146" s="7"/>
      <c r="FNW146" s="7"/>
      <c r="FNX146" s="7"/>
      <c r="FNY146" s="7"/>
      <c r="FNZ146" s="7"/>
      <c r="FOA146" s="7"/>
      <c r="FOB146" s="7"/>
      <c r="FOC146" s="7"/>
      <c r="FOD146" s="7"/>
      <c r="FOE146" s="7"/>
      <c r="FOF146" s="7"/>
      <c r="FOG146" s="7"/>
      <c r="FOH146" s="7"/>
      <c r="FOI146" s="7"/>
      <c r="FOJ146" s="7"/>
      <c r="FOK146" s="7"/>
      <c r="FOL146" s="7"/>
      <c r="FOM146" s="7"/>
      <c r="FON146" s="7"/>
      <c r="FOO146" s="7"/>
      <c r="FOP146" s="7"/>
      <c r="FOQ146" s="7"/>
      <c r="FOR146" s="7"/>
      <c r="FOS146" s="7"/>
      <c r="FOT146" s="7"/>
      <c r="FOU146" s="7"/>
      <c r="FOV146" s="7"/>
      <c r="FOW146" s="7"/>
      <c r="FOX146" s="7"/>
      <c r="FOY146" s="7"/>
      <c r="FOZ146" s="7"/>
      <c r="FPA146" s="7"/>
      <c r="FPB146" s="7"/>
      <c r="FPC146" s="7"/>
      <c r="FPD146" s="7"/>
      <c r="FPE146" s="7"/>
      <c r="FPF146" s="7"/>
      <c r="FPG146" s="7"/>
      <c r="FPH146" s="7"/>
      <c r="FPI146" s="7"/>
      <c r="FPJ146" s="7"/>
      <c r="FPK146" s="7"/>
      <c r="FPL146" s="7"/>
      <c r="FPM146" s="7"/>
      <c r="FPN146" s="7"/>
      <c r="FPO146" s="7"/>
      <c r="FPP146" s="7"/>
      <c r="FPQ146" s="7"/>
      <c r="FPR146" s="7"/>
      <c r="FPS146" s="7"/>
      <c r="FPT146" s="7"/>
      <c r="FPU146" s="7"/>
      <c r="FPV146" s="7"/>
      <c r="FPW146" s="7"/>
      <c r="FPX146" s="7"/>
      <c r="FPY146" s="7"/>
      <c r="FPZ146" s="7"/>
      <c r="FQA146" s="7"/>
      <c r="FQB146" s="7"/>
      <c r="FQC146" s="7"/>
      <c r="FQD146" s="7"/>
      <c r="FQE146" s="7"/>
      <c r="FQF146" s="7"/>
      <c r="FQG146" s="7"/>
      <c r="FQH146" s="7"/>
      <c r="FQI146" s="7"/>
      <c r="FQJ146" s="7"/>
      <c r="FQK146" s="7"/>
      <c r="FQL146" s="7"/>
      <c r="FQM146" s="7"/>
      <c r="FQN146" s="7"/>
      <c r="FQO146" s="7"/>
      <c r="FQP146" s="7"/>
      <c r="FQQ146" s="7"/>
      <c r="FQR146" s="7"/>
      <c r="FQS146" s="7"/>
      <c r="FQT146" s="7"/>
      <c r="FQU146" s="7"/>
      <c r="FQV146" s="7"/>
      <c r="FQW146" s="7"/>
      <c r="FQX146" s="7"/>
      <c r="FQY146" s="7"/>
      <c r="FQZ146" s="7"/>
      <c r="FRA146" s="7"/>
      <c r="FRB146" s="7"/>
      <c r="FRC146" s="7"/>
      <c r="FRD146" s="7"/>
      <c r="FRE146" s="7"/>
      <c r="FRF146" s="7"/>
      <c r="FRG146" s="7"/>
      <c r="FRH146" s="7"/>
      <c r="FRI146" s="7"/>
      <c r="FRJ146" s="7"/>
      <c r="FRK146" s="7"/>
      <c r="FRL146" s="7"/>
      <c r="FRM146" s="7"/>
      <c r="FRN146" s="7"/>
      <c r="FRO146" s="7"/>
      <c r="FRP146" s="7"/>
      <c r="FRQ146" s="7"/>
      <c r="FRR146" s="7"/>
      <c r="FRS146" s="7"/>
      <c r="FRT146" s="7"/>
      <c r="FRU146" s="7"/>
      <c r="FRV146" s="7"/>
      <c r="FRW146" s="7"/>
      <c r="FRX146" s="7"/>
      <c r="FRY146" s="7"/>
      <c r="FRZ146" s="7"/>
      <c r="FSA146" s="7"/>
      <c r="FSB146" s="7"/>
      <c r="FSC146" s="7"/>
      <c r="FSD146" s="7"/>
      <c r="FSE146" s="7"/>
      <c r="FSF146" s="7"/>
      <c r="FSG146" s="7"/>
      <c r="FSH146" s="7"/>
      <c r="FSI146" s="7"/>
      <c r="FSJ146" s="7"/>
      <c r="FSK146" s="7"/>
      <c r="FSL146" s="7"/>
      <c r="FSM146" s="7"/>
      <c r="FSN146" s="7"/>
      <c r="FSO146" s="7"/>
      <c r="FSP146" s="7"/>
      <c r="FSQ146" s="7"/>
      <c r="FSR146" s="7"/>
      <c r="FSS146" s="7"/>
      <c r="FST146" s="7"/>
      <c r="FSU146" s="7"/>
      <c r="FSV146" s="7"/>
      <c r="FSW146" s="7"/>
      <c r="FSX146" s="7"/>
      <c r="FSY146" s="7"/>
      <c r="FSZ146" s="7"/>
      <c r="FTA146" s="7"/>
      <c r="FTB146" s="7"/>
      <c r="FTC146" s="7"/>
      <c r="FTD146" s="7"/>
      <c r="FTE146" s="7"/>
      <c r="FTF146" s="7"/>
      <c r="FTG146" s="7"/>
      <c r="FTH146" s="7"/>
      <c r="FTI146" s="7"/>
      <c r="FTJ146" s="7"/>
      <c r="FTK146" s="7"/>
      <c r="FTL146" s="7"/>
      <c r="FTM146" s="7"/>
      <c r="FTN146" s="7"/>
      <c r="FTO146" s="7"/>
      <c r="FTP146" s="7"/>
      <c r="FTQ146" s="7"/>
      <c r="FTR146" s="7"/>
      <c r="FTS146" s="7"/>
      <c r="FTT146" s="7"/>
      <c r="FTU146" s="7"/>
      <c r="FTV146" s="7"/>
      <c r="FTW146" s="7"/>
      <c r="FTX146" s="7"/>
      <c r="FTY146" s="7"/>
      <c r="FTZ146" s="7"/>
      <c r="FUA146" s="7"/>
      <c r="FUB146" s="7"/>
      <c r="FUC146" s="7"/>
      <c r="FUD146" s="7"/>
      <c r="FUE146" s="7"/>
      <c r="FUF146" s="7"/>
      <c r="FUG146" s="7"/>
      <c r="FUH146" s="7"/>
      <c r="FUI146" s="7"/>
      <c r="FUJ146" s="7"/>
      <c r="FUK146" s="7"/>
      <c r="FUL146" s="7"/>
      <c r="FUM146" s="7"/>
      <c r="FUN146" s="7"/>
      <c r="FUO146" s="7"/>
      <c r="FUP146" s="7"/>
      <c r="FUQ146" s="7"/>
      <c r="FUR146" s="7"/>
      <c r="FUS146" s="7"/>
      <c r="FUT146" s="7"/>
      <c r="FUU146" s="7"/>
      <c r="FUV146" s="7"/>
      <c r="FUW146" s="7"/>
      <c r="FUX146" s="7"/>
      <c r="FUY146" s="7"/>
      <c r="FUZ146" s="7"/>
      <c r="FVB146" s="7"/>
      <c r="FVC146" s="7"/>
      <c r="FVD146" s="7"/>
      <c r="FVE146" s="7"/>
      <c r="FVF146" s="7"/>
      <c r="FVG146" s="7"/>
      <c r="FVH146" s="7"/>
      <c r="FVI146" s="7"/>
      <c r="FVJ146" s="7"/>
      <c r="FVK146" s="7"/>
      <c r="FVL146" s="7"/>
      <c r="FVM146" s="7"/>
      <c r="FVN146" s="7"/>
      <c r="FVO146" s="7"/>
      <c r="FVP146" s="7"/>
      <c r="FVQ146" s="7"/>
      <c r="FVR146" s="7"/>
      <c r="FVS146" s="7"/>
      <c r="FVT146" s="7"/>
      <c r="FVU146" s="7"/>
      <c r="FVV146" s="7"/>
      <c r="FVW146" s="7"/>
      <c r="FVX146" s="7"/>
      <c r="FVY146" s="7"/>
      <c r="FVZ146" s="7"/>
      <c r="FWA146" s="7"/>
      <c r="FWB146" s="7"/>
      <c r="FWC146" s="7"/>
      <c r="FWD146" s="7"/>
      <c r="FWE146" s="7"/>
      <c r="FWF146" s="7"/>
      <c r="FWG146" s="7"/>
      <c r="FWH146" s="7"/>
      <c r="FWI146" s="7"/>
      <c r="FWJ146" s="7"/>
      <c r="FWK146" s="7"/>
      <c r="FWL146" s="7"/>
      <c r="FWM146" s="7"/>
      <c r="FWN146" s="7"/>
      <c r="FWO146" s="7"/>
      <c r="FWP146" s="7"/>
      <c r="FWQ146" s="7"/>
      <c r="FWR146" s="7"/>
      <c r="FWS146" s="7"/>
      <c r="FWT146" s="7"/>
      <c r="FWU146" s="7"/>
      <c r="FWV146" s="7"/>
      <c r="FWW146" s="7"/>
      <c r="FWX146" s="7"/>
      <c r="FWY146" s="7"/>
      <c r="FWZ146" s="7"/>
      <c r="FXA146" s="7"/>
      <c r="FXB146" s="7"/>
      <c r="FXC146" s="7"/>
      <c r="FXD146" s="7"/>
      <c r="FXE146" s="7"/>
      <c r="FXF146" s="7"/>
      <c r="FXG146" s="7"/>
      <c r="FXH146" s="7"/>
      <c r="FXI146" s="7"/>
      <c r="FXJ146" s="7"/>
      <c r="FXK146" s="7"/>
      <c r="FXL146" s="7"/>
      <c r="FXM146" s="7"/>
      <c r="FXN146" s="7"/>
      <c r="FXO146" s="7"/>
      <c r="FXP146" s="7"/>
      <c r="FXQ146" s="7"/>
      <c r="FXR146" s="7"/>
      <c r="FXS146" s="7"/>
      <c r="FXT146" s="7"/>
      <c r="FXU146" s="7"/>
      <c r="FXV146" s="7"/>
      <c r="FXW146" s="7"/>
      <c r="FXX146" s="7"/>
      <c r="FXY146" s="7"/>
      <c r="FXZ146" s="7"/>
      <c r="FYA146" s="7"/>
      <c r="FYB146" s="7"/>
      <c r="FYC146" s="7"/>
      <c r="FYD146" s="7"/>
      <c r="FYE146" s="7"/>
      <c r="FYF146" s="7"/>
      <c r="FYG146" s="7"/>
      <c r="FYH146" s="7"/>
      <c r="FYI146" s="7"/>
      <c r="FYJ146" s="7"/>
      <c r="FYK146" s="7"/>
      <c r="FYL146" s="7"/>
      <c r="FYM146" s="7"/>
      <c r="FYN146" s="7"/>
      <c r="FYO146" s="7"/>
      <c r="FYP146" s="7"/>
      <c r="FYQ146" s="7"/>
      <c r="FYR146" s="7"/>
      <c r="FYS146" s="7"/>
      <c r="FYT146" s="7"/>
      <c r="FYU146" s="7"/>
      <c r="FYV146" s="7"/>
      <c r="FYW146" s="7"/>
      <c r="FYX146" s="7"/>
      <c r="FYY146" s="7"/>
      <c r="FYZ146" s="7"/>
      <c r="FZA146" s="7"/>
      <c r="FZB146" s="7"/>
      <c r="FZC146" s="7"/>
      <c r="FZD146" s="7"/>
      <c r="FZE146" s="7"/>
      <c r="FZF146" s="7"/>
      <c r="FZG146" s="7"/>
      <c r="FZH146" s="7"/>
      <c r="FZI146" s="7"/>
      <c r="FZJ146" s="7"/>
      <c r="FZK146" s="7"/>
      <c r="FZL146" s="7"/>
      <c r="FZM146" s="7"/>
      <c r="FZN146" s="7"/>
      <c r="FZO146" s="7"/>
      <c r="FZP146" s="7"/>
      <c r="FZQ146" s="7"/>
      <c r="FZR146" s="7"/>
      <c r="FZS146" s="7"/>
      <c r="FZT146" s="7"/>
      <c r="FZU146" s="7"/>
      <c r="FZV146" s="7"/>
      <c r="FZW146" s="7"/>
      <c r="FZX146" s="7"/>
      <c r="FZY146" s="7"/>
      <c r="FZZ146" s="7"/>
      <c r="GAA146" s="7"/>
      <c r="GAB146" s="7"/>
      <c r="GAC146" s="7"/>
      <c r="GAD146" s="7"/>
      <c r="GAE146" s="7"/>
      <c r="GAF146" s="7"/>
      <c r="GAG146" s="7"/>
      <c r="GAH146" s="7"/>
      <c r="GAI146" s="7"/>
      <c r="GAJ146" s="7"/>
      <c r="GAK146" s="7"/>
      <c r="GAL146" s="7"/>
      <c r="GAM146" s="7"/>
      <c r="GAN146" s="7"/>
      <c r="GAO146" s="7"/>
      <c r="GAP146" s="7"/>
      <c r="GAQ146" s="7"/>
      <c r="GAR146" s="7"/>
      <c r="GAS146" s="7"/>
      <c r="GAT146" s="7"/>
      <c r="GAU146" s="7"/>
      <c r="GAV146" s="7"/>
      <c r="GAW146" s="7"/>
      <c r="GAX146" s="7"/>
      <c r="GAY146" s="7"/>
      <c r="GAZ146" s="7"/>
      <c r="GBA146" s="7"/>
      <c r="GBB146" s="7"/>
      <c r="GBC146" s="7"/>
      <c r="GBD146" s="7"/>
      <c r="GBE146" s="7"/>
      <c r="GBF146" s="7"/>
      <c r="GBG146" s="7"/>
      <c r="GBH146" s="7"/>
      <c r="GBI146" s="7"/>
      <c r="GBJ146" s="7"/>
      <c r="GBK146" s="7"/>
      <c r="GBL146" s="7"/>
      <c r="GBM146" s="7"/>
      <c r="GBN146" s="7"/>
      <c r="GBO146" s="7"/>
      <c r="GBP146" s="7"/>
      <c r="GBQ146" s="7"/>
      <c r="GBR146" s="7"/>
      <c r="GBS146" s="7"/>
      <c r="GBT146" s="7"/>
      <c r="GBU146" s="7"/>
      <c r="GBV146" s="7"/>
      <c r="GBW146" s="7"/>
      <c r="GBX146" s="7"/>
      <c r="GBY146" s="7"/>
      <c r="GBZ146" s="7"/>
      <c r="GCA146" s="7"/>
      <c r="GCB146" s="7"/>
      <c r="GCC146" s="7"/>
      <c r="GCD146" s="7"/>
      <c r="GCE146" s="7"/>
      <c r="GCF146" s="7"/>
      <c r="GCG146" s="7"/>
      <c r="GCH146" s="7"/>
      <c r="GCI146" s="7"/>
      <c r="GCJ146" s="7"/>
      <c r="GCK146" s="7"/>
      <c r="GCL146" s="7"/>
      <c r="GCM146" s="7"/>
      <c r="GCN146" s="7"/>
      <c r="GCO146" s="7"/>
      <c r="GCP146" s="7"/>
      <c r="GCQ146" s="7"/>
      <c r="GCR146" s="7"/>
      <c r="GCS146" s="7"/>
      <c r="GCT146" s="7"/>
      <c r="GCU146" s="7"/>
      <c r="GCV146" s="7"/>
      <c r="GCW146" s="7"/>
      <c r="GCX146" s="7"/>
      <c r="GCY146" s="7"/>
      <c r="GCZ146" s="7"/>
      <c r="GDA146" s="7"/>
      <c r="GDB146" s="7"/>
      <c r="GDC146" s="7"/>
      <c r="GDD146" s="7"/>
      <c r="GDE146" s="7"/>
      <c r="GDF146" s="7"/>
      <c r="GDG146" s="7"/>
      <c r="GDH146" s="7"/>
      <c r="GDI146" s="7"/>
      <c r="GDJ146" s="7"/>
      <c r="GDK146" s="7"/>
      <c r="GDL146" s="7"/>
      <c r="GDM146" s="7"/>
      <c r="GDN146" s="7"/>
      <c r="GDO146" s="7"/>
      <c r="GDP146" s="7"/>
      <c r="GDQ146" s="7"/>
      <c r="GDR146" s="7"/>
      <c r="GDS146" s="7"/>
      <c r="GDT146" s="7"/>
      <c r="GDU146" s="7"/>
      <c r="GDV146" s="7"/>
      <c r="GDW146" s="7"/>
      <c r="GDX146" s="7"/>
      <c r="GDY146" s="7"/>
      <c r="GDZ146" s="7"/>
      <c r="GEA146" s="7"/>
      <c r="GEB146" s="7"/>
      <c r="GEC146" s="7"/>
      <c r="GED146" s="7"/>
      <c r="GEE146" s="7"/>
      <c r="GEF146" s="7"/>
      <c r="GEG146" s="7"/>
      <c r="GEH146" s="7"/>
      <c r="GEI146" s="7"/>
      <c r="GEJ146" s="7"/>
      <c r="GEK146" s="7"/>
      <c r="GEL146" s="7"/>
      <c r="GEM146" s="7"/>
      <c r="GEN146" s="7"/>
      <c r="GEO146" s="7"/>
      <c r="GEP146" s="7"/>
      <c r="GEQ146" s="7"/>
      <c r="GER146" s="7"/>
      <c r="GES146" s="7"/>
      <c r="GET146" s="7"/>
      <c r="GEU146" s="7"/>
      <c r="GEV146" s="7"/>
      <c r="GEX146" s="7"/>
      <c r="GEY146" s="7"/>
      <c r="GEZ146" s="7"/>
      <c r="GFA146" s="7"/>
      <c r="GFB146" s="7"/>
      <c r="GFC146" s="7"/>
      <c r="GFD146" s="7"/>
      <c r="GFE146" s="7"/>
      <c r="GFF146" s="7"/>
      <c r="GFG146" s="7"/>
      <c r="GFH146" s="7"/>
      <c r="GFI146" s="7"/>
      <c r="GFJ146" s="7"/>
      <c r="GFK146" s="7"/>
      <c r="GFL146" s="7"/>
      <c r="GFM146" s="7"/>
      <c r="GFN146" s="7"/>
      <c r="GFO146" s="7"/>
      <c r="GFP146" s="7"/>
      <c r="GFQ146" s="7"/>
      <c r="GFR146" s="7"/>
      <c r="GFS146" s="7"/>
      <c r="GFT146" s="7"/>
      <c r="GFU146" s="7"/>
      <c r="GFV146" s="7"/>
      <c r="GFW146" s="7"/>
      <c r="GFX146" s="7"/>
      <c r="GFY146" s="7"/>
      <c r="GFZ146" s="7"/>
      <c r="GGA146" s="7"/>
      <c r="GGB146" s="7"/>
      <c r="GGC146" s="7"/>
      <c r="GGD146" s="7"/>
      <c r="GGE146" s="7"/>
      <c r="GGF146" s="7"/>
      <c r="GGG146" s="7"/>
      <c r="GGH146" s="7"/>
      <c r="GGI146" s="7"/>
      <c r="GGJ146" s="7"/>
      <c r="GGK146" s="7"/>
      <c r="GGL146" s="7"/>
      <c r="GGM146" s="7"/>
      <c r="GGN146" s="7"/>
      <c r="GGO146" s="7"/>
      <c r="GGP146" s="7"/>
      <c r="GGQ146" s="7"/>
      <c r="GGR146" s="7"/>
      <c r="GGS146" s="7"/>
      <c r="GGT146" s="7"/>
      <c r="GGU146" s="7"/>
      <c r="GGV146" s="7"/>
      <c r="GGW146" s="7"/>
      <c r="GGX146" s="7"/>
      <c r="GGY146" s="7"/>
      <c r="GGZ146" s="7"/>
      <c r="GHA146" s="7"/>
      <c r="GHB146" s="7"/>
      <c r="GHC146" s="7"/>
      <c r="GHD146" s="7"/>
      <c r="GHE146" s="7"/>
      <c r="GHF146" s="7"/>
      <c r="GHG146" s="7"/>
      <c r="GHH146" s="7"/>
      <c r="GHI146" s="7"/>
      <c r="GHJ146" s="7"/>
      <c r="GHK146" s="7"/>
      <c r="GHL146" s="7"/>
      <c r="GHM146" s="7"/>
      <c r="GHN146" s="7"/>
      <c r="GHO146" s="7"/>
      <c r="GHP146" s="7"/>
      <c r="GHQ146" s="7"/>
      <c r="GHR146" s="7"/>
      <c r="GHS146" s="7"/>
      <c r="GHT146" s="7"/>
      <c r="GHU146" s="7"/>
      <c r="GHV146" s="7"/>
      <c r="GHW146" s="7"/>
      <c r="GHX146" s="7"/>
      <c r="GHY146" s="7"/>
      <c r="GHZ146" s="7"/>
      <c r="GIA146" s="7"/>
      <c r="GIB146" s="7"/>
      <c r="GIC146" s="7"/>
      <c r="GID146" s="7"/>
      <c r="GIE146" s="7"/>
      <c r="GIF146" s="7"/>
      <c r="GIG146" s="7"/>
      <c r="GIH146" s="7"/>
      <c r="GII146" s="7"/>
      <c r="GIJ146" s="7"/>
      <c r="GIK146" s="7"/>
      <c r="GIL146" s="7"/>
      <c r="GIM146" s="7"/>
      <c r="GIN146" s="7"/>
      <c r="GIO146" s="7"/>
      <c r="GIP146" s="7"/>
      <c r="GIQ146" s="7"/>
      <c r="GIR146" s="7"/>
      <c r="GIS146" s="7"/>
      <c r="GIT146" s="7"/>
      <c r="GIU146" s="7"/>
      <c r="GIV146" s="7"/>
      <c r="GIW146" s="7"/>
      <c r="GIX146" s="7"/>
      <c r="GIY146" s="7"/>
      <c r="GIZ146" s="7"/>
      <c r="GJA146" s="7"/>
      <c r="GJB146" s="7"/>
      <c r="GJC146" s="7"/>
      <c r="GJD146" s="7"/>
      <c r="GJE146" s="7"/>
      <c r="GJF146" s="7"/>
      <c r="GJG146" s="7"/>
      <c r="GJH146" s="7"/>
      <c r="GJI146" s="7"/>
      <c r="GJJ146" s="7"/>
      <c r="GJK146" s="7"/>
      <c r="GJL146" s="7"/>
      <c r="GJM146" s="7"/>
      <c r="GJN146" s="7"/>
      <c r="GJO146" s="7"/>
      <c r="GJP146" s="7"/>
      <c r="GJQ146" s="7"/>
      <c r="GJR146" s="7"/>
      <c r="GJS146" s="7"/>
      <c r="GJT146" s="7"/>
      <c r="GJU146" s="7"/>
      <c r="GJV146" s="7"/>
      <c r="GJW146" s="7"/>
      <c r="GJX146" s="7"/>
      <c r="GJY146" s="7"/>
      <c r="GJZ146" s="7"/>
      <c r="GKA146" s="7"/>
      <c r="GKB146" s="7"/>
      <c r="GKC146" s="7"/>
      <c r="GKD146" s="7"/>
      <c r="GKE146" s="7"/>
      <c r="GKF146" s="7"/>
      <c r="GKG146" s="7"/>
      <c r="GKH146" s="7"/>
      <c r="GKI146" s="7"/>
      <c r="GKJ146" s="7"/>
      <c r="GKK146" s="7"/>
      <c r="GKL146" s="7"/>
      <c r="GKM146" s="7"/>
      <c r="GKN146" s="7"/>
      <c r="GKO146" s="7"/>
      <c r="GKP146" s="7"/>
      <c r="GKQ146" s="7"/>
      <c r="GKR146" s="7"/>
      <c r="GKS146" s="7"/>
      <c r="GKT146" s="7"/>
      <c r="GKU146" s="7"/>
      <c r="GKV146" s="7"/>
      <c r="GKW146" s="7"/>
      <c r="GKX146" s="7"/>
      <c r="GKY146" s="7"/>
      <c r="GKZ146" s="7"/>
      <c r="GLA146" s="7"/>
      <c r="GLB146" s="7"/>
      <c r="GLC146" s="7"/>
      <c r="GLD146" s="7"/>
      <c r="GLE146" s="7"/>
      <c r="GLF146" s="7"/>
      <c r="GLG146" s="7"/>
      <c r="GLH146" s="7"/>
      <c r="GLI146" s="7"/>
      <c r="GLJ146" s="7"/>
      <c r="GLK146" s="7"/>
      <c r="GLL146" s="7"/>
      <c r="GLM146" s="7"/>
      <c r="GLN146" s="7"/>
      <c r="GLO146" s="7"/>
      <c r="GLP146" s="7"/>
      <c r="GLQ146" s="7"/>
      <c r="GLR146" s="7"/>
      <c r="GLS146" s="7"/>
      <c r="GLT146" s="7"/>
      <c r="GLU146" s="7"/>
      <c r="GLV146" s="7"/>
      <c r="GLW146" s="7"/>
      <c r="GLX146" s="7"/>
      <c r="GLY146" s="7"/>
      <c r="GLZ146" s="7"/>
      <c r="GMA146" s="7"/>
      <c r="GMB146" s="7"/>
      <c r="GMC146" s="7"/>
      <c r="GMD146" s="7"/>
      <c r="GME146" s="7"/>
      <c r="GMF146" s="7"/>
      <c r="GMG146" s="7"/>
      <c r="GMH146" s="7"/>
      <c r="GMI146" s="7"/>
      <c r="GMJ146" s="7"/>
      <c r="GMK146" s="7"/>
      <c r="GML146" s="7"/>
      <c r="GMM146" s="7"/>
      <c r="GMN146" s="7"/>
      <c r="GMO146" s="7"/>
      <c r="GMP146" s="7"/>
      <c r="GMQ146" s="7"/>
      <c r="GMR146" s="7"/>
      <c r="GMS146" s="7"/>
      <c r="GMT146" s="7"/>
      <c r="GMU146" s="7"/>
      <c r="GMV146" s="7"/>
      <c r="GMW146" s="7"/>
      <c r="GMX146" s="7"/>
      <c r="GMY146" s="7"/>
      <c r="GMZ146" s="7"/>
      <c r="GNA146" s="7"/>
      <c r="GNB146" s="7"/>
      <c r="GNC146" s="7"/>
      <c r="GND146" s="7"/>
      <c r="GNE146" s="7"/>
      <c r="GNF146" s="7"/>
      <c r="GNG146" s="7"/>
      <c r="GNH146" s="7"/>
      <c r="GNI146" s="7"/>
      <c r="GNJ146" s="7"/>
      <c r="GNK146" s="7"/>
      <c r="GNL146" s="7"/>
      <c r="GNM146" s="7"/>
      <c r="GNN146" s="7"/>
      <c r="GNO146" s="7"/>
      <c r="GNP146" s="7"/>
      <c r="GNQ146" s="7"/>
      <c r="GNR146" s="7"/>
      <c r="GNS146" s="7"/>
      <c r="GNT146" s="7"/>
      <c r="GNU146" s="7"/>
      <c r="GNV146" s="7"/>
      <c r="GNW146" s="7"/>
      <c r="GNX146" s="7"/>
      <c r="GNY146" s="7"/>
      <c r="GNZ146" s="7"/>
      <c r="GOA146" s="7"/>
      <c r="GOB146" s="7"/>
      <c r="GOC146" s="7"/>
      <c r="GOD146" s="7"/>
      <c r="GOE146" s="7"/>
      <c r="GOF146" s="7"/>
      <c r="GOG146" s="7"/>
      <c r="GOH146" s="7"/>
      <c r="GOI146" s="7"/>
      <c r="GOJ146" s="7"/>
      <c r="GOK146" s="7"/>
      <c r="GOL146" s="7"/>
      <c r="GOM146" s="7"/>
      <c r="GON146" s="7"/>
      <c r="GOO146" s="7"/>
      <c r="GOP146" s="7"/>
      <c r="GOQ146" s="7"/>
      <c r="GOR146" s="7"/>
      <c r="GOT146" s="7"/>
      <c r="GOU146" s="7"/>
      <c r="GOV146" s="7"/>
      <c r="GOW146" s="7"/>
      <c r="GOX146" s="7"/>
      <c r="GOY146" s="7"/>
      <c r="GOZ146" s="7"/>
      <c r="GPA146" s="7"/>
      <c r="GPB146" s="7"/>
      <c r="GPC146" s="7"/>
      <c r="GPD146" s="7"/>
      <c r="GPE146" s="7"/>
      <c r="GPF146" s="7"/>
      <c r="GPG146" s="7"/>
      <c r="GPH146" s="7"/>
      <c r="GPI146" s="7"/>
      <c r="GPJ146" s="7"/>
      <c r="GPK146" s="7"/>
      <c r="GPL146" s="7"/>
      <c r="GPM146" s="7"/>
      <c r="GPN146" s="7"/>
      <c r="GPO146" s="7"/>
      <c r="GPP146" s="7"/>
      <c r="GPQ146" s="7"/>
      <c r="GPR146" s="7"/>
      <c r="GPS146" s="7"/>
      <c r="GPT146" s="7"/>
      <c r="GPU146" s="7"/>
      <c r="GPV146" s="7"/>
      <c r="GPW146" s="7"/>
      <c r="GPX146" s="7"/>
      <c r="GPY146" s="7"/>
      <c r="GPZ146" s="7"/>
      <c r="GQA146" s="7"/>
      <c r="GQB146" s="7"/>
      <c r="GQC146" s="7"/>
      <c r="GQD146" s="7"/>
      <c r="GQE146" s="7"/>
      <c r="GQF146" s="7"/>
      <c r="GQG146" s="7"/>
      <c r="GQH146" s="7"/>
      <c r="GQI146" s="7"/>
      <c r="GQJ146" s="7"/>
      <c r="GQK146" s="7"/>
      <c r="GQL146" s="7"/>
      <c r="GQM146" s="7"/>
      <c r="GQN146" s="7"/>
      <c r="GQO146" s="7"/>
      <c r="GQP146" s="7"/>
      <c r="GQQ146" s="7"/>
      <c r="GQR146" s="7"/>
      <c r="GQS146" s="7"/>
      <c r="GQT146" s="7"/>
      <c r="GQU146" s="7"/>
      <c r="GQV146" s="7"/>
      <c r="GQW146" s="7"/>
      <c r="GQX146" s="7"/>
      <c r="GQY146" s="7"/>
      <c r="GQZ146" s="7"/>
      <c r="GRA146" s="7"/>
      <c r="GRB146" s="7"/>
      <c r="GRC146" s="7"/>
      <c r="GRD146" s="7"/>
      <c r="GRE146" s="7"/>
      <c r="GRF146" s="7"/>
      <c r="GRG146" s="7"/>
      <c r="GRH146" s="7"/>
      <c r="GRI146" s="7"/>
      <c r="GRJ146" s="7"/>
      <c r="GRK146" s="7"/>
      <c r="GRL146" s="7"/>
      <c r="GRM146" s="7"/>
      <c r="GRN146" s="7"/>
      <c r="GRO146" s="7"/>
      <c r="GRP146" s="7"/>
      <c r="GRQ146" s="7"/>
      <c r="GRR146" s="7"/>
      <c r="GRS146" s="7"/>
      <c r="GRT146" s="7"/>
      <c r="GRU146" s="7"/>
      <c r="GRV146" s="7"/>
      <c r="GRW146" s="7"/>
      <c r="GRX146" s="7"/>
      <c r="GRY146" s="7"/>
      <c r="GRZ146" s="7"/>
      <c r="GSA146" s="7"/>
      <c r="GSB146" s="7"/>
      <c r="GSC146" s="7"/>
      <c r="GSD146" s="7"/>
      <c r="GSE146" s="7"/>
      <c r="GSF146" s="7"/>
      <c r="GSG146" s="7"/>
      <c r="GSH146" s="7"/>
      <c r="GSI146" s="7"/>
      <c r="GSJ146" s="7"/>
      <c r="GSK146" s="7"/>
      <c r="GSL146" s="7"/>
      <c r="GSM146" s="7"/>
      <c r="GSN146" s="7"/>
      <c r="GSO146" s="7"/>
      <c r="GSP146" s="7"/>
      <c r="GSQ146" s="7"/>
      <c r="GSR146" s="7"/>
      <c r="GSS146" s="7"/>
      <c r="GST146" s="7"/>
      <c r="GSU146" s="7"/>
      <c r="GSV146" s="7"/>
      <c r="GSW146" s="7"/>
      <c r="GSX146" s="7"/>
      <c r="GSY146" s="7"/>
      <c r="GSZ146" s="7"/>
      <c r="GTA146" s="7"/>
      <c r="GTB146" s="7"/>
      <c r="GTC146" s="7"/>
      <c r="GTD146" s="7"/>
      <c r="GTE146" s="7"/>
      <c r="GTF146" s="7"/>
      <c r="GTG146" s="7"/>
      <c r="GTH146" s="7"/>
      <c r="GTI146" s="7"/>
      <c r="GTJ146" s="7"/>
      <c r="GTK146" s="7"/>
      <c r="GTL146" s="7"/>
      <c r="GTM146" s="7"/>
      <c r="GTN146" s="7"/>
      <c r="GTO146" s="7"/>
      <c r="GTP146" s="7"/>
      <c r="GTQ146" s="7"/>
      <c r="GTR146" s="7"/>
      <c r="GTS146" s="7"/>
      <c r="GTT146" s="7"/>
      <c r="GTU146" s="7"/>
      <c r="GTV146" s="7"/>
      <c r="GTW146" s="7"/>
      <c r="GTX146" s="7"/>
      <c r="GTY146" s="7"/>
      <c r="GTZ146" s="7"/>
      <c r="GUA146" s="7"/>
      <c r="GUB146" s="7"/>
      <c r="GUC146" s="7"/>
      <c r="GUD146" s="7"/>
      <c r="GUE146" s="7"/>
      <c r="GUF146" s="7"/>
      <c r="GUG146" s="7"/>
      <c r="GUH146" s="7"/>
      <c r="GUI146" s="7"/>
      <c r="GUJ146" s="7"/>
      <c r="GUK146" s="7"/>
      <c r="GUL146" s="7"/>
      <c r="GUM146" s="7"/>
      <c r="GUN146" s="7"/>
      <c r="GUO146" s="7"/>
      <c r="GUP146" s="7"/>
      <c r="GUQ146" s="7"/>
      <c r="GUR146" s="7"/>
      <c r="GUS146" s="7"/>
      <c r="GUT146" s="7"/>
      <c r="GUU146" s="7"/>
      <c r="GUV146" s="7"/>
      <c r="GUW146" s="7"/>
      <c r="GUX146" s="7"/>
      <c r="GUY146" s="7"/>
      <c r="GUZ146" s="7"/>
      <c r="GVA146" s="7"/>
      <c r="GVB146" s="7"/>
      <c r="GVC146" s="7"/>
      <c r="GVD146" s="7"/>
      <c r="GVE146" s="7"/>
      <c r="GVF146" s="7"/>
      <c r="GVG146" s="7"/>
      <c r="GVH146" s="7"/>
      <c r="GVI146" s="7"/>
      <c r="GVJ146" s="7"/>
      <c r="GVK146" s="7"/>
      <c r="GVL146" s="7"/>
      <c r="GVM146" s="7"/>
      <c r="GVN146" s="7"/>
      <c r="GVO146" s="7"/>
      <c r="GVP146" s="7"/>
      <c r="GVQ146" s="7"/>
      <c r="GVR146" s="7"/>
      <c r="GVS146" s="7"/>
      <c r="GVT146" s="7"/>
      <c r="GVU146" s="7"/>
      <c r="GVV146" s="7"/>
      <c r="GVW146" s="7"/>
      <c r="GVX146" s="7"/>
      <c r="GVY146" s="7"/>
      <c r="GVZ146" s="7"/>
      <c r="GWA146" s="7"/>
      <c r="GWB146" s="7"/>
      <c r="GWC146" s="7"/>
      <c r="GWD146" s="7"/>
      <c r="GWE146" s="7"/>
      <c r="GWF146" s="7"/>
      <c r="GWG146" s="7"/>
      <c r="GWH146" s="7"/>
      <c r="GWI146" s="7"/>
      <c r="GWJ146" s="7"/>
      <c r="GWK146" s="7"/>
      <c r="GWL146" s="7"/>
      <c r="GWM146" s="7"/>
      <c r="GWN146" s="7"/>
      <c r="GWO146" s="7"/>
      <c r="GWP146" s="7"/>
      <c r="GWQ146" s="7"/>
      <c r="GWR146" s="7"/>
      <c r="GWS146" s="7"/>
      <c r="GWT146" s="7"/>
      <c r="GWU146" s="7"/>
      <c r="GWV146" s="7"/>
      <c r="GWW146" s="7"/>
      <c r="GWX146" s="7"/>
      <c r="GWY146" s="7"/>
      <c r="GWZ146" s="7"/>
      <c r="GXA146" s="7"/>
      <c r="GXB146" s="7"/>
      <c r="GXC146" s="7"/>
      <c r="GXD146" s="7"/>
      <c r="GXE146" s="7"/>
      <c r="GXF146" s="7"/>
      <c r="GXG146" s="7"/>
      <c r="GXH146" s="7"/>
      <c r="GXI146" s="7"/>
      <c r="GXJ146" s="7"/>
      <c r="GXK146" s="7"/>
      <c r="GXL146" s="7"/>
      <c r="GXM146" s="7"/>
      <c r="GXN146" s="7"/>
      <c r="GXO146" s="7"/>
      <c r="GXP146" s="7"/>
      <c r="GXQ146" s="7"/>
      <c r="GXR146" s="7"/>
      <c r="GXS146" s="7"/>
      <c r="GXT146" s="7"/>
      <c r="GXU146" s="7"/>
      <c r="GXV146" s="7"/>
      <c r="GXW146" s="7"/>
      <c r="GXX146" s="7"/>
      <c r="GXY146" s="7"/>
      <c r="GXZ146" s="7"/>
      <c r="GYA146" s="7"/>
      <c r="GYB146" s="7"/>
      <c r="GYC146" s="7"/>
      <c r="GYD146" s="7"/>
      <c r="GYE146" s="7"/>
      <c r="GYF146" s="7"/>
      <c r="GYG146" s="7"/>
      <c r="GYH146" s="7"/>
      <c r="GYI146" s="7"/>
      <c r="GYJ146" s="7"/>
      <c r="GYK146" s="7"/>
      <c r="GYL146" s="7"/>
      <c r="GYM146" s="7"/>
      <c r="GYN146" s="7"/>
      <c r="GYP146" s="7"/>
      <c r="GYQ146" s="7"/>
      <c r="GYR146" s="7"/>
      <c r="GYS146" s="7"/>
      <c r="GYT146" s="7"/>
      <c r="GYU146" s="7"/>
      <c r="GYV146" s="7"/>
      <c r="GYW146" s="7"/>
      <c r="GYX146" s="7"/>
      <c r="GYY146" s="7"/>
      <c r="GYZ146" s="7"/>
      <c r="GZA146" s="7"/>
      <c r="GZB146" s="7"/>
      <c r="GZC146" s="7"/>
      <c r="GZD146" s="7"/>
      <c r="GZE146" s="7"/>
      <c r="GZF146" s="7"/>
      <c r="GZG146" s="7"/>
      <c r="GZH146" s="7"/>
      <c r="GZI146" s="7"/>
      <c r="GZJ146" s="7"/>
      <c r="GZK146" s="7"/>
      <c r="GZL146" s="7"/>
      <c r="GZM146" s="7"/>
      <c r="GZN146" s="7"/>
      <c r="GZO146" s="7"/>
      <c r="GZP146" s="7"/>
      <c r="GZQ146" s="7"/>
      <c r="GZR146" s="7"/>
      <c r="GZS146" s="7"/>
      <c r="GZT146" s="7"/>
      <c r="GZU146" s="7"/>
      <c r="GZV146" s="7"/>
      <c r="GZW146" s="7"/>
      <c r="GZX146" s="7"/>
      <c r="GZY146" s="7"/>
      <c r="GZZ146" s="7"/>
      <c r="HAA146" s="7"/>
      <c r="HAB146" s="7"/>
      <c r="HAC146" s="7"/>
      <c r="HAD146" s="7"/>
      <c r="HAE146" s="7"/>
      <c r="HAF146" s="7"/>
      <c r="HAG146" s="7"/>
      <c r="HAH146" s="7"/>
      <c r="HAI146" s="7"/>
      <c r="HAJ146" s="7"/>
      <c r="HAK146" s="7"/>
      <c r="HAL146" s="7"/>
      <c r="HAM146" s="7"/>
      <c r="HAN146" s="7"/>
      <c r="HAO146" s="7"/>
      <c r="HAP146" s="7"/>
      <c r="HAQ146" s="7"/>
      <c r="HAR146" s="7"/>
      <c r="HAS146" s="7"/>
      <c r="HAT146" s="7"/>
      <c r="HAU146" s="7"/>
      <c r="HAV146" s="7"/>
      <c r="HAW146" s="7"/>
      <c r="HAX146" s="7"/>
      <c r="HAY146" s="7"/>
      <c r="HAZ146" s="7"/>
      <c r="HBA146" s="7"/>
      <c r="HBB146" s="7"/>
      <c r="HBC146" s="7"/>
      <c r="HBD146" s="7"/>
      <c r="HBE146" s="7"/>
      <c r="HBF146" s="7"/>
      <c r="HBG146" s="7"/>
      <c r="HBH146" s="7"/>
      <c r="HBI146" s="7"/>
      <c r="HBJ146" s="7"/>
      <c r="HBK146" s="7"/>
      <c r="HBL146" s="7"/>
      <c r="HBM146" s="7"/>
      <c r="HBN146" s="7"/>
      <c r="HBO146" s="7"/>
      <c r="HBP146" s="7"/>
      <c r="HBQ146" s="7"/>
      <c r="HBR146" s="7"/>
      <c r="HBS146" s="7"/>
      <c r="HBT146" s="7"/>
      <c r="HBU146" s="7"/>
      <c r="HBV146" s="7"/>
      <c r="HBW146" s="7"/>
      <c r="HBX146" s="7"/>
      <c r="HBY146" s="7"/>
      <c r="HBZ146" s="7"/>
      <c r="HCA146" s="7"/>
      <c r="HCB146" s="7"/>
      <c r="HCC146" s="7"/>
      <c r="HCD146" s="7"/>
      <c r="HCE146" s="7"/>
      <c r="HCF146" s="7"/>
      <c r="HCG146" s="7"/>
      <c r="HCH146" s="7"/>
      <c r="HCI146" s="7"/>
      <c r="HCJ146" s="7"/>
      <c r="HCK146" s="7"/>
      <c r="HCL146" s="7"/>
      <c r="HCM146" s="7"/>
      <c r="HCN146" s="7"/>
      <c r="HCO146" s="7"/>
      <c r="HCP146" s="7"/>
      <c r="HCQ146" s="7"/>
      <c r="HCR146" s="7"/>
      <c r="HCS146" s="7"/>
      <c r="HCT146" s="7"/>
      <c r="HCU146" s="7"/>
      <c r="HCV146" s="7"/>
      <c r="HCW146" s="7"/>
      <c r="HCX146" s="7"/>
      <c r="HCY146" s="7"/>
      <c r="HCZ146" s="7"/>
      <c r="HDA146" s="7"/>
      <c r="HDB146" s="7"/>
      <c r="HDC146" s="7"/>
      <c r="HDD146" s="7"/>
      <c r="HDE146" s="7"/>
      <c r="HDF146" s="7"/>
      <c r="HDG146" s="7"/>
      <c r="HDH146" s="7"/>
      <c r="HDI146" s="7"/>
      <c r="HDJ146" s="7"/>
      <c r="HDK146" s="7"/>
      <c r="HDL146" s="7"/>
      <c r="HDM146" s="7"/>
      <c r="HDN146" s="7"/>
      <c r="HDO146" s="7"/>
      <c r="HDP146" s="7"/>
      <c r="HDQ146" s="7"/>
      <c r="HDR146" s="7"/>
      <c r="HDS146" s="7"/>
      <c r="HDT146" s="7"/>
      <c r="HDU146" s="7"/>
      <c r="HDV146" s="7"/>
      <c r="HDW146" s="7"/>
      <c r="HDX146" s="7"/>
      <c r="HDY146" s="7"/>
      <c r="HDZ146" s="7"/>
      <c r="HEA146" s="7"/>
      <c r="HEB146" s="7"/>
      <c r="HEC146" s="7"/>
      <c r="HED146" s="7"/>
      <c r="HEE146" s="7"/>
      <c r="HEF146" s="7"/>
      <c r="HEG146" s="7"/>
      <c r="HEH146" s="7"/>
      <c r="HEI146" s="7"/>
      <c r="HEJ146" s="7"/>
      <c r="HEK146" s="7"/>
      <c r="HEL146" s="7"/>
      <c r="HEM146" s="7"/>
      <c r="HEN146" s="7"/>
      <c r="HEO146" s="7"/>
      <c r="HEP146" s="7"/>
      <c r="HEQ146" s="7"/>
      <c r="HER146" s="7"/>
      <c r="HES146" s="7"/>
      <c r="HET146" s="7"/>
      <c r="HEU146" s="7"/>
      <c r="HEV146" s="7"/>
      <c r="HEW146" s="7"/>
      <c r="HEX146" s="7"/>
      <c r="HEY146" s="7"/>
      <c r="HEZ146" s="7"/>
      <c r="HFA146" s="7"/>
      <c r="HFB146" s="7"/>
      <c r="HFC146" s="7"/>
      <c r="HFD146" s="7"/>
      <c r="HFE146" s="7"/>
      <c r="HFF146" s="7"/>
      <c r="HFG146" s="7"/>
      <c r="HFH146" s="7"/>
      <c r="HFI146" s="7"/>
      <c r="HFJ146" s="7"/>
      <c r="HFK146" s="7"/>
      <c r="HFL146" s="7"/>
      <c r="HFM146" s="7"/>
      <c r="HFN146" s="7"/>
      <c r="HFO146" s="7"/>
      <c r="HFP146" s="7"/>
      <c r="HFQ146" s="7"/>
      <c r="HFR146" s="7"/>
      <c r="HFS146" s="7"/>
      <c r="HFT146" s="7"/>
      <c r="HFU146" s="7"/>
      <c r="HFV146" s="7"/>
      <c r="HFW146" s="7"/>
      <c r="HFX146" s="7"/>
      <c r="HFY146" s="7"/>
      <c r="HFZ146" s="7"/>
      <c r="HGA146" s="7"/>
      <c r="HGB146" s="7"/>
      <c r="HGC146" s="7"/>
      <c r="HGD146" s="7"/>
      <c r="HGE146" s="7"/>
      <c r="HGF146" s="7"/>
      <c r="HGG146" s="7"/>
      <c r="HGH146" s="7"/>
      <c r="HGI146" s="7"/>
      <c r="HGJ146" s="7"/>
      <c r="HGK146" s="7"/>
      <c r="HGL146" s="7"/>
      <c r="HGM146" s="7"/>
      <c r="HGN146" s="7"/>
      <c r="HGO146" s="7"/>
      <c r="HGP146" s="7"/>
      <c r="HGQ146" s="7"/>
      <c r="HGR146" s="7"/>
      <c r="HGS146" s="7"/>
      <c r="HGT146" s="7"/>
      <c r="HGU146" s="7"/>
      <c r="HGV146" s="7"/>
      <c r="HGW146" s="7"/>
      <c r="HGX146" s="7"/>
      <c r="HGY146" s="7"/>
      <c r="HGZ146" s="7"/>
      <c r="HHA146" s="7"/>
      <c r="HHB146" s="7"/>
      <c r="HHC146" s="7"/>
      <c r="HHD146" s="7"/>
      <c r="HHE146" s="7"/>
      <c r="HHF146" s="7"/>
      <c r="HHG146" s="7"/>
      <c r="HHH146" s="7"/>
      <c r="HHI146" s="7"/>
      <c r="HHJ146" s="7"/>
      <c r="HHK146" s="7"/>
      <c r="HHL146" s="7"/>
      <c r="HHM146" s="7"/>
      <c r="HHN146" s="7"/>
      <c r="HHO146" s="7"/>
      <c r="HHP146" s="7"/>
      <c r="HHQ146" s="7"/>
      <c r="HHR146" s="7"/>
      <c r="HHS146" s="7"/>
      <c r="HHT146" s="7"/>
      <c r="HHU146" s="7"/>
      <c r="HHV146" s="7"/>
      <c r="HHW146" s="7"/>
      <c r="HHX146" s="7"/>
      <c r="HHY146" s="7"/>
      <c r="HHZ146" s="7"/>
      <c r="HIA146" s="7"/>
      <c r="HIB146" s="7"/>
      <c r="HIC146" s="7"/>
      <c r="HID146" s="7"/>
      <c r="HIE146" s="7"/>
      <c r="HIF146" s="7"/>
      <c r="HIG146" s="7"/>
      <c r="HIH146" s="7"/>
      <c r="HII146" s="7"/>
      <c r="HIJ146" s="7"/>
      <c r="HIL146" s="7"/>
      <c r="HIM146" s="7"/>
      <c r="HIN146" s="7"/>
      <c r="HIO146" s="7"/>
      <c r="HIP146" s="7"/>
      <c r="HIQ146" s="7"/>
      <c r="HIR146" s="7"/>
      <c r="HIS146" s="7"/>
      <c r="HIT146" s="7"/>
      <c r="HIU146" s="7"/>
      <c r="HIV146" s="7"/>
      <c r="HIW146" s="7"/>
      <c r="HIX146" s="7"/>
      <c r="HIY146" s="7"/>
      <c r="HIZ146" s="7"/>
      <c r="HJA146" s="7"/>
      <c r="HJB146" s="7"/>
      <c r="HJC146" s="7"/>
      <c r="HJD146" s="7"/>
      <c r="HJE146" s="7"/>
      <c r="HJF146" s="7"/>
      <c r="HJG146" s="7"/>
      <c r="HJH146" s="7"/>
      <c r="HJI146" s="7"/>
      <c r="HJJ146" s="7"/>
      <c r="HJK146" s="7"/>
      <c r="HJL146" s="7"/>
      <c r="HJM146" s="7"/>
      <c r="HJN146" s="7"/>
      <c r="HJO146" s="7"/>
      <c r="HJP146" s="7"/>
      <c r="HJQ146" s="7"/>
      <c r="HJR146" s="7"/>
      <c r="HJS146" s="7"/>
      <c r="HJT146" s="7"/>
      <c r="HJU146" s="7"/>
      <c r="HJV146" s="7"/>
      <c r="HJW146" s="7"/>
      <c r="HJX146" s="7"/>
      <c r="HJY146" s="7"/>
      <c r="HJZ146" s="7"/>
      <c r="HKA146" s="7"/>
      <c r="HKB146" s="7"/>
      <c r="HKC146" s="7"/>
      <c r="HKD146" s="7"/>
      <c r="HKE146" s="7"/>
      <c r="HKF146" s="7"/>
      <c r="HKG146" s="7"/>
      <c r="HKH146" s="7"/>
      <c r="HKI146" s="7"/>
      <c r="HKJ146" s="7"/>
      <c r="HKK146" s="7"/>
      <c r="HKL146" s="7"/>
      <c r="HKM146" s="7"/>
      <c r="HKN146" s="7"/>
      <c r="HKO146" s="7"/>
      <c r="HKP146" s="7"/>
      <c r="HKQ146" s="7"/>
      <c r="HKR146" s="7"/>
      <c r="HKS146" s="7"/>
      <c r="HKT146" s="7"/>
      <c r="HKU146" s="7"/>
      <c r="HKV146" s="7"/>
      <c r="HKW146" s="7"/>
      <c r="HKX146" s="7"/>
      <c r="HKY146" s="7"/>
      <c r="HKZ146" s="7"/>
      <c r="HLA146" s="7"/>
      <c r="HLB146" s="7"/>
      <c r="HLC146" s="7"/>
      <c r="HLD146" s="7"/>
      <c r="HLE146" s="7"/>
      <c r="HLF146" s="7"/>
      <c r="HLG146" s="7"/>
      <c r="HLH146" s="7"/>
      <c r="HLI146" s="7"/>
      <c r="HLJ146" s="7"/>
      <c r="HLK146" s="7"/>
      <c r="HLL146" s="7"/>
      <c r="HLM146" s="7"/>
      <c r="HLN146" s="7"/>
      <c r="HLO146" s="7"/>
      <c r="HLP146" s="7"/>
      <c r="HLQ146" s="7"/>
      <c r="HLR146" s="7"/>
      <c r="HLS146" s="7"/>
      <c r="HLT146" s="7"/>
      <c r="HLU146" s="7"/>
      <c r="HLV146" s="7"/>
      <c r="HLW146" s="7"/>
      <c r="HLX146" s="7"/>
      <c r="HLY146" s="7"/>
      <c r="HLZ146" s="7"/>
      <c r="HMA146" s="7"/>
      <c r="HMB146" s="7"/>
      <c r="HMC146" s="7"/>
      <c r="HMD146" s="7"/>
      <c r="HME146" s="7"/>
      <c r="HMF146" s="7"/>
      <c r="HMG146" s="7"/>
      <c r="HMH146" s="7"/>
      <c r="HMI146" s="7"/>
      <c r="HMJ146" s="7"/>
      <c r="HMK146" s="7"/>
      <c r="HML146" s="7"/>
      <c r="HMM146" s="7"/>
      <c r="HMN146" s="7"/>
      <c r="HMO146" s="7"/>
      <c r="HMP146" s="7"/>
      <c r="HMQ146" s="7"/>
      <c r="HMR146" s="7"/>
      <c r="HMS146" s="7"/>
      <c r="HMT146" s="7"/>
      <c r="HMU146" s="7"/>
      <c r="HMV146" s="7"/>
      <c r="HMW146" s="7"/>
      <c r="HMX146" s="7"/>
      <c r="HMY146" s="7"/>
      <c r="HMZ146" s="7"/>
      <c r="HNA146" s="7"/>
      <c r="HNB146" s="7"/>
      <c r="HNC146" s="7"/>
      <c r="HND146" s="7"/>
      <c r="HNE146" s="7"/>
      <c r="HNF146" s="7"/>
      <c r="HNG146" s="7"/>
      <c r="HNH146" s="7"/>
      <c r="HNI146" s="7"/>
      <c r="HNJ146" s="7"/>
      <c r="HNK146" s="7"/>
      <c r="HNL146" s="7"/>
      <c r="HNM146" s="7"/>
      <c r="HNN146" s="7"/>
      <c r="HNO146" s="7"/>
      <c r="HNP146" s="7"/>
      <c r="HNQ146" s="7"/>
      <c r="HNR146" s="7"/>
      <c r="HNS146" s="7"/>
      <c r="HNT146" s="7"/>
      <c r="HNU146" s="7"/>
      <c r="HNV146" s="7"/>
      <c r="HNW146" s="7"/>
      <c r="HNX146" s="7"/>
      <c r="HNY146" s="7"/>
      <c r="HNZ146" s="7"/>
      <c r="HOA146" s="7"/>
      <c r="HOB146" s="7"/>
      <c r="HOC146" s="7"/>
      <c r="HOD146" s="7"/>
      <c r="HOE146" s="7"/>
      <c r="HOF146" s="7"/>
      <c r="HOG146" s="7"/>
      <c r="HOH146" s="7"/>
      <c r="HOI146" s="7"/>
      <c r="HOJ146" s="7"/>
      <c r="HOK146" s="7"/>
      <c r="HOL146" s="7"/>
      <c r="HOM146" s="7"/>
      <c r="HON146" s="7"/>
      <c r="HOO146" s="7"/>
      <c r="HOP146" s="7"/>
      <c r="HOQ146" s="7"/>
      <c r="HOR146" s="7"/>
      <c r="HOS146" s="7"/>
      <c r="HOT146" s="7"/>
      <c r="HOU146" s="7"/>
      <c r="HOV146" s="7"/>
      <c r="HOW146" s="7"/>
      <c r="HOX146" s="7"/>
      <c r="HOY146" s="7"/>
      <c r="HOZ146" s="7"/>
      <c r="HPA146" s="7"/>
      <c r="HPB146" s="7"/>
      <c r="HPC146" s="7"/>
      <c r="HPD146" s="7"/>
      <c r="HPE146" s="7"/>
      <c r="HPF146" s="7"/>
      <c r="HPG146" s="7"/>
      <c r="HPH146" s="7"/>
      <c r="HPI146" s="7"/>
      <c r="HPJ146" s="7"/>
      <c r="HPK146" s="7"/>
      <c r="HPL146" s="7"/>
      <c r="HPM146" s="7"/>
      <c r="HPN146" s="7"/>
      <c r="HPO146" s="7"/>
      <c r="HPP146" s="7"/>
      <c r="HPQ146" s="7"/>
      <c r="HPR146" s="7"/>
      <c r="HPS146" s="7"/>
      <c r="HPT146" s="7"/>
      <c r="HPU146" s="7"/>
      <c r="HPV146" s="7"/>
      <c r="HPW146" s="7"/>
      <c r="HPX146" s="7"/>
      <c r="HPY146" s="7"/>
      <c r="HPZ146" s="7"/>
      <c r="HQA146" s="7"/>
      <c r="HQB146" s="7"/>
      <c r="HQC146" s="7"/>
      <c r="HQD146" s="7"/>
      <c r="HQE146" s="7"/>
      <c r="HQF146" s="7"/>
      <c r="HQG146" s="7"/>
      <c r="HQH146" s="7"/>
      <c r="HQI146" s="7"/>
      <c r="HQJ146" s="7"/>
      <c r="HQK146" s="7"/>
      <c r="HQL146" s="7"/>
      <c r="HQM146" s="7"/>
      <c r="HQN146" s="7"/>
      <c r="HQO146" s="7"/>
      <c r="HQP146" s="7"/>
      <c r="HQQ146" s="7"/>
      <c r="HQR146" s="7"/>
      <c r="HQS146" s="7"/>
      <c r="HQT146" s="7"/>
      <c r="HQU146" s="7"/>
      <c r="HQV146" s="7"/>
      <c r="HQW146" s="7"/>
      <c r="HQX146" s="7"/>
      <c r="HQY146" s="7"/>
      <c r="HQZ146" s="7"/>
      <c r="HRA146" s="7"/>
      <c r="HRB146" s="7"/>
      <c r="HRC146" s="7"/>
      <c r="HRD146" s="7"/>
      <c r="HRE146" s="7"/>
      <c r="HRF146" s="7"/>
      <c r="HRG146" s="7"/>
      <c r="HRH146" s="7"/>
      <c r="HRI146" s="7"/>
      <c r="HRJ146" s="7"/>
      <c r="HRK146" s="7"/>
      <c r="HRL146" s="7"/>
      <c r="HRM146" s="7"/>
      <c r="HRN146" s="7"/>
      <c r="HRO146" s="7"/>
      <c r="HRP146" s="7"/>
      <c r="HRQ146" s="7"/>
      <c r="HRR146" s="7"/>
      <c r="HRS146" s="7"/>
      <c r="HRT146" s="7"/>
      <c r="HRU146" s="7"/>
      <c r="HRV146" s="7"/>
      <c r="HRW146" s="7"/>
      <c r="HRX146" s="7"/>
      <c r="HRY146" s="7"/>
      <c r="HRZ146" s="7"/>
      <c r="HSA146" s="7"/>
      <c r="HSB146" s="7"/>
      <c r="HSC146" s="7"/>
      <c r="HSD146" s="7"/>
      <c r="HSE146" s="7"/>
      <c r="HSF146" s="7"/>
      <c r="HSH146" s="7"/>
      <c r="HSI146" s="7"/>
      <c r="HSJ146" s="7"/>
      <c r="HSK146" s="7"/>
      <c r="HSL146" s="7"/>
      <c r="HSM146" s="7"/>
      <c r="HSN146" s="7"/>
      <c r="HSO146" s="7"/>
      <c r="HSP146" s="7"/>
      <c r="HSQ146" s="7"/>
      <c r="HSR146" s="7"/>
      <c r="HSS146" s="7"/>
      <c r="HST146" s="7"/>
      <c r="HSU146" s="7"/>
      <c r="HSV146" s="7"/>
      <c r="HSW146" s="7"/>
      <c r="HSX146" s="7"/>
      <c r="HSY146" s="7"/>
      <c r="HSZ146" s="7"/>
      <c r="HTA146" s="7"/>
      <c r="HTB146" s="7"/>
      <c r="HTC146" s="7"/>
      <c r="HTD146" s="7"/>
      <c r="HTE146" s="7"/>
      <c r="HTF146" s="7"/>
      <c r="HTG146" s="7"/>
      <c r="HTH146" s="7"/>
      <c r="HTI146" s="7"/>
      <c r="HTJ146" s="7"/>
      <c r="HTK146" s="7"/>
      <c r="HTL146" s="7"/>
      <c r="HTM146" s="7"/>
      <c r="HTN146" s="7"/>
      <c r="HTO146" s="7"/>
      <c r="HTP146" s="7"/>
      <c r="HTQ146" s="7"/>
      <c r="HTR146" s="7"/>
      <c r="HTS146" s="7"/>
      <c r="HTT146" s="7"/>
      <c r="HTU146" s="7"/>
      <c r="HTV146" s="7"/>
      <c r="HTW146" s="7"/>
      <c r="HTX146" s="7"/>
      <c r="HTY146" s="7"/>
      <c r="HTZ146" s="7"/>
      <c r="HUA146" s="7"/>
      <c r="HUB146" s="7"/>
      <c r="HUC146" s="7"/>
      <c r="HUD146" s="7"/>
      <c r="HUE146" s="7"/>
      <c r="HUF146" s="7"/>
      <c r="HUG146" s="7"/>
      <c r="HUH146" s="7"/>
      <c r="HUI146" s="7"/>
      <c r="HUJ146" s="7"/>
      <c r="HUK146" s="7"/>
      <c r="HUL146" s="7"/>
      <c r="HUM146" s="7"/>
      <c r="HUN146" s="7"/>
      <c r="HUO146" s="7"/>
      <c r="HUP146" s="7"/>
      <c r="HUQ146" s="7"/>
      <c r="HUR146" s="7"/>
      <c r="HUS146" s="7"/>
      <c r="HUT146" s="7"/>
      <c r="HUU146" s="7"/>
      <c r="HUV146" s="7"/>
      <c r="HUW146" s="7"/>
      <c r="HUX146" s="7"/>
      <c r="HUY146" s="7"/>
      <c r="HUZ146" s="7"/>
      <c r="HVA146" s="7"/>
      <c r="HVB146" s="7"/>
      <c r="HVC146" s="7"/>
      <c r="HVD146" s="7"/>
      <c r="HVE146" s="7"/>
      <c r="HVF146" s="7"/>
      <c r="HVG146" s="7"/>
      <c r="HVH146" s="7"/>
      <c r="HVI146" s="7"/>
      <c r="HVJ146" s="7"/>
      <c r="HVK146" s="7"/>
      <c r="HVL146" s="7"/>
      <c r="HVM146" s="7"/>
      <c r="HVN146" s="7"/>
      <c r="HVO146" s="7"/>
      <c r="HVP146" s="7"/>
      <c r="HVQ146" s="7"/>
      <c r="HVR146" s="7"/>
      <c r="HVS146" s="7"/>
      <c r="HVT146" s="7"/>
      <c r="HVU146" s="7"/>
      <c r="HVV146" s="7"/>
      <c r="HVW146" s="7"/>
      <c r="HVX146" s="7"/>
      <c r="HVY146" s="7"/>
      <c r="HVZ146" s="7"/>
      <c r="HWA146" s="7"/>
      <c r="HWB146" s="7"/>
      <c r="HWC146" s="7"/>
      <c r="HWD146" s="7"/>
      <c r="HWE146" s="7"/>
      <c r="HWF146" s="7"/>
      <c r="HWG146" s="7"/>
      <c r="HWH146" s="7"/>
      <c r="HWI146" s="7"/>
      <c r="HWJ146" s="7"/>
      <c r="HWK146" s="7"/>
      <c r="HWL146" s="7"/>
      <c r="HWM146" s="7"/>
      <c r="HWN146" s="7"/>
      <c r="HWO146" s="7"/>
      <c r="HWP146" s="7"/>
      <c r="HWQ146" s="7"/>
      <c r="HWR146" s="7"/>
      <c r="HWS146" s="7"/>
      <c r="HWT146" s="7"/>
      <c r="HWU146" s="7"/>
      <c r="HWV146" s="7"/>
      <c r="HWW146" s="7"/>
      <c r="HWX146" s="7"/>
      <c r="HWY146" s="7"/>
      <c r="HWZ146" s="7"/>
      <c r="HXA146" s="7"/>
      <c r="HXB146" s="7"/>
      <c r="HXC146" s="7"/>
      <c r="HXD146" s="7"/>
      <c r="HXE146" s="7"/>
      <c r="HXF146" s="7"/>
      <c r="HXG146" s="7"/>
      <c r="HXH146" s="7"/>
      <c r="HXI146" s="7"/>
      <c r="HXJ146" s="7"/>
      <c r="HXK146" s="7"/>
      <c r="HXL146" s="7"/>
      <c r="HXM146" s="7"/>
      <c r="HXN146" s="7"/>
      <c r="HXO146" s="7"/>
      <c r="HXP146" s="7"/>
      <c r="HXQ146" s="7"/>
      <c r="HXR146" s="7"/>
      <c r="HXS146" s="7"/>
      <c r="HXT146" s="7"/>
      <c r="HXU146" s="7"/>
      <c r="HXV146" s="7"/>
      <c r="HXW146" s="7"/>
      <c r="HXX146" s="7"/>
      <c r="HXY146" s="7"/>
      <c r="HXZ146" s="7"/>
      <c r="HYA146" s="7"/>
      <c r="HYB146" s="7"/>
      <c r="HYC146" s="7"/>
      <c r="HYD146" s="7"/>
      <c r="HYE146" s="7"/>
      <c r="HYF146" s="7"/>
      <c r="HYG146" s="7"/>
      <c r="HYH146" s="7"/>
      <c r="HYI146" s="7"/>
      <c r="HYJ146" s="7"/>
      <c r="HYK146" s="7"/>
      <c r="HYL146" s="7"/>
      <c r="HYM146" s="7"/>
      <c r="HYN146" s="7"/>
      <c r="HYO146" s="7"/>
      <c r="HYP146" s="7"/>
      <c r="HYQ146" s="7"/>
      <c r="HYR146" s="7"/>
      <c r="HYS146" s="7"/>
      <c r="HYT146" s="7"/>
      <c r="HYU146" s="7"/>
      <c r="HYV146" s="7"/>
      <c r="HYW146" s="7"/>
      <c r="HYX146" s="7"/>
      <c r="HYY146" s="7"/>
      <c r="HYZ146" s="7"/>
      <c r="HZA146" s="7"/>
      <c r="HZB146" s="7"/>
      <c r="HZC146" s="7"/>
      <c r="HZD146" s="7"/>
      <c r="HZE146" s="7"/>
      <c r="HZF146" s="7"/>
      <c r="HZG146" s="7"/>
      <c r="HZH146" s="7"/>
      <c r="HZI146" s="7"/>
      <c r="HZJ146" s="7"/>
      <c r="HZK146" s="7"/>
      <c r="HZL146" s="7"/>
      <c r="HZM146" s="7"/>
      <c r="HZN146" s="7"/>
      <c r="HZO146" s="7"/>
      <c r="HZP146" s="7"/>
      <c r="HZQ146" s="7"/>
      <c r="HZR146" s="7"/>
      <c r="HZS146" s="7"/>
      <c r="HZT146" s="7"/>
      <c r="HZU146" s="7"/>
      <c r="HZV146" s="7"/>
      <c r="HZW146" s="7"/>
      <c r="HZX146" s="7"/>
      <c r="HZY146" s="7"/>
      <c r="HZZ146" s="7"/>
      <c r="IAA146" s="7"/>
      <c r="IAB146" s="7"/>
      <c r="IAC146" s="7"/>
      <c r="IAD146" s="7"/>
      <c r="IAE146" s="7"/>
      <c r="IAF146" s="7"/>
      <c r="IAG146" s="7"/>
      <c r="IAH146" s="7"/>
      <c r="IAI146" s="7"/>
      <c r="IAJ146" s="7"/>
      <c r="IAK146" s="7"/>
      <c r="IAL146" s="7"/>
      <c r="IAM146" s="7"/>
      <c r="IAN146" s="7"/>
      <c r="IAO146" s="7"/>
      <c r="IAP146" s="7"/>
      <c r="IAQ146" s="7"/>
      <c r="IAR146" s="7"/>
      <c r="IAS146" s="7"/>
      <c r="IAT146" s="7"/>
      <c r="IAU146" s="7"/>
      <c r="IAV146" s="7"/>
      <c r="IAW146" s="7"/>
      <c r="IAX146" s="7"/>
      <c r="IAY146" s="7"/>
      <c r="IAZ146" s="7"/>
      <c r="IBA146" s="7"/>
      <c r="IBB146" s="7"/>
      <c r="IBC146" s="7"/>
      <c r="IBD146" s="7"/>
      <c r="IBE146" s="7"/>
      <c r="IBF146" s="7"/>
      <c r="IBG146" s="7"/>
      <c r="IBH146" s="7"/>
      <c r="IBI146" s="7"/>
      <c r="IBJ146" s="7"/>
      <c r="IBK146" s="7"/>
      <c r="IBL146" s="7"/>
      <c r="IBM146" s="7"/>
      <c r="IBN146" s="7"/>
      <c r="IBO146" s="7"/>
      <c r="IBP146" s="7"/>
      <c r="IBQ146" s="7"/>
      <c r="IBR146" s="7"/>
      <c r="IBS146" s="7"/>
      <c r="IBT146" s="7"/>
      <c r="IBU146" s="7"/>
      <c r="IBV146" s="7"/>
      <c r="IBW146" s="7"/>
      <c r="IBX146" s="7"/>
      <c r="IBY146" s="7"/>
      <c r="IBZ146" s="7"/>
      <c r="ICA146" s="7"/>
      <c r="ICB146" s="7"/>
      <c r="ICD146" s="7"/>
      <c r="ICE146" s="7"/>
      <c r="ICF146" s="7"/>
      <c r="ICG146" s="7"/>
      <c r="ICH146" s="7"/>
      <c r="ICI146" s="7"/>
      <c r="ICJ146" s="7"/>
      <c r="ICK146" s="7"/>
      <c r="ICL146" s="7"/>
      <c r="ICM146" s="7"/>
      <c r="ICN146" s="7"/>
      <c r="ICO146" s="7"/>
      <c r="ICP146" s="7"/>
      <c r="ICQ146" s="7"/>
      <c r="ICR146" s="7"/>
      <c r="ICS146" s="7"/>
      <c r="ICT146" s="7"/>
      <c r="ICU146" s="7"/>
      <c r="ICV146" s="7"/>
      <c r="ICW146" s="7"/>
      <c r="ICX146" s="7"/>
      <c r="ICY146" s="7"/>
      <c r="ICZ146" s="7"/>
      <c r="IDA146" s="7"/>
      <c r="IDB146" s="7"/>
      <c r="IDC146" s="7"/>
      <c r="IDD146" s="7"/>
      <c r="IDE146" s="7"/>
      <c r="IDF146" s="7"/>
      <c r="IDG146" s="7"/>
      <c r="IDH146" s="7"/>
      <c r="IDI146" s="7"/>
      <c r="IDJ146" s="7"/>
      <c r="IDK146" s="7"/>
      <c r="IDL146" s="7"/>
      <c r="IDM146" s="7"/>
      <c r="IDN146" s="7"/>
      <c r="IDO146" s="7"/>
      <c r="IDP146" s="7"/>
      <c r="IDQ146" s="7"/>
      <c r="IDR146" s="7"/>
      <c r="IDS146" s="7"/>
      <c r="IDT146" s="7"/>
      <c r="IDU146" s="7"/>
      <c r="IDV146" s="7"/>
      <c r="IDW146" s="7"/>
      <c r="IDX146" s="7"/>
      <c r="IDY146" s="7"/>
      <c r="IDZ146" s="7"/>
      <c r="IEA146" s="7"/>
      <c r="IEB146" s="7"/>
      <c r="IEC146" s="7"/>
      <c r="IED146" s="7"/>
      <c r="IEE146" s="7"/>
      <c r="IEF146" s="7"/>
      <c r="IEG146" s="7"/>
      <c r="IEH146" s="7"/>
      <c r="IEI146" s="7"/>
      <c r="IEJ146" s="7"/>
      <c r="IEK146" s="7"/>
      <c r="IEL146" s="7"/>
      <c r="IEM146" s="7"/>
      <c r="IEN146" s="7"/>
      <c r="IEO146" s="7"/>
      <c r="IEP146" s="7"/>
      <c r="IEQ146" s="7"/>
      <c r="IER146" s="7"/>
      <c r="IES146" s="7"/>
      <c r="IET146" s="7"/>
      <c r="IEU146" s="7"/>
      <c r="IEV146" s="7"/>
      <c r="IEW146" s="7"/>
      <c r="IEX146" s="7"/>
      <c r="IEY146" s="7"/>
      <c r="IEZ146" s="7"/>
      <c r="IFA146" s="7"/>
      <c r="IFB146" s="7"/>
      <c r="IFC146" s="7"/>
      <c r="IFD146" s="7"/>
      <c r="IFE146" s="7"/>
      <c r="IFF146" s="7"/>
      <c r="IFG146" s="7"/>
      <c r="IFH146" s="7"/>
      <c r="IFI146" s="7"/>
      <c r="IFJ146" s="7"/>
      <c r="IFK146" s="7"/>
      <c r="IFL146" s="7"/>
      <c r="IFM146" s="7"/>
      <c r="IFN146" s="7"/>
      <c r="IFO146" s="7"/>
      <c r="IFP146" s="7"/>
      <c r="IFQ146" s="7"/>
      <c r="IFR146" s="7"/>
      <c r="IFS146" s="7"/>
      <c r="IFT146" s="7"/>
      <c r="IFU146" s="7"/>
      <c r="IFV146" s="7"/>
      <c r="IFW146" s="7"/>
      <c r="IFX146" s="7"/>
      <c r="IFY146" s="7"/>
      <c r="IFZ146" s="7"/>
      <c r="IGA146" s="7"/>
      <c r="IGB146" s="7"/>
      <c r="IGC146" s="7"/>
      <c r="IGD146" s="7"/>
      <c r="IGE146" s="7"/>
      <c r="IGF146" s="7"/>
      <c r="IGG146" s="7"/>
      <c r="IGH146" s="7"/>
      <c r="IGI146" s="7"/>
      <c r="IGJ146" s="7"/>
      <c r="IGK146" s="7"/>
      <c r="IGL146" s="7"/>
      <c r="IGM146" s="7"/>
      <c r="IGN146" s="7"/>
      <c r="IGO146" s="7"/>
      <c r="IGP146" s="7"/>
      <c r="IGQ146" s="7"/>
      <c r="IGR146" s="7"/>
      <c r="IGS146" s="7"/>
      <c r="IGT146" s="7"/>
      <c r="IGU146" s="7"/>
      <c r="IGV146" s="7"/>
      <c r="IGW146" s="7"/>
      <c r="IGX146" s="7"/>
      <c r="IGY146" s="7"/>
      <c r="IGZ146" s="7"/>
      <c r="IHA146" s="7"/>
      <c r="IHB146" s="7"/>
      <c r="IHC146" s="7"/>
      <c r="IHD146" s="7"/>
      <c r="IHE146" s="7"/>
      <c r="IHF146" s="7"/>
      <c r="IHG146" s="7"/>
      <c r="IHH146" s="7"/>
      <c r="IHI146" s="7"/>
      <c r="IHJ146" s="7"/>
      <c r="IHK146" s="7"/>
      <c r="IHL146" s="7"/>
      <c r="IHM146" s="7"/>
      <c r="IHN146" s="7"/>
      <c r="IHO146" s="7"/>
      <c r="IHP146" s="7"/>
      <c r="IHQ146" s="7"/>
      <c r="IHR146" s="7"/>
      <c r="IHS146" s="7"/>
      <c r="IHT146" s="7"/>
      <c r="IHU146" s="7"/>
      <c r="IHV146" s="7"/>
      <c r="IHW146" s="7"/>
      <c r="IHX146" s="7"/>
      <c r="IHY146" s="7"/>
      <c r="IHZ146" s="7"/>
      <c r="IIA146" s="7"/>
      <c r="IIB146" s="7"/>
      <c r="IIC146" s="7"/>
      <c r="IID146" s="7"/>
      <c r="IIE146" s="7"/>
      <c r="IIF146" s="7"/>
      <c r="IIG146" s="7"/>
      <c r="IIH146" s="7"/>
      <c r="III146" s="7"/>
      <c r="IIJ146" s="7"/>
      <c r="IIK146" s="7"/>
      <c r="IIL146" s="7"/>
      <c r="IIM146" s="7"/>
      <c r="IIN146" s="7"/>
      <c r="IIO146" s="7"/>
      <c r="IIP146" s="7"/>
      <c r="IIQ146" s="7"/>
      <c r="IIR146" s="7"/>
      <c r="IIS146" s="7"/>
      <c r="IIT146" s="7"/>
      <c r="IIU146" s="7"/>
      <c r="IIV146" s="7"/>
      <c r="IIW146" s="7"/>
      <c r="IIX146" s="7"/>
      <c r="IIY146" s="7"/>
      <c r="IIZ146" s="7"/>
      <c r="IJA146" s="7"/>
      <c r="IJB146" s="7"/>
      <c r="IJC146" s="7"/>
      <c r="IJD146" s="7"/>
      <c r="IJE146" s="7"/>
      <c r="IJF146" s="7"/>
      <c r="IJG146" s="7"/>
      <c r="IJH146" s="7"/>
      <c r="IJI146" s="7"/>
      <c r="IJJ146" s="7"/>
      <c r="IJK146" s="7"/>
      <c r="IJL146" s="7"/>
      <c r="IJM146" s="7"/>
      <c r="IJN146" s="7"/>
      <c r="IJO146" s="7"/>
      <c r="IJP146" s="7"/>
      <c r="IJQ146" s="7"/>
      <c r="IJR146" s="7"/>
      <c r="IJS146" s="7"/>
      <c r="IJT146" s="7"/>
      <c r="IJU146" s="7"/>
      <c r="IJV146" s="7"/>
      <c r="IJW146" s="7"/>
      <c r="IJX146" s="7"/>
      <c r="IJY146" s="7"/>
      <c r="IJZ146" s="7"/>
      <c r="IKA146" s="7"/>
      <c r="IKB146" s="7"/>
      <c r="IKC146" s="7"/>
      <c r="IKD146" s="7"/>
      <c r="IKE146" s="7"/>
      <c r="IKF146" s="7"/>
      <c r="IKG146" s="7"/>
      <c r="IKH146" s="7"/>
      <c r="IKI146" s="7"/>
      <c r="IKJ146" s="7"/>
      <c r="IKK146" s="7"/>
      <c r="IKL146" s="7"/>
      <c r="IKM146" s="7"/>
      <c r="IKN146" s="7"/>
      <c r="IKO146" s="7"/>
      <c r="IKP146" s="7"/>
      <c r="IKQ146" s="7"/>
      <c r="IKR146" s="7"/>
      <c r="IKS146" s="7"/>
      <c r="IKT146" s="7"/>
      <c r="IKU146" s="7"/>
      <c r="IKV146" s="7"/>
      <c r="IKW146" s="7"/>
      <c r="IKX146" s="7"/>
      <c r="IKY146" s="7"/>
      <c r="IKZ146" s="7"/>
      <c r="ILA146" s="7"/>
      <c r="ILB146" s="7"/>
      <c r="ILC146" s="7"/>
      <c r="ILD146" s="7"/>
      <c r="ILE146" s="7"/>
      <c r="ILF146" s="7"/>
      <c r="ILG146" s="7"/>
      <c r="ILH146" s="7"/>
      <c r="ILI146" s="7"/>
      <c r="ILJ146" s="7"/>
      <c r="ILK146" s="7"/>
      <c r="ILL146" s="7"/>
      <c r="ILM146" s="7"/>
      <c r="ILN146" s="7"/>
      <c r="ILO146" s="7"/>
      <c r="ILP146" s="7"/>
      <c r="ILQ146" s="7"/>
      <c r="ILR146" s="7"/>
      <c r="ILS146" s="7"/>
      <c r="ILT146" s="7"/>
      <c r="ILU146" s="7"/>
      <c r="ILV146" s="7"/>
      <c r="ILW146" s="7"/>
      <c r="ILX146" s="7"/>
      <c r="ILZ146" s="7"/>
      <c r="IMA146" s="7"/>
      <c r="IMB146" s="7"/>
      <c r="IMC146" s="7"/>
      <c r="IMD146" s="7"/>
      <c r="IME146" s="7"/>
      <c r="IMF146" s="7"/>
      <c r="IMG146" s="7"/>
      <c r="IMH146" s="7"/>
      <c r="IMI146" s="7"/>
      <c r="IMJ146" s="7"/>
      <c r="IMK146" s="7"/>
      <c r="IML146" s="7"/>
      <c r="IMM146" s="7"/>
      <c r="IMN146" s="7"/>
      <c r="IMO146" s="7"/>
      <c r="IMP146" s="7"/>
      <c r="IMQ146" s="7"/>
      <c r="IMR146" s="7"/>
      <c r="IMS146" s="7"/>
      <c r="IMT146" s="7"/>
      <c r="IMU146" s="7"/>
      <c r="IMV146" s="7"/>
      <c r="IMW146" s="7"/>
      <c r="IMX146" s="7"/>
      <c r="IMY146" s="7"/>
      <c r="IMZ146" s="7"/>
      <c r="INA146" s="7"/>
      <c r="INB146" s="7"/>
      <c r="INC146" s="7"/>
      <c r="IND146" s="7"/>
      <c r="INE146" s="7"/>
      <c r="INF146" s="7"/>
      <c r="ING146" s="7"/>
      <c r="INH146" s="7"/>
      <c r="INI146" s="7"/>
      <c r="INJ146" s="7"/>
      <c r="INK146" s="7"/>
      <c r="INL146" s="7"/>
      <c r="INM146" s="7"/>
      <c r="INN146" s="7"/>
      <c r="INO146" s="7"/>
      <c r="INP146" s="7"/>
      <c r="INQ146" s="7"/>
      <c r="INR146" s="7"/>
      <c r="INS146" s="7"/>
      <c r="INT146" s="7"/>
      <c r="INU146" s="7"/>
      <c r="INV146" s="7"/>
      <c r="INW146" s="7"/>
      <c r="INX146" s="7"/>
      <c r="INY146" s="7"/>
      <c r="INZ146" s="7"/>
      <c r="IOA146" s="7"/>
      <c r="IOB146" s="7"/>
      <c r="IOC146" s="7"/>
      <c r="IOD146" s="7"/>
      <c r="IOE146" s="7"/>
      <c r="IOF146" s="7"/>
      <c r="IOG146" s="7"/>
      <c r="IOH146" s="7"/>
      <c r="IOI146" s="7"/>
      <c r="IOJ146" s="7"/>
      <c r="IOK146" s="7"/>
      <c r="IOL146" s="7"/>
      <c r="IOM146" s="7"/>
      <c r="ION146" s="7"/>
      <c r="IOO146" s="7"/>
      <c r="IOP146" s="7"/>
      <c r="IOQ146" s="7"/>
      <c r="IOR146" s="7"/>
      <c r="IOS146" s="7"/>
      <c r="IOT146" s="7"/>
      <c r="IOU146" s="7"/>
      <c r="IOV146" s="7"/>
      <c r="IOW146" s="7"/>
      <c r="IOX146" s="7"/>
      <c r="IOY146" s="7"/>
      <c r="IOZ146" s="7"/>
      <c r="IPA146" s="7"/>
      <c r="IPB146" s="7"/>
      <c r="IPC146" s="7"/>
      <c r="IPD146" s="7"/>
      <c r="IPE146" s="7"/>
      <c r="IPF146" s="7"/>
      <c r="IPG146" s="7"/>
      <c r="IPH146" s="7"/>
      <c r="IPI146" s="7"/>
      <c r="IPJ146" s="7"/>
      <c r="IPK146" s="7"/>
      <c r="IPL146" s="7"/>
      <c r="IPM146" s="7"/>
      <c r="IPN146" s="7"/>
      <c r="IPO146" s="7"/>
      <c r="IPP146" s="7"/>
      <c r="IPQ146" s="7"/>
      <c r="IPR146" s="7"/>
      <c r="IPS146" s="7"/>
      <c r="IPT146" s="7"/>
      <c r="IPU146" s="7"/>
      <c r="IPV146" s="7"/>
      <c r="IPW146" s="7"/>
      <c r="IPX146" s="7"/>
      <c r="IPY146" s="7"/>
      <c r="IPZ146" s="7"/>
      <c r="IQA146" s="7"/>
      <c r="IQB146" s="7"/>
      <c r="IQC146" s="7"/>
      <c r="IQD146" s="7"/>
      <c r="IQE146" s="7"/>
      <c r="IQF146" s="7"/>
      <c r="IQG146" s="7"/>
      <c r="IQH146" s="7"/>
      <c r="IQI146" s="7"/>
      <c r="IQJ146" s="7"/>
      <c r="IQK146" s="7"/>
      <c r="IQL146" s="7"/>
      <c r="IQM146" s="7"/>
      <c r="IQN146" s="7"/>
      <c r="IQO146" s="7"/>
      <c r="IQP146" s="7"/>
      <c r="IQQ146" s="7"/>
      <c r="IQR146" s="7"/>
      <c r="IQS146" s="7"/>
      <c r="IQT146" s="7"/>
      <c r="IQU146" s="7"/>
      <c r="IQV146" s="7"/>
      <c r="IQW146" s="7"/>
      <c r="IQX146" s="7"/>
      <c r="IQY146" s="7"/>
      <c r="IQZ146" s="7"/>
      <c r="IRA146" s="7"/>
      <c r="IRB146" s="7"/>
      <c r="IRC146" s="7"/>
      <c r="IRD146" s="7"/>
      <c r="IRE146" s="7"/>
      <c r="IRF146" s="7"/>
      <c r="IRG146" s="7"/>
      <c r="IRH146" s="7"/>
      <c r="IRI146" s="7"/>
      <c r="IRJ146" s="7"/>
      <c r="IRK146" s="7"/>
      <c r="IRL146" s="7"/>
      <c r="IRM146" s="7"/>
      <c r="IRN146" s="7"/>
      <c r="IRO146" s="7"/>
      <c r="IRP146" s="7"/>
      <c r="IRQ146" s="7"/>
      <c r="IRR146" s="7"/>
      <c r="IRS146" s="7"/>
      <c r="IRT146" s="7"/>
      <c r="IRU146" s="7"/>
      <c r="IRV146" s="7"/>
      <c r="IRW146" s="7"/>
      <c r="IRX146" s="7"/>
      <c r="IRY146" s="7"/>
      <c r="IRZ146" s="7"/>
      <c r="ISA146" s="7"/>
      <c r="ISB146" s="7"/>
      <c r="ISC146" s="7"/>
      <c r="ISD146" s="7"/>
      <c r="ISE146" s="7"/>
      <c r="ISF146" s="7"/>
      <c r="ISG146" s="7"/>
      <c r="ISH146" s="7"/>
      <c r="ISI146" s="7"/>
      <c r="ISJ146" s="7"/>
      <c r="ISK146" s="7"/>
      <c r="ISL146" s="7"/>
      <c r="ISM146" s="7"/>
      <c r="ISN146" s="7"/>
      <c r="ISO146" s="7"/>
      <c r="ISP146" s="7"/>
      <c r="ISQ146" s="7"/>
      <c r="ISR146" s="7"/>
      <c r="ISS146" s="7"/>
      <c r="IST146" s="7"/>
      <c r="ISU146" s="7"/>
      <c r="ISV146" s="7"/>
      <c r="ISW146" s="7"/>
      <c r="ISX146" s="7"/>
      <c r="ISY146" s="7"/>
      <c r="ISZ146" s="7"/>
      <c r="ITA146" s="7"/>
      <c r="ITB146" s="7"/>
      <c r="ITC146" s="7"/>
      <c r="ITD146" s="7"/>
      <c r="ITE146" s="7"/>
      <c r="ITF146" s="7"/>
      <c r="ITG146" s="7"/>
      <c r="ITH146" s="7"/>
      <c r="ITI146" s="7"/>
      <c r="ITJ146" s="7"/>
      <c r="ITK146" s="7"/>
      <c r="ITL146" s="7"/>
      <c r="ITM146" s="7"/>
      <c r="ITN146" s="7"/>
      <c r="ITO146" s="7"/>
      <c r="ITP146" s="7"/>
      <c r="ITQ146" s="7"/>
      <c r="ITR146" s="7"/>
      <c r="ITS146" s="7"/>
      <c r="ITT146" s="7"/>
      <c r="ITU146" s="7"/>
      <c r="ITV146" s="7"/>
      <c r="ITW146" s="7"/>
      <c r="ITX146" s="7"/>
      <c r="ITY146" s="7"/>
      <c r="ITZ146" s="7"/>
      <c r="IUA146" s="7"/>
      <c r="IUB146" s="7"/>
      <c r="IUC146" s="7"/>
      <c r="IUD146" s="7"/>
      <c r="IUE146" s="7"/>
      <c r="IUF146" s="7"/>
      <c r="IUG146" s="7"/>
      <c r="IUH146" s="7"/>
      <c r="IUI146" s="7"/>
      <c r="IUJ146" s="7"/>
      <c r="IUK146" s="7"/>
      <c r="IUL146" s="7"/>
      <c r="IUM146" s="7"/>
      <c r="IUN146" s="7"/>
      <c r="IUO146" s="7"/>
      <c r="IUP146" s="7"/>
      <c r="IUQ146" s="7"/>
      <c r="IUR146" s="7"/>
      <c r="IUS146" s="7"/>
      <c r="IUT146" s="7"/>
      <c r="IUU146" s="7"/>
      <c r="IUV146" s="7"/>
      <c r="IUW146" s="7"/>
      <c r="IUX146" s="7"/>
      <c r="IUY146" s="7"/>
      <c r="IUZ146" s="7"/>
      <c r="IVA146" s="7"/>
      <c r="IVB146" s="7"/>
      <c r="IVC146" s="7"/>
      <c r="IVD146" s="7"/>
      <c r="IVE146" s="7"/>
      <c r="IVF146" s="7"/>
      <c r="IVG146" s="7"/>
      <c r="IVH146" s="7"/>
      <c r="IVI146" s="7"/>
      <c r="IVJ146" s="7"/>
      <c r="IVK146" s="7"/>
      <c r="IVL146" s="7"/>
      <c r="IVM146" s="7"/>
      <c r="IVN146" s="7"/>
      <c r="IVO146" s="7"/>
      <c r="IVP146" s="7"/>
      <c r="IVQ146" s="7"/>
      <c r="IVR146" s="7"/>
      <c r="IVS146" s="7"/>
      <c r="IVT146" s="7"/>
      <c r="IVV146" s="7"/>
      <c r="IVW146" s="7"/>
      <c r="IVX146" s="7"/>
      <c r="IVY146" s="7"/>
      <c r="IVZ146" s="7"/>
      <c r="IWA146" s="7"/>
      <c r="IWB146" s="7"/>
      <c r="IWC146" s="7"/>
      <c r="IWD146" s="7"/>
      <c r="IWE146" s="7"/>
      <c r="IWF146" s="7"/>
      <c r="IWG146" s="7"/>
      <c r="IWH146" s="7"/>
      <c r="IWI146" s="7"/>
      <c r="IWJ146" s="7"/>
      <c r="IWK146" s="7"/>
      <c r="IWL146" s="7"/>
      <c r="IWM146" s="7"/>
      <c r="IWN146" s="7"/>
      <c r="IWO146" s="7"/>
      <c r="IWP146" s="7"/>
      <c r="IWQ146" s="7"/>
      <c r="IWR146" s="7"/>
      <c r="IWS146" s="7"/>
      <c r="IWT146" s="7"/>
      <c r="IWU146" s="7"/>
      <c r="IWV146" s="7"/>
      <c r="IWW146" s="7"/>
      <c r="IWX146" s="7"/>
      <c r="IWY146" s="7"/>
      <c r="IWZ146" s="7"/>
      <c r="IXA146" s="7"/>
      <c r="IXB146" s="7"/>
      <c r="IXC146" s="7"/>
      <c r="IXD146" s="7"/>
      <c r="IXE146" s="7"/>
      <c r="IXF146" s="7"/>
      <c r="IXG146" s="7"/>
      <c r="IXH146" s="7"/>
      <c r="IXI146" s="7"/>
      <c r="IXJ146" s="7"/>
      <c r="IXK146" s="7"/>
      <c r="IXL146" s="7"/>
      <c r="IXM146" s="7"/>
      <c r="IXN146" s="7"/>
      <c r="IXO146" s="7"/>
      <c r="IXP146" s="7"/>
      <c r="IXQ146" s="7"/>
      <c r="IXR146" s="7"/>
      <c r="IXS146" s="7"/>
      <c r="IXT146" s="7"/>
      <c r="IXU146" s="7"/>
      <c r="IXV146" s="7"/>
      <c r="IXW146" s="7"/>
      <c r="IXX146" s="7"/>
      <c r="IXY146" s="7"/>
      <c r="IXZ146" s="7"/>
      <c r="IYA146" s="7"/>
      <c r="IYB146" s="7"/>
      <c r="IYC146" s="7"/>
      <c r="IYD146" s="7"/>
      <c r="IYE146" s="7"/>
      <c r="IYF146" s="7"/>
      <c r="IYG146" s="7"/>
      <c r="IYH146" s="7"/>
      <c r="IYI146" s="7"/>
      <c r="IYJ146" s="7"/>
      <c r="IYK146" s="7"/>
      <c r="IYL146" s="7"/>
      <c r="IYM146" s="7"/>
      <c r="IYN146" s="7"/>
      <c r="IYO146" s="7"/>
      <c r="IYP146" s="7"/>
      <c r="IYQ146" s="7"/>
      <c r="IYR146" s="7"/>
      <c r="IYS146" s="7"/>
      <c r="IYT146" s="7"/>
      <c r="IYU146" s="7"/>
      <c r="IYV146" s="7"/>
      <c r="IYW146" s="7"/>
      <c r="IYX146" s="7"/>
      <c r="IYY146" s="7"/>
      <c r="IYZ146" s="7"/>
      <c r="IZA146" s="7"/>
      <c r="IZB146" s="7"/>
      <c r="IZC146" s="7"/>
      <c r="IZD146" s="7"/>
      <c r="IZE146" s="7"/>
      <c r="IZF146" s="7"/>
      <c r="IZG146" s="7"/>
      <c r="IZH146" s="7"/>
      <c r="IZI146" s="7"/>
      <c r="IZJ146" s="7"/>
      <c r="IZK146" s="7"/>
      <c r="IZL146" s="7"/>
      <c r="IZM146" s="7"/>
      <c r="IZN146" s="7"/>
      <c r="IZO146" s="7"/>
      <c r="IZP146" s="7"/>
      <c r="IZQ146" s="7"/>
      <c r="IZR146" s="7"/>
      <c r="IZS146" s="7"/>
      <c r="IZT146" s="7"/>
      <c r="IZU146" s="7"/>
      <c r="IZV146" s="7"/>
      <c r="IZW146" s="7"/>
      <c r="IZX146" s="7"/>
      <c r="IZY146" s="7"/>
      <c r="IZZ146" s="7"/>
      <c r="JAA146" s="7"/>
      <c r="JAB146" s="7"/>
      <c r="JAC146" s="7"/>
      <c r="JAD146" s="7"/>
      <c r="JAE146" s="7"/>
      <c r="JAF146" s="7"/>
      <c r="JAG146" s="7"/>
      <c r="JAH146" s="7"/>
      <c r="JAI146" s="7"/>
      <c r="JAJ146" s="7"/>
      <c r="JAK146" s="7"/>
      <c r="JAL146" s="7"/>
      <c r="JAM146" s="7"/>
      <c r="JAN146" s="7"/>
      <c r="JAO146" s="7"/>
      <c r="JAP146" s="7"/>
      <c r="JAQ146" s="7"/>
      <c r="JAR146" s="7"/>
      <c r="JAS146" s="7"/>
      <c r="JAT146" s="7"/>
      <c r="JAU146" s="7"/>
      <c r="JAV146" s="7"/>
      <c r="JAW146" s="7"/>
      <c r="JAX146" s="7"/>
      <c r="JAY146" s="7"/>
      <c r="JAZ146" s="7"/>
      <c r="JBA146" s="7"/>
      <c r="JBB146" s="7"/>
      <c r="JBC146" s="7"/>
      <c r="JBD146" s="7"/>
      <c r="JBE146" s="7"/>
      <c r="JBF146" s="7"/>
      <c r="JBG146" s="7"/>
      <c r="JBH146" s="7"/>
      <c r="JBI146" s="7"/>
      <c r="JBJ146" s="7"/>
      <c r="JBK146" s="7"/>
      <c r="JBL146" s="7"/>
      <c r="JBM146" s="7"/>
      <c r="JBN146" s="7"/>
      <c r="JBO146" s="7"/>
      <c r="JBP146" s="7"/>
      <c r="JBQ146" s="7"/>
      <c r="JBR146" s="7"/>
      <c r="JBS146" s="7"/>
      <c r="JBT146" s="7"/>
      <c r="JBU146" s="7"/>
      <c r="JBV146" s="7"/>
      <c r="JBW146" s="7"/>
      <c r="JBX146" s="7"/>
      <c r="JBY146" s="7"/>
      <c r="JBZ146" s="7"/>
      <c r="JCA146" s="7"/>
      <c r="JCB146" s="7"/>
      <c r="JCC146" s="7"/>
      <c r="JCD146" s="7"/>
      <c r="JCE146" s="7"/>
      <c r="JCF146" s="7"/>
      <c r="JCG146" s="7"/>
      <c r="JCH146" s="7"/>
      <c r="JCI146" s="7"/>
      <c r="JCJ146" s="7"/>
      <c r="JCK146" s="7"/>
      <c r="JCL146" s="7"/>
      <c r="JCM146" s="7"/>
      <c r="JCN146" s="7"/>
      <c r="JCO146" s="7"/>
      <c r="JCP146" s="7"/>
      <c r="JCQ146" s="7"/>
      <c r="JCR146" s="7"/>
      <c r="JCS146" s="7"/>
      <c r="JCT146" s="7"/>
      <c r="JCU146" s="7"/>
      <c r="JCV146" s="7"/>
      <c r="JCW146" s="7"/>
      <c r="JCX146" s="7"/>
      <c r="JCY146" s="7"/>
      <c r="JCZ146" s="7"/>
      <c r="JDA146" s="7"/>
      <c r="JDB146" s="7"/>
      <c r="JDC146" s="7"/>
      <c r="JDD146" s="7"/>
      <c r="JDE146" s="7"/>
      <c r="JDF146" s="7"/>
      <c r="JDG146" s="7"/>
      <c r="JDH146" s="7"/>
      <c r="JDI146" s="7"/>
      <c r="JDJ146" s="7"/>
      <c r="JDK146" s="7"/>
      <c r="JDL146" s="7"/>
      <c r="JDM146" s="7"/>
      <c r="JDN146" s="7"/>
      <c r="JDO146" s="7"/>
      <c r="JDP146" s="7"/>
      <c r="JDQ146" s="7"/>
      <c r="JDR146" s="7"/>
      <c r="JDS146" s="7"/>
      <c r="JDT146" s="7"/>
      <c r="JDU146" s="7"/>
      <c r="JDV146" s="7"/>
      <c r="JDW146" s="7"/>
      <c r="JDX146" s="7"/>
      <c r="JDY146" s="7"/>
      <c r="JDZ146" s="7"/>
      <c r="JEA146" s="7"/>
      <c r="JEB146" s="7"/>
      <c r="JEC146" s="7"/>
      <c r="JED146" s="7"/>
      <c r="JEE146" s="7"/>
      <c r="JEF146" s="7"/>
      <c r="JEG146" s="7"/>
      <c r="JEH146" s="7"/>
      <c r="JEI146" s="7"/>
      <c r="JEJ146" s="7"/>
      <c r="JEK146" s="7"/>
      <c r="JEL146" s="7"/>
      <c r="JEM146" s="7"/>
      <c r="JEN146" s="7"/>
      <c r="JEO146" s="7"/>
      <c r="JEP146" s="7"/>
      <c r="JEQ146" s="7"/>
      <c r="JER146" s="7"/>
      <c r="JES146" s="7"/>
      <c r="JET146" s="7"/>
      <c r="JEU146" s="7"/>
      <c r="JEV146" s="7"/>
      <c r="JEW146" s="7"/>
      <c r="JEX146" s="7"/>
      <c r="JEY146" s="7"/>
      <c r="JEZ146" s="7"/>
      <c r="JFA146" s="7"/>
      <c r="JFB146" s="7"/>
      <c r="JFC146" s="7"/>
      <c r="JFD146" s="7"/>
      <c r="JFE146" s="7"/>
      <c r="JFF146" s="7"/>
      <c r="JFG146" s="7"/>
      <c r="JFH146" s="7"/>
      <c r="JFI146" s="7"/>
      <c r="JFJ146" s="7"/>
      <c r="JFK146" s="7"/>
      <c r="JFL146" s="7"/>
      <c r="JFM146" s="7"/>
      <c r="JFN146" s="7"/>
      <c r="JFO146" s="7"/>
      <c r="JFP146" s="7"/>
      <c r="JFR146" s="7"/>
      <c r="JFS146" s="7"/>
      <c r="JFT146" s="7"/>
      <c r="JFU146" s="7"/>
      <c r="JFV146" s="7"/>
      <c r="JFW146" s="7"/>
      <c r="JFX146" s="7"/>
      <c r="JFY146" s="7"/>
      <c r="JFZ146" s="7"/>
      <c r="JGA146" s="7"/>
      <c r="JGB146" s="7"/>
      <c r="JGC146" s="7"/>
      <c r="JGD146" s="7"/>
      <c r="JGE146" s="7"/>
      <c r="JGF146" s="7"/>
      <c r="JGG146" s="7"/>
      <c r="JGH146" s="7"/>
      <c r="JGI146" s="7"/>
      <c r="JGJ146" s="7"/>
      <c r="JGK146" s="7"/>
      <c r="JGL146" s="7"/>
      <c r="JGM146" s="7"/>
      <c r="JGN146" s="7"/>
      <c r="JGO146" s="7"/>
      <c r="JGP146" s="7"/>
      <c r="JGQ146" s="7"/>
      <c r="JGR146" s="7"/>
      <c r="JGS146" s="7"/>
      <c r="JGT146" s="7"/>
      <c r="JGU146" s="7"/>
      <c r="JGV146" s="7"/>
      <c r="JGW146" s="7"/>
      <c r="JGX146" s="7"/>
      <c r="JGY146" s="7"/>
      <c r="JGZ146" s="7"/>
      <c r="JHA146" s="7"/>
      <c r="JHB146" s="7"/>
      <c r="JHC146" s="7"/>
      <c r="JHD146" s="7"/>
      <c r="JHE146" s="7"/>
      <c r="JHF146" s="7"/>
      <c r="JHG146" s="7"/>
      <c r="JHH146" s="7"/>
      <c r="JHI146" s="7"/>
      <c r="JHJ146" s="7"/>
      <c r="JHK146" s="7"/>
      <c r="JHL146" s="7"/>
      <c r="JHM146" s="7"/>
      <c r="JHN146" s="7"/>
      <c r="JHO146" s="7"/>
      <c r="JHP146" s="7"/>
      <c r="JHQ146" s="7"/>
      <c r="JHR146" s="7"/>
      <c r="JHS146" s="7"/>
      <c r="JHT146" s="7"/>
      <c r="JHU146" s="7"/>
      <c r="JHV146" s="7"/>
      <c r="JHW146" s="7"/>
      <c r="JHX146" s="7"/>
      <c r="JHY146" s="7"/>
      <c r="JHZ146" s="7"/>
      <c r="JIA146" s="7"/>
      <c r="JIB146" s="7"/>
      <c r="JIC146" s="7"/>
      <c r="JID146" s="7"/>
      <c r="JIE146" s="7"/>
      <c r="JIF146" s="7"/>
      <c r="JIG146" s="7"/>
      <c r="JIH146" s="7"/>
      <c r="JII146" s="7"/>
      <c r="JIJ146" s="7"/>
      <c r="JIK146" s="7"/>
      <c r="JIL146" s="7"/>
      <c r="JIM146" s="7"/>
      <c r="JIN146" s="7"/>
      <c r="JIO146" s="7"/>
      <c r="JIP146" s="7"/>
      <c r="JIQ146" s="7"/>
      <c r="JIR146" s="7"/>
      <c r="JIS146" s="7"/>
      <c r="JIT146" s="7"/>
      <c r="JIU146" s="7"/>
      <c r="JIV146" s="7"/>
      <c r="JIW146" s="7"/>
      <c r="JIX146" s="7"/>
      <c r="JIY146" s="7"/>
      <c r="JIZ146" s="7"/>
      <c r="JJA146" s="7"/>
      <c r="JJB146" s="7"/>
      <c r="JJC146" s="7"/>
      <c r="JJD146" s="7"/>
      <c r="JJE146" s="7"/>
      <c r="JJF146" s="7"/>
      <c r="JJG146" s="7"/>
      <c r="JJH146" s="7"/>
      <c r="JJI146" s="7"/>
      <c r="JJJ146" s="7"/>
      <c r="JJK146" s="7"/>
      <c r="JJL146" s="7"/>
      <c r="JJM146" s="7"/>
      <c r="JJN146" s="7"/>
      <c r="JJO146" s="7"/>
      <c r="JJP146" s="7"/>
      <c r="JJQ146" s="7"/>
      <c r="JJR146" s="7"/>
      <c r="JJS146" s="7"/>
      <c r="JJT146" s="7"/>
      <c r="JJU146" s="7"/>
      <c r="JJV146" s="7"/>
      <c r="JJW146" s="7"/>
      <c r="JJX146" s="7"/>
      <c r="JJY146" s="7"/>
      <c r="JJZ146" s="7"/>
      <c r="JKA146" s="7"/>
      <c r="JKB146" s="7"/>
      <c r="JKC146" s="7"/>
      <c r="JKD146" s="7"/>
      <c r="JKE146" s="7"/>
      <c r="JKF146" s="7"/>
      <c r="JKG146" s="7"/>
      <c r="JKH146" s="7"/>
      <c r="JKI146" s="7"/>
      <c r="JKJ146" s="7"/>
      <c r="JKK146" s="7"/>
      <c r="JKL146" s="7"/>
      <c r="JKM146" s="7"/>
      <c r="JKN146" s="7"/>
      <c r="JKO146" s="7"/>
      <c r="JKP146" s="7"/>
      <c r="JKQ146" s="7"/>
      <c r="JKR146" s="7"/>
      <c r="JKS146" s="7"/>
      <c r="JKT146" s="7"/>
      <c r="JKU146" s="7"/>
      <c r="JKV146" s="7"/>
      <c r="JKW146" s="7"/>
      <c r="JKX146" s="7"/>
      <c r="JKY146" s="7"/>
      <c r="JKZ146" s="7"/>
      <c r="JLA146" s="7"/>
      <c r="JLB146" s="7"/>
      <c r="JLC146" s="7"/>
      <c r="JLD146" s="7"/>
      <c r="JLE146" s="7"/>
      <c r="JLF146" s="7"/>
      <c r="JLG146" s="7"/>
      <c r="JLH146" s="7"/>
      <c r="JLI146" s="7"/>
      <c r="JLJ146" s="7"/>
      <c r="JLK146" s="7"/>
      <c r="JLL146" s="7"/>
      <c r="JLM146" s="7"/>
      <c r="JLN146" s="7"/>
      <c r="JLO146" s="7"/>
      <c r="JLP146" s="7"/>
      <c r="JLQ146" s="7"/>
      <c r="JLR146" s="7"/>
      <c r="JLS146" s="7"/>
      <c r="JLT146" s="7"/>
      <c r="JLU146" s="7"/>
      <c r="JLV146" s="7"/>
      <c r="JLW146" s="7"/>
      <c r="JLX146" s="7"/>
      <c r="JLY146" s="7"/>
      <c r="JLZ146" s="7"/>
      <c r="JMA146" s="7"/>
      <c r="JMB146" s="7"/>
      <c r="JMC146" s="7"/>
      <c r="JMD146" s="7"/>
      <c r="JME146" s="7"/>
      <c r="JMF146" s="7"/>
      <c r="JMG146" s="7"/>
      <c r="JMH146" s="7"/>
      <c r="JMI146" s="7"/>
      <c r="JMJ146" s="7"/>
      <c r="JMK146" s="7"/>
      <c r="JML146" s="7"/>
      <c r="JMM146" s="7"/>
      <c r="JMN146" s="7"/>
      <c r="JMO146" s="7"/>
      <c r="JMP146" s="7"/>
      <c r="JMQ146" s="7"/>
      <c r="JMR146" s="7"/>
      <c r="JMS146" s="7"/>
      <c r="JMT146" s="7"/>
      <c r="JMU146" s="7"/>
      <c r="JMV146" s="7"/>
      <c r="JMW146" s="7"/>
      <c r="JMX146" s="7"/>
      <c r="JMY146" s="7"/>
      <c r="JMZ146" s="7"/>
      <c r="JNA146" s="7"/>
      <c r="JNB146" s="7"/>
      <c r="JNC146" s="7"/>
      <c r="JND146" s="7"/>
      <c r="JNE146" s="7"/>
      <c r="JNF146" s="7"/>
      <c r="JNG146" s="7"/>
      <c r="JNH146" s="7"/>
      <c r="JNI146" s="7"/>
      <c r="JNJ146" s="7"/>
      <c r="JNK146" s="7"/>
      <c r="JNL146" s="7"/>
      <c r="JNM146" s="7"/>
      <c r="JNN146" s="7"/>
      <c r="JNO146" s="7"/>
      <c r="JNP146" s="7"/>
      <c r="JNQ146" s="7"/>
      <c r="JNR146" s="7"/>
      <c r="JNS146" s="7"/>
      <c r="JNT146" s="7"/>
      <c r="JNU146" s="7"/>
      <c r="JNV146" s="7"/>
      <c r="JNW146" s="7"/>
      <c r="JNX146" s="7"/>
      <c r="JNY146" s="7"/>
      <c r="JNZ146" s="7"/>
      <c r="JOA146" s="7"/>
      <c r="JOB146" s="7"/>
      <c r="JOC146" s="7"/>
      <c r="JOD146" s="7"/>
      <c r="JOE146" s="7"/>
      <c r="JOF146" s="7"/>
      <c r="JOG146" s="7"/>
      <c r="JOH146" s="7"/>
      <c r="JOI146" s="7"/>
      <c r="JOJ146" s="7"/>
      <c r="JOK146" s="7"/>
      <c r="JOL146" s="7"/>
      <c r="JOM146" s="7"/>
      <c r="JON146" s="7"/>
      <c r="JOO146" s="7"/>
      <c r="JOP146" s="7"/>
      <c r="JOQ146" s="7"/>
      <c r="JOR146" s="7"/>
      <c r="JOS146" s="7"/>
      <c r="JOT146" s="7"/>
      <c r="JOU146" s="7"/>
      <c r="JOV146" s="7"/>
      <c r="JOW146" s="7"/>
      <c r="JOX146" s="7"/>
      <c r="JOY146" s="7"/>
      <c r="JOZ146" s="7"/>
      <c r="JPA146" s="7"/>
      <c r="JPB146" s="7"/>
      <c r="JPC146" s="7"/>
      <c r="JPD146" s="7"/>
      <c r="JPE146" s="7"/>
      <c r="JPF146" s="7"/>
      <c r="JPG146" s="7"/>
      <c r="JPH146" s="7"/>
      <c r="JPI146" s="7"/>
      <c r="JPJ146" s="7"/>
      <c r="JPK146" s="7"/>
      <c r="JPL146" s="7"/>
      <c r="JPN146" s="7"/>
      <c r="JPO146" s="7"/>
      <c r="JPP146" s="7"/>
      <c r="JPQ146" s="7"/>
      <c r="JPR146" s="7"/>
      <c r="JPS146" s="7"/>
      <c r="JPT146" s="7"/>
      <c r="JPU146" s="7"/>
      <c r="JPV146" s="7"/>
      <c r="JPW146" s="7"/>
      <c r="JPX146" s="7"/>
      <c r="JPY146" s="7"/>
      <c r="JPZ146" s="7"/>
      <c r="JQA146" s="7"/>
      <c r="JQB146" s="7"/>
      <c r="JQC146" s="7"/>
      <c r="JQD146" s="7"/>
      <c r="JQE146" s="7"/>
      <c r="JQF146" s="7"/>
      <c r="JQG146" s="7"/>
      <c r="JQH146" s="7"/>
      <c r="JQI146" s="7"/>
      <c r="JQJ146" s="7"/>
      <c r="JQK146" s="7"/>
      <c r="JQL146" s="7"/>
      <c r="JQM146" s="7"/>
      <c r="JQN146" s="7"/>
      <c r="JQO146" s="7"/>
      <c r="JQP146" s="7"/>
      <c r="JQQ146" s="7"/>
      <c r="JQR146" s="7"/>
      <c r="JQS146" s="7"/>
      <c r="JQT146" s="7"/>
      <c r="JQU146" s="7"/>
      <c r="JQV146" s="7"/>
      <c r="JQW146" s="7"/>
      <c r="JQX146" s="7"/>
      <c r="JQY146" s="7"/>
      <c r="JQZ146" s="7"/>
      <c r="JRA146" s="7"/>
      <c r="JRB146" s="7"/>
      <c r="JRC146" s="7"/>
      <c r="JRD146" s="7"/>
      <c r="JRE146" s="7"/>
      <c r="JRF146" s="7"/>
      <c r="JRG146" s="7"/>
      <c r="JRH146" s="7"/>
      <c r="JRI146" s="7"/>
      <c r="JRJ146" s="7"/>
      <c r="JRK146" s="7"/>
      <c r="JRL146" s="7"/>
      <c r="JRM146" s="7"/>
      <c r="JRN146" s="7"/>
      <c r="JRO146" s="7"/>
      <c r="JRP146" s="7"/>
      <c r="JRQ146" s="7"/>
      <c r="JRR146" s="7"/>
      <c r="JRS146" s="7"/>
      <c r="JRT146" s="7"/>
      <c r="JRU146" s="7"/>
      <c r="JRV146" s="7"/>
      <c r="JRW146" s="7"/>
      <c r="JRX146" s="7"/>
      <c r="JRY146" s="7"/>
      <c r="JRZ146" s="7"/>
      <c r="JSA146" s="7"/>
      <c r="JSB146" s="7"/>
      <c r="JSC146" s="7"/>
      <c r="JSD146" s="7"/>
      <c r="JSE146" s="7"/>
      <c r="JSF146" s="7"/>
      <c r="JSG146" s="7"/>
      <c r="JSH146" s="7"/>
      <c r="JSI146" s="7"/>
      <c r="JSJ146" s="7"/>
      <c r="JSK146" s="7"/>
      <c r="JSL146" s="7"/>
      <c r="JSM146" s="7"/>
      <c r="JSN146" s="7"/>
      <c r="JSO146" s="7"/>
      <c r="JSP146" s="7"/>
      <c r="JSQ146" s="7"/>
      <c r="JSR146" s="7"/>
      <c r="JSS146" s="7"/>
      <c r="JST146" s="7"/>
      <c r="JSU146" s="7"/>
      <c r="JSV146" s="7"/>
      <c r="JSW146" s="7"/>
      <c r="JSX146" s="7"/>
      <c r="JSY146" s="7"/>
      <c r="JSZ146" s="7"/>
      <c r="JTA146" s="7"/>
      <c r="JTB146" s="7"/>
      <c r="JTC146" s="7"/>
      <c r="JTD146" s="7"/>
      <c r="JTE146" s="7"/>
      <c r="JTF146" s="7"/>
      <c r="JTG146" s="7"/>
      <c r="JTH146" s="7"/>
      <c r="JTI146" s="7"/>
      <c r="JTJ146" s="7"/>
      <c r="JTK146" s="7"/>
      <c r="JTL146" s="7"/>
      <c r="JTM146" s="7"/>
      <c r="JTN146" s="7"/>
      <c r="JTO146" s="7"/>
      <c r="JTP146" s="7"/>
      <c r="JTQ146" s="7"/>
      <c r="JTR146" s="7"/>
      <c r="JTS146" s="7"/>
      <c r="JTT146" s="7"/>
      <c r="JTU146" s="7"/>
      <c r="JTV146" s="7"/>
      <c r="JTW146" s="7"/>
      <c r="JTX146" s="7"/>
      <c r="JTY146" s="7"/>
      <c r="JTZ146" s="7"/>
      <c r="JUA146" s="7"/>
      <c r="JUB146" s="7"/>
      <c r="JUC146" s="7"/>
      <c r="JUD146" s="7"/>
      <c r="JUE146" s="7"/>
      <c r="JUF146" s="7"/>
      <c r="JUG146" s="7"/>
      <c r="JUH146" s="7"/>
      <c r="JUI146" s="7"/>
      <c r="JUJ146" s="7"/>
      <c r="JUK146" s="7"/>
      <c r="JUL146" s="7"/>
      <c r="JUM146" s="7"/>
      <c r="JUN146" s="7"/>
      <c r="JUO146" s="7"/>
      <c r="JUP146" s="7"/>
      <c r="JUQ146" s="7"/>
      <c r="JUR146" s="7"/>
      <c r="JUS146" s="7"/>
      <c r="JUT146" s="7"/>
      <c r="JUU146" s="7"/>
      <c r="JUV146" s="7"/>
      <c r="JUW146" s="7"/>
      <c r="JUX146" s="7"/>
      <c r="JUY146" s="7"/>
      <c r="JUZ146" s="7"/>
      <c r="JVA146" s="7"/>
      <c r="JVB146" s="7"/>
      <c r="JVC146" s="7"/>
      <c r="JVD146" s="7"/>
      <c r="JVE146" s="7"/>
      <c r="JVF146" s="7"/>
      <c r="JVG146" s="7"/>
      <c r="JVH146" s="7"/>
      <c r="JVI146" s="7"/>
      <c r="JVJ146" s="7"/>
      <c r="JVK146" s="7"/>
      <c r="JVL146" s="7"/>
      <c r="JVM146" s="7"/>
      <c r="JVN146" s="7"/>
      <c r="JVO146" s="7"/>
      <c r="JVP146" s="7"/>
      <c r="JVQ146" s="7"/>
      <c r="JVR146" s="7"/>
      <c r="JVS146" s="7"/>
      <c r="JVT146" s="7"/>
      <c r="JVU146" s="7"/>
      <c r="JVV146" s="7"/>
      <c r="JVW146" s="7"/>
      <c r="JVX146" s="7"/>
      <c r="JVY146" s="7"/>
      <c r="JVZ146" s="7"/>
      <c r="JWA146" s="7"/>
      <c r="JWB146" s="7"/>
      <c r="JWC146" s="7"/>
      <c r="JWD146" s="7"/>
      <c r="JWE146" s="7"/>
      <c r="JWF146" s="7"/>
      <c r="JWG146" s="7"/>
      <c r="JWH146" s="7"/>
      <c r="JWI146" s="7"/>
      <c r="JWJ146" s="7"/>
      <c r="JWK146" s="7"/>
      <c r="JWL146" s="7"/>
      <c r="JWM146" s="7"/>
      <c r="JWN146" s="7"/>
      <c r="JWO146" s="7"/>
      <c r="JWP146" s="7"/>
      <c r="JWQ146" s="7"/>
      <c r="JWR146" s="7"/>
      <c r="JWS146" s="7"/>
      <c r="JWT146" s="7"/>
      <c r="JWU146" s="7"/>
      <c r="JWV146" s="7"/>
      <c r="JWW146" s="7"/>
      <c r="JWX146" s="7"/>
      <c r="JWY146" s="7"/>
      <c r="JWZ146" s="7"/>
      <c r="JXA146" s="7"/>
      <c r="JXB146" s="7"/>
      <c r="JXC146" s="7"/>
      <c r="JXD146" s="7"/>
      <c r="JXE146" s="7"/>
      <c r="JXF146" s="7"/>
      <c r="JXG146" s="7"/>
      <c r="JXH146" s="7"/>
      <c r="JXI146" s="7"/>
      <c r="JXJ146" s="7"/>
      <c r="JXK146" s="7"/>
      <c r="JXL146" s="7"/>
      <c r="JXM146" s="7"/>
      <c r="JXN146" s="7"/>
      <c r="JXO146" s="7"/>
      <c r="JXP146" s="7"/>
      <c r="JXQ146" s="7"/>
      <c r="JXR146" s="7"/>
      <c r="JXS146" s="7"/>
      <c r="JXT146" s="7"/>
      <c r="JXU146" s="7"/>
      <c r="JXV146" s="7"/>
      <c r="JXW146" s="7"/>
      <c r="JXX146" s="7"/>
      <c r="JXY146" s="7"/>
      <c r="JXZ146" s="7"/>
      <c r="JYA146" s="7"/>
      <c r="JYB146" s="7"/>
      <c r="JYC146" s="7"/>
      <c r="JYD146" s="7"/>
      <c r="JYE146" s="7"/>
      <c r="JYF146" s="7"/>
      <c r="JYG146" s="7"/>
      <c r="JYH146" s="7"/>
      <c r="JYI146" s="7"/>
      <c r="JYJ146" s="7"/>
      <c r="JYK146" s="7"/>
      <c r="JYL146" s="7"/>
      <c r="JYM146" s="7"/>
      <c r="JYN146" s="7"/>
      <c r="JYO146" s="7"/>
      <c r="JYP146" s="7"/>
      <c r="JYQ146" s="7"/>
      <c r="JYR146" s="7"/>
      <c r="JYS146" s="7"/>
      <c r="JYT146" s="7"/>
      <c r="JYU146" s="7"/>
      <c r="JYV146" s="7"/>
      <c r="JYW146" s="7"/>
      <c r="JYX146" s="7"/>
      <c r="JYY146" s="7"/>
      <c r="JYZ146" s="7"/>
      <c r="JZA146" s="7"/>
      <c r="JZB146" s="7"/>
      <c r="JZC146" s="7"/>
      <c r="JZD146" s="7"/>
      <c r="JZE146" s="7"/>
      <c r="JZF146" s="7"/>
      <c r="JZG146" s="7"/>
      <c r="JZH146" s="7"/>
      <c r="JZJ146" s="7"/>
      <c r="JZK146" s="7"/>
      <c r="JZL146" s="7"/>
      <c r="JZM146" s="7"/>
      <c r="JZN146" s="7"/>
      <c r="JZO146" s="7"/>
      <c r="JZP146" s="7"/>
      <c r="JZQ146" s="7"/>
      <c r="JZR146" s="7"/>
      <c r="JZS146" s="7"/>
      <c r="JZT146" s="7"/>
      <c r="JZU146" s="7"/>
      <c r="JZV146" s="7"/>
      <c r="JZW146" s="7"/>
      <c r="JZX146" s="7"/>
      <c r="JZY146" s="7"/>
      <c r="JZZ146" s="7"/>
      <c r="KAA146" s="7"/>
      <c r="KAB146" s="7"/>
      <c r="KAC146" s="7"/>
      <c r="KAD146" s="7"/>
      <c r="KAE146" s="7"/>
      <c r="KAF146" s="7"/>
      <c r="KAG146" s="7"/>
      <c r="KAH146" s="7"/>
      <c r="KAI146" s="7"/>
      <c r="KAJ146" s="7"/>
      <c r="KAK146" s="7"/>
      <c r="KAL146" s="7"/>
      <c r="KAM146" s="7"/>
      <c r="KAN146" s="7"/>
      <c r="KAO146" s="7"/>
      <c r="KAP146" s="7"/>
      <c r="KAQ146" s="7"/>
      <c r="KAR146" s="7"/>
      <c r="KAS146" s="7"/>
      <c r="KAT146" s="7"/>
      <c r="KAU146" s="7"/>
      <c r="KAV146" s="7"/>
      <c r="KAW146" s="7"/>
      <c r="KAX146" s="7"/>
      <c r="KAY146" s="7"/>
      <c r="KAZ146" s="7"/>
      <c r="KBA146" s="7"/>
      <c r="KBB146" s="7"/>
      <c r="KBC146" s="7"/>
      <c r="KBD146" s="7"/>
      <c r="KBE146" s="7"/>
      <c r="KBF146" s="7"/>
      <c r="KBG146" s="7"/>
      <c r="KBH146" s="7"/>
      <c r="KBI146" s="7"/>
      <c r="KBJ146" s="7"/>
      <c r="KBK146" s="7"/>
      <c r="KBL146" s="7"/>
      <c r="KBM146" s="7"/>
      <c r="KBN146" s="7"/>
      <c r="KBO146" s="7"/>
      <c r="KBP146" s="7"/>
      <c r="KBQ146" s="7"/>
      <c r="KBR146" s="7"/>
      <c r="KBS146" s="7"/>
      <c r="KBT146" s="7"/>
      <c r="KBU146" s="7"/>
      <c r="KBV146" s="7"/>
      <c r="KBW146" s="7"/>
      <c r="KBX146" s="7"/>
      <c r="KBY146" s="7"/>
      <c r="KBZ146" s="7"/>
      <c r="KCA146" s="7"/>
      <c r="KCB146" s="7"/>
      <c r="KCC146" s="7"/>
      <c r="KCD146" s="7"/>
      <c r="KCE146" s="7"/>
      <c r="KCF146" s="7"/>
      <c r="KCG146" s="7"/>
      <c r="KCH146" s="7"/>
      <c r="KCI146" s="7"/>
      <c r="KCJ146" s="7"/>
      <c r="KCK146" s="7"/>
      <c r="KCL146" s="7"/>
      <c r="KCM146" s="7"/>
      <c r="KCN146" s="7"/>
      <c r="KCO146" s="7"/>
      <c r="KCP146" s="7"/>
      <c r="KCQ146" s="7"/>
      <c r="KCR146" s="7"/>
      <c r="KCS146" s="7"/>
      <c r="KCT146" s="7"/>
      <c r="KCU146" s="7"/>
      <c r="KCV146" s="7"/>
      <c r="KCW146" s="7"/>
      <c r="KCX146" s="7"/>
      <c r="KCY146" s="7"/>
      <c r="KCZ146" s="7"/>
      <c r="KDA146" s="7"/>
      <c r="KDB146" s="7"/>
      <c r="KDC146" s="7"/>
      <c r="KDD146" s="7"/>
      <c r="KDE146" s="7"/>
      <c r="KDF146" s="7"/>
      <c r="KDG146" s="7"/>
      <c r="KDH146" s="7"/>
      <c r="KDI146" s="7"/>
      <c r="KDJ146" s="7"/>
      <c r="KDK146" s="7"/>
      <c r="KDL146" s="7"/>
      <c r="KDM146" s="7"/>
      <c r="KDN146" s="7"/>
      <c r="KDO146" s="7"/>
      <c r="KDP146" s="7"/>
      <c r="KDQ146" s="7"/>
      <c r="KDR146" s="7"/>
      <c r="KDS146" s="7"/>
      <c r="KDT146" s="7"/>
      <c r="KDU146" s="7"/>
      <c r="KDV146" s="7"/>
      <c r="KDW146" s="7"/>
      <c r="KDX146" s="7"/>
      <c r="KDY146" s="7"/>
      <c r="KDZ146" s="7"/>
      <c r="KEA146" s="7"/>
      <c r="KEB146" s="7"/>
      <c r="KEC146" s="7"/>
      <c r="KED146" s="7"/>
      <c r="KEE146" s="7"/>
      <c r="KEF146" s="7"/>
      <c r="KEG146" s="7"/>
      <c r="KEH146" s="7"/>
      <c r="KEI146" s="7"/>
      <c r="KEJ146" s="7"/>
      <c r="KEK146" s="7"/>
      <c r="KEL146" s="7"/>
      <c r="KEM146" s="7"/>
      <c r="KEN146" s="7"/>
      <c r="KEO146" s="7"/>
      <c r="KEP146" s="7"/>
      <c r="KEQ146" s="7"/>
      <c r="KER146" s="7"/>
      <c r="KES146" s="7"/>
      <c r="KET146" s="7"/>
      <c r="KEU146" s="7"/>
      <c r="KEV146" s="7"/>
      <c r="KEW146" s="7"/>
      <c r="KEX146" s="7"/>
      <c r="KEY146" s="7"/>
      <c r="KEZ146" s="7"/>
      <c r="KFA146" s="7"/>
      <c r="KFB146" s="7"/>
      <c r="KFC146" s="7"/>
      <c r="KFD146" s="7"/>
      <c r="KFE146" s="7"/>
      <c r="KFF146" s="7"/>
      <c r="KFG146" s="7"/>
      <c r="KFH146" s="7"/>
      <c r="KFI146" s="7"/>
      <c r="KFJ146" s="7"/>
      <c r="KFK146" s="7"/>
      <c r="KFL146" s="7"/>
      <c r="KFM146" s="7"/>
      <c r="KFN146" s="7"/>
      <c r="KFO146" s="7"/>
      <c r="KFP146" s="7"/>
      <c r="KFQ146" s="7"/>
      <c r="KFR146" s="7"/>
      <c r="KFS146" s="7"/>
      <c r="KFT146" s="7"/>
      <c r="KFU146" s="7"/>
      <c r="KFV146" s="7"/>
      <c r="KFW146" s="7"/>
      <c r="KFX146" s="7"/>
      <c r="KFY146" s="7"/>
      <c r="KFZ146" s="7"/>
      <c r="KGA146" s="7"/>
      <c r="KGB146" s="7"/>
      <c r="KGC146" s="7"/>
      <c r="KGD146" s="7"/>
      <c r="KGE146" s="7"/>
      <c r="KGF146" s="7"/>
      <c r="KGG146" s="7"/>
      <c r="KGH146" s="7"/>
      <c r="KGI146" s="7"/>
      <c r="KGJ146" s="7"/>
      <c r="KGK146" s="7"/>
      <c r="KGL146" s="7"/>
      <c r="KGM146" s="7"/>
      <c r="KGN146" s="7"/>
      <c r="KGO146" s="7"/>
      <c r="KGP146" s="7"/>
      <c r="KGQ146" s="7"/>
      <c r="KGR146" s="7"/>
      <c r="KGS146" s="7"/>
      <c r="KGT146" s="7"/>
      <c r="KGU146" s="7"/>
      <c r="KGV146" s="7"/>
      <c r="KGW146" s="7"/>
      <c r="KGX146" s="7"/>
      <c r="KGY146" s="7"/>
      <c r="KGZ146" s="7"/>
      <c r="KHA146" s="7"/>
      <c r="KHB146" s="7"/>
      <c r="KHC146" s="7"/>
      <c r="KHD146" s="7"/>
      <c r="KHE146" s="7"/>
      <c r="KHF146" s="7"/>
      <c r="KHG146" s="7"/>
      <c r="KHH146" s="7"/>
      <c r="KHI146" s="7"/>
      <c r="KHJ146" s="7"/>
      <c r="KHK146" s="7"/>
      <c r="KHL146" s="7"/>
      <c r="KHM146" s="7"/>
      <c r="KHN146" s="7"/>
      <c r="KHO146" s="7"/>
      <c r="KHP146" s="7"/>
      <c r="KHQ146" s="7"/>
      <c r="KHR146" s="7"/>
      <c r="KHS146" s="7"/>
      <c r="KHT146" s="7"/>
      <c r="KHU146" s="7"/>
      <c r="KHV146" s="7"/>
      <c r="KHW146" s="7"/>
      <c r="KHX146" s="7"/>
      <c r="KHY146" s="7"/>
      <c r="KHZ146" s="7"/>
      <c r="KIA146" s="7"/>
      <c r="KIB146" s="7"/>
      <c r="KIC146" s="7"/>
      <c r="KID146" s="7"/>
      <c r="KIE146" s="7"/>
      <c r="KIF146" s="7"/>
      <c r="KIG146" s="7"/>
      <c r="KIH146" s="7"/>
      <c r="KII146" s="7"/>
      <c r="KIJ146" s="7"/>
      <c r="KIK146" s="7"/>
      <c r="KIL146" s="7"/>
      <c r="KIM146" s="7"/>
      <c r="KIN146" s="7"/>
      <c r="KIO146" s="7"/>
      <c r="KIP146" s="7"/>
      <c r="KIQ146" s="7"/>
      <c r="KIR146" s="7"/>
      <c r="KIS146" s="7"/>
      <c r="KIT146" s="7"/>
      <c r="KIU146" s="7"/>
      <c r="KIV146" s="7"/>
      <c r="KIW146" s="7"/>
      <c r="KIX146" s="7"/>
      <c r="KIY146" s="7"/>
      <c r="KIZ146" s="7"/>
      <c r="KJA146" s="7"/>
      <c r="KJB146" s="7"/>
      <c r="KJC146" s="7"/>
      <c r="KJD146" s="7"/>
      <c r="KJF146" s="7"/>
      <c r="KJG146" s="7"/>
      <c r="KJH146" s="7"/>
      <c r="KJI146" s="7"/>
      <c r="KJJ146" s="7"/>
      <c r="KJK146" s="7"/>
      <c r="KJL146" s="7"/>
      <c r="KJM146" s="7"/>
      <c r="KJN146" s="7"/>
      <c r="KJO146" s="7"/>
      <c r="KJP146" s="7"/>
      <c r="KJQ146" s="7"/>
      <c r="KJR146" s="7"/>
      <c r="KJS146" s="7"/>
      <c r="KJT146" s="7"/>
      <c r="KJU146" s="7"/>
      <c r="KJV146" s="7"/>
      <c r="KJW146" s="7"/>
      <c r="KJX146" s="7"/>
      <c r="KJY146" s="7"/>
      <c r="KJZ146" s="7"/>
      <c r="KKA146" s="7"/>
      <c r="KKB146" s="7"/>
      <c r="KKC146" s="7"/>
      <c r="KKD146" s="7"/>
      <c r="KKE146" s="7"/>
      <c r="KKF146" s="7"/>
      <c r="KKG146" s="7"/>
      <c r="KKH146" s="7"/>
      <c r="KKI146" s="7"/>
      <c r="KKJ146" s="7"/>
      <c r="KKK146" s="7"/>
      <c r="KKL146" s="7"/>
      <c r="KKM146" s="7"/>
      <c r="KKN146" s="7"/>
      <c r="KKO146" s="7"/>
      <c r="KKP146" s="7"/>
      <c r="KKQ146" s="7"/>
      <c r="KKR146" s="7"/>
      <c r="KKS146" s="7"/>
      <c r="KKT146" s="7"/>
      <c r="KKU146" s="7"/>
      <c r="KKV146" s="7"/>
      <c r="KKW146" s="7"/>
      <c r="KKX146" s="7"/>
      <c r="KKY146" s="7"/>
      <c r="KKZ146" s="7"/>
      <c r="KLA146" s="7"/>
      <c r="KLB146" s="7"/>
      <c r="KLC146" s="7"/>
      <c r="KLD146" s="7"/>
      <c r="KLE146" s="7"/>
      <c r="KLF146" s="7"/>
      <c r="KLG146" s="7"/>
      <c r="KLH146" s="7"/>
      <c r="KLI146" s="7"/>
      <c r="KLJ146" s="7"/>
      <c r="KLK146" s="7"/>
      <c r="KLL146" s="7"/>
      <c r="KLM146" s="7"/>
      <c r="KLN146" s="7"/>
      <c r="KLO146" s="7"/>
      <c r="KLP146" s="7"/>
      <c r="KLQ146" s="7"/>
      <c r="KLR146" s="7"/>
      <c r="KLS146" s="7"/>
      <c r="KLT146" s="7"/>
      <c r="KLU146" s="7"/>
      <c r="KLV146" s="7"/>
      <c r="KLW146" s="7"/>
      <c r="KLX146" s="7"/>
      <c r="KLY146" s="7"/>
      <c r="KLZ146" s="7"/>
      <c r="KMA146" s="7"/>
      <c r="KMB146" s="7"/>
      <c r="KMC146" s="7"/>
      <c r="KMD146" s="7"/>
      <c r="KME146" s="7"/>
      <c r="KMF146" s="7"/>
      <c r="KMG146" s="7"/>
      <c r="KMH146" s="7"/>
      <c r="KMI146" s="7"/>
      <c r="KMJ146" s="7"/>
      <c r="KMK146" s="7"/>
      <c r="KML146" s="7"/>
      <c r="KMM146" s="7"/>
      <c r="KMN146" s="7"/>
      <c r="KMO146" s="7"/>
      <c r="KMP146" s="7"/>
      <c r="KMQ146" s="7"/>
      <c r="KMR146" s="7"/>
      <c r="KMS146" s="7"/>
      <c r="KMT146" s="7"/>
      <c r="KMU146" s="7"/>
      <c r="KMV146" s="7"/>
      <c r="KMW146" s="7"/>
      <c r="KMX146" s="7"/>
      <c r="KMY146" s="7"/>
      <c r="KMZ146" s="7"/>
      <c r="KNA146" s="7"/>
      <c r="KNB146" s="7"/>
      <c r="KNC146" s="7"/>
      <c r="KND146" s="7"/>
      <c r="KNE146" s="7"/>
      <c r="KNF146" s="7"/>
      <c r="KNG146" s="7"/>
      <c r="KNH146" s="7"/>
      <c r="KNI146" s="7"/>
      <c r="KNJ146" s="7"/>
      <c r="KNK146" s="7"/>
      <c r="KNL146" s="7"/>
      <c r="KNM146" s="7"/>
      <c r="KNN146" s="7"/>
      <c r="KNO146" s="7"/>
      <c r="KNP146" s="7"/>
      <c r="KNQ146" s="7"/>
      <c r="KNR146" s="7"/>
      <c r="KNS146" s="7"/>
      <c r="KNT146" s="7"/>
      <c r="KNU146" s="7"/>
      <c r="KNV146" s="7"/>
      <c r="KNW146" s="7"/>
      <c r="KNX146" s="7"/>
      <c r="KNY146" s="7"/>
      <c r="KNZ146" s="7"/>
      <c r="KOA146" s="7"/>
      <c r="KOB146" s="7"/>
      <c r="KOC146" s="7"/>
      <c r="KOD146" s="7"/>
      <c r="KOE146" s="7"/>
      <c r="KOF146" s="7"/>
      <c r="KOG146" s="7"/>
      <c r="KOH146" s="7"/>
      <c r="KOI146" s="7"/>
      <c r="KOJ146" s="7"/>
      <c r="KOK146" s="7"/>
      <c r="KOL146" s="7"/>
      <c r="KOM146" s="7"/>
      <c r="KON146" s="7"/>
      <c r="KOO146" s="7"/>
      <c r="KOP146" s="7"/>
      <c r="KOQ146" s="7"/>
      <c r="KOR146" s="7"/>
      <c r="KOS146" s="7"/>
      <c r="KOT146" s="7"/>
      <c r="KOU146" s="7"/>
      <c r="KOV146" s="7"/>
      <c r="KOW146" s="7"/>
      <c r="KOX146" s="7"/>
      <c r="KOY146" s="7"/>
      <c r="KOZ146" s="7"/>
      <c r="KPA146" s="7"/>
      <c r="KPB146" s="7"/>
      <c r="KPC146" s="7"/>
      <c r="KPD146" s="7"/>
      <c r="KPE146" s="7"/>
      <c r="KPF146" s="7"/>
      <c r="KPG146" s="7"/>
      <c r="KPH146" s="7"/>
      <c r="KPI146" s="7"/>
      <c r="KPJ146" s="7"/>
      <c r="KPK146" s="7"/>
      <c r="KPL146" s="7"/>
      <c r="KPM146" s="7"/>
      <c r="KPN146" s="7"/>
      <c r="KPO146" s="7"/>
      <c r="KPP146" s="7"/>
      <c r="KPQ146" s="7"/>
      <c r="KPR146" s="7"/>
      <c r="KPS146" s="7"/>
      <c r="KPT146" s="7"/>
      <c r="KPU146" s="7"/>
      <c r="KPV146" s="7"/>
      <c r="KPW146" s="7"/>
      <c r="KPX146" s="7"/>
      <c r="KPY146" s="7"/>
      <c r="KPZ146" s="7"/>
      <c r="KQA146" s="7"/>
      <c r="KQB146" s="7"/>
      <c r="KQC146" s="7"/>
      <c r="KQD146" s="7"/>
      <c r="KQE146" s="7"/>
      <c r="KQF146" s="7"/>
      <c r="KQG146" s="7"/>
      <c r="KQH146" s="7"/>
      <c r="KQI146" s="7"/>
      <c r="KQJ146" s="7"/>
      <c r="KQK146" s="7"/>
      <c r="KQL146" s="7"/>
      <c r="KQM146" s="7"/>
      <c r="KQN146" s="7"/>
      <c r="KQO146" s="7"/>
      <c r="KQP146" s="7"/>
      <c r="KQQ146" s="7"/>
      <c r="KQR146" s="7"/>
      <c r="KQS146" s="7"/>
      <c r="KQT146" s="7"/>
      <c r="KQU146" s="7"/>
      <c r="KQV146" s="7"/>
      <c r="KQW146" s="7"/>
      <c r="KQX146" s="7"/>
      <c r="KQY146" s="7"/>
      <c r="KQZ146" s="7"/>
      <c r="KRA146" s="7"/>
      <c r="KRB146" s="7"/>
      <c r="KRC146" s="7"/>
      <c r="KRD146" s="7"/>
      <c r="KRE146" s="7"/>
      <c r="KRF146" s="7"/>
      <c r="KRG146" s="7"/>
      <c r="KRH146" s="7"/>
      <c r="KRI146" s="7"/>
      <c r="KRJ146" s="7"/>
      <c r="KRK146" s="7"/>
      <c r="KRL146" s="7"/>
      <c r="KRM146" s="7"/>
      <c r="KRN146" s="7"/>
      <c r="KRO146" s="7"/>
      <c r="KRP146" s="7"/>
      <c r="KRQ146" s="7"/>
      <c r="KRR146" s="7"/>
      <c r="KRS146" s="7"/>
      <c r="KRT146" s="7"/>
      <c r="KRU146" s="7"/>
      <c r="KRV146" s="7"/>
      <c r="KRW146" s="7"/>
      <c r="KRX146" s="7"/>
      <c r="KRY146" s="7"/>
      <c r="KRZ146" s="7"/>
      <c r="KSA146" s="7"/>
      <c r="KSB146" s="7"/>
      <c r="KSC146" s="7"/>
      <c r="KSD146" s="7"/>
      <c r="KSE146" s="7"/>
      <c r="KSF146" s="7"/>
      <c r="KSG146" s="7"/>
      <c r="KSH146" s="7"/>
      <c r="KSI146" s="7"/>
      <c r="KSJ146" s="7"/>
      <c r="KSK146" s="7"/>
      <c r="KSL146" s="7"/>
      <c r="KSM146" s="7"/>
      <c r="KSN146" s="7"/>
      <c r="KSO146" s="7"/>
      <c r="KSP146" s="7"/>
      <c r="KSQ146" s="7"/>
      <c r="KSR146" s="7"/>
      <c r="KSS146" s="7"/>
      <c r="KST146" s="7"/>
      <c r="KSU146" s="7"/>
      <c r="KSV146" s="7"/>
      <c r="KSW146" s="7"/>
      <c r="KSX146" s="7"/>
      <c r="KSY146" s="7"/>
      <c r="KSZ146" s="7"/>
      <c r="KTB146" s="7"/>
      <c r="KTC146" s="7"/>
      <c r="KTD146" s="7"/>
      <c r="KTE146" s="7"/>
      <c r="KTF146" s="7"/>
      <c r="KTG146" s="7"/>
      <c r="KTH146" s="7"/>
      <c r="KTI146" s="7"/>
      <c r="KTJ146" s="7"/>
      <c r="KTK146" s="7"/>
      <c r="KTL146" s="7"/>
      <c r="KTM146" s="7"/>
      <c r="KTN146" s="7"/>
      <c r="KTO146" s="7"/>
      <c r="KTP146" s="7"/>
      <c r="KTQ146" s="7"/>
      <c r="KTR146" s="7"/>
      <c r="KTS146" s="7"/>
      <c r="KTT146" s="7"/>
      <c r="KTU146" s="7"/>
      <c r="KTV146" s="7"/>
      <c r="KTW146" s="7"/>
      <c r="KTX146" s="7"/>
      <c r="KTY146" s="7"/>
      <c r="KTZ146" s="7"/>
      <c r="KUA146" s="7"/>
      <c r="KUB146" s="7"/>
      <c r="KUC146" s="7"/>
      <c r="KUD146" s="7"/>
      <c r="KUE146" s="7"/>
      <c r="KUF146" s="7"/>
      <c r="KUG146" s="7"/>
      <c r="KUH146" s="7"/>
      <c r="KUI146" s="7"/>
      <c r="KUJ146" s="7"/>
      <c r="KUK146" s="7"/>
      <c r="KUL146" s="7"/>
      <c r="KUM146" s="7"/>
      <c r="KUN146" s="7"/>
      <c r="KUO146" s="7"/>
      <c r="KUP146" s="7"/>
      <c r="KUQ146" s="7"/>
      <c r="KUR146" s="7"/>
      <c r="KUS146" s="7"/>
      <c r="KUT146" s="7"/>
      <c r="KUU146" s="7"/>
      <c r="KUV146" s="7"/>
      <c r="KUW146" s="7"/>
      <c r="KUX146" s="7"/>
      <c r="KUY146" s="7"/>
      <c r="KUZ146" s="7"/>
      <c r="KVA146" s="7"/>
      <c r="KVB146" s="7"/>
      <c r="KVC146" s="7"/>
      <c r="KVD146" s="7"/>
      <c r="KVE146" s="7"/>
      <c r="KVF146" s="7"/>
      <c r="KVG146" s="7"/>
      <c r="KVH146" s="7"/>
      <c r="KVI146" s="7"/>
      <c r="KVJ146" s="7"/>
      <c r="KVK146" s="7"/>
      <c r="KVL146" s="7"/>
      <c r="KVM146" s="7"/>
      <c r="KVN146" s="7"/>
      <c r="KVO146" s="7"/>
      <c r="KVP146" s="7"/>
      <c r="KVQ146" s="7"/>
      <c r="KVR146" s="7"/>
      <c r="KVS146" s="7"/>
      <c r="KVT146" s="7"/>
      <c r="KVU146" s="7"/>
      <c r="KVV146" s="7"/>
      <c r="KVW146" s="7"/>
      <c r="KVX146" s="7"/>
      <c r="KVY146" s="7"/>
      <c r="KVZ146" s="7"/>
      <c r="KWA146" s="7"/>
      <c r="KWB146" s="7"/>
      <c r="KWC146" s="7"/>
      <c r="KWD146" s="7"/>
      <c r="KWE146" s="7"/>
      <c r="KWF146" s="7"/>
      <c r="KWG146" s="7"/>
      <c r="KWH146" s="7"/>
      <c r="KWI146" s="7"/>
      <c r="KWJ146" s="7"/>
      <c r="KWK146" s="7"/>
      <c r="KWL146" s="7"/>
      <c r="KWM146" s="7"/>
      <c r="KWN146" s="7"/>
      <c r="KWO146" s="7"/>
      <c r="KWP146" s="7"/>
      <c r="KWQ146" s="7"/>
      <c r="KWR146" s="7"/>
      <c r="KWS146" s="7"/>
      <c r="KWT146" s="7"/>
      <c r="KWU146" s="7"/>
      <c r="KWV146" s="7"/>
      <c r="KWW146" s="7"/>
      <c r="KWX146" s="7"/>
      <c r="KWY146" s="7"/>
      <c r="KWZ146" s="7"/>
      <c r="KXA146" s="7"/>
      <c r="KXB146" s="7"/>
      <c r="KXC146" s="7"/>
      <c r="KXD146" s="7"/>
      <c r="KXE146" s="7"/>
      <c r="KXF146" s="7"/>
      <c r="KXG146" s="7"/>
      <c r="KXH146" s="7"/>
      <c r="KXI146" s="7"/>
      <c r="KXJ146" s="7"/>
      <c r="KXK146" s="7"/>
      <c r="KXL146" s="7"/>
      <c r="KXM146" s="7"/>
      <c r="KXN146" s="7"/>
      <c r="KXO146" s="7"/>
      <c r="KXP146" s="7"/>
      <c r="KXQ146" s="7"/>
      <c r="KXR146" s="7"/>
      <c r="KXS146" s="7"/>
      <c r="KXT146" s="7"/>
      <c r="KXU146" s="7"/>
      <c r="KXV146" s="7"/>
      <c r="KXW146" s="7"/>
      <c r="KXX146" s="7"/>
      <c r="KXY146" s="7"/>
      <c r="KXZ146" s="7"/>
      <c r="KYA146" s="7"/>
      <c r="KYB146" s="7"/>
      <c r="KYC146" s="7"/>
      <c r="KYD146" s="7"/>
      <c r="KYE146" s="7"/>
      <c r="KYF146" s="7"/>
      <c r="KYG146" s="7"/>
      <c r="KYH146" s="7"/>
      <c r="KYI146" s="7"/>
      <c r="KYJ146" s="7"/>
      <c r="KYK146" s="7"/>
      <c r="KYL146" s="7"/>
      <c r="KYM146" s="7"/>
      <c r="KYN146" s="7"/>
      <c r="KYO146" s="7"/>
      <c r="KYP146" s="7"/>
      <c r="KYQ146" s="7"/>
      <c r="KYR146" s="7"/>
      <c r="KYS146" s="7"/>
      <c r="KYT146" s="7"/>
      <c r="KYU146" s="7"/>
      <c r="KYV146" s="7"/>
      <c r="KYW146" s="7"/>
      <c r="KYX146" s="7"/>
      <c r="KYY146" s="7"/>
      <c r="KYZ146" s="7"/>
      <c r="KZA146" s="7"/>
      <c r="KZB146" s="7"/>
      <c r="KZC146" s="7"/>
      <c r="KZD146" s="7"/>
      <c r="KZE146" s="7"/>
      <c r="KZF146" s="7"/>
      <c r="KZG146" s="7"/>
      <c r="KZH146" s="7"/>
      <c r="KZI146" s="7"/>
      <c r="KZJ146" s="7"/>
      <c r="KZK146" s="7"/>
      <c r="KZL146" s="7"/>
      <c r="KZM146" s="7"/>
      <c r="KZN146" s="7"/>
      <c r="KZO146" s="7"/>
      <c r="KZP146" s="7"/>
      <c r="KZQ146" s="7"/>
      <c r="KZR146" s="7"/>
      <c r="KZS146" s="7"/>
      <c r="KZT146" s="7"/>
      <c r="KZU146" s="7"/>
      <c r="KZV146" s="7"/>
      <c r="KZW146" s="7"/>
      <c r="KZX146" s="7"/>
      <c r="KZY146" s="7"/>
      <c r="KZZ146" s="7"/>
      <c r="LAA146" s="7"/>
      <c r="LAB146" s="7"/>
      <c r="LAC146" s="7"/>
      <c r="LAD146" s="7"/>
      <c r="LAE146" s="7"/>
      <c r="LAF146" s="7"/>
      <c r="LAG146" s="7"/>
      <c r="LAH146" s="7"/>
      <c r="LAI146" s="7"/>
      <c r="LAJ146" s="7"/>
      <c r="LAK146" s="7"/>
      <c r="LAL146" s="7"/>
      <c r="LAM146" s="7"/>
      <c r="LAN146" s="7"/>
      <c r="LAO146" s="7"/>
      <c r="LAP146" s="7"/>
      <c r="LAQ146" s="7"/>
      <c r="LAR146" s="7"/>
      <c r="LAS146" s="7"/>
      <c r="LAT146" s="7"/>
      <c r="LAU146" s="7"/>
      <c r="LAV146" s="7"/>
      <c r="LAW146" s="7"/>
      <c r="LAX146" s="7"/>
      <c r="LAY146" s="7"/>
      <c r="LAZ146" s="7"/>
      <c r="LBA146" s="7"/>
      <c r="LBB146" s="7"/>
      <c r="LBC146" s="7"/>
      <c r="LBD146" s="7"/>
      <c r="LBE146" s="7"/>
      <c r="LBF146" s="7"/>
      <c r="LBG146" s="7"/>
      <c r="LBH146" s="7"/>
      <c r="LBI146" s="7"/>
      <c r="LBJ146" s="7"/>
      <c r="LBK146" s="7"/>
      <c r="LBL146" s="7"/>
      <c r="LBM146" s="7"/>
      <c r="LBN146" s="7"/>
      <c r="LBO146" s="7"/>
      <c r="LBP146" s="7"/>
      <c r="LBQ146" s="7"/>
      <c r="LBR146" s="7"/>
      <c r="LBS146" s="7"/>
      <c r="LBT146" s="7"/>
      <c r="LBU146" s="7"/>
      <c r="LBV146" s="7"/>
      <c r="LBW146" s="7"/>
      <c r="LBX146" s="7"/>
      <c r="LBY146" s="7"/>
      <c r="LBZ146" s="7"/>
      <c r="LCA146" s="7"/>
      <c r="LCB146" s="7"/>
      <c r="LCC146" s="7"/>
      <c r="LCD146" s="7"/>
      <c r="LCE146" s="7"/>
      <c r="LCF146" s="7"/>
      <c r="LCG146" s="7"/>
      <c r="LCH146" s="7"/>
      <c r="LCI146" s="7"/>
      <c r="LCJ146" s="7"/>
      <c r="LCK146" s="7"/>
      <c r="LCL146" s="7"/>
      <c r="LCM146" s="7"/>
      <c r="LCN146" s="7"/>
      <c r="LCO146" s="7"/>
      <c r="LCP146" s="7"/>
      <c r="LCQ146" s="7"/>
      <c r="LCR146" s="7"/>
      <c r="LCS146" s="7"/>
      <c r="LCT146" s="7"/>
      <c r="LCU146" s="7"/>
      <c r="LCV146" s="7"/>
      <c r="LCX146" s="7"/>
      <c r="LCY146" s="7"/>
      <c r="LCZ146" s="7"/>
      <c r="LDA146" s="7"/>
      <c r="LDB146" s="7"/>
      <c r="LDC146" s="7"/>
      <c r="LDD146" s="7"/>
      <c r="LDE146" s="7"/>
      <c r="LDF146" s="7"/>
      <c r="LDG146" s="7"/>
      <c r="LDH146" s="7"/>
      <c r="LDI146" s="7"/>
      <c r="LDJ146" s="7"/>
      <c r="LDK146" s="7"/>
      <c r="LDL146" s="7"/>
      <c r="LDM146" s="7"/>
      <c r="LDN146" s="7"/>
      <c r="LDO146" s="7"/>
      <c r="LDP146" s="7"/>
      <c r="LDQ146" s="7"/>
      <c r="LDR146" s="7"/>
      <c r="LDS146" s="7"/>
      <c r="LDT146" s="7"/>
      <c r="LDU146" s="7"/>
      <c r="LDV146" s="7"/>
      <c r="LDW146" s="7"/>
      <c r="LDX146" s="7"/>
      <c r="LDY146" s="7"/>
      <c r="LDZ146" s="7"/>
      <c r="LEA146" s="7"/>
      <c r="LEB146" s="7"/>
      <c r="LEC146" s="7"/>
      <c r="LED146" s="7"/>
      <c r="LEE146" s="7"/>
      <c r="LEF146" s="7"/>
      <c r="LEG146" s="7"/>
      <c r="LEH146" s="7"/>
      <c r="LEI146" s="7"/>
      <c r="LEJ146" s="7"/>
      <c r="LEK146" s="7"/>
      <c r="LEL146" s="7"/>
      <c r="LEM146" s="7"/>
      <c r="LEN146" s="7"/>
      <c r="LEO146" s="7"/>
      <c r="LEP146" s="7"/>
      <c r="LEQ146" s="7"/>
      <c r="LER146" s="7"/>
      <c r="LES146" s="7"/>
      <c r="LET146" s="7"/>
      <c r="LEU146" s="7"/>
      <c r="LEV146" s="7"/>
      <c r="LEW146" s="7"/>
      <c r="LEX146" s="7"/>
      <c r="LEY146" s="7"/>
      <c r="LEZ146" s="7"/>
      <c r="LFA146" s="7"/>
      <c r="LFB146" s="7"/>
      <c r="LFC146" s="7"/>
      <c r="LFD146" s="7"/>
      <c r="LFE146" s="7"/>
      <c r="LFF146" s="7"/>
      <c r="LFG146" s="7"/>
      <c r="LFH146" s="7"/>
      <c r="LFI146" s="7"/>
      <c r="LFJ146" s="7"/>
      <c r="LFK146" s="7"/>
      <c r="LFL146" s="7"/>
      <c r="LFM146" s="7"/>
      <c r="LFN146" s="7"/>
      <c r="LFO146" s="7"/>
      <c r="LFP146" s="7"/>
      <c r="LFQ146" s="7"/>
      <c r="LFR146" s="7"/>
      <c r="LFS146" s="7"/>
      <c r="LFT146" s="7"/>
      <c r="LFU146" s="7"/>
      <c r="LFV146" s="7"/>
      <c r="LFW146" s="7"/>
      <c r="LFX146" s="7"/>
      <c r="LFY146" s="7"/>
      <c r="LFZ146" s="7"/>
      <c r="LGA146" s="7"/>
      <c r="LGB146" s="7"/>
      <c r="LGC146" s="7"/>
      <c r="LGD146" s="7"/>
      <c r="LGE146" s="7"/>
      <c r="LGF146" s="7"/>
      <c r="LGG146" s="7"/>
      <c r="LGH146" s="7"/>
      <c r="LGI146" s="7"/>
      <c r="LGJ146" s="7"/>
      <c r="LGK146" s="7"/>
      <c r="LGL146" s="7"/>
      <c r="LGM146" s="7"/>
      <c r="LGN146" s="7"/>
      <c r="LGO146" s="7"/>
      <c r="LGP146" s="7"/>
      <c r="LGQ146" s="7"/>
      <c r="LGR146" s="7"/>
      <c r="LGS146" s="7"/>
      <c r="LGT146" s="7"/>
      <c r="LGU146" s="7"/>
      <c r="LGV146" s="7"/>
      <c r="LGW146" s="7"/>
      <c r="LGX146" s="7"/>
      <c r="LGY146" s="7"/>
      <c r="LGZ146" s="7"/>
      <c r="LHA146" s="7"/>
      <c r="LHB146" s="7"/>
      <c r="LHC146" s="7"/>
      <c r="LHD146" s="7"/>
      <c r="LHE146" s="7"/>
      <c r="LHF146" s="7"/>
      <c r="LHG146" s="7"/>
      <c r="LHH146" s="7"/>
      <c r="LHI146" s="7"/>
      <c r="LHJ146" s="7"/>
      <c r="LHK146" s="7"/>
      <c r="LHL146" s="7"/>
      <c r="LHM146" s="7"/>
      <c r="LHN146" s="7"/>
      <c r="LHO146" s="7"/>
      <c r="LHP146" s="7"/>
      <c r="LHQ146" s="7"/>
      <c r="LHR146" s="7"/>
      <c r="LHS146" s="7"/>
      <c r="LHT146" s="7"/>
      <c r="LHU146" s="7"/>
      <c r="LHV146" s="7"/>
      <c r="LHW146" s="7"/>
      <c r="LHX146" s="7"/>
      <c r="LHY146" s="7"/>
      <c r="LHZ146" s="7"/>
      <c r="LIA146" s="7"/>
      <c r="LIB146" s="7"/>
      <c r="LIC146" s="7"/>
      <c r="LID146" s="7"/>
      <c r="LIE146" s="7"/>
      <c r="LIF146" s="7"/>
      <c r="LIG146" s="7"/>
      <c r="LIH146" s="7"/>
      <c r="LII146" s="7"/>
      <c r="LIJ146" s="7"/>
      <c r="LIK146" s="7"/>
      <c r="LIL146" s="7"/>
      <c r="LIM146" s="7"/>
      <c r="LIN146" s="7"/>
      <c r="LIO146" s="7"/>
      <c r="LIP146" s="7"/>
      <c r="LIQ146" s="7"/>
      <c r="LIR146" s="7"/>
      <c r="LIS146" s="7"/>
      <c r="LIT146" s="7"/>
      <c r="LIU146" s="7"/>
      <c r="LIV146" s="7"/>
      <c r="LIW146" s="7"/>
      <c r="LIX146" s="7"/>
      <c r="LIY146" s="7"/>
      <c r="LIZ146" s="7"/>
      <c r="LJA146" s="7"/>
      <c r="LJB146" s="7"/>
      <c r="LJC146" s="7"/>
      <c r="LJD146" s="7"/>
      <c r="LJE146" s="7"/>
      <c r="LJF146" s="7"/>
      <c r="LJG146" s="7"/>
      <c r="LJH146" s="7"/>
      <c r="LJI146" s="7"/>
      <c r="LJJ146" s="7"/>
      <c r="LJK146" s="7"/>
      <c r="LJL146" s="7"/>
      <c r="LJM146" s="7"/>
      <c r="LJN146" s="7"/>
      <c r="LJO146" s="7"/>
      <c r="LJP146" s="7"/>
      <c r="LJQ146" s="7"/>
      <c r="LJR146" s="7"/>
      <c r="LJS146" s="7"/>
      <c r="LJT146" s="7"/>
      <c r="LJU146" s="7"/>
      <c r="LJV146" s="7"/>
      <c r="LJW146" s="7"/>
      <c r="LJX146" s="7"/>
      <c r="LJY146" s="7"/>
      <c r="LJZ146" s="7"/>
      <c r="LKA146" s="7"/>
      <c r="LKB146" s="7"/>
      <c r="LKC146" s="7"/>
      <c r="LKD146" s="7"/>
      <c r="LKE146" s="7"/>
      <c r="LKF146" s="7"/>
      <c r="LKG146" s="7"/>
      <c r="LKH146" s="7"/>
      <c r="LKI146" s="7"/>
      <c r="LKJ146" s="7"/>
      <c r="LKK146" s="7"/>
      <c r="LKL146" s="7"/>
      <c r="LKM146" s="7"/>
      <c r="LKN146" s="7"/>
      <c r="LKO146" s="7"/>
      <c r="LKP146" s="7"/>
      <c r="LKQ146" s="7"/>
      <c r="LKR146" s="7"/>
      <c r="LKS146" s="7"/>
      <c r="LKT146" s="7"/>
      <c r="LKU146" s="7"/>
      <c r="LKV146" s="7"/>
      <c r="LKW146" s="7"/>
      <c r="LKX146" s="7"/>
      <c r="LKY146" s="7"/>
      <c r="LKZ146" s="7"/>
      <c r="LLA146" s="7"/>
      <c r="LLB146" s="7"/>
      <c r="LLC146" s="7"/>
      <c r="LLD146" s="7"/>
      <c r="LLE146" s="7"/>
      <c r="LLF146" s="7"/>
      <c r="LLG146" s="7"/>
      <c r="LLH146" s="7"/>
      <c r="LLI146" s="7"/>
      <c r="LLJ146" s="7"/>
      <c r="LLK146" s="7"/>
      <c r="LLL146" s="7"/>
      <c r="LLM146" s="7"/>
      <c r="LLN146" s="7"/>
      <c r="LLO146" s="7"/>
      <c r="LLP146" s="7"/>
      <c r="LLQ146" s="7"/>
      <c r="LLR146" s="7"/>
      <c r="LLS146" s="7"/>
      <c r="LLT146" s="7"/>
      <c r="LLU146" s="7"/>
      <c r="LLV146" s="7"/>
      <c r="LLW146" s="7"/>
      <c r="LLX146" s="7"/>
      <c r="LLY146" s="7"/>
      <c r="LLZ146" s="7"/>
      <c r="LMA146" s="7"/>
      <c r="LMB146" s="7"/>
      <c r="LMC146" s="7"/>
      <c r="LMD146" s="7"/>
      <c r="LME146" s="7"/>
      <c r="LMF146" s="7"/>
      <c r="LMG146" s="7"/>
      <c r="LMH146" s="7"/>
      <c r="LMI146" s="7"/>
      <c r="LMJ146" s="7"/>
      <c r="LMK146" s="7"/>
      <c r="LML146" s="7"/>
      <c r="LMM146" s="7"/>
      <c r="LMN146" s="7"/>
      <c r="LMO146" s="7"/>
      <c r="LMP146" s="7"/>
      <c r="LMQ146" s="7"/>
      <c r="LMR146" s="7"/>
      <c r="LMT146" s="7"/>
      <c r="LMU146" s="7"/>
      <c r="LMV146" s="7"/>
      <c r="LMW146" s="7"/>
      <c r="LMX146" s="7"/>
      <c r="LMY146" s="7"/>
      <c r="LMZ146" s="7"/>
      <c r="LNA146" s="7"/>
      <c r="LNB146" s="7"/>
      <c r="LNC146" s="7"/>
      <c r="LND146" s="7"/>
      <c r="LNE146" s="7"/>
      <c r="LNF146" s="7"/>
      <c r="LNG146" s="7"/>
      <c r="LNH146" s="7"/>
      <c r="LNI146" s="7"/>
      <c r="LNJ146" s="7"/>
      <c r="LNK146" s="7"/>
      <c r="LNL146" s="7"/>
      <c r="LNM146" s="7"/>
      <c r="LNN146" s="7"/>
      <c r="LNO146" s="7"/>
      <c r="LNP146" s="7"/>
      <c r="LNQ146" s="7"/>
      <c r="LNR146" s="7"/>
      <c r="LNS146" s="7"/>
      <c r="LNT146" s="7"/>
      <c r="LNU146" s="7"/>
      <c r="LNV146" s="7"/>
      <c r="LNW146" s="7"/>
      <c r="LNX146" s="7"/>
      <c r="LNY146" s="7"/>
      <c r="LNZ146" s="7"/>
      <c r="LOA146" s="7"/>
      <c r="LOB146" s="7"/>
      <c r="LOC146" s="7"/>
      <c r="LOD146" s="7"/>
      <c r="LOE146" s="7"/>
      <c r="LOF146" s="7"/>
      <c r="LOG146" s="7"/>
      <c r="LOH146" s="7"/>
      <c r="LOI146" s="7"/>
      <c r="LOJ146" s="7"/>
      <c r="LOK146" s="7"/>
      <c r="LOL146" s="7"/>
      <c r="LOM146" s="7"/>
      <c r="LON146" s="7"/>
      <c r="LOO146" s="7"/>
      <c r="LOP146" s="7"/>
      <c r="LOQ146" s="7"/>
      <c r="LOR146" s="7"/>
      <c r="LOS146" s="7"/>
      <c r="LOT146" s="7"/>
      <c r="LOU146" s="7"/>
      <c r="LOV146" s="7"/>
      <c r="LOW146" s="7"/>
      <c r="LOX146" s="7"/>
      <c r="LOY146" s="7"/>
      <c r="LOZ146" s="7"/>
      <c r="LPA146" s="7"/>
      <c r="LPB146" s="7"/>
      <c r="LPC146" s="7"/>
      <c r="LPD146" s="7"/>
      <c r="LPE146" s="7"/>
      <c r="LPF146" s="7"/>
      <c r="LPG146" s="7"/>
      <c r="LPH146" s="7"/>
      <c r="LPI146" s="7"/>
      <c r="LPJ146" s="7"/>
      <c r="LPK146" s="7"/>
      <c r="LPL146" s="7"/>
      <c r="LPM146" s="7"/>
      <c r="LPN146" s="7"/>
      <c r="LPO146" s="7"/>
      <c r="LPP146" s="7"/>
      <c r="LPQ146" s="7"/>
      <c r="LPR146" s="7"/>
      <c r="LPS146" s="7"/>
      <c r="LPT146" s="7"/>
      <c r="LPU146" s="7"/>
      <c r="LPV146" s="7"/>
      <c r="LPW146" s="7"/>
      <c r="LPX146" s="7"/>
      <c r="LPY146" s="7"/>
      <c r="LPZ146" s="7"/>
      <c r="LQA146" s="7"/>
      <c r="LQB146" s="7"/>
      <c r="LQC146" s="7"/>
      <c r="LQD146" s="7"/>
      <c r="LQE146" s="7"/>
      <c r="LQF146" s="7"/>
      <c r="LQG146" s="7"/>
      <c r="LQH146" s="7"/>
      <c r="LQI146" s="7"/>
      <c r="LQJ146" s="7"/>
      <c r="LQK146" s="7"/>
      <c r="LQL146" s="7"/>
      <c r="LQM146" s="7"/>
      <c r="LQN146" s="7"/>
      <c r="LQO146" s="7"/>
      <c r="LQP146" s="7"/>
      <c r="LQQ146" s="7"/>
      <c r="LQR146" s="7"/>
      <c r="LQS146" s="7"/>
      <c r="LQT146" s="7"/>
      <c r="LQU146" s="7"/>
      <c r="LQV146" s="7"/>
      <c r="LQW146" s="7"/>
      <c r="LQX146" s="7"/>
      <c r="LQY146" s="7"/>
      <c r="LQZ146" s="7"/>
      <c r="LRA146" s="7"/>
      <c r="LRB146" s="7"/>
      <c r="LRC146" s="7"/>
      <c r="LRD146" s="7"/>
      <c r="LRE146" s="7"/>
      <c r="LRF146" s="7"/>
      <c r="LRG146" s="7"/>
      <c r="LRH146" s="7"/>
      <c r="LRI146" s="7"/>
      <c r="LRJ146" s="7"/>
      <c r="LRK146" s="7"/>
      <c r="LRL146" s="7"/>
      <c r="LRM146" s="7"/>
      <c r="LRN146" s="7"/>
      <c r="LRO146" s="7"/>
      <c r="LRP146" s="7"/>
      <c r="LRQ146" s="7"/>
      <c r="LRR146" s="7"/>
      <c r="LRS146" s="7"/>
      <c r="LRT146" s="7"/>
      <c r="LRU146" s="7"/>
      <c r="LRV146" s="7"/>
      <c r="LRW146" s="7"/>
      <c r="LRX146" s="7"/>
      <c r="LRY146" s="7"/>
      <c r="LRZ146" s="7"/>
      <c r="LSA146" s="7"/>
      <c r="LSB146" s="7"/>
      <c r="LSC146" s="7"/>
      <c r="LSD146" s="7"/>
      <c r="LSE146" s="7"/>
      <c r="LSF146" s="7"/>
      <c r="LSG146" s="7"/>
      <c r="LSH146" s="7"/>
      <c r="LSI146" s="7"/>
      <c r="LSJ146" s="7"/>
      <c r="LSK146" s="7"/>
      <c r="LSL146" s="7"/>
      <c r="LSM146" s="7"/>
      <c r="LSN146" s="7"/>
      <c r="LSO146" s="7"/>
      <c r="LSP146" s="7"/>
      <c r="LSQ146" s="7"/>
      <c r="LSR146" s="7"/>
      <c r="LSS146" s="7"/>
      <c r="LST146" s="7"/>
      <c r="LSU146" s="7"/>
      <c r="LSV146" s="7"/>
      <c r="LSW146" s="7"/>
      <c r="LSX146" s="7"/>
      <c r="LSY146" s="7"/>
      <c r="LSZ146" s="7"/>
      <c r="LTA146" s="7"/>
      <c r="LTB146" s="7"/>
      <c r="LTC146" s="7"/>
      <c r="LTD146" s="7"/>
      <c r="LTE146" s="7"/>
      <c r="LTF146" s="7"/>
      <c r="LTG146" s="7"/>
      <c r="LTH146" s="7"/>
      <c r="LTI146" s="7"/>
      <c r="LTJ146" s="7"/>
      <c r="LTK146" s="7"/>
      <c r="LTL146" s="7"/>
      <c r="LTM146" s="7"/>
      <c r="LTN146" s="7"/>
      <c r="LTO146" s="7"/>
      <c r="LTP146" s="7"/>
      <c r="LTQ146" s="7"/>
      <c r="LTR146" s="7"/>
      <c r="LTS146" s="7"/>
      <c r="LTT146" s="7"/>
      <c r="LTU146" s="7"/>
      <c r="LTV146" s="7"/>
      <c r="LTW146" s="7"/>
      <c r="LTX146" s="7"/>
      <c r="LTY146" s="7"/>
      <c r="LTZ146" s="7"/>
      <c r="LUA146" s="7"/>
      <c r="LUB146" s="7"/>
      <c r="LUC146" s="7"/>
      <c r="LUD146" s="7"/>
      <c r="LUE146" s="7"/>
      <c r="LUF146" s="7"/>
      <c r="LUG146" s="7"/>
      <c r="LUH146" s="7"/>
      <c r="LUI146" s="7"/>
      <c r="LUJ146" s="7"/>
      <c r="LUK146" s="7"/>
      <c r="LUL146" s="7"/>
      <c r="LUM146" s="7"/>
      <c r="LUN146" s="7"/>
      <c r="LUO146" s="7"/>
      <c r="LUP146" s="7"/>
      <c r="LUQ146" s="7"/>
      <c r="LUR146" s="7"/>
      <c r="LUS146" s="7"/>
      <c r="LUT146" s="7"/>
      <c r="LUU146" s="7"/>
      <c r="LUV146" s="7"/>
      <c r="LUW146" s="7"/>
      <c r="LUX146" s="7"/>
      <c r="LUY146" s="7"/>
      <c r="LUZ146" s="7"/>
      <c r="LVA146" s="7"/>
      <c r="LVB146" s="7"/>
      <c r="LVC146" s="7"/>
      <c r="LVD146" s="7"/>
      <c r="LVE146" s="7"/>
      <c r="LVF146" s="7"/>
      <c r="LVG146" s="7"/>
      <c r="LVH146" s="7"/>
      <c r="LVI146" s="7"/>
      <c r="LVJ146" s="7"/>
      <c r="LVK146" s="7"/>
      <c r="LVL146" s="7"/>
      <c r="LVM146" s="7"/>
      <c r="LVN146" s="7"/>
      <c r="LVO146" s="7"/>
      <c r="LVP146" s="7"/>
      <c r="LVQ146" s="7"/>
      <c r="LVR146" s="7"/>
      <c r="LVS146" s="7"/>
      <c r="LVT146" s="7"/>
      <c r="LVU146" s="7"/>
      <c r="LVV146" s="7"/>
      <c r="LVW146" s="7"/>
      <c r="LVX146" s="7"/>
      <c r="LVY146" s="7"/>
      <c r="LVZ146" s="7"/>
      <c r="LWA146" s="7"/>
      <c r="LWB146" s="7"/>
      <c r="LWC146" s="7"/>
      <c r="LWD146" s="7"/>
      <c r="LWE146" s="7"/>
      <c r="LWF146" s="7"/>
      <c r="LWG146" s="7"/>
      <c r="LWH146" s="7"/>
      <c r="LWI146" s="7"/>
      <c r="LWJ146" s="7"/>
      <c r="LWK146" s="7"/>
      <c r="LWL146" s="7"/>
      <c r="LWM146" s="7"/>
      <c r="LWN146" s="7"/>
      <c r="LWP146" s="7"/>
      <c r="LWQ146" s="7"/>
      <c r="LWR146" s="7"/>
      <c r="LWS146" s="7"/>
      <c r="LWT146" s="7"/>
      <c r="LWU146" s="7"/>
      <c r="LWV146" s="7"/>
      <c r="LWW146" s="7"/>
      <c r="LWX146" s="7"/>
      <c r="LWY146" s="7"/>
      <c r="LWZ146" s="7"/>
      <c r="LXA146" s="7"/>
      <c r="LXB146" s="7"/>
      <c r="LXC146" s="7"/>
      <c r="LXD146" s="7"/>
      <c r="LXE146" s="7"/>
      <c r="LXF146" s="7"/>
      <c r="LXG146" s="7"/>
      <c r="LXH146" s="7"/>
      <c r="LXI146" s="7"/>
      <c r="LXJ146" s="7"/>
      <c r="LXK146" s="7"/>
      <c r="LXL146" s="7"/>
      <c r="LXM146" s="7"/>
      <c r="LXN146" s="7"/>
      <c r="LXO146" s="7"/>
      <c r="LXP146" s="7"/>
      <c r="LXQ146" s="7"/>
      <c r="LXR146" s="7"/>
      <c r="LXS146" s="7"/>
      <c r="LXT146" s="7"/>
      <c r="LXU146" s="7"/>
      <c r="LXV146" s="7"/>
      <c r="LXW146" s="7"/>
      <c r="LXX146" s="7"/>
      <c r="LXY146" s="7"/>
      <c r="LXZ146" s="7"/>
      <c r="LYA146" s="7"/>
      <c r="LYB146" s="7"/>
      <c r="LYC146" s="7"/>
      <c r="LYD146" s="7"/>
      <c r="LYE146" s="7"/>
      <c r="LYF146" s="7"/>
      <c r="LYG146" s="7"/>
      <c r="LYH146" s="7"/>
      <c r="LYI146" s="7"/>
      <c r="LYJ146" s="7"/>
      <c r="LYK146" s="7"/>
      <c r="LYL146" s="7"/>
      <c r="LYM146" s="7"/>
      <c r="LYN146" s="7"/>
      <c r="LYO146" s="7"/>
      <c r="LYP146" s="7"/>
      <c r="LYQ146" s="7"/>
      <c r="LYR146" s="7"/>
      <c r="LYS146" s="7"/>
      <c r="LYT146" s="7"/>
      <c r="LYU146" s="7"/>
      <c r="LYV146" s="7"/>
      <c r="LYW146" s="7"/>
      <c r="LYX146" s="7"/>
      <c r="LYY146" s="7"/>
      <c r="LYZ146" s="7"/>
      <c r="LZA146" s="7"/>
      <c r="LZB146" s="7"/>
      <c r="LZC146" s="7"/>
      <c r="LZD146" s="7"/>
      <c r="LZE146" s="7"/>
      <c r="LZF146" s="7"/>
      <c r="LZG146" s="7"/>
      <c r="LZH146" s="7"/>
      <c r="LZI146" s="7"/>
      <c r="LZJ146" s="7"/>
      <c r="LZK146" s="7"/>
      <c r="LZL146" s="7"/>
      <c r="LZM146" s="7"/>
      <c r="LZN146" s="7"/>
      <c r="LZO146" s="7"/>
      <c r="LZP146" s="7"/>
      <c r="LZQ146" s="7"/>
      <c r="LZR146" s="7"/>
      <c r="LZS146" s="7"/>
      <c r="LZT146" s="7"/>
      <c r="LZU146" s="7"/>
      <c r="LZV146" s="7"/>
      <c r="LZW146" s="7"/>
      <c r="LZX146" s="7"/>
      <c r="LZY146" s="7"/>
      <c r="LZZ146" s="7"/>
      <c r="MAA146" s="7"/>
      <c r="MAB146" s="7"/>
      <c r="MAC146" s="7"/>
      <c r="MAD146" s="7"/>
      <c r="MAE146" s="7"/>
      <c r="MAF146" s="7"/>
      <c r="MAG146" s="7"/>
      <c r="MAH146" s="7"/>
      <c r="MAI146" s="7"/>
      <c r="MAJ146" s="7"/>
      <c r="MAK146" s="7"/>
      <c r="MAL146" s="7"/>
      <c r="MAM146" s="7"/>
      <c r="MAN146" s="7"/>
      <c r="MAO146" s="7"/>
      <c r="MAP146" s="7"/>
      <c r="MAQ146" s="7"/>
      <c r="MAR146" s="7"/>
      <c r="MAS146" s="7"/>
      <c r="MAT146" s="7"/>
      <c r="MAU146" s="7"/>
      <c r="MAV146" s="7"/>
      <c r="MAW146" s="7"/>
      <c r="MAX146" s="7"/>
      <c r="MAY146" s="7"/>
      <c r="MAZ146" s="7"/>
      <c r="MBA146" s="7"/>
      <c r="MBB146" s="7"/>
      <c r="MBC146" s="7"/>
      <c r="MBD146" s="7"/>
      <c r="MBE146" s="7"/>
      <c r="MBF146" s="7"/>
      <c r="MBG146" s="7"/>
      <c r="MBH146" s="7"/>
      <c r="MBI146" s="7"/>
      <c r="MBJ146" s="7"/>
      <c r="MBK146" s="7"/>
      <c r="MBL146" s="7"/>
      <c r="MBM146" s="7"/>
      <c r="MBN146" s="7"/>
      <c r="MBO146" s="7"/>
      <c r="MBP146" s="7"/>
      <c r="MBQ146" s="7"/>
      <c r="MBR146" s="7"/>
      <c r="MBS146" s="7"/>
      <c r="MBT146" s="7"/>
      <c r="MBU146" s="7"/>
      <c r="MBV146" s="7"/>
      <c r="MBW146" s="7"/>
      <c r="MBX146" s="7"/>
      <c r="MBY146" s="7"/>
      <c r="MBZ146" s="7"/>
      <c r="MCA146" s="7"/>
      <c r="MCB146" s="7"/>
      <c r="MCC146" s="7"/>
      <c r="MCD146" s="7"/>
      <c r="MCE146" s="7"/>
      <c r="MCF146" s="7"/>
      <c r="MCG146" s="7"/>
      <c r="MCH146" s="7"/>
      <c r="MCI146" s="7"/>
      <c r="MCJ146" s="7"/>
      <c r="MCK146" s="7"/>
      <c r="MCL146" s="7"/>
      <c r="MCM146" s="7"/>
      <c r="MCN146" s="7"/>
      <c r="MCO146" s="7"/>
      <c r="MCP146" s="7"/>
      <c r="MCQ146" s="7"/>
      <c r="MCR146" s="7"/>
      <c r="MCS146" s="7"/>
      <c r="MCT146" s="7"/>
      <c r="MCU146" s="7"/>
      <c r="MCV146" s="7"/>
      <c r="MCW146" s="7"/>
      <c r="MCX146" s="7"/>
      <c r="MCY146" s="7"/>
      <c r="MCZ146" s="7"/>
      <c r="MDA146" s="7"/>
      <c r="MDB146" s="7"/>
      <c r="MDC146" s="7"/>
      <c r="MDD146" s="7"/>
      <c r="MDE146" s="7"/>
      <c r="MDF146" s="7"/>
      <c r="MDG146" s="7"/>
      <c r="MDH146" s="7"/>
      <c r="MDI146" s="7"/>
      <c r="MDJ146" s="7"/>
      <c r="MDK146" s="7"/>
      <c r="MDL146" s="7"/>
      <c r="MDM146" s="7"/>
      <c r="MDN146" s="7"/>
      <c r="MDO146" s="7"/>
      <c r="MDP146" s="7"/>
      <c r="MDQ146" s="7"/>
      <c r="MDR146" s="7"/>
      <c r="MDS146" s="7"/>
      <c r="MDT146" s="7"/>
      <c r="MDU146" s="7"/>
      <c r="MDV146" s="7"/>
      <c r="MDW146" s="7"/>
      <c r="MDX146" s="7"/>
      <c r="MDY146" s="7"/>
      <c r="MDZ146" s="7"/>
      <c r="MEA146" s="7"/>
      <c r="MEB146" s="7"/>
      <c r="MEC146" s="7"/>
      <c r="MED146" s="7"/>
      <c r="MEE146" s="7"/>
      <c r="MEF146" s="7"/>
      <c r="MEG146" s="7"/>
      <c r="MEH146" s="7"/>
      <c r="MEI146" s="7"/>
      <c r="MEJ146" s="7"/>
      <c r="MEK146" s="7"/>
      <c r="MEL146" s="7"/>
      <c r="MEM146" s="7"/>
      <c r="MEN146" s="7"/>
      <c r="MEO146" s="7"/>
      <c r="MEP146" s="7"/>
      <c r="MEQ146" s="7"/>
      <c r="MER146" s="7"/>
      <c r="MES146" s="7"/>
      <c r="MET146" s="7"/>
      <c r="MEU146" s="7"/>
      <c r="MEV146" s="7"/>
      <c r="MEW146" s="7"/>
      <c r="MEX146" s="7"/>
      <c r="MEY146" s="7"/>
      <c r="MEZ146" s="7"/>
      <c r="MFA146" s="7"/>
      <c r="MFB146" s="7"/>
      <c r="MFC146" s="7"/>
      <c r="MFD146" s="7"/>
      <c r="MFE146" s="7"/>
      <c r="MFF146" s="7"/>
      <c r="MFG146" s="7"/>
      <c r="MFH146" s="7"/>
      <c r="MFI146" s="7"/>
      <c r="MFJ146" s="7"/>
      <c r="MFK146" s="7"/>
      <c r="MFL146" s="7"/>
      <c r="MFM146" s="7"/>
      <c r="MFN146" s="7"/>
      <c r="MFO146" s="7"/>
      <c r="MFP146" s="7"/>
      <c r="MFQ146" s="7"/>
      <c r="MFR146" s="7"/>
      <c r="MFS146" s="7"/>
      <c r="MFT146" s="7"/>
      <c r="MFU146" s="7"/>
      <c r="MFV146" s="7"/>
      <c r="MFW146" s="7"/>
      <c r="MFX146" s="7"/>
      <c r="MFY146" s="7"/>
      <c r="MFZ146" s="7"/>
      <c r="MGA146" s="7"/>
      <c r="MGB146" s="7"/>
      <c r="MGC146" s="7"/>
      <c r="MGD146" s="7"/>
      <c r="MGE146" s="7"/>
      <c r="MGF146" s="7"/>
      <c r="MGG146" s="7"/>
      <c r="MGH146" s="7"/>
      <c r="MGI146" s="7"/>
      <c r="MGJ146" s="7"/>
      <c r="MGL146" s="7"/>
      <c r="MGM146" s="7"/>
      <c r="MGN146" s="7"/>
      <c r="MGO146" s="7"/>
      <c r="MGP146" s="7"/>
      <c r="MGQ146" s="7"/>
      <c r="MGR146" s="7"/>
      <c r="MGS146" s="7"/>
      <c r="MGT146" s="7"/>
      <c r="MGU146" s="7"/>
      <c r="MGV146" s="7"/>
      <c r="MGW146" s="7"/>
      <c r="MGX146" s="7"/>
      <c r="MGY146" s="7"/>
      <c r="MGZ146" s="7"/>
      <c r="MHA146" s="7"/>
      <c r="MHB146" s="7"/>
      <c r="MHC146" s="7"/>
      <c r="MHD146" s="7"/>
      <c r="MHE146" s="7"/>
      <c r="MHF146" s="7"/>
      <c r="MHG146" s="7"/>
      <c r="MHH146" s="7"/>
      <c r="MHI146" s="7"/>
      <c r="MHJ146" s="7"/>
      <c r="MHK146" s="7"/>
      <c r="MHL146" s="7"/>
      <c r="MHM146" s="7"/>
      <c r="MHN146" s="7"/>
      <c r="MHO146" s="7"/>
      <c r="MHP146" s="7"/>
      <c r="MHQ146" s="7"/>
      <c r="MHR146" s="7"/>
      <c r="MHS146" s="7"/>
      <c r="MHT146" s="7"/>
      <c r="MHU146" s="7"/>
      <c r="MHV146" s="7"/>
      <c r="MHW146" s="7"/>
      <c r="MHX146" s="7"/>
      <c r="MHY146" s="7"/>
      <c r="MHZ146" s="7"/>
      <c r="MIA146" s="7"/>
      <c r="MIB146" s="7"/>
      <c r="MIC146" s="7"/>
      <c r="MID146" s="7"/>
      <c r="MIE146" s="7"/>
      <c r="MIF146" s="7"/>
      <c r="MIG146" s="7"/>
      <c r="MIH146" s="7"/>
      <c r="MII146" s="7"/>
      <c r="MIJ146" s="7"/>
      <c r="MIK146" s="7"/>
      <c r="MIL146" s="7"/>
      <c r="MIM146" s="7"/>
      <c r="MIN146" s="7"/>
      <c r="MIO146" s="7"/>
      <c r="MIP146" s="7"/>
      <c r="MIQ146" s="7"/>
      <c r="MIR146" s="7"/>
      <c r="MIS146" s="7"/>
      <c r="MIT146" s="7"/>
      <c r="MIU146" s="7"/>
      <c r="MIV146" s="7"/>
      <c r="MIW146" s="7"/>
      <c r="MIX146" s="7"/>
      <c r="MIY146" s="7"/>
      <c r="MIZ146" s="7"/>
      <c r="MJA146" s="7"/>
      <c r="MJB146" s="7"/>
      <c r="MJC146" s="7"/>
      <c r="MJD146" s="7"/>
      <c r="MJE146" s="7"/>
      <c r="MJF146" s="7"/>
      <c r="MJG146" s="7"/>
      <c r="MJH146" s="7"/>
      <c r="MJI146" s="7"/>
      <c r="MJJ146" s="7"/>
      <c r="MJK146" s="7"/>
      <c r="MJL146" s="7"/>
      <c r="MJM146" s="7"/>
      <c r="MJN146" s="7"/>
      <c r="MJO146" s="7"/>
      <c r="MJP146" s="7"/>
      <c r="MJQ146" s="7"/>
      <c r="MJR146" s="7"/>
      <c r="MJS146" s="7"/>
      <c r="MJT146" s="7"/>
      <c r="MJU146" s="7"/>
      <c r="MJV146" s="7"/>
      <c r="MJW146" s="7"/>
      <c r="MJX146" s="7"/>
      <c r="MJY146" s="7"/>
      <c r="MJZ146" s="7"/>
      <c r="MKA146" s="7"/>
      <c r="MKB146" s="7"/>
      <c r="MKC146" s="7"/>
      <c r="MKD146" s="7"/>
      <c r="MKE146" s="7"/>
      <c r="MKF146" s="7"/>
      <c r="MKG146" s="7"/>
      <c r="MKH146" s="7"/>
      <c r="MKI146" s="7"/>
      <c r="MKJ146" s="7"/>
      <c r="MKK146" s="7"/>
      <c r="MKL146" s="7"/>
      <c r="MKM146" s="7"/>
      <c r="MKN146" s="7"/>
      <c r="MKO146" s="7"/>
      <c r="MKP146" s="7"/>
      <c r="MKQ146" s="7"/>
      <c r="MKR146" s="7"/>
      <c r="MKS146" s="7"/>
      <c r="MKT146" s="7"/>
      <c r="MKU146" s="7"/>
      <c r="MKV146" s="7"/>
      <c r="MKW146" s="7"/>
      <c r="MKX146" s="7"/>
      <c r="MKY146" s="7"/>
      <c r="MKZ146" s="7"/>
      <c r="MLA146" s="7"/>
      <c r="MLB146" s="7"/>
      <c r="MLC146" s="7"/>
      <c r="MLD146" s="7"/>
      <c r="MLE146" s="7"/>
      <c r="MLF146" s="7"/>
      <c r="MLG146" s="7"/>
      <c r="MLH146" s="7"/>
      <c r="MLI146" s="7"/>
      <c r="MLJ146" s="7"/>
      <c r="MLK146" s="7"/>
      <c r="MLL146" s="7"/>
      <c r="MLM146" s="7"/>
      <c r="MLN146" s="7"/>
      <c r="MLO146" s="7"/>
      <c r="MLP146" s="7"/>
      <c r="MLQ146" s="7"/>
      <c r="MLR146" s="7"/>
      <c r="MLS146" s="7"/>
      <c r="MLT146" s="7"/>
      <c r="MLU146" s="7"/>
      <c r="MLV146" s="7"/>
      <c r="MLW146" s="7"/>
      <c r="MLX146" s="7"/>
      <c r="MLY146" s="7"/>
      <c r="MLZ146" s="7"/>
      <c r="MMA146" s="7"/>
      <c r="MMB146" s="7"/>
      <c r="MMC146" s="7"/>
      <c r="MMD146" s="7"/>
      <c r="MME146" s="7"/>
      <c r="MMF146" s="7"/>
      <c r="MMG146" s="7"/>
      <c r="MMH146" s="7"/>
      <c r="MMI146" s="7"/>
      <c r="MMJ146" s="7"/>
      <c r="MMK146" s="7"/>
      <c r="MML146" s="7"/>
      <c r="MMM146" s="7"/>
      <c r="MMN146" s="7"/>
      <c r="MMO146" s="7"/>
      <c r="MMP146" s="7"/>
      <c r="MMQ146" s="7"/>
      <c r="MMR146" s="7"/>
      <c r="MMS146" s="7"/>
      <c r="MMT146" s="7"/>
      <c r="MMU146" s="7"/>
      <c r="MMV146" s="7"/>
      <c r="MMW146" s="7"/>
      <c r="MMX146" s="7"/>
      <c r="MMY146" s="7"/>
      <c r="MMZ146" s="7"/>
      <c r="MNA146" s="7"/>
      <c r="MNB146" s="7"/>
      <c r="MNC146" s="7"/>
      <c r="MND146" s="7"/>
      <c r="MNE146" s="7"/>
      <c r="MNF146" s="7"/>
      <c r="MNG146" s="7"/>
      <c r="MNH146" s="7"/>
      <c r="MNI146" s="7"/>
      <c r="MNJ146" s="7"/>
      <c r="MNK146" s="7"/>
      <c r="MNL146" s="7"/>
      <c r="MNM146" s="7"/>
      <c r="MNN146" s="7"/>
      <c r="MNO146" s="7"/>
      <c r="MNP146" s="7"/>
      <c r="MNQ146" s="7"/>
      <c r="MNR146" s="7"/>
      <c r="MNS146" s="7"/>
      <c r="MNT146" s="7"/>
      <c r="MNU146" s="7"/>
      <c r="MNV146" s="7"/>
      <c r="MNW146" s="7"/>
      <c r="MNX146" s="7"/>
      <c r="MNY146" s="7"/>
      <c r="MNZ146" s="7"/>
      <c r="MOA146" s="7"/>
      <c r="MOB146" s="7"/>
      <c r="MOC146" s="7"/>
      <c r="MOD146" s="7"/>
      <c r="MOE146" s="7"/>
      <c r="MOF146" s="7"/>
      <c r="MOG146" s="7"/>
      <c r="MOH146" s="7"/>
      <c r="MOI146" s="7"/>
      <c r="MOJ146" s="7"/>
      <c r="MOK146" s="7"/>
      <c r="MOL146" s="7"/>
      <c r="MOM146" s="7"/>
      <c r="MON146" s="7"/>
      <c r="MOO146" s="7"/>
      <c r="MOP146" s="7"/>
      <c r="MOQ146" s="7"/>
      <c r="MOR146" s="7"/>
      <c r="MOS146" s="7"/>
      <c r="MOT146" s="7"/>
      <c r="MOU146" s="7"/>
      <c r="MOV146" s="7"/>
      <c r="MOW146" s="7"/>
      <c r="MOX146" s="7"/>
      <c r="MOY146" s="7"/>
      <c r="MOZ146" s="7"/>
      <c r="MPA146" s="7"/>
      <c r="MPB146" s="7"/>
      <c r="MPC146" s="7"/>
      <c r="MPD146" s="7"/>
      <c r="MPE146" s="7"/>
      <c r="MPF146" s="7"/>
      <c r="MPG146" s="7"/>
      <c r="MPH146" s="7"/>
      <c r="MPI146" s="7"/>
      <c r="MPJ146" s="7"/>
      <c r="MPK146" s="7"/>
      <c r="MPL146" s="7"/>
      <c r="MPM146" s="7"/>
      <c r="MPN146" s="7"/>
      <c r="MPO146" s="7"/>
      <c r="MPP146" s="7"/>
      <c r="MPQ146" s="7"/>
      <c r="MPR146" s="7"/>
      <c r="MPS146" s="7"/>
      <c r="MPT146" s="7"/>
      <c r="MPU146" s="7"/>
      <c r="MPV146" s="7"/>
      <c r="MPW146" s="7"/>
      <c r="MPX146" s="7"/>
      <c r="MPY146" s="7"/>
      <c r="MPZ146" s="7"/>
      <c r="MQA146" s="7"/>
      <c r="MQB146" s="7"/>
      <c r="MQC146" s="7"/>
      <c r="MQD146" s="7"/>
      <c r="MQE146" s="7"/>
      <c r="MQF146" s="7"/>
      <c r="MQH146" s="7"/>
      <c r="MQI146" s="7"/>
      <c r="MQJ146" s="7"/>
      <c r="MQK146" s="7"/>
      <c r="MQL146" s="7"/>
      <c r="MQM146" s="7"/>
      <c r="MQN146" s="7"/>
      <c r="MQO146" s="7"/>
      <c r="MQP146" s="7"/>
      <c r="MQQ146" s="7"/>
      <c r="MQR146" s="7"/>
      <c r="MQS146" s="7"/>
      <c r="MQT146" s="7"/>
      <c r="MQU146" s="7"/>
      <c r="MQV146" s="7"/>
      <c r="MQW146" s="7"/>
      <c r="MQX146" s="7"/>
      <c r="MQY146" s="7"/>
      <c r="MQZ146" s="7"/>
      <c r="MRA146" s="7"/>
      <c r="MRB146" s="7"/>
      <c r="MRC146" s="7"/>
      <c r="MRD146" s="7"/>
      <c r="MRE146" s="7"/>
      <c r="MRF146" s="7"/>
      <c r="MRG146" s="7"/>
      <c r="MRH146" s="7"/>
      <c r="MRI146" s="7"/>
      <c r="MRJ146" s="7"/>
      <c r="MRK146" s="7"/>
      <c r="MRL146" s="7"/>
      <c r="MRM146" s="7"/>
      <c r="MRN146" s="7"/>
      <c r="MRO146" s="7"/>
      <c r="MRP146" s="7"/>
      <c r="MRQ146" s="7"/>
      <c r="MRR146" s="7"/>
      <c r="MRS146" s="7"/>
      <c r="MRT146" s="7"/>
      <c r="MRU146" s="7"/>
      <c r="MRV146" s="7"/>
      <c r="MRW146" s="7"/>
      <c r="MRX146" s="7"/>
      <c r="MRY146" s="7"/>
      <c r="MRZ146" s="7"/>
      <c r="MSA146" s="7"/>
      <c r="MSB146" s="7"/>
      <c r="MSC146" s="7"/>
      <c r="MSD146" s="7"/>
      <c r="MSE146" s="7"/>
      <c r="MSF146" s="7"/>
      <c r="MSG146" s="7"/>
      <c r="MSH146" s="7"/>
      <c r="MSI146" s="7"/>
      <c r="MSJ146" s="7"/>
      <c r="MSK146" s="7"/>
      <c r="MSL146" s="7"/>
      <c r="MSM146" s="7"/>
      <c r="MSN146" s="7"/>
      <c r="MSO146" s="7"/>
      <c r="MSP146" s="7"/>
      <c r="MSQ146" s="7"/>
      <c r="MSR146" s="7"/>
      <c r="MSS146" s="7"/>
      <c r="MST146" s="7"/>
      <c r="MSU146" s="7"/>
      <c r="MSV146" s="7"/>
      <c r="MSW146" s="7"/>
      <c r="MSX146" s="7"/>
      <c r="MSY146" s="7"/>
      <c r="MSZ146" s="7"/>
      <c r="MTA146" s="7"/>
      <c r="MTB146" s="7"/>
      <c r="MTC146" s="7"/>
      <c r="MTD146" s="7"/>
      <c r="MTE146" s="7"/>
      <c r="MTF146" s="7"/>
      <c r="MTG146" s="7"/>
      <c r="MTH146" s="7"/>
      <c r="MTI146" s="7"/>
      <c r="MTJ146" s="7"/>
      <c r="MTK146" s="7"/>
      <c r="MTL146" s="7"/>
      <c r="MTM146" s="7"/>
      <c r="MTN146" s="7"/>
      <c r="MTO146" s="7"/>
      <c r="MTP146" s="7"/>
      <c r="MTQ146" s="7"/>
      <c r="MTR146" s="7"/>
      <c r="MTS146" s="7"/>
      <c r="MTT146" s="7"/>
      <c r="MTU146" s="7"/>
      <c r="MTV146" s="7"/>
      <c r="MTW146" s="7"/>
      <c r="MTX146" s="7"/>
      <c r="MTY146" s="7"/>
      <c r="MTZ146" s="7"/>
      <c r="MUA146" s="7"/>
      <c r="MUB146" s="7"/>
      <c r="MUC146" s="7"/>
      <c r="MUD146" s="7"/>
      <c r="MUE146" s="7"/>
      <c r="MUF146" s="7"/>
      <c r="MUG146" s="7"/>
      <c r="MUH146" s="7"/>
      <c r="MUI146" s="7"/>
      <c r="MUJ146" s="7"/>
      <c r="MUK146" s="7"/>
      <c r="MUL146" s="7"/>
      <c r="MUM146" s="7"/>
      <c r="MUN146" s="7"/>
      <c r="MUO146" s="7"/>
      <c r="MUP146" s="7"/>
      <c r="MUQ146" s="7"/>
      <c r="MUR146" s="7"/>
      <c r="MUS146" s="7"/>
      <c r="MUT146" s="7"/>
      <c r="MUU146" s="7"/>
      <c r="MUV146" s="7"/>
      <c r="MUW146" s="7"/>
      <c r="MUX146" s="7"/>
      <c r="MUY146" s="7"/>
      <c r="MUZ146" s="7"/>
      <c r="MVA146" s="7"/>
      <c r="MVB146" s="7"/>
      <c r="MVC146" s="7"/>
      <c r="MVD146" s="7"/>
      <c r="MVE146" s="7"/>
      <c r="MVF146" s="7"/>
      <c r="MVG146" s="7"/>
      <c r="MVH146" s="7"/>
      <c r="MVI146" s="7"/>
      <c r="MVJ146" s="7"/>
      <c r="MVK146" s="7"/>
      <c r="MVL146" s="7"/>
      <c r="MVM146" s="7"/>
      <c r="MVN146" s="7"/>
      <c r="MVO146" s="7"/>
      <c r="MVP146" s="7"/>
      <c r="MVQ146" s="7"/>
      <c r="MVR146" s="7"/>
      <c r="MVS146" s="7"/>
      <c r="MVT146" s="7"/>
      <c r="MVU146" s="7"/>
      <c r="MVV146" s="7"/>
      <c r="MVW146" s="7"/>
      <c r="MVX146" s="7"/>
      <c r="MVY146" s="7"/>
      <c r="MVZ146" s="7"/>
      <c r="MWA146" s="7"/>
      <c r="MWB146" s="7"/>
      <c r="MWC146" s="7"/>
      <c r="MWD146" s="7"/>
      <c r="MWE146" s="7"/>
      <c r="MWF146" s="7"/>
      <c r="MWG146" s="7"/>
      <c r="MWH146" s="7"/>
      <c r="MWI146" s="7"/>
      <c r="MWJ146" s="7"/>
      <c r="MWK146" s="7"/>
      <c r="MWL146" s="7"/>
      <c r="MWM146" s="7"/>
      <c r="MWN146" s="7"/>
      <c r="MWO146" s="7"/>
      <c r="MWP146" s="7"/>
      <c r="MWQ146" s="7"/>
      <c r="MWR146" s="7"/>
      <c r="MWS146" s="7"/>
      <c r="MWT146" s="7"/>
      <c r="MWU146" s="7"/>
      <c r="MWV146" s="7"/>
      <c r="MWW146" s="7"/>
      <c r="MWX146" s="7"/>
      <c r="MWY146" s="7"/>
      <c r="MWZ146" s="7"/>
      <c r="MXA146" s="7"/>
      <c r="MXB146" s="7"/>
      <c r="MXC146" s="7"/>
      <c r="MXD146" s="7"/>
      <c r="MXE146" s="7"/>
      <c r="MXF146" s="7"/>
      <c r="MXG146" s="7"/>
      <c r="MXH146" s="7"/>
      <c r="MXI146" s="7"/>
      <c r="MXJ146" s="7"/>
      <c r="MXK146" s="7"/>
      <c r="MXL146" s="7"/>
      <c r="MXM146" s="7"/>
      <c r="MXN146" s="7"/>
      <c r="MXO146" s="7"/>
      <c r="MXP146" s="7"/>
      <c r="MXQ146" s="7"/>
      <c r="MXR146" s="7"/>
      <c r="MXS146" s="7"/>
      <c r="MXT146" s="7"/>
      <c r="MXU146" s="7"/>
      <c r="MXV146" s="7"/>
      <c r="MXW146" s="7"/>
      <c r="MXX146" s="7"/>
      <c r="MXY146" s="7"/>
      <c r="MXZ146" s="7"/>
      <c r="MYA146" s="7"/>
      <c r="MYB146" s="7"/>
      <c r="MYC146" s="7"/>
      <c r="MYD146" s="7"/>
      <c r="MYE146" s="7"/>
      <c r="MYF146" s="7"/>
      <c r="MYG146" s="7"/>
      <c r="MYH146" s="7"/>
      <c r="MYI146" s="7"/>
      <c r="MYJ146" s="7"/>
      <c r="MYK146" s="7"/>
      <c r="MYL146" s="7"/>
      <c r="MYM146" s="7"/>
      <c r="MYN146" s="7"/>
      <c r="MYO146" s="7"/>
      <c r="MYP146" s="7"/>
      <c r="MYQ146" s="7"/>
      <c r="MYR146" s="7"/>
      <c r="MYS146" s="7"/>
      <c r="MYT146" s="7"/>
      <c r="MYU146" s="7"/>
      <c r="MYV146" s="7"/>
      <c r="MYW146" s="7"/>
      <c r="MYX146" s="7"/>
      <c r="MYY146" s="7"/>
      <c r="MYZ146" s="7"/>
      <c r="MZA146" s="7"/>
      <c r="MZB146" s="7"/>
      <c r="MZC146" s="7"/>
      <c r="MZD146" s="7"/>
      <c r="MZE146" s="7"/>
      <c r="MZF146" s="7"/>
      <c r="MZG146" s="7"/>
      <c r="MZH146" s="7"/>
      <c r="MZI146" s="7"/>
      <c r="MZJ146" s="7"/>
      <c r="MZK146" s="7"/>
      <c r="MZL146" s="7"/>
      <c r="MZM146" s="7"/>
      <c r="MZN146" s="7"/>
      <c r="MZO146" s="7"/>
      <c r="MZP146" s="7"/>
      <c r="MZQ146" s="7"/>
      <c r="MZR146" s="7"/>
      <c r="MZS146" s="7"/>
      <c r="MZT146" s="7"/>
      <c r="MZU146" s="7"/>
      <c r="MZV146" s="7"/>
      <c r="MZW146" s="7"/>
      <c r="MZX146" s="7"/>
      <c r="MZY146" s="7"/>
      <c r="MZZ146" s="7"/>
      <c r="NAA146" s="7"/>
      <c r="NAB146" s="7"/>
      <c r="NAD146" s="7"/>
      <c r="NAE146" s="7"/>
      <c r="NAF146" s="7"/>
      <c r="NAG146" s="7"/>
      <c r="NAH146" s="7"/>
      <c r="NAI146" s="7"/>
      <c r="NAJ146" s="7"/>
      <c r="NAK146" s="7"/>
      <c r="NAL146" s="7"/>
      <c r="NAM146" s="7"/>
      <c r="NAN146" s="7"/>
      <c r="NAO146" s="7"/>
      <c r="NAP146" s="7"/>
      <c r="NAQ146" s="7"/>
      <c r="NAR146" s="7"/>
      <c r="NAS146" s="7"/>
      <c r="NAT146" s="7"/>
      <c r="NAU146" s="7"/>
      <c r="NAV146" s="7"/>
      <c r="NAW146" s="7"/>
      <c r="NAX146" s="7"/>
      <c r="NAY146" s="7"/>
      <c r="NAZ146" s="7"/>
      <c r="NBA146" s="7"/>
      <c r="NBB146" s="7"/>
      <c r="NBC146" s="7"/>
      <c r="NBD146" s="7"/>
      <c r="NBE146" s="7"/>
      <c r="NBF146" s="7"/>
      <c r="NBG146" s="7"/>
      <c r="NBH146" s="7"/>
      <c r="NBI146" s="7"/>
      <c r="NBJ146" s="7"/>
      <c r="NBK146" s="7"/>
      <c r="NBL146" s="7"/>
      <c r="NBM146" s="7"/>
      <c r="NBN146" s="7"/>
      <c r="NBO146" s="7"/>
      <c r="NBP146" s="7"/>
      <c r="NBQ146" s="7"/>
      <c r="NBR146" s="7"/>
      <c r="NBS146" s="7"/>
      <c r="NBT146" s="7"/>
      <c r="NBU146" s="7"/>
      <c r="NBV146" s="7"/>
      <c r="NBW146" s="7"/>
      <c r="NBX146" s="7"/>
      <c r="NBY146" s="7"/>
      <c r="NBZ146" s="7"/>
      <c r="NCA146" s="7"/>
      <c r="NCB146" s="7"/>
      <c r="NCC146" s="7"/>
      <c r="NCD146" s="7"/>
      <c r="NCE146" s="7"/>
      <c r="NCF146" s="7"/>
      <c r="NCG146" s="7"/>
      <c r="NCH146" s="7"/>
      <c r="NCI146" s="7"/>
      <c r="NCJ146" s="7"/>
      <c r="NCK146" s="7"/>
      <c r="NCL146" s="7"/>
      <c r="NCM146" s="7"/>
      <c r="NCN146" s="7"/>
      <c r="NCO146" s="7"/>
      <c r="NCP146" s="7"/>
      <c r="NCQ146" s="7"/>
      <c r="NCR146" s="7"/>
      <c r="NCS146" s="7"/>
      <c r="NCT146" s="7"/>
      <c r="NCU146" s="7"/>
      <c r="NCV146" s="7"/>
      <c r="NCW146" s="7"/>
      <c r="NCX146" s="7"/>
      <c r="NCY146" s="7"/>
      <c r="NCZ146" s="7"/>
      <c r="NDA146" s="7"/>
      <c r="NDB146" s="7"/>
      <c r="NDC146" s="7"/>
      <c r="NDD146" s="7"/>
      <c r="NDE146" s="7"/>
      <c r="NDF146" s="7"/>
      <c r="NDG146" s="7"/>
      <c r="NDH146" s="7"/>
      <c r="NDI146" s="7"/>
      <c r="NDJ146" s="7"/>
      <c r="NDK146" s="7"/>
      <c r="NDL146" s="7"/>
      <c r="NDM146" s="7"/>
      <c r="NDN146" s="7"/>
      <c r="NDO146" s="7"/>
      <c r="NDP146" s="7"/>
      <c r="NDQ146" s="7"/>
      <c r="NDR146" s="7"/>
      <c r="NDS146" s="7"/>
      <c r="NDT146" s="7"/>
      <c r="NDU146" s="7"/>
      <c r="NDV146" s="7"/>
      <c r="NDW146" s="7"/>
      <c r="NDX146" s="7"/>
      <c r="NDY146" s="7"/>
      <c r="NDZ146" s="7"/>
      <c r="NEA146" s="7"/>
      <c r="NEB146" s="7"/>
      <c r="NEC146" s="7"/>
      <c r="NED146" s="7"/>
      <c r="NEE146" s="7"/>
      <c r="NEF146" s="7"/>
      <c r="NEG146" s="7"/>
      <c r="NEH146" s="7"/>
      <c r="NEI146" s="7"/>
      <c r="NEJ146" s="7"/>
      <c r="NEK146" s="7"/>
      <c r="NEL146" s="7"/>
      <c r="NEM146" s="7"/>
      <c r="NEN146" s="7"/>
      <c r="NEO146" s="7"/>
      <c r="NEP146" s="7"/>
      <c r="NEQ146" s="7"/>
      <c r="NER146" s="7"/>
      <c r="NES146" s="7"/>
      <c r="NET146" s="7"/>
      <c r="NEU146" s="7"/>
      <c r="NEV146" s="7"/>
      <c r="NEW146" s="7"/>
      <c r="NEX146" s="7"/>
      <c r="NEY146" s="7"/>
      <c r="NEZ146" s="7"/>
      <c r="NFA146" s="7"/>
      <c r="NFB146" s="7"/>
      <c r="NFC146" s="7"/>
      <c r="NFD146" s="7"/>
      <c r="NFE146" s="7"/>
      <c r="NFF146" s="7"/>
      <c r="NFG146" s="7"/>
      <c r="NFH146" s="7"/>
      <c r="NFI146" s="7"/>
      <c r="NFJ146" s="7"/>
      <c r="NFK146" s="7"/>
      <c r="NFL146" s="7"/>
      <c r="NFM146" s="7"/>
      <c r="NFN146" s="7"/>
      <c r="NFO146" s="7"/>
      <c r="NFP146" s="7"/>
      <c r="NFQ146" s="7"/>
      <c r="NFR146" s="7"/>
      <c r="NFS146" s="7"/>
      <c r="NFT146" s="7"/>
      <c r="NFU146" s="7"/>
      <c r="NFV146" s="7"/>
      <c r="NFW146" s="7"/>
      <c r="NFX146" s="7"/>
      <c r="NFY146" s="7"/>
      <c r="NFZ146" s="7"/>
      <c r="NGA146" s="7"/>
      <c r="NGB146" s="7"/>
      <c r="NGC146" s="7"/>
      <c r="NGD146" s="7"/>
      <c r="NGE146" s="7"/>
      <c r="NGF146" s="7"/>
      <c r="NGG146" s="7"/>
      <c r="NGH146" s="7"/>
      <c r="NGI146" s="7"/>
      <c r="NGJ146" s="7"/>
      <c r="NGK146" s="7"/>
      <c r="NGL146" s="7"/>
      <c r="NGM146" s="7"/>
      <c r="NGN146" s="7"/>
      <c r="NGO146" s="7"/>
      <c r="NGP146" s="7"/>
      <c r="NGQ146" s="7"/>
      <c r="NGR146" s="7"/>
      <c r="NGS146" s="7"/>
      <c r="NGT146" s="7"/>
      <c r="NGU146" s="7"/>
      <c r="NGV146" s="7"/>
      <c r="NGW146" s="7"/>
      <c r="NGX146" s="7"/>
      <c r="NGY146" s="7"/>
      <c r="NGZ146" s="7"/>
      <c r="NHA146" s="7"/>
      <c r="NHB146" s="7"/>
      <c r="NHC146" s="7"/>
      <c r="NHD146" s="7"/>
      <c r="NHE146" s="7"/>
      <c r="NHF146" s="7"/>
      <c r="NHG146" s="7"/>
      <c r="NHH146" s="7"/>
      <c r="NHI146" s="7"/>
      <c r="NHJ146" s="7"/>
      <c r="NHK146" s="7"/>
      <c r="NHL146" s="7"/>
      <c r="NHM146" s="7"/>
      <c r="NHN146" s="7"/>
      <c r="NHO146" s="7"/>
      <c r="NHP146" s="7"/>
      <c r="NHQ146" s="7"/>
      <c r="NHR146" s="7"/>
      <c r="NHS146" s="7"/>
      <c r="NHT146" s="7"/>
      <c r="NHU146" s="7"/>
      <c r="NHV146" s="7"/>
      <c r="NHW146" s="7"/>
      <c r="NHX146" s="7"/>
      <c r="NHY146" s="7"/>
      <c r="NHZ146" s="7"/>
      <c r="NIA146" s="7"/>
      <c r="NIB146" s="7"/>
      <c r="NIC146" s="7"/>
      <c r="NID146" s="7"/>
      <c r="NIE146" s="7"/>
      <c r="NIF146" s="7"/>
      <c r="NIG146" s="7"/>
      <c r="NIH146" s="7"/>
      <c r="NII146" s="7"/>
      <c r="NIJ146" s="7"/>
      <c r="NIK146" s="7"/>
      <c r="NIL146" s="7"/>
      <c r="NIM146" s="7"/>
      <c r="NIN146" s="7"/>
      <c r="NIO146" s="7"/>
      <c r="NIP146" s="7"/>
      <c r="NIQ146" s="7"/>
      <c r="NIR146" s="7"/>
      <c r="NIS146" s="7"/>
      <c r="NIT146" s="7"/>
      <c r="NIU146" s="7"/>
      <c r="NIV146" s="7"/>
      <c r="NIW146" s="7"/>
      <c r="NIX146" s="7"/>
      <c r="NIY146" s="7"/>
      <c r="NIZ146" s="7"/>
      <c r="NJA146" s="7"/>
      <c r="NJB146" s="7"/>
      <c r="NJC146" s="7"/>
      <c r="NJD146" s="7"/>
      <c r="NJE146" s="7"/>
      <c r="NJF146" s="7"/>
      <c r="NJG146" s="7"/>
      <c r="NJH146" s="7"/>
      <c r="NJI146" s="7"/>
      <c r="NJJ146" s="7"/>
      <c r="NJK146" s="7"/>
      <c r="NJL146" s="7"/>
      <c r="NJM146" s="7"/>
      <c r="NJN146" s="7"/>
      <c r="NJO146" s="7"/>
      <c r="NJP146" s="7"/>
      <c r="NJQ146" s="7"/>
      <c r="NJR146" s="7"/>
      <c r="NJS146" s="7"/>
      <c r="NJT146" s="7"/>
      <c r="NJU146" s="7"/>
      <c r="NJV146" s="7"/>
      <c r="NJW146" s="7"/>
      <c r="NJX146" s="7"/>
      <c r="NJZ146" s="7"/>
      <c r="NKA146" s="7"/>
      <c r="NKB146" s="7"/>
      <c r="NKC146" s="7"/>
      <c r="NKD146" s="7"/>
      <c r="NKE146" s="7"/>
      <c r="NKF146" s="7"/>
      <c r="NKG146" s="7"/>
      <c r="NKH146" s="7"/>
      <c r="NKI146" s="7"/>
      <c r="NKJ146" s="7"/>
      <c r="NKK146" s="7"/>
      <c r="NKL146" s="7"/>
      <c r="NKM146" s="7"/>
      <c r="NKN146" s="7"/>
      <c r="NKO146" s="7"/>
      <c r="NKP146" s="7"/>
      <c r="NKQ146" s="7"/>
      <c r="NKR146" s="7"/>
      <c r="NKS146" s="7"/>
      <c r="NKT146" s="7"/>
      <c r="NKU146" s="7"/>
      <c r="NKV146" s="7"/>
      <c r="NKW146" s="7"/>
      <c r="NKX146" s="7"/>
      <c r="NKY146" s="7"/>
      <c r="NKZ146" s="7"/>
      <c r="NLA146" s="7"/>
      <c r="NLB146" s="7"/>
      <c r="NLC146" s="7"/>
      <c r="NLD146" s="7"/>
      <c r="NLE146" s="7"/>
      <c r="NLF146" s="7"/>
      <c r="NLG146" s="7"/>
      <c r="NLH146" s="7"/>
      <c r="NLI146" s="7"/>
      <c r="NLJ146" s="7"/>
      <c r="NLK146" s="7"/>
      <c r="NLL146" s="7"/>
      <c r="NLM146" s="7"/>
      <c r="NLN146" s="7"/>
      <c r="NLO146" s="7"/>
      <c r="NLP146" s="7"/>
      <c r="NLQ146" s="7"/>
      <c r="NLR146" s="7"/>
      <c r="NLS146" s="7"/>
      <c r="NLT146" s="7"/>
      <c r="NLU146" s="7"/>
      <c r="NLV146" s="7"/>
      <c r="NLW146" s="7"/>
      <c r="NLX146" s="7"/>
      <c r="NLY146" s="7"/>
      <c r="NLZ146" s="7"/>
      <c r="NMA146" s="7"/>
      <c r="NMB146" s="7"/>
      <c r="NMC146" s="7"/>
      <c r="NMD146" s="7"/>
      <c r="NME146" s="7"/>
      <c r="NMF146" s="7"/>
      <c r="NMG146" s="7"/>
      <c r="NMH146" s="7"/>
      <c r="NMI146" s="7"/>
      <c r="NMJ146" s="7"/>
      <c r="NMK146" s="7"/>
      <c r="NML146" s="7"/>
      <c r="NMM146" s="7"/>
      <c r="NMN146" s="7"/>
      <c r="NMO146" s="7"/>
      <c r="NMP146" s="7"/>
      <c r="NMQ146" s="7"/>
      <c r="NMR146" s="7"/>
      <c r="NMS146" s="7"/>
      <c r="NMT146" s="7"/>
      <c r="NMU146" s="7"/>
      <c r="NMV146" s="7"/>
      <c r="NMW146" s="7"/>
      <c r="NMX146" s="7"/>
      <c r="NMY146" s="7"/>
      <c r="NMZ146" s="7"/>
      <c r="NNA146" s="7"/>
      <c r="NNB146" s="7"/>
      <c r="NNC146" s="7"/>
      <c r="NND146" s="7"/>
      <c r="NNE146" s="7"/>
      <c r="NNF146" s="7"/>
      <c r="NNG146" s="7"/>
      <c r="NNH146" s="7"/>
      <c r="NNI146" s="7"/>
      <c r="NNJ146" s="7"/>
      <c r="NNK146" s="7"/>
      <c r="NNL146" s="7"/>
      <c r="NNM146" s="7"/>
      <c r="NNN146" s="7"/>
      <c r="NNO146" s="7"/>
      <c r="NNP146" s="7"/>
      <c r="NNQ146" s="7"/>
      <c r="NNR146" s="7"/>
      <c r="NNS146" s="7"/>
      <c r="NNT146" s="7"/>
      <c r="NNU146" s="7"/>
      <c r="NNV146" s="7"/>
      <c r="NNW146" s="7"/>
      <c r="NNX146" s="7"/>
      <c r="NNY146" s="7"/>
      <c r="NNZ146" s="7"/>
      <c r="NOA146" s="7"/>
      <c r="NOB146" s="7"/>
      <c r="NOC146" s="7"/>
      <c r="NOD146" s="7"/>
      <c r="NOE146" s="7"/>
      <c r="NOF146" s="7"/>
      <c r="NOG146" s="7"/>
      <c r="NOH146" s="7"/>
      <c r="NOI146" s="7"/>
      <c r="NOJ146" s="7"/>
      <c r="NOK146" s="7"/>
      <c r="NOL146" s="7"/>
      <c r="NOM146" s="7"/>
      <c r="NON146" s="7"/>
      <c r="NOO146" s="7"/>
      <c r="NOP146" s="7"/>
      <c r="NOQ146" s="7"/>
      <c r="NOR146" s="7"/>
      <c r="NOS146" s="7"/>
      <c r="NOT146" s="7"/>
      <c r="NOU146" s="7"/>
      <c r="NOV146" s="7"/>
      <c r="NOW146" s="7"/>
      <c r="NOX146" s="7"/>
      <c r="NOY146" s="7"/>
      <c r="NOZ146" s="7"/>
      <c r="NPA146" s="7"/>
      <c r="NPB146" s="7"/>
      <c r="NPC146" s="7"/>
      <c r="NPD146" s="7"/>
      <c r="NPE146" s="7"/>
      <c r="NPF146" s="7"/>
      <c r="NPG146" s="7"/>
      <c r="NPH146" s="7"/>
      <c r="NPI146" s="7"/>
      <c r="NPJ146" s="7"/>
      <c r="NPK146" s="7"/>
      <c r="NPL146" s="7"/>
      <c r="NPM146" s="7"/>
      <c r="NPN146" s="7"/>
      <c r="NPO146" s="7"/>
      <c r="NPP146" s="7"/>
      <c r="NPQ146" s="7"/>
      <c r="NPR146" s="7"/>
      <c r="NPS146" s="7"/>
      <c r="NPT146" s="7"/>
      <c r="NPU146" s="7"/>
      <c r="NPV146" s="7"/>
      <c r="NPW146" s="7"/>
      <c r="NPX146" s="7"/>
      <c r="NPY146" s="7"/>
      <c r="NPZ146" s="7"/>
      <c r="NQA146" s="7"/>
      <c r="NQB146" s="7"/>
      <c r="NQC146" s="7"/>
      <c r="NQD146" s="7"/>
      <c r="NQE146" s="7"/>
      <c r="NQF146" s="7"/>
      <c r="NQG146" s="7"/>
      <c r="NQH146" s="7"/>
      <c r="NQI146" s="7"/>
      <c r="NQJ146" s="7"/>
      <c r="NQK146" s="7"/>
      <c r="NQL146" s="7"/>
      <c r="NQM146" s="7"/>
      <c r="NQN146" s="7"/>
      <c r="NQO146" s="7"/>
      <c r="NQP146" s="7"/>
      <c r="NQQ146" s="7"/>
      <c r="NQR146" s="7"/>
      <c r="NQS146" s="7"/>
      <c r="NQT146" s="7"/>
      <c r="NQU146" s="7"/>
      <c r="NQV146" s="7"/>
      <c r="NQW146" s="7"/>
      <c r="NQX146" s="7"/>
      <c r="NQY146" s="7"/>
      <c r="NQZ146" s="7"/>
      <c r="NRA146" s="7"/>
      <c r="NRB146" s="7"/>
      <c r="NRC146" s="7"/>
      <c r="NRD146" s="7"/>
      <c r="NRE146" s="7"/>
      <c r="NRF146" s="7"/>
      <c r="NRG146" s="7"/>
      <c r="NRH146" s="7"/>
      <c r="NRI146" s="7"/>
      <c r="NRJ146" s="7"/>
      <c r="NRK146" s="7"/>
      <c r="NRL146" s="7"/>
      <c r="NRM146" s="7"/>
      <c r="NRN146" s="7"/>
      <c r="NRO146" s="7"/>
      <c r="NRP146" s="7"/>
      <c r="NRQ146" s="7"/>
      <c r="NRR146" s="7"/>
      <c r="NRS146" s="7"/>
      <c r="NRT146" s="7"/>
      <c r="NRU146" s="7"/>
      <c r="NRV146" s="7"/>
      <c r="NRW146" s="7"/>
      <c r="NRX146" s="7"/>
      <c r="NRY146" s="7"/>
      <c r="NRZ146" s="7"/>
      <c r="NSA146" s="7"/>
      <c r="NSB146" s="7"/>
      <c r="NSC146" s="7"/>
      <c r="NSD146" s="7"/>
      <c r="NSE146" s="7"/>
      <c r="NSF146" s="7"/>
      <c r="NSG146" s="7"/>
      <c r="NSH146" s="7"/>
      <c r="NSI146" s="7"/>
      <c r="NSJ146" s="7"/>
      <c r="NSK146" s="7"/>
      <c r="NSL146" s="7"/>
      <c r="NSM146" s="7"/>
      <c r="NSN146" s="7"/>
      <c r="NSO146" s="7"/>
      <c r="NSP146" s="7"/>
      <c r="NSQ146" s="7"/>
      <c r="NSR146" s="7"/>
      <c r="NSS146" s="7"/>
      <c r="NST146" s="7"/>
      <c r="NSU146" s="7"/>
      <c r="NSV146" s="7"/>
      <c r="NSW146" s="7"/>
      <c r="NSX146" s="7"/>
      <c r="NSY146" s="7"/>
      <c r="NSZ146" s="7"/>
      <c r="NTA146" s="7"/>
      <c r="NTB146" s="7"/>
      <c r="NTC146" s="7"/>
      <c r="NTD146" s="7"/>
      <c r="NTE146" s="7"/>
      <c r="NTF146" s="7"/>
      <c r="NTG146" s="7"/>
      <c r="NTH146" s="7"/>
      <c r="NTI146" s="7"/>
      <c r="NTJ146" s="7"/>
      <c r="NTK146" s="7"/>
      <c r="NTL146" s="7"/>
      <c r="NTM146" s="7"/>
      <c r="NTN146" s="7"/>
      <c r="NTO146" s="7"/>
      <c r="NTP146" s="7"/>
      <c r="NTQ146" s="7"/>
      <c r="NTR146" s="7"/>
      <c r="NTS146" s="7"/>
      <c r="NTT146" s="7"/>
      <c r="NTV146" s="7"/>
      <c r="NTW146" s="7"/>
      <c r="NTX146" s="7"/>
      <c r="NTY146" s="7"/>
      <c r="NTZ146" s="7"/>
      <c r="NUA146" s="7"/>
      <c r="NUB146" s="7"/>
      <c r="NUC146" s="7"/>
      <c r="NUD146" s="7"/>
      <c r="NUE146" s="7"/>
      <c r="NUF146" s="7"/>
      <c r="NUG146" s="7"/>
      <c r="NUH146" s="7"/>
      <c r="NUI146" s="7"/>
      <c r="NUJ146" s="7"/>
      <c r="NUK146" s="7"/>
      <c r="NUL146" s="7"/>
      <c r="NUM146" s="7"/>
      <c r="NUN146" s="7"/>
      <c r="NUO146" s="7"/>
      <c r="NUP146" s="7"/>
      <c r="NUQ146" s="7"/>
      <c r="NUR146" s="7"/>
      <c r="NUS146" s="7"/>
      <c r="NUT146" s="7"/>
      <c r="NUU146" s="7"/>
      <c r="NUV146" s="7"/>
      <c r="NUW146" s="7"/>
      <c r="NUX146" s="7"/>
      <c r="NUY146" s="7"/>
      <c r="NUZ146" s="7"/>
      <c r="NVA146" s="7"/>
      <c r="NVB146" s="7"/>
      <c r="NVC146" s="7"/>
      <c r="NVD146" s="7"/>
      <c r="NVE146" s="7"/>
      <c r="NVF146" s="7"/>
      <c r="NVG146" s="7"/>
      <c r="NVH146" s="7"/>
      <c r="NVI146" s="7"/>
      <c r="NVJ146" s="7"/>
      <c r="NVK146" s="7"/>
      <c r="NVL146" s="7"/>
      <c r="NVM146" s="7"/>
      <c r="NVN146" s="7"/>
      <c r="NVO146" s="7"/>
      <c r="NVP146" s="7"/>
      <c r="NVQ146" s="7"/>
      <c r="NVR146" s="7"/>
      <c r="NVS146" s="7"/>
      <c r="NVT146" s="7"/>
      <c r="NVU146" s="7"/>
      <c r="NVV146" s="7"/>
      <c r="NVW146" s="7"/>
      <c r="NVX146" s="7"/>
      <c r="NVY146" s="7"/>
      <c r="NVZ146" s="7"/>
      <c r="NWA146" s="7"/>
      <c r="NWB146" s="7"/>
      <c r="NWC146" s="7"/>
      <c r="NWD146" s="7"/>
      <c r="NWE146" s="7"/>
      <c r="NWF146" s="7"/>
      <c r="NWG146" s="7"/>
      <c r="NWH146" s="7"/>
      <c r="NWI146" s="7"/>
      <c r="NWJ146" s="7"/>
      <c r="NWK146" s="7"/>
      <c r="NWL146" s="7"/>
      <c r="NWM146" s="7"/>
      <c r="NWN146" s="7"/>
      <c r="NWO146" s="7"/>
      <c r="NWP146" s="7"/>
      <c r="NWQ146" s="7"/>
      <c r="NWR146" s="7"/>
      <c r="NWS146" s="7"/>
      <c r="NWT146" s="7"/>
      <c r="NWU146" s="7"/>
      <c r="NWV146" s="7"/>
      <c r="NWW146" s="7"/>
      <c r="NWX146" s="7"/>
      <c r="NWY146" s="7"/>
      <c r="NWZ146" s="7"/>
      <c r="NXA146" s="7"/>
      <c r="NXB146" s="7"/>
      <c r="NXC146" s="7"/>
      <c r="NXD146" s="7"/>
      <c r="NXE146" s="7"/>
      <c r="NXF146" s="7"/>
      <c r="NXG146" s="7"/>
      <c r="NXH146" s="7"/>
      <c r="NXI146" s="7"/>
      <c r="NXJ146" s="7"/>
      <c r="NXK146" s="7"/>
      <c r="NXL146" s="7"/>
      <c r="NXM146" s="7"/>
      <c r="NXN146" s="7"/>
      <c r="NXO146" s="7"/>
      <c r="NXP146" s="7"/>
      <c r="NXQ146" s="7"/>
      <c r="NXR146" s="7"/>
      <c r="NXS146" s="7"/>
      <c r="NXT146" s="7"/>
      <c r="NXU146" s="7"/>
      <c r="NXV146" s="7"/>
      <c r="NXW146" s="7"/>
      <c r="NXX146" s="7"/>
      <c r="NXY146" s="7"/>
      <c r="NXZ146" s="7"/>
      <c r="NYA146" s="7"/>
      <c r="NYB146" s="7"/>
      <c r="NYC146" s="7"/>
      <c r="NYD146" s="7"/>
      <c r="NYE146" s="7"/>
      <c r="NYF146" s="7"/>
      <c r="NYG146" s="7"/>
      <c r="NYH146" s="7"/>
      <c r="NYI146" s="7"/>
      <c r="NYJ146" s="7"/>
      <c r="NYK146" s="7"/>
      <c r="NYL146" s="7"/>
      <c r="NYM146" s="7"/>
      <c r="NYN146" s="7"/>
      <c r="NYO146" s="7"/>
      <c r="NYP146" s="7"/>
      <c r="NYQ146" s="7"/>
      <c r="NYR146" s="7"/>
      <c r="NYS146" s="7"/>
      <c r="NYT146" s="7"/>
      <c r="NYU146" s="7"/>
      <c r="NYV146" s="7"/>
      <c r="NYW146" s="7"/>
      <c r="NYX146" s="7"/>
      <c r="NYY146" s="7"/>
      <c r="NYZ146" s="7"/>
      <c r="NZA146" s="7"/>
      <c r="NZB146" s="7"/>
      <c r="NZC146" s="7"/>
      <c r="NZD146" s="7"/>
      <c r="NZE146" s="7"/>
      <c r="NZF146" s="7"/>
      <c r="NZG146" s="7"/>
      <c r="NZH146" s="7"/>
      <c r="NZI146" s="7"/>
      <c r="NZJ146" s="7"/>
      <c r="NZK146" s="7"/>
      <c r="NZL146" s="7"/>
      <c r="NZM146" s="7"/>
      <c r="NZN146" s="7"/>
      <c r="NZO146" s="7"/>
      <c r="NZP146" s="7"/>
      <c r="NZQ146" s="7"/>
      <c r="NZR146" s="7"/>
      <c r="NZS146" s="7"/>
      <c r="NZT146" s="7"/>
      <c r="NZU146" s="7"/>
      <c r="NZV146" s="7"/>
      <c r="NZW146" s="7"/>
      <c r="NZX146" s="7"/>
      <c r="NZY146" s="7"/>
      <c r="NZZ146" s="7"/>
      <c r="OAA146" s="7"/>
      <c r="OAB146" s="7"/>
      <c r="OAC146" s="7"/>
      <c r="OAD146" s="7"/>
      <c r="OAE146" s="7"/>
      <c r="OAF146" s="7"/>
      <c r="OAG146" s="7"/>
      <c r="OAH146" s="7"/>
      <c r="OAI146" s="7"/>
      <c r="OAJ146" s="7"/>
      <c r="OAK146" s="7"/>
      <c r="OAL146" s="7"/>
      <c r="OAM146" s="7"/>
      <c r="OAN146" s="7"/>
      <c r="OAO146" s="7"/>
      <c r="OAP146" s="7"/>
      <c r="OAQ146" s="7"/>
      <c r="OAR146" s="7"/>
      <c r="OAS146" s="7"/>
      <c r="OAT146" s="7"/>
      <c r="OAU146" s="7"/>
      <c r="OAV146" s="7"/>
      <c r="OAW146" s="7"/>
      <c r="OAX146" s="7"/>
      <c r="OAY146" s="7"/>
      <c r="OAZ146" s="7"/>
      <c r="OBA146" s="7"/>
      <c r="OBB146" s="7"/>
      <c r="OBC146" s="7"/>
      <c r="OBD146" s="7"/>
      <c r="OBE146" s="7"/>
      <c r="OBF146" s="7"/>
      <c r="OBG146" s="7"/>
      <c r="OBH146" s="7"/>
      <c r="OBI146" s="7"/>
      <c r="OBJ146" s="7"/>
      <c r="OBK146" s="7"/>
      <c r="OBL146" s="7"/>
      <c r="OBM146" s="7"/>
      <c r="OBN146" s="7"/>
      <c r="OBO146" s="7"/>
      <c r="OBP146" s="7"/>
      <c r="OBQ146" s="7"/>
      <c r="OBR146" s="7"/>
      <c r="OBS146" s="7"/>
      <c r="OBT146" s="7"/>
      <c r="OBU146" s="7"/>
      <c r="OBV146" s="7"/>
      <c r="OBW146" s="7"/>
      <c r="OBX146" s="7"/>
      <c r="OBY146" s="7"/>
      <c r="OBZ146" s="7"/>
      <c r="OCA146" s="7"/>
      <c r="OCB146" s="7"/>
      <c r="OCC146" s="7"/>
      <c r="OCD146" s="7"/>
      <c r="OCE146" s="7"/>
      <c r="OCF146" s="7"/>
      <c r="OCG146" s="7"/>
      <c r="OCH146" s="7"/>
      <c r="OCI146" s="7"/>
      <c r="OCJ146" s="7"/>
      <c r="OCK146" s="7"/>
      <c r="OCL146" s="7"/>
      <c r="OCM146" s="7"/>
      <c r="OCN146" s="7"/>
      <c r="OCO146" s="7"/>
      <c r="OCP146" s="7"/>
      <c r="OCQ146" s="7"/>
      <c r="OCR146" s="7"/>
      <c r="OCS146" s="7"/>
      <c r="OCT146" s="7"/>
      <c r="OCU146" s="7"/>
      <c r="OCV146" s="7"/>
      <c r="OCW146" s="7"/>
      <c r="OCX146" s="7"/>
      <c r="OCY146" s="7"/>
      <c r="OCZ146" s="7"/>
      <c r="ODA146" s="7"/>
      <c r="ODB146" s="7"/>
      <c r="ODC146" s="7"/>
      <c r="ODD146" s="7"/>
      <c r="ODE146" s="7"/>
      <c r="ODF146" s="7"/>
      <c r="ODG146" s="7"/>
      <c r="ODH146" s="7"/>
      <c r="ODI146" s="7"/>
      <c r="ODJ146" s="7"/>
      <c r="ODK146" s="7"/>
      <c r="ODL146" s="7"/>
      <c r="ODM146" s="7"/>
      <c r="ODN146" s="7"/>
      <c r="ODO146" s="7"/>
      <c r="ODP146" s="7"/>
      <c r="ODR146" s="7"/>
      <c r="ODS146" s="7"/>
      <c r="ODT146" s="7"/>
      <c r="ODU146" s="7"/>
      <c r="ODV146" s="7"/>
      <c r="ODW146" s="7"/>
      <c r="ODX146" s="7"/>
      <c r="ODY146" s="7"/>
      <c r="ODZ146" s="7"/>
      <c r="OEA146" s="7"/>
      <c r="OEB146" s="7"/>
      <c r="OEC146" s="7"/>
      <c r="OED146" s="7"/>
      <c r="OEE146" s="7"/>
      <c r="OEF146" s="7"/>
      <c r="OEG146" s="7"/>
      <c r="OEH146" s="7"/>
      <c r="OEI146" s="7"/>
      <c r="OEJ146" s="7"/>
      <c r="OEK146" s="7"/>
      <c r="OEL146" s="7"/>
      <c r="OEM146" s="7"/>
      <c r="OEN146" s="7"/>
      <c r="OEO146" s="7"/>
      <c r="OEP146" s="7"/>
      <c r="OEQ146" s="7"/>
      <c r="OER146" s="7"/>
      <c r="OES146" s="7"/>
      <c r="OET146" s="7"/>
      <c r="OEU146" s="7"/>
      <c r="OEV146" s="7"/>
      <c r="OEW146" s="7"/>
      <c r="OEX146" s="7"/>
      <c r="OEY146" s="7"/>
      <c r="OEZ146" s="7"/>
      <c r="OFA146" s="7"/>
      <c r="OFB146" s="7"/>
      <c r="OFC146" s="7"/>
      <c r="OFD146" s="7"/>
      <c r="OFE146" s="7"/>
      <c r="OFF146" s="7"/>
      <c r="OFG146" s="7"/>
      <c r="OFH146" s="7"/>
      <c r="OFI146" s="7"/>
      <c r="OFJ146" s="7"/>
      <c r="OFK146" s="7"/>
      <c r="OFL146" s="7"/>
      <c r="OFM146" s="7"/>
      <c r="OFN146" s="7"/>
      <c r="OFO146" s="7"/>
      <c r="OFP146" s="7"/>
      <c r="OFQ146" s="7"/>
      <c r="OFR146" s="7"/>
      <c r="OFS146" s="7"/>
      <c r="OFT146" s="7"/>
      <c r="OFU146" s="7"/>
      <c r="OFV146" s="7"/>
      <c r="OFW146" s="7"/>
      <c r="OFX146" s="7"/>
      <c r="OFY146" s="7"/>
      <c r="OFZ146" s="7"/>
      <c r="OGA146" s="7"/>
      <c r="OGB146" s="7"/>
      <c r="OGC146" s="7"/>
      <c r="OGD146" s="7"/>
      <c r="OGE146" s="7"/>
      <c r="OGF146" s="7"/>
      <c r="OGG146" s="7"/>
      <c r="OGH146" s="7"/>
      <c r="OGI146" s="7"/>
      <c r="OGJ146" s="7"/>
      <c r="OGK146" s="7"/>
      <c r="OGL146" s="7"/>
      <c r="OGM146" s="7"/>
      <c r="OGN146" s="7"/>
      <c r="OGO146" s="7"/>
      <c r="OGP146" s="7"/>
      <c r="OGQ146" s="7"/>
      <c r="OGR146" s="7"/>
      <c r="OGS146" s="7"/>
      <c r="OGT146" s="7"/>
      <c r="OGU146" s="7"/>
      <c r="OGV146" s="7"/>
      <c r="OGW146" s="7"/>
      <c r="OGX146" s="7"/>
      <c r="OGY146" s="7"/>
      <c r="OGZ146" s="7"/>
      <c r="OHA146" s="7"/>
      <c r="OHB146" s="7"/>
      <c r="OHC146" s="7"/>
      <c r="OHD146" s="7"/>
      <c r="OHE146" s="7"/>
      <c r="OHF146" s="7"/>
      <c r="OHG146" s="7"/>
      <c r="OHH146" s="7"/>
      <c r="OHI146" s="7"/>
      <c r="OHJ146" s="7"/>
      <c r="OHK146" s="7"/>
      <c r="OHL146" s="7"/>
      <c r="OHM146" s="7"/>
      <c r="OHN146" s="7"/>
      <c r="OHO146" s="7"/>
      <c r="OHP146" s="7"/>
      <c r="OHQ146" s="7"/>
      <c r="OHR146" s="7"/>
      <c r="OHS146" s="7"/>
      <c r="OHT146" s="7"/>
      <c r="OHU146" s="7"/>
      <c r="OHV146" s="7"/>
      <c r="OHW146" s="7"/>
      <c r="OHX146" s="7"/>
      <c r="OHY146" s="7"/>
      <c r="OHZ146" s="7"/>
      <c r="OIA146" s="7"/>
      <c r="OIB146" s="7"/>
      <c r="OIC146" s="7"/>
      <c r="OID146" s="7"/>
      <c r="OIE146" s="7"/>
      <c r="OIF146" s="7"/>
      <c r="OIG146" s="7"/>
      <c r="OIH146" s="7"/>
      <c r="OII146" s="7"/>
      <c r="OIJ146" s="7"/>
      <c r="OIK146" s="7"/>
      <c r="OIL146" s="7"/>
      <c r="OIM146" s="7"/>
      <c r="OIN146" s="7"/>
      <c r="OIO146" s="7"/>
      <c r="OIP146" s="7"/>
      <c r="OIQ146" s="7"/>
      <c r="OIR146" s="7"/>
      <c r="OIS146" s="7"/>
      <c r="OIT146" s="7"/>
      <c r="OIU146" s="7"/>
      <c r="OIV146" s="7"/>
      <c r="OIW146" s="7"/>
      <c r="OIX146" s="7"/>
      <c r="OIY146" s="7"/>
      <c r="OIZ146" s="7"/>
      <c r="OJA146" s="7"/>
      <c r="OJB146" s="7"/>
      <c r="OJC146" s="7"/>
      <c r="OJD146" s="7"/>
      <c r="OJE146" s="7"/>
      <c r="OJF146" s="7"/>
      <c r="OJG146" s="7"/>
      <c r="OJH146" s="7"/>
      <c r="OJI146" s="7"/>
      <c r="OJJ146" s="7"/>
      <c r="OJK146" s="7"/>
      <c r="OJL146" s="7"/>
      <c r="OJM146" s="7"/>
      <c r="OJN146" s="7"/>
      <c r="OJO146" s="7"/>
      <c r="OJP146" s="7"/>
      <c r="OJQ146" s="7"/>
      <c r="OJR146" s="7"/>
      <c r="OJS146" s="7"/>
      <c r="OJT146" s="7"/>
      <c r="OJU146" s="7"/>
      <c r="OJV146" s="7"/>
      <c r="OJW146" s="7"/>
      <c r="OJX146" s="7"/>
      <c r="OJY146" s="7"/>
      <c r="OJZ146" s="7"/>
      <c r="OKA146" s="7"/>
      <c r="OKB146" s="7"/>
      <c r="OKC146" s="7"/>
      <c r="OKD146" s="7"/>
      <c r="OKE146" s="7"/>
      <c r="OKF146" s="7"/>
      <c r="OKG146" s="7"/>
      <c r="OKH146" s="7"/>
      <c r="OKI146" s="7"/>
      <c r="OKJ146" s="7"/>
      <c r="OKK146" s="7"/>
      <c r="OKL146" s="7"/>
      <c r="OKM146" s="7"/>
      <c r="OKN146" s="7"/>
      <c r="OKO146" s="7"/>
      <c r="OKP146" s="7"/>
      <c r="OKQ146" s="7"/>
      <c r="OKR146" s="7"/>
      <c r="OKS146" s="7"/>
      <c r="OKT146" s="7"/>
      <c r="OKU146" s="7"/>
      <c r="OKV146" s="7"/>
      <c r="OKW146" s="7"/>
      <c r="OKX146" s="7"/>
      <c r="OKY146" s="7"/>
      <c r="OKZ146" s="7"/>
      <c r="OLA146" s="7"/>
      <c r="OLB146" s="7"/>
      <c r="OLC146" s="7"/>
      <c r="OLD146" s="7"/>
      <c r="OLE146" s="7"/>
      <c r="OLF146" s="7"/>
      <c r="OLG146" s="7"/>
      <c r="OLH146" s="7"/>
      <c r="OLI146" s="7"/>
      <c r="OLJ146" s="7"/>
      <c r="OLK146" s="7"/>
      <c r="OLL146" s="7"/>
      <c r="OLM146" s="7"/>
      <c r="OLN146" s="7"/>
      <c r="OLO146" s="7"/>
      <c r="OLP146" s="7"/>
      <c r="OLQ146" s="7"/>
      <c r="OLR146" s="7"/>
      <c r="OLS146" s="7"/>
      <c r="OLT146" s="7"/>
      <c r="OLU146" s="7"/>
      <c r="OLV146" s="7"/>
      <c r="OLW146" s="7"/>
      <c r="OLX146" s="7"/>
      <c r="OLY146" s="7"/>
      <c r="OLZ146" s="7"/>
      <c r="OMA146" s="7"/>
      <c r="OMB146" s="7"/>
      <c r="OMC146" s="7"/>
      <c r="OMD146" s="7"/>
      <c r="OME146" s="7"/>
      <c r="OMF146" s="7"/>
      <c r="OMG146" s="7"/>
      <c r="OMH146" s="7"/>
      <c r="OMI146" s="7"/>
      <c r="OMJ146" s="7"/>
      <c r="OMK146" s="7"/>
      <c r="OML146" s="7"/>
      <c r="OMM146" s="7"/>
      <c r="OMN146" s="7"/>
      <c r="OMO146" s="7"/>
      <c r="OMP146" s="7"/>
      <c r="OMQ146" s="7"/>
      <c r="OMR146" s="7"/>
      <c r="OMS146" s="7"/>
      <c r="OMT146" s="7"/>
      <c r="OMU146" s="7"/>
      <c r="OMV146" s="7"/>
      <c r="OMW146" s="7"/>
      <c r="OMX146" s="7"/>
      <c r="OMY146" s="7"/>
      <c r="OMZ146" s="7"/>
      <c r="ONA146" s="7"/>
      <c r="ONB146" s="7"/>
      <c r="ONC146" s="7"/>
      <c r="OND146" s="7"/>
      <c r="ONE146" s="7"/>
      <c r="ONF146" s="7"/>
      <c r="ONG146" s="7"/>
      <c r="ONH146" s="7"/>
      <c r="ONI146" s="7"/>
      <c r="ONJ146" s="7"/>
      <c r="ONK146" s="7"/>
      <c r="ONL146" s="7"/>
      <c r="ONN146" s="7"/>
      <c r="ONO146" s="7"/>
      <c r="ONP146" s="7"/>
      <c r="ONQ146" s="7"/>
      <c r="ONR146" s="7"/>
      <c r="ONS146" s="7"/>
      <c r="ONT146" s="7"/>
      <c r="ONU146" s="7"/>
      <c r="ONV146" s="7"/>
      <c r="ONW146" s="7"/>
      <c r="ONX146" s="7"/>
      <c r="ONY146" s="7"/>
      <c r="ONZ146" s="7"/>
      <c r="OOA146" s="7"/>
      <c r="OOB146" s="7"/>
      <c r="OOC146" s="7"/>
      <c r="OOD146" s="7"/>
      <c r="OOE146" s="7"/>
      <c r="OOF146" s="7"/>
      <c r="OOG146" s="7"/>
      <c r="OOH146" s="7"/>
      <c r="OOI146" s="7"/>
      <c r="OOJ146" s="7"/>
      <c r="OOK146" s="7"/>
      <c r="OOL146" s="7"/>
      <c r="OOM146" s="7"/>
      <c r="OON146" s="7"/>
      <c r="OOO146" s="7"/>
      <c r="OOP146" s="7"/>
      <c r="OOQ146" s="7"/>
      <c r="OOR146" s="7"/>
      <c r="OOS146" s="7"/>
      <c r="OOT146" s="7"/>
      <c r="OOU146" s="7"/>
      <c r="OOV146" s="7"/>
      <c r="OOW146" s="7"/>
      <c r="OOX146" s="7"/>
      <c r="OOY146" s="7"/>
      <c r="OOZ146" s="7"/>
      <c r="OPA146" s="7"/>
      <c r="OPB146" s="7"/>
      <c r="OPC146" s="7"/>
      <c r="OPD146" s="7"/>
      <c r="OPE146" s="7"/>
      <c r="OPF146" s="7"/>
      <c r="OPG146" s="7"/>
      <c r="OPH146" s="7"/>
      <c r="OPI146" s="7"/>
      <c r="OPJ146" s="7"/>
      <c r="OPK146" s="7"/>
      <c r="OPL146" s="7"/>
      <c r="OPM146" s="7"/>
      <c r="OPN146" s="7"/>
      <c r="OPO146" s="7"/>
      <c r="OPP146" s="7"/>
      <c r="OPQ146" s="7"/>
      <c r="OPR146" s="7"/>
      <c r="OPS146" s="7"/>
      <c r="OPT146" s="7"/>
      <c r="OPU146" s="7"/>
      <c r="OPV146" s="7"/>
      <c r="OPW146" s="7"/>
      <c r="OPX146" s="7"/>
      <c r="OPY146" s="7"/>
      <c r="OPZ146" s="7"/>
      <c r="OQA146" s="7"/>
      <c r="OQB146" s="7"/>
      <c r="OQC146" s="7"/>
      <c r="OQD146" s="7"/>
      <c r="OQE146" s="7"/>
      <c r="OQF146" s="7"/>
      <c r="OQG146" s="7"/>
      <c r="OQH146" s="7"/>
      <c r="OQI146" s="7"/>
      <c r="OQJ146" s="7"/>
      <c r="OQK146" s="7"/>
      <c r="OQL146" s="7"/>
      <c r="OQM146" s="7"/>
      <c r="OQN146" s="7"/>
      <c r="OQO146" s="7"/>
      <c r="OQP146" s="7"/>
      <c r="OQQ146" s="7"/>
      <c r="OQR146" s="7"/>
      <c r="OQS146" s="7"/>
      <c r="OQT146" s="7"/>
      <c r="OQU146" s="7"/>
      <c r="OQV146" s="7"/>
      <c r="OQW146" s="7"/>
      <c r="OQX146" s="7"/>
      <c r="OQY146" s="7"/>
      <c r="OQZ146" s="7"/>
      <c r="ORA146" s="7"/>
      <c r="ORB146" s="7"/>
      <c r="ORC146" s="7"/>
      <c r="ORD146" s="7"/>
      <c r="ORE146" s="7"/>
      <c r="ORF146" s="7"/>
      <c r="ORG146" s="7"/>
      <c r="ORH146" s="7"/>
      <c r="ORI146" s="7"/>
      <c r="ORJ146" s="7"/>
      <c r="ORK146" s="7"/>
      <c r="ORL146" s="7"/>
      <c r="ORM146" s="7"/>
      <c r="ORN146" s="7"/>
      <c r="ORO146" s="7"/>
      <c r="ORP146" s="7"/>
      <c r="ORQ146" s="7"/>
      <c r="ORR146" s="7"/>
      <c r="ORS146" s="7"/>
      <c r="ORT146" s="7"/>
      <c r="ORU146" s="7"/>
      <c r="ORV146" s="7"/>
      <c r="ORW146" s="7"/>
      <c r="ORX146" s="7"/>
      <c r="ORY146" s="7"/>
      <c r="ORZ146" s="7"/>
      <c r="OSA146" s="7"/>
      <c r="OSB146" s="7"/>
      <c r="OSC146" s="7"/>
      <c r="OSD146" s="7"/>
      <c r="OSE146" s="7"/>
      <c r="OSF146" s="7"/>
      <c r="OSG146" s="7"/>
      <c r="OSH146" s="7"/>
      <c r="OSI146" s="7"/>
      <c r="OSJ146" s="7"/>
      <c r="OSK146" s="7"/>
      <c r="OSL146" s="7"/>
      <c r="OSM146" s="7"/>
      <c r="OSN146" s="7"/>
      <c r="OSO146" s="7"/>
      <c r="OSP146" s="7"/>
      <c r="OSQ146" s="7"/>
      <c r="OSR146" s="7"/>
      <c r="OSS146" s="7"/>
      <c r="OST146" s="7"/>
      <c r="OSU146" s="7"/>
      <c r="OSV146" s="7"/>
      <c r="OSW146" s="7"/>
      <c r="OSX146" s="7"/>
      <c r="OSY146" s="7"/>
      <c r="OSZ146" s="7"/>
      <c r="OTA146" s="7"/>
      <c r="OTB146" s="7"/>
      <c r="OTC146" s="7"/>
      <c r="OTD146" s="7"/>
      <c r="OTE146" s="7"/>
      <c r="OTF146" s="7"/>
      <c r="OTG146" s="7"/>
      <c r="OTH146" s="7"/>
      <c r="OTI146" s="7"/>
      <c r="OTJ146" s="7"/>
      <c r="OTK146" s="7"/>
      <c r="OTL146" s="7"/>
      <c r="OTM146" s="7"/>
      <c r="OTN146" s="7"/>
      <c r="OTO146" s="7"/>
      <c r="OTP146" s="7"/>
      <c r="OTQ146" s="7"/>
      <c r="OTR146" s="7"/>
      <c r="OTS146" s="7"/>
      <c r="OTT146" s="7"/>
      <c r="OTU146" s="7"/>
      <c r="OTV146" s="7"/>
      <c r="OTW146" s="7"/>
      <c r="OTX146" s="7"/>
      <c r="OTY146" s="7"/>
      <c r="OTZ146" s="7"/>
      <c r="OUA146" s="7"/>
      <c r="OUB146" s="7"/>
      <c r="OUC146" s="7"/>
      <c r="OUD146" s="7"/>
      <c r="OUE146" s="7"/>
      <c r="OUF146" s="7"/>
      <c r="OUG146" s="7"/>
      <c r="OUH146" s="7"/>
      <c r="OUI146" s="7"/>
      <c r="OUJ146" s="7"/>
      <c r="OUK146" s="7"/>
      <c r="OUL146" s="7"/>
      <c r="OUM146" s="7"/>
      <c r="OUN146" s="7"/>
      <c r="OUO146" s="7"/>
      <c r="OUP146" s="7"/>
      <c r="OUQ146" s="7"/>
      <c r="OUR146" s="7"/>
      <c r="OUS146" s="7"/>
      <c r="OUT146" s="7"/>
      <c r="OUU146" s="7"/>
      <c r="OUV146" s="7"/>
      <c r="OUW146" s="7"/>
      <c r="OUX146" s="7"/>
      <c r="OUY146" s="7"/>
      <c r="OUZ146" s="7"/>
      <c r="OVA146" s="7"/>
      <c r="OVB146" s="7"/>
      <c r="OVC146" s="7"/>
      <c r="OVD146" s="7"/>
      <c r="OVE146" s="7"/>
      <c r="OVF146" s="7"/>
      <c r="OVG146" s="7"/>
      <c r="OVH146" s="7"/>
      <c r="OVI146" s="7"/>
      <c r="OVJ146" s="7"/>
      <c r="OVK146" s="7"/>
      <c r="OVL146" s="7"/>
      <c r="OVM146" s="7"/>
      <c r="OVN146" s="7"/>
      <c r="OVO146" s="7"/>
      <c r="OVP146" s="7"/>
      <c r="OVQ146" s="7"/>
      <c r="OVR146" s="7"/>
      <c r="OVS146" s="7"/>
      <c r="OVT146" s="7"/>
      <c r="OVU146" s="7"/>
      <c r="OVV146" s="7"/>
      <c r="OVW146" s="7"/>
      <c r="OVX146" s="7"/>
      <c r="OVY146" s="7"/>
      <c r="OVZ146" s="7"/>
      <c r="OWA146" s="7"/>
      <c r="OWB146" s="7"/>
      <c r="OWC146" s="7"/>
      <c r="OWD146" s="7"/>
      <c r="OWE146" s="7"/>
      <c r="OWF146" s="7"/>
      <c r="OWG146" s="7"/>
      <c r="OWH146" s="7"/>
      <c r="OWI146" s="7"/>
      <c r="OWJ146" s="7"/>
      <c r="OWK146" s="7"/>
      <c r="OWL146" s="7"/>
      <c r="OWM146" s="7"/>
      <c r="OWN146" s="7"/>
      <c r="OWO146" s="7"/>
      <c r="OWP146" s="7"/>
      <c r="OWQ146" s="7"/>
      <c r="OWR146" s="7"/>
      <c r="OWS146" s="7"/>
      <c r="OWT146" s="7"/>
      <c r="OWU146" s="7"/>
      <c r="OWV146" s="7"/>
      <c r="OWW146" s="7"/>
      <c r="OWX146" s="7"/>
      <c r="OWY146" s="7"/>
      <c r="OWZ146" s="7"/>
      <c r="OXA146" s="7"/>
      <c r="OXB146" s="7"/>
      <c r="OXC146" s="7"/>
      <c r="OXD146" s="7"/>
      <c r="OXE146" s="7"/>
      <c r="OXF146" s="7"/>
      <c r="OXG146" s="7"/>
      <c r="OXH146" s="7"/>
      <c r="OXJ146" s="7"/>
      <c r="OXK146" s="7"/>
      <c r="OXL146" s="7"/>
      <c r="OXM146" s="7"/>
      <c r="OXN146" s="7"/>
      <c r="OXO146" s="7"/>
      <c r="OXP146" s="7"/>
      <c r="OXQ146" s="7"/>
      <c r="OXR146" s="7"/>
      <c r="OXS146" s="7"/>
      <c r="OXT146" s="7"/>
      <c r="OXU146" s="7"/>
      <c r="OXV146" s="7"/>
      <c r="OXW146" s="7"/>
      <c r="OXX146" s="7"/>
      <c r="OXY146" s="7"/>
      <c r="OXZ146" s="7"/>
      <c r="OYA146" s="7"/>
      <c r="OYB146" s="7"/>
      <c r="OYC146" s="7"/>
      <c r="OYD146" s="7"/>
      <c r="OYE146" s="7"/>
      <c r="OYF146" s="7"/>
      <c r="OYG146" s="7"/>
      <c r="OYH146" s="7"/>
      <c r="OYI146" s="7"/>
      <c r="OYJ146" s="7"/>
      <c r="OYK146" s="7"/>
      <c r="OYL146" s="7"/>
      <c r="OYM146" s="7"/>
      <c r="OYN146" s="7"/>
      <c r="OYO146" s="7"/>
      <c r="OYP146" s="7"/>
      <c r="OYQ146" s="7"/>
      <c r="OYR146" s="7"/>
      <c r="OYS146" s="7"/>
      <c r="OYT146" s="7"/>
      <c r="OYU146" s="7"/>
      <c r="OYV146" s="7"/>
      <c r="OYW146" s="7"/>
      <c r="OYX146" s="7"/>
      <c r="OYY146" s="7"/>
      <c r="OYZ146" s="7"/>
      <c r="OZA146" s="7"/>
      <c r="OZB146" s="7"/>
      <c r="OZC146" s="7"/>
      <c r="OZD146" s="7"/>
      <c r="OZE146" s="7"/>
      <c r="OZF146" s="7"/>
      <c r="OZG146" s="7"/>
      <c r="OZH146" s="7"/>
      <c r="OZI146" s="7"/>
      <c r="OZJ146" s="7"/>
      <c r="OZK146" s="7"/>
      <c r="OZL146" s="7"/>
      <c r="OZM146" s="7"/>
      <c r="OZN146" s="7"/>
      <c r="OZO146" s="7"/>
      <c r="OZP146" s="7"/>
      <c r="OZQ146" s="7"/>
      <c r="OZR146" s="7"/>
      <c r="OZS146" s="7"/>
      <c r="OZT146" s="7"/>
      <c r="OZU146" s="7"/>
      <c r="OZV146" s="7"/>
      <c r="OZW146" s="7"/>
      <c r="OZX146" s="7"/>
      <c r="OZY146" s="7"/>
      <c r="OZZ146" s="7"/>
      <c r="PAA146" s="7"/>
      <c r="PAB146" s="7"/>
      <c r="PAC146" s="7"/>
      <c r="PAD146" s="7"/>
      <c r="PAE146" s="7"/>
      <c r="PAF146" s="7"/>
      <c r="PAG146" s="7"/>
      <c r="PAH146" s="7"/>
      <c r="PAI146" s="7"/>
      <c r="PAJ146" s="7"/>
      <c r="PAK146" s="7"/>
      <c r="PAL146" s="7"/>
      <c r="PAM146" s="7"/>
      <c r="PAN146" s="7"/>
      <c r="PAO146" s="7"/>
      <c r="PAP146" s="7"/>
      <c r="PAQ146" s="7"/>
      <c r="PAR146" s="7"/>
      <c r="PAS146" s="7"/>
      <c r="PAT146" s="7"/>
      <c r="PAU146" s="7"/>
      <c r="PAV146" s="7"/>
      <c r="PAW146" s="7"/>
      <c r="PAX146" s="7"/>
      <c r="PAY146" s="7"/>
      <c r="PAZ146" s="7"/>
      <c r="PBA146" s="7"/>
      <c r="PBB146" s="7"/>
      <c r="PBC146" s="7"/>
      <c r="PBD146" s="7"/>
      <c r="PBE146" s="7"/>
      <c r="PBF146" s="7"/>
      <c r="PBG146" s="7"/>
      <c r="PBH146" s="7"/>
      <c r="PBI146" s="7"/>
      <c r="PBJ146" s="7"/>
      <c r="PBK146" s="7"/>
      <c r="PBL146" s="7"/>
      <c r="PBM146" s="7"/>
      <c r="PBN146" s="7"/>
      <c r="PBO146" s="7"/>
      <c r="PBP146" s="7"/>
      <c r="PBQ146" s="7"/>
      <c r="PBR146" s="7"/>
      <c r="PBS146" s="7"/>
      <c r="PBT146" s="7"/>
      <c r="PBU146" s="7"/>
      <c r="PBV146" s="7"/>
      <c r="PBW146" s="7"/>
      <c r="PBX146" s="7"/>
      <c r="PBY146" s="7"/>
      <c r="PBZ146" s="7"/>
      <c r="PCA146" s="7"/>
      <c r="PCB146" s="7"/>
      <c r="PCC146" s="7"/>
      <c r="PCD146" s="7"/>
      <c r="PCE146" s="7"/>
      <c r="PCF146" s="7"/>
      <c r="PCG146" s="7"/>
      <c r="PCH146" s="7"/>
      <c r="PCI146" s="7"/>
      <c r="PCJ146" s="7"/>
      <c r="PCK146" s="7"/>
      <c r="PCL146" s="7"/>
      <c r="PCM146" s="7"/>
      <c r="PCN146" s="7"/>
      <c r="PCO146" s="7"/>
      <c r="PCP146" s="7"/>
      <c r="PCQ146" s="7"/>
      <c r="PCR146" s="7"/>
      <c r="PCS146" s="7"/>
      <c r="PCT146" s="7"/>
      <c r="PCU146" s="7"/>
      <c r="PCV146" s="7"/>
      <c r="PCW146" s="7"/>
      <c r="PCX146" s="7"/>
      <c r="PCY146" s="7"/>
      <c r="PCZ146" s="7"/>
      <c r="PDA146" s="7"/>
      <c r="PDB146" s="7"/>
      <c r="PDC146" s="7"/>
      <c r="PDD146" s="7"/>
      <c r="PDE146" s="7"/>
      <c r="PDF146" s="7"/>
      <c r="PDG146" s="7"/>
      <c r="PDH146" s="7"/>
      <c r="PDI146" s="7"/>
      <c r="PDJ146" s="7"/>
      <c r="PDK146" s="7"/>
      <c r="PDL146" s="7"/>
      <c r="PDM146" s="7"/>
      <c r="PDN146" s="7"/>
      <c r="PDO146" s="7"/>
      <c r="PDP146" s="7"/>
      <c r="PDQ146" s="7"/>
      <c r="PDR146" s="7"/>
      <c r="PDS146" s="7"/>
      <c r="PDT146" s="7"/>
      <c r="PDU146" s="7"/>
      <c r="PDV146" s="7"/>
      <c r="PDW146" s="7"/>
      <c r="PDX146" s="7"/>
      <c r="PDY146" s="7"/>
      <c r="PDZ146" s="7"/>
      <c r="PEA146" s="7"/>
      <c r="PEB146" s="7"/>
      <c r="PEC146" s="7"/>
      <c r="PED146" s="7"/>
      <c r="PEE146" s="7"/>
      <c r="PEF146" s="7"/>
      <c r="PEG146" s="7"/>
      <c r="PEH146" s="7"/>
      <c r="PEI146" s="7"/>
      <c r="PEJ146" s="7"/>
      <c r="PEK146" s="7"/>
      <c r="PEL146" s="7"/>
      <c r="PEM146" s="7"/>
      <c r="PEN146" s="7"/>
      <c r="PEO146" s="7"/>
      <c r="PEP146" s="7"/>
      <c r="PEQ146" s="7"/>
      <c r="PER146" s="7"/>
      <c r="PES146" s="7"/>
      <c r="PET146" s="7"/>
      <c r="PEU146" s="7"/>
      <c r="PEV146" s="7"/>
      <c r="PEW146" s="7"/>
      <c r="PEX146" s="7"/>
      <c r="PEY146" s="7"/>
      <c r="PEZ146" s="7"/>
      <c r="PFA146" s="7"/>
      <c r="PFB146" s="7"/>
      <c r="PFC146" s="7"/>
      <c r="PFD146" s="7"/>
      <c r="PFE146" s="7"/>
      <c r="PFF146" s="7"/>
      <c r="PFG146" s="7"/>
      <c r="PFH146" s="7"/>
      <c r="PFI146" s="7"/>
      <c r="PFJ146" s="7"/>
      <c r="PFK146" s="7"/>
      <c r="PFL146" s="7"/>
      <c r="PFM146" s="7"/>
      <c r="PFN146" s="7"/>
      <c r="PFO146" s="7"/>
      <c r="PFP146" s="7"/>
      <c r="PFQ146" s="7"/>
      <c r="PFR146" s="7"/>
      <c r="PFS146" s="7"/>
      <c r="PFT146" s="7"/>
      <c r="PFU146" s="7"/>
      <c r="PFV146" s="7"/>
      <c r="PFW146" s="7"/>
      <c r="PFX146" s="7"/>
      <c r="PFY146" s="7"/>
      <c r="PFZ146" s="7"/>
      <c r="PGA146" s="7"/>
      <c r="PGB146" s="7"/>
      <c r="PGC146" s="7"/>
      <c r="PGD146" s="7"/>
      <c r="PGE146" s="7"/>
      <c r="PGF146" s="7"/>
      <c r="PGG146" s="7"/>
      <c r="PGH146" s="7"/>
      <c r="PGI146" s="7"/>
      <c r="PGJ146" s="7"/>
      <c r="PGK146" s="7"/>
      <c r="PGL146" s="7"/>
      <c r="PGM146" s="7"/>
      <c r="PGN146" s="7"/>
      <c r="PGO146" s="7"/>
      <c r="PGP146" s="7"/>
      <c r="PGQ146" s="7"/>
      <c r="PGR146" s="7"/>
      <c r="PGS146" s="7"/>
      <c r="PGT146" s="7"/>
      <c r="PGU146" s="7"/>
      <c r="PGV146" s="7"/>
      <c r="PGW146" s="7"/>
      <c r="PGX146" s="7"/>
      <c r="PGY146" s="7"/>
      <c r="PGZ146" s="7"/>
      <c r="PHA146" s="7"/>
      <c r="PHB146" s="7"/>
      <c r="PHC146" s="7"/>
      <c r="PHD146" s="7"/>
      <c r="PHF146" s="7"/>
      <c r="PHG146" s="7"/>
      <c r="PHH146" s="7"/>
      <c r="PHI146" s="7"/>
      <c r="PHJ146" s="7"/>
      <c r="PHK146" s="7"/>
      <c r="PHL146" s="7"/>
      <c r="PHM146" s="7"/>
      <c r="PHN146" s="7"/>
      <c r="PHO146" s="7"/>
      <c r="PHP146" s="7"/>
      <c r="PHQ146" s="7"/>
      <c r="PHR146" s="7"/>
      <c r="PHS146" s="7"/>
      <c r="PHT146" s="7"/>
      <c r="PHU146" s="7"/>
      <c r="PHV146" s="7"/>
      <c r="PHW146" s="7"/>
      <c r="PHX146" s="7"/>
      <c r="PHY146" s="7"/>
      <c r="PHZ146" s="7"/>
      <c r="PIA146" s="7"/>
      <c r="PIB146" s="7"/>
      <c r="PIC146" s="7"/>
      <c r="PID146" s="7"/>
      <c r="PIE146" s="7"/>
      <c r="PIF146" s="7"/>
      <c r="PIG146" s="7"/>
      <c r="PIH146" s="7"/>
      <c r="PII146" s="7"/>
      <c r="PIJ146" s="7"/>
      <c r="PIK146" s="7"/>
      <c r="PIL146" s="7"/>
      <c r="PIM146" s="7"/>
      <c r="PIN146" s="7"/>
      <c r="PIO146" s="7"/>
      <c r="PIP146" s="7"/>
      <c r="PIQ146" s="7"/>
      <c r="PIR146" s="7"/>
      <c r="PIS146" s="7"/>
      <c r="PIT146" s="7"/>
      <c r="PIU146" s="7"/>
      <c r="PIV146" s="7"/>
      <c r="PIW146" s="7"/>
      <c r="PIX146" s="7"/>
      <c r="PIY146" s="7"/>
      <c r="PIZ146" s="7"/>
      <c r="PJA146" s="7"/>
      <c r="PJB146" s="7"/>
      <c r="PJC146" s="7"/>
      <c r="PJD146" s="7"/>
      <c r="PJE146" s="7"/>
      <c r="PJF146" s="7"/>
      <c r="PJG146" s="7"/>
      <c r="PJH146" s="7"/>
      <c r="PJI146" s="7"/>
      <c r="PJJ146" s="7"/>
      <c r="PJK146" s="7"/>
      <c r="PJL146" s="7"/>
      <c r="PJM146" s="7"/>
      <c r="PJN146" s="7"/>
      <c r="PJO146" s="7"/>
      <c r="PJP146" s="7"/>
      <c r="PJQ146" s="7"/>
      <c r="PJR146" s="7"/>
      <c r="PJS146" s="7"/>
      <c r="PJT146" s="7"/>
      <c r="PJU146" s="7"/>
      <c r="PJV146" s="7"/>
      <c r="PJW146" s="7"/>
      <c r="PJX146" s="7"/>
      <c r="PJY146" s="7"/>
      <c r="PJZ146" s="7"/>
      <c r="PKA146" s="7"/>
      <c r="PKB146" s="7"/>
      <c r="PKC146" s="7"/>
      <c r="PKD146" s="7"/>
      <c r="PKE146" s="7"/>
      <c r="PKF146" s="7"/>
      <c r="PKG146" s="7"/>
      <c r="PKH146" s="7"/>
      <c r="PKI146" s="7"/>
      <c r="PKJ146" s="7"/>
      <c r="PKK146" s="7"/>
      <c r="PKL146" s="7"/>
      <c r="PKM146" s="7"/>
      <c r="PKN146" s="7"/>
      <c r="PKO146" s="7"/>
      <c r="PKP146" s="7"/>
      <c r="PKQ146" s="7"/>
      <c r="PKR146" s="7"/>
      <c r="PKS146" s="7"/>
      <c r="PKT146" s="7"/>
      <c r="PKU146" s="7"/>
      <c r="PKV146" s="7"/>
      <c r="PKW146" s="7"/>
      <c r="PKX146" s="7"/>
      <c r="PKY146" s="7"/>
      <c r="PKZ146" s="7"/>
      <c r="PLA146" s="7"/>
      <c r="PLB146" s="7"/>
      <c r="PLC146" s="7"/>
      <c r="PLD146" s="7"/>
      <c r="PLE146" s="7"/>
      <c r="PLF146" s="7"/>
      <c r="PLG146" s="7"/>
      <c r="PLH146" s="7"/>
      <c r="PLI146" s="7"/>
      <c r="PLJ146" s="7"/>
      <c r="PLK146" s="7"/>
      <c r="PLL146" s="7"/>
      <c r="PLM146" s="7"/>
      <c r="PLN146" s="7"/>
      <c r="PLO146" s="7"/>
      <c r="PLP146" s="7"/>
      <c r="PLQ146" s="7"/>
      <c r="PLR146" s="7"/>
      <c r="PLS146" s="7"/>
      <c r="PLT146" s="7"/>
      <c r="PLU146" s="7"/>
      <c r="PLV146" s="7"/>
      <c r="PLW146" s="7"/>
      <c r="PLX146" s="7"/>
      <c r="PLY146" s="7"/>
      <c r="PLZ146" s="7"/>
      <c r="PMA146" s="7"/>
      <c r="PMB146" s="7"/>
      <c r="PMC146" s="7"/>
      <c r="PMD146" s="7"/>
      <c r="PME146" s="7"/>
      <c r="PMF146" s="7"/>
      <c r="PMG146" s="7"/>
      <c r="PMH146" s="7"/>
      <c r="PMI146" s="7"/>
      <c r="PMJ146" s="7"/>
      <c r="PMK146" s="7"/>
      <c r="PML146" s="7"/>
      <c r="PMM146" s="7"/>
      <c r="PMN146" s="7"/>
      <c r="PMO146" s="7"/>
      <c r="PMP146" s="7"/>
      <c r="PMQ146" s="7"/>
      <c r="PMR146" s="7"/>
      <c r="PMS146" s="7"/>
      <c r="PMT146" s="7"/>
      <c r="PMU146" s="7"/>
      <c r="PMV146" s="7"/>
      <c r="PMW146" s="7"/>
      <c r="PMX146" s="7"/>
      <c r="PMY146" s="7"/>
      <c r="PMZ146" s="7"/>
      <c r="PNA146" s="7"/>
      <c r="PNB146" s="7"/>
      <c r="PNC146" s="7"/>
      <c r="PND146" s="7"/>
      <c r="PNE146" s="7"/>
      <c r="PNF146" s="7"/>
      <c r="PNG146" s="7"/>
      <c r="PNH146" s="7"/>
      <c r="PNI146" s="7"/>
      <c r="PNJ146" s="7"/>
      <c r="PNK146" s="7"/>
      <c r="PNL146" s="7"/>
      <c r="PNM146" s="7"/>
      <c r="PNN146" s="7"/>
      <c r="PNO146" s="7"/>
      <c r="PNP146" s="7"/>
      <c r="PNQ146" s="7"/>
      <c r="PNR146" s="7"/>
      <c r="PNS146" s="7"/>
      <c r="PNT146" s="7"/>
      <c r="PNU146" s="7"/>
      <c r="PNV146" s="7"/>
      <c r="PNW146" s="7"/>
      <c r="PNX146" s="7"/>
      <c r="PNY146" s="7"/>
      <c r="PNZ146" s="7"/>
      <c r="POA146" s="7"/>
      <c r="POB146" s="7"/>
      <c r="POC146" s="7"/>
      <c r="POD146" s="7"/>
      <c r="POE146" s="7"/>
      <c r="POF146" s="7"/>
      <c r="POG146" s="7"/>
      <c r="POH146" s="7"/>
      <c r="POI146" s="7"/>
      <c r="POJ146" s="7"/>
      <c r="POK146" s="7"/>
      <c r="POL146" s="7"/>
      <c r="POM146" s="7"/>
      <c r="PON146" s="7"/>
      <c r="POO146" s="7"/>
      <c r="POP146" s="7"/>
      <c r="POQ146" s="7"/>
      <c r="POR146" s="7"/>
      <c r="POS146" s="7"/>
      <c r="POT146" s="7"/>
      <c r="POU146" s="7"/>
      <c r="POV146" s="7"/>
      <c r="POW146" s="7"/>
      <c r="POX146" s="7"/>
      <c r="POY146" s="7"/>
      <c r="POZ146" s="7"/>
      <c r="PPA146" s="7"/>
      <c r="PPB146" s="7"/>
      <c r="PPC146" s="7"/>
      <c r="PPD146" s="7"/>
      <c r="PPE146" s="7"/>
      <c r="PPF146" s="7"/>
      <c r="PPG146" s="7"/>
      <c r="PPH146" s="7"/>
      <c r="PPI146" s="7"/>
      <c r="PPJ146" s="7"/>
      <c r="PPK146" s="7"/>
      <c r="PPL146" s="7"/>
      <c r="PPM146" s="7"/>
      <c r="PPN146" s="7"/>
      <c r="PPO146" s="7"/>
      <c r="PPP146" s="7"/>
      <c r="PPQ146" s="7"/>
      <c r="PPR146" s="7"/>
      <c r="PPS146" s="7"/>
      <c r="PPT146" s="7"/>
      <c r="PPU146" s="7"/>
      <c r="PPV146" s="7"/>
      <c r="PPW146" s="7"/>
      <c r="PPX146" s="7"/>
      <c r="PPY146" s="7"/>
      <c r="PPZ146" s="7"/>
      <c r="PQA146" s="7"/>
      <c r="PQB146" s="7"/>
      <c r="PQC146" s="7"/>
      <c r="PQD146" s="7"/>
      <c r="PQE146" s="7"/>
      <c r="PQF146" s="7"/>
      <c r="PQG146" s="7"/>
      <c r="PQH146" s="7"/>
      <c r="PQI146" s="7"/>
      <c r="PQJ146" s="7"/>
      <c r="PQK146" s="7"/>
      <c r="PQL146" s="7"/>
      <c r="PQM146" s="7"/>
      <c r="PQN146" s="7"/>
      <c r="PQO146" s="7"/>
      <c r="PQP146" s="7"/>
      <c r="PQQ146" s="7"/>
      <c r="PQR146" s="7"/>
      <c r="PQS146" s="7"/>
      <c r="PQT146" s="7"/>
      <c r="PQU146" s="7"/>
      <c r="PQV146" s="7"/>
      <c r="PQW146" s="7"/>
      <c r="PQX146" s="7"/>
      <c r="PQY146" s="7"/>
      <c r="PQZ146" s="7"/>
      <c r="PRB146" s="7"/>
      <c r="PRC146" s="7"/>
      <c r="PRD146" s="7"/>
      <c r="PRE146" s="7"/>
      <c r="PRF146" s="7"/>
      <c r="PRG146" s="7"/>
      <c r="PRH146" s="7"/>
      <c r="PRI146" s="7"/>
      <c r="PRJ146" s="7"/>
      <c r="PRK146" s="7"/>
      <c r="PRL146" s="7"/>
      <c r="PRM146" s="7"/>
      <c r="PRN146" s="7"/>
      <c r="PRO146" s="7"/>
      <c r="PRP146" s="7"/>
      <c r="PRQ146" s="7"/>
      <c r="PRR146" s="7"/>
      <c r="PRS146" s="7"/>
      <c r="PRT146" s="7"/>
      <c r="PRU146" s="7"/>
      <c r="PRV146" s="7"/>
      <c r="PRW146" s="7"/>
      <c r="PRX146" s="7"/>
      <c r="PRY146" s="7"/>
      <c r="PRZ146" s="7"/>
      <c r="PSA146" s="7"/>
      <c r="PSB146" s="7"/>
      <c r="PSC146" s="7"/>
      <c r="PSD146" s="7"/>
      <c r="PSE146" s="7"/>
      <c r="PSF146" s="7"/>
      <c r="PSG146" s="7"/>
      <c r="PSH146" s="7"/>
      <c r="PSI146" s="7"/>
      <c r="PSJ146" s="7"/>
      <c r="PSK146" s="7"/>
      <c r="PSL146" s="7"/>
      <c r="PSM146" s="7"/>
      <c r="PSN146" s="7"/>
      <c r="PSO146" s="7"/>
      <c r="PSP146" s="7"/>
      <c r="PSQ146" s="7"/>
      <c r="PSR146" s="7"/>
      <c r="PSS146" s="7"/>
      <c r="PST146" s="7"/>
      <c r="PSU146" s="7"/>
      <c r="PSV146" s="7"/>
      <c r="PSW146" s="7"/>
      <c r="PSX146" s="7"/>
      <c r="PSY146" s="7"/>
      <c r="PSZ146" s="7"/>
      <c r="PTA146" s="7"/>
      <c r="PTB146" s="7"/>
      <c r="PTC146" s="7"/>
      <c r="PTD146" s="7"/>
      <c r="PTE146" s="7"/>
      <c r="PTF146" s="7"/>
      <c r="PTG146" s="7"/>
      <c r="PTH146" s="7"/>
      <c r="PTI146" s="7"/>
      <c r="PTJ146" s="7"/>
      <c r="PTK146" s="7"/>
      <c r="PTL146" s="7"/>
      <c r="PTM146" s="7"/>
      <c r="PTN146" s="7"/>
      <c r="PTO146" s="7"/>
      <c r="PTP146" s="7"/>
      <c r="PTQ146" s="7"/>
      <c r="PTR146" s="7"/>
      <c r="PTS146" s="7"/>
      <c r="PTT146" s="7"/>
      <c r="PTU146" s="7"/>
      <c r="PTV146" s="7"/>
      <c r="PTW146" s="7"/>
      <c r="PTX146" s="7"/>
      <c r="PTY146" s="7"/>
      <c r="PTZ146" s="7"/>
      <c r="PUA146" s="7"/>
      <c r="PUB146" s="7"/>
      <c r="PUC146" s="7"/>
      <c r="PUD146" s="7"/>
      <c r="PUE146" s="7"/>
      <c r="PUF146" s="7"/>
      <c r="PUG146" s="7"/>
      <c r="PUH146" s="7"/>
      <c r="PUI146" s="7"/>
      <c r="PUJ146" s="7"/>
      <c r="PUK146" s="7"/>
      <c r="PUL146" s="7"/>
      <c r="PUM146" s="7"/>
      <c r="PUN146" s="7"/>
      <c r="PUO146" s="7"/>
      <c r="PUP146" s="7"/>
      <c r="PUQ146" s="7"/>
      <c r="PUR146" s="7"/>
      <c r="PUS146" s="7"/>
      <c r="PUT146" s="7"/>
      <c r="PUU146" s="7"/>
      <c r="PUV146" s="7"/>
      <c r="PUW146" s="7"/>
      <c r="PUX146" s="7"/>
      <c r="PUY146" s="7"/>
      <c r="PUZ146" s="7"/>
      <c r="PVA146" s="7"/>
      <c r="PVB146" s="7"/>
      <c r="PVC146" s="7"/>
      <c r="PVD146" s="7"/>
      <c r="PVE146" s="7"/>
      <c r="PVF146" s="7"/>
      <c r="PVG146" s="7"/>
      <c r="PVH146" s="7"/>
      <c r="PVI146" s="7"/>
      <c r="PVJ146" s="7"/>
      <c r="PVK146" s="7"/>
      <c r="PVL146" s="7"/>
      <c r="PVM146" s="7"/>
      <c r="PVN146" s="7"/>
      <c r="PVO146" s="7"/>
      <c r="PVP146" s="7"/>
      <c r="PVQ146" s="7"/>
      <c r="PVR146" s="7"/>
      <c r="PVS146" s="7"/>
      <c r="PVT146" s="7"/>
      <c r="PVU146" s="7"/>
      <c r="PVV146" s="7"/>
      <c r="PVW146" s="7"/>
      <c r="PVX146" s="7"/>
      <c r="PVY146" s="7"/>
      <c r="PVZ146" s="7"/>
      <c r="PWA146" s="7"/>
      <c r="PWB146" s="7"/>
      <c r="PWC146" s="7"/>
      <c r="PWD146" s="7"/>
      <c r="PWE146" s="7"/>
      <c r="PWF146" s="7"/>
      <c r="PWG146" s="7"/>
      <c r="PWH146" s="7"/>
      <c r="PWI146" s="7"/>
      <c r="PWJ146" s="7"/>
      <c r="PWK146" s="7"/>
      <c r="PWL146" s="7"/>
      <c r="PWM146" s="7"/>
      <c r="PWN146" s="7"/>
      <c r="PWO146" s="7"/>
      <c r="PWP146" s="7"/>
      <c r="PWQ146" s="7"/>
      <c r="PWR146" s="7"/>
      <c r="PWS146" s="7"/>
      <c r="PWT146" s="7"/>
      <c r="PWU146" s="7"/>
      <c r="PWV146" s="7"/>
      <c r="PWW146" s="7"/>
      <c r="PWX146" s="7"/>
      <c r="PWY146" s="7"/>
      <c r="PWZ146" s="7"/>
      <c r="PXA146" s="7"/>
      <c r="PXB146" s="7"/>
      <c r="PXC146" s="7"/>
      <c r="PXD146" s="7"/>
      <c r="PXE146" s="7"/>
      <c r="PXF146" s="7"/>
      <c r="PXG146" s="7"/>
      <c r="PXH146" s="7"/>
      <c r="PXI146" s="7"/>
      <c r="PXJ146" s="7"/>
      <c r="PXK146" s="7"/>
      <c r="PXL146" s="7"/>
      <c r="PXM146" s="7"/>
      <c r="PXN146" s="7"/>
      <c r="PXO146" s="7"/>
      <c r="PXP146" s="7"/>
      <c r="PXQ146" s="7"/>
      <c r="PXR146" s="7"/>
      <c r="PXS146" s="7"/>
      <c r="PXT146" s="7"/>
      <c r="PXU146" s="7"/>
      <c r="PXV146" s="7"/>
      <c r="PXW146" s="7"/>
      <c r="PXX146" s="7"/>
      <c r="PXY146" s="7"/>
      <c r="PXZ146" s="7"/>
      <c r="PYA146" s="7"/>
      <c r="PYB146" s="7"/>
      <c r="PYC146" s="7"/>
      <c r="PYD146" s="7"/>
      <c r="PYE146" s="7"/>
      <c r="PYF146" s="7"/>
      <c r="PYG146" s="7"/>
      <c r="PYH146" s="7"/>
      <c r="PYI146" s="7"/>
      <c r="PYJ146" s="7"/>
      <c r="PYK146" s="7"/>
      <c r="PYL146" s="7"/>
      <c r="PYM146" s="7"/>
      <c r="PYN146" s="7"/>
      <c r="PYO146" s="7"/>
      <c r="PYP146" s="7"/>
      <c r="PYQ146" s="7"/>
      <c r="PYR146" s="7"/>
      <c r="PYS146" s="7"/>
      <c r="PYT146" s="7"/>
      <c r="PYU146" s="7"/>
      <c r="PYV146" s="7"/>
      <c r="PYW146" s="7"/>
      <c r="PYX146" s="7"/>
      <c r="PYY146" s="7"/>
      <c r="PYZ146" s="7"/>
      <c r="PZA146" s="7"/>
      <c r="PZB146" s="7"/>
      <c r="PZC146" s="7"/>
      <c r="PZD146" s="7"/>
      <c r="PZE146" s="7"/>
      <c r="PZF146" s="7"/>
      <c r="PZG146" s="7"/>
      <c r="PZH146" s="7"/>
      <c r="PZI146" s="7"/>
      <c r="PZJ146" s="7"/>
      <c r="PZK146" s="7"/>
      <c r="PZL146" s="7"/>
      <c r="PZM146" s="7"/>
      <c r="PZN146" s="7"/>
      <c r="PZO146" s="7"/>
      <c r="PZP146" s="7"/>
      <c r="PZQ146" s="7"/>
      <c r="PZR146" s="7"/>
      <c r="PZS146" s="7"/>
      <c r="PZT146" s="7"/>
      <c r="PZU146" s="7"/>
      <c r="PZV146" s="7"/>
      <c r="PZW146" s="7"/>
      <c r="PZX146" s="7"/>
      <c r="PZY146" s="7"/>
      <c r="PZZ146" s="7"/>
      <c r="QAA146" s="7"/>
      <c r="QAB146" s="7"/>
      <c r="QAC146" s="7"/>
      <c r="QAD146" s="7"/>
      <c r="QAE146" s="7"/>
      <c r="QAF146" s="7"/>
      <c r="QAG146" s="7"/>
      <c r="QAH146" s="7"/>
      <c r="QAI146" s="7"/>
      <c r="QAJ146" s="7"/>
      <c r="QAK146" s="7"/>
      <c r="QAL146" s="7"/>
      <c r="QAM146" s="7"/>
      <c r="QAN146" s="7"/>
      <c r="QAO146" s="7"/>
      <c r="QAP146" s="7"/>
      <c r="QAQ146" s="7"/>
      <c r="QAR146" s="7"/>
      <c r="QAS146" s="7"/>
      <c r="QAT146" s="7"/>
      <c r="QAU146" s="7"/>
      <c r="QAV146" s="7"/>
      <c r="QAX146" s="7"/>
      <c r="QAY146" s="7"/>
      <c r="QAZ146" s="7"/>
      <c r="QBA146" s="7"/>
      <c r="QBB146" s="7"/>
      <c r="QBC146" s="7"/>
      <c r="QBD146" s="7"/>
      <c r="QBE146" s="7"/>
      <c r="QBF146" s="7"/>
      <c r="QBG146" s="7"/>
      <c r="QBH146" s="7"/>
      <c r="QBI146" s="7"/>
      <c r="QBJ146" s="7"/>
      <c r="QBK146" s="7"/>
      <c r="QBL146" s="7"/>
      <c r="QBM146" s="7"/>
      <c r="QBN146" s="7"/>
      <c r="QBO146" s="7"/>
      <c r="QBP146" s="7"/>
      <c r="QBQ146" s="7"/>
      <c r="QBR146" s="7"/>
      <c r="QBS146" s="7"/>
      <c r="QBT146" s="7"/>
      <c r="QBU146" s="7"/>
      <c r="QBV146" s="7"/>
      <c r="QBW146" s="7"/>
      <c r="QBX146" s="7"/>
      <c r="QBY146" s="7"/>
      <c r="QBZ146" s="7"/>
      <c r="QCA146" s="7"/>
      <c r="QCB146" s="7"/>
      <c r="QCC146" s="7"/>
      <c r="QCD146" s="7"/>
      <c r="QCE146" s="7"/>
      <c r="QCF146" s="7"/>
      <c r="QCG146" s="7"/>
      <c r="QCH146" s="7"/>
      <c r="QCI146" s="7"/>
      <c r="QCJ146" s="7"/>
      <c r="QCK146" s="7"/>
      <c r="QCL146" s="7"/>
      <c r="QCM146" s="7"/>
      <c r="QCN146" s="7"/>
      <c r="QCO146" s="7"/>
      <c r="QCP146" s="7"/>
      <c r="QCQ146" s="7"/>
      <c r="QCR146" s="7"/>
      <c r="QCS146" s="7"/>
      <c r="QCT146" s="7"/>
      <c r="QCU146" s="7"/>
      <c r="QCV146" s="7"/>
      <c r="QCW146" s="7"/>
      <c r="QCX146" s="7"/>
      <c r="QCY146" s="7"/>
      <c r="QCZ146" s="7"/>
      <c r="QDA146" s="7"/>
      <c r="QDB146" s="7"/>
      <c r="QDC146" s="7"/>
      <c r="QDD146" s="7"/>
      <c r="QDE146" s="7"/>
      <c r="QDF146" s="7"/>
      <c r="QDG146" s="7"/>
      <c r="QDH146" s="7"/>
      <c r="QDI146" s="7"/>
      <c r="QDJ146" s="7"/>
      <c r="QDK146" s="7"/>
      <c r="QDL146" s="7"/>
      <c r="QDM146" s="7"/>
      <c r="QDN146" s="7"/>
      <c r="QDO146" s="7"/>
      <c r="QDP146" s="7"/>
      <c r="QDQ146" s="7"/>
      <c r="QDR146" s="7"/>
      <c r="QDS146" s="7"/>
      <c r="QDT146" s="7"/>
      <c r="QDU146" s="7"/>
      <c r="QDV146" s="7"/>
      <c r="QDW146" s="7"/>
      <c r="QDX146" s="7"/>
      <c r="QDY146" s="7"/>
      <c r="QDZ146" s="7"/>
      <c r="QEA146" s="7"/>
      <c r="QEB146" s="7"/>
      <c r="QEC146" s="7"/>
      <c r="QED146" s="7"/>
      <c r="QEE146" s="7"/>
      <c r="QEF146" s="7"/>
      <c r="QEG146" s="7"/>
      <c r="QEH146" s="7"/>
      <c r="QEI146" s="7"/>
      <c r="QEJ146" s="7"/>
      <c r="QEK146" s="7"/>
      <c r="QEL146" s="7"/>
      <c r="QEM146" s="7"/>
      <c r="QEN146" s="7"/>
      <c r="QEO146" s="7"/>
      <c r="QEP146" s="7"/>
      <c r="QEQ146" s="7"/>
      <c r="QER146" s="7"/>
      <c r="QES146" s="7"/>
      <c r="QET146" s="7"/>
      <c r="QEU146" s="7"/>
      <c r="QEV146" s="7"/>
      <c r="QEW146" s="7"/>
      <c r="QEX146" s="7"/>
      <c r="QEY146" s="7"/>
      <c r="QEZ146" s="7"/>
      <c r="QFA146" s="7"/>
      <c r="QFB146" s="7"/>
      <c r="QFC146" s="7"/>
      <c r="QFD146" s="7"/>
      <c r="QFE146" s="7"/>
      <c r="QFF146" s="7"/>
      <c r="QFG146" s="7"/>
      <c r="QFH146" s="7"/>
      <c r="QFI146" s="7"/>
      <c r="QFJ146" s="7"/>
      <c r="QFK146" s="7"/>
      <c r="QFL146" s="7"/>
      <c r="QFM146" s="7"/>
      <c r="QFN146" s="7"/>
      <c r="QFO146" s="7"/>
      <c r="QFP146" s="7"/>
      <c r="QFQ146" s="7"/>
      <c r="QFR146" s="7"/>
      <c r="QFS146" s="7"/>
      <c r="QFT146" s="7"/>
      <c r="QFU146" s="7"/>
      <c r="QFV146" s="7"/>
      <c r="QFW146" s="7"/>
      <c r="QFX146" s="7"/>
      <c r="QFY146" s="7"/>
      <c r="QFZ146" s="7"/>
      <c r="QGA146" s="7"/>
      <c r="QGB146" s="7"/>
      <c r="QGC146" s="7"/>
      <c r="QGD146" s="7"/>
      <c r="QGE146" s="7"/>
      <c r="QGF146" s="7"/>
      <c r="QGG146" s="7"/>
      <c r="QGH146" s="7"/>
      <c r="QGI146" s="7"/>
      <c r="QGJ146" s="7"/>
      <c r="QGK146" s="7"/>
      <c r="QGL146" s="7"/>
      <c r="QGM146" s="7"/>
      <c r="QGN146" s="7"/>
      <c r="QGO146" s="7"/>
      <c r="QGP146" s="7"/>
      <c r="QGQ146" s="7"/>
      <c r="QGR146" s="7"/>
      <c r="QGS146" s="7"/>
      <c r="QGT146" s="7"/>
      <c r="QGU146" s="7"/>
      <c r="QGV146" s="7"/>
      <c r="QGW146" s="7"/>
      <c r="QGX146" s="7"/>
      <c r="QGY146" s="7"/>
      <c r="QGZ146" s="7"/>
      <c r="QHA146" s="7"/>
      <c r="QHB146" s="7"/>
      <c r="QHC146" s="7"/>
      <c r="QHD146" s="7"/>
      <c r="QHE146" s="7"/>
      <c r="QHF146" s="7"/>
      <c r="QHG146" s="7"/>
      <c r="QHH146" s="7"/>
      <c r="QHI146" s="7"/>
      <c r="QHJ146" s="7"/>
      <c r="QHK146" s="7"/>
      <c r="QHL146" s="7"/>
      <c r="QHM146" s="7"/>
      <c r="QHN146" s="7"/>
      <c r="QHO146" s="7"/>
      <c r="QHP146" s="7"/>
      <c r="QHQ146" s="7"/>
      <c r="QHR146" s="7"/>
      <c r="QHS146" s="7"/>
      <c r="QHT146" s="7"/>
      <c r="QHU146" s="7"/>
      <c r="QHV146" s="7"/>
      <c r="QHW146" s="7"/>
      <c r="QHX146" s="7"/>
      <c r="QHY146" s="7"/>
      <c r="QHZ146" s="7"/>
      <c r="QIA146" s="7"/>
      <c r="QIB146" s="7"/>
      <c r="QIC146" s="7"/>
      <c r="QID146" s="7"/>
      <c r="QIE146" s="7"/>
      <c r="QIF146" s="7"/>
      <c r="QIG146" s="7"/>
      <c r="QIH146" s="7"/>
      <c r="QII146" s="7"/>
      <c r="QIJ146" s="7"/>
      <c r="QIK146" s="7"/>
      <c r="QIL146" s="7"/>
      <c r="QIM146" s="7"/>
      <c r="QIN146" s="7"/>
      <c r="QIO146" s="7"/>
      <c r="QIP146" s="7"/>
      <c r="QIQ146" s="7"/>
      <c r="QIR146" s="7"/>
      <c r="QIS146" s="7"/>
      <c r="QIT146" s="7"/>
      <c r="QIU146" s="7"/>
      <c r="QIV146" s="7"/>
      <c r="QIW146" s="7"/>
      <c r="QIX146" s="7"/>
      <c r="QIY146" s="7"/>
      <c r="QIZ146" s="7"/>
      <c r="QJA146" s="7"/>
      <c r="QJB146" s="7"/>
      <c r="QJC146" s="7"/>
      <c r="QJD146" s="7"/>
      <c r="QJE146" s="7"/>
      <c r="QJF146" s="7"/>
      <c r="QJG146" s="7"/>
      <c r="QJH146" s="7"/>
      <c r="QJI146" s="7"/>
      <c r="QJJ146" s="7"/>
      <c r="QJK146" s="7"/>
      <c r="QJL146" s="7"/>
      <c r="QJM146" s="7"/>
      <c r="QJN146" s="7"/>
      <c r="QJO146" s="7"/>
      <c r="QJP146" s="7"/>
      <c r="QJQ146" s="7"/>
      <c r="QJR146" s="7"/>
      <c r="QJS146" s="7"/>
      <c r="QJT146" s="7"/>
      <c r="QJU146" s="7"/>
      <c r="QJV146" s="7"/>
      <c r="QJW146" s="7"/>
      <c r="QJX146" s="7"/>
      <c r="QJY146" s="7"/>
      <c r="QJZ146" s="7"/>
      <c r="QKA146" s="7"/>
      <c r="QKB146" s="7"/>
      <c r="QKC146" s="7"/>
      <c r="QKD146" s="7"/>
      <c r="QKE146" s="7"/>
      <c r="QKF146" s="7"/>
      <c r="QKG146" s="7"/>
      <c r="QKH146" s="7"/>
      <c r="QKI146" s="7"/>
      <c r="QKJ146" s="7"/>
      <c r="QKK146" s="7"/>
      <c r="QKL146" s="7"/>
      <c r="QKM146" s="7"/>
      <c r="QKN146" s="7"/>
      <c r="QKO146" s="7"/>
      <c r="QKP146" s="7"/>
      <c r="QKQ146" s="7"/>
      <c r="QKR146" s="7"/>
      <c r="QKT146" s="7"/>
      <c r="QKU146" s="7"/>
      <c r="QKV146" s="7"/>
      <c r="QKW146" s="7"/>
      <c r="QKX146" s="7"/>
      <c r="QKY146" s="7"/>
      <c r="QKZ146" s="7"/>
      <c r="QLA146" s="7"/>
      <c r="QLB146" s="7"/>
      <c r="QLC146" s="7"/>
      <c r="QLD146" s="7"/>
      <c r="QLE146" s="7"/>
      <c r="QLF146" s="7"/>
      <c r="QLG146" s="7"/>
      <c r="QLH146" s="7"/>
      <c r="QLI146" s="7"/>
      <c r="QLJ146" s="7"/>
      <c r="QLK146" s="7"/>
      <c r="QLL146" s="7"/>
      <c r="QLM146" s="7"/>
      <c r="QLN146" s="7"/>
      <c r="QLO146" s="7"/>
      <c r="QLP146" s="7"/>
      <c r="QLQ146" s="7"/>
      <c r="QLR146" s="7"/>
      <c r="QLS146" s="7"/>
      <c r="QLT146" s="7"/>
      <c r="QLU146" s="7"/>
      <c r="QLV146" s="7"/>
      <c r="QLW146" s="7"/>
      <c r="QLX146" s="7"/>
      <c r="QLY146" s="7"/>
      <c r="QLZ146" s="7"/>
      <c r="QMA146" s="7"/>
      <c r="QMB146" s="7"/>
      <c r="QMC146" s="7"/>
      <c r="QMD146" s="7"/>
      <c r="QME146" s="7"/>
      <c r="QMF146" s="7"/>
      <c r="QMG146" s="7"/>
      <c r="QMH146" s="7"/>
      <c r="QMI146" s="7"/>
      <c r="QMJ146" s="7"/>
      <c r="QMK146" s="7"/>
      <c r="QML146" s="7"/>
      <c r="QMM146" s="7"/>
      <c r="QMN146" s="7"/>
      <c r="QMO146" s="7"/>
      <c r="QMP146" s="7"/>
      <c r="QMQ146" s="7"/>
      <c r="QMR146" s="7"/>
      <c r="QMS146" s="7"/>
      <c r="QMT146" s="7"/>
      <c r="QMU146" s="7"/>
      <c r="QMV146" s="7"/>
      <c r="QMW146" s="7"/>
      <c r="QMX146" s="7"/>
      <c r="QMY146" s="7"/>
      <c r="QMZ146" s="7"/>
      <c r="QNA146" s="7"/>
      <c r="QNB146" s="7"/>
      <c r="QNC146" s="7"/>
      <c r="QND146" s="7"/>
      <c r="QNE146" s="7"/>
      <c r="QNF146" s="7"/>
      <c r="QNG146" s="7"/>
      <c r="QNH146" s="7"/>
      <c r="QNI146" s="7"/>
      <c r="QNJ146" s="7"/>
      <c r="QNK146" s="7"/>
      <c r="QNL146" s="7"/>
      <c r="QNM146" s="7"/>
      <c r="QNN146" s="7"/>
      <c r="QNO146" s="7"/>
      <c r="QNP146" s="7"/>
      <c r="QNQ146" s="7"/>
      <c r="QNR146" s="7"/>
      <c r="QNS146" s="7"/>
      <c r="QNT146" s="7"/>
      <c r="QNU146" s="7"/>
      <c r="QNV146" s="7"/>
      <c r="QNW146" s="7"/>
      <c r="QNX146" s="7"/>
      <c r="QNY146" s="7"/>
      <c r="QNZ146" s="7"/>
      <c r="QOA146" s="7"/>
      <c r="QOB146" s="7"/>
      <c r="QOC146" s="7"/>
      <c r="QOD146" s="7"/>
      <c r="QOE146" s="7"/>
      <c r="QOF146" s="7"/>
      <c r="QOG146" s="7"/>
      <c r="QOH146" s="7"/>
      <c r="QOI146" s="7"/>
      <c r="QOJ146" s="7"/>
      <c r="QOK146" s="7"/>
      <c r="QOL146" s="7"/>
      <c r="QOM146" s="7"/>
      <c r="QON146" s="7"/>
      <c r="QOO146" s="7"/>
      <c r="QOP146" s="7"/>
      <c r="QOQ146" s="7"/>
      <c r="QOR146" s="7"/>
      <c r="QOS146" s="7"/>
      <c r="QOT146" s="7"/>
      <c r="QOU146" s="7"/>
      <c r="QOV146" s="7"/>
      <c r="QOW146" s="7"/>
      <c r="QOX146" s="7"/>
      <c r="QOY146" s="7"/>
      <c r="QOZ146" s="7"/>
      <c r="QPA146" s="7"/>
      <c r="QPB146" s="7"/>
      <c r="QPC146" s="7"/>
      <c r="QPD146" s="7"/>
      <c r="QPE146" s="7"/>
      <c r="QPF146" s="7"/>
      <c r="QPG146" s="7"/>
      <c r="QPH146" s="7"/>
      <c r="QPI146" s="7"/>
      <c r="QPJ146" s="7"/>
      <c r="QPK146" s="7"/>
      <c r="QPL146" s="7"/>
      <c r="QPM146" s="7"/>
      <c r="QPN146" s="7"/>
      <c r="QPO146" s="7"/>
      <c r="QPP146" s="7"/>
      <c r="QPQ146" s="7"/>
      <c r="QPR146" s="7"/>
      <c r="QPS146" s="7"/>
      <c r="QPT146" s="7"/>
      <c r="QPU146" s="7"/>
      <c r="QPV146" s="7"/>
      <c r="QPW146" s="7"/>
      <c r="QPX146" s="7"/>
      <c r="QPY146" s="7"/>
      <c r="QPZ146" s="7"/>
      <c r="QQA146" s="7"/>
      <c r="QQB146" s="7"/>
      <c r="QQC146" s="7"/>
      <c r="QQD146" s="7"/>
      <c r="QQE146" s="7"/>
      <c r="QQF146" s="7"/>
      <c r="QQG146" s="7"/>
      <c r="QQH146" s="7"/>
      <c r="QQI146" s="7"/>
      <c r="QQJ146" s="7"/>
      <c r="QQK146" s="7"/>
      <c r="QQL146" s="7"/>
      <c r="QQM146" s="7"/>
      <c r="QQN146" s="7"/>
      <c r="QQO146" s="7"/>
      <c r="QQP146" s="7"/>
      <c r="QQQ146" s="7"/>
      <c r="QQR146" s="7"/>
      <c r="QQS146" s="7"/>
      <c r="QQT146" s="7"/>
      <c r="QQU146" s="7"/>
      <c r="QQV146" s="7"/>
      <c r="QQW146" s="7"/>
      <c r="QQX146" s="7"/>
      <c r="QQY146" s="7"/>
      <c r="QQZ146" s="7"/>
      <c r="QRA146" s="7"/>
      <c r="QRB146" s="7"/>
      <c r="QRC146" s="7"/>
      <c r="QRD146" s="7"/>
      <c r="QRE146" s="7"/>
      <c r="QRF146" s="7"/>
      <c r="QRG146" s="7"/>
      <c r="QRH146" s="7"/>
      <c r="QRI146" s="7"/>
      <c r="QRJ146" s="7"/>
      <c r="QRK146" s="7"/>
      <c r="QRL146" s="7"/>
      <c r="QRM146" s="7"/>
      <c r="QRN146" s="7"/>
      <c r="QRO146" s="7"/>
      <c r="QRP146" s="7"/>
      <c r="QRQ146" s="7"/>
      <c r="QRR146" s="7"/>
      <c r="QRS146" s="7"/>
      <c r="QRT146" s="7"/>
      <c r="QRU146" s="7"/>
      <c r="QRV146" s="7"/>
      <c r="QRW146" s="7"/>
      <c r="QRX146" s="7"/>
      <c r="QRY146" s="7"/>
      <c r="QRZ146" s="7"/>
      <c r="QSA146" s="7"/>
      <c r="QSB146" s="7"/>
      <c r="QSC146" s="7"/>
      <c r="QSD146" s="7"/>
      <c r="QSE146" s="7"/>
      <c r="QSF146" s="7"/>
      <c r="QSG146" s="7"/>
      <c r="QSH146" s="7"/>
      <c r="QSI146" s="7"/>
      <c r="QSJ146" s="7"/>
      <c r="QSK146" s="7"/>
      <c r="QSL146" s="7"/>
      <c r="QSM146" s="7"/>
      <c r="QSN146" s="7"/>
      <c r="QSO146" s="7"/>
      <c r="QSP146" s="7"/>
      <c r="QSQ146" s="7"/>
      <c r="QSR146" s="7"/>
      <c r="QSS146" s="7"/>
      <c r="QST146" s="7"/>
      <c r="QSU146" s="7"/>
      <c r="QSV146" s="7"/>
      <c r="QSW146" s="7"/>
      <c r="QSX146" s="7"/>
      <c r="QSY146" s="7"/>
      <c r="QSZ146" s="7"/>
      <c r="QTA146" s="7"/>
      <c r="QTB146" s="7"/>
      <c r="QTC146" s="7"/>
      <c r="QTD146" s="7"/>
      <c r="QTE146" s="7"/>
      <c r="QTF146" s="7"/>
      <c r="QTG146" s="7"/>
      <c r="QTH146" s="7"/>
      <c r="QTI146" s="7"/>
      <c r="QTJ146" s="7"/>
      <c r="QTK146" s="7"/>
      <c r="QTL146" s="7"/>
      <c r="QTM146" s="7"/>
      <c r="QTN146" s="7"/>
      <c r="QTO146" s="7"/>
      <c r="QTP146" s="7"/>
      <c r="QTQ146" s="7"/>
      <c r="QTR146" s="7"/>
      <c r="QTS146" s="7"/>
      <c r="QTT146" s="7"/>
      <c r="QTU146" s="7"/>
      <c r="QTV146" s="7"/>
      <c r="QTW146" s="7"/>
      <c r="QTX146" s="7"/>
      <c r="QTY146" s="7"/>
      <c r="QTZ146" s="7"/>
      <c r="QUA146" s="7"/>
      <c r="QUB146" s="7"/>
      <c r="QUC146" s="7"/>
      <c r="QUD146" s="7"/>
      <c r="QUE146" s="7"/>
      <c r="QUF146" s="7"/>
      <c r="QUG146" s="7"/>
      <c r="QUH146" s="7"/>
      <c r="QUI146" s="7"/>
      <c r="QUJ146" s="7"/>
      <c r="QUK146" s="7"/>
      <c r="QUL146" s="7"/>
      <c r="QUM146" s="7"/>
      <c r="QUN146" s="7"/>
      <c r="QUP146" s="7"/>
      <c r="QUQ146" s="7"/>
      <c r="QUR146" s="7"/>
      <c r="QUS146" s="7"/>
      <c r="QUT146" s="7"/>
      <c r="QUU146" s="7"/>
      <c r="QUV146" s="7"/>
      <c r="QUW146" s="7"/>
      <c r="QUX146" s="7"/>
      <c r="QUY146" s="7"/>
      <c r="QUZ146" s="7"/>
      <c r="QVA146" s="7"/>
      <c r="QVB146" s="7"/>
      <c r="QVC146" s="7"/>
      <c r="QVD146" s="7"/>
      <c r="QVE146" s="7"/>
      <c r="QVF146" s="7"/>
      <c r="QVG146" s="7"/>
      <c r="QVH146" s="7"/>
      <c r="QVI146" s="7"/>
      <c r="QVJ146" s="7"/>
      <c r="QVK146" s="7"/>
      <c r="QVL146" s="7"/>
      <c r="QVM146" s="7"/>
      <c r="QVN146" s="7"/>
      <c r="QVO146" s="7"/>
      <c r="QVP146" s="7"/>
      <c r="QVQ146" s="7"/>
      <c r="QVR146" s="7"/>
      <c r="QVS146" s="7"/>
      <c r="QVT146" s="7"/>
      <c r="QVU146" s="7"/>
      <c r="QVV146" s="7"/>
      <c r="QVW146" s="7"/>
      <c r="QVX146" s="7"/>
      <c r="QVY146" s="7"/>
      <c r="QVZ146" s="7"/>
      <c r="QWA146" s="7"/>
      <c r="QWB146" s="7"/>
      <c r="QWC146" s="7"/>
      <c r="QWD146" s="7"/>
      <c r="QWE146" s="7"/>
      <c r="QWF146" s="7"/>
      <c r="QWG146" s="7"/>
      <c r="QWH146" s="7"/>
      <c r="QWI146" s="7"/>
      <c r="QWJ146" s="7"/>
      <c r="QWK146" s="7"/>
      <c r="QWL146" s="7"/>
      <c r="QWM146" s="7"/>
      <c r="QWN146" s="7"/>
      <c r="QWO146" s="7"/>
      <c r="QWP146" s="7"/>
      <c r="QWQ146" s="7"/>
      <c r="QWR146" s="7"/>
      <c r="QWS146" s="7"/>
      <c r="QWT146" s="7"/>
      <c r="QWU146" s="7"/>
      <c r="QWV146" s="7"/>
      <c r="QWW146" s="7"/>
      <c r="QWX146" s="7"/>
      <c r="QWY146" s="7"/>
      <c r="QWZ146" s="7"/>
      <c r="QXA146" s="7"/>
      <c r="QXB146" s="7"/>
      <c r="QXC146" s="7"/>
      <c r="QXD146" s="7"/>
      <c r="QXE146" s="7"/>
      <c r="QXF146" s="7"/>
      <c r="QXG146" s="7"/>
      <c r="QXH146" s="7"/>
      <c r="QXI146" s="7"/>
      <c r="QXJ146" s="7"/>
      <c r="QXK146" s="7"/>
      <c r="QXL146" s="7"/>
      <c r="QXM146" s="7"/>
      <c r="QXN146" s="7"/>
      <c r="QXO146" s="7"/>
      <c r="QXP146" s="7"/>
      <c r="QXQ146" s="7"/>
      <c r="QXR146" s="7"/>
      <c r="QXS146" s="7"/>
      <c r="QXT146" s="7"/>
      <c r="QXU146" s="7"/>
      <c r="QXV146" s="7"/>
      <c r="QXW146" s="7"/>
      <c r="QXX146" s="7"/>
      <c r="QXY146" s="7"/>
      <c r="QXZ146" s="7"/>
      <c r="QYA146" s="7"/>
      <c r="QYB146" s="7"/>
      <c r="QYC146" s="7"/>
      <c r="QYD146" s="7"/>
      <c r="QYE146" s="7"/>
      <c r="QYF146" s="7"/>
      <c r="QYG146" s="7"/>
      <c r="QYH146" s="7"/>
      <c r="QYI146" s="7"/>
      <c r="QYJ146" s="7"/>
      <c r="QYK146" s="7"/>
      <c r="QYL146" s="7"/>
      <c r="QYM146" s="7"/>
      <c r="QYN146" s="7"/>
      <c r="QYO146" s="7"/>
      <c r="QYP146" s="7"/>
      <c r="QYQ146" s="7"/>
      <c r="QYR146" s="7"/>
      <c r="QYS146" s="7"/>
      <c r="QYT146" s="7"/>
      <c r="QYU146" s="7"/>
      <c r="QYV146" s="7"/>
      <c r="QYW146" s="7"/>
      <c r="QYX146" s="7"/>
      <c r="QYY146" s="7"/>
      <c r="QYZ146" s="7"/>
      <c r="QZA146" s="7"/>
      <c r="QZB146" s="7"/>
      <c r="QZC146" s="7"/>
      <c r="QZD146" s="7"/>
      <c r="QZE146" s="7"/>
      <c r="QZF146" s="7"/>
      <c r="QZG146" s="7"/>
      <c r="QZH146" s="7"/>
      <c r="QZI146" s="7"/>
      <c r="QZJ146" s="7"/>
      <c r="QZK146" s="7"/>
      <c r="QZL146" s="7"/>
      <c r="QZM146" s="7"/>
      <c r="QZN146" s="7"/>
      <c r="QZO146" s="7"/>
      <c r="QZP146" s="7"/>
      <c r="QZQ146" s="7"/>
      <c r="QZR146" s="7"/>
      <c r="QZS146" s="7"/>
      <c r="QZT146" s="7"/>
      <c r="QZU146" s="7"/>
      <c r="QZV146" s="7"/>
      <c r="QZW146" s="7"/>
      <c r="QZX146" s="7"/>
      <c r="QZY146" s="7"/>
      <c r="QZZ146" s="7"/>
      <c r="RAA146" s="7"/>
      <c r="RAB146" s="7"/>
      <c r="RAC146" s="7"/>
      <c r="RAD146" s="7"/>
      <c r="RAE146" s="7"/>
      <c r="RAF146" s="7"/>
      <c r="RAG146" s="7"/>
      <c r="RAH146" s="7"/>
      <c r="RAI146" s="7"/>
      <c r="RAJ146" s="7"/>
      <c r="RAK146" s="7"/>
      <c r="RAL146" s="7"/>
      <c r="RAM146" s="7"/>
      <c r="RAN146" s="7"/>
      <c r="RAO146" s="7"/>
      <c r="RAP146" s="7"/>
      <c r="RAQ146" s="7"/>
      <c r="RAR146" s="7"/>
      <c r="RAS146" s="7"/>
      <c r="RAT146" s="7"/>
      <c r="RAU146" s="7"/>
      <c r="RAV146" s="7"/>
      <c r="RAW146" s="7"/>
      <c r="RAX146" s="7"/>
      <c r="RAY146" s="7"/>
      <c r="RAZ146" s="7"/>
      <c r="RBA146" s="7"/>
      <c r="RBB146" s="7"/>
      <c r="RBC146" s="7"/>
      <c r="RBD146" s="7"/>
      <c r="RBE146" s="7"/>
      <c r="RBF146" s="7"/>
      <c r="RBG146" s="7"/>
      <c r="RBH146" s="7"/>
      <c r="RBI146" s="7"/>
      <c r="RBJ146" s="7"/>
      <c r="RBK146" s="7"/>
      <c r="RBL146" s="7"/>
      <c r="RBM146" s="7"/>
      <c r="RBN146" s="7"/>
      <c r="RBO146" s="7"/>
      <c r="RBP146" s="7"/>
      <c r="RBQ146" s="7"/>
      <c r="RBR146" s="7"/>
      <c r="RBS146" s="7"/>
      <c r="RBT146" s="7"/>
      <c r="RBU146" s="7"/>
      <c r="RBV146" s="7"/>
      <c r="RBW146" s="7"/>
      <c r="RBX146" s="7"/>
      <c r="RBY146" s="7"/>
      <c r="RBZ146" s="7"/>
      <c r="RCA146" s="7"/>
      <c r="RCB146" s="7"/>
      <c r="RCC146" s="7"/>
      <c r="RCD146" s="7"/>
      <c r="RCE146" s="7"/>
      <c r="RCF146" s="7"/>
      <c r="RCG146" s="7"/>
      <c r="RCH146" s="7"/>
      <c r="RCI146" s="7"/>
      <c r="RCJ146" s="7"/>
      <c r="RCK146" s="7"/>
      <c r="RCL146" s="7"/>
      <c r="RCM146" s="7"/>
      <c r="RCN146" s="7"/>
      <c r="RCO146" s="7"/>
      <c r="RCP146" s="7"/>
      <c r="RCQ146" s="7"/>
      <c r="RCR146" s="7"/>
      <c r="RCS146" s="7"/>
      <c r="RCT146" s="7"/>
      <c r="RCU146" s="7"/>
      <c r="RCV146" s="7"/>
      <c r="RCW146" s="7"/>
      <c r="RCX146" s="7"/>
      <c r="RCY146" s="7"/>
      <c r="RCZ146" s="7"/>
      <c r="RDA146" s="7"/>
      <c r="RDB146" s="7"/>
      <c r="RDC146" s="7"/>
      <c r="RDD146" s="7"/>
      <c r="RDE146" s="7"/>
      <c r="RDF146" s="7"/>
      <c r="RDG146" s="7"/>
      <c r="RDH146" s="7"/>
      <c r="RDI146" s="7"/>
      <c r="RDJ146" s="7"/>
      <c r="RDK146" s="7"/>
      <c r="RDL146" s="7"/>
      <c r="RDM146" s="7"/>
      <c r="RDN146" s="7"/>
      <c r="RDO146" s="7"/>
      <c r="RDP146" s="7"/>
      <c r="RDQ146" s="7"/>
      <c r="RDR146" s="7"/>
      <c r="RDS146" s="7"/>
      <c r="RDT146" s="7"/>
      <c r="RDU146" s="7"/>
      <c r="RDV146" s="7"/>
      <c r="RDW146" s="7"/>
      <c r="RDX146" s="7"/>
      <c r="RDY146" s="7"/>
      <c r="RDZ146" s="7"/>
      <c r="REA146" s="7"/>
      <c r="REB146" s="7"/>
      <c r="REC146" s="7"/>
      <c r="RED146" s="7"/>
      <c r="REE146" s="7"/>
      <c r="REF146" s="7"/>
      <c r="REG146" s="7"/>
      <c r="REH146" s="7"/>
      <c r="REI146" s="7"/>
      <c r="REJ146" s="7"/>
      <c r="REL146" s="7"/>
      <c r="REM146" s="7"/>
      <c r="REN146" s="7"/>
      <c r="REO146" s="7"/>
      <c r="REP146" s="7"/>
      <c r="REQ146" s="7"/>
      <c r="RER146" s="7"/>
      <c r="RES146" s="7"/>
      <c r="RET146" s="7"/>
      <c r="REU146" s="7"/>
      <c r="REV146" s="7"/>
      <c r="REW146" s="7"/>
      <c r="REX146" s="7"/>
      <c r="REY146" s="7"/>
      <c r="REZ146" s="7"/>
      <c r="RFA146" s="7"/>
      <c r="RFB146" s="7"/>
      <c r="RFC146" s="7"/>
      <c r="RFD146" s="7"/>
      <c r="RFE146" s="7"/>
      <c r="RFF146" s="7"/>
      <c r="RFG146" s="7"/>
      <c r="RFH146" s="7"/>
      <c r="RFI146" s="7"/>
      <c r="RFJ146" s="7"/>
      <c r="RFK146" s="7"/>
      <c r="RFL146" s="7"/>
      <c r="RFM146" s="7"/>
      <c r="RFN146" s="7"/>
      <c r="RFO146" s="7"/>
      <c r="RFP146" s="7"/>
      <c r="RFQ146" s="7"/>
      <c r="RFR146" s="7"/>
      <c r="RFS146" s="7"/>
      <c r="RFT146" s="7"/>
      <c r="RFU146" s="7"/>
      <c r="RFV146" s="7"/>
      <c r="RFW146" s="7"/>
      <c r="RFX146" s="7"/>
      <c r="RFY146" s="7"/>
      <c r="RFZ146" s="7"/>
      <c r="RGA146" s="7"/>
      <c r="RGB146" s="7"/>
      <c r="RGC146" s="7"/>
      <c r="RGD146" s="7"/>
      <c r="RGE146" s="7"/>
      <c r="RGF146" s="7"/>
      <c r="RGG146" s="7"/>
      <c r="RGH146" s="7"/>
      <c r="RGI146" s="7"/>
      <c r="RGJ146" s="7"/>
      <c r="RGK146" s="7"/>
      <c r="RGL146" s="7"/>
      <c r="RGM146" s="7"/>
      <c r="RGN146" s="7"/>
      <c r="RGO146" s="7"/>
      <c r="RGP146" s="7"/>
      <c r="RGQ146" s="7"/>
      <c r="RGR146" s="7"/>
      <c r="RGS146" s="7"/>
      <c r="RGT146" s="7"/>
      <c r="RGU146" s="7"/>
      <c r="RGV146" s="7"/>
      <c r="RGW146" s="7"/>
      <c r="RGX146" s="7"/>
      <c r="RGY146" s="7"/>
      <c r="RGZ146" s="7"/>
      <c r="RHA146" s="7"/>
      <c r="RHB146" s="7"/>
      <c r="RHC146" s="7"/>
      <c r="RHD146" s="7"/>
      <c r="RHE146" s="7"/>
      <c r="RHF146" s="7"/>
      <c r="RHG146" s="7"/>
      <c r="RHH146" s="7"/>
      <c r="RHI146" s="7"/>
      <c r="RHJ146" s="7"/>
      <c r="RHK146" s="7"/>
      <c r="RHL146" s="7"/>
      <c r="RHM146" s="7"/>
      <c r="RHN146" s="7"/>
      <c r="RHO146" s="7"/>
      <c r="RHP146" s="7"/>
      <c r="RHQ146" s="7"/>
      <c r="RHR146" s="7"/>
      <c r="RHS146" s="7"/>
      <c r="RHT146" s="7"/>
      <c r="RHU146" s="7"/>
      <c r="RHV146" s="7"/>
      <c r="RHW146" s="7"/>
      <c r="RHX146" s="7"/>
      <c r="RHY146" s="7"/>
      <c r="RHZ146" s="7"/>
      <c r="RIA146" s="7"/>
      <c r="RIB146" s="7"/>
      <c r="RIC146" s="7"/>
      <c r="RID146" s="7"/>
      <c r="RIE146" s="7"/>
      <c r="RIF146" s="7"/>
      <c r="RIG146" s="7"/>
      <c r="RIH146" s="7"/>
      <c r="RII146" s="7"/>
      <c r="RIJ146" s="7"/>
      <c r="RIK146" s="7"/>
      <c r="RIL146" s="7"/>
      <c r="RIM146" s="7"/>
      <c r="RIN146" s="7"/>
      <c r="RIO146" s="7"/>
      <c r="RIP146" s="7"/>
      <c r="RIQ146" s="7"/>
      <c r="RIR146" s="7"/>
      <c r="RIS146" s="7"/>
      <c r="RIT146" s="7"/>
      <c r="RIU146" s="7"/>
      <c r="RIV146" s="7"/>
      <c r="RIW146" s="7"/>
      <c r="RIX146" s="7"/>
      <c r="RIY146" s="7"/>
      <c r="RIZ146" s="7"/>
      <c r="RJA146" s="7"/>
      <c r="RJB146" s="7"/>
      <c r="RJC146" s="7"/>
      <c r="RJD146" s="7"/>
      <c r="RJE146" s="7"/>
      <c r="RJF146" s="7"/>
      <c r="RJG146" s="7"/>
      <c r="RJH146" s="7"/>
      <c r="RJI146" s="7"/>
      <c r="RJJ146" s="7"/>
      <c r="RJK146" s="7"/>
      <c r="RJL146" s="7"/>
      <c r="RJM146" s="7"/>
      <c r="RJN146" s="7"/>
      <c r="RJO146" s="7"/>
      <c r="RJP146" s="7"/>
      <c r="RJQ146" s="7"/>
      <c r="RJR146" s="7"/>
      <c r="RJS146" s="7"/>
      <c r="RJT146" s="7"/>
      <c r="RJU146" s="7"/>
      <c r="RJV146" s="7"/>
      <c r="RJW146" s="7"/>
      <c r="RJX146" s="7"/>
      <c r="RJY146" s="7"/>
      <c r="RJZ146" s="7"/>
      <c r="RKA146" s="7"/>
      <c r="RKB146" s="7"/>
      <c r="RKC146" s="7"/>
      <c r="RKD146" s="7"/>
      <c r="RKE146" s="7"/>
      <c r="RKF146" s="7"/>
      <c r="RKG146" s="7"/>
      <c r="RKH146" s="7"/>
      <c r="RKI146" s="7"/>
      <c r="RKJ146" s="7"/>
      <c r="RKK146" s="7"/>
      <c r="RKL146" s="7"/>
      <c r="RKM146" s="7"/>
      <c r="RKN146" s="7"/>
      <c r="RKO146" s="7"/>
      <c r="RKP146" s="7"/>
      <c r="RKQ146" s="7"/>
      <c r="RKR146" s="7"/>
      <c r="RKS146" s="7"/>
      <c r="RKT146" s="7"/>
      <c r="RKU146" s="7"/>
      <c r="RKV146" s="7"/>
      <c r="RKW146" s="7"/>
      <c r="RKX146" s="7"/>
      <c r="RKY146" s="7"/>
      <c r="RKZ146" s="7"/>
      <c r="RLA146" s="7"/>
      <c r="RLB146" s="7"/>
      <c r="RLC146" s="7"/>
      <c r="RLD146" s="7"/>
      <c r="RLE146" s="7"/>
      <c r="RLF146" s="7"/>
      <c r="RLG146" s="7"/>
      <c r="RLH146" s="7"/>
      <c r="RLI146" s="7"/>
      <c r="RLJ146" s="7"/>
      <c r="RLK146" s="7"/>
      <c r="RLL146" s="7"/>
      <c r="RLM146" s="7"/>
      <c r="RLN146" s="7"/>
      <c r="RLO146" s="7"/>
      <c r="RLP146" s="7"/>
      <c r="RLQ146" s="7"/>
      <c r="RLR146" s="7"/>
      <c r="RLS146" s="7"/>
      <c r="RLT146" s="7"/>
      <c r="RLU146" s="7"/>
      <c r="RLV146" s="7"/>
      <c r="RLW146" s="7"/>
      <c r="RLX146" s="7"/>
      <c r="RLY146" s="7"/>
      <c r="RLZ146" s="7"/>
      <c r="RMA146" s="7"/>
      <c r="RMB146" s="7"/>
      <c r="RMC146" s="7"/>
      <c r="RMD146" s="7"/>
      <c r="RME146" s="7"/>
      <c r="RMF146" s="7"/>
      <c r="RMG146" s="7"/>
      <c r="RMH146" s="7"/>
      <c r="RMI146" s="7"/>
      <c r="RMJ146" s="7"/>
      <c r="RMK146" s="7"/>
      <c r="RML146" s="7"/>
      <c r="RMM146" s="7"/>
      <c r="RMN146" s="7"/>
      <c r="RMO146" s="7"/>
      <c r="RMP146" s="7"/>
      <c r="RMQ146" s="7"/>
      <c r="RMR146" s="7"/>
      <c r="RMS146" s="7"/>
      <c r="RMT146" s="7"/>
      <c r="RMU146" s="7"/>
      <c r="RMV146" s="7"/>
      <c r="RMW146" s="7"/>
      <c r="RMX146" s="7"/>
      <c r="RMY146" s="7"/>
      <c r="RMZ146" s="7"/>
      <c r="RNA146" s="7"/>
      <c r="RNB146" s="7"/>
      <c r="RNC146" s="7"/>
      <c r="RND146" s="7"/>
      <c r="RNE146" s="7"/>
      <c r="RNF146" s="7"/>
      <c r="RNG146" s="7"/>
      <c r="RNH146" s="7"/>
      <c r="RNI146" s="7"/>
      <c r="RNJ146" s="7"/>
      <c r="RNK146" s="7"/>
      <c r="RNL146" s="7"/>
      <c r="RNM146" s="7"/>
      <c r="RNN146" s="7"/>
      <c r="RNO146" s="7"/>
      <c r="RNP146" s="7"/>
      <c r="RNQ146" s="7"/>
      <c r="RNR146" s="7"/>
      <c r="RNS146" s="7"/>
      <c r="RNT146" s="7"/>
      <c r="RNU146" s="7"/>
      <c r="RNV146" s="7"/>
      <c r="RNW146" s="7"/>
      <c r="RNX146" s="7"/>
      <c r="RNY146" s="7"/>
      <c r="RNZ146" s="7"/>
      <c r="ROA146" s="7"/>
      <c r="ROB146" s="7"/>
      <c r="ROC146" s="7"/>
      <c r="ROD146" s="7"/>
      <c r="ROE146" s="7"/>
      <c r="ROF146" s="7"/>
      <c r="ROH146" s="7"/>
      <c r="ROI146" s="7"/>
      <c r="ROJ146" s="7"/>
      <c r="ROK146" s="7"/>
      <c r="ROL146" s="7"/>
      <c r="ROM146" s="7"/>
      <c r="RON146" s="7"/>
      <c r="ROO146" s="7"/>
      <c r="ROP146" s="7"/>
      <c r="ROQ146" s="7"/>
      <c r="ROR146" s="7"/>
      <c r="ROS146" s="7"/>
      <c r="ROT146" s="7"/>
      <c r="ROU146" s="7"/>
      <c r="ROV146" s="7"/>
      <c r="ROW146" s="7"/>
      <c r="ROX146" s="7"/>
      <c r="ROY146" s="7"/>
      <c r="ROZ146" s="7"/>
      <c r="RPA146" s="7"/>
      <c r="RPB146" s="7"/>
      <c r="RPC146" s="7"/>
      <c r="RPD146" s="7"/>
      <c r="RPE146" s="7"/>
      <c r="RPF146" s="7"/>
      <c r="RPG146" s="7"/>
      <c r="RPH146" s="7"/>
      <c r="RPI146" s="7"/>
      <c r="RPJ146" s="7"/>
      <c r="RPK146" s="7"/>
      <c r="RPL146" s="7"/>
      <c r="RPM146" s="7"/>
      <c r="RPN146" s="7"/>
      <c r="RPO146" s="7"/>
      <c r="RPP146" s="7"/>
      <c r="RPQ146" s="7"/>
      <c r="RPR146" s="7"/>
      <c r="RPS146" s="7"/>
      <c r="RPT146" s="7"/>
      <c r="RPU146" s="7"/>
      <c r="RPV146" s="7"/>
      <c r="RPW146" s="7"/>
      <c r="RPX146" s="7"/>
      <c r="RPY146" s="7"/>
      <c r="RPZ146" s="7"/>
      <c r="RQA146" s="7"/>
      <c r="RQB146" s="7"/>
      <c r="RQC146" s="7"/>
      <c r="RQD146" s="7"/>
      <c r="RQE146" s="7"/>
      <c r="RQF146" s="7"/>
      <c r="RQG146" s="7"/>
      <c r="RQH146" s="7"/>
      <c r="RQI146" s="7"/>
      <c r="RQJ146" s="7"/>
      <c r="RQK146" s="7"/>
      <c r="RQL146" s="7"/>
      <c r="RQM146" s="7"/>
      <c r="RQN146" s="7"/>
      <c r="RQO146" s="7"/>
      <c r="RQP146" s="7"/>
      <c r="RQQ146" s="7"/>
      <c r="RQR146" s="7"/>
      <c r="RQS146" s="7"/>
      <c r="RQT146" s="7"/>
      <c r="RQU146" s="7"/>
      <c r="RQV146" s="7"/>
      <c r="RQW146" s="7"/>
      <c r="RQX146" s="7"/>
      <c r="RQY146" s="7"/>
      <c r="RQZ146" s="7"/>
      <c r="RRA146" s="7"/>
      <c r="RRB146" s="7"/>
      <c r="RRC146" s="7"/>
      <c r="RRD146" s="7"/>
      <c r="RRE146" s="7"/>
      <c r="RRF146" s="7"/>
      <c r="RRG146" s="7"/>
      <c r="RRH146" s="7"/>
      <c r="RRI146" s="7"/>
      <c r="RRJ146" s="7"/>
      <c r="RRK146" s="7"/>
      <c r="RRL146" s="7"/>
      <c r="RRM146" s="7"/>
      <c r="RRN146" s="7"/>
      <c r="RRO146" s="7"/>
      <c r="RRP146" s="7"/>
      <c r="RRQ146" s="7"/>
      <c r="RRR146" s="7"/>
      <c r="RRS146" s="7"/>
      <c r="RRT146" s="7"/>
      <c r="RRU146" s="7"/>
      <c r="RRV146" s="7"/>
      <c r="RRW146" s="7"/>
      <c r="RRX146" s="7"/>
      <c r="RRY146" s="7"/>
      <c r="RRZ146" s="7"/>
      <c r="RSA146" s="7"/>
      <c r="RSB146" s="7"/>
      <c r="RSC146" s="7"/>
      <c r="RSD146" s="7"/>
      <c r="RSE146" s="7"/>
      <c r="RSF146" s="7"/>
      <c r="RSG146" s="7"/>
      <c r="RSH146" s="7"/>
      <c r="RSI146" s="7"/>
      <c r="RSJ146" s="7"/>
      <c r="RSK146" s="7"/>
      <c r="RSL146" s="7"/>
      <c r="RSM146" s="7"/>
      <c r="RSN146" s="7"/>
      <c r="RSO146" s="7"/>
      <c r="RSP146" s="7"/>
      <c r="RSQ146" s="7"/>
      <c r="RSR146" s="7"/>
      <c r="RSS146" s="7"/>
      <c r="RST146" s="7"/>
      <c r="RSU146" s="7"/>
      <c r="RSV146" s="7"/>
      <c r="RSW146" s="7"/>
      <c r="RSX146" s="7"/>
      <c r="RSY146" s="7"/>
      <c r="RSZ146" s="7"/>
      <c r="RTA146" s="7"/>
      <c r="RTB146" s="7"/>
      <c r="RTC146" s="7"/>
      <c r="RTD146" s="7"/>
      <c r="RTE146" s="7"/>
      <c r="RTF146" s="7"/>
      <c r="RTG146" s="7"/>
      <c r="RTH146" s="7"/>
      <c r="RTI146" s="7"/>
      <c r="RTJ146" s="7"/>
      <c r="RTK146" s="7"/>
      <c r="RTL146" s="7"/>
      <c r="RTM146" s="7"/>
      <c r="RTN146" s="7"/>
      <c r="RTO146" s="7"/>
      <c r="RTP146" s="7"/>
      <c r="RTQ146" s="7"/>
      <c r="RTR146" s="7"/>
      <c r="RTS146" s="7"/>
      <c r="RTT146" s="7"/>
      <c r="RTU146" s="7"/>
      <c r="RTV146" s="7"/>
      <c r="RTW146" s="7"/>
      <c r="RTX146" s="7"/>
      <c r="RTY146" s="7"/>
      <c r="RTZ146" s="7"/>
      <c r="RUA146" s="7"/>
      <c r="RUB146" s="7"/>
      <c r="RUC146" s="7"/>
      <c r="RUD146" s="7"/>
      <c r="RUE146" s="7"/>
      <c r="RUF146" s="7"/>
      <c r="RUG146" s="7"/>
      <c r="RUH146" s="7"/>
      <c r="RUI146" s="7"/>
      <c r="RUJ146" s="7"/>
      <c r="RUK146" s="7"/>
      <c r="RUL146" s="7"/>
      <c r="RUM146" s="7"/>
      <c r="RUN146" s="7"/>
      <c r="RUO146" s="7"/>
      <c r="RUP146" s="7"/>
      <c r="RUQ146" s="7"/>
      <c r="RUR146" s="7"/>
      <c r="RUS146" s="7"/>
      <c r="RUT146" s="7"/>
      <c r="RUU146" s="7"/>
      <c r="RUV146" s="7"/>
      <c r="RUW146" s="7"/>
      <c r="RUX146" s="7"/>
      <c r="RUY146" s="7"/>
      <c r="RUZ146" s="7"/>
      <c r="RVA146" s="7"/>
      <c r="RVB146" s="7"/>
      <c r="RVC146" s="7"/>
      <c r="RVD146" s="7"/>
      <c r="RVE146" s="7"/>
      <c r="RVF146" s="7"/>
      <c r="RVG146" s="7"/>
      <c r="RVH146" s="7"/>
      <c r="RVI146" s="7"/>
      <c r="RVJ146" s="7"/>
      <c r="RVK146" s="7"/>
      <c r="RVL146" s="7"/>
      <c r="RVM146" s="7"/>
      <c r="RVN146" s="7"/>
      <c r="RVO146" s="7"/>
      <c r="RVP146" s="7"/>
      <c r="RVQ146" s="7"/>
      <c r="RVR146" s="7"/>
      <c r="RVS146" s="7"/>
      <c r="RVT146" s="7"/>
      <c r="RVU146" s="7"/>
      <c r="RVV146" s="7"/>
      <c r="RVW146" s="7"/>
      <c r="RVX146" s="7"/>
      <c r="RVY146" s="7"/>
      <c r="RVZ146" s="7"/>
      <c r="RWA146" s="7"/>
      <c r="RWB146" s="7"/>
      <c r="RWC146" s="7"/>
      <c r="RWD146" s="7"/>
      <c r="RWE146" s="7"/>
      <c r="RWF146" s="7"/>
      <c r="RWG146" s="7"/>
      <c r="RWH146" s="7"/>
      <c r="RWI146" s="7"/>
      <c r="RWJ146" s="7"/>
      <c r="RWK146" s="7"/>
      <c r="RWL146" s="7"/>
      <c r="RWM146" s="7"/>
      <c r="RWN146" s="7"/>
      <c r="RWO146" s="7"/>
      <c r="RWP146" s="7"/>
      <c r="RWQ146" s="7"/>
      <c r="RWR146" s="7"/>
      <c r="RWS146" s="7"/>
      <c r="RWT146" s="7"/>
      <c r="RWU146" s="7"/>
      <c r="RWV146" s="7"/>
      <c r="RWW146" s="7"/>
      <c r="RWX146" s="7"/>
      <c r="RWY146" s="7"/>
      <c r="RWZ146" s="7"/>
      <c r="RXA146" s="7"/>
      <c r="RXB146" s="7"/>
      <c r="RXC146" s="7"/>
      <c r="RXD146" s="7"/>
      <c r="RXE146" s="7"/>
      <c r="RXF146" s="7"/>
      <c r="RXG146" s="7"/>
      <c r="RXH146" s="7"/>
      <c r="RXI146" s="7"/>
      <c r="RXJ146" s="7"/>
      <c r="RXK146" s="7"/>
      <c r="RXL146" s="7"/>
      <c r="RXM146" s="7"/>
      <c r="RXN146" s="7"/>
      <c r="RXO146" s="7"/>
      <c r="RXP146" s="7"/>
      <c r="RXQ146" s="7"/>
      <c r="RXR146" s="7"/>
      <c r="RXS146" s="7"/>
      <c r="RXT146" s="7"/>
      <c r="RXU146" s="7"/>
      <c r="RXV146" s="7"/>
      <c r="RXW146" s="7"/>
      <c r="RXX146" s="7"/>
      <c r="RXY146" s="7"/>
      <c r="RXZ146" s="7"/>
      <c r="RYA146" s="7"/>
      <c r="RYB146" s="7"/>
      <c r="RYD146" s="7"/>
      <c r="RYE146" s="7"/>
      <c r="RYF146" s="7"/>
      <c r="RYG146" s="7"/>
      <c r="RYH146" s="7"/>
      <c r="RYI146" s="7"/>
      <c r="RYJ146" s="7"/>
      <c r="RYK146" s="7"/>
      <c r="RYL146" s="7"/>
      <c r="RYM146" s="7"/>
      <c r="RYN146" s="7"/>
      <c r="RYO146" s="7"/>
      <c r="RYP146" s="7"/>
      <c r="RYQ146" s="7"/>
      <c r="RYR146" s="7"/>
      <c r="RYS146" s="7"/>
      <c r="RYT146" s="7"/>
      <c r="RYU146" s="7"/>
      <c r="RYV146" s="7"/>
      <c r="RYW146" s="7"/>
      <c r="RYX146" s="7"/>
      <c r="RYY146" s="7"/>
      <c r="RYZ146" s="7"/>
      <c r="RZA146" s="7"/>
      <c r="RZB146" s="7"/>
      <c r="RZC146" s="7"/>
      <c r="RZD146" s="7"/>
      <c r="RZE146" s="7"/>
      <c r="RZF146" s="7"/>
      <c r="RZG146" s="7"/>
      <c r="RZH146" s="7"/>
      <c r="RZI146" s="7"/>
      <c r="RZJ146" s="7"/>
      <c r="RZK146" s="7"/>
      <c r="RZL146" s="7"/>
      <c r="RZM146" s="7"/>
      <c r="RZN146" s="7"/>
      <c r="RZO146" s="7"/>
      <c r="RZP146" s="7"/>
      <c r="RZQ146" s="7"/>
      <c r="RZR146" s="7"/>
      <c r="RZS146" s="7"/>
      <c r="RZT146" s="7"/>
      <c r="RZU146" s="7"/>
      <c r="RZV146" s="7"/>
      <c r="RZW146" s="7"/>
      <c r="RZX146" s="7"/>
      <c r="RZY146" s="7"/>
      <c r="RZZ146" s="7"/>
      <c r="SAA146" s="7"/>
      <c r="SAB146" s="7"/>
      <c r="SAC146" s="7"/>
      <c r="SAD146" s="7"/>
      <c r="SAE146" s="7"/>
      <c r="SAF146" s="7"/>
      <c r="SAG146" s="7"/>
      <c r="SAH146" s="7"/>
      <c r="SAI146" s="7"/>
      <c r="SAJ146" s="7"/>
      <c r="SAK146" s="7"/>
      <c r="SAL146" s="7"/>
      <c r="SAM146" s="7"/>
      <c r="SAN146" s="7"/>
      <c r="SAO146" s="7"/>
      <c r="SAP146" s="7"/>
      <c r="SAQ146" s="7"/>
      <c r="SAR146" s="7"/>
      <c r="SAS146" s="7"/>
      <c r="SAT146" s="7"/>
      <c r="SAU146" s="7"/>
      <c r="SAV146" s="7"/>
      <c r="SAW146" s="7"/>
      <c r="SAX146" s="7"/>
      <c r="SAY146" s="7"/>
      <c r="SAZ146" s="7"/>
      <c r="SBA146" s="7"/>
      <c r="SBB146" s="7"/>
      <c r="SBC146" s="7"/>
      <c r="SBD146" s="7"/>
      <c r="SBE146" s="7"/>
      <c r="SBF146" s="7"/>
      <c r="SBG146" s="7"/>
      <c r="SBH146" s="7"/>
      <c r="SBI146" s="7"/>
      <c r="SBJ146" s="7"/>
      <c r="SBK146" s="7"/>
      <c r="SBL146" s="7"/>
      <c r="SBM146" s="7"/>
      <c r="SBN146" s="7"/>
      <c r="SBO146" s="7"/>
      <c r="SBP146" s="7"/>
      <c r="SBQ146" s="7"/>
      <c r="SBR146" s="7"/>
      <c r="SBS146" s="7"/>
      <c r="SBT146" s="7"/>
      <c r="SBU146" s="7"/>
      <c r="SBV146" s="7"/>
      <c r="SBW146" s="7"/>
      <c r="SBX146" s="7"/>
      <c r="SBY146" s="7"/>
      <c r="SBZ146" s="7"/>
      <c r="SCA146" s="7"/>
      <c r="SCB146" s="7"/>
      <c r="SCC146" s="7"/>
      <c r="SCD146" s="7"/>
      <c r="SCE146" s="7"/>
      <c r="SCF146" s="7"/>
      <c r="SCG146" s="7"/>
      <c r="SCH146" s="7"/>
      <c r="SCI146" s="7"/>
      <c r="SCJ146" s="7"/>
      <c r="SCK146" s="7"/>
      <c r="SCL146" s="7"/>
      <c r="SCM146" s="7"/>
      <c r="SCN146" s="7"/>
      <c r="SCO146" s="7"/>
      <c r="SCP146" s="7"/>
      <c r="SCQ146" s="7"/>
      <c r="SCR146" s="7"/>
      <c r="SCS146" s="7"/>
      <c r="SCT146" s="7"/>
      <c r="SCU146" s="7"/>
      <c r="SCV146" s="7"/>
      <c r="SCW146" s="7"/>
      <c r="SCX146" s="7"/>
      <c r="SCY146" s="7"/>
      <c r="SCZ146" s="7"/>
      <c r="SDA146" s="7"/>
      <c r="SDB146" s="7"/>
      <c r="SDC146" s="7"/>
      <c r="SDD146" s="7"/>
      <c r="SDE146" s="7"/>
      <c r="SDF146" s="7"/>
      <c r="SDG146" s="7"/>
      <c r="SDH146" s="7"/>
      <c r="SDI146" s="7"/>
      <c r="SDJ146" s="7"/>
      <c r="SDK146" s="7"/>
      <c r="SDL146" s="7"/>
      <c r="SDM146" s="7"/>
      <c r="SDN146" s="7"/>
      <c r="SDO146" s="7"/>
      <c r="SDP146" s="7"/>
      <c r="SDQ146" s="7"/>
      <c r="SDR146" s="7"/>
      <c r="SDS146" s="7"/>
      <c r="SDT146" s="7"/>
      <c r="SDU146" s="7"/>
      <c r="SDV146" s="7"/>
      <c r="SDW146" s="7"/>
      <c r="SDX146" s="7"/>
      <c r="SDY146" s="7"/>
      <c r="SDZ146" s="7"/>
      <c r="SEA146" s="7"/>
      <c r="SEB146" s="7"/>
      <c r="SEC146" s="7"/>
      <c r="SED146" s="7"/>
      <c r="SEE146" s="7"/>
      <c r="SEF146" s="7"/>
      <c r="SEG146" s="7"/>
      <c r="SEH146" s="7"/>
      <c r="SEI146" s="7"/>
      <c r="SEJ146" s="7"/>
      <c r="SEK146" s="7"/>
      <c r="SEL146" s="7"/>
      <c r="SEM146" s="7"/>
      <c r="SEN146" s="7"/>
      <c r="SEO146" s="7"/>
      <c r="SEP146" s="7"/>
      <c r="SEQ146" s="7"/>
      <c r="SER146" s="7"/>
      <c r="SES146" s="7"/>
      <c r="SET146" s="7"/>
      <c r="SEU146" s="7"/>
      <c r="SEV146" s="7"/>
      <c r="SEW146" s="7"/>
      <c r="SEX146" s="7"/>
      <c r="SEY146" s="7"/>
      <c r="SEZ146" s="7"/>
      <c r="SFA146" s="7"/>
      <c r="SFB146" s="7"/>
      <c r="SFC146" s="7"/>
      <c r="SFD146" s="7"/>
      <c r="SFE146" s="7"/>
      <c r="SFF146" s="7"/>
      <c r="SFG146" s="7"/>
      <c r="SFH146" s="7"/>
      <c r="SFI146" s="7"/>
      <c r="SFJ146" s="7"/>
      <c r="SFK146" s="7"/>
      <c r="SFL146" s="7"/>
      <c r="SFM146" s="7"/>
      <c r="SFN146" s="7"/>
      <c r="SFO146" s="7"/>
      <c r="SFP146" s="7"/>
      <c r="SFQ146" s="7"/>
      <c r="SFR146" s="7"/>
      <c r="SFS146" s="7"/>
      <c r="SFT146" s="7"/>
      <c r="SFU146" s="7"/>
      <c r="SFV146" s="7"/>
      <c r="SFW146" s="7"/>
      <c r="SFX146" s="7"/>
      <c r="SFY146" s="7"/>
      <c r="SFZ146" s="7"/>
      <c r="SGA146" s="7"/>
      <c r="SGB146" s="7"/>
      <c r="SGC146" s="7"/>
      <c r="SGD146" s="7"/>
      <c r="SGE146" s="7"/>
      <c r="SGF146" s="7"/>
      <c r="SGG146" s="7"/>
      <c r="SGH146" s="7"/>
      <c r="SGI146" s="7"/>
      <c r="SGJ146" s="7"/>
      <c r="SGK146" s="7"/>
      <c r="SGL146" s="7"/>
      <c r="SGM146" s="7"/>
      <c r="SGN146" s="7"/>
      <c r="SGO146" s="7"/>
      <c r="SGP146" s="7"/>
      <c r="SGQ146" s="7"/>
      <c r="SGR146" s="7"/>
      <c r="SGS146" s="7"/>
      <c r="SGT146" s="7"/>
      <c r="SGU146" s="7"/>
      <c r="SGV146" s="7"/>
      <c r="SGW146" s="7"/>
      <c r="SGX146" s="7"/>
      <c r="SGY146" s="7"/>
      <c r="SGZ146" s="7"/>
      <c r="SHA146" s="7"/>
      <c r="SHB146" s="7"/>
      <c r="SHC146" s="7"/>
      <c r="SHD146" s="7"/>
      <c r="SHE146" s="7"/>
      <c r="SHF146" s="7"/>
      <c r="SHG146" s="7"/>
      <c r="SHH146" s="7"/>
      <c r="SHI146" s="7"/>
      <c r="SHJ146" s="7"/>
      <c r="SHK146" s="7"/>
      <c r="SHL146" s="7"/>
      <c r="SHM146" s="7"/>
      <c r="SHN146" s="7"/>
      <c r="SHO146" s="7"/>
      <c r="SHP146" s="7"/>
      <c r="SHQ146" s="7"/>
      <c r="SHR146" s="7"/>
      <c r="SHS146" s="7"/>
      <c r="SHT146" s="7"/>
      <c r="SHU146" s="7"/>
      <c r="SHV146" s="7"/>
      <c r="SHW146" s="7"/>
      <c r="SHX146" s="7"/>
      <c r="SHZ146" s="7"/>
      <c r="SIA146" s="7"/>
      <c r="SIB146" s="7"/>
      <c r="SIC146" s="7"/>
      <c r="SID146" s="7"/>
      <c r="SIE146" s="7"/>
      <c r="SIF146" s="7"/>
      <c r="SIG146" s="7"/>
      <c r="SIH146" s="7"/>
      <c r="SII146" s="7"/>
      <c r="SIJ146" s="7"/>
      <c r="SIK146" s="7"/>
      <c r="SIL146" s="7"/>
      <c r="SIM146" s="7"/>
      <c r="SIN146" s="7"/>
      <c r="SIO146" s="7"/>
      <c r="SIP146" s="7"/>
      <c r="SIQ146" s="7"/>
      <c r="SIR146" s="7"/>
      <c r="SIS146" s="7"/>
      <c r="SIT146" s="7"/>
      <c r="SIU146" s="7"/>
      <c r="SIV146" s="7"/>
      <c r="SIW146" s="7"/>
      <c r="SIX146" s="7"/>
      <c r="SIY146" s="7"/>
      <c r="SIZ146" s="7"/>
      <c r="SJA146" s="7"/>
      <c r="SJB146" s="7"/>
      <c r="SJC146" s="7"/>
      <c r="SJD146" s="7"/>
      <c r="SJE146" s="7"/>
      <c r="SJF146" s="7"/>
      <c r="SJG146" s="7"/>
      <c r="SJH146" s="7"/>
      <c r="SJI146" s="7"/>
      <c r="SJJ146" s="7"/>
      <c r="SJK146" s="7"/>
      <c r="SJL146" s="7"/>
      <c r="SJM146" s="7"/>
      <c r="SJN146" s="7"/>
      <c r="SJO146" s="7"/>
      <c r="SJP146" s="7"/>
      <c r="SJQ146" s="7"/>
      <c r="SJR146" s="7"/>
      <c r="SJS146" s="7"/>
      <c r="SJT146" s="7"/>
      <c r="SJU146" s="7"/>
      <c r="SJV146" s="7"/>
      <c r="SJW146" s="7"/>
      <c r="SJX146" s="7"/>
      <c r="SJY146" s="7"/>
      <c r="SJZ146" s="7"/>
      <c r="SKA146" s="7"/>
      <c r="SKB146" s="7"/>
      <c r="SKC146" s="7"/>
      <c r="SKD146" s="7"/>
      <c r="SKE146" s="7"/>
      <c r="SKF146" s="7"/>
      <c r="SKG146" s="7"/>
      <c r="SKH146" s="7"/>
      <c r="SKI146" s="7"/>
      <c r="SKJ146" s="7"/>
      <c r="SKK146" s="7"/>
      <c r="SKL146" s="7"/>
      <c r="SKM146" s="7"/>
      <c r="SKN146" s="7"/>
      <c r="SKO146" s="7"/>
      <c r="SKP146" s="7"/>
      <c r="SKQ146" s="7"/>
      <c r="SKR146" s="7"/>
      <c r="SKS146" s="7"/>
      <c r="SKT146" s="7"/>
      <c r="SKU146" s="7"/>
      <c r="SKV146" s="7"/>
      <c r="SKW146" s="7"/>
      <c r="SKX146" s="7"/>
      <c r="SKY146" s="7"/>
      <c r="SKZ146" s="7"/>
      <c r="SLA146" s="7"/>
      <c r="SLB146" s="7"/>
      <c r="SLC146" s="7"/>
      <c r="SLD146" s="7"/>
      <c r="SLE146" s="7"/>
      <c r="SLF146" s="7"/>
      <c r="SLG146" s="7"/>
      <c r="SLH146" s="7"/>
      <c r="SLI146" s="7"/>
      <c r="SLJ146" s="7"/>
      <c r="SLK146" s="7"/>
      <c r="SLL146" s="7"/>
      <c r="SLM146" s="7"/>
      <c r="SLN146" s="7"/>
      <c r="SLO146" s="7"/>
      <c r="SLP146" s="7"/>
      <c r="SLQ146" s="7"/>
      <c r="SLR146" s="7"/>
      <c r="SLS146" s="7"/>
      <c r="SLT146" s="7"/>
      <c r="SLU146" s="7"/>
      <c r="SLV146" s="7"/>
      <c r="SLW146" s="7"/>
      <c r="SLX146" s="7"/>
      <c r="SLY146" s="7"/>
      <c r="SLZ146" s="7"/>
      <c r="SMA146" s="7"/>
      <c r="SMB146" s="7"/>
      <c r="SMC146" s="7"/>
      <c r="SMD146" s="7"/>
      <c r="SME146" s="7"/>
      <c r="SMF146" s="7"/>
      <c r="SMG146" s="7"/>
      <c r="SMH146" s="7"/>
      <c r="SMI146" s="7"/>
      <c r="SMJ146" s="7"/>
      <c r="SMK146" s="7"/>
      <c r="SML146" s="7"/>
      <c r="SMM146" s="7"/>
      <c r="SMN146" s="7"/>
      <c r="SMO146" s="7"/>
      <c r="SMP146" s="7"/>
      <c r="SMQ146" s="7"/>
      <c r="SMR146" s="7"/>
      <c r="SMS146" s="7"/>
      <c r="SMT146" s="7"/>
      <c r="SMU146" s="7"/>
      <c r="SMV146" s="7"/>
      <c r="SMW146" s="7"/>
      <c r="SMX146" s="7"/>
      <c r="SMY146" s="7"/>
      <c r="SMZ146" s="7"/>
      <c r="SNA146" s="7"/>
      <c r="SNB146" s="7"/>
      <c r="SNC146" s="7"/>
      <c r="SND146" s="7"/>
      <c r="SNE146" s="7"/>
      <c r="SNF146" s="7"/>
      <c r="SNG146" s="7"/>
      <c r="SNH146" s="7"/>
      <c r="SNI146" s="7"/>
      <c r="SNJ146" s="7"/>
      <c r="SNK146" s="7"/>
      <c r="SNL146" s="7"/>
      <c r="SNM146" s="7"/>
      <c r="SNN146" s="7"/>
      <c r="SNO146" s="7"/>
      <c r="SNP146" s="7"/>
      <c r="SNQ146" s="7"/>
      <c r="SNR146" s="7"/>
      <c r="SNS146" s="7"/>
      <c r="SNT146" s="7"/>
      <c r="SNU146" s="7"/>
      <c r="SNV146" s="7"/>
      <c r="SNW146" s="7"/>
      <c r="SNX146" s="7"/>
      <c r="SNY146" s="7"/>
      <c r="SNZ146" s="7"/>
      <c r="SOA146" s="7"/>
      <c r="SOB146" s="7"/>
      <c r="SOC146" s="7"/>
      <c r="SOD146" s="7"/>
      <c r="SOE146" s="7"/>
      <c r="SOF146" s="7"/>
      <c r="SOG146" s="7"/>
      <c r="SOH146" s="7"/>
      <c r="SOI146" s="7"/>
      <c r="SOJ146" s="7"/>
      <c r="SOK146" s="7"/>
      <c r="SOL146" s="7"/>
      <c r="SOM146" s="7"/>
      <c r="SON146" s="7"/>
      <c r="SOO146" s="7"/>
      <c r="SOP146" s="7"/>
      <c r="SOQ146" s="7"/>
      <c r="SOR146" s="7"/>
      <c r="SOS146" s="7"/>
      <c r="SOT146" s="7"/>
      <c r="SOU146" s="7"/>
      <c r="SOV146" s="7"/>
      <c r="SOW146" s="7"/>
      <c r="SOX146" s="7"/>
      <c r="SOY146" s="7"/>
      <c r="SOZ146" s="7"/>
      <c r="SPA146" s="7"/>
      <c r="SPB146" s="7"/>
      <c r="SPC146" s="7"/>
      <c r="SPD146" s="7"/>
      <c r="SPE146" s="7"/>
      <c r="SPF146" s="7"/>
      <c r="SPG146" s="7"/>
      <c r="SPH146" s="7"/>
      <c r="SPI146" s="7"/>
      <c r="SPJ146" s="7"/>
      <c r="SPK146" s="7"/>
      <c r="SPL146" s="7"/>
      <c r="SPM146" s="7"/>
      <c r="SPN146" s="7"/>
      <c r="SPO146" s="7"/>
      <c r="SPP146" s="7"/>
      <c r="SPQ146" s="7"/>
      <c r="SPR146" s="7"/>
      <c r="SPS146" s="7"/>
      <c r="SPT146" s="7"/>
      <c r="SPU146" s="7"/>
      <c r="SPV146" s="7"/>
      <c r="SPW146" s="7"/>
      <c r="SPX146" s="7"/>
      <c r="SPY146" s="7"/>
      <c r="SPZ146" s="7"/>
      <c r="SQA146" s="7"/>
      <c r="SQB146" s="7"/>
      <c r="SQC146" s="7"/>
      <c r="SQD146" s="7"/>
      <c r="SQE146" s="7"/>
      <c r="SQF146" s="7"/>
      <c r="SQG146" s="7"/>
      <c r="SQH146" s="7"/>
      <c r="SQI146" s="7"/>
      <c r="SQJ146" s="7"/>
      <c r="SQK146" s="7"/>
      <c r="SQL146" s="7"/>
      <c r="SQM146" s="7"/>
      <c r="SQN146" s="7"/>
      <c r="SQO146" s="7"/>
      <c r="SQP146" s="7"/>
      <c r="SQQ146" s="7"/>
      <c r="SQR146" s="7"/>
      <c r="SQS146" s="7"/>
      <c r="SQT146" s="7"/>
      <c r="SQU146" s="7"/>
      <c r="SQV146" s="7"/>
      <c r="SQW146" s="7"/>
      <c r="SQX146" s="7"/>
      <c r="SQY146" s="7"/>
      <c r="SQZ146" s="7"/>
      <c r="SRA146" s="7"/>
      <c r="SRB146" s="7"/>
      <c r="SRC146" s="7"/>
      <c r="SRD146" s="7"/>
      <c r="SRE146" s="7"/>
      <c r="SRF146" s="7"/>
      <c r="SRG146" s="7"/>
      <c r="SRH146" s="7"/>
      <c r="SRI146" s="7"/>
      <c r="SRJ146" s="7"/>
      <c r="SRK146" s="7"/>
      <c r="SRL146" s="7"/>
      <c r="SRM146" s="7"/>
      <c r="SRN146" s="7"/>
      <c r="SRO146" s="7"/>
      <c r="SRP146" s="7"/>
      <c r="SRQ146" s="7"/>
      <c r="SRR146" s="7"/>
      <c r="SRS146" s="7"/>
      <c r="SRT146" s="7"/>
      <c r="SRV146" s="7"/>
      <c r="SRW146" s="7"/>
      <c r="SRX146" s="7"/>
      <c r="SRY146" s="7"/>
      <c r="SRZ146" s="7"/>
      <c r="SSA146" s="7"/>
      <c r="SSB146" s="7"/>
      <c r="SSC146" s="7"/>
      <c r="SSD146" s="7"/>
      <c r="SSE146" s="7"/>
      <c r="SSF146" s="7"/>
      <c r="SSG146" s="7"/>
      <c r="SSH146" s="7"/>
      <c r="SSI146" s="7"/>
      <c r="SSJ146" s="7"/>
      <c r="SSK146" s="7"/>
      <c r="SSL146" s="7"/>
      <c r="SSM146" s="7"/>
      <c r="SSN146" s="7"/>
      <c r="SSO146" s="7"/>
      <c r="SSP146" s="7"/>
      <c r="SSQ146" s="7"/>
      <c r="SSR146" s="7"/>
      <c r="SSS146" s="7"/>
      <c r="SST146" s="7"/>
      <c r="SSU146" s="7"/>
      <c r="SSV146" s="7"/>
      <c r="SSW146" s="7"/>
      <c r="SSX146" s="7"/>
      <c r="SSY146" s="7"/>
      <c r="SSZ146" s="7"/>
      <c r="STA146" s="7"/>
      <c r="STB146" s="7"/>
      <c r="STC146" s="7"/>
      <c r="STD146" s="7"/>
      <c r="STE146" s="7"/>
      <c r="STF146" s="7"/>
      <c r="STG146" s="7"/>
      <c r="STH146" s="7"/>
      <c r="STI146" s="7"/>
      <c r="STJ146" s="7"/>
      <c r="STK146" s="7"/>
      <c r="STL146" s="7"/>
      <c r="STM146" s="7"/>
      <c r="STN146" s="7"/>
      <c r="STO146" s="7"/>
      <c r="STP146" s="7"/>
      <c r="STQ146" s="7"/>
      <c r="STR146" s="7"/>
      <c r="STS146" s="7"/>
      <c r="STT146" s="7"/>
      <c r="STU146" s="7"/>
      <c r="STV146" s="7"/>
      <c r="STW146" s="7"/>
      <c r="STX146" s="7"/>
      <c r="STY146" s="7"/>
      <c r="STZ146" s="7"/>
      <c r="SUA146" s="7"/>
      <c r="SUB146" s="7"/>
      <c r="SUC146" s="7"/>
      <c r="SUD146" s="7"/>
      <c r="SUE146" s="7"/>
      <c r="SUF146" s="7"/>
      <c r="SUG146" s="7"/>
      <c r="SUH146" s="7"/>
      <c r="SUI146" s="7"/>
      <c r="SUJ146" s="7"/>
      <c r="SUK146" s="7"/>
      <c r="SUL146" s="7"/>
      <c r="SUM146" s="7"/>
      <c r="SUN146" s="7"/>
      <c r="SUO146" s="7"/>
      <c r="SUP146" s="7"/>
      <c r="SUQ146" s="7"/>
      <c r="SUR146" s="7"/>
      <c r="SUS146" s="7"/>
      <c r="SUT146" s="7"/>
      <c r="SUU146" s="7"/>
      <c r="SUV146" s="7"/>
      <c r="SUW146" s="7"/>
      <c r="SUX146" s="7"/>
      <c r="SUY146" s="7"/>
      <c r="SUZ146" s="7"/>
      <c r="SVA146" s="7"/>
      <c r="SVB146" s="7"/>
      <c r="SVC146" s="7"/>
      <c r="SVD146" s="7"/>
      <c r="SVE146" s="7"/>
      <c r="SVF146" s="7"/>
      <c r="SVG146" s="7"/>
      <c r="SVH146" s="7"/>
      <c r="SVI146" s="7"/>
      <c r="SVJ146" s="7"/>
      <c r="SVK146" s="7"/>
      <c r="SVL146" s="7"/>
      <c r="SVM146" s="7"/>
      <c r="SVN146" s="7"/>
      <c r="SVO146" s="7"/>
      <c r="SVP146" s="7"/>
      <c r="SVQ146" s="7"/>
      <c r="SVR146" s="7"/>
      <c r="SVS146" s="7"/>
      <c r="SVT146" s="7"/>
      <c r="SVU146" s="7"/>
      <c r="SVV146" s="7"/>
      <c r="SVW146" s="7"/>
      <c r="SVX146" s="7"/>
      <c r="SVY146" s="7"/>
      <c r="SVZ146" s="7"/>
      <c r="SWA146" s="7"/>
      <c r="SWB146" s="7"/>
      <c r="SWC146" s="7"/>
      <c r="SWD146" s="7"/>
      <c r="SWE146" s="7"/>
      <c r="SWF146" s="7"/>
      <c r="SWG146" s="7"/>
      <c r="SWH146" s="7"/>
      <c r="SWI146" s="7"/>
      <c r="SWJ146" s="7"/>
      <c r="SWK146" s="7"/>
      <c r="SWL146" s="7"/>
      <c r="SWM146" s="7"/>
      <c r="SWN146" s="7"/>
      <c r="SWO146" s="7"/>
      <c r="SWP146" s="7"/>
      <c r="SWQ146" s="7"/>
      <c r="SWR146" s="7"/>
      <c r="SWS146" s="7"/>
      <c r="SWT146" s="7"/>
      <c r="SWU146" s="7"/>
      <c r="SWV146" s="7"/>
      <c r="SWW146" s="7"/>
      <c r="SWX146" s="7"/>
      <c r="SWY146" s="7"/>
      <c r="SWZ146" s="7"/>
      <c r="SXA146" s="7"/>
      <c r="SXB146" s="7"/>
      <c r="SXC146" s="7"/>
      <c r="SXD146" s="7"/>
      <c r="SXE146" s="7"/>
      <c r="SXF146" s="7"/>
      <c r="SXG146" s="7"/>
      <c r="SXH146" s="7"/>
      <c r="SXI146" s="7"/>
      <c r="SXJ146" s="7"/>
      <c r="SXK146" s="7"/>
      <c r="SXL146" s="7"/>
      <c r="SXM146" s="7"/>
      <c r="SXN146" s="7"/>
      <c r="SXO146" s="7"/>
      <c r="SXP146" s="7"/>
      <c r="SXQ146" s="7"/>
      <c r="SXR146" s="7"/>
      <c r="SXS146" s="7"/>
      <c r="SXT146" s="7"/>
      <c r="SXU146" s="7"/>
      <c r="SXV146" s="7"/>
      <c r="SXW146" s="7"/>
      <c r="SXX146" s="7"/>
      <c r="SXY146" s="7"/>
      <c r="SXZ146" s="7"/>
      <c r="SYA146" s="7"/>
      <c r="SYB146" s="7"/>
      <c r="SYC146" s="7"/>
      <c r="SYD146" s="7"/>
      <c r="SYE146" s="7"/>
      <c r="SYF146" s="7"/>
      <c r="SYG146" s="7"/>
      <c r="SYH146" s="7"/>
      <c r="SYI146" s="7"/>
      <c r="SYJ146" s="7"/>
      <c r="SYK146" s="7"/>
      <c r="SYL146" s="7"/>
      <c r="SYM146" s="7"/>
      <c r="SYN146" s="7"/>
      <c r="SYO146" s="7"/>
      <c r="SYP146" s="7"/>
      <c r="SYQ146" s="7"/>
      <c r="SYR146" s="7"/>
      <c r="SYS146" s="7"/>
      <c r="SYT146" s="7"/>
      <c r="SYU146" s="7"/>
      <c r="SYV146" s="7"/>
      <c r="SYW146" s="7"/>
      <c r="SYX146" s="7"/>
      <c r="SYY146" s="7"/>
      <c r="SYZ146" s="7"/>
      <c r="SZA146" s="7"/>
      <c r="SZB146" s="7"/>
      <c r="SZC146" s="7"/>
      <c r="SZD146" s="7"/>
      <c r="SZE146" s="7"/>
      <c r="SZF146" s="7"/>
      <c r="SZG146" s="7"/>
      <c r="SZH146" s="7"/>
      <c r="SZI146" s="7"/>
      <c r="SZJ146" s="7"/>
      <c r="SZK146" s="7"/>
      <c r="SZL146" s="7"/>
      <c r="SZM146" s="7"/>
      <c r="SZN146" s="7"/>
      <c r="SZO146" s="7"/>
      <c r="SZP146" s="7"/>
      <c r="SZQ146" s="7"/>
      <c r="SZR146" s="7"/>
      <c r="SZS146" s="7"/>
      <c r="SZT146" s="7"/>
      <c r="SZU146" s="7"/>
      <c r="SZV146" s="7"/>
      <c r="SZW146" s="7"/>
      <c r="SZX146" s="7"/>
      <c r="SZY146" s="7"/>
      <c r="SZZ146" s="7"/>
      <c r="TAA146" s="7"/>
      <c r="TAB146" s="7"/>
      <c r="TAC146" s="7"/>
      <c r="TAD146" s="7"/>
      <c r="TAE146" s="7"/>
      <c r="TAF146" s="7"/>
      <c r="TAG146" s="7"/>
      <c r="TAH146" s="7"/>
      <c r="TAI146" s="7"/>
      <c r="TAJ146" s="7"/>
      <c r="TAK146" s="7"/>
      <c r="TAL146" s="7"/>
      <c r="TAM146" s="7"/>
      <c r="TAN146" s="7"/>
      <c r="TAO146" s="7"/>
      <c r="TAP146" s="7"/>
      <c r="TAQ146" s="7"/>
      <c r="TAR146" s="7"/>
      <c r="TAS146" s="7"/>
      <c r="TAT146" s="7"/>
      <c r="TAU146" s="7"/>
      <c r="TAV146" s="7"/>
      <c r="TAW146" s="7"/>
      <c r="TAX146" s="7"/>
      <c r="TAY146" s="7"/>
      <c r="TAZ146" s="7"/>
      <c r="TBA146" s="7"/>
      <c r="TBB146" s="7"/>
      <c r="TBC146" s="7"/>
      <c r="TBD146" s="7"/>
      <c r="TBE146" s="7"/>
      <c r="TBF146" s="7"/>
      <c r="TBG146" s="7"/>
      <c r="TBH146" s="7"/>
      <c r="TBI146" s="7"/>
      <c r="TBJ146" s="7"/>
      <c r="TBK146" s="7"/>
      <c r="TBL146" s="7"/>
      <c r="TBM146" s="7"/>
      <c r="TBN146" s="7"/>
      <c r="TBO146" s="7"/>
      <c r="TBP146" s="7"/>
      <c r="TBR146" s="7"/>
      <c r="TBS146" s="7"/>
      <c r="TBT146" s="7"/>
      <c r="TBU146" s="7"/>
      <c r="TBV146" s="7"/>
      <c r="TBW146" s="7"/>
      <c r="TBX146" s="7"/>
      <c r="TBY146" s="7"/>
      <c r="TBZ146" s="7"/>
      <c r="TCA146" s="7"/>
      <c r="TCB146" s="7"/>
      <c r="TCC146" s="7"/>
      <c r="TCD146" s="7"/>
      <c r="TCE146" s="7"/>
      <c r="TCF146" s="7"/>
      <c r="TCG146" s="7"/>
      <c r="TCH146" s="7"/>
      <c r="TCI146" s="7"/>
      <c r="TCJ146" s="7"/>
      <c r="TCK146" s="7"/>
      <c r="TCL146" s="7"/>
      <c r="TCM146" s="7"/>
      <c r="TCN146" s="7"/>
      <c r="TCO146" s="7"/>
      <c r="TCP146" s="7"/>
      <c r="TCQ146" s="7"/>
      <c r="TCR146" s="7"/>
      <c r="TCS146" s="7"/>
      <c r="TCT146" s="7"/>
      <c r="TCU146" s="7"/>
      <c r="TCV146" s="7"/>
      <c r="TCW146" s="7"/>
      <c r="TCX146" s="7"/>
      <c r="TCY146" s="7"/>
      <c r="TCZ146" s="7"/>
      <c r="TDA146" s="7"/>
      <c r="TDB146" s="7"/>
      <c r="TDC146" s="7"/>
      <c r="TDD146" s="7"/>
      <c r="TDE146" s="7"/>
      <c r="TDF146" s="7"/>
      <c r="TDG146" s="7"/>
      <c r="TDH146" s="7"/>
      <c r="TDI146" s="7"/>
      <c r="TDJ146" s="7"/>
      <c r="TDK146" s="7"/>
      <c r="TDL146" s="7"/>
      <c r="TDM146" s="7"/>
      <c r="TDN146" s="7"/>
      <c r="TDO146" s="7"/>
      <c r="TDP146" s="7"/>
      <c r="TDQ146" s="7"/>
      <c r="TDR146" s="7"/>
      <c r="TDS146" s="7"/>
      <c r="TDT146" s="7"/>
      <c r="TDU146" s="7"/>
      <c r="TDV146" s="7"/>
      <c r="TDW146" s="7"/>
      <c r="TDX146" s="7"/>
      <c r="TDY146" s="7"/>
      <c r="TDZ146" s="7"/>
      <c r="TEA146" s="7"/>
      <c r="TEB146" s="7"/>
      <c r="TEC146" s="7"/>
      <c r="TED146" s="7"/>
      <c r="TEE146" s="7"/>
      <c r="TEF146" s="7"/>
      <c r="TEG146" s="7"/>
      <c r="TEH146" s="7"/>
      <c r="TEI146" s="7"/>
      <c r="TEJ146" s="7"/>
      <c r="TEK146" s="7"/>
      <c r="TEL146" s="7"/>
      <c r="TEM146" s="7"/>
      <c r="TEN146" s="7"/>
      <c r="TEO146" s="7"/>
      <c r="TEP146" s="7"/>
      <c r="TEQ146" s="7"/>
      <c r="TER146" s="7"/>
      <c r="TES146" s="7"/>
      <c r="TET146" s="7"/>
      <c r="TEU146" s="7"/>
      <c r="TEV146" s="7"/>
      <c r="TEW146" s="7"/>
      <c r="TEX146" s="7"/>
      <c r="TEY146" s="7"/>
      <c r="TEZ146" s="7"/>
      <c r="TFA146" s="7"/>
      <c r="TFB146" s="7"/>
      <c r="TFC146" s="7"/>
      <c r="TFD146" s="7"/>
      <c r="TFE146" s="7"/>
      <c r="TFF146" s="7"/>
      <c r="TFG146" s="7"/>
      <c r="TFH146" s="7"/>
      <c r="TFI146" s="7"/>
      <c r="TFJ146" s="7"/>
      <c r="TFK146" s="7"/>
      <c r="TFL146" s="7"/>
      <c r="TFM146" s="7"/>
      <c r="TFN146" s="7"/>
      <c r="TFO146" s="7"/>
      <c r="TFP146" s="7"/>
      <c r="TFQ146" s="7"/>
      <c r="TFR146" s="7"/>
      <c r="TFS146" s="7"/>
      <c r="TFT146" s="7"/>
      <c r="TFU146" s="7"/>
      <c r="TFV146" s="7"/>
      <c r="TFW146" s="7"/>
      <c r="TFX146" s="7"/>
      <c r="TFY146" s="7"/>
      <c r="TFZ146" s="7"/>
      <c r="TGA146" s="7"/>
      <c r="TGB146" s="7"/>
      <c r="TGC146" s="7"/>
      <c r="TGD146" s="7"/>
      <c r="TGE146" s="7"/>
      <c r="TGF146" s="7"/>
      <c r="TGG146" s="7"/>
      <c r="TGH146" s="7"/>
      <c r="TGI146" s="7"/>
      <c r="TGJ146" s="7"/>
      <c r="TGK146" s="7"/>
      <c r="TGL146" s="7"/>
      <c r="TGM146" s="7"/>
      <c r="TGN146" s="7"/>
      <c r="TGO146" s="7"/>
      <c r="TGP146" s="7"/>
      <c r="TGQ146" s="7"/>
      <c r="TGR146" s="7"/>
      <c r="TGS146" s="7"/>
      <c r="TGT146" s="7"/>
      <c r="TGU146" s="7"/>
      <c r="TGV146" s="7"/>
      <c r="TGW146" s="7"/>
      <c r="TGX146" s="7"/>
      <c r="TGY146" s="7"/>
      <c r="TGZ146" s="7"/>
      <c r="THA146" s="7"/>
      <c r="THB146" s="7"/>
      <c r="THC146" s="7"/>
      <c r="THD146" s="7"/>
      <c r="THE146" s="7"/>
      <c r="THF146" s="7"/>
      <c r="THG146" s="7"/>
      <c r="THH146" s="7"/>
      <c r="THI146" s="7"/>
      <c r="THJ146" s="7"/>
      <c r="THK146" s="7"/>
      <c r="THL146" s="7"/>
      <c r="THM146" s="7"/>
      <c r="THN146" s="7"/>
      <c r="THO146" s="7"/>
      <c r="THP146" s="7"/>
      <c r="THQ146" s="7"/>
      <c r="THR146" s="7"/>
      <c r="THS146" s="7"/>
      <c r="THT146" s="7"/>
      <c r="THU146" s="7"/>
      <c r="THV146" s="7"/>
      <c r="THW146" s="7"/>
      <c r="THX146" s="7"/>
      <c r="THY146" s="7"/>
      <c r="THZ146" s="7"/>
      <c r="TIA146" s="7"/>
      <c r="TIB146" s="7"/>
      <c r="TIC146" s="7"/>
      <c r="TID146" s="7"/>
      <c r="TIE146" s="7"/>
      <c r="TIF146" s="7"/>
      <c r="TIG146" s="7"/>
      <c r="TIH146" s="7"/>
      <c r="TII146" s="7"/>
      <c r="TIJ146" s="7"/>
      <c r="TIK146" s="7"/>
      <c r="TIL146" s="7"/>
      <c r="TIM146" s="7"/>
      <c r="TIN146" s="7"/>
      <c r="TIO146" s="7"/>
      <c r="TIP146" s="7"/>
      <c r="TIQ146" s="7"/>
      <c r="TIR146" s="7"/>
      <c r="TIS146" s="7"/>
      <c r="TIT146" s="7"/>
      <c r="TIU146" s="7"/>
      <c r="TIV146" s="7"/>
      <c r="TIW146" s="7"/>
      <c r="TIX146" s="7"/>
      <c r="TIY146" s="7"/>
      <c r="TIZ146" s="7"/>
      <c r="TJA146" s="7"/>
      <c r="TJB146" s="7"/>
      <c r="TJC146" s="7"/>
      <c r="TJD146" s="7"/>
      <c r="TJE146" s="7"/>
      <c r="TJF146" s="7"/>
      <c r="TJG146" s="7"/>
      <c r="TJH146" s="7"/>
      <c r="TJI146" s="7"/>
      <c r="TJJ146" s="7"/>
      <c r="TJK146" s="7"/>
      <c r="TJL146" s="7"/>
      <c r="TJM146" s="7"/>
      <c r="TJN146" s="7"/>
      <c r="TJO146" s="7"/>
      <c r="TJP146" s="7"/>
      <c r="TJQ146" s="7"/>
      <c r="TJR146" s="7"/>
      <c r="TJS146" s="7"/>
      <c r="TJT146" s="7"/>
      <c r="TJU146" s="7"/>
      <c r="TJV146" s="7"/>
      <c r="TJW146" s="7"/>
      <c r="TJX146" s="7"/>
      <c r="TJY146" s="7"/>
      <c r="TJZ146" s="7"/>
      <c r="TKA146" s="7"/>
      <c r="TKB146" s="7"/>
      <c r="TKC146" s="7"/>
      <c r="TKD146" s="7"/>
      <c r="TKE146" s="7"/>
      <c r="TKF146" s="7"/>
      <c r="TKG146" s="7"/>
      <c r="TKH146" s="7"/>
      <c r="TKI146" s="7"/>
      <c r="TKJ146" s="7"/>
      <c r="TKK146" s="7"/>
      <c r="TKL146" s="7"/>
      <c r="TKM146" s="7"/>
      <c r="TKN146" s="7"/>
      <c r="TKO146" s="7"/>
      <c r="TKP146" s="7"/>
      <c r="TKQ146" s="7"/>
      <c r="TKR146" s="7"/>
      <c r="TKS146" s="7"/>
      <c r="TKT146" s="7"/>
      <c r="TKU146" s="7"/>
      <c r="TKV146" s="7"/>
      <c r="TKW146" s="7"/>
      <c r="TKX146" s="7"/>
      <c r="TKY146" s="7"/>
      <c r="TKZ146" s="7"/>
      <c r="TLA146" s="7"/>
      <c r="TLB146" s="7"/>
      <c r="TLC146" s="7"/>
      <c r="TLD146" s="7"/>
      <c r="TLE146" s="7"/>
      <c r="TLF146" s="7"/>
      <c r="TLG146" s="7"/>
      <c r="TLH146" s="7"/>
      <c r="TLI146" s="7"/>
      <c r="TLJ146" s="7"/>
      <c r="TLK146" s="7"/>
      <c r="TLL146" s="7"/>
      <c r="TLN146" s="7"/>
      <c r="TLO146" s="7"/>
      <c r="TLP146" s="7"/>
      <c r="TLQ146" s="7"/>
      <c r="TLR146" s="7"/>
      <c r="TLS146" s="7"/>
      <c r="TLT146" s="7"/>
      <c r="TLU146" s="7"/>
      <c r="TLV146" s="7"/>
      <c r="TLW146" s="7"/>
      <c r="TLX146" s="7"/>
      <c r="TLY146" s="7"/>
      <c r="TLZ146" s="7"/>
      <c r="TMA146" s="7"/>
      <c r="TMB146" s="7"/>
      <c r="TMC146" s="7"/>
      <c r="TMD146" s="7"/>
      <c r="TME146" s="7"/>
      <c r="TMF146" s="7"/>
      <c r="TMG146" s="7"/>
      <c r="TMH146" s="7"/>
      <c r="TMI146" s="7"/>
      <c r="TMJ146" s="7"/>
      <c r="TMK146" s="7"/>
      <c r="TML146" s="7"/>
      <c r="TMM146" s="7"/>
      <c r="TMN146" s="7"/>
      <c r="TMO146" s="7"/>
      <c r="TMP146" s="7"/>
      <c r="TMQ146" s="7"/>
      <c r="TMR146" s="7"/>
      <c r="TMS146" s="7"/>
      <c r="TMT146" s="7"/>
      <c r="TMU146" s="7"/>
      <c r="TMV146" s="7"/>
      <c r="TMW146" s="7"/>
      <c r="TMX146" s="7"/>
      <c r="TMY146" s="7"/>
      <c r="TMZ146" s="7"/>
      <c r="TNA146" s="7"/>
      <c r="TNB146" s="7"/>
      <c r="TNC146" s="7"/>
      <c r="TND146" s="7"/>
      <c r="TNE146" s="7"/>
      <c r="TNF146" s="7"/>
      <c r="TNG146" s="7"/>
      <c r="TNH146" s="7"/>
      <c r="TNI146" s="7"/>
      <c r="TNJ146" s="7"/>
      <c r="TNK146" s="7"/>
      <c r="TNL146" s="7"/>
      <c r="TNM146" s="7"/>
      <c r="TNN146" s="7"/>
      <c r="TNO146" s="7"/>
      <c r="TNP146" s="7"/>
      <c r="TNQ146" s="7"/>
      <c r="TNR146" s="7"/>
      <c r="TNS146" s="7"/>
      <c r="TNT146" s="7"/>
      <c r="TNU146" s="7"/>
      <c r="TNV146" s="7"/>
      <c r="TNW146" s="7"/>
      <c r="TNX146" s="7"/>
      <c r="TNY146" s="7"/>
      <c r="TNZ146" s="7"/>
      <c r="TOA146" s="7"/>
      <c r="TOB146" s="7"/>
      <c r="TOC146" s="7"/>
      <c r="TOD146" s="7"/>
      <c r="TOE146" s="7"/>
      <c r="TOF146" s="7"/>
      <c r="TOG146" s="7"/>
      <c r="TOH146" s="7"/>
      <c r="TOI146" s="7"/>
      <c r="TOJ146" s="7"/>
      <c r="TOK146" s="7"/>
      <c r="TOL146" s="7"/>
      <c r="TOM146" s="7"/>
      <c r="TON146" s="7"/>
      <c r="TOO146" s="7"/>
      <c r="TOP146" s="7"/>
      <c r="TOQ146" s="7"/>
      <c r="TOR146" s="7"/>
      <c r="TOS146" s="7"/>
      <c r="TOT146" s="7"/>
      <c r="TOU146" s="7"/>
      <c r="TOV146" s="7"/>
      <c r="TOW146" s="7"/>
      <c r="TOX146" s="7"/>
      <c r="TOY146" s="7"/>
      <c r="TOZ146" s="7"/>
      <c r="TPA146" s="7"/>
      <c r="TPB146" s="7"/>
      <c r="TPC146" s="7"/>
      <c r="TPD146" s="7"/>
      <c r="TPE146" s="7"/>
      <c r="TPF146" s="7"/>
      <c r="TPG146" s="7"/>
      <c r="TPH146" s="7"/>
      <c r="TPI146" s="7"/>
      <c r="TPJ146" s="7"/>
      <c r="TPK146" s="7"/>
      <c r="TPL146" s="7"/>
      <c r="TPM146" s="7"/>
      <c r="TPN146" s="7"/>
      <c r="TPO146" s="7"/>
      <c r="TPP146" s="7"/>
      <c r="TPQ146" s="7"/>
      <c r="TPR146" s="7"/>
      <c r="TPS146" s="7"/>
      <c r="TPT146" s="7"/>
      <c r="TPU146" s="7"/>
      <c r="TPV146" s="7"/>
      <c r="TPW146" s="7"/>
      <c r="TPX146" s="7"/>
      <c r="TPY146" s="7"/>
      <c r="TPZ146" s="7"/>
      <c r="TQA146" s="7"/>
      <c r="TQB146" s="7"/>
      <c r="TQC146" s="7"/>
      <c r="TQD146" s="7"/>
      <c r="TQE146" s="7"/>
      <c r="TQF146" s="7"/>
      <c r="TQG146" s="7"/>
      <c r="TQH146" s="7"/>
      <c r="TQI146" s="7"/>
      <c r="TQJ146" s="7"/>
      <c r="TQK146" s="7"/>
      <c r="TQL146" s="7"/>
      <c r="TQM146" s="7"/>
      <c r="TQN146" s="7"/>
      <c r="TQO146" s="7"/>
      <c r="TQP146" s="7"/>
      <c r="TQQ146" s="7"/>
      <c r="TQR146" s="7"/>
      <c r="TQS146" s="7"/>
      <c r="TQT146" s="7"/>
      <c r="TQU146" s="7"/>
      <c r="TQV146" s="7"/>
      <c r="TQW146" s="7"/>
      <c r="TQX146" s="7"/>
      <c r="TQY146" s="7"/>
      <c r="TQZ146" s="7"/>
      <c r="TRA146" s="7"/>
      <c r="TRB146" s="7"/>
      <c r="TRC146" s="7"/>
      <c r="TRD146" s="7"/>
      <c r="TRE146" s="7"/>
      <c r="TRF146" s="7"/>
      <c r="TRG146" s="7"/>
      <c r="TRH146" s="7"/>
      <c r="TRI146" s="7"/>
      <c r="TRJ146" s="7"/>
      <c r="TRK146" s="7"/>
      <c r="TRL146" s="7"/>
      <c r="TRM146" s="7"/>
      <c r="TRN146" s="7"/>
      <c r="TRO146" s="7"/>
      <c r="TRP146" s="7"/>
      <c r="TRQ146" s="7"/>
      <c r="TRR146" s="7"/>
      <c r="TRS146" s="7"/>
      <c r="TRT146" s="7"/>
      <c r="TRU146" s="7"/>
      <c r="TRV146" s="7"/>
      <c r="TRW146" s="7"/>
      <c r="TRX146" s="7"/>
      <c r="TRY146" s="7"/>
      <c r="TRZ146" s="7"/>
      <c r="TSA146" s="7"/>
      <c r="TSB146" s="7"/>
      <c r="TSC146" s="7"/>
      <c r="TSD146" s="7"/>
      <c r="TSE146" s="7"/>
      <c r="TSF146" s="7"/>
      <c r="TSG146" s="7"/>
      <c r="TSH146" s="7"/>
      <c r="TSI146" s="7"/>
      <c r="TSJ146" s="7"/>
      <c r="TSK146" s="7"/>
      <c r="TSL146" s="7"/>
      <c r="TSM146" s="7"/>
      <c r="TSN146" s="7"/>
      <c r="TSO146" s="7"/>
      <c r="TSP146" s="7"/>
      <c r="TSQ146" s="7"/>
      <c r="TSR146" s="7"/>
      <c r="TSS146" s="7"/>
      <c r="TST146" s="7"/>
      <c r="TSU146" s="7"/>
      <c r="TSV146" s="7"/>
      <c r="TSW146" s="7"/>
      <c r="TSX146" s="7"/>
      <c r="TSY146" s="7"/>
      <c r="TSZ146" s="7"/>
      <c r="TTA146" s="7"/>
      <c r="TTB146" s="7"/>
      <c r="TTC146" s="7"/>
      <c r="TTD146" s="7"/>
      <c r="TTE146" s="7"/>
      <c r="TTF146" s="7"/>
      <c r="TTG146" s="7"/>
      <c r="TTH146" s="7"/>
      <c r="TTI146" s="7"/>
      <c r="TTJ146" s="7"/>
      <c r="TTK146" s="7"/>
      <c r="TTL146" s="7"/>
      <c r="TTM146" s="7"/>
      <c r="TTN146" s="7"/>
      <c r="TTO146" s="7"/>
      <c r="TTP146" s="7"/>
      <c r="TTQ146" s="7"/>
      <c r="TTR146" s="7"/>
      <c r="TTS146" s="7"/>
      <c r="TTT146" s="7"/>
      <c r="TTU146" s="7"/>
      <c r="TTV146" s="7"/>
      <c r="TTW146" s="7"/>
      <c r="TTX146" s="7"/>
      <c r="TTY146" s="7"/>
      <c r="TTZ146" s="7"/>
      <c r="TUA146" s="7"/>
      <c r="TUB146" s="7"/>
      <c r="TUC146" s="7"/>
      <c r="TUD146" s="7"/>
      <c r="TUE146" s="7"/>
      <c r="TUF146" s="7"/>
      <c r="TUG146" s="7"/>
      <c r="TUH146" s="7"/>
      <c r="TUI146" s="7"/>
      <c r="TUJ146" s="7"/>
      <c r="TUK146" s="7"/>
      <c r="TUL146" s="7"/>
      <c r="TUM146" s="7"/>
      <c r="TUN146" s="7"/>
      <c r="TUO146" s="7"/>
      <c r="TUP146" s="7"/>
      <c r="TUQ146" s="7"/>
      <c r="TUR146" s="7"/>
      <c r="TUS146" s="7"/>
      <c r="TUT146" s="7"/>
      <c r="TUU146" s="7"/>
      <c r="TUV146" s="7"/>
      <c r="TUW146" s="7"/>
      <c r="TUX146" s="7"/>
      <c r="TUY146" s="7"/>
      <c r="TUZ146" s="7"/>
      <c r="TVA146" s="7"/>
      <c r="TVB146" s="7"/>
      <c r="TVC146" s="7"/>
      <c r="TVD146" s="7"/>
      <c r="TVE146" s="7"/>
      <c r="TVF146" s="7"/>
      <c r="TVG146" s="7"/>
      <c r="TVH146" s="7"/>
      <c r="TVJ146" s="7"/>
      <c r="TVK146" s="7"/>
      <c r="TVL146" s="7"/>
      <c r="TVM146" s="7"/>
      <c r="TVN146" s="7"/>
      <c r="TVO146" s="7"/>
      <c r="TVP146" s="7"/>
      <c r="TVQ146" s="7"/>
      <c r="TVR146" s="7"/>
      <c r="TVS146" s="7"/>
      <c r="TVT146" s="7"/>
      <c r="TVU146" s="7"/>
      <c r="TVV146" s="7"/>
      <c r="TVW146" s="7"/>
      <c r="TVX146" s="7"/>
      <c r="TVY146" s="7"/>
      <c r="TVZ146" s="7"/>
      <c r="TWA146" s="7"/>
      <c r="TWB146" s="7"/>
      <c r="TWC146" s="7"/>
      <c r="TWD146" s="7"/>
      <c r="TWE146" s="7"/>
      <c r="TWF146" s="7"/>
      <c r="TWG146" s="7"/>
      <c r="TWH146" s="7"/>
      <c r="TWI146" s="7"/>
      <c r="TWJ146" s="7"/>
      <c r="TWK146" s="7"/>
      <c r="TWL146" s="7"/>
      <c r="TWM146" s="7"/>
      <c r="TWN146" s="7"/>
      <c r="TWO146" s="7"/>
      <c r="TWP146" s="7"/>
      <c r="TWQ146" s="7"/>
      <c r="TWR146" s="7"/>
      <c r="TWS146" s="7"/>
      <c r="TWT146" s="7"/>
      <c r="TWU146" s="7"/>
      <c r="TWV146" s="7"/>
      <c r="TWW146" s="7"/>
      <c r="TWX146" s="7"/>
      <c r="TWY146" s="7"/>
      <c r="TWZ146" s="7"/>
      <c r="TXA146" s="7"/>
      <c r="TXB146" s="7"/>
      <c r="TXC146" s="7"/>
      <c r="TXD146" s="7"/>
      <c r="TXE146" s="7"/>
      <c r="TXF146" s="7"/>
      <c r="TXG146" s="7"/>
      <c r="TXH146" s="7"/>
      <c r="TXI146" s="7"/>
      <c r="TXJ146" s="7"/>
      <c r="TXK146" s="7"/>
      <c r="TXL146" s="7"/>
      <c r="TXM146" s="7"/>
      <c r="TXN146" s="7"/>
      <c r="TXO146" s="7"/>
      <c r="TXP146" s="7"/>
      <c r="TXQ146" s="7"/>
      <c r="TXR146" s="7"/>
      <c r="TXS146" s="7"/>
      <c r="TXT146" s="7"/>
      <c r="TXU146" s="7"/>
      <c r="TXV146" s="7"/>
      <c r="TXW146" s="7"/>
      <c r="TXX146" s="7"/>
      <c r="TXY146" s="7"/>
      <c r="TXZ146" s="7"/>
      <c r="TYA146" s="7"/>
      <c r="TYB146" s="7"/>
      <c r="TYC146" s="7"/>
      <c r="TYD146" s="7"/>
      <c r="TYE146" s="7"/>
      <c r="TYF146" s="7"/>
      <c r="TYG146" s="7"/>
      <c r="TYH146" s="7"/>
      <c r="TYI146" s="7"/>
      <c r="TYJ146" s="7"/>
      <c r="TYK146" s="7"/>
      <c r="TYL146" s="7"/>
      <c r="TYM146" s="7"/>
      <c r="TYN146" s="7"/>
      <c r="TYO146" s="7"/>
      <c r="TYP146" s="7"/>
      <c r="TYQ146" s="7"/>
      <c r="TYR146" s="7"/>
      <c r="TYS146" s="7"/>
      <c r="TYT146" s="7"/>
      <c r="TYU146" s="7"/>
      <c r="TYV146" s="7"/>
      <c r="TYW146" s="7"/>
      <c r="TYX146" s="7"/>
      <c r="TYY146" s="7"/>
      <c r="TYZ146" s="7"/>
      <c r="TZA146" s="7"/>
      <c r="TZB146" s="7"/>
      <c r="TZC146" s="7"/>
      <c r="TZD146" s="7"/>
      <c r="TZE146" s="7"/>
      <c r="TZF146" s="7"/>
      <c r="TZG146" s="7"/>
      <c r="TZH146" s="7"/>
      <c r="TZI146" s="7"/>
      <c r="TZJ146" s="7"/>
      <c r="TZK146" s="7"/>
      <c r="TZL146" s="7"/>
      <c r="TZM146" s="7"/>
      <c r="TZN146" s="7"/>
      <c r="TZO146" s="7"/>
      <c r="TZP146" s="7"/>
      <c r="TZQ146" s="7"/>
      <c r="TZR146" s="7"/>
      <c r="TZS146" s="7"/>
      <c r="TZT146" s="7"/>
      <c r="TZU146" s="7"/>
      <c r="TZV146" s="7"/>
      <c r="TZW146" s="7"/>
      <c r="TZX146" s="7"/>
      <c r="TZY146" s="7"/>
      <c r="TZZ146" s="7"/>
      <c r="UAA146" s="7"/>
      <c r="UAB146" s="7"/>
      <c r="UAC146" s="7"/>
      <c r="UAD146" s="7"/>
      <c r="UAE146" s="7"/>
      <c r="UAF146" s="7"/>
      <c r="UAG146" s="7"/>
      <c r="UAH146" s="7"/>
      <c r="UAI146" s="7"/>
      <c r="UAJ146" s="7"/>
      <c r="UAK146" s="7"/>
      <c r="UAL146" s="7"/>
      <c r="UAM146" s="7"/>
      <c r="UAN146" s="7"/>
      <c r="UAO146" s="7"/>
      <c r="UAP146" s="7"/>
      <c r="UAQ146" s="7"/>
      <c r="UAR146" s="7"/>
      <c r="UAS146" s="7"/>
      <c r="UAT146" s="7"/>
      <c r="UAU146" s="7"/>
      <c r="UAV146" s="7"/>
      <c r="UAW146" s="7"/>
      <c r="UAX146" s="7"/>
      <c r="UAY146" s="7"/>
      <c r="UAZ146" s="7"/>
      <c r="UBA146" s="7"/>
      <c r="UBB146" s="7"/>
      <c r="UBC146" s="7"/>
      <c r="UBD146" s="7"/>
      <c r="UBE146" s="7"/>
      <c r="UBF146" s="7"/>
      <c r="UBG146" s="7"/>
      <c r="UBH146" s="7"/>
      <c r="UBI146" s="7"/>
      <c r="UBJ146" s="7"/>
      <c r="UBK146" s="7"/>
      <c r="UBL146" s="7"/>
      <c r="UBM146" s="7"/>
      <c r="UBN146" s="7"/>
      <c r="UBO146" s="7"/>
      <c r="UBP146" s="7"/>
      <c r="UBQ146" s="7"/>
      <c r="UBR146" s="7"/>
      <c r="UBS146" s="7"/>
      <c r="UBT146" s="7"/>
      <c r="UBU146" s="7"/>
      <c r="UBV146" s="7"/>
      <c r="UBW146" s="7"/>
      <c r="UBX146" s="7"/>
      <c r="UBY146" s="7"/>
      <c r="UBZ146" s="7"/>
      <c r="UCA146" s="7"/>
      <c r="UCB146" s="7"/>
      <c r="UCC146" s="7"/>
      <c r="UCD146" s="7"/>
      <c r="UCE146" s="7"/>
      <c r="UCF146" s="7"/>
      <c r="UCG146" s="7"/>
      <c r="UCH146" s="7"/>
      <c r="UCI146" s="7"/>
      <c r="UCJ146" s="7"/>
      <c r="UCK146" s="7"/>
      <c r="UCL146" s="7"/>
      <c r="UCM146" s="7"/>
      <c r="UCN146" s="7"/>
      <c r="UCO146" s="7"/>
      <c r="UCP146" s="7"/>
      <c r="UCQ146" s="7"/>
      <c r="UCR146" s="7"/>
      <c r="UCS146" s="7"/>
      <c r="UCT146" s="7"/>
      <c r="UCU146" s="7"/>
      <c r="UCV146" s="7"/>
      <c r="UCW146" s="7"/>
      <c r="UCX146" s="7"/>
      <c r="UCY146" s="7"/>
      <c r="UCZ146" s="7"/>
      <c r="UDA146" s="7"/>
      <c r="UDB146" s="7"/>
      <c r="UDC146" s="7"/>
      <c r="UDD146" s="7"/>
      <c r="UDE146" s="7"/>
      <c r="UDF146" s="7"/>
      <c r="UDG146" s="7"/>
      <c r="UDH146" s="7"/>
      <c r="UDI146" s="7"/>
      <c r="UDJ146" s="7"/>
      <c r="UDK146" s="7"/>
      <c r="UDL146" s="7"/>
      <c r="UDM146" s="7"/>
      <c r="UDN146" s="7"/>
      <c r="UDO146" s="7"/>
      <c r="UDP146" s="7"/>
      <c r="UDQ146" s="7"/>
      <c r="UDR146" s="7"/>
      <c r="UDS146" s="7"/>
      <c r="UDT146" s="7"/>
      <c r="UDU146" s="7"/>
      <c r="UDV146" s="7"/>
      <c r="UDW146" s="7"/>
      <c r="UDX146" s="7"/>
      <c r="UDY146" s="7"/>
      <c r="UDZ146" s="7"/>
      <c r="UEA146" s="7"/>
      <c r="UEB146" s="7"/>
      <c r="UEC146" s="7"/>
      <c r="UED146" s="7"/>
      <c r="UEE146" s="7"/>
      <c r="UEF146" s="7"/>
      <c r="UEG146" s="7"/>
      <c r="UEH146" s="7"/>
      <c r="UEI146" s="7"/>
      <c r="UEJ146" s="7"/>
      <c r="UEK146" s="7"/>
      <c r="UEL146" s="7"/>
      <c r="UEM146" s="7"/>
      <c r="UEN146" s="7"/>
      <c r="UEO146" s="7"/>
      <c r="UEP146" s="7"/>
      <c r="UEQ146" s="7"/>
      <c r="UER146" s="7"/>
      <c r="UES146" s="7"/>
      <c r="UET146" s="7"/>
      <c r="UEU146" s="7"/>
      <c r="UEV146" s="7"/>
      <c r="UEW146" s="7"/>
      <c r="UEX146" s="7"/>
      <c r="UEY146" s="7"/>
      <c r="UEZ146" s="7"/>
      <c r="UFA146" s="7"/>
      <c r="UFB146" s="7"/>
      <c r="UFC146" s="7"/>
      <c r="UFD146" s="7"/>
      <c r="UFF146" s="7"/>
      <c r="UFG146" s="7"/>
      <c r="UFH146" s="7"/>
      <c r="UFI146" s="7"/>
      <c r="UFJ146" s="7"/>
      <c r="UFK146" s="7"/>
      <c r="UFL146" s="7"/>
      <c r="UFM146" s="7"/>
      <c r="UFN146" s="7"/>
      <c r="UFO146" s="7"/>
      <c r="UFP146" s="7"/>
      <c r="UFQ146" s="7"/>
      <c r="UFR146" s="7"/>
      <c r="UFS146" s="7"/>
      <c r="UFT146" s="7"/>
      <c r="UFU146" s="7"/>
      <c r="UFV146" s="7"/>
      <c r="UFW146" s="7"/>
      <c r="UFX146" s="7"/>
      <c r="UFY146" s="7"/>
      <c r="UFZ146" s="7"/>
      <c r="UGA146" s="7"/>
      <c r="UGB146" s="7"/>
      <c r="UGC146" s="7"/>
      <c r="UGD146" s="7"/>
      <c r="UGE146" s="7"/>
      <c r="UGF146" s="7"/>
      <c r="UGG146" s="7"/>
      <c r="UGH146" s="7"/>
      <c r="UGI146" s="7"/>
      <c r="UGJ146" s="7"/>
      <c r="UGK146" s="7"/>
      <c r="UGL146" s="7"/>
      <c r="UGM146" s="7"/>
      <c r="UGN146" s="7"/>
      <c r="UGO146" s="7"/>
      <c r="UGP146" s="7"/>
      <c r="UGQ146" s="7"/>
      <c r="UGR146" s="7"/>
      <c r="UGS146" s="7"/>
      <c r="UGT146" s="7"/>
      <c r="UGU146" s="7"/>
      <c r="UGV146" s="7"/>
      <c r="UGW146" s="7"/>
      <c r="UGX146" s="7"/>
      <c r="UGY146" s="7"/>
      <c r="UGZ146" s="7"/>
      <c r="UHA146" s="7"/>
      <c r="UHB146" s="7"/>
      <c r="UHC146" s="7"/>
      <c r="UHD146" s="7"/>
      <c r="UHE146" s="7"/>
      <c r="UHF146" s="7"/>
      <c r="UHG146" s="7"/>
      <c r="UHH146" s="7"/>
      <c r="UHI146" s="7"/>
      <c r="UHJ146" s="7"/>
      <c r="UHK146" s="7"/>
      <c r="UHL146" s="7"/>
      <c r="UHM146" s="7"/>
      <c r="UHN146" s="7"/>
      <c r="UHO146" s="7"/>
      <c r="UHP146" s="7"/>
      <c r="UHQ146" s="7"/>
      <c r="UHR146" s="7"/>
      <c r="UHS146" s="7"/>
      <c r="UHT146" s="7"/>
      <c r="UHU146" s="7"/>
      <c r="UHV146" s="7"/>
      <c r="UHW146" s="7"/>
      <c r="UHX146" s="7"/>
      <c r="UHY146" s="7"/>
      <c r="UHZ146" s="7"/>
      <c r="UIA146" s="7"/>
      <c r="UIB146" s="7"/>
      <c r="UIC146" s="7"/>
      <c r="UID146" s="7"/>
      <c r="UIE146" s="7"/>
      <c r="UIF146" s="7"/>
      <c r="UIG146" s="7"/>
      <c r="UIH146" s="7"/>
      <c r="UII146" s="7"/>
      <c r="UIJ146" s="7"/>
      <c r="UIK146" s="7"/>
      <c r="UIL146" s="7"/>
      <c r="UIM146" s="7"/>
      <c r="UIN146" s="7"/>
      <c r="UIO146" s="7"/>
      <c r="UIP146" s="7"/>
      <c r="UIQ146" s="7"/>
      <c r="UIR146" s="7"/>
      <c r="UIS146" s="7"/>
      <c r="UIT146" s="7"/>
      <c r="UIU146" s="7"/>
      <c r="UIV146" s="7"/>
      <c r="UIW146" s="7"/>
      <c r="UIX146" s="7"/>
      <c r="UIY146" s="7"/>
      <c r="UIZ146" s="7"/>
      <c r="UJA146" s="7"/>
      <c r="UJB146" s="7"/>
      <c r="UJC146" s="7"/>
      <c r="UJD146" s="7"/>
      <c r="UJE146" s="7"/>
      <c r="UJF146" s="7"/>
      <c r="UJG146" s="7"/>
      <c r="UJH146" s="7"/>
      <c r="UJI146" s="7"/>
      <c r="UJJ146" s="7"/>
      <c r="UJK146" s="7"/>
      <c r="UJL146" s="7"/>
      <c r="UJM146" s="7"/>
      <c r="UJN146" s="7"/>
      <c r="UJO146" s="7"/>
      <c r="UJP146" s="7"/>
      <c r="UJQ146" s="7"/>
      <c r="UJR146" s="7"/>
      <c r="UJS146" s="7"/>
      <c r="UJT146" s="7"/>
      <c r="UJU146" s="7"/>
      <c r="UJV146" s="7"/>
      <c r="UJW146" s="7"/>
      <c r="UJX146" s="7"/>
      <c r="UJY146" s="7"/>
      <c r="UJZ146" s="7"/>
      <c r="UKA146" s="7"/>
      <c r="UKB146" s="7"/>
      <c r="UKC146" s="7"/>
      <c r="UKD146" s="7"/>
      <c r="UKE146" s="7"/>
      <c r="UKF146" s="7"/>
      <c r="UKG146" s="7"/>
      <c r="UKH146" s="7"/>
      <c r="UKI146" s="7"/>
      <c r="UKJ146" s="7"/>
      <c r="UKK146" s="7"/>
      <c r="UKL146" s="7"/>
      <c r="UKM146" s="7"/>
      <c r="UKN146" s="7"/>
      <c r="UKO146" s="7"/>
      <c r="UKP146" s="7"/>
      <c r="UKQ146" s="7"/>
      <c r="UKR146" s="7"/>
      <c r="UKS146" s="7"/>
      <c r="UKT146" s="7"/>
      <c r="UKU146" s="7"/>
      <c r="UKV146" s="7"/>
      <c r="UKW146" s="7"/>
      <c r="UKX146" s="7"/>
      <c r="UKY146" s="7"/>
      <c r="UKZ146" s="7"/>
      <c r="ULA146" s="7"/>
      <c r="ULB146" s="7"/>
      <c r="ULC146" s="7"/>
      <c r="ULD146" s="7"/>
      <c r="ULE146" s="7"/>
      <c r="ULF146" s="7"/>
      <c r="ULG146" s="7"/>
      <c r="ULH146" s="7"/>
      <c r="ULI146" s="7"/>
      <c r="ULJ146" s="7"/>
      <c r="ULK146" s="7"/>
      <c r="ULL146" s="7"/>
      <c r="ULM146" s="7"/>
      <c r="ULN146" s="7"/>
      <c r="ULO146" s="7"/>
      <c r="ULP146" s="7"/>
      <c r="ULQ146" s="7"/>
      <c r="ULR146" s="7"/>
      <c r="ULS146" s="7"/>
      <c r="ULT146" s="7"/>
      <c r="ULU146" s="7"/>
      <c r="ULV146" s="7"/>
      <c r="ULW146" s="7"/>
      <c r="ULX146" s="7"/>
      <c r="ULY146" s="7"/>
      <c r="ULZ146" s="7"/>
      <c r="UMA146" s="7"/>
      <c r="UMB146" s="7"/>
      <c r="UMC146" s="7"/>
      <c r="UMD146" s="7"/>
      <c r="UME146" s="7"/>
      <c r="UMF146" s="7"/>
      <c r="UMG146" s="7"/>
      <c r="UMH146" s="7"/>
      <c r="UMI146" s="7"/>
      <c r="UMJ146" s="7"/>
      <c r="UMK146" s="7"/>
      <c r="UML146" s="7"/>
      <c r="UMM146" s="7"/>
      <c r="UMN146" s="7"/>
      <c r="UMO146" s="7"/>
      <c r="UMP146" s="7"/>
      <c r="UMQ146" s="7"/>
      <c r="UMR146" s="7"/>
      <c r="UMS146" s="7"/>
      <c r="UMT146" s="7"/>
      <c r="UMU146" s="7"/>
      <c r="UMV146" s="7"/>
      <c r="UMW146" s="7"/>
      <c r="UMX146" s="7"/>
      <c r="UMY146" s="7"/>
      <c r="UMZ146" s="7"/>
      <c r="UNA146" s="7"/>
      <c r="UNB146" s="7"/>
      <c r="UNC146" s="7"/>
      <c r="UND146" s="7"/>
      <c r="UNE146" s="7"/>
      <c r="UNF146" s="7"/>
      <c r="UNG146" s="7"/>
      <c r="UNH146" s="7"/>
      <c r="UNI146" s="7"/>
      <c r="UNJ146" s="7"/>
      <c r="UNK146" s="7"/>
      <c r="UNL146" s="7"/>
      <c r="UNM146" s="7"/>
      <c r="UNN146" s="7"/>
      <c r="UNO146" s="7"/>
      <c r="UNP146" s="7"/>
      <c r="UNQ146" s="7"/>
      <c r="UNR146" s="7"/>
      <c r="UNS146" s="7"/>
      <c r="UNT146" s="7"/>
      <c r="UNU146" s="7"/>
      <c r="UNV146" s="7"/>
      <c r="UNW146" s="7"/>
      <c r="UNX146" s="7"/>
      <c r="UNY146" s="7"/>
      <c r="UNZ146" s="7"/>
      <c r="UOA146" s="7"/>
      <c r="UOB146" s="7"/>
      <c r="UOC146" s="7"/>
      <c r="UOD146" s="7"/>
      <c r="UOE146" s="7"/>
      <c r="UOF146" s="7"/>
      <c r="UOG146" s="7"/>
      <c r="UOH146" s="7"/>
      <c r="UOI146" s="7"/>
      <c r="UOJ146" s="7"/>
      <c r="UOK146" s="7"/>
      <c r="UOL146" s="7"/>
      <c r="UOM146" s="7"/>
      <c r="UON146" s="7"/>
      <c r="UOO146" s="7"/>
      <c r="UOP146" s="7"/>
      <c r="UOQ146" s="7"/>
      <c r="UOR146" s="7"/>
      <c r="UOS146" s="7"/>
      <c r="UOT146" s="7"/>
      <c r="UOU146" s="7"/>
      <c r="UOV146" s="7"/>
      <c r="UOW146" s="7"/>
      <c r="UOX146" s="7"/>
      <c r="UOY146" s="7"/>
      <c r="UOZ146" s="7"/>
      <c r="UPB146" s="7"/>
      <c r="UPC146" s="7"/>
      <c r="UPD146" s="7"/>
      <c r="UPE146" s="7"/>
      <c r="UPF146" s="7"/>
      <c r="UPG146" s="7"/>
      <c r="UPH146" s="7"/>
      <c r="UPI146" s="7"/>
      <c r="UPJ146" s="7"/>
      <c r="UPK146" s="7"/>
      <c r="UPL146" s="7"/>
      <c r="UPM146" s="7"/>
      <c r="UPN146" s="7"/>
      <c r="UPO146" s="7"/>
      <c r="UPP146" s="7"/>
      <c r="UPQ146" s="7"/>
      <c r="UPR146" s="7"/>
      <c r="UPS146" s="7"/>
      <c r="UPT146" s="7"/>
      <c r="UPU146" s="7"/>
      <c r="UPV146" s="7"/>
      <c r="UPW146" s="7"/>
      <c r="UPX146" s="7"/>
      <c r="UPY146" s="7"/>
      <c r="UPZ146" s="7"/>
      <c r="UQA146" s="7"/>
      <c r="UQB146" s="7"/>
      <c r="UQC146" s="7"/>
      <c r="UQD146" s="7"/>
      <c r="UQE146" s="7"/>
      <c r="UQF146" s="7"/>
      <c r="UQG146" s="7"/>
      <c r="UQH146" s="7"/>
      <c r="UQI146" s="7"/>
      <c r="UQJ146" s="7"/>
      <c r="UQK146" s="7"/>
      <c r="UQL146" s="7"/>
      <c r="UQM146" s="7"/>
      <c r="UQN146" s="7"/>
      <c r="UQO146" s="7"/>
      <c r="UQP146" s="7"/>
      <c r="UQQ146" s="7"/>
      <c r="UQR146" s="7"/>
      <c r="UQS146" s="7"/>
      <c r="UQT146" s="7"/>
      <c r="UQU146" s="7"/>
      <c r="UQV146" s="7"/>
      <c r="UQW146" s="7"/>
      <c r="UQX146" s="7"/>
      <c r="UQY146" s="7"/>
      <c r="UQZ146" s="7"/>
      <c r="URA146" s="7"/>
      <c r="URB146" s="7"/>
      <c r="URC146" s="7"/>
      <c r="URD146" s="7"/>
      <c r="URE146" s="7"/>
      <c r="URF146" s="7"/>
      <c r="URG146" s="7"/>
      <c r="URH146" s="7"/>
      <c r="URI146" s="7"/>
      <c r="URJ146" s="7"/>
      <c r="URK146" s="7"/>
      <c r="URL146" s="7"/>
      <c r="URM146" s="7"/>
      <c r="URN146" s="7"/>
      <c r="URO146" s="7"/>
      <c r="URP146" s="7"/>
      <c r="URQ146" s="7"/>
      <c r="URR146" s="7"/>
      <c r="URS146" s="7"/>
      <c r="URT146" s="7"/>
      <c r="URU146" s="7"/>
      <c r="URV146" s="7"/>
      <c r="URW146" s="7"/>
      <c r="URX146" s="7"/>
      <c r="URY146" s="7"/>
      <c r="URZ146" s="7"/>
      <c r="USA146" s="7"/>
      <c r="USB146" s="7"/>
      <c r="USC146" s="7"/>
      <c r="USD146" s="7"/>
      <c r="USE146" s="7"/>
      <c r="USF146" s="7"/>
      <c r="USG146" s="7"/>
      <c r="USH146" s="7"/>
      <c r="USI146" s="7"/>
      <c r="USJ146" s="7"/>
      <c r="USK146" s="7"/>
      <c r="USL146" s="7"/>
      <c r="USM146" s="7"/>
      <c r="USN146" s="7"/>
      <c r="USO146" s="7"/>
      <c r="USP146" s="7"/>
      <c r="USQ146" s="7"/>
      <c r="USR146" s="7"/>
      <c r="USS146" s="7"/>
      <c r="UST146" s="7"/>
      <c r="USU146" s="7"/>
      <c r="USV146" s="7"/>
      <c r="USW146" s="7"/>
      <c r="USX146" s="7"/>
      <c r="USY146" s="7"/>
      <c r="USZ146" s="7"/>
      <c r="UTA146" s="7"/>
      <c r="UTB146" s="7"/>
      <c r="UTC146" s="7"/>
      <c r="UTD146" s="7"/>
      <c r="UTE146" s="7"/>
      <c r="UTF146" s="7"/>
      <c r="UTG146" s="7"/>
      <c r="UTH146" s="7"/>
      <c r="UTI146" s="7"/>
      <c r="UTJ146" s="7"/>
      <c r="UTK146" s="7"/>
      <c r="UTL146" s="7"/>
      <c r="UTM146" s="7"/>
      <c r="UTN146" s="7"/>
      <c r="UTO146" s="7"/>
      <c r="UTP146" s="7"/>
      <c r="UTQ146" s="7"/>
      <c r="UTR146" s="7"/>
      <c r="UTS146" s="7"/>
      <c r="UTT146" s="7"/>
      <c r="UTU146" s="7"/>
      <c r="UTV146" s="7"/>
      <c r="UTW146" s="7"/>
      <c r="UTX146" s="7"/>
      <c r="UTY146" s="7"/>
      <c r="UTZ146" s="7"/>
      <c r="UUA146" s="7"/>
      <c r="UUB146" s="7"/>
      <c r="UUC146" s="7"/>
      <c r="UUD146" s="7"/>
      <c r="UUE146" s="7"/>
      <c r="UUF146" s="7"/>
      <c r="UUG146" s="7"/>
      <c r="UUH146" s="7"/>
      <c r="UUI146" s="7"/>
      <c r="UUJ146" s="7"/>
      <c r="UUK146" s="7"/>
      <c r="UUL146" s="7"/>
      <c r="UUM146" s="7"/>
      <c r="UUN146" s="7"/>
      <c r="UUO146" s="7"/>
      <c r="UUP146" s="7"/>
      <c r="UUQ146" s="7"/>
      <c r="UUR146" s="7"/>
      <c r="UUS146" s="7"/>
      <c r="UUT146" s="7"/>
      <c r="UUU146" s="7"/>
      <c r="UUV146" s="7"/>
      <c r="UUW146" s="7"/>
      <c r="UUX146" s="7"/>
      <c r="UUY146" s="7"/>
      <c r="UUZ146" s="7"/>
      <c r="UVA146" s="7"/>
      <c r="UVB146" s="7"/>
      <c r="UVC146" s="7"/>
      <c r="UVD146" s="7"/>
      <c r="UVE146" s="7"/>
      <c r="UVF146" s="7"/>
      <c r="UVG146" s="7"/>
      <c r="UVH146" s="7"/>
      <c r="UVI146" s="7"/>
      <c r="UVJ146" s="7"/>
      <c r="UVK146" s="7"/>
      <c r="UVL146" s="7"/>
      <c r="UVM146" s="7"/>
      <c r="UVN146" s="7"/>
      <c r="UVO146" s="7"/>
      <c r="UVP146" s="7"/>
      <c r="UVQ146" s="7"/>
      <c r="UVR146" s="7"/>
      <c r="UVS146" s="7"/>
      <c r="UVT146" s="7"/>
      <c r="UVU146" s="7"/>
      <c r="UVV146" s="7"/>
      <c r="UVW146" s="7"/>
      <c r="UVX146" s="7"/>
      <c r="UVY146" s="7"/>
      <c r="UVZ146" s="7"/>
      <c r="UWA146" s="7"/>
      <c r="UWB146" s="7"/>
      <c r="UWC146" s="7"/>
      <c r="UWD146" s="7"/>
      <c r="UWE146" s="7"/>
      <c r="UWF146" s="7"/>
      <c r="UWG146" s="7"/>
      <c r="UWH146" s="7"/>
      <c r="UWI146" s="7"/>
      <c r="UWJ146" s="7"/>
      <c r="UWK146" s="7"/>
      <c r="UWL146" s="7"/>
      <c r="UWM146" s="7"/>
      <c r="UWN146" s="7"/>
      <c r="UWO146" s="7"/>
      <c r="UWP146" s="7"/>
      <c r="UWQ146" s="7"/>
      <c r="UWR146" s="7"/>
      <c r="UWS146" s="7"/>
      <c r="UWT146" s="7"/>
      <c r="UWU146" s="7"/>
      <c r="UWV146" s="7"/>
      <c r="UWW146" s="7"/>
      <c r="UWX146" s="7"/>
      <c r="UWY146" s="7"/>
      <c r="UWZ146" s="7"/>
      <c r="UXA146" s="7"/>
      <c r="UXB146" s="7"/>
      <c r="UXC146" s="7"/>
      <c r="UXD146" s="7"/>
      <c r="UXE146" s="7"/>
      <c r="UXF146" s="7"/>
      <c r="UXG146" s="7"/>
      <c r="UXH146" s="7"/>
      <c r="UXI146" s="7"/>
      <c r="UXJ146" s="7"/>
      <c r="UXK146" s="7"/>
      <c r="UXL146" s="7"/>
      <c r="UXM146" s="7"/>
      <c r="UXN146" s="7"/>
      <c r="UXO146" s="7"/>
      <c r="UXP146" s="7"/>
      <c r="UXQ146" s="7"/>
      <c r="UXR146" s="7"/>
      <c r="UXS146" s="7"/>
      <c r="UXT146" s="7"/>
      <c r="UXU146" s="7"/>
      <c r="UXV146" s="7"/>
      <c r="UXW146" s="7"/>
      <c r="UXX146" s="7"/>
      <c r="UXY146" s="7"/>
      <c r="UXZ146" s="7"/>
      <c r="UYA146" s="7"/>
      <c r="UYB146" s="7"/>
      <c r="UYC146" s="7"/>
      <c r="UYD146" s="7"/>
      <c r="UYE146" s="7"/>
      <c r="UYF146" s="7"/>
      <c r="UYG146" s="7"/>
      <c r="UYH146" s="7"/>
      <c r="UYI146" s="7"/>
      <c r="UYJ146" s="7"/>
      <c r="UYK146" s="7"/>
      <c r="UYL146" s="7"/>
      <c r="UYM146" s="7"/>
      <c r="UYN146" s="7"/>
      <c r="UYO146" s="7"/>
      <c r="UYP146" s="7"/>
      <c r="UYQ146" s="7"/>
      <c r="UYR146" s="7"/>
      <c r="UYS146" s="7"/>
      <c r="UYT146" s="7"/>
      <c r="UYU146" s="7"/>
      <c r="UYV146" s="7"/>
      <c r="UYX146" s="7"/>
      <c r="UYY146" s="7"/>
      <c r="UYZ146" s="7"/>
      <c r="UZA146" s="7"/>
      <c r="UZB146" s="7"/>
      <c r="UZC146" s="7"/>
      <c r="UZD146" s="7"/>
      <c r="UZE146" s="7"/>
      <c r="UZF146" s="7"/>
      <c r="UZG146" s="7"/>
      <c r="UZH146" s="7"/>
      <c r="UZI146" s="7"/>
      <c r="UZJ146" s="7"/>
      <c r="UZK146" s="7"/>
      <c r="UZL146" s="7"/>
      <c r="UZM146" s="7"/>
      <c r="UZN146" s="7"/>
      <c r="UZO146" s="7"/>
      <c r="UZP146" s="7"/>
      <c r="UZQ146" s="7"/>
      <c r="UZR146" s="7"/>
      <c r="UZS146" s="7"/>
      <c r="UZT146" s="7"/>
      <c r="UZU146" s="7"/>
      <c r="UZV146" s="7"/>
      <c r="UZW146" s="7"/>
      <c r="UZX146" s="7"/>
      <c r="UZY146" s="7"/>
      <c r="UZZ146" s="7"/>
      <c r="VAA146" s="7"/>
      <c r="VAB146" s="7"/>
      <c r="VAC146" s="7"/>
      <c r="VAD146" s="7"/>
      <c r="VAE146" s="7"/>
      <c r="VAF146" s="7"/>
      <c r="VAG146" s="7"/>
      <c r="VAH146" s="7"/>
      <c r="VAI146" s="7"/>
      <c r="VAJ146" s="7"/>
      <c r="VAK146" s="7"/>
      <c r="VAL146" s="7"/>
      <c r="VAM146" s="7"/>
      <c r="VAN146" s="7"/>
      <c r="VAO146" s="7"/>
      <c r="VAP146" s="7"/>
      <c r="VAQ146" s="7"/>
      <c r="VAR146" s="7"/>
      <c r="VAS146" s="7"/>
      <c r="VAT146" s="7"/>
      <c r="VAU146" s="7"/>
      <c r="VAV146" s="7"/>
      <c r="VAW146" s="7"/>
      <c r="VAX146" s="7"/>
      <c r="VAY146" s="7"/>
      <c r="VAZ146" s="7"/>
      <c r="VBA146" s="7"/>
      <c r="VBB146" s="7"/>
      <c r="VBC146" s="7"/>
      <c r="VBD146" s="7"/>
      <c r="VBE146" s="7"/>
      <c r="VBF146" s="7"/>
      <c r="VBG146" s="7"/>
      <c r="VBH146" s="7"/>
      <c r="VBI146" s="7"/>
      <c r="VBJ146" s="7"/>
      <c r="VBK146" s="7"/>
      <c r="VBL146" s="7"/>
      <c r="VBM146" s="7"/>
      <c r="VBN146" s="7"/>
      <c r="VBO146" s="7"/>
      <c r="VBP146" s="7"/>
      <c r="VBQ146" s="7"/>
      <c r="VBR146" s="7"/>
      <c r="VBS146" s="7"/>
      <c r="VBT146" s="7"/>
      <c r="VBU146" s="7"/>
      <c r="VBV146" s="7"/>
      <c r="VBW146" s="7"/>
      <c r="VBX146" s="7"/>
      <c r="VBY146" s="7"/>
      <c r="VBZ146" s="7"/>
      <c r="VCA146" s="7"/>
      <c r="VCB146" s="7"/>
      <c r="VCC146" s="7"/>
      <c r="VCD146" s="7"/>
      <c r="VCE146" s="7"/>
      <c r="VCF146" s="7"/>
      <c r="VCG146" s="7"/>
      <c r="VCH146" s="7"/>
      <c r="VCI146" s="7"/>
      <c r="VCJ146" s="7"/>
      <c r="VCK146" s="7"/>
      <c r="VCL146" s="7"/>
      <c r="VCM146" s="7"/>
      <c r="VCN146" s="7"/>
      <c r="VCO146" s="7"/>
      <c r="VCP146" s="7"/>
      <c r="VCQ146" s="7"/>
      <c r="VCR146" s="7"/>
      <c r="VCS146" s="7"/>
      <c r="VCT146" s="7"/>
      <c r="VCU146" s="7"/>
      <c r="VCV146" s="7"/>
      <c r="VCW146" s="7"/>
      <c r="VCX146" s="7"/>
      <c r="VCY146" s="7"/>
      <c r="VCZ146" s="7"/>
      <c r="VDA146" s="7"/>
      <c r="VDB146" s="7"/>
      <c r="VDC146" s="7"/>
      <c r="VDD146" s="7"/>
      <c r="VDE146" s="7"/>
      <c r="VDF146" s="7"/>
      <c r="VDG146" s="7"/>
      <c r="VDH146" s="7"/>
      <c r="VDI146" s="7"/>
      <c r="VDJ146" s="7"/>
      <c r="VDK146" s="7"/>
      <c r="VDL146" s="7"/>
      <c r="VDM146" s="7"/>
      <c r="VDN146" s="7"/>
      <c r="VDO146" s="7"/>
      <c r="VDP146" s="7"/>
      <c r="VDQ146" s="7"/>
      <c r="VDR146" s="7"/>
      <c r="VDS146" s="7"/>
      <c r="VDT146" s="7"/>
      <c r="VDU146" s="7"/>
      <c r="VDV146" s="7"/>
      <c r="VDW146" s="7"/>
      <c r="VDX146" s="7"/>
      <c r="VDY146" s="7"/>
      <c r="VDZ146" s="7"/>
      <c r="VEA146" s="7"/>
      <c r="VEB146" s="7"/>
      <c r="VEC146" s="7"/>
      <c r="VED146" s="7"/>
      <c r="VEE146" s="7"/>
      <c r="VEF146" s="7"/>
      <c r="VEG146" s="7"/>
      <c r="VEH146" s="7"/>
      <c r="VEI146" s="7"/>
      <c r="VEJ146" s="7"/>
      <c r="VEK146" s="7"/>
      <c r="VEL146" s="7"/>
      <c r="VEM146" s="7"/>
      <c r="VEN146" s="7"/>
      <c r="VEO146" s="7"/>
      <c r="VEP146" s="7"/>
      <c r="VEQ146" s="7"/>
      <c r="VER146" s="7"/>
      <c r="VES146" s="7"/>
      <c r="VET146" s="7"/>
      <c r="VEU146" s="7"/>
      <c r="VEV146" s="7"/>
      <c r="VEW146" s="7"/>
      <c r="VEX146" s="7"/>
      <c r="VEY146" s="7"/>
      <c r="VEZ146" s="7"/>
      <c r="VFA146" s="7"/>
      <c r="VFB146" s="7"/>
      <c r="VFC146" s="7"/>
      <c r="VFD146" s="7"/>
      <c r="VFE146" s="7"/>
      <c r="VFF146" s="7"/>
      <c r="VFG146" s="7"/>
      <c r="VFH146" s="7"/>
      <c r="VFI146" s="7"/>
      <c r="VFJ146" s="7"/>
      <c r="VFK146" s="7"/>
      <c r="VFL146" s="7"/>
      <c r="VFM146" s="7"/>
      <c r="VFN146" s="7"/>
      <c r="VFO146" s="7"/>
      <c r="VFP146" s="7"/>
      <c r="VFQ146" s="7"/>
      <c r="VFR146" s="7"/>
      <c r="VFS146" s="7"/>
      <c r="VFT146" s="7"/>
      <c r="VFU146" s="7"/>
      <c r="VFV146" s="7"/>
      <c r="VFW146" s="7"/>
      <c r="VFX146" s="7"/>
      <c r="VFY146" s="7"/>
      <c r="VFZ146" s="7"/>
      <c r="VGA146" s="7"/>
      <c r="VGB146" s="7"/>
      <c r="VGC146" s="7"/>
      <c r="VGD146" s="7"/>
      <c r="VGE146" s="7"/>
      <c r="VGF146" s="7"/>
      <c r="VGG146" s="7"/>
      <c r="VGH146" s="7"/>
      <c r="VGI146" s="7"/>
      <c r="VGJ146" s="7"/>
      <c r="VGK146" s="7"/>
      <c r="VGL146" s="7"/>
      <c r="VGM146" s="7"/>
      <c r="VGN146" s="7"/>
      <c r="VGO146" s="7"/>
      <c r="VGP146" s="7"/>
      <c r="VGQ146" s="7"/>
      <c r="VGR146" s="7"/>
      <c r="VGS146" s="7"/>
      <c r="VGT146" s="7"/>
      <c r="VGU146" s="7"/>
      <c r="VGV146" s="7"/>
      <c r="VGW146" s="7"/>
      <c r="VGX146" s="7"/>
      <c r="VGY146" s="7"/>
      <c r="VGZ146" s="7"/>
      <c r="VHA146" s="7"/>
      <c r="VHB146" s="7"/>
      <c r="VHC146" s="7"/>
      <c r="VHD146" s="7"/>
      <c r="VHE146" s="7"/>
      <c r="VHF146" s="7"/>
      <c r="VHG146" s="7"/>
      <c r="VHH146" s="7"/>
      <c r="VHI146" s="7"/>
      <c r="VHJ146" s="7"/>
      <c r="VHK146" s="7"/>
      <c r="VHL146" s="7"/>
      <c r="VHM146" s="7"/>
      <c r="VHN146" s="7"/>
      <c r="VHO146" s="7"/>
      <c r="VHP146" s="7"/>
      <c r="VHQ146" s="7"/>
      <c r="VHR146" s="7"/>
      <c r="VHS146" s="7"/>
      <c r="VHT146" s="7"/>
      <c r="VHU146" s="7"/>
      <c r="VHV146" s="7"/>
      <c r="VHW146" s="7"/>
      <c r="VHX146" s="7"/>
      <c r="VHY146" s="7"/>
      <c r="VHZ146" s="7"/>
      <c r="VIA146" s="7"/>
      <c r="VIB146" s="7"/>
      <c r="VIC146" s="7"/>
      <c r="VID146" s="7"/>
      <c r="VIE146" s="7"/>
      <c r="VIF146" s="7"/>
      <c r="VIG146" s="7"/>
      <c r="VIH146" s="7"/>
      <c r="VII146" s="7"/>
      <c r="VIJ146" s="7"/>
      <c r="VIK146" s="7"/>
      <c r="VIL146" s="7"/>
      <c r="VIM146" s="7"/>
      <c r="VIN146" s="7"/>
      <c r="VIO146" s="7"/>
      <c r="VIP146" s="7"/>
      <c r="VIQ146" s="7"/>
      <c r="VIR146" s="7"/>
      <c r="VIT146" s="7"/>
      <c r="VIU146" s="7"/>
      <c r="VIV146" s="7"/>
      <c r="VIW146" s="7"/>
      <c r="VIX146" s="7"/>
      <c r="VIY146" s="7"/>
      <c r="VIZ146" s="7"/>
      <c r="VJA146" s="7"/>
      <c r="VJB146" s="7"/>
      <c r="VJC146" s="7"/>
      <c r="VJD146" s="7"/>
      <c r="VJE146" s="7"/>
      <c r="VJF146" s="7"/>
      <c r="VJG146" s="7"/>
      <c r="VJH146" s="7"/>
      <c r="VJI146" s="7"/>
      <c r="VJJ146" s="7"/>
      <c r="VJK146" s="7"/>
      <c r="VJL146" s="7"/>
      <c r="VJM146" s="7"/>
      <c r="VJN146" s="7"/>
      <c r="VJO146" s="7"/>
      <c r="VJP146" s="7"/>
      <c r="VJQ146" s="7"/>
      <c r="VJR146" s="7"/>
      <c r="VJS146" s="7"/>
      <c r="VJT146" s="7"/>
      <c r="VJU146" s="7"/>
      <c r="VJV146" s="7"/>
      <c r="VJW146" s="7"/>
      <c r="VJX146" s="7"/>
      <c r="VJY146" s="7"/>
      <c r="VJZ146" s="7"/>
      <c r="VKA146" s="7"/>
      <c r="VKB146" s="7"/>
      <c r="VKC146" s="7"/>
      <c r="VKD146" s="7"/>
      <c r="VKE146" s="7"/>
      <c r="VKF146" s="7"/>
      <c r="VKG146" s="7"/>
      <c r="VKH146" s="7"/>
      <c r="VKI146" s="7"/>
      <c r="VKJ146" s="7"/>
      <c r="VKK146" s="7"/>
      <c r="VKL146" s="7"/>
      <c r="VKM146" s="7"/>
      <c r="VKN146" s="7"/>
      <c r="VKO146" s="7"/>
      <c r="VKP146" s="7"/>
      <c r="VKQ146" s="7"/>
      <c r="VKR146" s="7"/>
      <c r="VKS146" s="7"/>
      <c r="VKT146" s="7"/>
      <c r="VKU146" s="7"/>
      <c r="VKV146" s="7"/>
      <c r="VKW146" s="7"/>
      <c r="VKX146" s="7"/>
      <c r="VKY146" s="7"/>
      <c r="VKZ146" s="7"/>
      <c r="VLA146" s="7"/>
      <c r="VLB146" s="7"/>
      <c r="VLC146" s="7"/>
      <c r="VLD146" s="7"/>
      <c r="VLE146" s="7"/>
      <c r="VLF146" s="7"/>
      <c r="VLG146" s="7"/>
      <c r="VLH146" s="7"/>
      <c r="VLI146" s="7"/>
      <c r="VLJ146" s="7"/>
      <c r="VLK146" s="7"/>
      <c r="VLL146" s="7"/>
      <c r="VLM146" s="7"/>
      <c r="VLN146" s="7"/>
      <c r="VLO146" s="7"/>
      <c r="VLP146" s="7"/>
      <c r="VLQ146" s="7"/>
      <c r="VLR146" s="7"/>
      <c r="VLS146" s="7"/>
      <c r="VLT146" s="7"/>
      <c r="VLU146" s="7"/>
      <c r="VLV146" s="7"/>
      <c r="VLW146" s="7"/>
      <c r="VLX146" s="7"/>
      <c r="VLY146" s="7"/>
      <c r="VLZ146" s="7"/>
      <c r="VMA146" s="7"/>
      <c r="VMB146" s="7"/>
      <c r="VMC146" s="7"/>
      <c r="VMD146" s="7"/>
      <c r="VME146" s="7"/>
      <c r="VMF146" s="7"/>
      <c r="VMG146" s="7"/>
      <c r="VMH146" s="7"/>
      <c r="VMI146" s="7"/>
      <c r="VMJ146" s="7"/>
      <c r="VMK146" s="7"/>
      <c r="VML146" s="7"/>
      <c r="VMM146" s="7"/>
      <c r="VMN146" s="7"/>
      <c r="VMO146" s="7"/>
      <c r="VMP146" s="7"/>
      <c r="VMQ146" s="7"/>
      <c r="VMR146" s="7"/>
      <c r="VMS146" s="7"/>
      <c r="VMT146" s="7"/>
      <c r="VMU146" s="7"/>
      <c r="VMV146" s="7"/>
      <c r="VMW146" s="7"/>
      <c r="VMX146" s="7"/>
      <c r="VMY146" s="7"/>
      <c r="VMZ146" s="7"/>
      <c r="VNA146" s="7"/>
      <c r="VNB146" s="7"/>
      <c r="VNC146" s="7"/>
      <c r="VND146" s="7"/>
      <c r="VNE146" s="7"/>
      <c r="VNF146" s="7"/>
      <c r="VNG146" s="7"/>
      <c r="VNH146" s="7"/>
      <c r="VNI146" s="7"/>
      <c r="VNJ146" s="7"/>
      <c r="VNK146" s="7"/>
      <c r="VNL146" s="7"/>
      <c r="VNM146" s="7"/>
      <c r="VNN146" s="7"/>
      <c r="VNO146" s="7"/>
      <c r="VNP146" s="7"/>
      <c r="VNQ146" s="7"/>
      <c r="VNR146" s="7"/>
      <c r="VNS146" s="7"/>
      <c r="VNT146" s="7"/>
      <c r="VNU146" s="7"/>
      <c r="VNV146" s="7"/>
      <c r="VNW146" s="7"/>
      <c r="VNX146" s="7"/>
      <c r="VNY146" s="7"/>
      <c r="VNZ146" s="7"/>
      <c r="VOA146" s="7"/>
      <c r="VOB146" s="7"/>
      <c r="VOC146" s="7"/>
      <c r="VOD146" s="7"/>
      <c r="VOE146" s="7"/>
      <c r="VOF146" s="7"/>
      <c r="VOG146" s="7"/>
      <c r="VOH146" s="7"/>
      <c r="VOI146" s="7"/>
      <c r="VOJ146" s="7"/>
      <c r="VOK146" s="7"/>
      <c r="VOL146" s="7"/>
      <c r="VOM146" s="7"/>
      <c r="VON146" s="7"/>
      <c r="VOO146" s="7"/>
      <c r="VOP146" s="7"/>
      <c r="VOQ146" s="7"/>
      <c r="VOR146" s="7"/>
      <c r="VOS146" s="7"/>
      <c r="VOT146" s="7"/>
      <c r="VOU146" s="7"/>
      <c r="VOV146" s="7"/>
      <c r="VOW146" s="7"/>
      <c r="VOX146" s="7"/>
      <c r="VOY146" s="7"/>
      <c r="VOZ146" s="7"/>
      <c r="VPA146" s="7"/>
      <c r="VPB146" s="7"/>
      <c r="VPC146" s="7"/>
      <c r="VPD146" s="7"/>
      <c r="VPE146" s="7"/>
      <c r="VPF146" s="7"/>
      <c r="VPG146" s="7"/>
      <c r="VPH146" s="7"/>
      <c r="VPI146" s="7"/>
      <c r="VPJ146" s="7"/>
      <c r="VPK146" s="7"/>
      <c r="VPL146" s="7"/>
      <c r="VPM146" s="7"/>
      <c r="VPN146" s="7"/>
      <c r="VPO146" s="7"/>
      <c r="VPP146" s="7"/>
      <c r="VPQ146" s="7"/>
      <c r="VPR146" s="7"/>
      <c r="VPS146" s="7"/>
      <c r="VPT146" s="7"/>
      <c r="VPU146" s="7"/>
      <c r="VPV146" s="7"/>
      <c r="VPW146" s="7"/>
      <c r="VPX146" s="7"/>
      <c r="VPY146" s="7"/>
      <c r="VPZ146" s="7"/>
      <c r="VQA146" s="7"/>
      <c r="VQB146" s="7"/>
      <c r="VQC146" s="7"/>
      <c r="VQD146" s="7"/>
      <c r="VQE146" s="7"/>
      <c r="VQF146" s="7"/>
      <c r="VQG146" s="7"/>
      <c r="VQH146" s="7"/>
      <c r="VQI146" s="7"/>
      <c r="VQJ146" s="7"/>
      <c r="VQK146" s="7"/>
      <c r="VQL146" s="7"/>
      <c r="VQM146" s="7"/>
      <c r="VQN146" s="7"/>
      <c r="VQO146" s="7"/>
      <c r="VQP146" s="7"/>
      <c r="VQQ146" s="7"/>
      <c r="VQR146" s="7"/>
      <c r="VQS146" s="7"/>
      <c r="VQT146" s="7"/>
      <c r="VQU146" s="7"/>
      <c r="VQV146" s="7"/>
      <c r="VQW146" s="7"/>
      <c r="VQX146" s="7"/>
      <c r="VQY146" s="7"/>
      <c r="VQZ146" s="7"/>
      <c r="VRA146" s="7"/>
      <c r="VRB146" s="7"/>
      <c r="VRC146" s="7"/>
      <c r="VRD146" s="7"/>
      <c r="VRE146" s="7"/>
      <c r="VRF146" s="7"/>
      <c r="VRG146" s="7"/>
      <c r="VRH146" s="7"/>
      <c r="VRI146" s="7"/>
      <c r="VRJ146" s="7"/>
      <c r="VRK146" s="7"/>
      <c r="VRL146" s="7"/>
      <c r="VRM146" s="7"/>
      <c r="VRN146" s="7"/>
      <c r="VRO146" s="7"/>
      <c r="VRP146" s="7"/>
      <c r="VRQ146" s="7"/>
      <c r="VRR146" s="7"/>
      <c r="VRS146" s="7"/>
      <c r="VRT146" s="7"/>
      <c r="VRU146" s="7"/>
      <c r="VRV146" s="7"/>
      <c r="VRW146" s="7"/>
      <c r="VRX146" s="7"/>
      <c r="VRY146" s="7"/>
      <c r="VRZ146" s="7"/>
      <c r="VSA146" s="7"/>
      <c r="VSB146" s="7"/>
      <c r="VSC146" s="7"/>
      <c r="VSD146" s="7"/>
      <c r="VSE146" s="7"/>
      <c r="VSF146" s="7"/>
      <c r="VSG146" s="7"/>
      <c r="VSH146" s="7"/>
      <c r="VSI146" s="7"/>
      <c r="VSJ146" s="7"/>
      <c r="VSK146" s="7"/>
      <c r="VSL146" s="7"/>
      <c r="VSM146" s="7"/>
      <c r="VSN146" s="7"/>
      <c r="VSP146" s="7"/>
      <c r="VSQ146" s="7"/>
      <c r="VSR146" s="7"/>
      <c r="VSS146" s="7"/>
      <c r="VST146" s="7"/>
      <c r="VSU146" s="7"/>
      <c r="VSV146" s="7"/>
      <c r="VSW146" s="7"/>
      <c r="VSX146" s="7"/>
      <c r="VSY146" s="7"/>
      <c r="VSZ146" s="7"/>
      <c r="VTA146" s="7"/>
      <c r="VTB146" s="7"/>
      <c r="VTC146" s="7"/>
      <c r="VTD146" s="7"/>
      <c r="VTE146" s="7"/>
      <c r="VTF146" s="7"/>
      <c r="VTG146" s="7"/>
      <c r="VTH146" s="7"/>
      <c r="VTI146" s="7"/>
      <c r="VTJ146" s="7"/>
      <c r="VTK146" s="7"/>
      <c r="VTL146" s="7"/>
      <c r="VTM146" s="7"/>
      <c r="VTN146" s="7"/>
      <c r="VTO146" s="7"/>
      <c r="VTP146" s="7"/>
      <c r="VTQ146" s="7"/>
      <c r="VTR146" s="7"/>
      <c r="VTS146" s="7"/>
      <c r="VTT146" s="7"/>
      <c r="VTU146" s="7"/>
      <c r="VTV146" s="7"/>
      <c r="VTW146" s="7"/>
      <c r="VTX146" s="7"/>
      <c r="VTY146" s="7"/>
      <c r="VTZ146" s="7"/>
      <c r="VUA146" s="7"/>
      <c r="VUB146" s="7"/>
      <c r="VUC146" s="7"/>
      <c r="VUD146" s="7"/>
      <c r="VUE146" s="7"/>
      <c r="VUF146" s="7"/>
      <c r="VUG146" s="7"/>
      <c r="VUH146" s="7"/>
      <c r="VUI146" s="7"/>
      <c r="VUJ146" s="7"/>
      <c r="VUK146" s="7"/>
      <c r="VUL146" s="7"/>
      <c r="VUM146" s="7"/>
      <c r="VUN146" s="7"/>
      <c r="VUO146" s="7"/>
      <c r="VUP146" s="7"/>
      <c r="VUQ146" s="7"/>
      <c r="VUR146" s="7"/>
      <c r="VUS146" s="7"/>
      <c r="VUT146" s="7"/>
      <c r="VUU146" s="7"/>
      <c r="VUV146" s="7"/>
      <c r="VUW146" s="7"/>
      <c r="VUX146" s="7"/>
      <c r="VUY146" s="7"/>
      <c r="VUZ146" s="7"/>
      <c r="VVA146" s="7"/>
      <c r="VVB146" s="7"/>
      <c r="VVC146" s="7"/>
      <c r="VVD146" s="7"/>
      <c r="VVE146" s="7"/>
      <c r="VVF146" s="7"/>
      <c r="VVG146" s="7"/>
      <c r="VVH146" s="7"/>
      <c r="VVI146" s="7"/>
      <c r="VVJ146" s="7"/>
      <c r="VVK146" s="7"/>
      <c r="VVL146" s="7"/>
      <c r="VVM146" s="7"/>
      <c r="VVN146" s="7"/>
      <c r="VVO146" s="7"/>
      <c r="VVP146" s="7"/>
      <c r="VVQ146" s="7"/>
      <c r="VVR146" s="7"/>
      <c r="VVS146" s="7"/>
      <c r="VVT146" s="7"/>
      <c r="VVU146" s="7"/>
      <c r="VVV146" s="7"/>
      <c r="VVW146" s="7"/>
      <c r="VVX146" s="7"/>
      <c r="VVY146" s="7"/>
      <c r="VVZ146" s="7"/>
      <c r="VWA146" s="7"/>
      <c r="VWB146" s="7"/>
      <c r="VWC146" s="7"/>
      <c r="VWD146" s="7"/>
      <c r="VWE146" s="7"/>
      <c r="VWF146" s="7"/>
      <c r="VWG146" s="7"/>
      <c r="VWH146" s="7"/>
      <c r="VWI146" s="7"/>
      <c r="VWJ146" s="7"/>
      <c r="VWK146" s="7"/>
      <c r="VWL146" s="7"/>
      <c r="VWM146" s="7"/>
      <c r="VWN146" s="7"/>
      <c r="VWO146" s="7"/>
      <c r="VWP146" s="7"/>
      <c r="VWQ146" s="7"/>
      <c r="VWR146" s="7"/>
      <c r="VWS146" s="7"/>
      <c r="VWT146" s="7"/>
      <c r="VWU146" s="7"/>
      <c r="VWV146" s="7"/>
      <c r="VWW146" s="7"/>
      <c r="VWX146" s="7"/>
      <c r="VWY146" s="7"/>
      <c r="VWZ146" s="7"/>
      <c r="VXA146" s="7"/>
      <c r="VXB146" s="7"/>
      <c r="VXC146" s="7"/>
      <c r="VXD146" s="7"/>
      <c r="VXE146" s="7"/>
      <c r="VXF146" s="7"/>
      <c r="VXG146" s="7"/>
      <c r="VXH146" s="7"/>
      <c r="VXI146" s="7"/>
      <c r="VXJ146" s="7"/>
      <c r="VXK146" s="7"/>
      <c r="VXL146" s="7"/>
      <c r="VXM146" s="7"/>
      <c r="VXN146" s="7"/>
      <c r="VXO146" s="7"/>
      <c r="VXP146" s="7"/>
      <c r="VXQ146" s="7"/>
      <c r="VXR146" s="7"/>
      <c r="VXS146" s="7"/>
      <c r="VXT146" s="7"/>
      <c r="VXU146" s="7"/>
      <c r="VXV146" s="7"/>
      <c r="VXW146" s="7"/>
      <c r="VXX146" s="7"/>
      <c r="VXY146" s="7"/>
      <c r="VXZ146" s="7"/>
      <c r="VYA146" s="7"/>
      <c r="VYB146" s="7"/>
      <c r="VYC146" s="7"/>
      <c r="VYD146" s="7"/>
      <c r="VYE146" s="7"/>
      <c r="VYF146" s="7"/>
      <c r="VYG146" s="7"/>
      <c r="VYH146" s="7"/>
      <c r="VYI146" s="7"/>
      <c r="VYJ146" s="7"/>
      <c r="VYK146" s="7"/>
      <c r="VYL146" s="7"/>
      <c r="VYM146" s="7"/>
      <c r="VYN146" s="7"/>
      <c r="VYO146" s="7"/>
      <c r="VYP146" s="7"/>
      <c r="VYQ146" s="7"/>
      <c r="VYR146" s="7"/>
      <c r="VYS146" s="7"/>
      <c r="VYT146" s="7"/>
      <c r="VYU146" s="7"/>
      <c r="VYV146" s="7"/>
      <c r="VYW146" s="7"/>
      <c r="VYX146" s="7"/>
      <c r="VYY146" s="7"/>
      <c r="VYZ146" s="7"/>
      <c r="VZA146" s="7"/>
      <c r="VZB146" s="7"/>
      <c r="VZC146" s="7"/>
      <c r="VZD146" s="7"/>
      <c r="VZE146" s="7"/>
      <c r="VZF146" s="7"/>
      <c r="VZG146" s="7"/>
      <c r="VZH146" s="7"/>
      <c r="VZI146" s="7"/>
      <c r="VZJ146" s="7"/>
      <c r="VZK146" s="7"/>
      <c r="VZL146" s="7"/>
      <c r="VZM146" s="7"/>
      <c r="VZN146" s="7"/>
      <c r="VZO146" s="7"/>
      <c r="VZP146" s="7"/>
      <c r="VZQ146" s="7"/>
      <c r="VZR146" s="7"/>
      <c r="VZS146" s="7"/>
      <c r="VZT146" s="7"/>
      <c r="VZU146" s="7"/>
      <c r="VZV146" s="7"/>
      <c r="VZW146" s="7"/>
      <c r="VZX146" s="7"/>
      <c r="VZY146" s="7"/>
      <c r="VZZ146" s="7"/>
      <c r="WAA146" s="7"/>
      <c r="WAB146" s="7"/>
      <c r="WAC146" s="7"/>
      <c r="WAD146" s="7"/>
      <c r="WAE146" s="7"/>
      <c r="WAF146" s="7"/>
      <c r="WAG146" s="7"/>
      <c r="WAH146" s="7"/>
      <c r="WAI146" s="7"/>
      <c r="WAJ146" s="7"/>
      <c r="WAK146" s="7"/>
      <c r="WAL146" s="7"/>
      <c r="WAM146" s="7"/>
      <c r="WAN146" s="7"/>
      <c r="WAO146" s="7"/>
      <c r="WAP146" s="7"/>
      <c r="WAQ146" s="7"/>
      <c r="WAR146" s="7"/>
      <c r="WAS146" s="7"/>
      <c r="WAT146" s="7"/>
      <c r="WAU146" s="7"/>
      <c r="WAV146" s="7"/>
      <c r="WAW146" s="7"/>
      <c r="WAX146" s="7"/>
      <c r="WAY146" s="7"/>
      <c r="WAZ146" s="7"/>
      <c r="WBA146" s="7"/>
      <c r="WBB146" s="7"/>
      <c r="WBC146" s="7"/>
      <c r="WBD146" s="7"/>
      <c r="WBE146" s="7"/>
      <c r="WBF146" s="7"/>
      <c r="WBG146" s="7"/>
      <c r="WBH146" s="7"/>
      <c r="WBI146" s="7"/>
      <c r="WBJ146" s="7"/>
      <c r="WBK146" s="7"/>
      <c r="WBL146" s="7"/>
      <c r="WBM146" s="7"/>
      <c r="WBN146" s="7"/>
      <c r="WBO146" s="7"/>
      <c r="WBP146" s="7"/>
      <c r="WBQ146" s="7"/>
      <c r="WBR146" s="7"/>
      <c r="WBS146" s="7"/>
      <c r="WBT146" s="7"/>
      <c r="WBU146" s="7"/>
      <c r="WBV146" s="7"/>
      <c r="WBW146" s="7"/>
      <c r="WBX146" s="7"/>
      <c r="WBY146" s="7"/>
      <c r="WBZ146" s="7"/>
      <c r="WCA146" s="7"/>
      <c r="WCB146" s="7"/>
      <c r="WCC146" s="7"/>
      <c r="WCD146" s="7"/>
      <c r="WCE146" s="7"/>
      <c r="WCF146" s="7"/>
      <c r="WCG146" s="7"/>
      <c r="WCH146" s="7"/>
      <c r="WCI146" s="7"/>
      <c r="WCJ146" s="7"/>
      <c r="WCL146" s="7"/>
      <c r="WCM146" s="7"/>
      <c r="WCN146" s="7"/>
      <c r="WCO146" s="7"/>
      <c r="WCP146" s="7"/>
      <c r="WCQ146" s="7"/>
      <c r="WCR146" s="7"/>
      <c r="WCS146" s="7"/>
      <c r="WCT146" s="7"/>
      <c r="WCU146" s="7"/>
      <c r="WCV146" s="7"/>
      <c r="WCW146" s="7"/>
      <c r="WCX146" s="7"/>
      <c r="WCY146" s="7"/>
      <c r="WCZ146" s="7"/>
      <c r="WDA146" s="7"/>
      <c r="WDB146" s="7"/>
      <c r="WDC146" s="7"/>
      <c r="WDD146" s="7"/>
      <c r="WDE146" s="7"/>
      <c r="WDF146" s="7"/>
      <c r="WDG146" s="7"/>
      <c r="WDH146" s="7"/>
      <c r="WDI146" s="7"/>
      <c r="WDJ146" s="7"/>
      <c r="WDK146" s="7"/>
      <c r="WDL146" s="7"/>
      <c r="WDM146" s="7"/>
      <c r="WDN146" s="7"/>
      <c r="WDO146" s="7"/>
      <c r="WDP146" s="7"/>
      <c r="WDQ146" s="7"/>
      <c r="WDR146" s="7"/>
      <c r="WDS146" s="7"/>
      <c r="WDT146" s="7"/>
      <c r="WDU146" s="7"/>
      <c r="WDV146" s="7"/>
      <c r="WDW146" s="7"/>
      <c r="WDX146" s="7"/>
      <c r="WDY146" s="7"/>
      <c r="WDZ146" s="7"/>
      <c r="WEA146" s="7"/>
      <c r="WEB146" s="7"/>
      <c r="WEC146" s="7"/>
      <c r="WED146" s="7"/>
      <c r="WEE146" s="7"/>
      <c r="WEF146" s="7"/>
      <c r="WEG146" s="7"/>
      <c r="WEH146" s="7"/>
      <c r="WEI146" s="7"/>
      <c r="WEJ146" s="7"/>
      <c r="WEK146" s="7"/>
      <c r="WEL146" s="7"/>
      <c r="WEM146" s="7"/>
      <c r="WEN146" s="7"/>
      <c r="WEO146" s="7"/>
      <c r="WEP146" s="7"/>
      <c r="WEQ146" s="7"/>
      <c r="WER146" s="7"/>
      <c r="WES146" s="7"/>
      <c r="WET146" s="7"/>
      <c r="WEU146" s="7"/>
      <c r="WEV146" s="7"/>
      <c r="WEW146" s="7"/>
      <c r="WEX146" s="7"/>
      <c r="WEY146" s="7"/>
      <c r="WEZ146" s="7"/>
      <c r="WFA146" s="7"/>
      <c r="WFB146" s="7"/>
      <c r="WFC146" s="7"/>
      <c r="WFD146" s="7"/>
      <c r="WFE146" s="7"/>
      <c r="WFF146" s="7"/>
      <c r="WFG146" s="7"/>
      <c r="WFH146" s="7"/>
      <c r="WFI146" s="7"/>
      <c r="WFJ146" s="7"/>
      <c r="WFK146" s="7"/>
      <c r="WFL146" s="7"/>
      <c r="WFM146" s="7"/>
      <c r="WFN146" s="7"/>
      <c r="WFO146" s="7"/>
      <c r="WFP146" s="7"/>
      <c r="WFQ146" s="7"/>
      <c r="WFR146" s="7"/>
      <c r="WFS146" s="7"/>
      <c r="WFT146" s="7"/>
      <c r="WFU146" s="7"/>
      <c r="WFV146" s="7"/>
      <c r="WFW146" s="7"/>
      <c r="WFX146" s="7"/>
      <c r="WFY146" s="7"/>
      <c r="WFZ146" s="7"/>
      <c r="WGA146" s="7"/>
      <c r="WGB146" s="7"/>
      <c r="WGC146" s="7"/>
      <c r="WGD146" s="7"/>
      <c r="WGE146" s="7"/>
      <c r="WGF146" s="7"/>
      <c r="WGG146" s="7"/>
      <c r="WGH146" s="7"/>
      <c r="WGI146" s="7"/>
      <c r="WGJ146" s="7"/>
      <c r="WGK146" s="7"/>
      <c r="WGL146" s="7"/>
      <c r="WGM146" s="7"/>
      <c r="WGN146" s="7"/>
      <c r="WGO146" s="7"/>
      <c r="WGP146" s="7"/>
      <c r="WGQ146" s="7"/>
      <c r="WGR146" s="7"/>
      <c r="WGS146" s="7"/>
      <c r="WGT146" s="7"/>
      <c r="WGU146" s="7"/>
      <c r="WGV146" s="7"/>
      <c r="WGW146" s="7"/>
      <c r="WGX146" s="7"/>
      <c r="WGY146" s="7"/>
      <c r="WGZ146" s="7"/>
      <c r="WHA146" s="7"/>
      <c r="WHB146" s="7"/>
      <c r="WHC146" s="7"/>
      <c r="WHD146" s="7"/>
      <c r="WHE146" s="7"/>
      <c r="WHF146" s="7"/>
      <c r="WHG146" s="7"/>
      <c r="WHH146" s="7"/>
      <c r="WHI146" s="7"/>
      <c r="WHJ146" s="7"/>
      <c r="WHK146" s="7"/>
      <c r="WHL146" s="7"/>
      <c r="WHM146" s="7"/>
      <c r="WHN146" s="7"/>
      <c r="WHO146" s="7"/>
      <c r="WHP146" s="7"/>
      <c r="WHQ146" s="7"/>
      <c r="WHR146" s="7"/>
      <c r="WHS146" s="7"/>
      <c r="WHT146" s="7"/>
      <c r="WHU146" s="7"/>
      <c r="WHV146" s="7"/>
      <c r="WHW146" s="7"/>
      <c r="WHX146" s="7"/>
      <c r="WHY146" s="7"/>
      <c r="WHZ146" s="7"/>
      <c r="WIA146" s="7"/>
      <c r="WIB146" s="7"/>
      <c r="WIC146" s="7"/>
      <c r="WID146" s="7"/>
      <c r="WIE146" s="7"/>
      <c r="WIF146" s="7"/>
      <c r="WIG146" s="7"/>
      <c r="WIH146" s="7"/>
      <c r="WII146" s="7"/>
      <c r="WIJ146" s="7"/>
      <c r="WIK146" s="7"/>
      <c r="WIL146" s="7"/>
      <c r="WIM146" s="7"/>
      <c r="WIN146" s="7"/>
      <c r="WIO146" s="7"/>
      <c r="WIP146" s="7"/>
      <c r="WIQ146" s="7"/>
      <c r="WIR146" s="7"/>
      <c r="WIS146" s="7"/>
      <c r="WIT146" s="7"/>
      <c r="WIU146" s="7"/>
      <c r="WIV146" s="7"/>
      <c r="WIW146" s="7"/>
      <c r="WIX146" s="7"/>
      <c r="WIY146" s="7"/>
      <c r="WIZ146" s="7"/>
      <c r="WJA146" s="7"/>
      <c r="WJB146" s="7"/>
      <c r="WJC146" s="7"/>
      <c r="WJD146" s="7"/>
      <c r="WJE146" s="7"/>
      <c r="WJF146" s="7"/>
      <c r="WJG146" s="7"/>
      <c r="WJH146" s="7"/>
      <c r="WJI146" s="7"/>
      <c r="WJJ146" s="7"/>
      <c r="WJK146" s="7"/>
      <c r="WJL146" s="7"/>
      <c r="WJM146" s="7"/>
      <c r="WJN146" s="7"/>
      <c r="WJO146" s="7"/>
      <c r="WJP146" s="7"/>
      <c r="WJQ146" s="7"/>
      <c r="WJR146" s="7"/>
      <c r="WJS146" s="7"/>
      <c r="WJT146" s="7"/>
      <c r="WJU146" s="7"/>
      <c r="WJV146" s="7"/>
      <c r="WJW146" s="7"/>
      <c r="WJX146" s="7"/>
      <c r="WJY146" s="7"/>
      <c r="WJZ146" s="7"/>
      <c r="WKA146" s="7"/>
      <c r="WKB146" s="7"/>
      <c r="WKC146" s="7"/>
      <c r="WKD146" s="7"/>
      <c r="WKE146" s="7"/>
      <c r="WKF146" s="7"/>
      <c r="WKG146" s="7"/>
      <c r="WKH146" s="7"/>
      <c r="WKI146" s="7"/>
      <c r="WKJ146" s="7"/>
      <c r="WKK146" s="7"/>
      <c r="WKL146" s="7"/>
      <c r="WKM146" s="7"/>
      <c r="WKN146" s="7"/>
      <c r="WKO146" s="7"/>
      <c r="WKP146" s="7"/>
      <c r="WKQ146" s="7"/>
      <c r="WKR146" s="7"/>
      <c r="WKS146" s="7"/>
      <c r="WKT146" s="7"/>
      <c r="WKU146" s="7"/>
      <c r="WKV146" s="7"/>
      <c r="WKW146" s="7"/>
      <c r="WKX146" s="7"/>
      <c r="WKY146" s="7"/>
      <c r="WKZ146" s="7"/>
      <c r="WLA146" s="7"/>
      <c r="WLB146" s="7"/>
      <c r="WLC146" s="7"/>
      <c r="WLD146" s="7"/>
      <c r="WLE146" s="7"/>
      <c r="WLF146" s="7"/>
      <c r="WLG146" s="7"/>
      <c r="WLH146" s="7"/>
      <c r="WLI146" s="7"/>
      <c r="WLJ146" s="7"/>
      <c r="WLK146" s="7"/>
      <c r="WLL146" s="7"/>
      <c r="WLM146" s="7"/>
      <c r="WLN146" s="7"/>
      <c r="WLO146" s="7"/>
      <c r="WLP146" s="7"/>
      <c r="WLQ146" s="7"/>
      <c r="WLR146" s="7"/>
      <c r="WLS146" s="7"/>
      <c r="WLT146" s="7"/>
      <c r="WLU146" s="7"/>
      <c r="WLV146" s="7"/>
      <c r="WLW146" s="7"/>
      <c r="WLX146" s="7"/>
      <c r="WLY146" s="7"/>
      <c r="WLZ146" s="7"/>
      <c r="WMA146" s="7"/>
      <c r="WMB146" s="7"/>
      <c r="WMC146" s="7"/>
      <c r="WMD146" s="7"/>
      <c r="WME146" s="7"/>
      <c r="WMF146" s="7"/>
      <c r="WMH146" s="7"/>
      <c r="WMI146" s="7"/>
      <c r="WMJ146" s="7"/>
      <c r="WMK146" s="7"/>
      <c r="WML146" s="7"/>
      <c r="WMM146" s="7"/>
      <c r="WMN146" s="7"/>
      <c r="WMO146" s="7"/>
      <c r="WMP146" s="7"/>
      <c r="WMQ146" s="7"/>
      <c r="WMR146" s="7"/>
      <c r="WMS146" s="7"/>
      <c r="WMT146" s="7"/>
      <c r="WMU146" s="7"/>
      <c r="WMV146" s="7"/>
      <c r="WMW146" s="7"/>
      <c r="WMX146" s="7"/>
      <c r="WMY146" s="7"/>
      <c r="WMZ146" s="7"/>
      <c r="WNA146" s="7"/>
      <c r="WNB146" s="7"/>
      <c r="WNC146" s="7"/>
      <c r="WND146" s="7"/>
      <c r="WNE146" s="7"/>
      <c r="WNF146" s="7"/>
      <c r="WNG146" s="7"/>
      <c r="WNH146" s="7"/>
      <c r="WNI146" s="7"/>
      <c r="WNJ146" s="7"/>
      <c r="WNK146" s="7"/>
      <c r="WNL146" s="7"/>
      <c r="WNM146" s="7"/>
      <c r="WNN146" s="7"/>
      <c r="WNO146" s="7"/>
      <c r="WNP146" s="7"/>
      <c r="WNQ146" s="7"/>
      <c r="WNR146" s="7"/>
      <c r="WNS146" s="7"/>
      <c r="WNT146" s="7"/>
      <c r="WNU146" s="7"/>
      <c r="WNV146" s="7"/>
      <c r="WNW146" s="7"/>
      <c r="WNX146" s="7"/>
      <c r="WNY146" s="7"/>
      <c r="WNZ146" s="7"/>
      <c r="WOA146" s="7"/>
      <c r="WOB146" s="7"/>
      <c r="WOC146" s="7"/>
      <c r="WOD146" s="7"/>
      <c r="WOE146" s="7"/>
      <c r="WOF146" s="7"/>
      <c r="WOG146" s="7"/>
      <c r="WOH146" s="7"/>
      <c r="WOI146" s="7"/>
      <c r="WOJ146" s="7"/>
      <c r="WOK146" s="7"/>
      <c r="WOL146" s="7"/>
      <c r="WOM146" s="7"/>
      <c r="WON146" s="7"/>
      <c r="WOO146" s="7"/>
      <c r="WOP146" s="7"/>
      <c r="WOQ146" s="7"/>
      <c r="WOR146" s="7"/>
      <c r="WOS146" s="7"/>
      <c r="WOT146" s="7"/>
      <c r="WOU146" s="7"/>
      <c r="WOV146" s="7"/>
      <c r="WOW146" s="7"/>
      <c r="WOX146" s="7"/>
      <c r="WOY146" s="7"/>
      <c r="WOZ146" s="7"/>
      <c r="WPA146" s="7"/>
      <c r="WPB146" s="7"/>
      <c r="WPC146" s="7"/>
      <c r="WPD146" s="7"/>
      <c r="WPE146" s="7"/>
      <c r="WPF146" s="7"/>
      <c r="WPG146" s="7"/>
      <c r="WPH146" s="7"/>
      <c r="WPI146" s="7"/>
      <c r="WPJ146" s="7"/>
      <c r="WPK146" s="7"/>
      <c r="WPL146" s="7"/>
      <c r="WPM146" s="7"/>
      <c r="WPN146" s="7"/>
      <c r="WPO146" s="7"/>
      <c r="WPP146" s="7"/>
      <c r="WPQ146" s="7"/>
      <c r="WPR146" s="7"/>
      <c r="WPS146" s="7"/>
      <c r="WPT146" s="7"/>
      <c r="WPU146" s="7"/>
      <c r="WPV146" s="7"/>
      <c r="WPW146" s="7"/>
      <c r="WPX146" s="7"/>
      <c r="WPY146" s="7"/>
      <c r="WPZ146" s="7"/>
      <c r="WQA146" s="7"/>
      <c r="WQB146" s="7"/>
      <c r="WQC146" s="7"/>
      <c r="WQD146" s="7"/>
      <c r="WQE146" s="7"/>
      <c r="WQF146" s="7"/>
      <c r="WQG146" s="7"/>
      <c r="WQH146" s="7"/>
      <c r="WQI146" s="7"/>
      <c r="WQJ146" s="7"/>
      <c r="WQK146" s="7"/>
      <c r="WQL146" s="7"/>
      <c r="WQM146" s="7"/>
      <c r="WQN146" s="7"/>
      <c r="WQO146" s="7"/>
      <c r="WQP146" s="7"/>
      <c r="WQQ146" s="7"/>
      <c r="WQR146" s="7"/>
      <c r="WQS146" s="7"/>
      <c r="WQT146" s="7"/>
      <c r="WQU146" s="7"/>
      <c r="WQV146" s="7"/>
      <c r="WQW146" s="7"/>
      <c r="WQX146" s="7"/>
      <c r="WQY146" s="7"/>
      <c r="WQZ146" s="7"/>
      <c r="WRA146" s="7"/>
      <c r="WRB146" s="7"/>
      <c r="WRC146" s="7"/>
      <c r="WRD146" s="7"/>
      <c r="WRE146" s="7"/>
      <c r="WRF146" s="7"/>
      <c r="WRG146" s="7"/>
      <c r="WRH146" s="7"/>
      <c r="WRI146" s="7"/>
      <c r="WRJ146" s="7"/>
      <c r="WRK146" s="7"/>
      <c r="WRL146" s="7"/>
      <c r="WRM146" s="7"/>
      <c r="WRN146" s="7"/>
      <c r="WRO146" s="7"/>
      <c r="WRP146" s="7"/>
      <c r="WRQ146" s="7"/>
      <c r="WRR146" s="7"/>
      <c r="WRS146" s="7"/>
      <c r="WRT146" s="7"/>
      <c r="WRU146" s="7"/>
      <c r="WRV146" s="7"/>
      <c r="WRW146" s="7"/>
      <c r="WRX146" s="7"/>
      <c r="WRY146" s="7"/>
      <c r="WRZ146" s="7"/>
      <c r="WSA146" s="7"/>
      <c r="WSB146" s="7"/>
      <c r="WSC146" s="7"/>
      <c r="WSD146" s="7"/>
      <c r="WSE146" s="7"/>
      <c r="WSF146" s="7"/>
      <c r="WSG146" s="7"/>
      <c r="WSH146" s="7"/>
      <c r="WSI146" s="7"/>
      <c r="WSJ146" s="7"/>
      <c r="WSK146" s="7"/>
      <c r="WSL146" s="7"/>
      <c r="WSM146" s="7"/>
      <c r="WSN146" s="7"/>
      <c r="WSO146" s="7"/>
      <c r="WSP146" s="7"/>
      <c r="WSQ146" s="7"/>
      <c r="WSR146" s="7"/>
      <c r="WSS146" s="7"/>
      <c r="WST146" s="7"/>
      <c r="WSU146" s="7"/>
      <c r="WSV146" s="7"/>
      <c r="WSW146" s="7"/>
      <c r="WSX146" s="7"/>
      <c r="WSY146" s="7"/>
      <c r="WSZ146" s="7"/>
      <c r="WTA146" s="7"/>
      <c r="WTB146" s="7"/>
      <c r="WTC146" s="7"/>
      <c r="WTD146" s="7"/>
      <c r="WTE146" s="7"/>
      <c r="WTF146" s="7"/>
      <c r="WTG146" s="7"/>
      <c r="WTH146" s="7"/>
      <c r="WTI146" s="7"/>
      <c r="WTJ146" s="7"/>
      <c r="WTK146" s="7"/>
      <c r="WTL146" s="7"/>
      <c r="WTM146" s="7"/>
      <c r="WTN146" s="7"/>
      <c r="WTO146" s="7"/>
      <c r="WTP146" s="7"/>
      <c r="WTQ146" s="7"/>
      <c r="WTR146" s="7"/>
      <c r="WTS146" s="7"/>
      <c r="WTT146" s="7"/>
      <c r="WTU146" s="7"/>
      <c r="WTV146" s="7"/>
      <c r="WTW146" s="7"/>
      <c r="WTX146" s="7"/>
      <c r="WTY146" s="7"/>
      <c r="WTZ146" s="7"/>
      <c r="WUA146" s="7"/>
      <c r="WUB146" s="7"/>
      <c r="WUC146" s="7"/>
      <c r="WUD146" s="7"/>
      <c r="WUE146" s="7"/>
      <c r="WUF146" s="7"/>
      <c r="WUG146" s="7"/>
      <c r="WUH146" s="7"/>
      <c r="WUI146" s="7"/>
      <c r="WUJ146" s="7"/>
      <c r="WUK146" s="7"/>
      <c r="WUL146" s="7"/>
      <c r="WUM146" s="7"/>
      <c r="WUN146" s="7"/>
      <c r="WUO146" s="7"/>
      <c r="WUP146" s="7"/>
      <c r="WUQ146" s="7"/>
      <c r="WUR146" s="7"/>
      <c r="WUS146" s="7"/>
      <c r="WUT146" s="7"/>
      <c r="WUU146" s="7"/>
      <c r="WUV146" s="7"/>
      <c r="WUW146" s="7"/>
      <c r="WUX146" s="7"/>
      <c r="WUY146" s="7"/>
      <c r="WUZ146" s="7"/>
      <c r="WVA146" s="7"/>
      <c r="WVB146" s="7"/>
      <c r="WVC146" s="7"/>
      <c r="WVD146" s="7"/>
      <c r="WVE146" s="7"/>
      <c r="WVF146" s="7"/>
      <c r="WVG146" s="7"/>
      <c r="WVH146" s="7"/>
      <c r="WVI146" s="7"/>
      <c r="WVJ146" s="7"/>
      <c r="WVK146" s="7"/>
      <c r="WVL146" s="7"/>
      <c r="WVM146" s="7"/>
      <c r="WVN146" s="7"/>
      <c r="WVO146" s="7"/>
      <c r="WVP146" s="7"/>
      <c r="WVQ146" s="7"/>
      <c r="WVR146" s="7"/>
      <c r="WVS146" s="7"/>
      <c r="WVT146" s="7"/>
      <c r="WVU146" s="7"/>
      <c r="WVV146" s="7"/>
      <c r="WVW146" s="7"/>
      <c r="WVX146" s="7"/>
      <c r="WVY146" s="7"/>
      <c r="WVZ146" s="7"/>
      <c r="WWA146" s="7"/>
      <c r="WWB146" s="7"/>
      <c r="WWD146" s="7"/>
      <c r="WWE146" s="7"/>
      <c r="WWF146" s="7"/>
      <c r="WWG146" s="7"/>
      <c r="WWH146" s="7"/>
      <c r="WWI146" s="7"/>
      <c r="WWJ146" s="7"/>
      <c r="WWK146" s="7"/>
      <c r="WWL146" s="7"/>
      <c r="WWM146" s="7"/>
      <c r="WWN146" s="7"/>
      <c r="WWO146" s="7"/>
      <c r="WWP146" s="7"/>
      <c r="WWQ146" s="7"/>
      <c r="WWR146" s="7"/>
      <c r="WWS146" s="7"/>
      <c r="WWT146" s="7"/>
      <c r="WWU146" s="7"/>
      <c r="WWV146" s="7"/>
      <c r="WWW146" s="7"/>
      <c r="WWX146" s="7"/>
      <c r="WWY146" s="7"/>
      <c r="WWZ146" s="7"/>
      <c r="WXA146" s="7"/>
      <c r="WXB146" s="7"/>
      <c r="WXC146" s="7"/>
      <c r="WXD146" s="7"/>
      <c r="WXE146" s="7"/>
      <c r="WXF146" s="7"/>
      <c r="WXG146" s="7"/>
      <c r="WXH146" s="7"/>
      <c r="WXI146" s="7"/>
      <c r="WXJ146" s="7"/>
      <c r="WXK146" s="7"/>
      <c r="WXL146" s="7"/>
      <c r="WXM146" s="7"/>
      <c r="WXN146" s="7"/>
      <c r="WXO146" s="7"/>
      <c r="WXP146" s="7"/>
      <c r="WXQ146" s="7"/>
      <c r="WXR146" s="7"/>
      <c r="WXS146" s="7"/>
      <c r="WXT146" s="7"/>
      <c r="WXU146" s="7"/>
      <c r="WXV146" s="7"/>
      <c r="WXW146" s="7"/>
      <c r="WXX146" s="7"/>
      <c r="WXY146" s="7"/>
      <c r="WXZ146" s="7"/>
      <c r="WYA146" s="7"/>
      <c r="WYB146" s="7"/>
      <c r="WYC146" s="7"/>
      <c r="WYD146" s="7"/>
      <c r="WYE146" s="7"/>
      <c r="WYF146" s="7"/>
      <c r="WYG146" s="7"/>
      <c r="WYH146" s="7"/>
      <c r="WYI146" s="7"/>
      <c r="WYJ146" s="7"/>
      <c r="WYK146" s="7"/>
      <c r="WYL146" s="7"/>
      <c r="WYM146" s="7"/>
      <c r="WYN146" s="7"/>
      <c r="WYO146" s="7"/>
      <c r="WYP146" s="7"/>
      <c r="WYQ146" s="7"/>
      <c r="WYR146" s="7"/>
      <c r="WYS146" s="7"/>
      <c r="WYT146" s="7"/>
      <c r="WYU146" s="7"/>
      <c r="WYV146" s="7"/>
      <c r="WYW146" s="7"/>
      <c r="WYX146" s="7"/>
      <c r="WYY146" s="7"/>
      <c r="WYZ146" s="7"/>
      <c r="WZA146" s="7"/>
      <c r="WZB146" s="7"/>
      <c r="WZC146" s="7"/>
      <c r="WZD146" s="7"/>
      <c r="WZE146" s="7"/>
      <c r="WZF146" s="7"/>
      <c r="WZG146" s="7"/>
      <c r="WZH146" s="7"/>
      <c r="WZI146" s="7"/>
      <c r="WZJ146" s="7"/>
      <c r="WZK146" s="7"/>
      <c r="WZL146" s="7"/>
      <c r="WZM146" s="7"/>
      <c r="WZN146" s="7"/>
      <c r="WZO146" s="7"/>
      <c r="WZP146" s="7"/>
      <c r="WZQ146" s="7"/>
      <c r="WZR146" s="7"/>
      <c r="WZS146" s="7"/>
      <c r="WZT146" s="7"/>
      <c r="WZU146" s="7"/>
      <c r="WZV146" s="7"/>
      <c r="WZW146" s="7"/>
      <c r="WZX146" s="7"/>
      <c r="WZY146" s="7"/>
      <c r="WZZ146" s="7"/>
      <c r="XAA146" s="7"/>
      <c r="XAB146" s="7"/>
      <c r="XAC146" s="7"/>
      <c r="XAD146" s="7"/>
      <c r="XAE146" s="7"/>
      <c r="XAF146" s="7"/>
      <c r="XAG146" s="7"/>
      <c r="XAH146" s="7"/>
      <c r="XAI146" s="7"/>
      <c r="XAJ146" s="7"/>
      <c r="XAK146" s="7"/>
      <c r="XAL146" s="7"/>
      <c r="XAM146" s="7"/>
      <c r="XAN146" s="7"/>
      <c r="XAO146" s="7"/>
      <c r="XAP146" s="7"/>
      <c r="XAQ146" s="7"/>
      <c r="XAR146" s="7"/>
      <c r="XAS146" s="7"/>
      <c r="XAT146" s="7"/>
      <c r="XAU146" s="7"/>
      <c r="XAV146" s="7"/>
      <c r="XAW146" s="7"/>
      <c r="XAX146" s="7"/>
      <c r="XAY146" s="7"/>
      <c r="XAZ146" s="7"/>
      <c r="XBA146" s="7"/>
      <c r="XBB146" s="7"/>
      <c r="XBC146" s="7"/>
      <c r="XBD146" s="7"/>
      <c r="XBE146" s="7"/>
      <c r="XBF146" s="7"/>
      <c r="XBG146" s="7"/>
      <c r="XBH146" s="7"/>
      <c r="XBI146" s="7"/>
      <c r="XBJ146" s="7"/>
      <c r="XBK146" s="7"/>
      <c r="XBL146" s="7"/>
      <c r="XBM146" s="7"/>
      <c r="XBN146" s="7"/>
      <c r="XBO146" s="7"/>
      <c r="XBP146" s="7"/>
      <c r="XBQ146" s="7"/>
      <c r="XBR146" s="7"/>
      <c r="XBS146" s="7"/>
      <c r="XBT146" s="7"/>
      <c r="XBU146" s="7"/>
      <c r="XBV146" s="7"/>
      <c r="XBW146" s="7"/>
      <c r="XBX146" s="7"/>
      <c r="XBY146" s="7"/>
      <c r="XBZ146" s="7"/>
      <c r="XCA146" s="7"/>
      <c r="XCB146" s="7"/>
      <c r="XCC146" s="7"/>
      <c r="XCD146" s="7"/>
      <c r="XCE146" s="7"/>
      <c r="XCF146" s="7"/>
      <c r="XCG146" s="7"/>
      <c r="XCH146" s="7"/>
      <c r="XCI146" s="7"/>
      <c r="XCJ146" s="7"/>
      <c r="XCK146" s="7"/>
      <c r="XCL146" s="7"/>
      <c r="XCM146" s="7"/>
      <c r="XCN146" s="7"/>
      <c r="XCO146" s="7"/>
      <c r="XCP146" s="7"/>
      <c r="XCQ146" s="7"/>
      <c r="XCR146" s="7"/>
      <c r="XCS146" s="7"/>
      <c r="XCT146" s="7"/>
      <c r="XCU146" s="7"/>
      <c r="XCV146" s="7"/>
      <c r="XCW146" s="7"/>
      <c r="XCX146" s="7"/>
      <c r="XCY146" s="7"/>
      <c r="XCZ146" s="7"/>
      <c r="XDA146" s="7"/>
      <c r="XDB146" s="7"/>
      <c r="XDC146" s="7"/>
      <c r="XDD146" s="7"/>
      <c r="XDE146" s="7"/>
      <c r="XDF146" s="7"/>
      <c r="XDG146" s="7"/>
      <c r="XDH146" s="7"/>
      <c r="XDI146" s="7"/>
      <c r="XDJ146" s="7"/>
      <c r="XDK146" s="7"/>
      <c r="XDL146" s="7"/>
      <c r="XDM146" s="7"/>
      <c r="XDN146" s="7"/>
      <c r="XDO146" s="7"/>
      <c r="XDP146" s="7"/>
      <c r="XDQ146" s="7"/>
      <c r="XDR146" s="7"/>
      <c r="XDS146" s="7"/>
      <c r="XDT146" s="7"/>
      <c r="XDU146" s="7"/>
      <c r="XDV146" s="7"/>
      <c r="XDW146" s="7"/>
      <c r="XDX146" s="7"/>
      <c r="XDY146" s="7"/>
      <c r="XDZ146" s="7"/>
      <c r="XEA146" s="7"/>
      <c r="XEB146" s="7"/>
      <c r="XEC146" s="7"/>
      <c r="XED146" s="7"/>
      <c r="XEE146" s="7"/>
      <c r="XEF146" s="7"/>
      <c r="XEG146" s="7"/>
      <c r="XEH146" s="7"/>
      <c r="XEI146" s="7"/>
      <c r="XEJ146" s="7"/>
      <c r="XEK146" s="7"/>
      <c r="XEL146" s="7"/>
      <c r="XEM146" s="7"/>
      <c r="XEN146" s="7"/>
      <c r="XEO146" s="7"/>
      <c r="XEP146" s="7"/>
      <c r="XEQ146" s="7"/>
      <c r="XER146" s="7"/>
      <c r="XES146" s="7"/>
      <c r="XET146" s="7"/>
      <c r="XEU146" s="7"/>
      <c r="XEV146" s="7"/>
      <c r="XEW146" s="7"/>
      <c r="XEX146" s="7"/>
    </row>
    <row r="147" spans="1:16378" x14ac:dyDescent="0.25">
      <c r="A147" s="138">
        <v>143</v>
      </c>
      <c r="B147" s="376">
        <f t="shared" si="97"/>
        <v>-41275</v>
      </c>
      <c r="C147" s="377" t="str">
        <f t="shared" ref="C147:C149" si="123">IF(B147&lt;31,"JAN",IF(B147&lt;60,"FEB",IF(B147&lt;90,"MAR",IF(B147&lt;120,"APR",IF(B147&lt;151,"MAY",IF(B147&lt;181,"JUNE",IF(B147&lt;213,"JULY",IF(B147&lt;244,"AUG",IF(B147&lt;274,"SEP",IF(B147&lt;305,"OCT",IF(B147&lt;335,"NOV",IF(B147&lt;366,"DEC",0))))))))))))</f>
        <v>JAN</v>
      </c>
      <c r="D147" s="138"/>
      <c r="E147" s="167"/>
      <c r="F147" s="356" t="str">
        <f>IF(ISNA(VLOOKUP($J147,ADDRESS!$B$3:$N1465,12,0)),"",VLOOKUP($J147,ADDRESS!$B$3:$N1465,12,0))</f>
        <v/>
      </c>
      <c r="G147" s="356" t="str">
        <f>IF(ISNA(VLOOKUP($J147,ADDRESS!$B$3:$N1465,13,0)),"",VLOOKUP($J147,ADDRESS!$B$3:$N1465,13,0))</f>
        <v/>
      </c>
      <c r="H147" s="356" t="str">
        <f>IF(ISNA(VLOOKUP($J147,ADDRESS!$B$3:$N1465,10,0)),"",VLOOKUP($J147,ADDRESS!$B$3:$N1465,10,0))</f>
        <v/>
      </c>
      <c r="I147" s="356" t="str">
        <f>IF(ISNA(VLOOKUP($J147,ADDRESS!$B$3:$N1465,11,0)),"",VLOOKUP($J147,ADDRESS!$B$3:$N1465,11,0))</f>
        <v/>
      </c>
      <c r="J147" s="110"/>
      <c r="K147" s="168"/>
      <c r="L147" s="110"/>
      <c r="M147" s="169"/>
      <c r="N147" s="379">
        <f t="shared" si="99"/>
        <v>0</v>
      </c>
      <c r="O147" s="379">
        <f t="shared" si="100"/>
        <v>0</v>
      </c>
      <c r="P147" s="379">
        <f t="shared" si="101"/>
        <v>0</v>
      </c>
      <c r="Q147" s="379">
        <f t="shared" si="102"/>
        <v>0</v>
      </c>
      <c r="R147" s="379">
        <f t="shared" si="103"/>
        <v>0</v>
      </c>
      <c r="S147" s="379">
        <f t="shared" si="104"/>
        <v>0</v>
      </c>
      <c r="T147" s="379">
        <f t="shared" si="105"/>
        <v>0</v>
      </c>
      <c r="U147" s="379">
        <f t="shared" si="122"/>
        <v>0</v>
      </c>
      <c r="V147" s="379">
        <f t="shared" si="106"/>
        <v>0</v>
      </c>
      <c r="W147" s="379">
        <f t="shared" si="107"/>
        <v>0</v>
      </c>
      <c r="X147" s="379">
        <f t="shared" si="108"/>
        <v>0</v>
      </c>
      <c r="Y147" s="379">
        <f t="shared" si="109"/>
        <v>0</v>
      </c>
      <c r="Z147" s="379">
        <f t="shared" si="110"/>
        <v>0</v>
      </c>
      <c r="AA147" s="170"/>
      <c r="AB147" s="151">
        <f t="shared" si="111"/>
        <v>0</v>
      </c>
      <c r="AC147" s="110"/>
      <c r="AD147" s="171"/>
      <c r="AE147" s="379">
        <f t="shared" si="112"/>
        <v>0</v>
      </c>
      <c r="AF147" s="379">
        <f t="shared" si="113"/>
        <v>0</v>
      </c>
      <c r="AG147" s="379">
        <f t="shared" si="114"/>
        <v>0</v>
      </c>
      <c r="AH147" s="379">
        <f t="shared" si="115"/>
        <v>0</v>
      </c>
      <c r="AI147" s="379">
        <f t="shared" si="98"/>
        <v>0</v>
      </c>
      <c r="AJ147" s="379">
        <f t="shared" si="116"/>
        <v>0</v>
      </c>
      <c r="AK147" s="379">
        <f t="shared" si="117"/>
        <v>0</v>
      </c>
      <c r="AL147" s="379">
        <f t="shared" si="118"/>
        <v>0</v>
      </c>
      <c r="AM147" s="379">
        <f t="shared" si="119"/>
        <v>0</v>
      </c>
      <c r="AN147" s="379">
        <f t="shared" si="120"/>
        <v>0</v>
      </c>
      <c r="AO147" s="151">
        <f t="shared" si="121"/>
        <v>0</v>
      </c>
      <c r="AP147" s="172"/>
      <c r="AQ147" s="151"/>
      <c r="AR147" s="110"/>
      <c r="AS147" s="172"/>
      <c r="AT147" s="21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7"/>
      <c r="HK147" s="7"/>
      <c r="HL147" s="7"/>
      <c r="HM147" s="7"/>
      <c r="HN147" s="7"/>
      <c r="HO147" s="7"/>
      <c r="HP147" s="7"/>
      <c r="HQ147" s="7"/>
      <c r="HR147" s="7"/>
      <c r="HS147" s="7"/>
      <c r="HT147" s="7"/>
      <c r="HU147" s="7"/>
      <c r="HV147" s="7"/>
      <c r="HW147" s="7"/>
      <c r="HX147" s="7"/>
      <c r="HY147" s="7"/>
      <c r="HZ147" s="7"/>
      <c r="IA147" s="7"/>
      <c r="IB147" s="7"/>
      <c r="IC147" s="7"/>
      <c r="ID147" s="7"/>
      <c r="IE147" s="7"/>
      <c r="IF147" s="7"/>
      <c r="IG147" s="7"/>
      <c r="IH147" s="7"/>
      <c r="II147" s="7"/>
      <c r="IJ147" s="7"/>
      <c r="IK147" s="7"/>
      <c r="IL147" s="7"/>
      <c r="IM147" s="7"/>
      <c r="IN147" s="7"/>
      <c r="IO147" s="7"/>
      <c r="IP147" s="7"/>
      <c r="IQ147" s="7"/>
      <c r="IR147" s="7"/>
      <c r="IS147" s="7"/>
      <c r="IT147" s="7"/>
      <c r="IU147" s="7"/>
      <c r="IV147" s="7"/>
      <c r="IW147" s="7"/>
      <c r="IX147" s="7"/>
      <c r="IY147" s="7"/>
      <c r="IZ147" s="7"/>
      <c r="JA147" s="7"/>
      <c r="JB147" s="7"/>
      <c r="JC147" s="7"/>
      <c r="JD147" s="7"/>
      <c r="JE147" s="7"/>
      <c r="JF147" s="7"/>
      <c r="JG147" s="7"/>
      <c r="JH147" s="7"/>
      <c r="JI147" s="7"/>
      <c r="JJ147" s="7"/>
      <c r="JK147" s="7"/>
      <c r="JL147" s="7"/>
      <c r="JM147" s="7"/>
      <c r="JN147" s="7"/>
      <c r="JO147" s="7"/>
      <c r="JP147" s="7"/>
      <c r="JR147" s="7"/>
      <c r="JS147" s="7"/>
      <c r="JT147" s="7"/>
      <c r="JU147" s="7"/>
      <c r="JV147" s="7"/>
      <c r="JW147" s="7"/>
      <c r="JX147" s="7"/>
      <c r="JY147" s="7"/>
      <c r="JZ147" s="7"/>
      <c r="KA147" s="7"/>
      <c r="KB147" s="7"/>
      <c r="KC147" s="7"/>
      <c r="KD147" s="7"/>
      <c r="KE147" s="7"/>
      <c r="KF147" s="7"/>
      <c r="KG147" s="7"/>
      <c r="KH147" s="7"/>
      <c r="KI147" s="7"/>
      <c r="KJ147" s="7"/>
      <c r="KK147" s="7"/>
      <c r="KL147" s="7"/>
      <c r="KM147" s="7"/>
      <c r="KN147" s="7"/>
      <c r="KO147" s="7"/>
      <c r="KP147" s="7"/>
      <c r="KQ147" s="7"/>
      <c r="KR147" s="7"/>
      <c r="KS147" s="7"/>
      <c r="KT147" s="7"/>
      <c r="KU147" s="7"/>
      <c r="KV147" s="7"/>
      <c r="KW147" s="7"/>
      <c r="KX147" s="7"/>
      <c r="KY147" s="7"/>
      <c r="KZ147" s="7"/>
      <c r="LA147" s="7"/>
      <c r="LB147" s="7"/>
      <c r="LC147" s="7"/>
      <c r="LD147" s="7"/>
      <c r="LE147" s="7"/>
      <c r="LF147" s="7"/>
      <c r="LG147" s="7"/>
      <c r="LH147" s="7"/>
      <c r="LI147" s="7"/>
      <c r="LJ147" s="7"/>
      <c r="LK147" s="7"/>
      <c r="LL147" s="7"/>
      <c r="LM147" s="7"/>
      <c r="LN147" s="7"/>
      <c r="LO147" s="7"/>
      <c r="LP147" s="7"/>
      <c r="LQ147" s="7"/>
      <c r="LR147" s="7"/>
      <c r="LS147" s="7"/>
      <c r="LT147" s="7"/>
      <c r="LU147" s="7"/>
      <c r="LV147" s="7"/>
      <c r="LW147" s="7"/>
      <c r="LX147" s="7"/>
      <c r="LY147" s="7"/>
      <c r="LZ147" s="7"/>
      <c r="MA147" s="7"/>
      <c r="MB147" s="7"/>
      <c r="MC147" s="7"/>
      <c r="MD147" s="7"/>
      <c r="ME147" s="7"/>
      <c r="MF147" s="7"/>
      <c r="MG147" s="7"/>
      <c r="MH147" s="7"/>
      <c r="MI147" s="7"/>
      <c r="MJ147" s="7"/>
      <c r="MK147" s="7"/>
      <c r="ML147" s="7"/>
      <c r="MM147" s="7"/>
      <c r="MN147" s="7"/>
      <c r="MO147" s="7"/>
      <c r="MP147" s="7"/>
      <c r="MQ147" s="7"/>
      <c r="MR147" s="7"/>
      <c r="MS147" s="7"/>
      <c r="MT147" s="7"/>
      <c r="MU147" s="7"/>
      <c r="MV147" s="7"/>
      <c r="MW147" s="7"/>
      <c r="MX147" s="7"/>
      <c r="MY147" s="7"/>
      <c r="MZ147" s="7"/>
      <c r="NA147" s="7"/>
      <c r="NB147" s="7"/>
      <c r="NC147" s="7"/>
      <c r="ND147" s="7"/>
      <c r="NE147" s="7"/>
      <c r="NF147" s="7"/>
      <c r="NG147" s="7"/>
      <c r="NH147" s="7"/>
      <c r="NI147" s="7"/>
      <c r="NJ147" s="7"/>
      <c r="NK147" s="7"/>
      <c r="NL147" s="7"/>
      <c r="NM147" s="7"/>
      <c r="NN147" s="7"/>
      <c r="NO147" s="7"/>
      <c r="NP147" s="7"/>
      <c r="NQ147" s="7"/>
      <c r="NR147" s="7"/>
      <c r="NS147" s="7"/>
      <c r="NT147" s="7"/>
      <c r="NU147" s="7"/>
      <c r="NV147" s="7"/>
      <c r="NW147" s="7"/>
      <c r="NX147" s="7"/>
      <c r="NY147" s="7"/>
      <c r="NZ147" s="7"/>
      <c r="OA147" s="7"/>
      <c r="OB147" s="7"/>
      <c r="OC147" s="7"/>
      <c r="OD147" s="7"/>
      <c r="OE147" s="7"/>
      <c r="OF147" s="7"/>
      <c r="OG147" s="7"/>
      <c r="OH147" s="7"/>
      <c r="OI147" s="7"/>
      <c r="OJ147" s="7"/>
      <c r="OK147" s="7"/>
      <c r="OL147" s="7"/>
      <c r="OM147" s="7"/>
      <c r="ON147" s="7"/>
      <c r="OO147" s="7"/>
      <c r="OP147" s="7"/>
      <c r="OQ147" s="7"/>
      <c r="OR147" s="7"/>
      <c r="OS147" s="7"/>
      <c r="OT147" s="7"/>
      <c r="OU147" s="7"/>
      <c r="OV147" s="7"/>
      <c r="OW147" s="7"/>
      <c r="OX147" s="7"/>
      <c r="OY147" s="7"/>
      <c r="OZ147" s="7"/>
      <c r="PA147" s="7"/>
      <c r="PB147" s="7"/>
      <c r="PC147" s="7"/>
      <c r="PD147" s="7"/>
      <c r="PE147" s="7"/>
      <c r="PF147" s="7"/>
      <c r="PG147" s="7"/>
      <c r="PH147" s="7"/>
      <c r="PI147" s="7"/>
      <c r="PJ147" s="7"/>
      <c r="PK147" s="7"/>
      <c r="PL147" s="7"/>
      <c r="PM147" s="7"/>
      <c r="PN147" s="7"/>
      <c r="PO147" s="7"/>
      <c r="PP147" s="7"/>
      <c r="PQ147" s="7"/>
      <c r="PR147" s="7"/>
      <c r="PS147" s="7"/>
      <c r="PT147" s="7"/>
      <c r="PU147" s="7"/>
      <c r="PV147" s="7"/>
      <c r="PW147" s="7"/>
      <c r="PX147" s="7"/>
      <c r="PY147" s="7"/>
      <c r="PZ147" s="7"/>
      <c r="QA147" s="7"/>
      <c r="QB147" s="7"/>
      <c r="QC147" s="7"/>
      <c r="QD147" s="7"/>
      <c r="QE147" s="7"/>
      <c r="QF147" s="7"/>
      <c r="QG147" s="7"/>
      <c r="QH147" s="7"/>
      <c r="QI147" s="7"/>
      <c r="QJ147" s="7"/>
      <c r="QK147" s="7"/>
      <c r="QL147" s="7"/>
      <c r="QM147" s="7"/>
      <c r="QN147" s="7"/>
      <c r="QO147" s="7"/>
      <c r="QP147" s="7"/>
      <c r="QQ147" s="7"/>
      <c r="QR147" s="7"/>
      <c r="QS147" s="7"/>
      <c r="QT147" s="7"/>
      <c r="QU147" s="7"/>
      <c r="QV147" s="7"/>
      <c r="QW147" s="7"/>
      <c r="QX147" s="7"/>
      <c r="QY147" s="7"/>
      <c r="QZ147" s="7"/>
      <c r="RA147" s="7"/>
      <c r="RB147" s="7"/>
      <c r="RC147" s="7"/>
      <c r="RD147" s="7"/>
      <c r="RE147" s="7"/>
      <c r="RF147" s="7"/>
      <c r="RG147" s="7"/>
      <c r="RH147" s="7"/>
      <c r="RI147" s="7"/>
      <c r="RJ147" s="7"/>
      <c r="RK147" s="7"/>
      <c r="RL147" s="7"/>
      <c r="RM147" s="7"/>
      <c r="RN147" s="7"/>
      <c r="RO147" s="7"/>
      <c r="RP147" s="7"/>
      <c r="RQ147" s="7"/>
      <c r="RR147" s="7"/>
      <c r="RS147" s="7"/>
      <c r="RT147" s="7"/>
      <c r="RU147" s="7"/>
      <c r="RV147" s="7"/>
      <c r="RW147" s="7"/>
      <c r="RX147" s="7"/>
      <c r="RY147" s="7"/>
      <c r="RZ147" s="7"/>
      <c r="SA147" s="7"/>
      <c r="SB147" s="7"/>
      <c r="SC147" s="7"/>
      <c r="SD147" s="7"/>
      <c r="SE147" s="7"/>
      <c r="SF147" s="7"/>
      <c r="SG147" s="7"/>
      <c r="SH147" s="7"/>
      <c r="SI147" s="7"/>
      <c r="SJ147" s="7"/>
      <c r="SK147" s="7"/>
      <c r="SL147" s="7"/>
      <c r="SM147" s="7"/>
      <c r="SN147" s="7"/>
      <c r="SO147" s="7"/>
      <c r="SP147" s="7"/>
      <c r="SQ147" s="7"/>
      <c r="SR147" s="7"/>
      <c r="SS147" s="7"/>
      <c r="ST147" s="7"/>
      <c r="SU147" s="7"/>
      <c r="SV147" s="7"/>
      <c r="SW147" s="7"/>
      <c r="SX147" s="7"/>
      <c r="SY147" s="7"/>
      <c r="SZ147" s="7"/>
      <c r="TA147" s="7"/>
      <c r="TB147" s="7"/>
      <c r="TC147" s="7"/>
      <c r="TD147" s="7"/>
      <c r="TE147" s="7"/>
      <c r="TF147" s="7"/>
      <c r="TG147" s="7"/>
      <c r="TH147" s="7"/>
      <c r="TI147" s="7"/>
      <c r="TJ147" s="7"/>
      <c r="TK147" s="7"/>
      <c r="TL147" s="7"/>
      <c r="TN147" s="7"/>
      <c r="TO147" s="7"/>
      <c r="TP147" s="7"/>
      <c r="TQ147" s="7"/>
      <c r="TR147" s="7"/>
      <c r="TS147" s="7"/>
      <c r="TT147" s="7"/>
      <c r="TU147" s="7"/>
      <c r="TV147" s="7"/>
      <c r="TW147" s="7"/>
      <c r="TX147" s="7"/>
      <c r="TY147" s="7"/>
      <c r="TZ147" s="7"/>
      <c r="UA147" s="7"/>
      <c r="UB147" s="7"/>
      <c r="UC147" s="7"/>
      <c r="UD147" s="7"/>
      <c r="UE147" s="7"/>
      <c r="UF147" s="7"/>
      <c r="UG147" s="7"/>
      <c r="UH147" s="7"/>
      <c r="UI147" s="7"/>
      <c r="UJ147" s="7"/>
      <c r="UK147" s="7"/>
      <c r="UL147" s="7"/>
      <c r="UM147" s="7"/>
      <c r="UN147" s="7"/>
      <c r="UO147" s="7"/>
      <c r="UP147" s="7"/>
      <c r="UQ147" s="7"/>
      <c r="UR147" s="7"/>
      <c r="US147" s="7"/>
      <c r="UT147" s="7"/>
      <c r="UU147" s="7"/>
      <c r="UV147" s="7"/>
      <c r="UW147" s="7"/>
      <c r="UX147" s="7"/>
      <c r="UY147" s="7"/>
      <c r="UZ147" s="7"/>
      <c r="VA147" s="7"/>
      <c r="VB147" s="7"/>
      <c r="VC147" s="7"/>
      <c r="VD147" s="7"/>
      <c r="VE147" s="7"/>
      <c r="VF147" s="7"/>
      <c r="VG147" s="7"/>
      <c r="VH147" s="7"/>
      <c r="VI147" s="7"/>
      <c r="VJ147" s="7"/>
      <c r="VK147" s="7"/>
      <c r="VL147" s="7"/>
      <c r="VM147" s="7"/>
      <c r="VN147" s="7"/>
      <c r="VO147" s="7"/>
      <c r="VP147" s="7"/>
      <c r="VQ147" s="7"/>
      <c r="VR147" s="7"/>
      <c r="VS147" s="7"/>
      <c r="VT147" s="7"/>
      <c r="VU147" s="7"/>
      <c r="VV147" s="7"/>
      <c r="VW147" s="7"/>
      <c r="VX147" s="7"/>
      <c r="VY147" s="7"/>
      <c r="VZ147" s="7"/>
      <c r="WA147" s="7"/>
      <c r="WB147" s="7"/>
      <c r="WC147" s="7"/>
      <c r="WD147" s="7"/>
      <c r="WE147" s="7"/>
      <c r="WF147" s="7"/>
      <c r="WG147" s="7"/>
      <c r="WH147" s="7"/>
      <c r="WI147" s="7"/>
      <c r="WJ147" s="7"/>
      <c r="WK147" s="7"/>
      <c r="WL147" s="7"/>
      <c r="WM147" s="7"/>
      <c r="WN147" s="7"/>
      <c r="WO147" s="7"/>
      <c r="WP147" s="7"/>
      <c r="WQ147" s="7"/>
      <c r="WR147" s="7"/>
      <c r="WS147" s="7"/>
      <c r="WT147" s="7"/>
      <c r="WU147" s="7"/>
      <c r="WV147" s="7"/>
      <c r="WW147" s="7"/>
      <c r="WX147" s="7"/>
      <c r="WY147" s="7"/>
      <c r="WZ147" s="7"/>
      <c r="XA147" s="7"/>
      <c r="XB147" s="7"/>
      <c r="XC147" s="7"/>
      <c r="XD147" s="7"/>
      <c r="XE147" s="7"/>
      <c r="XF147" s="7"/>
      <c r="XG147" s="7"/>
      <c r="XH147" s="7"/>
      <c r="XI147" s="7"/>
      <c r="XJ147" s="7"/>
      <c r="XK147" s="7"/>
      <c r="XL147" s="7"/>
      <c r="XM147" s="7"/>
      <c r="XN147" s="7"/>
      <c r="XO147" s="7"/>
      <c r="XP147" s="7"/>
      <c r="XQ147" s="7"/>
      <c r="XR147" s="7"/>
      <c r="XS147" s="7"/>
      <c r="XT147" s="7"/>
      <c r="XU147" s="7"/>
      <c r="XV147" s="7"/>
      <c r="XW147" s="7"/>
      <c r="XX147" s="7"/>
      <c r="XY147" s="7"/>
      <c r="XZ147" s="7"/>
      <c r="YA147" s="7"/>
      <c r="YB147" s="7"/>
      <c r="YC147" s="7"/>
      <c r="YD147" s="7"/>
      <c r="YE147" s="7"/>
      <c r="YF147" s="7"/>
      <c r="YG147" s="7"/>
      <c r="YH147" s="7"/>
      <c r="YI147" s="7"/>
      <c r="YJ147" s="7"/>
      <c r="YK147" s="7"/>
      <c r="YL147" s="7"/>
      <c r="YM147" s="7"/>
      <c r="YN147" s="7"/>
      <c r="YO147" s="7"/>
      <c r="YP147" s="7"/>
      <c r="YQ147" s="7"/>
      <c r="YR147" s="7"/>
      <c r="YS147" s="7"/>
      <c r="YT147" s="7"/>
      <c r="YU147" s="7"/>
      <c r="YV147" s="7"/>
      <c r="YW147" s="7"/>
      <c r="YX147" s="7"/>
      <c r="YY147" s="7"/>
      <c r="YZ147" s="7"/>
      <c r="ZA147" s="7"/>
      <c r="ZB147" s="7"/>
      <c r="ZC147" s="7"/>
      <c r="ZD147" s="7"/>
      <c r="ZE147" s="7"/>
      <c r="ZF147" s="7"/>
      <c r="ZG147" s="7"/>
      <c r="ZH147" s="7"/>
      <c r="ZI147" s="7"/>
      <c r="ZJ147" s="7"/>
      <c r="ZK147" s="7"/>
      <c r="ZL147" s="7"/>
      <c r="ZM147" s="7"/>
      <c r="ZN147" s="7"/>
      <c r="ZO147" s="7"/>
      <c r="ZP147" s="7"/>
      <c r="ZQ147" s="7"/>
      <c r="ZR147" s="7"/>
      <c r="ZS147" s="7"/>
      <c r="ZT147" s="7"/>
      <c r="ZU147" s="7"/>
      <c r="ZV147" s="7"/>
      <c r="ZW147" s="7"/>
      <c r="ZX147" s="7"/>
      <c r="ZY147" s="7"/>
      <c r="ZZ147" s="7"/>
      <c r="AAA147" s="7"/>
      <c r="AAB147" s="7"/>
      <c r="AAC147" s="7"/>
      <c r="AAD147" s="7"/>
      <c r="AAE147" s="7"/>
      <c r="AAF147" s="7"/>
      <c r="AAG147" s="7"/>
      <c r="AAH147" s="7"/>
      <c r="AAI147" s="7"/>
      <c r="AAJ147" s="7"/>
      <c r="AAK147" s="7"/>
      <c r="AAL147" s="7"/>
      <c r="AAM147" s="7"/>
      <c r="AAN147" s="7"/>
      <c r="AAO147" s="7"/>
      <c r="AAP147" s="7"/>
      <c r="AAQ147" s="7"/>
      <c r="AAR147" s="7"/>
      <c r="AAS147" s="7"/>
      <c r="AAT147" s="7"/>
      <c r="AAU147" s="7"/>
      <c r="AAV147" s="7"/>
      <c r="AAW147" s="7"/>
      <c r="AAX147" s="7"/>
      <c r="AAY147" s="7"/>
      <c r="AAZ147" s="7"/>
      <c r="ABA147" s="7"/>
      <c r="ABB147" s="7"/>
      <c r="ABC147" s="7"/>
      <c r="ABD147" s="7"/>
      <c r="ABE147" s="7"/>
      <c r="ABF147" s="7"/>
      <c r="ABG147" s="7"/>
      <c r="ABH147" s="7"/>
      <c r="ABI147" s="7"/>
      <c r="ABJ147" s="7"/>
      <c r="ABK147" s="7"/>
      <c r="ABL147" s="7"/>
      <c r="ABM147" s="7"/>
      <c r="ABN147" s="7"/>
      <c r="ABO147" s="7"/>
      <c r="ABP147" s="7"/>
      <c r="ABQ147" s="7"/>
      <c r="ABR147" s="7"/>
      <c r="ABS147" s="7"/>
      <c r="ABT147" s="7"/>
      <c r="ABU147" s="7"/>
      <c r="ABV147" s="7"/>
      <c r="ABW147" s="7"/>
      <c r="ABX147" s="7"/>
      <c r="ABY147" s="7"/>
      <c r="ABZ147" s="7"/>
      <c r="ACA147" s="7"/>
      <c r="ACB147" s="7"/>
      <c r="ACC147" s="7"/>
      <c r="ACD147" s="7"/>
      <c r="ACE147" s="7"/>
      <c r="ACF147" s="7"/>
      <c r="ACG147" s="7"/>
      <c r="ACH147" s="7"/>
      <c r="ACI147" s="7"/>
      <c r="ACJ147" s="7"/>
      <c r="ACK147" s="7"/>
      <c r="ACL147" s="7"/>
      <c r="ACM147" s="7"/>
      <c r="ACN147" s="7"/>
      <c r="ACO147" s="7"/>
      <c r="ACP147" s="7"/>
      <c r="ACQ147" s="7"/>
      <c r="ACR147" s="7"/>
      <c r="ACS147" s="7"/>
      <c r="ACT147" s="7"/>
      <c r="ACU147" s="7"/>
      <c r="ACV147" s="7"/>
      <c r="ACW147" s="7"/>
      <c r="ACX147" s="7"/>
      <c r="ACY147" s="7"/>
      <c r="ACZ147" s="7"/>
      <c r="ADA147" s="7"/>
      <c r="ADB147" s="7"/>
      <c r="ADC147" s="7"/>
      <c r="ADD147" s="7"/>
      <c r="ADE147" s="7"/>
      <c r="ADF147" s="7"/>
      <c r="ADG147" s="7"/>
      <c r="ADH147" s="7"/>
      <c r="ADJ147" s="7"/>
      <c r="ADK147" s="7"/>
      <c r="ADL147" s="7"/>
      <c r="ADM147" s="7"/>
      <c r="ADN147" s="7"/>
      <c r="ADO147" s="7"/>
      <c r="ADP147" s="7"/>
      <c r="ADQ147" s="7"/>
      <c r="ADR147" s="7"/>
      <c r="ADS147" s="7"/>
      <c r="ADT147" s="7"/>
      <c r="ADU147" s="7"/>
      <c r="ADV147" s="7"/>
      <c r="ADW147" s="7"/>
      <c r="ADX147" s="7"/>
      <c r="ADY147" s="7"/>
      <c r="ADZ147" s="7"/>
      <c r="AEA147" s="7"/>
      <c r="AEB147" s="7"/>
      <c r="AEC147" s="7"/>
      <c r="AED147" s="7"/>
      <c r="AEE147" s="7"/>
      <c r="AEF147" s="7"/>
      <c r="AEG147" s="7"/>
      <c r="AEH147" s="7"/>
      <c r="AEI147" s="7"/>
      <c r="AEJ147" s="7"/>
      <c r="AEK147" s="7"/>
      <c r="AEL147" s="7"/>
      <c r="AEM147" s="7"/>
      <c r="AEN147" s="7"/>
      <c r="AEO147" s="7"/>
      <c r="AEP147" s="7"/>
      <c r="AEQ147" s="7"/>
      <c r="AER147" s="7"/>
      <c r="AES147" s="7"/>
      <c r="AET147" s="7"/>
      <c r="AEU147" s="7"/>
      <c r="AEV147" s="7"/>
      <c r="AEW147" s="7"/>
      <c r="AEX147" s="7"/>
      <c r="AEY147" s="7"/>
      <c r="AEZ147" s="7"/>
      <c r="AFA147" s="7"/>
      <c r="AFB147" s="7"/>
      <c r="AFC147" s="7"/>
      <c r="AFD147" s="7"/>
      <c r="AFE147" s="7"/>
      <c r="AFF147" s="7"/>
      <c r="AFG147" s="7"/>
      <c r="AFH147" s="7"/>
      <c r="AFI147" s="7"/>
      <c r="AFJ147" s="7"/>
      <c r="AFK147" s="7"/>
      <c r="AFL147" s="7"/>
      <c r="AFM147" s="7"/>
      <c r="AFN147" s="7"/>
      <c r="AFO147" s="7"/>
      <c r="AFP147" s="7"/>
      <c r="AFQ147" s="7"/>
      <c r="AFR147" s="7"/>
      <c r="AFS147" s="7"/>
      <c r="AFT147" s="7"/>
      <c r="AFU147" s="7"/>
      <c r="AFV147" s="7"/>
      <c r="AFW147" s="7"/>
      <c r="AFX147" s="7"/>
      <c r="AFY147" s="7"/>
      <c r="AFZ147" s="7"/>
      <c r="AGA147" s="7"/>
      <c r="AGB147" s="7"/>
      <c r="AGC147" s="7"/>
      <c r="AGD147" s="7"/>
      <c r="AGE147" s="7"/>
      <c r="AGF147" s="7"/>
      <c r="AGG147" s="7"/>
      <c r="AGH147" s="7"/>
      <c r="AGI147" s="7"/>
      <c r="AGJ147" s="7"/>
      <c r="AGK147" s="7"/>
      <c r="AGL147" s="7"/>
      <c r="AGM147" s="7"/>
      <c r="AGN147" s="7"/>
      <c r="AGO147" s="7"/>
      <c r="AGP147" s="7"/>
      <c r="AGQ147" s="7"/>
      <c r="AGR147" s="7"/>
      <c r="AGS147" s="7"/>
      <c r="AGT147" s="7"/>
      <c r="AGU147" s="7"/>
      <c r="AGV147" s="7"/>
      <c r="AGW147" s="7"/>
      <c r="AGX147" s="7"/>
      <c r="AGY147" s="7"/>
      <c r="AGZ147" s="7"/>
      <c r="AHA147" s="7"/>
      <c r="AHB147" s="7"/>
      <c r="AHC147" s="7"/>
      <c r="AHD147" s="7"/>
      <c r="AHE147" s="7"/>
      <c r="AHF147" s="7"/>
      <c r="AHG147" s="7"/>
      <c r="AHH147" s="7"/>
      <c r="AHI147" s="7"/>
      <c r="AHJ147" s="7"/>
      <c r="AHK147" s="7"/>
      <c r="AHL147" s="7"/>
      <c r="AHM147" s="7"/>
      <c r="AHN147" s="7"/>
      <c r="AHO147" s="7"/>
      <c r="AHP147" s="7"/>
      <c r="AHQ147" s="7"/>
      <c r="AHR147" s="7"/>
      <c r="AHS147" s="7"/>
      <c r="AHT147" s="7"/>
      <c r="AHU147" s="7"/>
      <c r="AHV147" s="7"/>
      <c r="AHW147" s="7"/>
      <c r="AHX147" s="7"/>
      <c r="AHY147" s="7"/>
      <c r="AHZ147" s="7"/>
      <c r="AIA147" s="7"/>
      <c r="AIB147" s="7"/>
      <c r="AIC147" s="7"/>
      <c r="AID147" s="7"/>
      <c r="AIE147" s="7"/>
      <c r="AIF147" s="7"/>
      <c r="AIG147" s="7"/>
      <c r="AIH147" s="7"/>
      <c r="AII147" s="7"/>
      <c r="AIJ147" s="7"/>
      <c r="AIK147" s="7"/>
      <c r="AIL147" s="7"/>
      <c r="AIM147" s="7"/>
      <c r="AIN147" s="7"/>
      <c r="AIO147" s="7"/>
      <c r="AIP147" s="7"/>
      <c r="AIQ147" s="7"/>
      <c r="AIR147" s="7"/>
      <c r="AIS147" s="7"/>
      <c r="AIT147" s="7"/>
      <c r="AIU147" s="7"/>
      <c r="AIV147" s="7"/>
      <c r="AIW147" s="7"/>
      <c r="AIX147" s="7"/>
      <c r="AIY147" s="7"/>
      <c r="AIZ147" s="7"/>
      <c r="AJA147" s="7"/>
      <c r="AJB147" s="7"/>
      <c r="AJC147" s="7"/>
      <c r="AJD147" s="7"/>
      <c r="AJE147" s="7"/>
      <c r="AJF147" s="7"/>
      <c r="AJG147" s="7"/>
      <c r="AJH147" s="7"/>
      <c r="AJI147" s="7"/>
      <c r="AJJ147" s="7"/>
      <c r="AJK147" s="7"/>
      <c r="AJL147" s="7"/>
      <c r="AJM147" s="7"/>
      <c r="AJN147" s="7"/>
      <c r="AJO147" s="7"/>
      <c r="AJP147" s="7"/>
      <c r="AJQ147" s="7"/>
      <c r="AJR147" s="7"/>
      <c r="AJS147" s="7"/>
      <c r="AJT147" s="7"/>
      <c r="AJU147" s="7"/>
      <c r="AJV147" s="7"/>
      <c r="AJW147" s="7"/>
      <c r="AJX147" s="7"/>
      <c r="AJY147" s="7"/>
      <c r="AJZ147" s="7"/>
      <c r="AKA147" s="7"/>
      <c r="AKB147" s="7"/>
      <c r="AKC147" s="7"/>
      <c r="AKD147" s="7"/>
      <c r="AKE147" s="7"/>
      <c r="AKF147" s="7"/>
      <c r="AKG147" s="7"/>
      <c r="AKH147" s="7"/>
      <c r="AKI147" s="7"/>
      <c r="AKJ147" s="7"/>
      <c r="AKK147" s="7"/>
      <c r="AKL147" s="7"/>
      <c r="AKM147" s="7"/>
      <c r="AKN147" s="7"/>
      <c r="AKO147" s="7"/>
      <c r="AKP147" s="7"/>
      <c r="AKQ147" s="7"/>
      <c r="AKR147" s="7"/>
      <c r="AKS147" s="7"/>
      <c r="AKT147" s="7"/>
      <c r="AKU147" s="7"/>
      <c r="AKV147" s="7"/>
      <c r="AKW147" s="7"/>
      <c r="AKX147" s="7"/>
      <c r="AKY147" s="7"/>
      <c r="AKZ147" s="7"/>
      <c r="ALA147" s="7"/>
      <c r="ALB147" s="7"/>
      <c r="ALC147" s="7"/>
      <c r="ALD147" s="7"/>
      <c r="ALE147" s="7"/>
      <c r="ALF147" s="7"/>
      <c r="ALG147" s="7"/>
      <c r="ALH147" s="7"/>
      <c r="ALI147" s="7"/>
      <c r="ALJ147" s="7"/>
      <c r="ALK147" s="7"/>
      <c r="ALL147" s="7"/>
      <c r="ALM147" s="7"/>
      <c r="ALN147" s="7"/>
      <c r="ALO147" s="7"/>
      <c r="ALP147" s="7"/>
      <c r="ALQ147" s="7"/>
      <c r="ALR147" s="7"/>
      <c r="ALS147" s="7"/>
      <c r="ALT147" s="7"/>
      <c r="ALU147" s="7"/>
      <c r="ALV147" s="7"/>
      <c r="ALW147" s="7"/>
      <c r="ALX147" s="7"/>
      <c r="ALY147" s="7"/>
      <c r="ALZ147" s="7"/>
      <c r="AMA147" s="7"/>
      <c r="AMB147" s="7"/>
      <c r="AMC147" s="7"/>
      <c r="AMD147" s="7"/>
      <c r="AME147" s="7"/>
      <c r="AMF147" s="7"/>
      <c r="AMG147" s="7"/>
      <c r="AMH147" s="7"/>
      <c r="AMI147" s="7"/>
      <c r="AMJ147" s="7"/>
      <c r="AMK147" s="7"/>
      <c r="AML147" s="7"/>
      <c r="AMM147" s="7"/>
      <c r="AMN147" s="7"/>
      <c r="AMO147" s="7"/>
      <c r="AMP147" s="7"/>
      <c r="AMQ147" s="7"/>
      <c r="AMR147" s="7"/>
      <c r="AMS147" s="7"/>
      <c r="AMT147" s="7"/>
      <c r="AMU147" s="7"/>
      <c r="AMV147" s="7"/>
      <c r="AMW147" s="7"/>
      <c r="AMX147" s="7"/>
      <c r="AMY147" s="7"/>
      <c r="AMZ147" s="7"/>
      <c r="ANA147" s="7"/>
      <c r="ANB147" s="7"/>
      <c r="ANC147" s="7"/>
      <c r="AND147" s="7"/>
      <c r="ANF147" s="7"/>
      <c r="ANG147" s="7"/>
      <c r="ANH147" s="7"/>
      <c r="ANI147" s="7"/>
      <c r="ANJ147" s="7"/>
      <c r="ANK147" s="7"/>
      <c r="ANL147" s="7"/>
      <c r="ANM147" s="7"/>
      <c r="ANN147" s="7"/>
      <c r="ANO147" s="7"/>
      <c r="ANP147" s="7"/>
      <c r="ANQ147" s="7"/>
      <c r="ANR147" s="7"/>
      <c r="ANS147" s="7"/>
      <c r="ANT147" s="7"/>
      <c r="ANU147" s="7"/>
      <c r="ANV147" s="7"/>
      <c r="ANW147" s="7"/>
      <c r="ANX147" s="7"/>
      <c r="ANY147" s="7"/>
      <c r="ANZ147" s="7"/>
      <c r="AOA147" s="7"/>
      <c r="AOB147" s="7"/>
      <c r="AOC147" s="7"/>
      <c r="AOD147" s="7"/>
      <c r="AOE147" s="7"/>
      <c r="AOF147" s="7"/>
      <c r="AOG147" s="7"/>
      <c r="AOH147" s="7"/>
      <c r="AOI147" s="7"/>
      <c r="AOJ147" s="7"/>
      <c r="AOK147" s="7"/>
      <c r="AOL147" s="7"/>
      <c r="AOM147" s="7"/>
      <c r="AON147" s="7"/>
      <c r="AOO147" s="7"/>
      <c r="AOP147" s="7"/>
      <c r="AOQ147" s="7"/>
      <c r="AOR147" s="7"/>
      <c r="AOS147" s="7"/>
      <c r="AOT147" s="7"/>
      <c r="AOU147" s="7"/>
      <c r="AOV147" s="7"/>
      <c r="AOW147" s="7"/>
      <c r="AOX147" s="7"/>
      <c r="AOY147" s="7"/>
      <c r="AOZ147" s="7"/>
      <c r="APA147" s="7"/>
      <c r="APB147" s="7"/>
      <c r="APC147" s="7"/>
      <c r="APD147" s="7"/>
      <c r="APE147" s="7"/>
      <c r="APF147" s="7"/>
      <c r="APG147" s="7"/>
      <c r="APH147" s="7"/>
      <c r="API147" s="7"/>
      <c r="APJ147" s="7"/>
      <c r="APK147" s="7"/>
      <c r="APL147" s="7"/>
      <c r="APM147" s="7"/>
      <c r="APN147" s="7"/>
      <c r="APO147" s="7"/>
      <c r="APP147" s="7"/>
      <c r="APQ147" s="7"/>
      <c r="APR147" s="7"/>
      <c r="APS147" s="7"/>
      <c r="APT147" s="7"/>
      <c r="APU147" s="7"/>
      <c r="APV147" s="7"/>
      <c r="APW147" s="7"/>
      <c r="APX147" s="7"/>
      <c r="APY147" s="7"/>
      <c r="APZ147" s="7"/>
      <c r="AQA147" s="7"/>
      <c r="AQB147" s="7"/>
      <c r="AQC147" s="7"/>
      <c r="AQD147" s="7"/>
      <c r="AQE147" s="7"/>
      <c r="AQF147" s="7"/>
      <c r="AQG147" s="7"/>
      <c r="AQH147" s="7"/>
      <c r="AQI147" s="7"/>
      <c r="AQJ147" s="7"/>
      <c r="AQK147" s="7"/>
      <c r="AQL147" s="7"/>
      <c r="AQM147" s="7"/>
      <c r="AQN147" s="7"/>
      <c r="AQO147" s="7"/>
      <c r="AQP147" s="7"/>
      <c r="AQQ147" s="7"/>
      <c r="AQR147" s="7"/>
      <c r="AQS147" s="7"/>
      <c r="AQT147" s="7"/>
      <c r="AQU147" s="7"/>
      <c r="AQV147" s="7"/>
      <c r="AQW147" s="7"/>
      <c r="AQX147" s="7"/>
      <c r="AQY147" s="7"/>
      <c r="AQZ147" s="7"/>
      <c r="ARA147" s="7"/>
      <c r="ARB147" s="7"/>
      <c r="ARC147" s="7"/>
      <c r="ARD147" s="7"/>
      <c r="ARE147" s="7"/>
      <c r="ARF147" s="7"/>
      <c r="ARG147" s="7"/>
      <c r="ARH147" s="7"/>
      <c r="ARI147" s="7"/>
      <c r="ARJ147" s="7"/>
      <c r="ARK147" s="7"/>
      <c r="ARL147" s="7"/>
      <c r="ARM147" s="7"/>
      <c r="ARN147" s="7"/>
      <c r="ARO147" s="7"/>
      <c r="ARP147" s="7"/>
      <c r="ARQ147" s="7"/>
      <c r="ARR147" s="7"/>
      <c r="ARS147" s="7"/>
      <c r="ART147" s="7"/>
      <c r="ARU147" s="7"/>
      <c r="ARV147" s="7"/>
      <c r="ARW147" s="7"/>
      <c r="ARX147" s="7"/>
      <c r="ARY147" s="7"/>
      <c r="ARZ147" s="7"/>
      <c r="ASA147" s="7"/>
      <c r="ASB147" s="7"/>
      <c r="ASC147" s="7"/>
      <c r="ASD147" s="7"/>
      <c r="ASE147" s="7"/>
      <c r="ASF147" s="7"/>
      <c r="ASG147" s="7"/>
      <c r="ASH147" s="7"/>
      <c r="ASI147" s="7"/>
      <c r="ASJ147" s="7"/>
      <c r="ASK147" s="7"/>
      <c r="ASL147" s="7"/>
      <c r="ASM147" s="7"/>
      <c r="ASN147" s="7"/>
      <c r="ASO147" s="7"/>
      <c r="ASP147" s="7"/>
      <c r="ASQ147" s="7"/>
      <c r="ASR147" s="7"/>
      <c r="ASS147" s="7"/>
      <c r="AST147" s="7"/>
      <c r="ASU147" s="7"/>
      <c r="ASV147" s="7"/>
      <c r="ASW147" s="7"/>
      <c r="ASX147" s="7"/>
      <c r="ASY147" s="7"/>
      <c r="ASZ147" s="7"/>
      <c r="ATA147" s="7"/>
      <c r="ATB147" s="7"/>
      <c r="ATC147" s="7"/>
      <c r="ATD147" s="7"/>
      <c r="ATE147" s="7"/>
      <c r="ATF147" s="7"/>
      <c r="ATG147" s="7"/>
      <c r="ATH147" s="7"/>
      <c r="ATI147" s="7"/>
      <c r="ATJ147" s="7"/>
      <c r="ATK147" s="7"/>
      <c r="ATL147" s="7"/>
      <c r="ATM147" s="7"/>
      <c r="ATN147" s="7"/>
      <c r="ATO147" s="7"/>
      <c r="ATP147" s="7"/>
      <c r="ATQ147" s="7"/>
      <c r="ATR147" s="7"/>
      <c r="ATS147" s="7"/>
      <c r="ATT147" s="7"/>
      <c r="ATU147" s="7"/>
      <c r="ATV147" s="7"/>
      <c r="ATW147" s="7"/>
      <c r="ATX147" s="7"/>
      <c r="ATY147" s="7"/>
      <c r="ATZ147" s="7"/>
      <c r="AUA147" s="7"/>
      <c r="AUB147" s="7"/>
      <c r="AUC147" s="7"/>
      <c r="AUD147" s="7"/>
      <c r="AUE147" s="7"/>
      <c r="AUF147" s="7"/>
      <c r="AUG147" s="7"/>
      <c r="AUH147" s="7"/>
      <c r="AUI147" s="7"/>
      <c r="AUJ147" s="7"/>
      <c r="AUK147" s="7"/>
      <c r="AUL147" s="7"/>
      <c r="AUM147" s="7"/>
      <c r="AUN147" s="7"/>
      <c r="AUO147" s="7"/>
      <c r="AUP147" s="7"/>
      <c r="AUQ147" s="7"/>
      <c r="AUR147" s="7"/>
      <c r="AUS147" s="7"/>
      <c r="AUT147" s="7"/>
      <c r="AUU147" s="7"/>
      <c r="AUV147" s="7"/>
      <c r="AUW147" s="7"/>
      <c r="AUX147" s="7"/>
      <c r="AUY147" s="7"/>
      <c r="AUZ147" s="7"/>
      <c r="AVA147" s="7"/>
      <c r="AVB147" s="7"/>
      <c r="AVC147" s="7"/>
      <c r="AVD147" s="7"/>
      <c r="AVE147" s="7"/>
      <c r="AVF147" s="7"/>
      <c r="AVG147" s="7"/>
      <c r="AVH147" s="7"/>
      <c r="AVI147" s="7"/>
      <c r="AVJ147" s="7"/>
      <c r="AVK147" s="7"/>
      <c r="AVL147" s="7"/>
      <c r="AVM147" s="7"/>
      <c r="AVN147" s="7"/>
      <c r="AVO147" s="7"/>
      <c r="AVP147" s="7"/>
      <c r="AVQ147" s="7"/>
      <c r="AVR147" s="7"/>
      <c r="AVS147" s="7"/>
      <c r="AVT147" s="7"/>
      <c r="AVU147" s="7"/>
      <c r="AVV147" s="7"/>
      <c r="AVW147" s="7"/>
      <c r="AVX147" s="7"/>
      <c r="AVY147" s="7"/>
      <c r="AVZ147" s="7"/>
      <c r="AWA147" s="7"/>
      <c r="AWB147" s="7"/>
      <c r="AWC147" s="7"/>
      <c r="AWD147" s="7"/>
      <c r="AWE147" s="7"/>
      <c r="AWF147" s="7"/>
      <c r="AWG147" s="7"/>
      <c r="AWH147" s="7"/>
      <c r="AWI147" s="7"/>
      <c r="AWJ147" s="7"/>
      <c r="AWK147" s="7"/>
      <c r="AWL147" s="7"/>
      <c r="AWM147" s="7"/>
      <c r="AWN147" s="7"/>
      <c r="AWO147" s="7"/>
      <c r="AWP147" s="7"/>
      <c r="AWQ147" s="7"/>
      <c r="AWR147" s="7"/>
      <c r="AWS147" s="7"/>
      <c r="AWT147" s="7"/>
      <c r="AWU147" s="7"/>
      <c r="AWV147" s="7"/>
      <c r="AWW147" s="7"/>
      <c r="AWX147" s="7"/>
      <c r="AWY147" s="7"/>
      <c r="AWZ147" s="7"/>
      <c r="AXB147" s="7"/>
      <c r="AXC147" s="7"/>
      <c r="AXD147" s="7"/>
      <c r="AXE147" s="7"/>
      <c r="AXF147" s="7"/>
      <c r="AXG147" s="7"/>
      <c r="AXH147" s="7"/>
      <c r="AXI147" s="7"/>
      <c r="AXJ147" s="7"/>
      <c r="AXK147" s="7"/>
      <c r="AXL147" s="7"/>
      <c r="AXM147" s="7"/>
      <c r="AXN147" s="7"/>
      <c r="AXO147" s="7"/>
      <c r="AXP147" s="7"/>
      <c r="AXQ147" s="7"/>
      <c r="AXR147" s="7"/>
      <c r="AXS147" s="7"/>
      <c r="AXT147" s="7"/>
      <c r="AXU147" s="7"/>
      <c r="AXV147" s="7"/>
      <c r="AXW147" s="7"/>
      <c r="AXX147" s="7"/>
      <c r="AXY147" s="7"/>
      <c r="AXZ147" s="7"/>
      <c r="AYA147" s="7"/>
      <c r="AYB147" s="7"/>
      <c r="AYC147" s="7"/>
      <c r="AYD147" s="7"/>
      <c r="AYE147" s="7"/>
      <c r="AYF147" s="7"/>
      <c r="AYG147" s="7"/>
      <c r="AYH147" s="7"/>
      <c r="AYI147" s="7"/>
      <c r="AYJ147" s="7"/>
      <c r="AYK147" s="7"/>
      <c r="AYL147" s="7"/>
      <c r="AYM147" s="7"/>
      <c r="AYN147" s="7"/>
      <c r="AYO147" s="7"/>
      <c r="AYP147" s="7"/>
      <c r="AYQ147" s="7"/>
      <c r="AYR147" s="7"/>
      <c r="AYS147" s="7"/>
      <c r="AYT147" s="7"/>
      <c r="AYU147" s="7"/>
      <c r="AYV147" s="7"/>
      <c r="AYW147" s="7"/>
      <c r="AYX147" s="7"/>
      <c r="AYY147" s="7"/>
      <c r="AYZ147" s="7"/>
      <c r="AZA147" s="7"/>
      <c r="AZB147" s="7"/>
      <c r="AZC147" s="7"/>
      <c r="AZD147" s="7"/>
      <c r="AZE147" s="7"/>
      <c r="AZF147" s="7"/>
      <c r="AZG147" s="7"/>
      <c r="AZH147" s="7"/>
      <c r="AZI147" s="7"/>
      <c r="AZJ147" s="7"/>
      <c r="AZK147" s="7"/>
      <c r="AZL147" s="7"/>
      <c r="AZM147" s="7"/>
      <c r="AZN147" s="7"/>
      <c r="AZO147" s="7"/>
      <c r="AZP147" s="7"/>
      <c r="AZQ147" s="7"/>
      <c r="AZR147" s="7"/>
      <c r="AZS147" s="7"/>
      <c r="AZT147" s="7"/>
      <c r="AZU147" s="7"/>
      <c r="AZV147" s="7"/>
      <c r="AZW147" s="7"/>
      <c r="AZX147" s="7"/>
      <c r="AZY147" s="7"/>
      <c r="AZZ147" s="7"/>
      <c r="BAA147" s="7"/>
      <c r="BAB147" s="7"/>
      <c r="BAC147" s="7"/>
      <c r="BAD147" s="7"/>
      <c r="BAE147" s="7"/>
      <c r="BAF147" s="7"/>
      <c r="BAG147" s="7"/>
      <c r="BAH147" s="7"/>
      <c r="BAI147" s="7"/>
      <c r="BAJ147" s="7"/>
      <c r="BAK147" s="7"/>
      <c r="BAL147" s="7"/>
      <c r="BAM147" s="7"/>
      <c r="BAN147" s="7"/>
      <c r="BAO147" s="7"/>
      <c r="BAP147" s="7"/>
      <c r="BAQ147" s="7"/>
      <c r="BAR147" s="7"/>
      <c r="BAS147" s="7"/>
      <c r="BAT147" s="7"/>
      <c r="BAU147" s="7"/>
      <c r="BAV147" s="7"/>
      <c r="BAW147" s="7"/>
      <c r="BAX147" s="7"/>
      <c r="BAY147" s="7"/>
      <c r="BAZ147" s="7"/>
      <c r="BBA147" s="7"/>
      <c r="BBB147" s="7"/>
      <c r="BBC147" s="7"/>
      <c r="BBD147" s="7"/>
      <c r="BBE147" s="7"/>
      <c r="BBF147" s="7"/>
      <c r="BBG147" s="7"/>
      <c r="BBH147" s="7"/>
      <c r="BBI147" s="7"/>
      <c r="BBJ147" s="7"/>
      <c r="BBK147" s="7"/>
      <c r="BBL147" s="7"/>
      <c r="BBM147" s="7"/>
      <c r="BBN147" s="7"/>
      <c r="BBO147" s="7"/>
      <c r="BBP147" s="7"/>
      <c r="BBQ147" s="7"/>
      <c r="BBR147" s="7"/>
      <c r="BBS147" s="7"/>
      <c r="BBT147" s="7"/>
      <c r="BBU147" s="7"/>
      <c r="BBV147" s="7"/>
      <c r="BBW147" s="7"/>
      <c r="BBX147" s="7"/>
      <c r="BBY147" s="7"/>
      <c r="BBZ147" s="7"/>
      <c r="BCA147" s="7"/>
      <c r="BCB147" s="7"/>
      <c r="BCC147" s="7"/>
      <c r="BCD147" s="7"/>
      <c r="BCE147" s="7"/>
      <c r="BCF147" s="7"/>
      <c r="BCG147" s="7"/>
      <c r="BCH147" s="7"/>
      <c r="BCI147" s="7"/>
      <c r="BCJ147" s="7"/>
      <c r="BCK147" s="7"/>
      <c r="BCL147" s="7"/>
      <c r="BCM147" s="7"/>
      <c r="BCN147" s="7"/>
      <c r="BCO147" s="7"/>
      <c r="BCP147" s="7"/>
      <c r="BCQ147" s="7"/>
      <c r="BCR147" s="7"/>
      <c r="BCS147" s="7"/>
      <c r="BCT147" s="7"/>
      <c r="BCU147" s="7"/>
      <c r="BCV147" s="7"/>
      <c r="BCW147" s="7"/>
      <c r="BCX147" s="7"/>
      <c r="BCY147" s="7"/>
      <c r="BCZ147" s="7"/>
      <c r="BDA147" s="7"/>
      <c r="BDB147" s="7"/>
      <c r="BDC147" s="7"/>
      <c r="BDD147" s="7"/>
      <c r="BDE147" s="7"/>
      <c r="BDF147" s="7"/>
      <c r="BDG147" s="7"/>
      <c r="BDH147" s="7"/>
      <c r="BDI147" s="7"/>
      <c r="BDJ147" s="7"/>
      <c r="BDK147" s="7"/>
      <c r="BDL147" s="7"/>
      <c r="BDM147" s="7"/>
      <c r="BDN147" s="7"/>
      <c r="BDO147" s="7"/>
      <c r="BDP147" s="7"/>
      <c r="BDQ147" s="7"/>
      <c r="BDR147" s="7"/>
      <c r="BDS147" s="7"/>
      <c r="BDT147" s="7"/>
      <c r="BDU147" s="7"/>
      <c r="BDV147" s="7"/>
      <c r="BDW147" s="7"/>
      <c r="BDX147" s="7"/>
      <c r="BDY147" s="7"/>
      <c r="BDZ147" s="7"/>
      <c r="BEA147" s="7"/>
      <c r="BEB147" s="7"/>
      <c r="BEC147" s="7"/>
      <c r="BED147" s="7"/>
      <c r="BEE147" s="7"/>
      <c r="BEF147" s="7"/>
      <c r="BEG147" s="7"/>
      <c r="BEH147" s="7"/>
      <c r="BEI147" s="7"/>
      <c r="BEJ147" s="7"/>
      <c r="BEK147" s="7"/>
      <c r="BEL147" s="7"/>
      <c r="BEM147" s="7"/>
      <c r="BEN147" s="7"/>
      <c r="BEO147" s="7"/>
      <c r="BEP147" s="7"/>
      <c r="BEQ147" s="7"/>
      <c r="BER147" s="7"/>
      <c r="BES147" s="7"/>
      <c r="BET147" s="7"/>
      <c r="BEU147" s="7"/>
      <c r="BEV147" s="7"/>
      <c r="BEW147" s="7"/>
      <c r="BEX147" s="7"/>
      <c r="BEY147" s="7"/>
      <c r="BEZ147" s="7"/>
      <c r="BFA147" s="7"/>
      <c r="BFB147" s="7"/>
      <c r="BFC147" s="7"/>
      <c r="BFD147" s="7"/>
      <c r="BFE147" s="7"/>
      <c r="BFF147" s="7"/>
      <c r="BFG147" s="7"/>
      <c r="BFH147" s="7"/>
      <c r="BFI147" s="7"/>
      <c r="BFJ147" s="7"/>
      <c r="BFK147" s="7"/>
      <c r="BFL147" s="7"/>
      <c r="BFM147" s="7"/>
      <c r="BFN147" s="7"/>
      <c r="BFO147" s="7"/>
      <c r="BFP147" s="7"/>
      <c r="BFQ147" s="7"/>
      <c r="BFR147" s="7"/>
      <c r="BFS147" s="7"/>
      <c r="BFT147" s="7"/>
      <c r="BFU147" s="7"/>
      <c r="BFV147" s="7"/>
      <c r="BFW147" s="7"/>
      <c r="BFX147" s="7"/>
      <c r="BFY147" s="7"/>
      <c r="BFZ147" s="7"/>
      <c r="BGA147" s="7"/>
      <c r="BGB147" s="7"/>
      <c r="BGC147" s="7"/>
      <c r="BGD147" s="7"/>
      <c r="BGE147" s="7"/>
      <c r="BGF147" s="7"/>
      <c r="BGG147" s="7"/>
      <c r="BGH147" s="7"/>
      <c r="BGI147" s="7"/>
      <c r="BGJ147" s="7"/>
      <c r="BGK147" s="7"/>
      <c r="BGL147" s="7"/>
      <c r="BGM147" s="7"/>
      <c r="BGN147" s="7"/>
      <c r="BGO147" s="7"/>
      <c r="BGP147" s="7"/>
      <c r="BGQ147" s="7"/>
      <c r="BGR147" s="7"/>
      <c r="BGS147" s="7"/>
      <c r="BGT147" s="7"/>
      <c r="BGU147" s="7"/>
      <c r="BGV147" s="7"/>
      <c r="BGX147" s="7"/>
      <c r="BGY147" s="7"/>
      <c r="BGZ147" s="7"/>
      <c r="BHA147" s="7"/>
      <c r="BHB147" s="7"/>
      <c r="BHC147" s="7"/>
      <c r="BHD147" s="7"/>
      <c r="BHE147" s="7"/>
      <c r="BHF147" s="7"/>
      <c r="BHG147" s="7"/>
      <c r="BHH147" s="7"/>
      <c r="BHI147" s="7"/>
      <c r="BHJ147" s="7"/>
      <c r="BHK147" s="7"/>
      <c r="BHL147" s="7"/>
      <c r="BHM147" s="7"/>
      <c r="BHN147" s="7"/>
      <c r="BHO147" s="7"/>
      <c r="BHP147" s="7"/>
      <c r="BHQ147" s="7"/>
      <c r="BHR147" s="7"/>
      <c r="BHS147" s="7"/>
      <c r="BHT147" s="7"/>
      <c r="BHU147" s="7"/>
      <c r="BHV147" s="7"/>
      <c r="BHW147" s="7"/>
      <c r="BHX147" s="7"/>
      <c r="BHY147" s="7"/>
      <c r="BHZ147" s="7"/>
      <c r="BIA147" s="7"/>
      <c r="BIB147" s="7"/>
      <c r="BIC147" s="7"/>
      <c r="BID147" s="7"/>
      <c r="BIE147" s="7"/>
      <c r="BIF147" s="7"/>
      <c r="BIG147" s="7"/>
      <c r="BIH147" s="7"/>
      <c r="BII147" s="7"/>
      <c r="BIJ147" s="7"/>
      <c r="BIK147" s="7"/>
      <c r="BIL147" s="7"/>
      <c r="BIM147" s="7"/>
      <c r="BIN147" s="7"/>
      <c r="BIO147" s="7"/>
      <c r="BIP147" s="7"/>
      <c r="BIQ147" s="7"/>
      <c r="BIR147" s="7"/>
      <c r="BIS147" s="7"/>
      <c r="BIT147" s="7"/>
      <c r="BIU147" s="7"/>
      <c r="BIV147" s="7"/>
      <c r="BIW147" s="7"/>
      <c r="BIX147" s="7"/>
      <c r="BIY147" s="7"/>
      <c r="BIZ147" s="7"/>
      <c r="BJA147" s="7"/>
      <c r="BJB147" s="7"/>
      <c r="BJC147" s="7"/>
      <c r="BJD147" s="7"/>
      <c r="BJE147" s="7"/>
      <c r="BJF147" s="7"/>
      <c r="BJG147" s="7"/>
      <c r="BJH147" s="7"/>
      <c r="BJI147" s="7"/>
      <c r="BJJ147" s="7"/>
      <c r="BJK147" s="7"/>
      <c r="BJL147" s="7"/>
      <c r="BJM147" s="7"/>
      <c r="BJN147" s="7"/>
      <c r="BJO147" s="7"/>
      <c r="BJP147" s="7"/>
      <c r="BJQ147" s="7"/>
      <c r="BJR147" s="7"/>
      <c r="BJS147" s="7"/>
      <c r="BJT147" s="7"/>
      <c r="BJU147" s="7"/>
      <c r="BJV147" s="7"/>
      <c r="BJW147" s="7"/>
      <c r="BJX147" s="7"/>
      <c r="BJY147" s="7"/>
      <c r="BJZ147" s="7"/>
      <c r="BKA147" s="7"/>
      <c r="BKB147" s="7"/>
      <c r="BKC147" s="7"/>
      <c r="BKD147" s="7"/>
      <c r="BKE147" s="7"/>
      <c r="BKF147" s="7"/>
      <c r="BKG147" s="7"/>
      <c r="BKH147" s="7"/>
      <c r="BKI147" s="7"/>
      <c r="BKJ147" s="7"/>
      <c r="BKK147" s="7"/>
      <c r="BKL147" s="7"/>
      <c r="BKM147" s="7"/>
      <c r="BKN147" s="7"/>
      <c r="BKO147" s="7"/>
      <c r="BKP147" s="7"/>
      <c r="BKQ147" s="7"/>
      <c r="BKR147" s="7"/>
      <c r="BKS147" s="7"/>
      <c r="BKT147" s="7"/>
      <c r="BKU147" s="7"/>
      <c r="BKV147" s="7"/>
      <c r="BKW147" s="7"/>
      <c r="BKX147" s="7"/>
      <c r="BKY147" s="7"/>
      <c r="BKZ147" s="7"/>
      <c r="BLA147" s="7"/>
      <c r="BLB147" s="7"/>
      <c r="BLC147" s="7"/>
      <c r="BLD147" s="7"/>
      <c r="BLE147" s="7"/>
      <c r="BLF147" s="7"/>
      <c r="BLG147" s="7"/>
      <c r="BLH147" s="7"/>
      <c r="BLI147" s="7"/>
      <c r="BLJ147" s="7"/>
      <c r="BLK147" s="7"/>
      <c r="BLL147" s="7"/>
      <c r="BLM147" s="7"/>
      <c r="BLN147" s="7"/>
      <c r="BLO147" s="7"/>
      <c r="BLP147" s="7"/>
      <c r="BLQ147" s="7"/>
      <c r="BLR147" s="7"/>
      <c r="BLS147" s="7"/>
      <c r="BLT147" s="7"/>
      <c r="BLU147" s="7"/>
      <c r="BLV147" s="7"/>
      <c r="BLW147" s="7"/>
      <c r="BLX147" s="7"/>
      <c r="BLY147" s="7"/>
      <c r="BLZ147" s="7"/>
      <c r="BMA147" s="7"/>
      <c r="BMB147" s="7"/>
      <c r="BMC147" s="7"/>
      <c r="BMD147" s="7"/>
      <c r="BME147" s="7"/>
      <c r="BMF147" s="7"/>
      <c r="BMG147" s="7"/>
      <c r="BMH147" s="7"/>
      <c r="BMI147" s="7"/>
      <c r="BMJ147" s="7"/>
      <c r="BMK147" s="7"/>
      <c r="BML147" s="7"/>
      <c r="BMM147" s="7"/>
      <c r="BMN147" s="7"/>
      <c r="BMO147" s="7"/>
      <c r="BMP147" s="7"/>
      <c r="BMQ147" s="7"/>
      <c r="BMR147" s="7"/>
      <c r="BMS147" s="7"/>
      <c r="BMT147" s="7"/>
      <c r="BMU147" s="7"/>
      <c r="BMV147" s="7"/>
      <c r="BMW147" s="7"/>
      <c r="BMX147" s="7"/>
      <c r="BMY147" s="7"/>
      <c r="BMZ147" s="7"/>
      <c r="BNA147" s="7"/>
      <c r="BNB147" s="7"/>
      <c r="BNC147" s="7"/>
      <c r="BND147" s="7"/>
      <c r="BNE147" s="7"/>
      <c r="BNF147" s="7"/>
      <c r="BNG147" s="7"/>
      <c r="BNH147" s="7"/>
      <c r="BNI147" s="7"/>
      <c r="BNJ147" s="7"/>
      <c r="BNK147" s="7"/>
      <c r="BNL147" s="7"/>
      <c r="BNM147" s="7"/>
      <c r="BNN147" s="7"/>
      <c r="BNO147" s="7"/>
      <c r="BNP147" s="7"/>
      <c r="BNQ147" s="7"/>
      <c r="BNR147" s="7"/>
      <c r="BNS147" s="7"/>
      <c r="BNT147" s="7"/>
      <c r="BNU147" s="7"/>
      <c r="BNV147" s="7"/>
      <c r="BNW147" s="7"/>
      <c r="BNX147" s="7"/>
      <c r="BNY147" s="7"/>
      <c r="BNZ147" s="7"/>
      <c r="BOA147" s="7"/>
      <c r="BOB147" s="7"/>
      <c r="BOC147" s="7"/>
      <c r="BOD147" s="7"/>
      <c r="BOE147" s="7"/>
      <c r="BOF147" s="7"/>
      <c r="BOG147" s="7"/>
      <c r="BOH147" s="7"/>
      <c r="BOI147" s="7"/>
      <c r="BOJ147" s="7"/>
      <c r="BOK147" s="7"/>
      <c r="BOL147" s="7"/>
      <c r="BOM147" s="7"/>
      <c r="BON147" s="7"/>
      <c r="BOO147" s="7"/>
      <c r="BOP147" s="7"/>
      <c r="BOQ147" s="7"/>
      <c r="BOR147" s="7"/>
      <c r="BOS147" s="7"/>
      <c r="BOT147" s="7"/>
      <c r="BOU147" s="7"/>
      <c r="BOV147" s="7"/>
      <c r="BOW147" s="7"/>
      <c r="BOX147" s="7"/>
      <c r="BOY147" s="7"/>
      <c r="BOZ147" s="7"/>
      <c r="BPA147" s="7"/>
      <c r="BPB147" s="7"/>
      <c r="BPC147" s="7"/>
      <c r="BPD147" s="7"/>
      <c r="BPE147" s="7"/>
      <c r="BPF147" s="7"/>
      <c r="BPG147" s="7"/>
      <c r="BPH147" s="7"/>
      <c r="BPI147" s="7"/>
      <c r="BPJ147" s="7"/>
      <c r="BPK147" s="7"/>
      <c r="BPL147" s="7"/>
      <c r="BPM147" s="7"/>
      <c r="BPN147" s="7"/>
      <c r="BPO147" s="7"/>
      <c r="BPP147" s="7"/>
      <c r="BPQ147" s="7"/>
      <c r="BPR147" s="7"/>
      <c r="BPS147" s="7"/>
      <c r="BPT147" s="7"/>
      <c r="BPU147" s="7"/>
      <c r="BPV147" s="7"/>
      <c r="BPW147" s="7"/>
      <c r="BPX147" s="7"/>
      <c r="BPY147" s="7"/>
      <c r="BPZ147" s="7"/>
      <c r="BQA147" s="7"/>
      <c r="BQB147" s="7"/>
      <c r="BQC147" s="7"/>
      <c r="BQD147" s="7"/>
      <c r="BQE147" s="7"/>
      <c r="BQF147" s="7"/>
      <c r="BQG147" s="7"/>
      <c r="BQH147" s="7"/>
      <c r="BQI147" s="7"/>
      <c r="BQJ147" s="7"/>
      <c r="BQK147" s="7"/>
      <c r="BQL147" s="7"/>
      <c r="BQM147" s="7"/>
      <c r="BQN147" s="7"/>
      <c r="BQO147" s="7"/>
      <c r="BQP147" s="7"/>
      <c r="BQQ147" s="7"/>
      <c r="BQR147" s="7"/>
      <c r="BQT147" s="7"/>
      <c r="BQU147" s="7"/>
      <c r="BQV147" s="7"/>
      <c r="BQW147" s="7"/>
      <c r="BQX147" s="7"/>
      <c r="BQY147" s="7"/>
      <c r="BQZ147" s="7"/>
      <c r="BRA147" s="7"/>
      <c r="BRB147" s="7"/>
      <c r="BRC147" s="7"/>
      <c r="BRD147" s="7"/>
      <c r="BRE147" s="7"/>
      <c r="BRF147" s="7"/>
      <c r="BRG147" s="7"/>
      <c r="BRH147" s="7"/>
      <c r="BRI147" s="7"/>
      <c r="BRJ147" s="7"/>
      <c r="BRK147" s="7"/>
      <c r="BRL147" s="7"/>
      <c r="BRM147" s="7"/>
      <c r="BRN147" s="7"/>
      <c r="BRO147" s="7"/>
      <c r="BRP147" s="7"/>
      <c r="BRQ147" s="7"/>
      <c r="BRR147" s="7"/>
      <c r="BRS147" s="7"/>
      <c r="BRT147" s="7"/>
      <c r="BRU147" s="7"/>
      <c r="BRV147" s="7"/>
      <c r="BRW147" s="7"/>
      <c r="BRX147" s="7"/>
      <c r="BRY147" s="7"/>
      <c r="BRZ147" s="7"/>
      <c r="BSA147" s="7"/>
      <c r="BSB147" s="7"/>
      <c r="BSC147" s="7"/>
      <c r="BSD147" s="7"/>
      <c r="BSE147" s="7"/>
      <c r="BSF147" s="7"/>
      <c r="BSG147" s="7"/>
      <c r="BSH147" s="7"/>
      <c r="BSI147" s="7"/>
      <c r="BSJ147" s="7"/>
      <c r="BSK147" s="7"/>
      <c r="BSL147" s="7"/>
      <c r="BSM147" s="7"/>
      <c r="BSN147" s="7"/>
      <c r="BSO147" s="7"/>
      <c r="BSP147" s="7"/>
      <c r="BSQ147" s="7"/>
      <c r="BSR147" s="7"/>
      <c r="BSS147" s="7"/>
      <c r="BST147" s="7"/>
      <c r="BSU147" s="7"/>
      <c r="BSV147" s="7"/>
      <c r="BSW147" s="7"/>
      <c r="BSX147" s="7"/>
      <c r="BSY147" s="7"/>
      <c r="BSZ147" s="7"/>
      <c r="BTA147" s="7"/>
      <c r="BTB147" s="7"/>
      <c r="BTC147" s="7"/>
      <c r="BTD147" s="7"/>
      <c r="BTE147" s="7"/>
      <c r="BTF147" s="7"/>
      <c r="BTG147" s="7"/>
      <c r="BTH147" s="7"/>
      <c r="BTI147" s="7"/>
      <c r="BTJ147" s="7"/>
      <c r="BTK147" s="7"/>
      <c r="BTL147" s="7"/>
      <c r="BTM147" s="7"/>
      <c r="BTN147" s="7"/>
      <c r="BTO147" s="7"/>
      <c r="BTP147" s="7"/>
      <c r="BTQ147" s="7"/>
      <c r="BTR147" s="7"/>
      <c r="BTS147" s="7"/>
      <c r="BTT147" s="7"/>
      <c r="BTU147" s="7"/>
      <c r="BTV147" s="7"/>
      <c r="BTW147" s="7"/>
      <c r="BTX147" s="7"/>
      <c r="BTY147" s="7"/>
      <c r="BTZ147" s="7"/>
      <c r="BUA147" s="7"/>
      <c r="BUB147" s="7"/>
      <c r="BUC147" s="7"/>
      <c r="BUD147" s="7"/>
      <c r="BUE147" s="7"/>
      <c r="BUF147" s="7"/>
      <c r="BUG147" s="7"/>
      <c r="BUH147" s="7"/>
      <c r="BUI147" s="7"/>
      <c r="BUJ147" s="7"/>
      <c r="BUK147" s="7"/>
      <c r="BUL147" s="7"/>
      <c r="BUM147" s="7"/>
      <c r="BUN147" s="7"/>
      <c r="BUO147" s="7"/>
      <c r="BUP147" s="7"/>
      <c r="BUQ147" s="7"/>
      <c r="BUR147" s="7"/>
      <c r="BUS147" s="7"/>
      <c r="BUT147" s="7"/>
      <c r="BUU147" s="7"/>
      <c r="BUV147" s="7"/>
      <c r="BUW147" s="7"/>
      <c r="BUX147" s="7"/>
      <c r="BUY147" s="7"/>
      <c r="BUZ147" s="7"/>
      <c r="BVA147" s="7"/>
      <c r="BVB147" s="7"/>
      <c r="BVC147" s="7"/>
      <c r="BVD147" s="7"/>
      <c r="BVE147" s="7"/>
      <c r="BVF147" s="7"/>
      <c r="BVG147" s="7"/>
      <c r="BVH147" s="7"/>
      <c r="BVI147" s="7"/>
      <c r="BVJ147" s="7"/>
      <c r="BVK147" s="7"/>
      <c r="BVL147" s="7"/>
      <c r="BVM147" s="7"/>
      <c r="BVN147" s="7"/>
      <c r="BVO147" s="7"/>
      <c r="BVP147" s="7"/>
      <c r="BVQ147" s="7"/>
      <c r="BVR147" s="7"/>
      <c r="BVS147" s="7"/>
      <c r="BVT147" s="7"/>
      <c r="BVU147" s="7"/>
      <c r="BVV147" s="7"/>
      <c r="BVW147" s="7"/>
      <c r="BVX147" s="7"/>
      <c r="BVY147" s="7"/>
      <c r="BVZ147" s="7"/>
      <c r="BWA147" s="7"/>
      <c r="BWB147" s="7"/>
      <c r="BWC147" s="7"/>
      <c r="BWD147" s="7"/>
      <c r="BWE147" s="7"/>
      <c r="BWF147" s="7"/>
      <c r="BWG147" s="7"/>
      <c r="BWH147" s="7"/>
      <c r="BWI147" s="7"/>
      <c r="BWJ147" s="7"/>
      <c r="BWK147" s="7"/>
      <c r="BWL147" s="7"/>
      <c r="BWM147" s="7"/>
      <c r="BWN147" s="7"/>
      <c r="BWO147" s="7"/>
      <c r="BWP147" s="7"/>
      <c r="BWQ147" s="7"/>
      <c r="BWR147" s="7"/>
      <c r="BWS147" s="7"/>
      <c r="BWT147" s="7"/>
      <c r="BWU147" s="7"/>
      <c r="BWV147" s="7"/>
      <c r="BWW147" s="7"/>
      <c r="BWX147" s="7"/>
      <c r="BWY147" s="7"/>
      <c r="BWZ147" s="7"/>
      <c r="BXA147" s="7"/>
      <c r="BXB147" s="7"/>
      <c r="BXC147" s="7"/>
      <c r="BXD147" s="7"/>
      <c r="BXE147" s="7"/>
      <c r="BXF147" s="7"/>
      <c r="BXG147" s="7"/>
      <c r="BXH147" s="7"/>
      <c r="BXI147" s="7"/>
      <c r="BXJ147" s="7"/>
      <c r="BXK147" s="7"/>
      <c r="BXL147" s="7"/>
      <c r="BXM147" s="7"/>
      <c r="BXN147" s="7"/>
      <c r="BXO147" s="7"/>
      <c r="BXP147" s="7"/>
      <c r="BXQ147" s="7"/>
      <c r="BXR147" s="7"/>
      <c r="BXS147" s="7"/>
      <c r="BXT147" s="7"/>
      <c r="BXU147" s="7"/>
      <c r="BXV147" s="7"/>
      <c r="BXW147" s="7"/>
      <c r="BXX147" s="7"/>
      <c r="BXY147" s="7"/>
      <c r="BXZ147" s="7"/>
      <c r="BYA147" s="7"/>
      <c r="BYB147" s="7"/>
      <c r="BYC147" s="7"/>
      <c r="BYD147" s="7"/>
      <c r="BYE147" s="7"/>
      <c r="BYF147" s="7"/>
      <c r="BYG147" s="7"/>
      <c r="BYH147" s="7"/>
      <c r="BYI147" s="7"/>
      <c r="BYJ147" s="7"/>
      <c r="BYK147" s="7"/>
      <c r="BYL147" s="7"/>
      <c r="BYM147" s="7"/>
      <c r="BYN147" s="7"/>
      <c r="BYO147" s="7"/>
      <c r="BYP147" s="7"/>
      <c r="BYQ147" s="7"/>
      <c r="BYR147" s="7"/>
      <c r="BYS147" s="7"/>
      <c r="BYT147" s="7"/>
      <c r="BYU147" s="7"/>
      <c r="BYV147" s="7"/>
      <c r="BYW147" s="7"/>
      <c r="BYX147" s="7"/>
      <c r="BYY147" s="7"/>
      <c r="BYZ147" s="7"/>
      <c r="BZA147" s="7"/>
      <c r="BZB147" s="7"/>
      <c r="BZC147" s="7"/>
      <c r="BZD147" s="7"/>
      <c r="BZE147" s="7"/>
      <c r="BZF147" s="7"/>
      <c r="BZG147" s="7"/>
      <c r="BZH147" s="7"/>
      <c r="BZI147" s="7"/>
      <c r="BZJ147" s="7"/>
      <c r="BZK147" s="7"/>
      <c r="BZL147" s="7"/>
      <c r="BZM147" s="7"/>
      <c r="BZN147" s="7"/>
      <c r="BZO147" s="7"/>
      <c r="BZP147" s="7"/>
      <c r="BZQ147" s="7"/>
      <c r="BZR147" s="7"/>
      <c r="BZS147" s="7"/>
      <c r="BZT147" s="7"/>
      <c r="BZU147" s="7"/>
      <c r="BZV147" s="7"/>
      <c r="BZW147" s="7"/>
      <c r="BZX147" s="7"/>
      <c r="BZY147" s="7"/>
      <c r="BZZ147" s="7"/>
      <c r="CAA147" s="7"/>
      <c r="CAB147" s="7"/>
      <c r="CAC147" s="7"/>
      <c r="CAD147" s="7"/>
      <c r="CAE147" s="7"/>
      <c r="CAF147" s="7"/>
      <c r="CAG147" s="7"/>
      <c r="CAH147" s="7"/>
      <c r="CAI147" s="7"/>
      <c r="CAJ147" s="7"/>
      <c r="CAK147" s="7"/>
      <c r="CAL147" s="7"/>
      <c r="CAM147" s="7"/>
      <c r="CAN147" s="7"/>
      <c r="CAP147" s="7"/>
      <c r="CAQ147" s="7"/>
      <c r="CAR147" s="7"/>
      <c r="CAS147" s="7"/>
      <c r="CAT147" s="7"/>
      <c r="CAU147" s="7"/>
      <c r="CAV147" s="7"/>
      <c r="CAW147" s="7"/>
      <c r="CAX147" s="7"/>
      <c r="CAY147" s="7"/>
      <c r="CAZ147" s="7"/>
      <c r="CBA147" s="7"/>
      <c r="CBB147" s="7"/>
      <c r="CBC147" s="7"/>
      <c r="CBD147" s="7"/>
      <c r="CBE147" s="7"/>
      <c r="CBF147" s="7"/>
      <c r="CBG147" s="7"/>
      <c r="CBH147" s="7"/>
      <c r="CBI147" s="7"/>
      <c r="CBJ147" s="7"/>
      <c r="CBK147" s="7"/>
      <c r="CBL147" s="7"/>
      <c r="CBM147" s="7"/>
      <c r="CBN147" s="7"/>
      <c r="CBO147" s="7"/>
      <c r="CBP147" s="7"/>
      <c r="CBQ147" s="7"/>
      <c r="CBR147" s="7"/>
      <c r="CBS147" s="7"/>
      <c r="CBT147" s="7"/>
      <c r="CBU147" s="7"/>
      <c r="CBV147" s="7"/>
      <c r="CBW147" s="7"/>
      <c r="CBX147" s="7"/>
      <c r="CBY147" s="7"/>
      <c r="CBZ147" s="7"/>
      <c r="CCA147" s="7"/>
      <c r="CCB147" s="7"/>
      <c r="CCC147" s="7"/>
      <c r="CCD147" s="7"/>
      <c r="CCE147" s="7"/>
      <c r="CCF147" s="7"/>
      <c r="CCG147" s="7"/>
      <c r="CCH147" s="7"/>
      <c r="CCI147" s="7"/>
      <c r="CCJ147" s="7"/>
      <c r="CCK147" s="7"/>
      <c r="CCL147" s="7"/>
      <c r="CCM147" s="7"/>
      <c r="CCN147" s="7"/>
      <c r="CCO147" s="7"/>
      <c r="CCP147" s="7"/>
      <c r="CCQ147" s="7"/>
      <c r="CCR147" s="7"/>
      <c r="CCS147" s="7"/>
      <c r="CCT147" s="7"/>
      <c r="CCU147" s="7"/>
      <c r="CCV147" s="7"/>
      <c r="CCW147" s="7"/>
      <c r="CCX147" s="7"/>
      <c r="CCY147" s="7"/>
      <c r="CCZ147" s="7"/>
      <c r="CDA147" s="7"/>
      <c r="CDB147" s="7"/>
      <c r="CDC147" s="7"/>
      <c r="CDD147" s="7"/>
      <c r="CDE147" s="7"/>
      <c r="CDF147" s="7"/>
      <c r="CDG147" s="7"/>
      <c r="CDH147" s="7"/>
      <c r="CDI147" s="7"/>
      <c r="CDJ147" s="7"/>
      <c r="CDK147" s="7"/>
      <c r="CDL147" s="7"/>
      <c r="CDM147" s="7"/>
      <c r="CDN147" s="7"/>
      <c r="CDO147" s="7"/>
      <c r="CDP147" s="7"/>
      <c r="CDQ147" s="7"/>
      <c r="CDR147" s="7"/>
      <c r="CDS147" s="7"/>
      <c r="CDT147" s="7"/>
      <c r="CDU147" s="7"/>
      <c r="CDV147" s="7"/>
      <c r="CDW147" s="7"/>
      <c r="CDX147" s="7"/>
      <c r="CDY147" s="7"/>
      <c r="CDZ147" s="7"/>
      <c r="CEA147" s="7"/>
      <c r="CEB147" s="7"/>
      <c r="CEC147" s="7"/>
      <c r="CED147" s="7"/>
      <c r="CEE147" s="7"/>
      <c r="CEF147" s="7"/>
      <c r="CEG147" s="7"/>
      <c r="CEH147" s="7"/>
      <c r="CEI147" s="7"/>
      <c r="CEJ147" s="7"/>
      <c r="CEK147" s="7"/>
      <c r="CEL147" s="7"/>
      <c r="CEM147" s="7"/>
      <c r="CEN147" s="7"/>
      <c r="CEO147" s="7"/>
      <c r="CEP147" s="7"/>
      <c r="CEQ147" s="7"/>
      <c r="CER147" s="7"/>
      <c r="CES147" s="7"/>
      <c r="CET147" s="7"/>
      <c r="CEU147" s="7"/>
      <c r="CEV147" s="7"/>
      <c r="CEW147" s="7"/>
      <c r="CEX147" s="7"/>
      <c r="CEY147" s="7"/>
      <c r="CEZ147" s="7"/>
      <c r="CFA147" s="7"/>
      <c r="CFB147" s="7"/>
      <c r="CFC147" s="7"/>
      <c r="CFD147" s="7"/>
      <c r="CFE147" s="7"/>
      <c r="CFF147" s="7"/>
      <c r="CFG147" s="7"/>
      <c r="CFH147" s="7"/>
      <c r="CFI147" s="7"/>
      <c r="CFJ147" s="7"/>
      <c r="CFK147" s="7"/>
      <c r="CFL147" s="7"/>
      <c r="CFM147" s="7"/>
      <c r="CFN147" s="7"/>
      <c r="CFO147" s="7"/>
      <c r="CFP147" s="7"/>
      <c r="CFQ147" s="7"/>
      <c r="CFR147" s="7"/>
      <c r="CFS147" s="7"/>
      <c r="CFT147" s="7"/>
      <c r="CFU147" s="7"/>
      <c r="CFV147" s="7"/>
      <c r="CFW147" s="7"/>
      <c r="CFX147" s="7"/>
      <c r="CFY147" s="7"/>
      <c r="CFZ147" s="7"/>
      <c r="CGA147" s="7"/>
      <c r="CGB147" s="7"/>
      <c r="CGC147" s="7"/>
      <c r="CGD147" s="7"/>
      <c r="CGE147" s="7"/>
      <c r="CGF147" s="7"/>
      <c r="CGG147" s="7"/>
      <c r="CGH147" s="7"/>
      <c r="CGI147" s="7"/>
      <c r="CGJ147" s="7"/>
      <c r="CGK147" s="7"/>
      <c r="CGL147" s="7"/>
      <c r="CGM147" s="7"/>
      <c r="CGN147" s="7"/>
      <c r="CGO147" s="7"/>
      <c r="CGP147" s="7"/>
      <c r="CGQ147" s="7"/>
      <c r="CGR147" s="7"/>
      <c r="CGS147" s="7"/>
      <c r="CGT147" s="7"/>
      <c r="CGU147" s="7"/>
      <c r="CGV147" s="7"/>
      <c r="CGW147" s="7"/>
      <c r="CGX147" s="7"/>
      <c r="CGY147" s="7"/>
      <c r="CGZ147" s="7"/>
      <c r="CHA147" s="7"/>
      <c r="CHB147" s="7"/>
      <c r="CHC147" s="7"/>
      <c r="CHD147" s="7"/>
      <c r="CHE147" s="7"/>
      <c r="CHF147" s="7"/>
      <c r="CHG147" s="7"/>
      <c r="CHH147" s="7"/>
      <c r="CHI147" s="7"/>
      <c r="CHJ147" s="7"/>
      <c r="CHK147" s="7"/>
      <c r="CHL147" s="7"/>
      <c r="CHM147" s="7"/>
      <c r="CHN147" s="7"/>
      <c r="CHO147" s="7"/>
      <c r="CHP147" s="7"/>
      <c r="CHQ147" s="7"/>
      <c r="CHR147" s="7"/>
      <c r="CHS147" s="7"/>
      <c r="CHT147" s="7"/>
      <c r="CHU147" s="7"/>
      <c r="CHV147" s="7"/>
      <c r="CHW147" s="7"/>
      <c r="CHX147" s="7"/>
      <c r="CHY147" s="7"/>
      <c r="CHZ147" s="7"/>
      <c r="CIA147" s="7"/>
      <c r="CIB147" s="7"/>
      <c r="CIC147" s="7"/>
      <c r="CID147" s="7"/>
      <c r="CIE147" s="7"/>
      <c r="CIF147" s="7"/>
      <c r="CIG147" s="7"/>
      <c r="CIH147" s="7"/>
      <c r="CII147" s="7"/>
      <c r="CIJ147" s="7"/>
      <c r="CIK147" s="7"/>
      <c r="CIL147" s="7"/>
      <c r="CIM147" s="7"/>
      <c r="CIN147" s="7"/>
      <c r="CIO147" s="7"/>
      <c r="CIP147" s="7"/>
      <c r="CIQ147" s="7"/>
      <c r="CIR147" s="7"/>
      <c r="CIS147" s="7"/>
      <c r="CIT147" s="7"/>
      <c r="CIU147" s="7"/>
      <c r="CIV147" s="7"/>
      <c r="CIW147" s="7"/>
      <c r="CIX147" s="7"/>
      <c r="CIY147" s="7"/>
      <c r="CIZ147" s="7"/>
      <c r="CJA147" s="7"/>
      <c r="CJB147" s="7"/>
      <c r="CJC147" s="7"/>
      <c r="CJD147" s="7"/>
      <c r="CJE147" s="7"/>
      <c r="CJF147" s="7"/>
      <c r="CJG147" s="7"/>
      <c r="CJH147" s="7"/>
      <c r="CJI147" s="7"/>
      <c r="CJJ147" s="7"/>
      <c r="CJK147" s="7"/>
      <c r="CJL147" s="7"/>
      <c r="CJM147" s="7"/>
      <c r="CJN147" s="7"/>
      <c r="CJO147" s="7"/>
      <c r="CJP147" s="7"/>
      <c r="CJQ147" s="7"/>
      <c r="CJR147" s="7"/>
      <c r="CJS147" s="7"/>
      <c r="CJT147" s="7"/>
      <c r="CJU147" s="7"/>
      <c r="CJV147" s="7"/>
      <c r="CJW147" s="7"/>
      <c r="CJX147" s="7"/>
      <c r="CJY147" s="7"/>
      <c r="CJZ147" s="7"/>
      <c r="CKA147" s="7"/>
      <c r="CKB147" s="7"/>
      <c r="CKC147" s="7"/>
      <c r="CKD147" s="7"/>
      <c r="CKE147" s="7"/>
      <c r="CKF147" s="7"/>
      <c r="CKG147" s="7"/>
      <c r="CKH147" s="7"/>
      <c r="CKI147" s="7"/>
      <c r="CKJ147" s="7"/>
      <c r="CKL147" s="7"/>
      <c r="CKM147" s="7"/>
      <c r="CKN147" s="7"/>
      <c r="CKO147" s="7"/>
      <c r="CKP147" s="7"/>
      <c r="CKQ147" s="7"/>
      <c r="CKR147" s="7"/>
      <c r="CKS147" s="7"/>
      <c r="CKT147" s="7"/>
      <c r="CKU147" s="7"/>
      <c r="CKV147" s="7"/>
      <c r="CKW147" s="7"/>
      <c r="CKX147" s="7"/>
      <c r="CKY147" s="7"/>
      <c r="CKZ147" s="7"/>
      <c r="CLA147" s="7"/>
      <c r="CLB147" s="7"/>
      <c r="CLC147" s="7"/>
      <c r="CLD147" s="7"/>
      <c r="CLE147" s="7"/>
      <c r="CLF147" s="7"/>
      <c r="CLG147" s="7"/>
      <c r="CLH147" s="7"/>
      <c r="CLI147" s="7"/>
      <c r="CLJ147" s="7"/>
      <c r="CLK147" s="7"/>
      <c r="CLL147" s="7"/>
      <c r="CLM147" s="7"/>
      <c r="CLN147" s="7"/>
      <c r="CLO147" s="7"/>
      <c r="CLP147" s="7"/>
      <c r="CLQ147" s="7"/>
      <c r="CLR147" s="7"/>
      <c r="CLS147" s="7"/>
      <c r="CLT147" s="7"/>
      <c r="CLU147" s="7"/>
      <c r="CLV147" s="7"/>
      <c r="CLW147" s="7"/>
      <c r="CLX147" s="7"/>
      <c r="CLY147" s="7"/>
      <c r="CLZ147" s="7"/>
      <c r="CMA147" s="7"/>
      <c r="CMB147" s="7"/>
      <c r="CMC147" s="7"/>
      <c r="CMD147" s="7"/>
      <c r="CME147" s="7"/>
      <c r="CMF147" s="7"/>
      <c r="CMG147" s="7"/>
      <c r="CMH147" s="7"/>
      <c r="CMI147" s="7"/>
      <c r="CMJ147" s="7"/>
      <c r="CMK147" s="7"/>
      <c r="CML147" s="7"/>
      <c r="CMM147" s="7"/>
      <c r="CMN147" s="7"/>
      <c r="CMO147" s="7"/>
      <c r="CMP147" s="7"/>
      <c r="CMQ147" s="7"/>
      <c r="CMR147" s="7"/>
      <c r="CMS147" s="7"/>
      <c r="CMT147" s="7"/>
      <c r="CMU147" s="7"/>
      <c r="CMV147" s="7"/>
      <c r="CMW147" s="7"/>
      <c r="CMX147" s="7"/>
      <c r="CMY147" s="7"/>
      <c r="CMZ147" s="7"/>
      <c r="CNA147" s="7"/>
      <c r="CNB147" s="7"/>
      <c r="CNC147" s="7"/>
      <c r="CND147" s="7"/>
      <c r="CNE147" s="7"/>
      <c r="CNF147" s="7"/>
      <c r="CNG147" s="7"/>
      <c r="CNH147" s="7"/>
      <c r="CNI147" s="7"/>
      <c r="CNJ147" s="7"/>
      <c r="CNK147" s="7"/>
      <c r="CNL147" s="7"/>
      <c r="CNM147" s="7"/>
      <c r="CNN147" s="7"/>
      <c r="CNO147" s="7"/>
      <c r="CNP147" s="7"/>
      <c r="CNQ147" s="7"/>
      <c r="CNR147" s="7"/>
      <c r="CNS147" s="7"/>
      <c r="CNT147" s="7"/>
      <c r="CNU147" s="7"/>
      <c r="CNV147" s="7"/>
      <c r="CNW147" s="7"/>
      <c r="CNX147" s="7"/>
      <c r="CNY147" s="7"/>
      <c r="CNZ147" s="7"/>
      <c r="COA147" s="7"/>
      <c r="COB147" s="7"/>
      <c r="COC147" s="7"/>
      <c r="COD147" s="7"/>
      <c r="COE147" s="7"/>
      <c r="COF147" s="7"/>
      <c r="COG147" s="7"/>
      <c r="COH147" s="7"/>
      <c r="COI147" s="7"/>
      <c r="COJ147" s="7"/>
      <c r="COK147" s="7"/>
      <c r="COL147" s="7"/>
      <c r="COM147" s="7"/>
      <c r="CON147" s="7"/>
      <c r="COO147" s="7"/>
      <c r="COP147" s="7"/>
      <c r="COQ147" s="7"/>
      <c r="COR147" s="7"/>
      <c r="COS147" s="7"/>
      <c r="COT147" s="7"/>
      <c r="COU147" s="7"/>
      <c r="COV147" s="7"/>
      <c r="COW147" s="7"/>
      <c r="COX147" s="7"/>
      <c r="COY147" s="7"/>
      <c r="COZ147" s="7"/>
      <c r="CPA147" s="7"/>
      <c r="CPB147" s="7"/>
      <c r="CPC147" s="7"/>
      <c r="CPD147" s="7"/>
      <c r="CPE147" s="7"/>
      <c r="CPF147" s="7"/>
      <c r="CPG147" s="7"/>
      <c r="CPH147" s="7"/>
      <c r="CPI147" s="7"/>
      <c r="CPJ147" s="7"/>
      <c r="CPK147" s="7"/>
      <c r="CPL147" s="7"/>
      <c r="CPM147" s="7"/>
      <c r="CPN147" s="7"/>
      <c r="CPO147" s="7"/>
      <c r="CPP147" s="7"/>
      <c r="CPQ147" s="7"/>
      <c r="CPR147" s="7"/>
      <c r="CPS147" s="7"/>
      <c r="CPT147" s="7"/>
      <c r="CPU147" s="7"/>
      <c r="CPV147" s="7"/>
      <c r="CPW147" s="7"/>
      <c r="CPX147" s="7"/>
      <c r="CPY147" s="7"/>
      <c r="CPZ147" s="7"/>
      <c r="CQA147" s="7"/>
      <c r="CQB147" s="7"/>
      <c r="CQC147" s="7"/>
      <c r="CQD147" s="7"/>
      <c r="CQE147" s="7"/>
      <c r="CQF147" s="7"/>
      <c r="CQG147" s="7"/>
      <c r="CQH147" s="7"/>
      <c r="CQI147" s="7"/>
      <c r="CQJ147" s="7"/>
      <c r="CQK147" s="7"/>
      <c r="CQL147" s="7"/>
      <c r="CQM147" s="7"/>
      <c r="CQN147" s="7"/>
      <c r="CQO147" s="7"/>
      <c r="CQP147" s="7"/>
      <c r="CQQ147" s="7"/>
      <c r="CQR147" s="7"/>
      <c r="CQS147" s="7"/>
      <c r="CQT147" s="7"/>
      <c r="CQU147" s="7"/>
      <c r="CQV147" s="7"/>
      <c r="CQW147" s="7"/>
      <c r="CQX147" s="7"/>
      <c r="CQY147" s="7"/>
      <c r="CQZ147" s="7"/>
      <c r="CRA147" s="7"/>
      <c r="CRB147" s="7"/>
      <c r="CRC147" s="7"/>
      <c r="CRD147" s="7"/>
      <c r="CRE147" s="7"/>
      <c r="CRF147" s="7"/>
      <c r="CRG147" s="7"/>
      <c r="CRH147" s="7"/>
      <c r="CRI147" s="7"/>
      <c r="CRJ147" s="7"/>
      <c r="CRK147" s="7"/>
      <c r="CRL147" s="7"/>
      <c r="CRM147" s="7"/>
      <c r="CRN147" s="7"/>
      <c r="CRO147" s="7"/>
      <c r="CRP147" s="7"/>
      <c r="CRQ147" s="7"/>
      <c r="CRR147" s="7"/>
      <c r="CRS147" s="7"/>
      <c r="CRT147" s="7"/>
      <c r="CRU147" s="7"/>
      <c r="CRV147" s="7"/>
      <c r="CRW147" s="7"/>
      <c r="CRX147" s="7"/>
      <c r="CRY147" s="7"/>
      <c r="CRZ147" s="7"/>
      <c r="CSA147" s="7"/>
      <c r="CSB147" s="7"/>
      <c r="CSC147" s="7"/>
      <c r="CSD147" s="7"/>
      <c r="CSE147" s="7"/>
      <c r="CSF147" s="7"/>
      <c r="CSG147" s="7"/>
      <c r="CSH147" s="7"/>
      <c r="CSI147" s="7"/>
      <c r="CSJ147" s="7"/>
      <c r="CSK147" s="7"/>
      <c r="CSL147" s="7"/>
      <c r="CSM147" s="7"/>
      <c r="CSN147" s="7"/>
      <c r="CSO147" s="7"/>
      <c r="CSP147" s="7"/>
      <c r="CSQ147" s="7"/>
      <c r="CSR147" s="7"/>
      <c r="CSS147" s="7"/>
      <c r="CST147" s="7"/>
      <c r="CSU147" s="7"/>
      <c r="CSV147" s="7"/>
      <c r="CSW147" s="7"/>
      <c r="CSX147" s="7"/>
      <c r="CSY147" s="7"/>
      <c r="CSZ147" s="7"/>
      <c r="CTA147" s="7"/>
      <c r="CTB147" s="7"/>
      <c r="CTC147" s="7"/>
      <c r="CTD147" s="7"/>
      <c r="CTE147" s="7"/>
      <c r="CTF147" s="7"/>
      <c r="CTG147" s="7"/>
      <c r="CTH147" s="7"/>
      <c r="CTI147" s="7"/>
      <c r="CTJ147" s="7"/>
      <c r="CTK147" s="7"/>
      <c r="CTL147" s="7"/>
      <c r="CTM147" s="7"/>
      <c r="CTN147" s="7"/>
      <c r="CTO147" s="7"/>
      <c r="CTP147" s="7"/>
      <c r="CTQ147" s="7"/>
      <c r="CTR147" s="7"/>
      <c r="CTS147" s="7"/>
      <c r="CTT147" s="7"/>
      <c r="CTU147" s="7"/>
      <c r="CTV147" s="7"/>
      <c r="CTW147" s="7"/>
      <c r="CTX147" s="7"/>
      <c r="CTY147" s="7"/>
      <c r="CTZ147" s="7"/>
      <c r="CUA147" s="7"/>
      <c r="CUB147" s="7"/>
      <c r="CUC147" s="7"/>
      <c r="CUD147" s="7"/>
      <c r="CUE147" s="7"/>
      <c r="CUF147" s="7"/>
      <c r="CUH147" s="7"/>
      <c r="CUI147" s="7"/>
      <c r="CUJ147" s="7"/>
      <c r="CUK147" s="7"/>
      <c r="CUL147" s="7"/>
      <c r="CUM147" s="7"/>
      <c r="CUN147" s="7"/>
      <c r="CUO147" s="7"/>
      <c r="CUP147" s="7"/>
      <c r="CUQ147" s="7"/>
      <c r="CUR147" s="7"/>
      <c r="CUS147" s="7"/>
      <c r="CUT147" s="7"/>
      <c r="CUU147" s="7"/>
      <c r="CUV147" s="7"/>
      <c r="CUW147" s="7"/>
      <c r="CUX147" s="7"/>
      <c r="CUY147" s="7"/>
      <c r="CUZ147" s="7"/>
      <c r="CVA147" s="7"/>
      <c r="CVB147" s="7"/>
      <c r="CVC147" s="7"/>
      <c r="CVD147" s="7"/>
      <c r="CVE147" s="7"/>
      <c r="CVF147" s="7"/>
      <c r="CVG147" s="7"/>
      <c r="CVH147" s="7"/>
      <c r="CVI147" s="7"/>
      <c r="CVJ147" s="7"/>
      <c r="CVK147" s="7"/>
      <c r="CVL147" s="7"/>
      <c r="CVM147" s="7"/>
      <c r="CVN147" s="7"/>
      <c r="CVO147" s="7"/>
      <c r="CVP147" s="7"/>
      <c r="CVQ147" s="7"/>
      <c r="CVR147" s="7"/>
      <c r="CVS147" s="7"/>
      <c r="CVT147" s="7"/>
      <c r="CVU147" s="7"/>
      <c r="CVV147" s="7"/>
      <c r="CVW147" s="7"/>
      <c r="CVX147" s="7"/>
      <c r="CVY147" s="7"/>
      <c r="CVZ147" s="7"/>
      <c r="CWA147" s="7"/>
      <c r="CWB147" s="7"/>
      <c r="CWC147" s="7"/>
      <c r="CWD147" s="7"/>
      <c r="CWE147" s="7"/>
      <c r="CWF147" s="7"/>
      <c r="CWG147" s="7"/>
      <c r="CWH147" s="7"/>
      <c r="CWI147" s="7"/>
      <c r="CWJ147" s="7"/>
      <c r="CWK147" s="7"/>
      <c r="CWL147" s="7"/>
      <c r="CWM147" s="7"/>
      <c r="CWN147" s="7"/>
      <c r="CWO147" s="7"/>
      <c r="CWP147" s="7"/>
      <c r="CWQ147" s="7"/>
      <c r="CWR147" s="7"/>
      <c r="CWS147" s="7"/>
      <c r="CWT147" s="7"/>
      <c r="CWU147" s="7"/>
      <c r="CWV147" s="7"/>
      <c r="CWW147" s="7"/>
      <c r="CWX147" s="7"/>
      <c r="CWY147" s="7"/>
      <c r="CWZ147" s="7"/>
      <c r="CXA147" s="7"/>
      <c r="CXB147" s="7"/>
      <c r="CXC147" s="7"/>
      <c r="CXD147" s="7"/>
      <c r="CXE147" s="7"/>
      <c r="CXF147" s="7"/>
      <c r="CXG147" s="7"/>
      <c r="CXH147" s="7"/>
      <c r="CXI147" s="7"/>
      <c r="CXJ147" s="7"/>
      <c r="CXK147" s="7"/>
      <c r="CXL147" s="7"/>
      <c r="CXM147" s="7"/>
      <c r="CXN147" s="7"/>
      <c r="CXO147" s="7"/>
      <c r="CXP147" s="7"/>
      <c r="CXQ147" s="7"/>
      <c r="CXR147" s="7"/>
      <c r="CXS147" s="7"/>
      <c r="CXT147" s="7"/>
      <c r="CXU147" s="7"/>
      <c r="CXV147" s="7"/>
      <c r="CXW147" s="7"/>
      <c r="CXX147" s="7"/>
      <c r="CXY147" s="7"/>
      <c r="CXZ147" s="7"/>
      <c r="CYA147" s="7"/>
      <c r="CYB147" s="7"/>
      <c r="CYC147" s="7"/>
      <c r="CYD147" s="7"/>
      <c r="CYE147" s="7"/>
      <c r="CYF147" s="7"/>
      <c r="CYG147" s="7"/>
      <c r="CYH147" s="7"/>
      <c r="CYI147" s="7"/>
      <c r="CYJ147" s="7"/>
      <c r="CYK147" s="7"/>
      <c r="CYL147" s="7"/>
      <c r="CYM147" s="7"/>
      <c r="CYN147" s="7"/>
      <c r="CYO147" s="7"/>
      <c r="CYP147" s="7"/>
      <c r="CYQ147" s="7"/>
      <c r="CYR147" s="7"/>
      <c r="CYS147" s="7"/>
      <c r="CYT147" s="7"/>
      <c r="CYU147" s="7"/>
      <c r="CYV147" s="7"/>
      <c r="CYW147" s="7"/>
      <c r="CYX147" s="7"/>
      <c r="CYY147" s="7"/>
      <c r="CYZ147" s="7"/>
      <c r="CZA147" s="7"/>
      <c r="CZB147" s="7"/>
      <c r="CZC147" s="7"/>
      <c r="CZD147" s="7"/>
      <c r="CZE147" s="7"/>
      <c r="CZF147" s="7"/>
      <c r="CZG147" s="7"/>
      <c r="CZH147" s="7"/>
      <c r="CZI147" s="7"/>
      <c r="CZJ147" s="7"/>
      <c r="CZK147" s="7"/>
      <c r="CZL147" s="7"/>
      <c r="CZM147" s="7"/>
      <c r="CZN147" s="7"/>
      <c r="CZO147" s="7"/>
      <c r="CZP147" s="7"/>
      <c r="CZQ147" s="7"/>
      <c r="CZR147" s="7"/>
      <c r="CZS147" s="7"/>
      <c r="CZT147" s="7"/>
      <c r="CZU147" s="7"/>
      <c r="CZV147" s="7"/>
      <c r="CZW147" s="7"/>
      <c r="CZX147" s="7"/>
      <c r="CZY147" s="7"/>
      <c r="CZZ147" s="7"/>
      <c r="DAA147" s="7"/>
      <c r="DAB147" s="7"/>
      <c r="DAC147" s="7"/>
      <c r="DAD147" s="7"/>
      <c r="DAE147" s="7"/>
      <c r="DAF147" s="7"/>
      <c r="DAG147" s="7"/>
      <c r="DAH147" s="7"/>
      <c r="DAI147" s="7"/>
      <c r="DAJ147" s="7"/>
      <c r="DAK147" s="7"/>
      <c r="DAL147" s="7"/>
      <c r="DAM147" s="7"/>
      <c r="DAN147" s="7"/>
      <c r="DAO147" s="7"/>
      <c r="DAP147" s="7"/>
      <c r="DAQ147" s="7"/>
      <c r="DAR147" s="7"/>
      <c r="DAS147" s="7"/>
      <c r="DAT147" s="7"/>
      <c r="DAU147" s="7"/>
      <c r="DAV147" s="7"/>
      <c r="DAW147" s="7"/>
      <c r="DAX147" s="7"/>
      <c r="DAY147" s="7"/>
      <c r="DAZ147" s="7"/>
      <c r="DBA147" s="7"/>
      <c r="DBB147" s="7"/>
      <c r="DBC147" s="7"/>
      <c r="DBD147" s="7"/>
      <c r="DBE147" s="7"/>
      <c r="DBF147" s="7"/>
      <c r="DBG147" s="7"/>
      <c r="DBH147" s="7"/>
      <c r="DBI147" s="7"/>
      <c r="DBJ147" s="7"/>
      <c r="DBK147" s="7"/>
      <c r="DBL147" s="7"/>
      <c r="DBM147" s="7"/>
      <c r="DBN147" s="7"/>
      <c r="DBO147" s="7"/>
      <c r="DBP147" s="7"/>
      <c r="DBQ147" s="7"/>
      <c r="DBR147" s="7"/>
      <c r="DBS147" s="7"/>
      <c r="DBT147" s="7"/>
      <c r="DBU147" s="7"/>
      <c r="DBV147" s="7"/>
      <c r="DBW147" s="7"/>
      <c r="DBX147" s="7"/>
      <c r="DBY147" s="7"/>
      <c r="DBZ147" s="7"/>
      <c r="DCA147" s="7"/>
      <c r="DCB147" s="7"/>
      <c r="DCC147" s="7"/>
      <c r="DCD147" s="7"/>
      <c r="DCE147" s="7"/>
      <c r="DCF147" s="7"/>
      <c r="DCG147" s="7"/>
      <c r="DCH147" s="7"/>
      <c r="DCI147" s="7"/>
      <c r="DCJ147" s="7"/>
      <c r="DCK147" s="7"/>
      <c r="DCL147" s="7"/>
      <c r="DCM147" s="7"/>
      <c r="DCN147" s="7"/>
      <c r="DCO147" s="7"/>
      <c r="DCP147" s="7"/>
      <c r="DCQ147" s="7"/>
      <c r="DCR147" s="7"/>
      <c r="DCS147" s="7"/>
      <c r="DCT147" s="7"/>
      <c r="DCU147" s="7"/>
      <c r="DCV147" s="7"/>
      <c r="DCW147" s="7"/>
      <c r="DCX147" s="7"/>
      <c r="DCY147" s="7"/>
      <c r="DCZ147" s="7"/>
      <c r="DDA147" s="7"/>
      <c r="DDB147" s="7"/>
      <c r="DDC147" s="7"/>
      <c r="DDD147" s="7"/>
      <c r="DDE147" s="7"/>
      <c r="DDF147" s="7"/>
      <c r="DDG147" s="7"/>
      <c r="DDH147" s="7"/>
      <c r="DDI147" s="7"/>
      <c r="DDJ147" s="7"/>
      <c r="DDK147" s="7"/>
      <c r="DDL147" s="7"/>
      <c r="DDM147" s="7"/>
      <c r="DDN147" s="7"/>
      <c r="DDO147" s="7"/>
      <c r="DDP147" s="7"/>
      <c r="DDQ147" s="7"/>
      <c r="DDR147" s="7"/>
      <c r="DDS147" s="7"/>
      <c r="DDT147" s="7"/>
      <c r="DDU147" s="7"/>
      <c r="DDV147" s="7"/>
      <c r="DDW147" s="7"/>
      <c r="DDX147" s="7"/>
      <c r="DDY147" s="7"/>
      <c r="DDZ147" s="7"/>
      <c r="DEA147" s="7"/>
      <c r="DEB147" s="7"/>
      <c r="DED147" s="7"/>
      <c r="DEE147" s="7"/>
      <c r="DEF147" s="7"/>
      <c r="DEG147" s="7"/>
      <c r="DEH147" s="7"/>
      <c r="DEI147" s="7"/>
      <c r="DEJ147" s="7"/>
      <c r="DEK147" s="7"/>
      <c r="DEL147" s="7"/>
      <c r="DEM147" s="7"/>
      <c r="DEN147" s="7"/>
      <c r="DEO147" s="7"/>
      <c r="DEP147" s="7"/>
      <c r="DEQ147" s="7"/>
      <c r="DER147" s="7"/>
      <c r="DES147" s="7"/>
      <c r="DET147" s="7"/>
      <c r="DEU147" s="7"/>
      <c r="DEV147" s="7"/>
      <c r="DEW147" s="7"/>
      <c r="DEX147" s="7"/>
      <c r="DEY147" s="7"/>
      <c r="DEZ147" s="7"/>
      <c r="DFA147" s="7"/>
      <c r="DFB147" s="7"/>
      <c r="DFC147" s="7"/>
      <c r="DFD147" s="7"/>
      <c r="DFE147" s="7"/>
      <c r="DFF147" s="7"/>
      <c r="DFG147" s="7"/>
      <c r="DFH147" s="7"/>
      <c r="DFI147" s="7"/>
      <c r="DFJ147" s="7"/>
      <c r="DFK147" s="7"/>
      <c r="DFL147" s="7"/>
      <c r="DFM147" s="7"/>
      <c r="DFN147" s="7"/>
      <c r="DFO147" s="7"/>
      <c r="DFP147" s="7"/>
      <c r="DFQ147" s="7"/>
      <c r="DFR147" s="7"/>
      <c r="DFS147" s="7"/>
      <c r="DFT147" s="7"/>
      <c r="DFU147" s="7"/>
      <c r="DFV147" s="7"/>
      <c r="DFW147" s="7"/>
      <c r="DFX147" s="7"/>
      <c r="DFY147" s="7"/>
      <c r="DFZ147" s="7"/>
      <c r="DGA147" s="7"/>
      <c r="DGB147" s="7"/>
      <c r="DGC147" s="7"/>
      <c r="DGD147" s="7"/>
      <c r="DGE147" s="7"/>
      <c r="DGF147" s="7"/>
      <c r="DGG147" s="7"/>
      <c r="DGH147" s="7"/>
      <c r="DGI147" s="7"/>
      <c r="DGJ147" s="7"/>
      <c r="DGK147" s="7"/>
      <c r="DGL147" s="7"/>
      <c r="DGM147" s="7"/>
      <c r="DGN147" s="7"/>
      <c r="DGO147" s="7"/>
      <c r="DGP147" s="7"/>
      <c r="DGQ147" s="7"/>
      <c r="DGR147" s="7"/>
      <c r="DGS147" s="7"/>
      <c r="DGT147" s="7"/>
      <c r="DGU147" s="7"/>
      <c r="DGV147" s="7"/>
      <c r="DGW147" s="7"/>
      <c r="DGX147" s="7"/>
      <c r="DGY147" s="7"/>
      <c r="DGZ147" s="7"/>
      <c r="DHA147" s="7"/>
      <c r="DHB147" s="7"/>
      <c r="DHC147" s="7"/>
      <c r="DHD147" s="7"/>
      <c r="DHE147" s="7"/>
      <c r="DHF147" s="7"/>
      <c r="DHG147" s="7"/>
      <c r="DHH147" s="7"/>
      <c r="DHI147" s="7"/>
      <c r="DHJ147" s="7"/>
      <c r="DHK147" s="7"/>
      <c r="DHL147" s="7"/>
      <c r="DHM147" s="7"/>
      <c r="DHN147" s="7"/>
      <c r="DHO147" s="7"/>
      <c r="DHP147" s="7"/>
      <c r="DHQ147" s="7"/>
      <c r="DHR147" s="7"/>
      <c r="DHS147" s="7"/>
      <c r="DHT147" s="7"/>
      <c r="DHU147" s="7"/>
      <c r="DHV147" s="7"/>
      <c r="DHW147" s="7"/>
      <c r="DHX147" s="7"/>
      <c r="DHY147" s="7"/>
      <c r="DHZ147" s="7"/>
      <c r="DIA147" s="7"/>
      <c r="DIB147" s="7"/>
      <c r="DIC147" s="7"/>
      <c r="DID147" s="7"/>
      <c r="DIE147" s="7"/>
      <c r="DIF147" s="7"/>
      <c r="DIG147" s="7"/>
      <c r="DIH147" s="7"/>
      <c r="DII147" s="7"/>
      <c r="DIJ147" s="7"/>
      <c r="DIK147" s="7"/>
      <c r="DIL147" s="7"/>
      <c r="DIM147" s="7"/>
      <c r="DIN147" s="7"/>
      <c r="DIO147" s="7"/>
      <c r="DIP147" s="7"/>
      <c r="DIQ147" s="7"/>
      <c r="DIR147" s="7"/>
      <c r="DIS147" s="7"/>
      <c r="DIT147" s="7"/>
      <c r="DIU147" s="7"/>
      <c r="DIV147" s="7"/>
      <c r="DIW147" s="7"/>
      <c r="DIX147" s="7"/>
      <c r="DIY147" s="7"/>
      <c r="DIZ147" s="7"/>
      <c r="DJA147" s="7"/>
      <c r="DJB147" s="7"/>
      <c r="DJC147" s="7"/>
      <c r="DJD147" s="7"/>
      <c r="DJE147" s="7"/>
      <c r="DJF147" s="7"/>
      <c r="DJG147" s="7"/>
      <c r="DJH147" s="7"/>
      <c r="DJI147" s="7"/>
      <c r="DJJ147" s="7"/>
      <c r="DJK147" s="7"/>
      <c r="DJL147" s="7"/>
      <c r="DJM147" s="7"/>
      <c r="DJN147" s="7"/>
      <c r="DJO147" s="7"/>
      <c r="DJP147" s="7"/>
      <c r="DJQ147" s="7"/>
      <c r="DJR147" s="7"/>
      <c r="DJS147" s="7"/>
      <c r="DJT147" s="7"/>
      <c r="DJU147" s="7"/>
      <c r="DJV147" s="7"/>
      <c r="DJW147" s="7"/>
      <c r="DJX147" s="7"/>
      <c r="DJY147" s="7"/>
      <c r="DJZ147" s="7"/>
      <c r="DKA147" s="7"/>
      <c r="DKB147" s="7"/>
      <c r="DKC147" s="7"/>
      <c r="DKD147" s="7"/>
      <c r="DKE147" s="7"/>
      <c r="DKF147" s="7"/>
      <c r="DKG147" s="7"/>
      <c r="DKH147" s="7"/>
      <c r="DKI147" s="7"/>
      <c r="DKJ147" s="7"/>
      <c r="DKK147" s="7"/>
      <c r="DKL147" s="7"/>
      <c r="DKM147" s="7"/>
      <c r="DKN147" s="7"/>
      <c r="DKO147" s="7"/>
      <c r="DKP147" s="7"/>
      <c r="DKQ147" s="7"/>
      <c r="DKR147" s="7"/>
      <c r="DKS147" s="7"/>
      <c r="DKT147" s="7"/>
      <c r="DKU147" s="7"/>
      <c r="DKV147" s="7"/>
      <c r="DKW147" s="7"/>
      <c r="DKX147" s="7"/>
      <c r="DKY147" s="7"/>
      <c r="DKZ147" s="7"/>
      <c r="DLA147" s="7"/>
      <c r="DLB147" s="7"/>
      <c r="DLC147" s="7"/>
      <c r="DLD147" s="7"/>
      <c r="DLE147" s="7"/>
      <c r="DLF147" s="7"/>
      <c r="DLG147" s="7"/>
      <c r="DLH147" s="7"/>
      <c r="DLI147" s="7"/>
      <c r="DLJ147" s="7"/>
      <c r="DLK147" s="7"/>
      <c r="DLL147" s="7"/>
      <c r="DLM147" s="7"/>
      <c r="DLN147" s="7"/>
      <c r="DLO147" s="7"/>
      <c r="DLP147" s="7"/>
      <c r="DLQ147" s="7"/>
      <c r="DLR147" s="7"/>
      <c r="DLS147" s="7"/>
      <c r="DLT147" s="7"/>
      <c r="DLU147" s="7"/>
      <c r="DLV147" s="7"/>
      <c r="DLW147" s="7"/>
      <c r="DLX147" s="7"/>
      <c r="DLY147" s="7"/>
      <c r="DLZ147" s="7"/>
      <c r="DMA147" s="7"/>
      <c r="DMB147" s="7"/>
      <c r="DMC147" s="7"/>
      <c r="DMD147" s="7"/>
      <c r="DME147" s="7"/>
      <c r="DMF147" s="7"/>
      <c r="DMG147" s="7"/>
      <c r="DMH147" s="7"/>
      <c r="DMI147" s="7"/>
      <c r="DMJ147" s="7"/>
      <c r="DMK147" s="7"/>
      <c r="DML147" s="7"/>
      <c r="DMM147" s="7"/>
      <c r="DMN147" s="7"/>
      <c r="DMO147" s="7"/>
      <c r="DMP147" s="7"/>
      <c r="DMQ147" s="7"/>
      <c r="DMR147" s="7"/>
      <c r="DMS147" s="7"/>
      <c r="DMT147" s="7"/>
      <c r="DMU147" s="7"/>
      <c r="DMV147" s="7"/>
      <c r="DMW147" s="7"/>
      <c r="DMX147" s="7"/>
      <c r="DMY147" s="7"/>
      <c r="DMZ147" s="7"/>
      <c r="DNA147" s="7"/>
      <c r="DNB147" s="7"/>
      <c r="DNC147" s="7"/>
      <c r="DND147" s="7"/>
      <c r="DNE147" s="7"/>
      <c r="DNF147" s="7"/>
      <c r="DNG147" s="7"/>
      <c r="DNH147" s="7"/>
      <c r="DNI147" s="7"/>
      <c r="DNJ147" s="7"/>
      <c r="DNK147" s="7"/>
      <c r="DNL147" s="7"/>
      <c r="DNM147" s="7"/>
      <c r="DNN147" s="7"/>
      <c r="DNO147" s="7"/>
      <c r="DNP147" s="7"/>
      <c r="DNQ147" s="7"/>
      <c r="DNR147" s="7"/>
      <c r="DNS147" s="7"/>
      <c r="DNT147" s="7"/>
      <c r="DNU147" s="7"/>
      <c r="DNV147" s="7"/>
      <c r="DNW147" s="7"/>
      <c r="DNX147" s="7"/>
      <c r="DNZ147" s="7"/>
      <c r="DOA147" s="7"/>
      <c r="DOB147" s="7"/>
      <c r="DOC147" s="7"/>
      <c r="DOD147" s="7"/>
      <c r="DOE147" s="7"/>
      <c r="DOF147" s="7"/>
      <c r="DOG147" s="7"/>
      <c r="DOH147" s="7"/>
      <c r="DOI147" s="7"/>
      <c r="DOJ147" s="7"/>
      <c r="DOK147" s="7"/>
      <c r="DOL147" s="7"/>
      <c r="DOM147" s="7"/>
      <c r="DON147" s="7"/>
      <c r="DOO147" s="7"/>
      <c r="DOP147" s="7"/>
      <c r="DOQ147" s="7"/>
      <c r="DOR147" s="7"/>
      <c r="DOS147" s="7"/>
      <c r="DOT147" s="7"/>
      <c r="DOU147" s="7"/>
      <c r="DOV147" s="7"/>
      <c r="DOW147" s="7"/>
      <c r="DOX147" s="7"/>
      <c r="DOY147" s="7"/>
      <c r="DOZ147" s="7"/>
      <c r="DPA147" s="7"/>
      <c r="DPB147" s="7"/>
      <c r="DPC147" s="7"/>
      <c r="DPD147" s="7"/>
      <c r="DPE147" s="7"/>
      <c r="DPF147" s="7"/>
      <c r="DPG147" s="7"/>
      <c r="DPH147" s="7"/>
      <c r="DPI147" s="7"/>
      <c r="DPJ147" s="7"/>
      <c r="DPK147" s="7"/>
      <c r="DPL147" s="7"/>
      <c r="DPM147" s="7"/>
      <c r="DPN147" s="7"/>
      <c r="DPO147" s="7"/>
      <c r="DPP147" s="7"/>
      <c r="DPQ147" s="7"/>
      <c r="DPR147" s="7"/>
      <c r="DPS147" s="7"/>
      <c r="DPT147" s="7"/>
      <c r="DPU147" s="7"/>
      <c r="DPV147" s="7"/>
      <c r="DPW147" s="7"/>
      <c r="DPX147" s="7"/>
      <c r="DPY147" s="7"/>
      <c r="DPZ147" s="7"/>
      <c r="DQA147" s="7"/>
      <c r="DQB147" s="7"/>
      <c r="DQC147" s="7"/>
      <c r="DQD147" s="7"/>
      <c r="DQE147" s="7"/>
      <c r="DQF147" s="7"/>
      <c r="DQG147" s="7"/>
      <c r="DQH147" s="7"/>
      <c r="DQI147" s="7"/>
      <c r="DQJ147" s="7"/>
      <c r="DQK147" s="7"/>
      <c r="DQL147" s="7"/>
      <c r="DQM147" s="7"/>
      <c r="DQN147" s="7"/>
      <c r="DQO147" s="7"/>
      <c r="DQP147" s="7"/>
      <c r="DQQ147" s="7"/>
      <c r="DQR147" s="7"/>
      <c r="DQS147" s="7"/>
      <c r="DQT147" s="7"/>
      <c r="DQU147" s="7"/>
      <c r="DQV147" s="7"/>
      <c r="DQW147" s="7"/>
      <c r="DQX147" s="7"/>
      <c r="DQY147" s="7"/>
      <c r="DQZ147" s="7"/>
      <c r="DRA147" s="7"/>
      <c r="DRB147" s="7"/>
      <c r="DRC147" s="7"/>
      <c r="DRD147" s="7"/>
      <c r="DRE147" s="7"/>
      <c r="DRF147" s="7"/>
      <c r="DRG147" s="7"/>
      <c r="DRH147" s="7"/>
      <c r="DRI147" s="7"/>
      <c r="DRJ147" s="7"/>
      <c r="DRK147" s="7"/>
      <c r="DRL147" s="7"/>
      <c r="DRM147" s="7"/>
      <c r="DRN147" s="7"/>
      <c r="DRO147" s="7"/>
      <c r="DRP147" s="7"/>
      <c r="DRQ147" s="7"/>
      <c r="DRR147" s="7"/>
      <c r="DRS147" s="7"/>
      <c r="DRT147" s="7"/>
      <c r="DRU147" s="7"/>
      <c r="DRV147" s="7"/>
      <c r="DRW147" s="7"/>
      <c r="DRX147" s="7"/>
      <c r="DRY147" s="7"/>
      <c r="DRZ147" s="7"/>
      <c r="DSA147" s="7"/>
      <c r="DSB147" s="7"/>
      <c r="DSC147" s="7"/>
      <c r="DSD147" s="7"/>
      <c r="DSE147" s="7"/>
      <c r="DSF147" s="7"/>
      <c r="DSG147" s="7"/>
      <c r="DSH147" s="7"/>
      <c r="DSI147" s="7"/>
      <c r="DSJ147" s="7"/>
      <c r="DSK147" s="7"/>
      <c r="DSL147" s="7"/>
      <c r="DSM147" s="7"/>
      <c r="DSN147" s="7"/>
      <c r="DSO147" s="7"/>
      <c r="DSP147" s="7"/>
      <c r="DSQ147" s="7"/>
      <c r="DSR147" s="7"/>
      <c r="DSS147" s="7"/>
      <c r="DST147" s="7"/>
      <c r="DSU147" s="7"/>
      <c r="DSV147" s="7"/>
      <c r="DSW147" s="7"/>
      <c r="DSX147" s="7"/>
      <c r="DSY147" s="7"/>
      <c r="DSZ147" s="7"/>
      <c r="DTA147" s="7"/>
      <c r="DTB147" s="7"/>
      <c r="DTC147" s="7"/>
      <c r="DTD147" s="7"/>
      <c r="DTE147" s="7"/>
      <c r="DTF147" s="7"/>
      <c r="DTG147" s="7"/>
      <c r="DTH147" s="7"/>
      <c r="DTI147" s="7"/>
      <c r="DTJ147" s="7"/>
      <c r="DTK147" s="7"/>
      <c r="DTL147" s="7"/>
      <c r="DTM147" s="7"/>
      <c r="DTN147" s="7"/>
      <c r="DTO147" s="7"/>
      <c r="DTP147" s="7"/>
      <c r="DTQ147" s="7"/>
      <c r="DTR147" s="7"/>
      <c r="DTS147" s="7"/>
      <c r="DTT147" s="7"/>
      <c r="DTU147" s="7"/>
      <c r="DTV147" s="7"/>
      <c r="DTW147" s="7"/>
      <c r="DTX147" s="7"/>
      <c r="DTY147" s="7"/>
      <c r="DTZ147" s="7"/>
      <c r="DUA147" s="7"/>
      <c r="DUB147" s="7"/>
      <c r="DUC147" s="7"/>
      <c r="DUD147" s="7"/>
      <c r="DUE147" s="7"/>
      <c r="DUF147" s="7"/>
      <c r="DUG147" s="7"/>
      <c r="DUH147" s="7"/>
      <c r="DUI147" s="7"/>
      <c r="DUJ147" s="7"/>
      <c r="DUK147" s="7"/>
      <c r="DUL147" s="7"/>
      <c r="DUM147" s="7"/>
      <c r="DUN147" s="7"/>
      <c r="DUO147" s="7"/>
      <c r="DUP147" s="7"/>
      <c r="DUQ147" s="7"/>
      <c r="DUR147" s="7"/>
      <c r="DUS147" s="7"/>
      <c r="DUT147" s="7"/>
      <c r="DUU147" s="7"/>
      <c r="DUV147" s="7"/>
      <c r="DUW147" s="7"/>
      <c r="DUX147" s="7"/>
      <c r="DUY147" s="7"/>
      <c r="DUZ147" s="7"/>
      <c r="DVA147" s="7"/>
      <c r="DVB147" s="7"/>
      <c r="DVC147" s="7"/>
      <c r="DVD147" s="7"/>
      <c r="DVE147" s="7"/>
      <c r="DVF147" s="7"/>
      <c r="DVG147" s="7"/>
      <c r="DVH147" s="7"/>
      <c r="DVI147" s="7"/>
      <c r="DVJ147" s="7"/>
      <c r="DVK147" s="7"/>
      <c r="DVL147" s="7"/>
      <c r="DVM147" s="7"/>
      <c r="DVN147" s="7"/>
      <c r="DVO147" s="7"/>
      <c r="DVP147" s="7"/>
      <c r="DVQ147" s="7"/>
      <c r="DVR147" s="7"/>
      <c r="DVS147" s="7"/>
      <c r="DVT147" s="7"/>
      <c r="DVU147" s="7"/>
      <c r="DVV147" s="7"/>
      <c r="DVW147" s="7"/>
      <c r="DVX147" s="7"/>
      <c r="DVY147" s="7"/>
      <c r="DVZ147" s="7"/>
      <c r="DWA147" s="7"/>
      <c r="DWB147" s="7"/>
      <c r="DWC147" s="7"/>
      <c r="DWD147" s="7"/>
      <c r="DWE147" s="7"/>
      <c r="DWF147" s="7"/>
      <c r="DWG147" s="7"/>
      <c r="DWH147" s="7"/>
      <c r="DWI147" s="7"/>
      <c r="DWJ147" s="7"/>
      <c r="DWK147" s="7"/>
      <c r="DWL147" s="7"/>
      <c r="DWM147" s="7"/>
      <c r="DWN147" s="7"/>
      <c r="DWO147" s="7"/>
      <c r="DWP147" s="7"/>
      <c r="DWQ147" s="7"/>
      <c r="DWR147" s="7"/>
      <c r="DWS147" s="7"/>
      <c r="DWT147" s="7"/>
      <c r="DWU147" s="7"/>
      <c r="DWV147" s="7"/>
      <c r="DWW147" s="7"/>
      <c r="DWX147" s="7"/>
      <c r="DWY147" s="7"/>
      <c r="DWZ147" s="7"/>
      <c r="DXA147" s="7"/>
      <c r="DXB147" s="7"/>
      <c r="DXC147" s="7"/>
      <c r="DXD147" s="7"/>
      <c r="DXE147" s="7"/>
      <c r="DXF147" s="7"/>
      <c r="DXG147" s="7"/>
      <c r="DXH147" s="7"/>
      <c r="DXI147" s="7"/>
      <c r="DXJ147" s="7"/>
      <c r="DXK147" s="7"/>
      <c r="DXL147" s="7"/>
      <c r="DXM147" s="7"/>
      <c r="DXN147" s="7"/>
      <c r="DXO147" s="7"/>
      <c r="DXP147" s="7"/>
      <c r="DXQ147" s="7"/>
      <c r="DXR147" s="7"/>
      <c r="DXS147" s="7"/>
      <c r="DXT147" s="7"/>
      <c r="DXV147" s="7"/>
      <c r="DXW147" s="7"/>
      <c r="DXX147" s="7"/>
      <c r="DXY147" s="7"/>
      <c r="DXZ147" s="7"/>
      <c r="DYA147" s="7"/>
      <c r="DYB147" s="7"/>
      <c r="DYC147" s="7"/>
      <c r="DYD147" s="7"/>
      <c r="DYE147" s="7"/>
      <c r="DYF147" s="7"/>
      <c r="DYG147" s="7"/>
      <c r="DYH147" s="7"/>
      <c r="DYI147" s="7"/>
      <c r="DYJ147" s="7"/>
      <c r="DYK147" s="7"/>
      <c r="DYL147" s="7"/>
      <c r="DYM147" s="7"/>
      <c r="DYN147" s="7"/>
      <c r="DYO147" s="7"/>
      <c r="DYP147" s="7"/>
      <c r="DYQ147" s="7"/>
      <c r="DYR147" s="7"/>
      <c r="DYS147" s="7"/>
      <c r="DYT147" s="7"/>
      <c r="DYU147" s="7"/>
      <c r="DYV147" s="7"/>
      <c r="DYW147" s="7"/>
      <c r="DYX147" s="7"/>
      <c r="DYY147" s="7"/>
      <c r="DYZ147" s="7"/>
      <c r="DZA147" s="7"/>
      <c r="DZB147" s="7"/>
      <c r="DZC147" s="7"/>
      <c r="DZD147" s="7"/>
      <c r="DZE147" s="7"/>
      <c r="DZF147" s="7"/>
      <c r="DZG147" s="7"/>
      <c r="DZH147" s="7"/>
      <c r="DZI147" s="7"/>
      <c r="DZJ147" s="7"/>
      <c r="DZK147" s="7"/>
      <c r="DZL147" s="7"/>
      <c r="DZM147" s="7"/>
      <c r="DZN147" s="7"/>
      <c r="DZO147" s="7"/>
      <c r="DZP147" s="7"/>
      <c r="DZQ147" s="7"/>
      <c r="DZR147" s="7"/>
      <c r="DZS147" s="7"/>
      <c r="DZT147" s="7"/>
      <c r="DZU147" s="7"/>
      <c r="DZV147" s="7"/>
      <c r="DZW147" s="7"/>
      <c r="DZX147" s="7"/>
      <c r="DZY147" s="7"/>
      <c r="DZZ147" s="7"/>
      <c r="EAA147" s="7"/>
      <c r="EAB147" s="7"/>
      <c r="EAC147" s="7"/>
      <c r="EAD147" s="7"/>
      <c r="EAE147" s="7"/>
      <c r="EAF147" s="7"/>
      <c r="EAG147" s="7"/>
      <c r="EAH147" s="7"/>
      <c r="EAI147" s="7"/>
      <c r="EAJ147" s="7"/>
      <c r="EAK147" s="7"/>
      <c r="EAL147" s="7"/>
      <c r="EAM147" s="7"/>
      <c r="EAN147" s="7"/>
      <c r="EAO147" s="7"/>
      <c r="EAP147" s="7"/>
      <c r="EAQ147" s="7"/>
      <c r="EAR147" s="7"/>
      <c r="EAS147" s="7"/>
      <c r="EAT147" s="7"/>
      <c r="EAU147" s="7"/>
      <c r="EAV147" s="7"/>
      <c r="EAW147" s="7"/>
      <c r="EAX147" s="7"/>
      <c r="EAY147" s="7"/>
      <c r="EAZ147" s="7"/>
      <c r="EBA147" s="7"/>
      <c r="EBB147" s="7"/>
      <c r="EBC147" s="7"/>
      <c r="EBD147" s="7"/>
      <c r="EBE147" s="7"/>
      <c r="EBF147" s="7"/>
      <c r="EBG147" s="7"/>
      <c r="EBH147" s="7"/>
      <c r="EBI147" s="7"/>
      <c r="EBJ147" s="7"/>
      <c r="EBK147" s="7"/>
      <c r="EBL147" s="7"/>
      <c r="EBM147" s="7"/>
      <c r="EBN147" s="7"/>
      <c r="EBO147" s="7"/>
      <c r="EBP147" s="7"/>
      <c r="EBQ147" s="7"/>
      <c r="EBR147" s="7"/>
      <c r="EBS147" s="7"/>
      <c r="EBT147" s="7"/>
      <c r="EBU147" s="7"/>
      <c r="EBV147" s="7"/>
      <c r="EBW147" s="7"/>
      <c r="EBX147" s="7"/>
      <c r="EBY147" s="7"/>
      <c r="EBZ147" s="7"/>
      <c r="ECA147" s="7"/>
      <c r="ECB147" s="7"/>
      <c r="ECC147" s="7"/>
      <c r="ECD147" s="7"/>
      <c r="ECE147" s="7"/>
      <c r="ECF147" s="7"/>
      <c r="ECG147" s="7"/>
      <c r="ECH147" s="7"/>
      <c r="ECI147" s="7"/>
      <c r="ECJ147" s="7"/>
      <c r="ECK147" s="7"/>
      <c r="ECL147" s="7"/>
      <c r="ECM147" s="7"/>
      <c r="ECN147" s="7"/>
      <c r="ECO147" s="7"/>
      <c r="ECP147" s="7"/>
      <c r="ECQ147" s="7"/>
      <c r="ECR147" s="7"/>
      <c r="ECS147" s="7"/>
      <c r="ECT147" s="7"/>
      <c r="ECU147" s="7"/>
      <c r="ECV147" s="7"/>
      <c r="ECW147" s="7"/>
      <c r="ECX147" s="7"/>
      <c r="ECY147" s="7"/>
      <c r="ECZ147" s="7"/>
      <c r="EDA147" s="7"/>
      <c r="EDB147" s="7"/>
      <c r="EDC147" s="7"/>
      <c r="EDD147" s="7"/>
      <c r="EDE147" s="7"/>
      <c r="EDF147" s="7"/>
      <c r="EDG147" s="7"/>
      <c r="EDH147" s="7"/>
      <c r="EDI147" s="7"/>
      <c r="EDJ147" s="7"/>
      <c r="EDK147" s="7"/>
      <c r="EDL147" s="7"/>
      <c r="EDM147" s="7"/>
      <c r="EDN147" s="7"/>
      <c r="EDO147" s="7"/>
      <c r="EDP147" s="7"/>
      <c r="EDQ147" s="7"/>
      <c r="EDR147" s="7"/>
      <c r="EDS147" s="7"/>
      <c r="EDT147" s="7"/>
      <c r="EDU147" s="7"/>
      <c r="EDV147" s="7"/>
      <c r="EDW147" s="7"/>
      <c r="EDX147" s="7"/>
      <c r="EDY147" s="7"/>
      <c r="EDZ147" s="7"/>
      <c r="EEA147" s="7"/>
      <c r="EEB147" s="7"/>
      <c r="EEC147" s="7"/>
      <c r="EED147" s="7"/>
      <c r="EEE147" s="7"/>
      <c r="EEF147" s="7"/>
      <c r="EEG147" s="7"/>
      <c r="EEH147" s="7"/>
      <c r="EEI147" s="7"/>
      <c r="EEJ147" s="7"/>
      <c r="EEK147" s="7"/>
      <c r="EEL147" s="7"/>
      <c r="EEM147" s="7"/>
      <c r="EEN147" s="7"/>
      <c r="EEO147" s="7"/>
      <c r="EEP147" s="7"/>
      <c r="EEQ147" s="7"/>
      <c r="EER147" s="7"/>
      <c r="EES147" s="7"/>
      <c r="EET147" s="7"/>
      <c r="EEU147" s="7"/>
      <c r="EEV147" s="7"/>
      <c r="EEW147" s="7"/>
      <c r="EEX147" s="7"/>
      <c r="EEY147" s="7"/>
      <c r="EEZ147" s="7"/>
      <c r="EFA147" s="7"/>
      <c r="EFB147" s="7"/>
      <c r="EFC147" s="7"/>
      <c r="EFD147" s="7"/>
      <c r="EFE147" s="7"/>
      <c r="EFF147" s="7"/>
      <c r="EFG147" s="7"/>
      <c r="EFH147" s="7"/>
      <c r="EFI147" s="7"/>
      <c r="EFJ147" s="7"/>
      <c r="EFK147" s="7"/>
      <c r="EFL147" s="7"/>
      <c r="EFM147" s="7"/>
      <c r="EFN147" s="7"/>
      <c r="EFO147" s="7"/>
      <c r="EFP147" s="7"/>
      <c r="EFQ147" s="7"/>
      <c r="EFR147" s="7"/>
      <c r="EFS147" s="7"/>
      <c r="EFT147" s="7"/>
      <c r="EFU147" s="7"/>
      <c r="EFV147" s="7"/>
      <c r="EFW147" s="7"/>
      <c r="EFX147" s="7"/>
      <c r="EFY147" s="7"/>
      <c r="EFZ147" s="7"/>
      <c r="EGA147" s="7"/>
      <c r="EGB147" s="7"/>
      <c r="EGC147" s="7"/>
      <c r="EGD147" s="7"/>
      <c r="EGE147" s="7"/>
      <c r="EGF147" s="7"/>
      <c r="EGG147" s="7"/>
      <c r="EGH147" s="7"/>
      <c r="EGI147" s="7"/>
      <c r="EGJ147" s="7"/>
      <c r="EGK147" s="7"/>
      <c r="EGL147" s="7"/>
      <c r="EGM147" s="7"/>
      <c r="EGN147" s="7"/>
      <c r="EGO147" s="7"/>
      <c r="EGP147" s="7"/>
      <c r="EGQ147" s="7"/>
      <c r="EGR147" s="7"/>
      <c r="EGS147" s="7"/>
      <c r="EGT147" s="7"/>
      <c r="EGU147" s="7"/>
      <c r="EGV147" s="7"/>
      <c r="EGW147" s="7"/>
      <c r="EGX147" s="7"/>
      <c r="EGY147" s="7"/>
      <c r="EGZ147" s="7"/>
      <c r="EHA147" s="7"/>
      <c r="EHB147" s="7"/>
      <c r="EHC147" s="7"/>
      <c r="EHD147" s="7"/>
      <c r="EHE147" s="7"/>
      <c r="EHF147" s="7"/>
      <c r="EHG147" s="7"/>
      <c r="EHH147" s="7"/>
      <c r="EHI147" s="7"/>
      <c r="EHJ147" s="7"/>
      <c r="EHK147" s="7"/>
      <c r="EHL147" s="7"/>
      <c r="EHM147" s="7"/>
      <c r="EHN147" s="7"/>
      <c r="EHO147" s="7"/>
      <c r="EHP147" s="7"/>
      <c r="EHR147" s="7"/>
      <c r="EHS147" s="7"/>
      <c r="EHT147" s="7"/>
      <c r="EHU147" s="7"/>
      <c r="EHV147" s="7"/>
      <c r="EHW147" s="7"/>
      <c r="EHX147" s="7"/>
      <c r="EHY147" s="7"/>
      <c r="EHZ147" s="7"/>
      <c r="EIA147" s="7"/>
      <c r="EIB147" s="7"/>
      <c r="EIC147" s="7"/>
      <c r="EID147" s="7"/>
      <c r="EIE147" s="7"/>
      <c r="EIF147" s="7"/>
      <c r="EIG147" s="7"/>
      <c r="EIH147" s="7"/>
      <c r="EII147" s="7"/>
      <c r="EIJ147" s="7"/>
      <c r="EIK147" s="7"/>
      <c r="EIL147" s="7"/>
      <c r="EIM147" s="7"/>
      <c r="EIN147" s="7"/>
      <c r="EIO147" s="7"/>
      <c r="EIP147" s="7"/>
      <c r="EIQ147" s="7"/>
      <c r="EIR147" s="7"/>
      <c r="EIS147" s="7"/>
      <c r="EIT147" s="7"/>
      <c r="EIU147" s="7"/>
      <c r="EIV147" s="7"/>
      <c r="EIW147" s="7"/>
      <c r="EIX147" s="7"/>
      <c r="EIY147" s="7"/>
      <c r="EIZ147" s="7"/>
      <c r="EJA147" s="7"/>
      <c r="EJB147" s="7"/>
      <c r="EJC147" s="7"/>
      <c r="EJD147" s="7"/>
      <c r="EJE147" s="7"/>
      <c r="EJF147" s="7"/>
      <c r="EJG147" s="7"/>
      <c r="EJH147" s="7"/>
      <c r="EJI147" s="7"/>
      <c r="EJJ147" s="7"/>
      <c r="EJK147" s="7"/>
      <c r="EJL147" s="7"/>
      <c r="EJM147" s="7"/>
      <c r="EJN147" s="7"/>
      <c r="EJO147" s="7"/>
      <c r="EJP147" s="7"/>
      <c r="EJQ147" s="7"/>
      <c r="EJR147" s="7"/>
      <c r="EJS147" s="7"/>
      <c r="EJT147" s="7"/>
      <c r="EJU147" s="7"/>
      <c r="EJV147" s="7"/>
      <c r="EJW147" s="7"/>
      <c r="EJX147" s="7"/>
      <c r="EJY147" s="7"/>
      <c r="EJZ147" s="7"/>
      <c r="EKA147" s="7"/>
      <c r="EKB147" s="7"/>
      <c r="EKC147" s="7"/>
      <c r="EKD147" s="7"/>
      <c r="EKE147" s="7"/>
      <c r="EKF147" s="7"/>
      <c r="EKG147" s="7"/>
      <c r="EKH147" s="7"/>
      <c r="EKI147" s="7"/>
      <c r="EKJ147" s="7"/>
      <c r="EKK147" s="7"/>
      <c r="EKL147" s="7"/>
      <c r="EKM147" s="7"/>
      <c r="EKN147" s="7"/>
      <c r="EKO147" s="7"/>
      <c r="EKP147" s="7"/>
      <c r="EKQ147" s="7"/>
      <c r="EKR147" s="7"/>
      <c r="EKS147" s="7"/>
      <c r="EKT147" s="7"/>
      <c r="EKU147" s="7"/>
      <c r="EKV147" s="7"/>
      <c r="EKW147" s="7"/>
      <c r="EKX147" s="7"/>
      <c r="EKY147" s="7"/>
      <c r="EKZ147" s="7"/>
      <c r="ELA147" s="7"/>
      <c r="ELB147" s="7"/>
      <c r="ELC147" s="7"/>
      <c r="ELD147" s="7"/>
      <c r="ELE147" s="7"/>
      <c r="ELF147" s="7"/>
      <c r="ELG147" s="7"/>
      <c r="ELH147" s="7"/>
      <c r="ELI147" s="7"/>
      <c r="ELJ147" s="7"/>
      <c r="ELK147" s="7"/>
      <c r="ELL147" s="7"/>
      <c r="ELM147" s="7"/>
      <c r="ELN147" s="7"/>
      <c r="ELO147" s="7"/>
      <c r="ELP147" s="7"/>
      <c r="ELQ147" s="7"/>
      <c r="ELR147" s="7"/>
      <c r="ELS147" s="7"/>
      <c r="ELT147" s="7"/>
      <c r="ELU147" s="7"/>
      <c r="ELV147" s="7"/>
      <c r="ELW147" s="7"/>
      <c r="ELX147" s="7"/>
      <c r="ELY147" s="7"/>
      <c r="ELZ147" s="7"/>
      <c r="EMA147" s="7"/>
      <c r="EMB147" s="7"/>
      <c r="EMC147" s="7"/>
      <c r="EMD147" s="7"/>
      <c r="EME147" s="7"/>
      <c r="EMF147" s="7"/>
      <c r="EMG147" s="7"/>
      <c r="EMH147" s="7"/>
      <c r="EMI147" s="7"/>
      <c r="EMJ147" s="7"/>
      <c r="EMK147" s="7"/>
      <c r="EML147" s="7"/>
      <c r="EMM147" s="7"/>
      <c r="EMN147" s="7"/>
      <c r="EMO147" s="7"/>
      <c r="EMP147" s="7"/>
      <c r="EMQ147" s="7"/>
      <c r="EMR147" s="7"/>
      <c r="EMS147" s="7"/>
      <c r="EMT147" s="7"/>
      <c r="EMU147" s="7"/>
      <c r="EMV147" s="7"/>
      <c r="EMW147" s="7"/>
      <c r="EMX147" s="7"/>
      <c r="EMY147" s="7"/>
      <c r="EMZ147" s="7"/>
      <c r="ENA147" s="7"/>
      <c r="ENB147" s="7"/>
      <c r="ENC147" s="7"/>
      <c r="END147" s="7"/>
      <c r="ENE147" s="7"/>
      <c r="ENF147" s="7"/>
      <c r="ENG147" s="7"/>
      <c r="ENH147" s="7"/>
      <c r="ENI147" s="7"/>
      <c r="ENJ147" s="7"/>
      <c r="ENK147" s="7"/>
      <c r="ENL147" s="7"/>
      <c r="ENM147" s="7"/>
      <c r="ENN147" s="7"/>
      <c r="ENO147" s="7"/>
      <c r="ENP147" s="7"/>
      <c r="ENQ147" s="7"/>
      <c r="ENR147" s="7"/>
      <c r="ENS147" s="7"/>
      <c r="ENT147" s="7"/>
      <c r="ENU147" s="7"/>
      <c r="ENV147" s="7"/>
      <c r="ENW147" s="7"/>
      <c r="ENX147" s="7"/>
      <c r="ENY147" s="7"/>
      <c r="ENZ147" s="7"/>
      <c r="EOA147" s="7"/>
      <c r="EOB147" s="7"/>
      <c r="EOC147" s="7"/>
      <c r="EOD147" s="7"/>
      <c r="EOE147" s="7"/>
      <c r="EOF147" s="7"/>
      <c r="EOG147" s="7"/>
      <c r="EOH147" s="7"/>
      <c r="EOI147" s="7"/>
      <c r="EOJ147" s="7"/>
      <c r="EOK147" s="7"/>
      <c r="EOL147" s="7"/>
      <c r="EOM147" s="7"/>
      <c r="EON147" s="7"/>
      <c r="EOO147" s="7"/>
      <c r="EOP147" s="7"/>
      <c r="EOQ147" s="7"/>
      <c r="EOR147" s="7"/>
      <c r="EOS147" s="7"/>
      <c r="EOT147" s="7"/>
      <c r="EOU147" s="7"/>
      <c r="EOV147" s="7"/>
      <c r="EOW147" s="7"/>
      <c r="EOX147" s="7"/>
      <c r="EOY147" s="7"/>
      <c r="EOZ147" s="7"/>
      <c r="EPA147" s="7"/>
      <c r="EPB147" s="7"/>
      <c r="EPC147" s="7"/>
      <c r="EPD147" s="7"/>
      <c r="EPE147" s="7"/>
      <c r="EPF147" s="7"/>
      <c r="EPG147" s="7"/>
      <c r="EPH147" s="7"/>
      <c r="EPI147" s="7"/>
      <c r="EPJ147" s="7"/>
      <c r="EPK147" s="7"/>
      <c r="EPL147" s="7"/>
      <c r="EPM147" s="7"/>
      <c r="EPN147" s="7"/>
      <c r="EPO147" s="7"/>
      <c r="EPP147" s="7"/>
      <c r="EPQ147" s="7"/>
      <c r="EPR147" s="7"/>
      <c r="EPS147" s="7"/>
      <c r="EPT147" s="7"/>
      <c r="EPU147" s="7"/>
      <c r="EPV147" s="7"/>
      <c r="EPW147" s="7"/>
      <c r="EPX147" s="7"/>
      <c r="EPY147" s="7"/>
      <c r="EPZ147" s="7"/>
      <c r="EQA147" s="7"/>
      <c r="EQB147" s="7"/>
      <c r="EQC147" s="7"/>
      <c r="EQD147" s="7"/>
      <c r="EQE147" s="7"/>
      <c r="EQF147" s="7"/>
      <c r="EQG147" s="7"/>
      <c r="EQH147" s="7"/>
      <c r="EQI147" s="7"/>
      <c r="EQJ147" s="7"/>
      <c r="EQK147" s="7"/>
      <c r="EQL147" s="7"/>
      <c r="EQM147" s="7"/>
      <c r="EQN147" s="7"/>
      <c r="EQO147" s="7"/>
      <c r="EQP147" s="7"/>
      <c r="EQQ147" s="7"/>
      <c r="EQR147" s="7"/>
      <c r="EQS147" s="7"/>
      <c r="EQT147" s="7"/>
      <c r="EQU147" s="7"/>
      <c r="EQV147" s="7"/>
      <c r="EQW147" s="7"/>
      <c r="EQX147" s="7"/>
      <c r="EQY147" s="7"/>
      <c r="EQZ147" s="7"/>
      <c r="ERA147" s="7"/>
      <c r="ERB147" s="7"/>
      <c r="ERC147" s="7"/>
      <c r="ERD147" s="7"/>
      <c r="ERE147" s="7"/>
      <c r="ERF147" s="7"/>
      <c r="ERG147" s="7"/>
      <c r="ERH147" s="7"/>
      <c r="ERI147" s="7"/>
      <c r="ERJ147" s="7"/>
      <c r="ERK147" s="7"/>
      <c r="ERL147" s="7"/>
      <c r="ERN147" s="7"/>
      <c r="ERO147" s="7"/>
      <c r="ERP147" s="7"/>
      <c r="ERQ147" s="7"/>
      <c r="ERR147" s="7"/>
      <c r="ERS147" s="7"/>
      <c r="ERT147" s="7"/>
      <c r="ERU147" s="7"/>
      <c r="ERV147" s="7"/>
      <c r="ERW147" s="7"/>
      <c r="ERX147" s="7"/>
      <c r="ERY147" s="7"/>
      <c r="ERZ147" s="7"/>
      <c r="ESA147" s="7"/>
      <c r="ESB147" s="7"/>
      <c r="ESC147" s="7"/>
      <c r="ESD147" s="7"/>
      <c r="ESE147" s="7"/>
      <c r="ESF147" s="7"/>
      <c r="ESG147" s="7"/>
      <c r="ESH147" s="7"/>
      <c r="ESI147" s="7"/>
      <c r="ESJ147" s="7"/>
      <c r="ESK147" s="7"/>
      <c r="ESL147" s="7"/>
      <c r="ESM147" s="7"/>
      <c r="ESN147" s="7"/>
      <c r="ESO147" s="7"/>
      <c r="ESP147" s="7"/>
      <c r="ESQ147" s="7"/>
      <c r="ESR147" s="7"/>
      <c r="ESS147" s="7"/>
      <c r="EST147" s="7"/>
      <c r="ESU147" s="7"/>
      <c r="ESV147" s="7"/>
      <c r="ESW147" s="7"/>
      <c r="ESX147" s="7"/>
      <c r="ESY147" s="7"/>
      <c r="ESZ147" s="7"/>
      <c r="ETA147" s="7"/>
      <c r="ETB147" s="7"/>
      <c r="ETC147" s="7"/>
      <c r="ETD147" s="7"/>
      <c r="ETE147" s="7"/>
      <c r="ETF147" s="7"/>
      <c r="ETG147" s="7"/>
      <c r="ETH147" s="7"/>
      <c r="ETI147" s="7"/>
      <c r="ETJ147" s="7"/>
      <c r="ETK147" s="7"/>
      <c r="ETL147" s="7"/>
      <c r="ETM147" s="7"/>
      <c r="ETN147" s="7"/>
      <c r="ETO147" s="7"/>
      <c r="ETP147" s="7"/>
      <c r="ETQ147" s="7"/>
      <c r="ETR147" s="7"/>
      <c r="ETS147" s="7"/>
      <c r="ETT147" s="7"/>
      <c r="ETU147" s="7"/>
      <c r="ETV147" s="7"/>
      <c r="ETW147" s="7"/>
      <c r="ETX147" s="7"/>
      <c r="ETY147" s="7"/>
      <c r="ETZ147" s="7"/>
      <c r="EUA147" s="7"/>
      <c r="EUB147" s="7"/>
      <c r="EUC147" s="7"/>
      <c r="EUD147" s="7"/>
      <c r="EUE147" s="7"/>
      <c r="EUF147" s="7"/>
      <c r="EUG147" s="7"/>
      <c r="EUH147" s="7"/>
      <c r="EUI147" s="7"/>
      <c r="EUJ147" s="7"/>
      <c r="EUK147" s="7"/>
      <c r="EUL147" s="7"/>
      <c r="EUM147" s="7"/>
      <c r="EUN147" s="7"/>
      <c r="EUO147" s="7"/>
      <c r="EUP147" s="7"/>
      <c r="EUQ147" s="7"/>
      <c r="EUR147" s="7"/>
      <c r="EUS147" s="7"/>
      <c r="EUT147" s="7"/>
      <c r="EUU147" s="7"/>
      <c r="EUV147" s="7"/>
      <c r="EUW147" s="7"/>
      <c r="EUX147" s="7"/>
      <c r="EUY147" s="7"/>
      <c r="EUZ147" s="7"/>
      <c r="EVA147" s="7"/>
      <c r="EVB147" s="7"/>
      <c r="EVC147" s="7"/>
      <c r="EVD147" s="7"/>
      <c r="EVE147" s="7"/>
      <c r="EVF147" s="7"/>
      <c r="EVG147" s="7"/>
      <c r="EVH147" s="7"/>
      <c r="EVI147" s="7"/>
      <c r="EVJ147" s="7"/>
      <c r="EVK147" s="7"/>
      <c r="EVL147" s="7"/>
      <c r="EVM147" s="7"/>
      <c r="EVN147" s="7"/>
      <c r="EVO147" s="7"/>
      <c r="EVP147" s="7"/>
      <c r="EVQ147" s="7"/>
      <c r="EVR147" s="7"/>
      <c r="EVS147" s="7"/>
      <c r="EVT147" s="7"/>
      <c r="EVU147" s="7"/>
      <c r="EVV147" s="7"/>
      <c r="EVW147" s="7"/>
      <c r="EVX147" s="7"/>
      <c r="EVY147" s="7"/>
      <c r="EVZ147" s="7"/>
      <c r="EWA147" s="7"/>
      <c r="EWB147" s="7"/>
      <c r="EWC147" s="7"/>
      <c r="EWD147" s="7"/>
      <c r="EWE147" s="7"/>
      <c r="EWF147" s="7"/>
      <c r="EWG147" s="7"/>
      <c r="EWH147" s="7"/>
      <c r="EWI147" s="7"/>
      <c r="EWJ147" s="7"/>
      <c r="EWK147" s="7"/>
      <c r="EWL147" s="7"/>
      <c r="EWM147" s="7"/>
      <c r="EWN147" s="7"/>
      <c r="EWO147" s="7"/>
      <c r="EWP147" s="7"/>
      <c r="EWQ147" s="7"/>
      <c r="EWR147" s="7"/>
      <c r="EWS147" s="7"/>
      <c r="EWT147" s="7"/>
      <c r="EWU147" s="7"/>
      <c r="EWV147" s="7"/>
      <c r="EWW147" s="7"/>
      <c r="EWX147" s="7"/>
      <c r="EWY147" s="7"/>
      <c r="EWZ147" s="7"/>
      <c r="EXA147" s="7"/>
      <c r="EXB147" s="7"/>
      <c r="EXC147" s="7"/>
      <c r="EXD147" s="7"/>
      <c r="EXE147" s="7"/>
      <c r="EXF147" s="7"/>
      <c r="EXG147" s="7"/>
      <c r="EXH147" s="7"/>
      <c r="EXI147" s="7"/>
      <c r="EXJ147" s="7"/>
      <c r="EXK147" s="7"/>
      <c r="EXL147" s="7"/>
      <c r="EXM147" s="7"/>
      <c r="EXN147" s="7"/>
      <c r="EXO147" s="7"/>
      <c r="EXP147" s="7"/>
      <c r="EXQ147" s="7"/>
      <c r="EXR147" s="7"/>
      <c r="EXS147" s="7"/>
      <c r="EXT147" s="7"/>
      <c r="EXU147" s="7"/>
      <c r="EXV147" s="7"/>
      <c r="EXW147" s="7"/>
      <c r="EXX147" s="7"/>
      <c r="EXY147" s="7"/>
      <c r="EXZ147" s="7"/>
      <c r="EYA147" s="7"/>
      <c r="EYB147" s="7"/>
      <c r="EYC147" s="7"/>
      <c r="EYD147" s="7"/>
      <c r="EYE147" s="7"/>
      <c r="EYF147" s="7"/>
      <c r="EYG147" s="7"/>
      <c r="EYH147" s="7"/>
      <c r="EYI147" s="7"/>
      <c r="EYJ147" s="7"/>
      <c r="EYK147" s="7"/>
      <c r="EYL147" s="7"/>
      <c r="EYM147" s="7"/>
      <c r="EYN147" s="7"/>
      <c r="EYO147" s="7"/>
      <c r="EYP147" s="7"/>
      <c r="EYQ147" s="7"/>
      <c r="EYR147" s="7"/>
      <c r="EYS147" s="7"/>
      <c r="EYT147" s="7"/>
      <c r="EYU147" s="7"/>
      <c r="EYV147" s="7"/>
      <c r="EYW147" s="7"/>
      <c r="EYX147" s="7"/>
      <c r="EYY147" s="7"/>
      <c r="EYZ147" s="7"/>
      <c r="EZA147" s="7"/>
      <c r="EZB147" s="7"/>
      <c r="EZC147" s="7"/>
      <c r="EZD147" s="7"/>
      <c r="EZE147" s="7"/>
      <c r="EZF147" s="7"/>
      <c r="EZG147" s="7"/>
      <c r="EZH147" s="7"/>
      <c r="EZI147" s="7"/>
      <c r="EZJ147" s="7"/>
      <c r="EZK147" s="7"/>
      <c r="EZL147" s="7"/>
      <c r="EZM147" s="7"/>
      <c r="EZN147" s="7"/>
      <c r="EZO147" s="7"/>
      <c r="EZP147" s="7"/>
      <c r="EZQ147" s="7"/>
      <c r="EZR147" s="7"/>
      <c r="EZS147" s="7"/>
      <c r="EZT147" s="7"/>
      <c r="EZU147" s="7"/>
      <c r="EZV147" s="7"/>
      <c r="EZW147" s="7"/>
      <c r="EZX147" s="7"/>
      <c r="EZY147" s="7"/>
      <c r="EZZ147" s="7"/>
      <c r="FAA147" s="7"/>
      <c r="FAB147" s="7"/>
      <c r="FAC147" s="7"/>
      <c r="FAD147" s="7"/>
      <c r="FAE147" s="7"/>
      <c r="FAF147" s="7"/>
      <c r="FAG147" s="7"/>
      <c r="FAH147" s="7"/>
      <c r="FAI147" s="7"/>
      <c r="FAJ147" s="7"/>
      <c r="FAK147" s="7"/>
      <c r="FAL147" s="7"/>
      <c r="FAM147" s="7"/>
      <c r="FAN147" s="7"/>
      <c r="FAO147" s="7"/>
      <c r="FAP147" s="7"/>
      <c r="FAQ147" s="7"/>
      <c r="FAR147" s="7"/>
      <c r="FAS147" s="7"/>
      <c r="FAT147" s="7"/>
      <c r="FAU147" s="7"/>
      <c r="FAV147" s="7"/>
      <c r="FAW147" s="7"/>
      <c r="FAX147" s="7"/>
      <c r="FAY147" s="7"/>
      <c r="FAZ147" s="7"/>
      <c r="FBA147" s="7"/>
      <c r="FBB147" s="7"/>
      <c r="FBC147" s="7"/>
      <c r="FBD147" s="7"/>
      <c r="FBE147" s="7"/>
      <c r="FBF147" s="7"/>
      <c r="FBG147" s="7"/>
      <c r="FBH147" s="7"/>
      <c r="FBJ147" s="7"/>
      <c r="FBK147" s="7"/>
      <c r="FBL147" s="7"/>
      <c r="FBM147" s="7"/>
      <c r="FBN147" s="7"/>
      <c r="FBO147" s="7"/>
      <c r="FBP147" s="7"/>
      <c r="FBQ147" s="7"/>
      <c r="FBR147" s="7"/>
      <c r="FBS147" s="7"/>
      <c r="FBT147" s="7"/>
      <c r="FBU147" s="7"/>
      <c r="FBV147" s="7"/>
      <c r="FBW147" s="7"/>
      <c r="FBX147" s="7"/>
      <c r="FBY147" s="7"/>
      <c r="FBZ147" s="7"/>
      <c r="FCA147" s="7"/>
      <c r="FCB147" s="7"/>
      <c r="FCC147" s="7"/>
      <c r="FCD147" s="7"/>
      <c r="FCE147" s="7"/>
      <c r="FCF147" s="7"/>
      <c r="FCG147" s="7"/>
      <c r="FCH147" s="7"/>
      <c r="FCI147" s="7"/>
      <c r="FCJ147" s="7"/>
      <c r="FCK147" s="7"/>
      <c r="FCL147" s="7"/>
      <c r="FCM147" s="7"/>
      <c r="FCN147" s="7"/>
      <c r="FCO147" s="7"/>
      <c r="FCP147" s="7"/>
      <c r="FCQ147" s="7"/>
      <c r="FCR147" s="7"/>
      <c r="FCS147" s="7"/>
      <c r="FCT147" s="7"/>
      <c r="FCU147" s="7"/>
      <c r="FCV147" s="7"/>
      <c r="FCW147" s="7"/>
      <c r="FCX147" s="7"/>
      <c r="FCY147" s="7"/>
      <c r="FCZ147" s="7"/>
      <c r="FDA147" s="7"/>
      <c r="FDB147" s="7"/>
      <c r="FDC147" s="7"/>
      <c r="FDD147" s="7"/>
      <c r="FDE147" s="7"/>
      <c r="FDF147" s="7"/>
      <c r="FDG147" s="7"/>
      <c r="FDH147" s="7"/>
      <c r="FDI147" s="7"/>
      <c r="FDJ147" s="7"/>
      <c r="FDK147" s="7"/>
      <c r="FDL147" s="7"/>
      <c r="FDM147" s="7"/>
      <c r="FDN147" s="7"/>
      <c r="FDO147" s="7"/>
      <c r="FDP147" s="7"/>
      <c r="FDQ147" s="7"/>
      <c r="FDR147" s="7"/>
      <c r="FDS147" s="7"/>
      <c r="FDT147" s="7"/>
      <c r="FDU147" s="7"/>
      <c r="FDV147" s="7"/>
      <c r="FDW147" s="7"/>
      <c r="FDX147" s="7"/>
      <c r="FDY147" s="7"/>
      <c r="FDZ147" s="7"/>
      <c r="FEA147" s="7"/>
      <c r="FEB147" s="7"/>
      <c r="FEC147" s="7"/>
      <c r="FED147" s="7"/>
      <c r="FEE147" s="7"/>
      <c r="FEF147" s="7"/>
      <c r="FEG147" s="7"/>
      <c r="FEH147" s="7"/>
      <c r="FEI147" s="7"/>
      <c r="FEJ147" s="7"/>
      <c r="FEK147" s="7"/>
      <c r="FEL147" s="7"/>
      <c r="FEM147" s="7"/>
      <c r="FEN147" s="7"/>
      <c r="FEO147" s="7"/>
      <c r="FEP147" s="7"/>
      <c r="FEQ147" s="7"/>
      <c r="FER147" s="7"/>
      <c r="FES147" s="7"/>
      <c r="FET147" s="7"/>
      <c r="FEU147" s="7"/>
      <c r="FEV147" s="7"/>
      <c r="FEW147" s="7"/>
      <c r="FEX147" s="7"/>
      <c r="FEY147" s="7"/>
      <c r="FEZ147" s="7"/>
      <c r="FFA147" s="7"/>
      <c r="FFB147" s="7"/>
      <c r="FFC147" s="7"/>
      <c r="FFD147" s="7"/>
      <c r="FFE147" s="7"/>
      <c r="FFF147" s="7"/>
      <c r="FFG147" s="7"/>
      <c r="FFH147" s="7"/>
      <c r="FFI147" s="7"/>
      <c r="FFJ147" s="7"/>
      <c r="FFK147" s="7"/>
      <c r="FFL147" s="7"/>
      <c r="FFM147" s="7"/>
      <c r="FFN147" s="7"/>
      <c r="FFO147" s="7"/>
      <c r="FFP147" s="7"/>
      <c r="FFQ147" s="7"/>
      <c r="FFR147" s="7"/>
      <c r="FFS147" s="7"/>
      <c r="FFT147" s="7"/>
      <c r="FFU147" s="7"/>
      <c r="FFV147" s="7"/>
      <c r="FFW147" s="7"/>
      <c r="FFX147" s="7"/>
      <c r="FFY147" s="7"/>
      <c r="FFZ147" s="7"/>
      <c r="FGA147" s="7"/>
      <c r="FGB147" s="7"/>
      <c r="FGC147" s="7"/>
      <c r="FGD147" s="7"/>
      <c r="FGE147" s="7"/>
      <c r="FGF147" s="7"/>
      <c r="FGG147" s="7"/>
      <c r="FGH147" s="7"/>
      <c r="FGI147" s="7"/>
      <c r="FGJ147" s="7"/>
      <c r="FGK147" s="7"/>
      <c r="FGL147" s="7"/>
      <c r="FGM147" s="7"/>
      <c r="FGN147" s="7"/>
      <c r="FGO147" s="7"/>
      <c r="FGP147" s="7"/>
      <c r="FGQ147" s="7"/>
      <c r="FGR147" s="7"/>
      <c r="FGS147" s="7"/>
      <c r="FGT147" s="7"/>
      <c r="FGU147" s="7"/>
      <c r="FGV147" s="7"/>
      <c r="FGW147" s="7"/>
      <c r="FGX147" s="7"/>
      <c r="FGY147" s="7"/>
      <c r="FGZ147" s="7"/>
      <c r="FHA147" s="7"/>
      <c r="FHB147" s="7"/>
      <c r="FHC147" s="7"/>
      <c r="FHD147" s="7"/>
      <c r="FHE147" s="7"/>
      <c r="FHF147" s="7"/>
      <c r="FHG147" s="7"/>
      <c r="FHH147" s="7"/>
      <c r="FHI147" s="7"/>
      <c r="FHJ147" s="7"/>
      <c r="FHK147" s="7"/>
      <c r="FHL147" s="7"/>
      <c r="FHM147" s="7"/>
      <c r="FHN147" s="7"/>
      <c r="FHO147" s="7"/>
      <c r="FHP147" s="7"/>
      <c r="FHQ147" s="7"/>
      <c r="FHR147" s="7"/>
      <c r="FHS147" s="7"/>
      <c r="FHT147" s="7"/>
      <c r="FHU147" s="7"/>
      <c r="FHV147" s="7"/>
      <c r="FHW147" s="7"/>
      <c r="FHX147" s="7"/>
      <c r="FHY147" s="7"/>
      <c r="FHZ147" s="7"/>
      <c r="FIA147" s="7"/>
      <c r="FIB147" s="7"/>
      <c r="FIC147" s="7"/>
      <c r="FID147" s="7"/>
      <c r="FIE147" s="7"/>
      <c r="FIF147" s="7"/>
      <c r="FIG147" s="7"/>
      <c r="FIH147" s="7"/>
      <c r="FII147" s="7"/>
      <c r="FIJ147" s="7"/>
      <c r="FIK147" s="7"/>
      <c r="FIL147" s="7"/>
      <c r="FIM147" s="7"/>
      <c r="FIN147" s="7"/>
      <c r="FIO147" s="7"/>
      <c r="FIP147" s="7"/>
      <c r="FIQ147" s="7"/>
      <c r="FIR147" s="7"/>
      <c r="FIS147" s="7"/>
      <c r="FIT147" s="7"/>
      <c r="FIU147" s="7"/>
      <c r="FIV147" s="7"/>
      <c r="FIW147" s="7"/>
      <c r="FIX147" s="7"/>
      <c r="FIY147" s="7"/>
      <c r="FIZ147" s="7"/>
      <c r="FJA147" s="7"/>
      <c r="FJB147" s="7"/>
      <c r="FJC147" s="7"/>
      <c r="FJD147" s="7"/>
      <c r="FJE147" s="7"/>
      <c r="FJF147" s="7"/>
      <c r="FJG147" s="7"/>
      <c r="FJH147" s="7"/>
      <c r="FJI147" s="7"/>
      <c r="FJJ147" s="7"/>
      <c r="FJK147" s="7"/>
      <c r="FJL147" s="7"/>
      <c r="FJM147" s="7"/>
      <c r="FJN147" s="7"/>
      <c r="FJO147" s="7"/>
      <c r="FJP147" s="7"/>
      <c r="FJQ147" s="7"/>
      <c r="FJR147" s="7"/>
      <c r="FJS147" s="7"/>
      <c r="FJT147" s="7"/>
      <c r="FJU147" s="7"/>
      <c r="FJV147" s="7"/>
      <c r="FJW147" s="7"/>
      <c r="FJX147" s="7"/>
      <c r="FJY147" s="7"/>
      <c r="FJZ147" s="7"/>
      <c r="FKA147" s="7"/>
      <c r="FKB147" s="7"/>
      <c r="FKC147" s="7"/>
      <c r="FKD147" s="7"/>
      <c r="FKE147" s="7"/>
      <c r="FKF147" s="7"/>
      <c r="FKG147" s="7"/>
      <c r="FKH147" s="7"/>
      <c r="FKI147" s="7"/>
      <c r="FKJ147" s="7"/>
      <c r="FKK147" s="7"/>
      <c r="FKL147" s="7"/>
      <c r="FKM147" s="7"/>
      <c r="FKN147" s="7"/>
      <c r="FKO147" s="7"/>
      <c r="FKP147" s="7"/>
      <c r="FKQ147" s="7"/>
      <c r="FKR147" s="7"/>
      <c r="FKS147" s="7"/>
      <c r="FKT147" s="7"/>
      <c r="FKU147" s="7"/>
      <c r="FKV147" s="7"/>
      <c r="FKW147" s="7"/>
      <c r="FKX147" s="7"/>
      <c r="FKY147" s="7"/>
      <c r="FKZ147" s="7"/>
      <c r="FLA147" s="7"/>
      <c r="FLB147" s="7"/>
      <c r="FLC147" s="7"/>
      <c r="FLD147" s="7"/>
      <c r="FLF147" s="7"/>
      <c r="FLG147" s="7"/>
      <c r="FLH147" s="7"/>
      <c r="FLI147" s="7"/>
      <c r="FLJ147" s="7"/>
      <c r="FLK147" s="7"/>
      <c r="FLL147" s="7"/>
      <c r="FLM147" s="7"/>
      <c r="FLN147" s="7"/>
      <c r="FLO147" s="7"/>
      <c r="FLP147" s="7"/>
      <c r="FLQ147" s="7"/>
      <c r="FLR147" s="7"/>
      <c r="FLS147" s="7"/>
      <c r="FLT147" s="7"/>
      <c r="FLU147" s="7"/>
      <c r="FLV147" s="7"/>
      <c r="FLW147" s="7"/>
      <c r="FLX147" s="7"/>
      <c r="FLY147" s="7"/>
      <c r="FLZ147" s="7"/>
      <c r="FMA147" s="7"/>
      <c r="FMB147" s="7"/>
      <c r="FMC147" s="7"/>
      <c r="FMD147" s="7"/>
      <c r="FME147" s="7"/>
      <c r="FMF147" s="7"/>
      <c r="FMG147" s="7"/>
      <c r="FMH147" s="7"/>
      <c r="FMI147" s="7"/>
      <c r="FMJ147" s="7"/>
      <c r="FMK147" s="7"/>
      <c r="FML147" s="7"/>
      <c r="FMM147" s="7"/>
      <c r="FMN147" s="7"/>
      <c r="FMO147" s="7"/>
      <c r="FMP147" s="7"/>
      <c r="FMQ147" s="7"/>
      <c r="FMR147" s="7"/>
      <c r="FMS147" s="7"/>
      <c r="FMT147" s="7"/>
      <c r="FMU147" s="7"/>
      <c r="FMV147" s="7"/>
      <c r="FMW147" s="7"/>
      <c r="FMX147" s="7"/>
      <c r="FMY147" s="7"/>
      <c r="FMZ147" s="7"/>
      <c r="FNA147" s="7"/>
      <c r="FNB147" s="7"/>
      <c r="FNC147" s="7"/>
      <c r="FND147" s="7"/>
      <c r="FNE147" s="7"/>
      <c r="FNF147" s="7"/>
      <c r="FNG147" s="7"/>
      <c r="FNH147" s="7"/>
      <c r="FNI147" s="7"/>
      <c r="FNJ147" s="7"/>
      <c r="FNK147" s="7"/>
      <c r="FNL147" s="7"/>
      <c r="FNM147" s="7"/>
      <c r="FNN147" s="7"/>
      <c r="FNO147" s="7"/>
      <c r="FNP147" s="7"/>
      <c r="FNQ147" s="7"/>
      <c r="FNR147" s="7"/>
      <c r="FNS147" s="7"/>
      <c r="FNT147" s="7"/>
      <c r="FNU147" s="7"/>
      <c r="FNV147" s="7"/>
      <c r="FNW147" s="7"/>
      <c r="FNX147" s="7"/>
      <c r="FNY147" s="7"/>
      <c r="FNZ147" s="7"/>
      <c r="FOA147" s="7"/>
      <c r="FOB147" s="7"/>
      <c r="FOC147" s="7"/>
      <c r="FOD147" s="7"/>
      <c r="FOE147" s="7"/>
      <c r="FOF147" s="7"/>
      <c r="FOG147" s="7"/>
      <c r="FOH147" s="7"/>
      <c r="FOI147" s="7"/>
      <c r="FOJ147" s="7"/>
      <c r="FOK147" s="7"/>
      <c r="FOL147" s="7"/>
      <c r="FOM147" s="7"/>
      <c r="FON147" s="7"/>
      <c r="FOO147" s="7"/>
      <c r="FOP147" s="7"/>
      <c r="FOQ147" s="7"/>
      <c r="FOR147" s="7"/>
      <c r="FOS147" s="7"/>
      <c r="FOT147" s="7"/>
      <c r="FOU147" s="7"/>
      <c r="FOV147" s="7"/>
      <c r="FOW147" s="7"/>
      <c r="FOX147" s="7"/>
      <c r="FOY147" s="7"/>
      <c r="FOZ147" s="7"/>
      <c r="FPA147" s="7"/>
      <c r="FPB147" s="7"/>
      <c r="FPC147" s="7"/>
      <c r="FPD147" s="7"/>
      <c r="FPE147" s="7"/>
      <c r="FPF147" s="7"/>
      <c r="FPG147" s="7"/>
      <c r="FPH147" s="7"/>
      <c r="FPI147" s="7"/>
      <c r="FPJ147" s="7"/>
      <c r="FPK147" s="7"/>
      <c r="FPL147" s="7"/>
      <c r="FPM147" s="7"/>
      <c r="FPN147" s="7"/>
      <c r="FPO147" s="7"/>
      <c r="FPP147" s="7"/>
      <c r="FPQ147" s="7"/>
      <c r="FPR147" s="7"/>
      <c r="FPS147" s="7"/>
      <c r="FPT147" s="7"/>
      <c r="FPU147" s="7"/>
      <c r="FPV147" s="7"/>
      <c r="FPW147" s="7"/>
      <c r="FPX147" s="7"/>
      <c r="FPY147" s="7"/>
      <c r="FPZ147" s="7"/>
      <c r="FQA147" s="7"/>
      <c r="FQB147" s="7"/>
      <c r="FQC147" s="7"/>
      <c r="FQD147" s="7"/>
      <c r="FQE147" s="7"/>
      <c r="FQF147" s="7"/>
      <c r="FQG147" s="7"/>
      <c r="FQH147" s="7"/>
      <c r="FQI147" s="7"/>
      <c r="FQJ147" s="7"/>
      <c r="FQK147" s="7"/>
      <c r="FQL147" s="7"/>
      <c r="FQM147" s="7"/>
      <c r="FQN147" s="7"/>
      <c r="FQO147" s="7"/>
      <c r="FQP147" s="7"/>
      <c r="FQQ147" s="7"/>
      <c r="FQR147" s="7"/>
      <c r="FQS147" s="7"/>
      <c r="FQT147" s="7"/>
      <c r="FQU147" s="7"/>
      <c r="FQV147" s="7"/>
      <c r="FQW147" s="7"/>
      <c r="FQX147" s="7"/>
      <c r="FQY147" s="7"/>
      <c r="FQZ147" s="7"/>
      <c r="FRA147" s="7"/>
      <c r="FRB147" s="7"/>
      <c r="FRC147" s="7"/>
      <c r="FRD147" s="7"/>
      <c r="FRE147" s="7"/>
      <c r="FRF147" s="7"/>
      <c r="FRG147" s="7"/>
      <c r="FRH147" s="7"/>
      <c r="FRI147" s="7"/>
      <c r="FRJ147" s="7"/>
      <c r="FRK147" s="7"/>
      <c r="FRL147" s="7"/>
      <c r="FRM147" s="7"/>
      <c r="FRN147" s="7"/>
      <c r="FRO147" s="7"/>
      <c r="FRP147" s="7"/>
      <c r="FRQ147" s="7"/>
      <c r="FRR147" s="7"/>
      <c r="FRS147" s="7"/>
      <c r="FRT147" s="7"/>
      <c r="FRU147" s="7"/>
      <c r="FRV147" s="7"/>
      <c r="FRW147" s="7"/>
      <c r="FRX147" s="7"/>
      <c r="FRY147" s="7"/>
      <c r="FRZ147" s="7"/>
      <c r="FSA147" s="7"/>
      <c r="FSB147" s="7"/>
      <c r="FSC147" s="7"/>
      <c r="FSD147" s="7"/>
      <c r="FSE147" s="7"/>
      <c r="FSF147" s="7"/>
      <c r="FSG147" s="7"/>
      <c r="FSH147" s="7"/>
      <c r="FSI147" s="7"/>
      <c r="FSJ147" s="7"/>
      <c r="FSK147" s="7"/>
      <c r="FSL147" s="7"/>
      <c r="FSM147" s="7"/>
      <c r="FSN147" s="7"/>
      <c r="FSO147" s="7"/>
      <c r="FSP147" s="7"/>
      <c r="FSQ147" s="7"/>
      <c r="FSR147" s="7"/>
      <c r="FSS147" s="7"/>
      <c r="FST147" s="7"/>
      <c r="FSU147" s="7"/>
      <c r="FSV147" s="7"/>
      <c r="FSW147" s="7"/>
      <c r="FSX147" s="7"/>
      <c r="FSY147" s="7"/>
      <c r="FSZ147" s="7"/>
      <c r="FTA147" s="7"/>
      <c r="FTB147" s="7"/>
      <c r="FTC147" s="7"/>
      <c r="FTD147" s="7"/>
      <c r="FTE147" s="7"/>
      <c r="FTF147" s="7"/>
      <c r="FTG147" s="7"/>
      <c r="FTH147" s="7"/>
      <c r="FTI147" s="7"/>
      <c r="FTJ147" s="7"/>
      <c r="FTK147" s="7"/>
      <c r="FTL147" s="7"/>
      <c r="FTM147" s="7"/>
      <c r="FTN147" s="7"/>
      <c r="FTO147" s="7"/>
      <c r="FTP147" s="7"/>
      <c r="FTQ147" s="7"/>
      <c r="FTR147" s="7"/>
      <c r="FTS147" s="7"/>
      <c r="FTT147" s="7"/>
      <c r="FTU147" s="7"/>
      <c r="FTV147" s="7"/>
      <c r="FTW147" s="7"/>
      <c r="FTX147" s="7"/>
      <c r="FTY147" s="7"/>
      <c r="FTZ147" s="7"/>
      <c r="FUA147" s="7"/>
      <c r="FUB147" s="7"/>
      <c r="FUC147" s="7"/>
      <c r="FUD147" s="7"/>
      <c r="FUE147" s="7"/>
      <c r="FUF147" s="7"/>
      <c r="FUG147" s="7"/>
      <c r="FUH147" s="7"/>
      <c r="FUI147" s="7"/>
      <c r="FUJ147" s="7"/>
      <c r="FUK147" s="7"/>
      <c r="FUL147" s="7"/>
      <c r="FUM147" s="7"/>
      <c r="FUN147" s="7"/>
      <c r="FUO147" s="7"/>
      <c r="FUP147" s="7"/>
      <c r="FUQ147" s="7"/>
      <c r="FUR147" s="7"/>
      <c r="FUS147" s="7"/>
      <c r="FUT147" s="7"/>
      <c r="FUU147" s="7"/>
      <c r="FUV147" s="7"/>
      <c r="FUW147" s="7"/>
      <c r="FUX147" s="7"/>
      <c r="FUY147" s="7"/>
      <c r="FUZ147" s="7"/>
      <c r="FVB147" s="7"/>
      <c r="FVC147" s="7"/>
      <c r="FVD147" s="7"/>
      <c r="FVE147" s="7"/>
      <c r="FVF147" s="7"/>
      <c r="FVG147" s="7"/>
      <c r="FVH147" s="7"/>
      <c r="FVI147" s="7"/>
      <c r="FVJ147" s="7"/>
      <c r="FVK147" s="7"/>
      <c r="FVL147" s="7"/>
      <c r="FVM147" s="7"/>
      <c r="FVN147" s="7"/>
      <c r="FVO147" s="7"/>
      <c r="FVP147" s="7"/>
      <c r="FVQ147" s="7"/>
      <c r="FVR147" s="7"/>
      <c r="FVS147" s="7"/>
      <c r="FVT147" s="7"/>
      <c r="FVU147" s="7"/>
      <c r="FVV147" s="7"/>
      <c r="FVW147" s="7"/>
      <c r="FVX147" s="7"/>
      <c r="FVY147" s="7"/>
      <c r="FVZ147" s="7"/>
      <c r="FWA147" s="7"/>
      <c r="FWB147" s="7"/>
      <c r="FWC147" s="7"/>
      <c r="FWD147" s="7"/>
      <c r="FWE147" s="7"/>
      <c r="FWF147" s="7"/>
      <c r="FWG147" s="7"/>
      <c r="FWH147" s="7"/>
      <c r="FWI147" s="7"/>
      <c r="FWJ147" s="7"/>
      <c r="FWK147" s="7"/>
      <c r="FWL147" s="7"/>
      <c r="FWM147" s="7"/>
      <c r="FWN147" s="7"/>
      <c r="FWO147" s="7"/>
      <c r="FWP147" s="7"/>
      <c r="FWQ147" s="7"/>
      <c r="FWR147" s="7"/>
      <c r="FWS147" s="7"/>
      <c r="FWT147" s="7"/>
      <c r="FWU147" s="7"/>
      <c r="FWV147" s="7"/>
      <c r="FWW147" s="7"/>
      <c r="FWX147" s="7"/>
      <c r="FWY147" s="7"/>
      <c r="FWZ147" s="7"/>
      <c r="FXA147" s="7"/>
      <c r="FXB147" s="7"/>
      <c r="FXC147" s="7"/>
      <c r="FXD147" s="7"/>
      <c r="FXE147" s="7"/>
      <c r="FXF147" s="7"/>
      <c r="FXG147" s="7"/>
      <c r="FXH147" s="7"/>
      <c r="FXI147" s="7"/>
      <c r="FXJ147" s="7"/>
      <c r="FXK147" s="7"/>
      <c r="FXL147" s="7"/>
      <c r="FXM147" s="7"/>
      <c r="FXN147" s="7"/>
      <c r="FXO147" s="7"/>
      <c r="FXP147" s="7"/>
      <c r="FXQ147" s="7"/>
      <c r="FXR147" s="7"/>
      <c r="FXS147" s="7"/>
      <c r="FXT147" s="7"/>
      <c r="FXU147" s="7"/>
      <c r="FXV147" s="7"/>
      <c r="FXW147" s="7"/>
      <c r="FXX147" s="7"/>
      <c r="FXY147" s="7"/>
      <c r="FXZ147" s="7"/>
      <c r="FYA147" s="7"/>
      <c r="FYB147" s="7"/>
      <c r="FYC147" s="7"/>
      <c r="FYD147" s="7"/>
      <c r="FYE147" s="7"/>
      <c r="FYF147" s="7"/>
      <c r="FYG147" s="7"/>
      <c r="FYH147" s="7"/>
      <c r="FYI147" s="7"/>
      <c r="FYJ147" s="7"/>
      <c r="FYK147" s="7"/>
      <c r="FYL147" s="7"/>
      <c r="FYM147" s="7"/>
      <c r="FYN147" s="7"/>
      <c r="FYO147" s="7"/>
      <c r="FYP147" s="7"/>
      <c r="FYQ147" s="7"/>
      <c r="FYR147" s="7"/>
      <c r="FYS147" s="7"/>
      <c r="FYT147" s="7"/>
      <c r="FYU147" s="7"/>
      <c r="FYV147" s="7"/>
      <c r="FYW147" s="7"/>
      <c r="FYX147" s="7"/>
      <c r="FYY147" s="7"/>
      <c r="FYZ147" s="7"/>
      <c r="FZA147" s="7"/>
      <c r="FZB147" s="7"/>
      <c r="FZC147" s="7"/>
      <c r="FZD147" s="7"/>
      <c r="FZE147" s="7"/>
      <c r="FZF147" s="7"/>
      <c r="FZG147" s="7"/>
      <c r="FZH147" s="7"/>
      <c r="FZI147" s="7"/>
      <c r="FZJ147" s="7"/>
      <c r="FZK147" s="7"/>
      <c r="FZL147" s="7"/>
      <c r="FZM147" s="7"/>
      <c r="FZN147" s="7"/>
      <c r="FZO147" s="7"/>
      <c r="FZP147" s="7"/>
      <c r="FZQ147" s="7"/>
      <c r="FZR147" s="7"/>
      <c r="FZS147" s="7"/>
      <c r="FZT147" s="7"/>
      <c r="FZU147" s="7"/>
      <c r="FZV147" s="7"/>
      <c r="FZW147" s="7"/>
      <c r="FZX147" s="7"/>
      <c r="FZY147" s="7"/>
      <c r="FZZ147" s="7"/>
      <c r="GAA147" s="7"/>
      <c r="GAB147" s="7"/>
      <c r="GAC147" s="7"/>
      <c r="GAD147" s="7"/>
      <c r="GAE147" s="7"/>
      <c r="GAF147" s="7"/>
      <c r="GAG147" s="7"/>
      <c r="GAH147" s="7"/>
      <c r="GAI147" s="7"/>
      <c r="GAJ147" s="7"/>
      <c r="GAK147" s="7"/>
      <c r="GAL147" s="7"/>
      <c r="GAM147" s="7"/>
      <c r="GAN147" s="7"/>
      <c r="GAO147" s="7"/>
      <c r="GAP147" s="7"/>
      <c r="GAQ147" s="7"/>
      <c r="GAR147" s="7"/>
      <c r="GAS147" s="7"/>
      <c r="GAT147" s="7"/>
      <c r="GAU147" s="7"/>
      <c r="GAV147" s="7"/>
      <c r="GAW147" s="7"/>
      <c r="GAX147" s="7"/>
      <c r="GAY147" s="7"/>
      <c r="GAZ147" s="7"/>
      <c r="GBA147" s="7"/>
      <c r="GBB147" s="7"/>
      <c r="GBC147" s="7"/>
      <c r="GBD147" s="7"/>
      <c r="GBE147" s="7"/>
      <c r="GBF147" s="7"/>
      <c r="GBG147" s="7"/>
      <c r="GBH147" s="7"/>
      <c r="GBI147" s="7"/>
      <c r="GBJ147" s="7"/>
      <c r="GBK147" s="7"/>
      <c r="GBL147" s="7"/>
      <c r="GBM147" s="7"/>
      <c r="GBN147" s="7"/>
      <c r="GBO147" s="7"/>
      <c r="GBP147" s="7"/>
      <c r="GBQ147" s="7"/>
      <c r="GBR147" s="7"/>
      <c r="GBS147" s="7"/>
      <c r="GBT147" s="7"/>
      <c r="GBU147" s="7"/>
      <c r="GBV147" s="7"/>
      <c r="GBW147" s="7"/>
      <c r="GBX147" s="7"/>
      <c r="GBY147" s="7"/>
      <c r="GBZ147" s="7"/>
      <c r="GCA147" s="7"/>
      <c r="GCB147" s="7"/>
      <c r="GCC147" s="7"/>
      <c r="GCD147" s="7"/>
      <c r="GCE147" s="7"/>
      <c r="GCF147" s="7"/>
      <c r="GCG147" s="7"/>
      <c r="GCH147" s="7"/>
      <c r="GCI147" s="7"/>
      <c r="GCJ147" s="7"/>
      <c r="GCK147" s="7"/>
      <c r="GCL147" s="7"/>
      <c r="GCM147" s="7"/>
      <c r="GCN147" s="7"/>
      <c r="GCO147" s="7"/>
      <c r="GCP147" s="7"/>
      <c r="GCQ147" s="7"/>
      <c r="GCR147" s="7"/>
      <c r="GCS147" s="7"/>
      <c r="GCT147" s="7"/>
      <c r="GCU147" s="7"/>
      <c r="GCV147" s="7"/>
      <c r="GCW147" s="7"/>
      <c r="GCX147" s="7"/>
      <c r="GCY147" s="7"/>
      <c r="GCZ147" s="7"/>
      <c r="GDA147" s="7"/>
      <c r="GDB147" s="7"/>
      <c r="GDC147" s="7"/>
      <c r="GDD147" s="7"/>
      <c r="GDE147" s="7"/>
      <c r="GDF147" s="7"/>
      <c r="GDG147" s="7"/>
      <c r="GDH147" s="7"/>
      <c r="GDI147" s="7"/>
      <c r="GDJ147" s="7"/>
      <c r="GDK147" s="7"/>
      <c r="GDL147" s="7"/>
      <c r="GDM147" s="7"/>
      <c r="GDN147" s="7"/>
      <c r="GDO147" s="7"/>
      <c r="GDP147" s="7"/>
      <c r="GDQ147" s="7"/>
      <c r="GDR147" s="7"/>
      <c r="GDS147" s="7"/>
      <c r="GDT147" s="7"/>
      <c r="GDU147" s="7"/>
      <c r="GDV147" s="7"/>
      <c r="GDW147" s="7"/>
      <c r="GDX147" s="7"/>
      <c r="GDY147" s="7"/>
      <c r="GDZ147" s="7"/>
      <c r="GEA147" s="7"/>
      <c r="GEB147" s="7"/>
      <c r="GEC147" s="7"/>
      <c r="GED147" s="7"/>
      <c r="GEE147" s="7"/>
      <c r="GEF147" s="7"/>
      <c r="GEG147" s="7"/>
      <c r="GEH147" s="7"/>
      <c r="GEI147" s="7"/>
      <c r="GEJ147" s="7"/>
      <c r="GEK147" s="7"/>
      <c r="GEL147" s="7"/>
      <c r="GEM147" s="7"/>
      <c r="GEN147" s="7"/>
      <c r="GEO147" s="7"/>
      <c r="GEP147" s="7"/>
      <c r="GEQ147" s="7"/>
      <c r="GER147" s="7"/>
      <c r="GES147" s="7"/>
      <c r="GET147" s="7"/>
      <c r="GEU147" s="7"/>
      <c r="GEV147" s="7"/>
      <c r="GEX147" s="7"/>
      <c r="GEY147" s="7"/>
      <c r="GEZ147" s="7"/>
      <c r="GFA147" s="7"/>
      <c r="GFB147" s="7"/>
      <c r="GFC147" s="7"/>
      <c r="GFD147" s="7"/>
      <c r="GFE147" s="7"/>
      <c r="GFF147" s="7"/>
      <c r="GFG147" s="7"/>
      <c r="GFH147" s="7"/>
      <c r="GFI147" s="7"/>
      <c r="GFJ147" s="7"/>
      <c r="GFK147" s="7"/>
      <c r="GFL147" s="7"/>
      <c r="GFM147" s="7"/>
      <c r="GFN147" s="7"/>
      <c r="GFO147" s="7"/>
      <c r="GFP147" s="7"/>
      <c r="GFQ147" s="7"/>
      <c r="GFR147" s="7"/>
      <c r="GFS147" s="7"/>
      <c r="GFT147" s="7"/>
      <c r="GFU147" s="7"/>
      <c r="GFV147" s="7"/>
      <c r="GFW147" s="7"/>
      <c r="GFX147" s="7"/>
      <c r="GFY147" s="7"/>
      <c r="GFZ147" s="7"/>
      <c r="GGA147" s="7"/>
      <c r="GGB147" s="7"/>
      <c r="GGC147" s="7"/>
      <c r="GGD147" s="7"/>
      <c r="GGE147" s="7"/>
      <c r="GGF147" s="7"/>
      <c r="GGG147" s="7"/>
      <c r="GGH147" s="7"/>
      <c r="GGI147" s="7"/>
      <c r="GGJ147" s="7"/>
      <c r="GGK147" s="7"/>
      <c r="GGL147" s="7"/>
      <c r="GGM147" s="7"/>
      <c r="GGN147" s="7"/>
      <c r="GGO147" s="7"/>
      <c r="GGP147" s="7"/>
      <c r="GGQ147" s="7"/>
      <c r="GGR147" s="7"/>
      <c r="GGS147" s="7"/>
      <c r="GGT147" s="7"/>
      <c r="GGU147" s="7"/>
      <c r="GGV147" s="7"/>
      <c r="GGW147" s="7"/>
      <c r="GGX147" s="7"/>
      <c r="GGY147" s="7"/>
      <c r="GGZ147" s="7"/>
      <c r="GHA147" s="7"/>
      <c r="GHB147" s="7"/>
      <c r="GHC147" s="7"/>
      <c r="GHD147" s="7"/>
      <c r="GHE147" s="7"/>
      <c r="GHF147" s="7"/>
      <c r="GHG147" s="7"/>
      <c r="GHH147" s="7"/>
      <c r="GHI147" s="7"/>
      <c r="GHJ147" s="7"/>
      <c r="GHK147" s="7"/>
      <c r="GHL147" s="7"/>
      <c r="GHM147" s="7"/>
      <c r="GHN147" s="7"/>
      <c r="GHO147" s="7"/>
      <c r="GHP147" s="7"/>
      <c r="GHQ147" s="7"/>
      <c r="GHR147" s="7"/>
      <c r="GHS147" s="7"/>
      <c r="GHT147" s="7"/>
      <c r="GHU147" s="7"/>
      <c r="GHV147" s="7"/>
      <c r="GHW147" s="7"/>
      <c r="GHX147" s="7"/>
      <c r="GHY147" s="7"/>
      <c r="GHZ147" s="7"/>
      <c r="GIA147" s="7"/>
      <c r="GIB147" s="7"/>
      <c r="GIC147" s="7"/>
      <c r="GID147" s="7"/>
      <c r="GIE147" s="7"/>
      <c r="GIF147" s="7"/>
      <c r="GIG147" s="7"/>
      <c r="GIH147" s="7"/>
      <c r="GII147" s="7"/>
      <c r="GIJ147" s="7"/>
      <c r="GIK147" s="7"/>
      <c r="GIL147" s="7"/>
      <c r="GIM147" s="7"/>
      <c r="GIN147" s="7"/>
      <c r="GIO147" s="7"/>
      <c r="GIP147" s="7"/>
      <c r="GIQ147" s="7"/>
      <c r="GIR147" s="7"/>
      <c r="GIS147" s="7"/>
      <c r="GIT147" s="7"/>
      <c r="GIU147" s="7"/>
      <c r="GIV147" s="7"/>
      <c r="GIW147" s="7"/>
      <c r="GIX147" s="7"/>
      <c r="GIY147" s="7"/>
      <c r="GIZ147" s="7"/>
      <c r="GJA147" s="7"/>
      <c r="GJB147" s="7"/>
      <c r="GJC147" s="7"/>
      <c r="GJD147" s="7"/>
      <c r="GJE147" s="7"/>
      <c r="GJF147" s="7"/>
      <c r="GJG147" s="7"/>
      <c r="GJH147" s="7"/>
      <c r="GJI147" s="7"/>
      <c r="GJJ147" s="7"/>
      <c r="GJK147" s="7"/>
      <c r="GJL147" s="7"/>
      <c r="GJM147" s="7"/>
      <c r="GJN147" s="7"/>
      <c r="GJO147" s="7"/>
      <c r="GJP147" s="7"/>
      <c r="GJQ147" s="7"/>
      <c r="GJR147" s="7"/>
      <c r="GJS147" s="7"/>
      <c r="GJT147" s="7"/>
      <c r="GJU147" s="7"/>
      <c r="GJV147" s="7"/>
      <c r="GJW147" s="7"/>
      <c r="GJX147" s="7"/>
      <c r="GJY147" s="7"/>
      <c r="GJZ147" s="7"/>
      <c r="GKA147" s="7"/>
      <c r="GKB147" s="7"/>
      <c r="GKC147" s="7"/>
      <c r="GKD147" s="7"/>
      <c r="GKE147" s="7"/>
      <c r="GKF147" s="7"/>
      <c r="GKG147" s="7"/>
      <c r="GKH147" s="7"/>
      <c r="GKI147" s="7"/>
      <c r="GKJ147" s="7"/>
      <c r="GKK147" s="7"/>
      <c r="GKL147" s="7"/>
      <c r="GKM147" s="7"/>
      <c r="GKN147" s="7"/>
      <c r="GKO147" s="7"/>
      <c r="GKP147" s="7"/>
      <c r="GKQ147" s="7"/>
      <c r="GKR147" s="7"/>
      <c r="GKS147" s="7"/>
      <c r="GKT147" s="7"/>
      <c r="GKU147" s="7"/>
      <c r="GKV147" s="7"/>
      <c r="GKW147" s="7"/>
      <c r="GKX147" s="7"/>
      <c r="GKY147" s="7"/>
      <c r="GKZ147" s="7"/>
      <c r="GLA147" s="7"/>
      <c r="GLB147" s="7"/>
      <c r="GLC147" s="7"/>
      <c r="GLD147" s="7"/>
      <c r="GLE147" s="7"/>
      <c r="GLF147" s="7"/>
      <c r="GLG147" s="7"/>
      <c r="GLH147" s="7"/>
      <c r="GLI147" s="7"/>
      <c r="GLJ147" s="7"/>
      <c r="GLK147" s="7"/>
      <c r="GLL147" s="7"/>
      <c r="GLM147" s="7"/>
      <c r="GLN147" s="7"/>
      <c r="GLO147" s="7"/>
      <c r="GLP147" s="7"/>
      <c r="GLQ147" s="7"/>
      <c r="GLR147" s="7"/>
      <c r="GLS147" s="7"/>
      <c r="GLT147" s="7"/>
      <c r="GLU147" s="7"/>
      <c r="GLV147" s="7"/>
      <c r="GLW147" s="7"/>
      <c r="GLX147" s="7"/>
      <c r="GLY147" s="7"/>
      <c r="GLZ147" s="7"/>
      <c r="GMA147" s="7"/>
      <c r="GMB147" s="7"/>
      <c r="GMC147" s="7"/>
      <c r="GMD147" s="7"/>
      <c r="GME147" s="7"/>
      <c r="GMF147" s="7"/>
      <c r="GMG147" s="7"/>
      <c r="GMH147" s="7"/>
      <c r="GMI147" s="7"/>
      <c r="GMJ147" s="7"/>
      <c r="GMK147" s="7"/>
      <c r="GML147" s="7"/>
      <c r="GMM147" s="7"/>
      <c r="GMN147" s="7"/>
      <c r="GMO147" s="7"/>
      <c r="GMP147" s="7"/>
      <c r="GMQ147" s="7"/>
      <c r="GMR147" s="7"/>
      <c r="GMS147" s="7"/>
      <c r="GMT147" s="7"/>
      <c r="GMU147" s="7"/>
      <c r="GMV147" s="7"/>
      <c r="GMW147" s="7"/>
      <c r="GMX147" s="7"/>
      <c r="GMY147" s="7"/>
      <c r="GMZ147" s="7"/>
      <c r="GNA147" s="7"/>
      <c r="GNB147" s="7"/>
      <c r="GNC147" s="7"/>
      <c r="GND147" s="7"/>
      <c r="GNE147" s="7"/>
      <c r="GNF147" s="7"/>
      <c r="GNG147" s="7"/>
      <c r="GNH147" s="7"/>
      <c r="GNI147" s="7"/>
      <c r="GNJ147" s="7"/>
      <c r="GNK147" s="7"/>
      <c r="GNL147" s="7"/>
      <c r="GNM147" s="7"/>
      <c r="GNN147" s="7"/>
      <c r="GNO147" s="7"/>
      <c r="GNP147" s="7"/>
      <c r="GNQ147" s="7"/>
      <c r="GNR147" s="7"/>
      <c r="GNS147" s="7"/>
      <c r="GNT147" s="7"/>
      <c r="GNU147" s="7"/>
      <c r="GNV147" s="7"/>
      <c r="GNW147" s="7"/>
      <c r="GNX147" s="7"/>
      <c r="GNY147" s="7"/>
      <c r="GNZ147" s="7"/>
      <c r="GOA147" s="7"/>
      <c r="GOB147" s="7"/>
      <c r="GOC147" s="7"/>
      <c r="GOD147" s="7"/>
      <c r="GOE147" s="7"/>
      <c r="GOF147" s="7"/>
      <c r="GOG147" s="7"/>
      <c r="GOH147" s="7"/>
      <c r="GOI147" s="7"/>
      <c r="GOJ147" s="7"/>
      <c r="GOK147" s="7"/>
      <c r="GOL147" s="7"/>
      <c r="GOM147" s="7"/>
      <c r="GON147" s="7"/>
      <c r="GOO147" s="7"/>
      <c r="GOP147" s="7"/>
      <c r="GOQ147" s="7"/>
      <c r="GOR147" s="7"/>
      <c r="GOT147" s="7"/>
      <c r="GOU147" s="7"/>
      <c r="GOV147" s="7"/>
      <c r="GOW147" s="7"/>
      <c r="GOX147" s="7"/>
      <c r="GOY147" s="7"/>
      <c r="GOZ147" s="7"/>
      <c r="GPA147" s="7"/>
      <c r="GPB147" s="7"/>
      <c r="GPC147" s="7"/>
      <c r="GPD147" s="7"/>
      <c r="GPE147" s="7"/>
      <c r="GPF147" s="7"/>
      <c r="GPG147" s="7"/>
      <c r="GPH147" s="7"/>
      <c r="GPI147" s="7"/>
      <c r="GPJ147" s="7"/>
      <c r="GPK147" s="7"/>
      <c r="GPL147" s="7"/>
      <c r="GPM147" s="7"/>
      <c r="GPN147" s="7"/>
      <c r="GPO147" s="7"/>
      <c r="GPP147" s="7"/>
      <c r="GPQ147" s="7"/>
      <c r="GPR147" s="7"/>
      <c r="GPS147" s="7"/>
      <c r="GPT147" s="7"/>
      <c r="GPU147" s="7"/>
      <c r="GPV147" s="7"/>
      <c r="GPW147" s="7"/>
      <c r="GPX147" s="7"/>
      <c r="GPY147" s="7"/>
      <c r="GPZ147" s="7"/>
      <c r="GQA147" s="7"/>
      <c r="GQB147" s="7"/>
      <c r="GQC147" s="7"/>
      <c r="GQD147" s="7"/>
      <c r="GQE147" s="7"/>
      <c r="GQF147" s="7"/>
      <c r="GQG147" s="7"/>
      <c r="GQH147" s="7"/>
      <c r="GQI147" s="7"/>
      <c r="GQJ147" s="7"/>
      <c r="GQK147" s="7"/>
      <c r="GQL147" s="7"/>
      <c r="GQM147" s="7"/>
      <c r="GQN147" s="7"/>
      <c r="GQO147" s="7"/>
      <c r="GQP147" s="7"/>
      <c r="GQQ147" s="7"/>
      <c r="GQR147" s="7"/>
      <c r="GQS147" s="7"/>
      <c r="GQT147" s="7"/>
      <c r="GQU147" s="7"/>
      <c r="GQV147" s="7"/>
      <c r="GQW147" s="7"/>
      <c r="GQX147" s="7"/>
      <c r="GQY147" s="7"/>
      <c r="GQZ147" s="7"/>
      <c r="GRA147" s="7"/>
      <c r="GRB147" s="7"/>
      <c r="GRC147" s="7"/>
      <c r="GRD147" s="7"/>
      <c r="GRE147" s="7"/>
      <c r="GRF147" s="7"/>
      <c r="GRG147" s="7"/>
      <c r="GRH147" s="7"/>
      <c r="GRI147" s="7"/>
      <c r="GRJ147" s="7"/>
      <c r="GRK147" s="7"/>
      <c r="GRL147" s="7"/>
      <c r="GRM147" s="7"/>
      <c r="GRN147" s="7"/>
      <c r="GRO147" s="7"/>
      <c r="GRP147" s="7"/>
      <c r="GRQ147" s="7"/>
      <c r="GRR147" s="7"/>
      <c r="GRS147" s="7"/>
      <c r="GRT147" s="7"/>
      <c r="GRU147" s="7"/>
      <c r="GRV147" s="7"/>
      <c r="GRW147" s="7"/>
      <c r="GRX147" s="7"/>
      <c r="GRY147" s="7"/>
      <c r="GRZ147" s="7"/>
      <c r="GSA147" s="7"/>
      <c r="GSB147" s="7"/>
      <c r="GSC147" s="7"/>
      <c r="GSD147" s="7"/>
      <c r="GSE147" s="7"/>
      <c r="GSF147" s="7"/>
      <c r="GSG147" s="7"/>
      <c r="GSH147" s="7"/>
      <c r="GSI147" s="7"/>
      <c r="GSJ147" s="7"/>
      <c r="GSK147" s="7"/>
      <c r="GSL147" s="7"/>
      <c r="GSM147" s="7"/>
      <c r="GSN147" s="7"/>
      <c r="GSO147" s="7"/>
      <c r="GSP147" s="7"/>
      <c r="GSQ147" s="7"/>
      <c r="GSR147" s="7"/>
      <c r="GSS147" s="7"/>
      <c r="GST147" s="7"/>
      <c r="GSU147" s="7"/>
      <c r="GSV147" s="7"/>
      <c r="GSW147" s="7"/>
      <c r="GSX147" s="7"/>
      <c r="GSY147" s="7"/>
      <c r="GSZ147" s="7"/>
      <c r="GTA147" s="7"/>
      <c r="GTB147" s="7"/>
      <c r="GTC147" s="7"/>
      <c r="GTD147" s="7"/>
      <c r="GTE147" s="7"/>
      <c r="GTF147" s="7"/>
      <c r="GTG147" s="7"/>
      <c r="GTH147" s="7"/>
      <c r="GTI147" s="7"/>
      <c r="GTJ147" s="7"/>
      <c r="GTK147" s="7"/>
      <c r="GTL147" s="7"/>
      <c r="GTM147" s="7"/>
      <c r="GTN147" s="7"/>
      <c r="GTO147" s="7"/>
      <c r="GTP147" s="7"/>
      <c r="GTQ147" s="7"/>
      <c r="GTR147" s="7"/>
      <c r="GTS147" s="7"/>
      <c r="GTT147" s="7"/>
      <c r="GTU147" s="7"/>
      <c r="GTV147" s="7"/>
      <c r="GTW147" s="7"/>
      <c r="GTX147" s="7"/>
      <c r="GTY147" s="7"/>
      <c r="GTZ147" s="7"/>
      <c r="GUA147" s="7"/>
      <c r="GUB147" s="7"/>
      <c r="GUC147" s="7"/>
      <c r="GUD147" s="7"/>
      <c r="GUE147" s="7"/>
      <c r="GUF147" s="7"/>
      <c r="GUG147" s="7"/>
      <c r="GUH147" s="7"/>
      <c r="GUI147" s="7"/>
      <c r="GUJ147" s="7"/>
      <c r="GUK147" s="7"/>
      <c r="GUL147" s="7"/>
      <c r="GUM147" s="7"/>
      <c r="GUN147" s="7"/>
      <c r="GUO147" s="7"/>
      <c r="GUP147" s="7"/>
      <c r="GUQ147" s="7"/>
      <c r="GUR147" s="7"/>
      <c r="GUS147" s="7"/>
      <c r="GUT147" s="7"/>
      <c r="GUU147" s="7"/>
      <c r="GUV147" s="7"/>
      <c r="GUW147" s="7"/>
      <c r="GUX147" s="7"/>
      <c r="GUY147" s="7"/>
      <c r="GUZ147" s="7"/>
      <c r="GVA147" s="7"/>
      <c r="GVB147" s="7"/>
      <c r="GVC147" s="7"/>
      <c r="GVD147" s="7"/>
      <c r="GVE147" s="7"/>
      <c r="GVF147" s="7"/>
      <c r="GVG147" s="7"/>
      <c r="GVH147" s="7"/>
      <c r="GVI147" s="7"/>
      <c r="GVJ147" s="7"/>
      <c r="GVK147" s="7"/>
      <c r="GVL147" s="7"/>
      <c r="GVM147" s="7"/>
      <c r="GVN147" s="7"/>
      <c r="GVO147" s="7"/>
      <c r="GVP147" s="7"/>
      <c r="GVQ147" s="7"/>
      <c r="GVR147" s="7"/>
      <c r="GVS147" s="7"/>
      <c r="GVT147" s="7"/>
      <c r="GVU147" s="7"/>
      <c r="GVV147" s="7"/>
      <c r="GVW147" s="7"/>
      <c r="GVX147" s="7"/>
      <c r="GVY147" s="7"/>
      <c r="GVZ147" s="7"/>
      <c r="GWA147" s="7"/>
      <c r="GWB147" s="7"/>
      <c r="GWC147" s="7"/>
      <c r="GWD147" s="7"/>
      <c r="GWE147" s="7"/>
      <c r="GWF147" s="7"/>
      <c r="GWG147" s="7"/>
      <c r="GWH147" s="7"/>
      <c r="GWI147" s="7"/>
      <c r="GWJ147" s="7"/>
      <c r="GWK147" s="7"/>
      <c r="GWL147" s="7"/>
      <c r="GWM147" s="7"/>
      <c r="GWN147" s="7"/>
      <c r="GWO147" s="7"/>
      <c r="GWP147" s="7"/>
      <c r="GWQ147" s="7"/>
      <c r="GWR147" s="7"/>
      <c r="GWS147" s="7"/>
      <c r="GWT147" s="7"/>
      <c r="GWU147" s="7"/>
      <c r="GWV147" s="7"/>
      <c r="GWW147" s="7"/>
      <c r="GWX147" s="7"/>
      <c r="GWY147" s="7"/>
      <c r="GWZ147" s="7"/>
      <c r="GXA147" s="7"/>
      <c r="GXB147" s="7"/>
      <c r="GXC147" s="7"/>
      <c r="GXD147" s="7"/>
      <c r="GXE147" s="7"/>
      <c r="GXF147" s="7"/>
      <c r="GXG147" s="7"/>
      <c r="GXH147" s="7"/>
      <c r="GXI147" s="7"/>
      <c r="GXJ147" s="7"/>
      <c r="GXK147" s="7"/>
      <c r="GXL147" s="7"/>
      <c r="GXM147" s="7"/>
      <c r="GXN147" s="7"/>
      <c r="GXO147" s="7"/>
      <c r="GXP147" s="7"/>
      <c r="GXQ147" s="7"/>
      <c r="GXR147" s="7"/>
      <c r="GXS147" s="7"/>
      <c r="GXT147" s="7"/>
      <c r="GXU147" s="7"/>
      <c r="GXV147" s="7"/>
      <c r="GXW147" s="7"/>
      <c r="GXX147" s="7"/>
      <c r="GXY147" s="7"/>
      <c r="GXZ147" s="7"/>
      <c r="GYA147" s="7"/>
      <c r="GYB147" s="7"/>
      <c r="GYC147" s="7"/>
      <c r="GYD147" s="7"/>
      <c r="GYE147" s="7"/>
      <c r="GYF147" s="7"/>
      <c r="GYG147" s="7"/>
      <c r="GYH147" s="7"/>
      <c r="GYI147" s="7"/>
      <c r="GYJ147" s="7"/>
      <c r="GYK147" s="7"/>
      <c r="GYL147" s="7"/>
      <c r="GYM147" s="7"/>
      <c r="GYN147" s="7"/>
      <c r="GYP147" s="7"/>
      <c r="GYQ147" s="7"/>
      <c r="GYR147" s="7"/>
      <c r="GYS147" s="7"/>
      <c r="GYT147" s="7"/>
      <c r="GYU147" s="7"/>
      <c r="GYV147" s="7"/>
      <c r="GYW147" s="7"/>
      <c r="GYX147" s="7"/>
      <c r="GYY147" s="7"/>
      <c r="GYZ147" s="7"/>
      <c r="GZA147" s="7"/>
      <c r="GZB147" s="7"/>
      <c r="GZC147" s="7"/>
      <c r="GZD147" s="7"/>
      <c r="GZE147" s="7"/>
      <c r="GZF147" s="7"/>
      <c r="GZG147" s="7"/>
      <c r="GZH147" s="7"/>
      <c r="GZI147" s="7"/>
      <c r="GZJ147" s="7"/>
      <c r="GZK147" s="7"/>
      <c r="GZL147" s="7"/>
      <c r="GZM147" s="7"/>
      <c r="GZN147" s="7"/>
      <c r="GZO147" s="7"/>
      <c r="GZP147" s="7"/>
      <c r="GZQ147" s="7"/>
      <c r="GZR147" s="7"/>
      <c r="GZS147" s="7"/>
      <c r="GZT147" s="7"/>
      <c r="GZU147" s="7"/>
      <c r="GZV147" s="7"/>
      <c r="GZW147" s="7"/>
      <c r="GZX147" s="7"/>
      <c r="GZY147" s="7"/>
      <c r="GZZ147" s="7"/>
      <c r="HAA147" s="7"/>
      <c r="HAB147" s="7"/>
      <c r="HAC147" s="7"/>
      <c r="HAD147" s="7"/>
      <c r="HAE147" s="7"/>
      <c r="HAF147" s="7"/>
      <c r="HAG147" s="7"/>
      <c r="HAH147" s="7"/>
      <c r="HAI147" s="7"/>
      <c r="HAJ147" s="7"/>
      <c r="HAK147" s="7"/>
      <c r="HAL147" s="7"/>
      <c r="HAM147" s="7"/>
      <c r="HAN147" s="7"/>
      <c r="HAO147" s="7"/>
      <c r="HAP147" s="7"/>
      <c r="HAQ147" s="7"/>
      <c r="HAR147" s="7"/>
      <c r="HAS147" s="7"/>
      <c r="HAT147" s="7"/>
      <c r="HAU147" s="7"/>
      <c r="HAV147" s="7"/>
      <c r="HAW147" s="7"/>
      <c r="HAX147" s="7"/>
      <c r="HAY147" s="7"/>
      <c r="HAZ147" s="7"/>
      <c r="HBA147" s="7"/>
      <c r="HBB147" s="7"/>
      <c r="HBC147" s="7"/>
      <c r="HBD147" s="7"/>
      <c r="HBE147" s="7"/>
      <c r="HBF147" s="7"/>
      <c r="HBG147" s="7"/>
      <c r="HBH147" s="7"/>
      <c r="HBI147" s="7"/>
      <c r="HBJ147" s="7"/>
      <c r="HBK147" s="7"/>
      <c r="HBL147" s="7"/>
      <c r="HBM147" s="7"/>
      <c r="HBN147" s="7"/>
      <c r="HBO147" s="7"/>
      <c r="HBP147" s="7"/>
      <c r="HBQ147" s="7"/>
      <c r="HBR147" s="7"/>
      <c r="HBS147" s="7"/>
      <c r="HBT147" s="7"/>
      <c r="HBU147" s="7"/>
      <c r="HBV147" s="7"/>
      <c r="HBW147" s="7"/>
      <c r="HBX147" s="7"/>
      <c r="HBY147" s="7"/>
      <c r="HBZ147" s="7"/>
      <c r="HCA147" s="7"/>
      <c r="HCB147" s="7"/>
      <c r="HCC147" s="7"/>
      <c r="HCD147" s="7"/>
      <c r="HCE147" s="7"/>
      <c r="HCF147" s="7"/>
      <c r="HCG147" s="7"/>
      <c r="HCH147" s="7"/>
      <c r="HCI147" s="7"/>
      <c r="HCJ147" s="7"/>
      <c r="HCK147" s="7"/>
      <c r="HCL147" s="7"/>
      <c r="HCM147" s="7"/>
      <c r="HCN147" s="7"/>
      <c r="HCO147" s="7"/>
      <c r="HCP147" s="7"/>
      <c r="HCQ147" s="7"/>
      <c r="HCR147" s="7"/>
      <c r="HCS147" s="7"/>
      <c r="HCT147" s="7"/>
      <c r="HCU147" s="7"/>
      <c r="HCV147" s="7"/>
      <c r="HCW147" s="7"/>
      <c r="HCX147" s="7"/>
      <c r="HCY147" s="7"/>
      <c r="HCZ147" s="7"/>
      <c r="HDA147" s="7"/>
      <c r="HDB147" s="7"/>
      <c r="HDC147" s="7"/>
      <c r="HDD147" s="7"/>
      <c r="HDE147" s="7"/>
      <c r="HDF147" s="7"/>
      <c r="HDG147" s="7"/>
      <c r="HDH147" s="7"/>
      <c r="HDI147" s="7"/>
      <c r="HDJ147" s="7"/>
      <c r="HDK147" s="7"/>
      <c r="HDL147" s="7"/>
      <c r="HDM147" s="7"/>
      <c r="HDN147" s="7"/>
      <c r="HDO147" s="7"/>
      <c r="HDP147" s="7"/>
      <c r="HDQ147" s="7"/>
      <c r="HDR147" s="7"/>
      <c r="HDS147" s="7"/>
      <c r="HDT147" s="7"/>
      <c r="HDU147" s="7"/>
      <c r="HDV147" s="7"/>
      <c r="HDW147" s="7"/>
      <c r="HDX147" s="7"/>
      <c r="HDY147" s="7"/>
      <c r="HDZ147" s="7"/>
      <c r="HEA147" s="7"/>
      <c r="HEB147" s="7"/>
      <c r="HEC147" s="7"/>
      <c r="HED147" s="7"/>
      <c r="HEE147" s="7"/>
      <c r="HEF147" s="7"/>
      <c r="HEG147" s="7"/>
      <c r="HEH147" s="7"/>
      <c r="HEI147" s="7"/>
      <c r="HEJ147" s="7"/>
      <c r="HEK147" s="7"/>
      <c r="HEL147" s="7"/>
      <c r="HEM147" s="7"/>
      <c r="HEN147" s="7"/>
      <c r="HEO147" s="7"/>
      <c r="HEP147" s="7"/>
      <c r="HEQ147" s="7"/>
      <c r="HER147" s="7"/>
      <c r="HES147" s="7"/>
      <c r="HET147" s="7"/>
      <c r="HEU147" s="7"/>
      <c r="HEV147" s="7"/>
      <c r="HEW147" s="7"/>
      <c r="HEX147" s="7"/>
      <c r="HEY147" s="7"/>
      <c r="HEZ147" s="7"/>
      <c r="HFA147" s="7"/>
      <c r="HFB147" s="7"/>
      <c r="HFC147" s="7"/>
      <c r="HFD147" s="7"/>
      <c r="HFE147" s="7"/>
      <c r="HFF147" s="7"/>
      <c r="HFG147" s="7"/>
      <c r="HFH147" s="7"/>
      <c r="HFI147" s="7"/>
      <c r="HFJ147" s="7"/>
      <c r="HFK147" s="7"/>
      <c r="HFL147" s="7"/>
      <c r="HFM147" s="7"/>
      <c r="HFN147" s="7"/>
      <c r="HFO147" s="7"/>
      <c r="HFP147" s="7"/>
      <c r="HFQ147" s="7"/>
      <c r="HFR147" s="7"/>
      <c r="HFS147" s="7"/>
      <c r="HFT147" s="7"/>
      <c r="HFU147" s="7"/>
      <c r="HFV147" s="7"/>
      <c r="HFW147" s="7"/>
      <c r="HFX147" s="7"/>
      <c r="HFY147" s="7"/>
      <c r="HFZ147" s="7"/>
      <c r="HGA147" s="7"/>
      <c r="HGB147" s="7"/>
      <c r="HGC147" s="7"/>
      <c r="HGD147" s="7"/>
      <c r="HGE147" s="7"/>
      <c r="HGF147" s="7"/>
      <c r="HGG147" s="7"/>
      <c r="HGH147" s="7"/>
      <c r="HGI147" s="7"/>
      <c r="HGJ147" s="7"/>
      <c r="HGK147" s="7"/>
      <c r="HGL147" s="7"/>
      <c r="HGM147" s="7"/>
      <c r="HGN147" s="7"/>
      <c r="HGO147" s="7"/>
      <c r="HGP147" s="7"/>
      <c r="HGQ147" s="7"/>
      <c r="HGR147" s="7"/>
      <c r="HGS147" s="7"/>
      <c r="HGT147" s="7"/>
      <c r="HGU147" s="7"/>
      <c r="HGV147" s="7"/>
      <c r="HGW147" s="7"/>
      <c r="HGX147" s="7"/>
      <c r="HGY147" s="7"/>
      <c r="HGZ147" s="7"/>
      <c r="HHA147" s="7"/>
      <c r="HHB147" s="7"/>
      <c r="HHC147" s="7"/>
      <c r="HHD147" s="7"/>
      <c r="HHE147" s="7"/>
      <c r="HHF147" s="7"/>
      <c r="HHG147" s="7"/>
      <c r="HHH147" s="7"/>
      <c r="HHI147" s="7"/>
      <c r="HHJ147" s="7"/>
      <c r="HHK147" s="7"/>
      <c r="HHL147" s="7"/>
      <c r="HHM147" s="7"/>
      <c r="HHN147" s="7"/>
      <c r="HHO147" s="7"/>
      <c r="HHP147" s="7"/>
      <c r="HHQ147" s="7"/>
      <c r="HHR147" s="7"/>
      <c r="HHS147" s="7"/>
      <c r="HHT147" s="7"/>
      <c r="HHU147" s="7"/>
      <c r="HHV147" s="7"/>
      <c r="HHW147" s="7"/>
      <c r="HHX147" s="7"/>
      <c r="HHY147" s="7"/>
      <c r="HHZ147" s="7"/>
      <c r="HIA147" s="7"/>
      <c r="HIB147" s="7"/>
      <c r="HIC147" s="7"/>
      <c r="HID147" s="7"/>
      <c r="HIE147" s="7"/>
      <c r="HIF147" s="7"/>
      <c r="HIG147" s="7"/>
      <c r="HIH147" s="7"/>
      <c r="HII147" s="7"/>
      <c r="HIJ147" s="7"/>
      <c r="HIL147" s="7"/>
      <c r="HIM147" s="7"/>
      <c r="HIN147" s="7"/>
      <c r="HIO147" s="7"/>
      <c r="HIP147" s="7"/>
      <c r="HIQ147" s="7"/>
      <c r="HIR147" s="7"/>
      <c r="HIS147" s="7"/>
      <c r="HIT147" s="7"/>
      <c r="HIU147" s="7"/>
      <c r="HIV147" s="7"/>
      <c r="HIW147" s="7"/>
      <c r="HIX147" s="7"/>
      <c r="HIY147" s="7"/>
      <c r="HIZ147" s="7"/>
      <c r="HJA147" s="7"/>
      <c r="HJB147" s="7"/>
      <c r="HJC147" s="7"/>
      <c r="HJD147" s="7"/>
      <c r="HJE147" s="7"/>
      <c r="HJF147" s="7"/>
      <c r="HJG147" s="7"/>
      <c r="HJH147" s="7"/>
      <c r="HJI147" s="7"/>
      <c r="HJJ147" s="7"/>
      <c r="HJK147" s="7"/>
      <c r="HJL147" s="7"/>
      <c r="HJM147" s="7"/>
      <c r="HJN147" s="7"/>
      <c r="HJO147" s="7"/>
      <c r="HJP147" s="7"/>
      <c r="HJQ147" s="7"/>
      <c r="HJR147" s="7"/>
      <c r="HJS147" s="7"/>
      <c r="HJT147" s="7"/>
      <c r="HJU147" s="7"/>
      <c r="HJV147" s="7"/>
      <c r="HJW147" s="7"/>
      <c r="HJX147" s="7"/>
      <c r="HJY147" s="7"/>
      <c r="HJZ147" s="7"/>
      <c r="HKA147" s="7"/>
      <c r="HKB147" s="7"/>
      <c r="HKC147" s="7"/>
      <c r="HKD147" s="7"/>
      <c r="HKE147" s="7"/>
      <c r="HKF147" s="7"/>
      <c r="HKG147" s="7"/>
      <c r="HKH147" s="7"/>
      <c r="HKI147" s="7"/>
      <c r="HKJ147" s="7"/>
      <c r="HKK147" s="7"/>
      <c r="HKL147" s="7"/>
      <c r="HKM147" s="7"/>
      <c r="HKN147" s="7"/>
      <c r="HKO147" s="7"/>
      <c r="HKP147" s="7"/>
      <c r="HKQ147" s="7"/>
      <c r="HKR147" s="7"/>
      <c r="HKS147" s="7"/>
      <c r="HKT147" s="7"/>
      <c r="HKU147" s="7"/>
      <c r="HKV147" s="7"/>
      <c r="HKW147" s="7"/>
      <c r="HKX147" s="7"/>
      <c r="HKY147" s="7"/>
      <c r="HKZ147" s="7"/>
      <c r="HLA147" s="7"/>
      <c r="HLB147" s="7"/>
      <c r="HLC147" s="7"/>
      <c r="HLD147" s="7"/>
      <c r="HLE147" s="7"/>
      <c r="HLF147" s="7"/>
      <c r="HLG147" s="7"/>
      <c r="HLH147" s="7"/>
      <c r="HLI147" s="7"/>
      <c r="HLJ147" s="7"/>
      <c r="HLK147" s="7"/>
      <c r="HLL147" s="7"/>
      <c r="HLM147" s="7"/>
      <c r="HLN147" s="7"/>
      <c r="HLO147" s="7"/>
      <c r="HLP147" s="7"/>
      <c r="HLQ147" s="7"/>
      <c r="HLR147" s="7"/>
      <c r="HLS147" s="7"/>
      <c r="HLT147" s="7"/>
      <c r="HLU147" s="7"/>
      <c r="HLV147" s="7"/>
      <c r="HLW147" s="7"/>
      <c r="HLX147" s="7"/>
      <c r="HLY147" s="7"/>
      <c r="HLZ147" s="7"/>
      <c r="HMA147" s="7"/>
      <c r="HMB147" s="7"/>
      <c r="HMC147" s="7"/>
      <c r="HMD147" s="7"/>
      <c r="HME147" s="7"/>
      <c r="HMF147" s="7"/>
      <c r="HMG147" s="7"/>
      <c r="HMH147" s="7"/>
      <c r="HMI147" s="7"/>
      <c r="HMJ147" s="7"/>
      <c r="HMK147" s="7"/>
      <c r="HML147" s="7"/>
      <c r="HMM147" s="7"/>
      <c r="HMN147" s="7"/>
      <c r="HMO147" s="7"/>
      <c r="HMP147" s="7"/>
      <c r="HMQ147" s="7"/>
      <c r="HMR147" s="7"/>
      <c r="HMS147" s="7"/>
      <c r="HMT147" s="7"/>
      <c r="HMU147" s="7"/>
      <c r="HMV147" s="7"/>
      <c r="HMW147" s="7"/>
      <c r="HMX147" s="7"/>
      <c r="HMY147" s="7"/>
      <c r="HMZ147" s="7"/>
      <c r="HNA147" s="7"/>
      <c r="HNB147" s="7"/>
      <c r="HNC147" s="7"/>
      <c r="HND147" s="7"/>
      <c r="HNE147" s="7"/>
      <c r="HNF147" s="7"/>
      <c r="HNG147" s="7"/>
      <c r="HNH147" s="7"/>
      <c r="HNI147" s="7"/>
      <c r="HNJ147" s="7"/>
      <c r="HNK147" s="7"/>
      <c r="HNL147" s="7"/>
      <c r="HNM147" s="7"/>
      <c r="HNN147" s="7"/>
      <c r="HNO147" s="7"/>
      <c r="HNP147" s="7"/>
      <c r="HNQ147" s="7"/>
      <c r="HNR147" s="7"/>
      <c r="HNS147" s="7"/>
      <c r="HNT147" s="7"/>
      <c r="HNU147" s="7"/>
      <c r="HNV147" s="7"/>
      <c r="HNW147" s="7"/>
      <c r="HNX147" s="7"/>
      <c r="HNY147" s="7"/>
      <c r="HNZ147" s="7"/>
      <c r="HOA147" s="7"/>
      <c r="HOB147" s="7"/>
      <c r="HOC147" s="7"/>
      <c r="HOD147" s="7"/>
      <c r="HOE147" s="7"/>
      <c r="HOF147" s="7"/>
      <c r="HOG147" s="7"/>
      <c r="HOH147" s="7"/>
      <c r="HOI147" s="7"/>
      <c r="HOJ147" s="7"/>
      <c r="HOK147" s="7"/>
      <c r="HOL147" s="7"/>
      <c r="HOM147" s="7"/>
      <c r="HON147" s="7"/>
      <c r="HOO147" s="7"/>
      <c r="HOP147" s="7"/>
      <c r="HOQ147" s="7"/>
      <c r="HOR147" s="7"/>
      <c r="HOS147" s="7"/>
      <c r="HOT147" s="7"/>
      <c r="HOU147" s="7"/>
      <c r="HOV147" s="7"/>
      <c r="HOW147" s="7"/>
      <c r="HOX147" s="7"/>
      <c r="HOY147" s="7"/>
      <c r="HOZ147" s="7"/>
      <c r="HPA147" s="7"/>
      <c r="HPB147" s="7"/>
      <c r="HPC147" s="7"/>
      <c r="HPD147" s="7"/>
      <c r="HPE147" s="7"/>
      <c r="HPF147" s="7"/>
      <c r="HPG147" s="7"/>
      <c r="HPH147" s="7"/>
      <c r="HPI147" s="7"/>
      <c r="HPJ147" s="7"/>
      <c r="HPK147" s="7"/>
      <c r="HPL147" s="7"/>
      <c r="HPM147" s="7"/>
      <c r="HPN147" s="7"/>
      <c r="HPO147" s="7"/>
      <c r="HPP147" s="7"/>
      <c r="HPQ147" s="7"/>
      <c r="HPR147" s="7"/>
      <c r="HPS147" s="7"/>
      <c r="HPT147" s="7"/>
      <c r="HPU147" s="7"/>
      <c r="HPV147" s="7"/>
      <c r="HPW147" s="7"/>
      <c r="HPX147" s="7"/>
      <c r="HPY147" s="7"/>
      <c r="HPZ147" s="7"/>
      <c r="HQA147" s="7"/>
      <c r="HQB147" s="7"/>
      <c r="HQC147" s="7"/>
      <c r="HQD147" s="7"/>
      <c r="HQE147" s="7"/>
      <c r="HQF147" s="7"/>
      <c r="HQG147" s="7"/>
      <c r="HQH147" s="7"/>
      <c r="HQI147" s="7"/>
      <c r="HQJ147" s="7"/>
      <c r="HQK147" s="7"/>
      <c r="HQL147" s="7"/>
      <c r="HQM147" s="7"/>
      <c r="HQN147" s="7"/>
      <c r="HQO147" s="7"/>
      <c r="HQP147" s="7"/>
      <c r="HQQ147" s="7"/>
      <c r="HQR147" s="7"/>
      <c r="HQS147" s="7"/>
      <c r="HQT147" s="7"/>
      <c r="HQU147" s="7"/>
      <c r="HQV147" s="7"/>
      <c r="HQW147" s="7"/>
      <c r="HQX147" s="7"/>
      <c r="HQY147" s="7"/>
      <c r="HQZ147" s="7"/>
      <c r="HRA147" s="7"/>
      <c r="HRB147" s="7"/>
      <c r="HRC147" s="7"/>
      <c r="HRD147" s="7"/>
      <c r="HRE147" s="7"/>
      <c r="HRF147" s="7"/>
      <c r="HRG147" s="7"/>
      <c r="HRH147" s="7"/>
      <c r="HRI147" s="7"/>
      <c r="HRJ147" s="7"/>
      <c r="HRK147" s="7"/>
      <c r="HRL147" s="7"/>
      <c r="HRM147" s="7"/>
      <c r="HRN147" s="7"/>
      <c r="HRO147" s="7"/>
      <c r="HRP147" s="7"/>
      <c r="HRQ147" s="7"/>
      <c r="HRR147" s="7"/>
      <c r="HRS147" s="7"/>
      <c r="HRT147" s="7"/>
      <c r="HRU147" s="7"/>
      <c r="HRV147" s="7"/>
      <c r="HRW147" s="7"/>
      <c r="HRX147" s="7"/>
      <c r="HRY147" s="7"/>
      <c r="HRZ147" s="7"/>
      <c r="HSA147" s="7"/>
      <c r="HSB147" s="7"/>
      <c r="HSC147" s="7"/>
      <c r="HSD147" s="7"/>
      <c r="HSE147" s="7"/>
      <c r="HSF147" s="7"/>
      <c r="HSH147" s="7"/>
      <c r="HSI147" s="7"/>
      <c r="HSJ147" s="7"/>
      <c r="HSK147" s="7"/>
      <c r="HSL147" s="7"/>
      <c r="HSM147" s="7"/>
      <c r="HSN147" s="7"/>
      <c r="HSO147" s="7"/>
      <c r="HSP147" s="7"/>
      <c r="HSQ147" s="7"/>
      <c r="HSR147" s="7"/>
      <c r="HSS147" s="7"/>
      <c r="HST147" s="7"/>
      <c r="HSU147" s="7"/>
      <c r="HSV147" s="7"/>
      <c r="HSW147" s="7"/>
      <c r="HSX147" s="7"/>
      <c r="HSY147" s="7"/>
      <c r="HSZ147" s="7"/>
      <c r="HTA147" s="7"/>
      <c r="HTB147" s="7"/>
      <c r="HTC147" s="7"/>
      <c r="HTD147" s="7"/>
      <c r="HTE147" s="7"/>
      <c r="HTF147" s="7"/>
      <c r="HTG147" s="7"/>
      <c r="HTH147" s="7"/>
      <c r="HTI147" s="7"/>
      <c r="HTJ147" s="7"/>
      <c r="HTK147" s="7"/>
      <c r="HTL147" s="7"/>
      <c r="HTM147" s="7"/>
      <c r="HTN147" s="7"/>
      <c r="HTO147" s="7"/>
      <c r="HTP147" s="7"/>
      <c r="HTQ147" s="7"/>
      <c r="HTR147" s="7"/>
      <c r="HTS147" s="7"/>
      <c r="HTT147" s="7"/>
      <c r="HTU147" s="7"/>
      <c r="HTV147" s="7"/>
      <c r="HTW147" s="7"/>
      <c r="HTX147" s="7"/>
      <c r="HTY147" s="7"/>
      <c r="HTZ147" s="7"/>
      <c r="HUA147" s="7"/>
      <c r="HUB147" s="7"/>
      <c r="HUC147" s="7"/>
      <c r="HUD147" s="7"/>
      <c r="HUE147" s="7"/>
      <c r="HUF147" s="7"/>
      <c r="HUG147" s="7"/>
      <c r="HUH147" s="7"/>
      <c r="HUI147" s="7"/>
      <c r="HUJ147" s="7"/>
      <c r="HUK147" s="7"/>
      <c r="HUL147" s="7"/>
      <c r="HUM147" s="7"/>
      <c r="HUN147" s="7"/>
      <c r="HUO147" s="7"/>
      <c r="HUP147" s="7"/>
      <c r="HUQ147" s="7"/>
      <c r="HUR147" s="7"/>
      <c r="HUS147" s="7"/>
      <c r="HUT147" s="7"/>
      <c r="HUU147" s="7"/>
      <c r="HUV147" s="7"/>
      <c r="HUW147" s="7"/>
      <c r="HUX147" s="7"/>
      <c r="HUY147" s="7"/>
      <c r="HUZ147" s="7"/>
      <c r="HVA147" s="7"/>
      <c r="HVB147" s="7"/>
      <c r="HVC147" s="7"/>
      <c r="HVD147" s="7"/>
      <c r="HVE147" s="7"/>
      <c r="HVF147" s="7"/>
      <c r="HVG147" s="7"/>
      <c r="HVH147" s="7"/>
      <c r="HVI147" s="7"/>
      <c r="HVJ147" s="7"/>
      <c r="HVK147" s="7"/>
      <c r="HVL147" s="7"/>
      <c r="HVM147" s="7"/>
      <c r="HVN147" s="7"/>
      <c r="HVO147" s="7"/>
      <c r="HVP147" s="7"/>
      <c r="HVQ147" s="7"/>
      <c r="HVR147" s="7"/>
      <c r="HVS147" s="7"/>
      <c r="HVT147" s="7"/>
      <c r="HVU147" s="7"/>
      <c r="HVV147" s="7"/>
      <c r="HVW147" s="7"/>
      <c r="HVX147" s="7"/>
      <c r="HVY147" s="7"/>
      <c r="HVZ147" s="7"/>
      <c r="HWA147" s="7"/>
      <c r="HWB147" s="7"/>
      <c r="HWC147" s="7"/>
      <c r="HWD147" s="7"/>
      <c r="HWE147" s="7"/>
      <c r="HWF147" s="7"/>
      <c r="HWG147" s="7"/>
      <c r="HWH147" s="7"/>
      <c r="HWI147" s="7"/>
      <c r="HWJ147" s="7"/>
      <c r="HWK147" s="7"/>
      <c r="HWL147" s="7"/>
      <c r="HWM147" s="7"/>
      <c r="HWN147" s="7"/>
      <c r="HWO147" s="7"/>
      <c r="HWP147" s="7"/>
      <c r="HWQ147" s="7"/>
      <c r="HWR147" s="7"/>
      <c r="HWS147" s="7"/>
      <c r="HWT147" s="7"/>
      <c r="HWU147" s="7"/>
      <c r="HWV147" s="7"/>
      <c r="HWW147" s="7"/>
      <c r="HWX147" s="7"/>
      <c r="HWY147" s="7"/>
      <c r="HWZ147" s="7"/>
      <c r="HXA147" s="7"/>
      <c r="HXB147" s="7"/>
      <c r="HXC147" s="7"/>
      <c r="HXD147" s="7"/>
      <c r="HXE147" s="7"/>
      <c r="HXF147" s="7"/>
      <c r="HXG147" s="7"/>
      <c r="HXH147" s="7"/>
      <c r="HXI147" s="7"/>
      <c r="HXJ147" s="7"/>
      <c r="HXK147" s="7"/>
      <c r="HXL147" s="7"/>
      <c r="HXM147" s="7"/>
      <c r="HXN147" s="7"/>
      <c r="HXO147" s="7"/>
      <c r="HXP147" s="7"/>
      <c r="HXQ147" s="7"/>
      <c r="HXR147" s="7"/>
      <c r="HXS147" s="7"/>
      <c r="HXT147" s="7"/>
      <c r="HXU147" s="7"/>
      <c r="HXV147" s="7"/>
      <c r="HXW147" s="7"/>
      <c r="HXX147" s="7"/>
      <c r="HXY147" s="7"/>
      <c r="HXZ147" s="7"/>
      <c r="HYA147" s="7"/>
      <c r="HYB147" s="7"/>
      <c r="HYC147" s="7"/>
      <c r="HYD147" s="7"/>
      <c r="HYE147" s="7"/>
      <c r="HYF147" s="7"/>
      <c r="HYG147" s="7"/>
      <c r="HYH147" s="7"/>
      <c r="HYI147" s="7"/>
      <c r="HYJ147" s="7"/>
      <c r="HYK147" s="7"/>
      <c r="HYL147" s="7"/>
      <c r="HYM147" s="7"/>
      <c r="HYN147" s="7"/>
      <c r="HYO147" s="7"/>
      <c r="HYP147" s="7"/>
      <c r="HYQ147" s="7"/>
      <c r="HYR147" s="7"/>
      <c r="HYS147" s="7"/>
      <c r="HYT147" s="7"/>
      <c r="HYU147" s="7"/>
      <c r="HYV147" s="7"/>
      <c r="HYW147" s="7"/>
      <c r="HYX147" s="7"/>
      <c r="HYY147" s="7"/>
      <c r="HYZ147" s="7"/>
      <c r="HZA147" s="7"/>
      <c r="HZB147" s="7"/>
      <c r="HZC147" s="7"/>
      <c r="HZD147" s="7"/>
      <c r="HZE147" s="7"/>
      <c r="HZF147" s="7"/>
      <c r="HZG147" s="7"/>
      <c r="HZH147" s="7"/>
      <c r="HZI147" s="7"/>
      <c r="HZJ147" s="7"/>
      <c r="HZK147" s="7"/>
      <c r="HZL147" s="7"/>
      <c r="HZM147" s="7"/>
      <c r="HZN147" s="7"/>
      <c r="HZO147" s="7"/>
      <c r="HZP147" s="7"/>
      <c r="HZQ147" s="7"/>
      <c r="HZR147" s="7"/>
      <c r="HZS147" s="7"/>
      <c r="HZT147" s="7"/>
      <c r="HZU147" s="7"/>
      <c r="HZV147" s="7"/>
      <c r="HZW147" s="7"/>
      <c r="HZX147" s="7"/>
      <c r="HZY147" s="7"/>
      <c r="HZZ147" s="7"/>
      <c r="IAA147" s="7"/>
      <c r="IAB147" s="7"/>
      <c r="IAC147" s="7"/>
      <c r="IAD147" s="7"/>
      <c r="IAE147" s="7"/>
      <c r="IAF147" s="7"/>
      <c r="IAG147" s="7"/>
      <c r="IAH147" s="7"/>
      <c r="IAI147" s="7"/>
      <c r="IAJ147" s="7"/>
      <c r="IAK147" s="7"/>
      <c r="IAL147" s="7"/>
      <c r="IAM147" s="7"/>
      <c r="IAN147" s="7"/>
      <c r="IAO147" s="7"/>
      <c r="IAP147" s="7"/>
      <c r="IAQ147" s="7"/>
      <c r="IAR147" s="7"/>
      <c r="IAS147" s="7"/>
      <c r="IAT147" s="7"/>
      <c r="IAU147" s="7"/>
      <c r="IAV147" s="7"/>
      <c r="IAW147" s="7"/>
      <c r="IAX147" s="7"/>
      <c r="IAY147" s="7"/>
      <c r="IAZ147" s="7"/>
      <c r="IBA147" s="7"/>
      <c r="IBB147" s="7"/>
      <c r="IBC147" s="7"/>
      <c r="IBD147" s="7"/>
      <c r="IBE147" s="7"/>
      <c r="IBF147" s="7"/>
      <c r="IBG147" s="7"/>
      <c r="IBH147" s="7"/>
      <c r="IBI147" s="7"/>
      <c r="IBJ147" s="7"/>
      <c r="IBK147" s="7"/>
      <c r="IBL147" s="7"/>
      <c r="IBM147" s="7"/>
      <c r="IBN147" s="7"/>
      <c r="IBO147" s="7"/>
      <c r="IBP147" s="7"/>
      <c r="IBQ147" s="7"/>
      <c r="IBR147" s="7"/>
      <c r="IBS147" s="7"/>
      <c r="IBT147" s="7"/>
      <c r="IBU147" s="7"/>
      <c r="IBV147" s="7"/>
      <c r="IBW147" s="7"/>
      <c r="IBX147" s="7"/>
      <c r="IBY147" s="7"/>
      <c r="IBZ147" s="7"/>
      <c r="ICA147" s="7"/>
      <c r="ICB147" s="7"/>
      <c r="ICD147" s="7"/>
      <c r="ICE147" s="7"/>
      <c r="ICF147" s="7"/>
      <c r="ICG147" s="7"/>
      <c r="ICH147" s="7"/>
      <c r="ICI147" s="7"/>
      <c r="ICJ147" s="7"/>
      <c r="ICK147" s="7"/>
      <c r="ICL147" s="7"/>
      <c r="ICM147" s="7"/>
      <c r="ICN147" s="7"/>
      <c r="ICO147" s="7"/>
      <c r="ICP147" s="7"/>
      <c r="ICQ147" s="7"/>
      <c r="ICR147" s="7"/>
      <c r="ICS147" s="7"/>
      <c r="ICT147" s="7"/>
      <c r="ICU147" s="7"/>
      <c r="ICV147" s="7"/>
      <c r="ICW147" s="7"/>
      <c r="ICX147" s="7"/>
      <c r="ICY147" s="7"/>
      <c r="ICZ147" s="7"/>
      <c r="IDA147" s="7"/>
      <c r="IDB147" s="7"/>
      <c r="IDC147" s="7"/>
      <c r="IDD147" s="7"/>
      <c r="IDE147" s="7"/>
      <c r="IDF147" s="7"/>
      <c r="IDG147" s="7"/>
      <c r="IDH147" s="7"/>
      <c r="IDI147" s="7"/>
      <c r="IDJ147" s="7"/>
      <c r="IDK147" s="7"/>
      <c r="IDL147" s="7"/>
      <c r="IDM147" s="7"/>
      <c r="IDN147" s="7"/>
      <c r="IDO147" s="7"/>
      <c r="IDP147" s="7"/>
      <c r="IDQ147" s="7"/>
      <c r="IDR147" s="7"/>
      <c r="IDS147" s="7"/>
      <c r="IDT147" s="7"/>
      <c r="IDU147" s="7"/>
      <c r="IDV147" s="7"/>
      <c r="IDW147" s="7"/>
      <c r="IDX147" s="7"/>
      <c r="IDY147" s="7"/>
      <c r="IDZ147" s="7"/>
      <c r="IEA147" s="7"/>
      <c r="IEB147" s="7"/>
      <c r="IEC147" s="7"/>
      <c r="IED147" s="7"/>
      <c r="IEE147" s="7"/>
      <c r="IEF147" s="7"/>
      <c r="IEG147" s="7"/>
      <c r="IEH147" s="7"/>
      <c r="IEI147" s="7"/>
      <c r="IEJ147" s="7"/>
      <c r="IEK147" s="7"/>
      <c r="IEL147" s="7"/>
      <c r="IEM147" s="7"/>
      <c r="IEN147" s="7"/>
      <c r="IEO147" s="7"/>
      <c r="IEP147" s="7"/>
      <c r="IEQ147" s="7"/>
      <c r="IER147" s="7"/>
      <c r="IES147" s="7"/>
      <c r="IET147" s="7"/>
      <c r="IEU147" s="7"/>
      <c r="IEV147" s="7"/>
      <c r="IEW147" s="7"/>
      <c r="IEX147" s="7"/>
      <c r="IEY147" s="7"/>
      <c r="IEZ147" s="7"/>
      <c r="IFA147" s="7"/>
      <c r="IFB147" s="7"/>
      <c r="IFC147" s="7"/>
      <c r="IFD147" s="7"/>
      <c r="IFE147" s="7"/>
      <c r="IFF147" s="7"/>
      <c r="IFG147" s="7"/>
      <c r="IFH147" s="7"/>
      <c r="IFI147" s="7"/>
      <c r="IFJ147" s="7"/>
      <c r="IFK147" s="7"/>
      <c r="IFL147" s="7"/>
      <c r="IFM147" s="7"/>
      <c r="IFN147" s="7"/>
      <c r="IFO147" s="7"/>
      <c r="IFP147" s="7"/>
      <c r="IFQ147" s="7"/>
      <c r="IFR147" s="7"/>
      <c r="IFS147" s="7"/>
      <c r="IFT147" s="7"/>
      <c r="IFU147" s="7"/>
      <c r="IFV147" s="7"/>
      <c r="IFW147" s="7"/>
      <c r="IFX147" s="7"/>
      <c r="IFY147" s="7"/>
      <c r="IFZ147" s="7"/>
      <c r="IGA147" s="7"/>
      <c r="IGB147" s="7"/>
      <c r="IGC147" s="7"/>
      <c r="IGD147" s="7"/>
      <c r="IGE147" s="7"/>
      <c r="IGF147" s="7"/>
      <c r="IGG147" s="7"/>
      <c r="IGH147" s="7"/>
      <c r="IGI147" s="7"/>
      <c r="IGJ147" s="7"/>
      <c r="IGK147" s="7"/>
      <c r="IGL147" s="7"/>
      <c r="IGM147" s="7"/>
      <c r="IGN147" s="7"/>
      <c r="IGO147" s="7"/>
      <c r="IGP147" s="7"/>
      <c r="IGQ147" s="7"/>
      <c r="IGR147" s="7"/>
      <c r="IGS147" s="7"/>
      <c r="IGT147" s="7"/>
      <c r="IGU147" s="7"/>
      <c r="IGV147" s="7"/>
      <c r="IGW147" s="7"/>
      <c r="IGX147" s="7"/>
      <c r="IGY147" s="7"/>
      <c r="IGZ147" s="7"/>
      <c r="IHA147" s="7"/>
      <c r="IHB147" s="7"/>
      <c r="IHC147" s="7"/>
      <c r="IHD147" s="7"/>
      <c r="IHE147" s="7"/>
      <c r="IHF147" s="7"/>
      <c r="IHG147" s="7"/>
      <c r="IHH147" s="7"/>
      <c r="IHI147" s="7"/>
      <c r="IHJ147" s="7"/>
      <c r="IHK147" s="7"/>
      <c r="IHL147" s="7"/>
      <c r="IHM147" s="7"/>
      <c r="IHN147" s="7"/>
      <c r="IHO147" s="7"/>
      <c r="IHP147" s="7"/>
      <c r="IHQ147" s="7"/>
      <c r="IHR147" s="7"/>
      <c r="IHS147" s="7"/>
      <c r="IHT147" s="7"/>
      <c r="IHU147" s="7"/>
      <c r="IHV147" s="7"/>
      <c r="IHW147" s="7"/>
      <c r="IHX147" s="7"/>
      <c r="IHY147" s="7"/>
      <c r="IHZ147" s="7"/>
      <c r="IIA147" s="7"/>
      <c r="IIB147" s="7"/>
      <c r="IIC147" s="7"/>
      <c r="IID147" s="7"/>
      <c r="IIE147" s="7"/>
      <c r="IIF147" s="7"/>
      <c r="IIG147" s="7"/>
      <c r="IIH147" s="7"/>
      <c r="III147" s="7"/>
      <c r="IIJ147" s="7"/>
      <c r="IIK147" s="7"/>
      <c r="IIL147" s="7"/>
      <c r="IIM147" s="7"/>
      <c r="IIN147" s="7"/>
      <c r="IIO147" s="7"/>
      <c r="IIP147" s="7"/>
      <c r="IIQ147" s="7"/>
      <c r="IIR147" s="7"/>
      <c r="IIS147" s="7"/>
      <c r="IIT147" s="7"/>
      <c r="IIU147" s="7"/>
      <c r="IIV147" s="7"/>
      <c r="IIW147" s="7"/>
      <c r="IIX147" s="7"/>
      <c r="IIY147" s="7"/>
      <c r="IIZ147" s="7"/>
      <c r="IJA147" s="7"/>
      <c r="IJB147" s="7"/>
      <c r="IJC147" s="7"/>
      <c r="IJD147" s="7"/>
      <c r="IJE147" s="7"/>
      <c r="IJF147" s="7"/>
      <c r="IJG147" s="7"/>
      <c r="IJH147" s="7"/>
      <c r="IJI147" s="7"/>
      <c r="IJJ147" s="7"/>
      <c r="IJK147" s="7"/>
      <c r="IJL147" s="7"/>
      <c r="IJM147" s="7"/>
      <c r="IJN147" s="7"/>
      <c r="IJO147" s="7"/>
      <c r="IJP147" s="7"/>
      <c r="IJQ147" s="7"/>
      <c r="IJR147" s="7"/>
      <c r="IJS147" s="7"/>
      <c r="IJT147" s="7"/>
      <c r="IJU147" s="7"/>
      <c r="IJV147" s="7"/>
      <c r="IJW147" s="7"/>
      <c r="IJX147" s="7"/>
      <c r="IJY147" s="7"/>
      <c r="IJZ147" s="7"/>
      <c r="IKA147" s="7"/>
      <c r="IKB147" s="7"/>
      <c r="IKC147" s="7"/>
      <c r="IKD147" s="7"/>
      <c r="IKE147" s="7"/>
      <c r="IKF147" s="7"/>
      <c r="IKG147" s="7"/>
      <c r="IKH147" s="7"/>
      <c r="IKI147" s="7"/>
      <c r="IKJ147" s="7"/>
      <c r="IKK147" s="7"/>
      <c r="IKL147" s="7"/>
      <c r="IKM147" s="7"/>
      <c r="IKN147" s="7"/>
      <c r="IKO147" s="7"/>
      <c r="IKP147" s="7"/>
      <c r="IKQ147" s="7"/>
      <c r="IKR147" s="7"/>
      <c r="IKS147" s="7"/>
      <c r="IKT147" s="7"/>
      <c r="IKU147" s="7"/>
      <c r="IKV147" s="7"/>
      <c r="IKW147" s="7"/>
      <c r="IKX147" s="7"/>
      <c r="IKY147" s="7"/>
      <c r="IKZ147" s="7"/>
      <c r="ILA147" s="7"/>
      <c r="ILB147" s="7"/>
      <c r="ILC147" s="7"/>
      <c r="ILD147" s="7"/>
      <c r="ILE147" s="7"/>
      <c r="ILF147" s="7"/>
      <c r="ILG147" s="7"/>
      <c r="ILH147" s="7"/>
      <c r="ILI147" s="7"/>
      <c r="ILJ147" s="7"/>
      <c r="ILK147" s="7"/>
      <c r="ILL147" s="7"/>
      <c r="ILM147" s="7"/>
      <c r="ILN147" s="7"/>
      <c r="ILO147" s="7"/>
      <c r="ILP147" s="7"/>
      <c r="ILQ147" s="7"/>
      <c r="ILR147" s="7"/>
      <c r="ILS147" s="7"/>
      <c r="ILT147" s="7"/>
      <c r="ILU147" s="7"/>
      <c r="ILV147" s="7"/>
      <c r="ILW147" s="7"/>
      <c r="ILX147" s="7"/>
      <c r="ILZ147" s="7"/>
      <c r="IMA147" s="7"/>
      <c r="IMB147" s="7"/>
      <c r="IMC147" s="7"/>
      <c r="IMD147" s="7"/>
      <c r="IME147" s="7"/>
      <c r="IMF147" s="7"/>
      <c r="IMG147" s="7"/>
      <c r="IMH147" s="7"/>
      <c r="IMI147" s="7"/>
      <c r="IMJ147" s="7"/>
      <c r="IMK147" s="7"/>
      <c r="IML147" s="7"/>
      <c r="IMM147" s="7"/>
      <c r="IMN147" s="7"/>
      <c r="IMO147" s="7"/>
      <c r="IMP147" s="7"/>
      <c r="IMQ147" s="7"/>
      <c r="IMR147" s="7"/>
      <c r="IMS147" s="7"/>
      <c r="IMT147" s="7"/>
      <c r="IMU147" s="7"/>
      <c r="IMV147" s="7"/>
      <c r="IMW147" s="7"/>
      <c r="IMX147" s="7"/>
      <c r="IMY147" s="7"/>
      <c r="IMZ147" s="7"/>
      <c r="INA147" s="7"/>
      <c r="INB147" s="7"/>
      <c r="INC147" s="7"/>
      <c r="IND147" s="7"/>
      <c r="INE147" s="7"/>
      <c r="INF147" s="7"/>
      <c r="ING147" s="7"/>
      <c r="INH147" s="7"/>
      <c r="INI147" s="7"/>
      <c r="INJ147" s="7"/>
      <c r="INK147" s="7"/>
      <c r="INL147" s="7"/>
      <c r="INM147" s="7"/>
      <c r="INN147" s="7"/>
      <c r="INO147" s="7"/>
      <c r="INP147" s="7"/>
      <c r="INQ147" s="7"/>
      <c r="INR147" s="7"/>
      <c r="INS147" s="7"/>
      <c r="INT147" s="7"/>
      <c r="INU147" s="7"/>
      <c r="INV147" s="7"/>
      <c r="INW147" s="7"/>
      <c r="INX147" s="7"/>
      <c r="INY147" s="7"/>
      <c r="INZ147" s="7"/>
      <c r="IOA147" s="7"/>
      <c r="IOB147" s="7"/>
      <c r="IOC147" s="7"/>
      <c r="IOD147" s="7"/>
      <c r="IOE147" s="7"/>
      <c r="IOF147" s="7"/>
      <c r="IOG147" s="7"/>
      <c r="IOH147" s="7"/>
      <c r="IOI147" s="7"/>
      <c r="IOJ147" s="7"/>
      <c r="IOK147" s="7"/>
      <c r="IOL147" s="7"/>
      <c r="IOM147" s="7"/>
      <c r="ION147" s="7"/>
      <c r="IOO147" s="7"/>
      <c r="IOP147" s="7"/>
      <c r="IOQ147" s="7"/>
      <c r="IOR147" s="7"/>
      <c r="IOS147" s="7"/>
      <c r="IOT147" s="7"/>
      <c r="IOU147" s="7"/>
      <c r="IOV147" s="7"/>
      <c r="IOW147" s="7"/>
      <c r="IOX147" s="7"/>
      <c r="IOY147" s="7"/>
      <c r="IOZ147" s="7"/>
      <c r="IPA147" s="7"/>
      <c r="IPB147" s="7"/>
      <c r="IPC147" s="7"/>
      <c r="IPD147" s="7"/>
      <c r="IPE147" s="7"/>
      <c r="IPF147" s="7"/>
      <c r="IPG147" s="7"/>
      <c r="IPH147" s="7"/>
      <c r="IPI147" s="7"/>
      <c r="IPJ147" s="7"/>
      <c r="IPK147" s="7"/>
      <c r="IPL147" s="7"/>
      <c r="IPM147" s="7"/>
      <c r="IPN147" s="7"/>
      <c r="IPO147" s="7"/>
      <c r="IPP147" s="7"/>
      <c r="IPQ147" s="7"/>
      <c r="IPR147" s="7"/>
      <c r="IPS147" s="7"/>
      <c r="IPT147" s="7"/>
      <c r="IPU147" s="7"/>
      <c r="IPV147" s="7"/>
      <c r="IPW147" s="7"/>
      <c r="IPX147" s="7"/>
      <c r="IPY147" s="7"/>
      <c r="IPZ147" s="7"/>
      <c r="IQA147" s="7"/>
      <c r="IQB147" s="7"/>
      <c r="IQC147" s="7"/>
      <c r="IQD147" s="7"/>
      <c r="IQE147" s="7"/>
      <c r="IQF147" s="7"/>
      <c r="IQG147" s="7"/>
      <c r="IQH147" s="7"/>
      <c r="IQI147" s="7"/>
      <c r="IQJ147" s="7"/>
      <c r="IQK147" s="7"/>
      <c r="IQL147" s="7"/>
      <c r="IQM147" s="7"/>
      <c r="IQN147" s="7"/>
      <c r="IQO147" s="7"/>
      <c r="IQP147" s="7"/>
      <c r="IQQ147" s="7"/>
      <c r="IQR147" s="7"/>
      <c r="IQS147" s="7"/>
      <c r="IQT147" s="7"/>
      <c r="IQU147" s="7"/>
      <c r="IQV147" s="7"/>
      <c r="IQW147" s="7"/>
      <c r="IQX147" s="7"/>
      <c r="IQY147" s="7"/>
      <c r="IQZ147" s="7"/>
      <c r="IRA147" s="7"/>
      <c r="IRB147" s="7"/>
      <c r="IRC147" s="7"/>
      <c r="IRD147" s="7"/>
      <c r="IRE147" s="7"/>
      <c r="IRF147" s="7"/>
      <c r="IRG147" s="7"/>
      <c r="IRH147" s="7"/>
      <c r="IRI147" s="7"/>
      <c r="IRJ147" s="7"/>
      <c r="IRK147" s="7"/>
      <c r="IRL147" s="7"/>
      <c r="IRM147" s="7"/>
      <c r="IRN147" s="7"/>
      <c r="IRO147" s="7"/>
      <c r="IRP147" s="7"/>
      <c r="IRQ147" s="7"/>
      <c r="IRR147" s="7"/>
      <c r="IRS147" s="7"/>
      <c r="IRT147" s="7"/>
      <c r="IRU147" s="7"/>
      <c r="IRV147" s="7"/>
      <c r="IRW147" s="7"/>
      <c r="IRX147" s="7"/>
      <c r="IRY147" s="7"/>
      <c r="IRZ147" s="7"/>
      <c r="ISA147" s="7"/>
      <c r="ISB147" s="7"/>
      <c r="ISC147" s="7"/>
      <c r="ISD147" s="7"/>
      <c r="ISE147" s="7"/>
      <c r="ISF147" s="7"/>
      <c r="ISG147" s="7"/>
      <c r="ISH147" s="7"/>
      <c r="ISI147" s="7"/>
      <c r="ISJ147" s="7"/>
      <c r="ISK147" s="7"/>
      <c r="ISL147" s="7"/>
      <c r="ISM147" s="7"/>
      <c r="ISN147" s="7"/>
      <c r="ISO147" s="7"/>
      <c r="ISP147" s="7"/>
      <c r="ISQ147" s="7"/>
      <c r="ISR147" s="7"/>
      <c r="ISS147" s="7"/>
      <c r="IST147" s="7"/>
      <c r="ISU147" s="7"/>
      <c r="ISV147" s="7"/>
      <c r="ISW147" s="7"/>
      <c r="ISX147" s="7"/>
      <c r="ISY147" s="7"/>
      <c r="ISZ147" s="7"/>
      <c r="ITA147" s="7"/>
      <c r="ITB147" s="7"/>
      <c r="ITC147" s="7"/>
      <c r="ITD147" s="7"/>
      <c r="ITE147" s="7"/>
      <c r="ITF147" s="7"/>
      <c r="ITG147" s="7"/>
      <c r="ITH147" s="7"/>
      <c r="ITI147" s="7"/>
      <c r="ITJ147" s="7"/>
      <c r="ITK147" s="7"/>
      <c r="ITL147" s="7"/>
      <c r="ITM147" s="7"/>
      <c r="ITN147" s="7"/>
      <c r="ITO147" s="7"/>
      <c r="ITP147" s="7"/>
      <c r="ITQ147" s="7"/>
      <c r="ITR147" s="7"/>
      <c r="ITS147" s="7"/>
      <c r="ITT147" s="7"/>
      <c r="ITU147" s="7"/>
      <c r="ITV147" s="7"/>
      <c r="ITW147" s="7"/>
      <c r="ITX147" s="7"/>
      <c r="ITY147" s="7"/>
      <c r="ITZ147" s="7"/>
      <c r="IUA147" s="7"/>
      <c r="IUB147" s="7"/>
      <c r="IUC147" s="7"/>
      <c r="IUD147" s="7"/>
      <c r="IUE147" s="7"/>
      <c r="IUF147" s="7"/>
      <c r="IUG147" s="7"/>
      <c r="IUH147" s="7"/>
      <c r="IUI147" s="7"/>
      <c r="IUJ147" s="7"/>
      <c r="IUK147" s="7"/>
      <c r="IUL147" s="7"/>
      <c r="IUM147" s="7"/>
      <c r="IUN147" s="7"/>
      <c r="IUO147" s="7"/>
      <c r="IUP147" s="7"/>
      <c r="IUQ147" s="7"/>
      <c r="IUR147" s="7"/>
      <c r="IUS147" s="7"/>
      <c r="IUT147" s="7"/>
      <c r="IUU147" s="7"/>
      <c r="IUV147" s="7"/>
      <c r="IUW147" s="7"/>
      <c r="IUX147" s="7"/>
      <c r="IUY147" s="7"/>
      <c r="IUZ147" s="7"/>
      <c r="IVA147" s="7"/>
      <c r="IVB147" s="7"/>
      <c r="IVC147" s="7"/>
      <c r="IVD147" s="7"/>
      <c r="IVE147" s="7"/>
      <c r="IVF147" s="7"/>
      <c r="IVG147" s="7"/>
      <c r="IVH147" s="7"/>
      <c r="IVI147" s="7"/>
      <c r="IVJ147" s="7"/>
      <c r="IVK147" s="7"/>
      <c r="IVL147" s="7"/>
      <c r="IVM147" s="7"/>
      <c r="IVN147" s="7"/>
      <c r="IVO147" s="7"/>
      <c r="IVP147" s="7"/>
      <c r="IVQ147" s="7"/>
      <c r="IVR147" s="7"/>
      <c r="IVS147" s="7"/>
      <c r="IVT147" s="7"/>
      <c r="IVV147" s="7"/>
      <c r="IVW147" s="7"/>
      <c r="IVX147" s="7"/>
      <c r="IVY147" s="7"/>
      <c r="IVZ147" s="7"/>
      <c r="IWA147" s="7"/>
      <c r="IWB147" s="7"/>
      <c r="IWC147" s="7"/>
      <c r="IWD147" s="7"/>
      <c r="IWE147" s="7"/>
      <c r="IWF147" s="7"/>
      <c r="IWG147" s="7"/>
      <c r="IWH147" s="7"/>
      <c r="IWI147" s="7"/>
      <c r="IWJ147" s="7"/>
      <c r="IWK147" s="7"/>
      <c r="IWL147" s="7"/>
      <c r="IWM147" s="7"/>
      <c r="IWN147" s="7"/>
      <c r="IWO147" s="7"/>
      <c r="IWP147" s="7"/>
      <c r="IWQ147" s="7"/>
      <c r="IWR147" s="7"/>
      <c r="IWS147" s="7"/>
      <c r="IWT147" s="7"/>
      <c r="IWU147" s="7"/>
      <c r="IWV147" s="7"/>
      <c r="IWW147" s="7"/>
      <c r="IWX147" s="7"/>
      <c r="IWY147" s="7"/>
      <c r="IWZ147" s="7"/>
      <c r="IXA147" s="7"/>
      <c r="IXB147" s="7"/>
      <c r="IXC147" s="7"/>
      <c r="IXD147" s="7"/>
      <c r="IXE147" s="7"/>
      <c r="IXF147" s="7"/>
      <c r="IXG147" s="7"/>
      <c r="IXH147" s="7"/>
      <c r="IXI147" s="7"/>
      <c r="IXJ147" s="7"/>
      <c r="IXK147" s="7"/>
      <c r="IXL147" s="7"/>
      <c r="IXM147" s="7"/>
      <c r="IXN147" s="7"/>
      <c r="IXO147" s="7"/>
      <c r="IXP147" s="7"/>
      <c r="IXQ147" s="7"/>
      <c r="IXR147" s="7"/>
      <c r="IXS147" s="7"/>
      <c r="IXT147" s="7"/>
      <c r="IXU147" s="7"/>
      <c r="IXV147" s="7"/>
      <c r="IXW147" s="7"/>
      <c r="IXX147" s="7"/>
      <c r="IXY147" s="7"/>
      <c r="IXZ147" s="7"/>
      <c r="IYA147" s="7"/>
      <c r="IYB147" s="7"/>
      <c r="IYC147" s="7"/>
      <c r="IYD147" s="7"/>
      <c r="IYE147" s="7"/>
      <c r="IYF147" s="7"/>
      <c r="IYG147" s="7"/>
      <c r="IYH147" s="7"/>
      <c r="IYI147" s="7"/>
      <c r="IYJ147" s="7"/>
      <c r="IYK147" s="7"/>
      <c r="IYL147" s="7"/>
      <c r="IYM147" s="7"/>
      <c r="IYN147" s="7"/>
      <c r="IYO147" s="7"/>
      <c r="IYP147" s="7"/>
      <c r="IYQ147" s="7"/>
      <c r="IYR147" s="7"/>
      <c r="IYS147" s="7"/>
      <c r="IYT147" s="7"/>
      <c r="IYU147" s="7"/>
      <c r="IYV147" s="7"/>
      <c r="IYW147" s="7"/>
      <c r="IYX147" s="7"/>
      <c r="IYY147" s="7"/>
      <c r="IYZ147" s="7"/>
      <c r="IZA147" s="7"/>
      <c r="IZB147" s="7"/>
      <c r="IZC147" s="7"/>
      <c r="IZD147" s="7"/>
      <c r="IZE147" s="7"/>
      <c r="IZF147" s="7"/>
      <c r="IZG147" s="7"/>
      <c r="IZH147" s="7"/>
      <c r="IZI147" s="7"/>
      <c r="IZJ147" s="7"/>
      <c r="IZK147" s="7"/>
      <c r="IZL147" s="7"/>
      <c r="IZM147" s="7"/>
      <c r="IZN147" s="7"/>
      <c r="IZO147" s="7"/>
      <c r="IZP147" s="7"/>
      <c r="IZQ147" s="7"/>
      <c r="IZR147" s="7"/>
      <c r="IZS147" s="7"/>
      <c r="IZT147" s="7"/>
      <c r="IZU147" s="7"/>
      <c r="IZV147" s="7"/>
      <c r="IZW147" s="7"/>
      <c r="IZX147" s="7"/>
      <c r="IZY147" s="7"/>
      <c r="IZZ147" s="7"/>
      <c r="JAA147" s="7"/>
      <c r="JAB147" s="7"/>
      <c r="JAC147" s="7"/>
      <c r="JAD147" s="7"/>
      <c r="JAE147" s="7"/>
      <c r="JAF147" s="7"/>
      <c r="JAG147" s="7"/>
      <c r="JAH147" s="7"/>
      <c r="JAI147" s="7"/>
      <c r="JAJ147" s="7"/>
      <c r="JAK147" s="7"/>
      <c r="JAL147" s="7"/>
      <c r="JAM147" s="7"/>
      <c r="JAN147" s="7"/>
      <c r="JAO147" s="7"/>
      <c r="JAP147" s="7"/>
      <c r="JAQ147" s="7"/>
      <c r="JAR147" s="7"/>
      <c r="JAS147" s="7"/>
      <c r="JAT147" s="7"/>
      <c r="JAU147" s="7"/>
      <c r="JAV147" s="7"/>
      <c r="JAW147" s="7"/>
      <c r="JAX147" s="7"/>
      <c r="JAY147" s="7"/>
      <c r="JAZ147" s="7"/>
      <c r="JBA147" s="7"/>
      <c r="JBB147" s="7"/>
      <c r="JBC147" s="7"/>
      <c r="JBD147" s="7"/>
      <c r="JBE147" s="7"/>
      <c r="JBF147" s="7"/>
      <c r="JBG147" s="7"/>
      <c r="JBH147" s="7"/>
      <c r="JBI147" s="7"/>
      <c r="JBJ147" s="7"/>
      <c r="JBK147" s="7"/>
      <c r="JBL147" s="7"/>
      <c r="JBM147" s="7"/>
      <c r="JBN147" s="7"/>
      <c r="JBO147" s="7"/>
      <c r="JBP147" s="7"/>
      <c r="JBQ147" s="7"/>
      <c r="JBR147" s="7"/>
      <c r="JBS147" s="7"/>
      <c r="JBT147" s="7"/>
      <c r="JBU147" s="7"/>
      <c r="JBV147" s="7"/>
      <c r="JBW147" s="7"/>
      <c r="JBX147" s="7"/>
      <c r="JBY147" s="7"/>
      <c r="JBZ147" s="7"/>
      <c r="JCA147" s="7"/>
      <c r="JCB147" s="7"/>
      <c r="JCC147" s="7"/>
      <c r="JCD147" s="7"/>
      <c r="JCE147" s="7"/>
      <c r="JCF147" s="7"/>
      <c r="JCG147" s="7"/>
      <c r="JCH147" s="7"/>
      <c r="JCI147" s="7"/>
      <c r="JCJ147" s="7"/>
      <c r="JCK147" s="7"/>
      <c r="JCL147" s="7"/>
      <c r="JCM147" s="7"/>
      <c r="JCN147" s="7"/>
      <c r="JCO147" s="7"/>
      <c r="JCP147" s="7"/>
      <c r="JCQ147" s="7"/>
      <c r="JCR147" s="7"/>
      <c r="JCS147" s="7"/>
      <c r="JCT147" s="7"/>
      <c r="JCU147" s="7"/>
      <c r="JCV147" s="7"/>
      <c r="JCW147" s="7"/>
      <c r="JCX147" s="7"/>
      <c r="JCY147" s="7"/>
      <c r="JCZ147" s="7"/>
      <c r="JDA147" s="7"/>
      <c r="JDB147" s="7"/>
      <c r="JDC147" s="7"/>
      <c r="JDD147" s="7"/>
      <c r="JDE147" s="7"/>
      <c r="JDF147" s="7"/>
      <c r="JDG147" s="7"/>
      <c r="JDH147" s="7"/>
      <c r="JDI147" s="7"/>
      <c r="JDJ147" s="7"/>
      <c r="JDK147" s="7"/>
      <c r="JDL147" s="7"/>
      <c r="JDM147" s="7"/>
      <c r="JDN147" s="7"/>
      <c r="JDO147" s="7"/>
      <c r="JDP147" s="7"/>
      <c r="JDQ147" s="7"/>
      <c r="JDR147" s="7"/>
      <c r="JDS147" s="7"/>
      <c r="JDT147" s="7"/>
      <c r="JDU147" s="7"/>
      <c r="JDV147" s="7"/>
      <c r="JDW147" s="7"/>
      <c r="JDX147" s="7"/>
      <c r="JDY147" s="7"/>
      <c r="JDZ147" s="7"/>
      <c r="JEA147" s="7"/>
      <c r="JEB147" s="7"/>
      <c r="JEC147" s="7"/>
      <c r="JED147" s="7"/>
      <c r="JEE147" s="7"/>
      <c r="JEF147" s="7"/>
      <c r="JEG147" s="7"/>
      <c r="JEH147" s="7"/>
      <c r="JEI147" s="7"/>
      <c r="JEJ147" s="7"/>
      <c r="JEK147" s="7"/>
      <c r="JEL147" s="7"/>
      <c r="JEM147" s="7"/>
      <c r="JEN147" s="7"/>
      <c r="JEO147" s="7"/>
      <c r="JEP147" s="7"/>
      <c r="JEQ147" s="7"/>
      <c r="JER147" s="7"/>
      <c r="JES147" s="7"/>
      <c r="JET147" s="7"/>
      <c r="JEU147" s="7"/>
      <c r="JEV147" s="7"/>
      <c r="JEW147" s="7"/>
      <c r="JEX147" s="7"/>
      <c r="JEY147" s="7"/>
      <c r="JEZ147" s="7"/>
      <c r="JFA147" s="7"/>
      <c r="JFB147" s="7"/>
      <c r="JFC147" s="7"/>
      <c r="JFD147" s="7"/>
      <c r="JFE147" s="7"/>
      <c r="JFF147" s="7"/>
      <c r="JFG147" s="7"/>
      <c r="JFH147" s="7"/>
      <c r="JFI147" s="7"/>
      <c r="JFJ147" s="7"/>
      <c r="JFK147" s="7"/>
      <c r="JFL147" s="7"/>
      <c r="JFM147" s="7"/>
      <c r="JFN147" s="7"/>
      <c r="JFO147" s="7"/>
      <c r="JFP147" s="7"/>
      <c r="JFR147" s="7"/>
      <c r="JFS147" s="7"/>
      <c r="JFT147" s="7"/>
      <c r="JFU147" s="7"/>
      <c r="JFV147" s="7"/>
      <c r="JFW147" s="7"/>
      <c r="JFX147" s="7"/>
      <c r="JFY147" s="7"/>
      <c r="JFZ147" s="7"/>
      <c r="JGA147" s="7"/>
      <c r="JGB147" s="7"/>
      <c r="JGC147" s="7"/>
      <c r="JGD147" s="7"/>
      <c r="JGE147" s="7"/>
      <c r="JGF147" s="7"/>
      <c r="JGG147" s="7"/>
      <c r="JGH147" s="7"/>
      <c r="JGI147" s="7"/>
      <c r="JGJ147" s="7"/>
      <c r="JGK147" s="7"/>
      <c r="JGL147" s="7"/>
      <c r="JGM147" s="7"/>
      <c r="JGN147" s="7"/>
      <c r="JGO147" s="7"/>
      <c r="JGP147" s="7"/>
      <c r="JGQ147" s="7"/>
      <c r="JGR147" s="7"/>
      <c r="JGS147" s="7"/>
      <c r="JGT147" s="7"/>
      <c r="JGU147" s="7"/>
      <c r="JGV147" s="7"/>
      <c r="JGW147" s="7"/>
      <c r="JGX147" s="7"/>
      <c r="JGY147" s="7"/>
      <c r="JGZ147" s="7"/>
      <c r="JHA147" s="7"/>
      <c r="JHB147" s="7"/>
      <c r="JHC147" s="7"/>
      <c r="JHD147" s="7"/>
      <c r="JHE147" s="7"/>
      <c r="JHF147" s="7"/>
      <c r="JHG147" s="7"/>
      <c r="JHH147" s="7"/>
      <c r="JHI147" s="7"/>
      <c r="JHJ147" s="7"/>
      <c r="JHK147" s="7"/>
      <c r="JHL147" s="7"/>
      <c r="JHM147" s="7"/>
      <c r="JHN147" s="7"/>
      <c r="JHO147" s="7"/>
      <c r="JHP147" s="7"/>
      <c r="JHQ147" s="7"/>
      <c r="JHR147" s="7"/>
      <c r="JHS147" s="7"/>
      <c r="JHT147" s="7"/>
      <c r="JHU147" s="7"/>
      <c r="JHV147" s="7"/>
      <c r="JHW147" s="7"/>
      <c r="JHX147" s="7"/>
      <c r="JHY147" s="7"/>
      <c r="JHZ147" s="7"/>
      <c r="JIA147" s="7"/>
      <c r="JIB147" s="7"/>
      <c r="JIC147" s="7"/>
      <c r="JID147" s="7"/>
      <c r="JIE147" s="7"/>
      <c r="JIF147" s="7"/>
      <c r="JIG147" s="7"/>
      <c r="JIH147" s="7"/>
      <c r="JII147" s="7"/>
      <c r="JIJ147" s="7"/>
      <c r="JIK147" s="7"/>
      <c r="JIL147" s="7"/>
      <c r="JIM147" s="7"/>
      <c r="JIN147" s="7"/>
      <c r="JIO147" s="7"/>
      <c r="JIP147" s="7"/>
      <c r="JIQ147" s="7"/>
      <c r="JIR147" s="7"/>
      <c r="JIS147" s="7"/>
      <c r="JIT147" s="7"/>
      <c r="JIU147" s="7"/>
      <c r="JIV147" s="7"/>
      <c r="JIW147" s="7"/>
      <c r="JIX147" s="7"/>
      <c r="JIY147" s="7"/>
      <c r="JIZ147" s="7"/>
      <c r="JJA147" s="7"/>
      <c r="JJB147" s="7"/>
      <c r="JJC147" s="7"/>
      <c r="JJD147" s="7"/>
      <c r="JJE147" s="7"/>
      <c r="JJF147" s="7"/>
      <c r="JJG147" s="7"/>
      <c r="JJH147" s="7"/>
      <c r="JJI147" s="7"/>
      <c r="JJJ147" s="7"/>
      <c r="JJK147" s="7"/>
      <c r="JJL147" s="7"/>
      <c r="JJM147" s="7"/>
      <c r="JJN147" s="7"/>
      <c r="JJO147" s="7"/>
      <c r="JJP147" s="7"/>
      <c r="JJQ147" s="7"/>
      <c r="JJR147" s="7"/>
      <c r="JJS147" s="7"/>
      <c r="JJT147" s="7"/>
      <c r="JJU147" s="7"/>
      <c r="JJV147" s="7"/>
      <c r="JJW147" s="7"/>
      <c r="JJX147" s="7"/>
      <c r="JJY147" s="7"/>
      <c r="JJZ147" s="7"/>
      <c r="JKA147" s="7"/>
      <c r="JKB147" s="7"/>
      <c r="JKC147" s="7"/>
      <c r="JKD147" s="7"/>
      <c r="JKE147" s="7"/>
      <c r="JKF147" s="7"/>
      <c r="JKG147" s="7"/>
      <c r="JKH147" s="7"/>
      <c r="JKI147" s="7"/>
      <c r="JKJ147" s="7"/>
      <c r="JKK147" s="7"/>
      <c r="JKL147" s="7"/>
      <c r="JKM147" s="7"/>
      <c r="JKN147" s="7"/>
      <c r="JKO147" s="7"/>
      <c r="JKP147" s="7"/>
      <c r="JKQ147" s="7"/>
      <c r="JKR147" s="7"/>
      <c r="JKS147" s="7"/>
      <c r="JKT147" s="7"/>
      <c r="JKU147" s="7"/>
      <c r="JKV147" s="7"/>
      <c r="JKW147" s="7"/>
      <c r="JKX147" s="7"/>
      <c r="JKY147" s="7"/>
      <c r="JKZ147" s="7"/>
      <c r="JLA147" s="7"/>
      <c r="JLB147" s="7"/>
      <c r="JLC147" s="7"/>
      <c r="JLD147" s="7"/>
      <c r="JLE147" s="7"/>
      <c r="JLF147" s="7"/>
      <c r="JLG147" s="7"/>
      <c r="JLH147" s="7"/>
      <c r="JLI147" s="7"/>
      <c r="JLJ147" s="7"/>
      <c r="JLK147" s="7"/>
      <c r="JLL147" s="7"/>
      <c r="JLM147" s="7"/>
      <c r="JLN147" s="7"/>
      <c r="JLO147" s="7"/>
      <c r="JLP147" s="7"/>
      <c r="JLQ147" s="7"/>
      <c r="JLR147" s="7"/>
      <c r="JLS147" s="7"/>
      <c r="JLT147" s="7"/>
      <c r="JLU147" s="7"/>
      <c r="JLV147" s="7"/>
      <c r="JLW147" s="7"/>
      <c r="JLX147" s="7"/>
      <c r="JLY147" s="7"/>
      <c r="JLZ147" s="7"/>
      <c r="JMA147" s="7"/>
      <c r="JMB147" s="7"/>
      <c r="JMC147" s="7"/>
      <c r="JMD147" s="7"/>
      <c r="JME147" s="7"/>
      <c r="JMF147" s="7"/>
      <c r="JMG147" s="7"/>
      <c r="JMH147" s="7"/>
      <c r="JMI147" s="7"/>
      <c r="JMJ147" s="7"/>
      <c r="JMK147" s="7"/>
      <c r="JML147" s="7"/>
      <c r="JMM147" s="7"/>
      <c r="JMN147" s="7"/>
      <c r="JMO147" s="7"/>
      <c r="JMP147" s="7"/>
      <c r="JMQ147" s="7"/>
      <c r="JMR147" s="7"/>
      <c r="JMS147" s="7"/>
      <c r="JMT147" s="7"/>
      <c r="JMU147" s="7"/>
      <c r="JMV147" s="7"/>
      <c r="JMW147" s="7"/>
      <c r="JMX147" s="7"/>
      <c r="JMY147" s="7"/>
      <c r="JMZ147" s="7"/>
      <c r="JNA147" s="7"/>
      <c r="JNB147" s="7"/>
      <c r="JNC147" s="7"/>
      <c r="JND147" s="7"/>
      <c r="JNE147" s="7"/>
      <c r="JNF147" s="7"/>
      <c r="JNG147" s="7"/>
      <c r="JNH147" s="7"/>
      <c r="JNI147" s="7"/>
      <c r="JNJ147" s="7"/>
      <c r="JNK147" s="7"/>
      <c r="JNL147" s="7"/>
      <c r="JNM147" s="7"/>
      <c r="JNN147" s="7"/>
      <c r="JNO147" s="7"/>
      <c r="JNP147" s="7"/>
      <c r="JNQ147" s="7"/>
      <c r="JNR147" s="7"/>
      <c r="JNS147" s="7"/>
      <c r="JNT147" s="7"/>
      <c r="JNU147" s="7"/>
      <c r="JNV147" s="7"/>
      <c r="JNW147" s="7"/>
      <c r="JNX147" s="7"/>
      <c r="JNY147" s="7"/>
      <c r="JNZ147" s="7"/>
      <c r="JOA147" s="7"/>
      <c r="JOB147" s="7"/>
      <c r="JOC147" s="7"/>
      <c r="JOD147" s="7"/>
      <c r="JOE147" s="7"/>
      <c r="JOF147" s="7"/>
      <c r="JOG147" s="7"/>
      <c r="JOH147" s="7"/>
      <c r="JOI147" s="7"/>
      <c r="JOJ147" s="7"/>
      <c r="JOK147" s="7"/>
      <c r="JOL147" s="7"/>
      <c r="JOM147" s="7"/>
      <c r="JON147" s="7"/>
      <c r="JOO147" s="7"/>
      <c r="JOP147" s="7"/>
      <c r="JOQ147" s="7"/>
      <c r="JOR147" s="7"/>
      <c r="JOS147" s="7"/>
      <c r="JOT147" s="7"/>
      <c r="JOU147" s="7"/>
      <c r="JOV147" s="7"/>
      <c r="JOW147" s="7"/>
      <c r="JOX147" s="7"/>
      <c r="JOY147" s="7"/>
      <c r="JOZ147" s="7"/>
      <c r="JPA147" s="7"/>
      <c r="JPB147" s="7"/>
      <c r="JPC147" s="7"/>
      <c r="JPD147" s="7"/>
      <c r="JPE147" s="7"/>
      <c r="JPF147" s="7"/>
      <c r="JPG147" s="7"/>
      <c r="JPH147" s="7"/>
      <c r="JPI147" s="7"/>
      <c r="JPJ147" s="7"/>
      <c r="JPK147" s="7"/>
      <c r="JPL147" s="7"/>
      <c r="JPN147" s="7"/>
      <c r="JPO147" s="7"/>
      <c r="JPP147" s="7"/>
      <c r="JPQ147" s="7"/>
      <c r="JPR147" s="7"/>
      <c r="JPS147" s="7"/>
      <c r="JPT147" s="7"/>
      <c r="JPU147" s="7"/>
      <c r="JPV147" s="7"/>
      <c r="JPW147" s="7"/>
      <c r="JPX147" s="7"/>
      <c r="JPY147" s="7"/>
      <c r="JPZ147" s="7"/>
      <c r="JQA147" s="7"/>
      <c r="JQB147" s="7"/>
      <c r="JQC147" s="7"/>
      <c r="JQD147" s="7"/>
      <c r="JQE147" s="7"/>
      <c r="JQF147" s="7"/>
      <c r="JQG147" s="7"/>
      <c r="JQH147" s="7"/>
      <c r="JQI147" s="7"/>
      <c r="JQJ147" s="7"/>
      <c r="JQK147" s="7"/>
      <c r="JQL147" s="7"/>
      <c r="JQM147" s="7"/>
      <c r="JQN147" s="7"/>
      <c r="JQO147" s="7"/>
      <c r="JQP147" s="7"/>
      <c r="JQQ147" s="7"/>
      <c r="JQR147" s="7"/>
      <c r="JQS147" s="7"/>
      <c r="JQT147" s="7"/>
      <c r="JQU147" s="7"/>
      <c r="JQV147" s="7"/>
      <c r="JQW147" s="7"/>
      <c r="JQX147" s="7"/>
      <c r="JQY147" s="7"/>
      <c r="JQZ147" s="7"/>
      <c r="JRA147" s="7"/>
      <c r="JRB147" s="7"/>
      <c r="JRC147" s="7"/>
      <c r="JRD147" s="7"/>
      <c r="JRE147" s="7"/>
      <c r="JRF147" s="7"/>
      <c r="JRG147" s="7"/>
      <c r="JRH147" s="7"/>
      <c r="JRI147" s="7"/>
      <c r="JRJ147" s="7"/>
      <c r="JRK147" s="7"/>
      <c r="JRL147" s="7"/>
      <c r="JRM147" s="7"/>
      <c r="JRN147" s="7"/>
      <c r="JRO147" s="7"/>
      <c r="JRP147" s="7"/>
      <c r="JRQ147" s="7"/>
      <c r="JRR147" s="7"/>
      <c r="JRS147" s="7"/>
      <c r="JRT147" s="7"/>
      <c r="JRU147" s="7"/>
      <c r="JRV147" s="7"/>
      <c r="JRW147" s="7"/>
      <c r="JRX147" s="7"/>
      <c r="JRY147" s="7"/>
      <c r="JRZ147" s="7"/>
      <c r="JSA147" s="7"/>
      <c r="JSB147" s="7"/>
      <c r="JSC147" s="7"/>
      <c r="JSD147" s="7"/>
      <c r="JSE147" s="7"/>
      <c r="JSF147" s="7"/>
      <c r="JSG147" s="7"/>
      <c r="JSH147" s="7"/>
      <c r="JSI147" s="7"/>
      <c r="JSJ147" s="7"/>
      <c r="JSK147" s="7"/>
      <c r="JSL147" s="7"/>
      <c r="JSM147" s="7"/>
      <c r="JSN147" s="7"/>
      <c r="JSO147" s="7"/>
      <c r="JSP147" s="7"/>
      <c r="JSQ147" s="7"/>
      <c r="JSR147" s="7"/>
      <c r="JSS147" s="7"/>
      <c r="JST147" s="7"/>
      <c r="JSU147" s="7"/>
      <c r="JSV147" s="7"/>
      <c r="JSW147" s="7"/>
      <c r="JSX147" s="7"/>
      <c r="JSY147" s="7"/>
      <c r="JSZ147" s="7"/>
      <c r="JTA147" s="7"/>
      <c r="JTB147" s="7"/>
      <c r="JTC147" s="7"/>
      <c r="JTD147" s="7"/>
      <c r="JTE147" s="7"/>
      <c r="JTF147" s="7"/>
      <c r="JTG147" s="7"/>
      <c r="JTH147" s="7"/>
      <c r="JTI147" s="7"/>
      <c r="JTJ147" s="7"/>
      <c r="JTK147" s="7"/>
      <c r="JTL147" s="7"/>
      <c r="JTM147" s="7"/>
      <c r="JTN147" s="7"/>
      <c r="JTO147" s="7"/>
      <c r="JTP147" s="7"/>
      <c r="JTQ147" s="7"/>
      <c r="JTR147" s="7"/>
      <c r="JTS147" s="7"/>
      <c r="JTT147" s="7"/>
      <c r="JTU147" s="7"/>
      <c r="JTV147" s="7"/>
      <c r="JTW147" s="7"/>
      <c r="JTX147" s="7"/>
      <c r="JTY147" s="7"/>
      <c r="JTZ147" s="7"/>
      <c r="JUA147" s="7"/>
      <c r="JUB147" s="7"/>
      <c r="JUC147" s="7"/>
      <c r="JUD147" s="7"/>
      <c r="JUE147" s="7"/>
      <c r="JUF147" s="7"/>
      <c r="JUG147" s="7"/>
      <c r="JUH147" s="7"/>
      <c r="JUI147" s="7"/>
      <c r="JUJ147" s="7"/>
      <c r="JUK147" s="7"/>
      <c r="JUL147" s="7"/>
      <c r="JUM147" s="7"/>
      <c r="JUN147" s="7"/>
      <c r="JUO147" s="7"/>
      <c r="JUP147" s="7"/>
      <c r="JUQ147" s="7"/>
      <c r="JUR147" s="7"/>
      <c r="JUS147" s="7"/>
      <c r="JUT147" s="7"/>
      <c r="JUU147" s="7"/>
      <c r="JUV147" s="7"/>
      <c r="JUW147" s="7"/>
      <c r="JUX147" s="7"/>
      <c r="JUY147" s="7"/>
      <c r="JUZ147" s="7"/>
      <c r="JVA147" s="7"/>
      <c r="JVB147" s="7"/>
      <c r="JVC147" s="7"/>
      <c r="JVD147" s="7"/>
      <c r="JVE147" s="7"/>
      <c r="JVF147" s="7"/>
      <c r="JVG147" s="7"/>
      <c r="JVH147" s="7"/>
      <c r="JVI147" s="7"/>
      <c r="JVJ147" s="7"/>
      <c r="JVK147" s="7"/>
      <c r="JVL147" s="7"/>
      <c r="JVM147" s="7"/>
      <c r="JVN147" s="7"/>
      <c r="JVO147" s="7"/>
      <c r="JVP147" s="7"/>
      <c r="JVQ147" s="7"/>
      <c r="JVR147" s="7"/>
      <c r="JVS147" s="7"/>
      <c r="JVT147" s="7"/>
      <c r="JVU147" s="7"/>
      <c r="JVV147" s="7"/>
      <c r="JVW147" s="7"/>
      <c r="JVX147" s="7"/>
      <c r="JVY147" s="7"/>
      <c r="JVZ147" s="7"/>
      <c r="JWA147" s="7"/>
      <c r="JWB147" s="7"/>
      <c r="JWC147" s="7"/>
      <c r="JWD147" s="7"/>
      <c r="JWE147" s="7"/>
      <c r="JWF147" s="7"/>
      <c r="JWG147" s="7"/>
      <c r="JWH147" s="7"/>
      <c r="JWI147" s="7"/>
      <c r="JWJ147" s="7"/>
      <c r="JWK147" s="7"/>
      <c r="JWL147" s="7"/>
      <c r="JWM147" s="7"/>
      <c r="JWN147" s="7"/>
      <c r="JWO147" s="7"/>
      <c r="JWP147" s="7"/>
      <c r="JWQ147" s="7"/>
      <c r="JWR147" s="7"/>
      <c r="JWS147" s="7"/>
      <c r="JWT147" s="7"/>
      <c r="JWU147" s="7"/>
      <c r="JWV147" s="7"/>
      <c r="JWW147" s="7"/>
      <c r="JWX147" s="7"/>
      <c r="JWY147" s="7"/>
      <c r="JWZ147" s="7"/>
      <c r="JXA147" s="7"/>
      <c r="JXB147" s="7"/>
      <c r="JXC147" s="7"/>
      <c r="JXD147" s="7"/>
      <c r="JXE147" s="7"/>
      <c r="JXF147" s="7"/>
      <c r="JXG147" s="7"/>
      <c r="JXH147" s="7"/>
      <c r="JXI147" s="7"/>
      <c r="JXJ147" s="7"/>
      <c r="JXK147" s="7"/>
      <c r="JXL147" s="7"/>
      <c r="JXM147" s="7"/>
      <c r="JXN147" s="7"/>
      <c r="JXO147" s="7"/>
      <c r="JXP147" s="7"/>
      <c r="JXQ147" s="7"/>
      <c r="JXR147" s="7"/>
      <c r="JXS147" s="7"/>
      <c r="JXT147" s="7"/>
      <c r="JXU147" s="7"/>
      <c r="JXV147" s="7"/>
      <c r="JXW147" s="7"/>
      <c r="JXX147" s="7"/>
      <c r="JXY147" s="7"/>
      <c r="JXZ147" s="7"/>
      <c r="JYA147" s="7"/>
      <c r="JYB147" s="7"/>
      <c r="JYC147" s="7"/>
      <c r="JYD147" s="7"/>
      <c r="JYE147" s="7"/>
      <c r="JYF147" s="7"/>
      <c r="JYG147" s="7"/>
      <c r="JYH147" s="7"/>
      <c r="JYI147" s="7"/>
      <c r="JYJ147" s="7"/>
      <c r="JYK147" s="7"/>
      <c r="JYL147" s="7"/>
      <c r="JYM147" s="7"/>
      <c r="JYN147" s="7"/>
      <c r="JYO147" s="7"/>
      <c r="JYP147" s="7"/>
      <c r="JYQ147" s="7"/>
      <c r="JYR147" s="7"/>
      <c r="JYS147" s="7"/>
      <c r="JYT147" s="7"/>
      <c r="JYU147" s="7"/>
      <c r="JYV147" s="7"/>
      <c r="JYW147" s="7"/>
      <c r="JYX147" s="7"/>
      <c r="JYY147" s="7"/>
      <c r="JYZ147" s="7"/>
      <c r="JZA147" s="7"/>
      <c r="JZB147" s="7"/>
      <c r="JZC147" s="7"/>
      <c r="JZD147" s="7"/>
      <c r="JZE147" s="7"/>
      <c r="JZF147" s="7"/>
      <c r="JZG147" s="7"/>
      <c r="JZH147" s="7"/>
      <c r="JZJ147" s="7"/>
      <c r="JZK147" s="7"/>
      <c r="JZL147" s="7"/>
      <c r="JZM147" s="7"/>
      <c r="JZN147" s="7"/>
      <c r="JZO147" s="7"/>
      <c r="JZP147" s="7"/>
      <c r="JZQ147" s="7"/>
      <c r="JZR147" s="7"/>
      <c r="JZS147" s="7"/>
      <c r="JZT147" s="7"/>
      <c r="JZU147" s="7"/>
      <c r="JZV147" s="7"/>
      <c r="JZW147" s="7"/>
      <c r="JZX147" s="7"/>
      <c r="JZY147" s="7"/>
      <c r="JZZ147" s="7"/>
      <c r="KAA147" s="7"/>
      <c r="KAB147" s="7"/>
      <c r="KAC147" s="7"/>
      <c r="KAD147" s="7"/>
      <c r="KAE147" s="7"/>
      <c r="KAF147" s="7"/>
      <c r="KAG147" s="7"/>
      <c r="KAH147" s="7"/>
      <c r="KAI147" s="7"/>
      <c r="KAJ147" s="7"/>
      <c r="KAK147" s="7"/>
      <c r="KAL147" s="7"/>
      <c r="KAM147" s="7"/>
      <c r="KAN147" s="7"/>
      <c r="KAO147" s="7"/>
      <c r="KAP147" s="7"/>
      <c r="KAQ147" s="7"/>
      <c r="KAR147" s="7"/>
      <c r="KAS147" s="7"/>
      <c r="KAT147" s="7"/>
      <c r="KAU147" s="7"/>
      <c r="KAV147" s="7"/>
      <c r="KAW147" s="7"/>
      <c r="KAX147" s="7"/>
      <c r="KAY147" s="7"/>
      <c r="KAZ147" s="7"/>
      <c r="KBA147" s="7"/>
      <c r="KBB147" s="7"/>
      <c r="KBC147" s="7"/>
      <c r="KBD147" s="7"/>
      <c r="KBE147" s="7"/>
      <c r="KBF147" s="7"/>
      <c r="KBG147" s="7"/>
      <c r="KBH147" s="7"/>
      <c r="KBI147" s="7"/>
      <c r="KBJ147" s="7"/>
      <c r="KBK147" s="7"/>
      <c r="KBL147" s="7"/>
      <c r="KBM147" s="7"/>
      <c r="KBN147" s="7"/>
      <c r="KBO147" s="7"/>
      <c r="KBP147" s="7"/>
      <c r="KBQ147" s="7"/>
      <c r="KBR147" s="7"/>
      <c r="KBS147" s="7"/>
      <c r="KBT147" s="7"/>
      <c r="KBU147" s="7"/>
      <c r="KBV147" s="7"/>
      <c r="KBW147" s="7"/>
      <c r="KBX147" s="7"/>
      <c r="KBY147" s="7"/>
      <c r="KBZ147" s="7"/>
      <c r="KCA147" s="7"/>
      <c r="KCB147" s="7"/>
      <c r="KCC147" s="7"/>
      <c r="KCD147" s="7"/>
      <c r="KCE147" s="7"/>
      <c r="KCF147" s="7"/>
      <c r="KCG147" s="7"/>
      <c r="KCH147" s="7"/>
      <c r="KCI147" s="7"/>
      <c r="KCJ147" s="7"/>
      <c r="KCK147" s="7"/>
      <c r="KCL147" s="7"/>
      <c r="KCM147" s="7"/>
      <c r="KCN147" s="7"/>
      <c r="KCO147" s="7"/>
      <c r="KCP147" s="7"/>
      <c r="KCQ147" s="7"/>
      <c r="KCR147" s="7"/>
      <c r="KCS147" s="7"/>
      <c r="KCT147" s="7"/>
      <c r="KCU147" s="7"/>
      <c r="KCV147" s="7"/>
      <c r="KCW147" s="7"/>
      <c r="KCX147" s="7"/>
      <c r="KCY147" s="7"/>
      <c r="KCZ147" s="7"/>
      <c r="KDA147" s="7"/>
      <c r="KDB147" s="7"/>
      <c r="KDC147" s="7"/>
      <c r="KDD147" s="7"/>
      <c r="KDE147" s="7"/>
      <c r="KDF147" s="7"/>
      <c r="KDG147" s="7"/>
      <c r="KDH147" s="7"/>
      <c r="KDI147" s="7"/>
      <c r="KDJ147" s="7"/>
      <c r="KDK147" s="7"/>
      <c r="KDL147" s="7"/>
      <c r="KDM147" s="7"/>
      <c r="KDN147" s="7"/>
      <c r="KDO147" s="7"/>
      <c r="KDP147" s="7"/>
      <c r="KDQ147" s="7"/>
      <c r="KDR147" s="7"/>
      <c r="KDS147" s="7"/>
      <c r="KDT147" s="7"/>
      <c r="KDU147" s="7"/>
      <c r="KDV147" s="7"/>
      <c r="KDW147" s="7"/>
      <c r="KDX147" s="7"/>
      <c r="KDY147" s="7"/>
      <c r="KDZ147" s="7"/>
      <c r="KEA147" s="7"/>
      <c r="KEB147" s="7"/>
      <c r="KEC147" s="7"/>
      <c r="KED147" s="7"/>
      <c r="KEE147" s="7"/>
      <c r="KEF147" s="7"/>
      <c r="KEG147" s="7"/>
      <c r="KEH147" s="7"/>
      <c r="KEI147" s="7"/>
      <c r="KEJ147" s="7"/>
      <c r="KEK147" s="7"/>
      <c r="KEL147" s="7"/>
      <c r="KEM147" s="7"/>
      <c r="KEN147" s="7"/>
      <c r="KEO147" s="7"/>
      <c r="KEP147" s="7"/>
      <c r="KEQ147" s="7"/>
      <c r="KER147" s="7"/>
      <c r="KES147" s="7"/>
      <c r="KET147" s="7"/>
      <c r="KEU147" s="7"/>
      <c r="KEV147" s="7"/>
      <c r="KEW147" s="7"/>
      <c r="KEX147" s="7"/>
      <c r="KEY147" s="7"/>
      <c r="KEZ147" s="7"/>
      <c r="KFA147" s="7"/>
      <c r="KFB147" s="7"/>
      <c r="KFC147" s="7"/>
      <c r="KFD147" s="7"/>
      <c r="KFE147" s="7"/>
      <c r="KFF147" s="7"/>
      <c r="KFG147" s="7"/>
      <c r="KFH147" s="7"/>
      <c r="KFI147" s="7"/>
      <c r="KFJ147" s="7"/>
      <c r="KFK147" s="7"/>
      <c r="KFL147" s="7"/>
      <c r="KFM147" s="7"/>
      <c r="KFN147" s="7"/>
      <c r="KFO147" s="7"/>
      <c r="KFP147" s="7"/>
      <c r="KFQ147" s="7"/>
      <c r="KFR147" s="7"/>
      <c r="KFS147" s="7"/>
      <c r="KFT147" s="7"/>
      <c r="KFU147" s="7"/>
      <c r="KFV147" s="7"/>
      <c r="KFW147" s="7"/>
      <c r="KFX147" s="7"/>
      <c r="KFY147" s="7"/>
      <c r="KFZ147" s="7"/>
      <c r="KGA147" s="7"/>
      <c r="KGB147" s="7"/>
      <c r="KGC147" s="7"/>
      <c r="KGD147" s="7"/>
      <c r="KGE147" s="7"/>
      <c r="KGF147" s="7"/>
      <c r="KGG147" s="7"/>
      <c r="KGH147" s="7"/>
      <c r="KGI147" s="7"/>
      <c r="KGJ147" s="7"/>
      <c r="KGK147" s="7"/>
      <c r="KGL147" s="7"/>
      <c r="KGM147" s="7"/>
      <c r="KGN147" s="7"/>
      <c r="KGO147" s="7"/>
      <c r="KGP147" s="7"/>
      <c r="KGQ147" s="7"/>
      <c r="KGR147" s="7"/>
      <c r="KGS147" s="7"/>
      <c r="KGT147" s="7"/>
      <c r="KGU147" s="7"/>
      <c r="KGV147" s="7"/>
      <c r="KGW147" s="7"/>
      <c r="KGX147" s="7"/>
      <c r="KGY147" s="7"/>
      <c r="KGZ147" s="7"/>
      <c r="KHA147" s="7"/>
      <c r="KHB147" s="7"/>
      <c r="KHC147" s="7"/>
      <c r="KHD147" s="7"/>
      <c r="KHE147" s="7"/>
      <c r="KHF147" s="7"/>
      <c r="KHG147" s="7"/>
      <c r="KHH147" s="7"/>
      <c r="KHI147" s="7"/>
      <c r="KHJ147" s="7"/>
      <c r="KHK147" s="7"/>
      <c r="KHL147" s="7"/>
      <c r="KHM147" s="7"/>
      <c r="KHN147" s="7"/>
      <c r="KHO147" s="7"/>
      <c r="KHP147" s="7"/>
      <c r="KHQ147" s="7"/>
      <c r="KHR147" s="7"/>
      <c r="KHS147" s="7"/>
      <c r="KHT147" s="7"/>
      <c r="KHU147" s="7"/>
      <c r="KHV147" s="7"/>
      <c r="KHW147" s="7"/>
      <c r="KHX147" s="7"/>
      <c r="KHY147" s="7"/>
      <c r="KHZ147" s="7"/>
      <c r="KIA147" s="7"/>
      <c r="KIB147" s="7"/>
      <c r="KIC147" s="7"/>
      <c r="KID147" s="7"/>
      <c r="KIE147" s="7"/>
      <c r="KIF147" s="7"/>
      <c r="KIG147" s="7"/>
      <c r="KIH147" s="7"/>
      <c r="KII147" s="7"/>
      <c r="KIJ147" s="7"/>
      <c r="KIK147" s="7"/>
      <c r="KIL147" s="7"/>
      <c r="KIM147" s="7"/>
      <c r="KIN147" s="7"/>
      <c r="KIO147" s="7"/>
      <c r="KIP147" s="7"/>
      <c r="KIQ147" s="7"/>
      <c r="KIR147" s="7"/>
      <c r="KIS147" s="7"/>
      <c r="KIT147" s="7"/>
      <c r="KIU147" s="7"/>
      <c r="KIV147" s="7"/>
      <c r="KIW147" s="7"/>
      <c r="KIX147" s="7"/>
      <c r="KIY147" s="7"/>
      <c r="KIZ147" s="7"/>
      <c r="KJA147" s="7"/>
      <c r="KJB147" s="7"/>
      <c r="KJC147" s="7"/>
      <c r="KJD147" s="7"/>
      <c r="KJF147" s="7"/>
      <c r="KJG147" s="7"/>
      <c r="KJH147" s="7"/>
      <c r="KJI147" s="7"/>
      <c r="KJJ147" s="7"/>
      <c r="KJK147" s="7"/>
      <c r="KJL147" s="7"/>
      <c r="KJM147" s="7"/>
      <c r="KJN147" s="7"/>
      <c r="KJO147" s="7"/>
      <c r="KJP147" s="7"/>
      <c r="KJQ147" s="7"/>
      <c r="KJR147" s="7"/>
      <c r="KJS147" s="7"/>
      <c r="KJT147" s="7"/>
      <c r="KJU147" s="7"/>
      <c r="KJV147" s="7"/>
      <c r="KJW147" s="7"/>
      <c r="KJX147" s="7"/>
      <c r="KJY147" s="7"/>
      <c r="KJZ147" s="7"/>
      <c r="KKA147" s="7"/>
      <c r="KKB147" s="7"/>
      <c r="KKC147" s="7"/>
      <c r="KKD147" s="7"/>
      <c r="KKE147" s="7"/>
      <c r="KKF147" s="7"/>
      <c r="KKG147" s="7"/>
      <c r="KKH147" s="7"/>
      <c r="KKI147" s="7"/>
      <c r="KKJ147" s="7"/>
      <c r="KKK147" s="7"/>
      <c r="KKL147" s="7"/>
      <c r="KKM147" s="7"/>
      <c r="KKN147" s="7"/>
      <c r="KKO147" s="7"/>
      <c r="KKP147" s="7"/>
      <c r="KKQ147" s="7"/>
      <c r="KKR147" s="7"/>
      <c r="KKS147" s="7"/>
      <c r="KKT147" s="7"/>
      <c r="KKU147" s="7"/>
      <c r="KKV147" s="7"/>
      <c r="KKW147" s="7"/>
      <c r="KKX147" s="7"/>
      <c r="KKY147" s="7"/>
      <c r="KKZ147" s="7"/>
      <c r="KLA147" s="7"/>
      <c r="KLB147" s="7"/>
      <c r="KLC147" s="7"/>
      <c r="KLD147" s="7"/>
      <c r="KLE147" s="7"/>
      <c r="KLF147" s="7"/>
      <c r="KLG147" s="7"/>
      <c r="KLH147" s="7"/>
      <c r="KLI147" s="7"/>
      <c r="KLJ147" s="7"/>
      <c r="KLK147" s="7"/>
      <c r="KLL147" s="7"/>
      <c r="KLM147" s="7"/>
      <c r="KLN147" s="7"/>
      <c r="KLO147" s="7"/>
      <c r="KLP147" s="7"/>
      <c r="KLQ147" s="7"/>
      <c r="KLR147" s="7"/>
      <c r="KLS147" s="7"/>
      <c r="KLT147" s="7"/>
      <c r="KLU147" s="7"/>
      <c r="KLV147" s="7"/>
      <c r="KLW147" s="7"/>
      <c r="KLX147" s="7"/>
      <c r="KLY147" s="7"/>
      <c r="KLZ147" s="7"/>
      <c r="KMA147" s="7"/>
      <c r="KMB147" s="7"/>
      <c r="KMC147" s="7"/>
      <c r="KMD147" s="7"/>
      <c r="KME147" s="7"/>
      <c r="KMF147" s="7"/>
      <c r="KMG147" s="7"/>
      <c r="KMH147" s="7"/>
      <c r="KMI147" s="7"/>
      <c r="KMJ147" s="7"/>
      <c r="KMK147" s="7"/>
      <c r="KML147" s="7"/>
      <c r="KMM147" s="7"/>
      <c r="KMN147" s="7"/>
      <c r="KMO147" s="7"/>
      <c r="KMP147" s="7"/>
      <c r="KMQ147" s="7"/>
      <c r="KMR147" s="7"/>
      <c r="KMS147" s="7"/>
      <c r="KMT147" s="7"/>
      <c r="KMU147" s="7"/>
      <c r="KMV147" s="7"/>
      <c r="KMW147" s="7"/>
      <c r="KMX147" s="7"/>
      <c r="KMY147" s="7"/>
      <c r="KMZ147" s="7"/>
      <c r="KNA147" s="7"/>
      <c r="KNB147" s="7"/>
      <c r="KNC147" s="7"/>
      <c r="KND147" s="7"/>
      <c r="KNE147" s="7"/>
      <c r="KNF147" s="7"/>
      <c r="KNG147" s="7"/>
      <c r="KNH147" s="7"/>
      <c r="KNI147" s="7"/>
      <c r="KNJ147" s="7"/>
      <c r="KNK147" s="7"/>
      <c r="KNL147" s="7"/>
      <c r="KNM147" s="7"/>
      <c r="KNN147" s="7"/>
      <c r="KNO147" s="7"/>
      <c r="KNP147" s="7"/>
      <c r="KNQ147" s="7"/>
      <c r="KNR147" s="7"/>
      <c r="KNS147" s="7"/>
      <c r="KNT147" s="7"/>
      <c r="KNU147" s="7"/>
      <c r="KNV147" s="7"/>
      <c r="KNW147" s="7"/>
      <c r="KNX147" s="7"/>
      <c r="KNY147" s="7"/>
      <c r="KNZ147" s="7"/>
      <c r="KOA147" s="7"/>
      <c r="KOB147" s="7"/>
      <c r="KOC147" s="7"/>
      <c r="KOD147" s="7"/>
      <c r="KOE147" s="7"/>
      <c r="KOF147" s="7"/>
      <c r="KOG147" s="7"/>
      <c r="KOH147" s="7"/>
      <c r="KOI147" s="7"/>
      <c r="KOJ147" s="7"/>
      <c r="KOK147" s="7"/>
      <c r="KOL147" s="7"/>
      <c r="KOM147" s="7"/>
      <c r="KON147" s="7"/>
      <c r="KOO147" s="7"/>
      <c r="KOP147" s="7"/>
      <c r="KOQ147" s="7"/>
      <c r="KOR147" s="7"/>
      <c r="KOS147" s="7"/>
      <c r="KOT147" s="7"/>
      <c r="KOU147" s="7"/>
      <c r="KOV147" s="7"/>
      <c r="KOW147" s="7"/>
      <c r="KOX147" s="7"/>
      <c r="KOY147" s="7"/>
      <c r="KOZ147" s="7"/>
      <c r="KPA147" s="7"/>
      <c r="KPB147" s="7"/>
      <c r="KPC147" s="7"/>
      <c r="KPD147" s="7"/>
      <c r="KPE147" s="7"/>
      <c r="KPF147" s="7"/>
      <c r="KPG147" s="7"/>
      <c r="KPH147" s="7"/>
      <c r="KPI147" s="7"/>
      <c r="KPJ147" s="7"/>
      <c r="KPK147" s="7"/>
      <c r="KPL147" s="7"/>
      <c r="KPM147" s="7"/>
      <c r="KPN147" s="7"/>
      <c r="KPO147" s="7"/>
      <c r="KPP147" s="7"/>
      <c r="KPQ147" s="7"/>
      <c r="KPR147" s="7"/>
      <c r="KPS147" s="7"/>
      <c r="KPT147" s="7"/>
      <c r="KPU147" s="7"/>
      <c r="KPV147" s="7"/>
      <c r="KPW147" s="7"/>
      <c r="KPX147" s="7"/>
      <c r="KPY147" s="7"/>
      <c r="KPZ147" s="7"/>
      <c r="KQA147" s="7"/>
      <c r="KQB147" s="7"/>
      <c r="KQC147" s="7"/>
      <c r="KQD147" s="7"/>
      <c r="KQE147" s="7"/>
      <c r="KQF147" s="7"/>
      <c r="KQG147" s="7"/>
      <c r="KQH147" s="7"/>
      <c r="KQI147" s="7"/>
      <c r="KQJ147" s="7"/>
      <c r="KQK147" s="7"/>
      <c r="KQL147" s="7"/>
      <c r="KQM147" s="7"/>
      <c r="KQN147" s="7"/>
      <c r="KQO147" s="7"/>
      <c r="KQP147" s="7"/>
      <c r="KQQ147" s="7"/>
      <c r="KQR147" s="7"/>
      <c r="KQS147" s="7"/>
      <c r="KQT147" s="7"/>
      <c r="KQU147" s="7"/>
      <c r="KQV147" s="7"/>
      <c r="KQW147" s="7"/>
      <c r="KQX147" s="7"/>
      <c r="KQY147" s="7"/>
      <c r="KQZ147" s="7"/>
      <c r="KRA147" s="7"/>
      <c r="KRB147" s="7"/>
      <c r="KRC147" s="7"/>
      <c r="KRD147" s="7"/>
      <c r="KRE147" s="7"/>
      <c r="KRF147" s="7"/>
      <c r="KRG147" s="7"/>
      <c r="KRH147" s="7"/>
      <c r="KRI147" s="7"/>
      <c r="KRJ147" s="7"/>
      <c r="KRK147" s="7"/>
      <c r="KRL147" s="7"/>
      <c r="KRM147" s="7"/>
      <c r="KRN147" s="7"/>
      <c r="KRO147" s="7"/>
      <c r="KRP147" s="7"/>
      <c r="KRQ147" s="7"/>
      <c r="KRR147" s="7"/>
      <c r="KRS147" s="7"/>
      <c r="KRT147" s="7"/>
      <c r="KRU147" s="7"/>
      <c r="KRV147" s="7"/>
      <c r="KRW147" s="7"/>
      <c r="KRX147" s="7"/>
      <c r="KRY147" s="7"/>
      <c r="KRZ147" s="7"/>
      <c r="KSA147" s="7"/>
      <c r="KSB147" s="7"/>
      <c r="KSC147" s="7"/>
      <c r="KSD147" s="7"/>
      <c r="KSE147" s="7"/>
      <c r="KSF147" s="7"/>
      <c r="KSG147" s="7"/>
      <c r="KSH147" s="7"/>
      <c r="KSI147" s="7"/>
      <c r="KSJ147" s="7"/>
      <c r="KSK147" s="7"/>
      <c r="KSL147" s="7"/>
      <c r="KSM147" s="7"/>
      <c r="KSN147" s="7"/>
      <c r="KSO147" s="7"/>
      <c r="KSP147" s="7"/>
      <c r="KSQ147" s="7"/>
      <c r="KSR147" s="7"/>
      <c r="KSS147" s="7"/>
      <c r="KST147" s="7"/>
      <c r="KSU147" s="7"/>
      <c r="KSV147" s="7"/>
      <c r="KSW147" s="7"/>
      <c r="KSX147" s="7"/>
      <c r="KSY147" s="7"/>
      <c r="KSZ147" s="7"/>
      <c r="KTB147" s="7"/>
      <c r="KTC147" s="7"/>
      <c r="KTD147" s="7"/>
      <c r="KTE147" s="7"/>
      <c r="KTF147" s="7"/>
      <c r="KTG147" s="7"/>
      <c r="KTH147" s="7"/>
      <c r="KTI147" s="7"/>
      <c r="KTJ147" s="7"/>
      <c r="KTK147" s="7"/>
      <c r="KTL147" s="7"/>
      <c r="KTM147" s="7"/>
      <c r="KTN147" s="7"/>
      <c r="KTO147" s="7"/>
      <c r="KTP147" s="7"/>
      <c r="KTQ147" s="7"/>
      <c r="KTR147" s="7"/>
      <c r="KTS147" s="7"/>
      <c r="KTT147" s="7"/>
      <c r="KTU147" s="7"/>
      <c r="KTV147" s="7"/>
      <c r="KTW147" s="7"/>
      <c r="KTX147" s="7"/>
      <c r="KTY147" s="7"/>
      <c r="KTZ147" s="7"/>
      <c r="KUA147" s="7"/>
      <c r="KUB147" s="7"/>
      <c r="KUC147" s="7"/>
      <c r="KUD147" s="7"/>
      <c r="KUE147" s="7"/>
      <c r="KUF147" s="7"/>
      <c r="KUG147" s="7"/>
      <c r="KUH147" s="7"/>
      <c r="KUI147" s="7"/>
      <c r="KUJ147" s="7"/>
      <c r="KUK147" s="7"/>
      <c r="KUL147" s="7"/>
      <c r="KUM147" s="7"/>
      <c r="KUN147" s="7"/>
      <c r="KUO147" s="7"/>
      <c r="KUP147" s="7"/>
      <c r="KUQ147" s="7"/>
      <c r="KUR147" s="7"/>
      <c r="KUS147" s="7"/>
      <c r="KUT147" s="7"/>
      <c r="KUU147" s="7"/>
      <c r="KUV147" s="7"/>
      <c r="KUW147" s="7"/>
      <c r="KUX147" s="7"/>
      <c r="KUY147" s="7"/>
      <c r="KUZ147" s="7"/>
      <c r="KVA147" s="7"/>
      <c r="KVB147" s="7"/>
      <c r="KVC147" s="7"/>
      <c r="KVD147" s="7"/>
      <c r="KVE147" s="7"/>
      <c r="KVF147" s="7"/>
      <c r="KVG147" s="7"/>
      <c r="KVH147" s="7"/>
      <c r="KVI147" s="7"/>
      <c r="KVJ147" s="7"/>
      <c r="KVK147" s="7"/>
      <c r="KVL147" s="7"/>
      <c r="KVM147" s="7"/>
      <c r="KVN147" s="7"/>
      <c r="KVO147" s="7"/>
      <c r="KVP147" s="7"/>
      <c r="KVQ147" s="7"/>
      <c r="KVR147" s="7"/>
      <c r="KVS147" s="7"/>
      <c r="KVT147" s="7"/>
      <c r="KVU147" s="7"/>
      <c r="KVV147" s="7"/>
      <c r="KVW147" s="7"/>
      <c r="KVX147" s="7"/>
      <c r="KVY147" s="7"/>
      <c r="KVZ147" s="7"/>
      <c r="KWA147" s="7"/>
      <c r="KWB147" s="7"/>
      <c r="KWC147" s="7"/>
      <c r="KWD147" s="7"/>
      <c r="KWE147" s="7"/>
      <c r="KWF147" s="7"/>
      <c r="KWG147" s="7"/>
      <c r="KWH147" s="7"/>
      <c r="KWI147" s="7"/>
      <c r="KWJ147" s="7"/>
      <c r="KWK147" s="7"/>
      <c r="KWL147" s="7"/>
      <c r="KWM147" s="7"/>
      <c r="KWN147" s="7"/>
      <c r="KWO147" s="7"/>
      <c r="KWP147" s="7"/>
      <c r="KWQ147" s="7"/>
      <c r="KWR147" s="7"/>
      <c r="KWS147" s="7"/>
      <c r="KWT147" s="7"/>
      <c r="KWU147" s="7"/>
      <c r="KWV147" s="7"/>
      <c r="KWW147" s="7"/>
      <c r="KWX147" s="7"/>
      <c r="KWY147" s="7"/>
      <c r="KWZ147" s="7"/>
      <c r="KXA147" s="7"/>
      <c r="KXB147" s="7"/>
      <c r="KXC147" s="7"/>
      <c r="KXD147" s="7"/>
      <c r="KXE147" s="7"/>
      <c r="KXF147" s="7"/>
      <c r="KXG147" s="7"/>
      <c r="KXH147" s="7"/>
      <c r="KXI147" s="7"/>
      <c r="KXJ147" s="7"/>
      <c r="KXK147" s="7"/>
      <c r="KXL147" s="7"/>
      <c r="KXM147" s="7"/>
      <c r="KXN147" s="7"/>
      <c r="KXO147" s="7"/>
      <c r="KXP147" s="7"/>
      <c r="KXQ147" s="7"/>
      <c r="KXR147" s="7"/>
      <c r="KXS147" s="7"/>
      <c r="KXT147" s="7"/>
      <c r="KXU147" s="7"/>
      <c r="KXV147" s="7"/>
      <c r="KXW147" s="7"/>
      <c r="KXX147" s="7"/>
      <c r="KXY147" s="7"/>
      <c r="KXZ147" s="7"/>
      <c r="KYA147" s="7"/>
      <c r="KYB147" s="7"/>
      <c r="KYC147" s="7"/>
      <c r="KYD147" s="7"/>
      <c r="KYE147" s="7"/>
      <c r="KYF147" s="7"/>
      <c r="KYG147" s="7"/>
      <c r="KYH147" s="7"/>
      <c r="KYI147" s="7"/>
      <c r="KYJ147" s="7"/>
      <c r="KYK147" s="7"/>
      <c r="KYL147" s="7"/>
      <c r="KYM147" s="7"/>
      <c r="KYN147" s="7"/>
      <c r="KYO147" s="7"/>
      <c r="KYP147" s="7"/>
      <c r="KYQ147" s="7"/>
      <c r="KYR147" s="7"/>
      <c r="KYS147" s="7"/>
      <c r="KYT147" s="7"/>
      <c r="KYU147" s="7"/>
      <c r="KYV147" s="7"/>
      <c r="KYW147" s="7"/>
      <c r="KYX147" s="7"/>
      <c r="KYY147" s="7"/>
      <c r="KYZ147" s="7"/>
      <c r="KZA147" s="7"/>
      <c r="KZB147" s="7"/>
      <c r="KZC147" s="7"/>
      <c r="KZD147" s="7"/>
      <c r="KZE147" s="7"/>
      <c r="KZF147" s="7"/>
      <c r="KZG147" s="7"/>
      <c r="KZH147" s="7"/>
      <c r="KZI147" s="7"/>
      <c r="KZJ147" s="7"/>
      <c r="KZK147" s="7"/>
      <c r="KZL147" s="7"/>
      <c r="KZM147" s="7"/>
      <c r="KZN147" s="7"/>
      <c r="KZO147" s="7"/>
      <c r="KZP147" s="7"/>
      <c r="KZQ147" s="7"/>
      <c r="KZR147" s="7"/>
      <c r="KZS147" s="7"/>
      <c r="KZT147" s="7"/>
      <c r="KZU147" s="7"/>
      <c r="KZV147" s="7"/>
      <c r="KZW147" s="7"/>
      <c r="KZX147" s="7"/>
      <c r="KZY147" s="7"/>
      <c r="KZZ147" s="7"/>
      <c r="LAA147" s="7"/>
      <c r="LAB147" s="7"/>
      <c r="LAC147" s="7"/>
      <c r="LAD147" s="7"/>
      <c r="LAE147" s="7"/>
      <c r="LAF147" s="7"/>
      <c r="LAG147" s="7"/>
      <c r="LAH147" s="7"/>
      <c r="LAI147" s="7"/>
      <c r="LAJ147" s="7"/>
      <c r="LAK147" s="7"/>
      <c r="LAL147" s="7"/>
      <c r="LAM147" s="7"/>
      <c r="LAN147" s="7"/>
      <c r="LAO147" s="7"/>
      <c r="LAP147" s="7"/>
      <c r="LAQ147" s="7"/>
      <c r="LAR147" s="7"/>
      <c r="LAS147" s="7"/>
      <c r="LAT147" s="7"/>
      <c r="LAU147" s="7"/>
      <c r="LAV147" s="7"/>
      <c r="LAW147" s="7"/>
      <c r="LAX147" s="7"/>
      <c r="LAY147" s="7"/>
      <c r="LAZ147" s="7"/>
      <c r="LBA147" s="7"/>
      <c r="LBB147" s="7"/>
      <c r="LBC147" s="7"/>
      <c r="LBD147" s="7"/>
      <c r="LBE147" s="7"/>
      <c r="LBF147" s="7"/>
      <c r="LBG147" s="7"/>
      <c r="LBH147" s="7"/>
      <c r="LBI147" s="7"/>
      <c r="LBJ147" s="7"/>
      <c r="LBK147" s="7"/>
      <c r="LBL147" s="7"/>
      <c r="LBM147" s="7"/>
      <c r="LBN147" s="7"/>
      <c r="LBO147" s="7"/>
      <c r="LBP147" s="7"/>
      <c r="LBQ147" s="7"/>
      <c r="LBR147" s="7"/>
      <c r="LBS147" s="7"/>
      <c r="LBT147" s="7"/>
      <c r="LBU147" s="7"/>
      <c r="LBV147" s="7"/>
      <c r="LBW147" s="7"/>
      <c r="LBX147" s="7"/>
      <c r="LBY147" s="7"/>
      <c r="LBZ147" s="7"/>
      <c r="LCA147" s="7"/>
      <c r="LCB147" s="7"/>
      <c r="LCC147" s="7"/>
      <c r="LCD147" s="7"/>
      <c r="LCE147" s="7"/>
      <c r="LCF147" s="7"/>
      <c r="LCG147" s="7"/>
      <c r="LCH147" s="7"/>
      <c r="LCI147" s="7"/>
      <c r="LCJ147" s="7"/>
      <c r="LCK147" s="7"/>
      <c r="LCL147" s="7"/>
      <c r="LCM147" s="7"/>
      <c r="LCN147" s="7"/>
      <c r="LCO147" s="7"/>
      <c r="LCP147" s="7"/>
      <c r="LCQ147" s="7"/>
      <c r="LCR147" s="7"/>
      <c r="LCS147" s="7"/>
      <c r="LCT147" s="7"/>
      <c r="LCU147" s="7"/>
      <c r="LCV147" s="7"/>
      <c r="LCX147" s="7"/>
      <c r="LCY147" s="7"/>
      <c r="LCZ147" s="7"/>
      <c r="LDA147" s="7"/>
      <c r="LDB147" s="7"/>
      <c r="LDC147" s="7"/>
      <c r="LDD147" s="7"/>
      <c r="LDE147" s="7"/>
      <c r="LDF147" s="7"/>
      <c r="LDG147" s="7"/>
      <c r="LDH147" s="7"/>
      <c r="LDI147" s="7"/>
      <c r="LDJ147" s="7"/>
      <c r="LDK147" s="7"/>
      <c r="LDL147" s="7"/>
      <c r="LDM147" s="7"/>
      <c r="LDN147" s="7"/>
      <c r="LDO147" s="7"/>
      <c r="LDP147" s="7"/>
      <c r="LDQ147" s="7"/>
      <c r="LDR147" s="7"/>
      <c r="LDS147" s="7"/>
      <c r="LDT147" s="7"/>
      <c r="LDU147" s="7"/>
      <c r="LDV147" s="7"/>
      <c r="LDW147" s="7"/>
      <c r="LDX147" s="7"/>
      <c r="LDY147" s="7"/>
      <c r="LDZ147" s="7"/>
      <c r="LEA147" s="7"/>
      <c r="LEB147" s="7"/>
      <c r="LEC147" s="7"/>
      <c r="LED147" s="7"/>
      <c r="LEE147" s="7"/>
      <c r="LEF147" s="7"/>
      <c r="LEG147" s="7"/>
      <c r="LEH147" s="7"/>
      <c r="LEI147" s="7"/>
      <c r="LEJ147" s="7"/>
      <c r="LEK147" s="7"/>
      <c r="LEL147" s="7"/>
      <c r="LEM147" s="7"/>
      <c r="LEN147" s="7"/>
      <c r="LEO147" s="7"/>
      <c r="LEP147" s="7"/>
      <c r="LEQ147" s="7"/>
      <c r="LER147" s="7"/>
      <c r="LES147" s="7"/>
      <c r="LET147" s="7"/>
      <c r="LEU147" s="7"/>
      <c r="LEV147" s="7"/>
      <c r="LEW147" s="7"/>
      <c r="LEX147" s="7"/>
      <c r="LEY147" s="7"/>
      <c r="LEZ147" s="7"/>
      <c r="LFA147" s="7"/>
      <c r="LFB147" s="7"/>
      <c r="LFC147" s="7"/>
      <c r="LFD147" s="7"/>
      <c r="LFE147" s="7"/>
      <c r="LFF147" s="7"/>
      <c r="LFG147" s="7"/>
      <c r="LFH147" s="7"/>
      <c r="LFI147" s="7"/>
      <c r="LFJ147" s="7"/>
      <c r="LFK147" s="7"/>
      <c r="LFL147" s="7"/>
      <c r="LFM147" s="7"/>
      <c r="LFN147" s="7"/>
      <c r="LFO147" s="7"/>
      <c r="LFP147" s="7"/>
      <c r="LFQ147" s="7"/>
      <c r="LFR147" s="7"/>
      <c r="LFS147" s="7"/>
      <c r="LFT147" s="7"/>
      <c r="LFU147" s="7"/>
      <c r="LFV147" s="7"/>
      <c r="LFW147" s="7"/>
      <c r="LFX147" s="7"/>
      <c r="LFY147" s="7"/>
      <c r="LFZ147" s="7"/>
      <c r="LGA147" s="7"/>
      <c r="LGB147" s="7"/>
      <c r="LGC147" s="7"/>
      <c r="LGD147" s="7"/>
      <c r="LGE147" s="7"/>
      <c r="LGF147" s="7"/>
      <c r="LGG147" s="7"/>
      <c r="LGH147" s="7"/>
      <c r="LGI147" s="7"/>
      <c r="LGJ147" s="7"/>
      <c r="LGK147" s="7"/>
      <c r="LGL147" s="7"/>
      <c r="LGM147" s="7"/>
      <c r="LGN147" s="7"/>
      <c r="LGO147" s="7"/>
      <c r="LGP147" s="7"/>
      <c r="LGQ147" s="7"/>
      <c r="LGR147" s="7"/>
      <c r="LGS147" s="7"/>
      <c r="LGT147" s="7"/>
      <c r="LGU147" s="7"/>
      <c r="LGV147" s="7"/>
      <c r="LGW147" s="7"/>
      <c r="LGX147" s="7"/>
      <c r="LGY147" s="7"/>
      <c r="LGZ147" s="7"/>
      <c r="LHA147" s="7"/>
      <c r="LHB147" s="7"/>
      <c r="LHC147" s="7"/>
      <c r="LHD147" s="7"/>
      <c r="LHE147" s="7"/>
      <c r="LHF147" s="7"/>
      <c r="LHG147" s="7"/>
      <c r="LHH147" s="7"/>
      <c r="LHI147" s="7"/>
      <c r="LHJ147" s="7"/>
      <c r="LHK147" s="7"/>
      <c r="LHL147" s="7"/>
      <c r="LHM147" s="7"/>
      <c r="LHN147" s="7"/>
      <c r="LHO147" s="7"/>
      <c r="LHP147" s="7"/>
      <c r="LHQ147" s="7"/>
      <c r="LHR147" s="7"/>
      <c r="LHS147" s="7"/>
      <c r="LHT147" s="7"/>
      <c r="LHU147" s="7"/>
      <c r="LHV147" s="7"/>
      <c r="LHW147" s="7"/>
      <c r="LHX147" s="7"/>
      <c r="LHY147" s="7"/>
      <c r="LHZ147" s="7"/>
      <c r="LIA147" s="7"/>
      <c r="LIB147" s="7"/>
      <c r="LIC147" s="7"/>
      <c r="LID147" s="7"/>
      <c r="LIE147" s="7"/>
      <c r="LIF147" s="7"/>
      <c r="LIG147" s="7"/>
      <c r="LIH147" s="7"/>
      <c r="LII147" s="7"/>
      <c r="LIJ147" s="7"/>
      <c r="LIK147" s="7"/>
      <c r="LIL147" s="7"/>
      <c r="LIM147" s="7"/>
      <c r="LIN147" s="7"/>
      <c r="LIO147" s="7"/>
      <c r="LIP147" s="7"/>
      <c r="LIQ147" s="7"/>
      <c r="LIR147" s="7"/>
      <c r="LIS147" s="7"/>
      <c r="LIT147" s="7"/>
      <c r="LIU147" s="7"/>
      <c r="LIV147" s="7"/>
      <c r="LIW147" s="7"/>
      <c r="LIX147" s="7"/>
      <c r="LIY147" s="7"/>
      <c r="LIZ147" s="7"/>
      <c r="LJA147" s="7"/>
      <c r="LJB147" s="7"/>
      <c r="LJC147" s="7"/>
      <c r="LJD147" s="7"/>
      <c r="LJE147" s="7"/>
      <c r="LJF147" s="7"/>
      <c r="LJG147" s="7"/>
      <c r="LJH147" s="7"/>
      <c r="LJI147" s="7"/>
      <c r="LJJ147" s="7"/>
      <c r="LJK147" s="7"/>
      <c r="LJL147" s="7"/>
      <c r="LJM147" s="7"/>
      <c r="LJN147" s="7"/>
      <c r="LJO147" s="7"/>
      <c r="LJP147" s="7"/>
      <c r="LJQ147" s="7"/>
      <c r="LJR147" s="7"/>
      <c r="LJS147" s="7"/>
      <c r="LJT147" s="7"/>
      <c r="LJU147" s="7"/>
      <c r="LJV147" s="7"/>
      <c r="LJW147" s="7"/>
      <c r="LJX147" s="7"/>
      <c r="LJY147" s="7"/>
      <c r="LJZ147" s="7"/>
      <c r="LKA147" s="7"/>
      <c r="LKB147" s="7"/>
      <c r="LKC147" s="7"/>
      <c r="LKD147" s="7"/>
      <c r="LKE147" s="7"/>
      <c r="LKF147" s="7"/>
      <c r="LKG147" s="7"/>
      <c r="LKH147" s="7"/>
      <c r="LKI147" s="7"/>
      <c r="LKJ147" s="7"/>
      <c r="LKK147" s="7"/>
      <c r="LKL147" s="7"/>
      <c r="LKM147" s="7"/>
      <c r="LKN147" s="7"/>
      <c r="LKO147" s="7"/>
      <c r="LKP147" s="7"/>
      <c r="LKQ147" s="7"/>
      <c r="LKR147" s="7"/>
      <c r="LKS147" s="7"/>
      <c r="LKT147" s="7"/>
      <c r="LKU147" s="7"/>
      <c r="LKV147" s="7"/>
      <c r="LKW147" s="7"/>
      <c r="LKX147" s="7"/>
      <c r="LKY147" s="7"/>
      <c r="LKZ147" s="7"/>
      <c r="LLA147" s="7"/>
      <c r="LLB147" s="7"/>
      <c r="LLC147" s="7"/>
      <c r="LLD147" s="7"/>
      <c r="LLE147" s="7"/>
      <c r="LLF147" s="7"/>
      <c r="LLG147" s="7"/>
      <c r="LLH147" s="7"/>
      <c r="LLI147" s="7"/>
      <c r="LLJ147" s="7"/>
      <c r="LLK147" s="7"/>
      <c r="LLL147" s="7"/>
      <c r="LLM147" s="7"/>
      <c r="LLN147" s="7"/>
      <c r="LLO147" s="7"/>
      <c r="LLP147" s="7"/>
      <c r="LLQ147" s="7"/>
      <c r="LLR147" s="7"/>
      <c r="LLS147" s="7"/>
      <c r="LLT147" s="7"/>
      <c r="LLU147" s="7"/>
      <c r="LLV147" s="7"/>
      <c r="LLW147" s="7"/>
      <c r="LLX147" s="7"/>
      <c r="LLY147" s="7"/>
      <c r="LLZ147" s="7"/>
      <c r="LMA147" s="7"/>
      <c r="LMB147" s="7"/>
      <c r="LMC147" s="7"/>
      <c r="LMD147" s="7"/>
      <c r="LME147" s="7"/>
      <c r="LMF147" s="7"/>
      <c r="LMG147" s="7"/>
      <c r="LMH147" s="7"/>
      <c r="LMI147" s="7"/>
      <c r="LMJ147" s="7"/>
      <c r="LMK147" s="7"/>
      <c r="LML147" s="7"/>
      <c r="LMM147" s="7"/>
      <c r="LMN147" s="7"/>
      <c r="LMO147" s="7"/>
      <c r="LMP147" s="7"/>
      <c r="LMQ147" s="7"/>
      <c r="LMR147" s="7"/>
      <c r="LMT147" s="7"/>
      <c r="LMU147" s="7"/>
      <c r="LMV147" s="7"/>
      <c r="LMW147" s="7"/>
      <c r="LMX147" s="7"/>
      <c r="LMY147" s="7"/>
      <c r="LMZ147" s="7"/>
      <c r="LNA147" s="7"/>
      <c r="LNB147" s="7"/>
      <c r="LNC147" s="7"/>
      <c r="LND147" s="7"/>
      <c r="LNE147" s="7"/>
      <c r="LNF147" s="7"/>
      <c r="LNG147" s="7"/>
      <c r="LNH147" s="7"/>
      <c r="LNI147" s="7"/>
      <c r="LNJ147" s="7"/>
      <c r="LNK147" s="7"/>
      <c r="LNL147" s="7"/>
      <c r="LNM147" s="7"/>
      <c r="LNN147" s="7"/>
      <c r="LNO147" s="7"/>
      <c r="LNP147" s="7"/>
      <c r="LNQ147" s="7"/>
      <c r="LNR147" s="7"/>
      <c r="LNS147" s="7"/>
      <c r="LNT147" s="7"/>
      <c r="LNU147" s="7"/>
      <c r="LNV147" s="7"/>
      <c r="LNW147" s="7"/>
      <c r="LNX147" s="7"/>
      <c r="LNY147" s="7"/>
      <c r="LNZ147" s="7"/>
      <c r="LOA147" s="7"/>
      <c r="LOB147" s="7"/>
      <c r="LOC147" s="7"/>
      <c r="LOD147" s="7"/>
      <c r="LOE147" s="7"/>
      <c r="LOF147" s="7"/>
      <c r="LOG147" s="7"/>
      <c r="LOH147" s="7"/>
      <c r="LOI147" s="7"/>
      <c r="LOJ147" s="7"/>
      <c r="LOK147" s="7"/>
      <c r="LOL147" s="7"/>
      <c r="LOM147" s="7"/>
      <c r="LON147" s="7"/>
      <c r="LOO147" s="7"/>
      <c r="LOP147" s="7"/>
      <c r="LOQ147" s="7"/>
      <c r="LOR147" s="7"/>
      <c r="LOS147" s="7"/>
      <c r="LOT147" s="7"/>
      <c r="LOU147" s="7"/>
      <c r="LOV147" s="7"/>
      <c r="LOW147" s="7"/>
      <c r="LOX147" s="7"/>
      <c r="LOY147" s="7"/>
      <c r="LOZ147" s="7"/>
      <c r="LPA147" s="7"/>
      <c r="LPB147" s="7"/>
      <c r="LPC147" s="7"/>
      <c r="LPD147" s="7"/>
      <c r="LPE147" s="7"/>
      <c r="LPF147" s="7"/>
      <c r="LPG147" s="7"/>
      <c r="LPH147" s="7"/>
      <c r="LPI147" s="7"/>
      <c r="LPJ147" s="7"/>
      <c r="LPK147" s="7"/>
      <c r="LPL147" s="7"/>
      <c r="LPM147" s="7"/>
      <c r="LPN147" s="7"/>
      <c r="LPO147" s="7"/>
      <c r="LPP147" s="7"/>
      <c r="LPQ147" s="7"/>
      <c r="LPR147" s="7"/>
      <c r="LPS147" s="7"/>
      <c r="LPT147" s="7"/>
      <c r="LPU147" s="7"/>
      <c r="LPV147" s="7"/>
      <c r="LPW147" s="7"/>
      <c r="LPX147" s="7"/>
      <c r="LPY147" s="7"/>
      <c r="LPZ147" s="7"/>
      <c r="LQA147" s="7"/>
      <c r="LQB147" s="7"/>
      <c r="LQC147" s="7"/>
      <c r="LQD147" s="7"/>
      <c r="LQE147" s="7"/>
      <c r="LQF147" s="7"/>
      <c r="LQG147" s="7"/>
      <c r="LQH147" s="7"/>
      <c r="LQI147" s="7"/>
      <c r="LQJ147" s="7"/>
      <c r="LQK147" s="7"/>
      <c r="LQL147" s="7"/>
      <c r="LQM147" s="7"/>
      <c r="LQN147" s="7"/>
      <c r="LQO147" s="7"/>
      <c r="LQP147" s="7"/>
      <c r="LQQ147" s="7"/>
      <c r="LQR147" s="7"/>
      <c r="LQS147" s="7"/>
      <c r="LQT147" s="7"/>
      <c r="LQU147" s="7"/>
      <c r="LQV147" s="7"/>
      <c r="LQW147" s="7"/>
      <c r="LQX147" s="7"/>
      <c r="LQY147" s="7"/>
      <c r="LQZ147" s="7"/>
      <c r="LRA147" s="7"/>
      <c r="LRB147" s="7"/>
      <c r="LRC147" s="7"/>
      <c r="LRD147" s="7"/>
      <c r="LRE147" s="7"/>
      <c r="LRF147" s="7"/>
      <c r="LRG147" s="7"/>
      <c r="LRH147" s="7"/>
      <c r="LRI147" s="7"/>
      <c r="LRJ147" s="7"/>
      <c r="LRK147" s="7"/>
      <c r="LRL147" s="7"/>
      <c r="LRM147" s="7"/>
      <c r="LRN147" s="7"/>
      <c r="LRO147" s="7"/>
      <c r="LRP147" s="7"/>
      <c r="LRQ147" s="7"/>
      <c r="LRR147" s="7"/>
      <c r="LRS147" s="7"/>
      <c r="LRT147" s="7"/>
      <c r="LRU147" s="7"/>
      <c r="LRV147" s="7"/>
      <c r="LRW147" s="7"/>
      <c r="LRX147" s="7"/>
      <c r="LRY147" s="7"/>
      <c r="LRZ147" s="7"/>
      <c r="LSA147" s="7"/>
      <c r="LSB147" s="7"/>
      <c r="LSC147" s="7"/>
      <c r="LSD147" s="7"/>
      <c r="LSE147" s="7"/>
      <c r="LSF147" s="7"/>
      <c r="LSG147" s="7"/>
      <c r="LSH147" s="7"/>
      <c r="LSI147" s="7"/>
      <c r="LSJ147" s="7"/>
      <c r="LSK147" s="7"/>
      <c r="LSL147" s="7"/>
      <c r="LSM147" s="7"/>
      <c r="LSN147" s="7"/>
      <c r="LSO147" s="7"/>
      <c r="LSP147" s="7"/>
      <c r="LSQ147" s="7"/>
      <c r="LSR147" s="7"/>
      <c r="LSS147" s="7"/>
      <c r="LST147" s="7"/>
      <c r="LSU147" s="7"/>
      <c r="LSV147" s="7"/>
      <c r="LSW147" s="7"/>
      <c r="LSX147" s="7"/>
      <c r="LSY147" s="7"/>
      <c r="LSZ147" s="7"/>
      <c r="LTA147" s="7"/>
      <c r="LTB147" s="7"/>
      <c r="LTC147" s="7"/>
      <c r="LTD147" s="7"/>
      <c r="LTE147" s="7"/>
      <c r="LTF147" s="7"/>
      <c r="LTG147" s="7"/>
      <c r="LTH147" s="7"/>
      <c r="LTI147" s="7"/>
      <c r="LTJ147" s="7"/>
      <c r="LTK147" s="7"/>
      <c r="LTL147" s="7"/>
      <c r="LTM147" s="7"/>
      <c r="LTN147" s="7"/>
      <c r="LTO147" s="7"/>
      <c r="LTP147" s="7"/>
      <c r="LTQ147" s="7"/>
      <c r="LTR147" s="7"/>
      <c r="LTS147" s="7"/>
      <c r="LTT147" s="7"/>
      <c r="LTU147" s="7"/>
      <c r="LTV147" s="7"/>
      <c r="LTW147" s="7"/>
      <c r="LTX147" s="7"/>
      <c r="LTY147" s="7"/>
      <c r="LTZ147" s="7"/>
      <c r="LUA147" s="7"/>
      <c r="LUB147" s="7"/>
      <c r="LUC147" s="7"/>
      <c r="LUD147" s="7"/>
      <c r="LUE147" s="7"/>
      <c r="LUF147" s="7"/>
      <c r="LUG147" s="7"/>
      <c r="LUH147" s="7"/>
      <c r="LUI147" s="7"/>
      <c r="LUJ147" s="7"/>
      <c r="LUK147" s="7"/>
      <c r="LUL147" s="7"/>
      <c r="LUM147" s="7"/>
      <c r="LUN147" s="7"/>
      <c r="LUO147" s="7"/>
      <c r="LUP147" s="7"/>
      <c r="LUQ147" s="7"/>
      <c r="LUR147" s="7"/>
      <c r="LUS147" s="7"/>
      <c r="LUT147" s="7"/>
      <c r="LUU147" s="7"/>
      <c r="LUV147" s="7"/>
      <c r="LUW147" s="7"/>
      <c r="LUX147" s="7"/>
      <c r="LUY147" s="7"/>
      <c r="LUZ147" s="7"/>
      <c r="LVA147" s="7"/>
      <c r="LVB147" s="7"/>
      <c r="LVC147" s="7"/>
      <c r="LVD147" s="7"/>
      <c r="LVE147" s="7"/>
      <c r="LVF147" s="7"/>
      <c r="LVG147" s="7"/>
      <c r="LVH147" s="7"/>
      <c r="LVI147" s="7"/>
      <c r="LVJ147" s="7"/>
      <c r="LVK147" s="7"/>
      <c r="LVL147" s="7"/>
      <c r="LVM147" s="7"/>
      <c r="LVN147" s="7"/>
      <c r="LVO147" s="7"/>
      <c r="LVP147" s="7"/>
      <c r="LVQ147" s="7"/>
      <c r="LVR147" s="7"/>
      <c r="LVS147" s="7"/>
      <c r="LVT147" s="7"/>
      <c r="LVU147" s="7"/>
      <c r="LVV147" s="7"/>
      <c r="LVW147" s="7"/>
      <c r="LVX147" s="7"/>
      <c r="LVY147" s="7"/>
      <c r="LVZ147" s="7"/>
      <c r="LWA147" s="7"/>
      <c r="LWB147" s="7"/>
      <c r="LWC147" s="7"/>
      <c r="LWD147" s="7"/>
      <c r="LWE147" s="7"/>
      <c r="LWF147" s="7"/>
      <c r="LWG147" s="7"/>
      <c r="LWH147" s="7"/>
      <c r="LWI147" s="7"/>
      <c r="LWJ147" s="7"/>
      <c r="LWK147" s="7"/>
      <c r="LWL147" s="7"/>
      <c r="LWM147" s="7"/>
      <c r="LWN147" s="7"/>
      <c r="LWP147" s="7"/>
      <c r="LWQ147" s="7"/>
      <c r="LWR147" s="7"/>
      <c r="LWS147" s="7"/>
      <c r="LWT147" s="7"/>
      <c r="LWU147" s="7"/>
      <c r="LWV147" s="7"/>
      <c r="LWW147" s="7"/>
      <c r="LWX147" s="7"/>
      <c r="LWY147" s="7"/>
      <c r="LWZ147" s="7"/>
      <c r="LXA147" s="7"/>
      <c r="LXB147" s="7"/>
      <c r="LXC147" s="7"/>
      <c r="LXD147" s="7"/>
      <c r="LXE147" s="7"/>
      <c r="LXF147" s="7"/>
      <c r="LXG147" s="7"/>
      <c r="LXH147" s="7"/>
      <c r="LXI147" s="7"/>
      <c r="LXJ147" s="7"/>
      <c r="LXK147" s="7"/>
      <c r="LXL147" s="7"/>
      <c r="LXM147" s="7"/>
      <c r="LXN147" s="7"/>
      <c r="LXO147" s="7"/>
      <c r="LXP147" s="7"/>
      <c r="LXQ147" s="7"/>
      <c r="LXR147" s="7"/>
      <c r="LXS147" s="7"/>
      <c r="LXT147" s="7"/>
      <c r="LXU147" s="7"/>
      <c r="LXV147" s="7"/>
      <c r="LXW147" s="7"/>
      <c r="LXX147" s="7"/>
      <c r="LXY147" s="7"/>
      <c r="LXZ147" s="7"/>
      <c r="LYA147" s="7"/>
      <c r="LYB147" s="7"/>
      <c r="LYC147" s="7"/>
      <c r="LYD147" s="7"/>
      <c r="LYE147" s="7"/>
      <c r="LYF147" s="7"/>
      <c r="LYG147" s="7"/>
      <c r="LYH147" s="7"/>
      <c r="LYI147" s="7"/>
      <c r="LYJ147" s="7"/>
      <c r="LYK147" s="7"/>
      <c r="LYL147" s="7"/>
      <c r="LYM147" s="7"/>
      <c r="LYN147" s="7"/>
      <c r="LYO147" s="7"/>
      <c r="LYP147" s="7"/>
      <c r="LYQ147" s="7"/>
      <c r="LYR147" s="7"/>
      <c r="LYS147" s="7"/>
      <c r="LYT147" s="7"/>
      <c r="LYU147" s="7"/>
      <c r="LYV147" s="7"/>
      <c r="LYW147" s="7"/>
      <c r="LYX147" s="7"/>
      <c r="LYY147" s="7"/>
      <c r="LYZ147" s="7"/>
      <c r="LZA147" s="7"/>
      <c r="LZB147" s="7"/>
      <c r="LZC147" s="7"/>
      <c r="LZD147" s="7"/>
      <c r="LZE147" s="7"/>
      <c r="LZF147" s="7"/>
      <c r="LZG147" s="7"/>
      <c r="LZH147" s="7"/>
      <c r="LZI147" s="7"/>
      <c r="LZJ147" s="7"/>
      <c r="LZK147" s="7"/>
      <c r="LZL147" s="7"/>
      <c r="LZM147" s="7"/>
      <c r="LZN147" s="7"/>
      <c r="LZO147" s="7"/>
      <c r="LZP147" s="7"/>
      <c r="LZQ147" s="7"/>
      <c r="LZR147" s="7"/>
      <c r="LZS147" s="7"/>
      <c r="LZT147" s="7"/>
      <c r="LZU147" s="7"/>
      <c r="LZV147" s="7"/>
      <c r="LZW147" s="7"/>
      <c r="LZX147" s="7"/>
      <c r="LZY147" s="7"/>
      <c r="LZZ147" s="7"/>
      <c r="MAA147" s="7"/>
      <c r="MAB147" s="7"/>
      <c r="MAC147" s="7"/>
      <c r="MAD147" s="7"/>
      <c r="MAE147" s="7"/>
      <c r="MAF147" s="7"/>
      <c r="MAG147" s="7"/>
      <c r="MAH147" s="7"/>
      <c r="MAI147" s="7"/>
      <c r="MAJ147" s="7"/>
      <c r="MAK147" s="7"/>
      <c r="MAL147" s="7"/>
      <c r="MAM147" s="7"/>
      <c r="MAN147" s="7"/>
      <c r="MAO147" s="7"/>
      <c r="MAP147" s="7"/>
      <c r="MAQ147" s="7"/>
      <c r="MAR147" s="7"/>
      <c r="MAS147" s="7"/>
      <c r="MAT147" s="7"/>
      <c r="MAU147" s="7"/>
      <c r="MAV147" s="7"/>
      <c r="MAW147" s="7"/>
      <c r="MAX147" s="7"/>
      <c r="MAY147" s="7"/>
      <c r="MAZ147" s="7"/>
      <c r="MBA147" s="7"/>
      <c r="MBB147" s="7"/>
      <c r="MBC147" s="7"/>
      <c r="MBD147" s="7"/>
      <c r="MBE147" s="7"/>
      <c r="MBF147" s="7"/>
      <c r="MBG147" s="7"/>
      <c r="MBH147" s="7"/>
      <c r="MBI147" s="7"/>
      <c r="MBJ147" s="7"/>
      <c r="MBK147" s="7"/>
      <c r="MBL147" s="7"/>
      <c r="MBM147" s="7"/>
      <c r="MBN147" s="7"/>
      <c r="MBO147" s="7"/>
      <c r="MBP147" s="7"/>
      <c r="MBQ147" s="7"/>
      <c r="MBR147" s="7"/>
      <c r="MBS147" s="7"/>
      <c r="MBT147" s="7"/>
      <c r="MBU147" s="7"/>
      <c r="MBV147" s="7"/>
      <c r="MBW147" s="7"/>
      <c r="MBX147" s="7"/>
      <c r="MBY147" s="7"/>
      <c r="MBZ147" s="7"/>
      <c r="MCA147" s="7"/>
      <c r="MCB147" s="7"/>
      <c r="MCC147" s="7"/>
      <c r="MCD147" s="7"/>
      <c r="MCE147" s="7"/>
      <c r="MCF147" s="7"/>
      <c r="MCG147" s="7"/>
      <c r="MCH147" s="7"/>
      <c r="MCI147" s="7"/>
      <c r="MCJ147" s="7"/>
      <c r="MCK147" s="7"/>
      <c r="MCL147" s="7"/>
      <c r="MCM147" s="7"/>
      <c r="MCN147" s="7"/>
      <c r="MCO147" s="7"/>
      <c r="MCP147" s="7"/>
      <c r="MCQ147" s="7"/>
      <c r="MCR147" s="7"/>
      <c r="MCS147" s="7"/>
      <c r="MCT147" s="7"/>
      <c r="MCU147" s="7"/>
      <c r="MCV147" s="7"/>
      <c r="MCW147" s="7"/>
      <c r="MCX147" s="7"/>
      <c r="MCY147" s="7"/>
      <c r="MCZ147" s="7"/>
      <c r="MDA147" s="7"/>
      <c r="MDB147" s="7"/>
      <c r="MDC147" s="7"/>
      <c r="MDD147" s="7"/>
      <c r="MDE147" s="7"/>
      <c r="MDF147" s="7"/>
      <c r="MDG147" s="7"/>
      <c r="MDH147" s="7"/>
      <c r="MDI147" s="7"/>
      <c r="MDJ147" s="7"/>
      <c r="MDK147" s="7"/>
      <c r="MDL147" s="7"/>
      <c r="MDM147" s="7"/>
      <c r="MDN147" s="7"/>
      <c r="MDO147" s="7"/>
      <c r="MDP147" s="7"/>
      <c r="MDQ147" s="7"/>
      <c r="MDR147" s="7"/>
      <c r="MDS147" s="7"/>
      <c r="MDT147" s="7"/>
      <c r="MDU147" s="7"/>
      <c r="MDV147" s="7"/>
      <c r="MDW147" s="7"/>
      <c r="MDX147" s="7"/>
      <c r="MDY147" s="7"/>
      <c r="MDZ147" s="7"/>
      <c r="MEA147" s="7"/>
      <c r="MEB147" s="7"/>
      <c r="MEC147" s="7"/>
      <c r="MED147" s="7"/>
      <c r="MEE147" s="7"/>
      <c r="MEF147" s="7"/>
      <c r="MEG147" s="7"/>
      <c r="MEH147" s="7"/>
      <c r="MEI147" s="7"/>
      <c r="MEJ147" s="7"/>
      <c r="MEK147" s="7"/>
      <c r="MEL147" s="7"/>
      <c r="MEM147" s="7"/>
      <c r="MEN147" s="7"/>
      <c r="MEO147" s="7"/>
      <c r="MEP147" s="7"/>
      <c r="MEQ147" s="7"/>
      <c r="MER147" s="7"/>
      <c r="MES147" s="7"/>
      <c r="MET147" s="7"/>
      <c r="MEU147" s="7"/>
      <c r="MEV147" s="7"/>
      <c r="MEW147" s="7"/>
      <c r="MEX147" s="7"/>
      <c r="MEY147" s="7"/>
      <c r="MEZ147" s="7"/>
      <c r="MFA147" s="7"/>
      <c r="MFB147" s="7"/>
      <c r="MFC147" s="7"/>
      <c r="MFD147" s="7"/>
      <c r="MFE147" s="7"/>
      <c r="MFF147" s="7"/>
      <c r="MFG147" s="7"/>
      <c r="MFH147" s="7"/>
      <c r="MFI147" s="7"/>
      <c r="MFJ147" s="7"/>
      <c r="MFK147" s="7"/>
      <c r="MFL147" s="7"/>
      <c r="MFM147" s="7"/>
      <c r="MFN147" s="7"/>
      <c r="MFO147" s="7"/>
      <c r="MFP147" s="7"/>
      <c r="MFQ147" s="7"/>
      <c r="MFR147" s="7"/>
      <c r="MFS147" s="7"/>
      <c r="MFT147" s="7"/>
      <c r="MFU147" s="7"/>
      <c r="MFV147" s="7"/>
      <c r="MFW147" s="7"/>
      <c r="MFX147" s="7"/>
      <c r="MFY147" s="7"/>
      <c r="MFZ147" s="7"/>
      <c r="MGA147" s="7"/>
      <c r="MGB147" s="7"/>
      <c r="MGC147" s="7"/>
      <c r="MGD147" s="7"/>
      <c r="MGE147" s="7"/>
      <c r="MGF147" s="7"/>
      <c r="MGG147" s="7"/>
      <c r="MGH147" s="7"/>
      <c r="MGI147" s="7"/>
      <c r="MGJ147" s="7"/>
      <c r="MGL147" s="7"/>
      <c r="MGM147" s="7"/>
      <c r="MGN147" s="7"/>
      <c r="MGO147" s="7"/>
      <c r="MGP147" s="7"/>
      <c r="MGQ147" s="7"/>
      <c r="MGR147" s="7"/>
      <c r="MGS147" s="7"/>
      <c r="MGT147" s="7"/>
      <c r="MGU147" s="7"/>
      <c r="MGV147" s="7"/>
      <c r="MGW147" s="7"/>
      <c r="MGX147" s="7"/>
      <c r="MGY147" s="7"/>
      <c r="MGZ147" s="7"/>
      <c r="MHA147" s="7"/>
      <c r="MHB147" s="7"/>
      <c r="MHC147" s="7"/>
      <c r="MHD147" s="7"/>
      <c r="MHE147" s="7"/>
      <c r="MHF147" s="7"/>
      <c r="MHG147" s="7"/>
      <c r="MHH147" s="7"/>
      <c r="MHI147" s="7"/>
      <c r="MHJ147" s="7"/>
      <c r="MHK147" s="7"/>
      <c r="MHL147" s="7"/>
      <c r="MHM147" s="7"/>
      <c r="MHN147" s="7"/>
      <c r="MHO147" s="7"/>
      <c r="MHP147" s="7"/>
      <c r="MHQ147" s="7"/>
      <c r="MHR147" s="7"/>
      <c r="MHS147" s="7"/>
      <c r="MHT147" s="7"/>
      <c r="MHU147" s="7"/>
      <c r="MHV147" s="7"/>
      <c r="MHW147" s="7"/>
      <c r="MHX147" s="7"/>
      <c r="MHY147" s="7"/>
      <c r="MHZ147" s="7"/>
      <c r="MIA147" s="7"/>
      <c r="MIB147" s="7"/>
      <c r="MIC147" s="7"/>
      <c r="MID147" s="7"/>
      <c r="MIE147" s="7"/>
      <c r="MIF147" s="7"/>
      <c r="MIG147" s="7"/>
      <c r="MIH147" s="7"/>
      <c r="MII147" s="7"/>
      <c r="MIJ147" s="7"/>
      <c r="MIK147" s="7"/>
      <c r="MIL147" s="7"/>
      <c r="MIM147" s="7"/>
      <c r="MIN147" s="7"/>
      <c r="MIO147" s="7"/>
      <c r="MIP147" s="7"/>
      <c r="MIQ147" s="7"/>
      <c r="MIR147" s="7"/>
      <c r="MIS147" s="7"/>
      <c r="MIT147" s="7"/>
      <c r="MIU147" s="7"/>
      <c r="MIV147" s="7"/>
      <c r="MIW147" s="7"/>
      <c r="MIX147" s="7"/>
      <c r="MIY147" s="7"/>
      <c r="MIZ147" s="7"/>
      <c r="MJA147" s="7"/>
      <c r="MJB147" s="7"/>
      <c r="MJC147" s="7"/>
      <c r="MJD147" s="7"/>
      <c r="MJE147" s="7"/>
      <c r="MJF147" s="7"/>
      <c r="MJG147" s="7"/>
      <c r="MJH147" s="7"/>
      <c r="MJI147" s="7"/>
      <c r="MJJ147" s="7"/>
      <c r="MJK147" s="7"/>
      <c r="MJL147" s="7"/>
      <c r="MJM147" s="7"/>
      <c r="MJN147" s="7"/>
      <c r="MJO147" s="7"/>
      <c r="MJP147" s="7"/>
      <c r="MJQ147" s="7"/>
      <c r="MJR147" s="7"/>
      <c r="MJS147" s="7"/>
      <c r="MJT147" s="7"/>
      <c r="MJU147" s="7"/>
      <c r="MJV147" s="7"/>
      <c r="MJW147" s="7"/>
      <c r="MJX147" s="7"/>
      <c r="MJY147" s="7"/>
      <c r="MJZ147" s="7"/>
      <c r="MKA147" s="7"/>
      <c r="MKB147" s="7"/>
      <c r="MKC147" s="7"/>
      <c r="MKD147" s="7"/>
      <c r="MKE147" s="7"/>
      <c r="MKF147" s="7"/>
      <c r="MKG147" s="7"/>
      <c r="MKH147" s="7"/>
      <c r="MKI147" s="7"/>
      <c r="MKJ147" s="7"/>
      <c r="MKK147" s="7"/>
      <c r="MKL147" s="7"/>
      <c r="MKM147" s="7"/>
      <c r="MKN147" s="7"/>
      <c r="MKO147" s="7"/>
      <c r="MKP147" s="7"/>
      <c r="MKQ147" s="7"/>
      <c r="MKR147" s="7"/>
      <c r="MKS147" s="7"/>
      <c r="MKT147" s="7"/>
      <c r="MKU147" s="7"/>
      <c r="MKV147" s="7"/>
      <c r="MKW147" s="7"/>
      <c r="MKX147" s="7"/>
      <c r="MKY147" s="7"/>
      <c r="MKZ147" s="7"/>
      <c r="MLA147" s="7"/>
      <c r="MLB147" s="7"/>
      <c r="MLC147" s="7"/>
      <c r="MLD147" s="7"/>
      <c r="MLE147" s="7"/>
      <c r="MLF147" s="7"/>
      <c r="MLG147" s="7"/>
      <c r="MLH147" s="7"/>
      <c r="MLI147" s="7"/>
      <c r="MLJ147" s="7"/>
      <c r="MLK147" s="7"/>
      <c r="MLL147" s="7"/>
      <c r="MLM147" s="7"/>
      <c r="MLN147" s="7"/>
      <c r="MLO147" s="7"/>
      <c r="MLP147" s="7"/>
      <c r="MLQ147" s="7"/>
      <c r="MLR147" s="7"/>
      <c r="MLS147" s="7"/>
      <c r="MLT147" s="7"/>
      <c r="MLU147" s="7"/>
      <c r="MLV147" s="7"/>
      <c r="MLW147" s="7"/>
      <c r="MLX147" s="7"/>
      <c r="MLY147" s="7"/>
      <c r="MLZ147" s="7"/>
      <c r="MMA147" s="7"/>
      <c r="MMB147" s="7"/>
      <c r="MMC147" s="7"/>
      <c r="MMD147" s="7"/>
      <c r="MME147" s="7"/>
      <c r="MMF147" s="7"/>
      <c r="MMG147" s="7"/>
      <c r="MMH147" s="7"/>
      <c r="MMI147" s="7"/>
      <c r="MMJ147" s="7"/>
      <c r="MMK147" s="7"/>
      <c r="MML147" s="7"/>
      <c r="MMM147" s="7"/>
      <c r="MMN147" s="7"/>
      <c r="MMO147" s="7"/>
      <c r="MMP147" s="7"/>
      <c r="MMQ147" s="7"/>
      <c r="MMR147" s="7"/>
      <c r="MMS147" s="7"/>
      <c r="MMT147" s="7"/>
      <c r="MMU147" s="7"/>
      <c r="MMV147" s="7"/>
      <c r="MMW147" s="7"/>
      <c r="MMX147" s="7"/>
      <c r="MMY147" s="7"/>
      <c r="MMZ147" s="7"/>
      <c r="MNA147" s="7"/>
      <c r="MNB147" s="7"/>
      <c r="MNC147" s="7"/>
      <c r="MND147" s="7"/>
      <c r="MNE147" s="7"/>
      <c r="MNF147" s="7"/>
      <c r="MNG147" s="7"/>
      <c r="MNH147" s="7"/>
      <c r="MNI147" s="7"/>
      <c r="MNJ147" s="7"/>
      <c r="MNK147" s="7"/>
      <c r="MNL147" s="7"/>
      <c r="MNM147" s="7"/>
      <c r="MNN147" s="7"/>
      <c r="MNO147" s="7"/>
      <c r="MNP147" s="7"/>
      <c r="MNQ147" s="7"/>
      <c r="MNR147" s="7"/>
      <c r="MNS147" s="7"/>
      <c r="MNT147" s="7"/>
      <c r="MNU147" s="7"/>
      <c r="MNV147" s="7"/>
      <c r="MNW147" s="7"/>
      <c r="MNX147" s="7"/>
      <c r="MNY147" s="7"/>
      <c r="MNZ147" s="7"/>
      <c r="MOA147" s="7"/>
      <c r="MOB147" s="7"/>
      <c r="MOC147" s="7"/>
      <c r="MOD147" s="7"/>
      <c r="MOE147" s="7"/>
      <c r="MOF147" s="7"/>
      <c r="MOG147" s="7"/>
      <c r="MOH147" s="7"/>
      <c r="MOI147" s="7"/>
      <c r="MOJ147" s="7"/>
      <c r="MOK147" s="7"/>
      <c r="MOL147" s="7"/>
      <c r="MOM147" s="7"/>
      <c r="MON147" s="7"/>
      <c r="MOO147" s="7"/>
      <c r="MOP147" s="7"/>
      <c r="MOQ147" s="7"/>
      <c r="MOR147" s="7"/>
      <c r="MOS147" s="7"/>
      <c r="MOT147" s="7"/>
      <c r="MOU147" s="7"/>
      <c r="MOV147" s="7"/>
      <c r="MOW147" s="7"/>
      <c r="MOX147" s="7"/>
      <c r="MOY147" s="7"/>
      <c r="MOZ147" s="7"/>
      <c r="MPA147" s="7"/>
      <c r="MPB147" s="7"/>
      <c r="MPC147" s="7"/>
      <c r="MPD147" s="7"/>
      <c r="MPE147" s="7"/>
      <c r="MPF147" s="7"/>
      <c r="MPG147" s="7"/>
      <c r="MPH147" s="7"/>
      <c r="MPI147" s="7"/>
      <c r="MPJ147" s="7"/>
      <c r="MPK147" s="7"/>
      <c r="MPL147" s="7"/>
      <c r="MPM147" s="7"/>
      <c r="MPN147" s="7"/>
      <c r="MPO147" s="7"/>
      <c r="MPP147" s="7"/>
      <c r="MPQ147" s="7"/>
      <c r="MPR147" s="7"/>
      <c r="MPS147" s="7"/>
      <c r="MPT147" s="7"/>
      <c r="MPU147" s="7"/>
      <c r="MPV147" s="7"/>
      <c r="MPW147" s="7"/>
      <c r="MPX147" s="7"/>
      <c r="MPY147" s="7"/>
      <c r="MPZ147" s="7"/>
      <c r="MQA147" s="7"/>
      <c r="MQB147" s="7"/>
      <c r="MQC147" s="7"/>
      <c r="MQD147" s="7"/>
      <c r="MQE147" s="7"/>
      <c r="MQF147" s="7"/>
      <c r="MQH147" s="7"/>
      <c r="MQI147" s="7"/>
      <c r="MQJ147" s="7"/>
      <c r="MQK147" s="7"/>
      <c r="MQL147" s="7"/>
      <c r="MQM147" s="7"/>
      <c r="MQN147" s="7"/>
      <c r="MQO147" s="7"/>
      <c r="MQP147" s="7"/>
      <c r="MQQ147" s="7"/>
      <c r="MQR147" s="7"/>
      <c r="MQS147" s="7"/>
      <c r="MQT147" s="7"/>
      <c r="MQU147" s="7"/>
      <c r="MQV147" s="7"/>
      <c r="MQW147" s="7"/>
      <c r="MQX147" s="7"/>
      <c r="MQY147" s="7"/>
      <c r="MQZ147" s="7"/>
      <c r="MRA147" s="7"/>
      <c r="MRB147" s="7"/>
      <c r="MRC147" s="7"/>
      <c r="MRD147" s="7"/>
      <c r="MRE147" s="7"/>
      <c r="MRF147" s="7"/>
      <c r="MRG147" s="7"/>
      <c r="MRH147" s="7"/>
      <c r="MRI147" s="7"/>
      <c r="MRJ147" s="7"/>
      <c r="MRK147" s="7"/>
      <c r="MRL147" s="7"/>
      <c r="MRM147" s="7"/>
      <c r="MRN147" s="7"/>
      <c r="MRO147" s="7"/>
      <c r="MRP147" s="7"/>
      <c r="MRQ147" s="7"/>
      <c r="MRR147" s="7"/>
      <c r="MRS147" s="7"/>
      <c r="MRT147" s="7"/>
      <c r="MRU147" s="7"/>
      <c r="MRV147" s="7"/>
      <c r="MRW147" s="7"/>
      <c r="MRX147" s="7"/>
      <c r="MRY147" s="7"/>
      <c r="MRZ147" s="7"/>
      <c r="MSA147" s="7"/>
      <c r="MSB147" s="7"/>
      <c r="MSC147" s="7"/>
      <c r="MSD147" s="7"/>
      <c r="MSE147" s="7"/>
      <c r="MSF147" s="7"/>
      <c r="MSG147" s="7"/>
      <c r="MSH147" s="7"/>
      <c r="MSI147" s="7"/>
      <c r="MSJ147" s="7"/>
      <c r="MSK147" s="7"/>
      <c r="MSL147" s="7"/>
      <c r="MSM147" s="7"/>
      <c r="MSN147" s="7"/>
      <c r="MSO147" s="7"/>
      <c r="MSP147" s="7"/>
      <c r="MSQ147" s="7"/>
      <c r="MSR147" s="7"/>
      <c r="MSS147" s="7"/>
      <c r="MST147" s="7"/>
      <c r="MSU147" s="7"/>
      <c r="MSV147" s="7"/>
      <c r="MSW147" s="7"/>
      <c r="MSX147" s="7"/>
      <c r="MSY147" s="7"/>
      <c r="MSZ147" s="7"/>
      <c r="MTA147" s="7"/>
      <c r="MTB147" s="7"/>
      <c r="MTC147" s="7"/>
      <c r="MTD147" s="7"/>
      <c r="MTE147" s="7"/>
      <c r="MTF147" s="7"/>
      <c r="MTG147" s="7"/>
      <c r="MTH147" s="7"/>
      <c r="MTI147" s="7"/>
      <c r="MTJ147" s="7"/>
      <c r="MTK147" s="7"/>
      <c r="MTL147" s="7"/>
      <c r="MTM147" s="7"/>
      <c r="MTN147" s="7"/>
      <c r="MTO147" s="7"/>
      <c r="MTP147" s="7"/>
      <c r="MTQ147" s="7"/>
      <c r="MTR147" s="7"/>
      <c r="MTS147" s="7"/>
      <c r="MTT147" s="7"/>
      <c r="MTU147" s="7"/>
      <c r="MTV147" s="7"/>
      <c r="MTW147" s="7"/>
      <c r="MTX147" s="7"/>
      <c r="MTY147" s="7"/>
      <c r="MTZ147" s="7"/>
      <c r="MUA147" s="7"/>
      <c r="MUB147" s="7"/>
      <c r="MUC147" s="7"/>
      <c r="MUD147" s="7"/>
      <c r="MUE147" s="7"/>
      <c r="MUF147" s="7"/>
      <c r="MUG147" s="7"/>
      <c r="MUH147" s="7"/>
      <c r="MUI147" s="7"/>
      <c r="MUJ147" s="7"/>
      <c r="MUK147" s="7"/>
      <c r="MUL147" s="7"/>
      <c r="MUM147" s="7"/>
      <c r="MUN147" s="7"/>
      <c r="MUO147" s="7"/>
      <c r="MUP147" s="7"/>
      <c r="MUQ147" s="7"/>
      <c r="MUR147" s="7"/>
      <c r="MUS147" s="7"/>
      <c r="MUT147" s="7"/>
      <c r="MUU147" s="7"/>
      <c r="MUV147" s="7"/>
      <c r="MUW147" s="7"/>
      <c r="MUX147" s="7"/>
      <c r="MUY147" s="7"/>
      <c r="MUZ147" s="7"/>
      <c r="MVA147" s="7"/>
      <c r="MVB147" s="7"/>
      <c r="MVC147" s="7"/>
      <c r="MVD147" s="7"/>
      <c r="MVE147" s="7"/>
      <c r="MVF147" s="7"/>
      <c r="MVG147" s="7"/>
      <c r="MVH147" s="7"/>
      <c r="MVI147" s="7"/>
      <c r="MVJ147" s="7"/>
      <c r="MVK147" s="7"/>
      <c r="MVL147" s="7"/>
      <c r="MVM147" s="7"/>
      <c r="MVN147" s="7"/>
      <c r="MVO147" s="7"/>
      <c r="MVP147" s="7"/>
      <c r="MVQ147" s="7"/>
      <c r="MVR147" s="7"/>
      <c r="MVS147" s="7"/>
      <c r="MVT147" s="7"/>
      <c r="MVU147" s="7"/>
      <c r="MVV147" s="7"/>
      <c r="MVW147" s="7"/>
      <c r="MVX147" s="7"/>
      <c r="MVY147" s="7"/>
      <c r="MVZ147" s="7"/>
      <c r="MWA147" s="7"/>
      <c r="MWB147" s="7"/>
      <c r="MWC147" s="7"/>
      <c r="MWD147" s="7"/>
      <c r="MWE147" s="7"/>
      <c r="MWF147" s="7"/>
      <c r="MWG147" s="7"/>
      <c r="MWH147" s="7"/>
      <c r="MWI147" s="7"/>
      <c r="MWJ147" s="7"/>
      <c r="MWK147" s="7"/>
      <c r="MWL147" s="7"/>
      <c r="MWM147" s="7"/>
      <c r="MWN147" s="7"/>
      <c r="MWO147" s="7"/>
      <c r="MWP147" s="7"/>
      <c r="MWQ147" s="7"/>
      <c r="MWR147" s="7"/>
      <c r="MWS147" s="7"/>
      <c r="MWT147" s="7"/>
      <c r="MWU147" s="7"/>
      <c r="MWV147" s="7"/>
      <c r="MWW147" s="7"/>
      <c r="MWX147" s="7"/>
      <c r="MWY147" s="7"/>
      <c r="MWZ147" s="7"/>
      <c r="MXA147" s="7"/>
      <c r="MXB147" s="7"/>
      <c r="MXC147" s="7"/>
      <c r="MXD147" s="7"/>
      <c r="MXE147" s="7"/>
      <c r="MXF147" s="7"/>
      <c r="MXG147" s="7"/>
      <c r="MXH147" s="7"/>
      <c r="MXI147" s="7"/>
      <c r="MXJ147" s="7"/>
      <c r="MXK147" s="7"/>
      <c r="MXL147" s="7"/>
      <c r="MXM147" s="7"/>
      <c r="MXN147" s="7"/>
      <c r="MXO147" s="7"/>
      <c r="MXP147" s="7"/>
      <c r="MXQ147" s="7"/>
      <c r="MXR147" s="7"/>
      <c r="MXS147" s="7"/>
      <c r="MXT147" s="7"/>
      <c r="MXU147" s="7"/>
      <c r="MXV147" s="7"/>
      <c r="MXW147" s="7"/>
      <c r="MXX147" s="7"/>
      <c r="MXY147" s="7"/>
      <c r="MXZ147" s="7"/>
      <c r="MYA147" s="7"/>
      <c r="MYB147" s="7"/>
      <c r="MYC147" s="7"/>
      <c r="MYD147" s="7"/>
      <c r="MYE147" s="7"/>
      <c r="MYF147" s="7"/>
      <c r="MYG147" s="7"/>
      <c r="MYH147" s="7"/>
      <c r="MYI147" s="7"/>
      <c r="MYJ147" s="7"/>
      <c r="MYK147" s="7"/>
      <c r="MYL147" s="7"/>
      <c r="MYM147" s="7"/>
      <c r="MYN147" s="7"/>
      <c r="MYO147" s="7"/>
      <c r="MYP147" s="7"/>
      <c r="MYQ147" s="7"/>
      <c r="MYR147" s="7"/>
      <c r="MYS147" s="7"/>
      <c r="MYT147" s="7"/>
      <c r="MYU147" s="7"/>
      <c r="MYV147" s="7"/>
      <c r="MYW147" s="7"/>
      <c r="MYX147" s="7"/>
      <c r="MYY147" s="7"/>
      <c r="MYZ147" s="7"/>
      <c r="MZA147" s="7"/>
      <c r="MZB147" s="7"/>
      <c r="MZC147" s="7"/>
      <c r="MZD147" s="7"/>
      <c r="MZE147" s="7"/>
      <c r="MZF147" s="7"/>
      <c r="MZG147" s="7"/>
      <c r="MZH147" s="7"/>
      <c r="MZI147" s="7"/>
      <c r="MZJ147" s="7"/>
      <c r="MZK147" s="7"/>
      <c r="MZL147" s="7"/>
      <c r="MZM147" s="7"/>
      <c r="MZN147" s="7"/>
      <c r="MZO147" s="7"/>
      <c r="MZP147" s="7"/>
      <c r="MZQ147" s="7"/>
      <c r="MZR147" s="7"/>
      <c r="MZS147" s="7"/>
      <c r="MZT147" s="7"/>
      <c r="MZU147" s="7"/>
      <c r="MZV147" s="7"/>
      <c r="MZW147" s="7"/>
      <c r="MZX147" s="7"/>
      <c r="MZY147" s="7"/>
      <c r="MZZ147" s="7"/>
      <c r="NAA147" s="7"/>
      <c r="NAB147" s="7"/>
      <c r="NAD147" s="7"/>
      <c r="NAE147" s="7"/>
      <c r="NAF147" s="7"/>
      <c r="NAG147" s="7"/>
      <c r="NAH147" s="7"/>
      <c r="NAI147" s="7"/>
      <c r="NAJ147" s="7"/>
      <c r="NAK147" s="7"/>
      <c r="NAL147" s="7"/>
      <c r="NAM147" s="7"/>
      <c r="NAN147" s="7"/>
      <c r="NAO147" s="7"/>
      <c r="NAP147" s="7"/>
      <c r="NAQ147" s="7"/>
      <c r="NAR147" s="7"/>
      <c r="NAS147" s="7"/>
      <c r="NAT147" s="7"/>
      <c r="NAU147" s="7"/>
      <c r="NAV147" s="7"/>
      <c r="NAW147" s="7"/>
      <c r="NAX147" s="7"/>
      <c r="NAY147" s="7"/>
      <c r="NAZ147" s="7"/>
      <c r="NBA147" s="7"/>
      <c r="NBB147" s="7"/>
      <c r="NBC147" s="7"/>
      <c r="NBD147" s="7"/>
      <c r="NBE147" s="7"/>
      <c r="NBF147" s="7"/>
      <c r="NBG147" s="7"/>
      <c r="NBH147" s="7"/>
      <c r="NBI147" s="7"/>
      <c r="NBJ147" s="7"/>
      <c r="NBK147" s="7"/>
      <c r="NBL147" s="7"/>
      <c r="NBM147" s="7"/>
      <c r="NBN147" s="7"/>
      <c r="NBO147" s="7"/>
      <c r="NBP147" s="7"/>
      <c r="NBQ147" s="7"/>
      <c r="NBR147" s="7"/>
      <c r="NBS147" s="7"/>
      <c r="NBT147" s="7"/>
      <c r="NBU147" s="7"/>
      <c r="NBV147" s="7"/>
      <c r="NBW147" s="7"/>
      <c r="NBX147" s="7"/>
      <c r="NBY147" s="7"/>
      <c r="NBZ147" s="7"/>
      <c r="NCA147" s="7"/>
      <c r="NCB147" s="7"/>
      <c r="NCC147" s="7"/>
      <c r="NCD147" s="7"/>
      <c r="NCE147" s="7"/>
      <c r="NCF147" s="7"/>
      <c r="NCG147" s="7"/>
      <c r="NCH147" s="7"/>
      <c r="NCI147" s="7"/>
      <c r="NCJ147" s="7"/>
      <c r="NCK147" s="7"/>
      <c r="NCL147" s="7"/>
      <c r="NCM147" s="7"/>
      <c r="NCN147" s="7"/>
      <c r="NCO147" s="7"/>
      <c r="NCP147" s="7"/>
      <c r="NCQ147" s="7"/>
      <c r="NCR147" s="7"/>
      <c r="NCS147" s="7"/>
      <c r="NCT147" s="7"/>
      <c r="NCU147" s="7"/>
      <c r="NCV147" s="7"/>
      <c r="NCW147" s="7"/>
      <c r="NCX147" s="7"/>
      <c r="NCY147" s="7"/>
      <c r="NCZ147" s="7"/>
      <c r="NDA147" s="7"/>
      <c r="NDB147" s="7"/>
      <c r="NDC147" s="7"/>
      <c r="NDD147" s="7"/>
      <c r="NDE147" s="7"/>
      <c r="NDF147" s="7"/>
      <c r="NDG147" s="7"/>
      <c r="NDH147" s="7"/>
      <c r="NDI147" s="7"/>
      <c r="NDJ147" s="7"/>
      <c r="NDK147" s="7"/>
      <c r="NDL147" s="7"/>
      <c r="NDM147" s="7"/>
      <c r="NDN147" s="7"/>
      <c r="NDO147" s="7"/>
      <c r="NDP147" s="7"/>
      <c r="NDQ147" s="7"/>
      <c r="NDR147" s="7"/>
      <c r="NDS147" s="7"/>
      <c r="NDT147" s="7"/>
      <c r="NDU147" s="7"/>
      <c r="NDV147" s="7"/>
      <c r="NDW147" s="7"/>
      <c r="NDX147" s="7"/>
      <c r="NDY147" s="7"/>
      <c r="NDZ147" s="7"/>
      <c r="NEA147" s="7"/>
      <c r="NEB147" s="7"/>
      <c r="NEC147" s="7"/>
      <c r="NED147" s="7"/>
      <c r="NEE147" s="7"/>
      <c r="NEF147" s="7"/>
      <c r="NEG147" s="7"/>
      <c r="NEH147" s="7"/>
      <c r="NEI147" s="7"/>
      <c r="NEJ147" s="7"/>
      <c r="NEK147" s="7"/>
      <c r="NEL147" s="7"/>
      <c r="NEM147" s="7"/>
      <c r="NEN147" s="7"/>
      <c r="NEO147" s="7"/>
      <c r="NEP147" s="7"/>
      <c r="NEQ147" s="7"/>
      <c r="NER147" s="7"/>
      <c r="NES147" s="7"/>
      <c r="NET147" s="7"/>
      <c r="NEU147" s="7"/>
      <c r="NEV147" s="7"/>
      <c r="NEW147" s="7"/>
      <c r="NEX147" s="7"/>
      <c r="NEY147" s="7"/>
      <c r="NEZ147" s="7"/>
      <c r="NFA147" s="7"/>
      <c r="NFB147" s="7"/>
      <c r="NFC147" s="7"/>
      <c r="NFD147" s="7"/>
      <c r="NFE147" s="7"/>
      <c r="NFF147" s="7"/>
      <c r="NFG147" s="7"/>
      <c r="NFH147" s="7"/>
      <c r="NFI147" s="7"/>
      <c r="NFJ147" s="7"/>
      <c r="NFK147" s="7"/>
      <c r="NFL147" s="7"/>
      <c r="NFM147" s="7"/>
      <c r="NFN147" s="7"/>
      <c r="NFO147" s="7"/>
      <c r="NFP147" s="7"/>
      <c r="NFQ147" s="7"/>
      <c r="NFR147" s="7"/>
      <c r="NFS147" s="7"/>
      <c r="NFT147" s="7"/>
      <c r="NFU147" s="7"/>
      <c r="NFV147" s="7"/>
      <c r="NFW147" s="7"/>
      <c r="NFX147" s="7"/>
      <c r="NFY147" s="7"/>
      <c r="NFZ147" s="7"/>
      <c r="NGA147" s="7"/>
      <c r="NGB147" s="7"/>
      <c r="NGC147" s="7"/>
      <c r="NGD147" s="7"/>
      <c r="NGE147" s="7"/>
      <c r="NGF147" s="7"/>
      <c r="NGG147" s="7"/>
      <c r="NGH147" s="7"/>
      <c r="NGI147" s="7"/>
      <c r="NGJ147" s="7"/>
      <c r="NGK147" s="7"/>
      <c r="NGL147" s="7"/>
      <c r="NGM147" s="7"/>
      <c r="NGN147" s="7"/>
      <c r="NGO147" s="7"/>
      <c r="NGP147" s="7"/>
      <c r="NGQ147" s="7"/>
      <c r="NGR147" s="7"/>
      <c r="NGS147" s="7"/>
      <c r="NGT147" s="7"/>
      <c r="NGU147" s="7"/>
      <c r="NGV147" s="7"/>
      <c r="NGW147" s="7"/>
      <c r="NGX147" s="7"/>
      <c r="NGY147" s="7"/>
      <c r="NGZ147" s="7"/>
      <c r="NHA147" s="7"/>
      <c r="NHB147" s="7"/>
      <c r="NHC147" s="7"/>
      <c r="NHD147" s="7"/>
      <c r="NHE147" s="7"/>
      <c r="NHF147" s="7"/>
      <c r="NHG147" s="7"/>
      <c r="NHH147" s="7"/>
      <c r="NHI147" s="7"/>
      <c r="NHJ147" s="7"/>
      <c r="NHK147" s="7"/>
      <c r="NHL147" s="7"/>
      <c r="NHM147" s="7"/>
      <c r="NHN147" s="7"/>
      <c r="NHO147" s="7"/>
      <c r="NHP147" s="7"/>
      <c r="NHQ147" s="7"/>
      <c r="NHR147" s="7"/>
      <c r="NHS147" s="7"/>
      <c r="NHT147" s="7"/>
      <c r="NHU147" s="7"/>
      <c r="NHV147" s="7"/>
      <c r="NHW147" s="7"/>
      <c r="NHX147" s="7"/>
      <c r="NHY147" s="7"/>
      <c r="NHZ147" s="7"/>
      <c r="NIA147" s="7"/>
      <c r="NIB147" s="7"/>
      <c r="NIC147" s="7"/>
      <c r="NID147" s="7"/>
      <c r="NIE147" s="7"/>
      <c r="NIF147" s="7"/>
      <c r="NIG147" s="7"/>
      <c r="NIH147" s="7"/>
      <c r="NII147" s="7"/>
      <c r="NIJ147" s="7"/>
      <c r="NIK147" s="7"/>
      <c r="NIL147" s="7"/>
      <c r="NIM147" s="7"/>
      <c r="NIN147" s="7"/>
      <c r="NIO147" s="7"/>
      <c r="NIP147" s="7"/>
      <c r="NIQ147" s="7"/>
      <c r="NIR147" s="7"/>
      <c r="NIS147" s="7"/>
      <c r="NIT147" s="7"/>
      <c r="NIU147" s="7"/>
      <c r="NIV147" s="7"/>
      <c r="NIW147" s="7"/>
      <c r="NIX147" s="7"/>
      <c r="NIY147" s="7"/>
      <c r="NIZ147" s="7"/>
      <c r="NJA147" s="7"/>
      <c r="NJB147" s="7"/>
      <c r="NJC147" s="7"/>
      <c r="NJD147" s="7"/>
      <c r="NJE147" s="7"/>
      <c r="NJF147" s="7"/>
      <c r="NJG147" s="7"/>
      <c r="NJH147" s="7"/>
      <c r="NJI147" s="7"/>
      <c r="NJJ147" s="7"/>
      <c r="NJK147" s="7"/>
      <c r="NJL147" s="7"/>
      <c r="NJM147" s="7"/>
      <c r="NJN147" s="7"/>
      <c r="NJO147" s="7"/>
      <c r="NJP147" s="7"/>
      <c r="NJQ147" s="7"/>
      <c r="NJR147" s="7"/>
      <c r="NJS147" s="7"/>
      <c r="NJT147" s="7"/>
      <c r="NJU147" s="7"/>
      <c r="NJV147" s="7"/>
      <c r="NJW147" s="7"/>
      <c r="NJX147" s="7"/>
      <c r="NJZ147" s="7"/>
      <c r="NKA147" s="7"/>
      <c r="NKB147" s="7"/>
      <c r="NKC147" s="7"/>
      <c r="NKD147" s="7"/>
      <c r="NKE147" s="7"/>
      <c r="NKF147" s="7"/>
      <c r="NKG147" s="7"/>
      <c r="NKH147" s="7"/>
      <c r="NKI147" s="7"/>
      <c r="NKJ147" s="7"/>
      <c r="NKK147" s="7"/>
      <c r="NKL147" s="7"/>
      <c r="NKM147" s="7"/>
      <c r="NKN147" s="7"/>
      <c r="NKO147" s="7"/>
      <c r="NKP147" s="7"/>
      <c r="NKQ147" s="7"/>
      <c r="NKR147" s="7"/>
      <c r="NKS147" s="7"/>
      <c r="NKT147" s="7"/>
      <c r="NKU147" s="7"/>
      <c r="NKV147" s="7"/>
      <c r="NKW147" s="7"/>
      <c r="NKX147" s="7"/>
      <c r="NKY147" s="7"/>
      <c r="NKZ147" s="7"/>
      <c r="NLA147" s="7"/>
      <c r="NLB147" s="7"/>
      <c r="NLC147" s="7"/>
      <c r="NLD147" s="7"/>
      <c r="NLE147" s="7"/>
      <c r="NLF147" s="7"/>
      <c r="NLG147" s="7"/>
      <c r="NLH147" s="7"/>
      <c r="NLI147" s="7"/>
      <c r="NLJ147" s="7"/>
      <c r="NLK147" s="7"/>
      <c r="NLL147" s="7"/>
      <c r="NLM147" s="7"/>
      <c r="NLN147" s="7"/>
      <c r="NLO147" s="7"/>
      <c r="NLP147" s="7"/>
      <c r="NLQ147" s="7"/>
      <c r="NLR147" s="7"/>
      <c r="NLS147" s="7"/>
      <c r="NLT147" s="7"/>
      <c r="NLU147" s="7"/>
      <c r="NLV147" s="7"/>
      <c r="NLW147" s="7"/>
      <c r="NLX147" s="7"/>
      <c r="NLY147" s="7"/>
      <c r="NLZ147" s="7"/>
      <c r="NMA147" s="7"/>
      <c r="NMB147" s="7"/>
      <c r="NMC147" s="7"/>
      <c r="NMD147" s="7"/>
      <c r="NME147" s="7"/>
      <c r="NMF147" s="7"/>
      <c r="NMG147" s="7"/>
      <c r="NMH147" s="7"/>
      <c r="NMI147" s="7"/>
      <c r="NMJ147" s="7"/>
      <c r="NMK147" s="7"/>
      <c r="NML147" s="7"/>
      <c r="NMM147" s="7"/>
      <c r="NMN147" s="7"/>
      <c r="NMO147" s="7"/>
      <c r="NMP147" s="7"/>
      <c r="NMQ147" s="7"/>
      <c r="NMR147" s="7"/>
      <c r="NMS147" s="7"/>
      <c r="NMT147" s="7"/>
      <c r="NMU147" s="7"/>
      <c r="NMV147" s="7"/>
      <c r="NMW147" s="7"/>
      <c r="NMX147" s="7"/>
      <c r="NMY147" s="7"/>
      <c r="NMZ147" s="7"/>
      <c r="NNA147" s="7"/>
      <c r="NNB147" s="7"/>
      <c r="NNC147" s="7"/>
      <c r="NND147" s="7"/>
      <c r="NNE147" s="7"/>
      <c r="NNF147" s="7"/>
      <c r="NNG147" s="7"/>
      <c r="NNH147" s="7"/>
      <c r="NNI147" s="7"/>
      <c r="NNJ147" s="7"/>
      <c r="NNK147" s="7"/>
      <c r="NNL147" s="7"/>
      <c r="NNM147" s="7"/>
      <c r="NNN147" s="7"/>
      <c r="NNO147" s="7"/>
      <c r="NNP147" s="7"/>
      <c r="NNQ147" s="7"/>
      <c r="NNR147" s="7"/>
      <c r="NNS147" s="7"/>
      <c r="NNT147" s="7"/>
      <c r="NNU147" s="7"/>
      <c r="NNV147" s="7"/>
      <c r="NNW147" s="7"/>
      <c r="NNX147" s="7"/>
      <c r="NNY147" s="7"/>
      <c r="NNZ147" s="7"/>
      <c r="NOA147" s="7"/>
      <c r="NOB147" s="7"/>
      <c r="NOC147" s="7"/>
      <c r="NOD147" s="7"/>
      <c r="NOE147" s="7"/>
      <c r="NOF147" s="7"/>
      <c r="NOG147" s="7"/>
      <c r="NOH147" s="7"/>
      <c r="NOI147" s="7"/>
      <c r="NOJ147" s="7"/>
      <c r="NOK147" s="7"/>
      <c r="NOL147" s="7"/>
      <c r="NOM147" s="7"/>
      <c r="NON147" s="7"/>
      <c r="NOO147" s="7"/>
      <c r="NOP147" s="7"/>
      <c r="NOQ147" s="7"/>
      <c r="NOR147" s="7"/>
      <c r="NOS147" s="7"/>
      <c r="NOT147" s="7"/>
      <c r="NOU147" s="7"/>
      <c r="NOV147" s="7"/>
      <c r="NOW147" s="7"/>
      <c r="NOX147" s="7"/>
      <c r="NOY147" s="7"/>
      <c r="NOZ147" s="7"/>
      <c r="NPA147" s="7"/>
      <c r="NPB147" s="7"/>
      <c r="NPC147" s="7"/>
      <c r="NPD147" s="7"/>
      <c r="NPE147" s="7"/>
      <c r="NPF147" s="7"/>
      <c r="NPG147" s="7"/>
      <c r="NPH147" s="7"/>
      <c r="NPI147" s="7"/>
      <c r="NPJ147" s="7"/>
      <c r="NPK147" s="7"/>
      <c r="NPL147" s="7"/>
      <c r="NPM147" s="7"/>
      <c r="NPN147" s="7"/>
      <c r="NPO147" s="7"/>
      <c r="NPP147" s="7"/>
      <c r="NPQ147" s="7"/>
      <c r="NPR147" s="7"/>
      <c r="NPS147" s="7"/>
      <c r="NPT147" s="7"/>
      <c r="NPU147" s="7"/>
      <c r="NPV147" s="7"/>
      <c r="NPW147" s="7"/>
      <c r="NPX147" s="7"/>
      <c r="NPY147" s="7"/>
      <c r="NPZ147" s="7"/>
      <c r="NQA147" s="7"/>
      <c r="NQB147" s="7"/>
      <c r="NQC147" s="7"/>
      <c r="NQD147" s="7"/>
      <c r="NQE147" s="7"/>
      <c r="NQF147" s="7"/>
      <c r="NQG147" s="7"/>
      <c r="NQH147" s="7"/>
      <c r="NQI147" s="7"/>
      <c r="NQJ147" s="7"/>
      <c r="NQK147" s="7"/>
      <c r="NQL147" s="7"/>
      <c r="NQM147" s="7"/>
      <c r="NQN147" s="7"/>
      <c r="NQO147" s="7"/>
      <c r="NQP147" s="7"/>
      <c r="NQQ147" s="7"/>
      <c r="NQR147" s="7"/>
      <c r="NQS147" s="7"/>
      <c r="NQT147" s="7"/>
      <c r="NQU147" s="7"/>
      <c r="NQV147" s="7"/>
      <c r="NQW147" s="7"/>
      <c r="NQX147" s="7"/>
      <c r="NQY147" s="7"/>
      <c r="NQZ147" s="7"/>
      <c r="NRA147" s="7"/>
      <c r="NRB147" s="7"/>
      <c r="NRC147" s="7"/>
      <c r="NRD147" s="7"/>
      <c r="NRE147" s="7"/>
      <c r="NRF147" s="7"/>
      <c r="NRG147" s="7"/>
      <c r="NRH147" s="7"/>
      <c r="NRI147" s="7"/>
      <c r="NRJ147" s="7"/>
      <c r="NRK147" s="7"/>
      <c r="NRL147" s="7"/>
      <c r="NRM147" s="7"/>
      <c r="NRN147" s="7"/>
      <c r="NRO147" s="7"/>
      <c r="NRP147" s="7"/>
      <c r="NRQ147" s="7"/>
      <c r="NRR147" s="7"/>
      <c r="NRS147" s="7"/>
      <c r="NRT147" s="7"/>
      <c r="NRU147" s="7"/>
      <c r="NRV147" s="7"/>
      <c r="NRW147" s="7"/>
      <c r="NRX147" s="7"/>
      <c r="NRY147" s="7"/>
      <c r="NRZ147" s="7"/>
      <c r="NSA147" s="7"/>
      <c r="NSB147" s="7"/>
      <c r="NSC147" s="7"/>
      <c r="NSD147" s="7"/>
      <c r="NSE147" s="7"/>
      <c r="NSF147" s="7"/>
      <c r="NSG147" s="7"/>
      <c r="NSH147" s="7"/>
      <c r="NSI147" s="7"/>
      <c r="NSJ147" s="7"/>
      <c r="NSK147" s="7"/>
      <c r="NSL147" s="7"/>
      <c r="NSM147" s="7"/>
      <c r="NSN147" s="7"/>
      <c r="NSO147" s="7"/>
      <c r="NSP147" s="7"/>
      <c r="NSQ147" s="7"/>
      <c r="NSR147" s="7"/>
      <c r="NSS147" s="7"/>
      <c r="NST147" s="7"/>
      <c r="NSU147" s="7"/>
      <c r="NSV147" s="7"/>
      <c r="NSW147" s="7"/>
      <c r="NSX147" s="7"/>
      <c r="NSY147" s="7"/>
      <c r="NSZ147" s="7"/>
      <c r="NTA147" s="7"/>
      <c r="NTB147" s="7"/>
      <c r="NTC147" s="7"/>
      <c r="NTD147" s="7"/>
      <c r="NTE147" s="7"/>
      <c r="NTF147" s="7"/>
      <c r="NTG147" s="7"/>
      <c r="NTH147" s="7"/>
      <c r="NTI147" s="7"/>
      <c r="NTJ147" s="7"/>
      <c r="NTK147" s="7"/>
      <c r="NTL147" s="7"/>
      <c r="NTM147" s="7"/>
      <c r="NTN147" s="7"/>
      <c r="NTO147" s="7"/>
      <c r="NTP147" s="7"/>
      <c r="NTQ147" s="7"/>
      <c r="NTR147" s="7"/>
      <c r="NTS147" s="7"/>
      <c r="NTT147" s="7"/>
      <c r="NTV147" s="7"/>
      <c r="NTW147" s="7"/>
      <c r="NTX147" s="7"/>
      <c r="NTY147" s="7"/>
      <c r="NTZ147" s="7"/>
      <c r="NUA147" s="7"/>
      <c r="NUB147" s="7"/>
      <c r="NUC147" s="7"/>
      <c r="NUD147" s="7"/>
      <c r="NUE147" s="7"/>
      <c r="NUF147" s="7"/>
      <c r="NUG147" s="7"/>
      <c r="NUH147" s="7"/>
      <c r="NUI147" s="7"/>
      <c r="NUJ147" s="7"/>
      <c r="NUK147" s="7"/>
      <c r="NUL147" s="7"/>
      <c r="NUM147" s="7"/>
      <c r="NUN147" s="7"/>
      <c r="NUO147" s="7"/>
      <c r="NUP147" s="7"/>
      <c r="NUQ147" s="7"/>
      <c r="NUR147" s="7"/>
      <c r="NUS147" s="7"/>
      <c r="NUT147" s="7"/>
      <c r="NUU147" s="7"/>
      <c r="NUV147" s="7"/>
      <c r="NUW147" s="7"/>
      <c r="NUX147" s="7"/>
      <c r="NUY147" s="7"/>
      <c r="NUZ147" s="7"/>
      <c r="NVA147" s="7"/>
      <c r="NVB147" s="7"/>
      <c r="NVC147" s="7"/>
      <c r="NVD147" s="7"/>
      <c r="NVE147" s="7"/>
      <c r="NVF147" s="7"/>
      <c r="NVG147" s="7"/>
      <c r="NVH147" s="7"/>
      <c r="NVI147" s="7"/>
      <c r="NVJ147" s="7"/>
      <c r="NVK147" s="7"/>
      <c r="NVL147" s="7"/>
      <c r="NVM147" s="7"/>
      <c r="NVN147" s="7"/>
      <c r="NVO147" s="7"/>
      <c r="NVP147" s="7"/>
      <c r="NVQ147" s="7"/>
      <c r="NVR147" s="7"/>
      <c r="NVS147" s="7"/>
      <c r="NVT147" s="7"/>
      <c r="NVU147" s="7"/>
      <c r="NVV147" s="7"/>
      <c r="NVW147" s="7"/>
      <c r="NVX147" s="7"/>
      <c r="NVY147" s="7"/>
      <c r="NVZ147" s="7"/>
      <c r="NWA147" s="7"/>
      <c r="NWB147" s="7"/>
      <c r="NWC147" s="7"/>
      <c r="NWD147" s="7"/>
      <c r="NWE147" s="7"/>
      <c r="NWF147" s="7"/>
      <c r="NWG147" s="7"/>
      <c r="NWH147" s="7"/>
      <c r="NWI147" s="7"/>
      <c r="NWJ147" s="7"/>
      <c r="NWK147" s="7"/>
      <c r="NWL147" s="7"/>
      <c r="NWM147" s="7"/>
      <c r="NWN147" s="7"/>
      <c r="NWO147" s="7"/>
      <c r="NWP147" s="7"/>
      <c r="NWQ147" s="7"/>
      <c r="NWR147" s="7"/>
      <c r="NWS147" s="7"/>
      <c r="NWT147" s="7"/>
      <c r="NWU147" s="7"/>
      <c r="NWV147" s="7"/>
      <c r="NWW147" s="7"/>
      <c r="NWX147" s="7"/>
      <c r="NWY147" s="7"/>
      <c r="NWZ147" s="7"/>
      <c r="NXA147" s="7"/>
      <c r="NXB147" s="7"/>
      <c r="NXC147" s="7"/>
      <c r="NXD147" s="7"/>
      <c r="NXE147" s="7"/>
      <c r="NXF147" s="7"/>
      <c r="NXG147" s="7"/>
      <c r="NXH147" s="7"/>
      <c r="NXI147" s="7"/>
      <c r="NXJ147" s="7"/>
      <c r="NXK147" s="7"/>
      <c r="NXL147" s="7"/>
      <c r="NXM147" s="7"/>
      <c r="NXN147" s="7"/>
      <c r="NXO147" s="7"/>
      <c r="NXP147" s="7"/>
      <c r="NXQ147" s="7"/>
      <c r="NXR147" s="7"/>
      <c r="NXS147" s="7"/>
      <c r="NXT147" s="7"/>
      <c r="NXU147" s="7"/>
      <c r="NXV147" s="7"/>
      <c r="NXW147" s="7"/>
      <c r="NXX147" s="7"/>
      <c r="NXY147" s="7"/>
      <c r="NXZ147" s="7"/>
      <c r="NYA147" s="7"/>
      <c r="NYB147" s="7"/>
      <c r="NYC147" s="7"/>
      <c r="NYD147" s="7"/>
      <c r="NYE147" s="7"/>
      <c r="NYF147" s="7"/>
      <c r="NYG147" s="7"/>
      <c r="NYH147" s="7"/>
      <c r="NYI147" s="7"/>
      <c r="NYJ147" s="7"/>
      <c r="NYK147" s="7"/>
      <c r="NYL147" s="7"/>
      <c r="NYM147" s="7"/>
      <c r="NYN147" s="7"/>
      <c r="NYO147" s="7"/>
      <c r="NYP147" s="7"/>
      <c r="NYQ147" s="7"/>
      <c r="NYR147" s="7"/>
      <c r="NYS147" s="7"/>
      <c r="NYT147" s="7"/>
      <c r="NYU147" s="7"/>
      <c r="NYV147" s="7"/>
      <c r="NYW147" s="7"/>
      <c r="NYX147" s="7"/>
      <c r="NYY147" s="7"/>
      <c r="NYZ147" s="7"/>
      <c r="NZA147" s="7"/>
      <c r="NZB147" s="7"/>
      <c r="NZC147" s="7"/>
      <c r="NZD147" s="7"/>
      <c r="NZE147" s="7"/>
      <c r="NZF147" s="7"/>
      <c r="NZG147" s="7"/>
      <c r="NZH147" s="7"/>
      <c r="NZI147" s="7"/>
      <c r="NZJ147" s="7"/>
      <c r="NZK147" s="7"/>
      <c r="NZL147" s="7"/>
      <c r="NZM147" s="7"/>
      <c r="NZN147" s="7"/>
      <c r="NZO147" s="7"/>
      <c r="NZP147" s="7"/>
      <c r="NZQ147" s="7"/>
      <c r="NZR147" s="7"/>
      <c r="NZS147" s="7"/>
      <c r="NZT147" s="7"/>
      <c r="NZU147" s="7"/>
      <c r="NZV147" s="7"/>
      <c r="NZW147" s="7"/>
      <c r="NZX147" s="7"/>
      <c r="NZY147" s="7"/>
      <c r="NZZ147" s="7"/>
      <c r="OAA147" s="7"/>
      <c r="OAB147" s="7"/>
      <c r="OAC147" s="7"/>
      <c r="OAD147" s="7"/>
      <c r="OAE147" s="7"/>
      <c r="OAF147" s="7"/>
      <c r="OAG147" s="7"/>
      <c r="OAH147" s="7"/>
      <c r="OAI147" s="7"/>
      <c r="OAJ147" s="7"/>
      <c r="OAK147" s="7"/>
      <c r="OAL147" s="7"/>
      <c r="OAM147" s="7"/>
      <c r="OAN147" s="7"/>
      <c r="OAO147" s="7"/>
      <c r="OAP147" s="7"/>
      <c r="OAQ147" s="7"/>
      <c r="OAR147" s="7"/>
      <c r="OAS147" s="7"/>
      <c r="OAT147" s="7"/>
      <c r="OAU147" s="7"/>
      <c r="OAV147" s="7"/>
      <c r="OAW147" s="7"/>
      <c r="OAX147" s="7"/>
      <c r="OAY147" s="7"/>
      <c r="OAZ147" s="7"/>
      <c r="OBA147" s="7"/>
      <c r="OBB147" s="7"/>
      <c r="OBC147" s="7"/>
      <c r="OBD147" s="7"/>
      <c r="OBE147" s="7"/>
      <c r="OBF147" s="7"/>
      <c r="OBG147" s="7"/>
      <c r="OBH147" s="7"/>
      <c r="OBI147" s="7"/>
      <c r="OBJ147" s="7"/>
      <c r="OBK147" s="7"/>
      <c r="OBL147" s="7"/>
      <c r="OBM147" s="7"/>
      <c r="OBN147" s="7"/>
      <c r="OBO147" s="7"/>
      <c r="OBP147" s="7"/>
      <c r="OBQ147" s="7"/>
      <c r="OBR147" s="7"/>
      <c r="OBS147" s="7"/>
      <c r="OBT147" s="7"/>
      <c r="OBU147" s="7"/>
      <c r="OBV147" s="7"/>
      <c r="OBW147" s="7"/>
      <c r="OBX147" s="7"/>
      <c r="OBY147" s="7"/>
      <c r="OBZ147" s="7"/>
      <c r="OCA147" s="7"/>
      <c r="OCB147" s="7"/>
      <c r="OCC147" s="7"/>
      <c r="OCD147" s="7"/>
      <c r="OCE147" s="7"/>
      <c r="OCF147" s="7"/>
      <c r="OCG147" s="7"/>
      <c r="OCH147" s="7"/>
      <c r="OCI147" s="7"/>
      <c r="OCJ147" s="7"/>
      <c r="OCK147" s="7"/>
      <c r="OCL147" s="7"/>
      <c r="OCM147" s="7"/>
      <c r="OCN147" s="7"/>
      <c r="OCO147" s="7"/>
      <c r="OCP147" s="7"/>
      <c r="OCQ147" s="7"/>
      <c r="OCR147" s="7"/>
      <c r="OCS147" s="7"/>
      <c r="OCT147" s="7"/>
      <c r="OCU147" s="7"/>
      <c r="OCV147" s="7"/>
      <c r="OCW147" s="7"/>
      <c r="OCX147" s="7"/>
      <c r="OCY147" s="7"/>
      <c r="OCZ147" s="7"/>
      <c r="ODA147" s="7"/>
      <c r="ODB147" s="7"/>
      <c r="ODC147" s="7"/>
      <c r="ODD147" s="7"/>
      <c r="ODE147" s="7"/>
      <c r="ODF147" s="7"/>
      <c r="ODG147" s="7"/>
      <c r="ODH147" s="7"/>
      <c r="ODI147" s="7"/>
      <c r="ODJ147" s="7"/>
      <c r="ODK147" s="7"/>
      <c r="ODL147" s="7"/>
      <c r="ODM147" s="7"/>
      <c r="ODN147" s="7"/>
      <c r="ODO147" s="7"/>
      <c r="ODP147" s="7"/>
      <c r="ODR147" s="7"/>
      <c r="ODS147" s="7"/>
      <c r="ODT147" s="7"/>
      <c r="ODU147" s="7"/>
      <c r="ODV147" s="7"/>
      <c r="ODW147" s="7"/>
      <c r="ODX147" s="7"/>
      <c r="ODY147" s="7"/>
      <c r="ODZ147" s="7"/>
      <c r="OEA147" s="7"/>
      <c r="OEB147" s="7"/>
      <c r="OEC147" s="7"/>
      <c r="OED147" s="7"/>
      <c r="OEE147" s="7"/>
      <c r="OEF147" s="7"/>
      <c r="OEG147" s="7"/>
      <c r="OEH147" s="7"/>
      <c r="OEI147" s="7"/>
      <c r="OEJ147" s="7"/>
      <c r="OEK147" s="7"/>
      <c r="OEL147" s="7"/>
      <c r="OEM147" s="7"/>
      <c r="OEN147" s="7"/>
      <c r="OEO147" s="7"/>
      <c r="OEP147" s="7"/>
      <c r="OEQ147" s="7"/>
      <c r="OER147" s="7"/>
      <c r="OES147" s="7"/>
      <c r="OET147" s="7"/>
      <c r="OEU147" s="7"/>
      <c r="OEV147" s="7"/>
      <c r="OEW147" s="7"/>
      <c r="OEX147" s="7"/>
      <c r="OEY147" s="7"/>
      <c r="OEZ147" s="7"/>
      <c r="OFA147" s="7"/>
      <c r="OFB147" s="7"/>
      <c r="OFC147" s="7"/>
      <c r="OFD147" s="7"/>
      <c r="OFE147" s="7"/>
      <c r="OFF147" s="7"/>
      <c r="OFG147" s="7"/>
      <c r="OFH147" s="7"/>
      <c r="OFI147" s="7"/>
      <c r="OFJ147" s="7"/>
      <c r="OFK147" s="7"/>
      <c r="OFL147" s="7"/>
      <c r="OFM147" s="7"/>
      <c r="OFN147" s="7"/>
      <c r="OFO147" s="7"/>
      <c r="OFP147" s="7"/>
      <c r="OFQ147" s="7"/>
      <c r="OFR147" s="7"/>
      <c r="OFS147" s="7"/>
      <c r="OFT147" s="7"/>
      <c r="OFU147" s="7"/>
      <c r="OFV147" s="7"/>
      <c r="OFW147" s="7"/>
      <c r="OFX147" s="7"/>
      <c r="OFY147" s="7"/>
      <c r="OFZ147" s="7"/>
      <c r="OGA147" s="7"/>
      <c r="OGB147" s="7"/>
      <c r="OGC147" s="7"/>
      <c r="OGD147" s="7"/>
      <c r="OGE147" s="7"/>
      <c r="OGF147" s="7"/>
      <c r="OGG147" s="7"/>
      <c r="OGH147" s="7"/>
      <c r="OGI147" s="7"/>
      <c r="OGJ147" s="7"/>
      <c r="OGK147" s="7"/>
      <c r="OGL147" s="7"/>
      <c r="OGM147" s="7"/>
      <c r="OGN147" s="7"/>
      <c r="OGO147" s="7"/>
      <c r="OGP147" s="7"/>
      <c r="OGQ147" s="7"/>
      <c r="OGR147" s="7"/>
      <c r="OGS147" s="7"/>
      <c r="OGT147" s="7"/>
      <c r="OGU147" s="7"/>
      <c r="OGV147" s="7"/>
      <c r="OGW147" s="7"/>
      <c r="OGX147" s="7"/>
      <c r="OGY147" s="7"/>
      <c r="OGZ147" s="7"/>
      <c r="OHA147" s="7"/>
      <c r="OHB147" s="7"/>
      <c r="OHC147" s="7"/>
      <c r="OHD147" s="7"/>
      <c r="OHE147" s="7"/>
      <c r="OHF147" s="7"/>
      <c r="OHG147" s="7"/>
      <c r="OHH147" s="7"/>
      <c r="OHI147" s="7"/>
      <c r="OHJ147" s="7"/>
      <c r="OHK147" s="7"/>
      <c r="OHL147" s="7"/>
      <c r="OHM147" s="7"/>
      <c r="OHN147" s="7"/>
      <c r="OHO147" s="7"/>
      <c r="OHP147" s="7"/>
      <c r="OHQ147" s="7"/>
      <c r="OHR147" s="7"/>
      <c r="OHS147" s="7"/>
      <c r="OHT147" s="7"/>
      <c r="OHU147" s="7"/>
      <c r="OHV147" s="7"/>
      <c r="OHW147" s="7"/>
      <c r="OHX147" s="7"/>
      <c r="OHY147" s="7"/>
      <c r="OHZ147" s="7"/>
      <c r="OIA147" s="7"/>
      <c r="OIB147" s="7"/>
      <c r="OIC147" s="7"/>
      <c r="OID147" s="7"/>
      <c r="OIE147" s="7"/>
      <c r="OIF147" s="7"/>
      <c r="OIG147" s="7"/>
      <c r="OIH147" s="7"/>
      <c r="OII147" s="7"/>
      <c r="OIJ147" s="7"/>
      <c r="OIK147" s="7"/>
      <c r="OIL147" s="7"/>
      <c r="OIM147" s="7"/>
      <c r="OIN147" s="7"/>
      <c r="OIO147" s="7"/>
      <c r="OIP147" s="7"/>
      <c r="OIQ147" s="7"/>
      <c r="OIR147" s="7"/>
      <c r="OIS147" s="7"/>
      <c r="OIT147" s="7"/>
      <c r="OIU147" s="7"/>
      <c r="OIV147" s="7"/>
      <c r="OIW147" s="7"/>
      <c r="OIX147" s="7"/>
      <c r="OIY147" s="7"/>
      <c r="OIZ147" s="7"/>
      <c r="OJA147" s="7"/>
      <c r="OJB147" s="7"/>
      <c r="OJC147" s="7"/>
      <c r="OJD147" s="7"/>
      <c r="OJE147" s="7"/>
      <c r="OJF147" s="7"/>
      <c r="OJG147" s="7"/>
      <c r="OJH147" s="7"/>
      <c r="OJI147" s="7"/>
      <c r="OJJ147" s="7"/>
      <c r="OJK147" s="7"/>
      <c r="OJL147" s="7"/>
      <c r="OJM147" s="7"/>
      <c r="OJN147" s="7"/>
      <c r="OJO147" s="7"/>
      <c r="OJP147" s="7"/>
      <c r="OJQ147" s="7"/>
      <c r="OJR147" s="7"/>
      <c r="OJS147" s="7"/>
      <c r="OJT147" s="7"/>
      <c r="OJU147" s="7"/>
      <c r="OJV147" s="7"/>
      <c r="OJW147" s="7"/>
      <c r="OJX147" s="7"/>
      <c r="OJY147" s="7"/>
      <c r="OJZ147" s="7"/>
      <c r="OKA147" s="7"/>
      <c r="OKB147" s="7"/>
      <c r="OKC147" s="7"/>
      <c r="OKD147" s="7"/>
      <c r="OKE147" s="7"/>
      <c r="OKF147" s="7"/>
      <c r="OKG147" s="7"/>
      <c r="OKH147" s="7"/>
      <c r="OKI147" s="7"/>
      <c r="OKJ147" s="7"/>
      <c r="OKK147" s="7"/>
      <c r="OKL147" s="7"/>
      <c r="OKM147" s="7"/>
      <c r="OKN147" s="7"/>
      <c r="OKO147" s="7"/>
      <c r="OKP147" s="7"/>
      <c r="OKQ147" s="7"/>
      <c r="OKR147" s="7"/>
      <c r="OKS147" s="7"/>
      <c r="OKT147" s="7"/>
      <c r="OKU147" s="7"/>
      <c r="OKV147" s="7"/>
      <c r="OKW147" s="7"/>
      <c r="OKX147" s="7"/>
      <c r="OKY147" s="7"/>
      <c r="OKZ147" s="7"/>
      <c r="OLA147" s="7"/>
      <c r="OLB147" s="7"/>
      <c r="OLC147" s="7"/>
      <c r="OLD147" s="7"/>
      <c r="OLE147" s="7"/>
      <c r="OLF147" s="7"/>
      <c r="OLG147" s="7"/>
      <c r="OLH147" s="7"/>
      <c r="OLI147" s="7"/>
      <c r="OLJ147" s="7"/>
      <c r="OLK147" s="7"/>
      <c r="OLL147" s="7"/>
      <c r="OLM147" s="7"/>
      <c r="OLN147" s="7"/>
      <c r="OLO147" s="7"/>
      <c r="OLP147" s="7"/>
      <c r="OLQ147" s="7"/>
      <c r="OLR147" s="7"/>
      <c r="OLS147" s="7"/>
      <c r="OLT147" s="7"/>
      <c r="OLU147" s="7"/>
      <c r="OLV147" s="7"/>
      <c r="OLW147" s="7"/>
      <c r="OLX147" s="7"/>
      <c r="OLY147" s="7"/>
      <c r="OLZ147" s="7"/>
      <c r="OMA147" s="7"/>
      <c r="OMB147" s="7"/>
      <c r="OMC147" s="7"/>
      <c r="OMD147" s="7"/>
      <c r="OME147" s="7"/>
      <c r="OMF147" s="7"/>
      <c r="OMG147" s="7"/>
      <c r="OMH147" s="7"/>
      <c r="OMI147" s="7"/>
      <c r="OMJ147" s="7"/>
      <c r="OMK147" s="7"/>
      <c r="OML147" s="7"/>
      <c r="OMM147" s="7"/>
      <c r="OMN147" s="7"/>
      <c r="OMO147" s="7"/>
      <c r="OMP147" s="7"/>
      <c r="OMQ147" s="7"/>
      <c r="OMR147" s="7"/>
      <c r="OMS147" s="7"/>
      <c r="OMT147" s="7"/>
      <c r="OMU147" s="7"/>
      <c r="OMV147" s="7"/>
      <c r="OMW147" s="7"/>
      <c r="OMX147" s="7"/>
      <c r="OMY147" s="7"/>
      <c r="OMZ147" s="7"/>
      <c r="ONA147" s="7"/>
      <c r="ONB147" s="7"/>
      <c r="ONC147" s="7"/>
      <c r="OND147" s="7"/>
      <c r="ONE147" s="7"/>
      <c r="ONF147" s="7"/>
      <c r="ONG147" s="7"/>
      <c r="ONH147" s="7"/>
      <c r="ONI147" s="7"/>
      <c r="ONJ147" s="7"/>
      <c r="ONK147" s="7"/>
      <c r="ONL147" s="7"/>
      <c r="ONN147" s="7"/>
      <c r="ONO147" s="7"/>
      <c r="ONP147" s="7"/>
      <c r="ONQ147" s="7"/>
      <c r="ONR147" s="7"/>
      <c r="ONS147" s="7"/>
      <c r="ONT147" s="7"/>
      <c r="ONU147" s="7"/>
      <c r="ONV147" s="7"/>
      <c r="ONW147" s="7"/>
      <c r="ONX147" s="7"/>
      <c r="ONY147" s="7"/>
      <c r="ONZ147" s="7"/>
      <c r="OOA147" s="7"/>
      <c r="OOB147" s="7"/>
      <c r="OOC147" s="7"/>
      <c r="OOD147" s="7"/>
      <c r="OOE147" s="7"/>
      <c r="OOF147" s="7"/>
      <c r="OOG147" s="7"/>
      <c r="OOH147" s="7"/>
      <c r="OOI147" s="7"/>
      <c r="OOJ147" s="7"/>
      <c r="OOK147" s="7"/>
      <c r="OOL147" s="7"/>
      <c r="OOM147" s="7"/>
      <c r="OON147" s="7"/>
      <c r="OOO147" s="7"/>
      <c r="OOP147" s="7"/>
      <c r="OOQ147" s="7"/>
      <c r="OOR147" s="7"/>
      <c r="OOS147" s="7"/>
      <c r="OOT147" s="7"/>
      <c r="OOU147" s="7"/>
      <c r="OOV147" s="7"/>
      <c r="OOW147" s="7"/>
      <c r="OOX147" s="7"/>
      <c r="OOY147" s="7"/>
      <c r="OOZ147" s="7"/>
      <c r="OPA147" s="7"/>
      <c r="OPB147" s="7"/>
      <c r="OPC147" s="7"/>
      <c r="OPD147" s="7"/>
      <c r="OPE147" s="7"/>
      <c r="OPF147" s="7"/>
      <c r="OPG147" s="7"/>
      <c r="OPH147" s="7"/>
      <c r="OPI147" s="7"/>
      <c r="OPJ147" s="7"/>
      <c r="OPK147" s="7"/>
      <c r="OPL147" s="7"/>
      <c r="OPM147" s="7"/>
      <c r="OPN147" s="7"/>
      <c r="OPO147" s="7"/>
      <c r="OPP147" s="7"/>
      <c r="OPQ147" s="7"/>
      <c r="OPR147" s="7"/>
      <c r="OPS147" s="7"/>
      <c r="OPT147" s="7"/>
      <c r="OPU147" s="7"/>
      <c r="OPV147" s="7"/>
      <c r="OPW147" s="7"/>
      <c r="OPX147" s="7"/>
      <c r="OPY147" s="7"/>
      <c r="OPZ147" s="7"/>
      <c r="OQA147" s="7"/>
      <c r="OQB147" s="7"/>
      <c r="OQC147" s="7"/>
      <c r="OQD147" s="7"/>
      <c r="OQE147" s="7"/>
      <c r="OQF147" s="7"/>
      <c r="OQG147" s="7"/>
      <c r="OQH147" s="7"/>
      <c r="OQI147" s="7"/>
      <c r="OQJ147" s="7"/>
      <c r="OQK147" s="7"/>
      <c r="OQL147" s="7"/>
      <c r="OQM147" s="7"/>
      <c r="OQN147" s="7"/>
      <c r="OQO147" s="7"/>
      <c r="OQP147" s="7"/>
      <c r="OQQ147" s="7"/>
      <c r="OQR147" s="7"/>
      <c r="OQS147" s="7"/>
      <c r="OQT147" s="7"/>
      <c r="OQU147" s="7"/>
      <c r="OQV147" s="7"/>
      <c r="OQW147" s="7"/>
      <c r="OQX147" s="7"/>
      <c r="OQY147" s="7"/>
      <c r="OQZ147" s="7"/>
      <c r="ORA147" s="7"/>
      <c r="ORB147" s="7"/>
      <c r="ORC147" s="7"/>
      <c r="ORD147" s="7"/>
      <c r="ORE147" s="7"/>
      <c r="ORF147" s="7"/>
      <c r="ORG147" s="7"/>
      <c r="ORH147" s="7"/>
      <c r="ORI147" s="7"/>
      <c r="ORJ147" s="7"/>
      <c r="ORK147" s="7"/>
      <c r="ORL147" s="7"/>
      <c r="ORM147" s="7"/>
      <c r="ORN147" s="7"/>
      <c r="ORO147" s="7"/>
      <c r="ORP147" s="7"/>
      <c r="ORQ147" s="7"/>
      <c r="ORR147" s="7"/>
      <c r="ORS147" s="7"/>
      <c r="ORT147" s="7"/>
      <c r="ORU147" s="7"/>
      <c r="ORV147" s="7"/>
      <c r="ORW147" s="7"/>
      <c r="ORX147" s="7"/>
      <c r="ORY147" s="7"/>
      <c r="ORZ147" s="7"/>
      <c r="OSA147" s="7"/>
      <c r="OSB147" s="7"/>
      <c r="OSC147" s="7"/>
      <c r="OSD147" s="7"/>
      <c r="OSE147" s="7"/>
      <c r="OSF147" s="7"/>
      <c r="OSG147" s="7"/>
      <c r="OSH147" s="7"/>
      <c r="OSI147" s="7"/>
      <c r="OSJ147" s="7"/>
      <c r="OSK147" s="7"/>
      <c r="OSL147" s="7"/>
      <c r="OSM147" s="7"/>
      <c r="OSN147" s="7"/>
      <c r="OSO147" s="7"/>
      <c r="OSP147" s="7"/>
      <c r="OSQ147" s="7"/>
      <c r="OSR147" s="7"/>
      <c r="OSS147" s="7"/>
      <c r="OST147" s="7"/>
      <c r="OSU147" s="7"/>
      <c r="OSV147" s="7"/>
      <c r="OSW147" s="7"/>
      <c r="OSX147" s="7"/>
      <c r="OSY147" s="7"/>
      <c r="OSZ147" s="7"/>
      <c r="OTA147" s="7"/>
      <c r="OTB147" s="7"/>
      <c r="OTC147" s="7"/>
      <c r="OTD147" s="7"/>
      <c r="OTE147" s="7"/>
      <c r="OTF147" s="7"/>
      <c r="OTG147" s="7"/>
      <c r="OTH147" s="7"/>
      <c r="OTI147" s="7"/>
      <c r="OTJ147" s="7"/>
      <c r="OTK147" s="7"/>
      <c r="OTL147" s="7"/>
      <c r="OTM147" s="7"/>
      <c r="OTN147" s="7"/>
      <c r="OTO147" s="7"/>
      <c r="OTP147" s="7"/>
      <c r="OTQ147" s="7"/>
      <c r="OTR147" s="7"/>
      <c r="OTS147" s="7"/>
      <c r="OTT147" s="7"/>
      <c r="OTU147" s="7"/>
      <c r="OTV147" s="7"/>
      <c r="OTW147" s="7"/>
      <c r="OTX147" s="7"/>
      <c r="OTY147" s="7"/>
      <c r="OTZ147" s="7"/>
      <c r="OUA147" s="7"/>
      <c r="OUB147" s="7"/>
      <c r="OUC147" s="7"/>
      <c r="OUD147" s="7"/>
      <c r="OUE147" s="7"/>
      <c r="OUF147" s="7"/>
      <c r="OUG147" s="7"/>
      <c r="OUH147" s="7"/>
      <c r="OUI147" s="7"/>
      <c r="OUJ147" s="7"/>
      <c r="OUK147" s="7"/>
      <c r="OUL147" s="7"/>
      <c r="OUM147" s="7"/>
      <c r="OUN147" s="7"/>
      <c r="OUO147" s="7"/>
      <c r="OUP147" s="7"/>
      <c r="OUQ147" s="7"/>
      <c r="OUR147" s="7"/>
      <c r="OUS147" s="7"/>
      <c r="OUT147" s="7"/>
      <c r="OUU147" s="7"/>
      <c r="OUV147" s="7"/>
      <c r="OUW147" s="7"/>
      <c r="OUX147" s="7"/>
      <c r="OUY147" s="7"/>
      <c r="OUZ147" s="7"/>
      <c r="OVA147" s="7"/>
      <c r="OVB147" s="7"/>
      <c r="OVC147" s="7"/>
      <c r="OVD147" s="7"/>
      <c r="OVE147" s="7"/>
      <c r="OVF147" s="7"/>
      <c r="OVG147" s="7"/>
      <c r="OVH147" s="7"/>
      <c r="OVI147" s="7"/>
      <c r="OVJ147" s="7"/>
      <c r="OVK147" s="7"/>
      <c r="OVL147" s="7"/>
      <c r="OVM147" s="7"/>
      <c r="OVN147" s="7"/>
      <c r="OVO147" s="7"/>
      <c r="OVP147" s="7"/>
      <c r="OVQ147" s="7"/>
      <c r="OVR147" s="7"/>
      <c r="OVS147" s="7"/>
      <c r="OVT147" s="7"/>
      <c r="OVU147" s="7"/>
      <c r="OVV147" s="7"/>
      <c r="OVW147" s="7"/>
      <c r="OVX147" s="7"/>
      <c r="OVY147" s="7"/>
      <c r="OVZ147" s="7"/>
      <c r="OWA147" s="7"/>
      <c r="OWB147" s="7"/>
      <c r="OWC147" s="7"/>
      <c r="OWD147" s="7"/>
      <c r="OWE147" s="7"/>
      <c r="OWF147" s="7"/>
      <c r="OWG147" s="7"/>
      <c r="OWH147" s="7"/>
      <c r="OWI147" s="7"/>
      <c r="OWJ147" s="7"/>
      <c r="OWK147" s="7"/>
      <c r="OWL147" s="7"/>
      <c r="OWM147" s="7"/>
      <c r="OWN147" s="7"/>
      <c r="OWO147" s="7"/>
      <c r="OWP147" s="7"/>
      <c r="OWQ147" s="7"/>
      <c r="OWR147" s="7"/>
      <c r="OWS147" s="7"/>
      <c r="OWT147" s="7"/>
      <c r="OWU147" s="7"/>
      <c r="OWV147" s="7"/>
      <c r="OWW147" s="7"/>
      <c r="OWX147" s="7"/>
      <c r="OWY147" s="7"/>
      <c r="OWZ147" s="7"/>
      <c r="OXA147" s="7"/>
      <c r="OXB147" s="7"/>
      <c r="OXC147" s="7"/>
      <c r="OXD147" s="7"/>
      <c r="OXE147" s="7"/>
      <c r="OXF147" s="7"/>
      <c r="OXG147" s="7"/>
      <c r="OXH147" s="7"/>
      <c r="OXJ147" s="7"/>
      <c r="OXK147" s="7"/>
      <c r="OXL147" s="7"/>
      <c r="OXM147" s="7"/>
      <c r="OXN147" s="7"/>
      <c r="OXO147" s="7"/>
      <c r="OXP147" s="7"/>
      <c r="OXQ147" s="7"/>
      <c r="OXR147" s="7"/>
      <c r="OXS147" s="7"/>
      <c r="OXT147" s="7"/>
      <c r="OXU147" s="7"/>
      <c r="OXV147" s="7"/>
      <c r="OXW147" s="7"/>
      <c r="OXX147" s="7"/>
      <c r="OXY147" s="7"/>
      <c r="OXZ147" s="7"/>
      <c r="OYA147" s="7"/>
      <c r="OYB147" s="7"/>
      <c r="OYC147" s="7"/>
      <c r="OYD147" s="7"/>
      <c r="OYE147" s="7"/>
      <c r="OYF147" s="7"/>
      <c r="OYG147" s="7"/>
      <c r="OYH147" s="7"/>
      <c r="OYI147" s="7"/>
      <c r="OYJ147" s="7"/>
      <c r="OYK147" s="7"/>
      <c r="OYL147" s="7"/>
      <c r="OYM147" s="7"/>
      <c r="OYN147" s="7"/>
      <c r="OYO147" s="7"/>
      <c r="OYP147" s="7"/>
      <c r="OYQ147" s="7"/>
      <c r="OYR147" s="7"/>
      <c r="OYS147" s="7"/>
      <c r="OYT147" s="7"/>
      <c r="OYU147" s="7"/>
      <c r="OYV147" s="7"/>
      <c r="OYW147" s="7"/>
      <c r="OYX147" s="7"/>
      <c r="OYY147" s="7"/>
      <c r="OYZ147" s="7"/>
      <c r="OZA147" s="7"/>
      <c r="OZB147" s="7"/>
      <c r="OZC147" s="7"/>
      <c r="OZD147" s="7"/>
      <c r="OZE147" s="7"/>
      <c r="OZF147" s="7"/>
      <c r="OZG147" s="7"/>
      <c r="OZH147" s="7"/>
      <c r="OZI147" s="7"/>
      <c r="OZJ147" s="7"/>
      <c r="OZK147" s="7"/>
      <c r="OZL147" s="7"/>
      <c r="OZM147" s="7"/>
      <c r="OZN147" s="7"/>
      <c r="OZO147" s="7"/>
      <c r="OZP147" s="7"/>
      <c r="OZQ147" s="7"/>
      <c r="OZR147" s="7"/>
      <c r="OZS147" s="7"/>
      <c r="OZT147" s="7"/>
      <c r="OZU147" s="7"/>
      <c r="OZV147" s="7"/>
      <c r="OZW147" s="7"/>
      <c r="OZX147" s="7"/>
      <c r="OZY147" s="7"/>
      <c r="OZZ147" s="7"/>
      <c r="PAA147" s="7"/>
      <c r="PAB147" s="7"/>
      <c r="PAC147" s="7"/>
      <c r="PAD147" s="7"/>
      <c r="PAE147" s="7"/>
      <c r="PAF147" s="7"/>
      <c r="PAG147" s="7"/>
      <c r="PAH147" s="7"/>
      <c r="PAI147" s="7"/>
      <c r="PAJ147" s="7"/>
      <c r="PAK147" s="7"/>
      <c r="PAL147" s="7"/>
      <c r="PAM147" s="7"/>
      <c r="PAN147" s="7"/>
      <c r="PAO147" s="7"/>
      <c r="PAP147" s="7"/>
      <c r="PAQ147" s="7"/>
      <c r="PAR147" s="7"/>
      <c r="PAS147" s="7"/>
      <c r="PAT147" s="7"/>
      <c r="PAU147" s="7"/>
      <c r="PAV147" s="7"/>
      <c r="PAW147" s="7"/>
      <c r="PAX147" s="7"/>
      <c r="PAY147" s="7"/>
      <c r="PAZ147" s="7"/>
      <c r="PBA147" s="7"/>
      <c r="PBB147" s="7"/>
      <c r="PBC147" s="7"/>
      <c r="PBD147" s="7"/>
      <c r="PBE147" s="7"/>
      <c r="PBF147" s="7"/>
      <c r="PBG147" s="7"/>
      <c r="PBH147" s="7"/>
      <c r="PBI147" s="7"/>
      <c r="PBJ147" s="7"/>
      <c r="PBK147" s="7"/>
      <c r="PBL147" s="7"/>
      <c r="PBM147" s="7"/>
      <c r="PBN147" s="7"/>
      <c r="PBO147" s="7"/>
      <c r="PBP147" s="7"/>
      <c r="PBQ147" s="7"/>
      <c r="PBR147" s="7"/>
      <c r="PBS147" s="7"/>
      <c r="PBT147" s="7"/>
      <c r="PBU147" s="7"/>
      <c r="PBV147" s="7"/>
      <c r="PBW147" s="7"/>
      <c r="PBX147" s="7"/>
      <c r="PBY147" s="7"/>
      <c r="PBZ147" s="7"/>
      <c r="PCA147" s="7"/>
      <c r="PCB147" s="7"/>
      <c r="PCC147" s="7"/>
      <c r="PCD147" s="7"/>
      <c r="PCE147" s="7"/>
      <c r="PCF147" s="7"/>
      <c r="PCG147" s="7"/>
      <c r="PCH147" s="7"/>
      <c r="PCI147" s="7"/>
      <c r="PCJ147" s="7"/>
      <c r="PCK147" s="7"/>
      <c r="PCL147" s="7"/>
      <c r="PCM147" s="7"/>
      <c r="PCN147" s="7"/>
      <c r="PCO147" s="7"/>
      <c r="PCP147" s="7"/>
      <c r="PCQ147" s="7"/>
      <c r="PCR147" s="7"/>
      <c r="PCS147" s="7"/>
      <c r="PCT147" s="7"/>
      <c r="PCU147" s="7"/>
      <c r="PCV147" s="7"/>
      <c r="PCW147" s="7"/>
      <c r="PCX147" s="7"/>
      <c r="PCY147" s="7"/>
      <c r="PCZ147" s="7"/>
      <c r="PDA147" s="7"/>
      <c r="PDB147" s="7"/>
      <c r="PDC147" s="7"/>
      <c r="PDD147" s="7"/>
      <c r="PDE147" s="7"/>
      <c r="PDF147" s="7"/>
      <c r="PDG147" s="7"/>
      <c r="PDH147" s="7"/>
      <c r="PDI147" s="7"/>
      <c r="PDJ147" s="7"/>
      <c r="PDK147" s="7"/>
      <c r="PDL147" s="7"/>
      <c r="PDM147" s="7"/>
      <c r="PDN147" s="7"/>
      <c r="PDO147" s="7"/>
      <c r="PDP147" s="7"/>
      <c r="PDQ147" s="7"/>
      <c r="PDR147" s="7"/>
      <c r="PDS147" s="7"/>
      <c r="PDT147" s="7"/>
      <c r="PDU147" s="7"/>
      <c r="PDV147" s="7"/>
      <c r="PDW147" s="7"/>
      <c r="PDX147" s="7"/>
      <c r="PDY147" s="7"/>
      <c r="PDZ147" s="7"/>
      <c r="PEA147" s="7"/>
      <c r="PEB147" s="7"/>
      <c r="PEC147" s="7"/>
      <c r="PED147" s="7"/>
      <c r="PEE147" s="7"/>
      <c r="PEF147" s="7"/>
      <c r="PEG147" s="7"/>
      <c r="PEH147" s="7"/>
      <c r="PEI147" s="7"/>
      <c r="PEJ147" s="7"/>
      <c r="PEK147" s="7"/>
      <c r="PEL147" s="7"/>
      <c r="PEM147" s="7"/>
      <c r="PEN147" s="7"/>
      <c r="PEO147" s="7"/>
      <c r="PEP147" s="7"/>
      <c r="PEQ147" s="7"/>
      <c r="PER147" s="7"/>
      <c r="PES147" s="7"/>
      <c r="PET147" s="7"/>
      <c r="PEU147" s="7"/>
      <c r="PEV147" s="7"/>
      <c r="PEW147" s="7"/>
      <c r="PEX147" s="7"/>
      <c r="PEY147" s="7"/>
      <c r="PEZ147" s="7"/>
      <c r="PFA147" s="7"/>
      <c r="PFB147" s="7"/>
      <c r="PFC147" s="7"/>
      <c r="PFD147" s="7"/>
      <c r="PFE147" s="7"/>
      <c r="PFF147" s="7"/>
      <c r="PFG147" s="7"/>
      <c r="PFH147" s="7"/>
      <c r="PFI147" s="7"/>
      <c r="PFJ147" s="7"/>
      <c r="PFK147" s="7"/>
      <c r="PFL147" s="7"/>
      <c r="PFM147" s="7"/>
      <c r="PFN147" s="7"/>
      <c r="PFO147" s="7"/>
      <c r="PFP147" s="7"/>
      <c r="PFQ147" s="7"/>
      <c r="PFR147" s="7"/>
      <c r="PFS147" s="7"/>
      <c r="PFT147" s="7"/>
      <c r="PFU147" s="7"/>
      <c r="PFV147" s="7"/>
      <c r="PFW147" s="7"/>
      <c r="PFX147" s="7"/>
      <c r="PFY147" s="7"/>
      <c r="PFZ147" s="7"/>
      <c r="PGA147" s="7"/>
      <c r="PGB147" s="7"/>
      <c r="PGC147" s="7"/>
      <c r="PGD147" s="7"/>
      <c r="PGE147" s="7"/>
      <c r="PGF147" s="7"/>
      <c r="PGG147" s="7"/>
      <c r="PGH147" s="7"/>
      <c r="PGI147" s="7"/>
      <c r="PGJ147" s="7"/>
      <c r="PGK147" s="7"/>
      <c r="PGL147" s="7"/>
      <c r="PGM147" s="7"/>
      <c r="PGN147" s="7"/>
      <c r="PGO147" s="7"/>
      <c r="PGP147" s="7"/>
      <c r="PGQ147" s="7"/>
      <c r="PGR147" s="7"/>
      <c r="PGS147" s="7"/>
      <c r="PGT147" s="7"/>
      <c r="PGU147" s="7"/>
      <c r="PGV147" s="7"/>
      <c r="PGW147" s="7"/>
      <c r="PGX147" s="7"/>
      <c r="PGY147" s="7"/>
      <c r="PGZ147" s="7"/>
      <c r="PHA147" s="7"/>
      <c r="PHB147" s="7"/>
      <c r="PHC147" s="7"/>
      <c r="PHD147" s="7"/>
      <c r="PHF147" s="7"/>
      <c r="PHG147" s="7"/>
      <c r="PHH147" s="7"/>
      <c r="PHI147" s="7"/>
      <c r="PHJ147" s="7"/>
      <c r="PHK147" s="7"/>
      <c r="PHL147" s="7"/>
      <c r="PHM147" s="7"/>
      <c r="PHN147" s="7"/>
      <c r="PHO147" s="7"/>
      <c r="PHP147" s="7"/>
      <c r="PHQ147" s="7"/>
      <c r="PHR147" s="7"/>
      <c r="PHS147" s="7"/>
      <c r="PHT147" s="7"/>
      <c r="PHU147" s="7"/>
      <c r="PHV147" s="7"/>
      <c r="PHW147" s="7"/>
      <c r="PHX147" s="7"/>
      <c r="PHY147" s="7"/>
      <c r="PHZ147" s="7"/>
      <c r="PIA147" s="7"/>
      <c r="PIB147" s="7"/>
      <c r="PIC147" s="7"/>
      <c r="PID147" s="7"/>
      <c r="PIE147" s="7"/>
      <c r="PIF147" s="7"/>
      <c r="PIG147" s="7"/>
      <c r="PIH147" s="7"/>
      <c r="PII147" s="7"/>
      <c r="PIJ147" s="7"/>
      <c r="PIK147" s="7"/>
      <c r="PIL147" s="7"/>
      <c r="PIM147" s="7"/>
      <c r="PIN147" s="7"/>
      <c r="PIO147" s="7"/>
      <c r="PIP147" s="7"/>
      <c r="PIQ147" s="7"/>
      <c r="PIR147" s="7"/>
      <c r="PIS147" s="7"/>
      <c r="PIT147" s="7"/>
      <c r="PIU147" s="7"/>
      <c r="PIV147" s="7"/>
      <c r="PIW147" s="7"/>
      <c r="PIX147" s="7"/>
      <c r="PIY147" s="7"/>
      <c r="PIZ147" s="7"/>
      <c r="PJA147" s="7"/>
      <c r="PJB147" s="7"/>
      <c r="PJC147" s="7"/>
      <c r="PJD147" s="7"/>
      <c r="PJE147" s="7"/>
      <c r="PJF147" s="7"/>
      <c r="PJG147" s="7"/>
      <c r="PJH147" s="7"/>
      <c r="PJI147" s="7"/>
      <c r="PJJ147" s="7"/>
      <c r="PJK147" s="7"/>
      <c r="PJL147" s="7"/>
      <c r="PJM147" s="7"/>
      <c r="PJN147" s="7"/>
      <c r="PJO147" s="7"/>
      <c r="PJP147" s="7"/>
      <c r="PJQ147" s="7"/>
      <c r="PJR147" s="7"/>
      <c r="PJS147" s="7"/>
      <c r="PJT147" s="7"/>
      <c r="PJU147" s="7"/>
      <c r="PJV147" s="7"/>
      <c r="PJW147" s="7"/>
      <c r="PJX147" s="7"/>
      <c r="PJY147" s="7"/>
      <c r="PJZ147" s="7"/>
      <c r="PKA147" s="7"/>
      <c r="PKB147" s="7"/>
      <c r="PKC147" s="7"/>
      <c r="PKD147" s="7"/>
      <c r="PKE147" s="7"/>
      <c r="PKF147" s="7"/>
      <c r="PKG147" s="7"/>
      <c r="PKH147" s="7"/>
      <c r="PKI147" s="7"/>
      <c r="PKJ147" s="7"/>
      <c r="PKK147" s="7"/>
      <c r="PKL147" s="7"/>
      <c r="PKM147" s="7"/>
      <c r="PKN147" s="7"/>
      <c r="PKO147" s="7"/>
      <c r="PKP147" s="7"/>
      <c r="PKQ147" s="7"/>
      <c r="PKR147" s="7"/>
      <c r="PKS147" s="7"/>
      <c r="PKT147" s="7"/>
      <c r="PKU147" s="7"/>
      <c r="PKV147" s="7"/>
      <c r="PKW147" s="7"/>
      <c r="PKX147" s="7"/>
      <c r="PKY147" s="7"/>
      <c r="PKZ147" s="7"/>
      <c r="PLA147" s="7"/>
      <c r="PLB147" s="7"/>
      <c r="PLC147" s="7"/>
      <c r="PLD147" s="7"/>
      <c r="PLE147" s="7"/>
      <c r="PLF147" s="7"/>
      <c r="PLG147" s="7"/>
      <c r="PLH147" s="7"/>
      <c r="PLI147" s="7"/>
      <c r="PLJ147" s="7"/>
      <c r="PLK147" s="7"/>
      <c r="PLL147" s="7"/>
      <c r="PLM147" s="7"/>
      <c r="PLN147" s="7"/>
      <c r="PLO147" s="7"/>
      <c r="PLP147" s="7"/>
      <c r="PLQ147" s="7"/>
      <c r="PLR147" s="7"/>
      <c r="PLS147" s="7"/>
      <c r="PLT147" s="7"/>
      <c r="PLU147" s="7"/>
      <c r="PLV147" s="7"/>
      <c r="PLW147" s="7"/>
      <c r="PLX147" s="7"/>
      <c r="PLY147" s="7"/>
      <c r="PLZ147" s="7"/>
      <c r="PMA147" s="7"/>
      <c r="PMB147" s="7"/>
      <c r="PMC147" s="7"/>
      <c r="PMD147" s="7"/>
      <c r="PME147" s="7"/>
      <c r="PMF147" s="7"/>
      <c r="PMG147" s="7"/>
      <c r="PMH147" s="7"/>
      <c r="PMI147" s="7"/>
      <c r="PMJ147" s="7"/>
      <c r="PMK147" s="7"/>
      <c r="PML147" s="7"/>
      <c r="PMM147" s="7"/>
      <c r="PMN147" s="7"/>
      <c r="PMO147" s="7"/>
      <c r="PMP147" s="7"/>
      <c r="PMQ147" s="7"/>
      <c r="PMR147" s="7"/>
      <c r="PMS147" s="7"/>
      <c r="PMT147" s="7"/>
      <c r="PMU147" s="7"/>
      <c r="PMV147" s="7"/>
      <c r="PMW147" s="7"/>
      <c r="PMX147" s="7"/>
      <c r="PMY147" s="7"/>
      <c r="PMZ147" s="7"/>
      <c r="PNA147" s="7"/>
      <c r="PNB147" s="7"/>
      <c r="PNC147" s="7"/>
      <c r="PND147" s="7"/>
      <c r="PNE147" s="7"/>
      <c r="PNF147" s="7"/>
      <c r="PNG147" s="7"/>
      <c r="PNH147" s="7"/>
      <c r="PNI147" s="7"/>
      <c r="PNJ147" s="7"/>
      <c r="PNK147" s="7"/>
      <c r="PNL147" s="7"/>
      <c r="PNM147" s="7"/>
      <c r="PNN147" s="7"/>
      <c r="PNO147" s="7"/>
      <c r="PNP147" s="7"/>
      <c r="PNQ147" s="7"/>
      <c r="PNR147" s="7"/>
      <c r="PNS147" s="7"/>
      <c r="PNT147" s="7"/>
      <c r="PNU147" s="7"/>
      <c r="PNV147" s="7"/>
      <c r="PNW147" s="7"/>
      <c r="PNX147" s="7"/>
      <c r="PNY147" s="7"/>
      <c r="PNZ147" s="7"/>
      <c r="POA147" s="7"/>
      <c r="POB147" s="7"/>
      <c r="POC147" s="7"/>
      <c r="POD147" s="7"/>
      <c r="POE147" s="7"/>
      <c r="POF147" s="7"/>
      <c r="POG147" s="7"/>
      <c r="POH147" s="7"/>
      <c r="POI147" s="7"/>
      <c r="POJ147" s="7"/>
      <c r="POK147" s="7"/>
      <c r="POL147" s="7"/>
      <c r="POM147" s="7"/>
      <c r="PON147" s="7"/>
      <c r="POO147" s="7"/>
      <c r="POP147" s="7"/>
      <c r="POQ147" s="7"/>
      <c r="POR147" s="7"/>
      <c r="POS147" s="7"/>
      <c r="POT147" s="7"/>
      <c r="POU147" s="7"/>
      <c r="POV147" s="7"/>
      <c r="POW147" s="7"/>
      <c r="POX147" s="7"/>
      <c r="POY147" s="7"/>
      <c r="POZ147" s="7"/>
      <c r="PPA147" s="7"/>
      <c r="PPB147" s="7"/>
      <c r="PPC147" s="7"/>
      <c r="PPD147" s="7"/>
      <c r="PPE147" s="7"/>
      <c r="PPF147" s="7"/>
      <c r="PPG147" s="7"/>
      <c r="PPH147" s="7"/>
      <c r="PPI147" s="7"/>
      <c r="PPJ147" s="7"/>
      <c r="PPK147" s="7"/>
      <c r="PPL147" s="7"/>
      <c r="PPM147" s="7"/>
      <c r="PPN147" s="7"/>
      <c r="PPO147" s="7"/>
      <c r="PPP147" s="7"/>
      <c r="PPQ147" s="7"/>
      <c r="PPR147" s="7"/>
      <c r="PPS147" s="7"/>
      <c r="PPT147" s="7"/>
      <c r="PPU147" s="7"/>
      <c r="PPV147" s="7"/>
      <c r="PPW147" s="7"/>
      <c r="PPX147" s="7"/>
      <c r="PPY147" s="7"/>
      <c r="PPZ147" s="7"/>
      <c r="PQA147" s="7"/>
      <c r="PQB147" s="7"/>
      <c r="PQC147" s="7"/>
      <c r="PQD147" s="7"/>
      <c r="PQE147" s="7"/>
      <c r="PQF147" s="7"/>
      <c r="PQG147" s="7"/>
      <c r="PQH147" s="7"/>
      <c r="PQI147" s="7"/>
      <c r="PQJ147" s="7"/>
      <c r="PQK147" s="7"/>
      <c r="PQL147" s="7"/>
      <c r="PQM147" s="7"/>
      <c r="PQN147" s="7"/>
      <c r="PQO147" s="7"/>
      <c r="PQP147" s="7"/>
      <c r="PQQ147" s="7"/>
      <c r="PQR147" s="7"/>
      <c r="PQS147" s="7"/>
      <c r="PQT147" s="7"/>
      <c r="PQU147" s="7"/>
      <c r="PQV147" s="7"/>
      <c r="PQW147" s="7"/>
      <c r="PQX147" s="7"/>
      <c r="PQY147" s="7"/>
      <c r="PQZ147" s="7"/>
      <c r="PRB147" s="7"/>
      <c r="PRC147" s="7"/>
      <c r="PRD147" s="7"/>
      <c r="PRE147" s="7"/>
      <c r="PRF147" s="7"/>
      <c r="PRG147" s="7"/>
      <c r="PRH147" s="7"/>
      <c r="PRI147" s="7"/>
      <c r="PRJ147" s="7"/>
      <c r="PRK147" s="7"/>
      <c r="PRL147" s="7"/>
      <c r="PRM147" s="7"/>
      <c r="PRN147" s="7"/>
      <c r="PRO147" s="7"/>
      <c r="PRP147" s="7"/>
      <c r="PRQ147" s="7"/>
      <c r="PRR147" s="7"/>
      <c r="PRS147" s="7"/>
      <c r="PRT147" s="7"/>
      <c r="PRU147" s="7"/>
      <c r="PRV147" s="7"/>
      <c r="PRW147" s="7"/>
      <c r="PRX147" s="7"/>
      <c r="PRY147" s="7"/>
      <c r="PRZ147" s="7"/>
      <c r="PSA147" s="7"/>
      <c r="PSB147" s="7"/>
      <c r="PSC147" s="7"/>
      <c r="PSD147" s="7"/>
      <c r="PSE147" s="7"/>
      <c r="PSF147" s="7"/>
      <c r="PSG147" s="7"/>
      <c r="PSH147" s="7"/>
      <c r="PSI147" s="7"/>
      <c r="PSJ147" s="7"/>
      <c r="PSK147" s="7"/>
      <c r="PSL147" s="7"/>
      <c r="PSM147" s="7"/>
      <c r="PSN147" s="7"/>
      <c r="PSO147" s="7"/>
      <c r="PSP147" s="7"/>
      <c r="PSQ147" s="7"/>
      <c r="PSR147" s="7"/>
      <c r="PSS147" s="7"/>
      <c r="PST147" s="7"/>
      <c r="PSU147" s="7"/>
      <c r="PSV147" s="7"/>
      <c r="PSW147" s="7"/>
      <c r="PSX147" s="7"/>
      <c r="PSY147" s="7"/>
      <c r="PSZ147" s="7"/>
      <c r="PTA147" s="7"/>
      <c r="PTB147" s="7"/>
      <c r="PTC147" s="7"/>
      <c r="PTD147" s="7"/>
      <c r="PTE147" s="7"/>
      <c r="PTF147" s="7"/>
      <c r="PTG147" s="7"/>
      <c r="PTH147" s="7"/>
      <c r="PTI147" s="7"/>
      <c r="PTJ147" s="7"/>
      <c r="PTK147" s="7"/>
      <c r="PTL147" s="7"/>
      <c r="PTM147" s="7"/>
      <c r="PTN147" s="7"/>
      <c r="PTO147" s="7"/>
      <c r="PTP147" s="7"/>
      <c r="PTQ147" s="7"/>
      <c r="PTR147" s="7"/>
      <c r="PTS147" s="7"/>
      <c r="PTT147" s="7"/>
      <c r="PTU147" s="7"/>
      <c r="PTV147" s="7"/>
      <c r="PTW147" s="7"/>
      <c r="PTX147" s="7"/>
      <c r="PTY147" s="7"/>
      <c r="PTZ147" s="7"/>
      <c r="PUA147" s="7"/>
      <c r="PUB147" s="7"/>
      <c r="PUC147" s="7"/>
      <c r="PUD147" s="7"/>
      <c r="PUE147" s="7"/>
      <c r="PUF147" s="7"/>
      <c r="PUG147" s="7"/>
      <c r="PUH147" s="7"/>
      <c r="PUI147" s="7"/>
      <c r="PUJ147" s="7"/>
      <c r="PUK147" s="7"/>
      <c r="PUL147" s="7"/>
      <c r="PUM147" s="7"/>
      <c r="PUN147" s="7"/>
      <c r="PUO147" s="7"/>
      <c r="PUP147" s="7"/>
      <c r="PUQ147" s="7"/>
      <c r="PUR147" s="7"/>
      <c r="PUS147" s="7"/>
      <c r="PUT147" s="7"/>
      <c r="PUU147" s="7"/>
      <c r="PUV147" s="7"/>
      <c r="PUW147" s="7"/>
      <c r="PUX147" s="7"/>
      <c r="PUY147" s="7"/>
      <c r="PUZ147" s="7"/>
      <c r="PVA147" s="7"/>
      <c r="PVB147" s="7"/>
      <c r="PVC147" s="7"/>
      <c r="PVD147" s="7"/>
      <c r="PVE147" s="7"/>
      <c r="PVF147" s="7"/>
      <c r="PVG147" s="7"/>
      <c r="PVH147" s="7"/>
      <c r="PVI147" s="7"/>
      <c r="PVJ147" s="7"/>
      <c r="PVK147" s="7"/>
      <c r="PVL147" s="7"/>
      <c r="PVM147" s="7"/>
      <c r="PVN147" s="7"/>
      <c r="PVO147" s="7"/>
      <c r="PVP147" s="7"/>
      <c r="PVQ147" s="7"/>
      <c r="PVR147" s="7"/>
      <c r="PVS147" s="7"/>
      <c r="PVT147" s="7"/>
      <c r="PVU147" s="7"/>
      <c r="PVV147" s="7"/>
      <c r="PVW147" s="7"/>
      <c r="PVX147" s="7"/>
      <c r="PVY147" s="7"/>
      <c r="PVZ147" s="7"/>
      <c r="PWA147" s="7"/>
      <c r="PWB147" s="7"/>
      <c r="PWC147" s="7"/>
      <c r="PWD147" s="7"/>
      <c r="PWE147" s="7"/>
      <c r="PWF147" s="7"/>
      <c r="PWG147" s="7"/>
      <c r="PWH147" s="7"/>
      <c r="PWI147" s="7"/>
      <c r="PWJ147" s="7"/>
      <c r="PWK147" s="7"/>
      <c r="PWL147" s="7"/>
      <c r="PWM147" s="7"/>
      <c r="PWN147" s="7"/>
      <c r="PWO147" s="7"/>
      <c r="PWP147" s="7"/>
      <c r="PWQ147" s="7"/>
      <c r="PWR147" s="7"/>
      <c r="PWS147" s="7"/>
      <c r="PWT147" s="7"/>
      <c r="PWU147" s="7"/>
      <c r="PWV147" s="7"/>
      <c r="PWW147" s="7"/>
      <c r="PWX147" s="7"/>
      <c r="PWY147" s="7"/>
      <c r="PWZ147" s="7"/>
      <c r="PXA147" s="7"/>
      <c r="PXB147" s="7"/>
      <c r="PXC147" s="7"/>
      <c r="PXD147" s="7"/>
      <c r="PXE147" s="7"/>
      <c r="PXF147" s="7"/>
      <c r="PXG147" s="7"/>
      <c r="PXH147" s="7"/>
      <c r="PXI147" s="7"/>
      <c r="PXJ147" s="7"/>
      <c r="PXK147" s="7"/>
      <c r="PXL147" s="7"/>
      <c r="PXM147" s="7"/>
      <c r="PXN147" s="7"/>
      <c r="PXO147" s="7"/>
      <c r="PXP147" s="7"/>
      <c r="PXQ147" s="7"/>
      <c r="PXR147" s="7"/>
      <c r="PXS147" s="7"/>
      <c r="PXT147" s="7"/>
      <c r="PXU147" s="7"/>
      <c r="PXV147" s="7"/>
      <c r="PXW147" s="7"/>
      <c r="PXX147" s="7"/>
      <c r="PXY147" s="7"/>
      <c r="PXZ147" s="7"/>
      <c r="PYA147" s="7"/>
      <c r="PYB147" s="7"/>
      <c r="PYC147" s="7"/>
      <c r="PYD147" s="7"/>
      <c r="PYE147" s="7"/>
      <c r="PYF147" s="7"/>
      <c r="PYG147" s="7"/>
      <c r="PYH147" s="7"/>
      <c r="PYI147" s="7"/>
      <c r="PYJ147" s="7"/>
      <c r="PYK147" s="7"/>
      <c r="PYL147" s="7"/>
      <c r="PYM147" s="7"/>
      <c r="PYN147" s="7"/>
      <c r="PYO147" s="7"/>
      <c r="PYP147" s="7"/>
      <c r="PYQ147" s="7"/>
      <c r="PYR147" s="7"/>
      <c r="PYS147" s="7"/>
      <c r="PYT147" s="7"/>
      <c r="PYU147" s="7"/>
      <c r="PYV147" s="7"/>
      <c r="PYW147" s="7"/>
      <c r="PYX147" s="7"/>
      <c r="PYY147" s="7"/>
      <c r="PYZ147" s="7"/>
      <c r="PZA147" s="7"/>
      <c r="PZB147" s="7"/>
      <c r="PZC147" s="7"/>
      <c r="PZD147" s="7"/>
      <c r="PZE147" s="7"/>
      <c r="PZF147" s="7"/>
      <c r="PZG147" s="7"/>
      <c r="PZH147" s="7"/>
      <c r="PZI147" s="7"/>
      <c r="PZJ147" s="7"/>
      <c r="PZK147" s="7"/>
      <c r="PZL147" s="7"/>
      <c r="PZM147" s="7"/>
      <c r="PZN147" s="7"/>
      <c r="PZO147" s="7"/>
      <c r="PZP147" s="7"/>
      <c r="PZQ147" s="7"/>
      <c r="PZR147" s="7"/>
      <c r="PZS147" s="7"/>
      <c r="PZT147" s="7"/>
      <c r="PZU147" s="7"/>
      <c r="PZV147" s="7"/>
      <c r="PZW147" s="7"/>
      <c r="PZX147" s="7"/>
      <c r="PZY147" s="7"/>
      <c r="PZZ147" s="7"/>
      <c r="QAA147" s="7"/>
      <c r="QAB147" s="7"/>
      <c r="QAC147" s="7"/>
      <c r="QAD147" s="7"/>
      <c r="QAE147" s="7"/>
      <c r="QAF147" s="7"/>
      <c r="QAG147" s="7"/>
      <c r="QAH147" s="7"/>
      <c r="QAI147" s="7"/>
      <c r="QAJ147" s="7"/>
      <c r="QAK147" s="7"/>
      <c r="QAL147" s="7"/>
      <c r="QAM147" s="7"/>
      <c r="QAN147" s="7"/>
      <c r="QAO147" s="7"/>
      <c r="QAP147" s="7"/>
      <c r="QAQ147" s="7"/>
      <c r="QAR147" s="7"/>
      <c r="QAS147" s="7"/>
      <c r="QAT147" s="7"/>
      <c r="QAU147" s="7"/>
      <c r="QAV147" s="7"/>
      <c r="QAX147" s="7"/>
      <c r="QAY147" s="7"/>
      <c r="QAZ147" s="7"/>
      <c r="QBA147" s="7"/>
      <c r="QBB147" s="7"/>
      <c r="QBC147" s="7"/>
      <c r="QBD147" s="7"/>
      <c r="QBE147" s="7"/>
      <c r="QBF147" s="7"/>
      <c r="QBG147" s="7"/>
      <c r="QBH147" s="7"/>
      <c r="QBI147" s="7"/>
      <c r="QBJ147" s="7"/>
      <c r="QBK147" s="7"/>
      <c r="QBL147" s="7"/>
      <c r="QBM147" s="7"/>
      <c r="QBN147" s="7"/>
      <c r="QBO147" s="7"/>
      <c r="QBP147" s="7"/>
      <c r="QBQ147" s="7"/>
      <c r="QBR147" s="7"/>
      <c r="QBS147" s="7"/>
      <c r="QBT147" s="7"/>
      <c r="QBU147" s="7"/>
      <c r="QBV147" s="7"/>
      <c r="QBW147" s="7"/>
      <c r="QBX147" s="7"/>
      <c r="QBY147" s="7"/>
      <c r="QBZ147" s="7"/>
      <c r="QCA147" s="7"/>
      <c r="QCB147" s="7"/>
      <c r="QCC147" s="7"/>
      <c r="QCD147" s="7"/>
      <c r="QCE147" s="7"/>
      <c r="QCF147" s="7"/>
      <c r="QCG147" s="7"/>
      <c r="QCH147" s="7"/>
      <c r="QCI147" s="7"/>
      <c r="QCJ147" s="7"/>
      <c r="QCK147" s="7"/>
      <c r="QCL147" s="7"/>
      <c r="QCM147" s="7"/>
      <c r="QCN147" s="7"/>
      <c r="QCO147" s="7"/>
      <c r="QCP147" s="7"/>
      <c r="QCQ147" s="7"/>
      <c r="QCR147" s="7"/>
      <c r="QCS147" s="7"/>
      <c r="QCT147" s="7"/>
      <c r="QCU147" s="7"/>
      <c r="QCV147" s="7"/>
      <c r="QCW147" s="7"/>
      <c r="QCX147" s="7"/>
      <c r="QCY147" s="7"/>
      <c r="QCZ147" s="7"/>
      <c r="QDA147" s="7"/>
      <c r="QDB147" s="7"/>
      <c r="QDC147" s="7"/>
      <c r="QDD147" s="7"/>
      <c r="QDE147" s="7"/>
      <c r="QDF147" s="7"/>
      <c r="QDG147" s="7"/>
      <c r="QDH147" s="7"/>
      <c r="QDI147" s="7"/>
      <c r="QDJ147" s="7"/>
      <c r="QDK147" s="7"/>
      <c r="QDL147" s="7"/>
      <c r="QDM147" s="7"/>
      <c r="QDN147" s="7"/>
      <c r="QDO147" s="7"/>
      <c r="QDP147" s="7"/>
      <c r="QDQ147" s="7"/>
      <c r="QDR147" s="7"/>
      <c r="QDS147" s="7"/>
      <c r="QDT147" s="7"/>
      <c r="QDU147" s="7"/>
      <c r="QDV147" s="7"/>
      <c r="QDW147" s="7"/>
      <c r="QDX147" s="7"/>
      <c r="QDY147" s="7"/>
      <c r="QDZ147" s="7"/>
      <c r="QEA147" s="7"/>
      <c r="QEB147" s="7"/>
      <c r="QEC147" s="7"/>
      <c r="QED147" s="7"/>
      <c r="QEE147" s="7"/>
      <c r="QEF147" s="7"/>
      <c r="QEG147" s="7"/>
      <c r="QEH147" s="7"/>
      <c r="QEI147" s="7"/>
      <c r="QEJ147" s="7"/>
      <c r="QEK147" s="7"/>
      <c r="QEL147" s="7"/>
      <c r="QEM147" s="7"/>
      <c r="QEN147" s="7"/>
      <c r="QEO147" s="7"/>
      <c r="QEP147" s="7"/>
      <c r="QEQ147" s="7"/>
      <c r="QER147" s="7"/>
      <c r="QES147" s="7"/>
      <c r="QET147" s="7"/>
      <c r="QEU147" s="7"/>
      <c r="QEV147" s="7"/>
      <c r="QEW147" s="7"/>
      <c r="QEX147" s="7"/>
      <c r="QEY147" s="7"/>
      <c r="QEZ147" s="7"/>
      <c r="QFA147" s="7"/>
      <c r="QFB147" s="7"/>
      <c r="QFC147" s="7"/>
      <c r="QFD147" s="7"/>
      <c r="QFE147" s="7"/>
      <c r="QFF147" s="7"/>
      <c r="QFG147" s="7"/>
      <c r="QFH147" s="7"/>
      <c r="QFI147" s="7"/>
      <c r="QFJ147" s="7"/>
      <c r="QFK147" s="7"/>
      <c r="QFL147" s="7"/>
      <c r="QFM147" s="7"/>
      <c r="QFN147" s="7"/>
      <c r="QFO147" s="7"/>
      <c r="QFP147" s="7"/>
      <c r="QFQ147" s="7"/>
      <c r="QFR147" s="7"/>
      <c r="QFS147" s="7"/>
      <c r="QFT147" s="7"/>
      <c r="QFU147" s="7"/>
      <c r="QFV147" s="7"/>
      <c r="QFW147" s="7"/>
      <c r="QFX147" s="7"/>
      <c r="QFY147" s="7"/>
      <c r="QFZ147" s="7"/>
      <c r="QGA147" s="7"/>
      <c r="QGB147" s="7"/>
      <c r="QGC147" s="7"/>
      <c r="QGD147" s="7"/>
      <c r="QGE147" s="7"/>
      <c r="QGF147" s="7"/>
      <c r="QGG147" s="7"/>
      <c r="QGH147" s="7"/>
      <c r="QGI147" s="7"/>
      <c r="QGJ147" s="7"/>
      <c r="QGK147" s="7"/>
      <c r="QGL147" s="7"/>
      <c r="QGM147" s="7"/>
      <c r="QGN147" s="7"/>
      <c r="QGO147" s="7"/>
      <c r="QGP147" s="7"/>
      <c r="QGQ147" s="7"/>
      <c r="QGR147" s="7"/>
      <c r="QGS147" s="7"/>
      <c r="QGT147" s="7"/>
      <c r="QGU147" s="7"/>
      <c r="QGV147" s="7"/>
      <c r="QGW147" s="7"/>
      <c r="QGX147" s="7"/>
      <c r="QGY147" s="7"/>
      <c r="QGZ147" s="7"/>
      <c r="QHA147" s="7"/>
      <c r="QHB147" s="7"/>
      <c r="QHC147" s="7"/>
      <c r="QHD147" s="7"/>
      <c r="QHE147" s="7"/>
      <c r="QHF147" s="7"/>
      <c r="QHG147" s="7"/>
      <c r="QHH147" s="7"/>
      <c r="QHI147" s="7"/>
      <c r="QHJ147" s="7"/>
      <c r="QHK147" s="7"/>
      <c r="QHL147" s="7"/>
      <c r="QHM147" s="7"/>
      <c r="QHN147" s="7"/>
      <c r="QHO147" s="7"/>
      <c r="QHP147" s="7"/>
      <c r="QHQ147" s="7"/>
      <c r="QHR147" s="7"/>
      <c r="QHS147" s="7"/>
      <c r="QHT147" s="7"/>
      <c r="QHU147" s="7"/>
      <c r="QHV147" s="7"/>
      <c r="QHW147" s="7"/>
      <c r="QHX147" s="7"/>
      <c r="QHY147" s="7"/>
      <c r="QHZ147" s="7"/>
      <c r="QIA147" s="7"/>
      <c r="QIB147" s="7"/>
      <c r="QIC147" s="7"/>
      <c r="QID147" s="7"/>
      <c r="QIE147" s="7"/>
      <c r="QIF147" s="7"/>
      <c r="QIG147" s="7"/>
      <c r="QIH147" s="7"/>
      <c r="QII147" s="7"/>
      <c r="QIJ147" s="7"/>
      <c r="QIK147" s="7"/>
      <c r="QIL147" s="7"/>
      <c r="QIM147" s="7"/>
      <c r="QIN147" s="7"/>
      <c r="QIO147" s="7"/>
      <c r="QIP147" s="7"/>
      <c r="QIQ147" s="7"/>
      <c r="QIR147" s="7"/>
      <c r="QIS147" s="7"/>
      <c r="QIT147" s="7"/>
      <c r="QIU147" s="7"/>
      <c r="QIV147" s="7"/>
      <c r="QIW147" s="7"/>
      <c r="QIX147" s="7"/>
      <c r="QIY147" s="7"/>
      <c r="QIZ147" s="7"/>
      <c r="QJA147" s="7"/>
      <c r="QJB147" s="7"/>
      <c r="QJC147" s="7"/>
      <c r="QJD147" s="7"/>
      <c r="QJE147" s="7"/>
      <c r="QJF147" s="7"/>
      <c r="QJG147" s="7"/>
      <c r="QJH147" s="7"/>
      <c r="QJI147" s="7"/>
      <c r="QJJ147" s="7"/>
      <c r="QJK147" s="7"/>
      <c r="QJL147" s="7"/>
      <c r="QJM147" s="7"/>
      <c r="QJN147" s="7"/>
      <c r="QJO147" s="7"/>
      <c r="QJP147" s="7"/>
      <c r="QJQ147" s="7"/>
      <c r="QJR147" s="7"/>
      <c r="QJS147" s="7"/>
      <c r="QJT147" s="7"/>
      <c r="QJU147" s="7"/>
      <c r="QJV147" s="7"/>
      <c r="QJW147" s="7"/>
      <c r="QJX147" s="7"/>
      <c r="QJY147" s="7"/>
      <c r="QJZ147" s="7"/>
      <c r="QKA147" s="7"/>
      <c r="QKB147" s="7"/>
      <c r="QKC147" s="7"/>
      <c r="QKD147" s="7"/>
      <c r="QKE147" s="7"/>
      <c r="QKF147" s="7"/>
      <c r="QKG147" s="7"/>
      <c r="QKH147" s="7"/>
      <c r="QKI147" s="7"/>
      <c r="QKJ147" s="7"/>
      <c r="QKK147" s="7"/>
      <c r="QKL147" s="7"/>
      <c r="QKM147" s="7"/>
      <c r="QKN147" s="7"/>
      <c r="QKO147" s="7"/>
      <c r="QKP147" s="7"/>
      <c r="QKQ147" s="7"/>
      <c r="QKR147" s="7"/>
      <c r="QKT147" s="7"/>
      <c r="QKU147" s="7"/>
      <c r="QKV147" s="7"/>
      <c r="QKW147" s="7"/>
      <c r="QKX147" s="7"/>
      <c r="QKY147" s="7"/>
      <c r="QKZ147" s="7"/>
      <c r="QLA147" s="7"/>
      <c r="QLB147" s="7"/>
      <c r="QLC147" s="7"/>
      <c r="QLD147" s="7"/>
      <c r="QLE147" s="7"/>
      <c r="QLF147" s="7"/>
      <c r="QLG147" s="7"/>
      <c r="QLH147" s="7"/>
      <c r="QLI147" s="7"/>
      <c r="QLJ147" s="7"/>
      <c r="QLK147" s="7"/>
      <c r="QLL147" s="7"/>
      <c r="QLM147" s="7"/>
      <c r="QLN147" s="7"/>
      <c r="QLO147" s="7"/>
      <c r="QLP147" s="7"/>
      <c r="QLQ147" s="7"/>
      <c r="QLR147" s="7"/>
      <c r="QLS147" s="7"/>
      <c r="QLT147" s="7"/>
      <c r="QLU147" s="7"/>
      <c r="QLV147" s="7"/>
      <c r="QLW147" s="7"/>
      <c r="QLX147" s="7"/>
      <c r="QLY147" s="7"/>
      <c r="QLZ147" s="7"/>
      <c r="QMA147" s="7"/>
      <c r="QMB147" s="7"/>
      <c r="QMC147" s="7"/>
      <c r="QMD147" s="7"/>
      <c r="QME147" s="7"/>
      <c r="QMF147" s="7"/>
      <c r="QMG147" s="7"/>
      <c r="QMH147" s="7"/>
      <c r="QMI147" s="7"/>
      <c r="QMJ147" s="7"/>
      <c r="QMK147" s="7"/>
      <c r="QML147" s="7"/>
      <c r="QMM147" s="7"/>
      <c r="QMN147" s="7"/>
      <c r="QMO147" s="7"/>
      <c r="QMP147" s="7"/>
      <c r="QMQ147" s="7"/>
      <c r="QMR147" s="7"/>
      <c r="QMS147" s="7"/>
      <c r="QMT147" s="7"/>
      <c r="QMU147" s="7"/>
      <c r="QMV147" s="7"/>
      <c r="QMW147" s="7"/>
      <c r="QMX147" s="7"/>
      <c r="QMY147" s="7"/>
      <c r="QMZ147" s="7"/>
      <c r="QNA147" s="7"/>
      <c r="QNB147" s="7"/>
      <c r="QNC147" s="7"/>
      <c r="QND147" s="7"/>
      <c r="QNE147" s="7"/>
      <c r="QNF147" s="7"/>
      <c r="QNG147" s="7"/>
      <c r="QNH147" s="7"/>
      <c r="QNI147" s="7"/>
      <c r="QNJ147" s="7"/>
      <c r="QNK147" s="7"/>
      <c r="QNL147" s="7"/>
      <c r="QNM147" s="7"/>
      <c r="QNN147" s="7"/>
      <c r="QNO147" s="7"/>
      <c r="QNP147" s="7"/>
      <c r="QNQ147" s="7"/>
      <c r="QNR147" s="7"/>
      <c r="QNS147" s="7"/>
      <c r="QNT147" s="7"/>
      <c r="QNU147" s="7"/>
      <c r="QNV147" s="7"/>
      <c r="QNW147" s="7"/>
      <c r="QNX147" s="7"/>
      <c r="QNY147" s="7"/>
      <c r="QNZ147" s="7"/>
      <c r="QOA147" s="7"/>
      <c r="QOB147" s="7"/>
      <c r="QOC147" s="7"/>
      <c r="QOD147" s="7"/>
      <c r="QOE147" s="7"/>
      <c r="QOF147" s="7"/>
      <c r="QOG147" s="7"/>
      <c r="QOH147" s="7"/>
      <c r="QOI147" s="7"/>
      <c r="QOJ147" s="7"/>
      <c r="QOK147" s="7"/>
      <c r="QOL147" s="7"/>
      <c r="QOM147" s="7"/>
      <c r="QON147" s="7"/>
      <c r="QOO147" s="7"/>
      <c r="QOP147" s="7"/>
      <c r="QOQ147" s="7"/>
      <c r="QOR147" s="7"/>
      <c r="QOS147" s="7"/>
      <c r="QOT147" s="7"/>
      <c r="QOU147" s="7"/>
      <c r="QOV147" s="7"/>
      <c r="QOW147" s="7"/>
      <c r="QOX147" s="7"/>
      <c r="QOY147" s="7"/>
      <c r="QOZ147" s="7"/>
      <c r="QPA147" s="7"/>
      <c r="QPB147" s="7"/>
      <c r="QPC147" s="7"/>
      <c r="QPD147" s="7"/>
      <c r="QPE147" s="7"/>
      <c r="QPF147" s="7"/>
      <c r="QPG147" s="7"/>
      <c r="QPH147" s="7"/>
      <c r="QPI147" s="7"/>
      <c r="QPJ147" s="7"/>
      <c r="QPK147" s="7"/>
      <c r="QPL147" s="7"/>
      <c r="QPM147" s="7"/>
      <c r="QPN147" s="7"/>
      <c r="QPO147" s="7"/>
      <c r="QPP147" s="7"/>
      <c r="QPQ147" s="7"/>
      <c r="QPR147" s="7"/>
      <c r="QPS147" s="7"/>
      <c r="QPT147" s="7"/>
      <c r="QPU147" s="7"/>
      <c r="QPV147" s="7"/>
      <c r="QPW147" s="7"/>
      <c r="QPX147" s="7"/>
      <c r="QPY147" s="7"/>
      <c r="QPZ147" s="7"/>
      <c r="QQA147" s="7"/>
      <c r="QQB147" s="7"/>
      <c r="QQC147" s="7"/>
      <c r="QQD147" s="7"/>
      <c r="QQE147" s="7"/>
      <c r="QQF147" s="7"/>
      <c r="QQG147" s="7"/>
      <c r="QQH147" s="7"/>
      <c r="QQI147" s="7"/>
      <c r="QQJ147" s="7"/>
      <c r="QQK147" s="7"/>
      <c r="QQL147" s="7"/>
      <c r="QQM147" s="7"/>
      <c r="QQN147" s="7"/>
      <c r="QQO147" s="7"/>
      <c r="QQP147" s="7"/>
      <c r="QQQ147" s="7"/>
      <c r="QQR147" s="7"/>
      <c r="QQS147" s="7"/>
      <c r="QQT147" s="7"/>
      <c r="QQU147" s="7"/>
      <c r="QQV147" s="7"/>
      <c r="QQW147" s="7"/>
      <c r="QQX147" s="7"/>
      <c r="QQY147" s="7"/>
      <c r="QQZ147" s="7"/>
      <c r="QRA147" s="7"/>
      <c r="QRB147" s="7"/>
      <c r="QRC147" s="7"/>
      <c r="QRD147" s="7"/>
      <c r="QRE147" s="7"/>
      <c r="QRF147" s="7"/>
      <c r="QRG147" s="7"/>
      <c r="QRH147" s="7"/>
      <c r="QRI147" s="7"/>
      <c r="QRJ147" s="7"/>
      <c r="QRK147" s="7"/>
      <c r="QRL147" s="7"/>
      <c r="QRM147" s="7"/>
      <c r="QRN147" s="7"/>
      <c r="QRO147" s="7"/>
      <c r="QRP147" s="7"/>
      <c r="QRQ147" s="7"/>
      <c r="QRR147" s="7"/>
      <c r="QRS147" s="7"/>
      <c r="QRT147" s="7"/>
      <c r="QRU147" s="7"/>
      <c r="QRV147" s="7"/>
      <c r="QRW147" s="7"/>
      <c r="QRX147" s="7"/>
      <c r="QRY147" s="7"/>
      <c r="QRZ147" s="7"/>
      <c r="QSA147" s="7"/>
      <c r="QSB147" s="7"/>
      <c r="QSC147" s="7"/>
      <c r="QSD147" s="7"/>
      <c r="QSE147" s="7"/>
      <c r="QSF147" s="7"/>
      <c r="QSG147" s="7"/>
      <c r="QSH147" s="7"/>
      <c r="QSI147" s="7"/>
      <c r="QSJ147" s="7"/>
      <c r="QSK147" s="7"/>
      <c r="QSL147" s="7"/>
      <c r="QSM147" s="7"/>
      <c r="QSN147" s="7"/>
      <c r="QSO147" s="7"/>
      <c r="QSP147" s="7"/>
      <c r="QSQ147" s="7"/>
      <c r="QSR147" s="7"/>
      <c r="QSS147" s="7"/>
      <c r="QST147" s="7"/>
      <c r="QSU147" s="7"/>
      <c r="QSV147" s="7"/>
      <c r="QSW147" s="7"/>
      <c r="QSX147" s="7"/>
      <c r="QSY147" s="7"/>
      <c r="QSZ147" s="7"/>
      <c r="QTA147" s="7"/>
      <c r="QTB147" s="7"/>
      <c r="QTC147" s="7"/>
      <c r="QTD147" s="7"/>
      <c r="QTE147" s="7"/>
      <c r="QTF147" s="7"/>
      <c r="QTG147" s="7"/>
      <c r="QTH147" s="7"/>
      <c r="QTI147" s="7"/>
      <c r="QTJ147" s="7"/>
      <c r="QTK147" s="7"/>
      <c r="QTL147" s="7"/>
      <c r="QTM147" s="7"/>
      <c r="QTN147" s="7"/>
      <c r="QTO147" s="7"/>
      <c r="QTP147" s="7"/>
      <c r="QTQ147" s="7"/>
      <c r="QTR147" s="7"/>
      <c r="QTS147" s="7"/>
      <c r="QTT147" s="7"/>
      <c r="QTU147" s="7"/>
      <c r="QTV147" s="7"/>
      <c r="QTW147" s="7"/>
      <c r="QTX147" s="7"/>
      <c r="QTY147" s="7"/>
      <c r="QTZ147" s="7"/>
      <c r="QUA147" s="7"/>
      <c r="QUB147" s="7"/>
      <c r="QUC147" s="7"/>
      <c r="QUD147" s="7"/>
      <c r="QUE147" s="7"/>
      <c r="QUF147" s="7"/>
      <c r="QUG147" s="7"/>
      <c r="QUH147" s="7"/>
      <c r="QUI147" s="7"/>
      <c r="QUJ147" s="7"/>
      <c r="QUK147" s="7"/>
      <c r="QUL147" s="7"/>
      <c r="QUM147" s="7"/>
      <c r="QUN147" s="7"/>
      <c r="QUP147" s="7"/>
      <c r="QUQ147" s="7"/>
      <c r="QUR147" s="7"/>
      <c r="QUS147" s="7"/>
      <c r="QUT147" s="7"/>
      <c r="QUU147" s="7"/>
      <c r="QUV147" s="7"/>
      <c r="QUW147" s="7"/>
      <c r="QUX147" s="7"/>
      <c r="QUY147" s="7"/>
      <c r="QUZ147" s="7"/>
      <c r="QVA147" s="7"/>
      <c r="QVB147" s="7"/>
      <c r="QVC147" s="7"/>
      <c r="QVD147" s="7"/>
      <c r="QVE147" s="7"/>
      <c r="QVF147" s="7"/>
      <c r="QVG147" s="7"/>
      <c r="QVH147" s="7"/>
      <c r="QVI147" s="7"/>
      <c r="QVJ147" s="7"/>
      <c r="QVK147" s="7"/>
      <c r="QVL147" s="7"/>
      <c r="QVM147" s="7"/>
      <c r="QVN147" s="7"/>
      <c r="QVO147" s="7"/>
      <c r="QVP147" s="7"/>
      <c r="QVQ147" s="7"/>
      <c r="QVR147" s="7"/>
      <c r="QVS147" s="7"/>
      <c r="QVT147" s="7"/>
      <c r="QVU147" s="7"/>
      <c r="QVV147" s="7"/>
      <c r="QVW147" s="7"/>
      <c r="QVX147" s="7"/>
      <c r="QVY147" s="7"/>
      <c r="QVZ147" s="7"/>
      <c r="QWA147" s="7"/>
      <c r="QWB147" s="7"/>
      <c r="QWC147" s="7"/>
      <c r="QWD147" s="7"/>
      <c r="QWE147" s="7"/>
      <c r="QWF147" s="7"/>
      <c r="QWG147" s="7"/>
      <c r="QWH147" s="7"/>
      <c r="QWI147" s="7"/>
      <c r="QWJ147" s="7"/>
      <c r="QWK147" s="7"/>
      <c r="QWL147" s="7"/>
      <c r="QWM147" s="7"/>
      <c r="QWN147" s="7"/>
      <c r="QWO147" s="7"/>
      <c r="QWP147" s="7"/>
      <c r="QWQ147" s="7"/>
      <c r="QWR147" s="7"/>
      <c r="QWS147" s="7"/>
      <c r="QWT147" s="7"/>
      <c r="QWU147" s="7"/>
      <c r="QWV147" s="7"/>
      <c r="QWW147" s="7"/>
      <c r="QWX147" s="7"/>
      <c r="QWY147" s="7"/>
      <c r="QWZ147" s="7"/>
      <c r="QXA147" s="7"/>
      <c r="QXB147" s="7"/>
      <c r="QXC147" s="7"/>
      <c r="QXD147" s="7"/>
      <c r="QXE147" s="7"/>
      <c r="QXF147" s="7"/>
      <c r="QXG147" s="7"/>
      <c r="QXH147" s="7"/>
      <c r="QXI147" s="7"/>
      <c r="QXJ147" s="7"/>
      <c r="QXK147" s="7"/>
      <c r="QXL147" s="7"/>
      <c r="QXM147" s="7"/>
      <c r="QXN147" s="7"/>
      <c r="QXO147" s="7"/>
      <c r="QXP147" s="7"/>
      <c r="QXQ147" s="7"/>
      <c r="QXR147" s="7"/>
      <c r="QXS147" s="7"/>
      <c r="QXT147" s="7"/>
      <c r="QXU147" s="7"/>
      <c r="QXV147" s="7"/>
      <c r="QXW147" s="7"/>
      <c r="QXX147" s="7"/>
      <c r="QXY147" s="7"/>
      <c r="QXZ147" s="7"/>
      <c r="QYA147" s="7"/>
      <c r="QYB147" s="7"/>
      <c r="QYC147" s="7"/>
      <c r="QYD147" s="7"/>
      <c r="QYE147" s="7"/>
      <c r="QYF147" s="7"/>
      <c r="QYG147" s="7"/>
      <c r="QYH147" s="7"/>
      <c r="QYI147" s="7"/>
      <c r="QYJ147" s="7"/>
      <c r="QYK147" s="7"/>
      <c r="QYL147" s="7"/>
      <c r="QYM147" s="7"/>
      <c r="QYN147" s="7"/>
      <c r="QYO147" s="7"/>
      <c r="QYP147" s="7"/>
      <c r="QYQ147" s="7"/>
      <c r="QYR147" s="7"/>
      <c r="QYS147" s="7"/>
      <c r="QYT147" s="7"/>
      <c r="QYU147" s="7"/>
      <c r="QYV147" s="7"/>
      <c r="QYW147" s="7"/>
      <c r="QYX147" s="7"/>
      <c r="QYY147" s="7"/>
      <c r="QYZ147" s="7"/>
      <c r="QZA147" s="7"/>
      <c r="QZB147" s="7"/>
      <c r="QZC147" s="7"/>
      <c r="QZD147" s="7"/>
      <c r="QZE147" s="7"/>
      <c r="QZF147" s="7"/>
      <c r="QZG147" s="7"/>
      <c r="QZH147" s="7"/>
      <c r="QZI147" s="7"/>
      <c r="QZJ147" s="7"/>
      <c r="QZK147" s="7"/>
      <c r="QZL147" s="7"/>
      <c r="QZM147" s="7"/>
      <c r="QZN147" s="7"/>
      <c r="QZO147" s="7"/>
      <c r="QZP147" s="7"/>
      <c r="QZQ147" s="7"/>
      <c r="QZR147" s="7"/>
      <c r="QZS147" s="7"/>
      <c r="QZT147" s="7"/>
      <c r="QZU147" s="7"/>
      <c r="QZV147" s="7"/>
      <c r="QZW147" s="7"/>
      <c r="QZX147" s="7"/>
      <c r="QZY147" s="7"/>
      <c r="QZZ147" s="7"/>
      <c r="RAA147" s="7"/>
      <c r="RAB147" s="7"/>
      <c r="RAC147" s="7"/>
      <c r="RAD147" s="7"/>
      <c r="RAE147" s="7"/>
      <c r="RAF147" s="7"/>
      <c r="RAG147" s="7"/>
      <c r="RAH147" s="7"/>
      <c r="RAI147" s="7"/>
      <c r="RAJ147" s="7"/>
      <c r="RAK147" s="7"/>
      <c r="RAL147" s="7"/>
      <c r="RAM147" s="7"/>
      <c r="RAN147" s="7"/>
      <c r="RAO147" s="7"/>
      <c r="RAP147" s="7"/>
      <c r="RAQ147" s="7"/>
      <c r="RAR147" s="7"/>
      <c r="RAS147" s="7"/>
      <c r="RAT147" s="7"/>
      <c r="RAU147" s="7"/>
      <c r="RAV147" s="7"/>
      <c r="RAW147" s="7"/>
      <c r="RAX147" s="7"/>
      <c r="RAY147" s="7"/>
      <c r="RAZ147" s="7"/>
      <c r="RBA147" s="7"/>
      <c r="RBB147" s="7"/>
      <c r="RBC147" s="7"/>
      <c r="RBD147" s="7"/>
      <c r="RBE147" s="7"/>
      <c r="RBF147" s="7"/>
      <c r="RBG147" s="7"/>
      <c r="RBH147" s="7"/>
      <c r="RBI147" s="7"/>
      <c r="RBJ147" s="7"/>
      <c r="RBK147" s="7"/>
      <c r="RBL147" s="7"/>
      <c r="RBM147" s="7"/>
      <c r="RBN147" s="7"/>
      <c r="RBO147" s="7"/>
      <c r="RBP147" s="7"/>
      <c r="RBQ147" s="7"/>
      <c r="RBR147" s="7"/>
      <c r="RBS147" s="7"/>
      <c r="RBT147" s="7"/>
      <c r="RBU147" s="7"/>
      <c r="RBV147" s="7"/>
      <c r="RBW147" s="7"/>
      <c r="RBX147" s="7"/>
      <c r="RBY147" s="7"/>
      <c r="RBZ147" s="7"/>
      <c r="RCA147" s="7"/>
      <c r="RCB147" s="7"/>
      <c r="RCC147" s="7"/>
      <c r="RCD147" s="7"/>
      <c r="RCE147" s="7"/>
      <c r="RCF147" s="7"/>
      <c r="RCG147" s="7"/>
      <c r="RCH147" s="7"/>
      <c r="RCI147" s="7"/>
      <c r="RCJ147" s="7"/>
      <c r="RCK147" s="7"/>
      <c r="RCL147" s="7"/>
      <c r="RCM147" s="7"/>
      <c r="RCN147" s="7"/>
      <c r="RCO147" s="7"/>
      <c r="RCP147" s="7"/>
      <c r="RCQ147" s="7"/>
      <c r="RCR147" s="7"/>
      <c r="RCS147" s="7"/>
      <c r="RCT147" s="7"/>
      <c r="RCU147" s="7"/>
      <c r="RCV147" s="7"/>
      <c r="RCW147" s="7"/>
      <c r="RCX147" s="7"/>
      <c r="RCY147" s="7"/>
      <c r="RCZ147" s="7"/>
      <c r="RDA147" s="7"/>
      <c r="RDB147" s="7"/>
      <c r="RDC147" s="7"/>
      <c r="RDD147" s="7"/>
      <c r="RDE147" s="7"/>
      <c r="RDF147" s="7"/>
      <c r="RDG147" s="7"/>
      <c r="RDH147" s="7"/>
      <c r="RDI147" s="7"/>
      <c r="RDJ147" s="7"/>
      <c r="RDK147" s="7"/>
      <c r="RDL147" s="7"/>
      <c r="RDM147" s="7"/>
      <c r="RDN147" s="7"/>
      <c r="RDO147" s="7"/>
      <c r="RDP147" s="7"/>
      <c r="RDQ147" s="7"/>
      <c r="RDR147" s="7"/>
      <c r="RDS147" s="7"/>
      <c r="RDT147" s="7"/>
      <c r="RDU147" s="7"/>
      <c r="RDV147" s="7"/>
      <c r="RDW147" s="7"/>
      <c r="RDX147" s="7"/>
      <c r="RDY147" s="7"/>
      <c r="RDZ147" s="7"/>
      <c r="REA147" s="7"/>
      <c r="REB147" s="7"/>
      <c r="REC147" s="7"/>
      <c r="RED147" s="7"/>
      <c r="REE147" s="7"/>
      <c r="REF147" s="7"/>
      <c r="REG147" s="7"/>
      <c r="REH147" s="7"/>
      <c r="REI147" s="7"/>
      <c r="REJ147" s="7"/>
      <c r="REL147" s="7"/>
      <c r="REM147" s="7"/>
      <c r="REN147" s="7"/>
      <c r="REO147" s="7"/>
      <c r="REP147" s="7"/>
      <c r="REQ147" s="7"/>
      <c r="RER147" s="7"/>
      <c r="RES147" s="7"/>
      <c r="RET147" s="7"/>
      <c r="REU147" s="7"/>
      <c r="REV147" s="7"/>
      <c r="REW147" s="7"/>
      <c r="REX147" s="7"/>
      <c r="REY147" s="7"/>
      <c r="REZ147" s="7"/>
      <c r="RFA147" s="7"/>
      <c r="RFB147" s="7"/>
      <c r="RFC147" s="7"/>
      <c r="RFD147" s="7"/>
      <c r="RFE147" s="7"/>
      <c r="RFF147" s="7"/>
      <c r="RFG147" s="7"/>
      <c r="RFH147" s="7"/>
      <c r="RFI147" s="7"/>
      <c r="RFJ147" s="7"/>
      <c r="RFK147" s="7"/>
      <c r="RFL147" s="7"/>
      <c r="RFM147" s="7"/>
      <c r="RFN147" s="7"/>
      <c r="RFO147" s="7"/>
      <c r="RFP147" s="7"/>
      <c r="RFQ147" s="7"/>
      <c r="RFR147" s="7"/>
      <c r="RFS147" s="7"/>
      <c r="RFT147" s="7"/>
      <c r="RFU147" s="7"/>
      <c r="RFV147" s="7"/>
      <c r="RFW147" s="7"/>
      <c r="RFX147" s="7"/>
      <c r="RFY147" s="7"/>
      <c r="RFZ147" s="7"/>
      <c r="RGA147" s="7"/>
      <c r="RGB147" s="7"/>
      <c r="RGC147" s="7"/>
      <c r="RGD147" s="7"/>
      <c r="RGE147" s="7"/>
      <c r="RGF147" s="7"/>
      <c r="RGG147" s="7"/>
      <c r="RGH147" s="7"/>
      <c r="RGI147" s="7"/>
      <c r="RGJ147" s="7"/>
      <c r="RGK147" s="7"/>
      <c r="RGL147" s="7"/>
      <c r="RGM147" s="7"/>
      <c r="RGN147" s="7"/>
      <c r="RGO147" s="7"/>
      <c r="RGP147" s="7"/>
      <c r="RGQ147" s="7"/>
      <c r="RGR147" s="7"/>
      <c r="RGS147" s="7"/>
      <c r="RGT147" s="7"/>
      <c r="RGU147" s="7"/>
      <c r="RGV147" s="7"/>
      <c r="RGW147" s="7"/>
      <c r="RGX147" s="7"/>
      <c r="RGY147" s="7"/>
      <c r="RGZ147" s="7"/>
      <c r="RHA147" s="7"/>
      <c r="RHB147" s="7"/>
      <c r="RHC147" s="7"/>
      <c r="RHD147" s="7"/>
      <c r="RHE147" s="7"/>
      <c r="RHF147" s="7"/>
      <c r="RHG147" s="7"/>
      <c r="RHH147" s="7"/>
      <c r="RHI147" s="7"/>
      <c r="RHJ147" s="7"/>
      <c r="RHK147" s="7"/>
      <c r="RHL147" s="7"/>
      <c r="RHM147" s="7"/>
      <c r="RHN147" s="7"/>
      <c r="RHO147" s="7"/>
      <c r="RHP147" s="7"/>
      <c r="RHQ147" s="7"/>
      <c r="RHR147" s="7"/>
      <c r="RHS147" s="7"/>
      <c r="RHT147" s="7"/>
      <c r="RHU147" s="7"/>
      <c r="RHV147" s="7"/>
      <c r="RHW147" s="7"/>
      <c r="RHX147" s="7"/>
      <c r="RHY147" s="7"/>
      <c r="RHZ147" s="7"/>
      <c r="RIA147" s="7"/>
      <c r="RIB147" s="7"/>
      <c r="RIC147" s="7"/>
      <c r="RID147" s="7"/>
      <c r="RIE147" s="7"/>
      <c r="RIF147" s="7"/>
      <c r="RIG147" s="7"/>
      <c r="RIH147" s="7"/>
      <c r="RII147" s="7"/>
      <c r="RIJ147" s="7"/>
      <c r="RIK147" s="7"/>
      <c r="RIL147" s="7"/>
      <c r="RIM147" s="7"/>
      <c r="RIN147" s="7"/>
      <c r="RIO147" s="7"/>
      <c r="RIP147" s="7"/>
      <c r="RIQ147" s="7"/>
      <c r="RIR147" s="7"/>
      <c r="RIS147" s="7"/>
      <c r="RIT147" s="7"/>
      <c r="RIU147" s="7"/>
      <c r="RIV147" s="7"/>
      <c r="RIW147" s="7"/>
      <c r="RIX147" s="7"/>
      <c r="RIY147" s="7"/>
      <c r="RIZ147" s="7"/>
      <c r="RJA147" s="7"/>
      <c r="RJB147" s="7"/>
      <c r="RJC147" s="7"/>
      <c r="RJD147" s="7"/>
      <c r="RJE147" s="7"/>
      <c r="RJF147" s="7"/>
      <c r="RJG147" s="7"/>
      <c r="RJH147" s="7"/>
      <c r="RJI147" s="7"/>
      <c r="RJJ147" s="7"/>
      <c r="RJK147" s="7"/>
      <c r="RJL147" s="7"/>
      <c r="RJM147" s="7"/>
      <c r="RJN147" s="7"/>
      <c r="RJO147" s="7"/>
      <c r="RJP147" s="7"/>
      <c r="RJQ147" s="7"/>
      <c r="RJR147" s="7"/>
      <c r="RJS147" s="7"/>
      <c r="RJT147" s="7"/>
      <c r="RJU147" s="7"/>
      <c r="RJV147" s="7"/>
      <c r="RJW147" s="7"/>
      <c r="RJX147" s="7"/>
      <c r="RJY147" s="7"/>
      <c r="RJZ147" s="7"/>
      <c r="RKA147" s="7"/>
      <c r="RKB147" s="7"/>
      <c r="RKC147" s="7"/>
      <c r="RKD147" s="7"/>
      <c r="RKE147" s="7"/>
      <c r="RKF147" s="7"/>
      <c r="RKG147" s="7"/>
      <c r="RKH147" s="7"/>
      <c r="RKI147" s="7"/>
      <c r="RKJ147" s="7"/>
      <c r="RKK147" s="7"/>
      <c r="RKL147" s="7"/>
      <c r="RKM147" s="7"/>
      <c r="RKN147" s="7"/>
      <c r="RKO147" s="7"/>
      <c r="RKP147" s="7"/>
      <c r="RKQ147" s="7"/>
      <c r="RKR147" s="7"/>
      <c r="RKS147" s="7"/>
      <c r="RKT147" s="7"/>
      <c r="RKU147" s="7"/>
      <c r="RKV147" s="7"/>
      <c r="RKW147" s="7"/>
      <c r="RKX147" s="7"/>
      <c r="RKY147" s="7"/>
      <c r="RKZ147" s="7"/>
      <c r="RLA147" s="7"/>
      <c r="RLB147" s="7"/>
      <c r="RLC147" s="7"/>
      <c r="RLD147" s="7"/>
      <c r="RLE147" s="7"/>
      <c r="RLF147" s="7"/>
      <c r="RLG147" s="7"/>
      <c r="RLH147" s="7"/>
      <c r="RLI147" s="7"/>
      <c r="RLJ147" s="7"/>
      <c r="RLK147" s="7"/>
      <c r="RLL147" s="7"/>
      <c r="RLM147" s="7"/>
      <c r="RLN147" s="7"/>
      <c r="RLO147" s="7"/>
      <c r="RLP147" s="7"/>
      <c r="RLQ147" s="7"/>
      <c r="RLR147" s="7"/>
      <c r="RLS147" s="7"/>
      <c r="RLT147" s="7"/>
      <c r="RLU147" s="7"/>
      <c r="RLV147" s="7"/>
      <c r="RLW147" s="7"/>
      <c r="RLX147" s="7"/>
      <c r="RLY147" s="7"/>
      <c r="RLZ147" s="7"/>
      <c r="RMA147" s="7"/>
      <c r="RMB147" s="7"/>
      <c r="RMC147" s="7"/>
      <c r="RMD147" s="7"/>
      <c r="RME147" s="7"/>
      <c r="RMF147" s="7"/>
      <c r="RMG147" s="7"/>
      <c r="RMH147" s="7"/>
      <c r="RMI147" s="7"/>
      <c r="RMJ147" s="7"/>
      <c r="RMK147" s="7"/>
      <c r="RML147" s="7"/>
      <c r="RMM147" s="7"/>
      <c r="RMN147" s="7"/>
      <c r="RMO147" s="7"/>
      <c r="RMP147" s="7"/>
      <c r="RMQ147" s="7"/>
      <c r="RMR147" s="7"/>
      <c r="RMS147" s="7"/>
      <c r="RMT147" s="7"/>
      <c r="RMU147" s="7"/>
      <c r="RMV147" s="7"/>
      <c r="RMW147" s="7"/>
      <c r="RMX147" s="7"/>
      <c r="RMY147" s="7"/>
      <c r="RMZ147" s="7"/>
      <c r="RNA147" s="7"/>
      <c r="RNB147" s="7"/>
      <c r="RNC147" s="7"/>
      <c r="RND147" s="7"/>
      <c r="RNE147" s="7"/>
      <c r="RNF147" s="7"/>
      <c r="RNG147" s="7"/>
      <c r="RNH147" s="7"/>
      <c r="RNI147" s="7"/>
      <c r="RNJ147" s="7"/>
      <c r="RNK147" s="7"/>
      <c r="RNL147" s="7"/>
      <c r="RNM147" s="7"/>
      <c r="RNN147" s="7"/>
      <c r="RNO147" s="7"/>
      <c r="RNP147" s="7"/>
      <c r="RNQ147" s="7"/>
      <c r="RNR147" s="7"/>
      <c r="RNS147" s="7"/>
      <c r="RNT147" s="7"/>
      <c r="RNU147" s="7"/>
      <c r="RNV147" s="7"/>
      <c r="RNW147" s="7"/>
      <c r="RNX147" s="7"/>
      <c r="RNY147" s="7"/>
      <c r="RNZ147" s="7"/>
      <c r="ROA147" s="7"/>
      <c r="ROB147" s="7"/>
      <c r="ROC147" s="7"/>
      <c r="ROD147" s="7"/>
      <c r="ROE147" s="7"/>
      <c r="ROF147" s="7"/>
      <c r="ROH147" s="7"/>
      <c r="ROI147" s="7"/>
      <c r="ROJ147" s="7"/>
      <c r="ROK147" s="7"/>
      <c r="ROL147" s="7"/>
      <c r="ROM147" s="7"/>
      <c r="RON147" s="7"/>
      <c r="ROO147" s="7"/>
      <c r="ROP147" s="7"/>
      <c r="ROQ147" s="7"/>
      <c r="ROR147" s="7"/>
      <c r="ROS147" s="7"/>
      <c r="ROT147" s="7"/>
      <c r="ROU147" s="7"/>
      <c r="ROV147" s="7"/>
      <c r="ROW147" s="7"/>
      <c r="ROX147" s="7"/>
      <c r="ROY147" s="7"/>
      <c r="ROZ147" s="7"/>
      <c r="RPA147" s="7"/>
      <c r="RPB147" s="7"/>
      <c r="RPC147" s="7"/>
      <c r="RPD147" s="7"/>
      <c r="RPE147" s="7"/>
      <c r="RPF147" s="7"/>
      <c r="RPG147" s="7"/>
      <c r="RPH147" s="7"/>
      <c r="RPI147" s="7"/>
      <c r="RPJ147" s="7"/>
      <c r="RPK147" s="7"/>
      <c r="RPL147" s="7"/>
      <c r="RPM147" s="7"/>
      <c r="RPN147" s="7"/>
      <c r="RPO147" s="7"/>
      <c r="RPP147" s="7"/>
      <c r="RPQ147" s="7"/>
      <c r="RPR147" s="7"/>
      <c r="RPS147" s="7"/>
      <c r="RPT147" s="7"/>
      <c r="RPU147" s="7"/>
      <c r="RPV147" s="7"/>
      <c r="RPW147" s="7"/>
      <c r="RPX147" s="7"/>
      <c r="RPY147" s="7"/>
      <c r="RPZ147" s="7"/>
      <c r="RQA147" s="7"/>
      <c r="RQB147" s="7"/>
      <c r="RQC147" s="7"/>
      <c r="RQD147" s="7"/>
      <c r="RQE147" s="7"/>
      <c r="RQF147" s="7"/>
      <c r="RQG147" s="7"/>
      <c r="RQH147" s="7"/>
      <c r="RQI147" s="7"/>
      <c r="RQJ147" s="7"/>
      <c r="RQK147" s="7"/>
      <c r="RQL147" s="7"/>
      <c r="RQM147" s="7"/>
      <c r="RQN147" s="7"/>
      <c r="RQO147" s="7"/>
      <c r="RQP147" s="7"/>
      <c r="RQQ147" s="7"/>
      <c r="RQR147" s="7"/>
      <c r="RQS147" s="7"/>
      <c r="RQT147" s="7"/>
      <c r="RQU147" s="7"/>
      <c r="RQV147" s="7"/>
      <c r="RQW147" s="7"/>
      <c r="RQX147" s="7"/>
      <c r="RQY147" s="7"/>
      <c r="RQZ147" s="7"/>
      <c r="RRA147" s="7"/>
      <c r="RRB147" s="7"/>
      <c r="RRC147" s="7"/>
      <c r="RRD147" s="7"/>
      <c r="RRE147" s="7"/>
      <c r="RRF147" s="7"/>
      <c r="RRG147" s="7"/>
      <c r="RRH147" s="7"/>
      <c r="RRI147" s="7"/>
      <c r="RRJ147" s="7"/>
      <c r="RRK147" s="7"/>
      <c r="RRL147" s="7"/>
      <c r="RRM147" s="7"/>
      <c r="RRN147" s="7"/>
      <c r="RRO147" s="7"/>
      <c r="RRP147" s="7"/>
      <c r="RRQ147" s="7"/>
      <c r="RRR147" s="7"/>
      <c r="RRS147" s="7"/>
      <c r="RRT147" s="7"/>
      <c r="RRU147" s="7"/>
      <c r="RRV147" s="7"/>
      <c r="RRW147" s="7"/>
      <c r="RRX147" s="7"/>
      <c r="RRY147" s="7"/>
      <c r="RRZ147" s="7"/>
      <c r="RSA147" s="7"/>
      <c r="RSB147" s="7"/>
      <c r="RSC147" s="7"/>
      <c r="RSD147" s="7"/>
      <c r="RSE147" s="7"/>
      <c r="RSF147" s="7"/>
      <c r="RSG147" s="7"/>
      <c r="RSH147" s="7"/>
      <c r="RSI147" s="7"/>
      <c r="RSJ147" s="7"/>
      <c r="RSK147" s="7"/>
      <c r="RSL147" s="7"/>
      <c r="RSM147" s="7"/>
      <c r="RSN147" s="7"/>
      <c r="RSO147" s="7"/>
      <c r="RSP147" s="7"/>
      <c r="RSQ147" s="7"/>
      <c r="RSR147" s="7"/>
      <c r="RSS147" s="7"/>
      <c r="RST147" s="7"/>
      <c r="RSU147" s="7"/>
      <c r="RSV147" s="7"/>
      <c r="RSW147" s="7"/>
      <c r="RSX147" s="7"/>
      <c r="RSY147" s="7"/>
      <c r="RSZ147" s="7"/>
      <c r="RTA147" s="7"/>
      <c r="RTB147" s="7"/>
      <c r="RTC147" s="7"/>
      <c r="RTD147" s="7"/>
      <c r="RTE147" s="7"/>
      <c r="RTF147" s="7"/>
      <c r="RTG147" s="7"/>
      <c r="RTH147" s="7"/>
      <c r="RTI147" s="7"/>
      <c r="RTJ147" s="7"/>
      <c r="RTK147" s="7"/>
      <c r="RTL147" s="7"/>
      <c r="RTM147" s="7"/>
      <c r="RTN147" s="7"/>
      <c r="RTO147" s="7"/>
      <c r="RTP147" s="7"/>
      <c r="RTQ147" s="7"/>
      <c r="RTR147" s="7"/>
      <c r="RTS147" s="7"/>
      <c r="RTT147" s="7"/>
      <c r="RTU147" s="7"/>
      <c r="RTV147" s="7"/>
      <c r="RTW147" s="7"/>
      <c r="RTX147" s="7"/>
      <c r="RTY147" s="7"/>
      <c r="RTZ147" s="7"/>
      <c r="RUA147" s="7"/>
      <c r="RUB147" s="7"/>
      <c r="RUC147" s="7"/>
      <c r="RUD147" s="7"/>
      <c r="RUE147" s="7"/>
      <c r="RUF147" s="7"/>
      <c r="RUG147" s="7"/>
      <c r="RUH147" s="7"/>
      <c r="RUI147" s="7"/>
      <c r="RUJ147" s="7"/>
      <c r="RUK147" s="7"/>
      <c r="RUL147" s="7"/>
      <c r="RUM147" s="7"/>
      <c r="RUN147" s="7"/>
      <c r="RUO147" s="7"/>
      <c r="RUP147" s="7"/>
      <c r="RUQ147" s="7"/>
      <c r="RUR147" s="7"/>
      <c r="RUS147" s="7"/>
      <c r="RUT147" s="7"/>
      <c r="RUU147" s="7"/>
      <c r="RUV147" s="7"/>
      <c r="RUW147" s="7"/>
      <c r="RUX147" s="7"/>
      <c r="RUY147" s="7"/>
      <c r="RUZ147" s="7"/>
      <c r="RVA147" s="7"/>
      <c r="RVB147" s="7"/>
      <c r="RVC147" s="7"/>
      <c r="RVD147" s="7"/>
      <c r="RVE147" s="7"/>
      <c r="RVF147" s="7"/>
      <c r="RVG147" s="7"/>
      <c r="RVH147" s="7"/>
      <c r="RVI147" s="7"/>
      <c r="RVJ147" s="7"/>
      <c r="RVK147" s="7"/>
      <c r="RVL147" s="7"/>
      <c r="RVM147" s="7"/>
      <c r="RVN147" s="7"/>
      <c r="RVO147" s="7"/>
      <c r="RVP147" s="7"/>
      <c r="RVQ147" s="7"/>
      <c r="RVR147" s="7"/>
      <c r="RVS147" s="7"/>
      <c r="RVT147" s="7"/>
      <c r="RVU147" s="7"/>
      <c r="RVV147" s="7"/>
      <c r="RVW147" s="7"/>
      <c r="RVX147" s="7"/>
      <c r="RVY147" s="7"/>
      <c r="RVZ147" s="7"/>
      <c r="RWA147" s="7"/>
      <c r="RWB147" s="7"/>
      <c r="RWC147" s="7"/>
      <c r="RWD147" s="7"/>
      <c r="RWE147" s="7"/>
      <c r="RWF147" s="7"/>
      <c r="RWG147" s="7"/>
      <c r="RWH147" s="7"/>
      <c r="RWI147" s="7"/>
      <c r="RWJ147" s="7"/>
      <c r="RWK147" s="7"/>
      <c r="RWL147" s="7"/>
      <c r="RWM147" s="7"/>
      <c r="RWN147" s="7"/>
      <c r="RWO147" s="7"/>
      <c r="RWP147" s="7"/>
      <c r="RWQ147" s="7"/>
      <c r="RWR147" s="7"/>
      <c r="RWS147" s="7"/>
      <c r="RWT147" s="7"/>
      <c r="RWU147" s="7"/>
      <c r="RWV147" s="7"/>
      <c r="RWW147" s="7"/>
      <c r="RWX147" s="7"/>
      <c r="RWY147" s="7"/>
      <c r="RWZ147" s="7"/>
      <c r="RXA147" s="7"/>
      <c r="RXB147" s="7"/>
      <c r="RXC147" s="7"/>
      <c r="RXD147" s="7"/>
      <c r="RXE147" s="7"/>
      <c r="RXF147" s="7"/>
      <c r="RXG147" s="7"/>
      <c r="RXH147" s="7"/>
      <c r="RXI147" s="7"/>
      <c r="RXJ147" s="7"/>
      <c r="RXK147" s="7"/>
      <c r="RXL147" s="7"/>
      <c r="RXM147" s="7"/>
      <c r="RXN147" s="7"/>
      <c r="RXO147" s="7"/>
      <c r="RXP147" s="7"/>
      <c r="RXQ147" s="7"/>
      <c r="RXR147" s="7"/>
      <c r="RXS147" s="7"/>
      <c r="RXT147" s="7"/>
      <c r="RXU147" s="7"/>
      <c r="RXV147" s="7"/>
      <c r="RXW147" s="7"/>
      <c r="RXX147" s="7"/>
      <c r="RXY147" s="7"/>
      <c r="RXZ147" s="7"/>
      <c r="RYA147" s="7"/>
      <c r="RYB147" s="7"/>
      <c r="RYD147" s="7"/>
      <c r="RYE147" s="7"/>
      <c r="RYF147" s="7"/>
      <c r="RYG147" s="7"/>
      <c r="RYH147" s="7"/>
      <c r="RYI147" s="7"/>
      <c r="RYJ147" s="7"/>
      <c r="RYK147" s="7"/>
      <c r="RYL147" s="7"/>
      <c r="RYM147" s="7"/>
      <c r="RYN147" s="7"/>
      <c r="RYO147" s="7"/>
      <c r="RYP147" s="7"/>
      <c r="RYQ147" s="7"/>
      <c r="RYR147" s="7"/>
      <c r="RYS147" s="7"/>
      <c r="RYT147" s="7"/>
      <c r="RYU147" s="7"/>
      <c r="RYV147" s="7"/>
      <c r="RYW147" s="7"/>
      <c r="RYX147" s="7"/>
      <c r="RYY147" s="7"/>
      <c r="RYZ147" s="7"/>
      <c r="RZA147" s="7"/>
      <c r="RZB147" s="7"/>
      <c r="RZC147" s="7"/>
      <c r="RZD147" s="7"/>
      <c r="RZE147" s="7"/>
      <c r="RZF147" s="7"/>
      <c r="RZG147" s="7"/>
      <c r="RZH147" s="7"/>
      <c r="RZI147" s="7"/>
      <c r="RZJ147" s="7"/>
      <c r="RZK147" s="7"/>
      <c r="RZL147" s="7"/>
      <c r="RZM147" s="7"/>
      <c r="RZN147" s="7"/>
      <c r="RZO147" s="7"/>
      <c r="RZP147" s="7"/>
      <c r="RZQ147" s="7"/>
      <c r="RZR147" s="7"/>
      <c r="RZS147" s="7"/>
      <c r="RZT147" s="7"/>
      <c r="RZU147" s="7"/>
      <c r="RZV147" s="7"/>
      <c r="RZW147" s="7"/>
      <c r="RZX147" s="7"/>
      <c r="RZY147" s="7"/>
      <c r="RZZ147" s="7"/>
      <c r="SAA147" s="7"/>
      <c r="SAB147" s="7"/>
      <c r="SAC147" s="7"/>
      <c r="SAD147" s="7"/>
      <c r="SAE147" s="7"/>
      <c r="SAF147" s="7"/>
      <c r="SAG147" s="7"/>
      <c r="SAH147" s="7"/>
      <c r="SAI147" s="7"/>
      <c r="SAJ147" s="7"/>
      <c r="SAK147" s="7"/>
      <c r="SAL147" s="7"/>
      <c r="SAM147" s="7"/>
      <c r="SAN147" s="7"/>
      <c r="SAO147" s="7"/>
      <c r="SAP147" s="7"/>
      <c r="SAQ147" s="7"/>
      <c r="SAR147" s="7"/>
      <c r="SAS147" s="7"/>
      <c r="SAT147" s="7"/>
      <c r="SAU147" s="7"/>
      <c r="SAV147" s="7"/>
      <c r="SAW147" s="7"/>
      <c r="SAX147" s="7"/>
      <c r="SAY147" s="7"/>
      <c r="SAZ147" s="7"/>
      <c r="SBA147" s="7"/>
      <c r="SBB147" s="7"/>
      <c r="SBC147" s="7"/>
      <c r="SBD147" s="7"/>
      <c r="SBE147" s="7"/>
      <c r="SBF147" s="7"/>
      <c r="SBG147" s="7"/>
      <c r="SBH147" s="7"/>
      <c r="SBI147" s="7"/>
      <c r="SBJ147" s="7"/>
      <c r="SBK147" s="7"/>
      <c r="SBL147" s="7"/>
      <c r="SBM147" s="7"/>
      <c r="SBN147" s="7"/>
      <c r="SBO147" s="7"/>
      <c r="SBP147" s="7"/>
      <c r="SBQ147" s="7"/>
      <c r="SBR147" s="7"/>
      <c r="SBS147" s="7"/>
      <c r="SBT147" s="7"/>
      <c r="SBU147" s="7"/>
      <c r="SBV147" s="7"/>
      <c r="SBW147" s="7"/>
      <c r="SBX147" s="7"/>
      <c r="SBY147" s="7"/>
      <c r="SBZ147" s="7"/>
      <c r="SCA147" s="7"/>
      <c r="SCB147" s="7"/>
      <c r="SCC147" s="7"/>
      <c r="SCD147" s="7"/>
      <c r="SCE147" s="7"/>
      <c r="SCF147" s="7"/>
      <c r="SCG147" s="7"/>
      <c r="SCH147" s="7"/>
      <c r="SCI147" s="7"/>
      <c r="SCJ147" s="7"/>
      <c r="SCK147" s="7"/>
      <c r="SCL147" s="7"/>
      <c r="SCM147" s="7"/>
      <c r="SCN147" s="7"/>
      <c r="SCO147" s="7"/>
      <c r="SCP147" s="7"/>
      <c r="SCQ147" s="7"/>
      <c r="SCR147" s="7"/>
      <c r="SCS147" s="7"/>
      <c r="SCT147" s="7"/>
      <c r="SCU147" s="7"/>
      <c r="SCV147" s="7"/>
      <c r="SCW147" s="7"/>
      <c r="SCX147" s="7"/>
      <c r="SCY147" s="7"/>
      <c r="SCZ147" s="7"/>
      <c r="SDA147" s="7"/>
      <c r="SDB147" s="7"/>
      <c r="SDC147" s="7"/>
      <c r="SDD147" s="7"/>
      <c r="SDE147" s="7"/>
      <c r="SDF147" s="7"/>
      <c r="SDG147" s="7"/>
      <c r="SDH147" s="7"/>
      <c r="SDI147" s="7"/>
      <c r="SDJ147" s="7"/>
      <c r="SDK147" s="7"/>
      <c r="SDL147" s="7"/>
      <c r="SDM147" s="7"/>
      <c r="SDN147" s="7"/>
      <c r="SDO147" s="7"/>
      <c r="SDP147" s="7"/>
      <c r="SDQ147" s="7"/>
      <c r="SDR147" s="7"/>
      <c r="SDS147" s="7"/>
      <c r="SDT147" s="7"/>
      <c r="SDU147" s="7"/>
      <c r="SDV147" s="7"/>
      <c r="SDW147" s="7"/>
      <c r="SDX147" s="7"/>
      <c r="SDY147" s="7"/>
      <c r="SDZ147" s="7"/>
      <c r="SEA147" s="7"/>
      <c r="SEB147" s="7"/>
      <c r="SEC147" s="7"/>
      <c r="SED147" s="7"/>
      <c r="SEE147" s="7"/>
      <c r="SEF147" s="7"/>
      <c r="SEG147" s="7"/>
      <c r="SEH147" s="7"/>
      <c r="SEI147" s="7"/>
      <c r="SEJ147" s="7"/>
      <c r="SEK147" s="7"/>
      <c r="SEL147" s="7"/>
      <c r="SEM147" s="7"/>
      <c r="SEN147" s="7"/>
      <c r="SEO147" s="7"/>
      <c r="SEP147" s="7"/>
      <c r="SEQ147" s="7"/>
      <c r="SER147" s="7"/>
      <c r="SES147" s="7"/>
      <c r="SET147" s="7"/>
      <c r="SEU147" s="7"/>
      <c r="SEV147" s="7"/>
      <c r="SEW147" s="7"/>
      <c r="SEX147" s="7"/>
      <c r="SEY147" s="7"/>
      <c r="SEZ147" s="7"/>
      <c r="SFA147" s="7"/>
      <c r="SFB147" s="7"/>
      <c r="SFC147" s="7"/>
      <c r="SFD147" s="7"/>
      <c r="SFE147" s="7"/>
      <c r="SFF147" s="7"/>
      <c r="SFG147" s="7"/>
      <c r="SFH147" s="7"/>
      <c r="SFI147" s="7"/>
      <c r="SFJ147" s="7"/>
      <c r="SFK147" s="7"/>
      <c r="SFL147" s="7"/>
      <c r="SFM147" s="7"/>
      <c r="SFN147" s="7"/>
      <c r="SFO147" s="7"/>
      <c r="SFP147" s="7"/>
      <c r="SFQ147" s="7"/>
      <c r="SFR147" s="7"/>
      <c r="SFS147" s="7"/>
      <c r="SFT147" s="7"/>
      <c r="SFU147" s="7"/>
      <c r="SFV147" s="7"/>
      <c r="SFW147" s="7"/>
      <c r="SFX147" s="7"/>
      <c r="SFY147" s="7"/>
      <c r="SFZ147" s="7"/>
      <c r="SGA147" s="7"/>
      <c r="SGB147" s="7"/>
      <c r="SGC147" s="7"/>
      <c r="SGD147" s="7"/>
      <c r="SGE147" s="7"/>
      <c r="SGF147" s="7"/>
      <c r="SGG147" s="7"/>
      <c r="SGH147" s="7"/>
      <c r="SGI147" s="7"/>
      <c r="SGJ147" s="7"/>
      <c r="SGK147" s="7"/>
      <c r="SGL147" s="7"/>
      <c r="SGM147" s="7"/>
      <c r="SGN147" s="7"/>
      <c r="SGO147" s="7"/>
      <c r="SGP147" s="7"/>
      <c r="SGQ147" s="7"/>
      <c r="SGR147" s="7"/>
      <c r="SGS147" s="7"/>
      <c r="SGT147" s="7"/>
      <c r="SGU147" s="7"/>
      <c r="SGV147" s="7"/>
      <c r="SGW147" s="7"/>
      <c r="SGX147" s="7"/>
      <c r="SGY147" s="7"/>
      <c r="SGZ147" s="7"/>
      <c r="SHA147" s="7"/>
      <c r="SHB147" s="7"/>
      <c r="SHC147" s="7"/>
      <c r="SHD147" s="7"/>
      <c r="SHE147" s="7"/>
      <c r="SHF147" s="7"/>
      <c r="SHG147" s="7"/>
      <c r="SHH147" s="7"/>
      <c r="SHI147" s="7"/>
      <c r="SHJ147" s="7"/>
      <c r="SHK147" s="7"/>
      <c r="SHL147" s="7"/>
      <c r="SHM147" s="7"/>
      <c r="SHN147" s="7"/>
      <c r="SHO147" s="7"/>
      <c r="SHP147" s="7"/>
      <c r="SHQ147" s="7"/>
      <c r="SHR147" s="7"/>
      <c r="SHS147" s="7"/>
      <c r="SHT147" s="7"/>
      <c r="SHU147" s="7"/>
      <c r="SHV147" s="7"/>
      <c r="SHW147" s="7"/>
      <c r="SHX147" s="7"/>
      <c r="SHZ147" s="7"/>
      <c r="SIA147" s="7"/>
      <c r="SIB147" s="7"/>
      <c r="SIC147" s="7"/>
      <c r="SID147" s="7"/>
      <c r="SIE147" s="7"/>
      <c r="SIF147" s="7"/>
      <c r="SIG147" s="7"/>
      <c r="SIH147" s="7"/>
      <c r="SII147" s="7"/>
      <c r="SIJ147" s="7"/>
      <c r="SIK147" s="7"/>
      <c r="SIL147" s="7"/>
      <c r="SIM147" s="7"/>
      <c r="SIN147" s="7"/>
      <c r="SIO147" s="7"/>
      <c r="SIP147" s="7"/>
      <c r="SIQ147" s="7"/>
      <c r="SIR147" s="7"/>
      <c r="SIS147" s="7"/>
      <c r="SIT147" s="7"/>
      <c r="SIU147" s="7"/>
      <c r="SIV147" s="7"/>
      <c r="SIW147" s="7"/>
      <c r="SIX147" s="7"/>
      <c r="SIY147" s="7"/>
      <c r="SIZ147" s="7"/>
      <c r="SJA147" s="7"/>
      <c r="SJB147" s="7"/>
      <c r="SJC147" s="7"/>
      <c r="SJD147" s="7"/>
      <c r="SJE147" s="7"/>
      <c r="SJF147" s="7"/>
      <c r="SJG147" s="7"/>
      <c r="SJH147" s="7"/>
      <c r="SJI147" s="7"/>
      <c r="SJJ147" s="7"/>
      <c r="SJK147" s="7"/>
      <c r="SJL147" s="7"/>
      <c r="SJM147" s="7"/>
      <c r="SJN147" s="7"/>
      <c r="SJO147" s="7"/>
      <c r="SJP147" s="7"/>
      <c r="SJQ147" s="7"/>
      <c r="SJR147" s="7"/>
      <c r="SJS147" s="7"/>
      <c r="SJT147" s="7"/>
      <c r="SJU147" s="7"/>
      <c r="SJV147" s="7"/>
      <c r="SJW147" s="7"/>
      <c r="SJX147" s="7"/>
      <c r="SJY147" s="7"/>
      <c r="SJZ147" s="7"/>
      <c r="SKA147" s="7"/>
      <c r="SKB147" s="7"/>
      <c r="SKC147" s="7"/>
      <c r="SKD147" s="7"/>
      <c r="SKE147" s="7"/>
      <c r="SKF147" s="7"/>
      <c r="SKG147" s="7"/>
      <c r="SKH147" s="7"/>
      <c r="SKI147" s="7"/>
      <c r="SKJ147" s="7"/>
      <c r="SKK147" s="7"/>
      <c r="SKL147" s="7"/>
      <c r="SKM147" s="7"/>
      <c r="SKN147" s="7"/>
      <c r="SKO147" s="7"/>
      <c r="SKP147" s="7"/>
      <c r="SKQ147" s="7"/>
      <c r="SKR147" s="7"/>
      <c r="SKS147" s="7"/>
      <c r="SKT147" s="7"/>
      <c r="SKU147" s="7"/>
      <c r="SKV147" s="7"/>
      <c r="SKW147" s="7"/>
      <c r="SKX147" s="7"/>
      <c r="SKY147" s="7"/>
      <c r="SKZ147" s="7"/>
      <c r="SLA147" s="7"/>
      <c r="SLB147" s="7"/>
      <c r="SLC147" s="7"/>
      <c r="SLD147" s="7"/>
      <c r="SLE147" s="7"/>
      <c r="SLF147" s="7"/>
      <c r="SLG147" s="7"/>
      <c r="SLH147" s="7"/>
      <c r="SLI147" s="7"/>
      <c r="SLJ147" s="7"/>
      <c r="SLK147" s="7"/>
      <c r="SLL147" s="7"/>
      <c r="SLM147" s="7"/>
      <c r="SLN147" s="7"/>
      <c r="SLO147" s="7"/>
      <c r="SLP147" s="7"/>
      <c r="SLQ147" s="7"/>
      <c r="SLR147" s="7"/>
      <c r="SLS147" s="7"/>
      <c r="SLT147" s="7"/>
      <c r="SLU147" s="7"/>
      <c r="SLV147" s="7"/>
      <c r="SLW147" s="7"/>
      <c r="SLX147" s="7"/>
      <c r="SLY147" s="7"/>
      <c r="SLZ147" s="7"/>
      <c r="SMA147" s="7"/>
      <c r="SMB147" s="7"/>
      <c r="SMC147" s="7"/>
      <c r="SMD147" s="7"/>
      <c r="SME147" s="7"/>
      <c r="SMF147" s="7"/>
      <c r="SMG147" s="7"/>
      <c r="SMH147" s="7"/>
      <c r="SMI147" s="7"/>
      <c r="SMJ147" s="7"/>
      <c r="SMK147" s="7"/>
      <c r="SML147" s="7"/>
      <c r="SMM147" s="7"/>
      <c r="SMN147" s="7"/>
      <c r="SMO147" s="7"/>
      <c r="SMP147" s="7"/>
      <c r="SMQ147" s="7"/>
      <c r="SMR147" s="7"/>
      <c r="SMS147" s="7"/>
      <c r="SMT147" s="7"/>
      <c r="SMU147" s="7"/>
      <c r="SMV147" s="7"/>
      <c r="SMW147" s="7"/>
      <c r="SMX147" s="7"/>
      <c r="SMY147" s="7"/>
      <c r="SMZ147" s="7"/>
      <c r="SNA147" s="7"/>
      <c r="SNB147" s="7"/>
      <c r="SNC147" s="7"/>
      <c r="SND147" s="7"/>
      <c r="SNE147" s="7"/>
      <c r="SNF147" s="7"/>
      <c r="SNG147" s="7"/>
      <c r="SNH147" s="7"/>
      <c r="SNI147" s="7"/>
      <c r="SNJ147" s="7"/>
      <c r="SNK147" s="7"/>
      <c r="SNL147" s="7"/>
      <c r="SNM147" s="7"/>
      <c r="SNN147" s="7"/>
      <c r="SNO147" s="7"/>
      <c r="SNP147" s="7"/>
      <c r="SNQ147" s="7"/>
      <c r="SNR147" s="7"/>
      <c r="SNS147" s="7"/>
      <c r="SNT147" s="7"/>
      <c r="SNU147" s="7"/>
      <c r="SNV147" s="7"/>
      <c r="SNW147" s="7"/>
      <c r="SNX147" s="7"/>
      <c r="SNY147" s="7"/>
      <c r="SNZ147" s="7"/>
      <c r="SOA147" s="7"/>
      <c r="SOB147" s="7"/>
      <c r="SOC147" s="7"/>
      <c r="SOD147" s="7"/>
      <c r="SOE147" s="7"/>
      <c r="SOF147" s="7"/>
      <c r="SOG147" s="7"/>
      <c r="SOH147" s="7"/>
      <c r="SOI147" s="7"/>
      <c r="SOJ147" s="7"/>
      <c r="SOK147" s="7"/>
      <c r="SOL147" s="7"/>
      <c r="SOM147" s="7"/>
      <c r="SON147" s="7"/>
      <c r="SOO147" s="7"/>
      <c r="SOP147" s="7"/>
      <c r="SOQ147" s="7"/>
      <c r="SOR147" s="7"/>
      <c r="SOS147" s="7"/>
      <c r="SOT147" s="7"/>
      <c r="SOU147" s="7"/>
      <c r="SOV147" s="7"/>
      <c r="SOW147" s="7"/>
      <c r="SOX147" s="7"/>
      <c r="SOY147" s="7"/>
      <c r="SOZ147" s="7"/>
      <c r="SPA147" s="7"/>
      <c r="SPB147" s="7"/>
      <c r="SPC147" s="7"/>
      <c r="SPD147" s="7"/>
      <c r="SPE147" s="7"/>
      <c r="SPF147" s="7"/>
      <c r="SPG147" s="7"/>
      <c r="SPH147" s="7"/>
      <c r="SPI147" s="7"/>
      <c r="SPJ147" s="7"/>
      <c r="SPK147" s="7"/>
      <c r="SPL147" s="7"/>
      <c r="SPM147" s="7"/>
      <c r="SPN147" s="7"/>
      <c r="SPO147" s="7"/>
      <c r="SPP147" s="7"/>
      <c r="SPQ147" s="7"/>
      <c r="SPR147" s="7"/>
      <c r="SPS147" s="7"/>
      <c r="SPT147" s="7"/>
      <c r="SPU147" s="7"/>
      <c r="SPV147" s="7"/>
      <c r="SPW147" s="7"/>
      <c r="SPX147" s="7"/>
      <c r="SPY147" s="7"/>
      <c r="SPZ147" s="7"/>
      <c r="SQA147" s="7"/>
      <c r="SQB147" s="7"/>
      <c r="SQC147" s="7"/>
      <c r="SQD147" s="7"/>
      <c r="SQE147" s="7"/>
      <c r="SQF147" s="7"/>
      <c r="SQG147" s="7"/>
      <c r="SQH147" s="7"/>
      <c r="SQI147" s="7"/>
      <c r="SQJ147" s="7"/>
      <c r="SQK147" s="7"/>
      <c r="SQL147" s="7"/>
      <c r="SQM147" s="7"/>
      <c r="SQN147" s="7"/>
      <c r="SQO147" s="7"/>
      <c r="SQP147" s="7"/>
      <c r="SQQ147" s="7"/>
      <c r="SQR147" s="7"/>
      <c r="SQS147" s="7"/>
      <c r="SQT147" s="7"/>
      <c r="SQU147" s="7"/>
      <c r="SQV147" s="7"/>
      <c r="SQW147" s="7"/>
      <c r="SQX147" s="7"/>
      <c r="SQY147" s="7"/>
      <c r="SQZ147" s="7"/>
      <c r="SRA147" s="7"/>
      <c r="SRB147" s="7"/>
      <c r="SRC147" s="7"/>
      <c r="SRD147" s="7"/>
      <c r="SRE147" s="7"/>
      <c r="SRF147" s="7"/>
      <c r="SRG147" s="7"/>
      <c r="SRH147" s="7"/>
      <c r="SRI147" s="7"/>
      <c r="SRJ147" s="7"/>
      <c r="SRK147" s="7"/>
      <c r="SRL147" s="7"/>
      <c r="SRM147" s="7"/>
      <c r="SRN147" s="7"/>
      <c r="SRO147" s="7"/>
      <c r="SRP147" s="7"/>
      <c r="SRQ147" s="7"/>
      <c r="SRR147" s="7"/>
      <c r="SRS147" s="7"/>
      <c r="SRT147" s="7"/>
      <c r="SRV147" s="7"/>
      <c r="SRW147" s="7"/>
      <c r="SRX147" s="7"/>
      <c r="SRY147" s="7"/>
      <c r="SRZ147" s="7"/>
      <c r="SSA147" s="7"/>
      <c r="SSB147" s="7"/>
      <c r="SSC147" s="7"/>
      <c r="SSD147" s="7"/>
      <c r="SSE147" s="7"/>
      <c r="SSF147" s="7"/>
      <c r="SSG147" s="7"/>
      <c r="SSH147" s="7"/>
      <c r="SSI147" s="7"/>
      <c r="SSJ147" s="7"/>
      <c r="SSK147" s="7"/>
      <c r="SSL147" s="7"/>
      <c r="SSM147" s="7"/>
      <c r="SSN147" s="7"/>
      <c r="SSO147" s="7"/>
      <c r="SSP147" s="7"/>
      <c r="SSQ147" s="7"/>
      <c r="SSR147" s="7"/>
      <c r="SSS147" s="7"/>
      <c r="SST147" s="7"/>
      <c r="SSU147" s="7"/>
      <c r="SSV147" s="7"/>
      <c r="SSW147" s="7"/>
      <c r="SSX147" s="7"/>
      <c r="SSY147" s="7"/>
      <c r="SSZ147" s="7"/>
      <c r="STA147" s="7"/>
      <c r="STB147" s="7"/>
      <c r="STC147" s="7"/>
      <c r="STD147" s="7"/>
      <c r="STE147" s="7"/>
      <c r="STF147" s="7"/>
      <c r="STG147" s="7"/>
      <c r="STH147" s="7"/>
      <c r="STI147" s="7"/>
      <c r="STJ147" s="7"/>
      <c r="STK147" s="7"/>
      <c r="STL147" s="7"/>
      <c r="STM147" s="7"/>
      <c r="STN147" s="7"/>
      <c r="STO147" s="7"/>
      <c r="STP147" s="7"/>
      <c r="STQ147" s="7"/>
      <c r="STR147" s="7"/>
      <c r="STS147" s="7"/>
      <c r="STT147" s="7"/>
      <c r="STU147" s="7"/>
      <c r="STV147" s="7"/>
      <c r="STW147" s="7"/>
      <c r="STX147" s="7"/>
      <c r="STY147" s="7"/>
      <c r="STZ147" s="7"/>
      <c r="SUA147" s="7"/>
      <c r="SUB147" s="7"/>
      <c r="SUC147" s="7"/>
      <c r="SUD147" s="7"/>
      <c r="SUE147" s="7"/>
      <c r="SUF147" s="7"/>
      <c r="SUG147" s="7"/>
      <c r="SUH147" s="7"/>
      <c r="SUI147" s="7"/>
      <c r="SUJ147" s="7"/>
      <c r="SUK147" s="7"/>
      <c r="SUL147" s="7"/>
      <c r="SUM147" s="7"/>
      <c r="SUN147" s="7"/>
      <c r="SUO147" s="7"/>
      <c r="SUP147" s="7"/>
      <c r="SUQ147" s="7"/>
      <c r="SUR147" s="7"/>
      <c r="SUS147" s="7"/>
      <c r="SUT147" s="7"/>
      <c r="SUU147" s="7"/>
      <c r="SUV147" s="7"/>
      <c r="SUW147" s="7"/>
      <c r="SUX147" s="7"/>
      <c r="SUY147" s="7"/>
      <c r="SUZ147" s="7"/>
      <c r="SVA147" s="7"/>
      <c r="SVB147" s="7"/>
      <c r="SVC147" s="7"/>
      <c r="SVD147" s="7"/>
      <c r="SVE147" s="7"/>
      <c r="SVF147" s="7"/>
      <c r="SVG147" s="7"/>
      <c r="SVH147" s="7"/>
      <c r="SVI147" s="7"/>
      <c r="SVJ147" s="7"/>
      <c r="SVK147" s="7"/>
      <c r="SVL147" s="7"/>
      <c r="SVM147" s="7"/>
      <c r="SVN147" s="7"/>
      <c r="SVO147" s="7"/>
      <c r="SVP147" s="7"/>
      <c r="SVQ147" s="7"/>
      <c r="SVR147" s="7"/>
      <c r="SVS147" s="7"/>
      <c r="SVT147" s="7"/>
      <c r="SVU147" s="7"/>
      <c r="SVV147" s="7"/>
      <c r="SVW147" s="7"/>
      <c r="SVX147" s="7"/>
      <c r="SVY147" s="7"/>
      <c r="SVZ147" s="7"/>
      <c r="SWA147" s="7"/>
      <c r="SWB147" s="7"/>
      <c r="SWC147" s="7"/>
      <c r="SWD147" s="7"/>
      <c r="SWE147" s="7"/>
      <c r="SWF147" s="7"/>
      <c r="SWG147" s="7"/>
      <c r="SWH147" s="7"/>
      <c r="SWI147" s="7"/>
      <c r="SWJ147" s="7"/>
      <c r="SWK147" s="7"/>
      <c r="SWL147" s="7"/>
      <c r="SWM147" s="7"/>
      <c r="SWN147" s="7"/>
      <c r="SWO147" s="7"/>
      <c r="SWP147" s="7"/>
      <c r="SWQ147" s="7"/>
      <c r="SWR147" s="7"/>
      <c r="SWS147" s="7"/>
      <c r="SWT147" s="7"/>
      <c r="SWU147" s="7"/>
      <c r="SWV147" s="7"/>
      <c r="SWW147" s="7"/>
      <c r="SWX147" s="7"/>
      <c r="SWY147" s="7"/>
      <c r="SWZ147" s="7"/>
      <c r="SXA147" s="7"/>
      <c r="SXB147" s="7"/>
      <c r="SXC147" s="7"/>
      <c r="SXD147" s="7"/>
      <c r="SXE147" s="7"/>
      <c r="SXF147" s="7"/>
      <c r="SXG147" s="7"/>
      <c r="SXH147" s="7"/>
      <c r="SXI147" s="7"/>
      <c r="SXJ147" s="7"/>
      <c r="SXK147" s="7"/>
      <c r="SXL147" s="7"/>
      <c r="SXM147" s="7"/>
      <c r="SXN147" s="7"/>
      <c r="SXO147" s="7"/>
      <c r="SXP147" s="7"/>
      <c r="SXQ147" s="7"/>
      <c r="SXR147" s="7"/>
      <c r="SXS147" s="7"/>
      <c r="SXT147" s="7"/>
      <c r="SXU147" s="7"/>
      <c r="SXV147" s="7"/>
      <c r="SXW147" s="7"/>
      <c r="SXX147" s="7"/>
      <c r="SXY147" s="7"/>
      <c r="SXZ147" s="7"/>
      <c r="SYA147" s="7"/>
      <c r="SYB147" s="7"/>
      <c r="SYC147" s="7"/>
      <c r="SYD147" s="7"/>
      <c r="SYE147" s="7"/>
      <c r="SYF147" s="7"/>
      <c r="SYG147" s="7"/>
      <c r="SYH147" s="7"/>
      <c r="SYI147" s="7"/>
      <c r="SYJ147" s="7"/>
      <c r="SYK147" s="7"/>
      <c r="SYL147" s="7"/>
      <c r="SYM147" s="7"/>
      <c r="SYN147" s="7"/>
      <c r="SYO147" s="7"/>
      <c r="SYP147" s="7"/>
      <c r="SYQ147" s="7"/>
      <c r="SYR147" s="7"/>
      <c r="SYS147" s="7"/>
      <c r="SYT147" s="7"/>
      <c r="SYU147" s="7"/>
      <c r="SYV147" s="7"/>
      <c r="SYW147" s="7"/>
      <c r="SYX147" s="7"/>
      <c r="SYY147" s="7"/>
      <c r="SYZ147" s="7"/>
      <c r="SZA147" s="7"/>
      <c r="SZB147" s="7"/>
      <c r="SZC147" s="7"/>
      <c r="SZD147" s="7"/>
      <c r="SZE147" s="7"/>
      <c r="SZF147" s="7"/>
      <c r="SZG147" s="7"/>
      <c r="SZH147" s="7"/>
      <c r="SZI147" s="7"/>
      <c r="SZJ147" s="7"/>
      <c r="SZK147" s="7"/>
      <c r="SZL147" s="7"/>
      <c r="SZM147" s="7"/>
      <c r="SZN147" s="7"/>
      <c r="SZO147" s="7"/>
      <c r="SZP147" s="7"/>
      <c r="SZQ147" s="7"/>
      <c r="SZR147" s="7"/>
      <c r="SZS147" s="7"/>
      <c r="SZT147" s="7"/>
      <c r="SZU147" s="7"/>
      <c r="SZV147" s="7"/>
      <c r="SZW147" s="7"/>
      <c r="SZX147" s="7"/>
      <c r="SZY147" s="7"/>
      <c r="SZZ147" s="7"/>
      <c r="TAA147" s="7"/>
      <c r="TAB147" s="7"/>
      <c r="TAC147" s="7"/>
      <c r="TAD147" s="7"/>
      <c r="TAE147" s="7"/>
      <c r="TAF147" s="7"/>
      <c r="TAG147" s="7"/>
      <c r="TAH147" s="7"/>
      <c r="TAI147" s="7"/>
      <c r="TAJ147" s="7"/>
      <c r="TAK147" s="7"/>
      <c r="TAL147" s="7"/>
      <c r="TAM147" s="7"/>
      <c r="TAN147" s="7"/>
      <c r="TAO147" s="7"/>
      <c r="TAP147" s="7"/>
      <c r="TAQ147" s="7"/>
      <c r="TAR147" s="7"/>
      <c r="TAS147" s="7"/>
      <c r="TAT147" s="7"/>
      <c r="TAU147" s="7"/>
      <c r="TAV147" s="7"/>
      <c r="TAW147" s="7"/>
      <c r="TAX147" s="7"/>
      <c r="TAY147" s="7"/>
      <c r="TAZ147" s="7"/>
      <c r="TBA147" s="7"/>
      <c r="TBB147" s="7"/>
      <c r="TBC147" s="7"/>
      <c r="TBD147" s="7"/>
      <c r="TBE147" s="7"/>
      <c r="TBF147" s="7"/>
      <c r="TBG147" s="7"/>
      <c r="TBH147" s="7"/>
      <c r="TBI147" s="7"/>
      <c r="TBJ147" s="7"/>
      <c r="TBK147" s="7"/>
      <c r="TBL147" s="7"/>
      <c r="TBM147" s="7"/>
      <c r="TBN147" s="7"/>
      <c r="TBO147" s="7"/>
      <c r="TBP147" s="7"/>
      <c r="TBR147" s="7"/>
      <c r="TBS147" s="7"/>
      <c r="TBT147" s="7"/>
      <c r="TBU147" s="7"/>
      <c r="TBV147" s="7"/>
      <c r="TBW147" s="7"/>
      <c r="TBX147" s="7"/>
      <c r="TBY147" s="7"/>
      <c r="TBZ147" s="7"/>
      <c r="TCA147" s="7"/>
      <c r="TCB147" s="7"/>
      <c r="TCC147" s="7"/>
      <c r="TCD147" s="7"/>
      <c r="TCE147" s="7"/>
      <c r="TCF147" s="7"/>
      <c r="TCG147" s="7"/>
      <c r="TCH147" s="7"/>
      <c r="TCI147" s="7"/>
      <c r="TCJ147" s="7"/>
      <c r="TCK147" s="7"/>
      <c r="TCL147" s="7"/>
      <c r="TCM147" s="7"/>
      <c r="TCN147" s="7"/>
      <c r="TCO147" s="7"/>
      <c r="TCP147" s="7"/>
      <c r="TCQ147" s="7"/>
      <c r="TCR147" s="7"/>
      <c r="TCS147" s="7"/>
      <c r="TCT147" s="7"/>
      <c r="TCU147" s="7"/>
      <c r="TCV147" s="7"/>
      <c r="TCW147" s="7"/>
      <c r="TCX147" s="7"/>
      <c r="TCY147" s="7"/>
      <c r="TCZ147" s="7"/>
      <c r="TDA147" s="7"/>
      <c r="TDB147" s="7"/>
      <c r="TDC147" s="7"/>
      <c r="TDD147" s="7"/>
      <c r="TDE147" s="7"/>
      <c r="TDF147" s="7"/>
      <c r="TDG147" s="7"/>
      <c r="TDH147" s="7"/>
      <c r="TDI147" s="7"/>
      <c r="TDJ147" s="7"/>
      <c r="TDK147" s="7"/>
      <c r="TDL147" s="7"/>
      <c r="TDM147" s="7"/>
      <c r="TDN147" s="7"/>
      <c r="TDO147" s="7"/>
      <c r="TDP147" s="7"/>
      <c r="TDQ147" s="7"/>
      <c r="TDR147" s="7"/>
      <c r="TDS147" s="7"/>
      <c r="TDT147" s="7"/>
      <c r="TDU147" s="7"/>
      <c r="TDV147" s="7"/>
      <c r="TDW147" s="7"/>
      <c r="TDX147" s="7"/>
      <c r="TDY147" s="7"/>
      <c r="TDZ147" s="7"/>
      <c r="TEA147" s="7"/>
      <c r="TEB147" s="7"/>
      <c r="TEC147" s="7"/>
      <c r="TED147" s="7"/>
      <c r="TEE147" s="7"/>
      <c r="TEF147" s="7"/>
      <c r="TEG147" s="7"/>
      <c r="TEH147" s="7"/>
      <c r="TEI147" s="7"/>
      <c r="TEJ147" s="7"/>
      <c r="TEK147" s="7"/>
      <c r="TEL147" s="7"/>
      <c r="TEM147" s="7"/>
      <c r="TEN147" s="7"/>
      <c r="TEO147" s="7"/>
      <c r="TEP147" s="7"/>
      <c r="TEQ147" s="7"/>
      <c r="TER147" s="7"/>
      <c r="TES147" s="7"/>
      <c r="TET147" s="7"/>
      <c r="TEU147" s="7"/>
      <c r="TEV147" s="7"/>
      <c r="TEW147" s="7"/>
      <c r="TEX147" s="7"/>
      <c r="TEY147" s="7"/>
      <c r="TEZ147" s="7"/>
      <c r="TFA147" s="7"/>
      <c r="TFB147" s="7"/>
      <c r="TFC147" s="7"/>
      <c r="TFD147" s="7"/>
      <c r="TFE147" s="7"/>
      <c r="TFF147" s="7"/>
      <c r="TFG147" s="7"/>
      <c r="TFH147" s="7"/>
      <c r="TFI147" s="7"/>
      <c r="TFJ147" s="7"/>
      <c r="TFK147" s="7"/>
      <c r="TFL147" s="7"/>
      <c r="TFM147" s="7"/>
      <c r="TFN147" s="7"/>
      <c r="TFO147" s="7"/>
      <c r="TFP147" s="7"/>
      <c r="TFQ147" s="7"/>
      <c r="TFR147" s="7"/>
      <c r="TFS147" s="7"/>
      <c r="TFT147" s="7"/>
      <c r="TFU147" s="7"/>
      <c r="TFV147" s="7"/>
      <c r="TFW147" s="7"/>
      <c r="TFX147" s="7"/>
      <c r="TFY147" s="7"/>
      <c r="TFZ147" s="7"/>
      <c r="TGA147" s="7"/>
      <c r="TGB147" s="7"/>
      <c r="TGC147" s="7"/>
      <c r="TGD147" s="7"/>
      <c r="TGE147" s="7"/>
      <c r="TGF147" s="7"/>
      <c r="TGG147" s="7"/>
      <c r="TGH147" s="7"/>
      <c r="TGI147" s="7"/>
      <c r="TGJ147" s="7"/>
      <c r="TGK147" s="7"/>
      <c r="TGL147" s="7"/>
      <c r="TGM147" s="7"/>
      <c r="TGN147" s="7"/>
      <c r="TGO147" s="7"/>
      <c r="TGP147" s="7"/>
      <c r="TGQ147" s="7"/>
      <c r="TGR147" s="7"/>
      <c r="TGS147" s="7"/>
      <c r="TGT147" s="7"/>
      <c r="TGU147" s="7"/>
      <c r="TGV147" s="7"/>
      <c r="TGW147" s="7"/>
      <c r="TGX147" s="7"/>
      <c r="TGY147" s="7"/>
      <c r="TGZ147" s="7"/>
      <c r="THA147" s="7"/>
      <c r="THB147" s="7"/>
      <c r="THC147" s="7"/>
      <c r="THD147" s="7"/>
      <c r="THE147" s="7"/>
      <c r="THF147" s="7"/>
      <c r="THG147" s="7"/>
      <c r="THH147" s="7"/>
      <c r="THI147" s="7"/>
      <c r="THJ147" s="7"/>
      <c r="THK147" s="7"/>
      <c r="THL147" s="7"/>
      <c r="THM147" s="7"/>
      <c r="THN147" s="7"/>
      <c r="THO147" s="7"/>
      <c r="THP147" s="7"/>
      <c r="THQ147" s="7"/>
      <c r="THR147" s="7"/>
      <c r="THS147" s="7"/>
      <c r="THT147" s="7"/>
      <c r="THU147" s="7"/>
      <c r="THV147" s="7"/>
      <c r="THW147" s="7"/>
      <c r="THX147" s="7"/>
      <c r="THY147" s="7"/>
      <c r="THZ147" s="7"/>
      <c r="TIA147" s="7"/>
      <c r="TIB147" s="7"/>
      <c r="TIC147" s="7"/>
      <c r="TID147" s="7"/>
      <c r="TIE147" s="7"/>
      <c r="TIF147" s="7"/>
      <c r="TIG147" s="7"/>
      <c r="TIH147" s="7"/>
      <c r="TII147" s="7"/>
      <c r="TIJ147" s="7"/>
      <c r="TIK147" s="7"/>
      <c r="TIL147" s="7"/>
      <c r="TIM147" s="7"/>
      <c r="TIN147" s="7"/>
      <c r="TIO147" s="7"/>
      <c r="TIP147" s="7"/>
      <c r="TIQ147" s="7"/>
      <c r="TIR147" s="7"/>
      <c r="TIS147" s="7"/>
      <c r="TIT147" s="7"/>
      <c r="TIU147" s="7"/>
      <c r="TIV147" s="7"/>
      <c r="TIW147" s="7"/>
      <c r="TIX147" s="7"/>
      <c r="TIY147" s="7"/>
      <c r="TIZ147" s="7"/>
      <c r="TJA147" s="7"/>
      <c r="TJB147" s="7"/>
      <c r="TJC147" s="7"/>
      <c r="TJD147" s="7"/>
      <c r="TJE147" s="7"/>
      <c r="TJF147" s="7"/>
      <c r="TJG147" s="7"/>
      <c r="TJH147" s="7"/>
      <c r="TJI147" s="7"/>
      <c r="TJJ147" s="7"/>
      <c r="TJK147" s="7"/>
      <c r="TJL147" s="7"/>
      <c r="TJM147" s="7"/>
      <c r="TJN147" s="7"/>
      <c r="TJO147" s="7"/>
      <c r="TJP147" s="7"/>
      <c r="TJQ147" s="7"/>
      <c r="TJR147" s="7"/>
      <c r="TJS147" s="7"/>
      <c r="TJT147" s="7"/>
      <c r="TJU147" s="7"/>
      <c r="TJV147" s="7"/>
      <c r="TJW147" s="7"/>
      <c r="TJX147" s="7"/>
      <c r="TJY147" s="7"/>
      <c r="TJZ147" s="7"/>
      <c r="TKA147" s="7"/>
      <c r="TKB147" s="7"/>
      <c r="TKC147" s="7"/>
      <c r="TKD147" s="7"/>
      <c r="TKE147" s="7"/>
      <c r="TKF147" s="7"/>
      <c r="TKG147" s="7"/>
      <c r="TKH147" s="7"/>
      <c r="TKI147" s="7"/>
      <c r="TKJ147" s="7"/>
      <c r="TKK147" s="7"/>
      <c r="TKL147" s="7"/>
      <c r="TKM147" s="7"/>
      <c r="TKN147" s="7"/>
      <c r="TKO147" s="7"/>
      <c r="TKP147" s="7"/>
      <c r="TKQ147" s="7"/>
      <c r="TKR147" s="7"/>
      <c r="TKS147" s="7"/>
      <c r="TKT147" s="7"/>
      <c r="TKU147" s="7"/>
      <c r="TKV147" s="7"/>
      <c r="TKW147" s="7"/>
      <c r="TKX147" s="7"/>
      <c r="TKY147" s="7"/>
      <c r="TKZ147" s="7"/>
      <c r="TLA147" s="7"/>
      <c r="TLB147" s="7"/>
      <c r="TLC147" s="7"/>
      <c r="TLD147" s="7"/>
      <c r="TLE147" s="7"/>
      <c r="TLF147" s="7"/>
      <c r="TLG147" s="7"/>
      <c r="TLH147" s="7"/>
      <c r="TLI147" s="7"/>
      <c r="TLJ147" s="7"/>
      <c r="TLK147" s="7"/>
      <c r="TLL147" s="7"/>
      <c r="TLN147" s="7"/>
      <c r="TLO147" s="7"/>
      <c r="TLP147" s="7"/>
      <c r="TLQ147" s="7"/>
      <c r="TLR147" s="7"/>
      <c r="TLS147" s="7"/>
      <c r="TLT147" s="7"/>
      <c r="TLU147" s="7"/>
      <c r="TLV147" s="7"/>
      <c r="TLW147" s="7"/>
      <c r="TLX147" s="7"/>
      <c r="TLY147" s="7"/>
      <c r="TLZ147" s="7"/>
      <c r="TMA147" s="7"/>
      <c r="TMB147" s="7"/>
      <c r="TMC147" s="7"/>
      <c r="TMD147" s="7"/>
      <c r="TME147" s="7"/>
      <c r="TMF147" s="7"/>
      <c r="TMG147" s="7"/>
      <c r="TMH147" s="7"/>
      <c r="TMI147" s="7"/>
      <c r="TMJ147" s="7"/>
      <c r="TMK147" s="7"/>
      <c r="TML147" s="7"/>
      <c r="TMM147" s="7"/>
      <c r="TMN147" s="7"/>
      <c r="TMO147" s="7"/>
      <c r="TMP147" s="7"/>
      <c r="TMQ147" s="7"/>
      <c r="TMR147" s="7"/>
      <c r="TMS147" s="7"/>
      <c r="TMT147" s="7"/>
      <c r="TMU147" s="7"/>
      <c r="TMV147" s="7"/>
      <c r="TMW147" s="7"/>
      <c r="TMX147" s="7"/>
      <c r="TMY147" s="7"/>
      <c r="TMZ147" s="7"/>
      <c r="TNA147" s="7"/>
      <c r="TNB147" s="7"/>
      <c r="TNC147" s="7"/>
      <c r="TND147" s="7"/>
      <c r="TNE147" s="7"/>
      <c r="TNF147" s="7"/>
      <c r="TNG147" s="7"/>
      <c r="TNH147" s="7"/>
      <c r="TNI147" s="7"/>
      <c r="TNJ147" s="7"/>
      <c r="TNK147" s="7"/>
      <c r="TNL147" s="7"/>
      <c r="TNM147" s="7"/>
      <c r="TNN147" s="7"/>
      <c r="TNO147" s="7"/>
      <c r="TNP147" s="7"/>
      <c r="TNQ147" s="7"/>
      <c r="TNR147" s="7"/>
      <c r="TNS147" s="7"/>
      <c r="TNT147" s="7"/>
      <c r="TNU147" s="7"/>
      <c r="TNV147" s="7"/>
      <c r="TNW147" s="7"/>
      <c r="TNX147" s="7"/>
      <c r="TNY147" s="7"/>
      <c r="TNZ147" s="7"/>
      <c r="TOA147" s="7"/>
      <c r="TOB147" s="7"/>
      <c r="TOC147" s="7"/>
      <c r="TOD147" s="7"/>
      <c r="TOE147" s="7"/>
      <c r="TOF147" s="7"/>
      <c r="TOG147" s="7"/>
      <c r="TOH147" s="7"/>
      <c r="TOI147" s="7"/>
      <c r="TOJ147" s="7"/>
      <c r="TOK147" s="7"/>
      <c r="TOL147" s="7"/>
      <c r="TOM147" s="7"/>
      <c r="TON147" s="7"/>
      <c r="TOO147" s="7"/>
      <c r="TOP147" s="7"/>
      <c r="TOQ147" s="7"/>
      <c r="TOR147" s="7"/>
      <c r="TOS147" s="7"/>
      <c r="TOT147" s="7"/>
      <c r="TOU147" s="7"/>
      <c r="TOV147" s="7"/>
      <c r="TOW147" s="7"/>
      <c r="TOX147" s="7"/>
      <c r="TOY147" s="7"/>
      <c r="TOZ147" s="7"/>
      <c r="TPA147" s="7"/>
      <c r="TPB147" s="7"/>
      <c r="TPC147" s="7"/>
      <c r="TPD147" s="7"/>
      <c r="TPE147" s="7"/>
      <c r="TPF147" s="7"/>
      <c r="TPG147" s="7"/>
      <c r="TPH147" s="7"/>
      <c r="TPI147" s="7"/>
      <c r="TPJ147" s="7"/>
      <c r="TPK147" s="7"/>
      <c r="TPL147" s="7"/>
      <c r="TPM147" s="7"/>
      <c r="TPN147" s="7"/>
      <c r="TPO147" s="7"/>
      <c r="TPP147" s="7"/>
      <c r="TPQ147" s="7"/>
      <c r="TPR147" s="7"/>
      <c r="TPS147" s="7"/>
      <c r="TPT147" s="7"/>
      <c r="TPU147" s="7"/>
      <c r="TPV147" s="7"/>
      <c r="TPW147" s="7"/>
      <c r="TPX147" s="7"/>
      <c r="TPY147" s="7"/>
      <c r="TPZ147" s="7"/>
      <c r="TQA147" s="7"/>
      <c r="TQB147" s="7"/>
      <c r="TQC147" s="7"/>
      <c r="TQD147" s="7"/>
      <c r="TQE147" s="7"/>
      <c r="TQF147" s="7"/>
      <c r="TQG147" s="7"/>
      <c r="TQH147" s="7"/>
      <c r="TQI147" s="7"/>
      <c r="TQJ147" s="7"/>
      <c r="TQK147" s="7"/>
      <c r="TQL147" s="7"/>
      <c r="TQM147" s="7"/>
      <c r="TQN147" s="7"/>
      <c r="TQO147" s="7"/>
      <c r="TQP147" s="7"/>
      <c r="TQQ147" s="7"/>
      <c r="TQR147" s="7"/>
      <c r="TQS147" s="7"/>
      <c r="TQT147" s="7"/>
      <c r="TQU147" s="7"/>
      <c r="TQV147" s="7"/>
      <c r="TQW147" s="7"/>
      <c r="TQX147" s="7"/>
      <c r="TQY147" s="7"/>
      <c r="TQZ147" s="7"/>
      <c r="TRA147" s="7"/>
      <c r="TRB147" s="7"/>
      <c r="TRC147" s="7"/>
      <c r="TRD147" s="7"/>
      <c r="TRE147" s="7"/>
      <c r="TRF147" s="7"/>
      <c r="TRG147" s="7"/>
      <c r="TRH147" s="7"/>
      <c r="TRI147" s="7"/>
      <c r="TRJ147" s="7"/>
      <c r="TRK147" s="7"/>
      <c r="TRL147" s="7"/>
      <c r="TRM147" s="7"/>
      <c r="TRN147" s="7"/>
      <c r="TRO147" s="7"/>
      <c r="TRP147" s="7"/>
      <c r="TRQ147" s="7"/>
      <c r="TRR147" s="7"/>
      <c r="TRS147" s="7"/>
      <c r="TRT147" s="7"/>
      <c r="TRU147" s="7"/>
      <c r="TRV147" s="7"/>
      <c r="TRW147" s="7"/>
      <c r="TRX147" s="7"/>
      <c r="TRY147" s="7"/>
      <c r="TRZ147" s="7"/>
      <c r="TSA147" s="7"/>
      <c r="TSB147" s="7"/>
      <c r="TSC147" s="7"/>
      <c r="TSD147" s="7"/>
      <c r="TSE147" s="7"/>
      <c r="TSF147" s="7"/>
      <c r="TSG147" s="7"/>
      <c r="TSH147" s="7"/>
      <c r="TSI147" s="7"/>
      <c r="TSJ147" s="7"/>
      <c r="TSK147" s="7"/>
      <c r="TSL147" s="7"/>
      <c r="TSM147" s="7"/>
      <c r="TSN147" s="7"/>
      <c r="TSO147" s="7"/>
      <c r="TSP147" s="7"/>
      <c r="TSQ147" s="7"/>
      <c r="TSR147" s="7"/>
      <c r="TSS147" s="7"/>
      <c r="TST147" s="7"/>
      <c r="TSU147" s="7"/>
      <c r="TSV147" s="7"/>
      <c r="TSW147" s="7"/>
      <c r="TSX147" s="7"/>
      <c r="TSY147" s="7"/>
      <c r="TSZ147" s="7"/>
      <c r="TTA147" s="7"/>
      <c r="TTB147" s="7"/>
      <c r="TTC147" s="7"/>
      <c r="TTD147" s="7"/>
      <c r="TTE147" s="7"/>
      <c r="TTF147" s="7"/>
      <c r="TTG147" s="7"/>
      <c r="TTH147" s="7"/>
      <c r="TTI147" s="7"/>
      <c r="TTJ147" s="7"/>
      <c r="TTK147" s="7"/>
      <c r="TTL147" s="7"/>
      <c r="TTM147" s="7"/>
      <c r="TTN147" s="7"/>
      <c r="TTO147" s="7"/>
      <c r="TTP147" s="7"/>
      <c r="TTQ147" s="7"/>
      <c r="TTR147" s="7"/>
      <c r="TTS147" s="7"/>
      <c r="TTT147" s="7"/>
      <c r="TTU147" s="7"/>
      <c r="TTV147" s="7"/>
      <c r="TTW147" s="7"/>
      <c r="TTX147" s="7"/>
      <c r="TTY147" s="7"/>
      <c r="TTZ147" s="7"/>
      <c r="TUA147" s="7"/>
      <c r="TUB147" s="7"/>
      <c r="TUC147" s="7"/>
      <c r="TUD147" s="7"/>
      <c r="TUE147" s="7"/>
      <c r="TUF147" s="7"/>
      <c r="TUG147" s="7"/>
      <c r="TUH147" s="7"/>
      <c r="TUI147" s="7"/>
      <c r="TUJ147" s="7"/>
      <c r="TUK147" s="7"/>
      <c r="TUL147" s="7"/>
      <c r="TUM147" s="7"/>
      <c r="TUN147" s="7"/>
      <c r="TUO147" s="7"/>
      <c r="TUP147" s="7"/>
      <c r="TUQ147" s="7"/>
      <c r="TUR147" s="7"/>
      <c r="TUS147" s="7"/>
      <c r="TUT147" s="7"/>
      <c r="TUU147" s="7"/>
      <c r="TUV147" s="7"/>
      <c r="TUW147" s="7"/>
      <c r="TUX147" s="7"/>
      <c r="TUY147" s="7"/>
      <c r="TUZ147" s="7"/>
      <c r="TVA147" s="7"/>
      <c r="TVB147" s="7"/>
      <c r="TVC147" s="7"/>
      <c r="TVD147" s="7"/>
      <c r="TVE147" s="7"/>
      <c r="TVF147" s="7"/>
      <c r="TVG147" s="7"/>
      <c r="TVH147" s="7"/>
      <c r="TVJ147" s="7"/>
      <c r="TVK147" s="7"/>
      <c r="TVL147" s="7"/>
      <c r="TVM147" s="7"/>
      <c r="TVN147" s="7"/>
      <c r="TVO147" s="7"/>
      <c r="TVP147" s="7"/>
      <c r="TVQ147" s="7"/>
      <c r="TVR147" s="7"/>
      <c r="TVS147" s="7"/>
      <c r="TVT147" s="7"/>
      <c r="TVU147" s="7"/>
      <c r="TVV147" s="7"/>
      <c r="TVW147" s="7"/>
      <c r="TVX147" s="7"/>
      <c r="TVY147" s="7"/>
      <c r="TVZ147" s="7"/>
      <c r="TWA147" s="7"/>
      <c r="TWB147" s="7"/>
      <c r="TWC147" s="7"/>
      <c r="TWD147" s="7"/>
      <c r="TWE147" s="7"/>
      <c r="TWF147" s="7"/>
      <c r="TWG147" s="7"/>
      <c r="TWH147" s="7"/>
      <c r="TWI147" s="7"/>
      <c r="TWJ147" s="7"/>
      <c r="TWK147" s="7"/>
      <c r="TWL147" s="7"/>
      <c r="TWM147" s="7"/>
      <c r="TWN147" s="7"/>
      <c r="TWO147" s="7"/>
      <c r="TWP147" s="7"/>
      <c r="TWQ147" s="7"/>
      <c r="TWR147" s="7"/>
      <c r="TWS147" s="7"/>
      <c r="TWT147" s="7"/>
      <c r="TWU147" s="7"/>
      <c r="TWV147" s="7"/>
      <c r="TWW147" s="7"/>
      <c r="TWX147" s="7"/>
      <c r="TWY147" s="7"/>
      <c r="TWZ147" s="7"/>
      <c r="TXA147" s="7"/>
      <c r="TXB147" s="7"/>
      <c r="TXC147" s="7"/>
      <c r="TXD147" s="7"/>
      <c r="TXE147" s="7"/>
      <c r="TXF147" s="7"/>
      <c r="TXG147" s="7"/>
      <c r="TXH147" s="7"/>
      <c r="TXI147" s="7"/>
      <c r="TXJ147" s="7"/>
      <c r="TXK147" s="7"/>
      <c r="TXL147" s="7"/>
      <c r="TXM147" s="7"/>
      <c r="TXN147" s="7"/>
      <c r="TXO147" s="7"/>
      <c r="TXP147" s="7"/>
      <c r="TXQ147" s="7"/>
      <c r="TXR147" s="7"/>
      <c r="TXS147" s="7"/>
      <c r="TXT147" s="7"/>
      <c r="TXU147" s="7"/>
      <c r="TXV147" s="7"/>
      <c r="TXW147" s="7"/>
      <c r="TXX147" s="7"/>
      <c r="TXY147" s="7"/>
      <c r="TXZ147" s="7"/>
      <c r="TYA147" s="7"/>
      <c r="TYB147" s="7"/>
      <c r="TYC147" s="7"/>
      <c r="TYD147" s="7"/>
      <c r="TYE147" s="7"/>
      <c r="TYF147" s="7"/>
      <c r="TYG147" s="7"/>
      <c r="TYH147" s="7"/>
      <c r="TYI147" s="7"/>
      <c r="TYJ147" s="7"/>
      <c r="TYK147" s="7"/>
      <c r="TYL147" s="7"/>
      <c r="TYM147" s="7"/>
      <c r="TYN147" s="7"/>
      <c r="TYO147" s="7"/>
      <c r="TYP147" s="7"/>
      <c r="TYQ147" s="7"/>
      <c r="TYR147" s="7"/>
      <c r="TYS147" s="7"/>
      <c r="TYT147" s="7"/>
      <c r="TYU147" s="7"/>
      <c r="TYV147" s="7"/>
      <c r="TYW147" s="7"/>
      <c r="TYX147" s="7"/>
      <c r="TYY147" s="7"/>
      <c r="TYZ147" s="7"/>
      <c r="TZA147" s="7"/>
      <c r="TZB147" s="7"/>
      <c r="TZC147" s="7"/>
      <c r="TZD147" s="7"/>
      <c r="TZE147" s="7"/>
      <c r="TZF147" s="7"/>
      <c r="TZG147" s="7"/>
      <c r="TZH147" s="7"/>
      <c r="TZI147" s="7"/>
      <c r="TZJ147" s="7"/>
      <c r="TZK147" s="7"/>
      <c r="TZL147" s="7"/>
      <c r="TZM147" s="7"/>
      <c r="TZN147" s="7"/>
      <c r="TZO147" s="7"/>
      <c r="TZP147" s="7"/>
      <c r="TZQ147" s="7"/>
      <c r="TZR147" s="7"/>
      <c r="TZS147" s="7"/>
      <c r="TZT147" s="7"/>
      <c r="TZU147" s="7"/>
      <c r="TZV147" s="7"/>
      <c r="TZW147" s="7"/>
      <c r="TZX147" s="7"/>
      <c r="TZY147" s="7"/>
      <c r="TZZ147" s="7"/>
      <c r="UAA147" s="7"/>
      <c r="UAB147" s="7"/>
      <c r="UAC147" s="7"/>
      <c r="UAD147" s="7"/>
      <c r="UAE147" s="7"/>
      <c r="UAF147" s="7"/>
      <c r="UAG147" s="7"/>
      <c r="UAH147" s="7"/>
      <c r="UAI147" s="7"/>
      <c r="UAJ147" s="7"/>
      <c r="UAK147" s="7"/>
      <c r="UAL147" s="7"/>
      <c r="UAM147" s="7"/>
      <c r="UAN147" s="7"/>
      <c r="UAO147" s="7"/>
      <c r="UAP147" s="7"/>
      <c r="UAQ147" s="7"/>
      <c r="UAR147" s="7"/>
      <c r="UAS147" s="7"/>
      <c r="UAT147" s="7"/>
      <c r="UAU147" s="7"/>
      <c r="UAV147" s="7"/>
      <c r="UAW147" s="7"/>
      <c r="UAX147" s="7"/>
      <c r="UAY147" s="7"/>
      <c r="UAZ147" s="7"/>
      <c r="UBA147" s="7"/>
      <c r="UBB147" s="7"/>
      <c r="UBC147" s="7"/>
      <c r="UBD147" s="7"/>
      <c r="UBE147" s="7"/>
      <c r="UBF147" s="7"/>
      <c r="UBG147" s="7"/>
      <c r="UBH147" s="7"/>
      <c r="UBI147" s="7"/>
      <c r="UBJ147" s="7"/>
      <c r="UBK147" s="7"/>
      <c r="UBL147" s="7"/>
      <c r="UBM147" s="7"/>
      <c r="UBN147" s="7"/>
      <c r="UBO147" s="7"/>
      <c r="UBP147" s="7"/>
      <c r="UBQ147" s="7"/>
      <c r="UBR147" s="7"/>
      <c r="UBS147" s="7"/>
      <c r="UBT147" s="7"/>
      <c r="UBU147" s="7"/>
      <c r="UBV147" s="7"/>
      <c r="UBW147" s="7"/>
      <c r="UBX147" s="7"/>
      <c r="UBY147" s="7"/>
      <c r="UBZ147" s="7"/>
      <c r="UCA147" s="7"/>
      <c r="UCB147" s="7"/>
      <c r="UCC147" s="7"/>
      <c r="UCD147" s="7"/>
      <c r="UCE147" s="7"/>
      <c r="UCF147" s="7"/>
      <c r="UCG147" s="7"/>
      <c r="UCH147" s="7"/>
      <c r="UCI147" s="7"/>
      <c r="UCJ147" s="7"/>
      <c r="UCK147" s="7"/>
      <c r="UCL147" s="7"/>
      <c r="UCM147" s="7"/>
      <c r="UCN147" s="7"/>
      <c r="UCO147" s="7"/>
      <c r="UCP147" s="7"/>
      <c r="UCQ147" s="7"/>
      <c r="UCR147" s="7"/>
      <c r="UCS147" s="7"/>
      <c r="UCT147" s="7"/>
      <c r="UCU147" s="7"/>
      <c r="UCV147" s="7"/>
      <c r="UCW147" s="7"/>
      <c r="UCX147" s="7"/>
      <c r="UCY147" s="7"/>
      <c r="UCZ147" s="7"/>
      <c r="UDA147" s="7"/>
      <c r="UDB147" s="7"/>
      <c r="UDC147" s="7"/>
      <c r="UDD147" s="7"/>
      <c r="UDE147" s="7"/>
      <c r="UDF147" s="7"/>
      <c r="UDG147" s="7"/>
      <c r="UDH147" s="7"/>
      <c r="UDI147" s="7"/>
      <c r="UDJ147" s="7"/>
      <c r="UDK147" s="7"/>
      <c r="UDL147" s="7"/>
      <c r="UDM147" s="7"/>
      <c r="UDN147" s="7"/>
      <c r="UDO147" s="7"/>
      <c r="UDP147" s="7"/>
      <c r="UDQ147" s="7"/>
      <c r="UDR147" s="7"/>
      <c r="UDS147" s="7"/>
      <c r="UDT147" s="7"/>
      <c r="UDU147" s="7"/>
      <c r="UDV147" s="7"/>
      <c r="UDW147" s="7"/>
      <c r="UDX147" s="7"/>
      <c r="UDY147" s="7"/>
      <c r="UDZ147" s="7"/>
      <c r="UEA147" s="7"/>
      <c r="UEB147" s="7"/>
      <c r="UEC147" s="7"/>
      <c r="UED147" s="7"/>
      <c r="UEE147" s="7"/>
      <c r="UEF147" s="7"/>
      <c r="UEG147" s="7"/>
      <c r="UEH147" s="7"/>
      <c r="UEI147" s="7"/>
      <c r="UEJ147" s="7"/>
      <c r="UEK147" s="7"/>
      <c r="UEL147" s="7"/>
      <c r="UEM147" s="7"/>
      <c r="UEN147" s="7"/>
      <c r="UEO147" s="7"/>
      <c r="UEP147" s="7"/>
      <c r="UEQ147" s="7"/>
      <c r="UER147" s="7"/>
      <c r="UES147" s="7"/>
      <c r="UET147" s="7"/>
      <c r="UEU147" s="7"/>
      <c r="UEV147" s="7"/>
      <c r="UEW147" s="7"/>
      <c r="UEX147" s="7"/>
      <c r="UEY147" s="7"/>
      <c r="UEZ147" s="7"/>
      <c r="UFA147" s="7"/>
      <c r="UFB147" s="7"/>
      <c r="UFC147" s="7"/>
      <c r="UFD147" s="7"/>
      <c r="UFF147" s="7"/>
      <c r="UFG147" s="7"/>
      <c r="UFH147" s="7"/>
      <c r="UFI147" s="7"/>
      <c r="UFJ147" s="7"/>
      <c r="UFK147" s="7"/>
      <c r="UFL147" s="7"/>
      <c r="UFM147" s="7"/>
      <c r="UFN147" s="7"/>
      <c r="UFO147" s="7"/>
      <c r="UFP147" s="7"/>
      <c r="UFQ147" s="7"/>
      <c r="UFR147" s="7"/>
      <c r="UFS147" s="7"/>
      <c r="UFT147" s="7"/>
      <c r="UFU147" s="7"/>
      <c r="UFV147" s="7"/>
      <c r="UFW147" s="7"/>
      <c r="UFX147" s="7"/>
      <c r="UFY147" s="7"/>
      <c r="UFZ147" s="7"/>
      <c r="UGA147" s="7"/>
      <c r="UGB147" s="7"/>
      <c r="UGC147" s="7"/>
      <c r="UGD147" s="7"/>
      <c r="UGE147" s="7"/>
      <c r="UGF147" s="7"/>
      <c r="UGG147" s="7"/>
      <c r="UGH147" s="7"/>
      <c r="UGI147" s="7"/>
      <c r="UGJ147" s="7"/>
      <c r="UGK147" s="7"/>
      <c r="UGL147" s="7"/>
      <c r="UGM147" s="7"/>
      <c r="UGN147" s="7"/>
      <c r="UGO147" s="7"/>
      <c r="UGP147" s="7"/>
      <c r="UGQ147" s="7"/>
      <c r="UGR147" s="7"/>
      <c r="UGS147" s="7"/>
      <c r="UGT147" s="7"/>
      <c r="UGU147" s="7"/>
      <c r="UGV147" s="7"/>
      <c r="UGW147" s="7"/>
      <c r="UGX147" s="7"/>
      <c r="UGY147" s="7"/>
      <c r="UGZ147" s="7"/>
      <c r="UHA147" s="7"/>
      <c r="UHB147" s="7"/>
      <c r="UHC147" s="7"/>
      <c r="UHD147" s="7"/>
      <c r="UHE147" s="7"/>
      <c r="UHF147" s="7"/>
      <c r="UHG147" s="7"/>
      <c r="UHH147" s="7"/>
      <c r="UHI147" s="7"/>
      <c r="UHJ147" s="7"/>
      <c r="UHK147" s="7"/>
      <c r="UHL147" s="7"/>
      <c r="UHM147" s="7"/>
      <c r="UHN147" s="7"/>
      <c r="UHO147" s="7"/>
      <c r="UHP147" s="7"/>
      <c r="UHQ147" s="7"/>
      <c r="UHR147" s="7"/>
      <c r="UHS147" s="7"/>
      <c r="UHT147" s="7"/>
      <c r="UHU147" s="7"/>
      <c r="UHV147" s="7"/>
      <c r="UHW147" s="7"/>
      <c r="UHX147" s="7"/>
      <c r="UHY147" s="7"/>
      <c r="UHZ147" s="7"/>
      <c r="UIA147" s="7"/>
      <c r="UIB147" s="7"/>
      <c r="UIC147" s="7"/>
      <c r="UID147" s="7"/>
      <c r="UIE147" s="7"/>
      <c r="UIF147" s="7"/>
      <c r="UIG147" s="7"/>
      <c r="UIH147" s="7"/>
      <c r="UII147" s="7"/>
      <c r="UIJ147" s="7"/>
      <c r="UIK147" s="7"/>
      <c r="UIL147" s="7"/>
      <c r="UIM147" s="7"/>
      <c r="UIN147" s="7"/>
      <c r="UIO147" s="7"/>
      <c r="UIP147" s="7"/>
      <c r="UIQ147" s="7"/>
      <c r="UIR147" s="7"/>
      <c r="UIS147" s="7"/>
      <c r="UIT147" s="7"/>
      <c r="UIU147" s="7"/>
      <c r="UIV147" s="7"/>
      <c r="UIW147" s="7"/>
      <c r="UIX147" s="7"/>
      <c r="UIY147" s="7"/>
      <c r="UIZ147" s="7"/>
      <c r="UJA147" s="7"/>
      <c r="UJB147" s="7"/>
      <c r="UJC147" s="7"/>
      <c r="UJD147" s="7"/>
      <c r="UJE147" s="7"/>
      <c r="UJF147" s="7"/>
      <c r="UJG147" s="7"/>
      <c r="UJH147" s="7"/>
      <c r="UJI147" s="7"/>
      <c r="UJJ147" s="7"/>
      <c r="UJK147" s="7"/>
      <c r="UJL147" s="7"/>
      <c r="UJM147" s="7"/>
      <c r="UJN147" s="7"/>
      <c r="UJO147" s="7"/>
      <c r="UJP147" s="7"/>
      <c r="UJQ147" s="7"/>
      <c r="UJR147" s="7"/>
      <c r="UJS147" s="7"/>
      <c r="UJT147" s="7"/>
      <c r="UJU147" s="7"/>
      <c r="UJV147" s="7"/>
      <c r="UJW147" s="7"/>
      <c r="UJX147" s="7"/>
      <c r="UJY147" s="7"/>
      <c r="UJZ147" s="7"/>
      <c r="UKA147" s="7"/>
      <c r="UKB147" s="7"/>
      <c r="UKC147" s="7"/>
      <c r="UKD147" s="7"/>
      <c r="UKE147" s="7"/>
      <c r="UKF147" s="7"/>
      <c r="UKG147" s="7"/>
      <c r="UKH147" s="7"/>
      <c r="UKI147" s="7"/>
      <c r="UKJ147" s="7"/>
      <c r="UKK147" s="7"/>
      <c r="UKL147" s="7"/>
      <c r="UKM147" s="7"/>
      <c r="UKN147" s="7"/>
      <c r="UKO147" s="7"/>
      <c r="UKP147" s="7"/>
      <c r="UKQ147" s="7"/>
      <c r="UKR147" s="7"/>
      <c r="UKS147" s="7"/>
      <c r="UKT147" s="7"/>
      <c r="UKU147" s="7"/>
      <c r="UKV147" s="7"/>
      <c r="UKW147" s="7"/>
      <c r="UKX147" s="7"/>
      <c r="UKY147" s="7"/>
      <c r="UKZ147" s="7"/>
      <c r="ULA147" s="7"/>
      <c r="ULB147" s="7"/>
      <c r="ULC147" s="7"/>
      <c r="ULD147" s="7"/>
      <c r="ULE147" s="7"/>
      <c r="ULF147" s="7"/>
      <c r="ULG147" s="7"/>
      <c r="ULH147" s="7"/>
      <c r="ULI147" s="7"/>
      <c r="ULJ147" s="7"/>
      <c r="ULK147" s="7"/>
      <c r="ULL147" s="7"/>
      <c r="ULM147" s="7"/>
      <c r="ULN147" s="7"/>
      <c r="ULO147" s="7"/>
      <c r="ULP147" s="7"/>
      <c r="ULQ147" s="7"/>
      <c r="ULR147" s="7"/>
      <c r="ULS147" s="7"/>
      <c r="ULT147" s="7"/>
      <c r="ULU147" s="7"/>
      <c r="ULV147" s="7"/>
      <c r="ULW147" s="7"/>
      <c r="ULX147" s="7"/>
      <c r="ULY147" s="7"/>
      <c r="ULZ147" s="7"/>
      <c r="UMA147" s="7"/>
      <c r="UMB147" s="7"/>
      <c r="UMC147" s="7"/>
      <c r="UMD147" s="7"/>
      <c r="UME147" s="7"/>
      <c r="UMF147" s="7"/>
      <c r="UMG147" s="7"/>
      <c r="UMH147" s="7"/>
      <c r="UMI147" s="7"/>
      <c r="UMJ147" s="7"/>
      <c r="UMK147" s="7"/>
      <c r="UML147" s="7"/>
      <c r="UMM147" s="7"/>
      <c r="UMN147" s="7"/>
      <c r="UMO147" s="7"/>
      <c r="UMP147" s="7"/>
      <c r="UMQ147" s="7"/>
      <c r="UMR147" s="7"/>
      <c r="UMS147" s="7"/>
      <c r="UMT147" s="7"/>
      <c r="UMU147" s="7"/>
      <c r="UMV147" s="7"/>
      <c r="UMW147" s="7"/>
      <c r="UMX147" s="7"/>
      <c r="UMY147" s="7"/>
      <c r="UMZ147" s="7"/>
      <c r="UNA147" s="7"/>
      <c r="UNB147" s="7"/>
      <c r="UNC147" s="7"/>
      <c r="UND147" s="7"/>
      <c r="UNE147" s="7"/>
      <c r="UNF147" s="7"/>
      <c r="UNG147" s="7"/>
      <c r="UNH147" s="7"/>
      <c r="UNI147" s="7"/>
      <c r="UNJ147" s="7"/>
      <c r="UNK147" s="7"/>
      <c r="UNL147" s="7"/>
      <c r="UNM147" s="7"/>
      <c r="UNN147" s="7"/>
      <c r="UNO147" s="7"/>
      <c r="UNP147" s="7"/>
      <c r="UNQ147" s="7"/>
      <c r="UNR147" s="7"/>
      <c r="UNS147" s="7"/>
      <c r="UNT147" s="7"/>
      <c r="UNU147" s="7"/>
      <c r="UNV147" s="7"/>
      <c r="UNW147" s="7"/>
      <c r="UNX147" s="7"/>
      <c r="UNY147" s="7"/>
      <c r="UNZ147" s="7"/>
      <c r="UOA147" s="7"/>
      <c r="UOB147" s="7"/>
      <c r="UOC147" s="7"/>
      <c r="UOD147" s="7"/>
      <c r="UOE147" s="7"/>
      <c r="UOF147" s="7"/>
      <c r="UOG147" s="7"/>
      <c r="UOH147" s="7"/>
      <c r="UOI147" s="7"/>
      <c r="UOJ147" s="7"/>
      <c r="UOK147" s="7"/>
      <c r="UOL147" s="7"/>
      <c r="UOM147" s="7"/>
      <c r="UON147" s="7"/>
      <c r="UOO147" s="7"/>
      <c r="UOP147" s="7"/>
      <c r="UOQ147" s="7"/>
      <c r="UOR147" s="7"/>
      <c r="UOS147" s="7"/>
      <c r="UOT147" s="7"/>
      <c r="UOU147" s="7"/>
      <c r="UOV147" s="7"/>
      <c r="UOW147" s="7"/>
      <c r="UOX147" s="7"/>
      <c r="UOY147" s="7"/>
      <c r="UOZ147" s="7"/>
      <c r="UPB147" s="7"/>
      <c r="UPC147" s="7"/>
      <c r="UPD147" s="7"/>
      <c r="UPE147" s="7"/>
      <c r="UPF147" s="7"/>
      <c r="UPG147" s="7"/>
      <c r="UPH147" s="7"/>
      <c r="UPI147" s="7"/>
      <c r="UPJ147" s="7"/>
      <c r="UPK147" s="7"/>
      <c r="UPL147" s="7"/>
      <c r="UPM147" s="7"/>
      <c r="UPN147" s="7"/>
      <c r="UPO147" s="7"/>
      <c r="UPP147" s="7"/>
      <c r="UPQ147" s="7"/>
      <c r="UPR147" s="7"/>
      <c r="UPS147" s="7"/>
      <c r="UPT147" s="7"/>
      <c r="UPU147" s="7"/>
      <c r="UPV147" s="7"/>
      <c r="UPW147" s="7"/>
      <c r="UPX147" s="7"/>
      <c r="UPY147" s="7"/>
      <c r="UPZ147" s="7"/>
      <c r="UQA147" s="7"/>
      <c r="UQB147" s="7"/>
      <c r="UQC147" s="7"/>
      <c r="UQD147" s="7"/>
      <c r="UQE147" s="7"/>
      <c r="UQF147" s="7"/>
      <c r="UQG147" s="7"/>
      <c r="UQH147" s="7"/>
      <c r="UQI147" s="7"/>
      <c r="UQJ147" s="7"/>
      <c r="UQK147" s="7"/>
      <c r="UQL147" s="7"/>
      <c r="UQM147" s="7"/>
      <c r="UQN147" s="7"/>
      <c r="UQO147" s="7"/>
      <c r="UQP147" s="7"/>
      <c r="UQQ147" s="7"/>
      <c r="UQR147" s="7"/>
      <c r="UQS147" s="7"/>
      <c r="UQT147" s="7"/>
      <c r="UQU147" s="7"/>
      <c r="UQV147" s="7"/>
      <c r="UQW147" s="7"/>
      <c r="UQX147" s="7"/>
      <c r="UQY147" s="7"/>
      <c r="UQZ147" s="7"/>
      <c r="URA147" s="7"/>
      <c r="URB147" s="7"/>
      <c r="URC147" s="7"/>
      <c r="URD147" s="7"/>
      <c r="URE147" s="7"/>
      <c r="URF147" s="7"/>
      <c r="URG147" s="7"/>
      <c r="URH147" s="7"/>
      <c r="URI147" s="7"/>
      <c r="URJ147" s="7"/>
      <c r="URK147" s="7"/>
      <c r="URL147" s="7"/>
      <c r="URM147" s="7"/>
      <c r="URN147" s="7"/>
      <c r="URO147" s="7"/>
      <c r="URP147" s="7"/>
      <c r="URQ147" s="7"/>
      <c r="URR147" s="7"/>
      <c r="URS147" s="7"/>
      <c r="URT147" s="7"/>
      <c r="URU147" s="7"/>
      <c r="URV147" s="7"/>
      <c r="URW147" s="7"/>
      <c r="URX147" s="7"/>
      <c r="URY147" s="7"/>
      <c r="URZ147" s="7"/>
      <c r="USA147" s="7"/>
      <c r="USB147" s="7"/>
      <c r="USC147" s="7"/>
      <c r="USD147" s="7"/>
      <c r="USE147" s="7"/>
      <c r="USF147" s="7"/>
      <c r="USG147" s="7"/>
      <c r="USH147" s="7"/>
      <c r="USI147" s="7"/>
      <c r="USJ147" s="7"/>
      <c r="USK147" s="7"/>
      <c r="USL147" s="7"/>
      <c r="USM147" s="7"/>
      <c r="USN147" s="7"/>
      <c r="USO147" s="7"/>
      <c r="USP147" s="7"/>
      <c r="USQ147" s="7"/>
      <c r="USR147" s="7"/>
      <c r="USS147" s="7"/>
      <c r="UST147" s="7"/>
      <c r="USU147" s="7"/>
      <c r="USV147" s="7"/>
      <c r="USW147" s="7"/>
      <c r="USX147" s="7"/>
      <c r="USY147" s="7"/>
      <c r="USZ147" s="7"/>
      <c r="UTA147" s="7"/>
      <c r="UTB147" s="7"/>
      <c r="UTC147" s="7"/>
      <c r="UTD147" s="7"/>
      <c r="UTE147" s="7"/>
      <c r="UTF147" s="7"/>
      <c r="UTG147" s="7"/>
      <c r="UTH147" s="7"/>
      <c r="UTI147" s="7"/>
      <c r="UTJ147" s="7"/>
      <c r="UTK147" s="7"/>
      <c r="UTL147" s="7"/>
      <c r="UTM147" s="7"/>
      <c r="UTN147" s="7"/>
      <c r="UTO147" s="7"/>
      <c r="UTP147" s="7"/>
      <c r="UTQ147" s="7"/>
      <c r="UTR147" s="7"/>
      <c r="UTS147" s="7"/>
      <c r="UTT147" s="7"/>
      <c r="UTU147" s="7"/>
      <c r="UTV147" s="7"/>
      <c r="UTW147" s="7"/>
      <c r="UTX147" s="7"/>
      <c r="UTY147" s="7"/>
      <c r="UTZ147" s="7"/>
      <c r="UUA147" s="7"/>
      <c r="UUB147" s="7"/>
      <c r="UUC147" s="7"/>
      <c r="UUD147" s="7"/>
      <c r="UUE147" s="7"/>
      <c r="UUF147" s="7"/>
      <c r="UUG147" s="7"/>
      <c r="UUH147" s="7"/>
      <c r="UUI147" s="7"/>
      <c r="UUJ147" s="7"/>
      <c r="UUK147" s="7"/>
      <c r="UUL147" s="7"/>
      <c r="UUM147" s="7"/>
      <c r="UUN147" s="7"/>
      <c r="UUO147" s="7"/>
      <c r="UUP147" s="7"/>
      <c r="UUQ147" s="7"/>
      <c r="UUR147" s="7"/>
      <c r="UUS147" s="7"/>
      <c r="UUT147" s="7"/>
      <c r="UUU147" s="7"/>
      <c r="UUV147" s="7"/>
      <c r="UUW147" s="7"/>
      <c r="UUX147" s="7"/>
      <c r="UUY147" s="7"/>
      <c r="UUZ147" s="7"/>
      <c r="UVA147" s="7"/>
      <c r="UVB147" s="7"/>
      <c r="UVC147" s="7"/>
      <c r="UVD147" s="7"/>
      <c r="UVE147" s="7"/>
      <c r="UVF147" s="7"/>
      <c r="UVG147" s="7"/>
      <c r="UVH147" s="7"/>
      <c r="UVI147" s="7"/>
      <c r="UVJ147" s="7"/>
      <c r="UVK147" s="7"/>
      <c r="UVL147" s="7"/>
      <c r="UVM147" s="7"/>
      <c r="UVN147" s="7"/>
      <c r="UVO147" s="7"/>
      <c r="UVP147" s="7"/>
      <c r="UVQ147" s="7"/>
      <c r="UVR147" s="7"/>
      <c r="UVS147" s="7"/>
      <c r="UVT147" s="7"/>
      <c r="UVU147" s="7"/>
      <c r="UVV147" s="7"/>
      <c r="UVW147" s="7"/>
      <c r="UVX147" s="7"/>
      <c r="UVY147" s="7"/>
      <c r="UVZ147" s="7"/>
      <c r="UWA147" s="7"/>
      <c r="UWB147" s="7"/>
      <c r="UWC147" s="7"/>
      <c r="UWD147" s="7"/>
      <c r="UWE147" s="7"/>
      <c r="UWF147" s="7"/>
      <c r="UWG147" s="7"/>
      <c r="UWH147" s="7"/>
      <c r="UWI147" s="7"/>
      <c r="UWJ147" s="7"/>
      <c r="UWK147" s="7"/>
      <c r="UWL147" s="7"/>
      <c r="UWM147" s="7"/>
      <c r="UWN147" s="7"/>
      <c r="UWO147" s="7"/>
      <c r="UWP147" s="7"/>
      <c r="UWQ147" s="7"/>
      <c r="UWR147" s="7"/>
      <c r="UWS147" s="7"/>
      <c r="UWT147" s="7"/>
      <c r="UWU147" s="7"/>
      <c r="UWV147" s="7"/>
      <c r="UWW147" s="7"/>
      <c r="UWX147" s="7"/>
      <c r="UWY147" s="7"/>
      <c r="UWZ147" s="7"/>
      <c r="UXA147" s="7"/>
      <c r="UXB147" s="7"/>
      <c r="UXC147" s="7"/>
      <c r="UXD147" s="7"/>
      <c r="UXE147" s="7"/>
      <c r="UXF147" s="7"/>
      <c r="UXG147" s="7"/>
      <c r="UXH147" s="7"/>
      <c r="UXI147" s="7"/>
      <c r="UXJ147" s="7"/>
      <c r="UXK147" s="7"/>
      <c r="UXL147" s="7"/>
      <c r="UXM147" s="7"/>
      <c r="UXN147" s="7"/>
      <c r="UXO147" s="7"/>
      <c r="UXP147" s="7"/>
      <c r="UXQ147" s="7"/>
      <c r="UXR147" s="7"/>
      <c r="UXS147" s="7"/>
      <c r="UXT147" s="7"/>
      <c r="UXU147" s="7"/>
      <c r="UXV147" s="7"/>
      <c r="UXW147" s="7"/>
      <c r="UXX147" s="7"/>
      <c r="UXY147" s="7"/>
      <c r="UXZ147" s="7"/>
      <c r="UYA147" s="7"/>
      <c r="UYB147" s="7"/>
      <c r="UYC147" s="7"/>
      <c r="UYD147" s="7"/>
      <c r="UYE147" s="7"/>
      <c r="UYF147" s="7"/>
      <c r="UYG147" s="7"/>
      <c r="UYH147" s="7"/>
      <c r="UYI147" s="7"/>
      <c r="UYJ147" s="7"/>
      <c r="UYK147" s="7"/>
      <c r="UYL147" s="7"/>
      <c r="UYM147" s="7"/>
      <c r="UYN147" s="7"/>
      <c r="UYO147" s="7"/>
      <c r="UYP147" s="7"/>
      <c r="UYQ147" s="7"/>
      <c r="UYR147" s="7"/>
      <c r="UYS147" s="7"/>
      <c r="UYT147" s="7"/>
      <c r="UYU147" s="7"/>
      <c r="UYV147" s="7"/>
      <c r="UYX147" s="7"/>
      <c r="UYY147" s="7"/>
      <c r="UYZ147" s="7"/>
      <c r="UZA147" s="7"/>
      <c r="UZB147" s="7"/>
      <c r="UZC147" s="7"/>
      <c r="UZD147" s="7"/>
      <c r="UZE147" s="7"/>
      <c r="UZF147" s="7"/>
      <c r="UZG147" s="7"/>
      <c r="UZH147" s="7"/>
      <c r="UZI147" s="7"/>
      <c r="UZJ147" s="7"/>
      <c r="UZK147" s="7"/>
      <c r="UZL147" s="7"/>
      <c r="UZM147" s="7"/>
      <c r="UZN147" s="7"/>
      <c r="UZO147" s="7"/>
      <c r="UZP147" s="7"/>
      <c r="UZQ147" s="7"/>
      <c r="UZR147" s="7"/>
      <c r="UZS147" s="7"/>
      <c r="UZT147" s="7"/>
      <c r="UZU147" s="7"/>
      <c r="UZV147" s="7"/>
      <c r="UZW147" s="7"/>
      <c r="UZX147" s="7"/>
      <c r="UZY147" s="7"/>
      <c r="UZZ147" s="7"/>
      <c r="VAA147" s="7"/>
      <c r="VAB147" s="7"/>
      <c r="VAC147" s="7"/>
      <c r="VAD147" s="7"/>
      <c r="VAE147" s="7"/>
      <c r="VAF147" s="7"/>
      <c r="VAG147" s="7"/>
      <c r="VAH147" s="7"/>
      <c r="VAI147" s="7"/>
      <c r="VAJ147" s="7"/>
      <c r="VAK147" s="7"/>
      <c r="VAL147" s="7"/>
      <c r="VAM147" s="7"/>
      <c r="VAN147" s="7"/>
      <c r="VAO147" s="7"/>
      <c r="VAP147" s="7"/>
      <c r="VAQ147" s="7"/>
      <c r="VAR147" s="7"/>
      <c r="VAS147" s="7"/>
      <c r="VAT147" s="7"/>
      <c r="VAU147" s="7"/>
      <c r="VAV147" s="7"/>
      <c r="VAW147" s="7"/>
      <c r="VAX147" s="7"/>
      <c r="VAY147" s="7"/>
      <c r="VAZ147" s="7"/>
      <c r="VBA147" s="7"/>
      <c r="VBB147" s="7"/>
      <c r="VBC147" s="7"/>
      <c r="VBD147" s="7"/>
      <c r="VBE147" s="7"/>
      <c r="VBF147" s="7"/>
      <c r="VBG147" s="7"/>
      <c r="VBH147" s="7"/>
      <c r="VBI147" s="7"/>
      <c r="VBJ147" s="7"/>
      <c r="VBK147" s="7"/>
      <c r="VBL147" s="7"/>
      <c r="VBM147" s="7"/>
      <c r="VBN147" s="7"/>
      <c r="VBO147" s="7"/>
      <c r="VBP147" s="7"/>
      <c r="VBQ147" s="7"/>
      <c r="VBR147" s="7"/>
      <c r="VBS147" s="7"/>
      <c r="VBT147" s="7"/>
      <c r="VBU147" s="7"/>
      <c r="VBV147" s="7"/>
      <c r="VBW147" s="7"/>
      <c r="VBX147" s="7"/>
      <c r="VBY147" s="7"/>
      <c r="VBZ147" s="7"/>
      <c r="VCA147" s="7"/>
      <c r="VCB147" s="7"/>
      <c r="VCC147" s="7"/>
      <c r="VCD147" s="7"/>
      <c r="VCE147" s="7"/>
      <c r="VCF147" s="7"/>
      <c r="VCG147" s="7"/>
      <c r="VCH147" s="7"/>
      <c r="VCI147" s="7"/>
      <c r="VCJ147" s="7"/>
      <c r="VCK147" s="7"/>
      <c r="VCL147" s="7"/>
      <c r="VCM147" s="7"/>
      <c r="VCN147" s="7"/>
      <c r="VCO147" s="7"/>
      <c r="VCP147" s="7"/>
      <c r="VCQ147" s="7"/>
      <c r="VCR147" s="7"/>
      <c r="VCS147" s="7"/>
      <c r="VCT147" s="7"/>
      <c r="VCU147" s="7"/>
      <c r="VCV147" s="7"/>
      <c r="VCW147" s="7"/>
      <c r="VCX147" s="7"/>
      <c r="VCY147" s="7"/>
      <c r="VCZ147" s="7"/>
      <c r="VDA147" s="7"/>
      <c r="VDB147" s="7"/>
      <c r="VDC147" s="7"/>
      <c r="VDD147" s="7"/>
      <c r="VDE147" s="7"/>
      <c r="VDF147" s="7"/>
      <c r="VDG147" s="7"/>
      <c r="VDH147" s="7"/>
      <c r="VDI147" s="7"/>
      <c r="VDJ147" s="7"/>
      <c r="VDK147" s="7"/>
      <c r="VDL147" s="7"/>
      <c r="VDM147" s="7"/>
      <c r="VDN147" s="7"/>
      <c r="VDO147" s="7"/>
      <c r="VDP147" s="7"/>
      <c r="VDQ147" s="7"/>
      <c r="VDR147" s="7"/>
      <c r="VDS147" s="7"/>
      <c r="VDT147" s="7"/>
      <c r="VDU147" s="7"/>
      <c r="VDV147" s="7"/>
      <c r="VDW147" s="7"/>
      <c r="VDX147" s="7"/>
      <c r="VDY147" s="7"/>
      <c r="VDZ147" s="7"/>
      <c r="VEA147" s="7"/>
      <c r="VEB147" s="7"/>
      <c r="VEC147" s="7"/>
      <c r="VED147" s="7"/>
      <c r="VEE147" s="7"/>
      <c r="VEF147" s="7"/>
      <c r="VEG147" s="7"/>
      <c r="VEH147" s="7"/>
      <c r="VEI147" s="7"/>
      <c r="VEJ147" s="7"/>
      <c r="VEK147" s="7"/>
      <c r="VEL147" s="7"/>
      <c r="VEM147" s="7"/>
      <c r="VEN147" s="7"/>
      <c r="VEO147" s="7"/>
      <c r="VEP147" s="7"/>
      <c r="VEQ147" s="7"/>
      <c r="VER147" s="7"/>
      <c r="VES147" s="7"/>
      <c r="VET147" s="7"/>
      <c r="VEU147" s="7"/>
      <c r="VEV147" s="7"/>
      <c r="VEW147" s="7"/>
      <c r="VEX147" s="7"/>
      <c r="VEY147" s="7"/>
      <c r="VEZ147" s="7"/>
      <c r="VFA147" s="7"/>
      <c r="VFB147" s="7"/>
      <c r="VFC147" s="7"/>
      <c r="VFD147" s="7"/>
      <c r="VFE147" s="7"/>
      <c r="VFF147" s="7"/>
      <c r="VFG147" s="7"/>
      <c r="VFH147" s="7"/>
      <c r="VFI147" s="7"/>
      <c r="VFJ147" s="7"/>
      <c r="VFK147" s="7"/>
      <c r="VFL147" s="7"/>
      <c r="VFM147" s="7"/>
      <c r="VFN147" s="7"/>
      <c r="VFO147" s="7"/>
      <c r="VFP147" s="7"/>
      <c r="VFQ147" s="7"/>
      <c r="VFR147" s="7"/>
      <c r="VFS147" s="7"/>
      <c r="VFT147" s="7"/>
      <c r="VFU147" s="7"/>
      <c r="VFV147" s="7"/>
      <c r="VFW147" s="7"/>
      <c r="VFX147" s="7"/>
      <c r="VFY147" s="7"/>
      <c r="VFZ147" s="7"/>
      <c r="VGA147" s="7"/>
      <c r="VGB147" s="7"/>
      <c r="VGC147" s="7"/>
      <c r="VGD147" s="7"/>
      <c r="VGE147" s="7"/>
      <c r="VGF147" s="7"/>
      <c r="VGG147" s="7"/>
      <c r="VGH147" s="7"/>
      <c r="VGI147" s="7"/>
      <c r="VGJ147" s="7"/>
      <c r="VGK147" s="7"/>
      <c r="VGL147" s="7"/>
      <c r="VGM147" s="7"/>
      <c r="VGN147" s="7"/>
      <c r="VGO147" s="7"/>
      <c r="VGP147" s="7"/>
      <c r="VGQ147" s="7"/>
      <c r="VGR147" s="7"/>
      <c r="VGS147" s="7"/>
      <c r="VGT147" s="7"/>
      <c r="VGU147" s="7"/>
      <c r="VGV147" s="7"/>
      <c r="VGW147" s="7"/>
      <c r="VGX147" s="7"/>
      <c r="VGY147" s="7"/>
      <c r="VGZ147" s="7"/>
      <c r="VHA147" s="7"/>
      <c r="VHB147" s="7"/>
      <c r="VHC147" s="7"/>
      <c r="VHD147" s="7"/>
      <c r="VHE147" s="7"/>
      <c r="VHF147" s="7"/>
      <c r="VHG147" s="7"/>
      <c r="VHH147" s="7"/>
      <c r="VHI147" s="7"/>
      <c r="VHJ147" s="7"/>
      <c r="VHK147" s="7"/>
      <c r="VHL147" s="7"/>
      <c r="VHM147" s="7"/>
      <c r="VHN147" s="7"/>
      <c r="VHO147" s="7"/>
      <c r="VHP147" s="7"/>
      <c r="VHQ147" s="7"/>
      <c r="VHR147" s="7"/>
      <c r="VHS147" s="7"/>
      <c r="VHT147" s="7"/>
      <c r="VHU147" s="7"/>
      <c r="VHV147" s="7"/>
      <c r="VHW147" s="7"/>
      <c r="VHX147" s="7"/>
      <c r="VHY147" s="7"/>
      <c r="VHZ147" s="7"/>
      <c r="VIA147" s="7"/>
      <c r="VIB147" s="7"/>
      <c r="VIC147" s="7"/>
      <c r="VID147" s="7"/>
      <c r="VIE147" s="7"/>
      <c r="VIF147" s="7"/>
      <c r="VIG147" s="7"/>
      <c r="VIH147" s="7"/>
      <c r="VII147" s="7"/>
      <c r="VIJ147" s="7"/>
      <c r="VIK147" s="7"/>
      <c r="VIL147" s="7"/>
      <c r="VIM147" s="7"/>
      <c r="VIN147" s="7"/>
      <c r="VIO147" s="7"/>
      <c r="VIP147" s="7"/>
      <c r="VIQ147" s="7"/>
      <c r="VIR147" s="7"/>
      <c r="VIT147" s="7"/>
      <c r="VIU147" s="7"/>
      <c r="VIV147" s="7"/>
      <c r="VIW147" s="7"/>
      <c r="VIX147" s="7"/>
      <c r="VIY147" s="7"/>
      <c r="VIZ147" s="7"/>
      <c r="VJA147" s="7"/>
      <c r="VJB147" s="7"/>
      <c r="VJC147" s="7"/>
      <c r="VJD147" s="7"/>
      <c r="VJE147" s="7"/>
      <c r="VJF147" s="7"/>
      <c r="VJG147" s="7"/>
      <c r="VJH147" s="7"/>
      <c r="VJI147" s="7"/>
      <c r="VJJ147" s="7"/>
      <c r="VJK147" s="7"/>
      <c r="VJL147" s="7"/>
      <c r="VJM147" s="7"/>
      <c r="VJN147" s="7"/>
      <c r="VJO147" s="7"/>
      <c r="VJP147" s="7"/>
      <c r="VJQ147" s="7"/>
      <c r="VJR147" s="7"/>
      <c r="VJS147" s="7"/>
      <c r="VJT147" s="7"/>
      <c r="VJU147" s="7"/>
      <c r="VJV147" s="7"/>
      <c r="VJW147" s="7"/>
      <c r="VJX147" s="7"/>
      <c r="VJY147" s="7"/>
      <c r="VJZ147" s="7"/>
      <c r="VKA147" s="7"/>
      <c r="VKB147" s="7"/>
      <c r="VKC147" s="7"/>
      <c r="VKD147" s="7"/>
      <c r="VKE147" s="7"/>
      <c r="VKF147" s="7"/>
      <c r="VKG147" s="7"/>
      <c r="VKH147" s="7"/>
      <c r="VKI147" s="7"/>
      <c r="VKJ147" s="7"/>
      <c r="VKK147" s="7"/>
      <c r="VKL147" s="7"/>
      <c r="VKM147" s="7"/>
      <c r="VKN147" s="7"/>
      <c r="VKO147" s="7"/>
      <c r="VKP147" s="7"/>
      <c r="VKQ147" s="7"/>
      <c r="VKR147" s="7"/>
      <c r="VKS147" s="7"/>
      <c r="VKT147" s="7"/>
      <c r="VKU147" s="7"/>
      <c r="VKV147" s="7"/>
      <c r="VKW147" s="7"/>
      <c r="VKX147" s="7"/>
      <c r="VKY147" s="7"/>
      <c r="VKZ147" s="7"/>
      <c r="VLA147" s="7"/>
      <c r="VLB147" s="7"/>
      <c r="VLC147" s="7"/>
      <c r="VLD147" s="7"/>
      <c r="VLE147" s="7"/>
      <c r="VLF147" s="7"/>
      <c r="VLG147" s="7"/>
      <c r="VLH147" s="7"/>
      <c r="VLI147" s="7"/>
      <c r="VLJ147" s="7"/>
      <c r="VLK147" s="7"/>
      <c r="VLL147" s="7"/>
      <c r="VLM147" s="7"/>
      <c r="VLN147" s="7"/>
      <c r="VLO147" s="7"/>
      <c r="VLP147" s="7"/>
      <c r="VLQ147" s="7"/>
      <c r="VLR147" s="7"/>
      <c r="VLS147" s="7"/>
      <c r="VLT147" s="7"/>
      <c r="VLU147" s="7"/>
      <c r="VLV147" s="7"/>
      <c r="VLW147" s="7"/>
      <c r="VLX147" s="7"/>
      <c r="VLY147" s="7"/>
      <c r="VLZ147" s="7"/>
      <c r="VMA147" s="7"/>
      <c r="VMB147" s="7"/>
      <c r="VMC147" s="7"/>
      <c r="VMD147" s="7"/>
      <c r="VME147" s="7"/>
      <c r="VMF147" s="7"/>
      <c r="VMG147" s="7"/>
      <c r="VMH147" s="7"/>
      <c r="VMI147" s="7"/>
      <c r="VMJ147" s="7"/>
      <c r="VMK147" s="7"/>
      <c r="VML147" s="7"/>
      <c r="VMM147" s="7"/>
      <c r="VMN147" s="7"/>
      <c r="VMO147" s="7"/>
      <c r="VMP147" s="7"/>
      <c r="VMQ147" s="7"/>
      <c r="VMR147" s="7"/>
      <c r="VMS147" s="7"/>
      <c r="VMT147" s="7"/>
      <c r="VMU147" s="7"/>
      <c r="VMV147" s="7"/>
      <c r="VMW147" s="7"/>
      <c r="VMX147" s="7"/>
      <c r="VMY147" s="7"/>
      <c r="VMZ147" s="7"/>
      <c r="VNA147" s="7"/>
      <c r="VNB147" s="7"/>
      <c r="VNC147" s="7"/>
      <c r="VND147" s="7"/>
      <c r="VNE147" s="7"/>
      <c r="VNF147" s="7"/>
      <c r="VNG147" s="7"/>
      <c r="VNH147" s="7"/>
      <c r="VNI147" s="7"/>
      <c r="VNJ147" s="7"/>
      <c r="VNK147" s="7"/>
      <c r="VNL147" s="7"/>
      <c r="VNM147" s="7"/>
      <c r="VNN147" s="7"/>
      <c r="VNO147" s="7"/>
      <c r="VNP147" s="7"/>
      <c r="VNQ147" s="7"/>
      <c r="VNR147" s="7"/>
      <c r="VNS147" s="7"/>
      <c r="VNT147" s="7"/>
      <c r="VNU147" s="7"/>
      <c r="VNV147" s="7"/>
      <c r="VNW147" s="7"/>
      <c r="VNX147" s="7"/>
      <c r="VNY147" s="7"/>
      <c r="VNZ147" s="7"/>
      <c r="VOA147" s="7"/>
      <c r="VOB147" s="7"/>
      <c r="VOC147" s="7"/>
      <c r="VOD147" s="7"/>
      <c r="VOE147" s="7"/>
      <c r="VOF147" s="7"/>
      <c r="VOG147" s="7"/>
      <c r="VOH147" s="7"/>
      <c r="VOI147" s="7"/>
      <c r="VOJ147" s="7"/>
      <c r="VOK147" s="7"/>
      <c r="VOL147" s="7"/>
      <c r="VOM147" s="7"/>
      <c r="VON147" s="7"/>
      <c r="VOO147" s="7"/>
      <c r="VOP147" s="7"/>
      <c r="VOQ147" s="7"/>
      <c r="VOR147" s="7"/>
      <c r="VOS147" s="7"/>
      <c r="VOT147" s="7"/>
      <c r="VOU147" s="7"/>
      <c r="VOV147" s="7"/>
      <c r="VOW147" s="7"/>
      <c r="VOX147" s="7"/>
      <c r="VOY147" s="7"/>
      <c r="VOZ147" s="7"/>
      <c r="VPA147" s="7"/>
      <c r="VPB147" s="7"/>
      <c r="VPC147" s="7"/>
      <c r="VPD147" s="7"/>
      <c r="VPE147" s="7"/>
      <c r="VPF147" s="7"/>
      <c r="VPG147" s="7"/>
      <c r="VPH147" s="7"/>
      <c r="VPI147" s="7"/>
      <c r="VPJ147" s="7"/>
      <c r="VPK147" s="7"/>
      <c r="VPL147" s="7"/>
      <c r="VPM147" s="7"/>
      <c r="VPN147" s="7"/>
      <c r="VPO147" s="7"/>
      <c r="VPP147" s="7"/>
      <c r="VPQ147" s="7"/>
      <c r="VPR147" s="7"/>
      <c r="VPS147" s="7"/>
      <c r="VPT147" s="7"/>
      <c r="VPU147" s="7"/>
      <c r="VPV147" s="7"/>
      <c r="VPW147" s="7"/>
      <c r="VPX147" s="7"/>
      <c r="VPY147" s="7"/>
      <c r="VPZ147" s="7"/>
      <c r="VQA147" s="7"/>
      <c r="VQB147" s="7"/>
      <c r="VQC147" s="7"/>
      <c r="VQD147" s="7"/>
      <c r="VQE147" s="7"/>
      <c r="VQF147" s="7"/>
      <c r="VQG147" s="7"/>
      <c r="VQH147" s="7"/>
      <c r="VQI147" s="7"/>
      <c r="VQJ147" s="7"/>
      <c r="VQK147" s="7"/>
      <c r="VQL147" s="7"/>
      <c r="VQM147" s="7"/>
      <c r="VQN147" s="7"/>
      <c r="VQO147" s="7"/>
      <c r="VQP147" s="7"/>
      <c r="VQQ147" s="7"/>
      <c r="VQR147" s="7"/>
      <c r="VQS147" s="7"/>
      <c r="VQT147" s="7"/>
      <c r="VQU147" s="7"/>
      <c r="VQV147" s="7"/>
      <c r="VQW147" s="7"/>
      <c r="VQX147" s="7"/>
      <c r="VQY147" s="7"/>
      <c r="VQZ147" s="7"/>
      <c r="VRA147" s="7"/>
      <c r="VRB147" s="7"/>
      <c r="VRC147" s="7"/>
      <c r="VRD147" s="7"/>
      <c r="VRE147" s="7"/>
      <c r="VRF147" s="7"/>
      <c r="VRG147" s="7"/>
      <c r="VRH147" s="7"/>
      <c r="VRI147" s="7"/>
      <c r="VRJ147" s="7"/>
      <c r="VRK147" s="7"/>
      <c r="VRL147" s="7"/>
      <c r="VRM147" s="7"/>
      <c r="VRN147" s="7"/>
      <c r="VRO147" s="7"/>
      <c r="VRP147" s="7"/>
      <c r="VRQ147" s="7"/>
      <c r="VRR147" s="7"/>
      <c r="VRS147" s="7"/>
      <c r="VRT147" s="7"/>
      <c r="VRU147" s="7"/>
      <c r="VRV147" s="7"/>
      <c r="VRW147" s="7"/>
      <c r="VRX147" s="7"/>
      <c r="VRY147" s="7"/>
      <c r="VRZ147" s="7"/>
      <c r="VSA147" s="7"/>
      <c r="VSB147" s="7"/>
      <c r="VSC147" s="7"/>
      <c r="VSD147" s="7"/>
      <c r="VSE147" s="7"/>
      <c r="VSF147" s="7"/>
      <c r="VSG147" s="7"/>
      <c r="VSH147" s="7"/>
      <c r="VSI147" s="7"/>
      <c r="VSJ147" s="7"/>
      <c r="VSK147" s="7"/>
      <c r="VSL147" s="7"/>
      <c r="VSM147" s="7"/>
      <c r="VSN147" s="7"/>
      <c r="VSP147" s="7"/>
      <c r="VSQ147" s="7"/>
      <c r="VSR147" s="7"/>
      <c r="VSS147" s="7"/>
      <c r="VST147" s="7"/>
      <c r="VSU147" s="7"/>
      <c r="VSV147" s="7"/>
      <c r="VSW147" s="7"/>
      <c r="VSX147" s="7"/>
      <c r="VSY147" s="7"/>
      <c r="VSZ147" s="7"/>
      <c r="VTA147" s="7"/>
      <c r="VTB147" s="7"/>
      <c r="VTC147" s="7"/>
      <c r="VTD147" s="7"/>
      <c r="VTE147" s="7"/>
      <c r="VTF147" s="7"/>
      <c r="VTG147" s="7"/>
      <c r="VTH147" s="7"/>
      <c r="VTI147" s="7"/>
      <c r="VTJ147" s="7"/>
      <c r="VTK147" s="7"/>
      <c r="VTL147" s="7"/>
      <c r="VTM147" s="7"/>
      <c r="VTN147" s="7"/>
      <c r="VTO147" s="7"/>
      <c r="VTP147" s="7"/>
      <c r="VTQ147" s="7"/>
      <c r="VTR147" s="7"/>
      <c r="VTS147" s="7"/>
      <c r="VTT147" s="7"/>
      <c r="VTU147" s="7"/>
      <c r="VTV147" s="7"/>
      <c r="VTW147" s="7"/>
      <c r="VTX147" s="7"/>
      <c r="VTY147" s="7"/>
      <c r="VTZ147" s="7"/>
      <c r="VUA147" s="7"/>
      <c r="VUB147" s="7"/>
      <c r="VUC147" s="7"/>
      <c r="VUD147" s="7"/>
      <c r="VUE147" s="7"/>
      <c r="VUF147" s="7"/>
      <c r="VUG147" s="7"/>
      <c r="VUH147" s="7"/>
      <c r="VUI147" s="7"/>
      <c r="VUJ147" s="7"/>
      <c r="VUK147" s="7"/>
      <c r="VUL147" s="7"/>
      <c r="VUM147" s="7"/>
      <c r="VUN147" s="7"/>
      <c r="VUO147" s="7"/>
      <c r="VUP147" s="7"/>
      <c r="VUQ147" s="7"/>
      <c r="VUR147" s="7"/>
      <c r="VUS147" s="7"/>
      <c r="VUT147" s="7"/>
      <c r="VUU147" s="7"/>
      <c r="VUV147" s="7"/>
      <c r="VUW147" s="7"/>
      <c r="VUX147" s="7"/>
      <c r="VUY147" s="7"/>
      <c r="VUZ147" s="7"/>
      <c r="VVA147" s="7"/>
      <c r="VVB147" s="7"/>
      <c r="VVC147" s="7"/>
      <c r="VVD147" s="7"/>
      <c r="VVE147" s="7"/>
      <c r="VVF147" s="7"/>
      <c r="VVG147" s="7"/>
      <c r="VVH147" s="7"/>
      <c r="VVI147" s="7"/>
      <c r="VVJ147" s="7"/>
      <c r="VVK147" s="7"/>
      <c r="VVL147" s="7"/>
      <c r="VVM147" s="7"/>
      <c r="VVN147" s="7"/>
      <c r="VVO147" s="7"/>
      <c r="VVP147" s="7"/>
      <c r="VVQ147" s="7"/>
      <c r="VVR147" s="7"/>
      <c r="VVS147" s="7"/>
      <c r="VVT147" s="7"/>
      <c r="VVU147" s="7"/>
      <c r="VVV147" s="7"/>
      <c r="VVW147" s="7"/>
      <c r="VVX147" s="7"/>
      <c r="VVY147" s="7"/>
      <c r="VVZ147" s="7"/>
      <c r="VWA147" s="7"/>
      <c r="VWB147" s="7"/>
      <c r="VWC147" s="7"/>
      <c r="VWD147" s="7"/>
      <c r="VWE147" s="7"/>
      <c r="VWF147" s="7"/>
      <c r="VWG147" s="7"/>
      <c r="VWH147" s="7"/>
      <c r="VWI147" s="7"/>
      <c r="VWJ147" s="7"/>
      <c r="VWK147" s="7"/>
      <c r="VWL147" s="7"/>
      <c r="VWM147" s="7"/>
      <c r="VWN147" s="7"/>
      <c r="VWO147" s="7"/>
      <c r="VWP147" s="7"/>
      <c r="VWQ147" s="7"/>
      <c r="VWR147" s="7"/>
      <c r="VWS147" s="7"/>
      <c r="VWT147" s="7"/>
      <c r="VWU147" s="7"/>
      <c r="VWV147" s="7"/>
      <c r="VWW147" s="7"/>
      <c r="VWX147" s="7"/>
      <c r="VWY147" s="7"/>
      <c r="VWZ147" s="7"/>
      <c r="VXA147" s="7"/>
      <c r="VXB147" s="7"/>
      <c r="VXC147" s="7"/>
      <c r="VXD147" s="7"/>
      <c r="VXE147" s="7"/>
      <c r="VXF147" s="7"/>
      <c r="VXG147" s="7"/>
      <c r="VXH147" s="7"/>
      <c r="VXI147" s="7"/>
      <c r="VXJ147" s="7"/>
      <c r="VXK147" s="7"/>
      <c r="VXL147" s="7"/>
      <c r="VXM147" s="7"/>
      <c r="VXN147" s="7"/>
      <c r="VXO147" s="7"/>
      <c r="VXP147" s="7"/>
      <c r="VXQ147" s="7"/>
      <c r="VXR147" s="7"/>
      <c r="VXS147" s="7"/>
      <c r="VXT147" s="7"/>
      <c r="VXU147" s="7"/>
      <c r="VXV147" s="7"/>
      <c r="VXW147" s="7"/>
      <c r="VXX147" s="7"/>
      <c r="VXY147" s="7"/>
      <c r="VXZ147" s="7"/>
      <c r="VYA147" s="7"/>
      <c r="VYB147" s="7"/>
      <c r="VYC147" s="7"/>
      <c r="VYD147" s="7"/>
      <c r="VYE147" s="7"/>
      <c r="VYF147" s="7"/>
      <c r="VYG147" s="7"/>
      <c r="VYH147" s="7"/>
      <c r="VYI147" s="7"/>
      <c r="VYJ147" s="7"/>
      <c r="VYK147" s="7"/>
      <c r="VYL147" s="7"/>
      <c r="VYM147" s="7"/>
      <c r="VYN147" s="7"/>
      <c r="VYO147" s="7"/>
      <c r="VYP147" s="7"/>
      <c r="VYQ147" s="7"/>
      <c r="VYR147" s="7"/>
      <c r="VYS147" s="7"/>
      <c r="VYT147" s="7"/>
      <c r="VYU147" s="7"/>
      <c r="VYV147" s="7"/>
      <c r="VYW147" s="7"/>
      <c r="VYX147" s="7"/>
      <c r="VYY147" s="7"/>
      <c r="VYZ147" s="7"/>
      <c r="VZA147" s="7"/>
      <c r="VZB147" s="7"/>
      <c r="VZC147" s="7"/>
      <c r="VZD147" s="7"/>
      <c r="VZE147" s="7"/>
      <c r="VZF147" s="7"/>
      <c r="VZG147" s="7"/>
      <c r="VZH147" s="7"/>
      <c r="VZI147" s="7"/>
      <c r="VZJ147" s="7"/>
      <c r="VZK147" s="7"/>
      <c r="VZL147" s="7"/>
      <c r="VZM147" s="7"/>
      <c r="VZN147" s="7"/>
      <c r="VZO147" s="7"/>
      <c r="VZP147" s="7"/>
      <c r="VZQ147" s="7"/>
      <c r="VZR147" s="7"/>
      <c r="VZS147" s="7"/>
      <c r="VZT147" s="7"/>
      <c r="VZU147" s="7"/>
      <c r="VZV147" s="7"/>
      <c r="VZW147" s="7"/>
      <c r="VZX147" s="7"/>
      <c r="VZY147" s="7"/>
      <c r="VZZ147" s="7"/>
      <c r="WAA147" s="7"/>
      <c r="WAB147" s="7"/>
      <c r="WAC147" s="7"/>
      <c r="WAD147" s="7"/>
      <c r="WAE147" s="7"/>
      <c r="WAF147" s="7"/>
      <c r="WAG147" s="7"/>
      <c r="WAH147" s="7"/>
      <c r="WAI147" s="7"/>
      <c r="WAJ147" s="7"/>
      <c r="WAK147" s="7"/>
      <c r="WAL147" s="7"/>
      <c r="WAM147" s="7"/>
      <c r="WAN147" s="7"/>
      <c r="WAO147" s="7"/>
      <c r="WAP147" s="7"/>
      <c r="WAQ147" s="7"/>
      <c r="WAR147" s="7"/>
      <c r="WAS147" s="7"/>
      <c r="WAT147" s="7"/>
      <c r="WAU147" s="7"/>
      <c r="WAV147" s="7"/>
      <c r="WAW147" s="7"/>
      <c r="WAX147" s="7"/>
      <c r="WAY147" s="7"/>
      <c r="WAZ147" s="7"/>
      <c r="WBA147" s="7"/>
      <c r="WBB147" s="7"/>
      <c r="WBC147" s="7"/>
      <c r="WBD147" s="7"/>
      <c r="WBE147" s="7"/>
      <c r="WBF147" s="7"/>
      <c r="WBG147" s="7"/>
      <c r="WBH147" s="7"/>
      <c r="WBI147" s="7"/>
      <c r="WBJ147" s="7"/>
      <c r="WBK147" s="7"/>
      <c r="WBL147" s="7"/>
      <c r="WBM147" s="7"/>
      <c r="WBN147" s="7"/>
      <c r="WBO147" s="7"/>
      <c r="WBP147" s="7"/>
      <c r="WBQ147" s="7"/>
      <c r="WBR147" s="7"/>
      <c r="WBS147" s="7"/>
      <c r="WBT147" s="7"/>
      <c r="WBU147" s="7"/>
      <c r="WBV147" s="7"/>
      <c r="WBW147" s="7"/>
      <c r="WBX147" s="7"/>
      <c r="WBY147" s="7"/>
      <c r="WBZ147" s="7"/>
      <c r="WCA147" s="7"/>
      <c r="WCB147" s="7"/>
      <c r="WCC147" s="7"/>
      <c r="WCD147" s="7"/>
      <c r="WCE147" s="7"/>
      <c r="WCF147" s="7"/>
      <c r="WCG147" s="7"/>
      <c r="WCH147" s="7"/>
      <c r="WCI147" s="7"/>
      <c r="WCJ147" s="7"/>
      <c r="WCL147" s="7"/>
      <c r="WCM147" s="7"/>
      <c r="WCN147" s="7"/>
      <c r="WCO147" s="7"/>
      <c r="WCP147" s="7"/>
      <c r="WCQ147" s="7"/>
      <c r="WCR147" s="7"/>
      <c r="WCS147" s="7"/>
      <c r="WCT147" s="7"/>
      <c r="WCU147" s="7"/>
      <c r="WCV147" s="7"/>
      <c r="WCW147" s="7"/>
      <c r="WCX147" s="7"/>
      <c r="WCY147" s="7"/>
      <c r="WCZ147" s="7"/>
      <c r="WDA147" s="7"/>
      <c r="WDB147" s="7"/>
      <c r="WDC147" s="7"/>
      <c r="WDD147" s="7"/>
      <c r="WDE147" s="7"/>
      <c r="WDF147" s="7"/>
      <c r="WDG147" s="7"/>
      <c r="WDH147" s="7"/>
      <c r="WDI147" s="7"/>
      <c r="WDJ147" s="7"/>
      <c r="WDK147" s="7"/>
      <c r="WDL147" s="7"/>
      <c r="WDM147" s="7"/>
      <c r="WDN147" s="7"/>
      <c r="WDO147" s="7"/>
      <c r="WDP147" s="7"/>
      <c r="WDQ147" s="7"/>
      <c r="WDR147" s="7"/>
      <c r="WDS147" s="7"/>
      <c r="WDT147" s="7"/>
      <c r="WDU147" s="7"/>
      <c r="WDV147" s="7"/>
      <c r="WDW147" s="7"/>
      <c r="WDX147" s="7"/>
      <c r="WDY147" s="7"/>
      <c r="WDZ147" s="7"/>
      <c r="WEA147" s="7"/>
      <c r="WEB147" s="7"/>
      <c r="WEC147" s="7"/>
      <c r="WED147" s="7"/>
      <c r="WEE147" s="7"/>
      <c r="WEF147" s="7"/>
      <c r="WEG147" s="7"/>
      <c r="WEH147" s="7"/>
      <c r="WEI147" s="7"/>
      <c r="WEJ147" s="7"/>
      <c r="WEK147" s="7"/>
      <c r="WEL147" s="7"/>
      <c r="WEM147" s="7"/>
      <c r="WEN147" s="7"/>
      <c r="WEO147" s="7"/>
      <c r="WEP147" s="7"/>
      <c r="WEQ147" s="7"/>
      <c r="WER147" s="7"/>
      <c r="WES147" s="7"/>
      <c r="WET147" s="7"/>
      <c r="WEU147" s="7"/>
      <c r="WEV147" s="7"/>
      <c r="WEW147" s="7"/>
      <c r="WEX147" s="7"/>
      <c r="WEY147" s="7"/>
      <c r="WEZ147" s="7"/>
      <c r="WFA147" s="7"/>
      <c r="WFB147" s="7"/>
      <c r="WFC147" s="7"/>
      <c r="WFD147" s="7"/>
      <c r="WFE147" s="7"/>
      <c r="WFF147" s="7"/>
      <c r="WFG147" s="7"/>
      <c r="WFH147" s="7"/>
      <c r="WFI147" s="7"/>
      <c r="WFJ147" s="7"/>
      <c r="WFK147" s="7"/>
      <c r="WFL147" s="7"/>
      <c r="WFM147" s="7"/>
      <c r="WFN147" s="7"/>
      <c r="WFO147" s="7"/>
      <c r="WFP147" s="7"/>
      <c r="WFQ147" s="7"/>
      <c r="WFR147" s="7"/>
      <c r="WFS147" s="7"/>
      <c r="WFT147" s="7"/>
      <c r="WFU147" s="7"/>
      <c r="WFV147" s="7"/>
      <c r="WFW147" s="7"/>
      <c r="WFX147" s="7"/>
      <c r="WFY147" s="7"/>
      <c r="WFZ147" s="7"/>
      <c r="WGA147" s="7"/>
      <c r="WGB147" s="7"/>
      <c r="WGC147" s="7"/>
      <c r="WGD147" s="7"/>
      <c r="WGE147" s="7"/>
      <c r="WGF147" s="7"/>
      <c r="WGG147" s="7"/>
      <c r="WGH147" s="7"/>
      <c r="WGI147" s="7"/>
      <c r="WGJ147" s="7"/>
      <c r="WGK147" s="7"/>
      <c r="WGL147" s="7"/>
      <c r="WGM147" s="7"/>
      <c r="WGN147" s="7"/>
      <c r="WGO147" s="7"/>
      <c r="WGP147" s="7"/>
      <c r="WGQ147" s="7"/>
      <c r="WGR147" s="7"/>
      <c r="WGS147" s="7"/>
      <c r="WGT147" s="7"/>
      <c r="WGU147" s="7"/>
      <c r="WGV147" s="7"/>
      <c r="WGW147" s="7"/>
      <c r="WGX147" s="7"/>
      <c r="WGY147" s="7"/>
      <c r="WGZ147" s="7"/>
      <c r="WHA147" s="7"/>
      <c r="WHB147" s="7"/>
      <c r="WHC147" s="7"/>
      <c r="WHD147" s="7"/>
      <c r="WHE147" s="7"/>
      <c r="WHF147" s="7"/>
      <c r="WHG147" s="7"/>
      <c r="WHH147" s="7"/>
      <c r="WHI147" s="7"/>
      <c r="WHJ147" s="7"/>
      <c r="WHK147" s="7"/>
      <c r="WHL147" s="7"/>
      <c r="WHM147" s="7"/>
      <c r="WHN147" s="7"/>
      <c r="WHO147" s="7"/>
      <c r="WHP147" s="7"/>
      <c r="WHQ147" s="7"/>
      <c r="WHR147" s="7"/>
      <c r="WHS147" s="7"/>
      <c r="WHT147" s="7"/>
      <c r="WHU147" s="7"/>
      <c r="WHV147" s="7"/>
      <c r="WHW147" s="7"/>
      <c r="WHX147" s="7"/>
      <c r="WHY147" s="7"/>
      <c r="WHZ147" s="7"/>
      <c r="WIA147" s="7"/>
      <c r="WIB147" s="7"/>
      <c r="WIC147" s="7"/>
      <c r="WID147" s="7"/>
      <c r="WIE147" s="7"/>
      <c r="WIF147" s="7"/>
      <c r="WIG147" s="7"/>
      <c r="WIH147" s="7"/>
      <c r="WII147" s="7"/>
      <c r="WIJ147" s="7"/>
      <c r="WIK147" s="7"/>
      <c r="WIL147" s="7"/>
      <c r="WIM147" s="7"/>
      <c r="WIN147" s="7"/>
      <c r="WIO147" s="7"/>
      <c r="WIP147" s="7"/>
      <c r="WIQ147" s="7"/>
      <c r="WIR147" s="7"/>
      <c r="WIS147" s="7"/>
      <c r="WIT147" s="7"/>
      <c r="WIU147" s="7"/>
      <c r="WIV147" s="7"/>
      <c r="WIW147" s="7"/>
      <c r="WIX147" s="7"/>
      <c r="WIY147" s="7"/>
      <c r="WIZ147" s="7"/>
      <c r="WJA147" s="7"/>
      <c r="WJB147" s="7"/>
      <c r="WJC147" s="7"/>
      <c r="WJD147" s="7"/>
      <c r="WJE147" s="7"/>
      <c r="WJF147" s="7"/>
      <c r="WJG147" s="7"/>
      <c r="WJH147" s="7"/>
      <c r="WJI147" s="7"/>
      <c r="WJJ147" s="7"/>
      <c r="WJK147" s="7"/>
      <c r="WJL147" s="7"/>
      <c r="WJM147" s="7"/>
      <c r="WJN147" s="7"/>
      <c r="WJO147" s="7"/>
      <c r="WJP147" s="7"/>
      <c r="WJQ147" s="7"/>
      <c r="WJR147" s="7"/>
      <c r="WJS147" s="7"/>
      <c r="WJT147" s="7"/>
      <c r="WJU147" s="7"/>
      <c r="WJV147" s="7"/>
      <c r="WJW147" s="7"/>
      <c r="WJX147" s="7"/>
      <c r="WJY147" s="7"/>
      <c r="WJZ147" s="7"/>
      <c r="WKA147" s="7"/>
      <c r="WKB147" s="7"/>
      <c r="WKC147" s="7"/>
      <c r="WKD147" s="7"/>
      <c r="WKE147" s="7"/>
      <c r="WKF147" s="7"/>
      <c r="WKG147" s="7"/>
      <c r="WKH147" s="7"/>
      <c r="WKI147" s="7"/>
      <c r="WKJ147" s="7"/>
      <c r="WKK147" s="7"/>
      <c r="WKL147" s="7"/>
      <c r="WKM147" s="7"/>
      <c r="WKN147" s="7"/>
      <c r="WKO147" s="7"/>
      <c r="WKP147" s="7"/>
      <c r="WKQ147" s="7"/>
      <c r="WKR147" s="7"/>
      <c r="WKS147" s="7"/>
      <c r="WKT147" s="7"/>
      <c r="WKU147" s="7"/>
      <c r="WKV147" s="7"/>
      <c r="WKW147" s="7"/>
      <c r="WKX147" s="7"/>
      <c r="WKY147" s="7"/>
      <c r="WKZ147" s="7"/>
      <c r="WLA147" s="7"/>
      <c r="WLB147" s="7"/>
      <c r="WLC147" s="7"/>
      <c r="WLD147" s="7"/>
      <c r="WLE147" s="7"/>
      <c r="WLF147" s="7"/>
      <c r="WLG147" s="7"/>
      <c r="WLH147" s="7"/>
      <c r="WLI147" s="7"/>
      <c r="WLJ147" s="7"/>
      <c r="WLK147" s="7"/>
      <c r="WLL147" s="7"/>
      <c r="WLM147" s="7"/>
      <c r="WLN147" s="7"/>
      <c r="WLO147" s="7"/>
      <c r="WLP147" s="7"/>
      <c r="WLQ147" s="7"/>
      <c r="WLR147" s="7"/>
      <c r="WLS147" s="7"/>
      <c r="WLT147" s="7"/>
      <c r="WLU147" s="7"/>
      <c r="WLV147" s="7"/>
      <c r="WLW147" s="7"/>
      <c r="WLX147" s="7"/>
      <c r="WLY147" s="7"/>
      <c r="WLZ147" s="7"/>
      <c r="WMA147" s="7"/>
      <c r="WMB147" s="7"/>
      <c r="WMC147" s="7"/>
      <c r="WMD147" s="7"/>
      <c r="WME147" s="7"/>
      <c r="WMF147" s="7"/>
      <c r="WMH147" s="7"/>
      <c r="WMI147" s="7"/>
      <c r="WMJ147" s="7"/>
      <c r="WMK147" s="7"/>
      <c r="WML147" s="7"/>
      <c r="WMM147" s="7"/>
      <c r="WMN147" s="7"/>
      <c r="WMO147" s="7"/>
      <c r="WMP147" s="7"/>
      <c r="WMQ147" s="7"/>
      <c r="WMR147" s="7"/>
      <c r="WMS147" s="7"/>
      <c r="WMT147" s="7"/>
      <c r="WMU147" s="7"/>
      <c r="WMV147" s="7"/>
      <c r="WMW147" s="7"/>
      <c r="WMX147" s="7"/>
      <c r="WMY147" s="7"/>
      <c r="WMZ147" s="7"/>
      <c r="WNA147" s="7"/>
      <c r="WNB147" s="7"/>
      <c r="WNC147" s="7"/>
      <c r="WND147" s="7"/>
      <c r="WNE147" s="7"/>
      <c r="WNF147" s="7"/>
      <c r="WNG147" s="7"/>
      <c r="WNH147" s="7"/>
      <c r="WNI147" s="7"/>
      <c r="WNJ147" s="7"/>
      <c r="WNK147" s="7"/>
      <c r="WNL147" s="7"/>
      <c r="WNM147" s="7"/>
      <c r="WNN147" s="7"/>
      <c r="WNO147" s="7"/>
      <c r="WNP147" s="7"/>
      <c r="WNQ147" s="7"/>
      <c r="WNR147" s="7"/>
      <c r="WNS147" s="7"/>
      <c r="WNT147" s="7"/>
      <c r="WNU147" s="7"/>
      <c r="WNV147" s="7"/>
      <c r="WNW147" s="7"/>
      <c r="WNX147" s="7"/>
      <c r="WNY147" s="7"/>
      <c r="WNZ147" s="7"/>
      <c r="WOA147" s="7"/>
      <c r="WOB147" s="7"/>
      <c r="WOC147" s="7"/>
      <c r="WOD147" s="7"/>
      <c r="WOE147" s="7"/>
      <c r="WOF147" s="7"/>
      <c r="WOG147" s="7"/>
      <c r="WOH147" s="7"/>
      <c r="WOI147" s="7"/>
      <c r="WOJ147" s="7"/>
      <c r="WOK147" s="7"/>
      <c r="WOL147" s="7"/>
      <c r="WOM147" s="7"/>
      <c r="WON147" s="7"/>
      <c r="WOO147" s="7"/>
      <c r="WOP147" s="7"/>
      <c r="WOQ147" s="7"/>
      <c r="WOR147" s="7"/>
      <c r="WOS147" s="7"/>
      <c r="WOT147" s="7"/>
      <c r="WOU147" s="7"/>
      <c r="WOV147" s="7"/>
      <c r="WOW147" s="7"/>
      <c r="WOX147" s="7"/>
      <c r="WOY147" s="7"/>
      <c r="WOZ147" s="7"/>
      <c r="WPA147" s="7"/>
      <c r="WPB147" s="7"/>
      <c r="WPC147" s="7"/>
      <c r="WPD147" s="7"/>
      <c r="WPE147" s="7"/>
      <c r="WPF147" s="7"/>
      <c r="WPG147" s="7"/>
      <c r="WPH147" s="7"/>
      <c r="WPI147" s="7"/>
      <c r="WPJ147" s="7"/>
      <c r="WPK147" s="7"/>
      <c r="WPL147" s="7"/>
      <c r="WPM147" s="7"/>
      <c r="WPN147" s="7"/>
      <c r="WPO147" s="7"/>
      <c r="WPP147" s="7"/>
      <c r="WPQ147" s="7"/>
      <c r="WPR147" s="7"/>
      <c r="WPS147" s="7"/>
      <c r="WPT147" s="7"/>
      <c r="WPU147" s="7"/>
      <c r="WPV147" s="7"/>
      <c r="WPW147" s="7"/>
      <c r="WPX147" s="7"/>
      <c r="WPY147" s="7"/>
      <c r="WPZ147" s="7"/>
      <c r="WQA147" s="7"/>
      <c r="WQB147" s="7"/>
      <c r="WQC147" s="7"/>
      <c r="WQD147" s="7"/>
      <c r="WQE147" s="7"/>
      <c r="WQF147" s="7"/>
      <c r="WQG147" s="7"/>
      <c r="WQH147" s="7"/>
      <c r="WQI147" s="7"/>
      <c r="WQJ147" s="7"/>
      <c r="WQK147" s="7"/>
      <c r="WQL147" s="7"/>
      <c r="WQM147" s="7"/>
      <c r="WQN147" s="7"/>
      <c r="WQO147" s="7"/>
      <c r="WQP147" s="7"/>
      <c r="WQQ147" s="7"/>
      <c r="WQR147" s="7"/>
      <c r="WQS147" s="7"/>
      <c r="WQT147" s="7"/>
      <c r="WQU147" s="7"/>
      <c r="WQV147" s="7"/>
      <c r="WQW147" s="7"/>
      <c r="WQX147" s="7"/>
      <c r="WQY147" s="7"/>
      <c r="WQZ147" s="7"/>
      <c r="WRA147" s="7"/>
      <c r="WRB147" s="7"/>
      <c r="WRC147" s="7"/>
      <c r="WRD147" s="7"/>
      <c r="WRE147" s="7"/>
      <c r="WRF147" s="7"/>
      <c r="WRG147" s="7"/>
      <c r="WRH147" s="7"/>
      <c r="WRI147" s="7"/>
      <c r="WRJ147" s="7"/>
      <c r="WRK147" s="7"/>
      <c r="WRL147" s="7"/>
      <c r="WRM147" s="7"/>
      <c r="WRN147" s="7"/>
      <c r="WRO147" s="7"/>
      <c r="WRP147" s="7"/>
      <c r="WRQ147" s="7"/>
      <c r="WRR147" s="7"/>
      <c r="WRS147" s="7"/>
      <c r="WRT147" s="7"/>
      <c r="WRU147" s="7"/>
      <c r="WRV147" s="7"/>
      <c r="WRW147" s="7"/>
      <c r="WRX147" s="7"/>
      <c r="WRY147" s="7"/>
      <c r="WRZ147" s="7"/>
      <c r="WSA147" s="7"/>
      <c r="WSB147" s="7"/>
      <c r="WSC147" s="7"/>
      <c r="WSD147" s="7"/>
      <c r="WSE147" s="7"/>
      <c r="WSF147" s="7"/>
      <c r="WSG147" s="7"/>
      <c r="WSH147" s="7"/>
      <c r="WSI147" s="7"/>
      <c r="WSJ147" s="7"/>
      <c r="WSK147" s="7"/>
      <c r="WSL147" s="7"/>
      <c r="WSM147" s="7"/>
      <c r="WSN147" s="7"/>
      <c r="WSO147" s="7"/>
      <c r="WSP147" s="7"/>
      <c r="WSQ147" s="7"/>
      <c r="WSR147" s="7"/>
      <c r="WSS147" s="7"/>
      <c r="WST147" s="7"/>
      <c r="WSU147" s="7"/>
      <c r="WSV147" s="7"/>
      <c r="WSW147" s="7"/>
      <c r="WSX147" s="7"/>
      <c r="WSY147" s="7"/>
      <c r="WSZ147" s="7"/>
      <c r="WTA147" s="7"/>
      <c r="WTB147" s="7"/>
      <c r="WTC147" s="7"/>
      <c r="WTD147" s="7"/>
      <c r="WTE147" s="7"/>
      <c r="WTF147" s="7"/>
      <c r="WTG147" s="7"/>
      <c r="WTH147" s="7"/>
      <c r="WTI147" s="7"/>
      <c r="WTJ147" s="7"/>
      <c r="WTK147" s="7"/>
      <c r="WTL147" s="7"/>
      <c r="WTM147" s="7"/>
      <c r="WTN147" s="7"/>
      <c r="WTO147" s="7"/>
      <c r="WTP147" s="7"/>
      <c r="WTQ147" s="7"/>
      <c r="WTR147" s="7"/>
      <c r="WTS147" s="7"/>
      <c r="WTT147" s="7"/>
      <c r="WTU147" s="7"/>
      <c r="WTV147" s="7"/>
      <c r="WTW147" s="7"/>
      <c r="WTX147" s="7"/>
      <c r="WTY147" s="7"/>
      <c r="WTZ147" s="7"/>
      <c r="WUA147" s="7"/>
      <c r="WUB147" s="7"/>
      <c r="WUC147" s="7"/>
      <c r="WUD147" s="7"/>
      <c r="WUE147" s="7"/>
      <c r="WUF147" s="7"/>
      <c r="WUG147" s="7"/>
      <c r="WUH147" s="7"/>
      <c r="WUI147" s="7"/>
      <c r="WUJ147" s="7"/>
      <c r="WUK147" s="7"/>
      <c r="WUL147" s="7"/>
      <c r="WUM147" s="7"/>
      <c r="WUN147" s="7"/>
      <c r="WUO147" s="7"/>
      <c r="WUP147" s="7"/>
      <c r="WUQ147" s="7"/>
      <c r="WUR147" s="7"/>
      <c r="WUS147" s="7"/>
      <c r="WUT147" s="7"/>
      <c r="WUU147" s="7"/>
      <c r="WUV147" s="7"/>
      <c r="WUW147" s="7"/>
      <c r="WUX147" s="7"/>
      <c r="WUY147" s="7"/>
      <c r="WUZ147" s="7"/>
      <c r="WVA147" s="7"/>
      <c r="WVB147" s="7"/>
      <c r="WVC147" s="7"/>
      <c r="WVD147" s="7"/>
      <c r="WVE147" s="7"/>
      <c r="WVF147" s="7"/>
      <c r="WVG147" s="7"/>
      <c r="WVH147" s="7"/>
      <c r="WVI147" s="7"/>
      <c r="WVJ147" s="7"/>
      <c r="WVK147" s="7"/>
      <c r="WVL147" s="7"/>
      <c r="WVM147" s="7"/>
      <c r="WVN147" s="7"/>
      <c r="WVO147" s="7"/>
      <c r="WVP147" s="7"/>
      <c r="WVQ147" s="7"/>
      <c r="WVR147" s="7"/>
      <c r="WVS147" s="7"/>
      <c r="WVT147" s="7"/>
      <c r="WVU147" s="7"/>
      <c r="WVV147" s="7"/>
      <c r="WVW147" s="7"/>
      <c r="WVX147" s="7"/>
      <c r="WVY147" s="7"/>
      <c r="WVZ147" s="7"/>
      <c r="WWA147" s="7"/>
      <c r="WWB147" s="7"/>
      <c r="WWD147" s="7"/>
      <c r="WWE147" s="7"/>
      <c r="WWF147" s="7"/>
      <c r="WWG147" s="7"/>
      <c r="WWH147" s="7"/>
      <c r="WWI147" s="7"/>
      <c r="WWJ147" s="7"/>
      <c r="WWK147" s="7"/>
      <c r="WWL147" s="7"/>
      <c r="WWM147" s="7"/>
      <c r="WWN147" s="7"/>
      <c r="WWO147" s="7"/>
      <c r="WWP147" s="7"/>
      <c r="WWQ147" s="7"/>
      <c r="WWR147" s="7"/>
      <c r="WWS147" s="7"/>
      <c r="WWT147" s="7"/>
      <c r="WWU147" s="7"/>
      <c r="WWV147" s="7"/>
      <c r="WWW147" s="7"/>
      <c r="WWX147" s="7"/>
      <c r="WWY147" s="7"/>
      <c r="WWZ147" s="7"/>
      <c r="WXA147" s="7"/>
      <c r="WXB147" s="7"/>
      <c r="WXC147" s="7"/>
      <c r="WXD147" s="7"/>
      <c r="WXE147" s="7"/>
      <c r="WXF147" s="7"/>
      <c r="WXG147" s="7"/>
      <c r="WXH147" s="7"/>
      <c r="WXI147" s="7"/>
      <c r="WXJ147" s="7"/>
      <c r="WXK147" s="7"/>
      <c r="WXL147" s="7"/>
      <c r="WXM147" s="7"/>
      <c r="WXN147" s="7"/>
      <c r="WXO147" s="7"/>
      <c r="WXP147" s="7"/>
      <c r="WXQ147" s="7"/>
      <c r="WXR147" s="7"/>
      <c r="WXS147" s="7"/>
      <c r="WXT147" s="7"/>
      <c r="WXU147" s="7"/>
      <c r="WXV147" s="7"/>
      <c r="WXW147" s="7"/>
      <c r="WXX147" s="7"/>
      <c r="WXY147" s="7"/>
      <c r="WXZ147" s="7"/>
      <c r="WYA147" s="7"/>
      <c r="WYB147" s="7"/>
      <c r="WYC147" s="7"/>
      <c r="WYD147" s="7"/>
      <c r="WYE147" s="7"/>
      <c r="WYF147" s="7"/>
      <c r="WYG147" s="7"/>
      <c r="WYH147" s="7"/>
      <c r="WYI147" s="7"/>
      <c r="WYJ147" s="7"/>
      <c r="WYK147" s="7"/>
      <c r="WYL147" s="7"/>
      <c r="WYM147" s="7"/>
      <c r="WYN147" s="7"/>
      <c r="WYO147" s="7"/>
      <c r="WYP147" s="7"/>
      <c r="WYQ147" s="7"/>
      <c r="WYR147" s="7"/>
      <c r="WYS147" s="7"/>
      <c r="WYT147" s="7"/>
      <c r="WYU147" s="7"/>
      <c r="WYV147" s="7"/>
      <c r="WYW147" s="7"/>
      <c r="WYX147" s="7"/>
      <c r="WYY147" s="7"/>
      <c r="WYZ147" s="7"/>
      <c r="WZA147" s="7"/>
      <c r="WZB147" s="7"/>
      <c r="WZC147" s="7"/>
      <c r="WZD147" s="7"/>
      <c r="WZE147" s="7"/>
      <c r="WZF147" s="7"/>
      <c r="WZG147" s="7"/>
      <c r="WZH147" s="7"/>
      <c r="WZI147" s="7"/>
      <c r="WZJ147" s="7"/>
      <c r="WZK147" s="7"/>
      <c r="WZL147" s="7"/>
      <c r="WZM147" s="7"/>
      <c r="WZN147" s="7"/>
      <c r="WZO147" s="7"/>
      <c r="WZP147" s="7"/>
      <c r="WZQ147" s="7"/>
      <c r="WZR147" s="7"/>
      <c r="WZS147" s="7"/>
      <c r="WZT147" s="7"/>
      <c r="WZU147" s="7"/>
      <c r="WZV147" s="7"/>
      <c r="WZW147" s="7"/>
      <c r="WZX147" s="7"/>
      <c r="WZY147" s="7"/>
      <c r="WZZ147" s="7"/>
      <c r="XAA147" s="7"/>
      <c r="XAB147" s="7"/>
      <c r="XAC147" s="7"/>
      <c r="XAD147" s="7"/>
      <c r="XAE147" s="7"/>
      <c r="XAF147" s="7"/>
      <c r="XAG147" s="7"/>
      <c r="XAH147" s="7"/>
      <c r="XAI147" s="7"/>
      <c r="XAJ147" s="7"/>
      <c r="XAK147" s="7"/>
      <c r="XAL147" s="7"/>
      <c r="XAM147" s="7"/>
      <c r="XAN147" s="7"/>
      <c r="XAO147" s="7"/>
      <c r="XAP147" s="7"/>
      <c r="XAQ147" s="7"/>
      <c r="XAR147" s="7"/>
      <c r="XAS147" s="7"/>
      <c r="XAT147" s="7"/>
      <c r="XAU147" s="7"/>
      <c r="XAV147" s="7"/>
      <c r="XAW147" s="7"/>
      <c r="XAX147" s="7"/>
      <c r="XAY147" s="7"/>
      <c r="XAZ147" s="7"/>
      <c r="XBA147" s="7"/>
      <c r="XBB147" s="7"/>
      <c r="XBC147" s="7"/>
      <c r="XBD147" s="7"/>
      <c r="XBE147" s="7"/>
      <c r="XBF147" s="7"/>
      <c r="XBG147" s="7"/>
      <c r="XBH147" s="7"/>
      <c r="XBI147" s="7"/>
      <c r="XBJ147" s="7"/>
      <c r="XBK147" s="7"/>
      <c r="XBL147" s="7"/>
      <c r="XBM147" s="7"/>
      <c r="XBN147" s="7"/>
      <c r="XBO147" s="7"/>
      <c r="XBP147" s="7"/>
      <c r="XBQ147" s="7"/>
      <c r="XBR147" s="7"/>
      <c r="XBS147" s="7"/>
      <c r="XBT147" s="7"/>
      <c r="XBU147" s="7"/>
      <c r="XBV147" s="7"/>
      <c r="XBW147" s="7"/>
      <c r="XBX147" s="7"/>
      <c r="XBY147" s="7"/>
      <c r="XBZ147" s="7"/>
      <c r="XCA147" s="7"/>
      <c r="XCB147" s="7"/>
      <c r="XCC147" s="7"/>
      <c r="XCD147" s="7"/>
      <c r="XCE147" s="7"/>
      <c r="XCF147" s="7"/>
      <c r="XCG147" s="7"/>
      <c r="XCH147" s="7"/>
      <c r="XCI147" s="7"/>
      <c r="XCJ147" s="7"/>
      <c r="XCK147" s="7"/>
      <c r="XCL147" s="7"/>
      <c r="XCM147" s="7"/>
      <c r="XCN147" s="7"/>
      <c r="XCO147" s="7"/>
      <c r="XCP147" s="7"/>
      <c r="XCQ147" s="7"/>
      <c r="XCR147" s="7"/>
      <c r="XCS147" s="7"/>
      <c r="XCT147" s="7"/>
      <c r="XCU147" s="7"/>
      <c r="XCV147" s="7"/>
      <c r="XCW147" s="7"/>
      <c r="XCX147" s="7"/>
      <c r="XCY147" s="7"/>
      <c r="XCZ147" s="7"/>
      <c r="XDA147" s="7"/>
      <c r="XDB147" s="7"/>
      <c r="XDC147" s="7"/>
      <c r="XDD147" s="7"/>
      <c r="XDE147" s="7"/>
      <c r="XDF147" s="7"/>
      <c r="XDG147" s="7"/>
      <c r="XDH147" s="7"/>
      <c r="XDI147" s="7"/>
      <c r="XDJ147" s="7"/>
      <c r="XDK147" s="7"/>
      <c r="XDL147" s="7"/>
      <c r="XDM147" s="7"/>
      <c r="XDN147" s="7"/>
      <c r="XDO147" s="7"/>
      <c r="XDP147" s="7"/>
      <c r="XDQ147" s="7"/>
      <c r="XDR147" s="7"/>
      <c r="XDS147" s="7"/>
      <c r="XDT147" s="7"/>
      <c r="XDU147" s="7"/>
      <c r="XDV147" s="7"/>
      <c r="XDW147" s="7"/>
      <c r="XDX147" s="7"/>
      <c r="XDY147" s="7"/>
      <c r="XDZ147" s="7"/>
      <c r="XEA147" s="7"/>
      <c r="XEB147" s="7"/>
      <c r="XEC147" s="7"/>
      <c r="XED147" s="7"/>
      <c r="XEE147" s="7"/>
      <c r="XEF147" s="7"/>
      <c r="XEG147" s="7"/>
      <c r="XEH147" s="7"/>
      <c r="XEI147" s="7"/>
      <c r="XEJ147" s="7"/>
      <c r="XEK147" s="7"/>
      <c r="XEL147" s="7"/>
      <c r="XEM147" s="7"/>
      <c r="XEN147" s="7"/>
      <c r="XEO147" s="7"/>
      <c r="XEP147" s="7"/>
      <c r="XEQ147" s="7"/>
      <c r="XER147" s="7"/>
      <c r="XES147" s="7"/>
      <c r="XET147" s="7"/>
      <c r="XEU147" s="7"/>
      <c r="XEV147" s="7"/>
      <c r="XEW147" s="7"/>
      <c r="XEX147" s="7"/>
    </row>
    <row r="148" spans="1:16378" x14ac:dyDescent="0.25">
      <c r="A148" s="138">
        <v>144</v>
      </c>
      <c r="B148" s="376">
        <f t="shared" si="97"/>
        <v>-41275</v>
      </c>
      <c r="C148" s="377" t="str">
        <f t="shared" si="123"/>
        <v>JAN</v>
      </c>
      <c r="D148" s="138"/>
      <c r="E148" s="167"/>
      <c r="F148" s="356" t="str">
        <f>IF(ISNA(VLOOKUP($J148,ADDRESS!$B$3:$N1466,12,0)),"",VLOOKUP($J148,ADDRESS!$B$3:$N1466,12,0))</f>
        <v/>
      </c>
      <c r="G148" s="356" t="str">
        <f>IF(ISNA(VLOOKUP($J148,ADDRESS!$B$3:$N1466,13,0)),"",VLOOKUP($J148,ADDRESS!$B$3:$N1466,13,0))</f>
        <v/>
      </c>
      <c r="H148" s="356" t="str">
        <f>IF(ISNA(VLOOKUP($J148,ADDRESS!$B$3:$N1466,10,0)),"",VLOOKUP($J148,ADDRESS!$B$3:$N1466,10,0))</f>
        <v/>
      </c>
      <c r="I148" s="356" t="str">
        <f>IF(ISNA(VLOOKUP($J148,ADDRESS!$B$3:$N1466,11,0)),"",VLOOKUP($J148,ADDRESS!$B$3:$N1466,11,0))</f>
        <v/>
      </c>
      <c r="J148" s="110"/>
      <c r="K148" s="168"/>
      <c r="L148" s="110"/>
      <c r="M148" s="169"/>
      <c r="N148" s="379">
        <f t="shared" si="99"/>
        <v>0</v>
      </c>
      <c r="O148" s="379">
        <f t="shared" si="100"/>
        <v>0</v>
      </c>
      <c r="P148" s="379">
        <f t="shared" si="101"/>
        <v>0</v>
      </c>
      <c r="Q148" s="379">
        <f t="shared" si="102"/>
        <v>0</v>
      </c>
      <c r="R148" s="379">
        <f t="shared" si="103"/>
        <v>0</v>
      </c>
      <c r="S148" s="379">
        <f t="shared" si="104"/>
        <v>0</v>
      </c>
      <c r="T148" s="379">
        <f t="shared" si="105"/>
        <v>0</v>
      </c>
      <c r="U148" s="379">
        <f t="shared" si="122"/>
        <v>0</v>
      </c>
      <c r="V148" s="379">
        <f t="shared" si="106"/>
        <v>0</v>
      </c>
      <c r="W148" s="379">
        <f t="shared" si="107"/>
        <v>0</v>
      </c>
      <c r="X148" s="379">
        <f t="shared" si="108"/>
        <v>0</v>
      </c>
      <c r="Y148" s="379">
        <f t="shared" si="109"/>
        <v>0</v>
      </c>
      <c r="Z148" s="379">
        <f t="shared" si="110"/>
        <v>0</v>
      </c>
      <c r="AA148" s="170"/>
      <c r="AB148" s="151">
        <f t="shared" si="111"/>
        <v>0</v>
      </c>
      <c r="AC148" s="110"/>
      <c r="AD148" s="171"/>
      <c r="AE148" s="379">
        <f t="shared" si="112"/>
        <v>0</v>
      </c>
      <c r="AF148" s="379">
        <f t="shared" si="113"/>
        <v>0</v>
      </c>
      <c r="AG148" s="379">
        <f t="shared" si="114"/>
        <v>0</v>
      </c>
      <c r="AH148" s="379">
        <f t="shared" si="115"/>
        <v>0</v>
      </c>
      <c r="AI148" s="379">
        <f t="shared" si="98"/>
        <v>0</v>
      </c>
      <c r="AJ148" s="379">
        <f t="shared" si="116"/>
        <v>0</v>
      </c>
      <c r="AK148" s="379">
        <f t="shared" si="117"/>
        <v>0</v>
      </c>
      <c r="AL148" s="379">
        <f t="shared" si="118"/>
        <v>0</v>
      </c>
      <c r="AM148" s="379">
        <f t="shared" si="119"/>
        <v>0</v>
      </c>
      <c r="AN148" s="379">
        <f t="shared" si="120"/>
        <v>0</v>
      </c>
      <c r="AO148" s="151">
        <f t="shared" si="121"/>
        <v>0</v>
      </c>
      <c r="AP148" s="172"/>
      <c r="AQ148" s="151"/>
      <c r="AR148" s="110"/>
      <c r="AS148" s="172"/>
      <c r="AT148" s="21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  <c r="IW148" s="7"/>
      <c r="IX148" s="7"/>
      <c r="IY148" s="7"/>
      <c r="IZ148" s="7"/>
      <c r="JA148" s="7"/>
      <c r="JB148" s="7"/>
      <c r="JC148" s="7"/>
      <c r="JD148" s="7"/>
      <c r="JE148" s="7"/>
      <c r="JF148" s="7"/>
      <c r="JG148" s="7"/>
      <c r="JH148" s="7"/>
      <c r="JI148" s="7"/>
      <c r="JJ148" s="7"/>
      <c r="JK148" s="7"/>
      <c r="JL148" s="7"/>
      <c r="JM148" s="7"/>
      <c r="JN148" s="7"/>
      <c r="JO148" s="7"/>
      <c r="JP148" s="7"/>
      <c r="JR148" s="7"/>
      <c r="JS148" s="7"/>
      <c r="JT148" s="7"/>
      <c r="JU148" s="7"/>
      <c r="JV148" s="7"/>
      <c r="JW148" s="7"/>
      <c r="JX148" s="7"/>
      <c r="JY148" s="7"/>
      <c r="JZ148" s="7"/>
      <c r="KA148" s="7"/>
      <c r="KB148" s="7"/>
      <c r="KC148" s="7"/>
      <c r="KD148" s="7"/>
      <c r="KE148" s="7"/>
      <c r="KF148" s="7"/>
      <c r="KG148" s="7"/>
      <c r="KH148" s="7"/>
      <c r="KI148" s="7"/>
      <c r="KJ148" s="7"/>
      <c r="KK148" s="7"/>
      <c r="KL148" s="7"/>
      <c r="KM148" s="7"/>
      <c r="KN148" s="7"/>
      <c r="KO148" s="7"/>
      <c r="KP148" s="7"/>
      <c r="KQ148" s="7"/>
      <c r="KR148" s="7"/>
      <c r="KS148" s="7"/>
      <c r="KT148" s="7"/>
      <c r="KU148" s="7"/>
      <c r="KV148" s="7"/>
      <c r="KW148" s="7"/>
      <c r="KX148" s="7"/>
      <c r="KY148" s="7"/>
      <c r="KZ148" s="7"/>
      <c r="LA148" s="7"/>
      <c r="LB148" s="7"/>
      <c r="LC148" s="7"/>
      <c r="LD148" s="7"/>
      <c r="LE148" s="7"/>
      <c r="LF148" s="7"/>
      <c r="LG148" s="7"/>
      <c r="LH148" s="7"/>
      <c r="LI148" s="7"/>
      <c r="LJ148" s="7"/>
      <c r="LK148" s="7"/>
      <c r="LL148" s="7"/>
      <c r="LM148" s="7"/>
      <c r="LN148" s="7"/>
      <c r="LO148" s="7"/>
      <c r="LP148" s="7"/>
      <c r="LQ148" s="7"/>
      <c r="LR148" s="7"/>
      <c r="LS148" s="7"/>
      <c r="LT148" s="7"/>
      <c r="LU148" s="7"/>
      <c r="LV148" s="7"/>
      <c r="LW148" s="7"/>
      <c r="LX148" s="7"/>
      <c r="LY148" s="7"/>
      <c r="LZ148" s="7"/>
      <c r="MA148" s="7"/>
      <c r="MB148" s="7"/>
      <c r="MC148" s="7"/>
      <c r="MD148" s="7"/>
      <c r="ME148" s="7"/>
      <c r="MF148" s="7"/>
      <c r="MG148" s="7"/>
      <c r="MH148" s="7"/>
      <c r="MI148" s="7"/>
      <c r="MJ148" s="7"/>
      <c r="MK148" s="7"/>
      <c r="ML148" s="7"/>
      <c r="MM148" s="7"/>
      <c r="MN148" s="7"/>
      <c r="MO148" s="7"/>
      <c r="MP148" s="7"/>
      <c r="MQ148" s="7"/>
      <c r="MR148" s="7"/>
      <c r="MS148" s="7"/>
      <c r="MT148" s="7"/>
      <c r="MU148" s="7"/>
      <c r="MV148" s="7"/>
      <c r="MW148" s="7"/>
      <c r="MX148" s="7"/>
      <c r="MY148" s="7"/>
      <c r="MZ148" s="7"/>
      <c r="NA148" s="7"/>
      <c r="NB148" s="7"/>
      <c r="NC148" s="7"/>
      <c r="ND148" s="7"/>
      <c r="NE148" s="7"/>
      <c r="NF148" s="7"/>
      <c r="NG148" s="7"/>
      <c r="NH148" s="7"/>
      <c r="NI148" s="7"/>
      <c r="NJ148" s="7"/>
      <c r="NK148" s="7"/>
      <c r="NL148" s="7"/>
      <c r="NM148" s="7"/>
      <c r="NN148" s="7"/>
      <c r="NO148" s="7"/>
      <c r="NP148" s="7"/>
      <c r="NQ148" s="7"/>
      <c r="NR148" s="7"/>
      <c r="NS148" s="7"/>
      <c r="NT148" s="7"/>
      <c r="NU148" s="7"/>
      <c r="NV148" s="7"/>
      <c r="NW148" s="7"/>
      <c r="NX148" s="7"/>
      <c r="NY148" s="7"/>
      <c r="NZ148" s="7"/>
      <c r="OA148" s="7"/>
      <c r="OB148" s="7"/>
      <c r="OC148" s="7"/>
      <c r="OD148" s="7"/>
      <c r="OE148" s="7"/>
      <c r="OF148" s="7"/>
      <c r="OG148" s="7"/>
      <c r="OH148" s="7"/>
      <c r="OI148" s="7"/>
      <c r="OJ148" s="7"/>
      <c r="OK148" s="7"/>
      <c r="OL148" s="7"/>
      <c r="OM148" s="7"/>
      <c r="ON148" s="7"/>
      <c r="OO148" s="7"/>
      <c r="OP148" s="7"/>
      <c r="OQ148" s="7"/>
      <c r="OR148" s="7"/>
      <c r="OS148" s="7"/>
      <c r="OT148" s="7"/>
      <c r="OU148" s="7"/>
      <c r="OV148" s="7"/>
      <c r="OW148" s="7"/>
      <c r="OX148" s="7"/>
      <c r="OY148" s="7"/>
      <c r="OZ148" s="7"/>
      <c r="PA148" s="7"/>
      <c r="PB148" s="7"/>
      <c r="PC148" s="7"/>
      <c r="PD148" s="7"/>
      <c r="PE148" s="7"/>
      <c r="PF148" s="7"/>
      <c r="PG148" s="7"/>
      <c r="PH148" s="7"/>
      <c r="PI148" s="7"/>
      <c r="PJ148" s="7"/>
      <c r="PK148" s="7"/>
      <c r="PL148" s="7"/>
      <c r="PM148" s="7"/>
      <c r="PN148" s="7"/>
      <c r="PO148" s="7"/>
      <c r="PP148" s="7"/>
      <c r="PQ148" s="7"/>
      <c r="PR148" s="7"/>
      <c r="PS148" s="7"/>
      <c r="PT148" s="7"/>
      <c r="PU148" s="7"/>
      <c r="PV148" s="7"/>
      <c r="PW148" s="7"/>
      <c r="PX148" s="7"/>
      <c r="PY148" s="7"/>
      <c r="PZ148" s="7"/>
      <c r="QA148" s="7"/>
      <c r="QB148" s="7"/>
      <c r="QC148" s="7"/>
      <c r="QD148" s="7"/>
      <c r="QE148" s="7"/>
      <c r="QF148" s="7"/>
      <c r="QG148" s="7"/>
      <c r="QH148" s="7"/>
      <c r="QI148" s="7"/>
      <c r="QJ148" s="7"/>
      <c r="QK148" s="7"/>
      <c r="QL148" s="7"/>
      <c r="QM148" s="7"/>
      <c r="QN148" s="7"/>
      <c r="QO148" s="7"/>
      <c r="QP148" s="7"/>
      <c r="QQ148" s="7"/>
      <c r="QR148" s="7"/>
      <c r="QS148" s="7"/>
      <c r="QT148" s="7"/>
      <c r="QU148" s="7"/>
      <c r="QV148" s="7"/>
      <c r="QW148" s="7"/>
      <c r="QX148" s="7"/>
      <c r="QY148" s="7"/>
      <c r="QZ148" s="7"/>
      <c r="RA148" s="7"/>
      <c r="RB148" s="7"/>
      <c r="RC148" s="7"/>
      <c r="RD148" s="7"/>
      <c r="RE148" s="7"/>
      <c r="RF148" s="7"/>
      <c r="RG148" s="7"/>
      <c r="RH148" s="7"/>
      <c r="RI148" s="7"/>
      <c r="RJ148" s="7"/>
      <c r="RK148" s="7"/>
      <c r="RL148" s="7"/>
      <c r="RM148" s="7"/>
      <c r="RN148" s="7"/>
      <c r="RO148" s="7"/>
      <c r="RP148" s="7"/>
      <c r="RQ148" s="7"/>
      <c r="RR148" s="7"/>
      <c r="RS148" s="7"/>
      <c r="RT148" s="7"/>
      <c r="RU148" s="7"/>
      <c r="RV148" s="7"/>
      <c r="RW148" s="7"/>
      <c r="RX148" s="7"/>
      <c r="RY148" s="7"/>
      <c r="RZ148" s="7"/>
      <c r="SA148" s="7"/>
      <c r="SB148" s="7"/>
      <c r="SC148" s="7"/>
      <c r="SD148" s="7"/>
      <c r="SE148" s="7"/>
      <c r="SF148" s="7"/>
      <c r="SG148" s="7"/>
      <c r="SH148" s="7"/>
      <c r="SI148" s="7"/>
      <c r="SJ148" s="7"/>
      <c r="SK148" s="7"/>
      <c r="SL148" s="7"/>
      <c r="SM148" s="7"/>
      <c r="SN148" s="7"/>
      <c r="SO148" s="7"/>
      <c r="SP148" s="7"/>
      <c r="SQ148" s="7"/>
      <c r="SR148" s="7"/>
      <c r="SS148" s="7"/>
      <c r="ST148" s="7"/>
      <c r="SU148" s="7"/>
      <c r="SV148" s="7"/>
      <c r="SW148" s="7"/>
      <c r="SX148" s="7"/>
      <c r="SY148" s="7"/>
      <c r="SZ148" s="7"/>
      <c r="TA148" s="7"/>
      <c r="TB148" s="7"/>
      <c r="TC148" s="7"/>
      <c r="TD148" s="7"/>
      <c r="TE148" s="7"/>
      <c r="TF148" s="7"/>
      <c r="TG148" s="7"/>
      <c r="TH148" s="7"/>
      <c r="TI148" s="7"/>
      <c r="TJ148" s="7"/>
      <c r="TK148" s="7"/>
      <c r="TL148" s="7"/>
      <c r="TN148" s="7"/>
      <c r="TO148" s="7"/>
      <c r="TP148" s="7"/>
      <c r="TQ148" s="7"/>
      <c r="TR148" s="7"/>
      <c r="TS148" s="7"/>
      <c r="TT148" s="7"/>
      <c r="TU148" s="7"/>
      <c r="TV148" s="7"/>
      <c r="TW148" s="7"/>
      <c r="TX148" s="7"/>
      <c r="TY148" s="7"/>
      <c r="TZ148" s="7"/>
      <c r="UA148" s="7"/>
      <c r="UB148" s="7"/>
      <c r="UC148" s="7"/>
      <c r="UD148" s="7"/>
      <c r="UE148" s="7"/>
      <c r="UF148" s="7"/>
      <c r="UG148" s="7"/>
      <c r="UH148" s="7"/>
      <c r="UI148" s="7"/>
      <c r="UJ148" s="7"/>
      <c r="UK148" s="7"/>
      <c r="UL148" s="7"/>
      <c r="UM148" s="7"/>
      <c r="UN148" s="7"/>
      <c r="UO148" s="7"/>
      <c r="UP148" s="7"/>
      <c r="UQ148" s="7"/>
      <c r="UR148" s="7"/>
      <c r="US148" s="7"/>
      <c r="UT148" s="7"/>
      <c r="UU148" s="7"/>
      <c r="UV148" s="7"/>
      <c r="UW148" s="7"/>
      <c r="UX148" s="7"/>
      <c r="UY148" s="7"/>
      <c r="UZ148" s="7"/>
      <c r="VA148" s="7"/>
      <c r="VB148" s="7"/>
      <c r="VC148" s="7"/>
      <c r="VD148" s="7"/>
      <c r="VE148" s="7"/>
      <c r="VF148" s="7"/>
      <c r="VG148" s="7"/>
      <c r="VH148" s="7"/>
      <c r="VI148" s="7"/>
      <c r="VJ148" s="7"/>
      <c r="VK148" s="7"/>
      <c r="VL148" s="7"/>
      <c r="VM148" s="7"/>
      <c r="VN148" s="7"/>
      <c r="VO148" s="7"/>
      <c r="VP148" s="7"/>
      <c r="VQ148" s="7"/>
      <c r="VR148" s="7"/>
      <c r="VS148" s="7"/>
      <c r="VT148" s="7"/>
      <c r="VU148" s="7"/>
      <c r="VV148" s="7"/>
      <c r="VW148" s="7"/>
      <c r="VX148" s="7"/>
      <c r="VY148" s="7"/>
      <c r="VZ148" s="7"/>
      <c r="WA148" s="7"/>
      <c r="WB148" s="7"/>
      <c r="WC148" s="7"/>
      <c r="WD148" s="7"/>
      <c r="WE148" s="7"/>
      <c r="WF148" s="7"/>
      <c r="WG148" s="7"/>
      <c r="WH148" s="7"/>
      <c r="WI148" s="7"/>
      <c r="WJ148" s="7"/>
      <c r="WK148" s="7"/>
      <c r="WL148" s="7"/>
      <c r="WM148" s="7"/>
      <c r="WN148" s="7"/>
      <c r="WO148" s="7"/>
      <c r="WP148" s="7"/>
      <c r="WQ148" s="7"/>
      <c r="WR148" s="7"/>
      <c r="WS148" s="7"/>
      <c r="WT148" s="7"/>
      <c r="WU148" s="7"/>
      <c r="WV148" s="7"/>
      <c r="WW148" s="7"/>
      <c r="WX148" s="7"/>
      <c r="WY148" s="7"/>
      <c r="WZ148" s="7"/>
      <c r="XA148" s="7"/>
      <c r="XB148" s="7"/>
      <c r="XC148" s="7"/>
      <c r="XD148" s="7"/>
      <c r="XE148" s="7"/>
      <c r="XF148" s="7"/>
      <c r="XG148" s="7"/>
      <c r="XH148" s="7"/>
      <c r="XI148" s="7"/>
      <c r="XJ148" s="7"/>
      <c r="XK148" s="7"/>
      <c r="XL148" s="7"/>
      <c r="XM148" s="7"/>
      <c r="XN148" s="7"/>
      <c r="XO148" s="7"/>
      <c r="XP148" s="7"/>
      <c r="XQ148" s="7"/>
      <c r="XR148" s="7"/>
      <c r="XS148" s="7"/>
      <c r="XT148" s="7"/>
      <c r="XU148" s="7"/>
      <c r="XV148" s="7"/>
      <c r="XW148" s="7"/>
      <c r="XX148" s="7"/>
      <c r="XY148" s="7"/>
      <c r="XZ148" s="7"/>
      <c r="YA148" s="7"/>
      <c r="YB148" s="7"/>
      <c r="YC148" s="7"/>
      <c r="YD148" s="7"/>
      <c r="YE148" s="7"/>
      <c r="YF148" s="7"/>
      <c r="YG148" s="7"/>
      <c r="YH148" s="7"/>
      <c r="YI148" s="7"/>
      <c r="YJ148" s="7"/>
      <c r="YK148" s="7"/>
      <c r="YL148" s="7"/>
      <c r="YM148" s="7"/>
      <c r="YN148" s="7"/>
      <c r="YO148" s="7"/>
      <c r="YP148" s="7"/>
      <c r="YQ148" s="7"/>
      <c r="YR148" s="7"/>
      <c r="YS148" s="7"/>
      <c r="YT148" s="7"/>
      <c r="YU148" s="7"/>
      <c r="YV148" s="7"/>
      <c r="YW148" s="7"/>
      <c r="YX148" s="7"/>
      <c r="YY148" s="7"/>
      <c r="YZ148" s="7"/>
      <c r="ZA148" s="7"/>
      <c r="ZB148" s="7"/>
      <c r="ZC148" s="7"/>
      <c r="ZD148" s="7"/>
      <c r="ZE148" s="7"/>
      <c r="ZF148" s="7"/>
      <c r="ZG148" s="7"/>
      <c r="ZH148" s="7"/>
      <c r="ZI148" s="7"/>
      <c r="ZJ148" s="7"/>
      <c r="ZK148" s="7"/>
      <c r="ZL148" s="7"/>
      <c r="ZM148" s="7"/>
      <c r="ZN148" s="7"/>
      <c r="ZO148" s="7"/>
      <c r="ZP148" s="7"/>
      <c r="ZQ148" s="7"/>
      <c r="ZR148" s="7"/>
      <c r="ZS148" s="7"/>
      <c r="ZT148" s="7"/>
      <c r="ZU148" s="7"/>
      <c r="ZV148" s="7"/>
      <c r="ZW148" s="7"/>
      <c r="ZX148" s="7"/>
      <c r="ZY148" s="7"/>
      <c r="ZZ148" s="7"/>
      <c r="AAA148" s="7"/>
      <c r="AAB148" s="7"/>
      <c r="AAC148" s="7"/>
      <c r="AAD148" s="7"/>
      <c r="AAE148" s="7"/>
      <c r="AAF148" s="7"/>
      <c r="AAG148" s="7"/>
      <c r="AAH148" s="7"/>
      <c r="AAI148" s="7"/>
      <c r="AAJ148" s="7"/>
      <c r="AAK148" s="7"/>
      <c r="AAL148" s="7"/>
      <c r="AAM148" s="7"/>
      <c r="AAN148" s="7"/>
      <c r="AAO148" s="7"/>
      <c r="AAP148" s="7"/>
      <c r="AAQ148" s="7"/>
      <c r="AAR148" s="7"/>
      <c r="AAS148" s="7"/>
      <c r="AAT148" s="7"/>
      <c r="AAU148" s="7"/>
      <c r="AAV148" s="7"/>
      <c r="AAW148" s="7"/>
      <c r="AAX148" s="7"/>
      <c r="AAY148" s="7"/>
      <c r="AAZ148" s="7"/>
      <c r="ABA148" s="7"/>
      <c r="ABB148" s="7"/>
      <c r="ABC148" s="7"/>
      <c r="ABD148" s="7"/>
      <c r="ABE148" s="7"/>
      <c r="ABF148" s="7"/>
      <c r="ABG148" s="7"/>
      <c r="ABH148" s="7"/>
      <c r="ABI148" s="7"/>
      <c r="ABJ148" s="7"/>
      <c r="ABK148" s="7"/>
      <c r="ABL148" s="7"/>
      <c r="ABM148" s="7"/>
      <c r="ABN148" s="7"/>
      <c r="ABO148" s="7"/>
      <c r="ABP148" s="7"/>
      <c r="ABQ148" s="7"/>
      <c r="ABR148" s="7"/>
      <c r="ABS148" s="7"/>
      <c r="ABT148" s="7"/>
      <c r="ABU148" s="7"/>
      <c r="ABV148" s="7"/>
      <c r="ABW148" s="7"/>
      <c r="ABX148" s="7"/>
      <c r="ABY148" s="7"/>
      <c r="ABZ148" s="7"/>
      <c r="ACA148" s="7"/>
      <c r="ACB148" s="7"/>
      <c r="ACC148" s="7"/>
      <c r="ACD148" s="7"/>
      <c r="ACE148" s="7"/>
      <c r="ACF148" s="7"/>
      <c r="ACG148" s="7"/>
      <c r="ACH148" s="7"/>
      <c r="ACI148" s="7"/>
      <c r="ACJ148" s="7"/>
      <c r="ACK148" s="7"/>
      <c r="ACL148" s="7"/>
      <c r="ACM148" s="7"/>
      <c r="ACN148" s="7"/>
      <c r="ACO148" s="7"/>
      <c r="ACP148" s="7"/>
      <c r="ACQ148" s="7"/>
      <c r="ACR148" s="7"/>
      <c r="ACS148" s="7"/>
      <c r="ACT148" s="7"/>
      <c r="ACU148" s="7"/>
      <c r="ACV148" s="7"/>
      <c r="ACW148" s="7"/>
      <c r="ACX148" s="7"/>
      <c r="ACY148" s="7"/>
      <c r="ACZ148" s="7"/>
      <c r="ADA148" s="7"/>
      <c r="ADB148" s="7"/>
      <c r="ADC148" s="7"/>
      <c r="ADD148" s="7"/>
      <c r="ADE148" s="7"/>
      <c r="ADF148" s="7"/>
      <c r="ADG148" s="7"/>
      <c r="ADH148" s="7"/>
      <c r="ADJ148" s="7"/>
      <c r="ADK148" s="7"/>
      <c r="ADL148" s="7"/>
      <c r="ADM148" s="7"/>
      <c r="ADN148" s="7"/>
      <c r="ADO148" s="7"/>
      <c r="ADP148" s="7"/>
      <c r="ADQ148" s="7"/>
      <c r="ADR148" s="7"/>
      <c r="ADS148" s="7"/>
      <c r="ADT148" s="7"/>
      <c r="ADU148" s="7"/>
      <c r="ADV148" s="7"/>
      <c r="ADW148" s="7"/>
      <c r="ADX148" s="7"/>
      <c r="ADY148" s="7"/>
      <c r="ADZ148" s="7"/>
      <c r="AEA148" s="7"/>
      <c r="AEB148" s="7"/>
      <c r="AEC148" s="7"/>
      <c r="AED148" s="7"/>
      <c r="AEE148" s="7"/>
      <c r="AEF148" s="7"/>
      <c r="AEG148" s="7"/>
      <c r="AEH148" s="7"/>
      <c r="AEI148" s="7"/>
      <c r="AEJ148" s="7"/>
      <c r="AEK148" s="7"/>
      <c r="AEL148" s="7"/>
      <c r="AEM148" s="7"/>
      <c r="AEN148" s="7"/>
      <c r="AEO148" s="7"/>
      <c r="AEP148" s="7"/>
      <c r="AEQ148" s="7"/>
      <c r="AER148" s="7"/>
      <c r="AES148" s="7"/>
      <c r="AET148" s="7"/>
      <c r="AEU148" s="7"/>
      <c r="AEV148" s="7"/>
      <c r="AEW148" s="7"/>
      <c r="AEX148" s="7"/>
      <c r="AEY148" s="7"/>
      <c r="AEZ148" s="7"/>
      <c r="AFA148" s="7"/>
      <c r="AFB148" s="7"/>
      <c r="AFC148" s="7"/>
      <c r="AFD148" s="7"/>
      <c r="AFE148" s="7"/>
      <c r="AFF148" s="7"/>
      <c r="AFG148" s="7"/>
      <c r="AFH148" s="7"/>
      <c r="AFI148" s="7"/>
      <c r="AFJ148" s="7"/>
      <c r="AFK148" s="7"/>
      <c r="AFL148" s="7"/>
      <c r="AFM148" s="7"/>
      <c r="AFN148" s="7"/>
      <c r="AFO148" s="7"/>
      <c r="AFP148" s="7"/>
      <c r="AFQ148" s="7"/>
      <c r="AFR148" s="7"/>
      <c r="AFS148" s="7"/>
      <c r="AFT148" s="7"/>
      <c r="AFU148" s="7"/>
      <c r="AFV148" s="7"/>
      <c r="AFW148" s="7"/>
      <c r="AFX148" s="7"/>
      <c r="AFY148" s="7"/>
      <c r="AFZ148" s="7"/>
      <c r="AGA148" s="7"/>
      <c r="AGB148" s="7"/>
      <c r="AGC148" s="7"/>
      <c r="AGD148" s="7"/>
      <c r="AGE148" s="7"/>
      <c r="AGF148" s="7"/>
      <c r="AGG148" s="7"/>
      <c r="AGH148" s="7"/>
      <c r="AGI148" s="7"/>
      <c r="AGJ148" s="7"/>
      <c r="AGK148" s="7"/>
      <c r="AGL148" s="7"/>
      <c r="AGM148" s="7"/>
      <c r="AGN148" s="7"/>
      <c r="AGO148" s="7"/>
      <c r="AGP148" s="7"/>
      <c r="AGQ148" s="7"/>
      <c r="AGR148" s="7"/>
      <c r="AGS148" s="7"/>
      <c r="AGT148" s="7"/>
      <c r="AGU148" s="7"/>
      <c r="AGV148" s="7"/>
      <c r="AGW148" s="7"/>
      <c r="AGX148" s="7"/>
      <c r="AGY148" s="7"/>
      <c r="AGZ148" s="7"/>
      <c r="AHA148" s="7"/>
      <c r="AHB148" s="7"/>
      <c r="AHC148" s="7"/>
      <c r="AHD148" s="7"/>
      <c r="AHE148" s="7"/>
      <c r="AHF148" s="7"/>
      <c r="AHG148" s="7"/>
      <c r="AHH148" s="7"/>
      <c r="AHI148" s="7"/>
      <c r="AHJ148" s="7"/>
      <c r="AHK148" s="7"/>
      <c r="AHL148" s="7"/>
      <c r="AHM148" s="7"/>
      <c r="AHN148" s="7"/>
      <c r="AHO148" s="7"/>
      <c r="AHP148" s="7"/>
      <c r="AHQ148" s="7"/>
      <c r="AHR148" s="7"/>
      <c r="AHS148" s="7"/>
      <c r="AHT148" s="7"/>
      <c r="AHU148" s="7"/>
      <c r="AHV148" s="7"/>
      <c r="AHW148" s="7"/>
      <c r="AHX148" s="7"/>
      <c r="AHY148" s="7"/>
      <c r="AHZ148" s="7"/>
      <c r="AIA148" s="7"/>
      <c r="AIB148" s="7"/>
      <c r="AIC148" s="7"/>
      <c r="AID148" s="7"/>
      <c r="AIE148" s="7"/>
      <c r="AIF148" s="7"/>
      <c r="AIG148" s="7"/>
      <c r="AIH148" s="7"/>
      <c r="AII148" s="7"/>
      <c r="AIJ148" s="7"/>
      <c r="AIK148" s="7"/>
      <c r="AIL148" s="7"/>
      <c r="AIM148" s="7"/>
      <c r="AIN148" s="7"/>
      <c r="AIO148" s="7"/>
      <c r="AIP148" s="7"/>
      <c r="AIQ148" s="7"/>
      <c r="AIR148" s="7"/>
      <c r="AIS148" s="7"/>
      <c r="AIT148" s="7"/>
      <c r="AIU148" s="7"/>
      <c r="AIV148" s="7"/>
      <c r="AIW148" s="7"/>
      <c r="AIX148" s="7"/>
      <c r="AIY148" s="7"/>
      <c r="AIZ148" s="7"/>
      <c r="AJA148" s="7"/>
      <c r="AJB148" s="7"/>
      <c r="AJC148" s="7"/>
      <c r="AJD148" s="7"/>
      <c r="AJE148" s="7"/>
      <c r="AJF148" s="7"/>
      <c r="AJG148" s="7"/>
      <c r="AJH148" s="7"/>
      <c r="AJI148" s="7"/>
      <c r="AJJ148" s="7"/>
      <c r="AJK148" s="7"/>
      <c r="AJL148" s="7"/>
      <c r="AJM148" s="7"/>
      <c r="AJN148" s="7"/>
      <c r="AJO148" s="7"/>
      <c r="AJP148" s="7"/>
      <c r="AJQ148" s="7"/>
      <c r="AJR148" s="7"/>
      <c r="AJS148" s="7"/>
      <c r="AJT148" s="7"/>
      <c r="AJU148" s="7"/>
      <c r="AJV148" s="7"/>
      <c r="AJW148" s="7"/>
      <c r="AJX148" s="7"/>
      <c r="AJY148" s="7"/>
      <c r="AJZ148" s="7"/>
      <c r="AKA148" s="7"/>
      <c r="AKB148" s="7"/>
      <c r="AKC148" s="7"/>
      <c r="AKD148" s="7"/>
      <c r="AKE148" s="7"/>
      <c r="AKF148" s="7"/>
      <c r="AKG148" s="7"/>
      <c r="AKH148" s="7"/>
      <c r="AKI148" s="7"/>
      <c r="AKJ148" s="7"/>
      <c r="AKK148" s="7"/>
      <c r="AKL148" s="7"/>
      <c r="AKM148" s="7"/>
      <c r="AKN148" s="7"/>
      <c r="AKO148" s="7"/>
      <c r="AKP148" s="7"/>
      <c r="AKQ148" s="7"/>
      <c r="AKR148" s="7"/>
      <c r="AKS148" s="7"/>
      <c r="AKT148" s="7"/>
      <c r="AKU148" s="7"/>
      <c r="AKV148" s="7"/>
      <c r="AKW148" s="7"/>
      <c r="AKX148" s="7"/>
      <c r="AKY148" s="7"/>
      <c r="AKZ148" s="7"/>
      <c r="ALA148" s="7"/>
      <c r="ALB148" s="7"/>
      <c r="ALC148" s="7"/>
      <c r="ALD148" s="7"/>
      <c r="ALE148" s="7"/>
      <c r="ALF148" s="7"/>
      <c r="ALG148" s="7"/>
      <c r="ALH148" s="7"/>
      <c r="ALI148" s="7"/>
      <c r="ALJ148" s="7"/>
      <c r="ALK148" s="7"/>
      <c r="ALL148" s="7"/>
      <c r="ALM148" s="7"/>
      <c r="ALN148" s="7"/>
      <c r="ALO148" s="7"/>
      <c r="ALP148" s="7"/>
      <c r="ALQ148" s="7"/>
      <c r="ALR148" s="7"/>
      <c r="ALS148" s="7"/>
      <c r="ALT148" s="7"/>
      <c r="ALU148" s="7"/>
      <c r="ALV148" s="7"/>
      <c r="ALW148" s="7"/>
      <c r="ALX148" s="7"/>
      <c r="ALY148" s="7"/>
      <c r="ALZ148" s="7"/>
      <c r="AMA148" s="7"/>
      <c r="AMB148" s="7"/>
      <c r="AMC148" s="7"/>
      <c r="AMD148" s="7"/>
      <c r="AME148" s="7"/>
      <c r="AMF148" s="7"/>
      <c r="AMG148" s="7"/>
      <c r="AMH148" s="7"/>
      <c r="AMI148" s="7"/>
      <c r="AMJ148" s="7"/>
      <c r="AMK148" s="7"/>
      <c r="AML148" s="7"/>
      <c r="AMM148" s="7"/>
      <c r="AMN148" s="7"/>
      <c r="AMO148" s="7"/>
      <c r="AMP148" s="7"/>
      <c r="AMQ148" s="7"/>
      <c r="AMR148" s="7"/>
      <c r="AMS148" s="7"/>
      <c r="AMT148" s="7"/>
      <c r="AMU148" s="7"/>
      <c r="AMV148" s="7"/>
      <c r="AMW148" s="7"/>
      <c r="AMX148" s="7"/>
      <c r="AMY148" s="7"/>
      <c r="AMZ148" s="7"/>
      <c r="ANA148" s="7"/>
      <c r="ANB148" s="7"/>
      <c r="ANC148" s="7"/>
      <c r="AND148" s="7"/>
      <c r="ANF148" s="7"/>
      <c r="ANG148" s="7"/>
      <c r="ANH148" s="7"/>
      <c r="ANI148" s="7"/>
      <c r="ANJ148" s="7"/>
      <c r="ANK148" s="7"/>
      <c r="ANL148" s="7"/>
      <c r="ANM148" s="7"/>
      <c r="ANN148" s="7"/>
      <c r="ANO148" s="7"/>
      <c r="ANP148" s="7"/>
      <c r="ANQ148" s="7"/>
      <c r="ANR148" s="7"/>
      <c r="ANS148" s="7"/>
      <c r="ANT148" s="7"/>
      <c r="ANU148" s="7"/>
      <c r="ANV148" s="7"/>
      <c r="ANW148" s="7"/>
      <c r="ANX148" s="7"/>
      <c r="ANY148" s="7"/>
      <c r="ANZ148" s="7"/>
      <c r="AOA148" s="7"/>
      <c r="AOB148" s="7"/>
      <c r="AOC148" s="7"/>
      <c r="AOD148" s="7"/>
      <c r="AOE148" s="7"/>
      <c r="AOF148" s="7"/>
      <c r="AOG148" s="7"/>
      <c r="AOH148" s="7"/>
      <c r="AOI148" s="7"/>
      <c r="AOJ148" s="7"/>
      <c r="AOK148" s="7"/>
      <c r="AOL148" s="7"/>
      <c r="AOM148" s="7"/>
      <c r="AON148" s="7"/>
      <c r="AOO148" s="7"/>
      <c r="AOP148" s="7"/>
      <c r="AOQ148" s="7"/>
      <c r="AOR148" s="7"/>
      <c r="AOS148" s="7"/>
      <c r="AOT148" s="7"/>
      <c r="AOU148" s="7"/>
      <c r="AOV148" s="7"/>
      <c r="AOW148" s="7"/>
      <c r="AOX148" s="7"/>
      <c r="AOY148" s="7"/>
      <c r="AOZ148" s="7"/>
      <c r="APA148" s="7"/>
      <c r="APB148" s="7"/>
      <c r="APC148" s="7"/>
      <c r="APD148" s="7"/>
      <c r="APE148" s="7"/>
      <c r="APF148" s="7"/>
      <c r="APG148" s="7"/>
      <c r="APH148" s="7"/>
      <c r="API148" s="7"/>
      <c r="APJ148" s="7"/>
      <c r="APK148" s="7"/>
      <c r="APL148" s="7"/>
      <c r="APM148" s="7"/>
      <c r="APN148" s="7"/>
      <c r="APO148" s="7"/>
      <c r="APP148" s="7"/>
      <c r="APQ148" s="7"/>
      <c r="APR148" s="7"/>
      <c r="APS148" s="7"/>
      <c r="APT148" s="7"/>
      <c r="APU148" s="7"/>
      <c r="APV148" s="7"/>
      <c r="APW148" s="7"/>
      <c r="APX148" s="7"/>
      <c r="APY148" s="7"/>
      <c r="APZ148" s="7"/>
      <c r="AQA148" s="7"/>
      <c r="AQB148" s="7"/>
      <c r="AQC148" s="7"/>
      <c r="AQD148" s="7"/>
      <c r="AQE148" s="7"/>
      <c r="AQF148" s="7"/>
      <c r="AQG148" s="7"/>
      <c r="AQH148" s="7"/>
      <c r="AQI148" s="7"/>
      <c r="AQJ148" s="7"/>
      <c r="AQK148" s="7"/>
      <c r="AQL148" s="7"/>
      <c r="AQM148" s="7"/>
      <c r="AQN148" s="7"/>
      <c r="AQO148" s="7"/>
      <c r="AQP148" s="7"/>
      <c r="AQQ148" s="7"/>
      <c r="AQR148" s="7"/>
      <c r="AQS148" s="7"/>
      <c r="AQT148" s="7"/>
      <c r="AQU148" s="7"/>
      <c r="AQV148" s="7"/>
      <c r="AQW148" s="7"/>
      <c r="AQX148" s="7"/>
      <c r="AQY148" s="7"/>
      <c r="AQZ148" s="7"/>
      <c r="ARA148" s="7"/>
      <c r="ARB148" s="7"/>
      <c r="ARC148" s="7"/>
      <c r="ARD148" s="7"/>
      <c r="ARE148" s="7"/>
      <c r="ARF148" s="7"/>
      <c r="ARG148" s="7"/>
      <c r="ARH148" s="7"/>
      <c r="ARI148" s="7"/>
      <c r="ARJ148" s="7"/>
      <c r="ARK148" s="7"/>
      <c r="ARL148" s="7"/>
      <c r="ARM148" s="7"/>
      <c r="ARN148" s="7"/>
      <c r="ARO148" s="7"/>
      <c r="ARP148" s="7"/>
      <c r="ARQ148" s="7"/>
      <c r="ARR148" s="7"/>
      <c r="ARS148" s="7"/>
      <c r="ART148" s="7"/>
      <c r="ARU148" s="7"/>
      <c r="ARV148" s="7"/>
      <c r="ARW148" s="7"/>
      <c r="ARX148" s="7"/>
      <c r="ARY148" s="7"/>
      <c r="ARZ148" s="7"/>
      <c r="ASA148" s="7"/>
      <c r="ASB148" s="7"/>
      <c r="ASC148" s="7"/>
      <c r="ASD148" s="7"/>
      <c r="ASE148" s="7"/>
      <c r="ASF148" s="7"/>
      <c r="ASG148" s="7"/>
      <c r="ASH148" s="7"/>
      <c r="ASI148" s="7"/>
      <c r="ASJ148" s="7"/>
      <c r="ASK148" s="7"/>
      <c r="ASL148" s="7"/>
      <c r="ASM148" s="7"/>
      <c r="ASN148" s="7"/>
      <c r="ASO148" s="7"/>
      <c r="ASP148" s="7"/>
      <c r="ASQ148" s="7"/>
      <c r="ASR148" s="7"/>
      <c r="ASS148" s="7"/>
      <c r="AST148" s="7"/>
      <c r="ASU148" s="7"/>
      <c r="ASV148" s="7"/>
      <c r="ASW148" s="7"/>
      <c r="ASX148" s="7"/>
      <c r="ASY148" s="7"/>
      <c r="ASZ148" s="7"/>
      <c r="ATA148" s="7"/>
      <c r="ATB148" s="7"/>
      <c r="ATC148" s="7"/>
      <c r="ATD148" s="7"/>
      <c r="ATE148" s="7"/>
      <c r="ATF148" s="7"/>
      <c r="ATG148" s="7"/>
      <c r="ATH148" s="7"/>
      <c r="ATI148" s="7"/>
      <c r="ATJ148" s="7"/>
      <c r="ATK148" s="7"/>
      <c r="ATL148" s="7"/>
      <c r="ATM148" s="7"/>
      <c r="ATN148" s="7"/>
      <c r="ATO148" s="7"/>
      <c r="ATP148" s="7"/>
      <c r="ATQ148" s="7"/>
      <c r="ATR148" s="7"/>
      <c r="ATS148" s="7"/>
      <c r="ATT148" s="7"/>
      <c r="ATU148" s="7"/>
      <c r="ATV148" s="7"/>
      <c r="ATW148" s="7"/>
      <c r="ATX148" s="7"/>
      <c r="ATY148" s="7"/>
      <c r="ATZ148" s="7"/>
      <c r="AUA148" s="7"/>
      <c r="AUB148" s="7"/>
      <c r="AUC148" s="7"/>
      <c r="AUD148" s="7"/>
      <c r="AUE148" s="7"/>
      <c r="AUF148" s="7"/>
      <c r="AUG148" s="7"/>
      <c r="AUH148" s="7"/>
      <c r="AUI148" s="7"/>
      <c r="AUJ148" s="7"/>
      <c r="AUK148" s="7"/>
      <c r="AUL148" s="7"/>
      <c r="AUM148" s="7"/>
      <c r="AUN148" s="7"/>
      <c r="AUO148" s="7"/>
      <c r="AUP148" s="7"/>
      <c r="AUQ148" s="7"/>
      <c r="AUR148" s="7"/>
      <c r="AUS148" s="7"/>
      <c r="AUT148" s="7"/>
      <c r="AUU148" s="7"/>
      <c r="AUV148" s="7"/>
      <c r="AUW148" s="7"/>
      <c r="AUX148" s="7"/>
      <c r="AUY148" s="7"/>
      <c r="AUZ148" s="7"/>
      <c r="AVA148" s="7"/>
      <c r="AVB148" s="7"/>
      <c r="AVC148" s="7"/>
      <c r="AVD148" s="7"/>
      <c r="AVE148" s="7"/>
      <c r="AVF148" s="7"/>
      <c r="AVG148" s="7"/>
      <c r="AVH148" s="7"/>
      <c r="AVI148" s="7"/>
      <c r="AVJ148" s="7"/>
      <c r="AVK148" s="7"/>
      <c r="AVL148" s="7"/>
      <c r="AVM148" s="7"/>
      <c r="AVN148" s="7"/>
      <c r="AVO148" s="7"/>
      <c r="AVP148" s="7"/>
      <c r="AVQ148" s="7"/>
      <c r="AVR148" s="7"/>
      <c r="AVS148" s="7"/>
      <c r="AVT148" s="7"/>
      <c r="AVU148" s="7"/>
      <c r="AVV148" s="7"/>
      <c r="AVW148" s="7"/>
      <c r="AVX148" s="7"/>
      <c r="AVY148" s="7"/>
      <c r="AVZ148" s="7"/>
      <c r="AWA148" s="7"/>
      <c r="AWB148" s="7"/>
      <c r="AWC148" s="7"/>
      <c r="AWD148" s="7"/>
      <c r="AWE148" s="7"/>
      <c r="AWF148" s="7"/>
      <c r="AWG148" s="7"/>
      <c r="AWH148" s="7"/>
      <c r="AWI148" s="7"/>
      <c r="AWJ148" s="7"/>
      <c r="AWK148" s="7"/>
      <c r="AWL148" s="7"/>
      <c r="AWM148" s="7"/>
      <c r="AWN148" s="7"/>
      <c r="AWO148" s="7"/>
      <c r="AWP148" s="7"/>
      <c r="AWQ148" s="7"/>
      <c r="AWR148" s="7"/>
      <c r="AWS148" s="7"/>
      <c r="AWT148" s="7"/>
      <c r="AWU148" s="7"/>
      <c r="AWV148" s="7"/>
      <c r="AWW148" s="7"/>
      <c r="AWX148" s="7"/>
      <c r="AWY148" s="7"/>
      <c r="AWZ148" s="7"/>
      <c r="AXB148" s="7"/>
      <c r="AXC148" s="7"/>
      <c r="AXD148" s="7"/>
      <c r="AXE148" s="7"/>
      <c r="AXF148" s="7"/>
      <c r="AXG148" s="7"/>
      <c r="AXH148" s="7"/>
      <c r="AXI148" s="7"/>
      <c r="AXJ148" s="7"/>
      <c r="AXK148" s="7"/>
      <c r="AXL148" s="7"/>
      <c r="AXM148" s="7"/>
      <c r="AXN148" s="7"/>
      <c r="AXO148" s="7"/>
      <c r="AXP148" s="7"/>
      <c r="AXQ148" s="7"/>
      <c r="AXR148" s="7"/>
      <c r="AXS148" s="7"/>
      <c r="AXT148" s="7"/>
      <c r="AXU148" s="7"/>
      <c r="AXV148" s="7"/>
      <c r="AXW148" s="7"/>
      <c r="AXX148" s="7"/>
      <c r="AXY148" s="7"/>
      <c r="AXZ148" s="7"/>
      <c r="AYA148" s="7"/>
      <c r="AYB148" s="7"/>
      <c r="AYC148" s="7"/>
      <c r="AYD148" s="7"/>
      <c r="AYE148" s="7"/>
      <c r="AYF148" s="7"/>
      <c r="AYG148" s="7"/>
      <c r="AYH148" s="7"/>
      <c r="AYI148" s="7"/>
      <c r="AYJ148" s="7"/>
      <c r="AYK148" s="7"/>
      <c r="AYL148" s="7"/>
      <c r="AYM148" s="7"/>
      <c r="AYN148" s="7"/>
      <c r="AYO148" s="7"/>
      <c r="AYP148" s="7"/>
      <c r="AYQ148" s="7"/>
      <c r="AYR148" s="7"/>
      <c r="AYS148" s="7"/>
      <c r="AYT148" s="7"/>
      <c r="AYU148" s="7"/>
      <c r="AYV148" s="7"/>
      <c r="AYW148" s="7"/>
      <c r="AYX148" s="7"/>
      <c r="AYY148" s="7"/>
      <c r="AYZ148" s="7"/>
      <c r="AZA148" s="7"/>
      <c r="AZB148" s="7"/>
      <c r="AZC148" s="7"/>
      <c r="AZD148" s="7"/>
      <c r="AZE148" s="7"/>
      <c r="AZF148" s="7"/>
      <c r="AZG148" s="7"/>
      <c r="AZH148" s="7"/>
      <c r="AZI148" s="7"/>
      <c r="AZJ148" s="7"/>
      <c r="AZK148" s="7"/>
      <c r="AZL148" s="7"/>
      <c r="AZM148" s="7"/>
      <c r="AZN148" s="7"/>
      <c r="AZO148" s="7"/>
      <c r="AZP148" s="7"/>
      <c r="AZQ148" s="7"/>
      <c r="AZR148" s="7"/>
      <c r="AZS148" s="7"/>
      <c r="AZT148" s="7"/>
      <c r="AZU148" s="7"/>
      <c r="AZV148" s="7"/>
      <c r="AZW148" s="7"/>
      <c r="AZX148" s="7"/>
      <c r="AZY148" s="7"/>
      <c r="AZZ148" s="7"/>
      <c r="BAA148" s="7"/>
      <c r="BAB148" s="7"/>
      <c r="BAC148" s="7"/>
      <c r="BAD148" s="7"/>
      <c r="BAE148" s="7"/>
      <c r="BAF148" s="7"/>
      <c r="BAG148" s="7"/>
      <c r="BAH148" s="7"/>
      <c r="BAI148" s="7"/>
      <c r="BAJ148" s="7"/>
      <c r="BAK148" s="7"/>
      <c r="BAL148" s="7"/>
      <c r="BAM148" s="7"/>
      <c r="BAN148" s="7"/>
      <c r="BAO148" s="7"/>
      <c r="BAP148" s="7"/>
      <c r="BAQ148" s="7"/>
      <c r="BAR148" s="7"/>
      <c r="BAS148" s="7"/>
      <c r="BAT148" s="7"/>
      <c r="BAU148" s="7"/>
      <c r="BAV148" s="7"/>
      <c r="BAW148" s="7"/>
      <c r="BAX148" s="7"/>
      <c r="BAY148" s="7"/>
      <c r="BAZ148" s="7"/>
      <c r="BBA148" s="7"/>
      <c r="BBB148" s="7"/>
      <c r="BBC148" s="7"/>
      <c r="BBD148" s="7"/>
      <c r="BBE148" s="7"/>
      <c r="BBF148" s="7"/>
      <c r="BBG148" s="7"/>
      <c r="BBH148" s="7"/>
      <c r="BBI148" s="7"/>
      <c r="BBJ148" s="7"/>
      <c r="BBK148" s="7"/>
      <c r="BBL148" s="7"/>
      <c r="BBM148" s="7"/>
      <c r="BBN148" s="7"/>
      <c r="BBO148" s="7"/>
      <c r="BBP148" s="7"/>
      <c r="BBQ148" s="7"/>
      <c r="BBR148" s="7"/>
      <c r="BBS148" s="7"/>
      <c r="BBT148" s="7"/>
      <c r="BBU148" s="7"/>
      <c r="BBV148" s="7"/>
      <c r="BBW148" s="7"/>
      <c r="BBX148" s="7"/>
      <c r="BBY148" s="7"/>
      <c r="BBZ148" s="7"/>
      <c r="BCA148" s="7"/>
      <c r="BCB148" s="7"/>
      <c r="BCC148" s="7"/>
      <c r="BCD148" s="7"/>
      <c r="BCE148" s="7"/>
      <c r="BCF148" s="7"/>
      <c r="BCG148" s="7"/>
      <c r="BCH148" s="7"/>
      <c r="BCI148" s="7"/>
      <c r="BCJ148" s="7"/>
      <c r="BCK148" s="7"/>
      <c r="BCL148" s="7"/>
      <c r="BCM148" s="7"/>
      <c r="BCN148" s="7"/>
      <c r="BCO148" s="7"/>
      <c r="BCP148" s="7"/>
      <c r="BCQ148" s="7"/>
      <c r="BCR148" s="7"/>
      <c r="BCS148" s="7"/>
      <c r="BCT148" s="7"/>
      <c r="BCU148" s="7"/>
      <c r="BCV148" s="7"/>
      <c r="BCW148" s="7"/>
      <c r="BCX148" s="7"/>
      <c r="BCY148" s="7"/>
      <c r="BCZ148" s="7"/>
      <c r="BDA148" s="7"/>
      <c r="BDB148" s="7"/>
      <c r="BDC148" s="7"/>
      <c r="BDD148" s="7"/>
      <c r="BDE148" s="7"/>
      <c r="BDF148" s="7"/>
      <c r="BDG148" s="7"/>
      <c r="BDH148" s="7"/>
      <c r="BDI148" s="7"/>
      <c r="BDJ148" s="7"/>
      <c r="BDK148" s="7"/>
      <c r="BDL148" s="7"/>
      <c r="BDM148" s="7"/>
      <c r="BDN148" s="7"/>
      <c r="BDO148" s="7"/>
      <c r="BDP148" s="7"/>
      <c r="BDQ148" s="7"/>
      <c r="BDR148" s="7"/>
      <c r="BDS148" s="7"/>
      <c r="BDT148" s="7"/>
      <c r="BDU148" s="7"/>
      <c r="BDV148" s="7"/>
      <c r="BDW148" s="7"/>
      <c r="BDX148" s="7"/>
      <c r="BDY148" s="7"/>
      <c r="BDZ148" s="7"/>
      <c r="BEA148" s="7"/>
      <c r="BEB148" s="7"/>
      <c r="BEC148" s="7"/>
      <c r="BED148" s="7"/>
      <c r="BEE148" s="7"/>
      <c r="BEF148" s="7"/>
      <c r="BEG148" s="7"/>
      <c r="BEH148" s="7"/>
      <c r="BEI148" s="7"/>
      <c r="BEJ148" s="7"/>
      <c r="BEK148" s="7"/>
      <c r="BEL148" s="7"/>
      <c r="BEM148" s="7"/>
      <c r="BEN148" s="7"/>
      <c r="BEO148" s="7"/>
      <c r="BEP148" s="7"/>
      <c r="BEQ148" s="7"/>
      <c r="BER148" s="7"/>
      <c r="BES148" s="7"/>
      <c r="BET148" s="7"/>
      <c r="BEU148" s="7"/>
      <c r="BEV148" s="7"/>
      <c r="BEW148" s="7"/>
      <c r="BEX148" s="7"/>
      <c r="BEY148" s="7"/>
      <c r="BEZ148" s="7"/>
      <c r="BFA148" s="7"/>
      <c r="BFB148" s="7"/>
      <c r="BFC148" s="7"/>
      <c r="BFD148" s="7"/>
      <c r="BFE148" s="7"/>
      <c r="BFF148" s="7"/>
      <c r="BFG148" s="7"/>
      <c r="BFH148" s="7"/>
      <c r="BFI148" s="7"/>
      <c r="BFJ148" s="7"/>
      <c r="BFK148" s="7"/>
      <c r="BFL148" s="7"/>
      <c r="BFM148" s="7"/>
      <c r="BFN148" s="7"/>
      <c r="BFO148" s="7"/>
      <c r="BFP148" s="7"/>
      <c r="BFQ148" s="7"/>
      <c r="BFR148" s="7"/>
      <c r="BFS148" s="7"/>
      <c r="BFT148" s="7"/>
      <c r="BFU148" s="7"/>
      <c r="BFV148" s="7"/>
      <c r="BFW148" s="7"/>
      <c r="BFX148" s="7"/>
      <c r="BFY148" s="7"/>
      <c r="BFZ148" s="7"/>
      <c r="BGA148" s="7"/>
      <c r="BGB148" s="7"/>
      <c r="BGC148" s="7"/>
      <c r="BGD148" s="7"/>
      <c r="BGE148" s="7"/>
      <c r="BGF148" s="7"/>
      <c r="BGG148" s="7"/>
      <c r="BGH148" s="7"/>
      <c r="BGI148" s="7"/>
      <c r="BGJ148" s="7"/>
      <c r="BGK148" s="7"/>
      <c r="BGL148" s="7"/>
      <c r="BGM148" s="7"/>
      <c r="BGN148" s="7"/>
      <c r="BGO148" s="7"/>
      <c r="BGP148" s="7"/>
      <c r="BGQ148" s="7"/>
      <c r="BGR148" s="7"/>
      <c r="BGS148" s="7"/>
      <c r="BGT148" s="7"/>
      <c r="BGU148" s="7"/>
      <c r="BGV148" s="7"/>
      <c r="BGX148" s="7"/>
      <c r="BGY148" s="7"/>
      <c r="BGZ148" s="7"/>
      <c r="BHA148" s="7"/>
      <c r="BHB148" s="7"/>
      <c r="BHC148" s="7"/>
      <c r="BHD148" s="7"/>
      <c r="BHE148" s="7"/>
      <c r="BHF148" s="7"/>
      <c r="BHG148" s="7"/>
      <c r="BHH148" s="7"/>
      <c r="BHI148" s="7"/>
      <c r="BHJ148" s="7"/>
      <c r="BHK148" s="7"/>
      <c r="BHL148" s="7"/>
      <c r="BHM148" s="7"/>
      <c r="BHN148" s="7"/>
      <c r="BHO148" s="7"/>
      <c r="BHP148" s="7"/>
      <c r="BHQ148" s="7"/>
      <c r="BHR148" s="7"/>
      <c r="BHS148" s="7"/>
      <c r="BHT148" s="7"/>
      <c r="BHU148" s="7"/>
      <c r="BHV148" s="7"/>
      <c r="BHW148" s="7"/>
      <c r="BHX148" s="7"/>
      <c r="BHY148" s="7"/>
      <c r="BHZ148" s="7"/>
      <c r="BIA148" s="7"/>
      <c r="BIB148" s="7"/>
      <c r="BIC148" s="7"/>
      <c r="BID148" s="7"/>
      <c r="BIE148" s="7"/>
      <c r="BIF148" s="7"/>
      <c r="BIG148" s="7"/>
      <c r="BIH148" s="7"/>
      <c r="BII148" s="7"/>
      <c r="BIJ148" s="7"/>
      <c r="BIK148" s="7"/>
      <c r="BIL148" s="7"/>
      <c r="BIM148" s="7"/>
      <c r="BIN148" s="7"/>
      <c r="BIO148" s="7"/>
      <c r="BIP148" s="7"/>
      <c r="BIQ148" s="7"/>
      <c r="BIR148" s="7"/>
      <c r="BIS148" s="7"/>
      <c r="BIT148" s="7"/>
      <c r="BIU148" s="7"/>
      <c r="BIV148" s="7"/>
      <c r="BIW148" s="7"/>
      <c r="BIX148" s="7"/>
      <c r="BIY148" s="7"/>
      <c r="BIZ148" s="7"/>
      <c r="BJA148" s="7"/>
      <c r="BJB148" s="7"/>
      <c r="BJC148" s="7"/>
      <c r="BJD148" s="7"/>
      <c r="BJE148" s="7"/>
      <c r="BJF148" s="7"/>
      <c r="BJG148" s="7"/>
      <c r="BJH148" s="7"/>
      <c r="BJI148" s="7"/>
      <c r="BJJ148" s="7"/>
      <c r="BJK148" s="7"/>
      <c r="BJL148" s="7"/>
      <c r="BJM148" s="7"/>
      <c r="BJN148" s="7"/>
      <c r="BJO148" s="7"/>
      <c r="BJP148" s="7"/>
      <c r="BJQ148" s="7"/>
      <c r="BJR148" s="7"/>
      <c r="BJS148" s="7"/>
      <c r="BJT148" s="7"/>
      <c r="BJU148" s="7"/>
      <c r="BJV148" s="7"/>
      <c r="BJW148" s="7"/>
      <c r="BJX148" s="7"/>
      <c r="BJY148" s="7"/>
      <c r="BJZ148" s="7"/>
      <c r="BKA148" s="7"/>
      <c r="BKB148" s="7"/>
      <c r="BKC148" s="7"/>
      <c r="BKD148" s="7"/>
      <c r="BKE148" s="7"/>
      <c r="BKF148" s="7"/>
      <c r="BKG148" s="7"/>
      <c r="BKH148" s="7"/>
      <c r="BKI148" s="7"/>
      <c r="BKJ148" s="7"/>
      <c r="BKK148" s="7"/>
      <c r="BKL148" s="7"/>
      <c r="BKM148" s="7"/>
      <c r="BKN148" s="7"/>
      <c r="BKO148" s="7"/>
      <c r="BKP148" s="7"/>
      <c r="BKQ148" s="7"/>
      <c r="BKR148" s="7"/>
      <c r="BKS148" s="7"/>
      <c r="BKT148" s="7"/>
      <c r="BKU148" s="7"/>
      <c r="BKV148" s="7"/>
      <c r="BKW148" s="7"/>
      <c r="BKX148" s="7"/>
      <c r="BKY148" s="7"/>
      <c r="BKZ148" s="7"/>
      <c r="BLA148" s="7"/>
      <c r="BLB148" s="7"/>
      <c r="BLC148" s="7"/>
      <c r="BLD148" s="7"/>
      <c r="BLE148" s="7"/>
      <c r="BLF148" s="7"/>
      <c r="BLG148" s="7"/>
      <c r="BLH148" s="7"/>
      <c r="BLI148" s="7"/>
      <c r="BLJ148" s="7"/>
      <c r="BLK148" s="7"/>
      <c r="BLL148" s="7"/>
      <c r="BLM148" s="7"/>
      <c r="BLN148" s="7"/>
      <c r="BLO148" s="7"/>
      <c r="BLP148" s="7"/>
      <c r="BLQ148" s="7"/>
      <c r="BLR148" s="7"/>
      <c r="BLS148" s="7"/>
      <c r="BLT148" s="7"/>
      <c r="BLU148" s="7"/>
      <c r="BLV148" s="7"/>
      <c r="BLW148" s="7"/>
      <c r="BLX148" s="7"/>
      <c r="BLY148" s="7"/>
      <c r="BLZ148" s="7"/>
      <c r="BMA148" s="7"/>
      <c r="BMB148" s="7"/>
      <c r="BMC148" s="7"/>
      <c r="BMD148" s="7"/>
      <c r="BME148" s="7"/>
      <c r="BMF148" s="7"/>
      <c r="BMG148" s="7"/>
      <c r="BMH148" s="7"/>
      <c r="BMI148" s="7"/>
      <c r="BMJ148" s="7"/>
      <c r="BMK148" s="7"/>
      <c r="BML148" s="7"/>
      <c r="BMM148" s="7"/>
      <c r="BMN148" s="7"/>
      <c r="BMO148" s="7"/>
      <c r="BMP148" s="7"/>
      <c r="BMQ148" s="7"/>
      <c r="BMR148" s="7"/>
      <c r="BMS148" s="7"/>
      <c r="BMT148" s="7"/>
      <c r="BMU148" s="7"/>
      <c r="BMV148" s="7"/>
      <c r="BMW148" s="7"/>
      <c r="BMX148" s="7"/>
      <c r="BMY148" s="7"/>
      <c r="BMZ148" s="7"/>
      <c r="BNA148" s="7"/>
      <c r="BNB148" s="7"/>
      <c r="BNC148" s="7"/>
      <c r="BND148" s="7"/>
      <c r="BNE148" s="7"/>
      <c r="BNF148" s="7"/>
      <c r="BNG148" s="7"/>
      <c r="BNH148" s="7"/>
      <c r="BNI148" s="7"/>
      <c r="BNJ148" s="7"/>
      <c r="BNK148" s="7"/>
      <c r="BNL148" s="7"/>
      <c r="BNM148" s="7"/>
      <c r="BNN148" s="7"/>
      <c r="BNO148" s="7"/>
      <c r="BNP148" s="7"/>
      <c r="BNQ148" s="7"/>
      <c r="BNR148" s="7"/>
      <c r="BNS148" s="7"/>
      <c r="BNT148" s="7"/>
      <c r="BNU148" s="7"/>
      <c r="BNV148" s="7"/>
      <c r="BNW148" s="7"/>
      <c r="BNX148" s="7"/>
      <c r="BNY148" s="7"/>
      <c r="BNZ148" s="7"/>
      <c r="BOA148" s="7"/>
      <c r="BOB148" s="7"/>
      <c r="BOC148" s="7"/>
      <c r="BOD148" s="7"/>
      <c r="BOE148" s="7"/>
      <c r="BOF148" s="7"/>
      <c r="BOG148" s="7"/>
      <c r="BOH148" s="7"/>
      <c r="BOI148" s="7"/>
      <c r="BOJ148" s="7"/>
      <c r="BOK148" s="7"/>
      <c r="BOL148" s="7"/>
      <c r="BOM148" s="7"/>
      <c r="BON148" s="7"/>
      <c r="BOO148" s="7"/>
      <c r="BOP148" s="7"/>
      <c r="BOQ148" s="7"/>
      <c r="BOR148" s="7"/>
      <c r="BOS148" s="7"/>
      <c r="BOT148" s="7"/>
      <c r="BOU148" s="7"/>
      <c r="BOV148" s="7"/>
      <c r="BOW148" s="7"/>
      <c r="BOX148" s="7"/>
      <c r="BOY148" s="7"/>
      <c r="BOZ148" s="7"/>
      <c r="BPA148" s="7"/>
      <c r="BPB148" s="7"/>
      <c r="BPC148" s="7"/>
      <c r="BPD148" s="7"/>
      <c r="BPE148" s="7"/>
      <c r="BPF148" s="7"/>
      <c r="BPG148" s="7"/>
      <c r="BPH148" s="7"/>
      <c r="BPI148" s="7"/>
      <c r="BPJ148" s="7"/>
      <c r="BPK148" s="7"/>
      <c r="BPL148" s="7"/>
      <c r="BPM148" s="7"/>
      <c r="BPN148" s="7"/>
      <c r="BPO148" s="7"/>
      <c r="BPP148" s="7"/>
      <c r="BPQ148" s="7"/>
      <c r="BPR148" s="7"/>
      <c r="BPS148" s="7"/>
      <c r="BPT148" s="7"/>
      <c r="BPU148" s="7"/>
      <c r="BPV148" s="7"/>
      <c r="BPW148" s="7"/>
      <c r="BPX148" s="7"/>
      <c r="BPY148" s="7"/>
      <c r="BPZ148" s="7"/>
      <c r="BQA148" s="7"/>
      <c r="BQB148" s="7"/>
      <c r="BQC148" s="7"/>
      <c r="BQD148" s="7"/>
      <c r="BQE148" s="7"/>
      <c r="BQF148" s="7"/>
      <c r="BQG148" s="7"/>
      <c r="BQH148" s="7"/>
      <c r="BQI148" s="7"/>
      <c r="BQJ148" s="7"/>
      <c r="BQK148" s="7"/>
      <c r="BQL148" s="7"/>
      <c r="BQM148" s="7"/>
      <c r="BQN148" s="7"/>
      <c r="BQO148" s="7"/>
      <c r="BQP148" s="7"/>
      <c r="BQQ148" s="7"/>
      <c r="BQR148" s="7"/>
      <c r="BQT148" s="7"/>
      <c r="BQU148" s="7"/>
      <c r="BQV148" s="7"/>
      <c r="BQW148" s="7"/>
      <c r="BQX148" s="7"/>
      <c r="BQY148" s="7"/>
      <c r="BQZ148" s="7"/>
      <c r="BRA148" s="7"/>
      <c r="BRB148" s="7"/>
      <c r="BRC148" s="7"/>
      <c r="BRD148" s="7"/>
      <c r="BRE148" s="7"/>
      <c r="BRF148" s="7"/>
      <c r="BRG148" s="7"/>
      <c r="BRH148" s="7"/>
      <c r="BRI148" s="7"/>
      <c r="BRJ148" s="7"/>
      <c r="BRK148" s="7"/>
      <c r="BRL148" s="7"/>
      <c r="BRM148" s="7"/>
      <c r="BRN148" s="7"/>
      <c r="BRO148" s="7"/>
      <c r="BRP148" s="7"/>
      <c r="BRQ148" s="7"/>
      <c r="BRR148" s="7"/>
      <c r="BRS148" s="7"/>
      <c r="BRT148" s="7"/>
      <c r="BRU148" s="7"/>
      <c r="BRV148" s="7"/>
      <c r="BRW148" s="7"/>
      <c r="BRX148" s="7"/>
      <c r="BRY148" s="7"/>
      <c r="BRZ148" s="7"/>
      <c r="BSA148" s="7"/>
      <c r="BSB148" s="7"/>
      <c r="BSC148" s="7"/>
      <c r="BSD148" s="7"/>
      <c r="BSE148" s="7"/>
      <c r="BSF148" s="7"/>
      <c r="BSG148" s="7"/>
      <c r="BSH148" s="7"/>
      <c r="BSI148" s="7"/>
      <c r="BSJ148" s="7"/>
      <c r="BSK148" s="7"/>
      <c r="BSL148" s="7"/>
      <c r="BSM148" s="7"/>
      <c r="BSN148" s="7"/>
      <c r="BSO148" s="7"/>
      <c r="BSP148" s="7"/>
      <c r="BSQ148" s="7"/>
      <c r="BSR148" s="7"/>
      <c r="BSS148" s="7"/>
      <c r="BST148" s="7"/>
      <c r="BSU148" s="7"/>
      <c r="BSV148" s="7"/>
      <c r="BSW148" s="7"/>
      <c r="BSX148" s="7"/>
      <c r="BSY148" s="7"/>
      <c r="BSZ148" s="7"/>
      <c r="BTA148" s="7"/>
      <c r="BTB148" s="7"/>
      <c r="BTC148" s="7"/>
      <c r="BTD148" s="7"/>
      <c r="BTE148" s="7"/>
      <c r="BTF148" s="7"/>
      <c r="BTG148" s="7"/>
      <c r="BTH148" s="7"/>
      <c r="BTI148" s="7"/>
      <c r="BTJ148" s="7"/>
      <c r="BTK148" s="7"/>
      <c r="BTL148" s="7"/>
      <c r="BTM148" s="7"/>
      <c r="BTN148" s="7"/>
      <c r="BTO148" s="7"/>
      <c r="BTP148" s="7"/>
      <c r="BTQ148" s="7"/>
      <c r="BTR148" s="7"/>
      <c r="BTS148" s="7"/>
      <c r="BTT148" s="7"/>
      <c r="BTU148" s="7"/>
      <c r="BTV148" s="7"/>
      <c r="BTW148" s="7"/>
      <c r="BTX148" s="7"/>
      <c r="BTY148" s="7"/>
      <c r="BTZ148" s="7"/>
      <c r="BUA148" s="7"/>
      <c r="BUB148" s="7"/>
      <c r="BUC148" s="7"/>
      <c r="BUD148" s="7"/>
      <c r="BUE148" s="7"/>
      <c r="BUF148" s="7"/>
      <c r="BUG148" s="7"/>
      <c r="BUH148" s="7"/>
      <c r="BUI148" s="7"/>
      <c r="BUJ148" s="7"/>
      <c r="BUK148" s="7"/>
      <c r="BUL148" s="7"/>
      <c r="BUM148" s="7"/>
      <c r="BUN148" s="7"/>
      <c r="BUO148" s="7"/>
      <c r="BUP148" s="7"/>
      <c r="BUQ148" s="7"/>
      <c r="BUR148" s="7"/>
      <c r="BUS148" s="7"/>
      <c r="BUT148" s="7"/>
      <c r="BUU148" s="7"/>
      <c r="BUV148" s="7"/>
      <c r="BUW148" s="7"/>
      <c r="BUX148" s="7"/>
      <c r="BUY148" s="7"/>
      <c r="BUZ148" s="7"/>
      <c r="BVA148" s="7"/>
      <c r="BVB148" s="7"/>
      <c r="BVC148" s="7"/>
      <c r="BVD148" s="7"/>
      <c r="BVE148" s="7"/>
      <c r="BVF148" s="7"/>
      <c r="BVG148" s="7"/>
      <c r="BVH148" s="7"/>
      <c r="BVI148" s="7"/>
      <c r="BVJ148" s="7"/>
      <c r="BVK148" s="7"/>
      <c r="BVL148" s="7"/>
      <c r="BVM148" s="7"/>
      <c r="BVN148" s="7"/>
      <c r="BVO148" s="7"/>
      <c r="BVP148" s="7"/>
      <c r="BVQ148" s="7"/>
      <c r="BVR148" s="7"/>
      <c r="BVS148" s="7"/>
      <c r="BVT148" s="7"/>
      <c r="BVU148" s="7"/>
      <c r="BVV148" s="7"/>
      <c r="BVW148" s="7"/>
      <c r="BVX148" s="7"/>
      <c r="BVY148" s="7"/>
      <c r="BVZ148" s="7"/>
      <c r="BWA148" s="7"/>
      <c r="BWB148" s="7"/>
      <c r="BWC148" s="7"/>
      <c r="BWD148" s="7"/>
      <c r="BWE148" s="7"/>
      <c r="BWF148" s="7"/>
      <c r="BWG148" s="7"/>
      <c r="BWH148" s="7"/>
      <c r="BWI148" s="7"/>
      <c r="BWJ148" s="7"/>
      <c r="BWK148" s="7"/>
      <c r="BWL148" s="7"/>
      <c r="BWM148" s="7"/>
      <c r="BWN148" s="7"/>
      <c r="BWO148" s="7"/>
      <c r="BWP148" s="7"/>
      <c r="BWQ148" s="7"/>
      <c r="BWR148" s="7"/>
      <c r="BWS148" s="7"/>
      <c r="BWT148" s="7"/>
      <c r="BWU148" s="7"/>
      <c r="BWV148" s="7"/>
      <c r="BWW148" s="7"/>
      <c r="BWX148" s="7"/>
      <c r="BWY148" s="7"/>
      <c r="BWZ148" s="7"/>
      <c r="BXA148" s="7"/>
      <c r="BXB148" s="7"/>
      <c r="BXC148" s="7"/>
      <c r="BXD148" s="7"/>
      <c r="BXE148" s="7"/>
      <c r="BXF148" s="7"/>
      <c r="BXG148" s="7"/>
      <c r="BXH148" s="7"/>
      <c r="BXI148" s="7"/>
      <c r="BXJ148" s="7"/>
      <c r="BXK148" s="7"/>
      <c r="BXL148" s="7"/>
      <c r="BXM148" s="7"/>
      <c r="BXN148" s="7"/>
      <c r="BXO148" s="7"/>
      <c r="BXP148" s="7"/>
      <c r="BXQ148" s="7"/>
      <c r="BXR148" s="7"/>
      <c r="BXS148" s="7"/>
      <c r="BXT148" s="7"/>
      <c r="BXU148" s="7"/>
      <c r="BXV148" s="7"/>
      <c r="BXW148" s="7"/>
      <c r="BXX148" s="7"/>
      <c r="BXY148" s="7"/>
      <c r="BXZ148" s="7"/>
      <c r="BYA148" s="7"/>
      <c r="BYB148" s="7"/>
      <c r="BYC148" s="7"/>
      <c r="BYD148" s="7"/>
      <c r="BYE148" s="7"/>
      <c r="BYF148" s="7"/>
      <c r="BYG148" s="7"/>
      <c r="BYH148" s="7"/>
      <c r="BYI148" s="7"/>
      <c r="BYJ148" s="7"/>
      <c r="BYK148" s="7"/>
      <c r="BYL148" s="7"/>
      <c r="BYM148" s="7"/>
      <c r="BYN148" s="7"/>
      <c r="BYO148" s="7"/>
      <c r="BYP148" s="7"/>
      <c r="BYQ148" s="7"/>
      <c r="BYR148" s="7"/>
      <c r="BYS148" s="7"/>
      <c r="BYT148" s="7"/>
      <c r="BYU148" s="7"/>
      <c r="BYV148" s="7"/>
      <c r="BYW148" s="7"/>
      <c r="BYX148" s="7"/>
      <c r="BYY148" s="7"/>
      <c r="BYZ148" s="7"/>
      <c r="BZA148" s="7"/>
      <c r="BZB148" s="7"/>
      <c r="BZC148" s="7"/>
      <c r="BZD148" s="7"/>
      <c r="BZE148" s="7"/>
      <c r="BZF148" s="7"/>
      <c r="BZG148" s="7"/>
      <c r="BZH148" s="7"/>
      <c r="BZI148" s="7"/>
      <c r="BZJ148" s="7"/>
      <c r="BZK148" s="7"/>
      <c r="BZL148" s="7"/>
      <c r="BZM148" s="7"/>
      <c r="BZN148" s="7"/>
      <c r="BZO148" s="7"/>
      <c r="BZP148" s="7"/>
      <c r="BZQ148" s="7"/>
      <c r="BZR148" s="7"/>
      <c r="BZS148" s="7"/>
      <c r="BZT148" s="7"/>
      <c r="BZU148" s="7"/>
      <c r="BZV148" s="7"/>
      <c r="BZW148" s="7"/>
      <c r="BZX148" s="7"/>
      <c r="BZY148" s="7"/>
      <c r="BZZ148" s="7"/>
      <c r="CAA148" s="7"/>
      <c r="CAB148" s="7"/>
      <c r="CAC148" s="7"/>
      <c r="CAD148" s="7"/>
      <c r="CAE148" s="7"/>
      <c r="CAF148" s="7"/>
      <c r="CAG148" s="7"/>
      <c r="CAH148" s="7"/>
      <c r="CAI148" s="7"/>
      <c r="CAJ148" s="7"/>
      <c r="CAK148" s="7"/>
      <c r="CAL148" s="7"/>
      <c r="CAM148" s="7"/>
      <c r="CAN148" s="7"/>
      <c r="CAP148" s="7"/>
      <c r="CAQ148" s="7"/>
      <c r="CAR148" s="7"/>
      <c r="CAS148" s="7"/>
      <c r="CAT148" s="7"/>
      <c r="CAU148" s="7"/>
      <c r="CAV148" s="7"/>
      <c r="CAW148" s="7"/>
      <c r="CAX148" s="7"/>
      <c r="CAY148" s="7"/>
      <c r="CAZ148" s="7"/>
      <c r="CBA148" s="7"/>
      <c r="CBB148" s="7"/>
      <c r="CBC148" s="7"/>
      <c r="CBD148" s="7"/>
      <c r="CBE148" s="7"/>
      <c r="CBF148" s="7"/>
      <c r="CBG148" s="7"/>
      <c r="CBH148" s="7"/>
      <c r="CBI148" s="7"/>
      <c r="CBJ148" s="7"/>
      <c r="CBK148" s="7"/>
      <c r="CBL148" s="7"/>
      <c r="CBM148" s="7"/>
      <c r="CBN148" s="7"/>
      <c r="CBO148" s="7"/>
      <c r="CBP148" s="7"/>
      <c r="CBQ148" s="7"/>
      <c r="CBR148" s="7"/>
      <c r="CBS148" s="7"/>
      <c r="CBT148" s="7"/>
      <c r="CBU148" s="7"/>
      <c r="CBV148" s="7"/>
      <c r="CBW148" s="7"/>
      <c r="CBX148" s="7"/>
      <c r="CBY148" s="7"/>
      <c r="CBZ148" s="7"/>
      <c r="CCA148" s="7"/>
      <c r="CCB148" s="7"/>
      <c r="CCC148" s="7"/>
      <c r="CCD148" s="7"/>
      <c r="CCE148" s="7"/>
      <c r="CCF148" s="7"/>
      <c r="CCG148" s="7"/>
      <c r="CCH148" s="7"/>
      <c r="CCI148" s="7"/>
      <c r="CCJ148" s="7"/>
      <c r="CCK148" s="7"/>
      <c r="CCL148" s="7"/>
      <c r="CCM148" s="7"/>
      <c r="CCN148" s="7"/>
      <c r="CCO148" s="7"/>
      <c r="CCP148" s="7"/>
      <c r="CCQ148" s="7"/>
      <c r="CCR148" s="7"/>
      <c r="CCS148" s="7"/>
      <c r="CCT148" s="7"/>
      <c r="CCU148" s="7"/>
      <c r="CCV148" s="7"/>
      <c r="CCW148" s="7"/>
      <c r="CCX148" s="7"/>
      <c r="CCY148" s="7"/>
      <c r="CCZ148" s="7"/>
      <c r="CDA148" s="7"/>
      <c r="CDB148" s="7"/>
      <c r="CDC148" s="7"/>
      <c r="CDD148" s="7"/>
      <c r="CDE148" s="7"/>
      <c r="CDF148" s="7"/>
      <c r="CDG148" s="7"/>
      <c r="CDH148" s="7"/>
      <c r="CDI148" s="7"/>
      <c r="CDJ148" s="7"/>
      <c r="CDK148" s="7"/>
      <c r="CDL148" s="7"/>
      <c r="CDM148" s="7"/>
      <c r="CDN148" s="7"/>
      <c r="CDO148" s="7"/>
      <c r="CDP148" s="7"/>
      <c r="CDQ148" s="7"/>
      <c r="CDR148" s="7"/>
      <c r="CDS148" s="7"/>
      <c r="CDT148" s="7"/>
      <c r="CDU148" s="7"/>
      <c r="CDV148" s="7"/>
      <c r="CDW148" s="7"/>
      <c r="CDX148" s="7"/>
      <c r="CDY148" s="7"/>
      <c r="CDZ148" s="7"/>
      <c r="CEA148" s="7"/>
      <c r="CEB148" s="7"/>
      <c r="CEC148" s="7"/>
      <c r="CED148" s="7"/>
      <c r="CEE148" s="7"/>
      <c r="CEF148" s="7"/>
      <c r="CEG148" s="7"/>
      <c r="CEH148" s="7"/>
      <c r="CEI148" s="7"/>
      <c r="CEJ148" s="7"/>
      <c r="CEK148" s="7"/>
      <c r="CEL148" s="7"/>
      <c r="CEM148" s="7"/>
      <c r="CEN148" s="7"/>
      <c r="CEO148" s="7"/>
      <c r="CEP148" s="7"/>
      <c r="CEQ148" s="7"/>
      <c r="CER148" s="7"/>
      <c r="CES148" s="7"/>
      <c r="CET148" s="7"/>
      <c r="CEU148" s="7"/>
      <c r="CEV148" s="7"/>
      <c r="CEW148" s="7"/>
      <c r="CEX148" s="7"/>
      <c r="CEY148" s="7"/>
      <c r="CEZ148" s="7"/>
      <c r="CFA148" s="7"/>
      <c r="CFB148" s="7"/>
      <c r="CFC148" s="7"/>
      <c r="CFD148" s="7"/>
      <c r="CFE148" s="7"/>
      <c r="CFF148" s="7"/>
      <c r="CFG148" s="7"/>
      <c r="CFH148" s="7"/>
      <c r="CFI148" s="7"/>
      <c r="CFJ148" s="7"/>
      <c r="CFK148" s="7"/>
      <c r="CFL148" s="7"/>
      <c r="CFM148" s="7"/>
      <c r="CFN148" s="7"/>
      <c r="CFO148" s="7"/>
      <c r="CFP148" s="7"/>
      <c r="CFQ148" s="7"/>
      <c r="CFR148" s="7"/>
      <c r="CFS148" s="7"/>
      <c r="CFT148" s="7"/>
      <c r="CFU148" s="7"/>
      <c r="CFV148" s="7"/>
      <c r="CFW148" s="7"/>
      <c r="CFX148" s="7"/>
      <c r="CFY148" s="7"/>
      <c r="CFZ148" s="7"/>
      <c r="CGA148" s="7"/>
      <c r="CGB148" s="7"/>
      <c r="CGC148" s="7"/>
      <c r="CGD148" s="7"/>
      <c r="CGE148" s="7"/>
      <c r="CGF148" s="7"/>
      <c r="CGG148" s="7"/>
      <c r="CGH148" s="7"/>
      <c r="CGI148" s="7"/>
      <c r="CGJ148" s="7"/>
      <c r="CGK148" s="7"/>
      <c r="CGL148" s="7"/>
      <c r="CGM148" s="7"/>
      <c r="CGN148" s="7"/>
      <c r="CGO148" s="7"/>
      <c r="CGP148" s="7"/>
      <c r="CGQ148" s="7"/>
      <c r="CGR148" s="7"/>
      <c r="CGS148" s="7"/>
      <c r="CGT148" s="7"/>
      <c r="CGU148" s="7"/>
      <c r="CGV148" s="7"/>
      <c r="CGW148" s="7"/>
      <c r="CGX148" s="7"/>
      <c r="CGY148" s="7"/>
      <c r="CGZ148" s="7"/>
      <c r="CHA148" s="7"/>
      <c r="CHB148" s="7"/>
      <c r="CHC148" s="7"/>
      <c r="CHD148" s="7"/>
      <c r="CHE148" s="7"/>
      <c r="CHF148" s="7"/>
      <c r="CHG148" s="7"/>
      <c r="CHH148" s="7"/>
      <c r="CHI148" s="7"/>
      <c r="CHJ148" s="7"/>
      <c r="CHK148" s="7"/>
      <c r="CHL148" s="7"/>
      <c r="CHM148" s="7"/>
      <c r="CHN148" s="7"/>
      <c r="CHO148" s="7"/>
      <c r="CHP148" s="7"/>
      <c r="CHQ148" s="7"/>
      <c r="CHR148" s="7"/>
      <c r="CHS148" s="7"/>
      <c r="CHT148" s="7"/>
      <c r="CHU148" s="7"/>
      <c r="CHV148" s="7"/>
      <c r="CHW148" s="7"/>
      <c r="CHX148" s="7"/>
      <c r="CHY148" s="7"/>
      <c r="CHZ148" s="7"/>
      <c r="CIA148" s="7"/>
      <c r="CIB148" s="7"/>
      <c r="CIC148" s="7"/>
      <c r="CID148" s="7"/>
      <c r="CIE148" s="7"/>
      <c r="CIF148" s="7"/>
      <c r="CIG148" s="7"/>
      <c r="CIH148" s="7"/>
      <c r="CII148" s="7"/>
      <c r="CIJ148" s="7"/>
      <c r="CIK148" s="7"/>
      <c r="CIL148" s="7"/>
      <c r="CIM148" s="7"/>
      <c r="CIN148" s="7"/>
      <c r="CIO148" s="7"/>
      <c r="CIP148" s="7"/>
      <c r="CIQ148" s="7"/>
      <c r="CIR148" s="7"/>
      <c r="CIS148" s="7"/>
      <c r="CIT148" s="7"/>
      <c r="CIU148" s="7"/>
      <c r="CIV148" s="7"/>
      <c r="CIW148" s="7"/>
      <c r="CIX148" s="7"/>
      <c r="CIY148" s="7"/>
      <c r="CIZ148" s="7"/>
      <c r="CJA148" s="7"/>
      <c r="CJB148" s="7"/>
      <c r="CJC148" s="7"/>
      <c r="CJD148" s="7"/>
      <c r="CJE148" s="7"/>
      <c r="CJF148" s="7"/>
      <c r="CJG148" s="7"/>
      <c r="CJH148" s="7"/>
      <c r="CJI148" s="7"/>
      <c r="CJJ148" s="7"/>
      <c r="CJK148" s="7"/>
      <c r="CJL148" s="7"/>
      <c r="CJM148" s="7"/>
      <c r="CJN148" s="7"/>
      <c r="CJO148" s="7"/>
      <c r="CJP148" s="7"/>
      <c r="CJQ148" s="7"/>
      <c r="CJR148" s="7"/>
      <c r="CJS148" s="7"/>
      <c r="CJT148" s="7"/>
      <c r="CJU148" s="7"/>
      <c r="CJV148" s="7"/>
      <c r="CJW148" s="7"/>
      <c r="CJX148" s="7"/>
      <c r="CJY148" s="7"/>
      <c r="CJZ148" s="7"/>
      <c r="CKA148" s="7"/>
      <c r="CKB148" s="7"/>
      <c r="CKC148" s="7"/>
      <c r="CKD148" s="7"/>
      <c r="CKE148" s="7"/>
      <c r="CKF148" s="7"/>
      <c r="CKG148" s="7"/>
      <c r="CKH148" s="7"/>
      <c r="CKI148" s="7"/>
      <c r="CKJ148" s="7"/>
      <c r="CKL148" s="7"/>
      <c r="CKM148" s="7"/>
      <c r="CKN148" s="7"/>
      <c r="CKO148" s="7"/>
      <c r="CKP148" s="7"/>
      <c r="CKQ148" s="7"/>
      <c r="CKR148" s="7"/>
      <c r="CKS148" s="7"/>
      <c r="CKT148" s="7"/>
      <c r="CKU148" s="7"/>
      <c r="CKV148" s="7"/>
      <c r="CKW148" s="7"/>
      <c r="CKX148" s="7"/>
      <c r="CKY148" s="7"/>
      <c r="CKZ148" s="7"/>
      <c r="CLA148" s="7"/>
      <c r="CLB148" s="7"/>
      <c r="CLC148" s="7"/>
      <c r="CLD148" s="7"/>
      <c r="CLE148" s="7"/>
      <c r="CLF148" s="7"/>
      <c r="CLG148" s="7"/>
      <c r="CLH148" s="7"/>
      <c r="CLI148" s="7"/>
      <c r="CLJ148" s="7"/>
      <c r="CLK148" s="7"/>
      <c r="CLL148" s="7"/>
      <c r="CLM148" s="7"/>
      <c r="CLN148" s="7"/>
      <c r="CLO148" s="7"/>
      <c r="CLP148" s="7"/>
      <c r="CLQ148" s="7"/>
      <c r="CLR148" s="7"/>
      <c r="CLS148" s="7"/>
      <c r="CLT148" s="7"/>
      <c r="CLU148" s="7"/>
      <c r="CLV148" s="7"/>
      <c r="CLW148" s="7"/>
      <c r="CLX148" s="7"/>
      <c r="CLY148" s="7"/>
      <c r="CLZ148" s="7"/>
      <c r="CMA148" s="7"/>
      <c r="CMB148" s="7"/>
      <c r="CMC148" s="7"/>
      <c r="CMD148" s="7"/>
      <c r="CME148" s="7"/>
      <c r="CMF148" s="7"/>
      <c r="CMG148" s="7"/>
      <c r="CMH148" s="7"/>
      <c r="CMI148" s="7"/>
      <c r="CMJ148" s="7"/>
      <c r="CMK148" s="7"/>
      <c r="CML148" s="7"/>
      <c r="CMM148" s="7"/>
      <c r="CMN148" s="7"/>
      <c r="CMO148" s="7"/>
      <c r="CMP148" s="7"/>
      <c r="CMQ148" s="7"/>
      <c r="CMR148" s="7"/>
      <c r="CMS148" s="7"/>
      <c r="CMT148" s="7"/>
      <c r="CMU148" s="7"/>
      <c r="CMV148" s="7"/>
      <c r="CMW148" s="7"/>
      <c r="CMX148" s="7"/>
      <c r="CMY148" s="7"/>
      <c r="CMZ148" s="7"/>
      <c r="CNA148" s="7"/>
      <c r="CNB148" s="7"/>
      <c r="CNC148" s="7"/>
      <c r="CND148" s="7"/>
      <c r="CNE148" s="7"/>
      <c r="CNF148" s="7"/>
      <c r="CNG148" s="7"/>
      <c r="CNH148" s="7"/>
      <c r="CNI148" s="7"/>
      <c r="CNJ148" s="7"/>
      <c r="CNK148" s="7"/>
      <c r="CNL148" s="7"/>
      <c r="CNM148" s="7"/>
      <c r="CNN148" s="7"/>
      <c r="CNO148" s="7"/>
      <c r="CNP148" s="7"/>
      <c r="CNQ148" s="7"/>
      <c r="CNR148" s="7"/>
      <c r="CNS148" s="7"/>
      <c r="CNT148" s="7"/>
      <c r="CNU148" s="7"/>
      <c r="CNV148" s="7"/>
      <c r="CNW148" s="7"/>
      <c r="CNX148" s="7"/>
      <c r="CNY148" s="7"/>
      <c r="CNZ148" s="7"/>
      <c r="COA148" s="7"/>
      <c r="COB148" s="7"/>
      <c r="COC148" s="7"/>
      <c r="COD148" s="7"/>
      <c r="COE148" s="7"/>
      <c r="COF148" s="7"/>
      <c r="COG148" s="7"/>
      <c r="COH148" s="7"/>
      <c r="COI148" s="7"/>
      <c r="COJ148" s="7"/>
      <c r="COK148" s="7"/>
      <c r="COL148" s="7"/>
      <c r="COM148" s="7"/>
      <c r="CON148" s="7"/>
      <c r="COO148" s="7"/>
      <c r="COP148" s="7"/>
      <c r="COQ148" s="7"/>
      <c r="COR148" s="7"/>
      <c r="COS148" s="7"/>
      <c r="COT148" s="7"/>
      <c r="COU148" s="7"/>
      <c r="COV148" s="7"/>
      <c r="COW148" s="7"/>
      <c r="COX148" s="7"/>
      <c r="COY148" s="7"/>
      <c r="COZ148" s="7"/>
      <c r="CPA148" s="7"/>
      <c r="CPB148" s="7"/>
      <c r="CPC148" s="7"/>
      <c r="CPD148" s="7"/>
      <c r="CPE148" s="7"/>
      <c r="CPF148" s="7"/>
      <c r="CPG148" s="7"/>
      <c r="CPH148" s="7"/>
      <c r="CPI148" s="7"/>
      <c r="CPJ148" s="7"/>
      <c r="CPK148" s="7"/>
      <c r="CPL148" s="7"/>
      <c r="CPM148" s="7"/>
      <c r="CPN148" s="7"/>
      <c r="CPO148" s="7"/>
      <c r="CPP148" s="7"/>
      <c r="CPQ148" s="7"/>
      <c r="CPR148" s="7"/>
      <c r="CPS148" s="7"/>
      <c r="CPT148" s="7"/>
      <c r="CPU148" s="7"/>
      <c r="CPV148" s="7"/>
      <c r="CPW148" s="7"/>
      <c r="CPX148" s="7"/>
      <c r="CPY148" s="7"/>
      <c r="CPZ148" s="7"/>
      <c r="CQA148" s="7"/>
      <c r="CQB148" s="7"/>
      <c r="CQC148" s="7"/>
      <c r="CQD148" s="7"/>
      <c r="CQE148" s="7"/>
      <c r="CQF148" s="7"/>
      <c r="CQG148" s="7"/>
      <c r="CQH148" s="7"/>
      <c r="CQI148" s="7"/>
      <c r="CQJ148" s="7"/>
      <c r="CQK148" s="7"/>
      <c r="CQL148" s="7"/>
      <c r="CQM148" s="7"/>
      <c r="CQN148" s="7"/>
      <c r="CQO148" s="7"/>
      <c r="CQP148" s="7"/>
      <c r="CQQ148" s="7"/>
      <c r="CQR148" s="7"/>
      <c r="CQS148" s="7"/>
      <c r="CQT148" s="7"/>
      <c r="CQU148" s="7"/>
      <c r="CQV148" s="7"/>
      <c r="CQW148" s="7"/>
      <c r="CQX148" s="7"/>
      <c r="CQY148" s="7"/>
      <c r="CQZ148" s="7"/>
      <c r="CRA148" s="7"/>
      <c r="CRB148" s="7"/>
      <c r="CRC148" s="7"/>
      <c r="CRD148" s="7"/>
      <c r="CRE148" s="7"/>
      <c r="CRF148" s="7"/>
      <c r="CRG148" s="7"/>
      <c r="CRH148" s="7"/>
      <c r="CRI148" s="7"/>
      <c r="CRJ148" s="7"/>
      <c r="CRK148" s="7"/>
      <c r="CRL148" s="7"/>
      <c r="CRM148" s="7"/>
      <c r="CRN148" s="7"/>
      <c r="CRO148" s="7"/>
      <c r="CRP148" s="7"/>
      <c r="CRQ148" s="7"/>
      <c r="CRR148" s="7"/>
      <c r="CRS148" s="7"/>
      <c r="CRT148" s="7"/>
      <c r="CRU148" s="7"/>
      <c r="CRV148" s="7"/>
      <c r="CRW148" s="7"/>
      <c r="CRX148" s="7"/>
      <c r="CRY148" s="7"/>
      <c r="CRZ148" s="7"/>
      <c r="CSA148" s="7"/>
      <c r="CSB148" s="7"/>
      <c r="CSC148" s="7"/>
      <c r="CSD148" s="7"/>
      <c r="CSE148" s="7"/>
      <c r="CSF148" s="7"/>
      <c r="CSG148" s="7"/>
      <c r="CSH148" s="7"/>
      <c r="CSI148" s="7"/>
      <c r="CSJ148" s="7"/>
      <c r="CSK148" s="7"/>
      <c r="CSL148" s="7"/>
      <c r="CSM148" s="7"/>
      <c r="CSN148" s="7"/>
      <c r="CSO148" s="7"/>
      <c r="CSP148" s="7"/>
      <c r="CSQ148" s="7"/>
      <c r="CSR148" s="7"/>
      <c r="CSS148" s="7"/>
      <c r="CST148" s="7"/>
      <c r="CSU148" s="7"/>
      <c r="CSV148" s="7"/>
      <c r="CSW148" s="7"/>
      <c r="CSX148" s="7"/>
      <c r="CSY148" s="7"/>
      <c r="CSZ148" s="7"/>
      <c r="CTA148" s="7"/>
      <c r="CTB148" s="7"/>
      <c r="CTC148" s="7"/>
      <c r="CTD148" s="7"/>
      <c r="CTE148" s="7"/>
      <c r="CTF148" s="7"/>
      <c r="CTG148" s="7"/>
      <c r="CTH148" s="7"/>
      <c r="CTI148" s="7"/>
      <c r="CTJ148" s="7"/>
      <c r="CTK148" s="7"/>
      <c r="CTL148" s="7"/>
      <c r="CTM148" s="7"/>
      <c r="CTN148" s="7"/>
      <c r="CTO148" s="7"/>
      <c r="CTP148" s="7"/>
      <c r="CTQ148" s="7"/>
      <c r="CTR148" s="7"/>
      <c r="CTS148" s="7"/>
      <c r="CTT148" s="7"/>
      <c r="CTU148" s="7"/>
      <c r="CTV148" s="7"/>
      <c r="CTW148" s="7"/>
      <c r="CTX148" s="7"/>
      <c r="CTY148" s="7"/>
      <c r="CTZ148" s="7"/>
      <c r="CUA148" s="7"/>
      <c r="CUB148" s="7"/>
      <c r="CUC148" s="7"/>
      <c r="CUD148" s="7"/>
      <c r="CUE148" s="7"/>
      <c r="CUF148" s="7"/>
      <c r="CUH148" s="7"/>
      <c r="CUI148" s="7"/>
      <c r="CUJ148" s="7"/>
      <c r="CUK148" s="7"/>
      <c r="CUL148" s="7"/>
      <c r="CUM148" s="7"/>
      <c r="CUN148" s="7"/>
      <c r="CUO148" s="7"/>
      <c r="CUP148" s="7"/>
      <c r="CUQ148" s="7"/>
      <c r="CUR148" s="7"/>
      <c r="CUS148" s="7"/>
      <c r="CUT148" s="7"/>
      <c r="CUU148" s="7"/>
      <c r="CUV148" s="7"/>
      <c r="CUW148" s="7"/>
      <c r="CUX148" s="7"/>
      <c r="CUY148" s="7"/>
      <c r="CUZ148" s="7"/>
      <c r="CVA148" s="7"/>
      <c r="CVB148" s="7"/>
      <c r="CVC148" s="7"/>
      <c r="CVD148" s="7"/>
      <c r="CVE148" s="7"/>
      <c r="CVF148" s="7"/>
      <c r="CVG148" s="7"/>
      <c r="CVH148" s="7"/>
      <c r="CVI148" s="7"/>
      <c r="CVJ148" s="7"/>
      <c r="CVK148" s="7"/>
      <c r="CVL148" s="7"/>
      <c r="CVM148" s="7"/>
      <c r="CVN148" s="7"/>
      <c r="CVO148" s="7"/>
      <c r="CVP148" s="7"/>
      <c r="CVQ148" s="7"/>
      <c r="CVR148" s="7"/>
      <c r="CVS148" s="7"/>
      <c r="CVT148" s="7"/>
      <c r="CVU148" s="7"/>
      <c r="CVV148" s="7"/>
      <c r="CVW148" s="7"/>
      <c r="CVX148" s="7"/>
      <c r="CVY148" s="7"/>
      <c r="CVZ148" s="7"/>
      <c r="CWA148" s="7"/>
      <c r="CWB148" s="7"/>
      <c r="CWC148" s="7"/>
      <c r="CWD148" s="7"/>
      <c r="CWE148" s="7"/>
      <c r="CWF148" s="7"/>
      <c r="CWG148" s="7"/>
      <c r="CWH148" s="7"/>
      <c r="CWI148" s="7"/>
      <c r="CWJ148" s="7"/>
      <c r="CWK148" s="7"/>
      <c r="CWL148" s="7"/>
      <c r="CWM148" s="7"/>
      <c r="CWN148" s="7"/>
      <c r="CWO148" s="7"/>
      <c r="CWP148" s="7"/>
      <c r="CWQ148" s="7"/>
      <c r="CWR148" s="7"/>
      <c r="CWS148" s="7"/>
      <c r="CWT148" s="7"/>
      <c r="CWU148" s="7"/>
      <c r="CWV148" s="7"/>
      <c r="CWW148" s="7"/>
      <c r="CWX148" s="7"/>
      <c r="CWY148" s="7"/>
      <c r="CWZ148" s="7"/>
      <c r="CXA148" s="7"/>
      <c r="CXB148" s="7"/>
      <c r="CXC148" s="7"/>
      <c r="CXD148" s="7"/>
      <c r="CXE148" s="7"/>
      <c r="CXF148" s="7"/>
      <c r="CXG148" s="7"/>
      <c r="CXH148" s="7"/>
      <c r="CXI148" s="7"/>
      <c r="CXJ148" s="7"/>
      <c r="CXK148" s="7"/>
      <c r="CXL148" s="7"/>
      <c r="CXM148" s="7"/>
      <c r="CXN148" s="7"/>
      <c r="CXO148" s="7"/>
      <c r="CXP148" s="7"/>
      <c r="CXQ148" s="7"/>
      <c r="CXR148" s="7"/>
      <c r="CXS148" s="7"/>
      <c r="CXT148" s="7"/>
      <c r="CXU148" s="7"/>
      <c r="CXV148" s="7"/>
      <c r="CXW148" s="7"/>
      <c r="CXX148" s="7"/>
      <c r="CXY148" s="7"/>
      <c r="CXZ148" s="7"/>
      <c r="CYA148" s="7"/>
      <c r="CYB148" s="7"/>
      <c r="CYC148" s="7"/>
      <c r="CYD148" s="7"/>
      <c r="CYE148" s="7"/>
      <c r="CYF148" s="7"/>
      <c r="CYG148" s="7"/>
      <c r="CYH148" s="7"/>
      <c r="CYI148" s="7"/>
      <c r="CYJ148" s="7"/>
      <c r="CYK148" s="7"/>
      <c r="CYL148" s="7"/>
      <c r="CYM148" s="7"/>
      <c r="CYN148" s="7"/>
      <c r="CYO148" s="7"/>
      <c r="CYP148" s="7"/>
      <c r="CYQ148" s="7"/>
      <c r="CYR148" s="7"/>
      <c r="CYS148" s="7"/>
      <c r="CYT148" s="7"/>
      <c r="CYU148" s="7"/>
      <c r="CYV148" s="7"/>
      <c r="CYW148" s="7"/>
      <c r="CYX148" s="7"/>
      <c r="CYY148" s="7"/>
      <c r="CYZ148" s="7"/>
      <c r="CZA148" s="7"/>
      <c r="CZB148" s="7"/>
      <c r="CZC148" s="7"/>
      <c r="CZD148" s="7"/>
      <c r="CZE148" s="7"/>
      <c r="CZF148" s="7"/>
      <c r="CZG148" s="7"/>
      <c r="CZH148" s="7"/>
      <c r="CZI148" s="7"/>
      <c r="CZJ148" s="7"/>
      <c r="CZK148" s="7"/>
      <c r="CZL148" s="7"/>
      <c r="CZM148" s="7"/>
      <c r="CZN148" s="7"/>
      <c r="CZO148" s="7"/>
      <c r="CZP148" s="7"/>
      <c r="CZQ148" s="7"/>
      <c r="CZR148" s="7"/>
      <c r="CZS148" s="7"/>
      <c r="CZT148" s="7"/>
      <c r="CZU148" s="7"/>
      <c r="CZV148" s="7"/>
      <c r="CZW148" s="7"/>
      <c r="CZX148" s="7"/>
      <c r="CZY148" s="7"/>
      <c r="CZZ148" s="7"/>
      <c r="DAA148" s="7"/>
      <c r="DAB148" s="7"/>
      <c r="DAC148" s="7"/>
      <c r="DAD148" s="7"/>
      <c r="DAE148" s="7"/>
      <c r="DAF148" s="7"/>
      <c r="DAG148" s="7"/>
      <c r="DAH148" s="7"/>
      <c r="DAI148" s="7"/>
      <c r="DAJ148" s="7"/>
      <c r="DAK148" s="7"/>
      <c r="DAL148" s="7"/>
      <c r="DAM148" s="7"/>
      <c r="DAN148" s="7"/>
      <c r="DAO148" s="7"/>
      <c r="DAP148" s="7"/>
      <c r="DAQ148" s="7"/>
      <c r="DAR148" s="7"/>
      <c r="DAS148" s="7"/>
      <c r="DAT148" s="7"/>
      <c r="DAU148" s="7"/>
      <c r="DAV148" s="7"/>
      <c r="DAW148" s="7"/>
      <c r="DAX148" s="7"/>
      <c r="DAY148" s="7"/>
      <c r="DAZ148" s="7"/>
      <c r="DBA148" s="7"/>
      <c r="DBB148" s="7"/>
      <c r="DBC148" s="7"/>
      <c r="DBD148" s="7"/>
      <c r="DBE148" s="7"/>
      <c r="DBF148" s="7"/>
      <c r="DBG148" s="7"/>
      <c r="DBH148" s="7"/>
      <c r="DBI148" s="7"/>
      <c r="DBJ148" s="7"/>
      <c r="DBK148" s="7"/>
      <c r="DBL148" s="7"/>
      <c r="DBM148" s="7"/>
      <c r="DBN148" s="7"/>
      <c r="DBO148" s="7"/>
      <c r="DBP148" s="7"/>
      <c r="DBQ148" s="7"/>
      <c r="DBR148" s="7"/>
      <c r="DBS148" s="7"/>
      <c r="DBT148" s="7"/>
      <c r="DBU148" s="7"/>
      <c r="DBV148" s="7"/>
      <c r="DBW148" s="7"/>
      <c r="DBX148" s="7"/>
      <c r="DBY148" s="7"/>
      <c r="DBZ148" s="7"/>
      <c r="DCA148" s="7"/>
      <c r="DCB148" s="7"/>
      <c r="DCC148" s="7"/>
      <c r="DCD148" s="7"/>
      <c r="DCE148" s="7"/>
      <c r="DCF148" s="7"/>
      <c r="DCG148" s="7"/>
      <c r="DCH148" s="7"/>
      <c r="DCI148" s="7"/>
      <c r="DCJ148" s="7"/>
      <c r="DCK148" s="7"/>
      <c r="DCL148" s="7"/>
      <c r="DCM148" s="7"/>
      <c r="DCN148" s="7"/>
      <c r="DCO148" s="7"/>
      <c r="DCP148" s="7"/>
      <c r="DCQ148" s="7"/>
      <c r="DCR148" s="7"/>
      <c r="DCS148" s="7"/>
      <c r="DCT148" s="7"/>
      <c r="DCU148" s="7"/>
      <c r="DCV148" s="7"/>
      <c r="DCW148" s="7"/>
      <c r="DCX148" s="7"/>
      <c r="DCY148" s="7"/>
      <c r="DCZ148" s="7"/>
      <c r="DDA148" s="7"/>
      <c r="DDB148" s="7"/>
      <c r="DDC148" s="7"/>
      <c r="DDD148" s="7"/>
      <c r="DDE148" s="7"/>
      <c r="DDF148" s="7"/>
      <c r="DDG148" s="7"/>
      <c r="DDH148" s="7"/>
      <c r="DDI148" s="7"/>
      <c r="DDJ148" s="7"/>
      <c r="DDK148" s="7"/>
      <c r="DDL148" s="7"/>
      <c r="DDM148" s="7"/>
      <c r="DDN148" s="7"/>
      <c r="DDO148" s="7"/>
      <c r="DDP148" s="7"/>
      <c r="DDQ148" s="7"/>
      <c r="DDR148" s="7"/>
      <c r="DDS148" s="7"/>
      <c r="DDT148" s="7"/>
      <c r="DDU148" s="7"/>
      <c r="DDV148" s="7"/>
      <c r="DDW148" s="7"/>
      <c r="DDX148" s="7"/>
      <c r="DDY148" s="7"/>
      <c r="DDZ148" s="7"/>
      <c r="DEA148" s="7"/>
      <c r="DEB148" s="7"/>
      <c r="DED148" s="7"/>
      <c r="DEE148" s="7"/>
      <c r="DEF148" s="7"/>
      <c r="DEG148" s="7"/>
      <c r="DEH148" s="7"/>
      <c r="DEI148" s="7"/>
      <c r="DEJ148" s="7"/>
      <c r="DEK148" s="7"/>
      <c r="DEL148" s="7"/>
      <c r="DEM148" s="7"/>
      <c r="DEN148" s="7"/>
      <c r="DEO148" s="7"/>
      <c r="DEP148" s="7"/>
      <c r="DEQ148" s="7"/>
      <c r="DER148" s="7"/>
      <c r="DES148" s="7"/>
      <c r="DET148" s="7"/>
      <c r="DEU148" s="7"/>
      <c r="DEV148" s="7"/>
      <c r="DEW148" s="7"/>
      <c r="DEX148" s="7"/>
      <c r="DEY148" s="7"/>
      <c r="DEZ148" s="7"/>
      <c r="DFA148" s="7"/>
      <c r="DFB148" s="7"/>
      <c r="DFC148" s="7"/>
      <c r="DFD148" s="7"/>
      <c r="DFE148" s="7"/>
      <c r="DFF148" s="7"/>
      <c r="DFG148" s="7"/>
      <c r="DFH148" s="7"/>
      <c r="DFI148" s="7"/>
      <c r="DFJ148" s="7"/>
      <c r="DFK148" s="7"/>
      <c r="DFL148" s="7"/>
      <c r="DFM148" s="7"/>
      <c r="DFN148" s="7"/>
      <c r="DFO148" s="7"/>
      <c r="DFP148" s="7"/>
      <c r="DFQ148" s="7"/>
      <c r="DFR148" s="7"/>
      <c r="DFS148" s="7"/>
      <c r="DFT148" s="7"/>
      <c r="DFU148" s="7"/>
      <c r="DFV148" s="7"/>
      <c r="DFW148" s="7"/>
      <c r="DFX148" s="7"/>
      <c r="DFY148" s="7"/>
      <c r="DFZ148" s="7"/>
      <c r="DGA148" s="7"/>
      <c r="DGB148" s="7"/>
      <c r="DGC148" s="7"/>
      <c r="DGD148" s="7"/>
      <c r="DGE148" s="7"/>
      <c r="DGF148" s="7"/>
      <c r="DGG148" s="7"/>
      <c r="DGH148" s="7"/>
      <c r="DGI148" s="7"/>
      <c r="DGJ148" s="7"/>
      <c r="DGK148" s="7"/>
      <c r="DGL148" s="7"/>
      <c r="DGM148" s="7"/>
      <c r="DGN148" s="7"/>
      <c r="DGO148" s="7"/>
      <c r="DGP148" s="7"/>
      <c r="DGQ148" s="7"/>
      <c r="DGR148" s="7"/>
      <c r="DGS148" s="7"/>
      <c r="DGT148" s="7"/>
      <c r="DGU148" s="7"/>
      <c r="DGV148" s="7"/>
      <c r="DGW148" s="7"/>
      <c r="DGX148" s="7"/>
      <c r="DGY148" s="7"/>
      <c r="DGZ148" s="7"/>
      <c r="DHA148" s="7"/>
      <c r="DHB148" s="7"/>
      <c r="DHC148" s="7"/>
      <c r="DHD148" s="7"/>
      <c r="DHE148" s="7"/>
      <c r="DHF148" s="7"/>
      <c r="DHG148" s="7"/>
      <c r="DHH148" s="7"/>
      <c r="DHI148" s="7"/>
      <c r="DHJ148" s="7"/>
      <c r="DHK148" s="7"/>
      <c r="DHL148" s="7"/>
      <c r="DHM148" s="7"/>
      <c r="DHN148" s="7"/>
      <c r="DHO148" s="7"/>
      <c r="DHP148" s="7"/>
      <c r="DHQ148" s="7"/>
      <c r="DHR148" s="7"/>
      <c r="DHS148" s="7"/>
      <c r="DHT148" s="7"/>
      <c r="DHU148" s="7"/>
      <c r="DHV148" s="7"/>
      <c r="DHW148" s="7"/>
      <c r="DHX148" s="7"/>
      <c r="DHY148" s="7"/>
      <c r="DHZ148" s="7"/>
      <c r="DIA148" s="7"/>
      <c r="DIB148" s="7"/>
      <c r="DIC148" s="7"/>
      <c r="DID148" s="7"/>
      <c r="DIE148" s="7"/>
      <c r="DIF148" s="7"/>
      <c r="DIG148" s="7"/>
      <c r="DIH148" s="7"/>
      <c r="DII148" s="7"/>
      <c r="DIJ148" s="7"/>
      <c r="DIK148" s="7"/>
      <c r="DIL148" s="7"/>
      <c r="DIM148" s="7"/>
      <c r="DIN148" s="7"/>
      <c r="DIO148" s="7"/>
      <c r="DIP148" s="7"/>
      <c r="DIQ148" s="7"/>
      <c r="DIR148" s="7"/>
      <c r="DIS148" s="7"/>
      <c r="DIT148" s="7"/>
      <c r="DIU148" s="7"/>
      <c r="DIV148" s="7"/>
      <c r="DIW148" s="7"/>
      <c r="DIX148" s="7"/>
      <c r="DIY148" s="7"/>
      <c r="DIZ148" s="7"/>
      <c r="DJA148" s="7"/>
      <c r="DJB148" s="7"/>
      <c r="DJC148" s="7"/>
      <c r="DJD148" s="7"/>
      <c r="DJE148" s="7"/>
      <c r="DJF148" s="7"/>
      <c r="DJG148" s="7"/>
      <c r="DJH148" s="7"/>
      <c r="DJI148" s="7"/>
      <c r="DJJ148" s="7"/>
      <c r="DJK148" s="7"/>
      <c r="DJL148" s="7"/>
      <c r="DJM148" s="7"/>
      <c r="DJN148" s="7"/>
      <c r="DJO148" s="7"/>
      <c r="DJP148" s="7"/>
      <c r="DJQ148" s="7"/>
      <c r="DJR148" s="7"/>
      <c r="DJS148" s="7"/>
      <c r="DJT148" s="7"/>
      <c r="DJU148" s="7"/>
      <c r="DJV148" s="7"/>
      <c r="DJW148" s="7"/>
      <c r="DJX148" s="7"/>
      <c r="DJY148" s="7"/>
      <c r="DJZ148" s="7"/>
      <c r="DKA148" s="7"/>
      <c r="DKB148" s="7"/>
      <c r="DKC148" s="7"/>
      <c r="DKD148" s="7"/>
      <c r="DKE148" s="7"/>
      <c r="DKF148" s="7"/>
      <c r="DKG148" s="7"/>
      <c r="DKH148" s="7"/>
      <c r="DKI148" s="7"/>
      <c r="DKJ148" s="7"/>
      <c r="DKK148" s="7"/>
      <c r="DKL148" s="7"/>
      <c r="DKM148" s="7"/>
      <c r="DKN148" s="7"/>
      <c r="DKO148" s="7"/>
      <c r="DKP148" s="7"/>
      <c r="DKQ148" s="7"/>
      <c r="DKR148" s="7"/>
      <c r="DKS148" s="7"/>
      <c r="DKT148" s="7"/>
      <c r="DKU148" s="7"/>
      <c r="DKV148" s="7"/>
      <c r="DKW148" s="7"/>
      <c r="DKX148" s="7"/>
      <c r="DKY148" s="7"/>
      <c r="DKZ148" s="7"/>
      <c r="DLA148" s="7"/>
      <c r="DLB148" s="7"/>
      <c r="DLC148" s="7"/>
      <c r="DLD148" s="7"/>
      <c r="DLE148" s="7"/>
      <c r="DLF148" s="7"/>
      <c r="DLG148" s="7"/>
      <c r="DLH148" s="7"/>
      <c r="DLI148" s="7"/>
      <c r="DLJ148" s="7"/>
      <c r="DLK148" s="7"/>
      <c r="DLL148" s="7"/>
      <c r="DLM148" s="7"/>
      <c r="DLN148" s="7"/>
      <c r="DLO148" s="7"/>
      <c r="DLP148" s="7"/>
      <c r="DLQ148" s="7"/>
      <c r="DLR148" s="7"/>
      <c r="DLS148" s="7"/>
      <c r="DLT148" s="7"/>
      <c r="DLU148" s="7"/>
      <c r="DLV148" s="7"/>
      <c r="DLW148" s="7"/>
      <c r="DLX148" s="7"/>
      <c r="DLY148" s="7"/>
      <c r="DLZ148" s="7"/>
      <c r="DMA148" s="7"/>
      <c r="DMB148" s="7"/>
      <c r="DMC148" s="7"/>
      <c r="DMD148" s="7"/>
      <c r="DME148" s="7"/>
      <c r="DMF148" s="7"/>
      <c r="DMG148" s="7"/>
      <c r="DMH148" s="7"/>
      <c r="DMI148" s="7"/>
      <c r="DMJ148" s="7"/>
      <c r="DMK148" s="7"/>
      <c r="DML148" s="7"/>
      <c r="DMM148" s="7"/>
      <c r="DMN148" s="7"/>
      <c r="DMO148" s="7"/>
      <c r="DMP148" s="7"/>
      <c r="DMQ148" s="7"/>
      <c r="DMR148" s="7"/>
      <c r="DMS148" s="7"/>
      <c r="DMT148" s="7"/>
      <c r="DMU148" s="7"/>
      <c r="DMV148" s="7"/>
      <c r="DMW148" s="7"/>
      <c r="DMX148" s="7"/>
      <c r="DMY148" s="7"/>
      <c r="DMZ148" s="7"/>
      <c r="DNA148" s="7"/>
      <c r="DNB148" s="7"/>
      <c r="DNC148" s="7"/>
      <c r="DND148" s="7"/>
      <c r="DNE148" s="7"/>
      <c r="DNF148" s="7"/>
      <c r="DNG148" s="7"/>
      <c r="DNH148" s="7"/>
      <c r="DNI148" s="7"/>
      <c r="DNJ148" s="7"/>
      <c r="DNK148" s="7"/>
      <c r="DNL148" s="7"/>
      <c r="DNM148" s="7"/>
      <c r="DNN148" s="7"/>
      <c r="DNO148" s="7"/>
      <c r="DNP148" s="7"/>
      <c r="DNQ148" s="7"/>
      <c r="DNR148" s="7"/>
      <c r="DNS148" s="7"/>
      <c r="DNT148" s="7"/>
      <c r="DNU148" s="7"/>
      <c r="DNV148" s="7"/>
      <c r="DNW148" s="7"/>
      <c r="DNX148" s="7"/>
      <c r="DNZ148" s="7"/>
      <c r="DOA148" s="7"/>
      <c r="DOB148" s="7"/>
      <c r="DOC148" s="7"/>
      <c r="DOD148" s="7"/>
      <c r="DOE148" s="7"/>
      <c r="DOF148" s="7"/>
      <c r="DOG148" s="7"/>
      <c r="DOH148" s="7"/>
      <c r="DOI148" s="7"/>
      <c r="DOJ148" s="7"/>
      <c r="DOK148" s="7"/>
      <c r="DOL148" s="7"/>
      <c r="DOM148" s="7"/>
      <c r="DON148" s="7"/>
      <c r="DOO148" s="7"/>
      <c r="DOP148" s="7"/>
      <c r="DOQ148" s="7"/>
      <c r="DOR148" s="7"/>
      <c r="DOS148" s="7"/>
      <c r="DOT148" s="7"/>
      <c r="DOU148" s="7"/>
      <c r="DOV148" s="7"/>
      <c r="DOW148" s="7"/>
      <c r="DOX148" s="7"/>
      <c r="DOY148" s="7"/>
      <c r="DOZ148" s="7"/>
      <c r="DPA148" s="7"/>
      <c r="DPB148" s="7"/>
      <c r="DPC148" s="7"/>
      <c r="DPD148" s="7"/>
      <c r="DPE148" s="7"/>
      <c r="DPF148" s="7"/>
      <c r="DPG148" s="7"/>
      <c r="DPH148" s="7"/>
      <c r="DPI148" s="7"/>
      <c r="DPJ148" s="7"/>
      <c r="DPK148" s="7"/>
      <c r="DPL148" s="7"/>
      <c r="DPM148" s="7"/>
      <c r="DPN148" s="7"/>
      <c r="DPO148" s="7"/>
      <c r="DPP148" s="7"/>
      <c r="DPQ148" s="7"/>
      <c r="DPR148" s="7"/>
      <c r="DPS148" s="7"/>
      <c r="DPT148" s="7"/>
      <c r="DPU148" s="7"/>
      <c r="DPV148" s="7"/>
      <c r="DPW148" s="7"/>
      <c r="DPX148" s="7"/>
      <c r="DPY148" s="7"/>
      <c r="DPZ148" s="7"/>
      <c r="DQA148" s="7"/>
      <c r="DQB148" s="7"/>
      <c r="DQC148" s="7"/>
      <c r="DQD148" s="7"/>
      <c r="DQE148" s="7"/>
      <c r="DQF148" s="7"/>
      <c r="DQG148" s="7"/>
      <c r="DQH148" s="7"/>
      <c r="DQI148" s="7"/>
      <c r="DQJ148" s="7"/>
      <c r="DQK148" s="7"/>
      <c r="DQL148" s="7"/>
      <c r="DQM148" s="7"/>
      <c r="DQN148" s="7"/>
      <c r="DQO148" s="7"/>
      <c r="DQP148" s="7"/>
      <c r="DQQ148" s="7"/>
      <c r="DQR148" s="7"/>
      <c r="DQS148" s="7"/>
      <c r="DQT148" s="7"/>
      <c r="DQU148" s="7"/>
      <c r="DQV148" s="7"/>
      <c r="DQW148" s="7"/>
      <c r="DQX148" s="7"/>
      <c r="DQY148" s="7"/>
      <c r="DQZ148" s="7"/>
      <c r="DRA148" s="7"/>
      <c r="DRB148" s="7"/>
      <c r="DRC148" s="7"/>
      <c r="DRD148" s="7"/>
      <c r="DRE148" s="7"/>
      <c r="DRF148" s="7"/>
      <c r="DRG148" s="7"/>
      <c r="DRH148" s="7"/>
      <c r="DRI148" s="7"/>
      <c r="DRJ148" s="7"/>
      <c r="DRK148" s="7"/>
      <c r="DRL148" s="7"/>
      <c r="DRM148" s="7"/>
      <c r="DRN148" s="7"/>
      <c r="DRO148" s="7"/>
      <c r="DRP148" s="7"/>
      <c r="DRQ148" s="7"/>
      <c r="DRR148" s="7"/>
      <c r="DRS148" s="7"/>
      <c r="DRT148" s="7"/>
      <c r="DRU148" s="7"/>
      <c r="DRV148" s="7"/>
      <c r="DRW148" s="7"/>
      <c r="DRX148" s="7"/>
      <c r="DRY148" s="7"/>
      <c r="DRZ148" s="7"/>
      <c r="DSA148" s="7"/>
      <c r="DSB148" s="7"/>
      <c r="DSC148" s="7"/>
      <c r="DSD148" s="7"/>
      <c r="DSE148" s="7"/>
      <c r="DSF148" s="7"/>
      <c r="DSG148" s="7"/>
      <c r="DSH148" s="7"/>
      <c r="DSI148" s="7"/>
      <c r="DSJ148" s="7"/>
      <c r="DSK148" s="7"/>
      <c r="DSL148" s="7"/>
      <c r="DSM148" s="7"/>
      <c r="DSN148" s="7"/>
      <c r="DSO148" s="7"/>
      <c r="DSP148" s="7"/>
      <c r="DSQ148" s="7"/>
      <c r="DSR148" s="7"/>
      <c r="DSS148" s="7"/>
      <c r="DST148" s="7"/>
      <c r="DSU148" s="7"/>
      <c r="DSV148" s="7"/>
      <c r="DSW148" s="7"/>
      <c r="DSX148" s="7"/>
      <c r="DSY148" s="7"/>
      <c r="DSZ148" s="7"/>
      <c r="DTA148" s="7"/>
      <c r="DTB148" s="7"/>
      <c r="DTC148" s="7"/>
      <c r="DTD148" s="7"/>
      <c r="DTE148" s="7"/>
      <c r="DTF148" s="7"/>
      <c r="DTG148" s="7"/>
      <c r="DTH148" s="7"/>
      <c r="DTI148" s="7"/>
      <c r="DTJ148" s="7"/>
      <c r="DTK148" s="7"/>
      <c r="DTL148" s="7"/>
      <c r="DTM148" s="7"/>
      <c r="DTN148" s="7"/>
      <c r="DTO148" s="7"/>
      <c r="DTP148" s="7"/>
      <c r="DTQ148" s="7"/>
      <c r="DTR148" s="7"/>
      <c r="DTS148" s="7"/>
      <c r="DTT148" s="7"/>
      <c r="DTU148" s="7"/>
      <c r="DTV148" s="7"/>
      <c r="DTW148" s="7"/>
      <c r="DTX148" s="7"/>
      <c r="DTY148" s="7"/>
      <c r="DTZ148" s="7"/>
      <c r="DUA148" s="7"/>
      <c r="DUB148" s="7"/>
      <c r="DUC148" s="7"/>
      <c r="DUD148" s="7"/>
      <c r="DUE148" s="7"/>
      <c r="DUF148" s="7"/>
      <c r="DUG148" s="7"/>
      <c r="DUH148" s="7"/>
      <c r="DUI148" s="7"/>
      <c r="DUJ148" s="7"/>
      <c r="DUK148" s="7"/>
      <c r="DUL148" s="7"/>
      <c r="DUM148" s="7"/>
      <c r="DUN148" s="7"/>
      <c r="DUO148" s="7"/>
      <c r="DUP148" s="7"/>
      <c r="DUQ148" s="7"/>
      <c r="DUR148" s="7"/>
      <c r="DUS148" s="7"/>
      <c r="DUT148" s="7"/>
      <c r="DUU148" s="7"/>
      <c r="DUV148" s="7"/>
      <c r="DUW148" s="7"/>
      <c r="DUX148" s="7"/>
      <c r="DUY148" s="7"/>
      <c r="DUZ148" s="7"/>
      <c r="DVA148" s="7"/>
      <c r="DVB148" s="7"/>
      <c r="DVC148" s="7"/>
      <c r="DVD148" s="7"/>
      <c r="DVE148" s="7"/>
      <c r="DVF148" s="7"/>
      <c r="DVG148" s="7"/>
      <c r="DVH148" s="7"/>
      <c r="DVI148" s="7"/>
      <c r="DVJ148" s="7"/>
      <c r="DVK148" s="7"/>
      <c r="DVL148" s="7"/>
      <c r="DVM148" s="7"/>
      <c r="DVN148" s="7"/>
      <c r="DVO148" s="7"/>
      <c r="DVP148" s="7"/>
      <c r="DVQ148" s="7"/>
      <c r="DVR148" s="7"/>
      <c r="DVS148" s="7"/>
      <c r="DVT148" s="7"/>
      <c r="DVU148" s="7"/>
      <c r="DVV148" s="7"/>
      <c r="DVW148" s="7"/>
      <c r="DVX148" s="7"/>
      <c r="DVY148" s="7"/>
      <c r="DVZ148" s="7"/>
      <c r="DWA148" s="7"/>
      <c r="DWB148" s="7"/>
      <c r="DWC148" s="7"/>
      <c r="DWD148" s="7"/>
      <c r="DWE148" s="7"/>
      <c r="DWF148" s="7"/>
      <c r="DWG148" s="7"/>
      <c r="DWH148" s="7"/>
      <c r="DWI148" s="7"/>
      <c r="DWJ148" s="7"/>
      <c r="DWK148" s="7"/>
      <c r="DWL148" s="7"/>
      <c r="DWM148" s="7"/>
      <c r="DWN148" s="7"/>
      <c r="DWO148" s="7"/>
      <c r="DWP148" s="7"/>
      <c r="DWQ148" s="7"/>
      <c r="DWR148" s="7"/>
      <c r="DWS148" s="7"/>
      <c r="DWT148" s="7"/>
      <c r="DWU148" s="7"/>
      <c r="DWV148" s="7"/>
      <c r="DWW148" s="7"/>
      <c r="DWX148" s="7"/>
      <c r="DWY148" s="7"/>
      <c r="DWZ148" s="7"/>
      <c r="DXA148" s="7"/>
      <c r="DXB148" s="7"/>
      <c r="DXC148" s="7"/>
      <c r="DXD148" s="7"/>
      <c r="DXE148" s="7"/>
      <c r="DXF148" s="7"/>
      <c r="DXG148" s="7"/>
      <c r="DXH148" s="7"/>
      <c r="DXI148" s="7"/>
      <c r="DXJ148" s="7"/>
      <c r="DXK148" s="7"/>
      <c r="DXL148" s="7"/>
      <c r="DXM148" s="7"/>
      <c r="DXN148" s="7"/>
      <c r="DXO148" s="7"/>
      <c r="DXP148" s="7"/>
      <c r="DXQ148" s="7"/>
      <c r="DXR148" s="7"/>
      <c r="DXS148" s="7"/>
      <c r="DXT148" s="7"/>
      <c r="DXV148" s="7"/>
      <c r="DXW148" s="7"/>
      <c r="DXX148" s="7"/>
      <c r="DXY148" s="7"/>
      <c r="DXZ148" s="7"/>
      <c r="DYA148" s="7"/>
      <c r="DYB148" s="7"/>
      <c r="DYC148" s="7"/>
      <c r="DYD148" s="7"/>
      <c r="DYE148" s="7"/>
      <c r="DYF148" s="7"/>
      <c r="DYG148" s="7"/>
      <c r="DYH148" s="7"/>
      <c r="DYI148" s="7"/>
      <c r="DYJ148" s="7"/>
      <c r="DYK148" s="7"/>
      <c r="DYL148" s="7"/>
      <c r="DYM148" s="7"/>
      <c r="DYN148" s="7"/>
      <c r="DYO148" s="7"/>
      <c r="DYP148" s="7"/>
      <c r="DYQ148" s="7"/>
      <c r="DYR148" s="7"/>
      <c r="DYS148" s="7"/>
      <c r="DYT148" s="7"/>
      <c r="DYU148" s="7"/>
      <c r="DYV148" s="7"/>
      <c r="DYW148" s="7"/>
      <c r="DYX148" s="7"/>
      <c r="DYY148" s="7"/>
      <c r="DYZ148" s="7"/>
      <c r="DZA148" s="7"/>
      <c r="DZB148" s="7"/>
      <c r="DZC148" s="7"/>
      <c r="DZD148" s="7"/>
      <c r="DZE148" s="7"/>
      <c r="DZF148" s="7"/>
      <c r="DZG148" s="7"/>
      <c r="DZH148" s="7"/>
      <c r="DZI148" s="7"/>
      <c r="DZJ148" s="7"/>
      <c r="DZK148" s="7"/>
      <c r="DZL148" s="7"/>
      <c r="DZM148" s="7"/>
      <c r="DZN148" s="7"/>
      <c r="DZO148" s="7"/>
      <c r="DZP148" s="7"/>
      <c r="DZQ148" s="7"/>
      <c r="DZR148" s="7"/>
      <c r="DZS148" s="7"/>
      <c r="DZT148" s="7"/>
      <c r="DZU148" s="7"/>
      <c r="DZV148" s="7"/>
      <c r="DZW148" s="7"/>
      <c r="DZX148" s="7"/>
      <c r="DZY148" s="7"/>
      <c r="DZZ148" s="7"/>
      <c r="EAA148" s="7"/>
      <c r="EAB148" s="7"/>
      <c r="EAC148" s="7"/>
      <c r="EAD148" s="7"/>
      <c r="EAE148" s="7"/>
      <c r="EAF148" s="7"/>
      <c r="EAG148" s="7"/>
      <c r="EAH148" s="7"/>
      <c r="EAI148" s="7"/>
      <c r="EAJ148" s="7"/>
      <c r="EAK148" s="7"/>
      <c r="EAL148" s="7"/>
      <c r="EAM148" s="7"/>
      <c r="EAN148" s="7"/>
      <c r="EAO148" s="7"/>
      <c r="EAP148" s="7"/>
      <c r="EAQ148" s="7"/>
      <c r="EAR148" s="7"/>
      <c r="EAS148" s="7"/>
      <c r="EAT148" s="7"/>
      <c r="EAU148" s="7"/>
      <c r="EAV148" s="7"/>
      <c r="EAW148" s="7"/>
      <c r="EAX148" s="7"/>
      <c r="EAY148" s="7"/>
      <c r="EAZ148" s="7"/>
      <c r="EBA148" s="7"/>
      <c r="EBB148" s="7"/>
      <c r="EBC148" s="7"/>
      <c r="EBD148" s="7"/>
      <c r="EBE148" s="7"/>
      <c r="EBF148" s="7"/>
      <c r="EBG148" s="7"/>
      <c r="EBH148" s="7"/>
      <c r="EBI148" s="7"/>
      <c r="EBJ148" s="7"/>
      <c r="EBK148" s="7"/>
      <c r="EBL148" s="7"/>
      <c r="EBM148" s="7"/>
      <c r="EBN148" s="7"/>
      <c r="EBO148" s="7"/>
      <c r="EBP148" s="7"/>
      <c r="EBQ148" s="7"/>
      <c r="EBR148" s="7"/>
      <c r="EBS148" s="7"/>
      <c r="EBT148" s="7"/>
      <c r="EBU148" s="7"/>
      <c r="EBV148" s="7"/>
      <c r="EBW148" s="7"/>
      <c r="EBX148" s="7"/>
      <c r="EBY148" s="7"/>
      <c r="EBZ148" s="7"/>
      <c r="ECA148" s="7"/>
      <c r="ECB148" s="7"/>
      <c r="ECC148" s="7"/>
      <c r="ECD148" s="7"/>
      <c r="ECE148" s="7"/>
      <c r="ECF148" s="7"/>
      <c r="ECG148" s="7"/>
      <c r="ECH148" s="7"/>
      <c r="ECI148" s="7"/>
      <c r="ECJ148" s="7"/>
      <c r="ECK148" s="7"/>
      <c r="ECL148" s="7"/>
      <c r="ECM148" s="7"/>
      <c r="ECN148" s="7"/>
      <c r="ECO148" s="7"/>
      <c r="ECP148" s="7"/>
      <c r="ECQ148" s="7"/>
      <c r="ECR148" s="7"/>
      <c r="ECS148" s="7"/>
      <c r="ECT148" s="7"/>
      <c r="ECU148" s="7"/>
      <c r="ECV148" s="7"/>
      <c r="ECW148" s="7"/>
      <c r="ECX148" s="7"/>
      <c r="ECY148" s="7"/>
      <c r="ECZ148" s="7"/>
      <c r="EDA148" s="7"/>
      <c r="EDB148" s="7"/>
      <c r="EDC148" s="7"/>
      <c r="EDD148" s="7"/>
      <c r="EDE148" s="7"/>
      <c r="EDF148" s="7"/>
      <c r="EDG148" s="7"/>
      <c r="EDH148" s="7"/>
      <c r="EDI148" s="7"/>
      <c r="EDJ148" s="7"/>
      <c r="EDK148" s="7"/>
      <c r="EDL148" s="7"/>
      <c r="EDM148" s="7"/>
      <c r="EDN148" s="7"/>
      <c r="EDO148" s="7"/>
      <c r="EDP148" s="7"/>
      <c r="EDQ148" s="7"/>
      <c r="EDR148" s="7"/>
      <c r="EDS148" s="7"/>
      <c r="EDT148" s="7"/>
      <c r="EDU148" s="7"/>
      <c r="EDV148" s="7"/>
      <c r="EDW148" s="7"/>
      <c r="EDX148" s="7"/>
      <c r="EDY148" s="7"/>
      <c r="EDZ148" s="7"/>
      <c r="EEA148" s="7"/>
      <c r="EEB148" s="7"/>
      <c r="EEC148" s="7"/>
      <c r="EED148" s="7"/>
      <c r="EEE148" s="7"/>
      <c r="EEF148" s="7"/>
      <c r="EEG148" s="7"/>
      <c r="EEH148" s="7"/>
      <c r="EEI148" s="7"/>
      <c r="EEJ148" s="7"/>
      <c r="EEK148" s="7"/>
      <c r="EEL148" s="7"/>
      <c r="EEM148" s="7"/>
      <c r="EEN148" s="7"/>
      <c r="EEO148" s="7"/>
      <c r="EEP148" s="7"/>
      <c r="EEQ148" s="7"/>
      <c r="EER148" s="7"/>
      <c r="EES148" s="7"/>
      <c r="EET148" s="7"/>
      <c r="EEU148" s="7"/>
      <c r="EEV148" s="7"/>
      <c r="EEW148" s="7"/>
      <c r="EEX148" s="7"/>
      <c r="EEY148" s="7"/>
      <c r="EEZ148" s="7"/>
      <c r="EFA148" s="7"/>
      <c r="EFB148" s="7"/>
      <c r="EFC148" s="7"/>
      <c r="EFD148" s="7"/>
      <c r="EFE148" s="7"/>
      <c r="EFF148" s="7"/>
      <c r="EFG148" s="7"/>
      <c r="EFH148" s="7"/>
      <c r="EFI148" s="7"/>
      <c r="EFJ148" s="7"/>
      <c r="EFK148" s="7"/>
      <c r="EFL148" s="7"/>
      <c r="EFM148" s="7"/>
      <c r="EFN148" s="7"/>
      <c r="EFO148" s="7"/>
      <c r="EFP148" s="7"/>
      <c r="EFQ148" s="7"/>
      <c r="EFR148" s="7"/>
      <c r="EFS148" s="7"/>
      <c r="EFT148" s="7"/>
      <c r="EFU148" s="7"/>
      <c r="EFV148" s="7"/>
      <c r="EFW148" s="7"/>
      <c r="EFX148" s="7"/>
      <c r="EFY148" s="7"/>
      <c r="EFZ148" s="7"/>
      <c r="EGA148" s="7"/>
      <c r="EGB148" s="7"/>
      <c r="EGC148" s="7"/>
      <c r="EGD148" s="7"/>
      <c r="EGE148" s="7"/>
      <c r="EGF148" s="7"/>
      <c r="EGG148" s="7"/>
      <c r="EGH148" s="7"/>
      <c r="EGI148" s="7"/>
      <c r="EGJ148" s="7"/>
      <c r="EGK148" s="7"/>
      <c r="EGL148" s="7"/>
      <c r="EGM148" s="7"/>
      <c r="EGN148" s="7"/>
      <c r="EGO148" s="7"/>
      <c r="EGP148" s="7"/>
      <c r="EGQ148" s="7"/>
      <c r="EGR148" s="7"/>
      <c r="EGS148" s="7"/>
      <c r="EGT148" s="7"/>
      <c r="EGU148" s="7"/>
      <c r="EGV148" s="7"/>
      <c r="EGW148" s="7"/>
      <c r="EGX148" s="7"/>
      <c r="EGY148" s="7"/>
      <c r="EGZ148" s="7"/>
      <c r="EHA148" s="7"/>
      <c r="EHB148" s="7"/>
      <c r="EHC148" s="7"/>
      <c r="EHD148" s="7"/>
      <c r="EHE148" s="7"/>
      <c r="EHF148" s="7"/>
      <c r="EHG148" s="7"/>
      <c r="EHH148" s="7"/>
      <c r="EHI148" s="7"/>
      <c r="EHJ148" s="7"/>
      <c r="EHK148" s="7"/>
      <c r="EHL148" s="7"/>
      <c r="EHM148" s="7"/>
      <c r="EHN148" s="7"/>
      <c r="EHO148" s="7"/>
      <c r="EHP148" s="7"/>
      <c r="EHR148" s="7"/>
      <c r="EHS148" s="7"/>
      <c r="EHT148" s="7"/>
      <c r="EHU148" s="7"/>
      <c r="EHV148" s="7"/>
      <c r="EHW148" s="7"/>
      <c r="EHX148" s="7"/>
      <c r="EHY148" s="7"/>
      <c r="EHZ148" s="7"/>
      <c r="EIA148" s="7"/>
      <c r="EIB148" s="7"/>
      <c r="EIC148" s="7"/>
      <c r="EID148" s="7"/>
      <c r="EIE148" s="7"/>
      <c r="EIF148" s="7"/>
      <c r="EIG148" s="7"/>
      <c r="EIH148" s="7"/>
      <c r="EII148" s="7"/>
      <c r="EIJ148" s="7"/>
      <c r="EIK148" s="7"/>
      <c r="EIL148" s="7"/>
      <c r="EIM148" s="7"/>
      <c r="EIN148" s="7"/>
      <c r="EIO148" s="7"/>
      <c r="EIP148" s="7"/>
      <c r="EIQ148" s="7"/>
      <c r="EIR148" s="7"/>
      <c r="EIS148" s="7"/>
      <c r="EIT148" s="7"/>
      <c r="EIU148" s="7"/>
      <c r="EIV148" s="7"/>
      <c r="EIW148" s="7"/>
      <c r="EIX148" s="7"/>
      <c r="EIY148" s="7"/>
      <c r="EIZ148" s="7"/>
      <c r="EJA148" s="7"/>
      <c r="EJB148" s="7"/>
      <c r="EJC148" s="7"/>
      <c r="EJD148" s="7"/>
      <c r="EJE148" s="7"/>
      <c r="EJF148" s="7"/>
      <c r="EJG148" s="7"/>
      <c r="EJH148" s="7"/>
      <c r="EJI148" s="7"/>
      <c r="EJJ148" s="7"/>
      <c r="EJK148" s="7"/>
      <c r="EJL148" s="7"/>
      <c r="EJM148" s="7"/>
      <c r="EJN148" s="7"/>
      <c r="EJO148" s="7"/>
      <c r="EJP148" s="7"/>
      <c r="EJQ148" s="7"/>
      <c r="EJR148" s="7"/>
      <c r="EJS148" s="7"/>
      <c r="EJT148" s="7"/>
      <c r="EJU148" s="7"/>
      <c r="EJV148" s="7"/>
      <c r="EJW148" s="7"/>
      <c r="EJX148" s="7"/>
      <c r="EJY148" s="7"/>
      <c r="EJZ148" s="7"/>
      <c r="EKA148" s="7"/>
      <c r="EKB148" s="7"/>
      <c r="EKC148" s="7"/>
      <c r="EKD148" s="7"/>
      <c r="EKE148" s="7"/>
      <c r="EKF148" s="7"/>
      <c r="EKG148" s="7"/>
      <c r="EKH148" s="7"/>
      <c r="EKI148" s="7"/>
      <c r="EKJ148" s="7"/>
      <c r="EKK148" s="7"/>
      <c r="EKL148" s="7"/>
      <c r="EKM148" s="7"/>
      <c r="EKN148" s="7"/>
      <c r="EKO148" s="7"/>
      <c r="EKP148" s="7"/>
      <c r="EKQ148" s="7"/>
      <c r="EKR148" s="7"/>
      <c r="EKS148" s="7"/>
      <c r="EKT148" s="7"/>
      <c r="EKU148" s="7"/>
      <c r="EKV148" s="7"/>
      <c r="EKW148" s="7"/>
      <c r="EKX148" s="7"/>
      <c r="EKY148" s="7"/>
      <c r="EKZ148" s="7"/>
      <c r="ELA148" s="7"/>
      <c r="ELB148" s="7"/>
      <c r="ELC148" s="7"/>
      <c r="ELD148" s="7"/>
      <c r="ELE148" s="7"/>
      <c r="ELF148" s="7"/>
      <c r="ELG148" s="7"/>
      <c r="ELH148" s="7"/>
      <c r="ELI148" s="7"/>
      <c r="ELJ148" s="7"/>
      <c r="ELK148" s="7"/>
      <c r="ELL148" s="7"/>
      <c r="ELM148" s="7"/>
      <c r="ELN148" s="7"/>
      <c r="ELO148" s="7"/>
      <c r="ELP148" s="7"/>
      <c r="ELQ148" s="7"/>
      <c r="ELR148" s="7"/>
      <c r="ELS148" s="7"/>
      <c r="ELT148" s="7"/>
      <c r="ELU148" s="7"/>
      <c r="ELV148" s="7"/>
      <c r="ELW148" s="7"/>
      <c r="ELX148" s="7"/>
      <c r="ELY148" s="7"/>
      <c r="ELZ148" s="7"/>
      <c r="EMA148" s="7"/>
      <c r="EMB148" s="7"/>
      <c r="EMC148" s="7"/>
      <c r="EMD148" s="7"/>
      <c r="EME148" s="7"/>
      <c r="EMF148" s="7"/>
      <c r="EMG148" s="7"/>
      <c r="EMH148" s="7"/>
      <c r="EMI148" s="7"/>
      <c r="EMJ148" s="7"/>
      <c r="EMK148" s="7"/>
      <c r="EML148" s="7"/>
      <c r="EMM148" s="7"/>
      <c r="EMN148" s="7"/>
      <c r="EMO148" s="7"/>
      <c r="EMP148" s="7"/>
      <c r="EMQ148" s="7"/>
      <c r="EMR148" s="7"/>
      <c r="EMS148" s="7"/>
      <c r="EMT148" s="7"/>
      <c r="EMU148" s="7"/>
      <c r="EMV148" s="7"/>
      <c r="EMW148" s="7"/>
      <c r="EMX148" s="7"/>
      <c r="EMY148" s="7"/>
      <c r="EMZ148" s="7"/>
      <c r="ENA148" s="7"/>
      <c r="ENB148" s="7"/>
      <c r="ENC148" s="7"/>
      <c r="END148" s="7"/>
      <c r="ENE148" s="7"/>
      <c r="ENF148" s="7"/>
      <c r="ENG148" s="7"/>
      <c r="ENH148" s="7"/>
      <c r="ENI148" s="7"/>
      <c r="ENJ148" s="7"/>
      <c r="ENK148" s="7"/>
      <c r="ENL148" s="7"/>
      <c r="ENM148" s="7"/>
      <c r="ENN148" s="7"/>
      <c r="ENO148" s="7"/>
      <c r="ENP148" s="7"/>
      <c r="ENQ148" s="7"/>
      <c r="ENR148" s="7"/>
      <c r="ENS148" s="7"/>
      <c r="ENT148" s="7"/>
      <c r="ENU148" s="7"/>
      <c r="ENV148" s="7"/>
      <c r="ENW148" s="7"/>
      <c r="ENX148" s="7"/>
      <c r="ENY148" s="7"/>
      <c r="ENZ148" s="7"/>
      <c r="EOA148" s="7"/>
      <c r="EOB148" s="7"/>
      <c r="EOC148" s="7"/>
      <c r="EOD148" s="7"/>
      <c r="EOE148" s="7"/>
      <c r="EOF148" s="7"/>
      <c r="EOG148" s="7"/>
      <c r="EOH148" s="7"/>
      <c r="EOI148" s="7"/>
      <c r="EOJ148" s="7"/>
      <c r="EOK148" s="7"/>
      <c r="EOL148" s="7"/>
      <c r="EOM148" s="7"/>
      <c r="EON148" s="7"/>
      <c r="EOO148" s="7"/>
      <c r="EOP148" s="7"/>
      <c r="EOQ148" s="7"/>
      <c r="EOR148" s="7"/>
      <c r="EOS148" s="7"/>
      <c r="EOT148" s="7"/>
      <c r="EOU148" s="7"/>
      <c r="EOV148" s="7"/>
      <c r="EOW148" s="7"/>
      <c r="EOX148" s="7"/>
      <c r="EOY148" s="7"/>
      <c r="EOZ148" s="7"/>
      <c r="EPA148" s="7"/>
      <c r="EPB148" s="7"/>
      <c r="EPC148" s="7"/>
      <c r="EPD148" s="7"/>
      <c r="EPE148" s="7"/>
      <c r="EPF148" s="7"/>
      <c r="EPG148" s="7"/>
      <c r="EPH148" s="7"/>
      <c r="EPI148" s="7"/>
      <c r="EPJ148" s="7"/>
      <c r="EPK148" s="7"/>
      <c r="EPL148" s="7"/>
      <c r="EPM148" s="7"/>
      <c r="EPN148" s="7"/>
      <c r="EPO148" s="7"/>
      <c r="EPP148" s="7"/>
      <c r="EPQ148" s="7"/>
      <c r="EPR148" s="7"/>
      <c r="EPS148" s="7"/>
      <c r="EPT148" s="7"/>
      <c r="EPU148" s="7"/>
      <c r="EPV148" s="7"/>
      <c r="EPW148" s="7"/>
      <c r="EPX148" s="7"/>
      <c r="EPY148" s="7"/>
      <c r="EPZ148" s="7"/>
      <c r="EQA148" s="7"/>
      <c r="EQB148" s="7"/>
      <c r="EQC148" s="7"/>
      <c r="EQD148" s="7"/>
      <c r="EQE148" s="7"/>
      <c r="EQF148" s="7"/>
      <c r="EQG148" s="7"/>
      <c r="EQH148" s="7"/>
      <c r="EQI148" s="7"/>
      <c r="EQJ148" s="7"/>
      <c r="EQK148" s="7"/>
      <c r="EQL148" s="7"/>
      <c r="EQM148" s="7"/>
      <c r="EQN148" s="7"/>
      <c r="EQO148" s="7"/>
      <c r="EQP148" s="7"/>
      <c r="EQQ148" s="7"/>
      <c r="EQR148" s="7"/>
      <c r="EQS148" s="7"/>
      <c r="EQT148" s="7"/>
      <c r="EQU148" s="7"/>
      <c r="EQV148" s="7"/>
      <c r="EQW148" s="7"/>
      <c r="EQX148" s="7"/>
      <c r="EQY148" s="7"/>
      <c r="EQZ148" s="7"/>
      <c r="ERA148" s="7"/>
      <c r="ERB148" s="7"/>
      <c r="ERC148" s="7"/>
      <c r="ERD148" s="7"/>
      <c r="ERE148" s="7"/>
      <c r="ERF148" s="7"/>
      <c r="ERG148" s="7"/>
      <c r="ERH148" s="7"/>
      <c r="ERI148" s="7"/>
      <c r="ERJ148" s="7"/>
      <c r="ERK148" s="7"/>
      <c r="ERL148" s="7"/>
      <c r="ERN148" s="7"/>
      <c r="ERO148" s="7"/>
      <c r="ERP148" s="7"/>
      <c r="ERQ148" s="7"/>
      <c r="ERR148" s="7"/>
      <c r="ERS148" s="7"/>
      <c r="ERT148" s="7"/>
      <c r="ERU148" s="7"/>
      <c r="ERV148" s="7"/>
      <c r="ERW148" s="7"/>
      <c r="ERX148" s="7"/>
      <c r="ERY148" s="7"/>
      <c r="ERZ148" s="7"/>
      <c r="ESA148" s="7"/>
      <c r="ESB148" s="7"/>
      <c r="ESC148" s="7"/>
      <c r="ESD148" s="7"/>
      <c r="ESE148" s="7"/>
      <c r="ESF148" s="7"/>
      <c r="ESG148" s="7"/>
      <c r="ESH148" s="7"/>
      <c r="ESI148" s="7"/>
      <c r="ESJ148" s="7"/>
      <c r="ESK148" s="7"/>
      <c r="ESL148" s="7"/>
      <c r="ESM148" s="7"/>
      <c r="ESN148" s="7"/>
      <c r="ESO148" s="7"/>
      <c r="ESP148" s="7"/>
      <c r="ESQ148" s="7"/>
      <c r="ESR148" s="7"/>
      <c r="ESS148" s="7"/>
      <c r="EST148" s="7"/>
      <c r="ESU148" s="7"/>
      <c r="ESV148" s="7"/>
      <c r="ESW148" s="7"/>
      <c r="ESX148" s="7"/>
      <c r="ESY148" s="7"/>
      <c r="ESZ148" s="7"/>
      <c r="ETA148" s="7"/>
      <c r="ETB148" s="7"/>
      <c r="ETC148" s="7"/>
      <c r="ETD148" s="7"/>
      <c r="ETE148" s="7"/>
      <c r="ETF148" s="7"/>
      <c r="ETG148" s="7"/>
      <c r="ETH148" s="7"/>
      <c r="ETI148" s="7"/>
      <c r="ETJ148" s="7"/>
      <c r="ETK148" s="7"/>
      <c r="ETL148" s="7"/>
      <c r="ETM148" s="7"/>
      <c r="ETN148" s="7"/>
      <c r="ETO148" s="7"/>
      <c r="ETP148" s="7"/>
      <c r="ETQ148" s="7"/>
      <c r="ETR148" s="7"/>
      <c r="ETS148" s="7"/>
      <c r="ETT148" s="7"/>
      <c r="ETU148" s="7"/>
      <c r="ETV148" s="7"/>
      <c r="ETW148" s="7"/>
      <c r="ETX148" s="7"/>
      <c r="ETY148" s="7"/>
      <c r="ETZ148" s="7"/>
      <c r="EUA148" s="7"/>
      <c r="EUB148" s="7"/>
      <c r="EUC148" s="7"/>
      <c r="EUD148" s="7"/>
      <c r="EUE148" s="7"/>
      <c r="EUF148" s="7"/>
      <c r="EUG148" s="7"/>
      <c r="EUH148" s="7"/>
      <c r="EUI148" s="7"/>
      <c r="EUJ148" s="7"/>
      <c r="EUK148" s="7"/>
      <c r="EUL148" s="7"/>
      <c r="EUM148" s="7"/>
      <c r="EUN148" s="7"/>
      <c r="EUO148" s="7"/>
      <c r="EUP148" s="7"/>
      <c r="EUQ148" s="7"/>
      <c r="EUR148" s="7"/>
      <c r="EUS148" s="7"/>
      <c r="EUT148" s="7"/>
      <c r="EUU148" s="7"/>
      <c r="EUV148" s="7"/>
      <c r="EUW148" s="7"/>
      <c r="EUX148" s="7"/>
      <c r="EUY148" s="7"/>
      <c r="EUZ148" s="7"/>
      <c r="EVA148" s="7"/>
      <c r="EVB148" s="7"/>
      <c r="EVC148" s="7"/>
      <c r="EVD148" s="7"/>
      <c r="EVE148" s="7"/>
      <c r="EVF148" s="7"/>
      <c r="EVG148" s="7"/>
      <c r="EVH148" s="7"/>
      <c r="EVI148" s="7"/>
      <c r="EVJ148" s="7"/>
      <c r="EVK148" s="7"/>
      <c r="EVL148" s="7"/>
      <c r="EVM148" s="7"/>
      <c r="EVN148" s="7"/>
      <c r="EVO148" s="7"/>
      <c r="EVP148" s="7"/>
      <c r="EVQ148" s="7"/>
      <c r="EVR148" s="7"/>
      <c r="EVS148" s="7"/>
      <c r="EVT148" s="7"/>
      <c r="EVU148" s="7"/>
      <c r="EVV148" s="7"/>
      <c r="EVW148" s="7"/>
      <c r="EVX148" s="7"/>
      <c r="EVY148" s="7"/>
      <c r="EVZ148" s="7"/>
      <c r="EWA148" s="7"/>
      <c r="EWB148" s="7"/>
      <c r="EWC148" s="7"/>
      <c r="EWD148" s="7"/>
      <c r="EWE148" s="7"/>
      <c r="EWF148" s="7"/>
      <c r="EWG148" s="7"/>
      <c r="EWH148" s="7"/>
      <c r="EWI148" s="7"/>
      <c r="EWJ148" s="7"/>
      <c r="EWK148" s="7"/>
      <c r="EWL148" s="7"/>
      <c r="EWM148" s="7"/>
      <c r="EWN148" s="7"/>
      <c r="EWO148" s="7"/>
      <c r="EWP148" s="7"/>
      <c r="EWQ148" s="7"/>
      <c r="EWR148" s="7"/>
      <c r="EWS148" s="7"/>
      <c r="EWT148" s="7"/>
      <c r="EWU148" s="7"/>
      <c r="EWV148" s="7"/>
      <c r="EWW148" s="7"/>
      <c r="EWX148" s="7"/>
      <c r="EWY148" s="7"/>
      <c r="EWZ148" s="7"/>
      <c r="EXA148" s="7"/>
      <c r="EXB148" s="7"/>
      <c r="EXC148" s="7"/>
      <c r="EXD148" s="7"/>
      <c r="EXE148" s="7"/>
      <c r="EXF148" s="7"/>
      <c r="EXG148" s="7"/>
      <c r="EXH148" s="7"/>
      <c r="EXI148" s="7"/>
      <c r="EXJ148" s="7"/>
      <c r="EXK148" s="7"/>
      <c r="EXL148" s="7"/>
      <c r="EXM148" s="7"/>
      <c r="EXN148" s="7"/>
      <c r="EXO148" s="7"/>
      <c r="EXP148" s="7"/>
      <c r="EXQ148" s="7"/>
      <c r="EXR148" s="7"/>
      <c r="EXS148" s="7"/>
      <c r="EXT148" s="7"/>
      <c r="EXU148" s="7"/>
      <c r="EXV148" s="7"/>
      <c r="EXW148" s="7"/>
      <c r="EXX148" s="7"/>
      <c r="EXY148" s="7"/>
      <c r="EXZ148" s="7"/>
      <c r="EYA148" s="7"/>
      <c r="EYB148" s="7"/>
      <c r="EYC148" s="7"/>
      <c r="EYD148" s="7"/>
      <c r="EYE148" s="7"/>
      <c r="EYF148" s="7"/>
      <c r="EYG148" s="7"/>
      <c r="EYH148" s="7"/>
      <c r="EYI148" s="7"/>
      <c r="EYJ148" s="7"/>
      <c r="EYK148" s="7"/>
      <c r="EYL148" s="7"/>
      <c r="EYM148" s="7"/>
      <c r="EYN148" s="7"/>
      <c r="EYO148" s="7"/>
      <c r="EYP148" s="7"/>
      <c r="EYQ148" s="7"/>
      <c r="EYR148" s="7"/>
      <c r="EYS148" s="7"/>
      <c r="EYT148" s="7"/>
      <c r="EYU148" s="7"/>
      <c r="EYV148" s="7"/>
      <c r="EYW148" s="7"/>
      <c r="EYX148" s="7"/>
      <c r="EYY148" s="7"/>
      <c r="EYZ148" s="7"/>
      <c r="EZA148" s="7"/>
      <c r="EZB148" s="7"/>
      <c r="EZC148" s="7"/>
      <c r="EZD148" s="7"/>
      <c r="EZE148" s="7"/>
      <c r="EZF148" s="7"/>
      <c r="EZG148" s="7"/>
      <c r="EZH148" s="7"/>
      <c r="EZI148" s="7"/>
      <c r="EZJ148" s="7"/>
      <c r="EZK148" s="7"/>
      <c r="EZL148" s="7"/>
      <c r="EZM148" s="7"/>
      <c r="EZN148" s="7"/>
      <c r="EZO148" s="7"/>
      <c r="EZP148" s="7"/>
      <c r="EZQ148" s="7"/>
      <c r="EZR148" s="7"/>
      <c r="EZS148" s="7"/>
      <c r="EZT148" s="7"/>
      <c r="EZU148" s="7"/>
      <c r="EZV148" s="7"/>
      <c r="EZW148" s="7"/>
      <c r="EZX148" s="7"/>
      <c r="EZY148" s="7"/>
      <c r="EZZ148" s="7"/>
      <c r="FAA148" s="7"/>
      <c r="FAB148" s="7"/>
      <c r="FAC148" s="7"/>
      <c r="FAD148" s="7"/>
      <c r="FAE148" s="7"/>
      <c r="FAF148" s="7"/>
      <c r="FAG148" s="7"/>
      <c r="FAH148" s="7"/>
      <c r="FAI148" s="7"/>
      <c r="FAJ148" s="7"/>
      <c r="FAK148" s="7"/>
      <c r="FAL148" s="7"/>
      <c r="FAM148" s="7"/>
      <c r="FAN148" s="7"/>
      <c r="FAO148" s="7"/>
      <c r="FAP148" s="7"/>
      <c r="FAQ148" s="7"/>
      <c r="FAR148" s="7"/>
      <c r="FAS148" s="7"/>
      <c r="FAT148" s="7"/>
      <c r="FAU148" s="7"/>
      <c r="FAV148" s="7"/>
      <c r="FAW148" s="7"/>
      <c r="FAX148" s="7"/>
      <c r="FAY148" s="7"/>
      <c r="FAZ148" s="7"/>
      <c r="FBA148" s="7"/>
      <c r="FBB148" s="7"/>
      <c r="FBC148" s="7"/>
      <c r="FBD148" s="7"/>
      <c r="FBE148" s="7"/>
      <c r="FBF148" s="7"/>
      <c r="FBG148" s="7"/>
      <c r="FBH148" s="7"/>
      <c r="FBJ148" s="7"/>
      <c r="FBK148" s="7"/>
      <c r="FBL148" s="7"/>
      <c r="FBM148" s="7"/>
      <c r="FBN148" s="7"/>
      <c r="FBO148" s="7"/>
      <c r="FBP148" s="7"/>
      <c r="FBQ148" s="7"/>
      <c r="FBR148" s="7"/>
      <c r="FBS148" s="7"/>
      <c r="FBT148" s="7"/>
      <c r="FBU148" s="7"/>
      <c r="FBV148" s="7"/>
      <c r="FBW148" s="7"/>
      <c r="FBX148" s="7"/>
      <c r="FBY148" s="7"/>
      <c r="FBZ148" s="7"/>
      <c r="FCA148" s="7"/>
      <c r="FCB148" s="7"/>
      <c r="FCC148" s="7"/>
      <c r="FCD148" s="7"/>
      <c r="FCE148" s="7"/>
      <c r="FCF148" s="7"/>
      <c r="FCG148" s="7"/>
      <c r="FCH148" s="7"/>
      <c r="FCI148" s="7"/>
      <c r="FCJ148" s="7"/>
      <c r="FCK148" s="7"/>
      <c r="FCL148" s="7"/>
      <c r="FCM148" s="7"/>
      <c r="FCN148" s="7"/>
      <c r="FCO148" s="7"/>
      <c r="FCP148" s="7"/>
      <c r="FCQ148" s="7"/>
      <c r="FCR148" s="7"/>
      <c r="FCS148" s="7"/>
      <c r="FCT148" s="7"/>
      <c r="FCU148" s="7"/>
      <c r="FCV148" s="7"/>
      <c r="FCW148" s="7"/>
      <c r="FCX148" s="7"/>
      <c r="FCY148" s="7"/>
      <c r="FCZ148" s="7"/>
      <c r="FDA148" s="7"/>
      <c r="FDB148" s="7"/>
      <c r="FDC148" s="7"/>
      <c r="FDD148" s="7"/>
      <c r="FDE148" s="7"/>
      <c r="FDF148" s="7"/>
      <c r="FDG148" s="7"/>
      <c r="FDH148" s="7"/>
      <c r="FDI148" s="7"/>
      <c r="FDJ148" s="7"/>
      <c r="FDK148" s="7"/>
      <c r="FDL148" s="7"/>
      <c r="FDM148" s="7"/>
      <c r="FDN148" s="7"/>
      <c r="FDO148" s="7"/>
      <c r="FDP148" s="7"/>
      <c r="FDQ148" s="7"/>
      <c r="FDR148" s="7"/>
      <c r="FDS148" s="7"/>
      <c r="FDT148" s="7"/>
      <c r="FDU148" s="7"/>
      <c r="FDV148" s="7"/>
      <c r="FDW148" s="7"/>
      <c r="FDX148" s="7"/>
      <c r="FDY148" s="7"/>
      <c r="FDZ148" s="7"/>
      <c r="FEA148" s="7"/>
      <c r="FEB148" s="7"/>
      <c r="FEC148" s="7"/>
      <c r="FED148" s="7"/>
      <c r="FEE148" s="7"/>
      <c r="FEF148" s="7"/>
      <c r="FEG148" s="7"/>
      <c r="FEH148" s="7"/>
      <c r="FEI148" s="7"/>
      <c r="FEJ148" s="7"/>
      <c r="FEK148" s="7"/>
      <c r="FEL148" s="7"/>
      <c r="FEM148" s="7"/>
      <c r="FEN148" s="7"/>
      <c r="FEO148" s="7"/>
      <c r="FEP148" s="7"/>
      <c r="FEQ148" s="7"/>
      <c r="FER148" s="7"/>
      <c r="FES148" s="7"/>
      <c r="FET148" s="7"/>
      <c r="FEU148" s="7"/>
      <c r="FEV148" s="7"/>
      <c r="FEW148" s="7"/>
      <c r="FEX148" s="7"/>
      <c r="FEY148" s="7"/>
      <c r="FEZ148" s="7"/>
      <c r="FFA148" s="7"/>
      <c r="FFB148" s="7"/>
      <c r="FFC148" s="7"/>
      <c r="FFD148" s="7"/>
      <c r="FFE148" s="7"/>
      <c r="FFF148" s="7"/>
      <c r="FFG148" s="7"/>
      <c r="FFH148" s="7"/>
      <c r="FFI148" s="7"/>
      <c r="FFJ148" s="7"/>
      <c r="FFK148" s="7"/>
      <c r="FFL148" s="7"/>
      <c r="FFM148" s="7"/>
      <c r="FFN148" s="7"/>
      <c r="FFO148" s="7"/>
      <c r="FFP148" s="7"/>
      <c r="FFQ148" s="7"/>
      <c r="FFR148" s="7"/>
      <c r="FFS148" s="7"/>
      <c r="FFT148" s="7"/>
      <c r="FFU148" s="7"/>
      <c r="FFV148" s="7"/>
      <c r="FFW148" s="7"/>
      <c r="FFX148" s="7"/>
      <c r="FFY148" s="7"/>
      <c r="FFZ148" s="7"/>
      <c r="FGA148" s="7"/>
      <c r="FGB148" s="7"/>
      <c r="FGC148" s="7"/>
      <c r="FGD148" s="7"/>
      <c r="FGE148" s="7"/>
      <c r="FGF148" s="7"/>
      <c r="FGG148" s="7"/>
      <c r="FGH148" s="7"/>
      <c r="FGI148" s="7"/>
      <c r="FGJ148" s="7"/>
      <c r="FGK148" s="7"/>
      <c r="FGL148" s="7"/>
      <c r="FGM148" s="7"/>
      <c r="FGN148" s="7"/>
      <c r="FGO148" s="7"/>
      <c r="FGP148" s="7"/>
      <c r="FGQ148" s="7"/>
      <c r="FGR148" s="7"/>
      <c r="FGS148" s="7"/>
      <c r="FGT148" s="7"/>
      <c r="FGU148" s="7"/>
      <c r="FGV148" s="7"/>
      <c r="FGW148" s="7"/>
      <c r="FGX148" s="7"/>
      <c r="FGY148" s="7"/>
      <c r="FGZ148" s="7"/>
      <c r="FHA148" s="7"/>
      <c r="FHB148" s="7"/>
      <c r="FHC148" s="7"/>
      <c r="FHD148" s="7"/>
      <c r="FHE148" s="7"/>
      <c r="FHF148" s="7"/>
      <c r="FHG148" s="7"/>
      <c r="FHH148" s="7"/>
      <c r="FHI148" s="7"/>
      <c r="FHJ148" s="7"/>
      <c r="FHK148" s="7"/>
      <c r="FHL148" s="7"/>
      <c r="FHM148" s="7"/>
      <c r="FHN148" s="7"/>
      <c r="FHO148" s="7"/>
      <c r="FHP148" s="7"/>
      <c r="FHQ148" s="7"/>
      <c r="FHR148" s="7"/>
      <c r="FHS148" s="7"/>
      <c r="FHT148" s="7"/>
      <c r="FHU148" s="7"/>
      <c r="FHV148" s="7"/>
      <c r="FHW148" s="7"/>
      <c r="FHX148" s="7"/>
      <c r="FHY148" s="7"/>
      <c r="FHZ148" s="7"/>
      <c r="FIA148" s="7"/>
      <c r="FIB148" s="7"/>
      <c r="FIC148" s="7"/>
      <c r="FID148" s="7"/>
      <c r="FIE148" s="7"/>
      <c r="FIF148" s="7"/>
      <c r="FIG148" s="7"/>
      <c r="FIH148" s="7"/>
      <c r="FII148" s="7"/>
      <c r="FIJ148" s="7"/>
      <c r="FIK148" s="7"/>
      <c r="FIL148" s="7"/>
      <c r="FIM148" s="7"/>
      <c r="FIN148" s="7"/>
      <c r="FIO148" s="7"/>
      <c r="FIP148" s="7"/>
      <c r="FIQ148" s="7"/>
      <c r="FIR148" s="7"/>
      <c r="FIS148" s="7"/>
      <c r="FIT148" s="7"/>
      <c r="FIU148" s="7"/>
      <c r="FIV148" s="7"/>
      <c r="FIW148" s="7"/>
      <c r="FIX148" s="7"/>
      <c r="FIY148" s="7"/>
      <c r="FIZ148" s="7"/>
      <c r="FJA148" s="7"/>
      <c r="FJB148" s="7"/>
      <c r="FJC148" s="7"/>
      <c r="FJD148" s="7"/>
      <c r="FJE148" s="7"/>
      <c r="FJF148" s="7"/>
      <c r="FJG148" s="7"/>
      <c r="FJH148" s="7"/>
      <c r="FJI148" s="7"/>
      <c r="FJJ148" s="7"/>
      <c r="FJK148" s="7"/>
      <c r="FJL148" s="7"/>
      <c r="FJM148" s="7"/>
      <c r="FJN148" s="7"/>
      <c r="FJO148" s="7"/>
      <c r="FJP148" s="7"/>
      <c r="FJQ148" s="7"/>
      <c r="FJR148" s="7"/>
      <c r="FJS148" s="7"/>
      <c r="FJT148" s="7"/>
      <c r="FJU148" s="7"/>
      <c r="FJV148" s="7"/>
      <c r="FJW148" s="7"/>
      <c r="FJX148" s="7"/>
      <c r="FJY148" s="7"/>
      <c r="FJZ148" s="7"/>
      <c r="FKA148" s="7"/>
      <c r="FKB148" s="7"/>
      <c r="FKC148" s="7"/>
      <c r="FKD148" s="7"/>
      <c r="FKE148" s="7"/>
      <c r="FKF148" s="7"/>
      <c r="FKG148" s="7"/>
      <c r="FKH148" s="7"/>
      <c r="FKI148" s="7"/>
      <c r="FKJ148" s="7"/>
      <c r="FKK148" s="7"/>
      <c r="FKL148" s="7"/>
      <c r="FKM148" s="7"/>
      <c r="FKN148" s="7"/>
      <c r="FKO148" s="7"/>
      <c r="FKP148" s="7"/>
      <c r="FKQ148" s="7"/>
      <c r="FKR148" s="7"/>
      <c r="FKS148" s="7"/>
      <c r="FKT148" s="7"/>
      <c r="FKU148" s="7"/>
      <c r="FKV148" s="7"/>
      <c r="FKW148" s="7"/>
      <c r="FKX148" s="7"/>
      <c r="FKY148" s="7"/>
      <c r="FKZ148" s="7"/>
      <c r="FLA148" s="7"/>
      <c r="FLB148" s="7"/>
      <c r="FLC148" s="7"/>
      <c r="FLD148" s="7"/>
      <c r="FLF148" s="7"/>
      <c r="FLG148" s="7"/>
      <c r="FLH148" s="7"/>
      <c r="FLI148" s="7"/>
      <c r="FLJ148" s="7"/>
      <c r="FLK148" s="7"/>
      <c r="FLL148" s="7"/>
      <c r="FLM148" s="7"/>
      <c r="FLN148" s="7"/>
      <c r="FLO148" s="7"/>
      <c r="FLP148" s="7"/>
      <c r="FLQ148" s="7"/>
      <c r="FLR148" s="7"/>
      <c r="FLS148" s="7"/>
      <c r="FLT148" s="7"/>
      <c r="FLU148" s="7"/>
      <c r="FLV148" s="7"/>
      <c r="FLW148" s="7"/>
      <c r="FLX148" s="7"/>
      <c r="FLY148" s="7"/>
      <c r="FLZ148" s="7"/>
      <c r="FMA148" s="7"/>
      <c r="FMB148" s="7"/>
      <c r="FMC148" s="7"/>
      <c r="FMD148" s="7"/>
      <c r="FME148" s="7"/>
      <c r="FMF148" s="7"/>
      <c r="FMG148" s="7"/>
      <c r="FMH148" s="7"/>
      <c r="FMI148" s="7"/>
      <c r="FMJ148" s="7"/>
      <c r="FMK148" s="7"/>
      <c r="FML148" s="7"/>
      <c r="FMM148" s="7"/>
      <c r="FMN148" s="7"/>
      <c r="FMO148" s="7"/>
      <c r="FMP148" s="7"/>
      <c r="FMQ148" s="7"/>
      <c r="FMR148" s="7"/>
      <c r="FMS148" s="7"/>
      <c r="FMT148" s="7"/>
      <c r="FMU148" s="7"/>
      <c r="FMV148" s="7"/>
      <c r="FMW148" s="7"/>
      <c r="FMX148" s="7"/>
      <c r="FMY148" s="7"/>
      <c r="FMZ148" s="7"/>
      <c r="FNA148" s="7"/>
      <c r="FNB148" s="7"/>
      <c r="FNC148" s="7"/>
      <c r="FND148" s="7"/>
      <c r="FNE148" s="7"/>
      <c r="FNF148" s="7"/>
      <c r="FNG148" s="7"/>
      <c r="FNH148" s="7"/>
      <c r="FNI148" s="7"/>
      <c r="FNJ148" s="7"/>
      <c r="FNK148" s="7"/>
      <c r="FNL148" s="7"/>
      <c r="FNM148" s="7"/>
      <c r="FNN148" s="7"/>
      <c r="FNO148" s="7"/>
      <c r="FNP148" s="7"/>
      <c r="FNQ148" s="7"/>
      <c r="FNR148" s="7"/>
      <c r="FNS148" s="7"/>
      <c r="FNT148" s="7"/>
      <c r="FNU148" s="7"/>
      <c r="FNV148" s="7"/>
      <c r="FNW148" s="7"/>
      <c r="FNX148" s="7"/>
      <c r="FNY148" s="7"/>
      <c r="FNZ148" s="7"/>
      <c r="FOA148" s="7"/>
      <c r="FOB148" s="7"/>
      <c r="FOC148" s="7"/>
      <c r="FOD148" s="7"/>
      <c r="FOE148" s="7"/>
      <c r="FOF148" s="7"/>
      <c r="FOG148" s="7"/>
      <c r="FOH148" s="7"/>
      <c r="FOI148" s="7"/>
      <c r="FOJ148" s="7"/>
      <c r="FOK148" s="7"/>
      <c r="FOL148" s="7"/>
      <c r="FOM148" s="7"/>
      <c r="FON148" s="7"/>
      <c r="FOO148" s="7"/>
      <c r="FOP148" s="7"/>
      <c r="FOQ148" s="7"/>
      <c r="FOR148" s="7"/>
      <c r="FOS148" s="7"/>
      <c r="FOT148" s="7"/>
      <c r="FOU148" s="7"/>
      <c r="FOV148" s="7"/>
      <c r="FOW148" s="7"/>
      <c r="FOX148" s="7"/>
      <c r="FOY148" s="7"/>
      <c r="FOZ148" s="7"/>
      <c r="FPA148" s="7"/>
      <c r="FPB148" s="7"/>
      <c r="FPC148" s="7"/>
      <c r="FPD148" s="7"/>
      <c r="FPE148" s="7"/>
      <c r="FPF148" s="7"/>
      <c r="FPG148" s="7"/>
      <c r="FPH148" s="7"/>
      <c r="FPI148" s="7"/>
      <c r="FPJ148" s="7"/>
      <c r="FPK148" s="7"/>
      <c r="FPL148" s="7"/>
      <c r="FPM148" s="7"/>
      <c r="FPN148" s="7"/>
      <c r="FPO148" s="7"/>
      <c r="FPP148" s="7"/>
      <c r="FPQ148" s="7"/>
      <c r="FPR148" s="7"/>
      <c r="FPS148" s="7"/>
      <c r="FPT148" s="7"/>
      <c r="FPU148" s="7"/>
      <c r="FPV148" s="7"/>
      <c r="FPW148" s="7"/>
      <c r="FPX148" s="7"/>
      <c r="FPY148" s="7"/>
      <c r="FPZ148" s="7"/>
      <c r="FQA148" s="7"/>
      <c r="FQB148" s="7"/>
      <c r="FQC148" s="7"/>
      <c r="FQD148" s="7"/>
      <c r="FQE148" s="7"/>
      <c r="FQF148" s="7"/>
      <c r="FQG148" s="7"/>
      <c r="FQH148" s="7"/>
      <c r="FQI148" s="7"/>
      <c r="FQJ148" s="7"/>
      <c r="FQK148" s="7"/>
      <c r="FQL148" s="7"/>
      <c r="FQM148" s="7"/>
      <c r="FQN148" s="7"/>
      <c r="FQO148" s="7"/>
      <c r="FQP148" s="7"/>
      <c r="FQQ148" s="7"/>
      <c r="FQR148" s="7"/>
      <c r="FQS148" s="7"/>
      <c r="FQT148" s="7"/>
      <c r="FQU148" s="7"/>
      <c r="FQV148" s="7"/>
      <c r="FQW148" s="7"/>
      <c r="FQX148" s="7"/>
      <c r="FQY148" s="7"/>
      <c r="FQZ148" s="7"/>
      <c r="FRA148" s="7"/>
      <c r="FRB148" s="7"/>
      <c r="FRC148" s="7"/>
      <c r="FRD148" s="7"/>
      <c r="FRE148" s="7"/>
      <c r="FRF148" s="7"/>
      <c r="FRG148" s="7"/>
      <c r="FRH148" s="7"/>
      <c r="FRI148" s="7"/>
      <c r="FRJ148" s="7"/>
      <c r="FRK148" s="7"/>
      <c r="FRL148" s="7"/>
      <c r="FRM148" s="7"/>
      <c r="FRN148" s="7"/>
      <c r="FRO148" s="7"/>
      <c r="FRP148" s="7"/>
      <c r="FRQ148" s="7"/>
      <c r="FRR148" s="7"/>
      <c r="FRS148" s="7"/>
      <c r="FRT148" s="7"/>
      <c r="FRU148" s="7"/>
      <c r="FRV148" s="7"/>
      <c r="FRW148" s="7"/>
      <c r="FRX148" s="7"/>
      <c r="FRY148" s="7"/>
      <c r="FRZ148" s="7"/>
      <c r="FSA148" s="7"/>
      <c r="FSB148" s="7"/>
      <c r="FSC148" s="7"/>
      <c r="FSD148" s="7"/>
      <c r="FSE148" s="7"/>
      <c r="FSF148" s="7"/>
      <c r="FSG148" s="7"/>
      <c r="FSH148" s="7"/>
      <c r="FSI148" s="7"/>
      <c r="FSJ148" s="7"/>
      <c r="FSK148" s="7"/>
      <c r="FSL148" s="7"/>
      <c r="FSM148" s="7"/>
      <c r="FSN148" s="7"/>
      <c r="FSO148" s="7"/>
      <c r="FSP148" s="7"/>
      <c r="FSQ148" s="7"/>
      <c r="FSR148" s="7"/>
      <c r="FSS148" s="7"/>
      <c r="FST148" s="7"/>
      <c r="FSU148" s="7"/>
      <c r="FSV148" s="7"/>
      <c r="FSW148" s="7"/>
      <c r="FSX148" s="7"/>
      <c r="FSY148" s="7"/>
      <c r="FSZ148" s="7"/>
      <c r="FTA148" s="7"/>
      <c r="FTB148" s="7"/>
      <c r="FTC148" s="7"/>
      <c r="FTD148" s="7"/>
      <c r="FTE148" s="7"/>
      <c r="FTF148" s="7"/>
      <c r="FTG148" s="7"/>
      <c r="FTH148" s="7"/>
      <c r="FTI148" s="7"/>
      <c r="FTJ148" s="7"/>
      <c r="FTK148" s="7"/>
      <c r="FTL148" s="7"/>
      <c r="FTM148" s="7"/>
      <c r="FTN148" s="7"/>
      <c r="FTO148" s="7"/>
      <c r="FTP148" s="7"/>
      <c r="FTQ148" s="7"/>
      <c r="FTR148" s="7"/>
      <c r="FTS148" s="7"/>
      <c r="FTT148" s="7"/>
      <c r="FTU148" s="7"/>
      <c r="FTV148" s="7"/>
      <c r="FTW148" s="7"/>
      <c r="FTX148" s="7"/>
      <c r="FTY148" s="7"/>
      <c r="FTZ148" s="7"/>
      <c r="FUA148" s="7"/>
      <c r="FUB148" s="7"/>
      <c r="FUC148" s="7"/>
      <c r="FUD148" s="7"/>
      <c r="FUE148" s="7"/>
      <c r="FUF148" s="7"/>
      <c r="FUG148" s="7"/>
      <c r="FUH148" s="7"/>
      <c r="FUI148" s="7"/>
      <c r="FUJ148" s="7"/>
      <c r="FUK148" s="7"/>
      <c r="FUL148" s="7"/>
      <c r="FUM148" s="7"/>
      <c r="FUN148" s="7"/>
      <c r="FUO148" s="7"/>
      <c r="FUP148" s="7"/>
      <c r="FUQ148" s="7"/>
      <c r="FUR148" s="7"/>
      <c r="FUS148" s="7"/>
      <c r="FUT148" s="7"/>
      <c r="FUU148" s="7"/>
      <c r="FUV148" s="7"/>
      <c r="FUW148" s="7"/>
      <c r="FUX148" s="7"/>
      <c r="FUY148" s="7"/>
      <c r="FUZ148" s="7"/>
      <c r="FVB148" s="7"/>
      <c r="FVC148" s="7"/>
      <c r="FVD148" s="7"/>
      <c r="FVE148" s="7"/>
      <c r="FVF148" s="7"/>
      <c r="FVG148" s="7"/>
      <c r="FVH148" s="7"/>
      <c r="FVI148" s="7"/>
      <c r="FVJ148" s="7"/>
      <c r="FVK148" s="7"/>
      <c r="FVL148" s="7"/>
      <c r="FVM148" s="7"/>
      <c r="FVN148" s="7"/>
      <c r="FVO148" s="7"/>
      <c r="FVP148" s="7"/>
      <c r="FVQ148" s="7"/>
      <c r="FVR148" s="7"/>
      <c r="FVS148" s="7"/>
      <c r="FVT148" s="7"/>
      <c r="FVU148" s="7"/>
      <c r="FVV148" s="7"/>
      <c r="FVW148" s="7"/>
      <c r="FVX148" s="7"/>
      <c r="FVY148" s="7"/>
      <c r="FVZ148" s="7"/>
      <c r="FWA148" s="7"/>
      <c r="FWB148" s="7"/>
      <c r="FWC148" s="7"/>
      <c r="FWD148" s="7"/>
      <c r="FWE148" s="7"/>
      <c r="FWF148" s="7"/>
      <c r="FWG148" s="7"/>
      <c r="FWH148" s="7"/>
      <c r="FWI148" s="7"/>
      <c r="FWJ148" s="7"/>
      <c r="FWK148" s="7"/>
      <c r="FWL148" s="7"/>
      <c r="FWM148" s="7"/>
      <c r="FWN148" s="7"/>
      <c r="FWO148" s="7"/>
      <c r="FWP148" s="7"/>
      <c r="FWQ148" s="7"/>
      <c r="FWR148" s="7"/>
      <c r="FWS148" s="7"/>
      <c r="FWT148" s="7"/>
      <c r="FWU148" s="7"/>
      <c r="FWV148" s="7"/>
      <c r="FWW148" s="7"/>
      <c r="FWX148" s="7"/>
      <c r="FWY148" s="7"/>
      <c r="FWZ148" s="7"/>
      <c r="FXA148" s="7"/>
      <c r="FXB148" s="7"/>
      <c r="FXC148" s="7"/>
      <c r="FXD148" s="7"/>
      <c r="FXE148" s="7"/>
      <c r="FXF148" s="7"/>
      <c r="FXG148" s="7"/>
      <c r="FXH148" s="7"/>
      <c r="FXI148" s="7"/>
      <c r="FXJ148" s="7"/>
      <c r="FXK148" s="7"/>
      <c r="FXL148" s="7"/>
      <c r="FXM148" s="7"/>
      <c r="FXN148" s="7"/>
      <c r="FXO148" s="7"/>
      <c r="FXP148" s="7"/>
      <c r="FXQ148" s="7"/>
      <c r="FXR148" s="7"/>
      <c r="FXS148" s="7"/>
      <c r="FXT148" s="7"/>
      <c r="FXU148" s="7"/>
      <c r="FXV148" s="7"/>
      <c r="FXW148" s="7"/>
      <c r="FXX148" s="7"/>
      <c r="FXY148" s="7"/>
      <c r="FXZ148" s="7"/>
      <c r="FYA148" s="7"/>
      <c r="FYB148" s="7"/>
      <c r="FYC148" s="7"/>
      <c r="FYD148" s="7"/>
      <c r="FYE148" s="7"/>
      <c r="FYF148" s="7"/>
      <c r="FYG148" s="7"/>
      <c r="FYH148" s="7"/>
      <c r="FYI148" s="7"/>
      <c r="FYJ148" s="7"/>
      <c r="FYK148" s="7"/>
      <c r="FYL148" s="7"/>
      <c r="FYM148" s="7"/>
      <c r="FYN148" s="7"/>
      <c r="FYO148" s="7"/>
      <c r="FYP148" s="7"/>
      <c r="FYQ148" s="7"/>
      <c r="FYR148" s="7"/>
      <c r="FYS148" s="7"/>
      <c r="FYT148" s="7"/>
      <c r="FYU148" s="7"/>
      <c r="FYV148" s="7"/>
      <c r="FYW148" s="7"/>
      <c r="FYX148" s="7"/>
      <c r="FYY148" s="7"/>
      <c r="FYZ148" s="7"/>
      <c r="FZA148" s="7"/>
      <c r="FZB148" s="7"/>
      <c r="FZC148" s="7"/>
      <c r="FZD148" s="7"/>
      <c r="FZE148" s="7"/>
      <c r="FZF148" s="7"/>
      <c r="FZG148" s="7"/>
      <c r="FZH148" s="7"/>
      <c r="FZI148" s="7"/>
      <c r="FZJ148" s="7"/>
      <c r="FZK148" s="7"/>
      <c r="FZL148" s="7"/>
      <c r="FZM148" s="7"/>
      <c r="FZN148" s="7"/>
      <c r="FZO148" s="7"/>
      <c r="FZP148" s="7"/>
      <c r="FZQ148" s="7"/>
      <c r="FZR148" s="7"/>
      <c r="FZS148" s="7"/>
      <c r="FZT148" s="7"/>
      <c r="FZU148" s="7"/>
      <c r="FZV148" s="7"/>
      <c r="FZW148" s="7"/>
      <c r="FZX148" s="7"/>
      <c r="FZY148" s="7"/>
      <c r="FZZ148" s="7"/>
      <c r="GAA148" s="7"/>
      <c r="GAB148" s="7"/>
      <c r="GAC148" s="7"/>
      <c r="GAD148" s="7"/>
      <c r="GAE148" s="7"/>
      <c r="GAF148" s="7"/>
      <c r="GAG148" s="7"/>
      <c r="GAH148" s="7"/>
      <c r="GAI148" s="7"/>
      <c r="GAJ148" s="7"/>
      <c r="GAK148" s="7"/>
      <c r="GAL148" s="7"/>
      <c r="GAM148" s="7"/>
      <c r="GAN148" s="7"/>
      <c r="GAO148" s="7"/>
      <c r="GAP148" s="7"/>
      <c r="GAQ148" s="7"/>
      <c r="GAR148" s="7"/>
      <c r="GAS148" s="7"/>
      <c r="GAT148" s="7"/>
      <c r="GAU148" s="7"/>
      <c r="GAV148" s="7"/>
      <c r="GAW148" s="7"/>
      <c r="GAX148" s="7"/>
      <c r="GAY148" s="7"/>
      <c r="GAZ148" s="7"/>
      <c r="GBA148" s="7"/>
      <c r="GBB148" s="7"/>
      <c r="GBC148" s="7"/>
      <c r="GBD148" s="7"/>
      <c r="GBE148" s="7"/>
      <c r="GBF148" s="7"/>
      <c r="GBG148" s="7"/>
      <c r="GBH148" s="7"/>
      <c r="GBI148" s="7"/>
      <c r="GBJ148" s="7"/>
      <c r="GBK148" s="7"/>
      <c r="GBL148" s="7"/>
      <c r="GBM148" s="7"/>
      <c r="GBN148" s="7"/>
      <c r="GBO148" s="7"/>
      <c r="GBP148" s="7"/>
      <c r="GBQ148" s="7"/>
      <c r="GBR148" s="7"/>
      <c r="GBS148" s="7"/>
      <c r="GBT148" s="7"/>
      <c r="GBU148" s="7"/>
      <c r="GBV148" s="7"/>
      <c r="GBW148" s="7"/>
      <c r="GBX148" s="7"/>
      <c r="GBY148" s="7"/>
      <c r="GBZ148" s="7"/>
      <c r="GCA148" s="7"/>
      <c r="GCB148" s="7"/>
      <c r="GCC148" s="7"/>
      <c r="GCD148" s="7"/>
      <c r="GCE148" s="7"/>
      <c r="GCF148" s="7"/>
      <c r="GCG148" s="7"/>
      <c r="GCH148" s="7"/>
      <c r="GCI148" s="7"/>
      <c r="GCJ148" s="7"/>
      <c r="GCK148" s="7"/>
      <c r="GCL148" s="7"/>
      <c r="GCM148" s="7"/>
      <c r="GCN148" s="7"/>
      <c r="GCO148" s="7"/>
      <c r="GCP148" s="7"/>
      <c r="GCQ148" s="7"/>
      <c r="GCR148" s="7"/>
      <c r="GCS148" s="7"/>
      <c r="GCT148" s="7"/>
      <c r="GCU148" s="7"/>
      <c r="GCV148" s="7"/>
      <c r="GCW148" s="7"/>
      <c r="GCX148" s="7"/>
      <c r="GCY148" s="7"/>
      <c r="GCZ148" s="7"/>
      <c r="GDA148" s="7"/>
      <c r="GDB148" s="7"/>
      <c r="GDC148" s="7"/>
      <c r="GDD148" s="7"/>
      <c r="GDE148" s="7"/>
      <c r="GDF148" s="7"/>
      <c r="GDG148" s="7"/>
      <c r="GDH148" s="7"/>
      <c r="GDI148" s="7"/>
      <c r="GDJ148" s="7"/>
      <c r="GDK148" s="7"/>
      <c r="GDL148" s="7"/>
      <c r="GDM148" s="7"/>
      <c r="GDN148" s="7"/>
      <c r="GDO148" s="7"/>
      <c r="GDP148" s="7"/>
      <c r="GDQ148" s="7"/>
      <c r="GDR148" s="7"/>
      <c r="GDS148" s="7"/>
      <c r="GDT148" s="7"/>
      <c r="GDU148" s="7"/>
      <c r="GDV148" s="7"/>
      <c r="GDW148" s="7"/>
      <c r="GDX148" s="7"/>
      <c r="GDY148" s="7"/>
      <c r="GDZ148" s="7"/>
      <c r="GEA148" s="7"/>
      <c r="GEB148" s="7"/>
      <c r="GEC148" s="7"/>
      <c r="GED148" s="7"/>
      <c r="GEE148" s="7"/>
      <c r="GEF148" s="7"/>
      <c r="GEG148" s="7"/>
      <c r="GEH148" s="7"/>
      <c r="GEI148" s="7"/>
      <c r="GEJ148" s="7"/>
      <c r="GEK148" s="7"/>
      <c r="GEL148" s="7"/>
      <c r="GEM148" s="7"/>
      <c r="GEN148" s="7"/>
      <c r="GEO148" s="7"/>
      <c r="GEP148" s="7"/>
      <c r="GEQ148" s="7"/>
      <c r="GER148" s="7"/>
      <c r="GES148" s="7"/>
      <c r="GET148" s="7"/>
      <c r="GEU148" s="7"/>
      <c r="GEV148" s="7"/>
      <c r="GEX148" s="7"/>
      <c r="GEY148" s="7"/>
      <c r="GEZ148" s="7"/>
      <c r="GFA148" s="7"/>
      <c r="GFB148" s="7"/>
      <c r="GFC148" s="7"/>
      <c r="GFD148" s="7"/>
      <c r="GFE148" s="7"/>
      <c r="GFF148" s="7"/>
      <c r="GFG148" s="7"/>
      <c r="GFH148" s="7"/>
      <c r="GFI148" s="7"/>
      <c r="GFJ148" s="7"/>
      <c r="GFK148" s="7"/>
      <c r="GFL148" s="7"/>
      <c r="GFM148" s="7"/>
      <c r="GFN148" s="7"/>
      <c r="GFO148" s="7"/>
      <c r="GFP148" s="7"/>
      <c r="GFQ148" s="7"/>
      <c r="GFR148" s="7"/>
      <c r="GFS148" s="7"/>
      <c r="GFT148" s="7"/>
      <c r="GFU148" s="7"/>
      <c r="GFV148" s="7"/>
      <c r="GFW148" s="7"/>
      <c r="GFX148" s="7"/>
      <c r="GFY148" s="7"/>
      <c r="GFZ148" s="7"/>
      <c r="GGA148" s="7"/>
      <c r="GGB148" s="7"/>
      <c r="GGC148" s="7"/>
      <c r="GGD148" s="7"/>
      <c r="GGE148" s="7"/>
      <c r="GGF148" s="7"/>
      <c r="GGG148" s="7"/>
      <c r="GGH148" s="7"/>
      <c r="GGI148" s="7"/>
      <c r="GGJ148" s="7"/>
      <c r="GGK148" s="7"/>
      <c r="GGL148" s="7"/>
      <c r="GGM148" s="7"/>
      <c r="GGN148" s="7"/>
      <c r="GGO148" s="7"/>
      <c r="GGP148" s="7"/>
      <c r="GGQ148" s="7"/>
      <c r="GGR148" s="7"/>
      <c r="GGS148" s="7"/>
      <c r="GGT148" s="7"/>
      <c r="GGU148" s="7"/>
      <c r="GGV148" s="7"/>
      <c r="GGW148" s="7"/>
      <c r="GGX148" s="7"/>
      <c r="GGY148" s="7"/>
      <c r="GGZ148" s="7"/>
      <c r="GHA148" s="7"/>
      <c r="GHB148" s="7"/>
      <c r="GHC148" s="7"/>
      <c r="GHD148" s="7"/>
      <c r="GHE148" s="7"/>
      <c r="GHF148" s="7"/>
      <c r="GHG148" s="7"/>
      <c r="GHH148" s="7"/>
      <c r="GHI148" s="7"/>
      <c r="GHJ148" s="7"/>
      <c r="GHK148" s="7"/>
      <c r="GHL148" s="7"/>
      <c r="GHM148" s="7"/>
      <c r="GHN148" s="7"/>
      <c r="GHO148" s="7"/>
      <c r="GHP148" s="7"/>
      <c r="GHQ148" s="7"/>
      <c r="GHR148" s="7"/>
      <c r="GHS148" s="7"/>
      <c r="GHT148" s="7"/>
      <c r="GHU148" s="7"/>
      <c r="GHV148" s="7"/>
      <c r="GHW148" s="7"/>
      <c r="GHX148" s="7"/>
      <c r="GHY148" s="7"/>
      <c r="GHZ148" s="7"/>
      <c r="GIA148" s="7"/>
      <c r="GIB148" s="7"/>
      <c r="GIC148" s="7"/>
      <c r="GID148" s="7"/>
      <c r="GIE148" s="7"/>
      <c r="GIF148" s="7"/>
      <c r="GIG148" s="7"/>
      <c r="GIH148" s="7"/>
      <c r="GII148" s="7"/>
      <c r="GIJ148" s="7"/>
      <c r="GIK148" s="7"/>
      <c r="GIL148" s="7"/>
      <c r="GIM148" s="7"/>
      <c r="GIN148" s="7"/>
      <c r="GIO148" s="7"/>
      <c r="GIP148" s="7"/>
      <c r="GIQ148" s="7"/>
      <c r="GIR148" s="7"/>
      <c r="GIS148" s="7"/>
      <c r="GIT148" s="7"/>
      <c r="GIU148" s="7"/>
      <c r="GIV148" s="7"/>
      <c r="GIW148" s="7"/>
      <c r="GIX148" s="7"/>
      <c r="GIY148" s="7"/>
      <c r="GIZ148" s="7"/>
      <c r="GJA148" s="7"/>
      <c r="GJB148" s="7"/>
      <c r="GJC148" s="7"/>
      <c r="GJD148" s="7"/>
      <c r="GJE148" s="7"/>
      <c r="GJF148" s="7"/>
      <c r="GJG148" s="7"/>
      <c r="GJH148" s="7"/>
      <c r="GJI148" s="7"/>
      <c r="GJJ148" s="7"/>
      <c r="GJK148" s="7"/>
      <c r="GJL148" s="7"/>
      <c r="GJM148" s="7"/>
      <c r="GJN148" s="7"/>
      <c r="GJO148" s="7"/>
      <c r="GJP148" s="7"/>
      <c r="GJQ148" s="7"/>
      <c r="GJR148" s="7"/>
      <c r="GJS148" s="7"/>
      <c r="GJT148" s="7"/>
      <c r="GJU148" s="7"/>
      <c r="GJV148" s="7"/>
      <c r="GJW148" s="7"/>
      <c r="GJX148" s="7"/>
      <c r="GJY148" s="7"/>
      <c r="GJZ148" s="7"/>
      <c r="GKA148" s="7"/>
      <c r="GKB148" s="7"/>
      <c r="GKC148" s="7"/>
      <c r="GKD148" s="7"/>
      <c r="GKE148" s="7"/>
      <c r="GKF148" s="7"/>
      <c r="GKG148" s="7"/>
      <c r="GKH148" s="7"/>
      <c r="GKI148" s="7"/>
      <c r="GKJ148" s="7"/>
      <c r="GKK148" s="7"/>
      <c r="GKL148" s="7"/>
      <c r="GKM148" s="7"/>
      <c r="GKN148" s="7"/>
      <c r="GKO148" s="7"/>
      <c r="GKP148" s="7"/>
      <c r="GKQ148" s="7"/>
      <c r="GKR148" s="7"/>
      <c r="GKS148" s="7"/>
      <c r="GKT148" s="7"/>
      <c r="GKU148" s="7"/>
      <c r="GKV148" s="7"/>
      <c r="GKW148" s="7"/>
      <c r="GKX148" s="7"/>
      <c r="GKY148" s="7"/>
      <c r="GKZ148" s="7"/>
      <c r="GLA148" s="7"/>
      <c r="GLB148" s="7"/>
      <c r="GLC148" s="7"/>
      <c r="GLD148" s="7"/>
      <c r="GLE148" s="7"/>
      <c r="GLF148" s="7"/>
      <c r="GLG148" s="7"/>
      <c r="GLH148" s="7"/>
      <c r="GLI148" s="7"/>
      <c r="GLJ148" s="7"/>
      <c r="GLK148" s="7"/>
      <c r="GLL148" s="7"/>
      <c r="GLM148" s="7"/>
      <c r="GLN148" s="7"/>
      <c r="GLO148" s="7"/>
      <c r="GLP148" s="7"/>
      <c r="GLQ148" s="7"/>
      <c r="GLR148" s="7"/>
      <c r="GLS148" s="7"/>
      <c r="GLT148" s="7"/>
      <c r="GLU148" s="7"/>
      <c r="GLV148" s="7"/>
      <c r="GLW148" s="7"/>
      <c r="GLX148" s="7"/>
      <c r="GLY148" s="7"/>
      <c r="GLZ148" s="7"/>
      <c r="GMA148" s="7"/>
      <c r="GMB148" s="7"/>
      <c r="GMC148" s="7"/>
      <c r="GMD148" s="7"/>
      <c r="GME148" s="7"/>
      <c r="GMF148" s="7"/>
      <c r="GMG148" s="7"/>
      <c r="GMH148" s="7"/>
      <c r="GMI148" s="7"/>
      <c r="GMJ148" s="7"/>
      <c r="GMK148" s="7"/>
      <c r="GML148" s="7"/>
      <c r="GMM148" s="7"/>
      <c r="GMN148" s="7"/>
      <c r="GMO148" s="7"/>
      <c r="GMP148" s="7"/>
      <c r="GMQ148" s="7"/>
      <c r="GMR148" s="7"/>
      <c r="GMS148" s="7"/>
      <c r="GMT148" s="7"/>
      <c r="GMU148" s="7"/>
      <c r="GMV148" s="7"/>
      <c r="GMW148" s="7"/>
      <c r="GMX148" s="7"/>
      <c r="GMY148" s="7"/>
      <c r="GMZ148" s="7"/>
      <c r="GNA148" s="7"/>
      <c r="GNB148" s="7"/>
      <c r="GNC148" s="7"/>
      <c r="GND148" s="7"/>
      <c r="GNE148" s="7"/>
      <c r="GNF148" s="7"/>
      <c r="GNG148" s="7"/>
      <c r="GNH148" s="7"/>
      <c r="GNI148" s="7"/>
      <c r="GNJ148" s="7"/>
      <c r="GNK148" s="7"/>
      <c r="GNL148" s="7"/>
      <c r="GNM148" s="7"/>
      <c r="GNN148" s="7"/>
      <c r="GNO148" s="7"/>
      <c r="GNP148" s="7"/>
      <c r="GNQ148" s="7"/>
      <c r="GNR148" s="7"/>
      <c r="GNS148" s="7"/>
      <c r="GNT148" s="7"/>
      <c r="GNU148" s="7"/>
      <c r="GNV148" s="7"/>
      <c r="GNW148" s="7"/>
      <c r="GNX148" s="7"/>
      <c r="GNY148" s="7"/>
      <c r="GNZ148" s="7"/>
      <c r="GOA148" s="7"/>
      <c r="GOB148" s="7"/>
      <c r="GOC148" s="7"/>
      <c r="GOD148" s="7"/>
      <c r="GOE148" s="7"/>
      <c r="GOF148" s="7"/>
      <c r="GOG148" s="7"/>
      <c r="GOH148" s="7"/>
      <c r="GOI148" s="7"/>
      <c r="GOJ148" s="7"/>
      <c r="GOK148" s="7"/>
      <c r="GOL148" s="7"/>
      <c r="GOM148" s="7"/>
      <c r="GON148" s="7"/>
      <c r="GOO148" s="7"/>
      <c r="GOP148" s="7"/>
      <c r="GOQ148" s="7"/>
      <c r="GOR148" s="7"/>
      <c r="GOT148" s="7"/>
      <c r="GOU148" s="7"/>
      <c r="GOV148" s="7"/>
      <c r="GOW148" s="7"/>
      <c r="GOX148" s="7"/>
      <c r="GOY148" s="7"/>
      <c r="GOZ148" s="7"/>
      <c r="GPA148" s="7"/>
      <c r="GPB148" s="7"/>
      <c r="GPC148" s="7"/>
      <c r="GPD148" s="7"/>
      <c r="GPE148" s="7"/>
      <c r="GPF148" s="7"/>
      <c r="GPG148" s="7"/>
      <c r="GPH148" s="7"/>
      <c r="GPI148" s="7"/>
      <c r="GPJ148" s="7"/>
      <c r="GPK148" s="7"/>
      <c r="GPL148" s="7"/>
      <c r="GPM148" s="7"/>
      <c r="GPN148" s="7"/>
      <c r="GPO148" s="7"/>
      <c r="GPP148" s="7"/>
      <c r="GPQ148" s="7"/>
      <c r="GPR148" s="7"/>
      <c r="GPS148" s="7"/>
      <c r="GPT148" s="7"/>
      <c r="GPU148" s="7"/>
      <c r="GPV148" s="7"/>
      <c r="GPW148" s="7"/>
      <c r="GPX148" s="7"/>
      <c r="GPY148" s="7"/>
      <c r="GPZ148" s="7"/>
      <c r="GQA148" s="7"/>
      <c r="GQB148" s="7"/>
      <c r="GQC148" s="7"/>
      <c r="GQD148" s="7"/>
      <c r="GQE148" s="7"/>
      <c r="GQF148" s="7"/>
      <c r="GQG148" s="7"/>
      <c r="GQH148" s="7"/>
      <c r="GQI148" s="7"/>
      <c r="GQJ148" s="7"/>
      <c r="GQK148" s="7"/>
      <c r="GQL148" s="7"/>
      <c r="GQM148" s="7"/>
      <c r="GQN148" s="7"/>
      <c r="GQO148" s="7"/>
      <c r="GQP148" s="7"/>
      <c r="GQQ148" s="7"/>
      <c r="GQR148" s="7"/>
      <c r="GQS148" s="7"/>
      <c r="GQT148" s="7"/>
      <c r="GQU148" s="7"/>
      <c r="GQV148" s="7"/>
      <c r="GQW148" s="7"/>
      <c r="GQX148" s="7"/>
      <c r="GQY148" s="7"/>
      <c r="GQZ148" s="7"/>
      <c r="GRA148" s="7"/>
      <c r="GRB148" s="7"/>
      <c r="GRC148" s="7"/>
      <c r="GRD148" s="7"/>
      <c r="GRE148" s="7"/>
      <c r="GRF148" s="7"/>
      <c r="GRG148" s="7"/>
      <c r="GRH148" s="7"/>
      <c r="GRI148" s="7"/>
      <c r="GRJ148" s="7"/>
      <c r="GRK148" s="7"/>
      <c r="GRL148" s="7"/>
      <c r="GRM148" s="7"/>
      <c r="GRN148" s="7"/>
      <c r="GRO148" s="7"/>
      <c r="GRP148" s="7"/>
      <c r="GRQ148" s="7"/>
      <c r="GRR148" s="7"/>
      <c r="GRS148" s="7"/>
      <c r="GRT148" s="7"/>
      <c r="GRU148" s="7"/>
      <c r="GRV148" s="7"/>
      <c r="GRW148" s="7"/>
      <c r="GRX148" s="7"/>
      <c r="GRY148" s="7"/>
      <c r="GRZ148" s="7"/>
      <c r="GSA148" s="7"/>
      <c r="GSB148" s="7"/>
      <c r="GSC148" s="7"/>
      <c r="GSD148" s="7"/>
      <c r="GSE148" s="7"/>
      <c r="GSF148" s="7"/>
      <c r="GSG148" s="7"/>
      <c r="GSH148" s="7"/>
      <c r="GSI148" s="7"/>
      <c r="GSJ148" s="7"/>
      <c r="GSK148" s="7"/>
      <c r="GSL148" s="7"/>
      <c r="GSM148" s="7"/>
      <c r="GSN148" s="7"/>
      <c r="GSO148" s="7"/>
      <c r="GSP148" s="7"/>
      <c r="GSQ148" s="7"/>
      <c r="GSR148" s="7"/>
      <c r="GSS148" s="7"/>
      <c r="GST148" s="7"/>
      <c r="GSU148" s="7"/>
      <c r="GSV148" s="7"/>
      <c r="GSW148" s="7"/>
      <c r="GSX148" s="7"/>
      <c r="GSY148" s="7"/>
      <c r="GSZ148" s="7"/>
      <c r="GTA148" s="7"/>
      <c r="GTB148" s="7"/>
      <c r="GTC148" s="7"/>
      <c r="GTD148" s="7"/>
      <c r="GTE148" s="7"/>
      <c r="GTF148" s="7"/>
      <c r="GTG148" s="7"/>
      <c r="GTH148" s="7"/>
      <c r="GTI148" s="7"/>
      <c r="GTJ148" s="7"/>
      <c r="GTK148" s="7"/>
      <c r="GTL148" s="7"/>
      <c r="GTM148" s="7"/>
      <c r="GTN148" s="7"/>
      <c r="GTO148" s="7"/>
      <c r="GTP148" s="7"/>
      <c r="GTQ148" s="7"/>
      <c r="GTR148" s="7"/>
      <c r="GTS148" s="7"/>
      <c r="GTT148" s="7"/>
      <c r="GTU148" s="7"/>
      <c r="GTV148" s="7"/>
      <c r="GTW148" s="7"/>
      <c r="GTX148" s="7"/>
      <c r="GTY148" s="7"/>
      <c r="GTZ148" s="7"/>
      <c r="GUA148" s="7"/>
      <c r="GUB148" s="7"/>
      <c r="GUC148" s="7"/>
      <c r="GUD148" s="7"/>
      <c r="GUE148" s="7"/>
      <c r="GUF148" s="7"/>
      <c r="GUG148" s="7"/>
      <c r="GUH148" s="7"/>
      <c r="GUI148" s="7"/>
      <c r="GUJ148" s="7"/>
      <c r="GUK148" s="7"/>
      <c r="GUL148" s="7"/>
      <c r="GUM148" s="7"/>
      <c r="GUN148" s="7"/>
      <c r="GUO148" s="7"/>
      <c r="GUP148" s="7"/>
      <c r="GUQ148" s="7"/>
      <c r="GUR148" s="7"/>
      <c r="GUS148" s="7"/>
      <c r="GUT148" s="7"/>
      <c r="GUU148" s="7"/>
      <c r="GUV148" s="7"/>
      <c r="GUW148" s="7"/>
      <c r="GUX148" s="7"/>
      <c r="GUY148" s="7"/>
      <c r="GUZ148" s="7"/>
      <c r="GVA148" s="7"/>
      <c r="GVB148" s="7"/>
      <c r="GVC148" s="7"/>
      <c r="GVD148" s="7"/>
      <c r="GVE148" s="7"/>
      <c r="GVF148" s="7"/>
      <c r="GVG148" s="7"/>
      <c r="GVH148" s="7"/>
      <c r="GVI148" s="7"/>
      <c r="GVJ148" s="7"/>
      <c r="GVK148" s="7"/>
      <c r="GVL148" s="7"/>
      <c r="GVM148" s="7"/>
      <c r="GVN148" s="7"/>
      <c r="GVO148" s="7"/>
      <c r="GVP148" s="7"/>
      <c r="GVQ148" s="7"/>
      <c r="GVR148" s="7"/>
      <c r="GVS148" s="7"/>
      <c r="GVT148" s="7"/>
      <c r="GVU148" s="7"/>
      <c r="GVV148" s="7"/>
      <c r="GVW148" s="7"/>
      <c r="GVX148" s="7"/>
      <c r="GVY148" s="7"/>
      <c r="GVZ148" s="7"/>
      <c r="GWA148" s="7"/>
      <c r="GWB148" s="7"/>
      <c r="GWC148" s="7"/>
      <c r="GWD148" s="7"/>
      <c r="GWE148" s="7"/>
      <c r="GWF148" s="7"/>
      <c r="GWG148" s="7"/>
      <c r="GWH148" s="7"/>
      <c r="GWI148" s="7"/>
      <c r="GWJ148" s="7"/>
      <c r="GWK148" s="7"/>
      <c r="GWL148" s="7"/>
      <c r="GWM148" s="7"/>
      <c r="GWN148" s="7"/>
      <c r="GWO148" s="7"/>
      <c r="GWP148" s="7"/>
      <c r="GWQ148" s="7"/>
      <c r="GWR148" s="7"/>
      <c r="GWS148" s="7"/>
      <c r="GWT148" s="7"/>
      <c r="GWU148" s="7"/>
      <c r="GWV148" s="7"/>
      <c r="GWW148" s="7"/>
      <c r="GWX148" s="7"/>
      <c r="GWY148" s="7"/>
      <c r="GWZ148" s="7"/>
      <c r="GXA148" s="7"/>
      <c r="GXB148" s="7"/>
      <c r="GXC148" s="7"/>
      <c r="GXD148" s="7"/>
      <c r="GXE148" s="7"/>
      <c r="GXF148" s="7"/>
      <c r="GXG148" s="7"/>
      <c r="GXH148" s="7"/>
      <c r="GXI148" s="7"/>
      <c r="GXJ148" s="7"/>
      <c r="GXK148" s="7"/>
      <c r="GXL148" s="7"/>
      <c r="GXM148" s="7"/>
      <c r="GXN148" s="7"/>
      <c r="GXO148" s="7"/>
      <c r="GXP148" s="7"/>
      <c r="GXQ148" s="7"/>
      <c r="GXR148" s="7"/>
      <c r="GXS148" s="7"/>
      <c r="GXT148" s="7"/>
      <c r="GXU148" s="7"/>
      <c r="GXV148" s="7"/>
      <c r="GXW148" s="7"/>
      <c r="GXX148" s="7"/>
      <c r="GXY148" s="7"/>
      <c r="GXZ148" s="7"/>
      <c r="GYA148" s="7"/>
      <c r="GYB148" s="7"/>
      <c r="GYC148" s="7"/>
      <c r="GYD148" s="7"/>
      <c r="GYE148" s="7"/>
      <c r="GYF148" s="7"/>
      <c r="GYG148" s="7"/>
      <c r="GYH148" s="7"/>
      <c r="GYI148" s="7"/>
      <c r="GYJ148" s="7"/>
      <c r="GYK148" s="7"/>
      <c r="GYL148" s="7"/>
      <c r="GYM148" s="7"/>
      <c r="GYN148" s="7"/>
      <c r="GYP148" s="7"/>
      <c r="GYQ148" s="7"/>
      <c r="GYR148" s="7"/>
      <c r="GYS148" s="7"/>
      <c r="GYT148" s="7"/>
      <c r="GYU148" s="7"/>
      <c r="GYV148" s="7"/>
      <c r="GYW148" s="7"/>
      <c r="GYX148" s="7"/>
      <c r="GYY148" s="7"/>
      <c r="GYZ148" s="7"/>
      <c r="GZA148" s="7"/>
      <c r="GZB148" s="7"/>
      <c r="GZC148" s="7"/>
      <c r="GZD148" s="7"/>
      <c r="GZE148" s="7"/>
      <c r="GZF148" s="7"/>
      <c r="GZG148" s="7"/>
      <c r="GZH148" s="7"/>
      <c r="GZI148" s="7"/>
      <c r="GZJ148" s="7"/>
      <c r="GZK148" s="7"/>
      <c r="GZL148" s="7"/>
      <c r="GZM148" s="7"/>
      <c r="GZN148" s="7"/>
      <c r="GZO148" s="7"/>
      <c r="GZP148" s="7"/>
      <c r="GZQ148" s="7"/>
      <c r="GZR148" s="7"/>
      <c r="GZS148" s="7"/>
      <c r="GZT148" s="7"/>
      <c r="GZU148" s="7"/>
      <c r="GZV148" s="7"/>
      <c r="GZW148" s="7"/>
      <c r="GZX148" s="7"/>
      <c r="GZY148" s="7"/>
      <c r="GZZ148" s="7"/>
      <c r="HAA148" s="7"/>
      <c r="HAB148" s="7"/>
      <c r="HAC148" s="7"/>
      <c r="HAD148" s="7"/>
      <c r="HAE148" s="7"/>
      <c r="HAF148" s="7"/>
      <c r="HAG148" s="7"/>
      <c r="HAH148" s="7"/>
      <c r="HAI148" s="7"/>
      <c r="HAJ148" s="7"/>
      <c r="HAK148" s="7"/>
      <c r="HAL148" s="7"/>
      <c r="HAM148" s="7"/>
      <c r="HAN148" s="7"/>
      <c r="HAO148" s="7"/>
      <c r="HAP148" s="7"/>
      <c r="HAQ148" s="7"/>
      <c r="HAR148" s="7"/>
      <c r="HAS148" s="7"/>
      <c r="HAT148" s="7"/>
      <c r="HAU148" s="7"/>
      <c r="HAV148" s="7"/>
      <c r="HAW148" s="7"/>
      <c r="HAX148" s="7"/>
      <c r="HAY148" s="7"/>
      <c r="HAZ148" s="7"/>
      <c r="HBA148" s="7"/>
      <c r="HBB148" s="7"/>
      <c r="HBC148" s="7"/>
      <c r="HBD148" s="7"/>
      <c r="HBE148" s="7"/>
      <c r="HBF148" s="7"/>
      <c r="HBG148" s="7"/>
      <c r="HBH148" s="7"/>
      <c r="HBI148" s="7"/>
      <c r="HBJ148" s="7"/>
      <c r="HBK148" s="7"/>
      <c r="HBL148" s="7"/>
      <c r="HBM148" s="7"/>
      <c r="HBN148" s="7"/>
      <c r="HBO148" s="7"/>
      <c r="HBP148" s="7"/>
      <c r="HBQ148" s="7"/>
      <c r="HBR148" s="7"/>
      <c r="HBS148" s="7"/>
      <c r="HBT148" s="7"/>
      <c r="HBU148" s="7"/>
      <c r="HBV148" s="7"/>
      <c r="HBW148" s="7"/>
      <c r="HBX148" s="7"/>
      <c r="HBY148" s="7"/>
      <c r="HBZ148" s="7"/>
      <c r="HCA148" s="7"/>
      <c r="HCB148" s="7"/>
      <c r="HCC148" s="7"/>
      <c r="HCD148" s="7"/>
      <c r="HCE148" s="7"/>
      <c r="HCF148" s="7"/>
      <c r="HCG148" s="7"/>
      <c r="HCH148" s="7"/>
      <c r="HCI148" s="7"/>
      <c r="HCJ148" s="7"/>
      <c r="HCK148" s="7"/>
      <c r="HCL148" s="7"/>
      <c r="HCM148" s="7"/>
      <c r="HCN148" s="7"/>
      <c r="HCO148" s="7"/>
      <c r="HCP148" s="7"/>
      <c r="HCQ148" s="7"/>
      <c r="HCR148" s="7"/>
      <c r="HCS148" s="7"/>
      <c r="HCT148" s="7"/>
      <c r="HCU148" s="7"/>
      <c r="HCV148" s="7"/>
      <c r="HCW148" s="7"/>
      <c r="HCX148" s="7"/>
      <c r="HCY148" s="7"/>
      <c r="HCZ148" s="7"/>
      <c r="HDA148" s="7"/>
      <c r="HDB148" s="7"/>
      <c r="HDC148" s="7"/>
      <c r="HDD148" s="7"/>
      <c r="HDE148" s="7"/>
      <c r="HDF148" s="7"/>
      <c r="HDG148" s="7"/>
      <c r="HDH148" s="7"/>
      <c r="HDI148" s="7"/>
      <c r="HDJ148" s="7"/>
      <c r="HDK148" s="7"/>
      <c r="HDL148" s="7"/>
      <c r="HDM148" s="7"/>
      <c r="HDN148" s="7"/>
      <c r="HDO148" s="7"/>
      <c r="HDP148" s="7"/>
      <c r="HDQ148" s="7"/>
      <c r="HDR148" s="7"/>
      <c r="HDS148" s="7"/>
      <c r="HDT148" s="7"/>
      <c r="HDU148" s="7"/>
      <c r="HDV148" s="7"/>
      <c r="HDW148" s="7"/>
      <c r="HDX148" s="7"/>
      <c r="HDY148" s="7"/>
      <c r="HDZ148" s="7"/>
      <c r="HEA148" s="7"/>
      <c r="HEB148" s="7"/>
      <c r="HEC148" s="7"/>
      <c r="HED148" s="7"/>
      <c r="HEE148" s="7"/>
      <c r="HEF148" s="7"/>
      <c r="HEG148" s="7"/>
      <c r="HEH148" s="7"/>
      <c r="HEI148" s="7"/>
      <c r="HEJ148" s="7"/>
      <c r="HEK148" s="7"/>
      <c r="HEL148" s="7"/>
      <c r="HEM148" s="7"/>
      <c r="HEN148" s="7"/>
      <c r="HEO148" s="7"/>
      <c r="HEP148" s="7"/>
      <c r="HEQ148" s="7"/>
      <c r="HER148" s="7"/>
      <c r="HES148" s="7"/>
      <c r="HET148" s="7"/>
      <c r="HEU148" s="7"/>
      <c r="HEV148" s="7"/>
      <c r="HEW148" s="7"/>
      <c r="HEX148" s="7"/>
      <c r="HEY148" s="7"/>
      <c r="HEZ148" s="7"/>
      <c r="HFA148" s="7"/>
      <c r="HFB148" s="7"/>
      <c r="HFC148" s="7"/>
      <c r="HFD148" s="7"/>
      <c r="HFE148" s="7"/>
      <c r="HFF148" s="7"/>
      <c r="HFG148" s="7"/>
      <c r="HFH148" s="7"/>
      <c r="HFI148" s="7"/>
      <c r="HFJ148" s="7"/>
      <c r="HFK148" s="7"/>
      <c r="HFL148" s="7"/>
      <c r="HFM148" s="7"/>
      <c r="HFN148" s="7"/>
      <c r="HFO148" s="7"/>
      <c r="HFP148" s="7"/>
      <c r="HFQ148" s="7"/>
      <c r="HFR148" s="7"/>
      <c r="HFS148" s="7"/>
      <c r="HFT148" s="7"/>
      <c r="HFU148" s="7"/>
      <c r="HFV148" s="7"/>
      <c r="HFW148" s="7"/>
      <c r="HFX148" s="7"/>
      <c r="HFY148" s="7"/>
      <c r="HFZ148" s="7"/>
      <c r="HGA148" s="7"/>
      <c r="HGB148" s="7"/>
      <c r="HGC148" s="7"/>
      <c r="HGD148" s="7"/>
      <c r="HGE148" s="7"/>
      <c r="HGF148" s="7"/>
      <c r="HGG148" s="7"/>
      <c r="HGH148" s="7"/>
      <c r="HGI148" s="7"/>
      <c r="HGJ148" s="7"/>
      <c r="HGK148" s="7"/>
      <c r="HGL148" s="7"/>
      <c r="HGM148" s="7"/>
      <c r="HGN148" s="7"/>
      <c r="HGO148" s="7"/>
      <c r="HGP148" s="7"/>
      <c r="HGQ148" s="7"/>
      <c r="HGR148" s="7"/>
      <c r="HGS148" s="7"/>
      <c r="HGT148" s="7"/>
      <c r="HGU148" s="7"/>
      <c r="HGV148" s="7"/>
      <c r="HGW148" s="7"/>
      <c r="HGX148" s="7"/>
      <c r="HGY148" s="7"/>
      <c r="HGZ148" s="7"/>
      <c r="HHA148" s="7"/>
      <c r="HHB148" s="7"/>
      <c r="HHC148" s="7"/>
      <c r="HHD148" s="7"/>
      <c r="HHE148" s="7"/>
      <c r="HHF148" s="7"/>
      <c r="HHG148" s="7"/>
      <c r="HHH148" s="7"/>
      <c r="HHI148" s="7"/>
      <c r="HHJ148" s="7"/>
      <c r="HHK148" s="7"/>
      <c r="HHL148" s="7"/>
      <c r="HHM148" s="7"/>
      <c r="HHN148" s="7"/>
      <c r="HHO148" s="7"/>
      <c r="HHP148" s="7"/>
      <c r="HHQ148" s="7"/>
      <c r="HHR148" s="7"/>
      <c r="HHS148" s="7"/>
      <c r="HHT148" s="7"/>
      <c r="HHU148" s="7"/>
      <c r="HHV148" s="7"/>
      <c r="HHW148" s="7"/>
      <c r="HHX148" s="7"/>
      <c r="HHY148" s="7"/>
      <c r="HHZ148" s="7"/>
      <c r="HIA148" s="7"/>
      <c r="HIB148" s="7"/>
      <c r="HIC148" s="7"/>
      <c r="HID148" s="7"/>
      <c r="HIE148" s="7"/>
      <c r="HIF148" s="7"/>
      <c r="HIG148" s="7"/>
      <c r="HIH148" s="7"/>
      <c r="HII148" s="7"/>
      <c r="HIJ148" s="7"/>
      <c r="HIL148" s="7"/>
      <c r="HIM148" s="7"/>
      <c r="HIN148" s="7"/>
      <c r="HIO148" s="7"/>
      <c r="HIP148" s="7"/>
      <c r="HIQ148" s="7"/>
      <c r="HIR148" s="7"/>
      <c r="HIS148" s="7"/>
      <c r="HIT148" s="7"/>
      <c r="HIU148" s="7"/>
      <c r="HIV148" s="7"/>
      <c r="HIW148" s="7"/>
      <c r="HIX148" s="7"/>
      <c r="HIY148" s="7"/>
      <c r="HIZ148" s="7"/>
      <c r="HJA148" s="7"/>
      <c r="HJB148" s="7"/>
      <c r="HJC148" s="7"/>
      <c r="HJD148" s="7"/>
      <c r="HJE148" s="7"/>
      <c r="HJF148" s="7"/>
      <c r="HJG148" s="7"/>
      <c r="HJH148" s="7"/>
      <c r="HJI148" s="7"/>
      <c r="HJJ148" s="7"/>
      <c r="HJK148" s="7"/>
      <c r="HJL148" s="7"/>
      <c r="HJM148" s="7"/>
      <c r="HJN148" s="7"/>
      <c r="HJO148" s="7"/>
      <c r="HJP148" s="7"/>
      <c r="HJQ148" s="7"/>
      <c r="HJR148" s="7"/>
      <c r="HJS148" s="7"/>
      <c r="HJT148" s="7"/>
      <c r="HJU148" s="7"/>
      <c r="HJV148" s="7"/>
      <c r="HJW148" s="7"/>
      <c r="HJX148" s="7"/>
      <c r="HJY148" s="7"/>
      <c r="HJZ148" s="7"/>
      <c r="HKA148" s="7"/>
      <c r="HKB148" s="7"/>
      <c r="HKC148" s="7"/>
      <c r="HKD148" s="7"/>
      <c r="HKE148" s="7"/>
      <c r="HKF148" s="7"/>
      <c r="HKG148" s="7"/>
      <c r="HKH148" s="7"/>
      <c r="HKI148" s="7"/>
      <c r="HKJ148" s="7"/>
      <c r="HKK148" s="7"/>
      <c r="HKL148" s="7"/>
      <c r="HKM148" s="7"/>
      <c r="HKN148" s="7"/>
      <c r="HKO148" s="7"/>
      <c r="HKP148" s="7"/>
      <c r="HKQ148" s="7"/>
      <c r="HKR148" s="7"/>
      <c r="HKS148" s="7"/>
      <c r="HKT148" s="7"/>
      <c r="HKU148" s="7"/>
      <c r="HKV148" s="7"/>
      <c r="HKW148" s="7"/>
      <c r="HKX148" s="7"/>
      <c r="HKY148" s="7"/>
      <c r="HKZ148" s="7"/>
      <c r="HLA148" s="7"/>
      <c r="HLB148" s="7"/>
      <c r="HLC148" s="7"/>
      <c r="HLD148" s="7"/>
      <c r="HLE148" s="7"/>
      <c r="HLF148" s="7"/>
      <c r="HLG148" s="7"/>
      <c r="HLH148" s="7"/>
      <c r="HLI148" s="7"/>
      <c r="HLJ148" s="7"/>
      <c r="HLK148" s="7"/>
      <c r="HLL148" s="7"/>
      <c r="HLM148" s="7"/>
      <c r="HLN148" s="7"/>
      <c r="HLO148" s="7"/>
      <c r="HLP148" s="7"/>
      <c r="HLQ148" s="7"/>
      <c r="HLR148" s="7"/>
      <c r="HLS148" s="7"/>
      <c r="HLT148" s="7"/>
      <c r="HLU148" s="7"/>
      <c r="HLV148" s="7"/>
      <c r="HLW148" s="7"/>
      <c r="HLX148" s="7"/>
      <c r="HLY148" s="7"/>
      <c r="HLZ148" s="7"/>
      <c r="HMA148" s="7"/>
      <c r="HMB148" s="7"/>
      <c r="HMC148" s="7"/>
      <c r="HMD148" s="7"/>
      <c r="HME148" s="7"/>
      <c r="HMF148" s="7"/>
      <c r="HMG148" s="7"/>
      <c r="HMH148" s="7"/>
      <c r="HMI148" s="7"/>
      <c r="HMJ148" s="7"/>
      <c r="HMK148" s="7"/>
      <c r="HML148" s="7"/>
      <c r="HMM148" s="7"/>
      <c r="HMN148" s="7"/>
      <c r="HMO148" s="7"/>
      <c r="HMP148" s="7"/>
      <c r="HMQ148" s="7"/>
      <c r="HMR148" s="7"/>
      <c r="HMS148" s="7"/>
      <c r="HMT148" s="7"/>
      <c r="HMU148" s="7"/>
      <c r="HMV148" s="7"/>
      <c r="HMW148" s="7"/>
      <c r="HMX148" s="7"/>
      <c r="HMY148" s="7"/>
      <c r="HMZ148" s="7"/>
      <c r="HNA148" s="7"/>
      <c r="HNB148" s="7"/>
      <c r="HNC148" s="7"/>
      <c r="HND148" s="7"/>
      <c r="HNE148" s="7"/>
      <c r="HNF148" s="7"/>
      <c r="HNG148" s="7"/>
      <c r="HNH148" s="7"/>
      <c r="HNI148" s="7"/>
      <c r="HNJ148" s="7"/>
      <c r="HNK148" s="7"/>
      <c r="HNL148" s="7"/>
      <c r="HNM148" s="7"/>
      <c r="HNN148" s="7"/>
      <c r="HNO148" s="7"/>
      <c r="HNP148" s="7"/>
      <c r="HNQ148" s="7"/>
      <c r="HNR148" s="7"/>
      <c r="HNS148" s="7"/>
      <c r="HNT148" s="7"/>
      <c r="HNU148" s="7"/>
      <c r="HNV148" s="7"/>
      <c r="HNW148" s="7"/>
      <c r="HNX148" s="7"/>
      <c r="HNY148" s="7"/>
      <c r="HNZ148" s="7"/>
      <c r="HOA148" s="7"/>
      <c r="HOB148" s="7"/>
      <c r="HOC148" s="7"/>
      <c r="HOD148" s="7"/>
      <c r="HOE148" s="7"/>
      <c r="HOF148" s="7"/>
      <c r="HOG148" s="7"/>
      <c r="HOH148" s="7"/>
      <c r="HOI148" s="7"/>
      <c r="HOJ148" s="7"/>
      <c r="HOK148" s="7"/>
      <c r="HOL148" s="7"/>
      <c r="HOM148" s="7"/>
      <c r="HON148" s="7"/>
      <c r="HOO148" s="7"/>
      <c r="HOP148" s="7"/>
      <c r="HOQ148" s="7"/>
      <c r="HOR148" s="7"/>
      <c r="HOS148" s="7"/>
      <c r="HOT148" s="7"/>
      <c r="HOU148" s="7"/>
      <c r="HOV148" s="7"/>
      <c r="HOW148" s="7"/>
      <c r="HOX148" s="7"/>
      <c r="HOY148" s="7"/>
      <c r="HOZ148" s="7"/>
      <c r="HPA148" s="7"/>
      <c r="HPB148" s="7"/>
      <c r="HPC148" s="7"/>
      <c r="HPD148" s="7"/>
      <c r="HPE148" s="7"/>
      <c r="HPF148" s="7"/>
      <c r="HPG148" s="7"/>
      <c r="HPH148" s="7"/>
      <c r="HPI148" s="7"/>
      <c r="HPJ148" s="7"/>
      <c r="HPK148" s="7"/>
      <c r="HPL148" s="7"/>
      <c r="HPM148" s="7"/>
      <c r="HPN148" s="7"/>
      <c r="HPO148" s="7"/>
      <c r="HPP148" s="7"/>
      <c r="HPQ148" s="7"/>
      <c r="HPR148" s="7"/>
      <c r="HPS148" s="7"/>
      <c r="HPT148" s="7"/>
      <c r="HPU148" s="7"/>
      <c r="HPV148" s="7"/>
      <c r="HPW148" s="7"/>
      <c r="HPX148" s="7"/>
      <c r="HPY148" s="7"/>
      <c r="HPZ148" s="7"/>
      <c r="HQA148" s="7"/>
      <c r="HQB148" s="7"/>
      <c r="HQC148" s="7"/>
      <c r="HQD148" s="7"/>
      <c r="HQE148" s="7"/>
      <c r="HQF148" s="7"/>
      <c r="HQG148" s="7"/>
      <c r="HQH148" s="7"/>
      <c r="HQI148" s="7"/>
      <c r="HQJ148" s="7"/>
      <c r="HQK148" s="7"/>
      <c r="HQL148" s="7"/>
      <c r="HQM148" s="7"/>
      <c r="HQN148" s="7"/>
      <c r="HQO148" s="7"/>
      <c r="HQP148" s="7"/>
      <c r="HQQ148" s="7"/>
      <c r="HQR148" s="7"/>
      <c r="HQS148" s="7"/>
      <c r="HQT148" s="7"/>
      <c r="HQU148" s="7"/>
      <c r="HQV148" s="7"/>
      <c r="HQW148" s="7"/>
      <c r="HQX148" s="7"/>
      <c r="HQY148" s="7"/>
      <c r="HQZ148" s="7"/>
      <c r="HRA148" s="7"/>
      <c r="HRB148" s="7"/>
      <c r="HRC148" s="7"/>
      <c r="HRD148" s="7"/>
      <c r="HRE148" s="7"/>
      <c r="HRF148" s="7"/>
      <c r="HRG148" s="7"/>
      <c r="HRH148" s="7"/>
      <c r="HRI148" s="7"/>
      <c r="HRJ148" s="7"/>
      <c r="HRK148" s="7"/>
      <c r="HRL148" s="7"/>
      <c r="HRM148" s="7"/>
      <c r="HRN148" s="7"/>
      <c r="HRO148" s="7"/>
      <c r="HRP148" s="7"/>
      <c r="HRQ148" s="7"/>
      <c r="HRR148" s="7"/>
      <c r="HRS148" s="7"/>
      <c r="HRT148" s="7"/>
      <c r="HRU148" s="7"/>
      <c r="HRV148" s="7"/>
      <c r="HRW148" s="7"/>
      <c r="HRX148" s="7"/>
      <c r="HRY148" s="7"/>
      <c r="HRZ148" s="7"/>
      <c r="HSA148" s="7"/>
      <c r="HSB148" s="7"/>
      <c r="HSC148" s="7"/>
      <c r="HSD148" s="7"/>
      <c r="HSE148" s="7"/>
      <c r="HSF148" s="7"/>
      <c r="HSH148" s="7"/>
      <c r="HSI148" s="7"/>
      <c r="HSJ148" s="7"/>
      <c r="HSK148" s="7"/>
      <c r="HSL148" s="7"/>
      <c r="HSM148" s="7"/>
      <c r="HSN148" s="7"/>
      <c r="HSO148" s="7"/>
      <c r="HSP148" s="7"/>
      <c r="HSQ148" s="7"/>
      <c r="HSR148" s="7"/>
      <c r="HSS148" s="7"/>
      <c r="HST148" s="7"/>
      <c r="HSU148" s="7"/>
      <c r="HSV148" s="7"/>
      <c r="HSW148" s="7"/>
      <c r="HSX148" s="7"/>
      <c r="HSY148" s="7"/>
      <c r="HSZ148" s="7"/>
      <c r="HTA148" s="7"/>
      <c r="HTB148" s="7"/>
      <c r="HTC148" s="7"/>
      <c r="HTD148" s="7"/>
      <c r="HTE148" s="7"/>
      <c r="HTF148" s="7"/>
      <c r="HTG148" s="7"/>
      <c r="HTH148" s="7"/>
      <c r="HTI148" s="7"/>
      <c r="HTJ148" s="7"/>
      <c r="HTK148" s="7"/>
      <c r="HTL148" s="7"/>
      <c r="HTM148" s="7"/>
      <c r="HTN148" s="7"/>
      <c r="HTO148" s="7"/>
      <c r="HTP148" s="7"/>
      <c r="HTQ148" s="7"/>
      <c r="HTR148" s="7"/>
      <c r="HTS148" s="7"/>
      <c r="HTT148" s="7"/>
      <c r="HTU148" s="7"/>
      <c r="HTV148" s="7"/>
      <c r="HTW148" s="7"/>
      <c r="HTX148" s="7"/>
      <c r="HTY148" s="7"/>
      <c r="HTZ148" s="7"/>
      <c r="HUA148" s="7"/>
      <c r="HUB148" s="7"/>
      <c r="HUC148" s="7"/>
      <c r="HUD148" s="7"/>
      <c r="HUE148" s="7"/>
      <c r="HUF148" s="7"/>
      <c r="HUG148" s="7"/>
      <c r="HUH148" s="7"/>
      <c r="HUI148" s="7"/>
      <c r="HUJ148" s="7"/>
      <c r="HUK148" s="7"/>
      <c r="HUL148" s="7"/>
      <c r="HUM148" s="7"/>
      <c r="HUN148" s="7"/>
      <c r="HUO148" s="7"/>
      <c r="HUP148" s="7"/>
      <c r="HUQ148" s="7"/>
      <c r="HUR148" s="7"/>
      <c r="HUS148" s="7"/>
      <c r="HUT148" s="7"/>
      <c r="HUU148" s="7"/>
      <c r="HUV148" s="7"/>
      <c r="HUW148" s="7"/>
      <c r="HUX148" s="7"/>
      <c r="HUY148" s="7"/>
      <c r="HUZ148" s="7"/>
      <c r="HVA148" s="7"/>
      <c r="HVB148" s="7"/>
      <c r="HVC148" s="7"/>
      <c r="HVD148" s="7"/>
      <c r="HVE148" s="7"/>
      <c r="HVF148" s="7"/>
      <c r="HVG148" s="7"/>
      <c r="HVH148" s="7"/>
      <c r="HVI148" s="7"/>
      <c r="HVJ148" s="7"/>
      <c r="HVK148" s="7"/>
      <c r="HVL148" s="7"/>
      <c r="HVM148" s="7"/>
      <c r="HVN148" s="7"/>
      <c r="HVO148" s="7"/>
      <c r="HVP148" s="7"/>
      <c r="HVQ148" s="7"/>
      <c r="HVR148" s="7"/>
      <c r="HVS148" s="7"/>
      <c r="HVT148" s="7"/>
      <c r="HVU148" s="7"/>
      <c r="HVV148" s="7"/>
      <c r="HVW148" s="7"/>
      <c r="HVX148" s="7"/>
      <c r="HVY148" s="7"/>
      <c r="HVZ148" s="7"/>
      <c r="HWA148" s="7"/>
      <c r="HWB148" s="7"/>
      <c r="HWC148" s="7"/>
      <c r="HWD148" s="7"/>
      <c r="HWE148" s="7"/>
      <c r="HWF148" s="7"/>
      <c r="HWG148" s="7"/>
      <c r="HWH148" s="7"/>
      <c r="HWI148" s="7"/>
      <c r="HWJ148" s="7"/>
      <c r="HWK148" s="7"/>
      <c r="HWL148" s="7"/>
      <c r="HWM148" s="7"/>
      <c r="HWN148" s="7"/>
      <c r="HWO148" s="7"/>
      <c r="HWP148" s="7"/>
      <c r="HWQ148" s="7"/>
      <c r="HWR148" s="7"/>
      <c r="HWS148" s="7"/>
      <c r="HWT148" s="7"/>
      <c r="HWU148" s="7"/>
      <c r="HWV148" s="7"/>
      <c r="HWW148" s="7"/>
      <c r="HWX148" s="7"/>
      <c r="HWY148" s="7"/>
      <c r="HWZ148" s="7"/>
      <c r="HXA148" s="7"/>
      <c r="HXB148" s="7"/>
      <c r="HXC148" s="7"/>
      <c r="HXD148" s="7"/>
      <c r="HXE148" s="7"/>
      <c r="HXF148" s="7"/>
      <c r="HXG148" s="7"/>
      <c r="HXH148" s="7"/>
      <c r="HXI148" s="7"/>
      <c r="HXJ148" s="7"/>
      <c r="HXK148" s="7"/>
      <c r="HXL148" s="7"/>
      <c r="HXM148" s="7"/>
      <c r="HXN148" s="7"/>
      <c r="HXO148" s="7"/>
      <c r="HXP148" s="7"/>
      <c r="HXQ148" s="7"/>
      <c r="HXR148" s="7"/>
      <c r="HXS148" s="7"/>
      <c r="HXT148" s="7"/>
      <c r="HXU148" s="7"/>
      <c r="HXV148" s="7"/>
      <c r="HXW148" s="7"/>
      <c r="HXX148" s="7"/>
      <c r="HXY148" s="7"/>
      <c r="HXZ148" s="7"/>
      <c r="HYA148" s="7"/>
      <c r="HYB148" s="7"/>
      <c r="HYC148" s="7"/>
      <c r="HYD148" s="7"/>
      <c r="HYE148" s="7"/>
      <c r="HYF148" s="7"/>
      <c r="HYG148" s="7"/>
      <c r="HYH148" s="7"/>
      <c r="HYI148" s="7"/>
      <c r="HYJ148" s="7"/>
      <c r="HYK148" s="7"/>
      <c r="HYL148" s="7"/>
      <c r="HYM148" s="7"/>
      <c r="HYN148" s="7"/>
      <c r="HYO148" s="7"/>
      <c r="HYP148" s="7"/>
      <c r="HYQ148" s="7"/>
      <c r="HYR148" s="7"/>
      <c r="HYS148" s="7"/>
      <c r="HYT148" s="7"/>
      <c r="HYU148" s="7"/>
      <c r="HYV148" s="7"/>
      <c r="HYW148" s="7"/>
      <c r="HYX148" s="7"/>
      <c r="HYY148" s="7"/>
      <c r="HYZ148" s="7"/>
      <c r="HZA148" s="7"/>
      <c r="HZB148" s="7"/>
      <c r="HZC148" s="7"/>
      <c r="HZD148" s="7"/>
      <c r="HZE148" s="7"/>
      <c r="HZF148" s="7"/>
      <c r="HZG148" s="7"/>
      <c r="HZH148" s="7"/>
      <c r="HZI148" s="7"/>
      <c r="HZJ148" s="7"/>
      <c r="HZK148" s="7"/>
      <c r="HZL148" s="7"/>
      <c r="HZM148" s="7"/>
      <c r="HZN148" s="7"/>
      <c r="HZO148" s="7"/>
      <c r="HZP148" s="7"/>
      <c r="HZQ148" s="7"/>
      <c r="HZR148" s="7"/>
      <c r="HZS148" s="7"/>
      <c r="HZT148" s="7"/>
      <c r="HZU148" s="7"/>
      <c r="HZV148" s="7"/>
      <c r="HZW148" s="7"/>
      <c r="HZX148" s="7"/>
      <c r="HZY148" s="7"/>
      <c r="HZZ148" s="7"/>
      <c r="IAA148" s="7"/>
      <c r="IAB148" s="7"/>
      <c r="IAC148" s="7"/>
      <c r="IAD148" s="7"/>
      <c r="IAE148" s="7"/>
      <c r="IAF148" s="7"/>
      <c r="IAG148" s="7"/>
      <c r="IAH148" s="7"/>
      <c r="IAI148" s="7"/>
      <c r="IAJ148" s="7"/>
      <c r="IAK148" s="7"/>
      <c r="IAL148" s="7"/>
      <c r="IAM148" s="7"/>
      <c r="IAN148" s="7"/>
      <c r="IAO148" s="7"/>
      <c r="IAP148" s="7"/>
      <c r="IAQ148" s="7"/>
      <c r="IAR148" s="7"/>
      <c r="IAS148" s="7"/>
      <c r="IAT148" s="7"/>
      <c r="IAU148" s="7"/>
      <c r="IAV148" s="7"/>
      <c r="IAW148" s="7"/>
      <c r="IAX148" s="7"/>
      <c r="IAY148" s="7"/>
      <c r="IAZ148" s="7"/>
      <c r="IBA148" s="7"/>
      <c r="IBB148" s="7"/>
      <c r="IBC148" s="7"/>
      <c r="IBD148" s="7"/>
      <c r="IBE148" s="7"/>
      <c r="IBF148" s="7"/>
      <c r="IBG148" s="7"/>
      <c r="IBH148" s="7"/>
      <c r="IBI148" s="7"/>
      <c r="IBJ148" s="7"/>
      <c r="IBK148" s="7"/>
      <c r="IBL148" s="7"/>
      <c r="IBM148" s="7"/>
      <c r="IBN148" s="7"/>
      <c r="IBO148" s="7"/>
      <c r="IBP148" s="7"/>
      <c r="IBQ148" s="7"/>
      <c r="IBR148" s="7"/>
      <c r="IBS148" s="7"/>
      <c r="IBT148" s="7"/>
      <c r="IBU148" s="7"/>
      <c r="IBV148" s="7"/>
      <c r="IBW148" s="7"/>
      <c r="IBX148" s="7"/>
      <c r="IBY148" s="7"/>
      <c r="IBZ148" s="7"/>
      <c r="ICA148" s="7"/>
      <c r="ICB148" s="7"/>
      <c r="ICD148" s="7"/>
      <c r="ICE148" s="7"/>
      <c r="ICF148" s="7"/>
      <c r="ICG148" s="7"/>
      <c r="ICH148" s="7"/>
      <c r="ICI148" s="7"/>
      <c r="ICJ148" s="7"/>
      <c r="ICK148" s="7"/>
      <c r="ICL148" s="7"/>
      <c r="ICM148" s="7"/>
      <c r="ICN148" s="7"/>
      <c r="ICO148" s="7"/>
      <c r="ICP148" s="7"/>
      <c r="ICQ148" s="7"/>
      <c r="ICR148" s="7"/>
      <c r="ICS148" s="7"/>
      <c r="ICT148" s="7"/>
      <c r="ICU148" s="7"/>
      <c r="ICV148" s="7"/>
      <c r="ICW148" s="7"/>
      <c r="ICX148" s="7"/>
      <c r="ICY148" s="7"/>
      <c r="ICZ148" s="7"/>
      <c r="IDA148" s="7"/>
      <c r="IDB148" s="7"/>
      <c r="IDC148" s="7"/>
      <c r="IDD148" s="7"/>
      <c r="IDE148" s="7"/>
      <c r="IDF148" s="7"/>
      <c r="IDG148" s="7"/>
      <c r="IDH148" s="7"/>
      <c r="IDI148" s="7"/>
      <c r="IDJ148" s="7"/>
      <c r="IDK148" s="7"/>
      <c r="IDL148" s="7"/>
      <c r="IDM148" s="7"/>
      <c r="IDN148" s="7"/>
      <c r="IDO148" s="7"/>
      <c r="IDP148" s="7"/>
      <c r="IDQ148" s="7"/>
      <c r="IDR148" s="7"/>
      <c r="IDS148" s="7"/>
      <c r="IDT148" s="7"/>
      <c r="IDU148" s="7"/>
      <c r="IDV148" s="7"/>
      <c r="IDW148" s="7"/>
      <c r="IDX148" s="7"/>
      <c r="IDY148" s="7"/>
      <c r="IDZ148" s="7"/>
      <c r="IEA148" s="7"/>
      <c r="IEB148" s="7"/>
      <c r="IEC148" s="7"/>
      <c r="IED148" s="7"/>
      <c r="IEE148" s="7"/>
      <c r="IEF148" s="7"/>
      <c r="IEG148" s="7"/>
      <c r="IEH148" s="7"/>
      <c r="IEI148" s="7"/>
      <c r="IEJ148" s="7"/>
      <c r="IEK148" s="7"/>
      <c r="IEL148" s="7"/>
      <c r="IEM148" s="7"/>
      <c r="IEN148" s="7"/>
      <c r="IEO148" s="7"/>
      <c r="IEP148" s="7"/>
      <c r="IEQ148" s="7"/>
      <c r="IER148" s="7"/>
      <c r="IES148" s="7"/>
      <c r="IET148" s="7"/>
      <c r="IEU148" s="7"/>
      <c r="IEV148" s="7"/>
      <c r="IEW148" s="7"/>
      <c r="IEX148" s="7"/>
      <c r="IEY148" s="7"/>
      <c r="IEZ148" s="7"/>
      <c r="IFA148" s="7"/>
      <c r="IFB148" s="7"/>
      <c r="IFC148" s="7"/>
      <c r="IFD148" s="7"/>
      <c r="IFE148" s="7"/>
      <c r="IFF148" s="7"/>
      <c r="IFG148" s="7"/>
      <c r="IFH148" s="7"/>
      <c r="IFI148" s="7"/>
      <c r="IFJ148" s="7"/>
      <c r="IFK148" s="7"/>
      <c r="IFL148" s="7"/>
      <c r="IFM148" s="7"/>
      <c r="IFN148" s="7"/>
      <c r="IFO148" s="7"/>
      <c r="IFP148" s="7"/>
      <c r="IFQ148" s="7"/>
      <c r="IFR148" s="7"/>
      <c r="IFS148" s="7"/>
      <c r="IFT148" s="7"/>
      <c r="IFU148" s="7"/>
      <c r="IFV148" s="7"/>
      <c r="IFW148" s="7"/>
      <c r="IFX148" s="7"/>
      <c r="IFY148" s="7"/>
      <c r="IFZ148" s="7"/>
      <c r="IGA148" s="7"/>
      <c r="IGB148" s="7"/>
      <c r="IGC148" s="7"/>
      <c r="IGD148" s="7"/>
      <c r="IGE148" s="7"/>
      <c r="IGF148" s="7"/>
      <c r="IGG148" s="7"/>
      <c r="IGH148" s="7"/>
      <c r="IGI148" s="7"/>
      <c r="IGJ148" s="7"/>
      <c r="IGK148" s="7"/>
      <c r="IGL148" s="7"/>
      <c r="IGM148" s="7"/>
      <c r="IGN148" s="7"/>
      <c r="IGO148" s="7"/>
      <c r="IGP148" s="7"/>
      <c r="IGQ148" s="7"/>
      <c r="IGR148" s="7"/>
      <c r="IGS148" s="7"/>
      <c r="IGT148" s="7"/>
      <c r="IGU148" s="7"/>
      <c r="IGV148" s="7"/>
      <c r="IGW148" s="7"/>
      <c r="IGX148" s="7"/>
      <c r="IGY148" s="7"/>
      <c r="IGZ148" s="7"/>
      <c r="IHA148" s="7"/>
      <c r="IHB148" s="7"/>
      <c r="IHC148" s="7"/>
      <c r="IHD148" s="7"/>
      <c r="IHE148" s="7"/>
      <c r="IHF148" s="7"/>
      <c r="IHG148" s="7"/>
      <c r="IHH148" s="7"/>
      <c r="IHI148" s="7"/>
      <c r="IHJ148" s="7"/>
      <c r="IHK148" s="7"/>
      <c r="IHL148" s="7"/>
      <c r="IHM148" s="7"/>
      <c r="IHN148" s="7"/>
      <c r="IHO148" s="7"/>
      <c r="IHP148" s="7"/>
      <c r="IHQ148" s="7"/>
      <c r="IHR148" s="7"/>
      <c r="IHS148" s="7"/>
      <c r="IHT148" s="7"/>
      <c r="IHU148" s="7"/>
      <c r="IHV148" s="7"/>
      <c r="IHW148" s="7"/>
      <c r="IHX148" s="7"/>
      <c r="IHY148" s="7"/>
      <c r="IHZ148" s="7"/>
      <c r="IIA148" s="7"/>
      <c r="IIB148" s="7"/>
      <c r="IIC148" s="7"/>
      <c r="IID148" s="7"/>
      <c r="IIE148" s="7"/>
      <c r="IIF148" s="7"/>
      <c r="IIG148" s="7"/>
      <c r="IIH148" s="7"/>
      <c r="III148" s="7"/>
      <c r="IIJ148" s="7"/>
      <c r="IIK148" s="7"/>
      <c r="IIL148" s="7"/>
      <c r="IIM148" s="7"/>
      <c r="IIN148" s="7"/>
      <c r="IIO148" s="7"/>
      <c r="IIP148" s="7"/>
      <c r="IIQ148" s="7"/>
      <c r="IIR148" s="7"/>
      <c r="IIS148" s="7"/>
      <c r="IIT148" s="7"/>
      <c r="IIU148" s="7"/>
      <c r="IIV148" s="7"/>
      <c r="IIW148" s="7"/>
      <c r="IIX148" s="7"/>
      <c r="IIY148" s="7"/>
      <c r="IIZ148" s="7"/>
      <c r="IJA148" s="7"/>
      <c r="IJB148" s="7"/>
      <c r="IJC148" s="7"/>
      <c r="IJD148" s="7"/>
      <c r="IJE148" s="7"/>
      <c r="IJF148" s="7"/>
      <c r="IJG148" s="7"/>
      <c r="IJH148" s="7"/>
      <c r="IJI148" s="7"/>
      <c r="IJJ148" s="7"/>
      <c r="IJK148" s="7"/>
      <c r="IJL148" s="7"/>
      <c r="IJM148" s="7"/>
      <c r="IJN148" s="7"/>
      <c r="IJO148" s="7"/>
      <c r="IJP148" s="7"/>
      <c r="IJQ148" s="7"/>
      <c r="IJR148" s="7"/>
      <c r="IJS148" s="7"/>
      <c r="IJT148" s="7"/>
      <c r="IJU148" s="7"/>
      <c r="IJV148" s="7"/>
      <c r="IJW148" s="7"/>
      <c r="IJX148" s="7"/>
      <c r="IJY148" s="7"/>
      <c r="IJZ148" s="7"/>
      <c r="IKA148" s="7"/>
      <c r="IKB148" s="7"/>
      <c r="IKC148" s="7"/>
      <c r="IKD148" s="7"/>
      <c r="IKE148" s="7"/>
      <c r="IKF148" s="7"/>
      <c r="IKG148" s="7"/>
      <c r="IKH148" s="7"/>
      <c r="IKI148" s="7"/>
      <c r="IKJ148" s="7"/>
      <c r="IKK148" s="7"/>
      <c r="IKL148" s="7"/>
      <c r="IKM148" s="7"/>
      <c r="IKN148" s="7"/>
      <c r="IKO148" s="7"/>
      <c r="IKP148" s="7"/>
      <c r="IKQ148" s="7"/>
      <c r="IKR148" s="7"/>
      <c r="IKS148" s="7"/>
      <c r="IKT148" s="7"/>
      <c r="IKU148" s="7"/>
      <c r="IKV148" s="7"/>
      <c r="IKW148" s="7"/>
      <c r="IKX148" s="7"/>
      <c r="IKY148" s="7"/>
      <c r="IKZ148" s="7"/>
      <c r="ILA148" s="7"/>
      <c r="ILB148" s="7"/>
      <c r="ILC148" s="7"/>
      <c r="ILD148" s="7"/>
      <c r="ILE148" s="7"/>
      <c r="ILF148" s="7"/>
      <c r="ILG148" s="7"/>
      <c r="ILH148" s="7"/>
      <c r="ILI148" s="7"/>
      <c r="ILJ148" s="7"/>
      <c r="ILK148" s="7"/>
      <c r="ILL148" s="7"/>
      <c r="ILM148" s="7"/>
      <c r="ILN148" s="7"/>
      <c r="ILO148" s="7"/>
      <c r="ILP148" s="7"/>
      <c r="ILQ148" s="7"/>
      <c r="ILR148" s="7"/>
      <c r="ILS148" s="7"/>
      <c r="ILT148" s="7"/>
      <c r="ILU148" s="7"/>
      <c r="ILV148" s="7"/>
      <c r="ILW148" s="7"/>
      <c r="ILX148" s="7"/>
      <c r="ILZ148" s="7"/>
      <c r="IMA148" s="7"/>
      <c r="IMB148" s="7"/>
      <c r="IMC148" s="7"/>
      <c r="IMD148" s="7"/>
      <c r="IME148" s="7"/>
      <c r="IMF148" s="7"/>
      <c r="IMG148" s="7"/>
      <c r="IMH148" s="7"/>
      <c r="IMI148" s="7"/>
      <c r="IMJ148" s="7"/>
      <c r="IMK148" s="7"/>
      <c r="IML148" s="7"/>
      <c r="IMM148" s="7"/>
      <c r="IMN148" s="7"/>
      <c r="IMO148" s="7"/>
      <c r="IMP148" s="7"/>
      <c r="IMQ148" s="7"/>
      <c r="IMR148" s="7"/>
      <c r="IMS148" s="7"/>
      <c r="IMT148" s="7"/>
      <c r="IMU148" s="7"/>
      <c r="IMV148" s="7"/>
      <c r="IMW148" s="7"/>
      <c r="IMX148" s="7"/>
      <c r="IMY148" s="7"/>
      <c r="IMZ148" s="7"/>
      <c r="INA148" s="7"/>
      <c r="INB148" s="7"/>
      <c r="INC148" s="7"/>
      <c r="IND148" s="7"/>
      <c r="INE148" s="7"/>
      <c r="INF148" s="7"/>
      <c r="ING148" s="7"/>
      <c r="INH148" s="7"/>
      <c r="INI148" s="7"/>
      <c r="INJ148" s="7"/>
      <c r="INK148" s="7"/>
      <c r="INL148" s="7"/>
      <c r="INM148" s="7"/>
      <c r="INN148" s="7"/>
      <c r="INO148" s="7"/>
      <c r="INP148" s="7"/>
      <c r="INQ148" s="7"/>
      <c r="INR148" s="7"/>
      <c r="INS148" s="7"/>
      <c r="INT148" s="7"/>
      <c r="INU148" s="7"/>
      <c r="INV148" s="7"/>
      <c r="INW148" s="7"/>
      <c r="INX148" s="7"/>
      <c r="INY148" s="7"/>
      <c r="INZ148" s="7"/>
      <c r="IOA148" s="7"/>
      <c r="IOB148" s="7"/>
      <c r="IOC148" s="7"/>
      <c r="IOD148" s="7"/>
      <c r="IOE148" s="7"/>
      <c r="IOF148" s="7"/>
      <c r="IOG148" s="7"/>
      <c r="IOH148" s="7"/>
      <c r="IOI148" s="7"/>
      <c r="IOJ148" s="7"/>
      <c r="IOK148" s="7"/>
      <c r="IOL148" s="7"/>
      <c r="IOM148" s="7"/>
      <c r="ION148" s="7"/>
      <c r="IOO148" s="7"/>
      <c r="IOP148" s="7"/>
      <c r="IOQ148" s="7"/>
      <c r="IOR148" s="7"/>
      <c r="IOS148" s="7"/>
      <c r="IOT148" s="7"/>
      <c r="IOU148" s="7"/>
      <c r="IOV148" s="7"/>
      <c r="IOW148" s="7"/>
      <c r="IOX148" s="7"/>
      <c r="IOY148" s="7"/>
      <c r="IOZ148" s="7"/>
      <c r="IPA148" s="7"/>
      <c r="IPB148" s="7"/>
      <c r="IPC148" s="7"/>
      <c r="IPD148" s="7"/>
      <c r="IPE148" s="7"/>
      <c r="IPF148" s="7"/>
      <c r="IPG148" s="7"/>
      <c r="IPH148" s="7"/>
      <c r="IPI148" s="7"/>
      <c r="IPJ148" s="7"/>
      <c r="IPK148" s="7"/>
      <c r="IPL148" s="7"/>
      <c r="IPM148" s="7"/>
      <c r="IPN148" s="7"/>
      <c r="IPO148" s="7"/>
      <c r="IPP148" s="7"/>
      <c r="IPQ148" s="7"/>
      <c r="IPR148" s="7"/>
      <c r="IPS148" s="7"/>
      <c r="IPT148" s="7"/>
      <c r="IPU148" s="7"/>
      <c r="IPV148" s="7"/>
      <c r="IPW148" s="7"/>
      <c r="IPX148" s="7"/>
      <c r="IPY148" s="7"/>
      <c r="IPZ148" s="7"/>
      <c r="IQA148" s="7"/>
      <c r="IQB148" s="7"/>
      <c r="IQC148" s="7"/>
      <c r="IQD148" s="7"/>
      <c r="IQE148" s="7"/>
      <c r="IQF148" s="7"/>
      <c r="IQG148" s="7"/>
      <c r="IQH148" s="7"/>
      <c r="IQI148" s="7"/>
      <c r="IQJ148" s="7"/>
      <c r="IQK148" s="7"/>
      <c r="IQL148" s="7"/>
      <c r="IQM148" s="7"/>
      <c r="IQN148" s="7"/>
      <c r="IQO148" s="7"/>
      <c r="IQP148" s="7"/>
      <c r="IQQ148" s="7"/>
      <c r="IQR148" s="7"/>
      <c r="IQS148" s="7"/>
      <c r="IQT148" s="7"/>
      <c r="IQU148" s="7"/>
      <c r="IQV148" s="7"/>
      <c r="IQW148" s="7"/>
      <c r="IQX148" s="7"/>
      <c r="IQY148" s="7"/>
      <c r="IQZ148" s="7"/>
      <c r="IRA148" s="7"/>
      <c r="IRB148" s="7"/>
      <c r="IRC148" s="7"/>
      <c r="IRD148" s="7"/>
      <c r="IRE148" s="7"/>
      <c r="IRF148" s="7"/>
      <c r="IRG148" s="7"/>
      <c r="IRH148" s="7"/>
      <c r="IRI148" s="7"/>
      <c r="IRJ148" s="7"/>
      <c r="IRK148" s="7"/>
      <c r="IRL148" s="7"/>
      <c r="IRM148" s="7"/>
      <c r="IRN148" s="7"/>
      <c r="IRO148" s="7"/>
      <c r="IRP148" s="7"/>
      <c r="IRQ148" s="7"/>
      <c r="IRR148" s="7"/>
      <c r="IRS148" s="7"/>
      <c r="IRT148" s="7"/>
      <c r="IRU148" s="7"/>
      <c r="IRV148" s="7"/>
      <c r="IRW148" s="7"/>
      <c r="IRX148" s="7"/>
      <c r="IRY148" s="7"/>
      <c r="IRZ148" s="7"/>
      <c r="ISA148" s="7"/>
      <c r="ISB148" s="7"/>
      <c r="ISC148" s="7"/>
      <c r="ISD148" s="7"/>
      <c r="ISE148" s="7"/>
      <c r="ISF148" s="7"/>
      <c r="ISG148" s="7"/>
      <c r="ISH148" s="7"/>
      <c r="ISI148" s="7"/>
      <c r="ISJ148" s="7"/>
      <c r="ISK148" s="7"/>
      <c r="ISL148" s="7"/>
      <c r="ISM148" s="7"/>
      <c r="ISN148" s="7"/>
      <c r="ISO148" s="7"/>
      <c r="ISP148" s="7"/>
      <c r="ISQ148" s="7"/>
      <c r="ISR148" s="7"/>
      <c r="ISS148" s="7"/>
      <c r="IST148" s="7"/>
      <c r="ISU148" s="7"/>
      <c r="ISV148" s="7"/>
      <c r="ISW148" s="7"/>
      <c r="ISX148" s="7"/>
      <c r="ISY148" s="7"/>
      <c r="ISZ148" s="7"/>
      <c r="ITA148" s="7"/>
      <c r="ITB148" s="7"/>
      <c r="ITC148" s="7"/>
      <c r="ITD148" s="7"/>
      <c r="ITE148" s="7"/>
      <c r="ITF148" s="7"/>
      <c r="ITG148" s="7"/>
      <c r="ITH148" s="7"/>
      <c r="ITI148" s="7"/>
      <c r="ITJ148" s="7"/>
      <c r="ITK148" s="7"/>
      <c r="ITL148" s="7"/>
      <c r="ITM148" s="7"/>
      <c r="ITN148" s="7"/>
      <c r="ITO148" s="7"/>
      <c r="ITP148" s="7"/>
      <c r="ITQ148" s="7"/>
      <c r="ITR148" s="7"/>
      <c r="ITS148" s="7"/>
      <c r="ITT148" s="7"/>
      <c r="ITU148" s="7"/>
      <c r="ITV148" s="7"/>
      <c r="ITW148" s="7"/>
      <c r="ITX148" s="7"/>
      <c r="ITY148" s="7"/>
      <c r="ITZ148" s="7"/>
      <c r="IUA148" s="7"/>
      <c r="IUB148" s="7"/>
      <c r="IUC148" s="7"/>
      <c r="IUD148" s="7"/>
      <c r="IUE148" s="7"/>
      <c r="IUF148" s="7"/>
      <c r="IUG148" s="7"/>
      <c r="IUH148" s="7"/>
      <c r="IUI148" s="7"/>
      <c r="IUJ148" s="7"/>
      <c r="IUK148" s="7"/>
      <c r="IUL148" s="7"/>
      <c r="IUM148" s="7"/>
      <c r="IUN148" s="7"/>
      <c r="IUO148" s="7"/>
      <c r="IUP148" s="7"/>
      <c r="IUQ148" s="7"/>
      <c r="IUR148" s="7"/>
      <c r="IUS148" s="7"/>
      <c r="IUT148" s="7"/>
      <c r="IUU148" s="7"/>
      <c r="IUV148" s="7"/>
      <c r="IUW148" s="7"/>
      <c r="IUX148" s="7"/>
      <c r="IUY148" s="7"/>
      <c r="IUZ148" s="7"/>
      <c r="IVA148" s="7"/>
      <c r="IVB148" s="7"/>
      <c r="IVC148" s="7"/>
      <c r="IVD148" s="7"/>
      <c r="IVE148" s="7"/>
      <c r="IVF148" s="7"/>
      <c r="IVG148" s="7"/>
      <c r="IVH148" s="7"/>
      <c r="IVI148" s="7"/>
      <c r="IVJ148" s="7"/>
      <c r="IVK148" s="7"/>
      <c r="IVL148" s="7"/>
      <c r="IVM148" s="7"/>
      <c r="IVN148" s="7"/>
      <c r="IVO148" s="7"/>
      <c r="IVP148" s="7"/>
      <c r="IVQ148" s="7"/>
      <c r="IVR148" s="7"/>
      <c r="IVS148" s="7"/>
      <c r="IVT148" s="7"/>
      <c r="IVV148" s="7"/>
      <c r="IVW148" s="7"/>
      <c r="IVX148" s="7"/>
      <c r="IVY148" s="7"/>
      <c r="IVZ148" s="7"/>
      <c r="IWA148" s="7"/>
      <c r="IWB148" s="7"/>
      <c r="IWC148" s="7"/>
      <c r="IWD148" s="7"/>
      <c r="IWE148" s="7"/>
      <c r="IWF148" s="7"/>
      <c r="IWG148" s="7"/>
      <c r="IWH148" s="7"/>
      <c r="IWI148" s="7"/>
      <c r="IWJ148" s="7"/>
      <c r="IWK148" s="7"/>
      <c r="IWL148" s="7"/>
      <c r="IWM148" s="7"/>
      <c r="IWN148" s="7"/>
      <c r="IWO148" s="7"/>
      <c r="IWP148" s="7"/>
      <c r="IWQ148" s="7"/>
      <c r="IWR148" s="7"/>
      <c r="IWS148" s="7"/>
      <c r="IWT148" s="7"/>
      <c r="IWU148" s="7"/>
      <c r="IWV148" s="7"/>
      <c r="IWW148" s="7"/>
      <c r="IWX148" s="7"/>
      <c r="IWY148" s="7"/>
      <c r="IWZ148" s="7"/>
      <c r="IXA148" s="7"/>
      <c r="IXB148" s="7"/>
      <c r="IXC148" s="7"/>
      <c r="IXD148" s="7"/>
      <c r="IXE148" s="7"/>
      <c r="IXF148" s="7"/>
      <c r="IXG148" s="7"/>
      <c r="IXH148" s="7"/>
      <c r="IXI148" s="7"/>
      <c r="IXJ148" s="7"/>
      <c r="IXK148" s="7"/>
      <c r="IXL148" s="7"/>
      <c r="IXM148" s="7"/>
      <c r="IXN148" s="7"/>
      <c r="IXO148" s="7"/>
      <c r="IXP148" s="7"/>
      <c r="IXQ148" s="7"/>
      <c r="IXR148" s="7"/>
      <c r="IXS148" s="7"/>
      <c r="IXT148" s="7"/>
      <c r="IXU148" s="7"/>
      <c r="IXV148" s="7"/>
      <c r="IXW148" s="7"/>
      <c r="IXX148" s="7"/>
      <c r="IXY148" s="7"/>
      <c r="IXZ148" s="7"/>
      <c r="IYA148" s="7"/>
      <c r="IYB148" s="7"/>
      <c r="IYC148" s="7"/>
      <c r="IYD148" s="7"/>
      <c r="IYE148" s="7"/>
      <c r="IYF148" s="7"/>
      <c r="IYG148" s="7"/>
      <c r="IYH148" s="7"/>
      <c r="IYI148" s="7"/>
      <c r="IYJ148" s="7"/>
      <c r="IYK148" s="7"/>
      <c r="IYL148" s="7"/>
      <c r="IYM148" s="7"/>
      <c r="IYN148" s="7"/>
      <c r="IYO148" s="7"/>
      <c r="IYP148" s="7"/>
      <c r="IYQ148" s="7"/>
      <c r="IYR148" s="7"/>
      <c r="IYS148" s="7"/>
      <c r="IYT148" s="7"/>
      <c r="IYU148" s="7"/>
      <c r="IYV148" s="7"/>
      <c r="IYW148" s="7"/>
      <c r="IYX148" s="7"/>
      <c r="IYY148" s="7"/>
      <c r="IYZ148" s="7"/>
      <c r="IZA148" s="7"/>
      <c r="IZB148" s="7"/>
      <c r="IZC148" s="7"/>
      <c r="IZD148" s="7"/>
      <c r="IZE148" s="7"/>
      <c r="IZF148" s="7"/>
      <c r="IZG148" s="7"/>
      <c r="IZH148" s="7"/>
      <c r="IZI148" s="7"/>
      <c r="IZJ148" s="7"/>
      <c r="IZK148" s="7"/>
      <c r="IZL148" s="7"/>
      <c r="IZM148" s="7"/>
      <c r="IZN148" s="7"/>
      <c r="IZO148" s="7"/>
      <c r="IZP148" s="7"/>
      <c r="IZQ148" s="7"/>
      <c r="IZR148" s="7"/>
      <c r="IZS148" s="7"/>
      <c r="IZT148" s="7"/>
      <c r="IZU148" s="7"/>
      <c r="IZV148" s="7"/>
      <c r="IZW148" s="7"/>
      <c r="IZX148" s="7"/>
      <c r="IZY148" s="7"/>
      <c r="IZZ148" s="7"/>
      <c r="JAA148" s="7"/>
      <c r="JAB148" s="7"/>
      <c r="JAC148" s="7"/>
      <c r="JAD148" s="7"/>
      <c r="JAE148" s="7"/>
      <c r="JAF148" s="7"/>
      <c r="JAG148" s="7"/>
      <c r="JAH148" s="7"/>
      <c r="JAI148" s="7"/>
      <c r="JAJ148" s="7"/>
      <c r="JAK148" s="7"/>
      <c r="JAL148" s="7"/>
      <c r="JAM148" s="7"/>
      <c r="JAN148" s="7"/>
      <c r="JAO148" s="7"/>
      <c r="JAP148" s="7"/>
      <c r="JAQ148" s="7"/>
      <c r="JAR148" s="7"/>
      <c r="JAS148" s="7"/>
      <c r="JAT148" s="7"/>
      <c r="JAU148" s="7"/>
      <c r="JAV148" s="7"/>
      <c r="JAW148" s="7"/>
      <c r="JAX148" s="7"/>
      <c r="JAY148" s="7"/>
      <c r="JAZ148" s="7"/>
      <c r="JBA148" s="7"/>
      <c r="JBB148" s="7"/>
      <c r="JBC148" s="7"/>
      <c r="JBD148" s="7"/>
      <c r="JBE148" s="7"/>
      <c r="JBF148" s="7"/>
      <c r="JBG148" s="7"/>
      <c r="JBH148" s="7"/>
      <c r="JBI148" s="7"/>
      <c r="JBJ148" s="7"/>
      <c r="JBK148" s="7"/>
      <c r="JBL148" s="7"/>
      <c r="JBM148" s="7"/>
      <c r="JBN148" s="7"/>
      <c r="JBO148" s="7"/>
      <c r="JBP148" s="7"/>
      <c r="JBQ148" s="7"/>
      <c r="JBR148" s="7"/>
      <c r="JBS148" s="7"/>
      <c r="JBT148" s="7"/>
      <c r="JBU148" s="7"/>
      <c r="JBV148" s="7"/>
      <c r="JBW148" s="7"/>
      <c r="JBX148" s="7"/>
      <c r="JBY148" s="7"/>
      <c r="JBZ148" s="7"/>
      <c r="JCA148" s="7"/>
      <c r="JCB148" s="7"/>
      <c r="JCC148" s="7"/>
      <c r="JCD148" s="7"/>
      <c r="JCE148" s="7"/>
      <c r="JCF148" s="7"/>
      <c r="JCG148" s="7"/>
      <c r="JCH148" s="7"/>
      <c r="JCI148" s="7"/>
      <c r="JCJ148" s="7"/>
      <c r="JCK148" s="7"/>
      <c r="JCL148" s="7"/>
      <c r="JCM148" s="7"/>
      <c r="JCN148" s="7"/>
      <c r="JCO148" s="7"/>
      <c r="JCP148" s="7"/>
      <c r="JCQ148" s="7"/>
      <c r="JCR148" s="7"/>
      <c r="JCS148" s="7"/>
      <c r="JCT148" s="7"/>
      <c r="JCU148" s="7"/>
      <c r="JCV148" s="7"/>
      <c r="JCW148" s="7"/>
      <c r="JCX148" s="7"/>
      <c r="JCY148" s="7"/>
      <c r="JCZ148" s="7"/>
      <c r="JDA148" s="7"/>
      <c r="JDB148" s="7"/>
      <c r="JDC148" s="7"/>
      <c r="JDD148" s="7"/>
      <c r="JDE148" s="7"/>
      <c r="JDF148" s="7"/>
      <c r="JDG148" s="7"/>
      <c r="JDH148" s="7"/>
      <c r="JDI148" s="7"/>
      <c r="JDJ148" s="7"/>
      <c r="JDK148" s="7"/>
      <c r="JDL148" s="7"/>
      <c r="JDM148" s="7"/>
      <c r="JDN148" s="7"/>
      <c r="JDO148" s="7"/>
      <c r="JDP148" s="7"/>
      <c r="JDQ148" s="7"/>
      <c r="JDR148" s="7"/>
      <c r="JDS148" s="7"/>
      <c r="JDT148" s="7"/>
      <c r="JDU148" s="7"/>
      <c r="JDV148" s="7"/>
      <c r="JDW148" s="7"/>
      <c r="JDX148" s="7"/>
      <c r="JDY148" s="7"/>
      <c r="JDZ148" s="7"/>
      <c r="JEA148" s="7"/>
      <c r="JEB148" s="7"/>
      <c r="JEC148" s="7"/>
      <c r="JED148" s="7"/>
      <c r="JEE148" s="7"/>
      <c r="JEF148" s="7"/>
      <c r="JEG148" s="7"/>
      <c r="JEH148" s="7"/>
      <c r="JEI148" s="7"/>
      <c r="JEJ148" s="7"/>
      <c r="JEK148" s="7"/>
      <c r="JEL148" s="7"/>
      <c r="JEM148" s="7"/>
      <c r="JEN148" s="7"/>
      <c r="JEO148" s="7"/>
      <c r="JEP148" s="7"/>
      <c r="JEQ148" s="7"/>
      <c r="JER148" s="7"/>
      <c r="JES148" s="7"/>
      <c r="JET148" s="7"/>
      <c r="JEU148" s="7"/>
      <c r="JEV148" s="7"/>
      <c r="JEW148" s="7"/>
      <c r="JEX148" s="7"/>
      <c r="JEY148" s="7"/>
      <c r="JEZ148" s="7"/>
      <c r="JFA148" s="7"/>
      <c r="JFB148" s="7"/>
      <c r="JFC148" s="7"/>
      <c r="JFD148" s="7"/>
      <c r="JFE148" s="7"/>
      <c r="JFF148" s="7"/>
      <c r="JFG148" s="7"/>
      <c r="JFH148" s="7"/>
      <c r="JFI148" s="7"/>
      <c r="JFJ148" s="7"/>
      <c r="JFK148" s="7"/>
      <c r="JFL148" s="7"/>
      <c r="JFM148" s="7"/>
      <c r="JFN148" s="7"/>
      <c r="JFO148" s="7"/>
      <c r="JFP148" s="7"/>
      <c r="JFR148" s="7"/>
      <c r="JFS148" s="7"/>
      <c r="JFT148" s="7"/>
      <c r="JFU148" s="7"/>
      <c r="JFV148" s="7"/>
      <c r="JFW148" s="7"/>
      <c r="JFX148" s="7"/>
      <c r="JFY148" s="7"/>
      <c r="JFZ148" s="7"/>
      <c r="JGA148" s="7"/>
      <c r="JGB148" s="7"/>
      <c r="JGC148" s="7"/>
      <c r="JGD148" s="7"/>
      <c r="JGE148" s="7"/>
      <c r="JGF148" s="7"/>
      <c r="JGG148" s="7"/>
      <c r="JGH148" s="7"/>
      <c r="JGI148" s="7"/>
      <c r="JGJ148" s="7"/>
      <c r="JGK148" s="7"/>
      <c r="JGL148" s="7"/>
      <c r="JGM148" s="7"/>
      <c r="JGN148" s="7"/>
      <c r="JGO148" s="7"/>
      <c r="JGP148" s="7"/>
      <c r="JGQ148" s="7"/>
      <c r="JGR148" s="7"/>
      <c r="JGS148" s="7"/>
      <c r="JGT148" s="7"/>
      <c r="JGU148" s="7"/>
      <c r="JGV148" s="7"/>
      <c r="JGW148" s="7"/>
      <c r="JGX148" s="7"/>
      <c r="JGY148" s="7"/>
      <c r="JGZ148" s="7"/>
      <c r="JHA148" s="7"/>
      <c r="JHB148" s="7"/>
      <c r="JHC148" s="7"/>
      <c r="JHD148" s="7"/>
      <c r="JHE148" s="7"/>
      <c r="JHF148" s="7"/>
      <c r="JHG148" s="7"/>
      <c r="JHH148" s="7"/>
      <c r="JHI148" s="7"/>
      <c r="JHJ148" s="7"/>
      <c r="JHK148" s="7"/>
      <c r="JHL148" s="7"/>
      <c r="JHM148" s="7"/>
      <c r="JHN148" s="7"/>
      <c r="JHO148" s="7"/>
      <c r="JHP148" s="7"/>
      <c r="JHQ148" s="7"/>
      <c r="JHR148" s="7"/>
      <c r="JHS148" s="7"/>
      <c r="JHT148" s="7"/>
      <c r="JHU148" s="7"/>
      <c r="JHV148" s="7"/>
      <c r="JHW148" s="7"/>
      <c r="JHX148" s="7"/>
      <c r="JHY148" s="7"/>
      <c r="JHZ148" s="7"/>
      <c r="JIA148" s="7"/>
      <c r="JIB148" s="7"/>
      <c r="JIC148" s="7"/>
      <c r="JID148" s="7"/>
      <c r="JIE148" s="7"/>
      <c r="JIF148" s="7"/>
      <c r="JIG148" s="7"/>
      <c r="JIH148" s="7"/>
      <c r="JII148" s="7"/>
      <c r="JIJ148" s="7"/>
      <c r="JIK148" s="7"/>
      <c r="JIL148" s="7"/>
      <c r="JIM148" s="7"/>
      <c r="JIN148" s="7"/>
      <c r="JIO148" s="7"/>
      <c r="JIP148" s="7"/>
      <c r="JIQ148" s="7"/>
      <c r="JIR148" s="7"/>
      <c r="JIS148" s="7"/>
      <c r="JIT148" s="7"/>
      <c r="JIU148" s="7"/>
      <c r="JIV148" s="7"/>
      <c r="JIW148" s="7"/>
      <c r="JIX148" s="7"/>
      <c r="JIY148" s="7"/>
      <c r="JIZ148" s="7"/>
      <c r="JJA148" s="7"/>
      <c r="JJB148" s="7"/>
      <c r="JJC148" s="7"/>
      <c r="JJD148" s="7"/>
      <c r="JJE148" s="7"/>
      <c r="JJF148" s="7"/>
      <c r="JJG148" s="7"/>
      <c r="JJH148" s="7"/>
      <c r="JJI148" s="7"/>
      <c r="JJJ148" s="7"/>
      <c r="JJK148" s="7"/>
      <c r="JJL148" s="7"/>
      <c r="JJM148" s="7"/>
      <c r="JJN148" s="7"/>
      <c r="JJO148" s="7"/>
      <c r="JJP148" s="7"/>
      <c r="JJQ148" s="7"/>
      <c r="JJR148" s="7"/>
      <c r="JJS148" s="7"/>
      <c r="JJT148" s="7"/>
      <c r="JJU148" s="7"/>
      <c r="JJV148" s="7"/>
      <c r="JJW148" s="7"/>
      <c r="JJX148" s="7"/>
      <c r="JJY148" s="7"/>
      <c r="JJZ148" s="7"/>
      <c r="JKA148" s="7"/>
      <c r="JKB148" s="7"/>
      <c r="JKC148" s="7"/>
      <c r="JKD148" s="7"/>
      <c r="JKE148" s="7"/>
      <c r="JKF148" s="7"/>
      <c r="JKG148" s="7"/>
      <c r="JKH148" s="7"/>
      <c r="JKI148" s="7"/>
      <c r="JKJ148" s="7"/>
      <c r="JKK148" s="7"/>
      <c r="JKL148" s="7"/>
      <c r="JKM148" s="7"/>
      <c r="JKN148" s="7"/>
      <c r="JKO148" s="7"/>
      <c r="JKP148" s="7"/>
      <c r="JKQ148" s="7"/>
      <c r="JKR148" s="7"/>
      <c r="JKS148" s="7"/>
      <c r="JKT148" s="7"/>
      <c r="JKU148" s="7"/>
      <c r="JKV148" s="7"/>
      <c r="JKW148" s="7"/>
      <c r="JKX148" s="7"/>
      <c r="JKY148" s="7"/>
      <c r="JKZ148" s="7"/>
      <c r="JLA148" s="7"/>
      <c r="JLB148" s="7"/>
      <c r="JLC148" s="7"/>
      <c r="JLD148" s="7"/>
      <c r="JLE148" s="7"/>
      <c r="JLF148" s="7"/>
      <c r="JLG148" s="7"/>
      <c r="JLH148" s="7"/>
      <c r="JLI148" s="7"/>
      <c r="JLJ148" s="7"/>
      <c r="JLK148" s="7"/>
      <c r="JLL148" s="7"/>
      <c r="JLM148" s="7"/>
      <c r="JLN148" s="7"/>
      <c r="JLO148" s="7"/>
      <c r="JLP148" s="7"/>
      <c r="JLQ148" s="7"/>
      <c r="JLR148" s="7"/>
      <c r="JLS148" s="7"/>
      <c r="JLT148" s="7"/>
      <c r="JLU148" s="7"/>
      <c r="JLV148" s="7"/>
      <c r="JLW148" s="7"/>
      <c r="JLX148" s="7"/>
      <c r="JLY148" s="7"/>
      <c r="JLZ148" s="7"/>
      <c r="JMA148" s="7"/>
      <c r="JMB148" s="7"/>
      <c r="JMC148" s="7"/>
      <c r="JMD148" s="7"/>
      <c r="JME148" s="7"/>
      <c r="JMF148" s="7"/>
      <c r="JMG148" s="7"/>
      <c r="JMH148" s="7"/>
      <c r="JMI148" s="7"/>
      <c r="JMJ148" s="7"/>
      <c r="JMK148" s="7"/>
      <c r="JML148" s="7"/>
      <c r="JMM148" s="7"/>
      <c r="JMN148" s="7"/>
      <c r="JMO148" s="7"/>
      <c r="JMP148" s="7"/>
      <c r="JMQ148" s="7"/>
      <c r="JMR148" s="7"/>
      <c r="JMS148" s="7"/>
      <c r="JMT148" s="7"/>
      <c r="JMU148" s="7"/>
      <c r="JMV148" s="7"/>
      <c r="JMW148" s="7"/>
      <c r="JMX148" s="7"/>
      <c r="JMY148" s="7"/>
      <c r="JMZ148" s="7"/>
      <c r="JNA148" s="7"/>
      <c r="JNB148" s="7"/>
      <c r="JNC148" s="7"/>
      <c r="JND148" s="7"/>
      <c r="JNE148" s="7"/>
      <c r="JNF148" s="7"/>
      <c r="JNG148" s="7"/>
      <c r="JNH148" s="7"/>
      <c r="JNI148" s="7"/>
      <c r="JNJ148" s="7"/>
      <c r="JNK148" s="7"/>
      <c r="JNL148" s="7"/>
      <c r="JNM148" s="7"/>
      <c r="JNN148" s="7"/>
      <c r="JNO148" s="7"/>
      <c r="JNP148" s="7"/>
      <c r="JNQ148" s="7"/>
      <c r="JNR148" s="7"/>
      <c r="JNS148" s="7"/>
      <c r="JNT148" s="7"/>
      <c r="JNU148" s="7"/>
      <c r="JNV148" s="7"/>
      <c r="JNW148" s="7"/>
      <c r="JNX148" s="7"/>
      <c r="JNY148" s="7"/>
      <c r="JNZ148" s="7"/>
      <c r="JOA148" s="7"/>
      <c r="JOB148" s="7"/>
      <c r="JOC148" s="7"/>
      <c r="JOD148" s="7"/>
      <c r="JOE148" s="7"/>
      <c r="JOF148" s="7"/>
      <c r="JOG148" s="7"/>
      <c r="JOH148" s="7"/>
      <c r="JOI148" s="7"/>
      <c r="JOJ148" s="7"/>
      <c r="JOK148" s="7"/>
      <c r="JOL148" s="7"/>
      <c r="JOM148" s="7"/>
      <c r="JON148" s="7"/>
      <c r="JOO148" s="7"/>
      <c r="JOP148" s="7"/>
      <c r="JOQ148" s="7"/>
      <c r="JOR148" s="7"/>
      <c r="JOS148" s="7"/>
      <c r="JOT148" s="7"/>
      <c r="JOU148" s="7"/>
      <c r="JOV148" s="7"/>
      <c r="JOW148" s="7"/>
      <c r="JOX148" s="7"/>
      <c r="JOY148" s="7"/>
      <c r="JOZ148" s="7"/>
      <c r="JPA148" s="7"/>
      <c r="JPB148" s="7"/>
      <c r="JPC148" s="7"/>
      <c r="JPD148" s="7"/>
      <c r="JPE148" s="7"/>
      <c r="JPF148" s="7"/>
      <c r="JPG148" s="7"/>
      <c r="JPH148" s="7"/>
      <c r="JPI148" s="7"/>
      <c r="JPJ148" s="7"/>
      <c r="JPK148" s="7"/>
      <c r="JPL148" s="7"/>
      <c r="JPN148" s="7"/>
      <c r="JPO148" s="7"/>
      <c r="JPP148" s="7"/>
      <c r="JPQ148" s="7"/>
      <c r="JPR148" s="7"/>
      <c r="JPS148" s="7"/>
      <c r="JPT148" s="7"/>
      <c r="JPU148" s="7"/>
      <c r="JPV148" s="7"/>
      <c r="JPW148" s="7"/>
      <c r="JPX148" s="7"/>
      <c r="JPY148" s="7"/>
      <c r="JPZ148" s="7"/>
      <c r="JQA148" s="7"/>
      <c r="JQB148" s="7"/>
      <c r="JQC148" s="7"/>
      <c r="JQD148" s="7"/>
      <c r="JQE148" s="7"/>
      <c r="JQF148" s="7"/>
      <c r="JQG148" s="7"/>
      <c r="JQH148" s="7"/>
      <c r="JQI148" s="7"/>
      <c r="JQJ148" s="7"/>
      <c r="JQK148" s="7"/>
      <c r="JQL148" s="7"/>
      <c r="JQM148" s="7"/>
      <c r="JQN148" s="7"/>
      <c r="JQO148" s="7"/>
      <c r="JQP148" s="7"/>
      <c r="JQQ148" s="7"/>
      <c r="JQR148" s="7"/>
      <c r="JQS148" s="7"/>
      <c r="JQT148" s="7"/>
      <c r="JQU148" s="7"/>
      <c r="JQV148" s="7"/>
      <c r="JQW148" s="7"/>
      <c r="JQX148" s="7"/>
      <c r="JQY148" s="7"/>
      <c r="JQZ148" s="7"/>
      <c r="JRA148" s="7"/>
      <c r="JRB148" s="7"/>
      <c r="JRC148" s="7"/>
      <c r="JRD148" s="7"/>
      <c r="JRE148" s="7"/>
      <c r="JRF148" s="7"/>
      <c r="JRG148" s="7"/>
      <c r="JRH148" s="7"/>
      <c r="JRI148" s="7"/>
      <c r="JRJ148" s="7"/>
      <c r="JRK148" s="7"/>
      <c r="JRL148" s="7"/>
      <c r="JRM148" s="7"/>
      <c r="JRN148" s="7"/>
      <c r="JRO148" s="7"/>
      <c r="JRP148" s="7"/>
      <c r="JRQ148" s="7"/>
      <c r="JRR148" s="7"/>
      <c r="JRS148" s="7"/>
      <c r="JRT148" s="7"/>
      <c r="JRU148" s="7"/>
      <c r="JRV148" s="7"/>
      <c r="JRW148" s="7"/>
      <c r="JRX148" s="7"/>
      <c r="JRY148" s="7"/>
      <c r="JRZ148" s="7"/>
      <c r="JSA148" s="7"/>
      <c r="JSB148" s="7"/>
      <c r="JSC148" s="7"/>
      <c r="JSD148" s="7"/>
      <c r="JSE148" s="7"/>
      <c r="JSF148" s="7"/>
      <c r="JSG148" s="7"/>
      <c r="JSH148" s="7"/>
      <c r="JSI148" s="7"/>
      <c r="JSJ148" s="7"/>
      <c r="JSK148" s="7"/>
      <c r="JSL148" s="7"/>
      <c r="JSM148" s="7"/>
      <c r="JSN148" s="7"/>
      <c r="JSO148" s="7"/>
      <c r="JSP148" s="7"/>
      <c r="JSQ148" s="7"/>
      <c r="JSR148" s="7"/>
      <c r="JSS148" s="7"/>
      <c r="JST148" s="7"/>
      <c r="JSU148" s="7"/>
      <c r="JSV148" s="7"/>
      <c r="JSW148" s="7"/>
      <c r="JSX148" s="7"/>
      <c r="JSY148" s="7"/>
      <c r="JSZ148" s="7"/>
      <c r="JTA148" s="7"/>
      <c r="JTB148" s="7"/>
      <c r="JTC148" s="7"/>
      <c r="JTD148" s="7"/>
      <c r="JTE148" s="7"/>
      <c r="JTF148" s="7"/>
      <c r="JTG148" s="7"/>
      <c r="JTH148" s="7"/>
      <c r="JTI148" s="7"/>
      <c r="JTJ148" s="7"/>
      <c r="JTK148" s="7"/>
      <c r="JTL148" s="7"/>
      <c r="JTM148" s="7"/>
      <c r="JTN148" s="7"/>
      <c r="JTO148" s="7"/>
      <c r="JTP148" s="7"/>
      <c r="JTQ148" s="7"/>
      <c r="JTR148" s="7"/>
      <c r="JTS148" s="7"/>
      <c r="JTT148" s="7"/>
      <c r="JTU148" s="7"/>
      <c r="JTV148" s="7"/>
      <c r="JTW148" s="7"/>
      <c r="JTX148" s="7"/>
      <c r="JTY148" s="7"/>
      <c r="JTZ148" s="7"/>
      <c r="JUA148" s="7"/>
      <c r="JUB148" s="7"/>
      <c r="JUC148" s="7"/>
      <c r="JUD148" s="7"/>
      <c r="JUE148" s="7"/>
      <c r="JUF148" s="7"/>
      <c r="JUG148" s="7"/>
      <c r="JUH148" s="7"/>
      <c r="JUI148" s="7"/>
      <c r="JUJ148" s="7"/>
      <c r="JUK148" s="7"/>
      <c r="JUL148" s="7"/>
      <c r="JUM148" s="7"/>
      <c r="JUN148" s="7"/>
      <c r="JUO148" s="7"/>
      <c r="JUP148" s="7"/>
      <c r="JUQ148" s="7"/>
      <c r="JUR148" s="7"/>
      <c r="JUS148" s="7"/>
      <c r="JUT148" s="7"/>
      <c r="JUU148" s="7"/>
      <c r="JUV148" s="7"/>
      <c r="JUW148" s="7"/>
      <c r="JUX148" s="7"/>
      <c r="JUY148" s="7"/>
      <c r="JUZ148" s="7"/>
      <c r="JVA148" s="7"/>
      <c r="JVB148" s="7"/>
      <c r="JVC148" s="7"/>
      <c r="JVD148" s="7"/>
      <c r="JVE148" s="7"/>
      <c r="JVF148" s="7"/>
      <c r="JVG148" s="7"/>
      <c r="JVH148" s="7"/>
      <c r="JVI148" s="7"/>
      <c r="JVJ148" s="7"/>
      <c r="JVK148" s="7"/>
      <c r="JVL148" s="7"/>
      <c r="JVM148" s="7"/>
      <c r="JVN148" s="7"/>
      <c r="JVO148" s="7"/>
      <c r="JVP148" s="7"/>
      <c r="JVQ148" s="7"/>
      <c r="JVR148" s="7"/>
      <c r="JVS148" s="7"/>
      <c r="JVT148" s="7"/>
      <c r="JVU148" s="7"/>
      <c r="JVV148" s="7"/>
      <c r="JVW148" s="7"/>
      <c r="JVX148" s="7"/>
      <c r="JVY148" s="7"/>
      <c r="JVZ148" s="7"/>
      <c r="JWA148" s="7"/>
      <c r="JWB148" s="7"/>
      <c r="JWC148" s="7"/>
      <c r="JWD148" s="7"/>
      <c r="JWE148" s="7"/>
      <c r="JWF148" s="7"/>
      <c r="JWG148" s="7"/>
      <c r="JWH148" s="7"/>
      <c r="JWI148" s="7"/>
      <c r="JWJ148" s="7"/>
      <c r="JWK148" s="7"/>
      <c r="JWL148" s="7"/>
      <c r="JWM148" s="7"/>
      <c r="JWN148" s="7"/>
      <c r="JWO148" s="7"/>
      <c r="JWP148" s="7"/>
      <c r="JWQ148" s="7"/>
      <c r="JWR148" s="7"/>
      <c r="JWS148" s="7"/>
      <c r="JWT148" s="7"/>
      <c r="JWU148" s="7"/>
      <c r="JWV148" s="7"/>
      <c r="JWW148" s="7"/>
      <c r="JWX148" s="7"/>
      <c r="JWY148" s="7"/>
      <c r="JWZ148" s="7"/>
      <c r="JXA148" s="7"/>
      <c r="JXB148" s="7"/>
      <c r="JXC148" s="7"/>
      <c r="JXD148" s="7"/>
      <c r="JXE148" s="7"/>
      <c r="JXF148" s="7"/>
      <c r="JXG148" s="7"/>
      <c r="JXH148" s="7"/>
      <c r="JXI148" s="7"/>
      <c r="JXJ148" s="7"/>
      <c r="JXK148" s="7"/>
      <c r="JXL148" s="7"/>
      <c r="JXM148" s="7"/>
      <c r="JXN148" s="7"/>
      <c r="JXO148" s="7"/>
      <c r="JXP148" s="7"/>
      <c r="JXQ148" s="7"/>
      <c r="JXR148" s="7"/>
      <c r="JXS148" s="7"/>
      <c r="JXT148" s="7"/>
      <c r="JXU148" s="7"/>
      <c r="JXV148" s="7"/>
      <c r="JXW148" s="7"/>
      <c r="JXX148" s="7"/>
      <c r="JXY148" s="7"/>
      <c r="JXZ148" s="7"/>
      <c r="JYA148" s="7"/>
      <c r="JYB148" s="7"/>
      <c r="JYC148" s="7"/>
      <c r="JYD148" s="7"/>
      <c r="JYE148" s="7"/>
      <c r="JYF148" s="7"/>
      <c r="JYG148" s="7"/>
      <c r="JYH148" s="7"/>
      <c r="JYI148" s="7"/>
      <c r="JYJ148" s="7"/>
      <c r="JYK148" s="7"/>
      <c r="JYL148" s="7"/>
      <c r="JYM148" s="7"/>
      <c r="JYN148" s="7"/>
      <c r="JYO148" s="7"/>
      <c r="JYP148" s="7"/>
      <c r="JYQ148" s="7"/>
      <c r="JYR148" s="7"/>
      <c r="JYS148" s="7"/>
      <c r="JYT148" s="7"/>
      <c r="JYU148" s="7"/>
      <c r="JYV148" s="7"/>
      <c r="JYW148" s="7"/>
      <c r="JYX148" s="7"/>
      <c r="JYY148" s="7"/>
      <c r="JYZ148" s="7"/>
      <c r="JZA148" s="7"/>
      <c r="JZB148" s="7"/>
      <c r="JZC148" s="7"/>
      <c r="JZD148" s="7"/>
      <c r="JZE148" s="7"/>
      <c r="JZF148" s="7"/>
      <c r="JZG148" s="7"/>
      <c r="JZH148" s="7"/>
      <c r="JZJ148" s="7"/>
      <c r="JZK148" s="7"/>
      <c r="JZL148" s="7"/>
      <c r="JZM148" s="7"/>
      <c r="JZN148" s="7"/>
      <c r="JZO148" s="7"/>
      <c r="JZP148" s="7"/>
      <c r="JZQ148" s="7"/>
      <c r="JZR148" s="7"/>
      <c r="JZS148" s="7"/>
      <c r="JZT148" s="7"/>
      <c r="JZU148" s="7"/>
      <c r="JZV148" s="7"/>
      <c r="JZW148" s="7"/>
      <c r="JZX148" s="7"/>
      <c r="JZY148" s="7"/>
      <c r="JZZ148" s="7"/>
      <c r="KAA148" s="7"/>
      <c r="KAB148" s="7"/>
      <c r="KAC148" s="7"/>
      <c r="KAD148" s="7"/>
      <c r="KAE148" s="7"/>
      <c r="KAF148" s="7"/>
      <c r="KAG148" s="7"/>
      <c r="KAH148" s="7"/>
      <c r="KAI148" s="7"/>
      <c r="KAJ148" s="7"/>
      <c r="KAK148" s="7"/>
      <c r="KAL148" s="7"/>
      <c r="KAM148" s="7"/>
      <c r="KAN148" s="7"/>
      <c r="KAO148" s="7"/>
      <c r="KAP148" s="7"/>
      <c r="KAQ148" s="7"/>
      <c r="KAR148" s="7"/>
      <c r="KAS148" s="7"/>
      <c r="KAT148" s="7"/>
      <c r="KAU148" s="7"/>
      <c r="KAV148" s="7"/>
      <c r="KAW148" s="7"/>
      <c r="KAX148" s="7"/>
      <c r="KAY148" s="7"/>
      <c r="KAZ148" s="7"/>
      <c r="KBA148" s="7"/>
      <c r="KBB148" s="7"/>
      <c r="KBC148" s="7"/>
      <c r="KBD148" s="7"/>
      <c r="KBE148" s="7"/>
      <c r="KBF148" s="7"/>
      <c r="KBG148" s="7"/>
      <c r="KBH148" s="7"/>
      <c r="KBI148" s="7"/>
      <c r="KBJ148" s="7"/>
      <c r="KBK148" s="7"/>
      <c r="KBL148" s="7"/>
      <c r="KBM148" s="7"/>
      <c r="KBN148" s="7"/>
      <c r="KBO148" s="7"/>
      <c r="KBP148" s="7"/>
      <c r="KBQ148" s="7"/>
      <c r="KBR148" s="7"/>
      <c r="KBS148" s="7"/>
      <c r="KBT148" s="7"/>
      <c r="KBU148" s="7"/>
      <c r="KBV148" s="7"/>
      <c r="KBW148" s="7"/>
      <c r="KBX148" s="7"/>
      <c r="KBY148" s="7"/>
      <c r="KBZ148" s="7"/>
      <c r="KCA148" s="7"/>
      <c r="KCB148" s="7"/>
      <c r="KCC148" s="7"/>
      <c r="KCD148" s="7"/>
      <c r="KCE148" s="7"/>
      <c r="KCF148" s="7"/>
      <c r="KCG148" s="7"/>
      <c r="KCH148" s="7"/>
      <c r="KCI148" s="7"/>
      <c r="KCJ148" s="7"/>
      <c r="KCK148" s="7"/>
      <c r="KCL148" s="7"/>
      <c r="KCM148" s="7"/>
      <c r="KCN148" s="7"/>
      <c r="KCO148" s="7"/>
      <c r="KCP148" s="7"/>
      <c r="KCQ148" s="7"/>
      <c r="KCR148" s="7"/>
      <c r="KCS148" s="7"/>
      <c r="KCT148" s="7"/>
      <c r="KCU148" s="7"/>
      <c r="KCV148" s="7"/>
      <c r="KCW148" s="7"/>
      <c r="KCX148" s="7"/>
      <c r="KCY148" s="7"/>
      <c r="KCZ148" s="7"/>
      <c r="KDA148" s="7"/>
      <c r="KDB148" s="7"/>
      <c r="KDC148" s="7"/>
      <c r="KDD148" s="7"/>
      <c r="KDE148" s="7"/>
      <c r="KDF148" s="7"/>
      <c r="KDG148" s="7"/>
      <c r="KDH148" s="7"/>
      <c r="KDI148" s="7"/>
      <c r="KDJ148" s="7"/>
      <c r="KDK148" s="7"/>
      <c r="KDL148" s="7"/>
      <c r="KDM148" s="7"/>
      <c r="KDN148" s="7"/>
      <c r="KDO148" s="7"/>
      <c r="KDP148" s="7"/>
      <c r="KDQ148" s="7"/>
      <c r="KDR148" s="7"/>
      <c r="KDS148" s="7"/>
      <c r="KDT148" s="7"/>
      <c r="KDU148" s="7"/>
      <c r="KDV148" s="7"/>
      <c r="KDW148" s="7"/>
      <c r="KDX148" s="7"/>
      <c r="KDY148" s="7"/>
      <c r="KDZ148" s="7"/>
      <c r="KEA148" s="7"/>
      <c r="KEB148" s="7"/>
      <c r="KEC148" s="7"/>
      <c r="KED148" s="7"/>
      <c r="KEE148" s="7"/>
      <c r="KEF148" s="7"/>
      <c r="KEG148" s="7"/>
      <c r="KEH148" s="7"/>
      <c r="KEI148" s="7"/>
      <c r="KEJ148" s="7"/>
      <c r="KEK148" s="7"/>
      <c r="KEL148" s="7"/>
      <c r="KEM148" s="7"/>
      <c r="KEN148" s="7"/>
      <c r="KEO148" s="7"/>
      <c r="KEP148" s="7"/>
      <c r="KEQ148" s="7"/>
      <c r="KER148" s="7"/>
      <c r="KES148" s="7"/>
      <c r="KET148" s="7"/>
      <c r="KEU148" s="7"/>
      <c r="KEV148" s="7"/>
      <c r="KEW148" s="7"/>
      <c r="KEX148" s="7"/>
      <c r="KEY148" s="7"/>
      <c r="KEZ148" s="7"/>
      <c r="KFA148" s="7"/>
      <c r="KFB148" s="7"/>
      <c r="KFC148" s="7"/>
      <c r="KFD148" s="7"/>
      <c r="KFE148" s="7"/>
      <c r="KFF148" s="7"/>
      <c r="KFG148" s="7"/>
      <c r="KFH148" s="7"/>
      <c r="KFI148" s="7"/>
      <c r="KFJ148" s="7"/>
      <c r="KFK148" s="7"/>
      <c r="KFL148" s="7"/>
      <c r="KFM148" s="7"/>
      <c r="KFN148" s="7"/>
      <c r="KFO148" s="7"/>
      <c r="KFP148" s="7"/>
      <c r="KFQ148" s="7"/>
      <c r="KFR148" s="7"/>
      <c r="KFS148" s="7"/>
      <c r="KFT148" s="7"/>
      <c r="KFU148" s="7"/>
      <c r="KFV148" s="7"/>
      <c r="KFW148" s="7"/>
      <c r="KFX148" s="7"/>
      <c r="KFY148" s="7"/>
      <c r="KFZ148" s="7"/>
      <c r="KGA148" s="7"/>
      <c r="KGB148" s="7"/>
      <c r="KGC148" s="7"/>
      <c r="KGD148" s="7"/>
      <c r="KGE148" s="7"/>
      <c r="KGF148" s="7"/>
      <c r="KGG148" s="7"/>
      <c r="KGH148" s="7"/>
      <c r="KGI148" s="7"/>
      <c r="KGJ148" s="7"/>
      <c r="KGK148" s="7"/>
      <c r="KGL148" s="7"/>
      <c r="KGM148" s="7"/>
      <c r="KGN148" s="7"/>
      <c r="KGO148" s="7"/>
      <c r="KGP148" s="7"/>
      <c r="KGQ148" s="7"/>
      <c r="KGR148" s="7"/>
      <c r="KGS148" s="7"/>
      <c r="KGT148" s="7"/>
      <c r="KGU148" s="7"/>
      <c r="KGV148" s="7"/>
      <c r="KGW148" s="7"/>
      <c r="KGX148" s="7"/>
      <c r="KGY148" s="7"/>
      <c r="KGZ148" s="7"/>
      <c r="KHA148" s="7"/>
      <c r="KHB148" s="7"/>
      <c r="KHC148" s="7"/>
      <c r="KHD148" s="7"/>
      <c r="KHE148" s="7"/>
      <c r="KHF148" s="7"/>
      <c r="KHG148" s="7"/>
      <c r="KHH148" s="7"/>
      <c r="KHI148" s="7"/>
      <c r="KHJ148" s="7"/>
      <c r="KHK148" s="7"/>
      <c r="KHL148" s="7"/>
      <c r="KHM148" s="7"/>
      <c r="KHN148" s="7"/>
      <c r="KHO148" s="7"/>
      <c r="KHP148" s="7"/>
      <c r="KHQ148" s="7"/>
      <c r="KHR148" s="7"/>
      <c r="KHS148" s="7"/>
      <c r="KHT148" s="7"/>
      <c r="KHU148" s="7"/>
      <c r="KHV148" s="7"/>
      <c r="KHW148" s="7"/>
      <c r="KHX148" s="7"/>
      <c r="KHY148" s="7"/>
      <c r="KHZ148" s="7"/>
      <c r="KIA148" s="7"/>
      <c r="KIB148" s="7"/>
      <c r="KIC148" s="7"/>
      <c r="KID148" s="7"/>
      <c r="KIE148" s="7"/>
      <c r="KIF148" s="7"/>
      <c r="KIG148" s="7"/>
      <c r="KIH148" s="7"/>
      <c r="KII148" s="7"/>
      <c r="KIJ148" s="7"/>
      <c r="KIK148" s="7"/>
      <c r="KIL148" s="7"/>
      <c r="KIM148" s="7"/>
      <c r="KIN148" s="7"/>
      <c r="KIO148" s="7"/>
      <c r="KIP148" s="7"/>
      <c r="KIQ148" s="7"/>
      <c r="KIR148" s="7"/>
      <c r="KIS148" s="7"/>
      <c r="KIT148" s="7"/>
      <c r="KIU148" s="7"/>
      <c r="KIV148" s="7"/>
      <c r="KIW148" s="7"/>
      <c r="KIX148" s="7"/>
      <c r="KIY148" s="7"/>
      <c r="KIZ148" s="7"/>
      <c r="KJA148" s="7"/>
      <c r="KJB148" s="7"/>
      <c r="KJC148" s="7"/>
      <c r="KJD148" s="7"/>
      <c r="KJF148" s="7"/>
      <c r="KJG148" s="7"/>
      <c r="KJH148" s="7"/>
      <c r="KJI148" s="7"/>
      <c r="KJJ148" s="7"/>
      <c r="KJK148" s="7"/>
      <c r="KJL148" s="7"/>
      <c r="KJM148" s="7"/>
      <c r="KJN148" s="7"/>
      <c r="KJO148" s="7"/>
      <c r="KJP148" s="7"/>
      <c r="KJQ148" s="7"/>
      <c r="KJR148" s="7"/>
      <c r="KJS148" s="7"/>
      <c r="KJT148" s="7"/>
      <c r="KJU148" s="7"/>
      <c r="KJV148" s="7"/>
      <c r="KJW148" s="7"/>
      <c r="KJX148" s="7"/>
      <c r="KJY148" s="7"/>
      <c r="KJZ148" s="7"/>
      <c r="KKA148" s="7"/>
      <c r="KKB148" s="7"/>
      <c r="KKC148" s="7"/>
      <c r="KKD148" s="7"/>
      <c r="KKE148" s="7"/>
      <c r="KKF148" s="7"/>
      <c r="KKG148" s="7"/>
      <c r="KKH148" s="7"/>
      <c r="KKI148" s="7"/>
      <c r="KKJ148" s="7"/>
      <c r="KKK148" s="7"/>
      <c r="KKL148" s="7"/>
      <c r="KKM148" s="7"/>
      <c r="KKN148" s="7"/>
      <c r="KKO148" s="7"/>
      <c r="KKP148" s="7"/>
      <c r="KKQ148" s="7"/>
      <c r="KKR148" s="7"/>
      <c r="KKS148" s="7"/>
      <c r="KKT148" s="7"/>
      <c r="KKU148" s="7"/>
      <c r="KKV148" s="7"/>
      <c r="KKW148" s="7"/>
      <c r="KKX148" s="7"/>
      <c r="KKY148" s="7"/>
      <c r="KKZ148" s="7"/>
      <c r="KLA148" s="7"/>
      <c r="KLB148" s="7"/>
      <c r="KLC148" s="7"/>
      <c r="KLD148" s="7"/>
      <c r="KLE148" s="7"/>
      <c r="KLF148" s="7"/>
      <c r="KLG148" s="7"/>
      <c r="KLH148" s="7"/>
      <c r="KLI148" s="7"/>
      <c r="KLJ148" s="7"/>
      <c r="KLK148" s="7"/>
      <c r="KLL148" s="7"/>
      <c r="KLM148" s="7"/>
      <c r="KLN148" s="7"/>
      <c r="KLO148" s="7"/>
      <c r="KLP148" s="7"/>
      <c r="KLQ148" s="7"/>
      <c r="KLR148" s="7"/>
      <c r="KLS148" s="7"/>
      <c r="KLT148" s="7"/>
      <c r="KLU148" s="7"/>
      <c r="KLV148" s="7"/>
      <c r="KLW148" s="7"/>
      <c r="KLX148" s="7"/>
      <c r="KLY148" s="7"/>
      <c r="KLZ148" s="7"/>
      <c r="KMA148" s="7"/>
      <c r="KMB148" s="7"/>
      <c r="KMC148" s="7"/>
      <c r="KMD148" s="7"/>
      <c r="KME148" s="7"/>
      <c r="KMF148" s="7"/>
      <c r="KMG148" s="7"/>
      <c r="KMH148" s="7"/>
      <c r="KMI148" s="7"/>
      <c r="KMJ148" s="7"/>
      <c r="KMK148" s="7"/>
      <c r="KML148" s="7"/>
      <c r="KMM148" s="7"/>
      <c r="KMN148" s="7"/>
      <c r="KMO148" s="7"/>
      <c r="KMP148" s="7"/>
      <c r="KMQ148" s="7"/>
      <c r="KMR148" s="7"/>
      <c r="KMS148" s="7"/>
      <c r="KMT148" s="7"/>
      <c r="KMU148" s="7"/>
      <c r="KMV148" s="7"/>
      <c r="KMW148" s="7"/>
      <c r="KMX148" s="7"/>
      <c r="KMY148" s="7"/>
      <c r="KMZ148" s="7"/>
      <c r="KNA148" s="7"/>
      <c r="KNB148" s="7"/>
      <c r="KNC148" s="7"/>
      <c r="KND148" s="7"/>
      <c r="KNE148" s="7"/>
      <c r="KNF148" s="7"/>
      <c r="KNG148" s="7"/>
      <c r="KNH148" s="7"/>
      <c r="KNI148" s="7"/>
      <c r="KNJ148" s="7"/>
      <c r="KNK148" s="7"/>
      <c r="KNL148" s="7"/>
      <c r="KNM148" s="7"/>
      <c r="KNN148" s="7"/>
      <c r="KNO148" s="7"/>
      <c r="KNP148" s="7"/>
      <c r="KNQ148" s="7"/>
      <c r="KNR148" s="7"/>
      <c r="KNS148" s="7"/>
      <c r="KNT148" s="7"/>
      <c r="KNU148" s="7"/>
      <c r="KNV148" s="7"/>
      <c r="KNW148" s="7"/>
      <c r="KNX148" s="7"/>
      <c r="KNY148" s="7"/>
      <c r="KNZ148" s="7"/>
      <c r="KOA148" s="7"/>
      <c r="KOB148" s="7"/>
      <c r="KOC148" s="7"/>
      <c r="KOD148" s="7"/>
      <c r="KOE148" s="7"/>
      <c r="KOF148" s="7"/>
      <c r="KOG148" s="7"/>
      <c r="KOH148" s="7"/>
      <c r="KOI148" s="7"/>
      <c r="KOJ148" s="7"/>
      <c r="KOK148" s="7"/>
      <c r="KOL148" s="7"/>
      <c r="KOM148" s="7"/>
      <c r="KON148" s="7"/>
      <c r="KOO148" s="7"/>
      <c r="KOP148" s="7"/>
      <c r="KOQ148" s="7"/>
      <c r="KOR148" s="7"/>
      <c r="KOS148" s="7"/>
      <c r="KOT148" s="7"/>
      <c r="KOU148" s="7"/>
      <c r="KOV148" s="7"/>
      <c r="KOW148" s="7"/>
      <c r="KOX148" s="7"/>
      <c r="KOY148" s="7"/>
      <c r="KOZ148" s="7"/>
      <c r="KPA148" s="7"/>
      <c r="KPB148" s="7"/>
      <c r="KPC148" s="7"/>
      <c r="KPD148" s="7"/>
      <c r="KPE148" s="7"/>
      <c r="KPF148" s="7"/>
      <c r="KPG148" s="7"/>
      <c r="KPH148" s="7"/>
      <c r="KPI148" s="7"/>
      <c r="KPJ148" s="7"/>
      <c r="KPK148" s="7"/>
      <c r="KPL148" s="7"/>
      <c r="KPM148" s="7"/>
      <c r="KPN148" s="7"/>
      <c r="KPO148" s="7"/>
      <c r="KPP148" s="7"/>
      <c r="KPQ148" s="7"/>
      <c r="KPR148" s="7"/>
      <c r="KPS148" s="7"/>
      <c r="KPT148" s="7"/>
      <c r="KPU148" s="7"/>
      <c r="KPV148" s="7"/>
      <c r="KPW148" s="7"/>
      <c r="KPX148" s="7"/>
      <c r="KPY148" s="7"/>
      <c r="KPZ148" s="7"/>
      <c r="KQA148" s="7"/>
      <c r="KQB148" s="7"/>
      <c r="KQC148" s="7"/>
      <c r="KQD148" s="7"/>
      <c r="KQE148" s="7"/>
      <c r="KQF148" s="7"/>
      <c r="KQG148" s="7"/>
      <c r="KQH148" s="7"/>
      <c r="KQI148" s="7"/>
      <c r="KQJ148" s="7"/>
      <c r="KQK148" s="7"/>
      <c r="KQL148" s="7"/>
      <c r="KQM148" s="7"/>
      <c r="KQN148" s="7"/>
      <c r="KQO148" s="7"/>
      <c r="KQP148" s="7"/>
      <c r="KQQ148" s="7"/>
      <c r="KQR148" s="7"/>
      <c r="KQS148" s="7"/>
      <c r="KQT148" s="7"/>
      <c r="KQU148" s="7"/>
      <c r="KQV148" s="7"/>
      <c r="KQW148" s="7"/>
      <c r="KQX148" s="7"/>
      <c r="KQY148" s="7"/>
      <c r="KQZ148" s="7"/>
      <c r="KRA148" s="7"/>
      <c r="KRB148" s="7"/>
      <c r="KRC148" s="7"/>
      <c r="KRD148" s="7"/>
      <c r="KRE148" s="7"/>
      <c r="KRF148" s="7"/>
      <c r="KRG148" s="7"/>
      <c r="KRH148" s="7"/>
      <c r="KRI148" s="7"/>
      <c r="KRJ148" s="7"/>
      <c r="KRK148" s="7"/>
      <c r="KRL148" s="7"/>
      <c r="KRM148" s="7"/>
      <c r="KRN148" s="7"/>
      <c r="KRO148" s="7"/>
      <c r="KRP148" s="7"/>
      <c r="KRQ148" s="7"/>
      <c r="KRR148" s="7"/>
      <c r="KRS148" s="7"/>
      <c r="KRT148" s="7"/>
      <c r="KRU148" s="7"/>
      <c r="KRV148" s="7"/>
      <c r="KRW148" s="7"/>
      <c r="KRX148" s="7"/>
      <c r="KRY148" s="7"/>
      <c r="KRZ148" s="7"/>
      <c r="KSA148" s="7"/>
      <c r="KSB148" s="7"/>
      <c r="KSC148" s="7"/>
      <c r="KSD148" s="7"/>
      <c r="KSE148" s="7"/>
      <c r="KSF148" s="7"/>
      <c r="KSG148" s="7"/>
      <c r="KSH148" s="7"/>
      <c r="KSI148" s="7"/>
      <c r="KSJ148" s="7"/>
      <c r="KSK148" s="7"/>
      <c r="KSL148" s="7"/>
      <c r="KSM148" s="7"/>
      <c r="KSN148" s="7"/>
      <c r="KSO148" s="7"/>
      <c r="KSP148" s="7"/>
      <c r="KSQ148" s="7"/>
      <c r="KSR148" s="7"/>
      <c r="KSS148" s="7"/>
      <c r="KST148" s="7"/>
      <c r="KSU148" s="7"/>
      <c r="KSV148" s="7"/>
      <c r="KSW148" s="7"/>
      <c r="KSX148" s="7"/>
      <c r="KSY148" s="7"/>
      <c r="KSZ148" s="7"/>
      <c r="KTB148" s="7"/>
      <c r="KTC148" s="7"/>
      <c r="KTD148" s="7"/>
      <c r="KTE148" s="7"/>
      <c r="KTF148" s="7"/>
      <c r="KTG148" s="7"/>
      <c r="KTH148" s="7"/>
      <c r="KTI148" s="7"/>
      <c r="KTJ148" s="7"/>
      <c r="KTK148" s="7"/>
      <c r="KTL148" s="7"/>
      <c r="KTM148" s="7"/>
      <c r="KTN148" s="7"/>
      <c r="KTO148" s="7"/>
      <c r="KTP148" s="7"/>
      <c r="KTQ148" s="7"/>
      <c r="KTR148" s="7"/>
      <c r="KTS148" s="7"/>
      <c r="KTT148" s="7"/>
      <c r="KTU148" s="7"/>
      <c r="KTV148" s="7"/>
      <c r="KTW148" s="7"/>
      <c r="KTX148" s="7"/>
      <c r="KTY148" s="7"/>
      <c r="KTZ148" s="7"/>
      <c r="KUA148" s="7"/>
      <c r="KUB148" s="7"/>
      <c r="KUC148" s="7"/>
      <c r="KUD148" s="7"/>
      <c r="KUE148" s="7"/>
      <c r="KUF148" s="7"/>
      <c r="KUG148" s="7"/>
      <c r="KUH148" s="7"/>
      <c r="KUI148" s="7"/>
      <c r="KUJ148" s="7"/>
      <c r="KUK148" s="7"/>
      <c r="KUL148" s="7"/>
      <c r="KUM148" s="7"/>
      <c r="KUN148" s="7"/>
      <c r="KUO148" s="7"/>
      <c r="KUP148" s="7"/>
      <c r="KUQ148" s="7"/>
      <c r="KUR148" s="7"/>
      <c r="KUS148" s="7"/>
      <c r="KUT148" s="7"/>
      <c r="KUU148" s="7"/>
      <c r="KUV148" s="7"/>
      <c r="KUW148" s="7"/>
      <c r="KUX148" s="7"/>
      <c r="KUY148" s="7"/>
      <c r="KUZ148" s="7"/>
      <c r="KVA148" s="7"/>
      <c r="KVB148" s="7"/>
      <c r="KVC148" s="7"/>
      <c r="KVD148" s="7"/>
      <c r="KVE148" s="7"/>
      <c r="KVF148" s="7"/>
      <c r="KVG148" s="7"/>
      <c r="KVH148" s="7"/>
      <c r="KVI148" s="7"/>
      <c r="KVJ148" s="7"/>
      <c r="KVK148" s="7"/>
      <c r="KVL148" s="7"/>
      <c r="KVM148" s="7"/>
      <c r="KVN148" s="7"/>
      <c r="KVO148" s="7"/>
      <c r="KVP148" s="7"/>
      <c r="KVQ148" s="7"/>
      <c r="KVR148" s="7"/>
      <c r="KVS148" s="7"/>
      <c r="KVT148" s="7"/>
      <c r="KVU148" s="7"/>
      <c r="KVV148" s="7"/>
      <c r="KVW148" s="7"/>
      <c r="KVX148" s="7"/>
      <c r="KVY148" s="7"/>
      <c r="KVZ148" s="7"/>
      <c r="KWA148" s="7"/>
      <c r="KWB148" s="7"/>
      <c r="KWC148" s="7"/>
      <c r="KWD148" s="7"/>
      <c r="KWE148" s="7"/>
      <c r="KWF148" s="7"/>
      <c r="KWG148" s="7"/>
      <c r="KWH148" s="7"/>
      <c r="KWI148" s="7"/>
      <c r="KWJ148" s="7"/>
      <c r="KWK148" s="7"/>
      <c r="KWL148" s="7"/>
      <c r="KWM148" s="7"/>
      <c r="KWN148" s="7"/>
      <c r="KWO148" s="7"/>
      <c r="KWP148" s="7"/>
      <c r="KWQ148" s="7"/>
      <c r="KWR148" s="7"/>
      <c r="KWS148" s="7"/>
      <c r="KWT148" s="7"/>
      <c r="KWU148" s="7"/>
      <c r="KWV148" s="7"/>
      <c r="KWW148" s="7"/>
      <c r="KWX148" s="7"/>
      <c r="KWY148" s="7"/>
      <c r="KWZ148" s="7"/>
      <c r="KXA148" s="7"/>
      <c r="KXB148" s="7"/>
      <c r="KXC148" s="7"/>
      <c r="KXD148" s="7"/>
      <c r="KXE148" s="7"/>
      <c r="KXF148" s="7"/>
      <c r="KXG148" s="7"/>
      <c r="KXH148" s="7"/>
      <c r="KXI148" s="7"/>
      <c r="KXJ148" s="7"/>
      <c r="KXK148" s="7"/>
      <c r="KXL148" s="7"/>
      <c r="KXM148" s="7"/>
      <c r="KXN148" s="7"/>
      <c r="KXO148" s="7"/>
      <c r="KXP148" s="7"/>
      <c r="KXQ148" s="7"/>
      <c r="KXR148" s="7"/>
      <c r="KXS148" s="7"/>
      <c r="KXT148" s="7"/>
      <c r="KXU148" s="7"/>
      <c r="KXV148" s="7"/>
      <c r="KXW148" s="7"/>
      <c r="KXX148" s="7"/>
      <c r="KXY148" s="7"/>
      <c r="KXZ148" s="7"/>
      <c r="KYA148" s="7"/>
      <c r="KYB148" s="7"/>
      <c r="KYC148" s="7"/>
      <c r="KYD148" s="7"/>
      <c r="KYE148" s="7"/>
      <c r="KYF148" s="7"/>
      <c r="KYG148" s="7"/>
      <c r="KYH148" s="7"/>
      <c r="KYI148" s="7"/>
      <c r="KYJ148" s="7"/>
      <c r="KYK148" s="7"/>
      <c r="KYL148" s="7"/>
      <c r="KYM148" s="7"/>
      <c r="KYN148" s="7"/>
      <c r="KYO148" s="7"/>
      <c r="KYP148" s="7"/>
      <c r="KYQ148" s="7"/>
      <c r="KYR148" s="7"/>
      <c r="KYS148" s="7"/>
      <c r="KYT148" s="7"/>
      <c r="KYU148" s="7"/>
      <c r="KYV148" s="7"/>
      <c r="KYW148" s="7"/>
      <c r="KYX148" s="7"/>
      <c r="KYY148" s="7"/>
      <c r="KYZ148" s="7"/>
      <c r="KZA148" s="7"/>
      <c r="KZB148" s="7"/>
      <c r="KZC148" s="7"/>
      <c r="KZD148" s="7"/>
      <c r="KZE148" s="7"/>
      <c r="KZF148" s="7"/>
      <c r="KZG148" s="7"/>
      <c r="KZH148" s="7"/>
      <c r="KZI148" s="7"/>
      <c r="KZJ148" s="7"/>
      <c r="KZK148" s="7"/>
      <c r="KZL148" s="7"/>
      <c r="KZM148" s="7"/>
      <c r="KZN148" s="7"/>
      <c r="KZO148" s="7"/>
      <c r="KZP148" s="7"/>
      <c r="KZQ148" s="7"/>
      <c r="KZR148" s="7"/>
      <c r="KZS148" s="7"/>
      <c r="KZT148" s="7"/>
      <c r="KZU148" s="7"/>
      <c r="KZV148" s="7"/>
      <c r="KZW148" s="7"/>
      <c r="KZX148" s="7"/>
      <c r="KZY148" s="7"/>
      <c r="KZZ148" s="7"/>
      <c r="LAA148" s="7"/>
      <c r="LAB148" s="7"/>
      <c r="LAC148" s="7"/>
      <c r="LAD148" s="7"/>
      <c r="LAE148" s="7"/>
      <c r="LAF148" s="7"/>
      <c r="LAG148" s="7"/>
      <c r="LAH148" s="7"/>
      <c r="LAI148" s="7"/>
      <c r="LAJ148" s="7"/>
      <c r="LAK148" s="7"/>
      <c r="LAL148" s="7"/>
      <c r="LAM148" s="7"/>
      <c r="LAN148" s="7"/>
      <c r="LAO148" s="7"/>
      <c r="LAP148" s="7"/>
      <c r="LAQ148" s="7"/>
      <c r="LAR148" s="7"/>
      <c r="LAS148" s="7"/>
      <c r="LAT148" s="7"/>
      <c r="LAU148" s="7"/>
      <c r="LAV148" s="7"/>
      <c r="LAW148" s="7"/>
      <c r="LAX148" s="7"/>
      <c r="LAY148" s="7"/>
      <c r="LAZ148" s="7"/>
      <c r="LBA148" s="7"/>
      <c r="LBB148" s="7"/>
      <c r="LBC148" s="7"/>
      <c r="LBD148" s="7"/>
      <c r="LBE148" s="7"/>
      <c r="LBF148" s="7"/>
      <c r="LBG148" s="7"/>
      <c r="LBH148" s="7"/>
      <c r="LBI148" s="7"/>
      <c r="LBJ148" s="7"/>
      <c r="LBK148" s="7"/>
      <c r="LBL148" s="7"/>
      <c r="LBM148" s="7"/>
      <c r="LBN148" s="7"/>
      <c r="LBO148" s="7"/>
      <c r="LBP148" s="7"/>
      <c r="LBQ148" s="7"/>
      <c r="LBR148" s="7"/>
      <c r="LBS148" s="7"/>
      <c r="LBT148" s="7"/>
      <c r="LBU148" s="7"/>
      <c r="LBV148" s="7"/>
      <c r="LBW148" s="7"/>
      <c r="LBX148" s="7"/>
      <c r="LBY148" s="7"/>
      <c r="LBZ148" s="7"/>
      <c r="LCA148" s="7"/>
      <c r="LCB148" s="7"/>
      <c r="LCC148" s="7"/>
      <c r="LCD148" s="7"/>
      <c r="LCE148" s="7"/>
      <c r="LCF148" s="7"/>
      <c r="LCG148" s="7"/>
      <c r="LCH148" s="7"/>
      <c r="LCI148" s="7"/>
      <c r="LCJ148" s="7"/>
      <c r="LCK148" s="7"/>
      <c r="LCL148" s="7"/>
      <c r="LCM148" s="7"/>
      <c r="LCN148" s="7"/>
      <c r="LCO148" s="7"/>
      <c r="LCP148" s="7"/>
      <c r="LCQ148" s="7"/>
      <c r="LCR148" s="7"/>
      <c r="LCS148" s="7"/>
      <c r="LCT148" s="7"/>
      <c r="LCU148" s="7"/>
      <c r="LCV148" s="7"/>
      <c r="LCX148" s="7"/>
      <c r="LCY148" s="7"/>
      <c r="LCZ148" s="7"/>
      <c r="LDA148" s="7"/>
      <c r="LDB148" s="7"/>
      <c r="LDC148" s="7"/>
      <c r="LDD148" s="7"/>
      <c r="LDE148" s="7"/>
      <c r="LDF148" s="7"/>
      <c r="LDG148" s="7"/>
      <c r="LDH148" s="7"/>
      <c r="LDI148" s="7"/>
      <c r="LDJ148" s="7"/>
      <c r="LDK148" s="7"/>
      <c r="LDL148" s="7"/>
      <c r="LDM148" s="7"/>
      <c r="LDN148" s="7"/>
      <c r="LDO148" s="7"/>
      <c r="LDP148" s="7"/>
      <c r="LDQ148" s="7"/>
      <c r="LDR148" s="7"/>
      <c r="LDS148" s="7"/>
      <c r="LDT148" s="7"/>
      <c r="LDU148" s="7"/>
      <c r="LDV148" s="7"/>
      <c r="LDW148" s="7"/>
      <c r="LDX148" s="7"/>
      <c r="LDY148" s="7"/>
      <c r="LDZ148" s="7"/>
      <c r="LEA148" s="7"/>
      <c r="LEB148" s="7"/>
      <c r="LEC148" s="7"/>
      <c r="LED148" s="7"/>
      <c r="LEE148" s="7"/>
      <c r="LEF148" s="7"/>
      <c r="LEG148" s="7"/>
      <c r="LEH148" s="7"/>
      <c r="LEI148" s="7"/>
      <c r="LEJ148" s="7"/>
      <c r="LEK148" s="7"/>
      <c r="LEL148" s="7"/>
      <c r="LEM148" s="7"/>
      <c r="LEN148" s="7"/>
      <c r="LEO148" s="7"/>
      <c r="LEP148" s="7"/>
      <c r="LEQ148" s="7"/>
      <c r="LER148" s="7"/>
      <c r="LES148" s="7"/>
      <c r="LET148" s="7"/>
      <c r="LEU148" s="7"/>
      <c r="LEV148" s="7"/>
      <c r="LEW148" s="7"/>
      <c r="LEX148" s="7"/>
      <c r="LEY148" s="7"/>
      <c r="LEZ148" s="7"/>
      <c r="LFA148" s="7"/>
      <c r="LFB148" s="7"/>
      <c r="LFC148" s="7"/>
      <c r="LFD148" s="7"/>
      <c r="LFE148" s="7"/>
      <c r="LFF148" s="7"/>
      <c r="LFG148" s="7"/>
      <c r="LFH148" s="7"/>
      <c r="LFI148" s="7"/>
      <c r="LFJ148" s="7"/>
      <c r="LFK148" s="7"/>
      <c r="LFL148" s="7"/>
      <c r="LFM148" s="7"/>
      <c r="LFN148" s="7"/>
      <c r="LFO148" s="7"/>
      <c r="LFP148" s="7"/>
      <c r="LFQ148" s="7"/>
      <c r="LFR148" s="7"/>
      <c r="LFS148" s="7"/>
      <c r="LFT148" s="7"/>
      <c r="LFU148" s="7"/>
      <c r="LFV148" s="7"/>
      <c r="LFW148" s="7"/>
      <c r="LFX148" s="7"/>
      <c r="LFY148" s="7"/>
      <c r="LFZ148" s="7"/>
      <c r="LGA148" s="7"/>
      <c r="LGB148" s="7"/>
      <c r="LGC148" s="7"/>
      <c r="LGD148" s="7"/>
      <c r="LGE148" s="7"/>
      <c r="LGF148" s="7"/>
      <c r="LGG148" s="7"/>
      <c r="LGH148" s="7"/>
      <c r="LGI148" s="7"/>
      <c r="LGJ148" s="7"/>
      <c r="LGK148" s="7"/>
      <c r="LGL148" s="7"/>
      <c r="LGM148" s="7"/>
      <c r="LGN148" s="7"/>
      <c r="LGO148" s="7"/>
      <c r="LGP148" s="7"/>
      <c r="LGQ148" s="7"/>
      <c r="LGR148" s="7"/>
      <c r="LGS148" s="7"/>
      <c r="LGT148" s="7"/>
      <c r="LGU148" s="7"/>
      <c r="LGV148" s="7"/>
      <c r="LGW148" s="7"/>
      <c r="LGX148" s="7"/>
      <c r="LGY148" s="7"/>
      <c r="LGZ148" s="7"/>
      <c r="LHA148" s="7"/>
      <c r="LHB148" s="7"/>
      <c r="LHC148" s="7"/>
      <c r="LHD148" s="7"/>
      <c r="LHE148" s="7"/>
      <c r="LHF148" s="7"/>
      <c r="LHG148" s="7"/>
      <c r="LHH148" s="7"/>
      <c r="LHI148" s="7"/>
      <c r="LHJ148" s="7"/>
      <c r="LHK148" s="7"/>
      <c r="LHL148" s="7"/>
      <c r="LHM148" s="7"/>
      <c r="LHN148" s="7"/>
      <c r="LHO148" s="7"/>
      <c r="LHP148" s="7"/>
      <c r="LHQ148" s="7"/>
      <c r="LHR148" s="7"/>
      <c r="LHS148" s="7"/>
      <c r="LHT148" s="7"/>
      <c r="LHU148" s="7"/>
      <c r="LHV148" s="7"/>
      <c r="LHW148" s="7"/>
      <c r="LHX148" s="7"/>
      <c r="LHY148" s="7"/>
      <c r="LHZ148" s="7"/>
      <c r="LIA148" s="7"/>
      <c r="LIB148" s="7"/>
      <c r="LIC148" s="7"/>
      <c r="LID148" s="7"/>
      <c r="LIE148" s="7"/>
      <c r="LIF148" s="7"/>
      <c r="LIG148" s="7"/>
      <c r="LIH148" s="7"/>
      <c r="LII148" s="7"/>
      <c r="LIJ148" s="7"/>
      <c r="LIK148" s="7"/>
      <c r="LIL148" s="7"/>
      <c r="LIM148" s="7"/>
      <c r="LIN148" s="7"/>
      <c r="LIO148" s="7"/>
      <c r="LIP148" s="7"/>
      <c r="LIQ148" s="7"/>
      <c r="LIR148" s="7"/>
      <c r="LIS148" s="7"/>
      <c r="LIT148" s="7"/>
      <c r="LIU148" s="7"/>
      <c r="LIV148" s="7"/>
      <c r="LIW148" s="7"/>
      <c r="LIX148" s="7"/>
      <c r="LIY148" s="7"/>
      <c r="LIZ148" s="7"/>
      <c r="LJA148" s="7"/>
      <c r="LJB148" s="7"/>
      <c r="LJC148" s="7"/>
      <c r="LJD148" s="7"/>
      <c r="LJE148" s="7"/>
      <c r="LJF148" s="7"/>
      <c r="LJG148" s="7"/>
      <c r="LJH148" s="7"/>
      <c r="LJI148" s="7"/>
      <c r="LJJ148" s="7"/>
      <c r="LJK148" s="7"/>
      <c r="LJL148" s="7"/>
      <c r="LJM148" s="7"/>
      <c r="LJN148" s="7"/>
      <c r="LJO148" s="7"/>
      <c r="LJP148" s="7"/>
      <c r="LJQ148" s="7"/>
      <c r="LJR148" s="7"/>
      <c r="LJS148" s="7"/>
      <c r="LJT148" s="7"/>
      <c r="LJU148" s="7"/>
      <c r="LJV148" s="7"/>
      <c r="LJW148" s="7"/>
      <c r="LJX148" s="7"/>
      <c r="LJY148" s="7"/>
      <c r="LJZ148" s="7"/>
      <c r="LKA148" s="7"/>
      <c r="LKB148" s="7"/>
      <c r="LKC148" s="7"/>
      <c r="LKD148" s="7"/>
      <c r="LKE148" s="7"/>
      <c r="LKF148" s="7"/>
      <c r="LKG148" s="7"/>
      <c r="LKH148" s="7"/>
      <c r="LKI148" s="7"/>
      <c r="LKJ148" s="7"/>
      <c r="LKK148" s="7"/>
      <c r="LKL148" s="7"/>
      <c r="LKM148" s="7"/>
      <c r="LKN148" s="7"/>
      <c r="LKO148" s="7"/>
      <c r="LKP148" s="7"/>
      <c r="LKQ148" s="7"/>
      <c r="LKR148" s="7"/>
      <c r="LKS148" s="7"/>
      <c r="LKT148" s="7"/>
      <c r="LKU148" s="7"/>
      <c r="LKV148" s="7"/>
      <c r="LKW148" s="7"/>
      <c r="LKX148" s="7"/>
      <c r="LKY148" s="7"/>
      <c r="LKZ148" s="7"/>
      <c r="LLA148" s="7"/>
      <c r="LLB148" s="7"/>
      <c r="LLC148" s="7"/>
      <c r="LLD148" s="7"/>
      <c r="LLE148" s="7"/>
      <c r="LLF148" s="7"/>
      <c r="LLG148" s="7"/>
      <c r="LLH148" s="7"/>
      <c r="LLI148" s="7"/>
      <c r="LLJ148" s="7"/>
      <c r="LLK148" s="7"/>
      <c r="LLL148" s="7"/>
      <c r="LLM148" s="7"/>
      <c r="LLN148" s="7"/>
      <c r="LLO148" s="7"/>
      <c r="LLP148" s="7"/>
      <c r="LLQ148" s="7"/>
      <c r="LLR148" s="7"/>
      <c r="LLS148" s="7"/>
      <c r="LLT148" s="7"/>
      <c r="LLU148" s="7"/>
      <c r="LLV148" s="7"/>
      <c r="LLW148" s="7"/>
      <c r="LLX148" s="7"/>
      <c r="LLY148" s="7"/>
      <c r="LLZ148" s="7"/>
      <c r="LMA148" s="7"/>
      <c r="LMB148" s="7"/>
      <c r="LMC148" s="7"/>
      <c r="LMD148" s="7"/>
      <c r="LME148" s="7"/>
      <c r="LMF148" s="7"/>
      <c r="LMG148" s="7"/>
      <c r="LMH148" s="7"/>
      <c r="LMI148" s="7"/>
      <c r="LMJ148" s="7"/>
      <c r="LMK148" s="7"/>
      <c r="LML148" s="7"/>
      <c r="LMM148" s="7"/>
      <c r="LMN148" s="7"/>
      <c r="LMO148" s="7"/>
      <c r="LMP148" s="7"/>
      <c r="LMQ148" s="7"/>
      <c r="LMR148" s="7"/>
      <c r="LMT148" s="7"/>
      <c r="LMU148" s="7"/>
      <c r="LMV148" s="7"/>
      <c r="LMW148" s="7"/>
      <c r="LMX148" s="7"/>
      <c r="LMY148" s="7"/>
      <c r="LMZ148" s="7"/>
      <c r="LNA148" s="7"/>
      <c r="LNB148" s="7"/>
      <c r="LNC148" s="7"/>
      <c r="LND148" s="7"/>
      <c r="LNE148" s="7"/>
      <c r="LNF148" s="7"/>
      <c r="LNG148" s="7"/>
      <c r="LNH148" s="7"/>
      <c r="LNI148" s="7"/>
      <c r="LNJ148" s="7"/>
      <c r="LNK148" s="7"/>
      <c r="LNL148" s="7"/>
      <c r="LNM148" s="7"/>
      <c r="LNN148" s="7"/>
      <c r="LNO148" s="7"/>
      <c r="LNP148" s="7"/>
      <c r="LNQ148" s="7"/>
      <c r="LNR148" s="7"/>
      <c r="LNS148" s="7"/>
      <c r="LNT148" s="7"/>
      <c r="LNU148" s="7"/>
      <c r="LNV148" s="7"/>
      <c r="LNW148" s="7"/>
      <c r="LNX148" s="7"/>
      <c r="LNY148" s="7"/>
      <c r="LNZ148" s="7"/>
      <c r="LOA148" s="7"/>
      <c r="LOB148" s="7"/>
      <c r="LOC148" s="7"/>
      <c r="LOD148" s="7"/>
      <c r="LOE148" s="7"/>
      <c r="LOF148" s="7"/>
      <c r="LOG148" s="7"/>
      <c r="LOH148" s="7"/>
      <c r="LOI148" s="7"/>
      <c r="LOJ148" s="7"/>
      <c r="LOK148" s="7"/>
      <c r="LOL148" s="7"/>
      <c r="LOM148" s="7"/>
      <c r="LON148" s="7"/>
      <c r="LOO148" s="7"/>
      <c r="LOP148" s="7"/>
      <c r="LOQ148" s="7"/>
      <c r="LOR148" s="7"/>
      <c r="LOS148" s="7"/>
      <c r="LOT148" s="7"/>
      <c r="LOU148" s="7"/>
      <c r="LOV148" s="7"/>
      <c r="LOW148" s="7"/>
      <c r="LOX148" s="7"/>
      <c r="LOY148" s="7"/>
      <c r="LOZ148" s="7"/>
      <c r="LPA148" s="7"/>
      <c r="LPB148" s="7"/>
      <c r="LPC148" s="7"/>
      <c r="LPD148" s="7"/>
      <c r="LPE148" s="7"/>
      <c r="LPF148" s="7"/>
      <c r="LPG148" s="7"/>
      <c r="LPH148" s="7"/>
      <c r="LPI148" s="7"/>
      <c r="LPJ148" s="7"/>
      <c r="LPK148" s="7"/>
      <c r="LPL148" s="7"/>
      <c r="LPM148" s="7"/>
      <c r="LPN148" s="7"/>
      <c r="LPO148" s="7"/>
      <c r="LPP148" s="7"/>
      <c r="LPQ148" s="7"/>
      <c r="LPR148" s="7"/>
      <c r="LPS148" s="7"/>
      <c r="LPT148" s="7"/>
      <c r="LPU148" s="7"/>
      <c r="LPV148" s="7"/>
      <c r="LPW148" s="7"/>
      <c r="LPX148" s="7"/>
      <c r="LPY148" s="7"/>
      <c r="LPZ148" s="7"/>
      <c r="LQA148" s="7"/>
      <c r="LQB148" s="7"/>
      <c r="LQC148" s="7"/>
      <c r="LQD148" s="7"/>
      <c r="LQE148" s="7"/>
      <c r="LQF148" s="7"/>
      <c r="LQG148" s="7"/>
      <c r="LQH148" s="7"/>
      <c r="LQI148" s="7"/>
      <c r="LQJ148" s="7"/>
      <c r="LQK148" s="7"/>
      <c r="LQL148" s="7"/>
      <c r="LQM148" s="7"/>
      <c r="LQN148" s="7"/>
      <c r="LQO148" s="7"/>
      <c r="LQP148" s="7"/>
      <c r="LQQ148" s="7"/>
      <c r="LQR148" s="7"/>
      <c r="LQS148" s="7"/>
      <c r="LQT148" s="7"/>
      <c r="LQU148" s="7"/>
      <c r="LQV148" s="7"/>
      <c r="LQW148" s="7"/>
      <c r="LQX148" s="7"/>
      <c r="LQY148" s="7"/>
      <c r="LQZ148" s="7"/>
      <c r="LRA148" s="7"/>
      <c r="LRB148" s="7"/>
      <c r="LRC148" s="7"/>
      <c r="LRD148" s="7"/>
      <c r="LRE148" s="7"/>
      <c r="LRF148" s="7"/>
      <c r="LRG148" s="7"/>
      <c r="LRH148" s="7"/>
      <c r="LRI148" s="7"/>
      <c r="LRJ148" s="7"/>
      <c r="LRK148" s="7"/>
      <c r="LRL148" s="7"/>
      <c r="LRM148" s="7"/>
      <c r="LRN148" s="7"/>
      <c r="LRO148" s="7"/>
      <c r="LRP148" s="7"/>
      <c r="LRQ148" s="7"/>
      <c r="LRR148" s="7"/>
      <c r="LRS148" s="7"/>
      <c r="LRT148" s="7"/>
      <c r="LRU148" s="7"/>
      <c r="LRV148" s="7"/>
      <c r="LRW148" s="7"/>
      <c r="LRX148" s="7"/>
      <c r="LRY148" s="7"/>
      <c r="LRZ148" s="7"/>
      <c r="LSA148" s="7"/>
      <c r="LSB148" s="7"/>
      <c r="LSC148" s="7"/>
      <c r="LSD148" s="7"/>
      <c r="LSE148" s="7"/>
      <c r="LSF148" s="7"/>
      <c r="LSG148" s="7"/>
      <c r="LSH148" s="7"/>
      <c r="LSI148" s="7"/>
      <c r="LSJ148" s="7"/>
      <c r="LSK148" s="7"/>
      <c r="LSL148" s="7"/>
      <c r="LSM148" s="7"/>
      <c r="LSN148" s="7"/>
      <c r="LSO148" s="7"/>
      <c r="LSP148" s="7"/>
      <c r="LSQ148" s="7"/>
      <c r="LSR148" s="7"/>
      <c r="LSS148" s="7"/>
      <c r="LST148" s="7"/>
      <c r="LSU148" s="7"/>
      <c r="LSV148" s="7"/>
      <c r="LSW148" s="7"/>
      <c r="LSX148" s="7"/>
      <c r="LSY148" s="7"/>
      <c r="LSZ148" s="7"/>
      <c r="LTA148" s="7"/>
      <c r="LTB148" s="7"/>
      <c r="LTC148" s="7"/>
      <c r="LTD148" s="7"/>
      <c r="LTE148" s="7"/>
      <c r="LTF148" s="7"/>
      <c r="LTG148" s="7"/>
      <c r="LTH148" s="7"/>
      <c r="LTI148" s="7"/>
      <c r="LTJ148" s="7"/>
      <c r="LTK148" s="7"/>
      <c r="LTL148" s="7"/>
      <c r="LTM148" s="7"/>
      <c r="LTN148" s="7"/>
      <c r="LTO148" s="7"/>
      <c r="LTP148" s="7"/>
      <c r="LTQ148" s="7"/>
      <c r="LTR148" s="7"/>
      <c r="LTS148" s="7"/>
      <c r="LTT148" s="7"/>
      <c r="LTU148" s="7"/>
      <c r="LTV148" s="7"/>
      <c r="LTW148" s="7"/>
      <c r="LTX148" s="7"/>
      <c r="LTY148" s="7"/>
      <c r="LTZ148" s="7"/>
      <c r="LUA148" s="7"/>
      <c r="LUB148" s="7"/>
      <c r="LUC148" s="7"/>
      <c r="LUD148" s="7"/>
      <c r="LUE148" s="7"/>
      <c r="LUF148" s="7"/>
      <c r="LUG148" s="7"/>
      <c r="LUH148" s="7"/>
      <c r="LUI148" s="7"/>
      <c r="LUJ148" s="7"/>
      <c r="LUK148" s="7"/>
      <c r="LUL148" s="7"/>
      <c r="LUM148" s="7"/>
      <c r="LUN148" s="7"/>
      <c r="LUO148" s="7"/>
      <c r="LUP148" s="7"/>
      <c r="LUQ148" s="7"/>
      <c r="LUR148" s="7"/>
      <c r="LUS148" s="7"/>
      <c r="LUT148" s="7"/>
      <c r="LUU148" s="7"/>
      <c r="LUV148" s="7"/>
      <c r="LUW148" s="7"/>
      <c r="LUX148" s="7"/>
      <c r="LUY148" s="7"/>
      <c r="LUZ148" s="7"/>
      <c r="LVA148" s="7"/>
      <c r="LVB148" s="7"/>
      <c r="LVC148" s="7"/>
      <c r="LVD148" s="7"/>
      <c r="LVE148" s="7"/>
      <c r="LVF148" s="7"/>
      <c r="LVG148" s="7"/>
      <c r="LVH148" s="7"/>
      <c r="LVI148" s="7"/>
      <c r="LVJ148" s="7"/>
      <c r="LVK148" s="7"/>
      <c r="LVL148" s="7"/>
      <c r="LVM148" s="7"/>
      <c r="LVN148" s="7"/>
      <c r="LVO148" s="7"/>
      <c r="LVP148" s="7"/>
      <c r="LVQ148" s="7"/>
      <c r="LVR148" s="7"/>
      <c r="LVS148" s="7"/>
      <c r="LVT148" s="7"/>
      <c r="LVU148" s="7"/>
      <c r="LVV148" s="7"/>
      <c r="LVW148" s="7"/>
      <c r="LVX148" s="7"/>
      <c r="LVY148" s="7"/>
      <c r="LVZ148" s="7"/>
      <c r="LWA148" s="7"/>
      <c r="LWB148" s="7"/>
      <c r="LWC148" s="7"/>
      <c r="LWD148" s="7"/>
      <c r="LWE148" s="7"/>
      <c r="LWF148" s="7"/>
      <c r="LWG148" s="7"/>
      <c r="LWH148" s="7"/>
      <c r="LWI148" s="7"/>
      <c r="LWJ148" s="7"/>
      <c r="LWK148" s="7"/>
      <c r="LWL148" s="7"/>
      <c r="LWM148" s="7"/>
      <c r="LWN148" s="7"/>
      <c r="LWP148" s="7"/>
      <c r="LWQ148" s="7"/>
      <c r="LWR148" s="7"/>
      <c r="LWS148" s="7"/>
      <c r="LWT148" s="7"/>
      <c r="LWU148" s="7"/>
      <c r="LWV148" s="7"/>
      <c r="LWW148" s="7"/>
      <c r="LWX148" s="7"/>
      <c r="LWY148" s="7"/>
      <c r="LWZ148" s="7"/>
      <c r="LXA148" s="7"/>
      <c r="LXB148" s="7"/>
      <c r="LXC148" s="7"/>
      <c r="LXD148" s="7"/>
      <c r="LXE148" s="7"/>
      <c r="LXF148" s="7"/>
      <c r="LXG148" s="7"/>
      <c r="LXH148" s="7"/>
      <c r="LXI148" s="7"/>
      <c r="LXJ148" s="7"/>
      <c r="LXK148" s="7"/>
      <c r="LXL148" s="7"/>
      <c r="LXM148" s="7"/>
      <c r="LXN148" s="7"/>
      <c r="LXO148" s="7"/>
      <c r="LXP148" s="7"/>
      <c r="LXQ148" s="7"/>
      <c r="LXR148" s="7"/>
      <c r="LXS148" s="7"/>
      <c r="LXT148" s="7"/>
      <c r="LXU148" s="7"/>
      <c r="LXV148" s="7"/>
      <c r="LXW148" s="7"/>
      <c r="LXX148" s="7"/>
      <c r="LXY148" s="7"/>
      <c r="LXZ148" s="7"/>
      <c r="LYA148" s="7"/>
      <c r="LYB148" s="7"/>
      <c r="LYC148" s="7"/>
      <c r="LYD148" s="7"/>
      <c r="LYE148" s="7"/>
      <c r="LYF148" s="7"/>
      <c r="LYG148" s="7"/>
      <c r="LYH148" s="7"/>
      <c r="LYI148" s="7"/>
      <c r="LYJ148" s="7"/>
      <c r="LYK148" s="7"/>
      <c r="LYL148" s="7"/>
      <c r="LYM148" s="7"/>
      <c r="LYN148" s="7"/>
      <c r="LYO148" s="7"/>
      <c r="LYP148" s="7"/>
      <c r="LYQ148" s="7"/>
      <c r="LYR148" s="7"/>
      <c r="LYS148" s="7"/>
      <c r="LYT148" s="7"/>
      <c r="LYU148" s="7"/>
      <c r="LYV148" s="7"/>
      <c r="LYW148" s="7"/>
      <c r="LYX148" s="7"/>
      <c r="LYY148" s="7"/>
      <c r="LYZ148" s="7"/>
      <c r="LZA148" s="7"/>
      <c r="LZB148" s="7"/>
      <c r="LZC148" s="7"/>
      <c r="LZD148" s="7"/>
      <c r="LZE148" s="7"/>
      <c r="LZF148" s="7"/>
      <c r="LZG148" s="7"/>
      <c r="LZH148" s="7"/>
      <c r="LZI148" s="7"/>
      <c r="LZJ148" s="7"/>
      <c r="LZK148" s="7"/>
      <c r="LZL148" s="7"/>
      <c r="LZM148" s="7"/>
      <c r="LZN148" s="7"/>
      <c r="LZO148" s="7"/>
      <c r="LZP148" s="7"/>
      <c r="LZQ148" s="7"/>
      <c r="LZR148" s="7"/>
      <c r="LZS148" s="7"/>
      <c r="LZT148" s="7"/>
      <c r="LZU148" s="7"/>
      <c r="LZV148" s="7"/>
      <c r="LZW148" s="7"/>
      <c r="LZX148" s="7"/>
      <c r="LZY148" s="7"/>
      <c r="LZZ148" s="7"/>
      <c r="MAA148" s="7"/>
      <c r="MAB148" s="7"/>
      <c r="MAC148" s="7"/>
      <c r="MAD148" s="7"/>
      <c r="MAE148" s="7"/>
      <c r="MAF148" s="7"/>
      <c r="MAG148" s="7"/>
      <c r="MAH148" s="7"/>
      <c r="MAI148" s="7"/>
      <c r="MAJ148" s="7"/>
      <c r="MAK148" s="7"/>
      <c r="MAL148" s="7"/>
      <c r="MAM148" s="7"/>
      <c r="MAN148" s="7"/>
      <c r="MAO148" s="7"/>
      <c r="MAP148" s="7"/>
      <c r="MAQ148" s="7"/>
      <c r="MAR148" s="7"/>
      <c r="MAS148" s="7"/>
      <c r="MAT148" s="7"/>
      <c r="MAU148" s="7"/>
      <c r="MAV148" s="7"/>
      <c r="MAW148" s="7"/>
      <c r="MAX148" s="7"/>
      <c r="MAY148" s="7"/>
      <c r="MAZ148" s="7"/>
      <c r="MBA148" s="7"/>
      <c r="MBB148" s="7"/>
      <c r="MBC148" s="7"/>
      <c r="MBD148" s="7"/>
      <c r="MBE148" s="7"/>
      <c r="MBF148" s="7"/>
      <c r="MBG148" s="7"/>
      <c r="MBH148" s="7"/>
      <c r="MBI148" s="7"/>
      <c r="MBJ148" s="7"/>
      <c r="MBK148" s="7"/>
      <c r="MBL148" s="7"/>
      <c r="MBM148" s="7"/>
      <c r="MBN148" s="7"/>
      <c r="MBO148" s="7"/>
      <c r="MBP148" s="7"/>
      <c r="MBQ148" s="7"/>
      <c r="MBR148" s="7"/>
      <c r="MBS148" s="7"/>
      <c r="MBT148" s="7"/>
      <c r="MBU148" s="7"/>
      <c r="MBV148" s="7"/>
      <c r="MBW148" s="7"/>
      <c r="MBX148" s="7"/>
      <c r="MBY148" s="7"/>
      <c r="MBZ148" s="7"/>
      <c r="MCA148" s="7"/>
      <c r="MCB148" s="7"/>
      <c r="MCC148" s="7"/>
      <c r="MCD148" s="7"/>
      <c r="MCE148" s="7"/>
      <c r="MCF148" s="7"/>
      <c r="MCG148" s="7"/>
      <c r="MCH148" s="7"/>
      <c r="MCI148" s="7"/>
      <c r="MCJ148" s="7"/>
      <c r="MCK148" s="7"/>
      <c r="MCL148" s="7"/>
      <c r="MCM148" s="7"/>
      <c r="MCN148" s="7"/>
      <c r="MCO148" s="7"/>
      <c r="MCP148" s="7"/>
      <c r="MCQ148" s="7"/>
      <c r="MCR148" s="7"/>
      <c r="MCS148" s="7"/>
      <c r="MCT148" s="7"/>
      <c r="MCU148" s="7"/>
      <c r="MCV148" s="7"/>
      <c r="MCW148" s="7"/>
      <c r="MCX148" s="7"/>
      <c r="MCY148" s="7"/>
      <c r="MCZ148" s="7"/>
      <c r="MDA148" s="7"/>
      <c r="MDB148" s="7"/>
      <c r="MDC148" s="7"/>
      <c r="MDD148" s="7"/>
      <c r="MDE148" s="7"/>
      <c r="MDF148" s="7"/>
      <c r="MDG148" s="7"/>
      <c r="MDH148" s="7"/>
      <c r="MDI148" s="7"/>
      <c r="MDJ148" s="7"/>
      <c r="MDK148" s="7"/>
      <c r="MDL148" s="7"/>
      <c r="MDM148" s="7"/>
      <c r="MDN148" s="7"/>
      <c r="MDO148" s="7"/>
      <c r="MDP148" s="7"/>
      <c r="MDQ148" s="7"/>
      <c r="MDR148" s="7"/>
      <c r="MDS148" s="7"/>
      <c r="MDT148" s="7"/>
      <c r="MDU148" s="7"/>
      <c r="MDV148" s="7"/>
      <c r="MDW148" s="7"/>
      <c r="MDX148" s="7"/>
      <c r="MDY148" s="7"/>
      <c r="MDZ148" s="7"/>
      <c r="MEA148" s="7"/>
      <c r="MEB148" s="7"/>
      <c r="MEC148" s="7"/>
      <c r="MED148" s="7"/>
      <c r="MEE148" s="7"/>
      <c r="MEF148" s="7"/>
      <c r="MEG148" s="7"/>
      <c r="MEH148" s="7"/>
      <c r="MEI148" s="7"/>
      <c r="MEJ148" s="7"/>
      <c r="MEK148" s="7"/>
      <c r="MEL148" s="7"/>
      <c r="MEM148" s="7"/>
      <c r="MEN148" s="7"/>
      <c r="MEO148" s="7"/>
      <c r="MEP148" s="7"/>
      <c r="MEQ148" s="7"/>
      <c r="MER148" s="7"/>
      <c r="MES148" s="7"/>
      <c r="MET148" s="7"/>
      <c r="MEU148" s="7"/>
      <c r="MEV148" s="7"/>
      <c r="MEW148" s="7"/>
      <c r="MEX148" s="7"/>
      <c r="MEY148" s="7"/>
      <c r="MEZ148" s="7"/>
      <c r="MFA148" s="7"/>
      <c r="MFB148" s="7"/>
      <c r="MFC148" s="7"/>
      <c r="MFD148" s="7"/>
      <c r="MFE148" s="7"/>
      <c r="MFF148" s="7"/>
      <c r="MFG148" s="7"/>
      <c r="MFH148" s="7"/>
      <c r="MFI148" s="7"/>
      <c r="MFJ148" s="7"/>
      <c r="MFK148" s="7"/>
      <c r="MFL148" s="7"/>
      <c r="MFM148" s="7"/>
      <c r="MFN148" s="7"/>
      <c r="MFO148" s="7"/>
      <c r="MFP148" s="7"/>
      <c r="MFQ148" s="7"/>
      <c r="MFR148" s="7"/>
      <c r="MFS148" s="7"/>
      <c r="MFT148" s="7"/>
      <c r="MFU148" s="7"/>
      <c r="MFV148" s="7"/>
      <c r="MFW148" s="7"/>
      <c r="MFX148" s="7"/>
      <c r="MFY148" s="7"/>
      <c r="MFZ148" s="7"/>
      <c r="MGA148" s="7"/>
      <c r="MGB148" s="7"/>
      <c r="MGC148" s="7"/>
      <c r="MGD148" s="7"/>
      <c r="MGE148" s="7"/>
      <c r="MGF148" s="7"/>
      <c r="MGG148" s="7"/>
      <c r="MGH148" s="7"/>
      <c r="MGI148" s="7"/>
      <c r="MGJ148" s="7"/>
      <c r="MGL148" s="7"/>
      <c r="MGM148" s="7"/>
      <c r="MGN148" s="7"/>
      <c r="MGO148" s="7"/>
      <c r="MGP148" s="7"/>
      <c r="MGQ148" s="7"/>
      <c r="MGR148" s="7"/>
      <c r="MGS148" s="7"/>
      <c r="MGT148" s="7"/>
      <c r="MGU148" s="7"/>
      <c r="MGV148" s="7"/>
      <c r="MGW148" s="7"/>
      <c r="MGX148" s="7"/>
      <c r="MGY148" s="7"/>
      <c r="MGZ148" s="7"/>
      <c r="MHA148" s="7"/>
      <c r="MHB148" s="7"/>
      <c r="MHC148" s="7"/>
      <c r="MHD148" s="7"/>
      <c r="MHE148" s="7"/>
      <c r="MHF148" s="7"/>
      <c r="MHG148" s="7"/>
      <c r="MHH148" s="7"/>
      <c r="MHI148" s="7"/>
      <c r="MHJ148" s="7"/>
      <c r="MHK148" s="7"/>
      <c r="MHL148" s="7"/>
      <c r="MHM148" s="7"/>
      <c r="MHN148" s="7"/>
      <c r="MHO148" s="7"/>
      <c r="MHP148" s="7"/>
      <c r="MHQ148" s="7"/>
      <c r="MHR148" s="7"/>
      <c r="MHS148" s="7"/>
      <c r="MHT148" s="7"/>
      <c r="MHU148" s="7"/>
      <c r="MHV148" s="7"/>
      <c r="MHW148" s="7"/>
      <c r="MHX148" s="7"/>
      <c r="MHY148" s="7"/>
      <c r="MHZ148" s="7"/>
      <c r="MIA148" s="7"/>
      <c r="MIB148" s="7"/>
      <c r="MIC148" s="7"/>
      <c r="MID148" s="7"/>
      <c r="MIE148" s="7"/>
      <c r="MIF148" s="7"/>
      <c r="MIG148" s="7"/>
      <c r="MIH148" s="7"/>
      <c r="MII148" s="7"/>
      <c r="MIJ148" s="7"/>
      <c r="MIK148" s="7"/>
      <c r="MIL148" s="7"/>
      <c r="MIM148" s="7"/>
      <c r="MIN148" s="7"/>
      <c r="MIO148" s="7"/>
      <c r="MIP148" s="7"/>
      <c r="MIQ148" s="7"/>
      <c r="MIR148" s="7"/>
      <c r="MIS148" s="7"/>
      <c r="MIT148" s="7"/>
      <c r="MIU148" s="7"/>
      <c r="MIV148" s="7"/>
      <c r="MIW148" s="7"/>
      <c r="MIX148" s="7"/>
      <c r="MIY148" s="7"/>
      <c r="MIZ148" s="7"/>
      <c r="MJA148" s="7"/>
      <c r="MJB148" s="7"/>
      <c r="MJC148" s="7"/>
      <c r="MJD148" s="7"/>
      <c r="MJE148" s="7"/>
      <c r="MJF148" s="7"/>
      <c r="MJG148" s="7"/>
      <c r="MJH148" s="7"/>
      <c r="MJI148" s="7"/>
      <c r="MJJ148" s="7"/>
      <c r="MJK148" s="7"/>
      <c r="MJL148" s="7"/>
      <c r="MJM148" s="7"/>
      <c r="MJN148" s="7"/>
      <c r="MJO148" s="7"/>
      <c r="MJP148" s="7"/>
      <c r="MJQ148" s="7"/>
      <c r="MJR148" s="7"/>
      <c r="MJS148" s="7"/>
      <c r="MJT148" s="7"/>
      <c r="MJU148" s="7"/>
      <c r="MJV148" s="7"/>
      <c r="MJW148" s="7"/>
      <c r="MJX148" s="7"/>
      <c r="MJY148" s="7"/>
      <c r="MJZ148" s="7"/>
      <c r="MKA148" s="7"/>
      <c r="MKB148" s="7"/>
      <c r="MKC148" s="7"/>
      <c r="MKD148" s="7"/>
      <c r="MKE148" s="7"/>
      <c r="MKF148" s="7"/>
      <c r="MKG148" s="7"/>
      <c r="MKH148" s="7"/>
      <c r="MKI148" s="7"/>
      <c r="MKJ148" s="7"/>
      <c r="MKK148" s="7"/>
      <c r="MKL148" s="7"/>
      <c r="MKM148" s="7"/>
      <c r="MKN148" s="7"/>
      <c r="MKO148" s="7"/>
      <c r="MKP148" s="7"/>
      <c r="MKQ148" s="7"/>
      <c r="MKR148" s="7"/>
      <c r="MKS148" s="7"/>
      <c r="MKT148" s="7"/>
      <c r="MKU148" s="7"/>
      <c r="MKV148" s="7"/>
      <c r="MKW148" s="7"/>
      <c r="MKX148" s="7"/>
      <c r="MKY148" s="7"/>
      <c r="MKZ148" s="7"/>
      <c r="MLA148" s="7"/>
      <c r="MLB148" s="7"/>
      <c r="MLC148" s="7"/>
      <c r="MLD148" s="7"/>
      <c r="MLE148" s="7"/>
      <c r="MLF148" s="7"/>
      <c r="MLG148" s="7"/>
      <c r="MLH148" s="7"/>
      <c r="MLI148" s="7"/>
      <c r="MLJ148" s="7"/>
      <c r="MLK148" s="7"/>
      <c r="MLL148" s="7"/>
      <c r="MLM148" s="7"/>
      <c r="MLN148" s="7"/>
      <c r="MLO148" s="7"/>
      <c r="MLP148" s="7"/>
      <c r="MLQ148" s="7"/>
      <c r="MLR148" s="7"/>
      <c r="MLS148" s="7"/>
      <c r="MLT148" s="7"/>
      <c r="MLU148" s="7"/>
      <c r="MLV148" s="7"/>
      <c r="MLW148" s="7"/>
      <c r="MLX148" s="7"/>
      <c r="MLY148" s="7"/>
      <c r="MLZ148" s="7"/>
      <c r="MMA148" s="7"/>
      <c r="MMB148" s="7"/>
      <c r="MMC148" s="7"/>
      <c r="MMD148" s="7"/>
      <c r="MME148" s="7"/>
      <c r="MMF148" s="7"/>
      <c r="MMG148" s="7"/>
      <c r="MMH148" s="7"/>
      <c r="MMI148" s="7"/>
      <c r="MMJ148" s="7"/>
      <c r="MMK148" s="7"/>
      <c r="MML148" s="7"/>
      <c r="MMM148" s="7"/>
      <c r="MMN148" s="7"/>
      <c r="MMO148" s="7"/>
      <c r="MMP148" s="7"/>
      <c r="MMQ148" s="7"/>
      <c r="MMR148" s="7"/>
      <c r="MMS148" s="7"/>
      <c r="MMT148" s="7"/>
      <c r="MMU148" s="7"/>
      <c r="MMV148" s="7"/>
      <c r="MMW148" s="7"/>
      <c r="MMX148" s="7"/>
      <c r="MMY148" s="7"/>
      <c r="MMZ148" s="7"/>
      <c r="MNA148" s="7"/>
      <c r="MNB148" s="7"/>
      <c r="MNC148" s="7"/>
      <c r="MND148" s="7"/>
      <c r="MNE148" s="7"/>
      <c r="MNF148" s="7"/>
      <c r="MNG148" s="7"/>
      <c r="MNH148" s="7"/>
      <c r="MNI148" s="7"/>
      <c r="MNJ148" s="7"/>
      <c r="MNK148" s="7"/>
      <c r="MNL148" s="7"/>
      <c r="MNM148" s="7"/>
      <c r="MNN148" s="7"/>
      <c r="MNO148" s="7"/>
      <c r="MNP148" s="7"/>
      <c r="MNQ148" s="7"/>
      <c r="MNR148" s="7"/>
      <c r="MNS148" s="7"/>
      <c r="MNT148" s="7"/>
      <c r="MNU148" s="7"/>
      <c r="MNV148" s="7"/>
      <c r="MNW148" s="7"/>
      <c r="MNX148" s="7"/>
      <c r="MNY148" s="7"/>
      <c r="MNZ148" s="7"/>
      <c r="MOA148" s="7"/>
      <c r="MOB148" s="7"/>
      <c r="MOC148" s="7"/>
      <c r="MOD148" s="7"/>
      <c r="MOE148" s="7"/>
      <c r="MOF148" s="7"/>
      <c r="MOG148" s="7"/>
      <c r="MOH148" s="7"/>
      <c r="MOI148" s="7"/>
      <c r="MOJ148" s="7"/>
      <c r="MOK148" s="7"/>
      <c r="MOL148" s="7"/>
      <c r="MOM148" s="7"/>
      <c r="MON148" s="7"/>
      <c r="MOO148" s="7"/>
      <c r="MOP148" s="7"/>
      <c r="MOQ148" s="7"/>
      <c r="MOR148" s="7"/>
      <c r="MOS148" s="7"/>
      <c r="MOT148" s="7"/>
      <c r="MOU148" s="7"/>
      <c r="MOV148" s="7"/>
      <c r="MOW148" s="7"/>
      <c r="MOX148" s="7"/>
      <c r="MOY148" s="7"/>
      <c r="MOZ148" s="7"/>
      <c r="MPA148" s="7"/>
      <c r="MPB148" s="7"/>
      <c r="MPC148" s="7"/>
      <c r="MPD148" s="7"/>
      <c r="MPE148" s="7"/>
      <c r="MPF148" s="7"/>
      <c r="MPG148" s="7"/>
      <c r="MPH148" s="7"/>
      <c r="MPI148" s="7"/>
      <c r="MPJ148" s="7"/>
      <c r="MPK148" s="7"/>
      <c r="MPL148" s="7"/>
      <c r="MPM148" s="7"/>
      <c r="MPN148" s="7"/>
      <c r="MPO148" s="7"/>
      <c r="MPP148" s="7"/>
      <c r="MPQ148" s="7"/>
      <c r="MPR148" s="7"/>
      <c r="MPS148" s="7"/>
      <c r="MPT148" s="7"/>
      <c r="MPU148" s="7"/>
      <c r="MPV148" s="7"/>
      <c r="MPW148" s="7"/>
      <c r="MPX148" s="7"/>
      <c r="MPY148" s="7"/>
      <c r="MPZ148" s="7"/>
      <c r="MQA148" s="7"/>
      <c r="MQB148" s="7"/>
      <c r="MQC148" s="7"/>
      <c r="MQD148" s="7"/>
      <c r="MQE148" s="7"/>
      <c r="MQF148" s="7"/>
      <c r="MQH148" s="7"/>
      <c r="MQI148" s="7"/>
      <c r="MQJ148" s="7"/>
      <c r="MQK148" s="7"/>
      <c r="MQL148" s="7"/>
      <c r="MQM148" s="7"/>
      <c r="MQN148" s="7"/>
      <c r="MQO148" s="7"/>
      <c r="MQP148" s="7"/>
      <c r="MQQ148" s="7"/>
      <c r="MQR148" s="7"/>
      <c r="MQS148" s="7"/>
      <c r="MQT148" s="7"/>
      <c r="MQU148" s="7"/>
      <c r="MQV148" s="7"/>
      <c r="MQW148" s="7"/>
      <c r="MQX148" s="7"/>
      <c r="MQY148" s="7"/>
      <c r="MQZ148" s="7"/>
      <c r="MRA148" s="7"/>
      <c r="MRB148" s="7"/>
      <c r="MRC148" s="7"/>
      <c r="MRD148" s="7"/>
      <c r="MRE148" s="7"/>
      <c r="MRF148" s="7"/>
      <c r="MRG148" s="7"/>
      <c r="MRH148" s="7"/>
      <c r="MRI148" s="7"/>
      <c r="MRJ148" s="7"/>
      <c r="MRK148" s="7"/>
      <c r="MRL148" s="7"/>
      <c r="MRM148" s="7"/>
      <c r="MRN148" s="7"/>
      <c r="MRO148" s="7"/>
      <c r="MRP148" s="7"/>
      <c r="MRQ148" s="7"/>
      <c r="MRR148" s="7"/>
      <c r="MRS148" s="7"/>
      <c r="MRT148" s="7"/>
      <c r="MRU148" s="7"/>
      <c r="MRV148" s="7"/>
      <c r="MRW148" s="7"/>
      <c r="MRX148" s="7"/>
      <c r="MRY148" s="7"/>
      <c r="MRZ148" s="7"/>
      <c r="MSA148" s="7"/>
      <c r="MSB148" s="7"/>
      <c r="MSC148" s="7"/>
      <c r="MSD148" s="7"/>
      <c r="MSE148" s="7"/>
      <c r="MSF148" s="7"/>
      <c r="MSG148" s="7"/>
      <c r="MSH148" s="7"/>
      <c r="MSI148" s="7"/>
      <c r="MSJ148" s="7"/>
      <c r="MSK148" s="7"/>
      <c r="MSL148" s="7"/>
      <c r="MSM148" s="7"/>
      <c r="MSN148" s="7"/>
      <c r="MSO148" s="7"/>
      <c r="MSP148" s="7"/>
      <c r="MSQ148" s="7"/>
      <c r="MSR148" s="7"/>
      <c r="MSS148" s="7"/>
      <c r="MST148" s="7"/>
      <c r="MSU148" s="7"/>
      <c r="MSV148" s="7"/>
      <c r="MSW148" s="7"/>
      <c r="MSX148" s="7"/>
      <c r="MSY148" s="7"/>
      <c r="MSZ148" s="7"/>
      <c r="MTA148" s="7"/>
      <c r="MTB148" s="7"/>
      <c r="MTC148" s="7"/>
      <c r="MTD148" s="7"/>
      <c r="MTE148" s="7"/>
      <c r="MTF148" s="7"/>
      <c r="MTG148" s="7"/>
      <c r="MTH148" s="7"/>
      <c r="MTI148" s="7"/>
      <c r="MTJ148" s="7"/>
      <c r="MTK148" s="7"/>
      <c r="MTL148" s="7"/>
      <c r="MTM148" s="7"/>
      <c r="MTN148" s="7"/>
      <c r="MTO148" s="7"/>
      <c r="MTP148" s="7"/>
      <c r="MTQ148" s="7"/>
      <c r="MTR148" s="7"/>
      <c r="MTS148" s="7"/>
      <c r="MTT148" s="7"/>
      <c r="MTU148" s="7"/>
      <c r="MTV148" s="7"/>
      <c r="MTW148" s="7"/>
      <c r="MTX148" s="7"/>
      <c r="MTY148" s="7"/>
      <c r="MTZ148" s="7"/>
      <c r="MUA148" s="7"/>
      <c r="MUB148" s="7"/>
      <c r="MUC148" s="7"/>
      <c r="MUD148" s="7"/>
      <c r="MUE148" s="7"/>
      <c r="MUF148" s="7"/>
      <c r="MUG148" s="7"/>
      <c r="MUH148" s="7"/>
      <c r="MUI148" s="7"/>
      <c r="MUJ148" s="7"/>
      <c r="MUK148" s="7"/>
      <c r="MUL148" s="7"/>
      <c r="MUM148" s="7"/>
      <c r="MUN148" s="7"/>
      <c r="MUO148" s="7"/>
      <c r="MUP148" s="7"/>
      <c r="MUQ148" s="7"/>
      <c r="MUR148" s="7"/>
      <c r="MUS148" s="7"/>
      <c r="MUT148" s="7"/>
      <c r="MUU148" s="7"/>
      <c r="MUV148" s="7"/>
      <c r="MUW148" s="7"/>
      <c r="MUX148" s="7"/>
      <c r="MUY148" s="7"/>
      <c r="MUZ148" s="7"/>
      <c r="MVA148" s="7"/>
      <c r="MVB148" s="7"/>
      <c r="MVC148" s="7"/>
      <c r="MVD148" s="7"/>
      <c r="MVE148" s="7"/>
      <c r="MVF148" s="7"/>
      <c r="MVG148" s="7"/>
      <c r="MVH148" s="7"/>
      <c r="MVI148" s="7"/>
      <c r="MVJ148" s="7"/>
      <c r="MVK148" s="7"/>
      <c r="MVL148" s="7"/>
      <c r="MVM148" s="7"/>
      <c r="MVN148" s="7"/>
      <c r="MVO148" s="7"/>
      <c r="MVP148" s="7"/>
      <c r="MVQ148" s="7"/>
      <c r="MVR148" s="7"/>
      <c r="MVS148" s="7"/>
      <c r="MVT148" s="7"/>
      <c r="MVU148" s="7"/>
      <c r="MVV148" s="7"/>
      <c r="MVW148" s="7"/>
      <c r="MVX148" s="7"/>
      <c r="MVY148" s="7"/>
      <c r="MVZ148" s="7"/>
      <c r="MWA148" s="7"/>
      <c r="MWB148" s="7"/>
      <c r="MWC148" s="7"/>
      <c r="MWD148" s="7"/>
      <c r="MWE148" s="7"/>
      <c r="MWF148" s="7"/>
      <c r="MWG148" s="7"/>
      <c r="MWH148" s="7"/>
      <c r="MWI148" s="7"/>
      <c r="MWJ148" s="7"/>
      <c r="MWK148" s="7"/>
      <c r="MWL148" s="7"/>
      <c r="MWM148" s="7"/>
      <c r="MWN148" s="7"/>
      <c r="MWO148" s="7"/>
      <c r="MWP148" s="7"/>
      <c r="MWQ148" s="7"/>
      <c r="MWR148" s="7"/>
      <c r="MWS148" s="7"/>
      <c r="MWT148" s="7"/>
      <c r="MWU148" s="7"/>
      <c r="MWV148" s="7"/>
      <c r="MWW148" s="7"/>
      <c r="MWX148" s="7"/>
      <c r="MWY148" s="7"/>
      <c r="MWZ148" s="7"/>
      <c r="MXA148" s="7"/>
      <c r="MXB148" s="7"/>
      <c r="MXC148" s="7"/>
      <c r="MXD148" s="7"/>
      <c r="MXE148" s="7"/>
      <c r="MXF148" s="7"/>
      <c r="MXG148" s="7"/>
      <c r="MXH148" s="7"/>
      <c r="MXI148" s="7"/>
      <c r="MXJ148" s="7"/>
      <c r="MXK148" s="7"/>
      <c r="MXL148" s="7"/>
      <c r="MXM148" s="7"/>
      <c r="MXN148" s="7"/>
      <c r="MXO148" s="7"/>
      <c r="MXP148" s="7"/>
      <c r="MXQ148" s="7"/>
      <c r="MXR148" s="7"/>
      <c r="MXS148" s="7"/>
      <c r="MXT148" s="7"/>
      <c r="MXU148" s="7"/>
      <c r="MXV148" s="7"/>
      <c r="MXW148" s="7"/>
      <c r="MXX148" s="7"/>
      <c r="MXY148" s="7"/>
      <c r="MXZ148" s="7"/>
      <c r="MYA148" s="7"/>
      <c r="MYB148" s="7"/>
      <c r="MYC148" s="7"/>
      <c r="MYD148" s="7"/>
      <c r="MYE148" s="7"/>
      <c r="MYF148" s="7"/>
      <c r="MYG148" s="7"/>
      <c r="MYH148" s="7"/>
      <c r="MYI148" s="7"/>
      <c r="MYJ148" s="7"/>
      <c r="MYK148" s="7"/>
      <c r="MYL148" s="7"/>
      <c r="MYM148" s="7"/>
      <c r="MYN148" s="7"/>
      <c r="MYO148" s="7"/>
      <c r="MYP148" s="7"/>
      <c r="MYQ148" s="7"/>
      <c r="MYR148" s="7"/>
      <c r="MYS148" s="7"/>
      <c r="MYT148" s="7"/>
      <c r="MYU148" s="7"/>
      <c r="MYV148" s="7"/>
      <c r="MYW148" s="7"/>
      <c r="MYX148" s="7"/>
      <c r="MYY148" s="7"/>
      <c r="MYZ148" s="7"/>
      <c r="MZA148" s="7"/>
      <c r="MZB148" s="7"/>
      <c r="MZC148" s="7"/>
      <c r="MZD148" s="7"/>
      <c r="MZE148" s="7"/>
      <c r="MZF148" s="7"/>
      <c r="MZG148" s="7"/>
      <c r="MZH148" s="7"/>
      <c r="MZI148" s="7"/>
      <c r="MZJ148" s="7"/>
      <c r="MZK148" s="7"/>
      <c r="MZL148" s="7"/>
      <c r="MZM148" s="7"/>
      <c r="MZN148" s="7"/>
      <c r="MZO148" s="7"/>
      <c r="MZP148" s="7"/>
      <c r="MZQ148" s="7"/>
      <c r="MZR148" s="7"/>
      <c r="MZS148" s="7"/>
      <c r="MZT148" s="7"/>
      <c r="MZU148" s="7"/>
      <c r="MZV148" s="7"/>
      <c r="MZW148" s="7"/>
      <c r="MZX148" s="7"/>
      <c r="MZY148" s="7"/>
      <c r="MZZ148" s="7"/>
      <c r="NAA148" s="7"/>
      <c r="NAB148" s="7"/>
      <c r="NAD148" s="7"/>
      <c r="NAE148" s="7"/>
      <c r="NAF148" s="7"/>
      <c r="NAG148" s="7"/>
      <c r="NAH148" s="7"/>
      <c r="NAI148" s="7"/>
      <c r="NAJ148" s="7"/>
      <c r="NAK148" s="7"/>
      <c r="NAL148" s="7"/>
      <c r="NAM148" s="7"/>
      <c r="NAN148" s="7"/>
      <c r="NAO148" s="7"/>
      <c r="NAP148" s="7"/>
      <c r="NAQ148" s="7"/>
      <c r="NAR148" s="7"/>
      <c r="NAS148" s="7"/>
      <c r="NAT148" s="7"/>
      <c r="NAU148" s="7"/>
      <c r="NAV148" s="7"/>
      <c r="NAW148" s="7"/>
      <c r="NAX148" s="7"/>
      <c r="NAY148" s="7"/>
      <c r="NAZ148" s="7"/>
      <c r="NBA148" s="7"/>
      <c r="NBB148" s="7"/>
      <c r="NBC148" s="7"/>
      <c r="NBD148" s="7"/>
      <c r="NBE148" s="7"/>
      <c r="NBF148" s="7"/>
      <c r="NBG148" s="7"/>
      <c r="NBH148" s="7"/>
      <c r="NBI148" s="7"/>
      <c r="NBJ148" s="7"/>
      <c r="NBK148" s="7"/>
      <c r="NBL148" s="7"/>
      <c r="NBM148" s="7"/>
      <c r="NBN148" s="7"/>
      <c r="NBO148" s="7"/>
      <c r="NBP148" s="7"/>
      <c r="NBQ148" s="7"/>
      <c r="NBR148" s="7"/>
      <c r="NBS148" s="7"/>
      <c r="NBT148" s="7"/>
      <c r="NBU148" s="7"/>
      <c r="NBV148" s="7"/>
      <c r="NBW148" s="7"/>
      <c r="NBX148" s="7"/>
      <c r="NBY148" s="7"/>
      <c r="NBZ148" s="7"/>
      <c r="NCA148" s="7"/>
      <c r="NCB148" s="7"/>
      <c r="NCC148" s="7"/>
      <c r="NCD148" s="7"/>
      <c r="NCE148" s="7"/>
      <c r="NCF148" s="7"/>
      <c r="NCG148" s="7"/>
      <c r="NCH148" s="7"/>
      <c r="NCI148" s="7"/>
      <c r="NCJ148" s="7"/>
      <c r="NCK148" s="7"/>
      <c r="NCL148" s="7"/>
      <c r="NCM148" s="7"/>
      <c r="NCN148" s="7"/>
      <c r="NCO148" s="7"/>
      <c r="NCP148" s="7"/>
      <c r="NCQ148" s="7"/>
      <c r="NCR148" s="7"/>
      <c r="NCS148" s="7"/>
      <c r="NCT148" s="7"/>
      <c r="NCU148" s="7"/>
      <c r="NCV148" s="7"/>
      <c r="NCW148" s="7"/>
      <c r="NCX148" s="7"/>
      <c r="NCY148" s="7"/>
      <c r="NCZ148" s="7"/>
      <c r="NDA148" s="7"/>
      <c r="NDB148" s="7"/>
      <c r="NDC148" s="7"/>
      <c r="NDD148" s="7"/>
      <c r="NDE148" s="7"/>
      <c r="NDF148" s="7"/>
      <c r="NDG148" s="7"/>
      <c r="NDH148" s="7"/>
      <c r="NDI148" s="7"/>
      <c r="NDJ148" s="7"/>
      <c r="NDK148" s="7"/>
      <c r="NDL148" s="7"/>
      <c r="NDM148" s="7"/>
      <c r="NDN148" s="7"/>
      <c r="NDO148" s="7"/>
      <c r="NDP148" s="7"/>
      <c r="NDQ148" s="7"/>
      <c r="NDR148" s="7"/>
      <c r="NDS148" s="7"/>
      <c r="NDT148" s="7"/>
      <c r="NDU148" s="7"/>
      <c r="NDV148" s="7"/>
      <c r="NDW148" s="7"/>
      <c r="NDX148" s="7"/>
      <c r="NDY148" s="7"/>
      <c r="NDZ148" s="7"/>
      <c r="NEA148" s="7"/>
      <c r="NEB148" s="7"/>
      <c r="NEC148" s="7"/>
      <c r="NED148" s="7"/>
      <c r="NEE148" s="7"/>
      <c r="NEF148" s="7"/>
      <c r="NEG148" s="7"/>
      <c r="NEH148" s="7"/>
      <c r="NEI148" s="7"/>
      <c r="NEJ148" s="7"/>
      <c r="NEK148" s="7"/>
      <c r="NEL148" s="7"/>
      <c r="NEM148" s="7"/>
      <c r="NEN148" s="7"/>
      <c r="NEO148" s="7"/>
      <c r="NEP148" s="7"/>
      <c r="NEQ148" s="7"/>
      <c r="NER148" s="7"/>
      <c r="NES148" s="7"/>
      <c r="NET148" s="7"/>
      <c r="NEU148" s="7"/>
      <c r="NEV148" s="7"/>
      <c r="NEW148" s="7"/>
      <c r="NEX148" s="7"/>
      <c r="NEY148" s="7"/>
      <c r="NEZ148" s="7"/>
      <c r="NFA148" s="7"/>
      <c r="NFB148" s="7"/>
      <c r="NFC148" s="7"/>
      <c r="NFD148" s="7"/>
      <c r="NFE148" s="7"/>
      <c r="NFF148" s="7"/>
      <c r="NFG148" s="7"/>
      <c r="NFH148" s="7"/>
      <c r="NFI148" s="7"/>
      <c r="NFJ148" s="7"/>
      <c r="NFK148" s="7"/>
      <c r="NFL148" s="7"/>
      <c r="NFM148" s="7"/>
      <c r="NFN148" s="7"/>
      <c r="NFO148" s="7"/>
      <c r="NFP148" s="7"/>
      <c r="NFQ148" s="7"/>
      <c r="NFR148" s="7"/>
      <c r="NFS148" s="7"/>
      <c r="NFT148" s="7"/>
      <c r="NFU148" s="7"/>
      <c r="NFV148" s="7"/>
      <c r="NFW148" s="7"/>
      <c r="NFX148" s="7"/>
      <c r="NFY148" s="7"/>
      <c r="NFZ148" s="7"/>
      <c r="NGA148" s="7"/>
      <c r="NGB148" s="7"/>
      <c r="NGC148" s="7"/>
      <c r="NGD148" s="7"/>
      <c r="NGE148" s="7"/>
      <c r="NGF148" s="7"/>
      <c r="NGG148" s="7"/>
      <c r="NGH148" s="7"/>
      <c r="NGI148" s="7"/>
      <c r="NGJ148" s="7"/>
      <c r="NGK148" s="7"/>
      <c r="NGL148" s="7"/>
      <c r="NGM148" s="7"/>
      <c r="NGN148" s="7"/>
      <c r="NGO148" s="7"/>
      <c r="NGP148" s="7"/>
      <c r="NGQ148" s="7"/>
      <c r="NGR148" s="7"/>
      <c r="NGS148" s="7"/>
      <c r="NGT148" s="7"/>
      <c r="NGU148" s="7"/>
      <c r="NGV148" s="7"/>
      <c r="NGW148" s="7"/>
      <c r="NGX148" s="7"/>
      <c r="NGY148" s="7"/>
      <c r="NGZ148" s="7"/>
      <c r="NHA148" s="7"/>
      <c r="NHB148" s="7"/>
      <c r="NHC148" s="7"/>
      <c r="NHD148" s="7"/>
      <c r="NHE148" s="7"/>
      <c r="NHF148" s="7"/>
      <c r="NHG148" s="7"/>
      <c r="NHH148" s="7"/>
      <c r="NHI148" s="7"/>
      <c r="NHJ148" s="7"/>
      <c r="NHK148" s="7"/>
      <c r="NHL148" s="7"/>
      <c r="NHM148" s="7"/>
      <c r="NHN148" s="7"/>
      <c r="NHO148" s="7"/>
      <c r="NHP148" s="7"/>
      <c r="NHQ148" s="7"/>
      <c r="NHR148" s="7"/>
      <c r="NHS148" s="7"/>
      <c r="NHT148" s="7"/>
      <c r="NHU148" s="7"/>
      <c r="NHV148" s="7"/>
      <c r="NHW148" s="7"/>
      <c r="NHX148" s="7"/>
      <c r="NHY148" s="7"/>
      <c r="NHZ148" s="7"/>
      <c r="NIA148" s="7"/>
      <c r="NIB148" s="7"/>
      <c r="NIC148" s="7"/>
      <c r="NID148" s="7"/>
      <c r="NIE148" s="7"/>
      <c r="NIF148" s="7"/>
      <c r="NIG148" s="7"/>
      <c r="NIH148" s="7"/>
      <c r="NII148" s="7"/>
      <c r="NIJ148" s="7"/>
      <c r="NIK148" s="7"/>
      <c r="NIL148" s="7"/>
      <c r="NIM148" s="7"/>
      <c r="NIN148" s="7"/>
      <c r="NIO148" s="7"/>
      <c r="NIP148" s="7"/>
      <c r="NIQ148" s="7"/>
      <c r="NIR148" s="7"/>
      <c r="NIS148" s="7"/>
      <c r="NIT148" s="7"/>
      <c r="NIU148" s="7"/>
      <c r="NIV148" s="7"/>
      <c r="NIW148" s="7"/>
      <c r="NIX148" s="7"/>
      <c r="NIY148" s="7"/>
      <c r="NIZ148" s="7"/>
      <c r="NJA148" s="7"/>
      <c r="NJB148" s="7"/>
      <c r="NJC148" s="7"/>
      <c r="NJD148" s="7"/>
      <c r="NJE148" s="7"/>
      <c r="NJF148" s="7"/>
      <c r="NJG148" s="7"/>
      <c r="NJH148" s="7"/>
      <c r="NJI148" s="7"/>
      <c r="NJJ148" s="7"/>
      <c r="NJK148" s="7"/>
      <c r="NJL148" s="7"/>
      <c r="NJM148" s="7"/>
      <c r="NJN148" s="7"/>
      <c r="NJO148" s="7"/>
      <c r="NJP148" s="7"/>
      <c r="NJQ148" s="7"/>
      <c r="NJR148" s="7"/>
      <c r="NJS148" s="7"/>
      <c r="NJT148" s="7"/>
      <c r="NJU148" s="7"/>
      <c r="NJV148" s="7"/>
      <c r="NJW148" s="7"/>
      <c r="NJX148" s="7"/>
      <c r="NJZ148" s="7"/>
      <c r="NKA148" s="7"/>
      <c r="NKB148" s="7"/>
      <c r="NKC148" s="7"/>
      <c r="NKD148" s="7"/>
      <c r="NKE148" s="7"/>
      <c r="NKF148" s="7"/>
      <c r="NKG148" s="7"/>
      <c r="NKH148" s="7"/>
      <c r="NKI148" s="7"/>
      <c r="NKJ148" s="7"/>
      <c r="NKK148" s="7"/>
      <c r="NKL148" s="7"/>
      <c r="NKM148" s="7"/>
      <c r="NKN148" s="7"/>
      <c r="NKO148" s="7"/>
      <c r="NKP148" s="7"/>
      <c r="NKQ148" s="7"/>
      <c r="NKR148" s="7"/>
      <c r="NKS148" s="7"/>
      <c r="NKT148" s="7"/>
      <c r="NKU148" s="7"/>
      <c r="NKV148" s="7"/>
      <c r="NKW148" s="7"/>
      <c r="NKX148" s="7"/>
      <c r="NKY148" s="7"/>
      <c r="NKZ148" s="7"/>
      <c r="NLA148" s="7"/>
      <c r="NLB148" s="7"/>
      <c r="NLC148" s="7"/>
      <c r="NLD148" s="7"/>
      <c r="NLE148" s="7"/>
      <c r="NLF148" s="7"/>
      <c r="NLG148" s="7"/>
      <c r="NLH148" s="7"/>
      <c r="NLI148" s="7"/>
      <c r="NLJ148" s="7"/>
      <c r="NLK148" s="7"/>
      <c r="NLL148" s="7"/>
      <c r="NLM148" s="7"/>
      <c r="NLN148" s="7"/>
      <c r="NLO148" s="7"/>
      <c r="NLP148" s="7"/>
      <c r="NLQ148" s="7"/>
      <c r="NLR148" s="7"/>
      <c r="NLS148" s="7"/>
      <c r="NLT148" s="7"/>
      <c r="NLU148" s="7"/>
      <c r="NLV148" s="7"/>
      <c r="NLW148" s="7"/>
      <c r="NLX148" s="7"/>
      <c r="NLY148" s="7"/>
      <c r="NLZ148" s="7"/>
      <c r="NMA148" s="7"/>
      <c r="NMB148" s="7"/>
      <c r="NMC148" s="7"/>
      <c r="NMD148" s="7"/>
      <c r="NME148" s="7"/>
      <c r="NMF148" s="7"/>
      <c r="NMG148" s="7"/>
      <c r="NMH148" s="7"/>
      <c r="NMI148" s="7"/>
      <c r="NMJ148" s="7"/>
      <c r="NMK148" s="7"/>
      <c r="NML148" s="7"/>
      <c r="NMM148" s="7"/>
      <c r="NMN148" s="7"/>
      <c r="NMO148" s="7"/>
      <c r="NMP148" s="7"/>
      <c r="NMQ148" s="7"/>
      <c r="NMR148" s="7"/>
      <c r="NMS148" s="7"/>
      <c r="NMT148" s="7"/>
      <c r="NMU148" s="7"/>
      <c r="NMV148" s="7"/>
      <c r="NMW148" s="7"/>
      <c r="NMX148" s="7"/>
      <c r="NMY148" s="7"/>
      <c r="NMZ148" s="7"/>
      <c r="NNA148" s="7"/>
      <c r="NNB148" s="7"/>
      <c r="NNC148" s="7"/>
      <c r="NND148" s="7"/>
      <c r="NNE148" s="7"/>
      <c r="NNF148" s="7"/>
      <c r="NNG148" s="7"/>
      <c r="NNH148" s="7"/>
      <c r="NNI148" s="7"/>
      <c r="NNJ148" s="7"/>
      <c r="NNK148" s="7"/>
      <c r="NNL148" s="7"/>
      <c r="NNM148" s="7"/>
      <c r="NNN148" s="7"/>
      <c r="NNO148" s="7"/>
      <c r="NNP148" s="7"/>
      <c r="NNQ148" s="7"/>
      <c r="NNR148" s="7"/>
      <c r="NNS148" s="7"/>
      <c r="NNT148" s="7"/>
      <c r="NNU148" s="7"/>
      <c r="NNV148" s="7"/>
      <c r="NNW148" s="7"/>
      <c r="NNX148" s="7"/>
      <c r="NNY148" s="7"/>
      <c r="NNZ148" s="7"/>
      <c r="NOA148" s="7"/>
      <c r="NOB148" s="7"/>
      <c r="NOC148" s="7"/>
      <c r="NOD148" s="7"/>
      <c r="NOE148" s="7"/>
      <c r="NOF148" s="7"/>
      <c r="NOG148" s="7"/>
      <c r="NOH148" s="7"/>
      <c r="NOI148" s="7"/>
      <c r="NOJ148" s="7"/>
      <c r="NOK148" s="7"/>
      <c r="NOL148" s="7"/>
      <c r="NOM148" s="7"/>
      <c r="NON148" s="7"/>
      <c r="NOO148" s="7"/>
      <c r="NOP148" s="7"/>
      <c r="NOQ148" s="7"/>
      <c r="NOR148" s="7"/>
      <c r="NOS148" s="7"/>
      <c r="NOT148" s="7"/>
      <c r="NOU148" s="7"/>
      <c r="NOV148" s="7"/>
      <c r="NOW148" s="7"/>
      <c r="NOX148" s="7"/>
      <c r="NOY148" s="7"/>
      <c r="NOZ148" s="7"/>
      <c r="NPA148" s="7"/>
      <c r="NPB148" s="7"/>
      <c r="NPC148" s="7"/>
      <c r="NPD148" s="7"/>
      <c r="NPE148" s="7"/>
      <c r="NPF148" s="7"/>
      <c r="NPG148" s="7"/>
      <c r="NPH148" s="7"/>
      <c r="NPI148" s="7"/>
      <c r="NPJ148" s="7"/>
      <c r="NPK148" s="7"/>
      <c r="NPL148" s="7"/>
      <c r="NPM148" s="7"/>
      <c r="NPN148" s="7"/>
      <c r="NPO148" s="7"/>
      <c r="NPP148" s="7"/>
      <c r="NPQ148" s="7"/>
      <c r="NPR148" s="7"/>
      <c r="NPS148" s="7"/>
      <c r="NPT148" s="7"/>
      <c r="NPU148" s="7"/>
      <c r="NPV148" s="7"/>
      <c r="NPW148" s="7"/>
      <c r="NPX148" s="7"/>
      <c r="NPY148" s="7"/>
      <c r="NPZ148" s="7"/>
      <c r="NQA148" s="7"/>
      <c r="NQB148" s="7"/>
      <c r="NQC148" s="7"/>
      <c r="NQD148" s="7"/>
      <c r="NQE148" s="7"/>
      <c r="NQF148" s="7"/>
      <c r="NQG148" s="7"/>
      <c r="NQH148" s="7"/>
      <c r="NQI148" s="7"/>
      <c r="NQJ148" s="7"/>
      <c r="NQK148" s="7"/>
      <c r="NQL148" s="7"/>
      <c r="NQM148" s="7"/>
      <c r="NQN148" s="7"/>
      <c r="NQO148" s="7"/>
      <c r="NQP148" s="7"/>
      <c r="NQQ148" s="7"/>
      <c r="NQR148" s="7"/>
      <c r="NQS148" s="7"/>
      <c r="NQT148" s="7"/>
      <c r="NQU148" s="7"/>
      <c r="NQV148" s="7"/>
      <c r="NQW148" s="7"/>
      <c r="NQX148" s="7"/>
      <c r="NQY148" s="7"/>
      <c r="NQZ148" s="7"/>
      <c r="NRA148" s="7"/>
      <c r="NRB148" s="7"/>
      <c r="NRC148" s="7"/>
      <c r="NRD148" s="7"/>
      <c r="NRE148" s="7"/>
      <c r="NRF148" s="7"/>
      <c r="NRG148" s="7"/>
      <c r="NRH148" s="7"/>
      <c r="NRI148" s="7"/>
      <c r="NRJ148" s="7"/>
      <c r="NRK148" s="7"/>
      <c r="NRL148" s="7"/>
      <c r="NRM148" s="7"/>
      <c r="NRN148" s="7"/>
      <c r="NRO148" s="7"/>
      <c r="NRP148" s="7"/>
      <c r="NRQ148" s="7"/>
      <c r="NRR148" s="7"/>
      <c r="NRS148" s="7"/>
      <c r="NRT148" s="7"/>
      <c r="NRU148" s="7"/>
      <c r="NRV148" s="7"/>
      <c r="NRW148" s="7"/>
      <c r="NRX148" s="7"/>
      <c r="NRY148" s="7"/>
      <c r="NRZ148" s="7"/>
      <c r="NSA148" s="7"/>
      <c r="NSB148" s="7"/>
      <c r="NSC148" s="7"/>
      <c r="NSD148" s="7"/>
      <c r="NSE148" s="7"/>
      <c r="NSF148" s="7"/>
      <c r="NSG148" s="7"/>
      <c r="NSH148" s="7"/>
      <c r="NSI148" s="7"/>
      <c r="NSJ148" s="7"/>
      <c r="NSK148" s="7"/>
      <c r="NSL148" s="7"/>
      <c r="NSM148" s="7"/>
      <c r="NSN148" s="7"/>
      <c r="NSO148" s="7"/>
      <c r="NSP148" s="7"/>
      <c r="NSQ148" s="7"/>
      <c r="NSR148" s="7"/>
      <c r="NSS148" s="7"/>
      <c r="NST148" s="7"/>
      <c r="NSU148" s="7"/>
      <c r="NSV148" s="7"/>
      <c r="NSW148" s="7"/>
      <c r="NSX148" s="7"/>
      <c r="NSY148" s="7"/>
      <c r="NSZ148" s="7"/>
      <c r="NTA148" s="7"/>
      <c r="NTB148" s="7"/>
      <c r="NTC148" s="7"/>
      <c r="NTD148" s="7"/>
      <c r="NTE148" s="7"/>
      <c r="NTF148" s="7"/>
      <c r="NTG148" s="7"/>
      <c r="NTH148" s="7"/>
      <c r="NTI148" s="7"/>
      <c r="NTJ148" s="7"/>
      <c r="NTK148" s="7"/>
      <c r="NTL148" s="7"/>
      <c r="NTM148" s="7"/>
      <c r="NTN148" s="7"/>
      <c r="NTO148" s="7"/>
      <c r="NTP148" s="7"/>
      <c r="NTQ148" s="7"/>
      <c r="NTR148" s="7"/>
      <c r="NTS148" s="7"/>
      <c r="NTT148" s="7"/>
      <c r="NTV148" s="7"/>
      <c r="NTW148" s="7"/>
      <c r="NTX148" s="7"/>
      <c r="NTY148" s="7"/>
      <c r="NTZ148" s="7"/>
      <c r="NUA148" s="7"/>
      <c r="NUB148" s="7"/>
      <c r="NUC148" s="7"/>
      <c r="NUD148" s="7"/>
      <c r="NUE148" s="7"/>
      <c r="NUF148" s="7"/>
      <c r="NUG148" s="7"/>
      <c r="NUH148" s="7"/>
      <c r="NUI148" s="7"/>
      <c r="NUJ148" s="7"/>
      <c r="NUK148" s="7"/>
      <c r="NUL148" s="7"/>
      <c r="NUM148" s="7"/>
      <c r="NUN148" s="7"/>
      <c r="NUO148" s="7"/>
      <c r="NUP148" s="7"/>
      <c r="NUQ148" s="7"/>
      <c r="NUR148" s="7"/>
      <c r="NUS148" s="7"/>
      <c r="NUT148" s="7"/>
      <c r="NUU148" s="7"/>
      <c r="NUV148" s="7"/>
      <c r="NUW148" s="7"/>
      <c r="NUX148" s="7"/>
      <c r="NUY148" s="7"/>
      <c r="NUZ148" s="7"/>
      <c r="NVA148" s="7"/>
      <c r="NVB148" s="7"/>
      <c r="NVC148" s="7"/>
      <c r="NVD148" s="7"/>
      <c r="NVE148" s="7"/>
      <c r="NVF148" s="7"/>
      <c r="NVG148" s="7"/>
      <c r="NVH148" s="7"/>
      <c r="NVI148" s="7"/>
      <c r="NVJ148" s="7"/>
      <c r="NVK148" s="7"/>
      <c r="NVL148" s="7"/>
      <c r="NVM148" s="7"/>
      <c r="NVN148" s="7"/>
      <c r="NVO148" s="7"/>
      <c r="NVP148" s="7"/>
      <c r="NVQ148" s="7"/>
      <c r="NVR148" s="7"/>
      <c r="NVS148" s="7"/>
      <c r="NVT148" s="7"/>
      <c r="NVU148" s="7"/>
      <c r="NVV148" s="7"/>
      <c r="NVW148" s="7"/>
      <c r="NVX148" s="7"/>
      <c r="NVY148" s="7"/>
      <c r="NVZ148" s="7"/>
      <c r="NWA148" s="7"/>
      <c r="NWB148" s="7"/>
      <c r="NWC148" s="7"/>
      <c r="NWD148" s="7"/>
      <c r="NWE148" s="7"/>
      <c r="NWF148" s="7"/>
      <c r="NWG148" s="7"/>
      <c r="NWH148" s="7"/>
      <c r="NWI148" s="7"/>
      <c r="NWJ148" s="7"/>
      <c r="NWK148" s="7"/>
      <c r="NWL148" s="7"/>
      <c r="NWM148" s="7"/>
      <c r="NWN148" s="7"/>
      <c r="NWO148" s="7"/>
      <c r="NWP148" s="7"/>
      <c r="NWQ148" s="7"/>
      <c r="NWR148" s="7"/>
      <c r="NWS148" s="7"/>
      <c r="NWT148" s="7"/>
      <c r="NWU148" s="7"/>
      <c r="NWV148" s="7"/>
      <c r="NWW148" s="7"/>
      <c r="NWX148" s="7"/>
      <c r="NWY148" s="7"/>
      <c r="NWZ148" s="7"/>
      <c r="NXA148" s="7"/>
      <c r="NXB148" s="7"/>
      <c r="NXC148" s="7"/>
      <c r="NXD148" s="7"/>
      <c r="NXE148" s="7"/>
      <c r="NXF148" s="7"/>
      <c r="NXG148" s="7"/>
      <c r="NXH148" s="7"/>
      <c r="NXI148" s="7"/>
      <c r="NXJ148" s="7"/>
      <c r="NXK148" s="7"/>
      <c r="NXL148" s="7"/>
      <c r="NXM148" s="7"/>
      <c r="NXN148" s="7"/>
      <c r="NXO148" s="7"/>
      <c r="NXP148" s="7"/>
      <c r="NXQ148" s="7"/>
      <c r="NXR148" s="7"/>
      <c r="NXS148" s="7"/>
      <c r="NXT148" s="7"/>
      <c r="NXU148" s="7"/>
      <c r="NXV148" s="7"/>
      <c r="NXW148" s="7"/>
      <c r="NXX148" s="7"/>
      <c r="NXY148" s="7"/>
      <c r="NXZ148" s="7"/>
      <c r="NYA148" s="7"/>
      <c r="NYB148" s="7"/>
      <c r="NYC148" s="7"/>
      <c r="NYD148" s="7"/>
      <c r="NYE148" s="7"/>
      <c r="NYF148" s="7"/>
      <c r="NYG148" s="7"/>
      <c r="NYH148" s="7"/>
      <c r="NYI148" s="7"/>
      <c r="NYJ148" s="7"/>
      <c r="NYK148" s="7"/>
      <c r="NYL148" s="7"/>
      <c r="NYM148" s="7"/>
      <c r="NYN148" s="7"/>
      <c r="NYO148" s="7"/>
      <c r="NYP148" s="7"/>
      <c r="NYQ148" s="7"/>
      <c r="NYR148" s="7"/>
      <c r="NYS148" s="7"/>
      <c r="NYT148" s="7"/>
      <c r="NYU148" s="7"/>
      <c r="NYV148" s="7"/>
      <c r="NYW148" s="7"/>
      <c r="NYX148" s="7"/>
      <c r="NYY148" s="7"/>
      <c r="NYZ148" s="7"/>
      <c r="NZA148" s="7"/>
      <c r="NZB148" s="7"/>
      <c r="NZC148" s="7"/>
      <c r="NZD148" s="7"/>
      <c r="NZE148" s="7"/>
      <c r="NZF148" s="7"/>
      <c r="NZG148" s="7"/>
      <c r="NZH148" s="7"/>
      <c r="NZI148" s="7"/>
      <c r="NZJ148" s="7"/>
      <c r="NZK148" s="7"/>
      <c r="NZL148" s="7"/>
      <c r="NZM148" s="7"/>
      <c r="NZN148" s="7"/>
      <c r="NZO148" s="7"/>
      <c r="NZP148" s="7"/>
      <c r="NZQ148" s="7"/>
      <c r="NZR148" s="7"/>
      <c r="NZS148" s="7"/>
      <c r="NZT148" s="7"/>
      <c r="NZU148" s="7"/>
      <c r="NZV148" s="7"/>
      <c r="NZW148" s="7"/>
      <c r="NZX148" s="7"/>
      <c r="NZY148" s="7"/>
      <c r="NZZ148" s="7"/>
      <c r="OAA148" s="7"/>
      <c r="OAB148" s="7"/>
      <c r="OAC148" s="7"/>
      <c r="OAD148" s="7"/>
      <c r="OAE148" s="7"/>
      <c r="OAF148" s="7"/>
      <c r="OAG148" s="7"/>
      <c r="OAH148" s="7"/>
      <c r="OAI148" s="7"/>
      <c r="OAJ148" s="7"/>
      <c r="OAK148" s="7"/>
      <c r="OAL148" s="7"/>
      <c r="OAM148" s="7"/>
      <c r="OAN148" s="7"/>
      <c r="OAO148" s="7"/>
      <c r="OAP148" s="7"/>
      <c r="OAQ148" s="7"/>
      <c r="OAR148" s="7"/>
      <c r="OAS148" s="7"/>
      <c r="OAT148" s="7"/>
      <c r="OAU148" s="7"/>
      <c r="OAV148" s="7"/>
      <c r="OAW148" s="7"/>
      <c r="OAX148" s="7"/>
      <c r="OAY148" s="7"/>
      <c r="OAZ148" s="7"/>
      <c r="OBA148" s="7"/>
      <c r="OBB148" s="7"/>
      <c r="OBC148" s="7"/>
      <c r="OBD148" s="7"/>
      <c r="OBE148" s="7"/>
      <c r="OBF148" s="7"/>
      <c r="OBG148" s="7"/>
      <c r="OBH148" s="7"/>
      <c r="OBI148" s="7"/>
      <c r="OBJ148" s="7"/>
      <c r="OBK148" s="7"/>
      <c r="OBL148" s="7"/>
      <c r="OBM148" s="7"/>
      <c r="OBN148" s="7"/>
      <c r="OBO148" s="7"/>
      <c r="OBP148" s="7"/>
      <c r="OBQ148" s="7"/>
      <c r="OBR148" s="7"/>
      <c r="OBS148" s="7"/>
      <c r="OBT148" s="7"/>
      <c r="OBU148" s="7"/>
      <c r="OBV148" s="7"/>
      <c r="OBW148" s="7"/>
      <c r="OBX148" s="7"/>
      <c r="OBY148" s="7"/>
      <c r="OBZ148" s="7"/>
      <c r="OCA148" s="7"/>
      <c r="OCB148" s="7"/>
      <c r="OCC148" s="7"/>
      <c r="OCD148" s="7"/>
      <c r="OCE148" s="7"/>
      <c r="OCF148" s="7"/>
      <c r="OCG148" s="7"/>
      <c r="OCH148" s="7"/>
      <c r="OCI148" s="7"/>
      <c r="OCJ148" s="7"/>
      <c r="OCK148" s="7"/>
      <c r="OCL148" s="7"/>
      <c r="OCM148" s="7"/>
      <c r="OCN148" s="7"/>
      <c r="OCO148" s="7"/>
      <c r="OCP148" s="7"/>
      <c r="OCQ148" s="7"/>
      <c r="OCR148" s="7"/>
      <c r="OCS148" s="7"/>
      <c r="OCT148" s="7"/>
      <c r="OCU148" s="7"/>
      <c r="OCV148" s="7"/>
      <c r="OCW148" s="7"/>
      <c r="OCX148" s="7"/>
      <c r="OCY148" s="7"/>
      <c r="OCZ148" s="7"/>
      <c r="ODA148" s="7"/>
      <c r="ODB148" s="7"/>
      <c r="ODC148" s="7"/>
      <c r="ODD148" s="7"/>
      <c r="ODE148" s="7"/>
      <c r="ODF148" s="7"/>
      <c r="ODG148" s="7"/>
      <c r="ODH148" s="7"/>
      <c r="ODI148" s="7"/>
      <c r="ODJ148" s="7"/>
      <c r="ODK148" s="7"/>
      <c r="ODL148" s="7"/>
      <c r="ODM148" s="7"/>
      <c r="ODN148" s="7"/>
      <c r="ODO148" s="7"/>
      <c r="ODP148" s="7"/>
      <c r="ODR148" s="7"/>
      <c r="ODS148" s="7"/>
      <c r="ODT148" s="7"/>
      <c r="ODU148" s="7"/>
      <c r="ODV148" s="7"/>
      <c r="ODW148" s="7"/>
      <c r="ODX148" s="7"/>
      <c r="ODY148" s="7"/>
      <c r="ODZ148" s="7"/>
      <c r="OEA148" s="7"/>
      <c r="OEB148" s="7"/>
      <c r="OEC148" s="7"/>
      <c r="OED148" s="7"/>
      <c r="OEE148" s="7"/>
      <c r="OEF148" s="7"/>
      <c r="OEG148" s="7"/>
      <c r="OEH148" s="7"/>
      <c r="OEI148" s="7"/>
      <c r="OEJ148" s="7"/>
      <c r="OEK148" s="7"/>
      <c r="OEL148" s="7"/>
      <c r="OEM148" s="7"/>
      <c r="OEN148" s="7"/>
      <c r="OEO148" s="7"/>
      <c r="OEP148" s="7"/>
      <c r="OEQ148" s="7"/>
      <c r="OER148" s="7"/>
      <c r="OES148" s="7"/>
      <c r="OET148" s="7"/>
      <c r="OEU148" s="7"/>
      <c r="OEV148" s="7"/>
      <c r="OEW148" s="7"/>
      <c r="OEX148" s="7"/>
      <c r="OEY148" s="7"/>
      <c r="OEZ148" s="7"/>
      <c r="OFA148" s="7"/>
      <c r="OFB148" s="7"/>
      <c r="OFC148" s="7"/>
      <c r="OFD148" s="7"/>
      <c r="OFE148" s="7"/>
      <c r="OFF148" s="7"/>
      <c r="OFG148" s="7"/>
      <c r="OFH148" s="7"/>
      <c r="OFI148" s="7"/>
      <c r="OFJ148" s="7"/>
      <c r="OFK148" s="7"/>
      <c r="OFL148" s="7"/>
      <c r="OFM148" s="7"/>
      <c r="OFN148" s="7"/>
      <c r="OFO148" s="7"/>
      <c r="OFP148" s="7"/>
      <c r="OFQ148" s="7"/>
      <c r="OFR148" s="7"/>
      <c r="OFS148" s="7"/>
      <c r="OFT148" s="7"/>
      <c r="OFU148" s="7"/>
      <c r="OFV148" s="7"/>
      <c r="OFW148" s="7"/>
      <c r="OFX148" s="7"/>
      <c r="OFY148" s="7"/>
      <c r="OFZ148" s="7"/>
      <c r="OGA148" s="7"/>
      <c r="OGB148" s="7"/>
      <c r="OGC148" s="7"/>
      <c r="OGD148" s="7"/>
      <c r="OGE148" s="7"/>
      <c r="OGF148" s="7"/>
      <c r="OGG148" s="7"/>
      <c r="OGH148" s="7"/>
      <c r="OGI148" s="7"/>
      <c r="OGJ148" s="7"/>
      <c r="OGK148" s="7"/>
      <c r="OGL148" s="7"/>
      <c r="OGM148" s="7"/>
      <c r="OGN148" s="7"/>
      <c r="OGO148" s="7"/>
      <c r="OGP148" s="7"/>
      <c r="OGQ148" s="7"/>
      <c r="OGR148" s="7"/>
      <c r="OGS148" s="7"/>
      <c r="OGT148" s="7"/>
      <c r="OGU148" s="7"/>
      <c r="OGV148" s="7"/>
      <c r="OGW148" s="7"/>
      <c r="OGX148" s="7"/>
      <c r="OGY148" s="7"/>
      <c r="OGZ148" s="7"/>
      <c r="OHA148" s="7"/>
      <c r="OHB148" s="7"/>
      <c r="OHC148" s="7"/>
      <c r="OHD148" s="7"/>
      <c r="OHE148" s="7"/>
      <c r="OHF148" s="7"/>
      <c r="OHG148" s="7"/>
      <c r="OHH148" s="7"/>
      <c r="OHI148" s="7"/>
      <c r="OHJ148" s="7"/>
      <c r="OHK148" s="7"/>
      <c r="OHL148" s="7"/>
      <c r="OHM148" s="7"/>
      <c r="OHN148" s="7"/>
      <c r="OHO148" s="7"/>
      <c r="OHP148" s="7"/>
      <c r="OHQ148" s="7"/>
      <c r="OHR148" s="7"/>
      <c r="OHS148" s="7"/>
      <c r="OHT148" s="7"/>
      <c r="OHU148" s="7"/>
      <c r="OHV148" s="7"/>
      <c r="OHW148" s="7"/>
      <c r="OHX148" s="7"/>
      <c r="OHY148" s="7"/>
      <c r="OHZ148" s="7"/>
      <c r="OIA148" s="7"/>
      <c r="OIB148" s="7"/>
      <c r="OIC148" s="7"/>
      <c r="OID148" s="7"/>
      <c r="OIE148" s="7"/>
      <c r="OIF148" s="7"/>
      <c r="OIG148" s="7"/>
      <c r="OIH148" s="7"/>
      <c r="OII148" s="7"/>
      <c r="OIJ148" s="7"/>
      <c r="OIK148" s="7"/>
      <c r="OIL148" s="7"/>
      <c r="OIM148" s="7"/>
      <c r="OIN148" s="7"/>
      <c r="OIO148" s="7"/>
      <c r="OIP148" s="7"/>
      <c r="OIQ148" s="7"/>
      <c r="OIR148" s="7"/>
      <c r="OIS148" s="7"/>
      <c r="OIT148" s="7"/>
      <c r="OIU148" s="7"/>
      <c r="OIV148" s="7"/>
      <c r="OIW148" s="7"/>
      <c r="OIX148" s="7"/>
      <c r="OIY148" s="7"/>
      <c r="OIZ148" s="7"/>
      <c r="OJA148" s="7"/>
      <c r="OJB148" s="7"/>
      <c r="OJC148" s="7"/>
      <c r="OJD148" s="7"/>
      <c r="OJE148" s="7"/>
      <c r="OJF148" s="7"/>
      <c r="OJG148" s="7"/>
      <c r="OJH148" s="7"/>
      <c r="OJI148" s="7"/>
      <c r="OJJ148" s="7"/>
      <c r="OJK148" s="7"/>
      <c r="OJL148" s="7"/>
      <c r="OJM148" s="7"/>
      <c r="OJN148" s="7"/>
      <c r="OJO148" s="7"/>
      <c r="OJP148" s="7"/>
      <c r="OJQ148" s="7"/>
      <c r="OJR148" s="7"/>
      <c r="OJS148" s="7"/>
      <c r="OJT148" s="7"/>
      <c r="OJU148" s="7"/>
      <c r="OJV148" s="7"/>
      <c r="OJW148" s="7"/>
      <c r="OJX148" s="7"/>
      <c r="OJY148" s="7"/>
      <c r="OJZ148" s="7"/>
      <c r="OKA148" s="7"/>
      <c r="OKB148" s="7"/>
      <c r="OKC148" s="7"/>
      <c r="OKD148" s="7"/>
      <c r="OKE148" s="7"/>
      <c r="OKF148" s="7"/>
      <c r="OKG148" s="7"/>
      <c r="OKH148" s="7"/>
      <c r="OKI148" s="7"/>
      <c r="OKJ148" s="7"/>
      <c r="OKK148" s="7"/>
      <c r="OKL148" s="7"/>
      <c r="OKM148" s="7"/>
      <c r="OKN148" s="7"/>
      <c r="OKO148" s="7"/>
      <c r="OKP148" s="7"/>
      <c r="OKQ148" s="7"/>
      <c r="OKR148" s="7"/>
      <c r="OKS148" s="7"/>
      <c r="OKT148" s="7"/>
      <c r="OKU148" s="7"/>
      <c r="OKV148" s="7"/>
      <c r="OKW148" s="7"/>
      <c r="OKX148" s="7"/>
      <c r="OKY148" s="7"/>
      <c r="OKZ148" s="7"/>
      <c r="OLA148" s="7"/>
      <c r="OLB148" s="7"/>
      <c r="OLC148" s="7"/>
      <c r="OLD148" s="7"/>
      <c r="OLE148" s="7"/>
      <c r="OLF148" s="7"/>
      <c r="OLG148" s="7"/>
      <c r="OLH148" s="7"/>
      <c r="OLI148" s="7"/>
      <c r="OLJ148" s="7"/>
      <c r="OLK148" s="7"/>
      <c r="OLL148" s="7"/>
      <c r="OLM148" s="7"/>
      <c r="OLN148" s="7"/>
      <c r="OLO148" s="7"/>
      <c r="OLP148" s="7"/>
      <c r="OLQ148" s="7"/>
      <c r="OLR148" s="7"/>
      <c r="OLS148" s="7"/>
      <c r="OLT148" s="7"/>
      <c r="OLU148" s="7"/>
      <c r="OLV148" s="7"/>
      <c r="OLW148" s="7"/>
      <c r="OLX148" s="7"/>
      <c r="OLY148" s="7"/>
      <c r="OLZ148" s="7"/>
      <c r="OMA148" s="7"/>
      <c r="OMB148" s="7"/>
      <c r="OMC148" s="7"/>
      <c r="OMD148" s="7"/>
      <c r="OME148" s="7"/>
      <c r="OMF148" s="7"/>
      <c r="OMG148" s="7"/>
      <c r="OMH148" s="7"/>
      <c r="OMI148" s="7"/>
      <c r="OMJ148" s="7"/>
      <c r="OMK148" s="7"/>
      <c r="OML148" s="7"/>
      <c r="OMM148" s="7"/>
      <c r="OMN148" s="7"/>
      <c r="OMO148" s="7"/>
      <c r="OMP148" s="7"/>
      <c r="OMQ148" s="7"/>
      <c r="OMR148" s="7"/>
      <c r="OMS148" s="7"/>
      <c r="OMT148" s="7"/>
      <c r="OMU148" s="7"/>
      <c r="OMV148" s="7"/>
      <c r="OMW148" s="7"/>
      <c r="OMX148" s="7"/>
      <c r="OMY148" s="7"/>
      <c r="OMZ148" s="7"/>
      <c r="ONA148" s="7"/>
      <c r="ONB148" s="7"/>
      <c r="ONC148" s="7"/>
      <c r="OND148" s="7"/>
      <c r="ONE148" s="7"/>
      <c r="ONF148" s="7"/>
      <c r="ONG148" s="7"/>
      <c r="ONH148" s="7"/>
      <c r="ONI148" s="7"/>
      <c r="ONJ148" s="7"/>
      <c r="ONK148" s="7"/>
      <c r="ONL148" s="7"/>
      <c r="ONN148" s="7"/>
      <c r="ONO148" s="7"/>
      <c r="ONP148" s="7"/>
      <c r="ONQ148" s="7"/>
      <c r="ONR148" s="7"/>
      <c r="ONS148" s="7"/>
      <c r="ONT148" s="7"/>
      <c r="ONU148" s="7"/>
      <c r="ONV148" s="7"/>
      <c r="ONW148" s="7"/>
      <c r="ONX148" s="7"/>
      <c r="ONY148" s="7"/>
      <c r="ONZ148" s="7"/>
      <c r="OOA148" s="7"/>
      <c r="OOB148" s="7"/>
      <c r="OOC148" s="7"/>
      <c r="OOD148" s="7"/>
      <c r="OOE148" s="7"/>
      <c r="OOF148" s="7"/>
      <c r="OOG148" s="7"/>
      <c r="OOH148" s="7"/>
      <c r="OOI148" s="7"/>
      <c r="OOJ148" s="7"/>
      <c r="OOK148" s="7"/>
      <c r="OOL148" s="7"/>
      <c r="OOM148" s="7"/>
      <c r="OON148" s="7"/>
      <c r="OOO148" s="7"/>
      <c r="OOP148" s="7"/>
      <c r="OOQ148" s="7"/>
      <c r="OOR148" s="7"/>
      <c r="OOS148" s="7"/>
      <c r="OOT148" s="7"/>
      <c r="OOU148" s="7"/>
      <c r="OOV148" s="7"/>
      <c r="OOW148" s="7"/>
      <c r="OOX148" s="7"/>
      <c r="OOY148" s="7"/>
      <c r="OOZ148" s="7"/>
      <c r="OPA148" s="7"/>
      <c r="OPB148" s="7"/>
      <c r="OPC148" s="7"/>
      <c r="OPD148" s="7"/>
      <c r="OPE148" s="7"/>
      <c r="OPF148" s="7"/>
      <c r="OPG148" s="7"/>
      <c r="OPH148" s="7"/>
      <c r="OPI148" s="7"/>
      <c r="OPJ148" s="7"/>
      <c r="OPK148" s="7"/>
      <c r="OPL148" s="7"/>
      <c r="OPM148" s="7"/>
      <c r="OPN148" s="7"/>
      <c r="OPO148" s="7"/>
      <c r="OPP148" s="7"/>
      <c r="OPQ148" s="7"/>
      <c r="OPR148" s="7"/>
      <c r="OPS148" s="7"/>
      <c r="OPT148" s="7"/>
      <c r="OPU148" s="7"/>
      <c r="OPV148" s="7"/>
      <c r="OPW148" s="7"/>
      <c r="OPX148" s="7"/>
      <c r="OPY148" s="7"/>
      <c r="OPZ148" s="7"/>
      <c r="OQA148" s="7"/>
      <c r="OQB148" s="7"/>
      <c r="OQC148" s="7"/>
      <c r="OQD148" s="7"/>
      <c r="OQE148" s="7"/>
      <c r="OQF148" s="7"/>
      <c r="OQG148" s="7"/>
      <c r="OQH148" s="7"/>
      <c r="OQI148" s="7"/>
      <c r="OQJ148" s="7"/>
      <c r="OQK148" s="7"/>
      <c r="OQL148" s="7"/>
      <c r="OQM148" s="7"/>
      <c r="OQN148" s="7"/>
      <c r="OQO148" s="7"/>
      <c r="OQP148" s="7"/>
      <c r="OQQ148" s="7"/>
      <c r="OQR148" s="7"/>
      <c r="OQS148" s="7"/>
      <c r="OQT148" s="7"/>
      <c r="OQU148" s="7"/>
      <c r="OQV148" s="7"/>
      <c r="OQW148" s="7"/>
      <c r="OQX148" s="7"/>
      <c r="OQY148" s="7"/>
      <c r="OQZ148" s="7"/>
      <c r="ORA148" s="7"/>
      <c r="ORB148" s="7"/>
      <c r="ORC148" s="7"/>
      <c r="ORD148" s="7"/>
      <c r="ORE148" s="7"/>
      <c r="ORF148" s="7"/>
      <c r="ORG148" s="7"/>
      <c r="ORH148" s="7"/>
      <c r="ORI148" s="7"/>
      <c r="ORJ148" s="7"/>
      <c r="ORK148" s="7"/>
      <c r="ORL148" s="7"/>
      <c r="ORM148" s="7"/>
      <c r="ORN148" s="7"/>
      <c r="ORO148" s="7"/>
      <c r="ORP148" s="7"/>
      <c r="ORQ148" s="7"/>
      <c r="ORR148" s="7"/>
      <c r="ORS148" s="7"/>
      <c r="ORT148" s="7"/>
      <c r="ORU148" s="7"/>
      <c r="ORV148" s="7"/>
      <c r="ORW148" s="7"/>
      <c r="ORX148" s="7"/>
      <c r="ORY148" s="7"/>
      <c r="ORZ148" s="7"/>
      <c r="OSA148" s="7"/>
      <c r="OSB148" s="7"/>
      <c r="OSC148" s="7"/>
      <c r="OSD148" s="7"/>
      <c r="OSE148" s="7"/>
      <c r="OSF148" s="7"/>
      <c r="OSG148" s="7"/>
      <c r="OSH148" s="7"/>
      <c r="OSI148" s="7"/>
      <c r="OSJ148" s="7"/>
      <c r="OSK148" s="7"/>
      <c r="OSL148" s="7"/>
      <c r="OSM148" s="7"/>
      <c r="OSN148" s="7"/>
      <c r="OSO148" s="7"/>
      <c r="OSP148" s="7"/>
      <c r="OSQ148" s="7"/>
      <c r="OSR148" s="7"/>
      <c r="OSS148" s="7"/>
      <c r="OST148" s="7"/>
      <c r="OSU148" s="7"/>
      <c r="OSV148" s="7"/>
      <c r="OSW148" s="7"/>
      <c r="OSX148" s="7"/>
      <c r="OSY148" s="7"/>
      <c r="OSZ148" s="7"/>
      <c r="OTA148" s="7"/>
      <c r="OTB148" s="7"/>
      <c r="OTC148" s="7"/>
      <c r="OTD148" s="7"/>
      <c r="OTE148" s="7"/>
      <c r="OTF148" s="7"/>
      <c r="OTG148" s="7"/>
      <c r="OTH148" s="7"/>
      <c r="OTI148" s="7"/>
      <c r="OTJ148" s="7"/>
      <c r="OTK148" s="7"/>
      <c r="OTL148" s="7"/>
      <c r="OTM148" s="7"/>
      <c r="OTN148" s="7"/>
      <c r="OTO148" s="7"/>
      <c r="OTP148" s="7"/>
      <c r="OTQ148" s="7"/>
      <c r="OTR148" s="7"/>
      <c r="OTS148" s="7"/>
      <c r="OTT148" s="7"/>
      <c r="OTU148" s="7"/>
      <c r="OTV148" s="7"/>
      <c r="OTW148" s="7"/>
      <c r="OTX148" s="7"/>
      <c r="OTY148" s="7"/>
      <c r="OTZ148" s="7"/>
      <c r="OUA148" s="7"/>
      <c r="OUB148" s="7"/>
      <c r="OUC148" s="7"/>
      <c r="OUD148" s="7"/>
      <c r="OUE148" s="7"/>
      <c r="OUF148" s="7"/>
      <c r="OUG148" s="7"/>
      <c r="OUH148" s="7"/>
      <c r="OUI148" s="7"/>
      <c r="OUJ148" s="7"/>
      <c r="OUK148" s="7"/>
      <c r="OUL148" s="7"/>
      <c r="OUM148" s="7"/>
      <c r="OUN148" s="7"/>
      <c r="OUO148" s="7"/>
      <c r="OUP148" s="7"/>
      <c r="OUQ148" s="7"/>
      <c r="OUR148" s="7"/>
      <c r="OUS148" s="7"/>
      <c r="OUT148" s="7"/>
      <c r="OUU148" s="7"/>
      <c r="OUV148" s="7"/>
      <c r="OUW148" s="7"/>
      <c r="OUX148" s="7"/>
      <c r="OUY148" s="7"/>
      <c r="OUZ148" s="7"/>
      <c r="OVA148" s="7"/>
      <c r="OVB148" s="7"/>
      <c r="OVC148" s="7"/>
      <c r="OVD148" s="7"/>
      <c r="OVE148" s="7"/>
      <c r="OVF148" s="7"/>
      <c r="OVG148" s="7"/>
      <c r="OVH148" s="7"/>
      <c r="OVI148" s="7"/>
      <c r="OVJ148" s="7"/>
      <c r="OVK148" s="7"/>
      <c r="OVL148" s="7"/>
      <c r="OVM148" s="7"/>
      <c r="OVN148" s="7"/>
      <c r="OVO148" s="7"/>
      <c r="OVP148" s="7"/>
      <c r="OVQ148" s="7"/>
      <c r="OVR148" s="7"/>
      <c r="OVS148" s="7"/>
      <c r="OVT148" s="7"/>
      <c r="OVU148" s="7"/>
      <c r="OVV148" s="7"/>
      <c r="OVW148" s="7"/>
      <c r="OVX148" s="7"/>
      <c r="OVY148" s="7"/>
      <c r="OVZ148" s="7"/>
      <c r="OWA148" s="7"/>
      <c r="OWB148" s="7"/>
      <c r="OWC148" s="7"/>
      <c r="OWD148" s="7"/>
      <c r="OWE148" s="7"/>
      <c r="OWF148" s="7"/>
      <c r="OWG148" s="7"/>
      <c r="OWH148" s="7"/>
      <c r="OWI148" s="7"/>
      <c r="OWJ148" s="7"/>
      <c r="OWK148" s="7"/>
      <c r="OWL148" s="7"/>
      <c r="OWM148" s="7"/>
      <c r="OWN148" s="7"/>
      <c r="OWO148" s="7"/>
      <c r="OWP148" s="7"/>
      <c r="OWQ148" s="7"/>
      <c r="OWR148" s="7"/>
      <c r="OWS148" s="7"/>
      <c r="OWT148" s="7"/>
      <c r="OWU148" s="7"/>
      <c r="OWV148" s="7"/>
      <c r="OWW148" s="7"/>
      <c r="OWX148" s="7"/>
      <c r="OWY148" s="7"/>
      <c r="OWZ148" s="7"/>
      <c r="OXA148" s="7"/>
      <c r="OXB148" s="7"/>
      <c r="OXC148" s="7"/>
      <c r="OXD148" s="7"/>
      <c r="OXE148" s="7"/>
      <c r="OXF148" s="7"/>
      <c r="OXG148" s="7"/>
      <c r="OXH148" s="7"/>
      <c r="OXJ148" s="7"/>
      <c r="OXK148" s="7"/>
      <c r="OXL148" s="7"/>
      <c r="OXM148" s="7"/>
      <c r="OXN148" s="7"/>
      <c r="OXO148" s="7"/>
      <c r="OXP148" s="7"/>
      <c r="OXQ148" s="7"/>
      <c r="OXR148" s="7"/>
      <c r="OXS148" s="7"/>
      <c r="OXT148" s="7"/>
      <c r="OXU148" s="7"/>
      <c r="OXV148" s="7"/>
      <c r="OXW148" s="7"/>
      <c r="OXX148" s="7"/>
      <c r="OXY148" s="7"/>
      <c r="OXZ148" s="7"/>
      <c r="OYA148" s="7"/>
      <c r="OYB148" s="7"/>
      <c r="OYC148" s="7"/>
      <c r="OYD148" s="7"/>
      <c r="OYE148" s="7"/>
      <c r="OYF148" s="7"/>
      <c r="OYG148" s="7"/>
      <c r="OYH148" s="7"/>
      <c r="OYI148" s="7"/>
      <c r="OYJ148" s="7"/>
      <c r="OYK148" s="7"/>
      <c r="OYL148" s="7"/>
      <c r="OYM148" s="7"/>
      <c r="OYN148" s="7"/>
      <c r="OYO148" s="7"/>
      <c r="OYP148" s="7"/>
      <c r="OYQ148" s="7"/>
      <c r="OYR148" s="7"/>
      <c r="OYS148" s="7"/>
      <c r="OYT148" s="7"/>
      <c r="OYU148" s="7"/>
      <c r="OYV148" s="7"/>
      <c r="OYW148" s="7"/>
      <c r="OYX148" s="7"/>
      <c r="OYY148" s="7"/>
      <c r="OYZ148" s="7"/>
      <c r="OZA148" s="7"/>
      <c r="OZB148" s="7"/>
      <c r="OZC148" s="7"/>
      <c r="OZD148" s="7"/>
      <c r="OZE148" s="7"/>
      <c r="OZF148" s="7"/>
      <c r="OZG148" s="7"/>
      <c r="OZH148" s="7"/>
      <c r="OZI148" s="7"/>
      <c r="OZJ148" s="7"/>
      <c r="OZK148" s="7"/>
      <c r="OZL148" s="7"/>
      <c r="OZM148" s="7"/>
      <c r="OZN148" s="7"/>
      <c r="OZO148" s="7"/>
      <c r="OZP148" s="7"/>
      <c r="OZQ148" s="7"/>
      <c r="OZR148" s="7"/>
      <c r="OZS148" s="7"/>
      <c r="OZT148" s="7"/>
      <c r="OZU148" s="7"/>
      <c r="OZV148" s="7"/>
      <c r="OZW148" s="7"/>
      <c r="OZX148" s="7"/>
      <c r="OZY148" s="7"/>
      <c r="OZZ148" s="7"/>
      <c r="PAA148" s="7"/>
      <c r="PAB148" s="7"/>
      <c r="PAC148" s="7"/>
      <c r="PAD148" s="7"/>
      <c r="PAE148" s="7"/>
      <c r="PAF148" s="7"/>
      <c r="PAG148" s="7"/>
      <c r="PAH148" s="7"/>
      <c r="PAI148" s="7"/>
      <c r="PAJ148" s="7"/>
      <c r="PAK148" s="7"/>
      <c r="PAL148" s="7"/>
      <c r="PAM148" s="7"/>
      <c r="PAN148" s="7"/>
      <c r="PAO148" s="7"/>
      <c r="PAP148" s="7"/>
      <c r="PAQ148" s="7"/>
      <c r="PAR148" s="7"/>
      <c r="PAS148" s="7"/>
      <c r="PAT148" s="7"/>
      <c r="PAU148" s="7"/>
      <c r="PAV148" s="7"/>
      <c r="PAW148" s="7"/>
      <c r="PAX148" s="7"/>
      <c r="PAY148" s="7"/>
      <c r="PAZ148" s="7"/>
      <c r="PBA148" s="7"/>
      <c r="PBB148" s="7"/>
      <c r="PBC148" s="7"/>
      <c r="PBD148" s="7"/>
      <c r="PBE148" s="7"/>
      <c r="PBF148" s="7"/>
      <c r="PBG148" s="7"/>
      <c r="PBH148" s="7"/>
      <c r="PBI148" s="7"/>
      <c r="PBJ148" s="7"/>
      <c r="PBK148" s="7"/>
      <c r="PBL148" s="7"/>
      <c r="PBM148" s="7"/>
      <c r="PBN148" s="7"/>
      <c r="PBO148" s="7"/>
      <c r="PBP148" s="7"/>
      <c r="PBQ148" s="7"/>
      <c r="PBR148" s="7"/>
      <c r="PBS148" s="7"/>
      <c r="PBT148" s="7"/>
      <c r="PBU148" s="7"/>
      <c r="PBV148" s="7"/>
      <c r="PBW148" s="7"/>
      <c r="PBX148" s="7"/>
      <c r="PBY148" s="7"/>
      <c r="PBZ148" s="7"/>
      <c r="PCA148" s="7"/>
      <c r="PCB148" s="7"/>
      <c r="PCC148" s="7"/>
      <c r="PCD148" s="7"/>
      <c r="PCE148" s="7"/>
      <c r="PCF148" s="7"/>
      <c r="PCG148" s="7"/>
      <c r="PCH148" s="7"/>
      <c r="PCI148" s="7"/>
      <c r="PCJ148" s="7"/>
      <c r="PCK148" s="7"/>
      <c r="PCL148" s="7"/>
      <c r="PCM148" s="7"/>
      <c r="PCN148" s="7"/>
      <c r="PCO148" s="7"/>
      <c r="PCP148" s="7"/>
      <c r="PCQ148" s="7"/>
      <c r="PCR148" s="7"/>
      <c r="PCS148" s="7"/>
      <c r="PCT148" s="7"/>
      <c r="PCU148" s="7"/>
      <c r="PCV148" s="7"/>
      <c r="PCW148" s="7"/>
      <c r="PCX148" s="7"/>
      <c r="PCY148" s="7"/>
      <c r="PCZ148" s="7"/>
      <c r="PDA148" s="7"/>
      <c r="PDB148" s="7"/>
      <c r="PDC148" s="7"/>
      <c r="PDD148" s="7"/>
      <c r="PDE148" s="7"/>
      <c r="PDF148" s="7"/>
      <c r="PDG148" s="7"/>
      <c r="PDH148" s="7"/>
      <c r="PDI148" s="7"/>
      <c r="PDJ148" s="7"/>
      <c r="PDK148" s="7"/>
      <c r="PDL148" s="7"/>
      <c r="PDM148" s="7"/>
      <c r="PDN148" s="7"/>
      <c r="PDO148" s="7"/>
      <c r="PDP148" s="7"/>
      <c r="PDQ148" s="7"/>
      <c r="PDR148" s="7"/>
      <c r="PDS148" s="7"/>
      <c r="PDT148" s="7"/>
      <c r="PDU148" s="7"/>
      <c r="PDV148" s="7"/>
      <c r="PDW148" s="7"/>
      <c r="PDX148" s="7"/>
      <c r="PDY148" s="7"/>
      <c r="PDZ148" s="7"/>
      <c r="PEA148" s="7"/>
      <c r="PEB148" s="7"/>
      <c r="PEC148" s="7"/>
      <c r="PED148" s="7"/>
      <c r="PEE148" s="7"/>
      <c r="PEF148" s="7"/>
      <c r="PEG148" s="7"/>
      <c r="PEH148" s="7"/>
      <c r="PEI148" s="7"/>
      <c r="PEJ148" s="7"/>
      <c r="PEK148" s="7"/>
      <c r="PEL148" s="7"/>
      <c r="PEM148" s="7"/>
      <c r="PEN148" s="7"/>
      <c r="PEO148" s="7"/>
      <c r="PEP148" s="7"/>
      <c r="PEQ148" s="7"/>
      <c r="PER148" s="7"/>
      <c r="PES148" s="7"/>
      <c r="PET148" s="7"/>
      <c r="PEU148" s="7"/>
      <c r="PEV148" s="7"/>
      <c r="PEW148" s="7"/>
      <c r="PEX148" s="7"/>
      <c r="PEY148" s="7"/>
      <c r="PEZ148" s="7"/>
      <c r="PFA148" s="7"/>
      <c r="PFB148" s="7"/>
      <c r="PFC148" s="7"/>
      <c r="PFD148" s="7"/>
      <c r="PFE148" s="7"/>
      <c r="PFF148" s="7"/>
      <c r="PFG148" s="7"/>
      <c r="PFH148" s="7"/>
      <c r="PFI148" s="7"/>
      <c r="PFJ148" s="7"/>
      <c r="PFK148" s="7"/>
      <c r="PFL148" s="7"/>
      <c r="PFM148" s="7"/>
      <c r="PFN148" s="7"/>
      <c r="PFO148" s="7"/>
      <c r="PFP148" s="7"/>
      <c r="PFQ148" s="7"/>
      <c r="PFR148" s="7"/>
      <c r="PFS148" s="7"/>
      <c r="PFT148" s="7"/>
      <c r="PFU148" s="7"/>
      <c r="PFV148" s="7"/>
      <c r="PFW148" s="7"/>
      <c r="PFX148" s="7"/>
      <c r="PFY148" s="7"/>
      <c r="PFZ148" s="7"/>
      <c r="PGA148" s="7"/>
      <c r="PGB148" s="7"/>
      <c r="PGC148" s="7"/>
      <c r="PGD148" s="7"/>
      <c r="PGE148" s="7"/>
      <c r="PGF148" s="7"/>
      <c r="PGG148" s="7"/>
      <c r="PGH148" s="7"/>
      <c r="PGI148" s="7"/>
      <c r="PGJ148" s="7"/>
      <c r="PGK148" s="7"/>
      <c r="PGL148" s="7"/>
      <c r="PGM148" s="7"/>
      <c r="PGN148" s="7"/>
      <c r="PGO148" s="7"/>
      <c r="PGP148" s="7"/>
      <c r="PGQ148" s="7"/>
      <c r="PGR148" s="7"/>
      <c r="PGS148" s="7"/>
      <c r="PGT148" s="7"/>
      <c r="PGU148" s="7"/>
      <c r="PGV148" s="7"/>
      <c r="PGW148" s="7"/>
      <c r="PGX148" s="7"/>
      <c r="PGY148" s="7"/>
      <c r="PGZ148" s="7"/>
      <c r="PHA148" s="7"/>
      <c r="PHB148" s="7"/>
      <c r="PHC148" s="7"/>
      <c r="PHD148" s="7"/>
      <c r="PHF148" s="7"/>
      <c r="PHG148" s="7"/>
      <c r="PHH148" s="7"/>
      <c r="PHI148" s="7"/>
      <c r="PHJ148" s="7"/>
      <c r="PHK148" s="7"/>
      <c r="PHL148" s="7"/>
      <c r="PHM148" s="7"/>
      <c r="PHN148" s="7"/>
      <c r="PHO148" s="7"/>
      <c r="PHP148" s="7"/>
      <c r="PHQ148" s="7"/>
      <c r="PHR148" s="7"/>
      <c r="PHS148" s="7"/>
      <c r="PHT148" s="7"/>
      <c r="PHU148" s="7"/>
      <c r="PHV148" s="7"/>
      <c r="PHW148" s="7"/>
      <c r="PHX148" s="7"/>
      <c r="PHY148" s="7"/>
      <c r="PHZ148" s="7"/>
      <c r="PIA148" s="7"/>
      <c r="PIB148" s="7"/>
      <c r="PIC148" s="7"/>
      <c r="PID148" s="7"/>
      <c r="PIE148" s="7"/>
      <c r="PIF148" s="7"/>
      <c r="PIG148" s="7"/>
      <c r="PIH148" s="7"/>
      <c r="PII148" s="7"/>
      <c r="PIJ148" s="7"/>
      <c r="PIK148" s="7"/>
      <c r="PIL148" s="7"/>
      <c r="PIM148" s="7"/>
      <c r="PIN148" s="7"/>
      <c r="PIO148" s="7"/>
      <c r="PIP148" s="7"/>
      <c r="PIQ148" s="7"/>
      <c r="PIR148" s="7"/>
      <c r="PIS148" s="7"/>
      <c r="PIT148" s="7"/>
      <c r="PIU148" s="7"/>
      <c r="PIV148" s="7"/>
      <c r="PIW148" s="7"/>
      <c r="PIX148" s="7"/>
      <c r="PIY148" s="7"/>
      <c r="PIZ148" s="7"/>
      <c r="PJA148" s="7"/>
      <c r="PJB148" s="7"/>
      <c r="PJC148" s="7"/>
      <c r="PJD148" s="7"/>
      <c r="PJE148" s="7"/>
      <c r="PJF148" s="7"/>
      <c r="PJG148" s="7"/>
      <c r="PJH148" s="7"/>
      <c r="PJI148" s="7"/>
      <c r="PJJ148" s="7"/>
      <c r="PJK148" s="7"/>
      <c r="PJL148" s="7"/>
      <c r="PJM148" s="7"/>
      <c r="PJN148" s="7"/>
      <c r="PJO148" s="7"/>
      <c r="PJP148" s="7"/>
      <c r="PJQ148" s="7"/>
      <c r="PJR148" s="7"/>
      <c r="PJS148" s="7"/>
      <c r="PJT148" s="7"/>
      <c r="PJU148" s="7"/>
      <c r="PJV148" s="7"/>
      <c r="PJW148" s="7"/>
      <c r="PJX148" s="7"/>
      <c r="PJY148" s="7"/>
      <c r="PJZ148" s="7"/>
      <c r="PKA148" s="7"/>
      <c r="PKB148" s="7"/>
      <c r="PKC148" s="7"/>
      <c r="PKD148" s="7"/>
      <c r="PKE148" s="7"/>
      <c r="PKF148" s="7"/>
      <c r="PKG148" s="7"/>
      <c r="PKH148" s="7"/>
      <c r="PKI148" s="7"/>
      <c r="PKJ148" s="7"/>
      <c r="PKK148" s="7"/>
      <c r="PKL148" s="7"/>
      <c r="PKM148" s="7"/>
      <c r="PKN148" s="7"/>
      <c r="PKO148" s="7"/>
      <c r="PKP148" s="7"/>
      <c r="PKQ148" s="7"/>
      <c r="PKR148" s="7"/>
      <c r="PKS148" s="7"/>
      <c r="PKT148" s="7"/>
      <c r="PKU148" s="7"/>
      <c r="PKV148" s="7"/>
      <c r="PKW148" s="7"/>
      <c r="PKX148" s="7"/>
      <c r="PKY148" s="7"/>
      <c r="PKZ148" s="7"/>
      <c r="PLA148" s="7"/>
      <c r="PLB148" s="7"/>
      <c r="PLC148" s="7"/>
      <c r="PLD148" s="7"/>
      <c r="PLE148" s="7"/>
      <c r="PLF148" s="7"/>
      <c r="PLG148" s="7"/>
      <c r="PLH148" s="7"/>
      <c r="PLI148" s="7"/>
      <c r="PLJ148" s="7"/>
      <c r="PLK148" s="7"/>
      <c r="PLL148" s="7"/>
      <c r="PLM148" s="7"/>
      <c r="PLN148" s="7"/>
      <c r="PLO148" s="7"/>
      <c r="PLP148" s="7"/>
      <c r="PLQ148" s="7"/>
      <c r="PLR148" s="7"/>
      <c r="PLS148" s="7"/>
      <c r="PLT148" s="7"/>
      <c r="PLU148" s="7"/>
      <c r="PLV148" s="7"/>
      <c r="PLW148" s="7"/>
      <c r="PLX148" s="7"/>
      <c r="PLY148" s="7"/>
      <c r="PLZ148" s="7"/>
      <c r="PMA148" s="7"/>
      <c r="PMB148" s="7"/>
      <c r="PMC148" s="7"/>
      <c r="PMD148" s="7"/>
      <c r="PME148" s="7"/>
      <c r="PMF148" s="7"/>
      <c r="PMG148" s="7"/>
      <c r="PMH148" s="7"/>
      <c r="PMI148" s="7"/>
      <c r="PMJ148" s="7"/>
      <c r="PMK148" s="7"/>
      <c r="PML148" s="7"/>
      <c r="PMM148" s="7"/>
      <c r="PMN148" s="7"/>
      <c r="PMO148" s="7"/>
      <c r="PMP148" s="7"/>
      <c r="PMQ148" s="7"/>
      <c r="PMR148" s="7"/>
      <c r="PMS148" s="7"/>
      <c r="PMT148" s="7"/>
      <c r="PMU148" s="7"/>
      <c r="PMV148" s="7"/>
      <c r="PMW148" s="7"/>
      <c r="PMX148" s="7"/>
      <c r="PMY148" s="7"/>
      <c r="PMZ148" s="7"/>
      <c r="PNA148" s="7"/>
      <c r="PNB148" s="7"/>
      <c r="PNC148" s="7"/>
      <c r="PND148" s="7"/>
      <c r="PNE148" s="7"/>
      <c r="PNF148" s="7"/>
      <c r="PNG148" s="7"/>
      <c r="PNH148" s="7"/>
      <c r="PNI148" s="7"/>
      <c r="PNJ148" s="7"/>
      <c r="PNK148" s="7"/>
      <c r="PNL148" s="7"/>
      <c r="PNM148" s="7"/>
      <c r="PNN148" s="7"/>
      <c r="PNO148" s="7"/>
      <c r="PNP148" s="7"/>
      <c r="PNQ148" s="7"/>
      <c r="PNR148" s="7"/>
      <c r="PNS148" s="7"/>
      <c r="PNT148" s="7"/>
      <c r="PNU148" s="7"/>
      <c r="PNV148" s="7"/>
      <c r="PNW148" s="7"/>
      <c r="PNX148" s="7"/>
      <c r="PNY148" s="7"/>
      <c r="PNZ148" s="7"/>
      <c r="POA148" s="7"/>
      <c r="POB148" s="7"/>
      <c r="POC148" s="7"/>
      <c r="POD148" s="7"/>
      <c r="POE148" s="7"/>
      <c r="POF148" s="7"/>
      <c r="POG148" s="7"/>
      <c r="POH148" s="7"/>
      <c r="POI148" s="7"/>
      <c r="POJ148" s="7"/>
      <c r="POK148" s="7"/>
      <c r="POL148" s="7"/>
      <c r="POM148" s="7"/>
      <c r="PON148" s="7"/>
      <c r="POO148" s="7"/>
      <c r="POP148" s="7"/>
      <c r="POQ148" s="7"/>
      <c r="POR148" s="7"/>
      <c r="POS148" s="7"/>
      <c r="POT148" s="7"/>
      <c r="POU148" s="7"/>
      <c r="POV148" s="7"/>
      <c r="POW148" s="7"/>
      <c r="POX148" s="7"/>
      <c r="POY148" s="7"/>
      <c r="POZ148" s="7"/>
      <c r="PPA148" s="7"/>
      <c r="PPB148" s="7"/>
      <c r="PPC148" s="7"/>
      <c r="PPD148" s="7"/>
      <c r="PPE148" s="7"/>
      <c r="PPF148" s="7"/>
      <c r="PPG148" s="7"/>
      <c r="PPH148" s="7"/>
      <c r="PPI148" s="7"/>
      <c r="PPJ148" s="7"/>
      <c r="PPK148" s="7"/>
      <c r="PPL148" s="7"/>
      <c r="PPM148" s="7"/>
      <c r="PPN148" s="7"/>
      <c r="PPO148" s="7"/>
      <c r="PPP148" s="7"/>
      <c r="PPQ148" s="7"/>
      <c r="PPR148" s="7"/>
      <c r="PPS148" s="7"/>
      <c r="PPT148" s="7"/>
      <c r="PPU148" s="7"/>
      <c r="PPV148" s="7"/>
      <c r="PPW148" s="7"/>
      <c r="PPX148" s="7"/>
      <c r="PPY148" s="7"/>
      <c r="PPZ148" s="7"/>
      <c r="PQA148" s="7"/>
      <c r="PQB148" s="7"/>
      <c r="PQC148" s="7"/>
      <c r="PQD148" s="7"/>
      <c r="PQE148" s="7"/>
      <c r="PQF148" s="7"/>
      <c r="PQG148" s="7"/>
      <c r="PQH148" s="7"/>
      <c r="PQI148" s="7"/>
      <c r="PQJ148" s="7"/>
      <c r="PQK148" s="7"/>
      <c r="PQL148" s="7"/>
      <c r="PQM148" s="7"/>
      <c r="PQN148" s="7"/>
      <c r="PQO148" s="7"/>
      <c r="PQP148" s="7"/>
      <c r="PQQ148" s="7"/>
      <c r="PQR148" s="7"/>
      <c r="PQS148" s="7"/>
      <c r="PQT148" s="7"/>
      <c r="PQU148" s="7"/>
      <c r="PQV148" s="7"/>
      <c r="PQW148" s="7"/>
      <c r="PQX148" s="7"/>
      <c r="PQY148" s="7"/>
      <c r="PQZ148" s="7"/>
      <c r="PRB148" s="7"/>
      <c r="PRC148" s="7"/>
      <c r="PRD148" s="7"/>
      <c r="PRE148" s="7"/>
      <c r="PRF148" s="7"/>
      <c r="PRG148" s="7"/>
      <c r="PRH148" s="7"/>
      <c r="PRI148" s="7"/>
      <c r="PRJ148" s="7"/>
      <c r="PRK148" s="7"/>
      <c r="PRL148" s="7"/>
      <c r="PRM148" s="7"/>
      <c r="PRN148" s="7"/>
      <c r="PRO148" s="7"/>
      <c r="PRP148" s="7"/>
      <c r="PRQ148" s="7"/>
      <c r="PRR148" s="7"/>
      <c r="PRS148" s="7"/>
      <c r="PRT148" s="7"/>
      <c r="PRU148" s="7"/>
      <c r="PRV148" s="7"/>
      <c r="PRW148" s="7"/>
      <c r="PRX148" s="7"/>
      <c r="PRY148" s="7"/>
      <c r="PRZ148" s="7"/>
      <c r="PSA148" s="7"/>
      <c r="PSB148" s="7"/>
      <c r="PSC148" s="7"/>
      <c r="PSD148" s="7"/>
      <c r="PSE148" s="7"/>
      <c r="PSF148" s="7"/>
      <c r="PSG148" s="7"/>
      <c r="PSH148" s="7"/>
      <c r="PSI148" s="7"/>
      <c r="PSJ148" s="7"/>
      <c r="PSK148" s="7"/>
      <c r="PSL148" s="7"/>
      <c r="PSM148" s="7"/>
      <c r="PSN148" s="7"/>
      <c r="PSO148" s="7"/>
      <c r="PSP148" s="7"/>
      <c r="PSQ148" s="7"/>
      <c r="PSR148" s="7"/>
      <c r="PSS148" s="7"/>
      <c r="PST148" s="7"/>
      <c r="PSU148" s="7"/>
      <c r="PSV148" s="7"/>
      <c r="PSW148" s="7"/>
      <c r="PSX148" s="7"/>
      <c r="PSY148" s="7"/>
      <c r="PSZ148" s="7"/>
      <c r="PTA148" s="7"/>
      <c r="PTB148" s="7"/>
      <c r="PTC148" s="7"/>
      <c r="PTD148" s="7"/>
      <c r="PTE148" s="7"/>
      <c r="PTF148" s="7"/>
      <c r="PTG148" s="7"/>
      <c r="PTH148" s="7"/>
      <c r="PTI148" s="7"/>
      <c r="PTJ148" s="7"/>
      <c r="PTK148" s="7"/>
      <c r="PTL148" s="7"/>
      <c r="PTM148" s="7"/>
      <c r="PTN148" s="7"/>
      <c r="PTO148" s="7"/>
      <c r="PTP148" s="7"/>
      <c r="PTQ148" s="7"/>
      <c r="PTR148" s="7"/>
      <c r="PTS148" s="7"/>
      <c r="PTT148" s="7"/>
      <c r="PTU148" s="7"/>
      <c r="PTV148" s="7"/>
      <c r="PTW148" s="7"/>
      <c r="PTX148" s="7"/>
      <c r="PTY148" s="7"/>
      <c r="PTZ148" s="7"/>
      <c r="PUA148" s="7"/>
      <c r="PUB148" s="7"/>
      <c r="PUC148" s="7"/>
      <c r="PUD148" s="7"/>
      <c r="PUE148" s="7"/>
      <c r="PUF148" s="7"/>
      <c r="PUG148" s="7"/>
      <c r="PUH148" s="7"/>
      <c r="PUI148" s="7"/>
      <c r="PUJ148" s="7"/>
      <c r="PUK148" s="7"/>
      <c r="PUL148" s="7"/>
      <c r="PUM148" s="7"/>
      <c r="PUN148" s="7"/>
      <c r="PUO148" s="7"/>
      <c r="PUP148" s="7"/>
      <c r="PUQ148" s="7"/>
      <c r="PUR148" s="7"/>
      <c r="PUS148" s="7"/>
      <c r="PUT148" s="7"/>
      <c r="PUU148" s="7"/>
      <c r="PUV148" s="7"/>
      <c r="PUW148" s="7"/>
      <c r="PUX148" s="7"/>
      <c r="PUY148" s="7"/>
      <c r="PUZ148" s="7"/>
      <c r="PVA148" s="7"/>
      <c r="PVB148" s="7"/>
      <c r="PVC148" s="7"/>
      <c r="PVD148" s="7"/>
      <c r="PVE148" s="7"/>
      <c r="PVF148" s="7"/>
      <c r="PVG148" s="7"/>
      <c r="PVH148" s="7"/>
      <c r="PVI148" s="7"/>
      <c r="PVJ148" s="7"/>
      <c r="PVK148" s="7"/>
      <c r="PVL148" s="7"/>
      <c r="PVM148" s="7"/>
      <c r="PVN148" s="7"/>
      <c r="PVO148" s="7"/>
      <c r="PVP148" s="7"/>
      <c r="PVQ148" s="7"/>
      <c r="PVR148" s="7"/>
      <c r="PVS148" s="7"/>
      <c r="PVT148" s="7"/>
      <c r="PVU148" s="7"/>
      <c r="PVV148" s="7"/>
      <c r="PVW148" s="7"/>
      <c r="PVX148" s="7"/>
      <c r="PVY148" s="7"/>
      <c r="PVZ148" s="7"/>
      <c r="PWA148" s="7"/>
      <c r="PWB148" s="7"/>
      <c r="PWC148" s="7"/>
      <c r="PWD148" s="7"/>
      <c r="PWE148" s="7"/>
      <c r="PWF148" s="7"/>
      <c r="PWG148" s="7"/>
      <c r="PWH148" s="7"/>
      <c r="PWI148" s="7"/>
      <c r="PWJ148" s="7"/>
      <c r="PWK148" s="7"/>
      <c r="PWL148" s="7"/>
      <c r="PWM148" s="7"/>
      <c r="PWN148" s="7"/>
      <c r="PWO148" s="7"/>
      <c r="PWP148" s="7"/>
      <c r="PWQ148" s="7"/>
      <c r="PWR148" s="7"/>
      <c r="PWS148" s="7"/>
      <c r="PWT148" s="7"/>
      <c r="PWU148" s="7"/>
      <c r="PWV148" s="7"/>
      <c r="PWW148" s="7"/>
      <c r="PWX148" s="7"/>
      <c r="PWY148" s="7"/>
      <c r="PWZ148" s="7"/>
      <c r="PXA148" s="7"/>
      <c r="PXB148" s="7"/>
      <c r="PXC148" s="7"/>
      <c r="PXD148" s="7"/>
      <c r="PXE148" s="7"/>
      <c r="PXF148" s="7"/>
      <c r="PXG148" s="7"/>
      <c r="PXH148" s="7"/>
      <c r="PXI148" s="7"/>
      <c r="PXJ148" s="7"/>
      <c r="PXK148" s="7"/>
      <c r="PXL148" s="7"/>
      <c r="PXM148" s="7"/>
      <c r="PXN148" s="7"/>
      <c r="PXO148" s="7"/>
      <c r="PXP148" s="7"/>
      <c r="PXQ148" s="7"/>
      <c r="PXR148" s="7"/>
      <c r="PXS148" s="7"/>
      <c r="PXT148" s="7"/>
      <c r="PXU148" s="7"/>
      <c r="PXV148" s="7"/>
      <c r="PXW148" s="7"/>
      <c r="PXX148" s="7"/>
      <c r="PXY148" s="7"/>
      <c r="PXZ148" s="7"/>
      <c r="PYA148" s="7"/>
      <c r="PYB148" s="7"/>
      <c r="PYC148" s="7"/>
      <c r="PYD148" s="7"/>
      <c r="PYE148" s="7"/>
      <c r="PYF148" s="7"/>
      <c r="PYG148" s="7"/>
      <c r="PYH148" s="7"/>
      <c r="PYI148" s="7"/>
      <c r="PYJ148" s="7"/>
      <c r="PYK148" s="7"/>
      <c r="PYL148" s="7"/>
      <c r="PYM148" s="7"/>
      <c r="PYN148" s="7"/>
      <c r="PYO148" s="7"/>
      <c r="PYP148" s="7"/>
      <c r="PYQ148" s="7"/>
      <c r="PYR148" s="7"/>
      <c r="PYS148" s="7"/>
      <c r="PYT148" s="7"/>
      <c r="PYU148" s="7"/>
      <c r="PYV148" s="7"/>
      <c r="PYW148" s="7"/>
      <c r="PYX148" s="7"/>
      <c r="PYY148" s="7"/>
      <c r="PYZ148" s="7"/>
      <c r="PZA148" s="7"/>
      <c r="PZB148" s="7"/>
      <c r="PZC148" s="7"/>
      <c r="PZD148" s="7"/>
      <c r="PZE148" s="7"/>
      <c r="PZF148" s="7"/>
      <c r="PZG148" s="7"/>
      <c r="PZH148" s="7"/>
      <c r="PZI148" s="7"/>
      <c r="PZJ148" s="7"/>
      <c r="PZK148" s="7"/>
      <c r="PZL148" s="7"/>
      <c r="PZM148" s="7"/>
      <c r="PZN148" s="7"/>
      <c r="PZO148" s="7"/>
      <c r="PZP148" s="7"/>
      <c r="PZQ148" s="7"/>
      <c r="PZR148" s="7"/>
      <c r="PZS148" s="7"/>
      <c r="PZT148" s="7"/>
      <c r="PZU148" s="7"/>
      <c r="PZV148" s="7"/>
      <c r="PZW148" s="7"/>
      <c r="PZX148" s="7"/>
      <c r="PZY148" s="7"/>
      <c r="PZZ148" s="7"/>
      <c r="QAA148" s="7"/>
      <c r="QAB148" s="7"/>
      <c r="QAC148" s="7"/>
      <c r="QAD148" s="7"/>
      <c r="QAE148" s="7"/>
      <c r="QAF148" s="7"/>
      <c r="QAG148" s="7"/>
      <c r="QAH148" s="7"/>
      <c r="QAI148" s="7"/>
      <c r="QAJ148" s="7"/>
      <c r="QAK148" s="7"/>
      <c r="QAL148" s="7"/>
      <c r="QAM148" s="7"/>
      <c r="QAN148" s="7"/>
      <c r="QAO148" s="7"/>
      <c r="QAP148" s="7"/>
      <c r="QAQ148" s="7"/>
      <c r="QAR148" s="7"/>
      <c r="QAS148" s="7"/>
      <c r="QAT148" s="7"/>
      <c r="QAU148" s="7"/>
      <c r="QAV148" s="7"/>
      <c r="QAX148" s="7"/>
      <c r="QAY148" s="7"/>
      <c r="QAZ148" s="7"/>
      <c r="QBA148" s="7"/>
      <c r="QBB148" s="7"/>
      <c r="QBC148" s="7"/>
      <c r="QBD148" s="7"/>
      <c r="QBE148" s="7"/>
      <c r="QBF148" s="7"/>
      <c r="QBG148" s="7"/>
      <c r="QBH148" s="7"/>
      <c r="QBI148" s="7"/>
      <c r="QBJ148" s="7"/>
      <c r="QBK148" s="7"/>
      <c r="QBL148" s="7"/>
      <c r="QBM148" s="7"/>
      <c r="QBN148" s="7"/>
      <c r="QBO148" s="7"/>
      <c r="QBP148" s="7"/>
      <c r="QBQ148" s="7"/>
      <c r="QBR148" s="7"/>
      <c r="QBS148" s="7"/>
      <c r="QBT148" s="7"/>
      <c r="QBU148" s="7"/>
      <c r="QBV148" s="7"/>
      <c r="QBW148" s="7"/>
      <c r="QBX148" s="7"/>
      <c r="QBY148" s="7"/>
      <c r="QBZ148" s="7"/>
      <c r="QCA148" s="7"/>
      <c r="QCB148" s="7"/>
      <c r="QCC148" s="7"/>
      <c r="QCD148" s="7"/>
      <c r="QCE148" s="7"/>
      <c r="QCF148" s="7"/>
      <c r="QCG148" s="7"/>
      <c r="QCH148" s="7"/>
      <c r="QCI148" s="7"/>
      <c r="QCJ148" s="7"/>
      <c r="QCK148" s="7"/>
      <c r="QCL148" s="7"/>
      <c r="QCM148" s="7"/>
      <c r="QCN148" s="7"/>
      <c r="QCO148" s="7"/>
      <c r="QCP148" s="7"/>
      <c r="QCQ148" s="7"/>
      <c r="QCR148" s="7"/>
      <c r="QCS148" s="7"/>
      <c r="QCT148" s="7"/>
      <c r="QCU148" s="7"/>
      <c r="QCV148" s="7"/>
      <c r="QCW148" s="7"/>
      <c r="QCX148" s="7"/>
      <c r="QCY148" s="7"/>
      <c r="QCZ148" s="7"/>
      <c r="QDA148" s="7"/>
      <c r="QDB148" s="7"/>
      <c r="QDC148" s="7"/>
      <c r="QDD148" s="7"/>
      <c r="QDE148" s="7"/>
      <c r="QDF148" s="7"/>
      <c r="QDG148" s="7"/>
      <c r="QDH148" s="7"/>
      <c r="QDI148" s="7"/>
      <c r="QDJ148" s="7"/>
      <c r="QDK148" s="7"/>
      <c r="QDL148" s="7"/>
      <c r="QDM148" s="7"/>
      <c r="QDN148" s="7"/>
      <c r="QDO148" s="7"/>
      <c r="QDP148" s="7"/>
      <c r="QDQ148" s="7"/>
      <c r="QDR148" s="7"/>
      <c r="QDS148" s="7"/>
      <c r="QDT148" s="7"/>
      <c r="QDU148" s="7"/>
      <c r="QDV148" s="7"/>
      <c r="QDW148" s="7"/>
      <c r="QDX148" s="7"/>
      <c r="QDY148" s="7"/>
      <c r="QDZ148" s="7"/>
      <c r="QEA148" s="7"/>
      <c r="QEB148" s="7"/>
      <c r="QEC148" s="7"/>
      <c r="QED148" s="7"/>
      <c r="QEE148" s="7"/>
      <c r="QEF148" s="7"/>
      <c r="QEG148" s="7"/>
      <c r="QEH148" s="7"/>
      <c r="QEI148" s="7"/>
      <c r="QEJ148" s="7"/>
      <c r="QEK148" s="7"/>
      <c r="QEL148" s="7"/>
      <c r="QEM148" s="7"/>
      <c r="QEN148" s="7"/>
      <c r="QEO148" s="7"/>
      <c r="QEP148" s="7"/>
      <c r="QEQ148" s="7"/>
      <c r="QER148" s="7"/>
      <c r="QES148" s="7"/>
      <c r="QET148" s="7"/>
      <c r="QEU148" s="7"/>
      <c r="QEV148" s="7"/>
      <c r="QEW148" s="7"/>
      <c r="QEX148" s="7"/>
      <c r="QEY148" s="7"/>
      <c r="QEZ148" s="7"/>
      <c r="QFA148" s="7"/>
      <c r="QFB148" s="7"/>
      <c r="QFC148" s="7"/>
      <c r="QFD148" s="7"/>
      <c r="QFE148" s="7"/>
      <c r="QFF148" s="7"/>
      <c r="QFG148" s="7"/>
      <c r="QFH148" s="7"/>
      <c r="QFI148" s="7"/>
      <c r="QFJ148" s="7"/>
      <c r="QFK148" s="7"/>
      <c r="QFL148" s="7"/>
      <c r="QFM148" s="7"/>
      <c r="QFN148" s="7"/>
      <c r="QFO148" s="7"/>
      <c r="QFP148" s="7"/>
      <c r="QFQ148" s="7"/>
      <c r="QFR148" s="7"/>
      <c r="QFS148" s="7"/>
      <c r="QFT148" s="7"/>
      <c r="QFU148" s="7"/>
      <c r="QFV148" s="7"/>
      <c r="QFW148" s="7"/>
      <c r="QFX148" s="7"/>
      <c r="QFY148" s="7"/>
      <c r="QFZ148" s="7"/>
      <c r="QGA148" s="7"/>
      <c r="QGB148" s="7"/>
      <c r="QGC148" s="7"/>
      <c r="QGD148" s="7"/>
      <c r="QGE148" s="7"/>
      <c r="QGF148" s="7"/>
      <c r="QGG148" s="7"/>
      <c r="QGH148" s="7"/>
      <c r="QGI148" s="7"/>
      <c r="QGJ148" s="7"/>
      <c r="QGK148" s="7"/>
      <c r="QGL148" s="7"/>
      <c r="QGM148" s="7"/>
      <c r="QGN148" s="7"/>
      <c r="QGO148" s="7"/>
      <c r="QGP148" s="7"/>
      <c r="QGQ148" s="7"/>
      <c r="QGR148" s="7"/>
      <c r="QGS148" s="7"/>
      <c r="QGT148" s="7"/>
      <c r="QGU148" s="7"/>
      <c r="QGV148" s="7"/>
      <c r="QGW148" s="7"/>
      <c r="QGX148" s="7"/>
      <c r="QGY148" s="7"/>
      <c r="QGZ148" s="7"/>
      <c r="QHA148" s="7"/>
      <c r="QHB148" s="7"/>
      <c r="QHC148" s="7"/>
      <c r="QHD148" s="7"/>
      <c r="QHE148" s="7"/>
      <c r="QHF148" s="7"/>
      <c r="QHG148" s="7"/>
      <c r="QHH148" s="7"/>
      <c r="QHI148" s="7"/>
      <c r="QHJ148" s="7"/>
      <c r="QHK148" s="7"/>
      <c r="QHL148" s="7"/>
      <c r="QHM148" s="7"/>
      <c r="QHN148" s="7"/>
      <c r="QHO148" s="7"/>
      <c r="QHP148" s="7"/>
      <c r="QHQ148" s="7"/>
      <c r="QHR148" s="7"/>
      <c r="QHS148" s="7"/>
      <c r="QHT148" s="7"/>
      <c r="QHU148" s="7"/>
      <c r="QHV148" s="7"/>
      <c r="QHW148" s="7"/>
      <c r="QHX148" s="7"/>
      <c r="QHY148" s="7"/>
      <c r="QHZ148" s="7"/>
      <c r="QIA148" s="7"/>
      <c r="QIB148" s="7"/>
      <c r="QIC148" s="7"/>
      <c r="QID148" s="7"/>
      <c r="QIE148" s="7"/>
      <c r="QIF148" s="7"/>
      <c r="QIG148" s="7"/>
      <c r="QIH148" s="7"/>
      <c r="QII148" s="7"/>
      <c r="QIJ148" s="7"/>
      <c r="QIK148" s="7"/>
      <c r="QIL148" s="7"/>
      <c r="QIM148" s="7"/>
      <c r="QIN148" s="7"/>
      <c r="QIO148" s="7"/>
      <c r="QIP148" s="7"/>
      <c r="QIQ148" s="7"/>
      <c r="QIR148" s="7"/>
      <c r="QIS148" s="7"/>
      <c r="QIT148" s="7"/>
      <c r="QIU148" s="7"/>
      <c r="QIV148" s="7"/>
      <c r="QIW148" s="7"/>
      <c r="QIX148" s="7"/>
      <c r="QIY148" s="7"/>
      <c r="QIZ148" s="7"/>
      <c r="QJA148" s="7"/>
      <c r="QJB148" s="7"/>
      <c r="QJC148" s="7"/>
      <c r="QJD148" s="7"/>
      <c r="QJE148" s="7"/>
      <c r="QJF148" s="7"/>
      <c r="QJG148" s="7"/>
      <c r="QJH148" s="7"/>
      <c r="QJI148" s="7"/>
      <c r="QJJ148" s="7"/>
      <c r="QJK148" s="7"/>
      <c r="QJL148" s="7"/>
      <c r="QJM148" s="7"/>
      <c r="QJN148" s="7"/>
      <c r="QJO148" s="7"/>
      <c r="QJP148" s="7"/>
      <c r="QJQ148" s="7"/>
      <c r="QJR148" s="7"/>
      <c r="QJS148" s="7"/>
      <c r="QJT148" s="7"/>
      <c r="QJU148" s="7"/>
      <c r="QJV148" s="7"/>
      <c r="QJW148" s="7"/>
      <c r="QJX148" s="7"/>
      <c r="QJY148" s="7"/>
      <c r="QJZ148" s="7"/>
      <c r="QKA148" s="7"/>
      <c r="QKB148" s="7"/>
      <c r="QKC148" s="7"/>
      <c r="QKD148" s="7"/>
      <c r="QKE148" s="7"/>
      <c r="QKF148" s="7"/>
      <c r="QKG148" s="7"/>
      <c r="QKH148" s="7"/>
      <c r="QKI148" s="7"/>
      <c r="QKJ148" s="7"/>
      <c r="QKK148" s="7"/>
      <c r="QKL148" s="7"/>
      <c r="QKM148" s="7"/>
      <c r="QKN148" s="7"/>
      <c r="QKO148" s="7"/>
      <c r="QKP148" s="7"/>
      <c r="QKQ148" s="7"/>
      <c r="QKR148" s="7"/>
      <c r="QKT148" s="7"/>
      <c r="QKU148" s="7"/>
      <c r="QKV148" s="7"/>
      <c r="QKW148" s="7"/>
      <c r="QKX148" s="7"/>
      <c r="QKY148" s="7"/>
      <c r="QKZ148" s="7"/>
      <c r="QLA148" s="7"/>
      <c r="QLB148" s="7"/>
      <c r="QLC148" s="7"/>
      <c r="QLD148" s="7"/>
      <c r="QLE148" s="7"/>
      <c r="QLF148" s="7"/>
      <c r="QLG148" s="7"/>
      <c r="QLH148" s="7"/>
      <c r="QLI148" s="7"/>
      <c r="QLJ148" s="7"/>
      <c r="QLK148" s="7"/>
      <c r="QLL148" s="7"/>
      <c r="QLM148" s="7"/>
      <c r="QLN148" s="7"/>
      <c r="QLO148" s="7"/>
      <c r="QLP148" s="7"/>
      <c r="QLQ148" s="7"/>
      <c r="QLR148" s="7"/>
      <c r="QLS148" s="7"/>
      <c r="QLT148" s="7"/>
      <c r="QLU148" s="7"/>
      <c r="QLV148" s="7"/>
      <c r="QLW148" s="7"/>
      <c r="QLX148" s="7"/>
      <c r="QLY148" s="7"/>
      <c r="QLZ148" s="7"/>
      <c r="QMA148" s="7"/>
      <c r="QMB148" s="7"/>
      <c r="QMC148" s="7"/>
      <c r="QMD148" s="7"/>
      <c r="QME148" s="7"/>
      <c r="QMF148" s="7"/>
      <c r="QMG148" s="7"/>
      <c r="QMH148" s="7"/>
      <c r="QMI148" s="7"/>
      <c r="QMJ148" s="7"/>
      <c r="QMK148" s="7"/>
      <c r="QML148" s="7"/>
      <c r="QMM148" s="7"/>
      <c r="QMN148" s="7"/>
      <c r="QMO148" s="7"/>
      <c r="QMP148" s="7"/>
      <c r="QMQ148" s="7"/>
      <c r="QMR148" s="7"/>
      <c r="QMS148" s="7"/>
      <c r="QMT148" s="7"/>
      <c r="QMU148" s="7"/>
      <c r="QMV148" s="7"/>
      <c r="QMW148" s="7"/>
      <c r="QMX148" s="7"/>
      <c r="QMY148" s="7"/>
      <c r="QMZ148" s="7"/>
      <c r="QNA148" s="7"/>
      <c r="QNB148" s="7"/>
      <c r="QNC148" s="7"/>
      <c r="QND148" s="7"/>
      <c r="QNE148" s="7"/>
      <c r="QNF148" s="7"/>
      <c r="QNG148" s="7"/>
      <c r="QNH148" s="7"/>
      <c r="QNI148" s="7"/>
      <c r="QNJ148" s="7"/>
      <c r="QNK148" s="7"/>
      <c r="QNL148" s="7"/>
      <c r="QNM148" s="7"/>
      <c r="QNN148" s="7"/>
      <c r="QNO148" s="7"/>
      <c r="QNP148" s="7"/>
      <c r="QNQ148" s="7"/>
      <c r="QNR148" s="7"/>
      <c r="QNS148" s="7"/>
      <c r="QNT148" s="7"/>
      <c r="QNU148" s="7"/>
      <c r="QNV148" s="7"/>
      <c r="QNW148" s="7"/>
      <c r="QNX148" s="7"/>
      <c r="QNY148" s="7"/>
      <c r="QNZ148" s="7"/>
      <c r="QOA148" s="7"/>
      <c r="QOB148" s="7"/>
      <c r="QOC148" s="7"/>
      <c r="QOD148" s="7"/>
      <c r="QOE148" s="7"/>
      <c r="QOF148" s="7"/>
      <c r="QOG148" s="7"/>
      <c r="QOH148" s="7"/>
      <c r="QOI148" s="7"/>
      <c r="QOJ148" s="7"/>
      <c r="QOK148" s="7"/>
      <c r="QOL148" s="7"/>
      <c r="QOM148" s="7"/>
      <c r="QON148" s="7"/>
      <c r="QOO148" s="7"/>
      <c r="QOP148" s="7"/>
      <c r="QOQ148" s="7"/>
      <c r="QOR148" s="7"/>
      <c r="QOS148" s="7"/>
      <c r="QOT148" s="7"/>
      <c r="QOU148" s="7"/>
      <c r="QOV148" s="7"/>
      <c r="QOW148" s="7"/>
      <c r="QOX148" s="7"/>
      <c r="QOY148" s="7"/>
      <c r="QOZ148" s="7"/>
      <c r="QPA148" s="7"/>
      <c r="QPB148" s="7"/>
      <c r="QPC148" s="7"/>
      <c r="QPD148" s="7"/>
      <c r="QPE148" s="7"/>
      <c r="QPF148" s="7"/>
      <c r="QPG148" s="7"/>
      <c r="QPH148" s="7"/>
      <c r="QPI148" s="7"/>
      <c r="QPJ148" s="7"/>
      <c r="QPK148" s="7"/>
      <c r="QPL148" s="7"/>
      <c r="QPM148" s="7"/>
      <c r="QPN148" s="7"/>
      <c r="QPO148" s="7"/>
      <c r="QPP148" s="7"/>
      <c r="QPQ148" s="7"/>
      <c r="QPR148" s="7"/>
      <c r="QPS148" s="7"/>
      <c r="QPT148" s="7"/>
      <c r="QPU148" s="7"/>
      <c r="QPV148" s="7"/>
      <c r="QPW148" s="7"/>
      <c r="QPX148" s="7"/>
      <c r="QPY148" s="7"/>
      <c r="QPZ148" s="7"/>
      <c r="QQA148" s="7"/>
      <c r="QQB148" s="7"/>
      <c r="QQC148" s="7"/>
      <c r="QQD148" s="7"/>
      <c r="QQE148" s="7"/>
      <c r="QQF148" s="7"/>
      <c r="QQG148" s="7"/>
      <c r="QQH148" s="7"/>
      <c r="QQI148" s="7"/>
      <c r="QQJ148" s="7"/>
      <c r="QQK148" s="7"/>
      <c r="QQL148" s="7"/>
      <c r="QQM148" s="7"/>
      <c r="QQN148" s="7"/>
      <c r="QQO148" s="7"/>
      <c r="QQP148" s="7"/>
      <c r="QQQ148" s="7"/>
      <c r="QQR148" s="7"/>
      <c r="QQS148" s="7"/>
      <c r="QQT148" s="7"/>
      <c r="QQU148" s="7"/>
      <c r="QQV148" s="7"/>
      <c r="QQW148" s="7"/>
      <c r="QQX148" s="7"/>
      <c r="QQY148" s="7"/>
      <c r="QQZ148" s="7"/>
      <c r="QRA148" s="7"/>
      <c r="QRB148" s="7"/>
      <c r="QRC148" s="7"/>
      <c r="QRD148" s="7"/>
      <c r="QRE148" s="7"/>
      <c r="QRF148" s="7"/>
      <c r="QRG148" s="7"/>
      <c r="QRH148" s="7"/>
      <c r="QRI148" s="7"/>
      <c r="QRJ148" s="7"/>
      <c r="QRK148" s="7"/>
      <c r="QRL148" s="7"/>
      <c r="QRM148" s="7"/>
      <c r="QRN148" s="7"/>
      <c r="QRO148" s="7"/>
      <c r="QRP148" s="7"/>
      <c r="QRQ148" s="7"/>
      <c r="QRR148" s="7"/>
      <c r="QRS148" s="7"/>
      <c r="QRT148" s="7"/>
      <c r="QRU148" s="7"/>
      <c r="QRV148" s="7"/>
      <c r="QRW148" s="7"/>
      <c r="QRX148" s="7"/>
      <c r="QRY148" s="7"/>
      <c r="QRZ148" s="7"/>
      <c r="QSA148" s="7"/>
      <c r="QSB148" s="7"/>
      <c r="QSC148" s="7"/>
      <c r="QSD148" s="7"/>
      <c r="QSE148" s="7"/>
      <c r="QSF148" s="7"/>
      <c r="QSG148" s="7"/>
      <c r="QSH148" s="7"/>
      <c r="QSI148" s="7"/>
      <c r="QSJ148" s="7"/>
      <c r="QSK148" s="7"/>
      <c r="QSL148" s="7"/>
      <c r="QSM148" s="7"/>
      <c r="QSN148" s="7"/>
      <c r="QSO148" s="7"/>
      <c r="QSP148" s="7"/>
      <c r="QSQ148" s="7"/>
      <c r="QSR148" s="7"/>
      <c r="QSS148" s="7"/>
      <c r="QST148" s="7"/>
      <c r="QSU148" s="7"/>
      <c r="QSV148" s="7"/>
      <c r="QSW148" s="7"/>
      <c r="QSX148" s="7"/>
      <c r="QSY148" s="7"/>
      <c r="QSZ148" s="7"/>
      <c r="QTA148" s="7"/>
      <c r="QTB148" s="7"/>
      <c r="QTC148" s="7"/>
      <c r="QTD148" s="7"/>
      <c r="QTE148" s="7"/>
      <c r="QTF148" s="7"/>
      <c r="QTG148" s="7"/>
      <c r="QTH148" s="7"/>
      <c r="QTI148" s="7"/>
      <c r="QTJ148" s="7"/>
      <c r="QTK148" s="7"/>
      <c r="QTL148" s="7"/>
      <c r="QTM148" s="7"/>
      <c r="QTN148" s="7"/>
      <c r="QTO148" s="7"/>
      <c r="QTP148" s="7"/>
      <c r="QTQ148" s="7"/>
      <c r="QTR148" s="7"/>
      <c r="QTS148" s="7"/>
      <c r="QTT148" s="7"/>
      <c r="QTU148" s="7"/>
      <c r="QTV148" s="7"/>
      <c r="QTW148" s="7"/>
      <c r="QTX148" s="7"/>
      <c r="QTY148" s="7"/>
      <c r="QTZ148" s="7"/>
      <c r="QUA148" s="7"/>
      <c r="QUB148" s="7"/>
      <c r="QUC148" s="7"/>
      <c r="QUD148" s="7"/>
      <c r="QUE148" s="7"/>
      <c r="QUF148" s="7"/>
      <c r="QUG148" s="7"/>
      <c r="QUH148" s="7"/>
      <c r="QUI148" s="7"/>
      <c r="QUJ148" s="7"/>
      <c r="QUK148" s="7"/>
      <c r="QUL148" s="7"/>
      <c r="QUM148" s="7"/>
      <c r="QUN148" s="7"/>
      <c r="QUP148" s="7"/>
      <c r="QUQ148" s="7"/>
      <c r="QUR148" s="7"/>
      <c r="QUS148" s="7"/>
      <c r="QUT148" s="7"/>
      <c r="QUU148" s="7"/>
      <c r="QUV148" s="7"/>
      <c r="QUW148" s="7"/>
      <c r="QUX148" s="7"/>
      <c r="QUY148" s="7"/>
      <c r="QUZ148" s="7"/>
      <c r="QVA148" s="7"/>
      <c r="QVB148" s="7"/>
      <c r="QVC148" s="7"/>
      <c r="QVD148" s="7"/>
      <c r="QVE148" s="7"/>
      <c r="QVF148" s="7"/>
      <c r="QVG148" s="7"/>
      <c r="QVH148" s="7"/>
      <c r="QVI148" s="7"/>
      <c r="QVJ148" s="7"/>
      <c r="QVK148" s="7"/>
      <c r="QVL148" s="7"/>
      <c r="QVM148" s="7"/>
      <c r="QVN148" s="7"/>
      <c r="QVO148" s="7"/>
      <c r="QVP148" s="7"/>
      <c r="QVQ148" s="7"/>
      <c r="QVR148" s="7"/>
      <c r="QVS148" s="7"/>
      <c r="QVT148" s="7"/>
      <c r="QVU148" s="7"/>
      <c r="QVV148" s="7"/>
      <c r="QVW148" s="7"/>
      <c r="QVX148" s="7"/>
      <c r="QVY148" s="7"/>
      <c r="QVZ148" s="7"/>
      <c r="QWA148" s="7"/>
      <c r="QWB148" s="7"/>
      <c r="QWC148" s="7"/>
      <c r="QWD148" s="7"/>
      <c r="QWE148" s="7"/>
      <c r="QWF148" s="7"/>
      <c r="QWG148" s="7"/>
      <c r="QWH148" s="7"/>
      <c r="QWI148" s="7"/>
      <c r="QWJ148" s="7"/>
      <c r="QWK148" s="7"/>
      <c r="QWL148" s="7"/>
      <c r="QWM148" s="7"/>
      <c r="QWN148" s="7"/>
      <c r="QWO148" s="7"/>
      <c r="QWP148" s="7"/>
      <c r="QWQ148" s="7"/>
      <c r="QWR148" s="7"/>
      <c r="QWS148" s="7"/>
      <c r="QWT148" s="7"/>
      <c r="QWU148" s="7"/>
      <c r="QWV148" s="7"/>
      <c r="QWW148" s="7"/>
      <c r="QWX148" s="7"/>
      <c r="QWY148" s="7"/>
      <c r="QWZ148" s="7"/>
      <c r="QXA148" s="7"/>
      <c r="QXB148" s="7"/>
      <c r="QXC148" s="7"/>
      <c r="QXD148" s="7"/>
      <c r="QXE148" s="7"/>
      <c r="QXF148" s="7"/>
      <c r="QXG148" s="7"/>
      <c r="QXH148" s="7"/>
      <c r="QXI148" s="7"/>
      <c r="QXJ148" s="7"/>
      <c r="QXK148" s="7"/>
      <c r="QXL148" s="7"/>
      <c r="QXM148" s="7"/>
      <c r="QXN148" s="7"/>
      <c r="QXO148" s="7"/>
      <c r="QXP148" s="7"/>
      <c r="QXQ148" s="7"/>
      <c r="QXR148" s="7"/>
      <c r="QXS148" s="7"/>
      <c r="QXT148" s="7"/>
      <c r="QXU148" s="7"/>
      <c r="QXV148" s="7"/>
      <c r="QXW148" s="7"/>
      <c r="QXX148" s="7"/>
      <c r="QXY148" s="7"/>
      <c r="QXZ148" s="7"/>
      <c r="QYA148" s="7"/>
      <c r="QYB148" s="7"/>
      <c r="QYC148" s="7"/>
      <c r="QYD148" s="7"/>
      <c r="QYE148" s="7"/>
      <c r="QYF148" s="7"/>
      <c r="QYG148" s="7"/>
      <c r="QYH148" s="7"/>
      <c r="QYI148" s="7"/>
      <c r="QYJ148" s="7"/>
      <c r="QYK148" s="7"/>
      <c r="QYL148" s="7"/>
      <c r="QYM148" s="7"/>
      <c r="QYN148" s="7"/>
      <c r="QYO148" s="7"/>
      <c r="QYP148" s="7"/>
      <c r="QYQ148" s="7"/>
      <c r="QYR148" s="7"/>
      <c r="QYS148" s="7"/>
      <c r="QYT148" s="7"/>
      <c r="QYU148" s="7"/>
      <c r="QYV148" s="7"/>
      <c r="QYW148" s="7"/>
      <c r="QYX148" s="7"/>
      <c r="QYY148" s="7"/>
      <c r="QYZ148" s="7"/>
      <c r="QZA148" s="7"/>
      <c r="QZB148" s="7"/>
      <c r="QZC148" s="7"/>
      <c r="QZD148" s="7"/>
      <c r="QZE148" s="7"/>
      <c r="QZF148" s="7"/>
      <c r="QZG148" s="7"/>
      <c r="QZH148" s="7"/>
      <c r="QZI148" s="7"/>
      <c r="QZJ148" s="7"/>
      <c r="QZK148" s="7"/>
      <c r="QZL148" s="7"/>
      <c r="QZM148" s="7"/>
      <c r="QZN148" s="7"/>
      <c r="QZO148" s="7"/>
      <c r="QZP148" s="7"/>
      <c r="QZQ148" s="7"/>
      <c r="QZR148" s="7"/>
      <c r="QZS148" s="7"/>
      <c r="QZT148" s="7"/>
      <c r="QZU148" s="7"/>
      <c r="QZV148" s="7"/>
      <c r="QZW148" s="7"/>
      <c r="QZX148" s="7"/>
      <c r="QZY148" s="7"/>
      <c r="QZZ148" s="7"/>
      <c r="RAA148" s="7"/>
      <c r="RAB148" s="7"/>
      <c r="RAC148" s="7"/>
      <c r="RAD148" s="7"/>
      <c r="RAE148" s="7"/>
      <c r="RAF148" s="7"/>
      <c r="RAG148" s="7"/>
      <c r="RAH148" s="7"/>
      <c r="RAI148" s="7"/>
      <c r="RAJ148" s="7"/>
      <c r="RAK148" s="7"/>
      <c r="RAL148" s="7"/>
      <c r="RAM148" s="7"/>
      <c r="RAN148" s="7"/>
      <c r="RAO148" s="7"/>
      <c r="RAP148" s="7"/>
      <c r="RAQ148" s="7"/>
      <c r="RAR148" s="7"/>
      <c r="RAS148" s="7"/>
      <c r="RAT148" s="7"/>
      <c r="RAU148" s="7"/>
      <c r="RAV148" s="7"/>
      <c r="RAW148" s="7"/>
      <c r="RAX148" s="7"/>
      <c r="RAY148" s="7"/>
      <c r="RAZ148" s="7"/>
      <c r="RBA148" s="7"/>
      <c r="RBB148" s="7"/>
      <c r="RBC148" s="7"/>
      <c r="RBD148" s="7"/>
      <c r="RBE148" s="7"/>
      <c r="RBF148" s="7"/>
      <c r="RBG148" s="7"/>
      <c r="RBH148" s="7"/>
      <c r="RBI148" s="7"/>
      <c r="RBJ148" s="7"/>
      <c r="RBK148" s="7"/>
      <c r="RBL148" s="7"/>
      <c r="RBM148" s="7"/>
      <c r="RBN148" s="7"/>
      <c r="RBO148" s="7"/>
      <c r="RBP148" s="7"/>
      <c r="RBQ148" s="7"/>
      <c r="RBR148" s="7"/>
      <c r="RBS148" s="7"/>
      <c r="RBT148" s="7"/>
      <c r="RBU148" s="7"/>
      <c r="RBV148" s="7"/>
      <c r="RBW148" s="7"/>
      <c r="RBX148" s="7"/>
      <c r="RBY148" s="7"/>
      <c r="RBZ148" s="7"/>
      <c r="RCA148" s="7"/>
      <c r="RCB148" s="7"/>
      <c r="RCC148" s="7"/>
      <c r="RCD148" s="7"/>
      <c r="RCE148" s="7"/>
      <c r="RCF148" s="7"/>
      <c r="RCG148" s="7"/>
      <c r="RCH148" s="7"/>
      <c r="RCI148" s="7"/>
      <c r="RCJ148" s="7"/>
      <c r="RCK148" s="7"/>
      <c r="RCL148" s="7"/>
      <c r="RCM148" s="7"/>
      <c r="RCN148" s="7"/>
      <c r="RCO148" s="7"/>
      <c r="RCP148" s="7"/>
      <c r="RCQ148" s="7"/>
      <c r="RCR148" s="7"/>
      <c r="RCS148" s="7"/>
      <c r="RCT148" s="7"/>
      <c r="RCU148" s="7"/>
      <c r="RCV148" s="7"/>
      <c r="RCW148" s="7"/>
      <c r="RCX148" s="7"/>
      <c r="RCY148" s="7"/>
      <c r="RCZ148" s="7"/>
      <c r="RDA148" s="7"/>
      <c r="RDB148" s="7"/>
      <c r="RDC148" s="7"/>
      <c r="RDD148" s="7"/>
      <c r="RDE148" s="7"/>
      <c r="RDF148" s="7"/>
      <c r="RDG148" s="7"/>
      <c r="RDH148" s="7"/>
      <c r="RDI148" s="7"/>
      <c r="RDJ148" s="7"/>
      <c r="RDK148" s="7"/>
      <c r="RDL148" s="7"/>
      <c r="RDM148" s="7"/>
      <c r="RDN148" s="7"/>
      <c r="RDO148" s="7"/>
      <c r="RDP148" s="7"/>
      <c r="RDQ148" s="7"/>
      <c r="RDR148" s="7"/>
      <c r="RDS148" s="7"/>
      <c r="RDT148" s="7"/>
      <c r="RDU148" s="7"/>
      <c r="RDV148" s="7"/>
      <c r="RDW148" s="7"/>
      <c r="RDX148" s="7"/>
      <c r="RDY148" s="7"/>
      <c r="RDZ148" s="7"/>
      <c r="REA148" s="7"/>
      <c r="REB148" s="7"/>
      <c r="REC148" s="7"/>
      <c r="RED148" s="7"/>
      <c r="REE148" s="7"/>
      <c r="REF148" s="7"/>
      <c r="REG148" s="7"/>
      <c r="REH148" s="7"/>
      <c r="REI148" s="7"/>
      <c r="REJ148" s="7"/>
      <c r="REL148" s="7"/>
      <c r="REM148" s="7"/>
      <c r="REN148" s="7"/>
      <c r="REO148" s="7"/>
      <c r="REP148" s="7"/>
      <c r="REQ148" s="7"/>
      <c r="RER148" s="7"/>
      <c r="RES148" s="7"/>
      <c r="RET148" s="7"/>
      <c r="REU148" s="7"/>
      <c r="REV148" s="7"/>
      <c r="REW148" s="7"/>
      <c r="REX148" s="7"/>
      <c r="REY148" s="7"/>
      <c r="REZ148" s="7"/>
      <c r="RFA148" s="7"/>
      <c r="RFB148" s="7"/>
      <c r="RFC148" s="7"/>
      <c r="RFD148" s="7"/>
      <c r="RFE148" s="7"/>
      <c r="RFF148" s="7"/>
      <c r="RFG148" s="7"/>
      <c r="RFH148" s="7"/>
      <c r="RFI148" s="7"/>
      <c r="RFJ148" s="7"/>
      <c r="RFK148" s="7"/>
      <c r="RFL148" s="7"/>
      <c r="RFM148" s="7"/>
      <c r="RFN148" s="7"/>
      <c r="RFO148" s="7"/>
      <c r="RFP148" s="7"/>
      <c r="RFQ148" s="7"/>
      <c r="RFR148" s="7"/>
      <c r="RFS148" s="7"/>
      <c r="RFT148" s="7"/>
      <c r="RFU148" s="7"/>
      <c r="RFV148" s="7"/>
      <c r="RFW148" s="7"/>
      <c r="RFX148" s="7"/>
      <c r="RFY148" s="7"/>
      <c r="RFZ148" s="7"/>
      <c r="RGA148" s="7"/>
      <c r="RGB148" s="7"/>
      <c r="RGC148" s="7"/>
      <c r="RGD148" s="7"/>
      <c r="RGE148" s="7"/>
      <c r="RGF148" s="7"/>
      <c r="RGG148" s="7"/>
      <c r="RGH148" s="7"/>
      <c r="RGI148" s="7"/>
      <c r="RGJ148" s="7"/>
      <c r="RGK148" s="7"/>
      <c r="RGL148" s="7"/>
      <c r="RGM148" s="7"/>
      <c r="RGN148" s="7"/>
      <c r="RGO148" s="7"/>
      <c r="RGP148" s="7"/>
      <c r="RGQ148" s="7"/>
      <c r="RGR148" s="7"/>
      <c r="RGS148" s="7"/>
      <c r="RGT148" s="7"/>
      <c r="RGU148" s="7"/>
      <c r="RGV148" s="7"/>
      <c r="RGW148" s="7"/>
      <c r="RGX148" s="7"/>
      <c r="RGY148" s="7"/>
      <c r="RGZ148" s="7"/>
      <c r="RHA148" s="7"/>
      <c r="RHB148" s="7"/>
      <c r="RHC148" s="7"/>
      <c r="RHD148" s="7"/>
      <c r="RHE148" s="7"/>
      <c r="RHF148" s="7"/>
      <c r="RHG148" s="7"/>
      <c r="RHH148" s="7"/>
      <c r="RHI148" s="7"/>
      <c r="RHJ148" s="7"/>
      <c r="RHK148" s="7"/>
      <c r="RHL148" s="7"/>
      <c r="RHM148" s="7"/>
      <c r="RHN148" s="7"/>
      <c r="RHO148" s="7"/>
      <c r="RHP148" s="7"/>
      <c r="RHQ148" s="7"/>
      <c r="RHR148" s="7"/>
      <c r="RHS148" s="7"/>
      <c r="RHT148" s="7"/>
      <c r="RHU148" s="7"/>
      <c r="RHV148" s="7"/>
      <c r="RHW148" s="7"/>
      <c r="RHX148" s="7"/>
      <c r="RHY148" s="7"/>
      <c r="RHZ148" s="7"/>
      <c r="RIA148" s="7"/>
      <c r="RIB148" s="7"/>
      <c r="RIC148" s="7"/>
      <c r="RID148" s="7"/>
      <c r="RIE148" s="7"/>
      <c r="RIF148" s="7"/>
      <c r="RIG148" s="7"/>
      <c r="RIH148" s="7"/>
      <c r="RII148" s="7"/>
      <c r="RIJ148" s="7"/>
      <c r="RIK148" s="7"/>
      <c r="RIL148" s="7"/>
      <c r="RIM148" s="7"/>
      <c r="RIN148" s="7"/>
      <c r="RIO148" s="7"/>
      <c r="RIP148" s="7"/>
      <c r="RIQ148" s="7"/>
      <c r="RIR148" s="7"/>
      <c r="RIS148" s="7"/>
      <c r="RIT148" s="7"/>
      <c r="RIU148" s="7"/>
      <c r="RIV148" s="7"/>
      <c r="RIW148" s="7"/>
      <c r="RIX148" s="7"/>
      <c r="RIY148" s="7"/>
      <c r="RIZ148" s="7"/>
      <c r="RJA148" s="7"/>
      <c r="RJB148" s="7"/>
      <c r="RJC148" s="7"/>
      <c r="RJD148" s="7"/>
      <c r="RJE148" s="7"/>
      <c r="RJF148" s="7"/>
      <c r="RJG148" s="7"/>
      <c r="RJH148" s="7"/>
      <c r="RJI148" s="7"/>
      <c r="RJJ148" s="7"/>
      <c r="RJK148" s="7"/>
      <c r="RJL148" s="7"/>
      <c r="RJM148" s="7"/>
      <c r="RJN148" s="7"/>
      <c r="RJO148" s="7"/>
      <c r="RJP148" s="7"/>
      <c r="RJQ148" s="7"/>
      <c r="RJR148" s="7"/>
      <c r="RJS148" s="7"/>
      <c r="RJT148" s="7"/>
      <c r="RJU148" s="7"/>
      <c r="RJV148" s="7"/>
      <c r="RJW148" s="7"/>
      <c r="RJX148" s="7"/>
      <c r="RJY148" s="7"/>
      <c r="RJZ148" s="7"/>
      <c r="RKA148" s="7"/>
      <c r="RKB148" s="7"/>
      <c r="RKC148" s="7"/>
      <c r="RKD148" s="7"/>
      <c r="RKE148" s="7"/>
      <c r="RKF148" s="7"/>
      <c r="RKG148" s="7"/>
      <c r="RKH148" s="7"/>
      <c r="RKI148" s="7"/>
      <c r="RKJ148" s="7"/>
      <c r="RKK148" s="7"/>
      <c r="RKL148" s="7"/>
      <c r="RKM148" s="7"/>
      <c r="RKN148" s="7"/>
      <c r="RKO148" s="7"/>
      <c r="RKP148" s="7"/>
      <c r="RKQ148" s="7"/>
      <c r="RKR148" s="7"/>
      <c r="RKS148" s="7"/>
      <c r="RKT148" s="7"/>
      <c r="RKU148" s="7"/>
      <c r="RKV148" s="7"/>
      <c r="RKW148" s="7"/>
      <c r="RKX148" s="7"/>
      <c r="RKY148" s="7"/>
      <c r="RKZ148" s="7"/>
      <c r="RLA148" s="7"/>
      <c r="RLB148" s="7"/>
      <c r="RLC148" s="7"/>
      <c r="RLD148" s="7"/>
      <c r="RLE148" s="7"/>
      <c r="RLF148" s="7"/>
      <c r="RLG148" s="7"/>
      <c r="RLH148" s="7"/>
      <c r="RLI148" s="7"/>
      <c r="RLJ148" s="7"/>
      <c r="RLK148" s="7"/>
      <c r="RLL148" s="7"/>
      <c r="RLM148" s="7"/>
      <c r="RLN148" s="7"/>
      <c r="RLO148" s="7"/>
      <c r="RLP148" s="7"/>
      <c r="RLQ148" s="7"/>
      <c r="RLR148" s="7"/>
      <c r="RLS148" s="7"/>
      <c r="RLT148" s="7"/>
      <c r="RLU148" s="7"/>
      <c r="RLV148" s="7"/>
      <c r="RLW148" s="7"/>
      <c r="RLX148" s="7"/>
      <c r="RLY148" s="7"/>
      <c r="RLZ148" s="7"/>
      <c r="RMA148" s="7"/>
      <c r="RMB148" s="7"/>
      <c r="RMC148" s="7"/>
      <c r="RMD148" s="7"/>
      <c r="RME148" s="7"/>
      <c r="RMF148" s="7"/>
      <c r="RMG148" s="7"/>
      <c r="RMH148" s="7"/>
      <c r="RMI148" s="7"/>
      <c r="RMJ148" s="7"/>
      <c r="RMK148" s="7"/>
      <c r="RML148" s="7"/>
      <c r="RMM148" s="7"/>
      <c r="RMN148" s="7"/>
      <c r="RMO148" s="7"/>
      <c r="RMP148" s="7"/>
      <c r="RMQ148" s="7"/>
      <c r="RMR148" s="7"/>
      <c r="RMS148" s="7"/>
      <c r="RMT148" s="7"/>
      <c r="RMU148" s="7"/>
      <c r="RMV148" s="7"/>
      <c r="RMW148" s="7"/>
      <c r="RMX148" s="7"/>
      <c r="RMY148" s="7"/>
      <c r="RMZ148" s="7"/>
      <c r="RNA148" s="7"/>
      <c r="RNB148" s="7"/>
      <c r="RNC148" s="7"/>
      <c r="RND148" s="7"/>
      <c r="RNE148" s="7"/>
      <c r="RNF148" s="7"/>
      <c r="RNG148" s="7"/>
      <c r="RNH148" s="7"/>
      <c r="RNI148" s="7"/>
      <c r="RNJ148" s="7"/>
      <c r="RNK148" s="7"/>
      <c r="RNL148" s="7"/>
      <c r="RNM148" s="7"/>
      <c r="RNN148" s="7"/>
      <c r="RNO148" s="7"/>
      <c r="RNP148" s="7"/>
      <c r="RNQ148" s="7"/>
      <c r="RNR148" s="7"/>
      <c r="RNS148" s="7"/>
      <c r="RNT148" s="7"/>
      <c r="RNU148" s="7"/>
      <c r="RNV148" s="7"/>
      <c r="RNW148" s="7"/>
      <c r="RNX148" s="7"/>
      <c r="RNY148" s="7"/>
      <c r="RNZ148" s="7"/>
      <c r="ROA148" s="7"/>
      <c r="ROB148" s="7"/>
      <c r="ROC148" s="7"/>
      <c r="ROD148" s="7"/>
      <c r="ROE148" s="7"/>
      <c r="ROF148" s="7"/>
      <c r="ROH148" s="7"/>
      <c r="ROI148" s="7"/>
      <c r="ROJ148" s="7"/>
      <c r="ROK148" s="7"/>
      <c r="ROL148" s="7"/>
      <c r="ROM148" s="7"/>
      <c r="RON148" s="7"/>
      <c r="ROO148" s="7"/>
      <c r="ROP148" s="7"/>
      <c r="ROQ148" s="7"/>
      <c r="ROR148" s="7"/>
      <c r="ROS148" s="7"/>
      <c r="ROT148" s="7"/>
      <c r="ROU148" s="7"/>
      <c r="ROV148" s="7"/>
      <c r="ROW148" s="7"/>
      <c r="ROX148" s="7"/>
      <c r="ROY148" s="7"/>
      <c r="ROZ148" s="7"/>
      <c r="RPA148" s="7"/>
      <c r="RPB148" s="7"/>
      <c r="RPC148" s="7"/>
      <c r="RPD148" s="7"/>
      <c r="RPE148" s="7"/>
      <c r="RPF148" s="7"/>
      <c r="RPG148" s="7"/>
      <c r="RPH148" s="7"/>
      <c r="RPI148" s="7"/>
      <c r="RPJ148" s="7"/>
      <c r="RPK148" s="7"/>
      <c r="RPL148" s="7"/>
      <c r="RPM148" s="7"/>
      <c r="RPN148" s="7"/>
      <c r="RPO148" s="7"/>
      <c r="RPP148" s="7"/>
      <c r="RPQ148" s="7"/>
      <c r="RPR148" s="7"/>
      <c r="RPS148" s="7"/>
      <c r="RPT148" s="7"/>
      <c r="RPU148" s="7"/>
      <c r="RPV148" s="7"/>
      <c r="RPW148" s="7"/>
      <c r="RPX148" s="7"/>
      <c r="RPY148" s="7"/>
      <c r="RPZ148" s="7"/>
      <c r="RQA148" s="7"/>
      <c r="RQB148" s="7"/>
      <c r="RQC148" s="7"/>
      <c r="RQD148" s="7"/>
      <c r="RQE148" s="7"/>
      <c r="RQF148" s="7"/>
      <c r="RQG148" s="7"/>
      <c r="RQH148" s="7"/>
      <c r="RQI148" s="7"/>
      <c r="RQJ148" s="7"/>
      <c r="RQK148" s="7"/>
      <c r="RQL148" s="7"/>
      <c r="RQM148" s="7"/>
      <c r="RQN148" s="7"/>
      <c r="RQO148" s="7"/>
      <c r="RQP148" s="7"/>
      <c r="RQQ148" s="7"/>
      <c r="RQR148" s="7"/>
      <c r="RQS148" s="7"/>
      <c r="RQT148" s="7"/>
      <c r="RQU148" s="7"/>
      <c r="RQV148" s="7"/>
      <c r="RQW148" s="7"/>
      <c r="RQX148" s="7"/>
      <c r="RQY148" s="7"/>
      <c r="RQZ148" s="7"/>
      <c r="RRA148" s="7"/>
      <c r="RRB148" s="7"/>
      <c r="RRC148" s="7"/>
      <c r="RRD148" s="7"/>
      <c r="RRE148" s="7"/>
      <c r="RRF148" s="7"/>
      <c r="RRG148" s="7"/>
      <c r="RRH148" s="7"/>
      <c r="RRI148" s="7"/>
      <c r="RRJ148" s="7"/>
      <c r="RRK148" s="7"/>
      <c r="RRL148" s="7"/>
      <c r="RRM148" s="7"/>
      <c r="RRN148" s="7"/>
      <c r="RRO148" s="7"/>
      <c r="RRP148" s="7"/>
      <c r="RRQ148" s="7"/>
      <c r="RRR148" s="7"/>
      <c r="RRS148" s="7"/>
      <c r="RRT148" s="7"/>
      <c r="RRU148" s="7"/>
      <c r="RRV148" s="7"/>
      <c r="RRW148" s="7"/>
      <c r="RRX148" s="7"/>
      <c r="RRY148" s="7"/>
      <c r="RRZ148" s="7"/>
      <c r="RSA148" s="7"/>
      <c r="RSB148" s="7"/>
      <c r="RSC148" s="7"/>
      <c r="RSD148" s="7"/>
      <c r="RSE148" s="7"/>
      <c r="RSF148" s="7"/>
      <c r="RSG148" s="7"/>
      <c r="RSH148" s="7"/>
      <c r="RSI148" s="7"/>
      <c r="RSJ148" s="7"/>
      <c r="RSK148" s="7"/>
      <c r="RSL148" s="7"/>
      <c r="RSM148" s="7"/>
      <c r="RSN148" s="7"/>
      <c r="RSO148" s="7"/>
      <c r="RSP148" s="7"/>
      <c r="RSQ148" s="7"/>
      <c r="RSR148" s="7"/>
      <c r="RSS148" s="7"/>
      <c r="RST148" s="7"/>
      <c r="RSU148" s="7"/>
      <c r="RSV148" s="7"/>
      <c r="RSW148" s="7"/>
      <c r="RSX148" s="7"/>
      <c r="RSY148" s="7"/>
      <c r="RSZ148" s="7"/>
      <c r="RTA148" s="7"/>
      <c r="RTB148" s="7"/>
      <c r="RTC148" s="7"/>
      <c r="RTD148" s="7"/>
      <c r="RTE148" s="7"/>
      <c r="RTF148" s="7"/>
      <c r="RTG148" s="7"/>
      <c r="RTH148" s="7"/>
      <c r="RTI148" s="7"/>
      <c r="RTJ148" s="7"/>
      <c r="RTK148" s="7"/>
      <c r="RTL148" s="7"/>
      <c r="RTM148" s="7"/>
      <c r="RTN148" s="7"/>
      <c r="RTO148" s="7"/>
      <c r="RTP148" s="7"/>
      <c r="RTQ148" s="7"/>
      <c r="RTR148" s="7"/>
      <c r="RTS148" s="7"/>
      <c r="RTT148" s="7"/>
      <c r="RTU148" s="7"/>
      <c r="RTV148" s="7"/>
      <c r="RTW148" s="7"/>
      <c r="RTX148" s="7"/>
      <c r="RTY148" s="7"/>
      <c r="RTZ148" s="7"/>
      <c r="RUA148" s="7"/>
      <c r="RUB148" s="7"/>
      <c r="RUC148" s="7"/>
      <c r="RUD148" s="7"/>
      <c r="RUE148" s="7"/>
      <c r="RUF148" s="7"/>
      <c r="RUG148" s="7"/>
      <c r="RUH148" s="7"/>
      <c r="RUI148" s="7"/>
      <c r="RUJ148" s="7"/>
      <c r="RUK148" s="7"/>
      <c r="RUL148" s="7"/>
      <c r="RUM148" s="7"/>
      <c r="RUN148" s="7"/>
      <c r="RUO148" s="7"/>
      <c r="RUP148" s="7"/>
      <c r="RUQ148" s="7"/>
      <c r="RUR148" s="7"/>
      <c r="RUS148" s="7"/>
      <c r="RUT148" s="7"/>
      <c r="RUU148" s="7"/>
      <c r="RUV148" s="7"/>
      <c r="RUW148" s="7"/>
      <c r="RUX148" s="7"/>
      <c r="RUY148" s="7"/>
      <c r="RUZ148" s="7"/>
      <c r="RVA148" s="7"/>
      <c r="RVB148" s="7"/>
      <c r="RVC148" s="7"/>
      <c r="RVD148" s="7"/>
      <c r="RVE148" s="7"/>
      <c r="RVF148" s="7"/>
      <c r="RVG148" s="7"/>
      <c r="RVH148" s="7"/>
      <c r="RVI148" s="7"/>
      <c r="RVJ148" s="7"/>
      <c r="RVK148" s="7"/>
      <c r="RVL148" s="7"/>
      <c r="RVM148" s="7"/>
      <c r="RVN148" s="7"/>
      <c r="RVO148" s="7"/>
      <c r="RVP148" s="7"/>
      <c r="RVQ148" s="7"/>
      <c r="RVR148" s="7"/>
      <c r="RVS148" s="7"/>
      <c r="RVT148" s="7"/>
      <c r="RVU148" s="7"/>
      <c r="RVV148" s="7"/>
      <c r="RVW148" s="7"/>
      <c r="RVX148" s="7"/>
      <c r="RVY148" s="7"/>
      <c r="RVZ148" s="7"/>
      <c r="RWA148" s="7"/>
      <c r="RWB148" s="7"/>
      <c r="RWC148" s="7"/>
      <c r="RWD148" s="7"/>
      <c r="RWE148" s="7"/>
      <c r="RWF148" s="7"/>
      <c r="RWG148" s="7"/>
      <c r="RWH148" s="7"/>
      <c r="RWI148" s="7"/>
      <c r="RWJ148" s="7"/>
      <c r="RWK148" s="7"/>
      <c r="RWL148" s="7"/>
      <c r="RWM148" s="7"/>
      <c r="RWN148" s="7"/>
      <c r="RWO148" s="7"/>
      <c r="RWP148" s="7"/>
      <c r="RWQ148" s="7"/>
      <c r="RWR148" s="7"/>
      <c r="RWS148" s="7"/>
      <c r="RWT148" s="7"/>
      <c r="RWU148" s="7"/>
      <c r="RWV148" s="7"/>
      <c r="RWW148" s="7"/>
      <c r="RWX148" s="7"/>
      <c r="RWY148" s="7"/>
      <c r="RWZ148" s="7"/>
      <c r="RXA148" s="7"/>
      <c r="RXB148" s="7"/>
      <c r="RXC148" s="7"/>
      <c r="RXD148" s="7"/>
      <c r="RXE148" s="7"/>
      <c r="RXF148" s="7"/>
      <c r="RXG148" s="7"/>
      <c r="RXH148" s="7"/>
      <c r="RXI148" s="7"/>
      <c r="RXJ148" s="7"/>
      <c r="RXK148" s="7"/>
      <c r="RXL148" s="7"/>
      <c r="RXM148" s="7"/>
      <c r="RXN148" s="7"/>
      <c r="RXO148" s="7"/>
      <c r="RXP148" s="7"/>
      <c r="RXQ148" s="7"/>
      <c r="RXR148" s="7"/>
      <c r="RXS148" s="7"/>
      <c r="RXT148" s="7"/>
      <c r="RXU148" s="7"/>
      <c r="RXV148" s="7"/>
      <c r="RXW148" s="7"/>
      <c r="RXX148" s="7"/>
      <c r="RXY148" s="7"/>
      <c r="RXZ148" s="7"/>
      <c r="RYA148" s="7"/>
      <c r="RYB148" s="7"/>
      <c r="RYD148" s="7"/>
      <c r="RYE148" s="7"/>
      <c r="RYF148" s="7"/>
      <c r="RYG148" s="7"/>
      <c r="RYH148" s="7"/>
      <c r="RYI148" s="7"/>
      <c r="RYJ148" s="7"/>
      <c r="RYK148" s="7"/>
      <c r="RYL148" s="7"/>
      <c r="RYM148" s="7"/>
      <c r="RYN148" s="7"/>
      <c r="RYO148" s="7"/>
      <c r="RYP148" s="7"/>
      <c r="RYQ148" s="7"/>
      <c r="RYR148" s="7"/>
      <c r="RYS148" s="7"/>
      <c r="RYT148" s="7"/>
      <c r="RYU148" s="7"/>
      <c r="RYV148" s="7"/>
      <c r="RYW148" s="7"/>
      <c r="RYX148" s="7"/>
      <c r="RYY148" s="7"/>
      <c r="RYZ148" s="7"/>
      <c r="RZA148" s="7"/>
      <c r="RZB148" s="7"/>
      <c r="RZC148" s="7"/>
      <c r="RZD148" s="7"/>
      <c r="RZE148" s="7"/>
      <c r="RZF148" s="7"/>
      <c r="RZG148" s="7"/>
      <c r="RZH148" s="7"/>
      <c r="RZI148" s="7"/>
      <c r="RZJ148" s="7"/>
      <c r="RZK148" s="7"/>
      <c r="RZL148" s="7"/>
      <c r="RZM148" s="7"/>
      <c r="RZN148" s="7"/>
      <c r="RZO148" s="7"/>
      <c r="RZP148" s="7"/>
      <c r="RZQ148" s="7"/>
      <c r="RZR148" s="7"/>
      <c r="RZS148" s="7"/>
      <c r="RZT148" s="7"/>
      <c r="RZU148" s="7"/>
      <c r="RZV148" s="7"/>
      <c r="RZW148" s="7"/>
      <c r="RZX148" s="7"/>
      <c r="RZY148" s="7"/>
      <c r="RZZ148" s="7"/>
      <c r="SAA148" s="7"/>
      <c r="SAB148" s="7"/>
      <c r="SAC148" s="7"/>
      <c r="SAD148" s="7"/>
      <c r="SAE148" s="7"/>
      <c r="SAF148" s="7"/>
      <c r="SAG148" s="7"/>
      <c r="SAH148" s="7"/>
      <c r="SAI148" s="7"/>
      <c r="SAJ148" s="7"/>
      <c r="SAK148" s="7"/>
      <c r="SAL148" s="7"/>
      <c r="SAM148" s="7"/>
      <c r="SAN148" s="7"/>
      <c r="SAO148" s="7"/>
      <c r="SAP148" s="7"/>
      <c r="SAQ148" s="7"/>
      <c r="SAR148" s="7"/>
      <c r="SAS148" s="7"/>
      <c r="SAT148" s="7"/>
      <c r="SAU148" s="7"/>
      <c r="SAV148" s="7"/>
      <c r="SAW148" s="7"/>
      <c r="SAX148" s="7"/>
      <c r="SAY148" s="7"/>
      <c r="SAZ148" s="7"/>
      <c r="SBA148" s="7"/>
      <c r="SBB148" s="7"/>
      <c r="SBC148" s="7"/>
      <c r="SBD148" s="7"/>
      <c r="SBE148" s="7"/>
      <c r="SBF148" s="7"/>
      <c r="SBG148" s="7"/>
      <c r="SBH148" s="7"/>
      <c r="SBI148" s="7"/>
      <c r="SBJ148" s="7"/>
      <c r="SBK148" s="7"/>
      <c r="SBL148" s="7"/>
      <c r="SBM148" s="7"/>
      <c r="SBN148" s="7"/>
      <c r="SBO148" s="7"/>
      <c r="SBP148" s="7"/>
      <c r="SBQ148" s="7"/>
      <c r="SBR148" s="7"/>
      <c r="SBS148" s="7"/>
      <c r="SBT148" s="7"/>
      <c r="SBU148" s="7"/>
      <c r="SBV148" s="7"/>
      <c r="SBW148" s="7"/>
      <c r="SBX148" s="7"/>
      <c r="SBY148" s="7"/>
      <c r="SBZ148" s="7"/>
      <c r="SCA148" s="7"/>
      <c r="SCB148" s="7"/>
      <c r="SCC148" s="7"/>
      <c r="SCD148" s="7"/>
      <c r="SCE148" s="7"/>
      <c r="SCF148" s="7"/>
      <c r="SCG148" s="7"/>
      <c r="SCH148" s="7"/>
      <c r="SCI148" s="7"/>
      <c r="SCJ148" s="7"/>
      <c r="SCK148" s="7"/>
      <c r="SCL148" s="7"/>
      <c r="SCM148" s="7"/>
      <c r="SCN148" s="7"/>
      <c r="SCO148" s="7"/>
      <c r="SCP148" s="7"/>
      <c r="SCQ148" s="7"/>
      <c r="SCR148" s="7"/>
      <c r="SCS148" s="7"/>
      <c r="SCT148" s="7"/>
      <c r="SCU148" s="7"/>
      <c r="SCV148" s="7"/>
      <c r="SCW148" s="7"/>
      <c r="SCX148" s="7"/>
      <c r="SCY148" s="7"/>
      <c r="SCZ148" s="7"/>
      <c r="SDA148" s="7"/>
      <c r="SDB148" s="7"/>
      <c r="SDC148" s="7"/>
      <c r="SDD148" s="7"/>
      <c r="SDE148" s="7"/>
      <c r="SDF148" s="7"/>
      <c r="SDG148" s="7"/>
      <c r="SDH148" s="7"/>
      <c r="SDI148" s="7"/>
      <c r="SDJ148" s="7"/>
      <c r="SDK148" s="7"/>
      <c r="SDL148" s="7"/>
      <c r="SDM148" s="7"/>
      <c r="SDN148" s="7"/>
      <c r="SDO148" s="7"/>
      <c r="SDP148" s="7"/>
      <c r="SDQ148" s="7"/>
      <c r="SDR148" s="7"/>
      <c r="SDS148" s="7"/>
      <c r="SDT148" s="7"/>
      <c r="SDU148" s="7"/>
      <c r="SDV148" s="7"/>
      <c r="SDW148" s="7"/>
      <c r="SDX148" s="7"/>
      <c r="SDY148" s="7"/>
      <c r="SDZ148" s="7"/>
      <c r="SEA148" s="7"/>
      <c r="SEB148" s="7"/>
      <c r="SEC148" s="7"/>
      <c r="SED148" s="7"/>
      <c r="SEE148" s="7"/>
      <c r="SEF148" s="7"/>
      <c r="SEG148" s="7"/>
      <c r="SEH148" s="7"/>
      <c r="SEI148" s="7"/>
      <c r="SEJ148" s="7"/>
      <c r="SEK148" s="7"/>
      <c r="SEL148" s="7"/>
      <c r="SEM148" s="7"/>
      <c r="SEN148" s="7"/>
      <c r="SEO148" s="7"/>
      <c r="SEP148" s="7"/>
      <c r="SEQ148" s="7"/>
      <c r="SER148" s="7"/>
      <c r="SES148" s="7"/>
      <c r="SET148" s="7"/>
      <c r="SEU148" s="7"/>
      <c r="SEV148" s="7"/>
      <c r="SEW148" s="7"/>
      <c r="SEX148" s="7"/>
      <c r="SEY148" s="7"/>
      <c r="SEZ148" s="7"/>
      <c r="SFA148" s="7"/>
      <c r="SFB148" s="7"/>
      <c r="SFC148" s="7"/>
      <c r="SFD148" s="7"/>
      <c r="SFE148" s="7"/>
      <c r="SFF148" s="7"/>
      <c r="SFG148" s="7"/>
      <c r="SFH148" s="7"/>
      <c r="SFI148" s="7"/>
      <c r="SFJ148" s="7"/>
      <c r="SFK148" s="7"/>
      <c r="SFL148" s="7"/>
      <c r="SFM148" s="7"/>
      <c r="SFN148" s="7"/>
      <c r="SFO148" s="7"/>
      <c r="SFP148" s="7"/>
      <c r="SFQ148" s="7"/>
      <c r="SFR148" s="7"/>
      <c r="SFS148" s="7"/>
      <c r="SFT148" s="7"/>
      <c r="SFU148" s="7"/>
      <c r="SFV148" s="7"/>
      <c r="SFW148" s="7"/>
      <c r="SFX148" s="7"/>
      <c r="SFY148" s="7"/>
      <c r="SFZ148" s="7"/>
      <c r="SGA148" s="7"/>
      <c r="SGB148" s="7"/>
      <c r="SGC148" s="7"/>
      <c r="SGD148" s="7"/>
      <c r="SGE148" s="7"/>
      <c r="SGF148" s="7"/>
      <c r="SGG148" s="7"/>
      <c r="SGH148" s="7"/>
      <c r="SGI148" s="7"/>
      <c r="SGJ148" s="7"/>
      <c r="SGK148" s="7"/>
      <c r="SGL148" s="7"/>
      <c r="SGM148" s="7"/>
      <c r="SGN148" s="7"/>
      <c r="SGO148" s="7"/>
      <c r="SGP148" s="7"/>
      <c r="SGQ148" s="7"/>
      <c r="SGR148" s="7"/>
      <c r="SGS148" s="7"/>
      <c r="SGT148" s="7"/>
      <c r="SGU148" s="7"/>
      <c r="SGV148" s="7"/>
      <c r="SGW148" s="7"/>
      <c r="SGX148" s="7"/>
      <c r="SGY148" s="7"/>
      <c r="SGZ148" s="7"/>
      <c r="SHA148" s="7"/>
      <c r="SHB148" s="7"/>
      <c r="SHC148" s="7"/>
      <c r="SHD148" s="7"/>
      <c r="SHE148" s="7"/>
      <c r="SHF148" s="7"/>
      <c r="SHG148" s="7"/>
      <c r="SHH148" s="7"/>
      <c r="SHI148" s="7"/>
      <c r="SHJ148" s="7"/>
      <c r="SHK148" s="7"/>
      <c r="SHL148" s="7"/>
      <c r="SHM148" s="7"/>
      <c r="SHN148" s="7"/>
      <c r="SHO148" s="7"/>
      <c r="SHP148" s="7"/>
      <c r="SHQ148" s="7"/>
      <c r="SHR148" s="7"/>
      <c r="SHS148" s="7"/>
      <c r="SHT148" s="7"/>
      <c r="SHU148" s="7"/>
      <c r="SHV148" s="7"/>
      <c r="SHW148" s="7"/>
      <c r="SHX148" s="7"/>
      <c r="SHZ148" s="7"/>
      <c r="SIA148" s="7"/>
      <c r="SIB148" s="7"/>
      <c r="SIC148" s="7"/>
      <c r="SID148" s="7"/>
      <c r="SIE148" s="7"/>
      <c r="SIF148" s="7"/>
      <c r="SIG148" s="7"/>
      <c r="SIH148" s="7"/>
      <c r="SII148" s="7"/>
      <c r="SIJ148" s="7"/>
      <c r="SIK148" s="7"/>
      <c r="SIL148" s="7"/>
      <c r="SIM148" s="7"/>
      <c r="SIN148" s="7"/>
      <c r="SIO148" s="7"/>
      <c r="SIP148" s="7"/>
      <c r="SIQ148" s="7"/>
      <c r="SIR148" s="7"/>
      <c r="SIS148" s="7"/>
      <c r="SIT148" s="7"/>
      <c r="SIU148" s="7"/>
      <c r="SIV148" s="7"/>
      <c r="SIW148" s="7"/>
      <c r="SIX148" s="7"/>
      <c r="SIY148" s="7"/>
      <c r="SIZ148" s="7"/>
      <c r="SJA148" s="7"/>
      <c r="SJB148" s="7"/>
      <c r="SJC148" s="7"/>
      <c r="SJD148" s="7"/>
      <c r="SJE148" s="7"/>
      <c r="SJF148" s="7"/>
      <c r="SJG148" s="7"/>
      <c r="SJH148" s="7"/>
      <c r="SJI148" s="7"/>
      <c r="SJJ148" s="7"/>
      <c r="SJK148" s="7"/>
      <c r="SJL148" s="7"/>
      <c r="SJM148" s="7"/>
      <c r="SJN148" s="7"/>
      <c r="SJO148" s="7"/>
      <c r="SJP148" s="7"/>
      <c r="SJQ148" s="7"/>
      <c r="SJR148" s="7"/>
      <c r="SJS148" s="7"/>
      <c r="SJT148" s="7"/>
      <c r="SJU148" s="7"/>
      <c r="SJV148" s="7"/>
      <c r="SJW148" s="7"/>
      <c r="SJX148" s="7"/>
      <c r="SJY148" s="7"/>
      <c r="SJZ148" s="7"/>
      <c r="SKA148" s="7"/>
      <c r="SKB148" s="7"/>
      <c r="SKC148" s="7"/>
      <c r="SKD148" s="7"/>
      <c r="SKE148" s="7"/>
      <c r="SKF148" s="7"/>
      <c r="SKG148" s="7"/>
      <c r="SKH148" s="7"/>
      <c r="SKI148" s="7"/>
      <c r="SKJ148" s="7"/>
      <c r="SKK148" s="7"/>
      <c r="SKL148" s="7"/>
      <c r="SKM148" s="7"/>
      <c r="SKN148" s="7"/>
      <c r="SKO148" s="7"/>
      <c r="SKP148" s="7"/>
      <c r="SKQ148" s="7"/>
      <c r="SKR148" s="7"/>
      <c r="SKS148" s="7"/>
      <c r="SKT148" s="7"/>
      <c r="SKU148" s="7"/>
      <c r="SKV148" s="7"/>
      <c r="SKW148" s="7"/>
      <c r="SKX148" s="7"/>
      <c r="SKY148" s="7"/>
      <c r="SKZ148" s="7"/>
      <c r="SLA148" s="7"/>
      <c r="SLB148" s="7"/>
      <c r="SLC148" s="7"/>
      <c r="SLD148" s="7"/>
      <c r="SLE148" s="7"/>
      <c r="SLF148" s="7"/>
      <c r="SLG148" s="7"/>
      <c r="SLH148" s="7"/>
      <c r="SLI148" s="7"/>
      <c r="SLJ148" s="7"/>
      <c r="SLK148" s="7"/>
      <c r="SLL148" s="7"/>
      <c r="SLM148" s="7"/>
      <c r="SLN148" s="7"/>
      <c r="SLO148" s="7"/>
      <c r="SLP148" s="7"/>
      <c r="SLQ148" s="7"/>
      <c r="SLR148" s="7"/>
      <c r="SLS148" s="7"/>
      <c r="SLT148" s="7"/>
      <c r="SLU148" s="7"/>
      <c r="SLV148" s="7"/>
      <c r="SLW148" s="7"/>
      <c r="SLX148" s="7"/>
      <c r="SLY148" s="7"/>
      <c r="SLZ148" s="7"/>
      <c r="SMA148" s="7"/>
      <c r="SMB148" s="7"/>
      <c r="SMC148" s="7"/>
      <c r="SMD148" s="7"/>
      <c r="SME148" s="7"/>
      <c r="SMF148" s="7"/>
      <c r="SMG148" s="7"/>
      <c r="SMH148" s="7"/>
      <c r="SMI148" s="7"/>
      <c r="SMJ148" s="7"/>
      <c r="SMK148" s="7"/>
      <c r="SML148" s="7"/>
      <c r="SMM148" s="7"/>
      <c r="SMN148" s="7"/>
      <c r="SMO148" s="7"/>
      <c r="SMP148" s="7"/>
      <c r="SMQ148" s="7"/>
      <c r="SMR148" s="7"/>
      <c r="SMS148" s="7"/>
      <c r="SMT148" s="7"/>
      <c r="SMU148" s="7"/>
      <c r="SMV148" s="7"/>
      <c r="SMW148" s="7"/>
      <c r="SMX148" s="7"/>
      <c r="SMY148" s="7"/>
      <c r="SMZ148" s="7"/>
      <c r="SNA148" s="7"/>
      <c r="SNB148" s="7"/>
      <c r="SNC148" s="7"/>
      <c r="SND148" s="7"/>
      <c r="SNE148" s="7"/>
      <c r="SNF148" s="7"/>
      <c r="SNG148" s="7"/>
      <c r="SNH148" s="7"/>
      <c r="SNI148" s="7"/>
      <c r="SNJ148" s="7"/>
      <c r="SNK148" s="7"/>
      <c r="SNL148" s="7"/>
      <c r="SNM148" s="7"/>
      <c r="SNN148" s="7"/>
      <c r="SNO148" s="7"/>
      <c r="SNP148" s="7"/>
      <c r="SNQ148" s="7"/>
      <c r="SNR148" s="7"/>
      <c r="SNS148" s="7"/>
      <c r="SNT148" s="7"/>
      <c r="SNU148" s="7"/>
      <c r="SNV148" s="7"/>
      <c r="SNW148" s="7"/>
      <c r="SNX148" s="7"/>
      <c r="SNY148" s="7"/>
      <c r="SNZ148" s="7"/>
      <c r="SOA148" s="7"/>
      <c r="SOB148" s="7"/>
      <c r="SOC148" s="7"/>
      <c r="SOD148" s="7"/>
      <c r="SOE148" s="7"/>
      <c r="SOF148" s="7"/>
      <c r="SOG148" s="7"/>
      <c r="SOH148" s="7"/>
      <c r="SOI148" s="7"/>
      <c r="SOJ148" s="7"/>
      <c r="SOK148" s="7"/>
      <c r="SOL148" s="7"/>
      <c r="SOM148" s="7"/>
      <c r="SON148" s="7"/>
      <c r="SOO148" s="7"/>
      <c r="SOP148" s="7"/>
      <c r="SOQ148" s="7"/>
      <c r="SOR148" s="7"/>
      <c r="SOS148" s="7"/>
      <c r="SOT148" s="7"/>
      <c r="SOU148" s="7"/>
      <c r="SOV148" s="7"/>
      <c r="SOW148" s="7"/>
      <c r="SOX148" s="7"/>
      <c r="SOY148" s="7"/>
      <c r="SOZ148" s="7"/>
      <c r="SPA148" s="7"/>
      <c r="SPB148" s="7"/>
      <c r="SPC148" s="7"/>
      <c r="SPD148" s="7"/>
      <c r="SPE148" s="7"/>
      <c r="SPF148" s="7"/>
      <c r="SPG148" s="7"/>
      <c r="SPH148" s="7"/>
      <c r="SPI148" s="7"/>
      <c r="SPJ148" s="7"/>
      <c r="SPK148" s="7"/>
      <c r="SPL148" s="7"/>
      <c r="SPM148" s="7"/>
      <c r="SPN148" s="7"/>
      <c r="SPO148" s="7"/>
      <c r="SPP148" s="7"/>
      <c r="SPQ148" s="7"/>
      <c r="SPR148" s="7"/>
      <c r="SPS148" s="7"/>
      <c r="SPT148" s="7"/>
      <c r="SPU148" s="7"/>
      <c r="SPV148" s="7"/>
      <c r="SPW148" s="7"/>
      <c r="SPX148" s="7"/>
      <c r="SPY148" s="7"/>
      <c r="SPZ148" s="7"/>
      <c r="SQA148" s="7"/>
      <c r="SQB148" s="7"/>
      <c r="SQC148" s="7"/>
      <c r="SQD148" s="7"/>
      <c r="SQE148" s="7"/>
      <c r="SQF148" s="7"/>
      <c r="SQG148" s="7"/>
      <c r="SQH148" s="7"/>
      <c r="SQI148" s="7"/>
      <c r="SQJ148" s="7"/>
      <c r="SQK148" s="7"/>
      <c r="SQL148" s="7"/>
      <c r="SQM148" s="7"/>
      <c r="SQN148" s="7"/>
      <c r="SQO148" s="7"/>
      <c r="SQP148" s="7"/>
      <c r="SQQ148" s="7"/>
      <c r="SQR148" s="7"/>
      <c r="SQS148" s="7"/>
      <c r="SQT148" s="7"/>
      <c r="SQU148" s="7"/>
      <c r="SQV148" s="7"/>
      <c r="SQW148" s="7"/>
      <c r="SQX148" s="7"/>
      <c r="SQY148" s="7"/>
      <c r="SQZ148" s="7"/>
      <c r="SRA148" s="7"/>
      <c r="SRB148" s="7"/>
      <c r="SRC148" s="7"/>
      <c r="SRD148" s="7"/>
      <c r="SRE148" s="7"/>
      <c r="SRF148" s="7"/>
      <c r="SRG148" s="7"/>
      <c r="SRH148" s="7"/>
      <c r="SRI148" s="7"/>
      <c r="SRJ148" s="7"/>
      <c r="SRK148" s="7"/>
      <c r="SRL148" s="7"/>
      <c r="SRM148" s="7"/>
      <c r="SRN148" s="7"/>
      <c r="SRO148" s="7"/>
      <c r="SRP148" s="7"/>
      <c r="SRQ148" s="7"/>
      <c r="SRR148" s="7"/>
      <c r="SRS148" s="7"/>
      <c r="SRT148" s="7"/>
      <c r="SRV148" s="7"/>
      <c r="SRW148" s="7"/>
      <c r="SRX148" s="7"/>
      <c r="SRY148" s="7"/>
      <c r="SRZ148" s="7"/>
      <c r="SSA148" s="7"/>
      <c r="SSB148" s="7"/>
      <c r="SSC148" s="7"/>
      <c r="SSD148" s="7"/>
      <c r="SSE148" s="7"/>
      <c r="SSF148" s="7"/>
      <c r="SSG148" s="7"/>
      <c r="SSH148" s="7"/>
      <c r="SSI148" s="7"/>
      <c r="SSJ148" s="7"/>
      <c r="SSK148" s="7"/>
      <c r="SSL148" s="7"/>
      <c r="SSM148" s="7"/>
      <c r="SSN148" s="7"/>
      <c r="SSO148" s="7"/>
      <c r="SSP148" s="7"/>
      <c r="SSQ148" s="7"/>
      <c r="SSR148" s="7"/>
      <c r="SSS148" s="7"/>
      <c r="SST148" s="7"/>
      <c r="SSU148" s="7"/>
      <c r="SSV148" s="7"/>
      <c r="SSW148" s="7"/>
      <c r="SSX148" s="7"/>
      <c r="SSY148" s="7"/>
      <c r="SSZ148" s="7"/>
      <c r="STA148" s="7"/>
      <c r="STB148" s="7"/>
      <c r="STC148" s="7"/>
      <c r="STD148" s="7"/>
      <c r="STE148" s="7"/>
      <c r="STF148" s="7"/>
      <c r="STG148" s="7"/>
      <c r="STH148" s="7"/>
      <c r="STI148" s="7"/>
      <c r="STJ148" s="7"/>
      <c r="STK148" s="7"/>
      <c r="STL148" s="7"/>
      <c r="STM148" s="7"/>
      <c r="STN148" s="7"/>
      <c r="STO148" s="7"/>
      <c r="STP148" s="7"/>
      <c r="STQ148" s="7"/>
      <c r="STR148" s="7"/>
      <c r="STS148" s="7"/>
      <c r="STT148" s="7"/>
      <c r="STU148" s="7"/>
      <c r="STV148" s="7"/>
      <c r="STW148" s="7"/>
      <c r="STX148" s="7"/>
      <c r="STY148" s="7"/>
      <c r="STZ148" s="7"/>
      <c r="SUA148" s="7"/>
      <c r="SUB148" s="7"/>
      <c r="SUC148" s="7"/>
      <c r="SUD148" s="7"/>
      <c r="SUE148" s="7"/>
      <c r="SUF148" s="7"/>
      <c r="SUG148" s="7"/>
      <c r="SUH148" s="7"/>
      <c r="SUI148" s="7"/>
      <c r="SUJ148" s="7"/>
      <c r="SUK148" s="7"/>
      <c r="SUL148" s="7"/>
      <c r="SUM148" s="7"/>
      <c r="SUN148" s="7"/>
      <c r="SUO148" s="7"/>
      <c r="SUP148" s="7"/>
      <c r="SUQ148" s="7"/>
      <c r="SUR148" s="7"/>
      <c r="SUS148" s="7"/>
      <c r="SUT148" s="7"/>
      <c r="SUU148" s="7"/>
      <c r="SUV148" s="7"/>
      <c r="SUW148" s="7"/>
      <c r="SUX148" s="7"/>
      <c r="SUY148" s="7"/>
      <c r="SUZ148" s="7"/>
      <c r="SVA148" s="7"/>
      <c r="SVB148" s="7"/>
      <c r="SVC148" s="7"/>
      <c r="SVD148" s="7"/>
      <c r="SVE148" s="7"/>
      <c r="SVF148" s="7"/>
      <c r="SVG148" s="7"/>
      <c r="SVH148" s="7"/>
      <c r="SVI148" s="7"/>
      <c r="SVJ148" s="7"/>
      <c r="SVK148" s="7"/>
      <c r="SVL148" s="7"/>
      <c r="SVM148" s="7"/>
      <c r="SVN148" s="7"/>
      <c r="SVO148" s="7"/>
      <c r="SVP148" s="7"/>
      <c r="SVQ148" s="7"/>
      <c r="SVR148" s="7"/>
      <c r="SVS148" s="7"/>
      <c r="SVT148" s="7"/>
      <c r="SVU148" s="7"/>
      <c r="SVV148" s="7"/>
      <c r="SVW148" s="7"/>
      <c r="SVX148" s="7"/>
      <c r="SVY148" s="7"/>
      <c r="SVZ148" s="7"/>
      <c r="SWA148" s="7"/>
      <c r="SWB148" s="7"/>
      <c r="SWC148" s="7"/>
      <c r="SWD148" s="7"/>
      <c r="SWE148" s="7"/>
      <c r="SWF148" s="7"/>
      <c r="SWG148" s="7"/>
      <c r="SWH148" s="7"/>
      <c r="SWI148" s="7"/>
      <c r="SWJ148" s="7"/>
      <c r="SWK148" s="7"/>
      <c r="SWL148" s="7"/>
      <c r="SWM148" s="7"/>
      <c r="SWN148" s="7"/>
      <c r="SWO148" s="7"/>
      <c r="SWP148" s="7"/>
      <c r="SWQ148" s="7"/>
      <c r="SWR148" s="7"/>
      <c r="SWS148" s="7"/>
      <c r="SWT148" s="7"/>
      <c r="SWU148" s="7"/>
      <c r="SWV148" s="7"/>
      <c r="SWW148" s="7"/>
      <c r="SWX148" s="7"/>
      <c r="SWY148" s="7"/>
      <c r="SWZ148" s="7"/>
      <c r="SXA148" s="7"/>
      <c r="SXB148" s="7"/>
      <c r="SXC148" s="7"/>
      <c r="SXD148" s="7"/>
      <c r="SXE148" s="7"/>
      <c r="SXF148" s="7"/>
      <c r="SXG148" s="7"/>
      <c r="SXH148" s="7"/>
      <c r="SXI148" s="7"/>
      <c r="SXJ148" s="7"/>
      <c r="SXK148" s="7"/>
      <c r="SXL148" s="7"/>
      <c r="SXM148" s="7"/>
      <c r="SXN148" s="7"/>
      <c r="SXO148" s="7"/>
      <c r="SXP148" s="7"/>
      <c r="SXQ148" s="7"/>
      <c r="SXR148" s="7"/>
      <c r="SXS148" s="7"/>
      <c r="SXT148" s="7"/>
      <c r="SXU148" s="7"/>
      <c r="SXV148" s="7"/>
      <c r="SXW148" s="7"/>
      <c r="SXX148" s="7"/>
      <c r="SXY148" s="7"/>
      <c r="SXZ148" s="7"/>
      <c r="SYA148" s="7"/>
      <c r="SYB148" s="7"/>
      <c r="SYC148" s="7"/>
      <c r="SYD148" s="7"/>
      <c r="SYE148" s="7"/>
      <c r="SYF148" s="7"/>
      <c r="SYG148" s="7"/>
      <c r="SYH148" s="7"/>
      <c r="SYI148" s="7"/>
      <c r="SYJ148" s="7"/>
      <c r="SYK148" s="7"/>
      <c r="SYL148" s="7"/>
      <c r="SYM148" s="7"/>
      <c r="SYN148" s="7"/>
      <c r="SYO148" s="7"/>
      <c r="SYP148" s="7"/>
      <c r="SYQ148" s="7"/>
      <c r="SYR148" s="7"/>
      <c r="SYS148" s="7"/>
      <c r="SYT148" s="7"/>
      <c r="SYU148" s="7"/>
      <c r="SYV148" s="7"/>
      <c r="SYW148" s="7"/>
      <c r="SYX148" s="7"/>
      <c r="SYY148" s="7"/>
      <c r="SYZ148" s="7"/>
      <c r="SZA148" s="7"/>
      <c r="SZB148" s="7"/>
      <c r="SZC148" s="7"/>
      <c r="SZD148" s="7"/>
      <c r="SZE148" s="7"/>
      <c r="SZF148" s="7"/>
      <c r="SZG148" s="7"/>
      <c r="SZH148" s="7"/>
      <c r="SZI148" s="7"/>
      <c r="SZJ148" s="7"/>
      <c r="SZK148" s="7"/>
      <c r="SZL148" s="7"/>
      <c r="SZM148" s="7"/>
      <c r="SZN148" s="7"/>
      <c r="SZO148" s="7"/>
      <c r="SZP148" s="7"/>
      <c r="SZQ148" s="7"/>
      <c r="SZR148" s="7"/>
      <c r="SZS148" s="7"/>
      <c r="SZT148" s="7"/>
      <c r="SZU148" s="7"/>
      <c r="SZV148" s="7"/>
      <c r="SZW148" s="7"/>
      <c r="SZX148" s="7"/>
      <c r="SZY148" s="7"/>
      <c r="SZZ148" s="7"/>
      <c r="TAA148" s="7"/>
      <c r="TAB148" s="7"/>
      <c r="TAC148" s="7"/>
      <c r="TAD148" s="7"/>
      <c r="TAE148" s="7"/>
      <c r="TAF148" s="7"/>
      <c r="TAG148" s="7"/>
      <c r="TAH148" s="7"/>
      <c r="TAI148" s="7"/>
      <c r="TAJ148" s="7"/>
      <c r="TAK148" s="7"/>
      <c r="TAL148" s="7"/>
      <c r="TAM148" s="7"/>
      <c r="TAN148" s="7"/>
      <c r="TAO148" s="7"/>
      <c r="TAP148" s="7"/>
      <c r="TAQ148" s="7"/>
      <c r="TAR148" s="7"/>
      <c r="TAS148" s="7"/>
      <c r="TAT148" s="7"/>
      <c r="TAU148" s="7"/>
      <c r="TAV148" s="7"/>
      <c r="TAW148" s="7"/>
      <c r="TAX148" s="7"/>
      <c r="TAY148" s="7"/>
      <c r="TAZ148" s="7"/>
      <c r="TBA148" s="7"/>
      <c r="TBB148" s="7"/>
      <c r="TBC148" s="7"/>
      <c r="TBD148" s="7"/>
      <c r="TBE148" s="7"/>
      <c r="TBF148" s="7"/>
      <c r="TBG148" s="7"/>
      <c r="TBH148" s="7"/>
      <c r="TBI148" s="7"/>
      <c r="TBJ148" s="7"/>
      <c r="TBK148" s="7"/>
      <c r="TBL148" s="7"/>
      <c r="TBM148" s="7"/>
      <c r="TBN148" s="7"/>
      <c r="TBO148" s="7"/>
      <c r="TBP148" s="7"/>
      <c r="TBR148" s="7"/>
      <c r="TBS148" s="7"/>
      <c r="TBT148" s="7"/>
      <c r="TBU148" s="7"/>
      <c r="TBV148" s="7"/>
      <c r="TBW148" s="7"/>
      <c r="TBX148" s="7"/>
      <c r="TBY148" s="7"/>
      <c r="TBZ148" s="7"/>
      <c r="TCA148" s="7"/>
      <c r="TCB148" s="7"/>
      <c r="TCC148" s="7"/>
      <c r="TCD148" s="7"/>
      <c r="TCE148" s="7"/>
      <c r="TCF148" s="7"/>
      <c r="TCG148" s="7"/>
      <c r="TCH148" s="7"/>
      <c r="TCI148" s="7"/>
      <c r="TCJ148" s="7"/>
      <c r="TCK148" s="7"/>
      <c r="TCL148" s="7"/>
      <c r="TCM148" s="7"/>
      <c r="TCN148" s="7"/>
      <c r="TCO148" s="7"/>
      <c r="TCP148" s="7"/>
      <c r="TCQ148" s="7"/>
      <c r="TCR148" s="7"/>
      <c r="TCS148" s="7"/>
      <c r="TCT148" s="7"/>
      <c r="TCU148" s="7"/>
      <c r="TCV148" s="7"/>
      <c r="TCW148" s="7"/>
      <c r="TCX148" s="7"/>
      <c r="TCY148" s="7"/>
      <c r="TCZ148" s="7"/>
      <c r="TDA148" s="7"/>
      <c r="TDB148" s="7"/>
      <c r="TDC148" s="7"/>
      <c r="TDD148" s="7"/>
      <c r="TDE148" s="7"/>
      <c r="TDF148" s="7"/>
      <c r="TDG148" s="7"/>
      <c r="TDH148" s="7"/>
      <c r="TDI148" s="7"/>
      <c r="TDJ148" s="7"/>
      <c r="TDK148" s="7"/>
      <c r="TDL148" s="7"/>
      <c r="TDM148" s="7"/>
      <c r="TDN148" s="7"/>
      <c r="TDO148" s="7"/>
      <c r="TDP148" s="7"/>
      <c r="TDQ148" s="7"/>
      <c r="TDR148" s="7"/>
      <c r="TDS148" s="7"/>
      <c r="TDT148" s="7"/>
      <c r="TDU148" s="7"/>
      <c r="TDV148" s="7"/>
      <c r="TDW148" s="7"/>
      <c r="TDX148" s="7"/>
      <c r="TDY148" s="7"/>
      <c r="TDZ148" s="7"/>
      <c r="TEA148" s="7"/>
      <c r="TEB148" s="7"/>
      <c r="TEC148" s="7"/>
      <c r="TED148" s="7"/>
      <c r="TEE148" s="7"/>
      <c r="TEF148" s="7"/>
      <c r="TEG148" s="7"/>
      <c r="TEH148" s="7"/>
      <c r="TEI148" s="7"/>
      <c r="TEJ148" s="7"/>
      <c r="TEK148" s="7"/>
      <c r="TEL148" s="7"/>
      <c r="TEM148" s="7"/>
      <c r="TEN148" s="7"/>
      <c r="TEO148" s="7"/>
      <c r="TEP148" s="7"/>
      <c r="TEQ148" s="7"/>
      <c r="TER148" s="7"/>
      <c r="TES148" s="7"/>
      <c r="TET148" s="7"/>
      <c r="TEU148" s="7"/>
      <c r="TEV148" s="7"/>
      <c r="TEW148" s="7"/>
      <c r="TEX148" s="7"/>
      <c r="TEY148" s="7"/>
      <c r="TEZ148" s="7"/>
      <c r="TFA148" s="7"/>
      <c r="TFB148" s="7"/>
      <c r="TFC148" s="7"/>
      <c r="TFD148" s="7"/>
      <c r="TFE148" s="7"/>
      <c r="TFF148" s="7"/>
      <c r="TFG148" s="7"/>
      <c r="TFH148" s="7"/>
      <c r="TFI148" s="7"/>
      <c r="TFJ148" s="7"/>
      <c r="TFK148" s="7"/>
      <c r="TFL148" s="7"/>
      <c r="TFM148" s="7"/>
      <c r="TFN148" s="7"/>
      <c r="TFO148" s="7"/>
      <c r="TFP148" s="7"/>
      <c r="TFQ148" s="7"/>
      <c r="TFR148" s="7"/>
      <c r="TFS148" s="7"/>
      <c r="TFT148" s="7"/>
      <c r="TFU148" s="7"/>
      <c r="TFV148" s="7"/>
      <c r="TFW148" s="7"/>
      <c r="TFX148" s="7"/>
      <c r="TFY148" s="7"/>
      <c r="TFZ148" s="7"/>
      <c r="TGA148" s="7"/>
      <c r="TGB148" s="7"/>
      <c r="TGC148" s="7"/>
      <c r="TGD148" s="7"/>
      <c r="TGE148" s="7"/>
      <c r="TGF148" s="7"/>
      <c r="TGG148" s="7"/>
      <c r="TGH148" s="7"/>
      <c r="TGI148" s="7"/>
      <c r="TGJ148" s="7"/>
      <c r="TGK148" s="7"/>
      <c r="TGL148" s="7"/>
      <c r="TGM148" s="7"/>
      <c r="TGN148" s="7"/>
      <c r="TGO148" s="7"/>
      <c r="TGP148" s="7"/>
      <c r="TGQ148" s="7"/>
      <c r="TGR148" s="7"/>
      <c r="TGS148" s="7"/>
      <c r="TGT148" s="7"/>
      <c r="TGU148" s="7"/>
      <c r="TGV148" s="7"/>
      <c r="TGW148" s="7"/>
      <c r="TGX148" s="7"/>
      <c r="TGY148" s="7"/>
      <c r="TGZ148" s="7"/>
      <c r="THA148" s="7"/>
      <c r="THB148" s="7"/>
      <c r="THC148" s="7"/>
      <c r="THD148" s="7"/>
      <c r="THE148" s="7"/>
      <c r="THF148" s="7"/>
      <c r="THG148" s="7"/>
      <c r="THH148" s="7"/>
      <c r="THI148" s="7"/>
      <c r="THJ148" s="7"/>
      <c r="THK148" s="7"/>
      <c r="THL148" s="7"/>
      <c r="THM148" s="7"/>
      <c r="THN148" s="7"/>
      <c r="THO148" s="7"/>
      <c r="THP148" s="7"/>
      <c r="THQ148" s="7"/>
      <c r="THR148" s="7"/>
      <c r="THS148" s="7"/>
      <c r="THT148" s="7"/>
      <c r="THU148" s="7"/>
      <c r="THV148" s="7"/>
      <c r="THW148" s="7"/>
      <c r="THX148" s="7"/>
      <c r="THY148" s="7"/>
      <c r="THZ148" s="7"/>
      <c r="TIA148" s="7"/>
      <c r="TIB148" s="7"/>
      <c r="TIC148" s="7"/>
      <c r="TID148" s="7"/>
      <c r="TIE148" s="7"/>
      <c r="TIF148" s="7"/>
      <c r="TIG148" s="7"/>
      <c r="TIH148" s="7"/>
      <c r="TII148" s="7"/>
      <c r="TIJ148" s="7"/>
      <c r="TIK148" s="7"/>
      <c r="TIL148" s="7"/>
      <c r="TIM148" s="7"/>
      <c r="TIN148" s="7"/>
      <c r="TIO148" s="7"/>
      <c r="TIP148" s="7"/>
      <c r="TIQ148" s="7"/>
      <c r="TIR148" s="7"/>
      <c r="TIS148" s="7"/>
      <c r="TIT148" s="7"/>
      <c r="TIU148" s="7"/>
      <c r="TIV148" s="7"/>
      <c r="TIW148" s="7"/>
      <c r="TIX148" s="7"/>
      <c r="TIY148" s="7"/>
      <c r="TIZ148" s="7"/>
      <c r="TJA148" s="7"/>
      <c r="TJB148" s="7"/>
      <c r="TJC148" s="7"/>
      <c r="TJD148" s="7"/>
      <c r="TJE148" s="7"/>
      <c r="TJF148" s="7"/>
      <c r="TJG148" s="7"/>
      <c r="TJH148" s="7"/>
      <c r="TJI148" s="7"/>
      <c r="TJJ148" s="7"/>
      <c r="TJK148" s="7"/>
      <c r="TJL148" s="7"/>
      <c r="TJM148" s="7"/>
      <c r="TJN148" s="7"/>
      <c r="TJO148" s="7"/>
      <c r="TJP148" s="7"/>
      <c r="TJQ148" s="7"/>
      <c r="TJR148" s="7"/>
      <c r="TJS148" s="7"/>
      <c r="TJT148" s="7"/>
      <c r="TJU148" s="7"/>
      <c r="TJV148" s="7"/>
      <c r="TJW148" s="7"/>
      <c r="TJX148" s="7"/>
      <c r="TJY148" s="7"/>
      <c r="TJZ148" s="7"/>
      <c r="TKA148" s="7"/>
      <c r="TKB148" s="7"/>
      <c r="TKC148" s="7"/>
      <c r="TKD148" s="7"/>
      <c r="TKE148" s="7"/>
      <c r="TKF148" s="7"/>
      <c r="TKG148" s="7"/>
      <c r="TKH148" s="7"/>
      <c r="TKI148" s="7"/>
      <c r="TKJ148" s="7"/>
      <c r="TKK148" s="7"/>
      <c r="TKL148" s="7"/>
      <c r="TKM148" s="7"/>
      <c r="TKN148" s="7"/>
      <c r="TKO148" s="7"/>
      <c r="TKP148" s="7"/>
      <c r="TKQ148" s="7"/>
      <c r="TKR148" s="7"/>
      <c r="TKS148" s="7"/>
      <c r="TKT148" s="7"/>
      <c r="TKU148" s="7"/>
      <c r="TKV148" s="7"/>
      <c r="TKW148" s="7"/>
      <c r="TKX148" s="7"/>
      <c r="TKY148" s="7"/>
      <c r="TKZ148" s="7"/>
      <c r="TLA148" s="7"/>
      <c r="TLB148" s="7"/>
      <c r="TLC148" s="7"/>
      <c r="TLD148" s="7"/>
      <c r="TLE148" s="7"/>
      <c r="TLF148" s="7"/>
      <c r="TLG148" s="7"/>
      <c r="TLH148" s="7"/>
      <c r="TLI148" s="7"/>
      <c r="TLJ148" s="7"/>
      <c r="TLK148" s="7"/>
      <c r="TLL148" s="7"/>
      <c r="TLN148" s="7"/>
      <c r="TLO148" s="7"/>
      <c r="TLP148" s="7"/>
      <c r="TLQ148" s="7"/>
      <c r="TLR148" s="7"/>
      <c r="TLS148" s="7"/>
      <c r="TLT148" s="7"/>
      <c r="TLU148" s="7"/>
      <c r="TLV148" s="7"/>
      <c r="TLW148" s="7"/>
      <c r="TLX148" s="7"/>
      <c r="TLY148" s="7"/>
      <c r="TLZ148" s="7"/>
      <c r="TMA148" s="7"/>
      <c r="TMB148" s="7"/>
      <c r="TMC148" s="7"/>
      <c r="TMD148" s="7"/>
      <c r="TME148" s="7"/>
      <c r="TMF148" s="7"/>
      <c r="TMG148" s="7"/>
      <c r="TMH148" s="7"/>
      <c r="TMI148" s="7"/>
      <c r="TMJ148" s="7"/>
      <c r="TMK148" s="7"/>
      <c r="TML148" s="7"/>
      <c r="TMM148" s="7"/>
      <c r="TMN148" s="7"/>
      <c r="TMO148" s="7"/>
      <c r="TMP148" s="7"/>
      <c r="TMQ148" s="7"/>
      <c r="TMR148" s="7"/>
      <c r="TMS148" s="7"/>
      <c r="TMT148" s="7"/>
      <c r="TMU148" s="7"/>
      <c r="TMV148" s="7"/>
      <c r="TMW148" s="7"/>
      <c r="TMX148" s="7"/>
      <c r="TMY148" s="7"/>
      <c r="TMZ148" s="7"/>
      <c r="TNA148" s="7"/>
      <c r="TNB148" s="7"/>
      <c r="TNC148" s="7"/>
      <c r="TND148" s="7"/>
      <c r="TNE148" s="7"/>
      <c r="TNF148" s="7"/>
      <c r="TNG148" s="7"/>
      <c r="TNH148" s="7"/>
      <c r="TNI148" s="7"/>
      <c r="TNJ148" s="7"/>
      <c r="TNK148" s="7"/>
      <c r="TNL148" s="7"/>
      <c r="TNM148" s="7"/>
      <c r="TNN148" s="7"/>
      <c r="TNO148" s="7"/>
      <c r="TNP148" s="7"/>
      <c r="TNQ148" s="7"/>
      <c r="TNR148" s="7"/>
      <c r="TNS148" s="7"/>
      <c r="TNT148" s="7"/>
      <c r="TNU148" s="7"/>
      <c r="TNV148" s="7"/>
      <c r="TNW148" s="7"/>
      <c r="TNX148" s="7"/>
      <c r="TNY148" s="7"/>
      <c r="TNZ148" s="7"/>
      <c r="TOA148" s="7"/>
      <c r="TOB148" s="7"/>
      <c r="TOC148" s="7"/>
      <c r="TOD148" s="7"/>
      <c r="TOE148" s="7"/>
      <c r="TOF148" s="7"/>
      <c r="TOG148" s="7"/>
      <c r="TOH148" s="7"/>
      <c r="TOI148" s="7"/>
      <c r="TOJ148" s="7"/>
      <c r="TOK148" s="7"/>
      <c r="TOL148" s="7"/>
      <c r="TOM148" s="7"/>
      <c r="TON148" s="7"/>
      <c r="TOO148" s="7"/>
      <c r="TOP148" s="7"/>
      <c r="TOQ148" s="7"/>
      <c r="TOR148" s="7"/>
      <c r="TOS148" s="7"/>
      <c r="TOT148" s="7"/>
      <c r="TOU148" s="7"/>
      <c r="TOV148" s="7"/>
      <c r="TOW148" s="7"/>
      <c r="TOX148" s="7"/>
      <c r="TOY148" s="7"/>
      <c r="TOZ148" s="7"/>
      <c r="TPA148" s="7"/>
      <c r="TPB148" s="7"/>
      <c r="TPC148" s="7"/>
      <c r="TPD148" s="7"/>
      <c r="TPE148" s="7"/>
      <c r="TPF148" s="7"/>
      <c r="TPG148" s="7"/>
      <c r="TPH148" s="7"/>
      <c r="TPI148" s="7"/>
      <c r="TPJ148" s="7"/>
      <c r="TPK148" s="7"/>
      <c r="TPL148" s="7"/>
      <c r="TPM148" s="7"/>
      <c r="TPN148" s="7"/>
      <c r="TPO148" s="7"/>
      <c r="TPP148" s="7"/>
      <c r="TPQ148" s="7"/>
      <c r="TPR148" s="7"/>
      <c r="TPS148" s="7"/>
      <c r="TPT148" s="7"/>
      <c r="TPU148" s="7"/>
      <c r="TPV148" s="7"/>
      <c r="TPW148" s="7"/>
      <c r="TPX148" s="7"/>
      <c r="TPY148" s="7"/>
      <c r="TPZ148" s="7"/>
      <c r="TQA148" s="7"/>
      <c r="TQB148" s="7"/>
      <c r="TQC148" s="7"/>
      <c r="TQD148" s="7"/>
      <c r="TQE148" s="7"/>
      <c r="TQF148" s="7"/>
      <c r="TQG148" s="7"/>
      <c r="TQH148" s="7"/>
      <c r="TQI148" s="7"/>
      <c r="TQJ148" s="7"/>
      <c r="TQK148" s="7"/>
      <c r="TQL148" s="7"/>
      <c r="TQM148" s="7"/>
      <c r="TQN148" s="7"/>
      <c r="TQO148" s="7"/>
      <c r="TQP148" s="7"/>
      <c r="TQQ148" s="7"/>
      <c r="TQR148" s="7"/>
      <c r="TQS148" s="7"/>
      <c r="TQT148" s="7"/>
      <c r="TQU148" s="7"/>
      <c r="TQV148" s="7"/>
      <c r="TQW148" s="7"/>
      <c r="TQX148" s="7"/>
      <c r="TQY148" s="7"/>
      <c r="TQZ148" s="7"/>
      <c r="TRA148" s="7"/>
      <c r="TRB148" s="7"/>
      <c r="TRC148" s="7"/>
      <c r="TRD148" s="7"/>
      <c r="TRE148" s="7"/>
      <c r="TRF148" s="7"/>
      <c r="TRG148" s="7"/>
      <c r="TRH148" s="7"/>
      <c r="TRI148" s="7"/>
      <c r="TRJ148" s="7"/>
      <c r="TRK148" s="7"/>
      <c r="TRL148" s="7"/>
      <c r="TRM148" s="7"/>
      <c r="TRN148" s="7"/>
      <c r="TRO148" s="7"/>
      <c r="TRP148" s="7"/>
      <c r="TRQ148" s="7"/>
      <c r="TRR148" s="7"/>
      <c r="TRS148" s="7"/>
      <c r="TRT148" s="7"/>
      <c r="TRU148" s="7"/>
      <c r="TRV148" s="7"/>
      <c r="TRW148" s="7"/>
      <c r="TRX148" s="7"/>
      <c r="TRY148" s="7"/>
      <c r="TRZ148" s="7"/>
      <c r="TSA148" s="7"/>
      <c r="TSB148" s="7"/>
      <c r="TSC148" s="7"/>
      <c r="TSD148" s="7"/>
      <c r="TSE148" s="7"/>
      <c r="TSF148" s="7"/>
      <c r="TSG148" s="7"/>
      <c r="TSH148" s="7"/>
      <c r="TSI148" s="7"/>
      <c r="TSJ148" s="7"/>
      <c r="TSK148" s="7"/>
      <c r="TSL148" s="7"/>
      <c r="TSM148" s="7"/>
      <c r="TSN148" s="7"/>
      <c r="TSO148" s="7"/>
      <c r="TSP148" s="7"/>
      <c r="TSQ148" s="7"/>
      <c r="TSR148" s="7"/>
      <c r="TSS148" s="7"/>
      <c r="TST148" s="7"/>
      <c r="TSU148" s="7"/>
      <c r="TSV148" s="7"/>
      <c r="TSW148" s="7"/>
      <c r="TSX148" s="7"/>
      <c r="TSY148" s="7"/>
      <c r="TSZ148" s="7"/>
      <c r="TTA148" s="7"/>
      <c r="TTB148" s="7"/>
      <c r="TTC148" s="7"/>
      <c r="TTD148" s="7"/>
      <c r="TTE148" s="7"/>
      <c r="TTF148" s="7"/>
      <c r="TTG148" s="7"/>
      <c r="TTH148" s="7"/>
      <c r="TTI148" s="7"/>
      <c r="TTJ148" s="7"/>
      <c r="TTK148" s="7"/>
      <c r="TTL148" s="7"/>
      <c r="TTM148" s="7"/>
      <c r="TTN148" s="7"/>
      <c r="TTO148" s="7"/>
      <c r="TTP148" s="7"/>
      <c r="TTQ148" s="7"/>
      <c r="TTR148" s="7"/>
      <c r="TTS148" s="7"/>
      <c r="TTT148" s="7"/>
      <c r="TTU148" s="7"/>
      <c r="TTV148" s="7"/>
      <c r="TTW148" s="7"/>
      <c r="TTX148" s="7"/>
      <c r="TTY148" s="7"/>
      <c r="TTZ148" s="7"/>
      <c r="TUA148" s="7"/>
      <c r="TUB148" s="7"/>
      <c r="TUC148" s="7"/>
      <c r="TUD148" s="7"/>
      <c r="TUE148" s="7"/>
      <c r="TUF148" s="7"/>
      <c r="TUG148" s="7"/>
      <c r="TUH148" s="7"/>
      <c r="TUI148" s="7"/>
      <c r="TUJ148" s="7"/>
      <c r="TUK148" s="7"/>
      <c r="TUL148" s="7"/>
      <c r="TUM148" s="7"/>
      <c r="TUN148" s="7"/>
      <c r="TUO148" s="7"/>
      <c r="TUP148" s="7"/>
      <c r="TUQ148" s="7"/>
      <c r="TUR148" s="7"/>
      <c r="TUS148" s="7"/>
      <c r="TUT148" s="7"/>
      <c r="TUU148" s="7"/>
      <c r="TUV148" s="7"/>
      <c r="TUW148" s="7"/>
      <c r="TUX148" s="7"/>
      <c r="TUY148" s="7"/>
      <c r="TUZ148" s="7"/>
      <c r="TVA148" s="7"/>
      <c r="TVB148" s="7"/>
      <c r="TVC148" s="7"/>
      <c r="TVD148" s="7"/>
      <c r="TVE148" s="7"/>
      <c r="TVF148" s="7"/>
      <c r="TVG148" s="7"/>
      <c r="TVH148" s="7"/>
      <c r="TVJ148" s="7"/>
      <c r="TVK148" s="7"/>
      <c r="TVL148" s="7"/>
      <c r="TVM148" s="7"/>
      <c r="TVN148" s="7"/>
      <c r="TVO148" s="7"/>
      <c r="TVP148" s="7"/>
      <c r="TVQ148" s="7"/>
      <c r="TVR148" s="7"/>
      <c r="TVS148" s="7"/>
      <c r="TVT148" s="7"/>
      <c r="TVU148" s="7"/>
      <c r="TVV148" s="7"/>
      <c r="TVW148" s="7"/>
      <c r="TVX148" s="7"/>
      <c r="TVY148" s="7"/>
      <c r="TVZ148" s="7"/>
      <c r="TWA148" s="7"/>
      <c r="TWB148" s="7"/>
      <c r="TWC148" s="7"/>
      <c r="TWD148" s="7"/>
      <c r="TWE148" s="7"/>
      <c r="TWF148" s="7"/>
      <c r="TWG148" s="7"/>
      <c r="TWH148" s="7"/>
      <c r="TWI148" s="7"/>
      <c r="TWJ148" s="7"/>
      <c r="TWK148" s="7"/>
      <c r="TWL148" s="7"/>
      <c r="TWM148" s="7"/>
      <c r="TWN148" s="7"/>
      <c r="TWO148" s="7"/>
      <c r="TWP148" s="7"/>
      <c r="TWQ148" s="7"/>
      <c r="TWR148" s="7"/>
      <c r="TWS148" s="7"/>
      <c r="TWT148" s="7"/>
      <c r="TWU148" s="7"/>
      <c r="TWV148" s="7"/>
      <c r="TWW148" s="7"/>
      <c r="TWX148" s="7"/>
      <c r="TWY148" s="7"/>
      <c r="TWZ148" s="7"/>
      <c r="TXA148" s="7"/>
      <c r="TXB148" s="7"/>
      <c r="TXC148" s="7"/>
      <c r="TXD148" s="7"/>
      <c r="TXE148" s="7"/>
      <c r="TXF148" s="7"/>
      <c r="TXG148" s="7"/>
      <c r="TXH148" s="7"/>
      <c r="TXI148" s="7"/>
      <c r="TXJ148" s="7"/>
      <c r="TXK148" s="7"/>
      <c r="TXL148" s="7"/>
      <c r="TXM148" s="7"/>
      <c r="TXN148" s="7"/>
      <c r="TXO148" s="7"/>
      <c r="TXP148" s="7"/>
      <c r="TXQ148" s="7"/>
      <c r="TXR148" s="7"/>
      <c r="TXS148" s="7"/>
      <c r="TXT148" s="7"/>
      <c r="TXU148" s="7"/>
      <c r="TXV148" s="7"/>
      <c r="TXW148" s="7"/>
      <c r="TXX148" s="7"/>
      <c r="TXY148" s="7"/>
      <c r="TXZ148" s="7"/>
      <c r="TYA148" s="7"/>
      <c r="TYB148" s="7"/>
      <c r="TYC148" s="7"/>
      <c r="TYD148" s="7"/>
      <c r="TYE148" s="7"/>
      <c r="TYF148" s="7"/>
      <c r="TYG148" s="7"/>
      <c r="TYH148" s="7"/>
      <c r="TYI148" s="7"/>
      <c r="TYJ148" s="7"/>
      <c r="TYK148" s="7"/>
      <c r="TYL148" s="7"/>
      <c r="TYM148" s="7"/>
      <c r="TYN148" s="7"/>
      <c r="TYO148" s="7"/>
      <c r="TYP148" s="7"/>
      <c r="TYQ148" s="7"/>
      <c r="TYR148" s="7"/>
      <c r="TYS148" s="7"/>
      <c r="TYT148" s="7"/>
      <c r="TYU148" s="7"/>
      <c r="TYV148" s="7"/>
      <c r="TYW148" s="7"/>
      <c r="TYX148" s="7"/>
      <c r="TYY148" s="7"/>
      <c r="TYZ148" s="7"/>
      <c r="TZA148" s="7"/>
      <c r="TZB148" s="7"/>
      <c r="TZC148" s="7"/>
      <c r="TZD148" s="7"/>
      <c r="TZE148" s="7"/>
      <c r="TZF148" s="7"/>
      <c r="TZG148" s="7"/>
      <c r="TZH148" s="7"/>
      <c r="TZI148" s="7"/>
      <c r="TZJ148" s="7"/>
      <c r="TZK148" s="7"/>
      <c r="TZL148" s="7"/>
      <c r="TZM148" s="7"/>
      <c r="TZN148" s="7"/>
      <c r="TZO148" s="7"/>
      <c r="TZP148" s="7"/>
      <c r="TZQ148" s="7"/>
      <c r="TZR148" s="7"/>
      <c r="TZS148" s="7"/>
      <c r="TZT148" s="7"/>
      <c r="TZU148" s="7"/>
      <c r="TZV148" s="7"/>
      <c r="TZW148" s="7"/>
      <c r="TZX148" s="7"/>
      <c r="TZY148" s="7"/>
      <c r="TZZ148" s="7"/>
      <c r="UAA148" s="7"/>
      <c r="UAB148" s="7"/>
      <c r="UAC148" s="7"/>
      <c r="UAD148" s="7"/>
      <c r="UAE148" s="7"/>
      <c r="UAF148" s="7"/>
      <c r="UAG148" s="7"/>
      <c r="UAH148" s="7"/>
      <c r="UAI148" s="7"/>
      <c r="UAJ148" s="7"/>
      <c r="UAK148" s="7"/>
      <c r="UAL148" s="7"/>
      <c r="UAM148" s="7"/>
      <c r="UAN148" s="7"/>
      <c r="UAO148" s="7"/>
      <c r="UAP148" s="7"/>
      <c r="UAQ148" s="7"/>
      <c r="UAR148" s="7"/>
      <c r="UAS148" s="7"/>
      <c r="UAT148" s="7"/>
      <c r="UAU148" s="7"/>
      <c r="UAV148" s="7"/>
      <c r="UAW148" s="7"/>
      <c r="UAX148" s="7"/>
      <c r="UAY148" s="7"/>
      <c r="UAZ148" s="7"/>
      <c r="UBA148" s="7"/>
      <c r="UBB148" s="7"/>
      <c r="UBC148" s="7"/>
      <c r="UBD148" s="7"/>
      <c r="UBE148" s="7"/>
      <c r="UBF148" s="7"/>
      <c r="UBG148" s="7"/>
      <c r="UBH148" s="7"/>
      <c r="UBI148" s="7"/>
      <c r="UBJ148" s="7"/>
      <c r="UBK148" s="7"/>
      <c r="UBL148" s="7"/>
      <c r="UBM148" s="7"/>
      <c r="UBN148" s="7"/>
      <c r="UBO148" s="7"/>
      <c r="UBP148" s="7"/>
      <c r="UBQ148" s="7"/>
      <c r="UBR148" s="7"/>
      <c r="UBS148" s="7"/>
      <c r="UBT148" s="7"/>
      <c r="UBU148" s="7"/>
      <c r="UBV148" s="7"/>
      <c r="UBW148" s="7"/>
      <c r="UBX148" s="7"/>
      <c r="UBY148" s="7"/>
      <c r="UBZ148" s="7"/>
      <c r="UCA148" s="7"/>
      <c r="UCB148" s="7"/>
      <c r="UCC148" s="7"/>
      <c r="UCD148" s="7"/>
      <c r="UCE148" s="7"/>
      <c r="UCF148" s="7"/>
      <c r="UCG148" s="7"/>
      <c r="UCH148" s="7"/>
      <c r="UCI148" s="7"/>
      <c r="UCJ148" s="7"/>
      <c r="UCK148" s="7"/>
      <c r="UCL148" s="7"/>
      <c r="UCM148" s="7"/>
      <c r="UCN148" s="7"/>
      <c r="UCO148" s="7"/>
      <c r="UCP148" s="7"/>
      <c r="UCQ148" s="7"/>
      <c r="UCR148" s="7"/>
      <c r="UCS148" s="7"/>
      <c r="UCT148" s="7"/>
      <c r="UCU148" s="7"/>
      <c r="UCV148" s="7"/>
      <c r="UCW148" s="7"/>
      <c r="UCX148" s="7"/>
      <c r="UCY148" s="7"/>
      <c r="UCZ148" s="7"/>
      <c r="UDA148" s="7"/>
      <c r="UDB148" s="7"/>
      <c r="UDC148" s="7"/>
      <c r="UDD148" s="7"/>
      <c r="UDE148" s="7"/>
      <c r="UDF148" s="7"/>
      <c r="UDG148" s="7"/>
      <c r="UDH148" s="7"/>
      <c r="UDI148" s="7"/>
      <c r="UDJ148" s="7"/>
      <c r="UDK148" s="7"/>
      <c r="UDL148" s="7"/>
      <c r="UDM148" s="7"/>
      <c r="UDN148" s="7"/>
      <c r="UDO148" s="7"/>
      <c r="UDP148" s="7"/>
      <c r="UDQ148" s="7"/>
      <c r="UDR148" s="7"/>
      <c r="UDS148" s="7"/>
      <c r="UDT148" s="7"/>
      <c r="UDU148" s="7"/>
      <c r="UDV148" s="7"/>
      <c r="UDW148" s="7"/>
      <c r="UDX148" s="7"/>
      <c r="UDY148" s="7"/>
      <c r="UDZ148" s="7"/>
      <c r="UEA148" s="7"/>
      <c r="UEB148" s="7"/>
      <c r="UEC148" s="7"/>
      <c r="UED148" s="7"/>
      <c r="UEE148" s="7"/>
      <c r="UEF148" s="7"/>
      <c r="UEG148" s="7"/>
      <c r="UEH148" s="7"/>
      <c r="UEI148" s="7"/>
      <c r="UEJ148" s="7"/>
      <c r="UEK148" s="7"/>
      <c r="UEL148" s="7"/>
      <c r="UEM148" s="7"/>
      <c r="UEN148" s="7"/>
      <c r="UEO148" s="7"/>
      <c r="UEP148" s="7"/>
      <c r="UEQ148" s="7"/>
      <c r="UER148" s="7"/>
      <c r="UES148" s="7"/>
      <c r="UET148" s="7"/>
      <c r="UEU148" s="7"/>
      <c r="UEV148" s="7"/>
      <c r="UEW148" s="7"/>
      <c r="UEX148" s="7"/>
      <c r="UEY148" s="7"/>
      <c r="UEZ148" s="7"/>
      <c r="UFA148" s="7"/>
      <c r="UFB148" s="7"/>
      <c r="UFC148" s="7"/>
      <c r="UFD148" s="7"/>
      <c r="UFF148" s="7"/>
      <c r="UFG148" s="7"/>
      <c r="UFH148" s="7"/>
      <c r="UFI148" s="7"/>
      <c r="UFJ148" s="7"/>
      <c r="UFK148" s="7"/>
      <c r="UFL148" s="7"/>
      <c r="UFM148" s="7"/>
      <c r="UFN148" s="7"/>
      <c r="UFO148" s="7"/>
      <c r="UFP148" s="7"/>
      <c r="UFQ148" s="7"/>
      <c r="UFR148" s="7"/>
      <c r="UFS148" s="7"/>
      <c r="UFT148" s="7"/>
      <c r="UFU148" s="7"/>
      <c r="UFV148" s="7"/>
      <c r="UFW148" s="7"/>
      <c r="UFX148" s="7"/>
      <c r="UFY148" s="7"/>
      <c r="UFZ148" s="7"/>
      <c r="UGA148" s="7"/>
      <c r="UGB148" s="7"/>
      <c r="UGC148" s="7"/>
      <c r="UGD148" s="7"/>
      <c r="UGE148" s="7"/>
      <c r="UGF148" s="7"/>
      <c r="UGG148" s="7"/>
      <c r="UGH148" s="7"/>
      <c r="UGI148" s="7"/>
      <c r="UGJ148" s="7"/>
      <c r="UGK148" s="7"/>
      <c r="UGL148" s="7"/>
      <c r="UGM148" s="7"/>
      <c r="UGN148" s="7"/>
      <c r="UGO148" s="7"/>
      <c r="UGP148" s="7"/>
      <c r="UGQ148" s="7"/>
      <c r="UGR148" s="7"/>
      <c r="UGS148" s="7"/>
      <c r="UGT148" s="7"/>
      <c r="UGU148" s="7"/>
      <c r="UGV148" s="7"/>
      <c r="UGW148" s="7"/>
      <c r="UGX148" s="7"/>
      <c r="UGY148" s="7"/>
      <c r="UGZ148" s="7"/>
      <c r="UHA148" s="7"/>
      <c r="UHB148" s="7"/>
      <c r="UHC148" s="7"/>
      <c r="UHD148" s="7"/>
      <c r="UHE148" s="7"/>
      <c r="UHF148" s="7"/>
      <c r="UHG148" s="7"/>
      <c r="UHH148" s="7"/>
      <c r="UHI148" s="7"/>
      <c r="UHJ148" s="7"/>
      <c r="UHK148" s="7"/>
      <c r="UHL148" s="7"/>
      <c r="UHM148" s="7"/>
      <c r="UHN148" s="7"/>
      <c r="UHO148" s="7"/>
      <c r="UHP148" s="7"/>
      <c r="UHQ148" s="7"/>
      <c r="UHR148" s="7"/>
      <c r="UHS148" s="7"/>
      <c r="UHT148" s="7"/>
      <c r="UHU148" s="7"/>
      <c r="UHV148" s="7"/>
      <c r="UHW148" s="7"/>
      <c r="UHX148" s="7"/>
      <c r="UHY148" s="7"/>
      <c r="UHZ148" s="7"/>
      <c r="UIA148" s="7"/>
      <c r="UIB148" s="7"/>
      <c r="UIC148" s="7"/>
      <c r="UID148" s="7"/>
      <c r="UIE148" s="7"/>
      <c r="UIF148" s="7"/>
      <c r="UIG148" s="7"/>
      <c r="UIH148" s="7"/>
      <c r="UII148" s="7"/>
      <c r="UIJ148" s="7"/>
      <c r="UIK148" s="7"/>
      <c r="UIL148" s="7"/>
      <c r="UIM148" s="7"/>
      <c r="UIN148" s="7"/>
      <c r="UIO148" s="7"/>
      <c r="UIP148" s="7"/>
      <c r="UIQ148" s="7"/>
      <c r="UIR148" s="7"/>
      <c r="UIS148" s="7"/>
      <c r="UIT148" s="7"/>
      <c r="UIU148" s="7"/>
      <c r="UIV148" s="7"/>
      <c r="UIW148" s="7"/>
      <c r="UIX148" s="7"/>
      <c r="UIY148" s="7"/>
      <c r="UIZ148" s="7"/>
      <c r="UJA148" s="7"/>
      <c r="UJB148" s="7"/>
      <c r="UJC148" s="7"/>
      <c r="UJD148" s="7"/>
      <c r="UJE148" s="7"/>
      <c r="UJF148" s="7"/>
      <c r="UJG148" s="7"/>
      <c r="UJH148" s="7"/>
      <c r="UJI148" s="7"/>
      <c r="UJJ148" s="7"/>
      <c r="UJK148" s="7"/>
      <c r="UJL148" s="7"/>
      <c r="UJM148" s="7"/>
      <c r="UJN148" s="7"/>
      <c r="UJO148" s="7"/>
      <c r="UJP148" s="7"/>
      <c r="UJQ148" s="7"/>
      <c r="UJR148" s="7"/>
      <c r="UJS148" s="7"/>
      <c r="UJT148" s="7"/>
      <c r="UJU148" s="7"/>
      <c r="UJV148" s="7"/>
      <c r="UJW148" s="7"/>
      <c r="UJX148" s="7"/>
      <c r="UJY148" s="7"/>
      <c r="UJZ148" s="7"/>
      <c r="UKA148" s="7"/>
      <c r="UKB148" s="7"/>
      <c r="UKC148" s="7"/>
      <c r="UKD148" s="7"/>
      <c r="UKE148" s="7"/>
      <c r="UKF148" s="7"/>
      <c r="UKG148" s="7"/>
      <c r="UKH148" s="7"/>
      <c r="UKI148" s="7"/>
      <c r="UKJ148" s="7"/>
      <c r="UKK148" s="7"/>
      <c r="UKL148" s="7"/>
      <c r="UKM148" s="7"/>
      <c r="UKN148" s="7"/>
      <c r="UKO148" s="7"/>
      <c r="UKP148" s="7"/>
      <c r="UKQ148" s="7"/>
      <c r="UKR148" s="7"/>
      <c r="UKS148" s="7"/>
      <c r="UKT148" s="7"/>
      <c r="UKU148" s="7"/>
      <c r="UKV148" s="7"/>
      <c r="UKW148" s="7"/>
      <c r="UKX148" s="7"/>
      <c r="UKY148" s="7"/>
      <c r="UKZ148" s="7"/>
      <c r="ULA148" s="7"/>
      <c r="ULB148" s="7"/>
      <c r="ULC148" s="7"/>
      <c r="ULD148" s="7"/>
      <c r="ULE148" s="7"/>
      <c r="ULF148" s="7"/>
      <c r="ULG148" s="7"/>
      <c r="ULH148" s="7"/>
      <c r="ULI148" s="7"/>
      <c r="ULJ148" s="7"/>
      <c r="ULK148" s="7"/>
      <c r="ULL148" s="7"/>
      <c r="ULM148" s="7"/>
      <c r="ULN148" s="7"/>
      <c r="ULO148" s="7"/>
      <c r="ULP148" s="7"/>
      <c r="ULQ148" s="7"/>
      <c r="ULR148" s="7"/>
      <c r="ULS148" s="7"/>
      <c r="ULT148" s="7"/>
      <c r="ULU148" s="7"/>
      <c r="ULV148" s="7"/>
      <c r="ULW148" s="7"/>
      <c r="ULX148" s="7"/>
      <c r="ULY148" s="7"/>
      <c r="ULZ148" s="7"/>
      <c r="UMA148" s="7"/>
      <c r="UMB148" s="7"/>
      <c r="UMC148" s="7"/>
      <c r="UMD148" s="7"/>
      <c r="UME148" s="7"/>
      <c r="UMF148" s="7"/>
      <c r="UMG148" s="7"/>
      <c r="UMH148" s="7"/>
      <c r="UMI148" s="7"/>
      <c r="UMJ148" s="7"/>
      <c r="UMK148" s="7"/>
      <c r="UML148" s="7"/>
      <c r="UMM148" s="7"/>
      <c r="UMN148" s="7"/>
      <c r="UMO148" s="7"/>
      <c r="UMP148" s="7"/>
      <c r="UMQ148" s="7"/>
      <c r="UMR148" s="7"/>
      <c r="UMS148" s="7"/>
      <c r="UMT148" s="7"/>
      <c r="UMU148" s="7"/>
      <c r="UMV148" s="7"/>
      <c r="UMW148" s="7"/>
      <c r="UMX148" s="7"/>
      <c r="UMY148" s="7"/>
      <c r="UMZ148" s="7"/>
      <c r="UNA148" s="7"/>
      <c r="UNB148" s="7"/>
      <c r="UNC148" s="7"/>
      <c r="UND148" s="7"/>
      <c r="UNE148" s="7"/>
      <c r="UNF148" s="7"/>
      <c r="UNG148" s="7"/>
      <c r="UNH148" s="7"/>
      <c r="UNI148" s="7"/>
      <c r="UNJ148" s="7"/>
      <c r="UNK148" s="7"/>
      <c r="UNL148" s="7"/>
      <c r="UNM148" s="7"/>
      <c r="UNN148" s="7"/>
      <c r="UNO148" s="7"/>
      <c r="UNP148" s="7"/>
      <c r="UNQ148" s="7"/>
      <c r="UNR148" s="7"/>
      <c r="UNS148" s="7"/>
      <c r="UNT148" s="7"/>
      <c r="UNU148" s="7"/>
      <c r="UNV148" s="7"/>
      <c r="UNW148" s="7"/>
      <c r="UNX148" s="7"/>
      <c r="UNY148" s="7"/>
      <c r="UNZ148" s="7"/>
      <c r="UOA148" s="7"/>
      <c r="UOB148" s="7"/>
      <c r="UOC148" s="7"/>
      <c r="UOD148" s="7"/>
      <c r="UOE148" s="7"/>
      <c r="UOF148" s="7"/>
      <c r="UOG148" s="7"/>
      <c r="UOH148" s="7"/>
      <c r="UOI148" s="7"/>
      <c r="UOJ148" s="7"/>
      <c r="UOK148" s="7"/>
      <c r="UOL148" s="7"/>
      <c r="UOM148" s="7"/>
      <c r="UON148" s="7"/>
      <c r="UOO148" s="7"/>
      <c r="UOP148" s="7"/>
      <c r="UOQ148" s="7"/>
      <c r="UOR148" s="7"/>
      <c r="UOS148" s="7"/>
      <c r="UOT148" s="7"/>
      <c r="UOU148" s="7"/>
      <c r="UOV148" s="7"/>
      <c r="UOW148" s="7"/>
      <c r="UOX148" s="7"/>
      <c r="UOY148" s="7"/>
      <c r="UOZ148" s="7"/>
      <c r="UPB148" s="7"/>
      <c r="UPC148" s="7"/>
      <c r="UPD148" s="7"/>
      <c r="UPE148" s="7"/>
      <c r="UPF148" s="7"/>
      <c r="UPG148" s="7"/>
      <c r="UPH148" s="7"/>
      <c r="UPI148" s="7"/>
      <c r="UPJ148" s="7"/>
      <c r="UPK148" s="7"/>
      <c r="UPL148" s="7"/>
      <c r="UPM148" s="7"/>
      <c r="UPN148" s="7"/>
      <c r="UPO148" s="7"/>
      <c r="UPP148" s="7"/>
      <c r="UPQ148" s="7"/>
      <c r="UPR148" s="7"/>
      <c r="UPS148" s="7"/>
      <c r="UPT148" s="7"/>
      <c r="UPU148" s="7"/>
      <c r="UPV148" s="7"/>
      <c r="UPW148" s="7"/>
      <c r="UPX148" s="7"/>
      <c r="UPY148" s="7"/>
      <c r="UPZ148" s="7"/>
      <c r="UQA148" s="7"/>
      <c r="UQB148" s="7"/>
      <c r="UQC148" s="7"/>
      <c r="UQD148" s="7"/>
      <c r="UQE148" s="7"/>
      <c r="UQF148" s="7"/>
      <c r="UQG148" s="7"/>
      <c r="UQH148" s="7"/>
      <c r="UQI148" s="7"/>
      <c r="UQJ148" s="7"/>
      <c r="UQK148" s="7"/>
      <c r="UQL148" s="7"/>
      <c r="UQM148" s="7"/>
      <c r="UQN148" s="7"/>
      <c r="UQO148" s="7"/>
      <c r="UQP148" s="7"/>
      <c r="UQQ148" s="7"/>
      <c r="UQR148" s="7"/>
      <c r="UQS148" s="7"/>
      <c r="UQT148" s="7"/>
      <c r="UQU148" s="7"/>
      <c r="UQV148" s="7"/>
      <c r="UQW148" s="7"/>
      <c r="UQX148" s="7"/>
      <c r="UQY148" s="7"/>
      <c r="UQZ148" s="7"/>
      <c r="URA148" s="7"/>
      <c r="URB148" s="7"/>
      <c r="URC148" s="7"/>
      <c r="URD148" s="7"/>
      <c r="URE148" s="7"/>
      <c r="URF148" s="7"/>
      <c r="URG148" s="7"/>
      <c r="URH148" s="7"/>
      <c r="URI148" s="7"/>
      <c r="URJ148" s="7"/>
      <c r="URK148" s="7"/>
      <c r="URL148" s="7"/>
      <c r="URM148" s="7"/>
      <c r="URN148" s="7"/>
      <c r="URO148" s="7"/>
      <c r="URP148" s="7"/>
      <c r="URQ148" s="7"/>
      <c r="URR148" s="7"/>
      <c r="URS148" s="7"/>
      <c r="URT148" s="7"/>
      <c r="URU148" s="7"/>
      <c r="URV148" s="7"/>
      <c r="URW148" s="7"/>
      <c r="URX148" s="7"/>
      <c r="URY148" s="7"/>
      <c r="URZ148" s="7"/>
      <c r="USA148" s="7"/>
      <c r="USB148" s="7"/>
      <c r="USC148" s="7"/>
      <c r="USD148" s="7"/>
      <c r="USE148" s="7"/>
      <c r="USF148" s="7"/>
      <c r="USG148" s="7"/>
      <c r="USH148" s="7"/>
      <c r="USI148" s="7"/>
      <c r="USJ148" s="7"/>
      <c r="USK148" s="7"/>
      <c r="USL148" s="7"/>
      <c r="USM148" s="7"/>
      <c r="USN148" s="7"/>
      <c r="USO148" s="7"/>
      <c r="USP148" s="7"/>
      <c r="USQ148" s="7"/>
      <c r="USR148" s="7"/>
      <c r="USS148" s="7"/>
      <c r="UST148" s="7"/>
      <c r="USU148" s="7"/>
      <c r="USV148" s="7"/>
      <c r="USW148" s="7"/>
      <c r="USX148" s="7"/>
      <c r="USY148" s="7"/>
      <c r="USZ148" s="7"/>
      <c r="UTA148" s="7"/>
      <c r="UTB148" s="7"/>
      <c r="UTC148" s="7"/>
      <c r="UTD148" s="7"/>
      <c r="UTE148" s="7"/>
      <c r="UTF148" s="7"/>
      <c r="UTG148" s="7"/>
      <c r="UTH148" s="7"/>
      <c r="UTI148" s="7"/>
      <c r="UTJ148" s="7"/>
      <c r="UTK148" s="7"/>
      <c r="UTL148" s="7"/>
      <c r="UTM148" s="7"/>
      <c r="UTN148" s="7"/>
      <c r="UTO148" s="7"/>
      <c r="UTP148" s="7"/>
      <c r="UTQ148" s="7"/>
      <c r="UTR148" s="7"/>
      <c r="UTS148" s="7"/>
      <c r="UTT148" s="7"/>
      <c r="UTU148" s="7"/>
      <c r="UTV148" s="7"/>
      <c r="UTW148" s="7"/>
      <c r="UTX148" s="7"/>
      <c r="UTY148" s="7"/>
      <c r="UTZ148" s="7"/>
      <c r="UUA148" s="7"/>
      <c r="UUB148" s="7"/>
      <c r="UUC148" s="7"/>
      <c r="UUD148" s="7"/>
      <c r="UUE148" s="7"/>
      <c r="UUF148" s="7"/>
      <c r="UUG148" s="7"/>
      <c r="UUH148" s="7"/>
      <c r="UUI148" s="7"/>
      <c r="UUJ148" s="7"/>
      <c r="UUK148" s="7"/>
      <c r="UUL148" s="7"/>
      <c r="UUM148" s="7"/>
      <c r="UUN148" s="7"/>
      <c r="UUO148" s="7"/>
      <c r="UUP148" s="7"/>
      <c r="UUQ148" s="7"/>
      <c r="UUR148" s="7"/>
      <c r="UUS148" s="7"/>
      <c r="UUT148" s="7"/>
      <c r="UUU148" s="7"/>
      <c r="UUV148" s="7"/>
      <c r="UUW148" s="7"/>
      <c r="UUX148" s="7"/>
      <c r="UUY148" s="7"/>
      <c r="UUZ148" s="7"/>
      <c r="UVA148" s="7"/>
      <c r="UVB148" s="7"/>
      <c r="UVC148" s="7"/>
      <c r="UVD148" s="7"/>
      <c r="UVE148" s="7"/>
      <c r="UVF148" s="7"/>
      <c r="UVG148" s="7"/>
      <c r="UVH148" s="7"/>
      <c r="UVI148" s="7"/>
      <c r="UVJ148" s="7"/>
      <c r="UVK148" s="7"/>
      <c r="UVL148" s="7"/>
      <c r="UVM148" s="7"/>
      <c r="UVN148" s="7"/>
      <c r="UVO148" s="7"/>
      <c r="UVP148" s="7"/>
      <c r="UVQ148" s="7"/>
      <c r="UVR148" s="7"/>
      <c r="UVS148" s="7"/>
      <c r="UVT148" s="7"/>
      <c r="UVU148" s="7"/>
      <c r="UVV148" s="7"/>
      <c r="UVW148" s="7"/>
      <c r="UVX148" s="7"/>
      <c r="UVY148" s="7"/>
      <c r="UVZ148" s="7"/>
      <c r="UWA148" s="7"/>
      <c r="UWB148" s="7"/>
      <c r="UWC148" s="7"/>
      <c r="UWD148" s="7"/>
      <c r="UWE148" s="7"/>
      <c r="UWF148" s="7"/>
      <c r="UWG148" s="7"/>
      <c r="UWH148" s="7"/>
      <c r="UWI148" s="7"/>
      <c r="UWJ148" s="7"/>
      <c r="UWK148" s="7"/>
      <c r="UWL148" s="7"/>
      <c r="UWM148" s="7"/>
      <c r="UWN148" s="7"/>
      <c r="UWO148" s="7"/>
      <c r="UWP148" s="7"/>
      <c r="UWQ148" s="7"/>
      <c r="UWR148" s="7"/>
      <c r="UWS148" s="7"/>
      <c r="UWT148" s="7"/>
      <c r="UWU148" s="7"/>
      <c r="UWV148" s="7"/>
      <c r="UWW148" s="7"/>
      <c r="UWX148" s="7"/>
      <c r="UWY148" s="7"/>
      <c r="UWZ148" s="7"/>
      <c r="UXA148" s="7"/>
      <c r="UXB148" s="7"/>
      <c r="UXC148" s="7"/>
      <c r="UXD148" s="7"/>
      <c r="UXE148" s="7"/>
      <c r="UXF148" s="7"/>
      <c r="UXG148" s="7"/>
      <c r="UXH148" s="7"/>
      <c r="UXI148" s="7"/>
      <c r="UXJ148" s="7"/>
      <c r="UXK148" s="7"/>
      <c r="UXL148" s="7"/>
      <c r="UXM148" s="7"/>
      <c r="UXN148" s="7"/>
      <c r="UXO148" s="7"/>
      <c r="UXP148" s="7"/>
      <c r="UXQ148" s="7"/>
      <c r="UXR148" s="7"/>
      <c r="UXS148" s="7"/>
      <c r="UXT148" s="7"/>
      <c r="UXU148" s="7"/>
      <c r="UXV148" s="7"/>
      <c r="UXW148" s="7"/>
      <c r="UXX148" s="7"/>
      <c r="UXY148" s="7"/>
      <c r="UXZ148" s="7"/>
      <c r="UYA148" s="7"/>
      <c r="UYB148" s="7"/>
      <c r="UYC148" s="7"/>
      <c r="UYD148" s="7"/>
      <c r="UYE148" s="7"/>
      <c r="UYF148" s="7"/>
      <c r="UYG148" s="7"/>
      <c r="UYH148" s="7"/>
      <c r="UYI148" s="7"/>
      <c r="UYJ148" s="7"/>
      <c r="UYK148" s="7"/>
      <c r="UYL148" s="7"/>
      <c r="UYM148" s="7"/>
      <c r="UYN148" s="7"/>
      <c r="UYO148" s="7"/>
      <c r="UYP148" s="7"/>
      <c r="UYQ148" s="7"/>
      <c r="UYR148" s="7"/>
      <c r="UYS148" s="7"/>
      <c r="UYT148" s="7"/>
      <c r="UYU148" s="7"/>
      <c r="UYV148" s="7"/>
      <c r="UYX148" s="7"/>
      <c r="UYY148" s="7"/>
      <c r="UYZ148" s="7"/>
      <c r="UZA148" s="7"/>
      <c r="UZB148" s="7"/>
      <c r="UZC148" s="7"/>
      <c r="UZD148" s="7"/>
      <c r="UZE148" s="7"/>
      <c r="UZF148" s="7"/>
      <c r="UZG148" s="7"/>
      <c r="UZH148" s="7"/>
      <c r="UZI148" s="7"/>
      <c r="UZJ148" s="7"/>
      <c r="UZK148" s="7"/>
      <c r="UZL148" s="7"/>
      <c r="UZM148" s="7"/>
      <c r="UZN148" s="7"/>
      <c r="UZO148" s="7"/>
      <c r="UZP148" s="7"/>
      <c r="UZQ148" s="7"/>
      <c r="UZR148" s="7"/>
      <c r="UZS148" s="7"/>
      <c r="UZT148" s="7"/>
      <c r="UZU148" s="7"/>
      <c r="UZV148" s="7"/>
      <c r="UZW148" s="7"/>
      <c r="UZX148" s="7"/>
      <c r="UZY148" s="7"/>
      <c r="UZZ148" s="7"/>
      <c r="VAA148" s="7"/>
      <c r="VAB148" s="7"/>
      <c r="VAC148" s="7"/>
      <c r="VAD148" s="7"/>
      <c r="VAE148" s="7"/>
      <c r="VAF148" s="7"/>
      <c r="VAG148" s="7"/>
      <c r="VAH148" s="7"/>
      <c r="VAI148" s="7"/>
      <c r="VAJ148" s="7"/>
      <c r="VAK148" s="7"/>
      <c r="VAL148" s="7"/>
      <c r="VAM148" s="7"/>
      <c r="VAN148" s="7"/>
      <c r="VAO148" s="7"/>
      <c r="VAP148" s="7"/>
      <c r="VAQ148" s="7"/>
      <c r="VAR148" s="7"/>
      <c r="VAS148" s="7"/>
      <c r="VAT148" s="7"/>
      <c r="VAU148" s="7"/>
      <c r="VAV148" s="7"/>
      <c r="VAW148" s="7"/>
      <c r="VAX148" s="7"/>
      <c r="VAY148" s="7"/>
      <c r="VAZ148" s="7"/>
      <c r="VBA148" s="7"/>
      <c r="VBB148" s="7"/>
      <c r="VBC148" s="7"/>
      <c r="VBD148" s="7"/>
      <c r="VBE148" s="7"/>
      <c r="VBF148" s="7"/>
      <c r="VBG148" s="7"/>
      <c r="VBH148" s="7"/>
      <c r="VBI148" s="7"/>
      <c r="VBJ148" s="7"/>
      <c r="VBK148" s="7"/>
      <c r="VBL148" s="7"/>
      <c r="VBM148" s="7"/>
      <c r="VBN148" s="7"/>
      <c r="VBO148" s="7"/>
      <c r="VBP148" s="7"/>
      <c r="VBQ148" s="7"/>
      <c r="VBR148" s="7"/>
      <c r="VBS148" s="7"/>
      <c r="VBT148" s="7"/>
      <c r="VBU148" s="7"/>
      <c r="VBV148" s="7"/>
      <c r="VBW148" s="7"/>
      <c r="VBX148" s="7"/>
      <c r="VBY148" s="7"/>
      <c r="VBZ148" s="7"/>
      <c r="VCA148" s="7"/>
      <c r="VCB148" s="7"/>
      <c r="VCC148" s="7"/>
      <c r="VCD148" s="7"/>
      <c r="VCE148" s="7"/>
      <c r="VCF148" s="7"/>
      <c r="VCG148" s="7"/>
      <c r="VCH148" s="7"/>
      <c r="VCI148" s="7"/>
      <c r="VCJ148" s="7"/>
      <c r="VCK148" s="7"/>
      <c r="VCL148" s="7"/>
      <c r="VCM148" s="7"/>
      <c r="VCN148" s="7"/>
      <c r="VCO148" s="7"/>
      <c r="VCP148" s="7"/>
      <c r="VCQ148" s="7"/>
      <c r="VCR148" s="7"/>
      <c r="VCS148" s="7"/>
      <c r="VCT148" s="7"/>
      <c r="VCU148" s="7"/>
      <c r="VCV148" s="7"/>
      <c r="VCW148" s="7"/>
      <c r="VCX148" s="7"/>
      <c r="VCY148" s="7"/>
      <c r="VCZ148" s="7"/>
      <c r="VDA148" s="7"/>
      <c r="VDB148" s="7"/>
      <c r="VDC148" s="7"/>
      <c r="VDD148" s="7"/>
      <c r="VDE148" s="7"/>
      <c r="VDF148" s="7"/>
      <c r="VDG148" s="7"/>
      <c r="VDH148" s="7"/>
      <c r="VDI148" s="7"/>
      <c r="VDJ148" s="7"/>
      <c r="VDK148" s="7"/>
      <c r="VDL148" s="7"/>
      <c r="VDM148" s="7"/>
      <c r="VDN148" s="7"/>
      <c r="VDO148" s="7"/>
      <c r="VDP148" s="7"/>
      <c r="VDQ148" s="7"/>
      <c r="VDR148" s="7"/>
      <c r="VDS148" s="7"/>
      <c r="VDT148" s="7"/>
      <c r="VDU148" s="7"/>
      <c r="VDV148" s="7"/>
      <c r="VDW148" s="7"/>
      <c r="VDX148" s="7"/>
      <c r="VDY148" s="7"/>
      <c r="VDZ148" s="7"/>
      <c r="VEA148" s="7"/>
      <c r="VEB148" s="7"/>
      <c r="VEC148" s="7"/>
      <c r="VED148" s="7"/>
      <c r="VEE148" s="7"/>
      <c r="VEF148" s="7"/>
      <c r="VEG148" s="7"/>
      <c r="VEH148" s="7"/>
      <c r="VEI148" s="7"/>
      <c r="VEJ148" s="7"/>
      <c r="VEK148" s="7"/>
      <c r="VEL148" s="7"/>
      <c r="VEM148" s="7"/>
      <c r="VEN148" s="7"/>
      <c r="VEO148" s="7"/>
      <c r="VEP148" s="7"/>
      <c r="VEQ148" s="7"/>
      <c r="VER148" s="7"/>
      <c r="VES148" s="7"/>
      <c r="VET148" s="7"/>
      <c r="VEU148" s="7"/>
      <c r="VEV148" s="7"/>
      <c r="VEW148" s="7"/>
      <c r="VEX148" s="7"/>
      <c r="VEY148" s="7"/>
      <c r="VEZ148" s="7"/>
      <c r="VFA148" s="7"/>
      <c r="VFB148" s="7"/>
      <c r="VFC148" s="7"/>
      <c r="VFD148" s="7"/>
      <c r="VFE148" s="7"/>
      <c r="VFF148" s="7"/>
      <c r="VFG148" s="7"/>
      <c r="VFH148" s="7"/>
      <c r="VFI148" s="7"/>
      <c r="VFJ148" s="7"/>
      <c r="VFK148" s="7"/>
      <c r="VFL148" s="7"/>
      <c r="VFM148" s="7"/>
      <c r="VFN148" s="7"/>
      <c r="VFO148" s="7"/>
      <c r="VFP148" s="7"/>
      <c r="VFQ148" s="7"/>
      <c r="VFR148" s="7"/>
      <c r="VFS148" s="7"/>
      <c r="VFT148" s="7"/>
      <c r="VFU148" s="7"/>
      <c r="VFV148" s="7"/>
      <c r="VFW148" s="7"/>
      <c r="VFX148" s="7"/>
      <c r="VFY148" s="7"/>
      <c r="VFZ148" s="7"/>
      <c r="VGA148" s="7"/>
      <c r="VGB148" s="7"/>
      <c r="VGC148" s="7"/>
      <c r="VGD148" s="7"/>
      <c r="VGE148" s="7"/>
      <c r="VGF148" s="7"/>
      <c r="VGG148" s="7"/>
      <c r="VGH148" s="7"/>
      <c r="VGI148" s="7"/>
      <c r="VGJ148" s="7"/>
      <c r="VGK148" s="7"/>
      <c r="VGL148" s="7"/>
      <c r="VGM148" s="7"/>
      <c r="VGN148" s="7"/>
      <c r="VGO148" s="7"/>
      <c r="VGP148" s="7"/>
      <c r="VGQ148" s="7"/>
      <c r="VGR148" s="7"/>
      <c r="VGS148" s="7"/>
      <c r="VGT148" s="7"/>
      <c r="VGU148" s="7"/>
      <c r="VGV148" s="7"/>
      <c r="VGW148" s="7"/>
      <c r="VGX148" s="7"/>
      <c r="VGY148" s="7"/>
      <c r="VGZ148" s="7"/>
      <c r="VHA148" s="7"/>
      <c r="VHB148" s="7"/>
      <c r="VHC148" s="7"/>
      <c r="VHD148" s="7"/>
      <c r="VHE148" s="7"/>
      <c r="VHF148" s="7"/>
      <c r="VHG148" s="7"/>
      <c r="VHH148" s="7"/>
      <c r="VHI148" s="7"/>
      <c r="VHJ148" s="7"/>
      <c r="VHK148" s="7"/>
      <c r="VHL148" s="7"/>
      <c r="VHM148" s="7"/>
      <c r="VHN148" s="7"/>
      <c r="VHO148" s="7"/>
      <c r="VHP148" s="7"/>
      <c r="VHQ148" s="7"/>
      <c r="VHR148" s="7"/>
      <c r="VHS148" s="7"/>
      <c r="VHT148" s="7"/>
      <c r="VHU148" s="7"/>
      <c r="VHV148" s="7"/>
      <c r="VHW148" s="7"/>
      <c r="VHX148" s="7"/>
      <c r="VHY148" s="7"/>
      <c r="VHZ148" s="7"/>
      <c r="VIA148" s="7"/>
      <c r="VIB148" s="7"/>
      <c r="VIC148" s="7"/>
      <c r="VID148" s="7"/>
      <c r="VIE148" s="7"/>
      <c r="VIF148" s="7"/>
      <c r="VIG148" s="7"/>
      <c r="VIH148" s="7"/>
      <c r="VII148" s="7"/>
      <c r="VIJ148" s="7"/>
      <c r="VIK148" s="7"/>
      <c r="VIL148" s="7"/>
      <c r="VIM148" s="7"/>
      <c r="VIN148" s="7"/>
      <c r="VIO148" s="7"/>
      <c r="VIP148" s="7"/>
      <c r="VIQ148" s="7"/>
      <c r="VIR148" s="7"/>
      <c r="VIT148" s="7"/>
      <c r="VIU148" s="7"/>
      <c r="VIV148" s="7"/>
      <c r="VIW148" s="7"/>
      <c r="VIX148" s="7"/>
      <c r="VIY148" s="7"/>
      <c r="VIZ148" s="7"/>
      <c r="VJA148" s="7"/>
      <c r="VJB148" s="7"/>
      <c r="VJC148" s="7"/>
      <c r="VJD148" s="7"/>
      <c r="VJE148" s="7"/>
      <c r="VJF148" s="7"/>
      <c r="VJG148" s="7"/>
      <c r="VJH148" s="7"/>
      <c r="VJI148" s="7"/>
      <c r="VJJ148" s="7"/>
      <c r="VJK148" s="7"/>
      <c r="VJL148" s="7"/>
      <c r="VJM148" s="7"/>
      <c r="VJN148" s="7"/>
      <c r="VJO148" s="7"/>
      <c r="VJP148" s="7"/>
      <c r="VJQ148" s="7"/>
      <c r="VJR148" s="7"/>
      <c r="VJS148" s="7"/>
      <c r="VJT148" s="7"/>
      <c r="VJU148" s="7"/>
      <c r="VJV148" s="7"/>
      <c r="VJW148" s="7"/>
      <c r="VJX148" s="7"/>
      <c r="VJY148" s="7"/>
      <c r="VJZ148" s="7"/>
      <c r="VKA148" s="7"/>
      <c r="VKB148" s="7"/>
      <c r="VKC148" s="7"/>
      <c r="VKD148" s="7"/>
      <c r="VKE148" s="7"/>
      <c r="VKF148" s="7"/>
      <c r="VKG148" s="7"/>
      <c r="VKH148" s="7"/>
      <c r="VKI148" s="7"/>
      <c r="VKJ148" s="7"/>
      <c r="VKK148" s="7"/>
      <c r="VKL148" s="7"/>
      <c r="VKM148" s="7"/>
      <c r="VKN148" s="7"/>
      <c r="VKO148" s="7"/>
      <c r="VKP148" s="7"/>
      <c r="VKQ148" s="7"/>
      <c r="VKR148" s="7"/>
      <c r="VKS148" s="7"/>
      <c r="VKT148" s="7"/>
      <c r="VKU148" s="7"/>
      <c r="VKV148" s="7"/>
      <c r="VKW148" s="7"/>
      <c r="VKX148" s="7"/>
      <c r="VKY148" s="7"/>
      <c r="VKZ148" s="7"/>
      <c r="VLA148" s="7"/>
      <c r="VLB148" s="7"/>
      <c r="VLC148" s="7"/>
      <c r="VLD148" s="7"/>
      <c r="VLE148" s="7"/>
      <c r="VLF148" s="7"/>
      <c r="VLG148" s="7"/>
      <c r="VLH148" s="7"/>
      <c r="VLI148" s="7"/>
      <c r="VLJ148" s="7"/>
      <c r="VLK148" s="7"/>
      <c r="VLL148" s="7"/>
      <c r="VLM148" s="7"/>
      <c r="VLN148" s="7"/>
      <c r="VLO148" s="7"/>
      <c r="VLP148" s="7"/>
      <c r="VLQ148" s="7"/>
      <c r="VLR148" s="7"/>
      <c r="VLS148" s="7"/>
      <c r="VLT148" s="7"/>
      <c r="VLU148" s="7"/>
      <c r="VLV148" s="7"/>
      <c r="VLW148" s="7"/>
      <c r="VLX148" s="7"/>
      <c r="VLY148" s="7"/>
      <c r="VLZ148" s="7"/>
      <c r="VMA148" s="7"/>
      <c r="VMB148" s="7"/>
      <c r="VMC148" s="7"/>
      <c r="VMD148" s="7"/>
      <c r="VME148" s="7"/>
      <c r="VMF148" s="7"/>
      <c r="VMG148" s="7"/>
      <c r="VMH148" s="7"/>
      <c r="VMI148" s="7"/>
      <c r="VMJ148" s="7"/>
      <c r="VMK148" s="7"/>
      <c r="VML148" s="7"/>
      <c r="VMM148" s="7"/>
      <c r="VMN148" s="7"/>
      <c r="VMO148" s="7"/>
      <c r="VMP148" s="7"/>
      <c r="VMQ148" s="7"/>
      <c r="VMR148" s="7"/>
      <c r="VMS148" s="7"/>
      <c r="VMT148" s="7"/>
      <c r="VMU148" s="7"/>
      <c r="VMV148" s="7"/>
      <c r="VMW148" s="7"/>
      <c r="VMX148" s="7"/>
      <c r="VMY148" s="7"/>
      <c r="VMZ148" s="7"/>
      <c r="VNA148" s="7"/>
      <c r="VNB148" s="7"/>
      <c r="VNC148" s="7"/>
      <c r="VND148" s="7"/>
      <c r="VNE148" s="7"/>
      <c r="VNF148" s="7"/>
      <c r="VNG148" s="7"/>
      <c r="VNH148" s="7"/>
      <c r="VNI148" s="7"/>
      <c r="VNJ148" s="7"/>
      <c r="VNK148" s="7"/>
      <c r="VNL148" s="7"/>
      <c r="VNM148" s="7"/>
      <c r="VNN148" s="7"/>
      <c r="VNO148" s="7"/>
      <c r="VNP148" s="7"/>
      <c r="VNQ148" s="7"/>
      <c r="VNR148" s="7"/>
      <c r="VNS148" s="7"/>
      <c r="VNT148" s="7"/>
      <c r="VNU148" s="7"/>
      <c r="VNV148" s="7"/>
      <c r="VNW148" s="7"/>
      <c r="VNX148" s="7"/>
      <c r="VNY148" s="7"/>
      <c r="VNZ148" s="7"/>
      <c r="VOA148" s="7"/>
      <c r="VOB148" s="7"/>
      <c r="VOC148" s="7"/>
      <c r="VOD148" s="7"/>
      <c r="VOE148" s="7"/>
      <c r="VOF148" s="7"/>
      <c r="VOG148" s="7"/>
      <c r="VOH148" s="7"/>
      <c r="VOI148" s="7"/>
      <c r="VOJ148" s="7"/>
      <c r="VOK148" s="7"/>
      <c r="VOL148" s="7"/>
      <c r="VOM148" s="7"/>
      <c r="VON148" s="7"/>
      <c r="VOO148" s="7"/>
      <c r="VOP148" s="7"/>
      <c r="VOQ148" s="7"/>
      <c r="VOR148" s="7"/>
      <c r="VOS148" s="7"/>
      <c r="VOT148" s="7"/>
      <c r="VOU148" s="7"/>
      <c r="VOV148" s="7"/>
      <c r="VOW148" s="7"/>
      <c r="VOX148" s="7"/>
      <c r="VOY148" s="7"/>
      <c r="VOZ148" s="7"/>
      <c r="VPA148" s="7"/>
      <c r="VPB148" s="7"/>
      <c r="VPC148" s="7"/>
      <c r="VPD148" s="7"/>
      <c r="VPE148" s="7"/>
      <c r="VPF148" s="7"/>
      <c r="VPG148" s="7"/>
      <c r="VPH148" s="7"/>
      <c r="VPI148" s="7"/>
      <c r="VPJ148" s="7"/>
      <c r="VPK148" s="7"/>
      <c r="VPL148" s="7"/>
      <c r="VPM148" s="7"/>
      <c r="VPN148" s="7"/>
      <c r="VPO148" s="7"/>
      <c r="VPP148" s="7"/>
      <c r="VPQ148" s="7"/>
      <c r="VPR148" s="7"/>
      <c r="VPS148" s="7"/>
      <c r="VPT148" s="7"/>
      <c r="VPU148" s="7"/>
      <c r="VPV148" s="7"/>
      <c r="VPW148" s="7"/>
      <c r="VPX148" s="7"/>
      <c r="VPY148" s="7"/>
      <c r="VPZ148" s="7"/>
      <c r="VQA148" s="7"/>
      <c r="VQB148" s="7"/>
      <c r="VQC148" s="7"/>
      <c r="VQD148" s="7"/>
      <c r="VQE148" s="7"/>
      <c r="VQF148" s="7"/>
      <c r="VQG148" s="7"/>
      <c r="VQH148" s="7"/>
      <c r="VQI148" s="7"/>
      <c r="VQJ148" s="7"/>
      <c r="VQK148" s="7"/>
      <c r="VQL148" s="7"/>
      <c r="VQM148" s="7"/>
      <c r="VQN148" s="7"/>
      <c r="VQO148" s="7"/>
      <c r="VQP148" s="7"/>
      <c r="VQQ148" s="7"/>
      <c r="VQR148" s="7"/>
      <c r="VQS148" s="7"/>
      <c r="VQT148" s="7"/>
      <c r="VQU148" s="7"/>
      <c r="VQV148" s="7"/>
      <c r="VQW148" s="7"/>
      <c r="VQX148" s="7"/>
      <c r="VQY148" s="7"/>
      <c r="VQZ148" s="7"/>
      <c r="VRA148" s="7"/>
      <c r="VRB148" s="7"/>
      <c r="VRC148" s="7"/>
      <c r="VRD148" s="7"/>
      <c r="VRE148" s="7"/>
      <c r="VRF148" s="7"/>
      <c r="VRG148" s="7"/>
      <c r="VRH148" s="7"/>
      <c r="VRI148" s="7"/>
      <c r="VRJ148" s="7"/>
      <c r="VRK148" s="7"/>
      <c r="VRL148" s="7"/>
      <c r="VRM148" s="7"/>
      <c r="VRN148" s="7"/>
      <c r="VRO148" s="7"/>
      <c r="VRP148" s="7"/>
      <c r="VRQ148" s="7"/>
      <c r="VRR148" s="7"/>
      <c r="VRS148" s="7"/>
      <c r="VRT148" s="7"/>
      <c r="VRU148" s="7"/>
      <c r="VRV148" s="7"/>
      <c r="VRW148" s="7"/>
      <c r="VRX148" s="7"/>
      <c r="VRY148" s="7"/>
      <c r="VRZ148" s="7"/>
      <c r="VSA148" s="7"/>
      <c r="VSB148" s="7"/>
      <c r="VSC148" s="7"/>
      <c r="VSD148" s="7"/>
      <c r="VSE148" s="7"/>
      <c r="VSF148" s="7"/>
      <c r="VSG148" s="7"/>
      <c r="VSH148" s="7"/>
      <c r="VSI148" s="7"/>
      <c r="VSJ148" s="7"/>
      <c r="VSK148" s="7"/>
      <c r="VSL148" s="7"/>
      <c r="VSM148" s="7"/>
      <c r="VSN148" s="7"/>
      <c r="VSP148" s="7"/>
      <c r="VSQ148" s="7"/>
      <c r="VSR148" s="7"/>
      <c r="VSS148" s="7"/>
      <c r="VST148" s="7"/>
      <c r="VSU148" s="7"/>
      <c r="VSV148" s="7"/>
      <c r="VSW148" s="7"/>
      <c r="VSX148" s="7"/>
      <c r="VSY148" s="7"/>
      <c r="VSZ148" s="7"/>
      <c r="VTA148" s="7"/>
      <c r="VTB148" s="7"/>
      <c r="VTC148" s="7"/>
      <c r="VTD148" s="7"/>
      <c r="VTE148" s="7"/>
      <c r="VTF148" s="7"/>
      <c r="VTG148" s="7"/>
      <c r="VTH148" s="7"/>
      <c r="VTI148" s="7"/>
      <c r="VTJ148" s="7"/>
      <c r="VTK148" s="7"/>
      <c r="VTL148" s="7"/>
      <c r="VTM148" s="7"/>
      <c r="VTN148" s="7"/>
      <c r="VTO148" s="7"/>
      <c r="VTP148" s="7"/>
      <c r="VTQ148" s="7"/>
      <c r="VTR148" s="7"/>
      <c r="VTS148" s="7"/>
      <c r="VTT148" s="7"/>
      <c r="VTU148" s="7"/>
      <c r="VTV148" s="7"/>
      <c r="VTW148" s="7"/>
      <c r="VTX148" s="7"/>
      <c r="VTY148" s="7"/>
      <c r="VTZ148" s="7"/>
      <c r="VUA148" s="7"/>
      <c r="VUB148" s="7"/>
      <c r="VUC148" s="7"/>
      <c r="VUD148" s="7"/>
      <c r="VUE148" s="7"/>
      <c r="VUF148" s="7"/>
      <c r="VUG148" s="7"/>
      <c r="VUH148" s="7"/>
      <c r="VUI148" s="7"/>
      <c r="VUJ148" s="7"/>
      <c r="VUK148" s="7"/>
      <c r="VUL148" s="7"/>
      <c r="VUM148" s="7"/>
      <c r="VUN148" s="7"/>
      <c r="VUO148" s="7"/>
      <c r="VUP148" s="7"/>
      <c r="VUQ148" s="7"/>
      <c r="VUR148" s="7"/>
      <c r="VUS148" s="7"/>
      <c r="VUT148" s="7"/>
      <c r="VUU148" s="7"/>
      <c r="VUV148" s="7"/>
      <c r="VUW148" s="7"/>
      <c r="VUX148" s="7"/>
      <c r="VUY148" s="7"/>
      <c r="VUZ148" s="7"/>
      <c r="VVA148" s="7"/>
      <c r="VVB148" s="7"/>
      <c r="VVC148" s="7"/>
      <c r="VVD148" s="7"/>
      <c r="VVE148" s="7"/>
      <c r="VVF148" s="7"/>
      <c r="VVG148" s="7"/>
      <c r="VVH148" s="7"/>
      <c r="VVI148" s="7"/>
      <c r="VVJ148" s="7"/>
      <c r="VVK148" s="7"/>
      <c r="VVL148" s="7"/>
      <c r="VVM148" s="7"/>
      <c r="VVN148" s="7"/>
      <c r="VVO148" s="7"/>
      <c r="VVP148" s="7"/>
      <c r="VVQ148" s="7"/>
      <c r="VVR148" s="7"/>
      <c r="VVS148" s="7"/>
      <c r="VVT148" s="7"/>
      <c r="VVU148" s="7"/>
      <c r="VVV148" s="7"/>
      <c r="VVW148" s="7"/>
      <c r="VVX148" s="7"/>
      <c r="VVY148" s="7"/>
      <c r="VVZ148" s="7"/>
      <c r="VWA148" s="7"/>
      <c r="VWB148" s="7"/>
      <c r="VWC148" s="7"/>
      <c r="VWD148" s="7"/>
      <c r="VWE148" s="7"/>
      <c r="VWF148" s="7"/>
      <c r="VWG148" s="7"/>
      <c r="VWH148" s="7"/>
      <c r="VWI148" s="7"/>
      <c r="VWJ148" s="7"/>
      <c r="VWK148" s="7"/>
      <c r="VWL148" s="7"/>
      <c r="VWM148" s="7"/>
      <c r="VWN148" s="7"/>
      <c r="VWO148" s="7"/>
      <c r="VWP148" s="7"/>
      <c r="VWQ148" s="7"/>
      <c r="VWR148" s="7"/>
      <c r="VWS148" s="7"/>
      <c r="VWT148" s="7"/>
      <c r="VWU148" s="7"/>
      <c r="VWV148" s="7"/>
      <c r="VWW148" s="7"/>
      <c r="VWX148" s="7"/>
      <c r="VWY148" s="7"/>
      <c r="VWZ148" s="7"/>
      <c r="VXA148" s="7"/>
      <c r="VXB148" s="7"/>
      <c r="VXC148" s="7"/>
      <c r="VXD148" s="7"/>
      <c r="VXE148" s="7"/>
      <c r="VXF148" s="7"/>
      <c r="VXG148" s="7"/>
      <c r="VXH148" s="7"/>
      <c r="VXI148" s="7"/>
      <c r="VXJ148" s="7"/>
      <c r="VXK148" s="7"/>
      <c r="VXL148" s="7"/>
      <c r="VXM148" s="7"/>
      <c r="VXN148" s="7"/>
      <c r="VXO148" s="7"/>
      <c r="VXP148" s="7"/>
      <c r="VXQ148" s="7"/>
      <c r="VXR148" s="7"/>
      <c r="VXS148" s="7"/>
      <c r="VXT148" s="7"/>
      <c r="VXU148" s="7"/>
      <c r="VXV148" s="7"/>
      <c r="VXW148" s="7"/>
      <c r="VXX148" s="7"/>
      <c r="VXY148" s="7"/>
      <c r="VXZ148" s="7"/>
      <c r="VYA148" s="7"/>
      <c r="VYB148" s="7"/>
      <c r="VYC148" s="7"/>
      <c r="VYD148" s="7"/>
      <c r="VYE148" s="7"/>
      <c r="VYF148" s="7"/>
      <c r="VYG148" s="7"/>
      <c r="VYH148" s="7"/>
      <c r="VYI148" s="7"/>
      <c r="VYJ148" s="7"/>
      <c r="VYK148" s="7"/>
      <c r="VYL148" s="7"/>
      <c r="VYM148" s="7"/>
      <c r="VYN148" s="7"/>
      <c r="VYO148" s="7"/>
      <c r="VYP148" s="7"/>
      <c r="VYQ148" s="7"/>
      <c r="VYR148" s="7"/>
      <c r="VYS148" s="7"/>
      <c r="VYT148" s="7"/>
      <c r="VYU148" s="7"/>
      <c r="VYV148" s="7"/>
      <c r="VYW148" s="7"/>
      <c r="VYX148" s="7"/>
      <c r="VYY148" s="7"/>
      <c r="VYZ148" s="7"/>
      <c r="VZA148" s="7"/>
      <c r="VZB148" s="7"/>
      <c r="VZC148" s="7"/>
      <c r="VZD148" s="7"/>
      <c r="VZE148" s="7"/>
      <c r="VZF148" s="7"/>
      <c r="VZG148" s="7"/>
      <c r="VZH148" s="7"/>
      <c r="VZI148" s="7"/>
      <c r="VZJ148" s="7"/>
      <c r="VZK148" s="7"/>
      <c r="VZL148" s="7"/>
      <c r="VZM148" s="7"/>
      <c r="VZN148" s="7"/>
      <c r="VZO148" s="7"/>
      <c r="VZP148" s="7"/>
      <c r="VZQ148" s="7"/>
      <c r="VZR148" s="7"/>
      <c r="VZS148" s="7"/>
      <c r="VZT148" s="7"/>
      <c r="VZU148" s="7"/>
      <c r="VZV148" s="7"/>
      <c r="VZW148" s="7"/>
      <c r="VZX148" s="7"/>
      <c r="VZY148" s="7"/>
      <c r="VZZ148" s="7"/>
      <c r="WAA148" s="7"/>
      <c r="WAB148" s="7"/>
      <c r="WAC148" s="7"/>
      <c r="WAD148" s="7"/>
      <c r="WAE148" s="7"/>
      <c r="WAF148" s="7"/>
      <c r="WAG148" s="7"/>
      <c r="WAH148" s="7"/>
      <c r="WAI148" s="7"/>
      <c r="WAJ148" s="7"/>
      <c r="WAK148" s="7"/>
      <c r="WAL148" s="7"/>
      <c r="WAM148" s="7"/>
      <c r="WAN148" s="7"/>
      <c r="WAO148" s="7"/>
      <c r="WAP148" s="7"/>
      <c r="WAQ148" s="7"/>
      <c r="WAR148" s="7"/>
      <c r="WAS148" s="7"/>
      <c r="WAT148" s="7"/>
      <c r="WAU148" s="7"/>
      <c r="WAV148" s="7"/>
      <c r="WAW148" s="7"/>
      <c r="WAX148" s="7"/>
      <c r="WAY148" s="7"/>
      <c r="WAZ148" s="7"/>
      <c r="WBA148" s="7"/>
      <c r="WBB148" s="7"/>
      <c r="WBC148" s="7"/>
      <c r="WBD148" s="7"/>
      <c r="WBE148" s="7"/>
      <c r="WBF148" s="7"/>
      <c r="WBG148" s="7"/>
      <c r="WBH148" s="7"/>
      <c r="WBI148" s="7"/>
      <c r="WBJ148" s="7"/>
      <c r="WBK148" s="7"/>
      <c r="WBL148" s="7"/>
      <c r="WBM148" s="7"/>
      <c r="WBN148" s="7"/>
      <c r="WBO148" s="7"/>
      <c r="WBP148" s="7"/>
      <c r="WBQ148" s="7"/>
      <c r="WBR148" s="7"/>
      <c r="WBS148" s="7"/>
      <c r="WBT148" s="7"/>
      <c r="WBU148" s="7"/>
      <c r="WBV148" s="7"/>
      <c r="WBW148" s="7"/>
      <c r="WBX148" s="7"/>
      <c r="WBY148" s="7"/>
      <c r="WBZ148" s="7"/>
      <c r="WCA148" s="7"/>
      <c r="WCB148" s="7"/>
      <c r="WCC148" s="7"/>
      <c r="WCD148" s="7"/>
      <c r="WCE148" s="7"/>
      <c r="WCF148" s="7"/>
      <c r="WCG148" s="7"/>
      <c r="WCH148" s="7"/>
      <c r="WCI148" s="7"/>
      <c r="WCJ148" s="7"/>
      <c r="WCL148" s="7"/>
      <c r="WCM148" s="7"/>
      <c r="WCN148" s="7"/>
      <c r="WCO148" s="7"/>
      <c r="WCP148" s="7"/>
      <c r="WCQ148" s="7"/>
      <c r="WCR148" s="7"/>
      <c r="WCS148" s="7"/>
      <c r="WCT148" s="7"/>
      <c r="WCU148" s="7"/>
      <c r="WCV148" s="7"/>
      <c r="WCW148" s="7"/>
      <c r="WCX148" s="7"/>
      <c r="WCY148" s="7"/>
      <c r="WCZ148" s="7"/>
      <c r="WDA148" s="7"/>
      <c r="WDB148" s="7"/>
      <c r="WDC148" s="7"/>
      <c r="WDD148" s="7"/>
      <c r="WDE148" s="7"/>
      <c r="WDF148" s="7"/>
      <c r="WDG148" s="7"/>
      <c r="WDH148" s="7"/>
      <c r="WDI148" s="7"/>
      <c r="WDJ148" s="7"/>
      <c r="WDK148" s="7"/>
      <c r="WDL148" s="7"/>
      <c r="WDM148" s="7"/>
      <c r="WDN148" s="7"/>
      <c r="WDO148" s="7"/>
      <c r="WDP148" s="7"/>
      <c r="WDQ148" s="7"/>
      <c r="WDR148" s="7"/>
      <c r="WDS148" s="7"/>
      <c r="WDT148" s="7"/>
      <c r="WDU148" s="7"/>
      <c r="WDV148" s="7"/>
      <c r="WDW148" s="7"/>
      <c r="WDX148" s="7"/>
      <c r="WDY148" s="7"/>
      <c r="WDZ148" s="7"/>
      <c r="WEA148" s="7"/>
      <c r="WEB148" s="7"/>
      <c r="WEC148" s="7"/>
      <c r="WED148" s="7"/>
      <c r="WEE148" s="7"/>
      <c r="WEF148" s="7"/>
      <c r="WEG148" s="7"/>
      <c r="WEH148" s="7"/>
      <c r="WEI148" s="7"/>
      <c r="WEJ148" s="7"/>
      <c r="WEK148" s="7"/>
      <c r="WEL148" s="7"/>
      <c r="WEM148" s="7"/>
      <c r="WEN148" s="7"/>
      <c r="WEO148" s="7"/>
      <c r="WEP148" s="7"/>
      <c r="WEQ148" s="7"/>
      <c r="WER148" s="7"/>
      <c r="WES148" s="7"/>
      <c r="WET148" s="7"/>
      <c r="WEU148" s="7"/>
      <c r="WEV148" s="7"/>
      <c r="WEW148" s="7"/>
      <c r="WEX148" s="7"/>
      <c r="WEY148" s="7"/>
      <c r="WEZ148" s="7"/>
      <c r="WFA148" s="7"/>
      <c r="WFB148" s="7"/>
      <c r="WFC148" s="7"/>
      <c r="WFD148" s="7"/>
      <c r="WFE148" s="7"/>
      <c r="WFF148" s="7"/>
      <c r="WFG148" s="7"/>
      <c r="WFH148" s="7"/>
      <c r="WFI148" s="7"/>
      <c r="WFJ148" s="7"/>
      <c r="WFK148" s="7"/>
      <c r="WFL148" s="7"/>
      <c r="WFM148" s="7"/>
      <c r="WFN148" s="7"/>
      <c r="WFO148" s="7"/>
      <c r="WFP148" s="7"/>
      <c r="WFQ148" s="7"/>
      <c r="WFR148" s="7"/>
      <c r="WFS148" s="7"/>
      <c r="WFT148" s="7"/>
      <c r="WFU148" s="7"/>
      <c r="WFV148" s="7"/>
      <c r="WFW148" s="7"/>
      <c r="WFX148" s="7"/>
      <c r="WFY148" s="7"/>
      <c r="WFZ148" s="7"/>
      <c r="WGA148" s="7"/>
      <c r="WGB148" s="7"/>
      <c r="WGC148" s="7"/>
      <c r="WGD148" s="7"/>
      <c r="WGE148" s="7"/>
      <c r="WGF148" s="7"/>
      <c r="WGG148" s="7"/>
      <c r="WGH148" s="7"/>
      <c r="WGI148" s="7"/>
      <c r="WGJ148" s="7"/>
      <c r="WGK148" s="7"/>
      <c r="WGL148" s="7"/>
      <c r="WGM148" s="7"/>
      <c r="WGN148" s="7"/>
      <c r="WGO148" s="7"/>
      <c r="WGP148" s="7"/>
      <c r="WGQ148" s="7"/>
      <c r="WGR148" s="7"/>
      <c r="WGS148" s="7"/>
      <c r="WGT148" s="7"/>
      <c r="WGU148" s="7"/>
      <c r="WGV148" s="7"/>
      <c r="WGW148" s="7"/>
      <c r="WGX148" s="7"/>
      <c r="WGY148" s="7"/>
      <c r="WGZ148" s="7"/>
      <c r="WHA148" s="7"/>
      <c r="WHB148" s="7"/>
      <c r="WHC148" s="7"/>
      <c r="WHD148" s="7"/>
      <c r="WHE148" s="7"/>
      <c r="WHF148" s="7"/>
      <c r="WHG148" s="7"/>
      <c r="WHH148" s="7"/>
      <c r="WHI148" s="7"/>
      <c r="WHJ148" s="7"/>
      <c r="WHK148" s="7"/>
      <c r="WHL148" s="7"/>
      <c r="WHM148" s="7"/>
      <c r="WHN148" s="7"/>
      <c r="WHO148" s="7"/>
      <c r="WHP148" s="7"/>
      <c r="WHQ148" s="7"/>
      <c r="WHR148" s="7"/>
      <c r="WHS148" s="7"/>
      <c r="WHT148" s="7"/>
      <c r="WHU148" s="7"/>
      <c r="WHV148" s="7"/>
      <c r="WHW148" s="7"/>
      <c r="WHX148" s="7"/>
      <c r="WHY148" s="7"/>
      <c r="WHZ148" s="7"/>
      <c r="WIA148" s="7"/>
      <c r="WIB148" s="7"/>
      <c r="WIC148" s="7"/>
      <c r="WID148" s="7"/>
      <c r="WIE148" s="7"/>
      <c r="WIF148" s="7"/>
      <c r="WIG148" s="7"/>
      <c r="WIH148" s="7"/>
      <c r="WII148" s="7"/>
      <c r="WIJ148" s="7"/>
      <c r="WIK148" s="7"/>
      <c r="WIL148" s="7"/>
      <c r="WIM148" s="7"/>
      <c r="WIN148" s="7"/>
      <c r="WIO148" s="7"/>
      <c r="WIP148" s="7"/>
      <c r="WIQ148" s="7"/>
      <c r="WIR148" s="7"/>
      <c r="WIS148" s="7"/>
      <c r="WIT148" s="7"/>
      <c r="WIU148" s="7"/>
      <c r="WIV148" s="7"/>
      <c r="WIW148" s="7"/>
      <c r="WIX148" s="7"/>
      <c r="WIY148" s="7"/>
      <c r="WIZ148" s="7"/>
      <c r="WJA148" s="7"/>
      <c r="WJB148" s="7"/>
      <c r="WJC148" s="7"/>
      <c r="WJD148" s="7"/>
      <c r="WJE148" s="7"/>
      <c r="WJF148" s="7"/>
      <c r="WJG148" s="7"/>
      <c r="WJH148" s="7"/>
      <c r="WJI148" s="7"/>
      <c r="WJJ148" s="7"/>
      <c r="WJK148" s="7"/>
      <c r="WJL148" s="7"/>
      <c r="WJM148" s="7"/>
      <c r="WJN148" s="7"/>
      <c r="WJO148" s="7"/>
      <c r="WJP148" s="7"/>
      <c r="WJQ148" s="7"/>
      <c r="WJR148" s="7"/>
      <c r="WJS148" s="7"/>
      <c r="WJT148" s="7"/>
      <c r="WJU148" s="7"/>
      <c r="WJV148" s="7"/>
      <c r="WJW148" s="7"/>
      <c r="WJX148" s="7"/>
      <c r="WJY148" s="7"/>
      <c r="WJZ148" s="7"/>
      <c r="WKA148" s="7"/>
      <c r="WKB148" s="7"/>
      <c r="WKC148" s="7"/>
      <c r="WKD148" s="7"/>
      <c r="WKE148" s="7"/>
      <c r="WKF148" s="7"/>
      <c r="WKG148" s="7"/>
      <c r="WKH148" s="7"/>
      <c r="WKI148" s="7"/>
      <c r="WKJ148" s="7"/>
      <c r="WKK148" s="7"/>
      <c r="WKL148" s="7"/>
      <c r="WKM148" s="7"/>
      <c r="WKN148" s="7"/>
      <c r="WKO148" s="7"/>
      <c r="WKP148" s="7"/>
      <c r="WKQ148" s="7"/>
      <c r="WKR148" s="7"/>
      <c r="WKS148" s="7"/>
      <c r="WKT148" s="7"/>
      <c r="WKU148" s="7"/>
      <c r="WKV148" s="7"/>
      <c r="WKW148" s="7"/>
      <c r="WKX148" s="7"/>
      <c r="WKY148" s="7"/>
      <c r="WKZ148" s="7"/>
      <c r="WLA148" s="7"/>
      <c r="WLB148" s="7"/>
      <c r="WLC148" s="7"/>
      <c r="WLD148" s="7"/>
      <c r="WLE148" s="7"/>
      <c r="WLF148" s="7"/>
      <c r="WLG148" s="7"/>
      <c r="WLH148" s="7"/>
      <c r="WLI148" s="7"/>
      <c r="WLJ148" s="7"/>
      <c r="WLK148" s="7"/>
      <c r="WLL148" s="7"/>
      <c r="WLM148" s="7"/>
      <c r="WLN148" s="7"/>
      <c r="WLO148" s="7"/>
      <c r="WLP148" s="7"/>
      <c r="WLQ148" s="7"/>
      <c r="WLR148" s="7"/>
      <c r="WLS148" s="7"/>
      <c r="WLT148" s="7"/>
      <c r="WLU148" s="7"/>
      <c r="WLV148" s="7"/>
      <c r="WLW148" s="7"/>
      <c r="WLX148" s="7"/>
      <c r="WLY148" s="7"/>
      <c r="WLZ148" s="7"/>
      <c r="WMA148" s="7"/>
      <c r="WMB148" s="7"/>
      <c r="WMC148" s="7"/>
      <c r="WMD148" s="7"/>
      <c r="WME148" s="7"/>
      <c r="WMF148" s="7"/>
      <c r="WMH148" s="7"/>
      <c r="WMI148" s="7"/>
      <c r="WMJ148" s="7"/>
      <c r="WMK148" s="7"/>
      <c r="WML148" s="7"/>
      <c r="WMM148" s="7"/>
      <c r="WMN148" s="7"/>
      <c r="WMO148" s="7"/>
      <c r="WMP148" s="7"/>
      <c r="WMQ148" s="7"/>
      <c r="WMR148" s="7"/>
      <c r="WMS148" s="7"/>
      <c r="WMT148" s="7"/>
      <c r="WMU148" s="7"/>
      <c r="WMV148" s="7"/>
      <c r="WMW148" s="7"/>
      <c r="WMX148" s="7"/>
      <c r="WMY148" s="7"/>
      <c r="WMZ148" s="7"/>
      <c r="WNA148" s="7"/>
      <c r="WNB148" s="7"/>
      <c r="WNC148" s="7"/>
      <c r="WND148" s="7"/>
      <c r="WNE148" s="7"/>
      <c r="WNF148" s="7"/>
      <c r="WNG148" s="7"/>
      <c r="WNH148" s="7"/>
      <c r="WNI148" s="7"/>
      <c r="WNJ148" s="7"/>
      <c r="WNK148" s="7"/>
      <c r="WNL148" s="7"/>
      <c r="WNM148" s="7"/>
      <c r="WNN148" s="7"/>
      <c r="WNO148" s="7"/>
      <c r="WNP148" s="7"/>
      <c r="WNQ148" s="7"/>
      <c r="WNR148" s="7"/>
      <c r="WNS148" s="7"/>
      <c r="WNT148" s="7"/>
      <c r="WNU148" s="7"/>
      <c r="WNV148" s="7"/>
      <c r="WNW148" s="7"/>
      <c r="WNX148" s="7"/>
      <c r="WNY148" s="7"/>
      <c r="WNZ148" s="7"/>
      <c r="WOA148" s="7"/>
      <c r="WOB148" s="7"/>
      <c r="WOC148" s="7"/>
      <c r="WOD148" s="7"/>
      <c r="WOE148" s="7"/>
      <c r="WOF148" s="7"/>
      <c r="WOG148" s="7"/>
      <c r="WOH148" s="7"/>
      <c r="WOI148" s="7"/>
      <c r="WOJ148" s="7"/>
      <c r="WOK148" s="7"/>
      <c r="WOL148" s="7"/>
      <c r="WOM148" s="7"/>
      <c r="WON148" s="7"/>
      <c r="WOO148" s="7"/>
      <c r="WOP148" s="7"/>
      <c r="WOQ148" s="7"/>
      <c r="WOR148" s="7"/>
      <c r="WOS148" s="7"/>
      <c r="WOT148" s="7"/>
      <c r="WOU148" s="7"/>
      <c r="WOV148" s="7"/>
      <c r="WOW148" s="7"/>
      <c r="WOX148" s="7"/>
      <c r="WOY148" s="7"/>
      <c r="WOZ148" s="7"/>
      <c r="WPA148" s="7"/>
      <c r="WPB148" s="7"/>
      <c r="WPC148" s="7"/>
      <c r="WPD148" s="7"/>
      <c r="WPE148" s="7"/>
      <c r="WPF148" s="7"/>
      <c r="WPG148" s="7"/>
      <c r="WPH148" s="7"/>
      <c r="WPI148" s="7"/>
      <c r="WPJ148" s="7"/>
      <c r="WPK148" s="7"/>
      <c r="WPL148" s="7"/>
      <c r="WPM148" s="7"/>
      <c r="WPN148" s="7"/>
      <c r="WPO148" s="7"/>
      <c r="WPP148" s="7"/>
      <c r="WPQ148" s="7"/>
      <c r="WPR148" s="7"/>
      <c r="WPS148" s="7"/>
      <c r="WPT148" s="7"/>
      <c r="WPU148" s="7"/>
      <c r="WPV148" s="7"/>
      <c r="WPW148" s="7"/>
      <c r="WPX148" s="7"/>
      <c r="WPY148" s="7"/>
      <c r="WPZ148" s="7"/>
      <c r="WQA148" s="7"/>
      <c r="WQB148" s="7"/>
      <c r="WQC148" s="7"/>
      <c r="WQD148" s="7"/>
      <c r="WQE148" s="7"/>
      <c r="WQF148" s="7"/>
      <c r="WQG148" s="7"/>
      <c r="WQH148" s="7"/>
      <c r="WQI148" s="7"/>
      <c r="WQJ148" s="7"/>
      <c r="WQK148" s="7"/>
      <c r="WQL148" s="7"/>
      <c r="WQM148" s="7"/>
      <c r="WQN148" s="7"/>
      <c r="WQO148" s="7"/>
      <c r="WQP148" s="7"/>
      <c r="WQQ148" s="7"/>
      <c r="WQR148" s="7"/>
      <c r="WQS148" s="7"/>
      <c r="WQT148" s="7"/>
      <c r="WQU148" s="7"/>
      <c r="WQV148" s="7"/>
      <c r="WQW148" s="7"/>
      <c r="WQX148" s="7"/>
      <c r="WQY148" s="7"/>
      <c r="WQZ148" s="7"/>
      <c r="WRA148" s="7"/>
      <c r="WRB148" s="7"/>
      <c r="WRC148" s="7"/>
      <c r="WRD148" s="7"/>
      <c r="WRE148" s="7"/>
      <c r="WRF148" s="7"/>
      <c r="WRG148" s="7"/>
      <c r="WRH148" s="7"/>
      <c r="WRI148" s="7"/>
      <c r="WRJ148" s="7"/>
      <c r="WRK148" s="7"/>
      <c r="WRL148" s="7"/>
      <c r="WRM148" s="7"/>
      <c r="WRN148" s="7"/>
      <c r="WRO148" s="7"/>
      <c r="WRP148" s="7"/>
      <c r="WRQ148" s="7"/>
      <c r="WRR148" s="7"/>
      <c r="WRS148" s="7"/>
      <c r="WRT148" s="7"/>
      <c r="WRU148" s="7"/>
      <c r="WRV148" s="7"/>
      <c r="WRW148" s="7"/>
      <c r="WRX148" s="7"/>
      <c r="WRY148" s="7"/>
      <c r="WRZ148" s="7"/>
      <c r="WSA148" s="7"/>
      <c r="WSB148" s="7"/>
      <c r="WSC148" s="7"/>
      <c r="WSD148" s="7"/>
      <c r="WSE148" s="7"/>
      <c r="WSF148" s="7"/>
      <c r="WSG148" s="7"/>
      <c r="WSH148" s="7"/>
      <c r="WSI148" s="7"/>
      <c r="WSJ148" s="7"/>
      <c r="WSK148" s="7"/>
      <c r="WSL148" s="7"/>
      <c r="WSM148" s="7"/>
      <c r="WSN148" s="7"/>
      <c r="WSO148" s="7"/>
      <c r="WSP148" s="7"/>
      <c r="WSQ148" s="7"/>
      <c r="WSR148" s="7"/>
      <c r="WSS148" s="7"/>
      <c r="WST148" s="7"/>
      <c r="WSU148" s="7"/>
      <c r="WSV148" s="7"/>
      <c r="WSW148" s="7"/>
      <c r="WSX148" s="7"/>
      <c r="WSY148" s="7"/>
      <c r="WSZ148" s="7"/>
      <c r="WTA148" s="7"/>
      <c r="WTB148" s="7"/>
      <c r="WTC148" s="7"/>
      <c r="WTD148" s="7"/>
      <c r="WTE148" s="7"/>
      <c r="WTF148" s="7"/>
      <c r="WTG148" s="7"/>
      <c r="WTH148" s="7"/>
      <c r="WTI148" s="7"/>
      <c r="WTJ148" s="7"/>
      <c r="WTK148" s="7"/>
      <c r="WTL148" s="7"/>
      <c r="WTM148" s="7"/>
      <c r="WTN148" s="7"/>
      <c r="WTO148" s="7"/>
      <c r="WTP148" s="7"/>
      <c r="WTQ148" s="7"/>
      <c r="WTR148" s="7"/>
      <c r="WTS148" s="7"/>
      <c r="WTT148" s="7"/>
      <c r="WTU148" s="7"/>
      <c r="WTV148" s="7"/>
      <c r="WTW148" s="7"/>
      <c r="WTX148" s="7"/>
      <c r="WTY148" s="7"/>
      <c r="WTZ148" s="7"/>
      <c r="WUA148" s="7"/>
      <c r="WUB148" s="7"/>
      <c r="WUC148" s="7"/>
      <c r="WUD148" s="7"/>
      <c r="WUE148" s="7"/>
      <c r="WUF148" s="7"/>
      <c r="WUG148" s="7"/>
      <c r="WUH148" s="7"/>
      <c r="WUI148" s="7"/>
      <c r="WUJ148" s="7"/>
      <c r="WUK148" s="7"/>
      <c r="WUL148" s="7"/>
      <c r="WUM148" s="7"/>
      <c r="WUN148" s="7"/>
      <c r="WUO148" s="7"/>
      <c r="WUP148" s="7"/>
      <c r="WUQ148" s="7"/>
      <c r="WUR148" s="7"/>
      <c r="WUS148" s="7"/>
      <c r="WUT148" s="7"/>
      <c r="WUU148" s="7"/>
      <c r="WUV148" s="7"/>
      <c r="WUW148" s="7"/>
      <c r="WUX148" s="7"/>
      <c r="WUY148" s="7"/>
      <c r="WUZ148" s="7"/>
      <c r="WVA148" s="7"/>
      <c r="WVB148" s="7"/>
      <c r="WVC148" s="7"/>
      <c r="WVD148" s="7"/>
      <c r="WVE148" s="7"/>
      <c r="WVF148" s="7"/>
      <c r="WVG148" s="7"/>
      <c r="WVH148" s="7"/>
      <c r="WVI148" s="7"/>
      <c r="WVJ148" s="7"/>
      <c r="WVK148" s="7"/>
      <c r="WVL148" s="7"/>
      <c r="WVM148" s="7"/>
      <c r="WVN148" s="7"/>
      <c r="WVO148" s="7"/>
      <c r="WVP148" s="7"/>
      <c r="WVQ148" s="7"/>
      <c r="WVR148" s="7"/>
      <c r="WVS148" s="7"/>
      <c r="WVT148" s="7"/>
      <c r="WVU148" s="7"/>
      <c r="WVV148" s="7"/>
      <c r="WVW148" s="7"/>
      <c r="WVX148" s="7"/>
      <c r="WVY148" s="7"/>
      <c r="WVZ148" s="7"/>
      <c r="WWA148" s="7"/>
      <c r="WWB148" s="7"/>
      <c r="WWD148" s="7"/>
      <c r="WWE148" s="7"/>
      <c r="WWF148" s="7"/>
      <c r="WWG148" s="7"/>
      <c r="WWH148" s="7"/>
      <c r="WWI148" s="7"/>
      <c r="WWJ148" s="7"/>
      <c r="WWK148" s="7"/>
      <c r="WWL148" s="7"/>
      <c r="WWM148" s="7"/>
      <c r="WWN148" s="7"/>
      <c r="WWO148" s="7"/>
      <c r="WWP148" s="7"/>
      <c r="WWQ148" s="7"/>
      <c r="WWR148" s="7"/>
      <c r="WWS148" s="7"/>
      <c r="WWT148" s="7"/>
      <c r="WWU148" s="7"/>
      <c r="WWV148" s="7"/>
      <c r="WWW148" s="7"/>
      <c r="WWX148" s="7"/>
      <c r="WWY148" s="7"/>
      <c r="WWZ148" s="7"/>
      <c r="WXA148" s="7"/>
      <c r="WXB148" s="7"/>
      <c r="WXC148" s="7"/>
      <c r="WXD148" s="7"/>
      <c r="WXE148" s="7"/>
      <c r="WXF148" s="7"/>
      <c r="WXG148" s="7"/>
      <c r="WXH148" s="7"/>
      <c r="WXI148" s="7"/>
      <c r="WXJ148" s="7"/>
      <c r="WXK148" s="7"/>
      <c r="WXL148" s="7"/>
      <c r="WXM148" s="7"/>
      <c r="WXN148" s="7"/>
      <c r="WXO148" s="7"/>
      <c r="WXP148" s="7"/>
      <c r="WXQ148" s="7"/>
      <c r="WXR148" s="7"/>
      <c r="WXS148" s="7"/>
      <c r="WXT148" s="7"/>
      <c r="WXU148" s="7"/>
      <c r="WXV148" s="7"/>
      <c r="WXW148" s="7"/>
      <c r="WXX148" s="7"/>
      <c r="WXY148" s="7"/>
      <c r="WXZ148" s="7"/>
      <c r="WYA148" s="7"/>
      <c r="WYB148" s="7"/>
      <c r="WYC148" s="7"/>
      <c r="WYD148" s="7"/>
      <c r="WYE148" s="7"/>
      <c r="WYF148" s="7"/>
      <c r="WYG148" s="7"/>
      <c r="WYH148" s="7"/>
      <c r="WYI148" s="7"/>
      <c r="WYJ148" s="7"/>
      <c r="WYK148" s="7"/>
      <c r="WYL148" s="7"/>
      <c r="WYM148" s="7"/>
      <c r="WYN148" s="7"/>
      <c r="WYO148" s="7"/>
      <c r="WYP148" s="7"/>
      <c r="WYQ148" s="7"/>
      <c r="WYR148" s="7"/>
      <c r="WYS148" s="7"/>
      <c r="WYT148" s="7"/>
      <c r="WYU148" s="7"/>
      <c r="WYV148" s="7"/>
      <c r="WYW148" s="7"/>
      <c r="WYX148" s="7"/>
      <c r="WYY148" s="7"/>
      <c r="WYZ148" s="7"/>
      <c r="WZA148" s="7"/>
      <c r="WZB148" s="7"/>
      <c r="WZC148" s="7"/>
      <c r="WZD148" s="7"/>
      <c r="WZE148" s="7"/>
      <c r="WZF148" s="7"/>
      <c r="WZG148" s="7"/>
      <c r="WZH148" s="7"/>
      <c r="WZI148" s="7"/>
      <c r="WZJ148" s="7"/>
      <c r="WZK148" s="7"/>
      <c r="WZL148" s="7"/>
      <c r="WZM148" s="7"/>
      <c r="WZN148" s="7"/>
      <c r="WZO148" s="7"/>
      <c r="WZP148" s="7"/>
      <c r="WZQ148" s="7"/>
      <c r="WZR148" s="7"/>
      <c r="WZS148" s="7"/>
      <c r="WZT148" s="7"/>
      <c r="WZU148" s="7"/>
      <c r="WZV148" s="7"/>
      <c r="WZW148" s="7"/>
      <c r="WZX148" s="7"/>
      <c r="WZY148" s="7"/>
      <c r="WZZ148" s="7"/>
      <c r="XAA148" s="7"/>
      <c r="XAB148" s="7"/>
      <c r="XAC148" s="7"/>
      <c r="XAD148" s="7"/>
      <c r="XAE148" s="7"/>
      <c r="XAF148" s="7"/>
      <c r="XAG148" s="7"/>
      <c r="XAH148" s="7"/>
      <c r="XAI148" s="7"/>
      <c r="XAJ148" s="7"/>
      <c r="XAK148" s="7"/>
      <c r="XAL148" s="7"/>
      <c r="XAM148" s="7"/>
      <c r="XAN148" s="7"/>
      <c r="XAO148" s="7"/>
      <c r="XAP148" s="7"/>
      <c r="XAQ148" s="7"/>
      <c r="XAR148" s="7"/>
      <c r="XAS148" s="7"/>
      <c r="XAT148" s="7"/>
      <c r="XAU148" s="7"/>
      <c r="XAV148" s="7"/>
      <c r="XAW148" s="7"/>
      <c r="XAX148" s="7"/>
      <c r="XAY148" s="7"/>
      <c r="XAZ148" s="7"/>
      <c r="XBA148" s="7"/>
      <c r="XBB148" s="7"/>
      <c r="XBC148" s="7"/>
      <c r="XBD148" s="7"/>
      <c r="XBE148" s="7"/>
      <c r="XBF148" s="7"/>
      <c r="XBG148" s="7"/>
      <c r="XBH148" s="7"/>
      <c r="XBI148" s="7"/>
      <c r="XBJ148" s="7"/>
      <c r="XBK148" s="7"/>
      <c r="XBL148" s="7"/>
      <c r="XBM148" s="7"/>
      <c r="XBN148" s="7"/>
      <c r="XBO148" s="7"/>
      <c r="XBP148" s="7"/>
      <c r="XBQ148" s="7"/>
      <c r="XBR148" s="7"/>
      <c r="XBS148" s="7"/>
      <c r="XBT148" s="7"/>
      <c r="XBU148" s="7"/>
      <c r="XBV148" s="7"/>
      <c r="XBW148" s="7"/>
      <c r="XBX148" s="7"/>
      <c r="XBY148" s="7"/>
      <c r="XBZ148" s="7"/>
      <c r="XCA148" s="7"/>
      <c r="XCB148" s="7"/>
      <c r="XCC148" s="7"/>
      <c r="XCD148" s="7"/>
      <c r="XCE148" s="7"/>
      <c r="XCF148" s="7"/>
      <c r="XCG148" s="7"/>
      <c r="XCH148" s="7"/>
      <c r="XCI148" s="7"/>
      <c r="XCJ148" s="7"/>
      <c r="XCK148" s="7"/>
      <c r="XCL148" s="7"/>
      <c r="XCM148" s="7"/>
      <c r="XCN148" s="7"/>
      <c r="XCO148" s="7"/>
      <c r="XCP148" s="7"/>
      <c r="XCQ148" s="7"/>
      <c r="XCR148" s="7"/>
      <c r="XCS148" s="7"/>
      <c r="XCT148" s="7"/>
      <c r="XCU148" s="7"/>
      <c r="XCV148" s="7"/>
      <c r="XCW148" s="7"/>
      <c r="XCX148" s="7"/>
      <c r="XCY148" s="7"/>
      <c r="XCZ148" s="7"/>
      <c r="XDA148" s="7"/>
      <c r="XDB148" s="7"/>
      <c r="XDC148" s="7"/>
      <c r="XDD148" s="7"/>
      <c r="XDE148" s="7"/>
      <c r="XDF148" s="7"/>
      <c r="XDG148" s="7"/>
      <c r="XDH148" s="7"/>
      <c r="XDI148" s="7"/>
      <c r="XDJ148" s="7"/>
      <c r="XDK148" s="7"/>
      <c r="XDL148" s="7"/>
      <c r="XDM148" s="7"/>
      <c r="XDN148" s="7"/>
      <c r="XDO148" s="7"/>
      <c r="XDP148" s="7"/>
      <c r="XDQ148" s="7"/>
      <c r="XDR148" s="7"/>
      <c r="XDS148" s="7"/>
      <c r="XDT148" s="7"/>
      <c r="XDU148" s="7"/>
      <c r="XDV148" s="7"/>
      <c r="XDW148" s="7"/>
      <c r="XDX148" s="7"/>
      <c r="XDY148" s="7"/>
      <c r="XDZ148" s="7"/>
      <c r="XEA148" s="7"/>
      <c r="XEB148" s="7"/>
      <c r="XEC148" s="7"/>
      <c r="XED148" s="7"/>
      <c r="XEE148" s="7"/>
      <c r="XEF148" s="7"/>
      <c r="XEG148" s="7"/>
      <c r="XEH148" s="7"/>
      <c r="XEI148" s="7"/>
      <c r="XEJ148" s="7"/>
      <c r="XEK148" s="7"/>
      <c r="XEL148" s="7"/>
      <c r="XEM148" s="7"/>
      <c r="XEN148" s="7"/>
      <c r="XEO148" s="7"/>
      <c r="XEP148" s="7"/>
      <c r="XEQ148" s="7"/>
      <c r="XER148" s="7"/>
      <c r="XES148" s="7"/>
      <c r="XET148" s="7"/>
      <c r="XEU148" s="7"/>
      <c r="XEV148" s="7"/>
      <c r="XEW148" s="7"/>
      <c r="XEX148" s="7"/>
    </row>
    <row r="149" spans="1:16378" x14ac:dyDescent="0.25">
      <c r="A149" s="138">
        <v>145</v>
      </c>
      <c r="B149" s="376">
        <f t="shared" si="97"/>
        <v>-41275</v>
      </c>
      <c r="C149" s="377" t="str">
        <f t="shared" si="123"/>
        <v>JAN</v>
      </c>
      <c r="D149" s="138"/>
      <c r="E149" s="167"/>
      <c r="F149" s="356" t="str">
        <f>IF(ISNA(VLOOKUP($J149,ADDRESS!$B$3:$N1467,12,0)),"",VLOOKUP($J149,ADDRESS!$B$3:$N1467,12,0))</f>
        <v/>
      </c>
      <c r="G149" s="356" t="str">
        <f>IF(ISNA(VLOOKUP($J149,ADDRESS!$B$3:$N1467,13,0)),"",VLOOKUP($J149,ADDRESS!$B$3:$N1467,13,0))</f>
        <v/>
      </c>
      <c r="H149" s="356" t="str">
        <f>IF(ISNA(VLOOKUP($J149,ADDRESS!$B$3:$N1467,10,0)),"",VLOOKUP($J149,ADDRESS!$B$3:$N1467,10,0))</f>
        <v/>
      </c>
      <c r="I149" s="356" t="str">
        <f>IF(ISNA(VLOOKUP($J149,ADDRESS!$B$3:$N1467,11,0)),"",VLOOKUP($J149,ADDRESS!$B$3:$N1467,11,0))</f>
        <v/>
      </c>
      <c r="J149" s="110"/>
      <c r="K149" s="168"/>
      <c r="L149" s="110"/>
      <c r="M149" s="169"/>
      <c r="N149" s="379">
        <f t="shared" si="99"/>
        <v>0</v>
      </c>
      <c r="O149" s="379">
        <f t="shared" si="100"/>
        <v>0</v>
      </c>
      <c r="P149" s="379">
        <f t="shared" si="101"/>
        <v>0</v>
      </c>
      <c r="Q149" s="379">
        <f t="shared" si="102"/>
        <v>0</v>
      </c>
      <c r="R149" s="379">
        <f t="shared" si="103"/>
        <v>0</v>
      </c>
      <c r="S149" s="379">
        <f t="shared" si="104"/>
        <v>0</v>
      </c>
      <c r="T149" s="379">
        <f t="shared" si="105"/>
        <v>0</v>
      </c>
      <c r="U149" s="379">
        <f t="shared" si="122"/>
        <v>0</v>
      </c>
      <c r="V149" s="379">
        <f t="shared" si="106"/>
        <v>0</v>
      </c>
      <c r="W149" s="379">
        <f t="shared" si="107"/>
        <v>0</v>
      </c>
      <c r="X149" s="379">
        <f t="shared" si="108"/>
        <v>0</v>
      </c>
      <c r="Y149" s="379">
        <f t="shared" si="109"/>
        <v>0</v>
      </c>
      <c r="Z149" s="379">
        <f t="shared" si="110"/>
        <v>0</v>
      </c>
      <c r="AA149" s="170"/>
      <c r="AB149" s="151">
        <f t="shared" si="111"/>
        <v>0</v>
      </c>
      <c r="AC149" s="110"/>
      <c r="AD149" s="171"/>
      <c r="AE149" s="379">
        <f t="shared" si="112"/>
        <v>0</v>
      </c>
      <c r="AF149" s="379">
        <f t="shared" si="113"/>
        <v>0</v>
      </c>
      <c r="AG149" s="379">
        <f t="shared" si="114"/>
        <v>0</v>
      </c>
      <c r="AH149" s="379">
        <f t="shared" si="115"/>
        <v>0</v>
      </c>
      <c r="AI149" s="379">
        <f t="shared" si="98"/>
        <v>0</v>
      </c>
      <c r="AJ149" s="379">
        <f t="shared" si="116"/>
        <v>0</v>
      </c>
      <c r="AK149" s="379">
        <f t="shared" si="117"/>
        <v>0</v>
      </c>
      <c r="AL149" s="379">
        <f t="shared" si="118"/>
        <v>0</v>
      </c>
      <c r="AM149" s="379">
        <f t="shared" si="119"/>
        <v>0</v>
      </c>
      <c r="AN149" s="379">
        <f t="shared" si="120"/>
        <v>0</v>
      </c>
      <c r="AO149" s="151">
        <f t="shared" si="121"/>
        <v>0</v>
      </c>
      <c r="AP149" s="172"/>
      <c r="AQ149" s="151"/>
      <c r="AR149" s="110"/>
      <c r="AS149" s="172"/>
      <c r="AT149" s="21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  <c r="HK149" s="7"/>
      <c r="HL149" s="7"/>
      <c r="HM149" s="7"/>
      <c r="HN149" s="7"/>
      <c r="HO149" s="7"/>
      <c r="HP149" s="7"/>
      <c r="HQ149" s="7"/>
      <c r="HR149" s="7"/>
      <c r="HS149" s="7"/>
      <c r="HT149" s="7"/>
      <c r="HU149" s="7"/>
      <c r="HV149" s="7"/>
      <c r="HW149" s="7"/>
      <c r="HX149" s="7"/>
      <c r="HY149" s="7"/>
      <c r="HZ149" s="7"/>
      <c r="IA149" s="7"/>
      <c r="IB149" s="7"/>
      <c r="IC149" s="7"/>
      <c r="ID149" s="7"/>
      <c r="IE149" s="7"/>
      <c r="IF149" s="7"/>
      <c r="IG149" s="7"/>
      <c r="IH149" s="7"/>
      <c r="II149" s="7"/>
      <c r="IJ149" s="7"/>
      <c r="IK149" s="7"/>
      <c r="IL149" s="7"/>
      <c r="IM149" s="7"/>
      <c r="IN149" s="7"/>
      <c r="IO149" s="7"/>
      <c r="IP149" s="7"/>
      <c r="IQ149" s="7"/>
      <c r="IR149" s="7"/>
      <c r="IS149" s="7"/>
      <c r="IT149" s="7"/>
      <c r="IU149" s="7"/>
      <c r="IV149" s="7"/>
      <c r="IW149" s="7"/>
      <c r="IX149" s="7"/>
      <c r="IY149" s="7"/>
      <c r="IZ149" s="7"/>
      <c r="JA149" s="7"/>
      <c r="JB149" s="7"/>
      <c r="JC149" s="7"/>
      <c r="JD149" s="7"/>
      <c r="JE149" s="7"/>
      <c r="JF149" s="7"/>
      <c r="JG149" s="7"/>
      <c r="JH149" s="7"/>
      <c r="JI149" s="7"/>
      <c r="JJ149" s="7"/>
      <c r="JK149" s="7"/>
      <c r="JL149" s="7"/>
      <c r="JM149" s="7"/>
      <c r="JN149" s="7"/>
      <c r="JO149" s="7"/>
      <c r="JP149" s="7"/>
      <c r="JR149" s="7"/>
      <c r="JS149" s="7"/>
      <c r="JT149" s="7"/>
      <c r="JU149" s="7"/>
      <c r="JV149" s="7"/>
      <c r="JW149" s="7"/>
      <c r="JX149" s="7"/>
      <c r="JY149" s="7"/>
      <c r="JZ149" s="7"/>
      <c r="KA149" s="7"/>
      <c r="KB149" s="7"/>
      <c r="KC149" s="7"/>
      <c r="KD149" s="7"/>
      <c r="KE149" s="7"/>
      <c r="KF149" s="7"/>
      <c r="KG149" s="7"/>
      <c r="KH149" s="7"/>
      <c r="KI149" s="7"/>
      <c r="KJ149" s="7"/>
      <c r="KK149" s="7"/>
      <c r="KL149" s="7"/>
      <c r="KM149" s="7"/>
      <c r="KN149" s="7"/>
      <c r="KO149" s="7"/>
      <c r="KP149" s="7"/>
      <c r="KQ149" s="7"/>
      <c r="KR149" s="7"/>
      <c r="KS149" s="7"/>
      <c r="KT149" s="7"/>
      <c r="KU149" s="7"/>
      <c r="KV149" s="7"/>
      <c r="KW149" s="7"/>
      <c r="KX149" s="7"/>
      <c r="KY149" s="7"/>
      <c r="KZ149" s="7"/>
      <c r="LA149" s="7"/>
      <c r="LB149" s="7"/>
      <c r="LC149" s="7"/>
      <c r="LD149" s="7"/>
      <c r="LE149" s="7"/>
      <c r="LF149" s="7"/>
      <c r="LG149" s="7"/>
      <c r="LH149" s="7"/>
      <c r="LI149" s="7"/>
      <c r="LJ149" s="7"/>
      <c r="LK149" s="7"/>
      <c r="LL149" s="7"/>
      <c r="LM149" s="7"/>
      <c r="LN149" s="7"/>
      <c r="LO149" s="7"/>
      <c r="LP149" s="7"/>
      <c r="LQ149" s="7"/>
      <c r="LR149" s="7"/>
      <c r="LS149" s="7"/>
      <c r="LT149" s="7"/>
      <c r="LU149" s="7"/>
      <c r="LV149" s="7"/>
      <c r="LW149" s="7"/>
      <c r="LX149" s="7"/>
      <c r="LY149" s="7"/>
      <c r="LZ149" s="7"/>
      <c r="MA149" s="7"/>
      <c r="MB149" s="7"/>
      <c r="MC149" s="7"/>
      <c r="MD149" s="7"/>
      <c r="ME149" s="7"/>
      <c r="MF149" s="7"/>
      <c r="MG149" s="7"/>
      <c r="MH149" s="7"/>
      <c r="MI149" s="7"/>
      <c r="MJ149" s="7"/>
      <c r="MK149" s="7"/>
      <c r="ML149" s="7"/>
      <c r="MM149" s="7"/>
      <c r="MN149" s="7"/>
      <c r="MO149" s="7"/>
      <c r="MP149" s="7"/>
      <c r="MQ149" s="7"/>
      <c r="MR149" s="7"/>
      <c r="MS149" s="7"/>
      <c r="MT149" s="7"/>
      <c r="MU149" s="7"/>
      <c r="MV149" s="7"/>
      <c r="MW149" s="7"/>
      <c r="MX149" s="7"/>
      <c r="MY149" s="7"/>
      <c r="MZ149" s="7"/>
      <c r="NA149" s="7"/>
      <c r="NB149" s="7"/>
      <c r="NC149" s="7"/>
      <c r="ND149" s="7"/>
      <c r="NE149" s="7"/>
      <c r="NF149" s="7"/>
      <c r="NG149" s="7"/>
      <c r="NH149" s="7"/>
      <c r="NI149" s="7"/>
      <c r="NJ149" s="7"/>
      <c r="NK149" s="7"/>
      <c r="NL149" s="7"/>
      <c r="NM149" s="7"/>
      <c r="NN149" s="7"/>
      <c r="NO149" s="7"/>
      <c r="NP149" s="7"/>
      <c r="NQ149" s="7"/>
      <c r="NR149" s="7"/>
      <c r="NS149" s="7"/>
      <c r="NT149" s="7"/>
      <c r="NU149" s="7"/>
      <c r="NV149" s="7"/>
      <c r="NW149" s="7"/>
      <c r="NX149" s="7"/>
      <c r="NY149" s="7"/>
      <c r="NZ149" s="7"/>
      <c r="OA149" s="7"/>
      <c r="OB149" s="7"/>
      <c r="OC149" s="7"/>
      <c r="OD149" s="7"/>
      <c r="OE149" s="7"/>
      <c r="OF149" s="7"/>
      <c r="OG149" s="7"/>
      <c r="OH149" s="7"/>
      <c r="OI149" s="7"/>
      <c r="OJ149" s="7"/>
      <c r="OK149" s="7"/>
      <c r="OL149" s="7"/>
      <c r="OM149" s="7"/>
      <c r="ON149" s="7"/>
      <c r="OO149" s="7"/>
      <c r="OP149" s="7"/>
      <c r="OQ149" s="7"/>
      <c r="OR149" s="7"/>
      <c r="OS149" s="7"/>
      <c r="OT149" s="7"/>
      <c r="OU149" s="7"/>
      <c r="OV149" s="7"/>
      <c r="OW149" s="7"/>
      <c r="OX149" s="7"/>
      <c r="OY149" s="7"/>
      <c r="OZ149" s="7"/>
      <c r="PA149" s="7"/>
      <c r="PB149" s="7"/>
      <c r="PC149" s="7"/>
      <c r="PD149" s="7"/>
      <c r="PE149" s="7"/>
      <c r="PF149" s="7"/>
      <c r="PG149" s="7"/>
      <c r="PH149" s="7"/>
      <c r="PI149" s="7"/>
      <c r="PJ149" s="7"/>
      <c r="PK149" s="7"/>
      <c r="PL149" s="7"/>
      <c r="PM149" s="7"/>
      <c r="PN149" s="7"/>
      <c r="PO149" s="7"/>
      <c r="PP149" s="7"/>
      <c r="PQ149" s="7"/>
      <c r="PR149" s="7"/>
      <c r="PS149" s="7"/>
      <c r="PT149" s="7"/>
      <c r="PU149" s="7"/>
      <c r="PV149" s="7"/>
      <c r="PW149" s="7"/>
      <c r="PX149" s="7"/>
      <c r="PY149" s="7"/>
      <c r="PZ149" s="7"/>
      <c r="QA149" s="7"/>
      <c r="QB149" s="7"/>
      <c r="QC149" s="7"/>
      <c r="QD149" s="7"/>
      <c r="QE149" s="7"/>
      <c r="QF149" s="7"/>
      <c r="QG149" s="7"/>
      <c r="QH149" s="7"/>
      <c r="QI149" s="7"/>
      <c r="QJ149" s="7"/>
      <c r="QK149" s="7"/>
      <c r="QL149" s="7"/>
      <c r="QM149" s="7"/>
      <c r="QN149" s="7"/>
      <c r="QO149" s="7"/>
      <c r="QP149" s="7"/>
      <c r="QQ149" s="7"/>
      <c r="QR149" s="7"/>
      <c r="QS149" s="7"/>
      <c r="QT149" s="7"/>
      <c r="QU149" s="7"/>
      <c r="QV149" s="7"/>
      <c r="QW149" s="7"/>
      <c r="QX149" s="7"/>
      <c r="QY149" s="7"/>
      <c r="QZ149" s="7"/>
      <c r="RA149" s="7"/>
      <c r="RB149" s="7"/>
      <c r="RC149" s="7"/>
      <c r="RD149" s="7"/>
      <c r="RE149" s="7"/>
      <c r="RF149" s="7"/>
      <c r="RG149" s="7"/>
      <c r="RH149" s="7"/>
      <c r="RI149" s="7"/>
      <c r="RJ149" s="7"/>
      <c r="RK149" s="7"/>
      <c r="RL149" s="7"/>
      <c r="RM149" s="7"/>
      <c r="RN149" s="7"/>
      <c r="RO149" s="7"/>
      <c r="RP149" s="7"/>
      <c r="RQ149" s="7"/>
      <c r="RR149" s="7"/>
      <c r="RS149" s="7"/>
      <c r="RT149" s="7"/>
      <c r="RU149" s="7"/>
      <c r="RV149" s="7"/>
      <c r="RW149" s="7"/>
      <c r="RX149" s="7"/>
      <c r="RY149" s="7"/>
      <c r="RZ149" s="7"/>
      <c r="SA149" s="7"/>
      <c r="SB149" s="7"/>
      <c r="SC149" s="7"/>
      <c r="SD149" s="7"/>
      <c r="SE149" s="7"/>
      <c r="SF149" s="7"/>
      <c r="SG149" s="7"/>
      <c r="SH149" s="7"/>
      <c r="SI149" s="7"/>
      <c r="SJ149" s="7"/>
      <c r="SK149" s="7"/>
      <c r="SL149" s="7"/>
      <c r="SM149" s="7"/>
      <c r="SN149" s="7"/>
      <c r="SO149" s="7"/>
      <c r="SP149" s="7"/>
      <c r="SQ149" s="7"/>
      <c r="SR149" s="7"/>
      <c r="SS149" s="7"/>
      <c r="ST149" s="7"/>
      <c r="SU149" s="7"/>
      <c r="SV149" s="7"/>
      <c r="SW149" s="7"/>
      <c r="SX149" s="7"/>
      <c r="SY149" s="7"/>
      <c r="SZ149" s="7"/>
      <c r="TA149" s="7"/>
      <c r="TB149" s="7"/>
      <c r="TC149" s="7"/>
      <c r="TD149" s="7"/>
      <c r="TE149" s="7"/>
      <c r="TF149" s="7"/>
      <c r="TG149" s="7"/>
      <c r="TH149" s="7"/>
      <c r="TI149" s="7"/>
      <c r="TJ149" s="7"/>
      <c r="TK149" s="7"/>
      <c r="TL149" s="7"/>
      <c r="TN149" s="7"/>
      <c r="TO149" s="7"/>
      <c r="TP149" s="7"/>
      <c r="TQ149" s="7"/>
      <c r="TR149" s="7"/>
      <c r="TS149" s="7"/>
      <c r="TT149" s="7"/>
      <c r="TU149" s="7"/>
      <c r="TV149" s="7"/>
      <c r="TW149" s="7"/>
      <c r="TX149" s="7"/>
      <c r="TY149" s="7"/>
      <c r="TZ149" s="7"/>
      <c r="UA149" s="7"/>
      <c r="UB149" s="7"/>
      <c r="UC149" s="7"/>
      <c r="UD149" s="7"/>
      <c r="UE149" s="7"/>
      <c r="UF149" s="7"/>
      <c r="UG149" s="7"/>
      <c r="UH149" s="7"/>
      <c r="UI149" s="7"/>
      <c r="UJ149" s="7"/>
      <c r="UK149" s="7"/>
      <c r="UL149" s="7"/>
      <c r="UM149" s="7"/>
      <c r="UN149" s="7"/>
      <c r="UO149" s="7"/>
      <c r="UP149" s="7"/>
      <c r="UQ149" s="7"/>
      <c r="UR149" s="7"/>
      <c r="US149" s="7"/>
      <c r="UT149" s="7"/>
      <c r="UU149" s="7"/>
      <c r="UV149" s="7"/>
      <c r="UW149" s="7"/>
      <c r="UX149" s="7"/>
      <c r="UY149" s="7"/>
      <c r="UZ149" s="7"/>
      <c r="VA149" s="7"/>
      <c r="VB149" s="7"/>
      <c r="VC149" s="7"/>
      <c r="VD149" s="7"/>
      <c r="VE149" s="7"/>
      <c r="VF149" s="7"/>
      <c r="VG149" s="7"/>
      <c r="VH149" s="7"/>
      <c r="VI149" s="7"/>
      <c r="VJ149" s="7"/>
      <c r="VK149" s="7"/>
      <c r="VL149" s="7"/>
      <c r="VM149" s="7"/>
      <c r="VN149" s="7"/>
      <c r="VO149" s="7"/>
      <c r="VP149" s="7"/>
      <c r="VQ149" s="7"/>
      <c r="VR149" s="7"/>
      <c r="VS149" s="7"/>
      <c r="VT149" s="7"/>
      <c r="VU149" s="7"/>
      <c r="VV149" s="7"/>
      <c r="VW149" s="7"/>
      <c r="VX149" s="7"/>
      <c r="VY149" s="7"/>
      <c r="VZ149" s="7"/>
      <c r="WA149" s="7"/>
      <c r="WB149" s="7"/>
      <c r="WC149" s="7"/>
      <c r="WD149" s="7"/>
      <c r="WE149" s="7"/>
      <c r="WF149" s="7"/>
      <c r="WG149" s="7"/>
      <c r="WH149" s="7"/>
      <c r="WI149" s="7"/>
      <c r="WJ149" s="7"/>
      <c r="WK149" s="7"/>
      <c r="WL149" s="7"/>
      <c r="WM149" s="7"/>
      <c r="WN149" s="7"/>
      <c r="WO149" s="7"/>
      <c r="WP149" s="7"/>
      <c r="WQ149" s="7"/>
      <c r="WR149" s="7"/>
      <c r="WS149" s="7"/>
      <c r="WT149" s="7"/>
      <c r="WU149" s="7"/>
      <c r="WV149" s="7"/>
      <c r="WW149" s="7"/>
      <c r="WX149" s="7"/>
      <c r="WY149" s="7"/>
      <c r="WZ149" s="7"/>
      <c r="XA149" s="7"/>
      <c r="XB149" s="7"/>
      <c r="XC149" s="7"/>
      <c r="XD149" s="7"/>
      <c r="XE149" s="7"/>
      <c r="XF149" s="7"/>
      <c r="XG149" s="7"/>
      <c r="XH149" s="7"/>
      <c r="XI149" s="7"/>
      <c r="XJ149" s="7"/>
      <c r="XK149" s="7"/>
      <c r="XL149" s="7"/>
      <c r="XM149" s="7"/>
      <c r="XN149" s="7"/>
      <c r="XO149" s="7"/>
      <c r="XP149" s="7"/>
      <c r="XQ149" s="7"/>
      <c r="XR149" s="7"/>
      <c r="XS149" s="7"/>
      <c r="XT149" s="7"/>
      <c r="XU149" s="7"/>
      <c r="XV149" s="7"/>
      <c r="XW149" s="7"/>
      <c r="XX149" s="7"/>
      <c r="XY149" s="7"/>
      <c r="XZ149" s="7"/>
      <c r="YA149" s="7"/>
      <c r="YB149" s="7"/>
      <c r="YC149" s="7"/>
      <c r="YD149" s="7"/>
      <c r="YE149" s="7"/>
      <c r="YF149" s="7"/>
      <c r="YG149" s="7"/>
      <c r="YH149" s="7"/>
      <c r="YI149" s="7"/>
      <c r="YJ149" s="7"/>
      <c r="YK149" s="7"/>
      <c r="YL149" s="7"/>
      <c r="YM149" s="7"/>
      <c r="YN149" s="7"/>
      <c r="YO149" s="7"/>
      <c r="YP149" s="7"/>
      <c r="YQ149" s="7"/>
      <c r="YR149" s="7"/>
      <c r="YS149" s="7"/>
      <c r="YT149" s="7"/>
      <c r="YU149" s="7"/>
      <c r="YV149" s="7"/>
      <c r="YW149" s="7"/>
      <c r="YX149" s="7"/>
      <c r="YY149" s="7"/>
      <c r="YZ149" s="7"/>
      <c r="ZA149" s="7"/>
      <c r="ZB149" s="7"/>
      <c r="ZC149" s="7"/>
      <c r="ZD149" s="7"/>
      <c r="ZE149" s="7"/>
      <c r="ZF149" s="7"/>
      <c r="ZG149" s="7"/>
      <c r="ZH149" s="7"/>
      <c r="ZI149" s="7"/>
      <c r="ZJ149" s="7"/>
      <c r="ZK149" s="7"/>
      <c r="ZL149" s="7"/>
      <c r="ZM149" s="7"/>
      <c r="ZN149" s="7"/>
      <c r="ZO149" s="7"/>
      <c r="ZP149" s="7"/>
      <c r="ZQ149" s="7"/>
      <c r="ZR149" s="7"/>
      <c r="ZS149" s="7"/>
      <c r="ZT149" s="7"/>
      <c r="ZU149" s="7"/>
      <c r="ZV149" s="7"/>
      <c r="ZW149" s="7"/>
      <c r="ZX149" s="7"/>
      <c r="ZY149" s="7"/>
      <c r="ZZ149" s="7"/>
      <c r="AAA149" s="7"/>
      <c r="AAB149" s="7"/>
      <c r="AAC149" s="7"/>
      <c r="AAD149" s="7"/>
      <c r="AAE149" s="7"/>
      <c r="AAF149" s="7"/>
      <c r="AAG149" s="7"/>
      <c r="AAH149" s="7"/>
      <c r="AAI149" s="7"/>
      <c r="AAJ149" s="7"/>
      <c r="AAK149" s="7"/>
      <c r="AAL149" s="7"/>
      <c r="AAM149" s="7"/>
      <c r="AAN149" s="7"/>
      <c r="AAO149" s="7"/>
      <c r="AAP149" s="7"/>
      <c r="AAQ149" s="7"/>
      <c r="AAR149" s="7"/>
      <c r="AAS149" s="7"/>
      <c r="AAT149" s="7"/>
      <c r="AAU149" s="7"/>
      <c r="AAV149" s="7"/>
      <c r="AAW149" s="7"/>
      <c r="AAX149" s="7"/>
      <c r="AAY149" s="7"/>
      <c r="AAZ149" s="7"/>
      <c r="ABA149" s="7"/>
      <c r="ABB149" s="7"/>
      <c r="ABC149" s="7"/>
      <c r="ABD149" s="7"/>
      <c r="ABE149" s="7"/>
      <c r="ABF149" s="7"/>
      <c r="ABG149" s="7"/>
      <c r="ABH149" s="7"/>
      <c r="ABI149" s="7"/>
      <c r="ABJ149" s="7"/>
      <c r="ABK149" s="7"/>
      <c r="ABL149" s="7"/>
      <c r="ABM149" s="7"/>
      <c r="ABN149" s="7"/>
      <c r="ABO149" s="7"/>
      <c r="ABP149" s="7"/>
      <c r="ABQ149" s="7"/>
      <c r="ABR149" s="7"/>
      <c r="ABS149" s="7"/>
      <c r="ABT149" s="7"/>
      <c r="ABU149" s="7"/>
      <c r="ABV149" s="7"/>
      <c r="ABW149" s="7"/>
      <c r="ABX149" s="7"/>
      <c r="ABY149" s="7"/>
      <c r="ABZ149" s="7"/>
      <c r="ACA149" s="7"/>
      <c r="ACB149" s="7"/>
      <c r="ACC149" s="7"/>
      <c r="ACD149" s="7"/>
      <c r="ACE149" s="7"/>
      <c r="ACF149" s="7"/>
      <c r="ACG149" s="7"/>
      <c r="ACH149" s="7"/>
      <c r="ACI149" s="7"/>
      <c r="ACJ149" s="7"/>
      <c r="ACK149" s="7"/>
      <c r="ACL149" s="7"/>
      <c r="ACM149" s="7"/>
      <c r="ACN149" s="7"/>
      <c r="ACO149" s="7"/>
      <c r="ACP149" s="7"/>
      <c r="ACQ149" s="7"/>
      <c r="ACR149" s="7"/>
      <c r="ACS149" s="7"/>
      <c r="ACT149" s="7"/>
      <c r="ACU149" s="7"/>
      <c r="ACV149" s="7"/>
      <c r="ACW149" s="7"/>
      <c r="ACX149" s="7"/>
      <c r="ACY149" s="7"/>
      <c r="ACZ149" s="7"/>
      <c r="ADA149" s="7"/>
      <c r="ADB149" s="7"/>
      <c r="ADC149" s="7"/>
      <c r="ADD149" s="7"/>
      <c r="ADE149" s="7"/>
      <c r="ADF149" s="7"/>
      <c r="ADG149" s="7"/>
      <c r="ADH149" s="7"/>
      <c r="ADJ149" s="7"/>
      <c r="ADK149" s="7"/>
      <c r="ADL149" s="7"/>
      <c r="ADM149" s="7"/>
      <c r="ADN149" s="7"/>
      <c r="ADO149" s="7"/>
      <c r="ADP149" s="7"/>
      <c r="ADQ149" s="7"/>
      <c r="ADR149" s="7"/>
      <c r="ADS149" s="7"/>
      <c r="ADT149" s="7"/>
      <c r="ADU149" s="7"/>
      <c r="ADV149" s="7"/>
      <c r="ADW149" s="7"/>
      <c r="ADX149" s="7"/>
      <c r="ADY149" s="7"/>
      <c r="ADZ149" s="7"/>
      <c r="AEA149" s="7"/>
      <c r="AEB149" s="7"/>
      <c r="AEC149" s="7"/>
      <c r="AED149" s="7"/>
      <c r="AEE149" s="7"/>
      <c r="AEF149" s="7"/>
      <c r="AEG149" s="7"/>
      <c r="AEH149" s="7"/>
      <c r="AEI149" s="7"/>
      <c r="AEJ149" s="7"/>
      <c r="AEK149" s="7"/>
      <c r="AEL149" s="7"/>
      <c r="AEM149" s="7"/>
      <c r="AEN149" s="7"/>
      <c r="AEO149" s="7"/>
      <c r="AEP149" s="7"/>
      <c r="AEQ149" s="7"/>
      <c r="AER149" s="7"/>
      <c r="AES149" s="7"/>
      <c r="AET149" s="7"/>
      <c r="AEU149" s="7"/>
      <c r="AEV149" s="7"/>
      <c r="AEW149" s="7"/>
      <c r="AEX149" s="7"/>
      <c r="AEY149" s="7"/>
      <c r="AEZ149" s="7"/>
      <c r="AFA149" s="7"/>
      <c r="AFB149" s="7"/>
      <c r="AFC149" s="7"/>
      <c r="AFD149" s="7"/>
      <c r="AFE149" s="7"/>
      <c r="AFF149" s="7"/>
      <c r="AFG149" s="7"/>
      <c r="AFH149" s="7"/>
      <c r="AFI149" s="7"/>
      <c r="AFJ149" s="7"/>
      <c r="AFK149" s="7"/>
      <c r="AFL149" s="7"/>
      <c r="AFM149" s="7"/>
      <c r="AFN149" s="7"/>
      <c r="AFO149" s="7"/>
      <c r="AFP149" s="7"/>
      <c r="AFQ149" s="7"/>
      <c r="AFR149" s="7"/>
      <c r="AFS149" s="7"/>
      <c r="AFT149" s="7"/>
      <c r="AFU149" s="7"/>
      <c r="AFV149" s="7"/>
      <c r="AFW149" s="7"/>
      <c r="AFX149" s="7"/>
      <c r="AFY149" s="7"/>
      <c r="AFZ149" s="7"/>
      <c r="AGA149" s="7"/>
      <c r="AGB149" s="7"/>
      <c r="AGC149" s="7"/>
      <c r="AGD149" s="7"/>
      <c r="AGE149" s="7"/>
      <c r="AGF149" s="7"/>
      <c r="AGG149" s="7"/>
      <c r="AGH149" s="7"/>
      <c r="AGI149" s="7"/>
      <c r="AGJ149" s="7"/>
      <c r="AGK149" s="7"/>
      <c r="AGL149" s="7"/>
      <c r="AGM149" s="7"/>
      <c r="AGN149" s="7"/>
      <c r="AGO149" s="7"/>
      <c r="AGP149" s="7"/>
      <c r="AGQ149" s="7"/>
      <c r="AGR149" s="7"/>
      <c r="AGS149" s="7"/>
      <c r="AGT149" s="7"/>
      <c r="AGU149" s="7"/>
      <c r="AGV149" s="7"/>
      <c r="AGW149" s="7"/>
      <c r="AGX149" s="7"/>
      <c r="AGY149" s="7"/>
      <c r="AGZ149" s="7"/>
      <c r="AHA149" s="7"/>
      <c r="AHB149" s="7"/>
      <c r="AHC149" s="7"/>
      <c r="AHD149" s="7"/>
      <c r="AHE149" s="7"/>
      <c r="AHF149" s="7"/>
      <c r="AHG149" s="7"/>
      <c r="AHH149" s="7"/>
      <c r="AHI149" s="7"/>
      <c r="AHJ149" s="7"/>
      <c r="AHK149" s="7"/>
      <c r="AHL149" s="7"/>
      <c r="AHM149" s="7"/>
      <c r="AHN149" s="7"/>
      <c r="AHO149" s="7"/>
      <c r="AHP149" s="7"/>
      <c r="AHQ149" s="7"/>
      <c r="AHR149" s="7"/>
      <c r="AHS149" s="7"/>
      <c r="AHT149" s="7"/>
      <c r="AHU149" s="7"/>
      <c r="AHV149" s="7"/>
      <c r="AHW149" s="7"/>
      <c r="AHX149" s="7"/>
      <c r="AHY149" s="7"/>
      <c r="AHZ149" s="7"/>
      <c r="AIA149" s="7"/>
      <c r="AIB149" s="7"/>
      <c r="AIC149" s="7"/>
      <c r="AID149" s="7"/>
      <c r="AIE149" s="7"/>
      <c r="AIF149" s="7"/>
      <c r="AIG149" s="7"/>
      <c r="AIH149" s="7"/>
      <c r="AII149" s="7"/>
      <c r="AIJ149" s="7"/>
      <c r="AIK149" s="7"/>
      <c r="AIL149" s="7"/>
      <c r="AIM149" s="7"/>
      <c r="AIN149" s="7"/>
      <c r="AIO149" s="7"/>
      <c r="AIP149" s="7"/>
      <c r="AIQ149" s="7"/>
      <c r="AIR149" s="7"/>
      <c r="AIS149" s="7"/>
      <c r="AIT149" s="7"/>
      <c r="AIU149" s="7"/>
      <c r="AIV149" s="7"/>
      <c r="AIW149" s="7"/>
      <c r="AIX149" s="7"/>
      <c r="AIY149" s="7"/>
      <c r="AIZ149" s="7"/>
      <c r="AJA149" s="7"/>
      <c r="AJB149" s="7"/>
      <c r="AJC149" s="7"/>
      <c r="AJD149" s="7"/>
      <c r="AJE149" s="7"/>
      <c r="AJF149" s="7"/>
      <c r="AJG149" s="7"/>
      <c r="AJH149" s="7"/>
      <c r="AJI149" s="7"/>
      <c r="AJJ149" s="7"/>
      <c r="AJK149" s="7"/>
      <c r="AJL149" s="7"/>
      <c r="AJM149" s="7"/>
      <c r="AJN149" s="7"/>
      <c r="AJO149" s="7"/>
      <c r="AJP149" s="7"/>
      <c r="AJQ149" s="7"/>
      <c r="AJR149" s="7"/>
      <c r="AJS149" s="7"/>
      <c r="AJT149" s="7"/>
      <c r="AJU149" s="7"/>
      <c r="AJV149" s="7"/>
      <c r="AJW149" s="7"/>
      <c r="AJX149" s="7"/>
      <c r="AJY149" s="7"/>
      <c r="AJZ149" s="7"/>
      <c r="AKA149" s="7"/>
      <c r="AKB149" s="7"/>
      <c r="AKC149" s="7"/>
      <c r="AKD149" s="7"/>
      <c r="AKE149" s="7"/>
      <c r="AKF149" s="7"/>
      <c r="AKG149" s="7"/>
      <c r="AKH149" s="7"/>
      <c r="AKI149" s="7"/>
      <c r="AKJ149" s="7"/>
      <c r="AKK149" s="7"/>
      <c r="AKL149" s="7"/>
      <c r="AKM149" s="7"/>
      <c r="AKN149" s="7"/>
      <c r="AKO149" s="7"/>
      <c r="AKP149" s="7"/>
      <c r="AKQ149" s="7"/>
      <c r="AKR149" s="7"/>
      <c r="AKS149" s="7"/>
      <c r="AKT149" s="7"/>
      <c r="AKU149" s="7"/>
      <c r="AKV149" s="7"/>
      <c r="AKW149" s="7"/>
      <c r="AKX149" s="7"/>
      <c r="AKY149" s="7"/>
      <c r="AKZ149" s="7"/>
      <c r="ALA149" s="7"/>
      <c r="ALB149" s="7"/>
      <c r="ALC149" s="7"/>
      <c r="ALD149" s="7"/>
      <c r="ALE149" s="7"/>
      <c r="ALF149" s="7"/>
      <c r="ALG149" s="7"/>
      <c r="ALH149" s="7"/>
      <c r="ALI149" s="7"/>
      <c r="ALJ149" s="7"/>
      <c r="ALK149" s="7"/>
      <c r="ALL149" s="7"/>
      <c r="ALM149" s="7"/>
      <c r="ALN149" s="7"/>
      <c r="ALO149" s="7"/>
      <c r="ALP149" s="7"/>
      <c r="ALQ149" s="7"/>
      <c r="ALR149" s="7"/>
      <c r="ALS149" s="7"/>
      <c r="ALT149" s="7"/>
      <c r="ALU149" s="7"/>
      <c r="ALV149" s="7"/>
      <c r="ALW149" s="7"/>
      <c r="ALX149" s="7"/>
      <c r="ALY149" s="7"/>
      <c r="ALZ149" s="7"/>
      <c r="AMA149" s="7"/>
      <c r="AMB149" s="7"/>
      <c r="AMC149" s="7"/>
      <c r="AMD149" s="7"/>
      <c r="AME149" s="7"/>
      <c r="AMF149" s="7"/>
      <c r="AMG149" s="7"/>
      <c r="AMH149" s="7"/>
      <c r="AMI149" s="7"/>
      <c r="AMJ149" s="7"/>
      <c r="AMK149" s="7"/>
      <c r="AML149" s="7"/>
      <c r="AMM149" s="7"/>
      <c r="AMN149" s="7"/>
      <c r="AMO149" s="7"/>
      <c r="AMP149" s="7"/>
      <c r="AMQ149" s="7"/>
      <c r="AMR149" s="7"/>
      <c r="AMS149" s="7"/>
      <c r="AMT149" s="7"/>
      <c r="AMU149" s="7"/>
      <c r="AMV149" s="7"/>
      <c r="AMW149" s="7"/>
      <c r="AMX149" s="7"/>
      <c r="AMY149" s="7"/>
      <c r="AMZ149" s="7"/>
      <c r="ANA149" s="7"/>
      <c r="ANB149" s="7"/>
      <c r="ANC149" s="7"/>
      <c r="AND149" s="7"/>
      <c r="ANF149" s="7"/>
      <c r="ANG149" s="7"/>
      <c r="ANH149" s="7"/>
      <c r="ANI149" s="7"/>
      <c r="ANJ149" s="7"/>
      <c r="ANK149" s="7"/>
      <c r="ANL149" s="7"/>
      <c r="ANM149" s="7"/>
      <c r="ANN149" s="7"/>
      <c r="ANO149" s="7"/>
      <c r="ANP149" s="7"/>
      <c r="ANQ149" s="7"/>
      <c r="ANR149" s="7"/>
      <c r="ANS149" s="7"/>
      <c r="ANT149" s="7"/>
      <c r="ANU149" s="7"/>
      <c r="ANV149" s="7"/>
      <c r="ANW149" s="7"/>
      <c r="ANX149" s="7"/>
      <c r="ANY149" s="7"/>
      <c r="ANZ149" s="7"/>
      <c r="AOA149" s="7"/>
      <c r="AOB149" s="7"/>
      <c r="AOC149" s="7"/>
      <c r="AOD149" s="7"/>
      <c r="AOE149" s="7"/>
      <c r="AOF149" s="7"/>
      <c r="AOG149" s="7"/>
      <c r="AOH149" s="7"/>
      <c r="AOI149" s="7"/>
      <c r="AOJ149" s="7"/>
      <c r="AOK149" s="7"/>
      <c r="AOL149" s="7"/>
      <c r="AOM149" s="7"/>
      <c r="AON149" s="7"/>
      <c r="AOO149" s="7"/>
      <c r="AOP149" s="7"/>
      <c r="AOQ149" s="7"/>
      <c r="AOR149" s="7"/>
      <c r="AOS149" s="7"/>
      <c r="AOT149" s="7"/>
      <c r="AOU149" s="7"/>
      <c r="AOV149" s="7"/>
      <c r="AOW149" s="7"/>
      <c r="AOX149" s="7"/>
      <c r="AOY149" s="7"/>
      <c r="AOZ149" s="7"/>
      <c r="APA149" s="7"/>
      <c r="APB149" s="7"/>
      <c r="APC149" s="7"/>
      <c r="APD149" s="7"/>
      <c r="APE149" s="7"/>
      <c r="APF149" s="7"/>
      <c r="APG149" s="7"/>
      <c r="APH149" s="7"/>
      <c r="API149" s="7"/>
      <c r="APJ149" s="7"/>
      <c r="APK149" s="7"/>
      <c r="APL149" s="7"/>
      <c r="APM149" s="7"/>
      <c r="APN149" s="7"/>
      <c r="APO149" s="7"/>
      <c r="APP149" s="7"/>
      <c r="APQ149" s="7"/>
      <c r="APR149" s="7"/>
      <c r="APS149" s="7"/>
      <c r="APT149" s="7"/>
      <c r="APU149" s="7"/>
      <c r="APV149" s="7"/>
      <c r="APW149" s="7"/>
      <c r="APX149" s="7"/>
      <c r="APY149" s="7"/>
      <c r="APZ149" s="7"/>
      <c r="AQA149" s="7"/>
      <c r="AQB149" s="7"/>
      <c r="AQC149" s="7"/>
      <c r="AQD149" s="7"/>
      <c r="AQE149" s="7"/>
      <c r="AQF149" s="7"/>
      <c r="AQG149" s="7"/>
      <c r="AQH149" s="7"/>
      <c r="AQI149" s="7"/>
      <c r="AQJ149" s="7"/>
      <c r="AQK149" s="7"/>
      <c r="AQL149" s="7"/>
      <c r="AQM149" s="7"/>
      <c r="AQN149" s="7"/>
      <c r="AQO149" s="7"/>
      <c r="AQP149" s="7"/>
      <c r="AQQ149" s="7"/>
      <c r="AQR149" s="7"/>
      <c r="AQS149" s="7"/>
      <c r="AQT149" s="7"/>
      <c r="AQU149" s="7"/>
      <c r="AQV149" s="7"/>
      <c r="AQW149" s="7"/>
      <c r="AQX149" s="7"/>
      <c r="AQY149" s="7"/>
      <c r="AQZ149" s="7"/>
      <c r="ARA149" s="7"/>
      <c r="ARB149" s="7"/>
      <c r="ARC149" s="7"/>
      <c r="ARD149" s="7"/>
      <c r="ARE149" s="7"/>
      <c r="ARF149" s="7"/>
      <c r="ARG149" s="7"/>
      <c r="ARH149" s="7"/>
      <c r="ARI149" s="7"/>
      <c r="ARJ149" s="7"/>
      <c r="ARK149" s="7"/>
      <c r="ARL149" s="7"/>
      <c r="ARM149" s="7"/>
      <c r="ARN149" s="7"/>
      <c r="ARO149" s="7"/>
      <c r="ARP149" s="7"/>
      <c r="ARQ149" s="7"/>
      <c r="ARR149" s="7"/>
      <c r="ARS149" s="7"/>
      <c r="ART149" s="7"/>
      <c r="ARU149" s="7"/>
      <c r="ARV149" s="7"/>
      <c r="ARW149" s="7"/>
      <c r="ARX149" s="7"/>
      <c r="ARY149" s="7"/>
      <c r="ARZ149" s="7"/>
      <c r="ASA149" s="7"/>
      <c r="ASB149" s="7"/>
      <c r="ASC149" s="7"/>
      <c r="ASD149" s="7"/>
      <c r="ASE149" s="7"/>
      <c r="ASF149" s="7"/>
      <c r="ASG149" s="7"/>
      <c r="ASH149" s="7"/>
      <c r="ASI149" s="7"/>
      <c r="ASJ149" s="7"/>
      <c r="ASK149" s="7"/>
      <c r="ASL149" s="7"/>
      <c r="ASM149" s="7"/>
      <c r="ASN149" s="7"/>
      <c r="ASO149" s="7"/>
      <c r="ASP149" s="7"/>
      <c r="ASQ149" s="7"/>
      <c r="ASR149" s="7"/>
      <c r="ASS149" s="7"/>
      <c r="AST149" s="7"/>
      <c r="ASU149" s="7"/>
      <c r="ASV149" s="7"/>
      <c r="ASW149" s="7"/>
      <c r="ASX149" s="7"/>
      <c r="ASY149" s="7"/>
      <c r="ASZ149" s="7"/>
      <c r="ATA149" s="7"/>
      <c r="ATB149" s="7"/>
      <c r="ATC149" s="7"/>
      <c r="ATD149" s="7"/>
      <c r="ATE149" s="7"/>
      <c r="ATF149" s="7"/>
      <c r="ATG149" s="7"/>
      <c r="ATH149" s="7"/>
      <c r="ATI149" s="7"/>
      <c r="ATJ149" s="7"/>
      <c r="ATK149" s="7"/>
      <c r="ATL149" s="7"/>
      <c r="ATM149" s="7"/>
      <c r="ATN149" s="7"/>
      <c r="ATO149" s="7"/>
      <c r="ATP149" s="7"/>
      <c r="ATQ149" s="7"/>
      <c r="ATR149" s="7"/>
      <c r="ATS149" s="7"/>
      <c r="ATT149" s="7"/>
      <c r="ATU149" s="7"/>
      <c r="ATV149" s="7"/>
      <c r="ATW149" s="7"/>
      <c r="ATX149" s="7"/>
      <c r="ATY149" s="7"/>
      <c r="ATZ149" s="7"/>
      <c r="AUA149" s="7"/>
      <c r="AUB149" s="7"/>
      <c r="AUC149" s="7"/>
      <c r="AUD149" s="7"/>
      <c r="AUE149" s="7"/>
      <c r="AUF149" s="7"/>
      <c r="AUG149" s="7"/>
      <c r="AUH149" s="7"/>
      <c r="AUI149" s="7"/>
      <c r="AUJ149" s="7"/>
      <c r="AUK149" s="7"/>
      <c r="AUL149" s="7"/>
      <c r="AUM149" s="7"/>
      <c r="AUN149" s="7"/>
      <c r="AUO149" s="7"/>
      <c r="AUP149" s="7"/>
      <c r="AUQ149" s="7"/>
      <c r="AUR149" s="7"/>
      <c r="AUS149" s="7"/>
      <c r="AUT149" s="7"/>
      <c r="AUU149" s="7"/>
      <c r="AUV149" s="7"/>
      <c r="AUW149" s="7"/>
      <c r="AUX149" s="7"/>
      <c r="AUY149" s="7"/>
      <c r="AUZ149" s="7"/>
      <c r="AVA149" s="7"/>
      <c r="AVB149" s="7"/>
      <c r="AVC149" s="7"/>
      <c r="AVD149" s="7"/>
      <c r="AVE149" s="7"/>
      <c r="AVF149" s="7"/>
      <c r="AVG149" s="7"/>
      <c r="AVH149" s="7"/>
      <c r="AVI149" s="7"/>
      <c r="AVJ149" s="7"/>
      <c r="AVK149" s="7"/>
      <c r="AVL149" s="7"/>
      <c r="AVM149" s="7"/>
      <c r="AVN149" s="7"/>
      <c r="AVO149" s="7"/>
      <c r="AVP149" s="7"/>
      <c r="AVQ149" s="7"/>
      <c r="AVR149" s="7"/>
      <c r="AVS149" s="7"/>
      <c r="AVT149" s="7"/>
      <c r="AVU149" s="7"/>
      <c r="AVV149" s="7"/>
      <c r="AVW149" s="7"/>
      <c r="AVX149" s="7"/>
      <c r="AVY149" s="7"/>
      <c r="AVZ149" s="7"/>
      <c r="AWA149" s="7"/>
      <c r="AWB149" s="7"/>
      <c r="AWC149" s="7"/>
      <c r="AWD149" s="7"/>
      <c r="AWE149" s="7"/>
      <c r="AWF149" s="7"/>
      <c r="AWG149" s="7"/>
      <c r="AWH149" s="7"/>
      <c r="AWI149" s="7"/>
      <c r="AWJ149" s="7"/>
      <c r="AWK149" s="7"/>
      <c r="AWL149" s="7"/>
      <c r="AWM149" s="7"/>
      <c r="AWN149" s="7"/>
      <c r="AWO149" s="7"/>
      <c r="AWP149" s="7"/>
      <c r="AWQ149" s="7"/>
      <c r="AWR149" s="7"/>
      <c r="AWS149" s="7"/>
      <c r="AWT149" s="7"/>
      <c r="AWU149" s="7"/>
      <c r="AWV149" s="7"/>
      <c r="AWW149" s="7"/>
      <c r="AWX149" s="7"/>
      <c r="AWY149" s="7"/>
      <c r="AWZ149" s="7"/>
      <c r="AXB149" s="7"/>
      <c r="AXC149" s="7"/>
      <c r="AXD149" s="7"/>
      <c r="AXE149" s="7"/>
      <c r="AXF149" s="7"/>
      <c r="AXG149" s="7"/>
      <c r="AXH149" s="7"/>
      <c r="AXI149" s="7"/>
      <c r="AXJ149" s="7"/>
      <c r="AXK149" s="7"/>
      <c r="AXL149" s="7"/>
      <c r="AXM149" s="7"/>
      <c r="AXN149" s="7"/>
      <c r="AXO149" s="7"/>
      <c r="AXP149" s="7"/>
      <c r="AXQ149" s="7"/>
      <c r="AXR149" s="7"/>
      <c r="AXS149" s="7"/>
      <c r="AXT149" s="7"/>
      <c r="AXU149" s="7"/>
      <c r="AXV149" s="7"/>
      <c r="AXW149" s="7"/>
      <c r="AXX149" s="7"/>
      <c r="AXY149" s="7"/>
      <c r="AXZ149" s="7"/>
      <c r="AYA149" s="7"/>
      <c r="AYB149" s="7"/>
      <c r="AYC149" s="7"/>
      <c r="AYD149" s="7"/>
      <c r="AYE149" s="7"/>
      <c r="AYF149" s="7"/>
      <c r="AYG149" s="7"/>
      <c r="AYH149" s="7"/>
      <c r="AYI149" s="7"/>
      <c r="AYJ149" s="7"/>
      <c r="AYK149" s="7"/>
      <c r="AYL149" s="7"/>
      <c r="AYM149" s="7"/>
      <c r="AYN149" s="7"/>
      <c r="AYO149" s="7"/>
      <c r="AYP149" s="7"/>
      <c r="AYQ149" s="7"/>
      <c r="AYR149" s="7"/>
      <c r="AYS149" s="7"/>
      <c r="AYT149" s="7"/>
      <c r="AYU149" s="7"/>
      <c r="AYV149" s="7"/>
      <c r="AYW149" s="7"/>
      <c r="AYX149" s="7"/>
      <c r="AYY149" s="7"/>
      <c r="AYZ149" s="7"/>
      <c r="AZA149" s="7"/>
      <c r="AZB149" s="7"/>
      <c r="AZC149" s="7"/>
      <c r="AZD149" s="7"/>
      <c r="AZE149" s="7"/>
      <c r="AZF149" s="7"/>
      <c r="AZG149" s="7"/>
      <c r="AZH149" s="7"/>
      <c r="AZI149" s="7"/>
      <c r="AZJ149" s="7"/>
      <c r="AZK149" s="7"/>
      <c r="AZL149" s="7"/>
      <c r="AZM149" s="7"/>
      <c r="AZN149" s="7"/>
      <c r="AZO149" s="7"/>
      <c r="AZP149" s="7"/>
      <c r="AZQ149" s="7"/>
      <c r="AZR149" s="7"/>
      <c r="AZS149" s="7"/>
      <c r="AZT149" s="7"/>
      <c r="AZU149" s="7"/>
      <c r="AZV149" s="7"/>
      <c r="AZW149" s="7"/>
      <c r="AZX149" s="7"/>
      <c r="AZY149" s="7"/>
      <c r="AZZ149" s="7"/>
      <c r="BAA149" s="7"/>
      <c r="BAB149" s="7"/>
      <c r="BAC149" s="7"/>
      <c r="BAD149" s="7"/>
      <c r="BAE149" s="7"/>
      <c r="BAF149" s="7"/>
      <c r="BAG149" s="7"/>
      <c r="BAH149" s="7"/>
      <c r="BAI149" s="7"/>
      <c r="BAJ149" s="7"/>
      <c r="BAK149" s="7"/>
      <c r="BAL149" s="7"/>
      <c r="BAM149" s="7"/>
      <c r="BAN149" s="7"/>
      <c r="BAO149" s="7"/>
      <c r="BAP149" s="7"/>
      <c r="BAQ149" s="7"/>
      <c r="BAR149" s="7"/>
      <c r="BAS149" s="7"/>
      <c r="BAT149" s="7"/>
      <c r="BAU149" s="7"/>
      <c r="BAV149" s="7"/>
      <c r="BAW149" s="7"/>
      <c r="BAX149" s="7"/>
      <c r="BAY149" s="7"/>
      <c r="BAZ149" s="7"/>
      <c r="BBA149" s="7"/>
      <c r="BBB149" s="7"/>
      <c r="BBC149" s="7"/>
      <c r="BBD149" s="7"/>
      <c r="BBE149" s="7"/>
      <c r="BBF149" s="7"/>
      <c r="BBG149" s="7"/>
      <c r="BBH149" s="7"/>
      <c r="BBI149" s="7"/>
      <c r="BBJ149" s="7"/>
      <c r="BBK149" s="7"/>
      <c r="BBL149" s="7"/>
      <c r="BBM149" s="7"/>
      <c r="BBN149" s="7"/>
      <c r="BBO149" s="7"/>
      <c r="BBP149" s="7"/>
      <c r="BBQ149" s="7"/>
      <c r="BBR149" s="7"/>
      <c r="BBS149" s="7"/>
      <c r="BBT149" s="7"/>
      <c r="BBU149" s="7"/>
      <c r="BBV149" s="7"/>
      <c r="BBW149" s="7"/>
      <c r="BBX149" s="7"/>
      <c r="BBY149" s="7"/>
      <c r="BBZ149" s="7"/>
      <c r="BCA149" s="7"/>
      <c r="BCB149" s="7"/>
      <c r="BCC149" s="7"/>
      <c r="BCD149" s="7"/>
      <c r="BCE149" s="7"/>
      <c r="BCF149" s="7"/>
      <c r="BCG149" s="7"/>
      <c r="BCH149" s="7"/>
      <c r="BCI149" s="7"/>
      <c r="BCJ149" s="7"/>
      <c r="BCK149" s="7"/>
      <c r="BCL149" s="7"/>
      <c r="BCM149" s="7"/>
      <c r="BCN149" s="7"/>
      <c r="BCO149" s="7"/>
      <c r="BCP149" s="7"/>
      <c r="BCQ149" s="7"/>
      <c r="BCR149" s="7"/>
      <c r="BCS149" s="7"/>
      <c r="BCT149" s="7"/>
      <c r="BCU149" s="7"/>
      <c r="BCV149" s="7"/>
      <c r="BCW149" s="7"/>
      <c r="BCX149" s="7"/>
      <c r="BCY149" s="7"/>
      <c r="BCZ149" s="7"/>
      <c r="BDA149" s="7"/>
      <c r="BDB149" s="7"/>
      <c r="BDC149" s="7"/>
      <c r="BDD149" s="7"/>
      <c r="BDE149" s="7"/>
      <c r="BDF149" s="7"/>
      <c r="BDG149" s="7"/>
      <c r="BDH149" s="7"/>
      <c r="BDI149" s="7"/>
      <c r="BDJ149" s="7"/>
      <c r="BDK149" s="7"/>
      <c r="BDL149" s="7"/>
      <c r="BDM149" s="7"/>
      <c r="BDN149" s="7"/>
      <c r="BDO149" s="7"/>
      <c r="BDP149" s="7"/>
      <c r="BDQ149" s="7"/>
      <c r="BDR149" s="7"/>
      <c r="BDS149" s="7"/>
      <c r="BDT149" s="7"/>
      <c r="BDU149" s="7"/>
      <c r="BDV149" s="7"/>
      <c r="BDW149" s="7"/>
      <c r="BDX149" s="7"/>
      <c r="BDY149" s="7"/>
      <c r="BDZ149" s="7"/>
      <c r="BEA149" s="7"/>
      <c r="BEB149" s="7"/>
      <c r="BEC149" s="7"/>
      <c r="BED149" s="7"/>
      <c r="BEE149" s="7"/>
      <c r="BEF149" s="7"/>
      <c r="BEG149" s="7"/>
      <c r="BEH149" s="7"/>
      <c r="BEI149" s="7"/>
      <c r="BEJ149" s="7"/>
      <c r="BEK149" s="7"/>
      <c r="BEL149" s="7"/>
      <c r="BEM149" s="7"/>
      <c r="BEN149" s="7"/>
      <c r="BEO149" s="7"/>
      <c r="BEP149" s="7"/>
      <c r="BEQ149" s="7"/>
      <c r="BER149" s="7"/>
      <c r="BES149" s="7"/>
      <c r="BET149" s="7"/>
      <c r="BEU149" s="7"/>
      <c r="BEV149" s="7"/>
      <c r="BEW149" s="7"/>
      <c r="BEX149" s="7"/>
      <c r="BEY149" s="7"/>
      <c r="BEZ149" s="7"/>
      <c r="BFA149" s="7"/>
      <c r="BFB149" s="7"/>
      <c r="BFC149" s="7"/>
      <c r="BFD149" s="7"/>
      <c r="BFE149" s="7"/>
      <c r="BFF149" s="7"/>
      <c r="BFG149" s="7"/>
      <c r="BFH149" s="7"/>
      <c r="BFI149" s="7"/>
      <c r="BFJ149" s="7"/>
      <c r="BFK149" s="7"/>
      <c r="BFL149" s="7"/>
      <c r="BFM149" s="7"/>
      <c r="BFN149" s="7"/>
      <c r="BFO149" s="7"/>
      <c r="BFP149" s="7"/>
      <c r="BFQ149" s="7"/>
      <c r="BFR149" s="7"/>
      <c r="BFS149" s="7"/>
      <c r="BFT149" s="7"/>
      <c r="BFU149" s="7"/>
      <c r="BFV149" s="7"/>
      <c r="BFW149" s="7"/>
      <c r="BFX149" s="7"/>
      <c r="BFY149" s="7"/>
      <c r="BFZ149" s="7"/>
      <c r="BGA149" s="7"/>
      <c r="BGB149" s="7"/>
      <c r="BGC149" s="7"/>
      <c r="BGD149" s="7"/>
      <c r="BGE149" s="7"/>
      <c r="BGF149" s="7"/>
      <c r="BGG149" s="7"/>
      <c r="BGH149" s="7"/>
      <c r="BGI149" s="7"/>
      <c r="BGJ149" s="7"/>
      <c r="BGK149" s="7"/>
      <c r="BGL149" s="7"/>
      <c r="BGM149" s="7"/>
      <c r="BGN149" s="7"/>
      <c r="BGO149" s="7"/>
      <c r="BGP149" s="7"/>
      <c r="BGQ149" s="7"/>
      <c r="BGR149" s="7"/>
      <c r="BGS149" s="7"/>
      <c r="BGT149" s="7"/>
      <c r="BGU149" s="7"/>
      <c r="BGV149" s="7"/>
      <c r="BGX149" s="7"/>
      <c r="BGY149" s="7"/>
      <c r="BGZ149" s="7"/>
      <c r="BHA149" s="7"/>
      <c r="BHB149" s="7"/>
      <c r="BHC149" s="7"/>
      <c r="BHD149" s="7"/>
      <c r="BHE149" s="7"/>
      <c r="BHF149" s="7"/>
      <c r="BHG149" s="7"/>
      <c r="BHH149" s="7"/>
      <c r="BHI149" s="7"/>
      <c r="BHJ149" s="7"/>
      <c r="BHK149" s="7"/>
      <c r="BHL149" s="7"/>
      <c r="BHM149" s="7"/>
      <c r="BHN149" s="7"/>
      <c r="BHO149" s="7"/>
      <c r="BHP149" s="7"/>
      <c r="BHQ149" s="7"/>
      <c r="BHR149" s="7"/>
      <c r="BHS149" s="7"/>
      <c r="BHT149" s="7"/>
      <c r="BHU149" s="7"/>
      <c r="BHV149" s="7"/>
      <c r="BHW149" s="7"/>
      <c r="BHX149" s="7"/>
      <c r="BHY149" s="7"/>
      <c r="BHZ149" s="7"/>
      <c r="BIA149" s="7"/>
      <c r="BIB149" s="7"/>
      <c r="BIC149" s="7"/>
      <c r="BID149" s="7"/>
      <c r="BIE149" s="7"/>
      <c r="BIF149" s="7"/>
      <c r="BIG149" s="7"/>
      <c r="BIH149" s="7"/>
      <c r="BII149" s="7"/>
      <c r="BIJ149" s="7"/>
      <c r="BIK149" s="7"/>
      <c r="BIL149" s="7"/>
      <c r="BIM149" s="7"/>
      <c r="BIN149" s="7"/>
      <c r="BIO149" s="7"/>
      <c r="BIP149" s="7"/>
      <c r="BIQ149" s="7"/>
      <c r="BIR149" s="7"/>
      <c r="BIS149" s="7"/>
      <c r="BIT149" s="7"/>
      <c r="BIU149" s="7"/>
      <c r="BIV149" s="7"/>
      <c r="BIW149" s="7"/>
      <c r="BIX149" s="7"/>
      <c r="BIY149" s="7"/>
      <c r="BIZ149" s="7"/>
      <c r="BJA149" s="7"/>
      <c r="BJB149" s="7"/>
      <c r="BJC149" s="7"/>
      <c r="BJD149" s="7"/>
      <c r="BJE149" s="7"/>
      <c r="BJF149" s="7"/>
      <c r="BJG149" s="7"/>
      <c r="BJH149" s="7"/>
      <c r="BJI149" s="7"/>
      <c r="BJJ149" s="7"/>
      <c r="BJK149" s="7"/>
      <c r="BJL149" s="7"/>
      <c r="BJM149" s="7"/>
      <c r="BJN149" s="7"/>
      <c r="BJO149" s="7"/>
      <c r="BJP149" s="7"/>
      <c r="BJQ149" s="7"/>
      <c r="BJR149" s="7"/>
      <c r="BJS149" s="7"/>
      <c r="BJT149" s="7"/>
      <c r="BJU149" s="7"/>
      <c r="BJV149" s="7"/>
      <c r="BJW149" s="7"/>
      <c r="BJX149" s="7"/>
      <c r="BJY149" s="7"/>
      <c r="BJZ149" s="7"/>
      <c r="BKA149" s="7"/>
      <c r="BKB149" s="7"/>
      <c r="BKC149" s="7"/>
      <c r="BKD149" s="7"/>
      <c r="BKE149" s="7"/>
      <c r="BKF149" s="7"/>
      <c r="BKG149" s="7"/>
      <c r="BKH149" s="7"/>
      <c r="BKI149" s="7"/>
      <c r="BKJ149" s="7"/>
      <c r="BKK149" s="7"/>
      <c r="BKL149" s="7"/>
      <c r="BKM149" s="7"/>
      <c r="BKN149" s="7"/>
      <c r="BKO149" s="7"/>
      <c r="BKP149" s="7"/>
      <c r="BKQ149" s="7"/>
      <c r="BKR149" s="7"/>
      <c r="BKS149" s="7"/>
      <c r="BKT149" s="7"/>
      <c r="BKU149" s="7"/>
      <c r="BKV149" s="7"/>
      <c r="BKW149" s="7"/>
      <c r="BKX149" s="7"/>
      <c r="BKY149" s="7"/>
      <c r="BKZ149" s="7"/>
      <c r="BLA149" s="7"/>
      <c r="BLB149" s="7"/>
      <c r="BLC149" s="7"/>
      <c r="BLD149" s="7"/>
      <c r="BLE149" s="7"/>
      <c r="BLF149" s="7"/>
      <c r="BLG149" s="7"/>
      <c r="BLH149" s="7"/>
      <c r="BLI149" s="7"/>
      <c r="BLJ149" s="7"/>
      <c r="BLK149" s="7"/>
      <c r="BLL149" s="7"/>
      <c r="BLM149" s="7"/>
      <c r="BLN149" s="7"/>
      <c r="BLO149" s="7"/>
      <c r="BLP149" s="7"/>
      <c r="BLQ149" s="7"/>
      <c r="BLR149" s="7"/>
      <c r="BLS149" s="7"/>
      <c r="BLT149" s="7"/>
      <c r="BLU149" s="7"/>
      <c r="BLV149" s="7"/>
      <c r="BLW149" s="7"/>
      <c r="BLX149" s="7"/>
      <c r="BLY149" s="7"/>
      <c r="BLZ149" s="7"/>
      <c r="BMA149" s="7"/>
      <c r="BMB149" s="7"/>
      <c r="BMC149" s="7"/>
      <c r="BMD149" s="7"/>
      <c r="BME149" s="7"/>
      <c r="BMF149" s="7"/>
      <c r="BMG149" s="7"/>
      <c r="BMH149" s="7"/>
      <c r="BMI149" s="7"/>
      <c r="BMJ149" s="7"/>
      <c r="BMK149" s="7"/>
      <c r="BML149" s="7"/>
      <c r="BMM149" s="7"/>
      <c r="BMN149" s="7"/>
      <c r="BMO149" s="7"/>
      <c r="BMP149" s="7"/>
      <c r="BMQ149" s="7"/>
      <c r="BMR149" s="7"/>
      <c r="BMS149" s="7"/>
      <c r="BMT149" s="7"/>
      <c r="BMU149" s="7"/>
      <c r="BMV149" s="7"/>
      <c r="BMW149" s="7"/>
      <c r="BMX149" s="7"/>
      <c r="BMY149" s="7"/>
      <c r="BMZ149" s="7"/>
      <c r="BNA149" s="7"/>
      <c r="BNB149" s="7"/>
      <c r="BNC149" s="7"/>
      <c r="BND149" s="7"/>
      <c r="BNE149" s="7"/>
      <c r="BNF149" s="7"/>
      <c r="BNG149" s="7"/>
      <c r="BNH149" s="7"/>
      <c r="BNI149" s="7"/>
      <c r="BNJ149" s="7"/>
      <c r="BNK149" s="7"/>
      <c r="BNL149" s="7"/>
      <c r="BNM149" s="7"/>
      <c r="BNN149" s="7"/>
      <c r="BNO149" s="7"/>
      <c r="BNP149" s="7"/>
      <c r="BNQ149" s="7"/>
      <c r="BNR149" s="7"/>
      <c r="BNS149" s="7"/>
      <c r="BNT149" s="7"/>
      <c r="BNU149" s="7"/>
      <c r="BNV149" s="7"/>
      <c r="BNW149" s="7"/>
      <c r="BNX149" s="7"/>
      <c r="BNY149" s="7"/>
      <c r="BNZ149" s="7"/>
      <c r="BOA149" s="7"/>
      <c r="BOB149" s="7"/>
      <c r="BOC149" s="7"/>
      <c r="BOD149" s="7"/>
      <c r="BOE149" s="7"/>
      <c r="BOF149" s="7"/>
      <c r="BOG149" s="7"/>
      <c r="BOH149" s="7"/>
      <c r="BOI149" s="7"/>
      <c r="BOJ149" s="7"/>
      <c r="BOK149" s="7"/>
      <c r="BOL149" s="7"/>
      <c r="BOM149" s="7"/>
      <c r="BON149" s="7"/>
      <c r="BOO149" s="7"/>
      <c r="BOP149" s="7"/>
      <c r="BOQ149" s="7"/>
      <c r="BOR149" s="7"/>
      <c r="BOS149" s="7"/>
      <c r="BOT149" s="7"/>
      <c r="BOU149" s="7"/>
      <c r="BOV149" s="7"/>
      <c r="BOW149" s="7"/>
      <c r="BOX149" s="7"/>
      <c r="BOY149" s="7"/>
      <c r="BOZ149" s="7"/>
      <c r="BPA149" s="7"/>
      <c r="BPB149" s="7"/>
      <c r="BPC149" s="7"/>
      <c r="BPD149" s="7"/>
      <c r="BPE149" s="7"/>
      <c r="BPF149" s="7"/>
      <c r="BPG149" s="7"/>
      <c r="BPH149" s="7"/>
      <c r="BPI149" s="7"/>
      <c r="BPJ149" s="7"/>
      <c r="BPK149" s="7"/>
      <c r="BPL149" s="7"/>
      <c r="BPM149" s="7"/>
      <c r="BPN149" s="7"/>
      <c r="BPO149" s="7"/>
      <c r="BPP149" s="7"/>
      <c r="BPQ149" s="7"/>
      <c r="BPR149" s="7"/>
      <c r="BPS149" s="7"/>
      <c r="BPT149" s="7"/>
      <c r="BPU149" s="7"/>
      <c r="BPV149" s="7"/>
      <c r="BPW149" s="7"/>
      <c r="BPX149" s="7"/>
      <c r="BPY149" s="7"/>
      <c r="BPZ149" s="7"/>
      <c r="BQA149" s="7"/>
      <c r="BQB149" s="7"/>
      <c r="BQC149" s="7"/>
      <c r="BQD149" s="7"/>
      <c r="BQE149" s="7"/>
      <c r="BQF149" s="7"/>
      <c r="BQG149" s="7"/>
      <c r="BQH149" s="7"/>
      <c r="BQI149" s="7"/>
      <c r="BQJ149" s="7"/>
      <c r="BQK149" s="7"/>
      <c r="BQL149" s="7"/>
      <c r="BQM149" s="7"/>
      <c r="BQN149" s="7"/>
      <c r="BQO149" s="7"/>
      <c r="BQP149" s="7"/>
      <c r="BQQ149" s="7"/>
      <c r="BQR149" s="7"/>
      <c r="BQT149" s="7"/>
      <c r="BQU149" s="7"/>
      <c r="BQV149" s="7"/>
      <c r="BQW149" s="7"/>
      <c r="BQX149" s="7"/>
      <c r="BQY149" s="7"/>
      <c r="BQZ149" s="7"/>
      <c r="BRA149" s="7"/>
      <c r="BRB149" s="7"/>
      <c r="BRC149" s="7"/>
      <c r="BRD149" s="7"/>
      <c r="BRE149" s="7"/>
      <c r="BRF149" s="7"/>
      <c r="BRG149" s="7"/>
      <c r="BRH149" s="7"/>
      <c r="BRI149" s="7"/>
      <c r="BRJ149" s="7"/>
      <c r="BRK149" s="7"/>
      <c r="BRL149" s="7"/>
      <c r="BRM149" s="7"/>
      <c r="BRN149" s="7"/>
      <c r="BRO149" s="7"/>
      <c r="BRP149" s="7"/>
      <c r="BRQ149" s="7"/>
      <c r="BRR149" s="7"/>
      <c r="BRS149" s="7"/>
      <c r="BRT149" s="7"/>
      <c r="BRU149" s="7"/>
      <c r="BRV149" s="7"/>
      <c r="BRW149" s="7"/>
      <c r="BRX149" s="7"/>
      <c r="BRY149" s="7"/>
      <c r="BRZ149" s="7"/>
      <c r="BSA149" s="7"/>
      <c r="BSB149" s="7"/>
      <c r="BSC149" s="7"/>
      <c r="BSD149" s="7"/>
      <c r="BSE149" s="7"/>
      <c r="BSF149" s="7"/>
      <c r="BSG149" s="7"/>
      <c r="BSH149" s="7"/>
      <c r="BSI149" s="7"/>
      <c r="BSJ149" s="7"/>
      <c r="BSK149" s="7"/>
      <c r="BSL149" s="7"/>
      <c r="BSM149" s="7"/>
      <c r="BSN149" s="7"/>
      <c r="BSO149" s="7"/>
      <c r="BSP149" s="7"/>
      <c r="BSQ149" s="7"/>
      <c r="BSR149" s="7"/>
      <c r="BSS149" s="7"/>
      <c r="BST149" s="7"/>
      <c r="BSU149" s="7"/>
      <c r="BSV149" s="7"/>
      <c r="BSW149" s="7"/>
      <c r="BSX149" s="7"/>
      <c r="BSY149" s="7"/>
      <c r="BSZ149" s="7"/>
      <c r="BTA149" s="7"/>
      <c r="BTB149" s="7"/>
      <c r="BTC149" s="7"/>
      <c r="BTD149" s="7"/>
      <c r="BTE149" s="7"/>
      <c r="BTF149" s="7"/>
      <c r="BTG149" s="7"/>
      <c r="BTH149" s="7"/>
      <c r="BTI149" s="7"/>
      <c r="BTJ149" s="7"/>
      <c r="BTK149" s="7"/>
      <c r="BTL149" s="7"/>
      <c r="BTM149" s="7"/>
      <c r="BTN149" s="7"/>
      <c r="BTO149" s="7"/>
      <c r="BTP149" s="7"/>
      <c r="BTQ149" s="7"/>
      <c r="BTR149" s="7"/>
      <c r="BTS149" s="7"/>
      <c r="BTT149" s="7"/>
      <c r="BTU149" s="7"/>
      <c r="BTV149" s="7"/>
      <c r="BTW149" s="7"/>
      <c r="BTX149" s="7"/>
      <c r="BTY149" s="7"/>
      <c r="BTZ149" s="7"/>
      <c r="BUA149" s="7"/>
      <c r="BUB149" s="7"/>
      <c r="BUC149" s="7"/>
      <c r="BUD149" s="7"/>
      <c r="BUE149" s="7"/>
      <c r="BUF149" s="7"/>
      <c r="BUG149" s="7"/>
      <c r="BUH149" s="7"/>
      <c r="BUI149" s="7"/>
      <c r="BUJ149" s="7"/>
      <c r="BUK149" s="7"/>
      <c r="BUL149" s="7"/>
      <c r="BUM149" s="7"/>
      <c r="BUN149" s="7"/>
      <c r="BUO149" s="7"/>
      <c r="BUP149" s="7"/>
      <c r="BUQ149" s="7"/>
      <c r="BUR149" s="7"/>
      <c r="BUS149" s="7"/>
      <c r="BUT149" s="7"/>
      <c r="BUU149" s="7"/>
      <c r="BUV149" s="7"/>
      <c r="BUW149" s="7"/>
      <c r="BUX149" s="7"/>
      <c r="BUY149" s="7"/>
      <c r="BUZ149" s="7"/>
      <c r="BVA149" s="7"/>
      <c r="BVB149" s="7"/>
      <c r="BVC149" s="7"/>
      <c r="BVD149" s="7"/>
      <c r="BVE149" s="7"/>
      <c r="BVF149" s="7"/>
      <c r="BVG149" s="7"/>
      <c r="BVH149" s="7"/>
      <c r="BVI149" s="7"/>
      <c r="BVJ149" s="7"/>
      <c r="BVK149" s="7"/>
      <c r="BVL149" s="7"/>
      <c r="BVM149" s="7"/>
      <c r="BVN149" s="7"/>
      <c r="BVO149" s="7"/>
      <c r="BVP149" s="7"/>
      <c r="BVQ149" s="7"/>
      <c r="BVR149" s="7"/>
      <c r="BVS149" s="7"/>
      <c r="BVT149" s="7"/>
      <c r="BVU149" s="7"/>
      <c r="BVV149" s="7"/>
      <c r="BVW149" s="7"/>
      <c r="BVX149" s="7"/>
      <c r="BVY149" s="7"/>
      <c r="BVZ149" s="7"/>
      <c r="BWA149" s="7"/>
      <c r="BWB149" s="7"/>
      <c r="BWC149" s="7"/>
      <c r="BWD149" s="7"/>
      <c r="BWE149" s="7"/>
      <c r="BWF149" s="7"/>
      <c r="BWG149" s="7"/>
      <c r="BWH149" s="7"/>
      <c r="BWI149" s="7"/>
      <c r="BWJ149" s="7"/>
      <c r="BWK149" s="7"/>
      <c r="BWL149" s="7"/>
      <c r="BWM149" s="7"/>
      <c r="BWN149" s="7"/>
      <c r="BWO149" s="7"/>
      <c r="BWP149" s="7"/>
      <c r="BWQ149" s="7"/>
      <c r="BWR149" s="7"/>
      <c r="BWS149" s="7"/>
      <c r="BWT149" s="7"/>
      <c r="BWU149" s="7"/>
      <c r="BWV149" s="7"/>
      <c r="BWW149" s="7"/>
      <c r="BWX149" s="7"/>
      <c r="BWY149" s="7"/>
      <c r="BWZ149" s="7"/>
      <c r="BXA149" s="7"/>
      <c r="BXB149" s="7"/>
      <c r="BXC149" s="7"/>
      <c r="BXD149" s="7"/>
      <c r="BXE149" s="7"/>
      <c r="BXF149" s="7"/>
      <c r="BXG149" s="7"/>
      <c r="BXH149" s="7"/>
      <c r="BXI149" s="7"/>
      <c r="BXJ149" s="7"/>
      <c r="BXK149" s="7"/>
      <c r="BXL149" s="7"/>
      <c r="BXM149" s="7"/>
      <c r="BXN149" s="7"/>
      <c r="BXO149" s="7"/>
      <c r="BXP149" s="7"/>
      <c r="BXQ149" s="7"/>
      <c r="BXR149" s="7"/>
      <c r="BXS149" s="7"/>
      <c r="BXT149" s="7"/>
      <c r="BXU149" s="7"/>
      <c r="BXV149" s="7"/>
      <c r="BXW149" s="7"/>
      <c r="BXX149" s="7"/>
      <c r="BXY149" s="7"/>
      <c r="BXZ149" s="7"/>
      <c r="BYA149" s="7"/>
      <c r="BYB149" s="7"/>
      <c r="BYC149" s="7"/>
      <c r="BYD149" s="7"/>
      <c r="BYE149" s="7"/>
      <c r="BYF149" s="7"/>
      <c r="BYG149" s="7"/>
      <c r="BYH149" s="7"/>
      <c r="BYI149" s="7"/>
      <c r="BYJ149" s="7"/>
      <c r="BYK149" s="7"/>
      <c r="BYL149" s="7"/>
      <c r="BYM149" s="7"/>
      <c r="BYN149" s="7"/>
      <c r="BYO149" s="7"/>
      <c r="BYP149" s="7"/>
      <c r="BYQ149" s="7"/>
      <c r="BYR149" s="7"/>
      <c r="BYS149" s="7"/>
      <c r="BYT149" s="7"/>
      <c r="BYU149" s="7"/>
      <c r="BYV149" s="7"/>
      <c r="BYW149" s="7"/>
      <c r="BYX149" s="7"/>
      <c r="BYY149" s="7"/>
      <c r="BYZ149" s="7"/>
      <c r="BZA149" s="7"/>
      <c r="BZB149" s="7"/>
      <c r="BZC149" s="7"/>
      <c r="BZD149" s="7"/>
      <c r="BZE149" s="7"/>
      <c r="BZF149" s="7"/>
      <c r="BZG149" s="7"/>
      <c r="BZH149" s="7"/>
      <c r="BZI149" s="7"/>
      <c r="BZJ149" s="7"/>
      <c r="BZK149" s="7"/>
      <c r="BZL149" s="7"/>
      <c r="BZM149" s="7"/>
      <c r="BZN149" s="7"/>
      <c r="BZO149" s="7"/>
      <c r="BZP149" s="7"/>
      <c r="BZQ149" s="7"/>
      <c r="BZR149" s="7"/>
      <c r="BZS149" s="7"/>
      <c r="BZT149" s="7"/>
      <c r="BZU149" s="7"/>
      <c r="BZV149" s="7"/>
      <c r="BZW149" s="7"/>
      <c r="BZX149" s="7"/>
      <c r="BZY149" s="7"/>
      <c r="BZZ149" s="7"/>
      <c r="CAA149" s="7"/>
      <c r="CAB149" s="7"/>
      <c r="CAC149" s="7"/>
      <c r="CAD149" s="7"/>
      <c r="CAE149" s="7"/>
      <c r="CAF149" s="7"/>
      <c r="CAG149" s="7"/>
      <c r="CAH149" s="7"/>
      <c r="CAI149" s="7"/>
      <c r="CAJ149" s="7"/>
      <c r="CAK149" s="7"/>
      <c r="CAL149" s="7"/>
      <c r="CAM149" s="7"/>
      <c r="CAN149" s="7"/>
      <c r="CAP149" s="7"/>
      <c r="CAQ149" s="7"/>
      <c r="CAR149" s="7"/>
      <c r="CAS149" s="7"/>
      <c r="CAT149" s="7"/>
      <c r="CAU149" s="7"/>
      <c r="CAV149" s="7"/>
      <c r="CAW149" s="7"/>
      <c r="CAX149" s="7"/>
      <c r="CAY149" s="7"/>
      <c r="CAZ149" s="7"/>
      <c r="CBA149" s="7"/>
      <c r="CBB149" s="7"/>
      <c r="CBC149" s="7"/>
      <c r="CBD149" s="7"/>
      <c r="CBE149" s="7"/>
      <c r="CBF149" s="7"/>
      <c r="CBG149" s="7"/>
      <c r="CBH149" s="7"/>
      <c r="CBI149" s="7"/>
      <c r="CBJ149" s="7"/>
      <c r="CBK149" s="7"/>
      <c r="CBL149" s="7"/>
      <c r="CBM149" s="7"/>
      <c r="CBN149" s="7"/>
      <c r="CBO149" s="7"/>
      <c r="CBP149" s="7"/>
      <c r="CBQ149" s="7"/>
      <c r="CBR149" s="7"/>
      <c r="CBS149" s="7"/>
      <c r="CBT149" s="7"/>
      <c r="CBU149" s="7"/>
      <c r="CBV149" s="7"/>
      <c r="CBW149" s="7"/>
      <c r="CBX149" s="7"/>
      <c r="CBY149" s="7"/>
      <c r="CBZ149" s="7"/>
      <c r="CCA149" s="7"/>
      <c r="CCB149" s="7"/>
      <c r="CCC149" s="7"/>
      <c r="CCD149" s="7"/>
      <c r="CCE149" s="7"/>
      <c r="CCF149" s="7"/>
      <c r="CCG149" s="7"/>
      <c r="CCH149" s="7"/>
      <c r="CCI149" s="7"/>
      <c r="CCJ149" s="7"/>
      <c r="CCK149" s="7"/>
      <c r="CCL149" s="7"/>
      <c r="CCM149" s="7"/>
      <c r="CCN149" s="7"/>
      <c r="CCO149" s="7"/>
      <c r="CCP149" s="7"/>
      <c r="CCQ149" s="7"/>
      <c r="CCR149" s="7"/>
      <c r="CCS149" s="7"/>
      <c r="CCT149" s="7"/>
      <c r="CCU149" s="7"/>
      <c r="CCV149" s="7"/>
      <c r="CCW149" s="7"/>
      <c r="CCX149" s="7"/>
      <c r="CCY149" s="7"/>
      <c r="CCZ149" s="7"/>
      <c r="CDA149" s="7"/>
      <c r="CDB149" s="7"/>
      <c r="CDC149" s="7"/>
      <c r="CDD149" s="7"/>
      <c r="CDE149" s="7"/>
      <c r="CDF149" s="7"/>
      <c r="CDG149" s="7"/>
      <c r="CDH149" s="7"/>
      <c r="CDI149" s="7"/>
      <c r="CDJ149" s="7"/>
      <c r="CDK149" s="7"/>
      <c r="CDL149" s="7"/>
      <c r="CDM149" s="7"/>
      <c r="CDN149" s="7"/>
      <c r="CDO149" s="7"/>
      <c r="CDP149" s="7"/>
      <c r="CDQ149" s="7"/>
      <c r="CDR149" s="7"/>
      <c r="CDS149" s="7"/>
      <c r="CDT149" s="7"/>
      <c r="CDU149" s="7"/>
      <c r="CDV149" s="7"/>
      <c r="CDW149" s="7"/>
      <c r="CDX149" s="7"/>
      <c r="CDY149" s="7"/>
      <c r="CDZ149" s="7"/>
      <c r="CEA149" s="7"/>
      <c r="CEB149" s="7"/>
      <c r="CEC149" s="7"/>
      <c r="CED149" s="7"/>
      <c r="CEE149" s="7"/>
      <c r="CEF149" s="7"/>
      <c r="CEG149" s="7"/>
      <c r="CEH149" s="7"/>
      <c r="CEI149" s="7"/>
      <c r="CEJ149" s="7"/>
      <c r="CEK149" s="7"/>
      <c r="CEL149" s="7"/>
      <c r="CEM149" s="7"/>
      <c r="CEN149" s="7"/>
      <c r="CEO149" s="7"/>
      <c r="CEP149" s="7"/>
      <c r="CEQ149" s="7"/>
      <c r="CER149" s="7"/>
      <c r="CES149" s="7"/>
      <c r="CET149" s="7"/>
      <c r="CEU149" s="7"/>
      <c r="CEV149" s="7"/>
      <c r="CEW149" s="7"/>
      <c r="CEX149" s="7"/>
      <c r="CEY149" s="7"/>
      <c r="CEZ149" s="7"/>
      <c r="CFA149" s="7"/>
      <c r="CFB149" s="7"/>
      <c r="CFC149" s="7"/>
      <c r="CFD149" s="7"/>
      <c r="CFE149" s="7"/>
      <c r="CFF149" s="7"/>
      <c r="CFG149" s="7"/>
      <c r="CFH149" s="7"/>
      <c r="CFI149" s="7"/>
      <c r="CFJ149" s="7"/>
      <c r="CFK149" s="7"/>
      <c r="CFL149" s="7"/>
      <c r="CFM149" s="7"/>
      <c r="CFN149" s="7"/>
      <c r="CFO149" s="7"/>
      <c r="CFP149" s="7"/>
      <c r="CFQ149" s="7"/>
      <c r="CFR149" s="7"/>
      <c r="CFS149" s="7"/>
      <c r="CFT149" s="7"/>
      <c r="CFU149" s="7"/>
      <c r="CFV149" s="7"/>
      <c r="CFW149" s="7"/>
      <c r="CFX149" s="7"/>
      <c r="CFY149" s="7"/>
      <c r="CFZ149" s="7"/>
      <c r="CGA149" s="7"/>
      <c r="CGB149" s="7"/>
      <c r="CGC149" s="7"/>
      <c r="CGD149" s="7"/>
      <c r="CGE149" s="7"/>
      <c r="CGF149" s="7"/>
      <c r="CGG149" s="7"/>
      <c r="CGH149" s="7"/>
      <c r="CGI149" s="7"/>
      <c r="CGJ149" s="7"/>
      <c r="CGK149" s="7"/>
      <c r="CGL149" s="7"/>
      <c r="CGM149" s="7"/>
      <c r="CGN149" s="7"/>
      <c r="CGO149" s="7"/>
      <c r="CGP149" s="7"/>
      <c r="CGQ149" s="7"/>
      <c r="CGR149" s="7"/>
      <c r="CGS149" s="7"/>
      <c r="CGT149" s="7"/>
      <c r="CGU149" s="7"/>
      <c r="CGV149" s="7"/>
      <c r="CGW149" s="7"/>
      <c r="CGX149" s="7"/>
      <c r="CGY149" s="7"/>
      <c r="CGZ149" s="7"/>
      <c r="CHA149" s="7"/>
      <c r="CHB149" s="7"/>
      <c r="CHC149" s="7"/>
      <c r="CHD149" s="7"/>
      <c r="CHE149" s="7"/>
      <c r="CHF149" s="7"/>
      <c r="CHG149" s="7"/>
      <c r="CHH149" s="7"/>
      <c r="CHI149" s="7"/>
      <c r="CHJ149" s="7"/>
      <c r="CHK149" s="7"/>
      <c r="CHL149" s="7"/>
      <c r="CHM149" s="7"/>
      <c r="CHN149" s="7"/>
      <c r="CHO149" s="7"/>
      <c r="CHP149" s="7"/>
      <c r="CHQ149" s="7"/>
      <c r="CHR149" s="7"/>
      <c r="CHS149" s="7"/>
      <c r="CHT149" s="7"/>
      <c r="CHU149" s="7"/>
      <c r="CHV149" s="7"/>
      <c r="CHW149" s="7"/>
      <c r="CHX149" s="7"/>
      <c r="CHY149" s="7"/>
      <c r="CHZ149" s="7"/>
      <c r="CIA149" s="7"/>
      <c r="CIB149" s="7"/>
      <c r="CIC149" s="7"/>
      <c r="CID149" s="7"/>
      <c r="CIE149" s="7"/>
      <c r="CIF149" s="7"/>
      <c r="CIG149" s="7"/>
      <c r="CIH149" s="7"/>
      <c r="CII149" s="7"/>
      <c r="CIJ149" s="7"/>
      <c r="CIK149" s="7"/>
      <c r="CIL149" s="7"/>
      <c r="CIM149" s="7"/>
      <c r="CIN149" s="7"/>
      <c r="CIO149" s="7"/>
      <c r="CIP149" s="7"/>
      <c r="CIQ149" s="7"/>
      <c r="CIR149" s="7"/>
      <c r="CIS149" s="7"/>
      <c r="CIT149" s="7"/>
      <c r="CIU149" s="7"/>
      <c r="CIV149" s="7"/>
      <c r="CIW149" s="7"/>
      <c r="CIX149" s="7"/>
      <c r="CIY149" s="7"/>
      <c r="CIZ149" s="7"/>
      <c r="CJA149" s="7"/>
      <c r="CJB149" s="7"/>
      <c r="CJC149" s="7"/>
      <c r="CJD149" s="7"/>
      <c r="CJE149" s="7"/>
      <c r="CJF149" s="7"/>
      <c r="CJG149" s="7"/>
      <c r="CJH149" s="7"/>
      <c r="CJI149" s="7"/>
      <c r="CJJ149" s="7"/>
      <c r="CJK149" s="7"/>
      <c r="CJL149" s="7"/>
      <c r="CJM149" s="7"/>
      <c r="CJN149" s="7"/>
      <c r="CJO149" s="7"/>
      <c r="CJP149" s="7"/>
      <c r="CJQ149" s="7"/>
      <c r="CJR149" s="7"/>
      <c r="CJS149" s="7"/>
      <c r="CJT149" s="7"/>
      <c r="CJU149" s="7"/>
      <c r="CJV149" s="7"/>
      <c r="CJW149" s="7"/>
      <c r="CJX149" s="7"/>
      <c r="CJY149" s="7"/>
      <c r="CJZ149" s="7"/>
      <c r="CKA149" s="7"/>
      <c r="CKB149" s="7"/>
      <c r="CKC149" s="7"/>
      <c r="CKD149" s="7"/>
      <c r="CKE149" s="7"/>
      <c r="CKF149" s="7"/>
      <c r="CKG149" s="7"/>
      <c r="CKH149" s="7"/>
      <c r="CKI149" s="7"/>
      <c r="CKJ149" s="7"/>
      <c r="CKL149" s="7"/>
      <c r="CKM149" s="7"/>
      <c r="CKN149" s="7"/>
      <c r="CKO149" s="7"/>
      <c r="CKP149" s="7"/>
      <c r="CKQ149" s="7"/>
      <c r="CKR149" s="7"/>
      <c r="CKS149" s="7"/>
      <c r="CKT149" s="7"/>
      <c r="CKU149" s="7"/>
      <c r="CKV149" s="7"/>
      <c r="CKW149" s="7"/>
      <c r="CKX149" s="7"/>
      <c r="CKY149" s="7"/>
      <c r="CKZ149" s="7"/>
      <c r="CLA149" s="7"/>
      <c r="CLB149" s="7"/>
      <c r="CLC149" s="7"/>
      <c r="CLD149" s="7"/>
      <c r="CLE149" s="7"/>
      <c r="CLF149" s="7"/>
      <c r="CLG149" s="7"/>
      <c r="CLH149" s="7"/>
      <c r="CLI149" s="7"/>
      <c r="CLJ149" s="7"/>
      <c r="CLK149" s="7"/>
      <c r="CLL149" s="7"/>
      <c r="CLM149" s="7"/>
      <c r="CLN149" s="7"/>
      <c r="CLO149" s="7"/>
      <c r="CLP149" s="7"/>
      <c r="CLQ149" s="7"/>
      <c r="CLR149" s="7"/>
      <c r="CLS149" s="7"/>
      <c r="CLT149" s="7"/>
      <c r="CLU149" s="7"/>
      <c r="CLV149" s="7"/>
      <c r="CLW149" s="7"/>
      <c r="CLX149" s="7"/>
      <c r="CLY149" s="7"/>
      <c r="CLZ149" s="7"/>
      <c r="CMA149" s="7"/>
      <c r="CMB149" s="7"/>
      <c r="CMC149" s="7"/>
      <c r="CMD149" s="7"/>
      <c r="CME149" s="7"/>
      <c r="CMF149" s="7"/>
      <c r="CMG149" s="7"/>
      <c r="CMH149" s="7"/>
      <c r="CMI149" s="7"/>
      <c r="CMJ149" s="7"/>
      <c r="CMK149" s="7"/>
      <c r="CML149" s="7"/>
      <c r="CMM149" s="7"/>
      <c r="CMN149" s="7"/>
      <c r="CMO149" s="7"/>
      <c r="CMP149" s="7"/>
      <c r="CMQ149" s="7"/>
      <c r="CMR149" s="7"/>
      <c r="CMS149" s="7"/>
      <c r="CMT149" s="7"/>
      <c r="CMU149" s="7"/>
      <c r="CMV149" s="7"/>
      <c r="CMW149" s="7"/>
      <c r="CMX149" s="7"/>
      <c r="CMY149" s="7"/>
      <c r="CMZ149" s="7"/>
      <c r="CNA149" s="7"/>
      <c r="CNB149" s="7"/>
      <c r="CNC149" s="7"/>
      <c r="CND149" s="7"/>
      <c r="CNE149" s="7"/>
      <c r="CNF149" s="7"/>
      <c r="CNG149" s="7"/>
      <c r="CNH149" s="7"/>
      <c r="CNI149" s="7"/>
      <c r="CNJ149" s="7"/>
      <c r="CNK149" s="7"/>
      <c r="CNL149" s="7"/>
      <c r="CNM149" s="7"/>
      <c r="CNN149" s="7"/>
      <c r="CNO149" s="7"/>
      <c r="CNP149" s="7"/>
      <c r="CNQ149" s="7"/>
      <c r="CNR149" s="7"/>
      <c r="CNS149" s="7"/>
      <c r="CNT149" s="7"/>
      <c r="CNU149" s="7"/>
      <c r="CNV149" s="7"/>
      <c r="CNW149" s="7"/>
      <c r="CNX149" s="7"/>
      <c r="CNY149" s="7"/>
      <c r="CNZ149" s="7"/>
      <c r="COA149" s="7"/>
      <c r="COB149" s="7"/>
      <c r="COC149" s="7"/>
      <c r="COD149" s="7"/>
      <c r="COE149" s="7"/>
      <c r="COF149" s="7"/>
      <c r="COG149" s="7"/>
      <c r="COH149" s="7"/>
      <c r="COI149" s="7"/>
      <c r="COJ149" s="7"/>
      <c r="COK149" s="7"/>
      <c r="COL149" s="7"/>
      <c r="COM149" s="7"/>
      <c r="CON149" s="7"/>
      <c r="COO149" s="7"/>
      <c r="COP149" s="7"/>
      <c r="COQ149" s="7"/>
      <c r="COR149" s="7"/>
      <c r="COS149" s="7"/>
      <c r="COT149" s="7"/>
      <c r="COU149" s="7"/>
      <c r="COV149" s="7"/>
      <c r="COW149" s="7"/>
      <c r="COX149" s="7"/>
      <c r="COY149" s="7"/>
      <c r="COZ149" s="7"/>
      <c r="CPA149" s="7"/>
      <c r="CPB149" s="7"/>
      <c r="CPC149" s="7"/>
      <c r="CPD149" s="7"/>
      <c r="CPE149" s="7"/>
      <c r="CPF149" s="7"/>
      <c r="CPG149" s="7"/>
      <c r="CPH149" s="7"/>
      <c r="CPI149" s="7"/>
      <c r="CPJ149" s="7"/>
      <c r="CPK149" s="7"/>
      <c r="CPL149" s="7"/>
      <c r="CPM149" s="7"/>
      <c r="CPN149" s="7"/>
      <c r="CPO149" s="7"/>
      <c r="CPP149" s="7"/>
      <c r="CPQ149" s="7"/>
      <c r="CPR149" s="7"/>
      <c r="CPS149" s="7"/>
      <c r="CPT149" s="7"/>
      <c r="CPU149" s="7"/>
      <c r="CPV149" s="7"/>
      <c r="CPW149" s="7"/>
      <c r="CPX149" s="7"/>
      <c r="CPY149" s="7"/>
      <c r="CPZ149" s="7"/>
      <c r="CQA149" s="7"/>
      <c r="CQB149" s="7"/>
      <c r="CQC149" s="7"/>
      <c r="CQD149" s="7"/>
      <c r="CQE149" s="7"/>
      <c r="CQF149" s="7"/>
      <c r="CQG149" s="7"/>
      <c r="CQH149" s="7"/>
      <c r="CQI149" s="7"/>
      <c r="CQJ149" s="7"/>
      <c r="CQK149" s="7"/>
      <c r="CQL149" s="7"/>
      <c r="CQM149" s="7"/>
      <c r="CQN149" s="7"/>
      <c r="CQO149" s="7"/>
      <c r="CQP149" s="7"/>
      <c r="CQQ149" s="7"/>
      <c r="CQR149" s="7"/>
      <c r="CQS149" s="7"/>
      <c r="CQT149" s="7"/>
      <c r="CQU149" s="7"/>
      <c r="CQV149" s="7"/>
      <c r="CQW149" s="7"/>
      <c r="CQX149" s="7"/>
      <c r="CQY149" s="7"/>
      <c r="CQZ149" s="7"/>
      <c r="CRA149" s="7"/>
      <c r="CRB149" s="7"/>
      <c r="CRC149" s="7"/>
      <c r="CRD149" s="7"/>
      <c r="CRE149" s="7"/>
      <c r="CRF149" s="7"/>
      <c r="CRG149" s="7"/>
      <c r="CRH149" s="7"/>
      <c r="CRI149" s="7"/>
      <c r="CRJ149" s="7"/>
      <c r="CRK149" s="7"/>
      <c r="CRL149" s="7"/>
      <c r="CRM149" s="7"/>
      <c r="CRN149" s="7"/>
      <c r="CRO149" s="7"/>
      <c r="CRP149" s="7"/>
      <c r="CRQ149" s="7"/>
      <c r="CRR149" s="7"/>
      <c r="CRS149" s="7"/>
      <c r="CRT149" s="7"/>
      <c r="CRU149" s="7"/>
      <c r="CRV149" s="7"/>
      <c r="CRW149" s="7"/>
      <c r="CRX149" s="7"/>
      <c r="CRY149" s="7"/>
      <c r="CRZ149" s="7"/>
      <c r="CSA149" s="7"/>
      <c r="CSB149" s="7"/>
      <c r="CSC149" s="7"/>
      <c r="CSD149" s="7"/>
      <c r="CSE149" s="7"/>
      <c r="CSF149" s="7"/>
      <c r="CSG149" s="7"/>
      <c r="CSH149" s="7"/>
      <c r="CSI149" s="7"/>
      <c r="CSJ149" s="7"/>
      <c r="CSK149" s="7"/>
      <c r="CSL149" s="7"/>
      <c r="CSM149" s="7"/>
      <c r="CSN149" s="7"/>
      <c r="CSO149" s="7"/>
      <c r="CSP149" s="7"/>
      <c r="CSQ149" s="7"/>
      <c r="CSR149" s="7"/>
      <c r="CSS149" s="7"/>
      <c r="CST149" s="7"/>
      <c r="CSU149" s="7"/>
      <c r="CSV149" s="7"/>
      <c r="CSW149" s="7"/>
      <c r="CSX149" s="7"/>
      <c r="CSY149" s="7"/>
      <c r="CSZ149" s="7"/>
      <c r="CTA149" s="7"/>
      <c r="CTB149" s="7"/>
      <c r="CTC149" s="7"/>
      <c r="CTD149" s="7"/>
      <c r="CTE149" s="7"/>
      <c r="CTF149" s="7"/>
      <c r="CTG149" s="7"/>
      <c r="CTH149" s="7"/>
      <c r="CTI149" s="7"/>
      <c r="CTJ149" s="7"/>
      <c r="CTK149" s="7"/>
      <c r="CTL149" s="7"/>
      <c r="CTM149" s="7"/>
      <c r="CTN149" s="7"/>
      <c r="CTO149" s="7"/>
      <c r="CTP149" s="7"/>
      <c r="CTQ149" s="7"/>
      <c r="CTR149" s="7"/>
      <c r="CTS149" s="7"/>
      <c r="CTT149" s="7"/>
      <c r="CTU149" s="7"/>
      <c r="CTV149" s="7"/>
      <c r="CTW149" s="7"/>
      <c r="CTX149" s="7"/>
      <c r="CTY149" s="7"/>
      <c r="CTZ149" s="7"/>
      <c r="CUA149" s="7"/>
      <c r="CUB149" s="7"/>
      <c r="CUC149" s="7"/>
      <c r="CUD149" s="7"/>
      <c r="CUE149" s="7"/>
      <c r="CUF149" s="7"/>
      <c r="CUH149" s="7"/>
      <c r="CUI149" s="7"/>
      <c r="CUJ149" s="7"/>
      <c r="CUK149" s="7"/>
      <c r="CUL149" s="7"/>
      <c r="CUM149" s="7"/>
      <c r="CUN149" s="7"/>
      <c r="CUO149" s="7"/>
      <c r="CUP149" s="7"/>
      <c r="CUQ149" s="7"/>
      <c r="CUR149" s="7"/>
      <c r="CUS149" s="7"/>
      <c r="CUT149" s="7"/>
      <c r="CUU149" s="7"/>
      <c r="CUV149" s="7"/>
      <c r="CUW149" s="7"/>
      <c r="CUX149" s="7"/>
      <c r="CUY149" s="7"/>
      <c r="CUZ149" s="7"/>
      <c r="CVA149" s="7"/>
      <c r="CVB149" s="7"/>
      <c r="CVC149" s="7"/>
      <c r="CVD149" s="7"/>
      <c r="CVE149" s="7"/>
      <c r="CVF149" s="7"/>
      <c r="CVG149" s="7"/>
      <c r="CVH149" s="7"/>
      <c r="CVI149" s="7"/>
      <c r="CVJ149" s="7"/>
      <c r="CVK149" s="7"/>
      <c r="CVL149" s="7"/>
      <c r="CVM149" s="7"/>
      <c r="CVN149" s="7"/>
      <c r="CVO149" s="7"/>
      <c r="CVP149" s="7"/>
      <c r="CVQ149" s="7"/>
      <c r="CVR149" s="7"/>
      <c r="CVS149" s="7"/>
      <c r="CVT149" s="7"/>
      <c r="CVU149" s="7"/>
      <c r="CVV149" s="7"/>
      <c r="CVW149" s="7"/>
      <c r="CVX149" s="7"/>
      <c r="CVY149" s="7"/>
      <c r="CVZ149" s="7"/>
      <c r="CWA149" s="7"/>
      <c r="CWB149" s="7"/>
      <c r="CWC149" s="7"/>
      <c r="CWD149" s="7"/>
      <c r="CWE149" s="7"/>
      <c r="CWF149" s="7"/>
      <c r="CWG149" s="7"/>
      <c r="CWH149" s="7"/>
      <c r="CWI149" s="7"/>
      <c r="CWJ149" s="7"/>
      <c r="CWK149" s="7"/>
      <c r="CWL149" s="7"/>
      <c r="CWM149" s="7"/>
      <c r="CWN149" s="7"/>
      <c r="CWO149" s="7"/>
      <c r="CWP149" s="7"/>
      <c r="CWQ149" s="7"/>
      <c r="CWR149" s="7"/>
      <c r="CWS149" s="7"/>
      <c r="CWT149" s="7"/>
      <c r="CWU149" s="7"/>
      <c r="CWV149" s="7"/>
      <c r="CWW149" s="7"/>
      <c r="CWX149" s="7"/>
      <c r="CWY149" s="7"/>
      <c r="CWZ149" s="7"/>
      <c r="CXA149" s="7"/>
      <c r="CXB149" s="7"/>
      <c r="CXC149" s="7"/>
      <c r="CXD149" s="7"/>
      <c r="CXE149" s="7"/>
      <c r="CXF149" s="7"/>
      <c r="CXG149" s="7"/>
      <c r="CXH149" s="7"/>
      <c r="CXI149" s="7"/>
      <c r="CXJ149" s="7"/>
      <c r="CXK149" s="7"/>
      <c r="CXL149" s="7"/>
      <c r="CXM149" s="7"/>
      <c r="CXN149" s="7"/>
      <c r="CXO149" s="7"/>
      <c r="CXP149" s="7"/>
      <c r="CXQ149" s="7"/>
      <c r="CXR149" s="7"/>
      <c r="CXS149" s="7"/>
      <c r="CXT149" s="7"/>
      <c r="CXU149" s="7"/>
      <c r="CXV149" s="7"/>
      <c r="CXW149" s="7"/>
      <c r="CXX149" s="7"/>
      <c r="CXY149" s="7"/>
      <c r="CXZ149" s="7"/>
      <c r="CYA149" s="7"/>
      <c r="CYB149" s="7"/>
      <c r="CYC149" s="7"/>
      <c r="CYD149" s="7"/>
      <c r="CYE149" s="7"/>
      <c r="CYF149" s="7"/>
      <c r="CYG149" s="7"/>
      <c r="CYH149" s="7"/>
      <c r="CYI149" s="7"/>
      <c r="CYJ149" s="7"/>
      <c r="CYK149" s="7"/>
      <c r="CYL149" s="7"/>
      <c r="CYM149" s="7"/>
      <c r="CYN149" s="7"/>
      <c r="CYO149" s="7"/>
      <c r="CYP149" s="7"/>
      <c r="CYQ149" s="7"/>
      <c r="CYR149" s="7"/>
      <c r="CYS149" s="7"/>
      <c r="CYT149" s="7"/>
      <c r="CYU149" s="7"/>
      <c r="CYV149" s="7"/>
      <c r="CYW149" s="7"/>
      <c r="CYX149" s="7"/>
      <c r="CYY149" s="7"/>
      <c r="CYZ149" s="7"/>
      <c r="CZA149" s="7"/>
      <c r="CZB149" s="7"/>
      <c r="CZC149" s="7"/>
      <c r="CZD149" s="7"/>
      <c r="CZE149" s="7"/>
      <c r="CZF149" s="7"/>
      <c r="CZG149" s="7"/>
      <c r="CZH149" s="7"/>
      <c r="CZI149" s="7"/>
      <c r="CZJ149" s="7"/>
      <c r="CZK149" s="7"/>
      <c r="CZL149" s="7"/>
      <c r="CZM149" s="7"/>
      <c r="CZN149" s="7"/>
      <c r="CZO149" s="7"/>
      <c r="CZP149" s="7"/>
      <c r="CZQ149" s="7"/>
      <c r="CZR149" s="7"/>
      <c r="CZS149" s="7"/>
      <c r="CZT149" s="7"/>
      <c r="CZU149" s="7"/>
      <c r="CZV149" s="7"/>
      <c r="CZW149" s="7"/>
      <c r="CZX149" s="7"/>
      <c r="CZY149" s="7"/>
      <c r="CZZ149" s="7"/>
      <c r="DAA149" s="7"/>
      <c r="DAB149" s="7"/>
      <c r="DAC149" s="7"/>
      <c r="DAD149" s="7"/>
      <c r="DAE149" s="7"/>
      <c r="DAF149" s="7"/>
      <c r="DAG149" s="7"/>
      <c r="DAH149" s="7"/>
      <c r="DAI149" s="7"/>
      <c r="DAJ149" s="7"/>
      <c r="DAK149" s="7"/>
      <c r="DAL149" s="7"/>
      <c r="DAM149" s="7"/>
      <c r="DAN149" s="7"/>
      <c r="DAO149" s="7"/>
      <c r="DAP149" s="7"/>
      <c r="DAQ149" s="7"/>
      <c r="DAR149" s="7"/>
      <c r="DAS149" s="7"/>
      <c r="DAT149" s="7"/>
      <c r="DAU149" s="7"/>
      <c r="DAV149" s="7"/>
      <c r="DAW149" s="7"/>
      <c r="DAX149" s="7"/>
      <c r="DAY149" s="7"/>
      <c r="DAZ149" s="7"/>
      <c r="DBA149" s="7"/>
      <c r="DBB149" s="7"/>
      <c r="DBC149" s="7"/>
      <c r="DBD149" s="7"/>
      <c r="DBE149" s="7"/>
      <c r="DBF149" s="7"/>
      <c r="DBG149" s="7"/>
      <c r="DBH149" s="7"/>
      <c r="DBI149" s="7"/>
      <c r="DBJ149" s="7"/>
      <c r="DBK149" s="7"/>
      <c r="DBL149" s="7"/>
      <c r="DBM149" s="7"/>
      <c r="DBN149" s="7"/>
      <c r="DBO149" s="7"/>
      <c r="DBP149" s="7"/>
      <c r="DBQ149" s="7"/>
      <c r="DBR149" s="7"/>
      <c r="DBS149" s="7"/>
      <c r="DBT149" s="7"/>
      <c r="DBU149" s="7"/>
      <c r="DBV149" s="7"/>
      <c r="DBW149" s="7"/>
      <c r="DBX149" s="7"/>
      <c r="DBY149" s="7"/>
      <c r="DBZ149" s="7"/>
      <c r="DCA149" s="7"/>
      <c r="DCB149" s="7"/>
      <c r="DCC149" s="7"/>
      <c r="DCD149" s="7"/>
      <c r="DCE149" s="7"/>
      <c r="DCF149" s="7"/>
      <c r="DCG149" s="7"/>
      <c r="DCH149" s="7"/>
      <c r="DCI149" s="7"/>
      <c r="DCJ149" s="7"/>
      <c r="DCK149" s="7"/>
      <c r="DCL149" s="7"/>
      <c r="DCM149" s="7"/>
      <c r="DCN149" s="7"/>
      <c r="DCO149" s="7"/>
      <c r="DCP149" s="7"/>
      <c r="DCQ149" s="7"/>
      <c r="DCR149" s="7"/>
      <c r="DCS149" s="7"/>
      <c r="DCT149" s="7"/>
      <c r="DCU149" s="7"/>
      <c r="DCV149" s="7"/>
      <c r="DCW149" s="7"/>
      <c r="DCX149" s="7"/>
      <c r="DCY149" s="7"/>
      <c r="DCZ149" s="7"/>
      <c r="DDA149" s="7"/>
      <c r="DDB149" s="7"/>
      <c r="DDC149" s="7"/>
      <c r="DDD149" s="7"/>
      <c r="DDE149" s="7"/>
      <c r="DDF149" s="7"/>
      <c r="DDG149" s="7"/>
      <c r="DDH149" s="7"/>
      <c r="DDI149" s="7"/>
      <c r="DDJ149" s="7"/>
      <c r="DDK149" s="7"/>
      <c r="DDL149" s="7"/>
      <c r="DDM149" s="7"/>
      <c r="DDN149" s="7"/>
      <c r="DDO149" s="7"/>
      <c r="DDP149" s="7"/>
      <c r="DDQ149" s="7"/>
      <c r="DDR149" s="7"/>
      <c r="DDS149" s="7"/>
      <c r="DDT149" s="7"/>
      <c r="DDU149" s="7"/>
      <c r="DDV149" s="7"/>
      <c r="DDW149" s="7"/>
      <c r="DDX149" s="7"/>
      <c r="DDY149" s="7"/>
      <c r="DDZ149" s="7"/>
      <c r="DEA149" s="7"/>
      <c r="DEB149" s="7"/>
      <c r="DED149" s="7"/>
      <c r="DEE149" s="7"/>
      <c r="DEF149" s="7"/>
      <c r="DEG149" s="7"/>
      <c r="DEH149" s="7"/>
      <c r="DEI149" s="7"/>
      <c r="DEJ149" s="7"/>
      <c r="DEK149" s="7"/>
      <c r="DEL149" s="7"/>
      <c r="DEM149" s="7"/>
      <c r="DEN149" s="7"/>
      <c r="DEO149" s="7"/>
      <c r="DEP149" s="7"/>
      <c r="DEQ149" s="7"/>
      <c r="DER149" s="7"/>
      <c r="DES149" s="7"/>
      <c r="DET149" s="7"/>
      <c r="DEU149" s="7"/>
      <c r="DEV149" s="7"/>
      <c r="DEW149" s="7"/>
      <c r="DEX149" s="7"/>
      <c r="DEY149" s="7"/>
      <c r="DEZ149" s="7"/>
      <c r="DFA149" s="7"/>
      <c r="DFB149" s="7"/>
      <c r="DFC149" s="7"/>
      <c r="DFD149" s="7"/>
      <c r="DFE149" s="7"/>
      <c r="DFF149" s="7"/>
      <c r="DFG149" s="7"/>
      <c r="DFH149" s="7"/>
      <c r="DFI149" s="7"/>
      <c r="DFJ149" s="7"/>
      <c r="DFK149" s="7"/>
      <c r="DFL149" s="7"/>
      <c r="DFM149" s="7"/>
      <c r="DFN149" s="7"/>
      <c r="DFO149" s="7"/>
      <c r="DFP149" s="7"/>
      <c r="DFQ149" s="7"/>
      <c r="DFR149" s="7"/>
      <c r="DFS149" s="7"/>
      <c r="DFT149" s="7"/>
      <c r="DFU149" s="7"/>
      <c r="DFV149" s="7"/>
      <c r="DFW149" s="7"/>
      <c r="DFX149" s="7"/>
      <c r="DFY149" s="7"/>
      <c r="DFZ149" s="7"/>
      <c r="DGA149" s="7"/>
      <c r="DGB149" s="7"/>
      <c r="DGC149" s="7"/>
      <c r="DGD149" s="7"/>
      <c r="DGE149" s="7"/>
      <c r="DGF149" s="7"/>
      <c r="DGG149" s="7"/>
      <c r="DGH149" s="7"/>
      <c r="DGI149" s="7"/>
      <c r="DGJ149" s="7"/>
      <c r="DGK149" s="7"/>
      <c r="DGL149" s="7"/>
      <c r="DGM149" s="7"/>
      <c r="DGN149" s="7"/>
      <c r="DGO149" s="7"/>
      <c r="DGP149" s="7"/>
      <c r="DGQ149" s="7"/>
      <c r="DGR149" s="7"/>
      <c r="DGS149" s="7"/>
      <c r="DGT149" s="7"/>
      <c r="DGU149" s="7"/>
      <c r="DGV149" s="7"/>
      <c r="DGW149" s="7"/>
      <c r="DGX149" s="7"/>
      <c r="DGY149" s="7"/>
      <c r="DGZ149" s="7"/>
      <c r="DHA149" s="7"/>
      <c r="DHB149" s="7"/>
      <c r="DHC149" s="7"/>
      <c r="DHD149" s="7"/>
      <c r="DHE149" s="7"/>
      <c r="DHF149" s="7"/>
      <c r="DHG149" s="7"/>
      <c r="DHH149" s="7"/>
      <c r="DHI149" s="7"/>
      <c r="DHJ149" s="7"/>
      <c r="DHK149" s="7"/>
      <c r="DHL149" s="7"/>
      <c r="DHM149" s="7"/>
      <c r="DHN149" s="7"/>
      <c r="DHO149" s="7"/>
      <c r="DHP149" s="7"/>
      <c r="DHQ149" s="7"/>
      <c r="DHR149" s="7"/>
      <c r="DHS149" s="7"/>
      <c r="DHT149" s="7"/>
      <c r="DHU149" s="7"/>
      <c r="DHV149" s="7"/>
      <c r="DHW149" s="7"/>
      <c r="DHX149" s="7"/>
      <c r="DHY149" s="7"/>
      <c r="DHZ149" s="7"/>
      <c r="DIA149" s="7"/>
      <c r="DIB149" s="7"/>
      <c r="DIC149" s="7"/>
      <c r="DID149" s="7"/>
      <c r="DIE149" s="7"/>
      <c r="DIF149" s="7"/>
      <c r="DIG149" s="7"/>
      <c r="DIH149" s="7"/>
      <c r="DII149" s="7"/>
      <c r="DIJ149" s="7"/>
      <c r="DIK149" s="7"/>
      <c r="DIL149" s="7"/>
      <c r="DIM149" s="7"/>
      <c r="DIN149" s="7"/>
      <c r="DIO149" s="7"/>
      <c r="DIP149" s="7"/>
      <c r="DIQ149" s="7"/>
      <c r="DIR149" s="7"/>
      <c r="DIS149" s="7"/>
      <c r="DIT149" s="7"/>
      <c r="DIU149" s="7"/>
      <c r="DIV149" s="7"/>
      <c r="DIW149" s="7"/>
      <c r="DIX149" s="7"/>
      <c r="DIY149" s="7"/>
      <c r="DIZ149" s="7"/>
      <c r="DJA149" s="7"/>
      <c r="DJB149" s="7"/>
      <c r="DJC149" s="7"/>
      <c r="DJD149" s="7"/>
      <c r="DJE149" s="7"/>
      <c r="DJF149" s="7"/>
      <c r="DJG149" s="7"/>
      <c r="DJH149" s="7"/>
      <c r="DJI149" s="7"/>
      <c r="DJJ149" s="7"/>
      <c r="DJK149" s="7"/>
      <c r="DJL149" s="7"/>
      <c r="DJM149" s="7"/>
      <c r="DJN149" s="7"/>
      <c r="DJO149" s="7"/>
      <c r="DJP149" s="7"/>
      <c r="DJQ149" s="7"/>
      <c r="DJR149" s="7"/>
      <c r="DJS149" s="7"/>
      <c r="DJT149" s="7"/>
      <c r="DJU149" s="7"/>
      <c r="DJV149" s="7"/>
      <c r="DJW149" s="7"/>
      <c r="DJX149" s="7"/>
      <c r="DJY149" s="7"/>
      <c r="DJZ149" s="7"/>
      <c r="DKA149" s="7"/>
      <c r="DKB149" s="7"/>
      <c r="DKC149" s="7"/>
      <c r="DKD149" s="7"/>
      <c r="DKE149" s="7"/>
      <c r="DKF149" s="7"/>
      <c r="DKG149" s="7"/>
      <c r="DKH149" s="7"/>
      <c r="DKI149" s="7"/>
      <c r="DKJ149" s="7"/>
      <c r="DKK149" s="7"/>
      <c r="DKL149" s="7"/>
      <c r="DKM149" s="7"/>
      <c r="DKN149" s="7"/>
      <c r="DKO149" s="7"/>
      <c r="DKP149" s="7"/>
      <c r="DKQ149" s="7"/>
      <c r="DKR149" s="7"/>
      <c r="DKS149" s="7"/>
      <c r="DKT149" s="7"/>
      <c r="DKU149" s="7"/>
      <c r="DKV149" s="7"/>
      <c r="DKW149" s="7"/>
      <c r="DKX149" s="7"/>
      <c r="DKY149" s="7"/>
      <c r="DKZ149" s="7"/>
      <c r="DLA149" s="7"/>
      <c r="DLB149" s="7"/>
      <c r="DLC149" s="7"/>
      <c r="DLD149" s="7"/>
      <c r="DLE149" s="7"/>
      <c r="DLF149" s="7"/>
      <c r="DLG149" s="7"/>
      <c r="DLH149" s="7"/>
      <c r="DLI149" s="7"/>
      <c r="DLJ149" s="7"/>
      <c r="DLK149" s="7"/>
      <c r="DLL149" s="7"/>
      <c r="DLM149" s="7"/>
      <c r="DLN149" s="7"/>
      <c r="DLO149" s="7"/>
      <c r="DLP149" s="7"/>
      <c r="DLQ149" s="7"/>
      <c r="DLR149" s="7"/>
      <c r="DLS149" s="7"/>
      <c r="DLT149" s="7"/>
      <c r="DLU149" s="7"/>
      <c r="DLV149" s="7"/>
      <c r="DLW149" s="7"/>
      <c r="DLX149" s="7"/>
      <c r="DLY149" s="7"/>
      <c r="DLZ149" s="7"/>
      <c r="DMA149" s="7"/>
      <c r="DMB149" s="7"/>
      <c r="DMC149" s="7"/>
      <c r="DMD149" s="7"/>
      <c r="DME149" s="7"/>
      <c r="DMF149" s="7"/>
      <c r="DMG149" s="7"/>
      <c r="DMH149" s="7"/>
      <c r="DMI149" s="7"/>
      <c r="DMJ149" s="7"/>
      <c r="DMK149" s="7"/>
      <c r="DML149" s="7"/>
      <c r="DMM149" s="7"/>
      <c r="DMN149" s="7"/>
      <c r="DMO149" s="7"/>
      <c r="DMP149" s="7"/>
      <c r="DMQ149" s="7"/>
      <c r="DMR149" s="7"/>
      <c r="DMS149" s="7"/>
      <c r="DMT149" s="7"/>
      <c r="DMU149" s="7"/>
      <c r="DMV149" s="7"/>
      <c r="DMW149" s="7"/>
      <c r="DMX149" s="7"/>
      <c r="DMY149" s="7"/>
      <c r="DMZ149" s="7"/>
      <c r="DNA149" s="7"/>
      <c r="DNB149" s="7"/>
      <c r="DNC149" s="7"/>
      <c r="DND149" s="7"/>
      <c r="DNE149" s="7"/>
      <c r="DNF149" s="7"/>
      <c r="DNG149" s="7"/>
      <c r="DNH149" s="7"/>
      <c r="DNI149" s="7"/>
      <c r="DNJ149" s="7"/>
      <c r="DNK149" s="7"/>
      <c r="DNL149" s="7"/>
      <c r="DNM149" s="7"/>
      <c r="DNN149" s="7"/>
      <c r="DNO149" s="7"/>
      <c r="DNP149" s="7"/>
      <c r="DNQ149" s="7"/>
      <c r="DNR149" s="7"/>
      <c r="DNS149" s="7"/>
      <c r="DNT149" s="7"/>
      <c r="DNU149" s="7"/>
      <c r="DNV149" s="7"/>
      <c r="DNW149" s="7"/>
      <c r="DNX149" s="7"/>
      <c r="DNZ149" s="7"/>
      <c r="DOA149" s="7"/>
      <c r="DOB149" s="7"/>
      <c r="DOC149" s="7"/>
      <c r="DOD149" s="7"/>
      <c r="DOE149" s="7"/>
      <c r="DOF149" s="7"/>
      <c r="DOG149" s="7"/>
      <c r="DOH149" s="7"/>
      <c r="DOI149" s="7"/>
      <c r="DOJ149" s="7"/>
      <c r="DOK149" s="7"/>
      <c r="DOL149" s="7"/>
      <c r="DOM149" s="7"/>
      <c r="DON149" s="7"/>
      <c r="DOO149" s="7"/>
      <c r="DOP149" s="7"/>
      <c r="DOQ149" s="7"/>
      <c r="DOR149" s="7"/>
      <c r="DOS149" s="7"/>
      <c r="DOT149" s="7"/>
      <c r="DOU149" s="7"/>
      <c r="DOV149" s="7"/>
      <c r="DOW149" s="7"/>
      <c r="DOX149" s="7"/>
      <c r="DOY149" s="7"/>
      <c r="DOZ149" s="7"/>
      <c r="DPA149" s="7"/>
      <c r="DPB149" s="7"/>
      <c r="DPC149" s="7"/>
      <c r="DPD149" s="7"/>
      <c r="DPE149" s="7"/>
      <c r="DPF149" s="7"/>
      <c r="DPG149" s="7"/>
      <c r="DPH149" s="7"/>
      <c r="DPI149" s="7"/>
      <c r="DPJ149" s="7"/>
      <c r="DPK149" s="7"/>
      <c r="DPL149" s="7"/>
      <c r="DPM149" s="7"/>
      <c r="DPN149" s="7"/>
      <c r="DPO149" s="7"/>
      <c r="DPP149" s="7"/>
      <c r="DPQ149" s="7"/>
      <c r="DPR149" s="7"/>
      <c r="DPS149" s="7"/>
      <c r="DPT149" s="7"/>
      <c r="DPU149" s="7"/>
      <c r="DPV149" s="7"/>
      <c r="DPW149" s="7"/>
      <c r="DPX149" s="7"/>
      <c r="DPY149" s="7"/>
      <c r="DPZ149" s="7"/>
      <c r="DQA149" s="7"/>
      <c r="DQB149" s="7"/>
      <c r="DQC149" s="7"/>
      <c r="DQD149" s="7"/>
      <c r="DQE149" s="7"/>
      <c r="DQF149" s="7"/>
      <c r="DQG149" s="7"/>
      <c r="DQH149" s="7"/>
      <c r="DQI149" s="7"/>
      <c r="DQJ149" s="7"/>
      <c r="DQK149" s="7"/>
      <c r="DQL149" s="7"/>
      <c r="DQM149" s="7"/>
      <c r="DQN149" s="7"/>
      <c r="DQO149" s="7"/>
      <c r="DQP149" s="7"/>
      <c r="DQQ149" s="7"/>
      <c r="DQR149" s="7"/>
      <c r="DQS149" s="7"/>
      <c r="DQT149" s="7"/>
      <c r="DQU149" s="7"/>
      <c r="DQV149" s="7"/>
      <c r="DQW149" s="7"/>
      <c r="DQX149" s="7"/>
      <c r="DQY149" s="7"/>
      <c r="DQZ149" s="7"/>
      <c r="DRA149" s="7"/>
      <c r="DRB149" s="7"/>
      <c r="DRC149" s="7"/>
      <c r="DRD149" s="7"/>
      <c r="DRE149" s="7"/>
      <c r="DRF149" s="7"/>
      <c r="DRG149" s="7"/>
      <c r="DRH149" s="7"/>
      <c r="DRI149" s="7"/>
      <c r="DRJ149" s="7"/>
      <c r="DRK149" s="7"/>
      <c r="DRL149" s="7"/>
      <c r="DRM149" s="7"/>
      <c r="DRN149" s="7"/>
      <c r="DRO149" s="7"/>
      <c r="DRP149" s="7"/>
      <c r="DRQ149" s="7"/>
      <c r="DRR149" s="7"/>
      <c r="DRS149" s="7"/>
      <c r="DRT149" s="7"/>
      <c r="DRU149" s="7"/>
      <c r="DRV149" s="7"/>
      <c r="DRW149" s="7"/>
      <c r="DRX149" s="7"/>
      <c r="DRY149" s="7"/>
      <c r="DRZ149" s="7"/>
      <c r="DSA149" s="7"/>
      <c r="DSB149" s="7"/>
      <c r="DSC149" s="7"/>
      <c r="DSD149" s="7"/>
      <c r="DSE149" s="7"/>
      <c r="DSF149" s="7"/>
      <c r="DSG149" s="7"/>
      <c r="DSH149" s="7"/>
      <c r="DSI149" s="7"/>
      <c r="DSJ149" s="7"/>
      <c r="DSK149" s="7"/>
      <c r="DSL149" s="7"/>
      <c r="DSM149" s="7"/>
      <c r="DSN149" s="7"/>
      <c r="DSO149" s="7"/>
      <c r="DSP149" s="7"/>
      <c r="DSQ149" s="7"/>
      <c r="DSR149" s="7"/>
      <c r="DSS149" s="7"/>
      <c r="DST149" s="7"/>
      <c r="DSU149" s="7"/>
      <c r="DSV149" s="7"/>
      <c r="DSW149" s="7"/>
      <c r="DSX149" s="7"/>
      <c r="DSY149" s="7"/>
      <c r="DSZ149" s="7"/>
      <c r="DTA149" s="7"/>
      <c r="DTB149" s="7"/>
      <c r="DTC149" s="7"/>
      <c r="DTD149" s="7"/>
      <c r="DTE149" s="7"/>
      <c r="DTF149" s="7"/>
      <c r="DTG149" s="7"/>
      <c r="DTH149" s="7"/>
      <c r="DTI149" s="7"/>
      <c r="DTJ149" s="7"/>
      <c r="DTK149" s="7"/>
      <c r="DTL149" s="7"/>
      <c r="DTM149" s="7"/>
      <c r="DTN149" s="7"/>
      <c r="DTO149" s="7"/>
      <c r="DTP149" s="7"/>
      <c r="DTQ149" s="7"/>
      <c r="DTR149" s="7"/>
      <c r="DTS149" s="7"/>
      <c r="DTT149" s="7"/>
      <c r="DTU149" s="7"/>
      <c r="DTV149" s="7"/>
      <c r="DTW149" s="7"/>
      <c r="DTX149" s="7"/>
      <c r="DTY149" s="7"/>
      <c r="DTZ149" s="7"/>
      <c r="DUA149" s="7"/>
      <c r="DUB149" s="7"/>
      <c r="DUC149" s="7"/>
      <c r="DUD149" s="7"/>
      <c r="DUE149" s="7"/>
      <c r="DUF149" s="7"/>
      <c r="DUG149" s="7"/>
      <c r="DUH149" s="7"/>
      <c r="DUI149" s="7"/>
      <c r="DUJ149" s="7"/>
      <c r="DUK149" s="7"/>
      <c r="DUL149" s="7"/>
      <c r="DUM149" s="7"/>
      <c r="DUN149" s="7"/>
      <c r="DUO149" s="7"/>
      <c r="DUP149" s="7"/>
      <c r="DUQ149" s="7"/>
      <c r="DUR149" s="7"/>
      <c r="DUS149" s="7"/>
      <c r="DUT149" s="7"/>
      <c r="DUU149" s="7"/>
      <c r="DUV149" s="7"/>
      <c r="DUW149" s="7"/>
      <c r="DUX149" s="7"/>
      <c r="DUY149" s="7"/>
      <c r="DUZ149" s="7"/>
      <c r="DVA149" s="7"/>
      <c r="DVB149" s="7"/>
      <c r="DVC149" s="7"/>
      <c r="DVD149" s="7"/>
      <c r="DVE149" s="7"/>
      <c r="DVF149" s="7"/>
      <c r="DVG149" s="7"/>
      <c r="DVH149" s="7"/>
      <c r="DVI149" s="7"/>
      <c r="DVJ149" s="7"/>
      <c r="DVK149" s="7"/>
      <c r="DVL149" s="7"/>
      <c r="DVM149" s="7"/>
      <c r="DVN149" s="7"/>
      <c r="DVO149" s="7"/>
      <c r="DVP149" s="7"/>
      <c r="DVQ149" s="7"/>
      <c r="DVR149" s="7"/>
      <c r="DVS149" s="7"/>
      <c r="DVT149" s="7"/>
      <c r="DVU149" s="7"/>
      <c r="DVV149" s="7"/>
      <c r="DVW149" s="7"/>
      <c r="DVX149" s="7"/>
      <c r="DVY149" s="7"/>
      <c r="DVZ149" s="7"/>
      <c r="DWA149" s="7"/>
      <c r="DWB149" s="7"/>
      <c r="DWC149" s="7"/>
      <c r="DWD149" s="7"/>
      <c r="DWE149" s="7"/>
      <c r="DWF149" s="7"/>
      <c r="DWG149" s="7"/>
      <c r="DWH149" s="7"/>
      <c r="DWI149" s="7"/>
      <c r="DWJ149" s="7"/>
      <c r="DWK149" s="7"/>
      <c r="DWL149" s="7"/>
      <c r="DWM149" s="7"/>
      <c r="DWN149" s="7"/>
      <c r="DWO149" s="7"/>
      <c r="DWP149" s="7"/>
      <c r="DWQ149" s="7"/>
      <c r="DWR149" s="7"/>
      <c r="DWS149" s="7"/>
      <c r="DWT149" s="7"/>
      <c r="DWU149" s="7"/>
      <c r="DWV149" s="7"/>
      <c r="DWW149" s="7"/>
      <c r="DWX149" s="7"/>
      <c r="DWY149" s="7"/>
      <c r="DWZ149" s="7"/>
      <c r="DXA149" s="7"/>
      <c r="DXB149" s="7"/>
      <c r="DXC149" s="7"/>
      <c r="DXD149" s="7"/>
      <c r="DXE149" s="7"/>
      <c r="DXF149" s="7"/>
      <c r="DXG149" s="7"/>
      <c r="DXH149" s="7"/>
      <c r="DXI149" s="7"/>
      <c r="DXJ149" s="7"/>
      <c r="DXK149" s="7"/>
      <c r="DXL149" s="7"/>
      <c r="DXM149" s="7"/>
      <c r="DXN149" s="7"/>
      <c r="DXO149" s="7"/>
      <c r="DXP149" s="7"/>
      <c r="DXQ149" s="7"/>
      <c r="DXR149" s="7"/>
      <c r="DXS149" s="7"/>
      <c r="DXT149" s="7"/>
      <c r="DXV149" s="7"/>
      <c r="DXW149" s="7"/>
      <c r="DXX149" s="7"/>
      <c r="DXY149" s="7"/>
      <c r="DXZ149" s="7"/>
      <c r="DYA149" s="7"/>
      <c r="DYB149" s="7"/>
      <c r="DYC149" s="7"/>
      <c r="DYD149" s="7"/>
      <c r="DYE149" s="7"/>
      <c r="DYF149" s="7"/>
      <c r="DYG149" s="7"/>
      <c r="DYH149" s="7"/>
      <c r="DYI149" s="7"/>
      <c r="DYJ149" s="7"/>
      <c r="DYK149" s="7"/>
      <c r="DYL149" s="7"/>
      <c r="DYM149" s="7"/>
      <c r="DYN149" s="7"/>
      <c r="DYO149" s="7"/>
      <c r="DYP149" s="7"/>
      <c r="DYQ149" s="7"/>
      <c r="DYR149" s="7"/>
      <c r="DYS149" s="7"/>
      <c r="DYT149" s="7"/>
      <c r="DYU149" s="7"/>
      <c r="DYV149" s="7"/>
      <c r="DYW149" s="7"/>
      <c r="DYX149" s="7"/>
      <c r="DYY149" s="7"/>
      <c r="DYZ149" s="7"/>
      <c r="DZA149" s="7"/>
      <c r="DZB149" s="7"/>
      <c r="DZC149" s="7"/>
      <c r="DZD149" s="7"/>
      <c r="DZE149" s="7"/>
      <c r="DZF149" s="7"/>
      <c r="DZG149" s="7"/>
      <c r="DZH149" s="7"/>
      <c r="DZI149" s="7"/>
      <c r="DZJ149" s="7"/>
      <c r="DZK149" s="7"/>
      <c r="DZL149" s="7"/>
      <c r="DZM149" s="7"/>
      <c r="DZN149" s="7"/>
      <c r="DZO149" s="7"/>
      <c r="DZP149" s="7"/>
      <c r="DZQ149" s="7"/>
      <c r="DZR149" s="7"/>
      <c r="DZS149" s="7"/>
      <c r="DZT149" s="7"/>
      <c r="DZU149" s="7"/>
      <c r="DZV149" s="7"/>
      <c r="DZW149" s="7"/>
      <c r="DZX149" s="7"/>
      <c r="DZY149" s="7"/>
      <c r="DZZ149" s="7"/>
      <c r="EAA149" s="7"/>
      <c r="EAB149" s="7"/>
      <c r="EAC149" s="7"/>
      <c r="EAD149" s="7"/>
      <c r="EAE149" s="7"/>
      <c r="EAF149" s="7"/>
      <c r="EAG149" s="7"/>
      <c r="EAH149" s="7"/>
      <c r="EAI149" s="7"/>
      <c r="EAJ149" s="7"/>
      <c r="EAK149" s="7"/>
      <c r="EAL149" s="7"/>
      <c r="EAM149" s="7"/>
      <c r="EAN149" s="7"/>
      <c r="EAO149" s="7"/>
      <c r="EAP149" s="7"/>
      <c r="EAQ149" s="7"/>
      <c r="EAR149" s="7"/>
      <c r="EAS149" s="7"/>
      <c r="EAT149" s="7"/>
      <c r="EAU149" s="7"/>
      <c r="EAV149" s="7"/>
      <c r="EAW149" s="7"/>
      <c r="EAX149" s="7"/>
      <c r="EAY149" s="7"/>
      <c r="EAZ149" s="7"/>
      <c r="EBA149" s="7"/>
      <c r="EBB149" s="7"/>
      <c r="EBC149" s="7"/>
      <c r="EBD149" s="7"/>
      <c r="EBE149" s="7"/>
      <c r="EBF149" s="7"/>
      <c r="EBG149" s="7"/>
      <c r="EBH149" s="7"/>
      <c r="EBI149" s="7"/>
      <c r="EBJ149" s="7"/>
      <c r="EBK149" s="7"/>
      <c r="EBL149" s="7"/>
      <c r="EBM149" s="7"/>
      <c r="EBN149" s="7"/>
      <c r="EBO149" s="7"/>
      <c r="EBP149" s="7"/>
      <c r="EBQ149" s="7"/>
      <c r="EBR149" s="7"/>
      <c r="EBS149" s="7"/>
      <c r="EBT149" s="7"/>
      <c r="EBU149" s="7"/>
      <c r="EBV149" s="7"/>
      <c r="EBW149" s="7"/>
      <c r="EBX149" s="7"/>
      <c r="EBY149" s="7"/>
      <c r="EBZ149" s="7"/>
      <c r="ECA149" s="7"/>
      <c r="ECB149" s="7"/>
      <c r="ECC149" s="7"/>
      <c r="ECD149" s="7"/>
      <c r="ECE149" s="7"/>
      <c r="ECF149" s="7"/>
      <c r="ECG149" s="7"/>
      <c r="ECH149" s="7"/>
      <c r="ECI149" s="7"/>
      <c r="ECJ149" s="7"/>
      <c r="ECK149" s="7"/>
      <c r="ECL149" s="7"/>
      <c r="ECM149" s="7"/>
      <c r="ECN149" s="7"/>
      <c r="ECO149" s="7"/>
      <c r="ECP149" s="7"/>
      <c r="ECQ149" s="7"/>
      <c r="ECR149" s="7"/>
      <c r="ECS149" s="7"/>
      <c r="ECT149" s="7"/>
      <c r="ECU149" s="7"/>
      <c r="ECV149" s="7"/>
      <c r="ECW149" s="7"/>
      <c r="ECX149" s="7"/>
      <c r="ECY149" s="7"/>
      <c r="ECZ149" s="7"/>
      <c r="EDA149" s="7"/>
      <c r="EDB149" s="7"/>
      <c r="EDC149" s="7"/>
      <c r="EDD149" s="7"/>
      <c r="EDE149" s="7"/>
      <c r="EDF149" s="7"/>
      <c r="EDG149" s="7"/>
      <c r="EDH149" s="7"/>
      <c r="EDI149" s="7"/>
      <c r="EDJ149" s="7"/>
      <c r="EDK149" s="7"/>
      <c r="EDL149" s="7"/>
      <c r="EDM149" s="7"/>
      <c r="EDN149" s="7"/>
      <c r="EDO149" s="7"/>
      <c r="EDP149" s="7"/>
      <c r="EDQ149" s="7"/>
      <c r="EDR149" s="7"/>
      <c r="EDS149" s="7"/>
      <c r="EDT149" s="7"/>
      <c r="EDU149" s="7"/>
      <c r="EDV149" s="7"/>
      <c r="EDW149" s="7"/>
      <c r="EDX149" s="7"/>
      <c r="EDY149" s="7"/>
      <c r="EDZ149" s="7"/>
      <c r="EEA149" s="7"/>
      <c r="EEB149" s="7"/>
      <c r="EEC149" s="7"/>
      <c r="EED149" s="7"/>
      <c r="EEE149" s="7"/>
      <c r="EEF149" s="7"/>
      <c r="EEG149" s="7"/>
      <c r="EEH149" s="7"/>
      <c r="EEI149" s="7"/>
      <c r="EEJ149" s="7"/>
      <c r="EEK149" s="7"/>
      <c r="EEL149" s="7"/>
      <c r="EEM149" s="7"/>
      <c r="EEN149" s="7"/>
      <c r="EEO149" s="7"/>
      <c r="EEP149" s="7"/>
      <c r="EEQ149" s="7"/>
      <c r="EER149" s="7"/>
      <c r="EES149" s="7"/>
      <c r="EET149" s="7"/>
      <c r="EEU149" s="7"/>
      <c r="EEV149" s="7"/>
      <c r="EEW149" s="7"/>
      <c r="EEX149" s="7"/>
      <c r="EEY149" s="7"/>
      <c r="EEZ149" s="7"/>
      <c r="EFA149" s="7"/>
      <c r="EFB149" s="7"/>
      <c r="EFC149" s="7"/>
      <c r="EFD149" s="7"/>
      <c r="EFE149" s="7"/>
      <c r="EFF149" s="7"/>
      <c r="EFG149" s="7"/>
      <c r="EFH149" s="7"/>
      <c r="EFI149" s="7"/>
      <c r="EFJ149" s="7"/>
      <c r="EFK149" s="7"/>
      <c r="EFL149" s="7"/>
      <c r="EFM149" s="7"/>
      <c r="EFN149" s="7"/>
      <c r="EFO149" s="7"/>
      <c r="EFP149" s="7"/>
      <c r="EFQ149" s="7"/>
      <c r="EFR149" s="7"/>
      <c r="EFS149" s="7"/>
      <c r="EFT149" s="7"/>
      <c r="EFU149" s="7"/>
      <c r="EFV149" s="7"/>
      <c r="EFW149" s="7"/>
      <c r="EFX149" s="7"/>
      <c r="EFY149" s="7"/>
      <c r="EFZ149" s="7"/>
      <c r="EGA149" s="7"/>
      <c r="EGB149" s="7"/>
      <c r="EGC149" s="7"/>
      <c r="EGD149" s="7"/>
      <c r="EGE149" s="7"/>
      <c r="EGF149" s="7"/>
      <c r="EGG149" s="7"/>
      <c r="EGH149" s="7"/>
      <c r="EGI149" s="7"/>
      <c r="EGJ149" s="7"/>
      <c r="EGK149" s="7"/>
      <c r="EGL149" s="7"/>
      <c r="EGM149" s="7"/>
      <c r="EGN149" s="7"/>
      <c r="EGO149" s="7"/>
      <c r="EGP149" s="7"/>
      <c r="EGQ149" s="7"/>
      <c r="EGR149" s="7"/>
      <c r="EGS149" s="7"/>
      <c r="EGT149" s="7"/>
      <c r="EGU149" s="7"/>
      <c r="EGV149" s="7"/>
      <c r="EGW149" s="7"/>
      <c r="EGX149" s="7"/>
      <c r="EGY149" s="7"/>
      <c r="EGZ149" s="7"/>
      <c r="EHA149" s="7"/>
      <c r="EHB149" s="7"/>
      <c r="EHC149" s="7"/>
      <c r="EHD149" s="7"/>
      <c r="EHE149" s="7"/>
      <c r="EHF149" s="7"/>
      <c r="EHG149" s="7"/>
      <c r="EHH149" s="7"/>
      <c r="EHI149" s="7"/>
      <c r="EHJ149" s="7"/>
      <c r="EHK149" s="7"/>
      <c r="EHL149" s="7"/>
      <c r="EHM149" s="7"/>
      <c r="EHN149" s="7"/>
      <c r="EHO149" s="7"/>
      <c r="EHP149" s="7"/>
      <c r="EHR149" s="7"/>
      <c r="EHS149" s="7"/>
      <c r="EHT149" s="7"/>
      <c r="EHU149" s="7"/>
      <c r="EHV149" s="7"/>
      <c r="EHW149" s="7"/>
      <c r="EHX149" s="7"/>
      <c r="EHY149" s="7"/>
      <c r="EHZ149" s="7"/>
      <c r="EIA149" s="7"/>
      <c r="EIB149" s="7"/>
      <c r="EIC149" s="7"/>
      <c r="EID149" s="7"/>
      <c r="EIE149" s="7"/>
      <c r="EIF149" s="7"/>
      <c r="EIG149" s="7"/>
      <c r="EIH149" s="7"/>
      <c r="EII149" s="7"/>
      <c r="EIJ149" s="7"/>
      <c r="EIK149" s="7"/>
      <c r="EIL149" s="7"/>
      <c r="EIM149" s="7"/>
      <c r="EIN149" s="7"/>
      <c r="EIO149" s="7"/>
      <c r="EIP149" s="7"/>
      <c r="EIQ149" s="7"/>
      <c r="EIR149" s="7"/>
      <c r="EIS149" s="7"/>
      <c r="EIT149" s="7"/>
      <c r="EIU149" s="7"/>
      <c r="EIV149" s="7"/>
      <c r="EIW149" s="7"/>
      <c r="EIX149" s="7"/>
      <c r="EIY149" s="7"/>
      <c r="EIZ149" s="7"/>
      <c r="EJA149" s="7"/>
      <c r="EJB149" s="7"/>
      <c r="EJC149" s="7"/>
      <c r="EJD149" s="7"/>
      <c r="EJE149" s="7"/>
      <c r="EJF149" s="7"/>
      <c r="EJG149" s="7"/>
      <c r="EJH149" s="7"/>
      <c r="EJI149" s="7"/>
      <c r="EJJ149" s="7"/>
      <c r="EJK149" s="7"/>
      <c r="EJL149" s="7"/>
      <c r="EJM149" s="7"/>
      <c r="EJN149" s="7"/>
      <c r="EJO149" s="7"/>
      <c r="EJP149" s="7"/>
      <c r="EJQ149" s="7"/>
      <c r="EJR149" s="7"/>
      <c r="EJS149" s="7"/>
      <c r="EJT149" s="7"/>
      <c r="EJU149" s="7"/>
      <c r="EJV149" s="7"/>
      <c r="EJW149" s="7"/>
      <c r="EJX149" s="7"/>
      <c r="EJY149" s="7"/>
      <c r="EJZ149" s="7"/>
      <c r="EKA149" s="7"/>
      <c r="EKB149" s="7"/>
      <c r="EKC149" s="7"/>
      <c r="EKD149" s="7"/>
      <c r="EKE149" s="7"/>
      <c r="EKF149" s="7"/>
      <c r="EKG149" s="7"/>
      <c r="EKH149" s="7"/>
      <c r="EKI149" s="7"/>
      <c r="EKJ149" s="7"/>
      <c r="EKK149" s="7"/>
      <c r="EKL149" s="7"/>
      <c r="EKM149" s="7"/>
      <c r="EKN149" s="7"/>
      <c r="EKO149" s="7"/>
      <c r="EKP149" s="7"/>
      <c r="EKQ149" s="7"/>
      <c r="EKR149" s="7"/>
      <c r="EKS149" s="7"/>
      <c r="EKT149" s="7"/>
      <c r="EKU149" s="7"/>
      <c r="EKV149" s="7"/>
      <c r="EKW149" s="7"/>
      <c r="EKX149" s="7"/>
      <c r="EKY149" s="7"/>
      <c r="EKZ149" s="7"/>
      <c r="ELA149" s="7"/>
      <c r="ELB149" s="7"/>
      <c r="ELC149" s="7"/>
      <c r="ELD149" s="7"/>
      <c r="ELE149" s="7"/>
      <c r="ELF149" s="7"/>
      <c r="ELG149" s="7"/>
      <c r="ELH149" s="7"/>
      <c r="ELI149" s="7"/>
      <c r="ELJ149" s="7"/>
      <c r="ELK149" s="7"/>
      <c r="ELL149" s="7"/>
      <c r="ELM149" s="7"/>
      <c r="ELN149" s="7"/>
      <c r="ELO149" s="7"/>
      <c r="ELP149" s="7"/>
      <c r="ELQ149" s="7"/>
      <c r="ELR149" s="7"/>
      <c r="ELS149" s="7"/>
      <c r="ELT149" s="7"/>
      <c r="ELU149" s="7"/>
      <c r="ELV149" s="7"/>
      <c r="ELW149" s="7"/>
      <c r="ELX149" s="7"/>
      <c r="ELY149" s="7"/>
      <c r="ELZ149" s="7"/>
      <c r="EMA149" s="7"/>
      <c r="EMB149" s="7"/>
      <c r="EMC149" s="7"/>
      <c r="EMD149" s="7"/>
      <c r="EME149" s="7"/>
      <c r="EMF149" s="7"/>
      <c r="EMG149" s="7"/>
      <c r="EMH149" s="7"/>
      <c r="EMI149" s="7"/>
      <c r="EMJ149" s="7"/>
      <c r="EMK149" s="7"/>
      <c r="EML149" s="7"/>
      <c r="EMM149" s="7"/>
      <c r="EMN149" s="7"/>
      <c r="EMO149" s="7"/>
      <c r="EMP149" s="7"/>
      <c r="EMQ149" s="7"/>
      <c r="EMR149" s="7"/>
      <c r="EMS149" s="7"/>
      <c r="EMT149" s="7"/>
      <c r="EMU149" s="7"/>
      <c r="EMV149" s="7"/>
      <c r="EMW149" s="7"/>
      <c r="EMX149" s="7"/>
      <c r="EMY149" s="7"/>
      <c r="EMZ149" s="7"/>
      <c r="ENA149" s="7"/>
      <c r="ENB149" s="7"/>
      <c r="ENC149" s="7"/>
      <c r="END149" s="7"/>
      <c r="ENE149" s="7"/>
      <c r="ENF149" s="7"/>
      <c r="ENG149" s="7"/>
      <c r="ENH149" s="7"/>
      <c r="ENI149" s="7"/>
      <c r="ENJ149" s="7"/>
      <c r="ENK149" s="7"/>
      <c r="ENL149" s="7"/>
      <c r="ENM149" s="7"/>
      <c r="ENN149" s="7"/>
      <c r="ENO149" s="7"/>
      <c r="ENP149" s="7"/>
      <c r="ENQ149" s="7"/>
      <c r="ENR149" s="7"/>
      <c r="ENS149" s="7"/>
      <c r="ENT149" s="7"/>
      <c r="ENU149" s="7"/>
      <c r="ENV149" s="7"/>
      <c r="ENW149" s="7"/>
      <c r="ENX149" s="7"/>
      <c r="ENY149" s="7"/>
      <c r="ENZ149" s="7"/>
      <c r="EOA149" s="7"/>
      <c r="EOB149" s="7"/>
      <c r="EOC149" s="7"/>
      <c r="EOD149" s="7"/>
      <c r="EOE149" s="7"/>
      <c r="EOF149" s="7"/>
      <c r="EOG149" s="7"/>
      <c r="EOH149" s="7"/>
      <c r="EOI149" s="7"/>
      <c r="EOJ149" s="7"/>
      <c r="EOK149" s="7"/>
      <c r="EOL149" s="7"/>
      <c r="EOM149" s="7"/>
      <c r="EON149" s="7"/>
      <c r="EOO149" s="7"/>
      <c r="EOP149" s="7"/>
      <c r="EOQ149" s="7"/>
      <c r="EOR149" s="7"/>
      <c r="EOS149" s="7"/>
      <c r="EOT149" s="7"/>
      <c r="EOU149" s="7"/>
      <c r="EOV149" s="7"/>
      <c r="EOW149" s="7"/>
      <c r="EOX149" s="7"/>
      <c r="EOY149" s="7"/>
      <c r="EOZ149" s="7"/>
      <c r="EPA149" s="7"/>
      <c r="EPB149" s="7"/>
      <c r="EPC149" s="7"/>
      <c r="EPD149" s="7"/>
      <c r="EPE149" s="7"/>
      <c r="EPF149" s="7"/>
      <c r="EPG149" s="7"/>
      <c r="EPH149" s="7"/>
      <c r="EPI149" s="7"/>
      <c r="EPJ149" s="7"/>
      <c r="EPK149" s="7"/>
      <c r="EPL149" s="7"/>
      <c r="EPM149" s="7"/>
      <c r="EPN149" s="7"/>
      <c r="EPO149" s="7"/>
      <c r="EPP149" s="7"/>
      <c r="EPQ149" s="7"/>
      <c r="EPR149" s="7"/>
      <c r="EPS149" s="7"/>
      <c r="EPT149" s="7"/>
      <c r="EPU149" s="7"/>
      <c r="EPV149" s="7"/>
      <c r="EPW149" s="7"/>
      <c r="EPX149" s="7"/>
      <c r="EPY149" s="7"/>
      <c r="EPZ149" s="7"/>
      <c r="EQA149" s="7"/>
      <c r="EQB149" s="7"/>
      <c r="EQC149" s="7"/>
      <c r="EQD149" s="7"/>
      <c r="EQE149" s="7"/>
      <c r="EQF149" s="7"/>
      <c r="EQG149" s="7"/>
      <c r="EQH149" s="7"/>
      <c r="EQI149" s="7"/>
      <c r="EQJ149" s="7"/>
      <c r="EQK149" s="7"/>
      <c r="EQL149" s="7"/>
      <c r="EQM149" s="7"/>
      <c r="EQN149" s="7"/>
      <c r="EQO149" s="7"/>
      <c r="EQP149" s="7"/>
      <c r="EQQ149" s="7"/>
      <c r="EQR149" s="7"/>
      <c r="EQS149" s="7"/>
      <c r="EQT149" s="7"/>
      <c r="EQU149" s="7"/>
      <c r="EQV149" s="7"/>
      <c r="EQW149" s="7"/>
      <c r="EQX149" s="7"/>
      <c r="EQY149" s="7"/>
      <c r="EQZ149" s="7"/>
      <c r="ERA149" s="7"/>
      <c r="ERB149" s="7"/>
      <c r="ERC149" s="7"/>
      <c r="ERD149" s="7"/>
      <c r="ERE149" s="7"/>
      <c r="ERF149" s="7"/>
      <c r="ERG149" s="7"/>
      <c r="ERH149" s="7"/>
      <c r="ERI149" s="7"/>
      <c r="ERJ149" s="7"/>
      <c r="ERK149" s="7"/>
      <c r="ERL149" s="7"/>
      <c r="ERN149" s="7"/>
      <c r="ERO149" s="7"/>
      <c r="ERP149" s="7"/>
      <c r="ERQ149" s="7"/>
      <c r="ERR149" s="7"/>
      <c r="ERS149" s="7"/>
      <c r="ERT149" s="7"/>
      <c r="ERU149" s="7"/>
      <c r="ERV149" s="7"/>
      <c r="ERW149" s="7"/>
      <c r="ERX149" s="7"/>
      <c r="ERY149" s="7"/>
      <c r="ERZ149" s="7"/>
      <c r="ESA149" s="7"/>
      <c r="ESB149" s="7"/>
      <c r="ESC149" s="7"/>
      <c r="ESD149" s="7"/>
      <c r="ESE149" s="7"/>
      <c r="ESF149" s="7"/>
      <c r="ESG149" s="7"/>
      <c r="ESH149" s="7"/>
      <c r="ESI149" s="7"/>
      <c r="ESJ149" s="7"/>
      <c r="ESK149" s="7"/>
      <c r="ESL149" s="7"/>
      <c r="ESM149" s="7"/>
      <c r="ESN149" s="7"/>
      <c r="ESO149" s="7"/>
      <c r="ESP149" s="7"/>
      <c r="ESQ149" s="7"/>
      <c r="ESR149" s="7"/>
      <c r="ESS149" s="7"/>
      <c r="EST149" s="7"/>
      <c r="ESU149" s="7"/>
      <c r="ESV149" s="7"/>
      <c r="ESW149" s="7"/>
      <c r="ESX149" s="7"/>
      <c r="ESY149" s="7"/>
      <c r="ESZ149" s="7"/>
      <c r="ETA149" s="7"/>
      <c r="ETB149" s="7"/>
      <c r="ETC149" s="7"/>
      <c r="ETD149" s="7"/>
      <c r="ETE149" s="7"/>
      <c r="ETF149" s="7"/>
      <c r="ETG149" s="7"/>
      <c r="ETH149" s="7"/>
      <c r="ETI149" s="7"/>
      <c r="ETJ149" s="7"/>
      <c r="ETK149" s="7"/>
      <c r="ETL149" s="7"/>
      <c r="ETM149" s="7"/>
      <c r="ETN149" s="7"/>
      <c r="ETO149" s="7"/>
      <c r="ETP149" s="7"/>
      <c r="ETQ149" s="7"/>
      <c r="ETR149" s="7"/>
      <c r="ETS149" s="7"/>
      <c r="ETT149" s="7"/>
      <c r="ETU149" s="7"/>
      <c r="ETV149" s="7"/>
      <c r="ETW149" s="7"/>
      <c r="ETX149" s="7"/>
      <c r="ETY149" s="7"/>
      <c r="ETZ149" s="7"/>
      <c r="EUA149" s="7"/>
      <c r="EUB149" s="7"/>
      <c r="EUC149" s="7"/>
      <c r="EUD149" s="7"/>
      <c r="EUE149" s="7"/>
      <c r="EUF149" s="7"/>
      <c r="EUG149" s="7"/>
      <c r="EUH149" s="7"/>
      <c r="EUI149" s="7"/>
      <c r="EUJ149" s="7"/>
      <c r="EUK149" s="7"/>
      <c r="EUL149" s="7"/>
      <c r="EUM149" s="7"/>
      <c r="EUN149" s="7"/>
      <c r="EUO149" s="7"/>
      <c r="EUP149" s="7"/>
      <c r="EUQ149" s="7"/>
      <c r="EUR149" s="7"/>
      <c r="EUS149" s="7"/>
      <c r="EUT149" s="7"/>
      <c r="EUU149" s="7"/>
      <c r="EUV149" s="7"/>
      <c r="EUW149" s="7"/>
      <c r="EUX149" s="7"/>
      <c r="EUY149" s="7"/>
      <c r="EUZ149" s="7"/>
      <c r="EVA149" s="7"/>
      <c r="EVB149" s="7"/>
      <c r="EVC149" s="7"/>
      <c r="EVD149" s="7"/>
      <c r="EVE149" s="7"/>
      <c r="EVF149" s="7"/>
      <c r="EVG149" s="7"/>
      <c r="EVH149" s="7"/>
      <c r="EVI149" s="7"/>
      <c r="EVJ149" s="7"/>
      <c r="EVK149" s="7"/>
      <c r="EVL149" s="7"/>
      <c r="EVM149" s="7"/>
      <c r="EVN149" s="7"/>
      <c r="EVO149" s="7"/>
      <c r="EVP149" s="7"/>
      <c r="EVQ149" s="7"/>
      <c r="EVR149" s="7"/>
      <c r="EVS149" s="7"/>
      <c r="EVT149" s="7"/>
      <c r="EVU149" s="7"/>
      <c r="EVV149" s="7"/>
      <c r="EVW149" s="7"/>
      <c r="EVX149" s="7"/>
      <c r="EVY149" s="7"/>
      <c r="EVZ149" s="7"/>
      <c r="EWA149" s="7"/>
      <c r="EWB149" s="7"/>
      <c r="EWC149" s="7"/>
      <c r="EWD149" s="7"/>
      <c r="EWE149" s="7"/>
      <c r="EWF149" s="7"/>
      <c r="EWG149" s="7"/>
      <c r="EWH149" s="7"/>
      <c r="EWI149" s="7"/>
      <c r="EWJ149" s="7"/>
      <c r="EWK149" s="7"/>
      <c r="EWL149" s="7"/>
      <c r="EWM149" s="7"/>
      <c r="EWN149" s="7"/>
      <c r="EWO149" s="7"/>
      <c r="EWP149" s="7"/>
      <c r="EWQ149" s="7"/>
      <c r="EWR149" s="7"/>
      <c r="EWS149" s="7"/>
      <c r="EWT149" s="7"/>
      <c r="EWU149" s="7"/>
      <c r="EWV149" s="7"/>
      <c r="EWW149" s="7"/>
      <c r="EWX149" s="7"/>
      <c r="EWY149" s="7"/>
      <c r="EWZ149" s="7"/>
      <c r="EXA149" s="7"/>
      <c r="EXB149" s="7"/>
      <c r="EXC149" s="7"/>
      <c r="EXD149" s="7"/>
      <c r="EXE149" s="7"/>
      <c r="EXF149" s="7"/>
      <c r="EXG149" s="7"/>
      <c r="EXH149" s="7"/>
      <c r="EXI149" s="7"/>
      <c r="EXJ149" s="7"/>
      <c r="EXK149" s="7"/>
      <c r="EXL149" s="7"/>
      <c r="EXM149" s="7"/>
      <c r="EXN149" s="7"/>
      <c r="EXO149" s="7"/>
      <c r="EXP149" s="7"/>
      <c r="EXQ149" s="7"/>
      <c r="EXR149" s="7"/>
      <c r="EXS149" s="7"/>
      <c r="EXT149" s="7"/>
      <c r="EXU149" s="7"/>
      <c r="EXV149" s="7"/>
      <c r="EXW149" s="7"/>
      <c r="EXX149" s="7"/>
      <c r="EXY149" s="7"/>
      <c r="EXZ149" s="7"/>
      <c r="EYA149" s="7"/>
      <c r="EYB149" s="7"/>
      <c r="EYC149" s="7"/>
      <c r="EYD149" s="7"/>
      <c r="EYE149" s="7"/>
      <c r="EYF149" s="7"/>
      <c r="EYG149" s="7"/>
      <c r="EYH149" s="7"/>
      <c r="EYI149" s="7"/>
      <c r="EYJ149" s="7"/>
      <c r="EYK149" s="7"/>
      <c r="EYL149" s="7"/>
      <c r="EYM149" s="7"/>
      <c r="EYN149" s="7"/>
      <c r="EYO149" s="7"/>
      <c r="EYP149" s="7"/>
      <c r="EYQ149" s="7"/>
      <c r="EYR149" s="7"/>
      <c r="EYS149" s="7"/>
      <c r="EYT149" s="7"/>
      <c r="EYU149" s="7"/>
      <c r="EYV149" s="7"/>
      <c r="EYW149" s="7"/>
      <c r="EYX149" s="7"/>
      <c r="EYY149" s="7"/>
      <c r="EYZ149" s="7"/>
      <c r="EZA149" s="7"/>
      <c r="EZB149" s="7"/>
      <c r="EZC149" s="7"/>
      <c r="EZD149" s="7"/>
      <c r="EZE149" s="7"/>
      <c r="EZF149" s="7"/>
      <c r="EZG149" s="7"/>
      <c r="EZH149" s="7"/>
      <c r="EZI149" s="7"/>
      <c r="EZJ149" s="7"/>
      <c r="EZK149" s="7"/>
      <c r="EZL149" s="7"/>
      <c r="EZM149" s="7"/>
      <c r="EZN149" s="7"/>
      <c r="EZO149" s="7"/>
      <c r="EZP149" s="7"/>
      <c r="EZQ149" s="7"/>
      <c r="EZR149" s="7"/>
      <c r="EZS149" s="7"/>
      <c r="EZT149" s="7"/>
      <c r="EZU149" s="7"/>
      <c r="EZV149" s="7"/>
      <c r="EZW149" s="7"/>
      <c r="EZX149" s="7"/>
      <c r="EZY149" s="7"/>
      <c r="EZZ149" s="7"/>
      <c r="FAA149" s="7"/>
      <c r="FAB149" s="7"/>
      <c r="FAC149" s="7"/>
      <c r="FAD149" s="7"/>
      <c r="FAE149" s="7"/>
      <c r="FAF149" s="7"/>
      <c r="FAG149" s="7"/>
      <c r="FAH149" s="7"/>
      <c r="FAI149" s="7"/>
      <c r="FAJ149" s="7"/>
      <c r="FAK149" s="7"/>
      <c r="FAL149" s="7"/>
      <c r="FAM149" s="7"/>
      <c r="FAN149" s="7"/>
      <c r="FAO149" s="7"/>
      <c r="FAP149" s="7"/>
      <c r="FAQ149" s="7"/>
      <c r="FAR149" s="7"/>
      <c r="FAS149" s="7"/>
      <c r="FAT149" s="7"/>
      <c r="FAU149" s="7"/>
      <c r="FAV149" s="7"/>
      <c r="FAW149" s="7"/>
      <c r="FAX149" s="7"/>
      <c r="FAY149" s="7"/>
      <c r="FAZ149" s="7"/>
      <c r="FBA149" s="7"/>
      <c r="FBB149" s="7"/>
      <c r="FBC149" s="7"/>
      <c r="FBD149" s="7"/>
      <c r="FBE149" s="7"/>
      <c r="FBF149" s="7"/>
      <c r="FBG149" s="7"/>
      <c r="FBH149" s="7"/>
      <c r="FBJ149" s="7"/>
      <c r="FBK149" s="7"/>
      <c r="FBL149" s="7"/>
      <c r="FBM149" s="7"/>
      <c r="FBN149" s="7"/>
      <c r="FBO149" s="7"/>
      <c r="FBP149" s="7"/>
      <c r="FBQ149" s="7"/>
      <c r="FBR149" s="7"/>
      <c r="FBS149" s="7"/>
      <c r="FBT149" s="7"/>
      <c r="FBU149" s="7"/>
      <c r="FBV149" s="7"/>
      <c r="FBW149" s="7"/>
      <c r="FBX149" s="7"/>
      <c r="FBY149" s="7"/>
      <c r="FBZ149" s="7"/>
      <c r="FCA149" s="7"/>
      <c r="FCB149" s="7"/>
      <c r="FCC149" s="7"/>
      <c r="FCD149" s="7"/>
      <c r="FCE149" s="7"/>
      <c r="FCF149" s="7"/>
      <c r="FCG149" s="7"/>
      <c r="FCH149" s="7"/>
      <c r="FCI149" s="7"/>
      <c r="FCJ149" s="7"/>
      <c r="FCK149" s="7"/>
      <c r="FCL149" s="7"/>
      <c r="FCM149" s="7"/>
      <c r="FCN149" s="7"/>
      <c r="FCO149" s="7"/>
      <c r="FCP149" s="7"/>
      <c r="FCQ149" s="7"/>
      <c r="FCR149" s="7"/>
      <c r="FCS149" s="7"/>
      <c r="FCT149" s="7"/>
      <c r="FCU149" s="7"/>
      <c r="FCV149" s="7"/>
      <c r="FCW149" s="7"/>
      <c r="FCX149" s="7"/>
      <c r="FCY149" s="7"/>
      <c r="FCZ149" s="7"/>
      <c r="FDA149" s="7"/>
      <c r="FDB149" s="7"/>
      <c r="FDC149" s="7"/>
      <c r="FDD149" s="7"/>
      <c r="FDE149" s="7"/>
      <c r="FDF149" s="7"/>
      <c r="FDG149" s="7"/>
      <c r="FDH149" s="7"/>
      <c r="FDI149" s="7"/>
      <c r="FDJ149" s="7"/>
      <c r="FDK149" s="7"/>
      <c r="FDL149" s="7"/>
      <c r="FDM149" s="7"/>
      <c r="FDN149" s="7"/>
      <c r="FDO149" s="7"/>
      <c r="FDP149" s="7"/>
      <c r="FDQ149" s="7"/>
      <c r="FDR149" s="7"/>
      <c r="FDS149" s="7"/>
      <c r="FDT149" s="7"/>
      <c r="FDU149" s="7"/>
      <c r="FDV149" s="7"/>
      <c r="FDW149" s="7"/>
      <c r="FDX149" s="7"/>
      <c r="FDY149" s="7"/>
      <c r="FDZ149" s="7"/>
      <c r="FEA149" s="7"/>
      <c r="FEB149" s="7"/>
      <c r="FEC149" s="7"/>
      <c r="FED149" s="7"/>
      <c r="FEE149" s="7"/>
      <c r="FEF149" s="7"/>
      <c r="FEG149" s="7"/>
      <c r="FEH149" s="7"/>
      <c r="FEI149" s="7"/>
      <c r="FEJ149" s="7"/>
      <c r="FEK149" s="7"/>
      <c r="FEL149" s="7"/>
      <c r="FEM149" s="7"/>
      <c r="FEN149" s="7"/>
      <c r="FEO149" s="7"/>
      <c r="FEP149" s="7"/>
      <c r="FEQ149" s="7"/>
      <c r="FER149" s="7"/>
      <c r="FES149" s="7"/>
      <c r="FET149" s="7"/>
      <c r="FEU149" s="7"/>
      <c r="FEV149" s="7"/>
      <c r="FEW149" s="7"/>
      <c r="FEX149" s="7"/>
      <c r="FEY149" s="7"/>
      <c r="FEZ149" s="7"/>
      <c r="FFA149" s="7"/>
      <c r="FFB149" s="7"/>
      <c r="FFC149" s="7"/>
      <c r="FFD149" s="7"/>
      <c r="FFE149" s="7"/>
      <c r="FFF149" s="7"/>
      <c r="FFG149" s="7"/>
      <c r="FFH149" s="7"/>
      <c r="FFI149" s="7"/>
      <c r="FFJ149" s="7"/>
      <c r="FFK149" s="7"/>
      <c r="FFL149" s="7"/>
      <c r="FFM149" s="7"/>
      <c r="FFN149" s="7"/>
      <c r="FFO149" s="7"/>
      <c r="FFP149" s="7"/>
      <c r="FFQ149" s="7"/>
      <c r="FFR149" s="7"/>
      <c r="FFS149" s="7"/>
      <c r="FFT149" s="7"/>
      <c r="FFU149" s="7"/>
      <c r="FFV149" s="7"/>
      <c r="FFW149" s="7"/>
      <c r="FFX149" s="7"/>
      <c r="FFY149" s="7"/>
      <c r="FFZ149" s="7"/>
      <c r="FGA149" s="7"/>
      <c r="FGB149" s="7"/>
      <c r="FGC149" s="7"/>
      <c r="FGD149" s="7"/>
      <c r="FGE149" s="7"/>
      <c r="FGF149" s="7"/>
      <c r="FGG149" s="7"/>
      <c r="FGH149" s="7"/>
      <c r="FGI149" s="7"/>
      <c r="FGJ149" s="7"/>
      <c r="FGK149" s="7"/>
      <c r="FGL149" s="7"/>
      <c r="FGM149" s="7"/>
      <c r="FGN149" s="7"/>
      <c r="FGO149" s="7"/>
      <c r="FGP149" s="7"/>
      <c r="FGQ149" s="7"/>
      <c r="FGR149" s="7"/>
      <c r="FGS149" s="7"/>
      <c r="FGT149" s="7"/>
      <c r="FGU149" s="7"/>
      <c r="FGV149" s="7"/>
      <c r="FGW149" s="7"/>
      <c r="FGX149" s="7"/>
      <c r="FGY149" s="7"/>
      <c r="FGZ149" s="7"/>
      <c r="FHA149" s="7"/>
      <c r="FHB149" s="7"/>
      <c r="FHC149" s="7"/>
      <c r="FHD149" s="7"/>
      <c r="FHE149" s="7"/>
      <c r="FHF149" s="7"/>
      <c r="FHG149" s="7"/>
      <c r="FHH149" s="7"/>
      <c r="FHI149" s="7"/>
      <c r="FHJ149" s="7"/>
      <c r="FHK149" s="7"/>
      <c r="FHL149" s="7"/>
      <c r="FHM149" s="7"/>
      <c r="FHN149" s="7"/>
      <c r="FHO149" s="7"/>
      <c r="FHP149" s="7"/>
      <c r="FHQ149" s="7"/>
      <c r="FHR149" s="7"/>
      <c r="FHS149" s="7"/>
      <c r="FHT149" s="7"/>
      <c r="FHU149" s="7"/>
      <c r="FHV149" s="7"/>
      <c r="FHW149" s="7"/>
      <c r="FHX149" s="7"/>
      <c r="FHY149" s="7"/>
      <c r="FHZ149" s="7"/>
      <c r="FIA149" s="7"/>
      <c r="FIB149" s="7"/>
      <c r="FIC149" s="7"/>
      <c r="FID149" s="7"/>
      <c r="FIE149" s="7"/>
      <c r="FIF149" s="7"/>
      <c r="FIG149" s="7"/>
      <c r="FIH149" s="7"/>
      <c r="FII149" s="7"/>
      <c r="FIJ149" s="7"/>
      <c r="FIK149" s="7"/>
      <c r="FIL149" s="7"/>
      <c r="FIM149" s="7"/>
      <c r="FIN149" s="7"/>
      <c r="FIO149" s="7"/>
      <c r="FIP149" s="7"/>
      <c r="FIQ149" s="7"/>
      <c r="FIR149" s="7"/>
      <c r="FIS149" s="7"/>
      <c r="FIT149" s="7"/>
      <c r="FIU149" s="7"/>
      <c r="FIV149" s="7"/>
      <c r="FIW149" s="7"/>
      <c r="FIX149" s="7"/>
      <c r="FIY149" s="7"/>
      <c r="FIZ149" s="7"/>
      <c r="FJA149" s="7"/>
      <c r="FJB149" s="7"/>
      <c r="FJC149" s="7"/>
      <c r="FJD149" s="7"/>
      <c r="FJE149" s="7"/>
      <c r="FJF149" s="7"/>
      <c r="FJG149" s="7"/>
      <c r="FJH149" s="7"/>
      <c r="FJI149" s="7"/>
      <c r="FJJ149" s="7"/>
      <c r="FJK149" s="7"/>
      <c r="FJL149" s="7"/>
      <c r="FJM149" s="7"/>
      <c r="FJN149" s="7"/>
      <c r="FJO149" s="7"/>
      <c r="FJP149" s="7"/>
      <c r="FJQ149" s="7"/>
      <c r="FJR149" s="7"/>
      <c r="FJS149" s="7"/>
      <c r="FJT149" s="7"/>
      <c r="FJU149" s="7"/>
      <c r="FJV149" s="7"/>
      <c r="FJW149" s="7"/>
      <c r="FJX149" s="7"/>
      <c r="FJY149" s="7"/>
      <c r="FJZ149" s="7"/>
      <c r="FKA149" s="7"/>
      <c r="FKB149" s="7"/>
      <c r="FKC149" s="7"/>
      <c r="FKD149" s="7"/>
      <c r="FKE149" s="7"/>
      <c r="FKF149" s="7"/>
      <c r="FKG149" s="7"/>
      <c r="FKH149" s="7"/>
      <c r="FKI149" s="7"/>
      <c r="FKJ149" s="7"/>
      <c r="FKK149" s="7"/>
      <c r="FKL149" s="7"/>
      <c r="FKM149" s="7"/>
      <c r="FKN149" s="7"/>
      <c r="FKO149" s="7"/>
      <c r="FKP149" s="7"/>
      <c r="FKQ149" s="7"/>
      <c r="FKR149" s="7"/>
      <c r="FKS149" s="7"/>
      <c r="FKT149" s="7"/>
      <c r="FKU149" s="7"/>
      <c r="FKV149" s="7"/>
      <c r="FKW149" s="7"/>
      <c r="FKX149" s="7"/>
      <c r="FKY149" s="7"/>
      <c r="FKZ149" s="7"/>
      <c r="FLA149" s="7"/>
      <c r="FLB149" s="7"/>
      <c r="FLC149" s="7"/>
      <c r="FLD149" s="7"/>
      <c r="FLF149" s="7"/>
      <c r="FLG149" s="7"/>
      <c r="FLH149" s="7"/>
      <c r="FLI149" s="7"/>
      <c r="FLJ149" s="7"/>
      <c r="FLK149" s="7"/>
      <c r="FLL149" s="7"/>
      <c r="FLM149" s="7"/>
      <c r="FLN149" s="7"/>
      <c r="FLO149" s="7"/>
      <c r="FLP149" s="7"/>
      <c r="FLQ149" s="7"/>
      <c r="FLR149" s="7"/>
      <c r="FLS149" s="7"/>
      <c r="FLT149" s="7"/>
      <c r="FLU149" s="7"/>
      <c r="FLV149" s="7"/>
      <c r="FLW149" s="7"/>
      <c r="FLX149" s="7"/>
      <c r="FLY149" s="7"/>
      <c r="FLZ149" s="7"/>
      <c r="FMA149" s="7"/>
      <c r="FMB149" s="7"/>
      <c r="FMC149" s="7"/>
      <c r="FMD149" s="7"/>
      <c r="FME149" s="7"/>
      <c r="FMF149" s="7"/>
      <c r="FMG149" s="7"/>
      <c r="FMH149" s="7"/>
      <c r="FMI149" s="7"/>
      <c r="FMJ149" s="7"/>
      <c r="FMK149" s="7"/>
      <c r="FML149" s="7"/>
      <c r="FMM149" s="7"/>
      <c r="FMN149" s="7"/>
      <c r="FMO149" s="7"/>
      <c r="FMP149" s="7"/>
      <c r="FMQ149" s="7"/>
      <c r="FMR149" s="7"/>
      <c r="FMS149" s="7"/>
      <c r="FMT149" s="7"/>
      <c r="FMU149" s="7"/>
      <c r="FMV149" s="7"/>
      <c r="FMW149" s="7"/>
      <c r="FMX149" s="7"/>
      <c r="FMY149" s="7"/>
      <c r="FMZ149" s="7"/>
      <c r="FNA149" s="7"/>
      <c r="FNB149" s="7"/>
      <c r="FNC149" s="7"/>
      <c r="FND149" s="7"/>
      <c r="FNE149" s="7"/>
      <c r="FNF149" s="7"/>
      <c r="FNG149" s="7"/>
      <c r="FNH149" s="7"/>
      <c r="FNI149" s="7"/>
      <c r="FNJ149" s="7"/>
      <c r="FNK149" s="7"/>
      <c r="FNL149" s="7"/>
      <c r="FNM149" s="7"/>
      <c r="FNN149" s="7"/>
      <c r="FNO149" s="7"/>
      <c r="FNP149" s="7"/>
      <c r="FNQ149" s="7"/>
      <c r="FNR149" s="7"/>
      <c r="FNS149" s="7"/>
      <c r="FNT149" s="7"/>
      <c r="FNU149" s="7"/>
      <c r="FNV149" s="7"/>
      <c r="FNW149" s="7"/>
      <c r="FNX149" s="7"/>
      <c r="FNY149" s="7"/>
      <c r="FNZ149" s="7"/>
      <c r="FOA149" s="7"/>
      <c r="FOB149" s="7"/>
      <c r="FOC149" s="7"/>
      <c r="FOD149" s="7"/>
      <c r="FOE149" s="7"/>
      <c r="FOF149" s="7"/>
      <c r="FOG149" s="7"/>
      <c r="FOH149" s="7"/>
      <c r="FOI149" s="7"/>
      <c r="FOJ149" s="7"/>
      <c r="FOK149" s="7"/>
      <c r="FOL149" s="7"/>
      <c r="FOM149" s="7"/>
      <c r="FON149" s="7"/>
      <c r="FOO149" s="7"/>
      <c r="FOP149" s="7"/>
      <c r="FOQ149" s="7"/>
      <c r="FOR149" s="7"/>
      <c r="FOS149" s="7"/>
      <c r="FOT149" s="7"/>
      <c r="FOU149" s="7"/>
      <c r="FOV149" s="7"/>
      <c r="FOW149" s="7"/>
      <c r="FOX149" s="7"/>
      <c r="FOY149" s="7"/>
      <c r="FOZ149" s="7"/>
      <c r="FPA149" s="7"/>
      <c r="FPB149" s="7"/>
      <c r="FPC149" s="7"/>
      <c r="FPD149" s="7"/>
      <c r="FPE149" s="7"/>
      <c r="FPF149" s="7"/>
      <c r="FPG149" s="7"/>
      <c r="FPH149" s="7"/>
      <c r="FPI149" s="7"/>
      <c r="FPJ149" s="7"/>
      <c r="FPK149" s="7"/>
      <c r="FPL149" s="7"/>
      <c r="FPM149" s="7"/>
      <c r="FPN149" s="7"/>
      <c r="FPO149" s="7"/>
      <c r="FPP149" s="7"/>
      <c r="FPQ149" s="7"/>
      <c r="FPR149" s="7"/>
      <c r="FPS149" s="7"/>
      <c r="FPT149" s="7"/>
      <c r="FPU149" s="7"/>
      <c r="FPV149" s="7"/>
      <c r="FPW149" s="7"/>
      <c r="FPX149" s="7"/>
      <c r="FPY149" s="7"/>
      <c r="FPZ149" s="7"/>
      <c r="FQA149" s="7"/>
      <c r="FQB149" s="7"/>
      <c r="FQC149" s="7"/>
      <c r="FQD149" s="7"/>
      <c r="FQE149" s="7"/>
      <c r="FQF149" s="7"/>
      <c r="FQG149" s="7"/>
      <c r="FQH149" s="7"/>
      <c r="FQI149" s="7"/>
      <c r="FQJ149" s="7"/>
      <c r="FQK149" s="7"/>
      <c r="FQL149" s="7"/>
      <c r="FQM149" s="7"/>
      <c r="FQN149" s="7"/>
      <c r="FQO149" s="7"/>
      <c r="FQP149" s="7"/>
      <c r="FQQ149" s="7"/>
      <c r="FQR149" s="7"/>
      <c r="FQS149" s="7"/>
      <c r="FQT149" s="7"/>
      <c r="FQU149" s="7"/>
      <c r="FQV149" s="7"/>
      <c r="FQW149" s="7"/>
      <c r="FQX149" s="7"/>
      <c r="FQY149" s="7"/>
      <c r="FQZ149" s="7"/>
      <c r="FRA149" s="7"/>
      <c r="FRB149" s="7"/>
      <c r="FRC149" s="7"/>
      <c r="FRD149" s="7"/>
      <c r="FRE149" s="7"/>
      <c r="FRF149" s="7"/>
      <c r="FRG149" s="7"/>
      <c r="FRH149" s="7"/>
      <c r="FRI149" s="7"/>
      <c r="FRJ149" s="7"/>
      <c r="FRK149" s="7"/>
      <c r="FRL149" s="7"/>
      <c r="FRM149" s="7"/>
      <c r="FRN149" s="7"/>
      <c r="FRO149" s="7"/>
      <c r="FRP149" s="7"/>
      <c r="FRQ149" s="7"/>
      <c r="FRR149" s="7"/>
      <c r="FRS149" s="7"/>
      <c r="FRT149" s="7"/>
      <c r="FRU149" s="7"/>
      <c r="FRV149" s="7"/>
      <c r="FRW149" s="7"/>
      <c r="FRX149" s="7"/>
      <c r="FRY149" s="7"/>
      <c r="FRZ149" s="7"/>
      <c r="FSA149" s="7"/>
      <c r="FSB149" s="7"/>
      <c r="FSC149" s="7"/>
      <c r="FSD149" s="7"/>
      <c r="FSE149" s="7"/>
      <c r="FSF149" s="7"/>
      <c r="FSG149" s="7"/>
      <c r="FSH149" s="7"/>
      <c r="FSI149" s="7"/>
      <c r="FSJ149" s="7"/>
      <c r="FSK149" s="7"/>
      <c r="FSL149" s="7"/>
      <c r="FSM149" s="7"/>
      <c r="FSN149" s="7"/>
      <c r="FSO149" s="7"/>
      <c r="FSP149" s="7"/>
      <c r="FSQ149" s="7"/>
      <c r="FSR149" s="7"/>
      <c r="FSS149" s="7"/>
      <c r="FST149" s="7"/>
      <c r="FSU149" s="7"/>
      <c r="FSV149" s="7"/>
      <c r="FSW149" s="7"/>
      <c r="FSX149" s="7"/>
      <c r="FSY149" s="7"/>
      <c r="FSZ149" s="7"/>
      <c r="FTA149" s="7"/>
      <c r="FTB149" s="7"/>
      <c r="FTC149" s="7"/>
      <c r="FTD149" s="7"/>
      <c r="FTE149" s="7"/>
      <c r="FTF149" s="7"/>
      <c r="FTG149" s="7"/>
      <c r="FTH149" s="7"/>
      <c r="FTI149" s="7"/>
      <c r="FTJ149" s="7"/>
      <c r="FTK149" s="7"/>
      <c r="FTL149" s="7"/>
      <c r="FTM149" s="7"/>
      <c r="FTN149" s="7"/>
      <c r="FTO149" s="7"/>
      <c r="FTP149" s="7"/>
      <c r="FTQ149" s="7"/>
      <c r="FTR149" s="7"/>
      <c r="FTS149" s="7"/>
      <c r="FTT149" s="7"/>
      <c r="FTU149" s="7"/>
      <c r="FTV149" s="7"/>
      <c r="FTW149" s="7"/>
      <c r="FTX149" s="7"/>
      <c r="FTY149" s="7"/>
      <c r="FTZ149" s="7"/>
      <c r="FUA149" s="7"/>
      <c r="FUB149" s="7"/>
      <c r="FUC149" s="7"/>
      <c r="FUD149" s="7"/>
      <c r="FUE149" s="7"/>
      <c r="FUF149" s="7"/>
      <c r="FUG149" s="7"/>
      <c r="FUH149" s="7"/>
      <c r="FUI149" s="7"/>
      <c r="FUJ149" s="7"/>
      <c r="FUK149" s="7"/>
      <c r="FUL149" s="7"/>
      <c r="FUM149" s="7"/>
      <c r="FUN149" s="7"/>
      <c r="FUO149" s="7"/>
      <c r="FUP149" s="7"/>
      <c r="FUQ149" s="7"/>
      <c r="FUR149" s="7"/>
      <c r="FUS149" s="7"/>
      <c r="FUT149" s="7"/>
      <c r="FUU149" s="7"/>
      <c r="FUV149" s="7"/>
      <c r="FUW149" s="7"/>
      <c r="FUX149" s="7"/>
      <c r="FUY149" s="7"/>
      <c r="FUZ149" s="7"/>
      <c r="FVB149" s="7"/>
      <c r="FVC149" s="7"/>
      <c r="FVD149" s="7"/>
      <c r="FVE149" s="7"/>
      <c r="FVF149" s="7"/>
      <c r="FVG149" s="7"/>
      <c r="FVH149" s="7"/>
      <c r="FVI149" s="7"/>
      <c r="FVJ149" s="7"/>
      <c r="FVK149" s="7"/>
      <c r="FVL149" s="7"/>
      <c r="FVM149" s="7"/>
      <c r="FVN149" s="7"/>
      <c r="FVO149" s="7"/>
      <c r="FVP149" s="7"/>
      <c r="FVQ149" s="7"/>
      <c r="FVR149" s="7"/>
      <c r="FVS149" s="7"/>
      <c r="FVT149" s="7"/>
      <c r="FVU149" s="7"/>
      <c r="FVV149" s="7"/>
      <c r="FVW149" s="7"/>
      <c r="FVX149" s="7"/>
      <c r="FVY149" s="7"/>
      <c r="FVZ149" s="7"/>
      <c r="FWA149" s="7"/>
      <c r="FWB149" s="7"/>
      <c r="FWC149" s="7"/>
      <c r="FWD149" s="7"/>
      <c r="FWE149" s="7"/>
      <c r="FWF149" s="7"/>
      <c r="FWG149" s="7"/>
      <c r="FWH149" s="7"/>
      <c r="FWI149" s="7"/>
      <c r="FWJ149" s="7"/>
      <c r="FWK149" s="7"/>
      <c r="FWL149" s="7"/>
      <c r="FWM149" s="7"/>
      <c r="FWN149" s="7"/>
      <c r="FWO149" s="7"/>
      <c r="FWP149" s="7"/>
      <c r="FWQ149" s="7"/>
      <c r="FWR149" s="7"/>
      <c r="FWS149" s="7"/>
      <c r="FWT149" s="7"/>
      <c r="FWU149" s="7"/>
      <c r="FWV149" s="7"/>
      <c r="FWW149" s="7"/>
      <c r="FWX149" s="7"/>
      <c r="FWY149" s="7"/>
      <c r="FWZ149" s="7"/>
      <c r="FXA149" s="7"/>
      <c r="FXB149" s="7"/>
      <c r="FXC149" s="7"/>
      <c r="FXD149" s="7"/>
      <c r="FXE149" s="7"/>
      <c r="FXF149" s="7"/>
      <c r="FXG149" s="7"/>
      <c r="FXH149" s="7"/>
      <c r="FXI149" s="7"/>
      <c r="FXJ149" s="7"/>
      <c r="FXK149" s="7"/>
      <c r="FXL149" s="7"/>
      <c r="FXM149" s="7"/>
      <c r="FXN149" s="7"/>
      <c r="FXO149" s="7"/>
      <c r="FXP149" s="7"/>
      <c r="FXQ149" s="7"/>
      <c r="FXR149" s="7"/>
      <c r="FXS149" s="7"/>
      <c r="FXT149" s="7"/>
      <c r="FXU149" s="7"/>
      <c r="FXV149" s="7"/>
      <c r="FXW149" s="7"/>
      <c r="FXX149" s="7"/>
      <c r="FXY149" s="7"/>
      <c r="FXZ149" s="7"/>
      <c r="FYA149" s="7"/>
      <c r="FYB149" s="7"/>
      <c r="FYC149" s="7"/>
      <c r="FYD149" s="7"/>
      <c r="FYE149" s="7"/>
      <c r="FYF149" s="7"/>
      <c r="FYG149" s="7"/>
      <c r="FYH149" s="7"/>
      <c r="FYI149" s="7"/>
      <c r="FYJ149" s="7"/>
      <c r="FYK149" s="7"/>
      <c r="FYL149" s="7"/>
      <c r="FYM149" s="7"/>
      <c r="FYN149" s="7"/>
      <c r="FYO149" s="7"/>
      <c r="FYP149" s="7"/>
      <c r="FYQ149" s="7"/>
      <c r="FYR149" s="7"/>
      <c r="FYS149" s="7"/>
      <c r="FYT149" s="7"/>
      <c r="FYU149" s="7"/>
      <c r="FYV149" s="7"/>
      <c r="FYW149" s="7"/>
      <c r="FYX149" s="7"/>
      <c r="FYY149" s="7"/>
      <c r="FYZ149" s="7"/>
      <c r="FZA149" s="7"/>
      <c r="FZB149" s="7"/>
      <c r="FZC149" s="7"/>
      <c r="FZD149" s="7"/>
      <c r="FZE149" s="7"/>
      <c r="FZF149" s="7"/>
      <c r="FZG149" s="7"/>
      <c r="FZH149" s="7"/>
      <c r="FZI149" s="7"/>
      <c r="FZJ149" s="7"/>
      <c r="FZK149" s="7"/>
      <c r="FZL149" s="7"/>
      <c r="FZM149" s="7"/>
      <c r="FZN149" s="7"/>
      <c r="FZO149" s="7"/>
      <c r="FZP149" s="7"/>
      <c r="FZQ149" s="7"/>
      <c r="FZR149" s="7"/>
      <c r="FZS149" s="7"/>
      <c r="FZT149" s="7"/>
      <c r="FZU149" s="7"/>
      <c r="FZV149" s="7"/>
      <c r="FZW149" s="7"/>
      <c r="FZX149" s="7"/>
      <c r="FZY149" s="7"/>
      <c r="FZZ149" s="7"/>
      <c r="GAA149" s="7"/>
      <c r="GAB149" s="7"/>
      <c r="GAC149" s="7"/>
      <c r="GAD149" s="7"/>
      <c r="GAE149" s="7"/>
      <c r="GAF149" s="7"/>
      <c r="GAG149" s="7"/>
      <c r="GAH149" s="7"/>
      <c r="GAI149" s="7"/>
      <c r="GAJ149" s="7"/>
      <c r="GAK149" s="7"/>
      <c r="GAL149" s="7"/>
      <c r="GAM149" s="7"/>
      <c r="GAN149" s="7"/>
      <c r="GAO149" s="7"/>
      <c r="GAP149" s="7"/>
      <c r="GAQ149" s="7"/>
      <c r="GAR149" s="7"/>
      <c r="GAS149" s="7"/>
      <c r="GAT149" s="7"/>
      <c r="GAU149" s="7"/>
      <c r="GAV149" s="7"/>
      <c r="GAW149" s="7"/>
      <c r="GAX149" s="7"/>
      <c r="GAY149" s="7"/>
      <c r="GAZ149" s="7"/>
      <c r="GBA149" s="7"/>
      <c r="GBB149" s="7"/>
      <c r="GBC149" s="7"/>
      <c r="GBD149" s="7"/>
      <c r="GBE149" s="7"/>
      <c r="GBF149" s="7"/>
      <c r="GBG149" s="7"/>
      <c r="GBH149" s="7"/>
      <c r="GBI149" s="7"/>
      <c r="GBJ149" s="7"/>
      <c r="GBK149" s="7"/>
      <c r="GBL149" s="7"/>
      <c r="GBM149" s="7"/>
      <c r="GBN149" s="7"/>
      <c r="GBO149" s="7"/>
      <c r="GBP149" s="7"/>
      <c r="GBQ149" s="7"/>
      <c r="GBR149" s="7"/>
      <c r="GBS149" s="7"/>
      <c r="GBT149" s="7"/>
      <c r="GBU149" s="7"/>
      <c r="GBV149" s="7"/>
      <c r="GBW149" s="7"/>
      <c r="GBX149" s="7"/>
      <c r="GBY149" s="7"/>
      <c r="GBZ149" s="7"/>
      <c r="GCA149" s="7"/>
      <c r="GCB149" s="7"/>
      <c r="GCC149" s="7"/>
      <c r="GCD149" s="7"/>
      <c r="GCE149" s="7"/>
      <c r="GCF149" s="7"/>
      <c r="GCG149" s="7"/>
      <c r="GCH149" s="7"/>
      <c r="GCI149" s="7"/>
      <c r="GCJ149" s="7"/>
      <c r="GCK149" s="7"/>
      <c r="GCL149" s="7"/>
      <c r="GCM149" s="7"/>
      <c r="GCN149" s="7"/>
      <c r="GCO149" s="7"/>
      <c r="GCP149" s="7"/>
      <c r="GCQ149" s="7"/>
      <c r="GCR149" s="7"/>
      <c r="GCS149" s="7"/>
      <c r="GCT149" s="7"/>
      <c r="GCU149" s="7"/>
      <c r="GCV149" s="7"/>
      <c r="GCW149" s="7"/>
      <c r="GCX149" s="7"/>
      <c r="GCY149" s="7"/>
      <c r="GCZ149" s="7"/>
      <c r="GDA149" s="7"/>
      <c r="GDB149" s="7"/>
      <c r="GDC149" s="7"/>
      <c r="GDD149" s="7"/>
      <c r="GDE149" s="7"/>
      <c r="GDF149" s="7"/>
      <c r="GDG149" s="7"/>
      <c r="GDH149" s="7"/>
      <c r="GDI149" s="7"/>
      <c r="GDJ149" s="7"/>
      <c r="GDK149" s="7"/>
      <c r="GDL149" s="7"/>
      <c r="GDM149" s="7"/>
      <c r="GDN149" s="7"/>
      <c r="GDO149" s="7"/>
      <c r="GDP149" s="7"/>
      <c r="GDQ149" s="7"/>
      <c r="GDR149" s="7"/>
      <c r="GDS149" s="7"/>
      <c r="GDT149" s="7"/>
      <c r="GDU149" s="7"/>
      <c r="GDV149" s="7"/>
      <c r="GDW149" s="7"/>
      <c r="GDX149" s="7"/>
      <c r="GDY149" s="7"/>
      <c r="GDZ149" s="7"/>
      <c r="GEA149" s="7"/>
      <c r="GEB149" s="7"/>
      <c r="GEC149" s="7"/>
      <c r="GED149" s="7"/>
      <c r="GEE149" s="7"/>
      <c r="GEF149" s="7"/>
      <c r="GEG149" s="7"/>
      <c r="GEH149" s="7"/>
      <c r="GEI149" s="7"/>
      <c r="GEJ149" s="7"/>
      <c r="GEK149" s="7"/>
      <c r="GEL149" s="7"/>
      <c r="GEM149" s="7"/>
      <c r="GEN149" s="7"/>
      <c r="GEO149" s="7"/>
      <c r="GEP149" s="7"/>
      <c r="GEQ149" s="7"/>
      <c r="GER149" s="7"/>
      <c r="GES149" s="7"/>
      <c r="GET149" s="7"/>
      <c r="GEU149" s="7"/>
      <c r="GEV149" s="7"/>
      <c r="GEX149" s="7"/>
      <c r="GEY149" s="7"/>
      <c r="GEZ149" s="7"/>
      <c r="GFA149" s="7"/>
      <c r="GFB149" s="7"/>
      <c r="GFC149" s="7"/>
      <c r="GFD149" s="7"/>
      <c r="GFE149" s="7"/>
      <c r="GFF149" s="7"/>
      <c r="GFG149" s="7"/>
      <c r="GFH149" s="7"/>
      <c r="GFI149" s="7"/>
      <c r="GFJ149" s="7"/>
      <c r="GFK149" s="7"/>
      <c r="GFL149" s="7"/>
      <c r="GFM149" s="7"/>
      <c r="GFN149" s="7"/>
      <c r="GFO149" s="7"/>
      <c r="GFP149" s="7"/>
      <c r="GFQ149" s="7"/>
      <c r="GFR149" s="7"/>
      <c r="GFS149" s="7"/>
      <c r="GFT149" s="7"/>
      <c r="GFU149" s="7"/>
      <c r="GFV149" s="7"/>
      <c r="GFW149" s="7"/>
      <c r="GFX149" s="7"/>
      <c r="GFY149" s="7"/>
      <c r="GFZ149" s="7"/>
      <c r="GGA149" s="7"/>
      <c r="GGB149" s="7"/>
      <c r="GGC149" s="7"/>
      <c r="GGD149" s="7"/>
      <c r="GGE149" s="7"/>
      <c r="GGF149" s="7"/>
      <c r="GGG149" s="7"/>
      <c r="GGH149" s="7"/>
      <c r="GGI149" s="7"/>
      <c r="GGJ149" s="7"/>
      <c r="GGK149" s="7"/>
      <c r="GGL149" s="7"/>
      <c r="GGM149" s="7"/>
      <c r="GGN149" s="7"/>
      <c r="GGO149" s="7"/>
      <c r="GGP149" s="7"/>
      <c r="GGQ149" s="7"/>
      <c r="GGR149" s="7"/>
      <c r="GGS149" s="7"/>
      <c r="GGT149" s="7"/>
      <c r="GGU149" s="7"/>
      <c r="GGV149" s="7"/>
      <c r="GGW149" s="7"/>
      <c r="GGX149" s="7"/>
      <c r="GGY149" s="7"/>
      <c r="GGZ149" s="7"/>
      <c r="GHA149" s="7"/>
      <c r="GHB149" s="7"/>
      <c r="GHC149" s="7"/>
      <c r="GHD149" s="7"/>
      <c r="GHE149" s="7"/>
      <c r="GHF149" s="7"/>
      <c r="GHG149" s="7"/>
      <c r="GHH149" s="7"/>
      <c r="GHI149" s="7"/>
      <c r="GHJ149" s="7"/>
      <c r="GHK149" s="7"/>
      <c r="GHL149" s="7"/>
      <c r="GHM149" s="7"/>
      <c r="GHN149" s="7"/>
      <c r="GHO149" s="7"/>
      <c r="GHP149" s="7"/>
      <c r="GHQ149" s="7"/>
      <c r="GHR149" s="7"/>
      <c r="GHS149" s="7"/>
      <c r="GHT149" s="7"/>
      <c r="GHU149" s="7"/>
      <c r="GHV149" s="7"/>
      <c r="GHW149" s="7"/>
      <c r="GHX149" s="7"/>
      <c r="GHY149" s="7"/>
      <c r="GHZ149" s="7"/>
      <c r="GIA149" s="7"/>
      <c r="GIB149" s="7"/>
      <c r="GIC149" s="7"/>
      <c r="GID149" s="7"/>
      <c r="GIE149" s="7"/>
      <c r="GIF149" s="7"/>
      <c r="GIG149" s="7"/>
      <c r="GIH149" s="7"/>
      <c r="GII149" s="7"/>
      <c r="GIJ149" s="7"/>
      <c r="GIK149" s="7"/>
      <c r="GIL149" s="7"/>
      <c r="GIM149" s="7"/>
      <c r="GIN149" s="7"/>
      <c r="GIO149" s="7"/>
      <c r="GIP149" s="7"/>
      <c r="GIQ149" s="7"/>
      <c r="GIR149" s="7"/>
      <c r="GIS149" s="7"/>
      <c r="GIT149" s="7"/>
      <c r="GIU149" s="7"/>
      <c r="GIV149" s="7"/>
      <c r="GIW149" s="7"/>
      <c r="GIX149" s="7"/>
      <c r="GIY149" s="7"/>
      <c r="GIZ149" s="7"/>
      <c r="GJA149" s="7"/>
      <c r="GJB149" s="7"/>
      <c r="GJC149" s="7"/>
      <c r="GJD149" s="7"/>
      <c r="GJE149" s="7"/>
      <c r="GJF149" s="7"/>
      <c r="GJG149" s="7"/>
      <c r="GJH149" s="7"/>
      <c r="GJI149" s="7"/>
      <c r="GJJ149" s="7"/>
      <c r="GJK149" s="7"/>
      <c r="GJL149" s="7"/>
      <c r="GJM149" s="7"/>
      <c r="GJN149" s="7"/>
      <c r="GJO149" s="7"/>
      <c r="GJP149" s="7"/>
      <c r="GJQ149" s="7"/>
      <c r="GJR149" s="7"/>
      <c r="GJS149" s="7"/>
      <c r="GJT149" s="7"/>
      <c r="GJU149" s="7"/>
      <c r="GJV149" s="7"/>
      <c r="GJW149" s="7"/>
      <c r="GJX149" s="7"/>
      <c r="GJY149" s="7"/>
      <c r="GJZ149" s="7"/>
      <c r="GKA149" s="7"/>
      <c r="GKB149" s="7"/>
      <c r="GKC149" s="7"/>
      <c r="GKD149" s="7"/>
      <c r="GKE149" s="7"/>
      <c r="GKF149" s="7"/>
      <c r="GKG149" s="7"/>
      <c r="GKH149" s="7"/>
      <c r="GKI149" s="7"/>
      <c r="GKJ149" s="7"/>
      <c r="GKK149" s="7"/>
      <c r="GKL149" s="7"/>
      <c r="GKM149" s="7"/>
      <c r="GKN149" s="7"/>
      <c r="GKO149" s="7"/>
      <c r="GKP149" s="7"/>
      <c r="GKQ149" s="7"/>
      <c r="GKR149" s="7"/>
      <c r="GKS149" s="7"/>
      <c r="GKT149" s="7"/>
      <c r="GKU149" s="7"/>
      <c r="GKV149" s="7"/>
      <c r="GKW149" s="7"/>
      <c r="GKX149" s="7"/>
      <c r="GKY149" s="7"/>
      <c r="GKZ149" s="7"/>
      <c r="GLA149" s="7"/>
      <c r="GLB149" s="7"/>
      <c r="GLC149" s="7"/>
      <c r="GLD149" s="7"/>
      <c r="GLE149" s="7"/>
      <c r="GLF149" s="7"/>
      <c r="GLG149" s="7"/>
      <c r="GLH149" s="7"/>
      <c r="GLI149" s="7"/>
      <c r="GLJ149" s="7"/>
      <c r="GLK149" s="7"/>
      <c r="GLL149" s="7"/>
      <c r="GLM149" s="7"/>
      <c r="GLN149" s="7"/>
      <c r="GLO149" s="7"/>
      <c r="GLP149" s="7"/>
      <c r="GLQ149" s="7"/>
      <c r="GLR149" s="7"/>
      <c r="GLS149" s="7"/>
      <c r="GLT149" s="7"/>
      <c r="GLU149" s="7"/>
      <c r="GLV149" s="7"/>
      <c r="GLW149" s="7"/>
      <c r="GLX149" s="7"/>
      <c r="GLY149" s="7"/>
      <c r="GLZ149" s="7"/>
      <c r="GMA149" s="7"/>
      <c r="GMB149" s="7"/>
      <c r="GMC149" s="7"/>
      <c r="GMD149" s="7"/>
      <c r="GME149" s="7"/>
      <c r="GMF149" s="7"/>
      <c r="GMG149" s="7"/>
      <c r="GMH149" s="7"/>
      <c r="GMI149" s="7"/>
      <c r="GMJ149" s="7"/>
      <c r="GMK149" s="7"/>
      <c r="GML149" s="7"/>
      <c r="GMM149" s="7"/>
      <c r="GMN149" s="7"/>
      <c r="GMO149" s="7"/>
      <c r="GMP149" s="7"/>
      <c r="GMQ149" s="7"/>
      <c r="GMR149" s="7"/>
      <c r="GMS149" s="7"/>
      <c r="GMT149" s="7"/>
      <c r="GMU149" s="7"/>
      <c r="GMV149" s="7"/>
      <c r="GMW149" s="7"/>
      <c r="GMX149" s="7"/>
      <c r="GMY149" s="7"/>
      <c r="GMZ149" s="7"/>
      <c r="GNA149" s="7"/>
      <c r="GNB149" s="7"/>
      <c r="GNC149" s="7"/>
      <c r="GND149" s="7"/>
      <c r="GNE149" s="7"/>
      <c r="GNF149" s="7"/>
      <c r="GNG149" s="7"/>
      <c r="GNH149" s="7"/>
      <c r="GNI149" s="7"/>
      <c r="GNJ149" s="7"/>
      <c r="GNK149" s="7"/>
      <c r="GNL149" s="7"/>
      <c r="GNM149" s="7"/>
      <c r="GNN149" s="7"/>
      <c r="GNO149" s="7"/>
      <c r="GNP149" s="7"/>
      <c r="GNQ149" s="7"/>
      <c r="GNR149" s="7"/>
      <c r="GNS149" s="7"/>
      <c r="GNT149" s="7"/>
      <c r="GNU149" s="7"/>
      <c r="GNV149" s="7"/>
      <c r="GNW149" s="7"/>
      <c r="GNX149" s="7"/>
      <c r="GNY149" s="7"/>
      <c r="GNZ149" s="7"/>
      <c r="GOA149" s="7"/>
      <c r="GOB149" s="7"/>
      <c r="GOC149" s="7"/>
      <c r="GOD149" s="7"/>
      <c r="GOE149" s="7"/>
      <c r="GOF149" s="7"/>
      <c r="GOG149" s="7"/>
      <c r="GOH149" s="7"/>
      <c r="GOI149" s="7"/>
      <c r="GOJ149" s="7"/>
      <c r="GOK149" s="7"/>
      <c r="GOL149" s="7"/>
      <c r="GOM149" s="7"/>
      <c r="GON149" s="7"/>
      <c r="GOO149" s="7"/>
      <c r="GOP149" s="7"/>
      <c r="GOQ149" s="7"/>
      <c r="GOR149" s="7"/>
      <c r="GOT149" s="7"/>
      <c r="GOU149" s="7"/>
      <c r="GOV149" s="7"/>
      <c r="GOW149" s="7"/>
      <c r="GOX149" s="7"/>
      <c r="GOY149" s="7"/>
      <c r="GOZ149" s="7"/>
      <c r="GPA149" s="7"/>
      <c r="GPB149" s="7"/>
      <c r="GPC149" s="7"/>
      <c r="GPD149" s="7"/>
      <c r="GPE149" s="7"/>
      <c r="GPF149" s="7"/>
      <c r="GPG149" s="7"/>
      <c r="GPH149" s="7"/>
      <c r="GPI149" s="7"/>
      <c r="GPJ149" s="7"/>
      <c r="GPK149" s="7"/>
      <c r="GPL149" s="7"/>
      <c r="GPM149" s="7"/>
      <c r="GPN149" s="7"/>
      <c r="GPO149" s="7"/>
      <c r="GPP149" s="7"/>
      <c r="GPQ149" s="7"/>
      <c r="GPR149" s="7"/>
      <c r="GPS149" s="7"/>
      <c r="GPT149" s="7"/>
      <c r="GPU149" s="7"/>
      <c r="GPV149" s="7"/>
      <c r="GPW149" s="7"/>
      <c r="GPX149" s="7"/>
      <c r="GPY149" s="7"/>
      <c r="GPZ149" s="7"/>
      <c r="GQA149" s="7"/>
      <c r="GQB149" s="7"/>
      <c r="GQC149" s="7"/>
      <c r="GQD149" s="7"/>
      <c r="GQE149" s="7"/>
      <c r="GQF149" s="7"/>
      <c r="GQG149" s="7"/>
      <c r="GQH149" s="7"/>
      <c r="GQI149" s="7"/>
      <c r="GQJ149" s="7"/>
      <c r="GQK149" s="7"/>
      <c r="GQL149" s="7"/>
      <c r="GQM149" s="7"/>
      <c r="GQN149" s="7"/>
      <c r="GQO149" s="7"/>
      <c r="GQP149" s="7"/>
      <c r="GQQ149" s="7"/>
      <c r="GQR149" s="7"/>
      <c r="GQS149" s="7"/>
      <c r="GQT149" s="7"/>
      <c r="GQU149" s="7"/>
      <c r="GQV149" s="7"/>
      <c r="GQW149" s="7"/>
      <c r="GQX149" s="7"/>
      <c r="GQY149" s="7"/>
      <c r="GQZ149" s="7"/>
      <c r="GRA149" s="7"/>
      <c r="GRB149" s="7"/>
      <c r="GRC149" s="7"/>
      <c r="GRD149" s="7"/>
      <c r="GRE149" s="7"/>
      <c r="GRF149" s="7"/>
      <c r="GRG149" s="7"/>
      <c r="GRH149" s="7"/>
      <c r="GRI149" s="7"/>
      <c r="GRJ149" s="7"/>
      <c r="GRK149" s="7"/>
      <c r="GRL149" s="7"/>
      <c r="GRM149" s="7"/>
      <c r="GRN149" s="7"/>
      <c r="GRO149" s="7"/>
      <c r="GRP149" s="7"/>
      <c r="GRQ149" s="7"/>
      <c r="GRR149" s="7"/>
      <c r="GRS149" s="7"/>
      <c r="GRT149" s="7"/>
      <c r="GRU149" s="7"/>
      <c r="GRV149" s="7"/>
      <c r="GRW149" s="7"/>
      <c r="GRX149" s="7"/>
      <c r="GRY149" s="7"/>
      <c r="GRZ149" s="7"/>
      <c r="GSA149" s="7"/>
      <c r="GSB149" s="7"/>
      <c r="GSC149" s="7"/>
      <c r="GSD149" s="7"/>
      <c r="GSE149" s="7"/>
      <c r="GSF149" s="7"/>
      <c r="GSG149" s="7"/>
      <c r="GSH149" s="7"/>
      <c r="GSI149" s="7"/>
      <c r="GSJ149" s="7"/>
      <c r="GSK149" s="7"/>
      <c r="GSL149" s="7"/>
      <c r="GSM149" s="7"/>
      <c r="GSN149" s="7"/>
      <c r="GSO149" s="7"/>
      <c r="GSP149" s="7"/>
      <c r="GSQ149" s="7"/>
      <c r="GSR149" s="7"/>
      <c r="GSS149" s="7"/>
      <c r="GST149" s="7"/>
      <c r="GSU149" s="7"/>
      <c r="GSV149" s="7"/>
      <c r="GSW149" s="7"/>
      <c r="GSX149" s="7"/>
      <c r="GSY149" s="7"/>
      <c r="GSZ149" s="7"/>
      <c r="GTA149" s="7"/>
      <c r="GTB149" s="7"/>
      <c r="GTC149" s="7"/>
      <c r="GTD149" s="7"/>
      <c r="GTE149" s="7"/>
      <c r="GTF149" s="7"/>
      <c r="GTG149" s="7"/>
      <c r="GTH149" s="7"/>
      <c r="GTI149" s="7"/>
      <c r="GTJ149" s="7"/>
      <c r="GTK149" s="7"/>
      <c r="GTL149" s="7"/>
      <c r="GTM149" s="7"/>
      <c r="GTN149" s="7"/>
      <c r="GTO149" s="7"/>
      <c r="GTP149" s="7"/>
      <c r="GTQ149" s="7"/>
      <c r="GTR149" s="7"/>
      <c r="GTS149" s="7"/>
      <c r="GTT149" s="7"/>
      <c r="GTU149" s="7"/>
      <c r="GTV149" s="7"/>
      <c r="GTW149" s="7"/>
      <c r="GTX149" s="7"/>
      <c r="GTY149" s="7"/>
      <c r="GTZ149" s="7"/>
      <c r="GUA149" s="7"/>
      <c r="GUB149" s="7"/>
      <c r="GUC149" s="7"/>
      <c r="GUD149" s="7"/>
      <c r="GUE149" s="7"/>
      <c r="GUF149" s="7"/>
      <c r="GUG149" s="7"/>
      <c r="GUH149" s="7"/>
      <c r="GUI149" s="7"/>
      <c r="GUJ149" s="7"/>
      <c r="GUK149" s="7"/>
      <c r="GUL149" s="7"/>
      <c r="GUM149" s="7"/>
      <c r="GUN149" s="7"/>
      <c r="GUO149" s="7"/>
      <c r="GUP149" s="7"/>
      <c r="GUQ149" s="7"/>
      <c r="GUR149" s="7"/>
      <c r="GUS149" s="7"/>
      <c r="GUT149" s="7"/>
      <c r="GUU149" s="7"/>
      <c r="GUV149" s="7"/>
      <c r="GUW149" s="7"/>
      <c r="GUX149" s="7"/>
      <c r="GUY149" s="7"/>
      <c r="GUZ149" s="7"/>
      <c r="GVA149" s="7"/>
      <c r="GVB149" s="7"/>
      <c r="GVC149" s="7"/>
      <c r="GVD149" s="7"/>
      <c r="GVE149" s="7"/>
      <c r="GVF149" s="7"/>
      <c r="GVG149" s="7"/>
      <c r="GVH149" s="7"/>
      <c r="GVI149" s="7"/>
      <c r="GVJ149" s="7"/>
      <c r="GVK149" s="7"/>
      <c r="GVL149" s="7"/>
      <c r="GVM149" s="7"/>
      <c r="GVN149" s="7"/>
      <c r="GVO149" s="7"/>
      <c r="GVP149" s="7"/>
      <c r="GVQ149" s="7"/>
      <c r="GVR149" s="7"/>
      <c r="GVS149" s="7"/>
      <c r="GVT149" s="7"/>
      <c r="GVU149" s="7"/>
      <c r="GVV149" s="7"/>
      <c r="GVW149" s="7"/>
      <c r="GVX149" s="7"/>
      <c r="GVY149" s="7"/>
      <c r="GVZ149" s="7"/>
      <c r="GWA149" s="7"/>
      <c r="GWB149" s="7"/>
      <c r="GWC149" s="7"/>
      <c r="GWD149" s="7"/>
      <c r="GWE149" s="7"/>
      <c r="GWF149" s="7"/>
      <c r="GWG149" s="7"/>
      <c r="GWH149" s="7"/>
      <c r="GWI149" s="7"/>
      <c r="GWJ149" s="7"/>
      <c r="GWK149" s="7"/>
      <c r="GWL149" s="7"/>
      <c r="GWM149" s="7"/>
      <c r="GWN149" s="7"/>
      <c r="GWO149" s="7"/>
      <c r="GWP149" s="7"/>
      <c r="GWQ149" s="7"/>
      <c r="GWR149" s="7"/>
      <c r="GWS149" s="7"/>
      <c r="GWT149" s="7"/>
      <c r="GWU149" s="7"/>
      <c r="GWV149" s="7"/>
      <c r="GWW149" s="7"/>
      <c r="GWX149" s="7"/>
      <c r="GWY149" s="7"/>
      <c r="GWZ149" s="7"/>
      <c r="GXA149" s="7"/>
      <c r="GXB149" s="7"/>
      <c r="GXC149" s="7"/>
      <c r="GXD149" s="7"/>
      <c r="GXE149" s="7"/>
      <c r="GXF149" s="7"/>
      <c r="GXG149" s="7"/>
      <c r="GXH149" s="7"/>
      <c r="GXI149" s="7"/>
      <c r="GXJ149" s="7"/>
      <c r="GXK149" s="7"/>
      <c r="GXL149" s="7"/>
      <c r="GXM149" s="7"/>
      <c r="GXN149" s="7"/>
      <c r="GXO149" s="7"/>
      <c r="GXP149" s="7"/>
      <c r="GXQ149" s="7"/>
      <c r="GXR149" s="7"/>
      <c r="GXS149" s="7"/>
      <c r="GXT149" s="7"/>
      <c r="GXU149" s="7"/>
      <c r="GXV149" s="7"/>
      <c r="GXW149" s="7"/>
      <c r="GXX149" s="7"/>
      <c r="GXY149" s="7"/>
      <c r="GXZ149" s="7"/>
      <c r="GYA149" s="7"/>
      <c r="GYB149" s="7"/>
      <c r="GYC149" s="7"/>
      <c r="GYD149" s="7"/>
      <c r="GYE149" s="7"/>
      <c r="GYF149" s="7"/>
      <c r="GYG149" s="7"/>
      <c r="GYH149" s="7"/>
      <c r="GYI149" s="7"/>
      <c r="GYJ149" s="7"/>
      <c r="GYK149" s="7"/>
      <c r="GYL149" s="7"/>
      <c r="GYM149" s="7"/>
      <c r="GYN149" s="7"/>
      <c r="GYP149" s="7"/>
      <c r="GYQ149" s="7"/>
      <c r="GYR149" s="7"/>
      <c r="GYS149" s="7"/>
      <c r="GYT149" s="7"/>
      <c r="GYU149" s="7"/>
      <c r="GYV149" s="7"/>
      <c r="GYW149" s="7"/>
      <c r="GYX149" s="7"/>
      <c r="GYY149" s="7"/>
      <c r="GYZ149" s="7"/>
      <c r="GZA149" s="7"/>
      <c r="GZB149" s="7"/>
      <c r="GZC149" s="7"/>
      <c r="GZD149" s="7"/>
      <c r="GZE149" s="7"/>
      <c r="GZF149" s="7"/>
      <c r="GZG149" s="7"/>
      <c r="GZH149" s="7"/>
      <c r="GZI149" s="7"/>
      <c r="GZJ149" s="7"/>
      <c r="GZK149" s="7"/>
      <c r="GZL149" s="7"/>
      <c r="GZM149" s="7"/>
      <c r="GZN149" s="7"/>
      <c r="GZO149" s="7"/>
      <c r="GZP149" s="7"/>
      <c r="GZQ149" s="7"/>
      <c r="GZR149" s="7"/>
      <c r="GZS149" s="7"/>
      <c r="GZT149" s="7"/>
      <c r="GZU149" s="7"/>
      <c r="GZV149" s="7"/>
      <c r="GZW149" s="7"/>
      <c r="GZX149" s="7"/>
      <c r="GZY149" s="7"/>
      <c r="GZZ149" s="7"/>
      <c r="HAA149" s="7"/>
      <c r="HAB149" s="7"/>
      <c r="HAC149" s="7"/>
      <c r="HAD149" s="7"/>
      <c r="HAE149" s="7"/>
      <c r="HAF149" s="7"/>
      <c r="HAG149" s="7"/>
      <c r="HAH149" s="7"/>
      <c r="HAI149" s="7"/>
      <c r="HAJ149" s="7"/>
      <c r="HAK149" s="7"/>
      <c r="HAL149" s="7"/>
      <c r="HAM149" s="7"/>
      <c r="HAN149" s="7"/>
      <c r="HAO149" s="7"/>
      <c r="HAP149" s="7"/>
      <c r="HAQ149" s="7"/>
      <c r="HAR149" s="7"/>
      <c r="HAS149" s="7"/>
      <c r="HAT149" s="7"/>
      <c r="HAU149" s="7"/>
      <c r="HAV149" s="7"/>
      <c r="HAW149" s="7"/>
      <c r="HAX149" s="7"/>
      <c r="HAY149" s="7"/>
      <c r="HAZ149" s="7"/>
      <c r="HBA149" s="7"/>
      <c r="HBB149" s="7"/>
      <c r="HBC149" s="7"/>
      <c r="HBD149" s="7"/>
      <c r="HBE149" s="7"/>
      <c r="HBF149" s="7"/>
      <c r="HBG149" s="7"/>
      <c r="HBH149" s="7"/>
      <c r="HBI149" s="7"/>
      <c r="HBJ149" s="7"/>
      <c r="HBK149" s="7"/>
      <c r="HBL149" s="7"/>
      <c r="HBM149" s="7"/>
      <c r="HBN149" s="7"/>
      <c r="HBO149" s="7"/>
      <c r="HBP149" s="7"/>
      <c r="HBQ149" s="7"/>
      <c r="HBR149" s="7"/>
      <c r="HBS149" s="7"/>
      <c r="HBT149" s="7"/>
      <c r="HBU149" s="7"/>
      <c r="HBV149" s="7"/>
      <c r="HBW149" s="7"/>
      <c r="HBX149" s="7"/>
      <c r="HBY149" s="7"/>
      <c r="HBZ149" s="7"/>
      <c r="HCA149" s="7"/>
      <c r="HCB149" s="7"/>
      <c r="HCC149" s="7"/>
      <c r="HCD149" s="7"/>
      <c r="HCE149" s="7"/>
      <c r="HCF149" s="7"/>
      <c r="HCG149" s="7"/>
      <c r="HCH149" s="7"/>
      <c r="HCI149" s="7"/>
      <c r="HCJ149" s="7"/>
      <c r="HCK149" s="7"/>
      <c r="HCL149" s="7"/>
      <c r="HCM149" s="7"/>
      <c r="HCN149" s="7"/>
      <c r="HCO149" s="7"/>
      <c r="HCP149" s="7"/>
      <c r="HCQ149" s="7"/>
      <c r="HCR149" s="7"/>
      <c r="HCS149" s="7"/>
      <c r="HCT149" s="7"/>
      <c r="HCU149" s="7"/>
      <c r="HCV149" s="7"/>
      <c r="HCW149" s="7"/>
      <c r="HCX149" s="7"/>
      <c r="HCY149" s="7"/>
      <c r="HCZ149" s="7"/>
      <c r="HDA149" s="7"/>
      <c r="HDB149" s="7"/>
      <c r="HDC149" s="7"/>
      <c r="HDD149" s="7"/>
      <c r="HDE149" s="7"/>
      <c r="HDF149" s="7"/>
      <c r="HDG149" s="7"/>
      <c r="HDH149" s="7"/>
      <c r="HDI149" s="7"/>
      <c r="HDJ149" s="7"/>
      <c r="HDK149" s="7"/>
      <c r="HDL149" s="7"/>
      <c r="HDM149" s="7"/>
      <c r="HDN149" s="7"/>
      <c r="HDO149" s="7"/>
      <c r="HDP149" s="7"/>
      <c r="HDQ149" s="7"/>
      <c r="HDR149" s="7"/>
      <c r="HDS149" s="7"/>
      <c r="HDT149" s="7"/>
      <c r="HDU149" s="7"/>
      <c r="HDV149" s="7"/>
      <c r="HDW149" s="7"/>
      <c r="HDX149" s="7"/>
      <c r="HDY149" s="7"/>
      <c r="HDZ149" s="7"/>
      <c r="HEA149" s="7"/>
      <c r="HEB149" s="7"/>
      <c r="HEC149" s="7"/>
      <c r="HED149" s="7"/>
      <c r="HEE149" s="7"/>
      <c r="HEF149" s="7"/>
      <c r="HEG149" s="7"/>
      <c r="HEH149" s="7"/>
      <c r="HEI149" s="7"/>
      <c r="HEJ149" s="7"/>
      <c r="HEK149" s="7"/>
      <c r="HEL149" s="7"/>
      <c r="HEM149" s="7"/>
      <c r="HEN149" s="7"/>
      <c r="HEO149" s="7"/>
      <c r="HEP149" s="7"/>
      <c r="HEQ149" s="7"/>
      <c r="HER149" s="7"/>
      <c r="HES149" s="7"/>
      <c r="HET149" s="7"/>
      <c r="HEU149" s="7"/>
      <c r="HEV149" s="7"/>
      <c r="HEW149" s="7"/>
      <c r="HEX149" s="7"/>
      <c r="HEY149" s="7"/>
      <c r="HEZ149" s="7"/>
      <c r="HFA149" s="7"/>
      <c r="HFB149" s="7"/>
      <c r="HFC149" s="7"/>
      <c r="HFD149" s="7"/>
      <c r="HFE149" s="7"/>
      <c r="HFF149" s="7"/>
      <c r="HFG149" s="7"/>
      <c r="HFH149" s="7"/>
      <c r="HFI149" s="7"/>
      <c r="HFJ149" s="7"/>
      <c r="HFK149" s="7"/>
      <c r="HFL149" s="7"/>
      <c r="HFM149" s="7"/>
      <c r="HFN149" s="7"/>
      <c r="HFO149" s="7"/>
      <c r="HFP149" s="7"/>
      <c r="HFQ149" s="7"/>
      <c r="HFR149" s="7"/>
      <c r="HFS149" s="7"/>
      <c r="HFT149" s="7"/>
      <c r="HFU149" s="7"/>
      <c r="HFV149" s="7"/>
      <c r="HFW149" s="7"/>
      <c r="HFX149" s="7"/>
      <c r="HFY149" s="7"/>
      <c r="HFZ149" s="7"/>
      <c r="HGA149" s="7"/>
      <c r="HGB149" s="7"/>
      <c r="HGC149" s="7"/>
      <c r="HGD149" s="7"/>
      <c r="HGE149" s="7"/>
      <c r="HGF149" s="7"/>
      <c r="HGG149" s="7"/>
      <c r="HGH149" s="7"/>
      <c r="HGI149" s="7"/>
      <c r="HGJ149" s="7"/>
      <c r="HGK149" s="7"/>
      <c r="HGL149" s="7"/>
      <c r="HGM149" s="7"/>
      <c r="HGN149" s="7"/>
      <c r="HGO149" s="7"/>
      <c r="HGP149" s="7"/>
      <c r="HGQ149" s="7"/>
      <c r="HGR149" s="7"/>
      <c r="HGS149" s="7"/>
      <c r="HGT149" s="7"/>
      <c r="HGU149" s="7"/>
      <c r="HGV149" s="7"/>
      <c r="HGW149" s="7"/>
      <c r="HGX149" s="7"/>
      <c r="HGY149" s="7"/>
      <c r="HGZ149" s="7"/>
      <c r="HHA149" s="7"/>
      <c r="HHB149" s="7"/>
      <c r="HHC149" s="7"/>
      <c r="HHD149" s="7"/>
      <c r="HHE149" s="7"/>
      <c r="HHF149" s="7"/>
      <c r="HHG149" s="7"/>
      <c r="HHH149" s="7"/>
      <c r="HHI149" s="7"/>
      <c r="HHJ149" s="7"/>
      <c r="HHK149" s="7"/>
      <c r="HHL149" s="7"/>
      <c r="HHM149" s="7"/>
      <c r="HHN149" s="7"/>
      <c r="HHO149" s="7"/>
      <c r="HHP149" s="7"/>
      <c r="HHQ149" s="7"/>
      <c r="HHR149" s="7"/>
      <c r="HHS149" s="7"/>
      <c r="HHT149" s="7"/>
      <c r="HHU149" s="7"/>
      <c r="HHV149" s="7"/>
      <c r="HHW149" s="7"/>
      <c r="HHX149" s="7"/>
      <c r="HHY149" s="7"/>
      <c r="HHZ149" s="7"/>
      <c r="HIA149" s="7"/>
      <c r="HIB149" s="7"/>
      <c r="HIC149" s="7"/>
      <c r="HID149" s="7"/>
      <c r="HIE149" s="7"/>
      <c r="HIF149" s="7"/>
      <c r="HIG149" s="7"/>
      <c r="HIH149" s="7"/>
      <c r="HII149" s="7"/>
      <c r="HIJ149" s="7"/>
      <c r="HIL149" s="7"/>
      <c r="HIM149" s="7"/>
      <c r="HIN149" s="7"/>
      <c r="HIO149" s="7"/>
      <c r="HIP149" s="7"/>
      <c r="HIQ149" s="7"/>
      <c r="HIR149" s="7"/>
      <c r="HIS149" s="7"/>
      <c r="HIT149" s="7"/>
      <c r="HIU149" s="7"/>
      <c r="HIV149" s="7"/>
      <c r="HIW149" s="7"/>
      <c r="HIX149" s="7"/>
      <c r="HIY149" s="7"/>
      <c r="HIZ149" s="7"/>
      <c r="HJA149" s="7"/>
      <c r="HJB149" s="7"/>
      <c r="HJC149" s="7"/>
      <c r="HJD149" s="7"/>
      <c r="HJE149" s="7"/>
      <c r="HJF149" s="7"/>
      <c r="HJG149" s="7"/>
      <c r="HJH149" s="7"/>
      <c r="HJI149" s="7"/>
      <c r="HJJ149" s="7"/>
      <c r="HJK149" s="7"/>
      <c r="HJL149" s="7"/>
      <c r="HJM149" s="7"/>
      <c r="HJN149" s="7"/>
      <c r="HJO149" s="7"/>
      <c r="HJP149" s="7"/>
      <c r="HJQ149" s="7"/>
      <c r="HJR149" s="7"/>
      <c r="HJS149" s="7"/>
      <c r="HJT149" s="7"/>
      <c r="HJU149" s="7"/>
      <c r="HJV149" s="7"/>
      <c r="HJW149" s="7"/>
      <c r="HJX149" s="7"/>
      <c r="HJY149" s="7"/>
      <c r="HJZ149" s="7"/>
      <c r="HKA149" s="7"/>
      <c r="HKB149" s="7"/>
      <c r="HKC149" s="7"/>
      <c r="HKD149" s="7"/>
      <c r="HKE149" s="7"/>
      <c r="HKF149" s="7"/>
      <c r="HKG149" s="7"/>
      <c r="HKH149" s="7"/>
      <c r="HKI149" s="7"/>
      <c r="HKJ149" s="7"/>
      <c r="HKK149" s="7"/>
      <c r="HKL149" s="7"/>
      <c r="HKM149" s="7"/>
      <c r="HKN149" s="7"/>
      <c r="HKO149" s="7"/>
      <c r="HKP149" s="7"/>
      <c r="HKQ149" s="7"/>
      <c r="HKR149" s="7"/>
      <c r="HKS149" s="7"/>
      <c r="HKT149" s="7"/>
      <c r="HKU149" s="7"/>
      <c r="HKV149" s="7"/>
      <c r="HKW149" s="7"/>
      <c r="HKX149" s="7"/>
      <c r="HKY149" s="7"/>
      <c r="HKZ149" s="7"/>
      <c r="HLA149" s="7"/>
      <c r="HLB149" s="7"/>
      <c r="HLC149" s="7"/>
      <c r="HLD149" s="7"/>
      <c r="HLE149" s="7"/>
      <c r="HLF149" s="7"/>
      <c r="HLG149" s="7"/>
      <c r="HLH149" s="7"/>
      <c r="HLI149" s="7"/>
      <c r="HLJ149" s="7"/>
      <c r="HLK149" s="7"/>
      <c r="HLL149" s="7"/>
      <c r="HLM149" s="7"/>
      <c r="HLN149" s="7"/>
      <c r="HLO149" s="7"/>
      <c r="HLP149" s="7"/>
      <c r="HLQ149" s="7"/>
      <c r="HLR149" s="7"/>
      <c r="HLS149" s="7"/>
      <c r="HLT149" s="7"/>
      <c r="HLU149" s="7"/>
      <c r="HLV149" s="7"/>
      <c r="HLW149" s="7"/>
      <c r="HLX149" s="7"/>
      <c r="HLY149" s="7"/>
      <c r="HLZ149" s="7"/>
      <c r="HMA149" s="7"/>
      <c r="HMB149" s="7"/>
      <c r="HMC149" s="7"/>
      <c r="HMD149" s="7"/>
      <c r="HME149" s="7"/>
      <c r="HMF149" s="7"/>
      <c r="HMG149" s="7"/>
      <c r="HMH149" s="7"/>
      <c r="HMI149" s="7"/>
      <c r="HMJ149" s="7"/>
      <c r="HMK149" s="7"/>
      <c r="HML149" s="7"/>
      <c r="HMM149" s="7"/>
      <c r="HMN149" s="7"/>
      <c r="HMO149" s="7"/>
      <c r="HMP149" s="7"/>
      <c r="HMQ149" s="7"/>
      <c r="HMR149" s="7"/>
      <c r="HMS149" s="7"/>
      <c r="HMT149" s="7"/>
      <c r="HMU149" s="7"/>
      <c r="HMV149" s="7"/>
      <c r="HMW149" s="7"/>
      <c r="HMX149" s="7"/>
      <c r="HMY149" s="7"/>
      <c r="HMZ149" s="7"/>
      <c r="HNA149" s="7"/>
      <c r="HNB149" s="7"/>
      <c r="HNC149" s="7"/>
      <c r="HND149" s="7"/>
      <c r="HNE149" s="7"/>
      <c r="HNF149" s="7"/>
      <c r="HNG149" s="7"/>
      <c r="HNH149" s="7"/>
      <c r="HNI149" s="7"/>
      <c r="HNJ149" s="7"/>
      <c r="HNK149" s="7"/>
      <c r="HNL149" s="7"/>
      <c r="HNM149" s="7"/>
      <c r="HNN149" s="7"/>
      <c r="HNO149" s="7"/>
      <c r="HNP149" s="7"/>
      <c r="HNQ149" s="7"/>
      <c r="HNR149" s="7"/>
      <c r="HNS149" s="7"/>
      <c r="HNT149" s="7"/>
      <c r="HNU149" s="7"/>
      <c r="HNV149" s="7"/>
      <c r="HNW149" s="7"/>
      <c r="HNX149" s="7"/>
      <c r="HNY149" s="7"/>
      <c r="HNZ149" s="7"/>
      <c r="HOA149" s="7"/>
      <c r="HOB149" s="7"/>
      <c r="HOC149" s="7"/>
      <c r="HOD149" s="7"/>
      <c r="HOE149" s="7"/>
      <c r="HOF149" s="7"/>
      <c r="HOG149" s="7"/>
      <c r="HOH149" s="7"/>
      <c r="HOI149" s="7"/>
      <c r="HOJ149" s="7"/>
      <c r="HOK149" s="7"/>
      <c r="HOL149" s="7"/>
      <c r="HOM149" s="7"/>
      <c r="HON149" s="7"/>
      <c r="HOO149" s="7"/>
      <c r="HOP149" s="7"/>
      <c r="HOQ149" s="7"/>
      <c r="HOR149" s="7"/>
      <c r="HOS149" s="7"/>
      <c r="HOT149" s="7"/>
      <c r="HOU149" s="7"/>
      <c r="HOV149" s="7"/>
      <c r="HOW149" s="7"/>
      <c r="HOX149" s="7"/>
      <c r="HOY149" s="7"/>
      <c r="HOZ149" s="7"/>
      <c r="HPA149" s="7"/>
      <c r="HPB149" s="7"/>
      <c r="HPC149" s="7"/>
      <c r="HPD149" s="7"/>
      <c r="HPE149" s="7"/>
      <c r="HPF149" s="7"/>
      <c r="HPG149" s="7"/>
      <c r="HPH149" s="7"/>
      <c r="HPI149" s="7"/>
      <c r="HPJ149" s="7"/>
      <c r="HPK149" s="7"/>
      <c r="HPL149" s="7"/>
      <c r="HPM149" s="7"/>
      <c r="HPN149" s="7"/>
      <c r="HPO149" s="7"/>
      <c r="HPP149" s="7"/>
      <c r="HPQ149" s="7"/>
      <c r="HPR149" s="7"/>
      <c r="HPS149" s="7"/>
      <c r="HPT149" s="7"/>
      <c r="HPU149" s="7"/>
      <c r="HPV149" s="7"/>
      <c r="HPW149" s="7"/>
      <c r="HPX149" s="7"/>
      <c r="HPY149" s="7"/>
      <c r="HPZ149" s="7"/>
      <c r="HQA149" s="7"/>
      <c r="HQB149" s="7"/>
      <c r="HQC149" s="7"/>
      <c r="HQD149" s="7"/>
      <c r="HQE149" s="7"/>
      <c r="HQF149" s="7"/>
      <c r="HQG149" s="7"/>
      <c r="HQH149" s="7"/>
      <c r="HQI149" s="7"/>
      <c r="HQJ149" s="7"/>
      <c r="HQK149" s="7"/>
      <c r="HQL149" s="7"/>
      <c r="HQM149" s="7"/>
      <c r="HQN149" s="7"/>
      <c r="HQO149" s="7"/>
      <c r="HQP149" s="7"/>
      <c r="HQQ149" s="7"/>
      <c r="HQR149" s="7"/>
      <c r="HQS149" s="7"/>
      <c r="HQT149" s="7"/>
      <c r="HQU149" s="7"/>
      <c r="HQV149" s="7"/>
      <c r="HQW149" s="7"/>
      <c r="HQX149" s="7"/>
      <c r="HQY149" s="7"/>
      <c r="HQZ149" s="7"/>
      <c r="HRA149" s="7"/>
      <c r="HRB149" s="7"/>
      <c r="HRC149" s="7"/>
      <c r="HRD149" s="7"/>
      <c r="HRE149" s="7"/>
      <c r="HRF149" s="7"/>
      <c r="HRG149" s="7"/>
      <c r="HRH149" s="7"/>
      <c r="HRI149" s="7"/>
      <c r="HRJ149" s="7"/>
      <c r="HRK149" s="7"/>
      <c r="HRL149" s="7"/>
      <c r="HRM149" s="7"/>
      <c r="HRN149" s="7"/>
      <c r="HRO149" s="7"/>
      <c r="HRP149" s="7"/>
      <c r="HRQ149" s="7"/>
      <c r="HRR149" s="7"/>
      <c r="HRS149" s="7"/>
      <c r="HRT149" s="7"/>
      <c r="HRU149" s="7"/>
      <c r="HRV149" s="7"/>
      <c r="HRW149" s="7"/>
      <c r="HRX149" s="7"/>
      <c r="HRY149" s="7"/>
      <c r="HRZ149" s="7"/>
      <c r="HSA149" s="7"/>
      <c r="HSB149" s="7"/>
      <c r="HSC149" s="7"/>
      <c r="HSD149" s="7"/>
      <c r="HSE149" s="7"/>
      <c r="HSF149" s="7"/>
      <c r="HSH149" s="7"/>
      <c r="HSI149" s="7"/>
      <c r="HSJ149" s="7"/>
      <c r="HSK149" s="7"/>
      <c r="HSL149" s="7"/>
      <c r="HSM149" s="7"/>
      <c r="HSN149" s="7"/>
      <c r="HSO149" s="7"/>
      <c r="HSP149" s="7"/>
      <c r="HSQ149" s="7"/>
      <c r="HSR149" s="7"/>
      <c r="HSS149" s="7"/>
      <c r="HST149" s="7"/>
      <c r="HSU149" s="7"/>
      <c r="HSV149" s="7"/>
      <c r="HSW149" s="7"/>
      <c r="HSX149" s="7"/>
      <c r="HSY149" s="7"/>
      <c r="HSZ149" s="7"/>
      <c r="HTA149" s="7"/>
      <c r="HTB149" s="7"/>
      <c r="HTC149" s="7"/>
      <c r="HTD149" s="7"/>
      <c r="HTE149" s="7"/>
      <c r="HTF149" s="7"/>
      <c r="HTG149" s="7"/>
      <c r="HTH149" s="7"/>
      <c r="HTI149" s="7"/>
      <c r="HTJ149" s="7"/>
      <c r="HTK149" s="7"/>
      <c r="HTL149" s="7"/>
      <c r="HTM149" s="7"/>
      <c r="HTN149" s="7"/>
      <c r="HTO149" s="7"/>
      <c r="HTP149" s="7"/>
      <c r="HTQ149" s="7"/>
      <c r="HTR149" s="7"/>
      <c r="HTS149" s="7"/>
      <c r="HTT149" s="7"/>
      <c r="HTU149" s="7"/>
      <c r="HTV149" s="7"/>
      <c r="HTW149" s="7"/>
      <c r="HTX149" s="7"/>
      <c r="HTY149" s="7"/>
      <c r="HTZ149" s="7"/>
      <c r="HUA149" s="7"/>
      <c r="HUB149" s="7"/>
      <c r="HUC149" s="7"/>
      <c r="HUD149" s="7"/>
      <c r="HUE149" s="7"/>
      <c r="HUF149" s="7"/>
      <c r="HUG149" s="7"/>
      <c r="HUH149" s="7"/>
      <c r="HUI149" s="7"/>
      <c r="HUJ149" s="7"/>
      <c r="HUK149" s="7"/>
      <c r="HUL149" s="7"/>
      <c r="HUM149" s="7"/>
      <c r="HUN149" s="7"/>
      <c r="HUO149" s="7"/>
      <c r="HUP149" s="7"/>
      <c r="HUQ149" s="7"/>
      <c r="HUR149" s="7"/>
      <c r="HUS149" s="7"/>
      <c r="HUT149" s="7"/>
      <c r="HUU149" s="7"/>
      <c r="HUV149" s="7"/>
      <c r="HUW149" s="7"/>
      <c r="HUX149" s="7"/>
      <c r="HUY149" s="7"/>
      <c r="HUZ149" s="7"/>
      <c r="HVA149" s="7"/>
      <c r="HVB149" s="7"/>
      <c r="HVC149" s="7"/>
      <c r="HVD149" s="7"/>
      <c r="HVE149" s="7"/>
      <c r="HVF149" s="7"/>
      <c r="HVG149" s="7"/>
      <c r="HVH149" s="7"/>
      <c r="HVI149" s="7"/>
      <c r="HVJ149" s="7"/>
      <c r="HVK149" s="7"/>
      <c r="HVL149" s="7"/>
      <c r="HVM149" s="7"/>
      <c r="HVN149" s="7"/>
      <c r="HVO149" s="7"/>
      <c r="HVP149" s="7"/>
      <c r="HVQ149" s="7"/>
      <c r="HVR149" s="7"/>
      <c r="HVS149" s="7"/>
      <c r="HVT149" s="7"/>
      <c r="HVU149" s="7"/>
      <c r="HVV149" s="7"/>
      <c r="HVW149" s="7"/>
      <c r="HVX149" s="7"/>
      <c r="HVY149" s="7"/>
      <c r="HVZ149" s="7"/>
      <c r="HWA149" s="7"/>
      <c r="HWB149" s="7"/>
      <c r="HWC149" s="7"/>
      <c r="HWD149" s="7"/>
      <c r="HWE149" s="7"/>
      <c r="HWF149" s="7"/>
      <c r="HWG149" s="7"/>
      <c r="HWH149" s="7"/>
      <c r="HWI149" s="7"/>
      <c r="HWJ149" s="7"/>
      <c r="HWK149" s="7"/>
      <c r="HWL149" s="7"/>
      <c r="HWM149" s="7"/>
      <c r="HWN149" s="7"/>
      <c r="HWO149" s="7"/>
      <c r="HWP149" s="7"/>
      <c r="HWQ149" s="7"/>
      <c r="HWR149" s="7"/>
      <c r="HWS149" s="7"/>
      <c r="HWT149" s="7"/>
      <c r="HWU149" s="7"/>
      <c r="HWV149" s="7"/>
      <c r="HWW149" s="7"/>
      <c r="HWX149" s="7"/>
      <c r="HWY149" s="7"/>
      <c r="HWZ149" s="7"/>
      <c r="HXA149" s="7"/>
      <c r="HXB149" s="7"/>
      <c r="HXC149" s="7"/>
      <c r="HXD149" s="7"/>
      <c r="HXE149" s="7"/>
      <c r="HXF149" s="7"/>
      <c r="HXG149" s="7"/>
      <c r="HXH149" s="7"/>
      <c r="HXI149" s="7"/>
      <c r="HXJ149" s="7"/>
      <c r="HXK149" s="7"/>
      <c r="HXL149" s="7"/>
      <c r="HXM149" s="7"/>
      <c r="HXN149" s="7"/>
      <c r="HXO149" s="7"/>
      <c r="HXP149" s="7"/>
      <c r="HXQ149" s="7"/>
      <c r="HXR149" s="7"/>
      <c r="HXS149" s="7"/>
      <c r="HXT149" s="7"/>
      <c r="HXU149" s="7"/>
      <c r="HXV149" s="7"/>
      <c r="HXW149" s="7"/>
      <c r="HXX149" s="7"/>
      <c r="HXY149" s="7"/>
      <c r="HXZ149" s="7"/>
      <c r="HYA149" s="7"/>
      <c r="HYB149" s="7"/>
      <c r="HYC149" s="7"/>
      <c r="HYD149" s="7"/>
      <c r="HYE149" s="7"/>
      <c r="HYF149" s="7"/>
      <c r="HYG149" s="7"/>
      <c r="HYH149" s="7"/>
      <c r="HYI149" s="7"/>
      <c r="HYJ149" s="7"/>
      <c r="HYK149" s="7"/>
      <c r="HYL149" s="7"/>
      <c r="HYM149" s="7"/>
      <c r="HYN149" s="7"/>
      <c r="HYO149" s="7"/>
      <c r="HYP149" s="7"/>
      <c r="HYQ149" s="7"/>
      <c r="HYR149" s="7"/>
      <c r="HYS149" s="7"/>
      <c r="HYT149" s="7"/>
      <c r="HYU149" s="7"/>
      <c r="HYV149" s="7"/>
      <c r="HYW149" s="7"/>
      <c r="HYX149" s="7"/>
      <c r="HYY149" s="7"/>
      <c r="HYZ149" s="7"/>
      <c r="HZA149" s="7"/>
      <c r="HZB149" s="7"/>
      <c r="HZC149" s="7"/>
      <c r="HZD149" s="7"/>
      <c r="HZE149" s="7"/>
      <c r="HZF149" s="7"/>
      <c r="HZG149" s="7"/>
      <c r="HZH149" s="7"/>
      <c r="HZI149" s="7"/>
      <c r="HZJ149" s="7"/>
      <c r="HZK149" s="7"/>
      <c r="HZL149" s="7"/>
      <c r="HZM149" s="7"/>
      <c r="HZN149" s="7"/>
      <c r="HZO149" s="7"/>
      <c r="HZP149" s="7"/>
      <c r="HZQ149" s="7"/>
      <c r="HZR149" s="7"/>
      <c r="HZS149" s="7"/>
      <c r="HZT149" s="7"/>
      <c r="HZU149" s="7"/>
      <c r="HZV149" s="7"/>
      <c r="HZW149" s="7"/>
      <c r="HZX149" s="7"/>
      <c r="HZY149" s="7"/>
      <c r="HZZ149" s="7"/>
      <c r="IAA149" s="7"/>
      <c r="IAB149" s="7"/>
      <c r="IAC149" s="7"/>
      <c r="IAD149" s="7"/>
      <c r="IAE149" s="7"/>
      <c r="IAF149" s="7"/>
      <c r="IAG149" s="7"/>
      <c r="IAH149" s="7"/>
      <c r="IAI149" s="7"/>
      <c r="IAJ149" s="7"/>
      <c r="IAK149" s="7"/>
      <c r="IAL149" s="7"/>
      <c r="IAM149" s="7"/>
      <c r="IAN149" s="7"/>
      <c r="IAO149" s="7"/>
      <c r="IAP149" s="7"/>
      <c r="IAQ149" s="7"/>
      <c r="IAR149" s="7"/>
      <c r="IAS149" s="7"/>
      <c r="IAT149" s="7"/>
      <c r="IAU149" s="7"/>
      <c r="IAV149" s="7"/>
      <c r="IAW149" s="7"/>
      <c r="IAX149" s="7"/>
      <c r="IAY149" s="7"/>
      <c r="IAZ149" s="7"/>
      <c r="IBA149" s="7"/>
      <c r="IBB149" s="7"/>
      <c r="IBC149" s="7"/>
      <c r="IBD149" s="7"/>
      <c r="IBE149" s="7"/>
      <c r="IBF149" s="7"/>
      <c r="IBG149" s="7"/>
      <c r="IBH149" s="7"/>
      <c r="IBI149" s="7"/>
      <c r="IBJ149" s="7"/>
      <c r="IBK149" s="7"/>
      <c r="IBL149" s="7"/>
      <c r="IBM149" s="7"/>
      <c r="IBN149" s="7"/>
      <c r="IBO149" s="7"/>
      <c r="IBP149" s="7"/>
      <c r="IBQ149" s="7"/>
      <c r="IBR149" s="7"/>
      <c r="IBS149" s="7"/>
      <c r="IBT149" s="7"/>
      <c r="IBU149" s="7"/>
      <c r="IBV149" s="7"/>
      <c r="IBW149" s="7"/>
      <c r="IBX149" s="7"/>
      <c r="IBY149" s="7"/>
      <c r="IBZ149" s="7"/>
      <c r="ICA149" s="7"/>
      <c r="ICB149" s="7"/>
      <c r="ICD149" s="7"/>
      <c r="ICE149" s="7"/>
      <c r="ICF149" s="7"/>
      <c r="ICG149" s="7"/>
      <c r="ICH149" s="7"/>
      <c r="ICI149" s="7"/>
      <c r="ICJ149" s="7"/>
      <c r="ICK149" s="7"/>
      <c r="ICL149" s="7"/>
      <c r="ICM149" s="7"/>
      <c r="ICN149" s="7"/>
      <c r="ICO149" s="7"/>
      <c r="ICP149" s="7"/>
      <c r="ICQ149" s="7"/>
      <c r="ICR149" s="7"/>
      <c r="ICS149" s="7"/>
      <c r="ICT149" s="7"/>
      <c r="ICU149" s="7"/>
      <c r="ICV149" s="7"/>
      <c r="ICW149" s="7"/>
      <c r="ICX149" s="7"/>
      <c r="ICY149" s="7"/>
      <c r="ICZ149" s="7"/>
      <c r="IDA149" s="7"/>
      <c r="IDB149" s="7"/>
      <c r="IDC149" s="7"/>
      <c r="IDD149" s="7"/>
      <c r="IDE149" s="7"/>
      <c r="IDF149" s="7"/>
      <c r="IDG149" s="7"/>
      <c r="IDH149" s="7"/>
      <c r="IDI149" s="7"/>
      <c r="IDJ149" s="7"/>
      <c r="IDK149" s="7"/>
      <c r="IDL149" s="7"/>
      <c r="IDM149" s="7"/>
      <c r="IDN149" s="7"/>
      <c r="IDO149" s="7"/>
      <c r="IDP149" s="7"/>
      <c r="IDQ149" s="7"/>
      <c r="IDR149" s="7"/>
      <c r="IDS149" s="7"/>
      <c r="IDT149" s="7"/>
      <c r="IDU149" s="7"/>
      <c r="IDV149" s="7"/>
      <c r="IDW149" s="7"/>
      <c r="IDX149" s="7"/>
      <c r="IDY149" s="7"/>
      <c r="IDZ149" s="7"/>
      <c r="IEA149" s="7"/>
      <c r="IEB149" s="7"/>
      <c r="IEC149" s="7"/>
      <c r="IED149" s="7"/>
      <c r="IEE149" s="7"/>
      <c r="IEF149" s="7"/>
      <c r="IEG149" s="7"/>
      <c r="IEH149" s="7"/>
      <c r="IEI149" s="7"/>
      <c r="IEJ149" s="7"/>
      <c r="IEK149" s="7"/>
      <c r="IEL149" s="7"/>
      <c r="IEM149" s="7"/>
      <c r="IEN149" s="7"/>
      <c r="IEO149" s="7"/>
      <c r="IEP149" s="7"/>
      <c r="IEQ149" s="7"/>
      <c r="IER149" s="7"/>
      <c r="IES149" s="7"/>
      <c r="IET149" s="7"/>
      <c r="IEU149" s="7"/>
      <c r="IEV149" s="7"/>
      <c r="IEW149" s="7"/>
      <c r="IEX149" s="7"/>
      <c r="IEY149" s="7"/>
      <c r="IEZ149" s="7"/>
      <c r="IFA149" s="7"/>
      <c r="IFB149" s="7"/>
      <c r="IFC149" s="7"/>
      <c r="IFD149" s="7"/>
      <c r="IFE149" s="7"/>
      <c r="IFF149" s="7"/>
      <c r="IFG149" s="7"/>
      <c r="IFH149" s="7"/>
      <c r="IFI149" s="7"/>
      <c r="IFJ149" s="7"/>
      <c r="IFK149" s="7"/>
      <c r="IFL149" s="7"/>
      <c r="IFM149" s="7"/>
      <c r="IFN149" s="7"/>
      <c r="IFO149" s="7"/>
      <c r="IFP149" s="7"/>
      <c r="IFQ149" s="7"/>
      <c r="IFR149" s="7"/>
      <c r="IFS149" s="7"/>
      <c r="IFT149" s="7"/>
      <c r="IFU149" s="7"/>
      <c r="IFV149" s="7"/>
      <c r="IFW149" s="7"/>
      <c r="IFX149" s="7"/>
      <c r="IFY149" s="7"/>
      <c r="IFZ149" s="7"/>
      <c r="IGA149" s="7"/>
      <c r="IGB149" s="7"/>
      <c r="IGC149" s="7"/>
      <c r="IGD149" s="7"/>
      <c r="IGE149" s="7"/>
      <c r="IGF149" s="7"/>
      <c r="IGG149" s="7"/>
      <c r="IGH149" s="7"/>
      <c r="IGI149" s="7"/>
      <c r="IGJ149" s="7"/>
      <c r="IGK149" s="7"/>
      <c r="IGL149" s="7"/>
      <c r="IGM149" s="7"/>
      <c r="IGN149" s="7"/>
      <c r="IGO149" s="7"/>
      <c r="IGP149" s="7"/>
      <c r="IGQ149" s="7"/>
      <c r="IGR149" s="7"/>
      <c r="IGS149" s="7"/>
      <c r="IGT149" s="7"/>
      <c r="IGU149" s="7"/>
      <c r="IGV149" s="7"/>
      <c r="IGW149" s="7"/>
      <c r="IGX149" s="7"/>
      <c r="IGY149" s="7"/>
      <c r="IGZ149" s="7"/>
      <c r="IHA149" s="7"/>
      <c r="IHB149" s="7"/>
      <c r="IHC149" s="7"/>
      <c r="IHD149" s="7"/>
      <c r="IHE149" s="7"/>
      <c r="IHF149" s="7"/>
      <c r="IHG149" s="7"/>
      <c r="IHH149" s="7"/>
      <c r="IHI149" s="7"/>
      <c r="IHJ149" s="7"/>
      <c r="IHK149" s="7"/>
      <c r="IHL149" s="7"/>
      <c r="IHM149" s="7"/>
      <c r="IHN149" s="7"/>
      <c r="IHO149" s="7"/>
      <c r="IHP149" s="7"/>
      <c r="IHQ149" s="7"/>
      <c r="IHR149" s="7"/>
      <c r="IHS149" s="7"/>
      <c r="IHT149" s="7"/>
      <c r="IHU149" s="7"/>
      <c r="IHV149" s="7"/>
      <c r="IHW149" s="7"/>
      <c r="IHX149" s="7"/>
      <c r="IHY149" s="7"/>
      <c r="IHZ149" s="7"/>
      <c r="IIA149" s="7"/>
      <c r="IIB149" s="7"/>
      <c r="IIC149" s="7"/>
      <c r="IID149" s="7"/>
      <c r="IIE149" s="7"/>
      <c r="IIF149" s="7"/>
      <c r="IIG149" s="7"/>
      <c r="IIH149" s="7"/>
      <c r="III149" s="7"/>
      <c r="IIJ149" s="7"/>
      <c r="IIK149" s="7"/>
      <c r="IIL149" s="7"/>
      <c r="IIM149" s="7"/>
      <c r="IIN149" s="7"/>
      <c r="IIO149" s="7"/>
      <c r="IIP149" s="7"/>
      <c r="IIQ149" s="7"/>
      <c r="IIR149" s="7"/>
      <c r="IIS149" s="7"/>
      <c r="IIT149" s="7"/>
      <c r="IIU149" s="7"/>
      <c r="IIV149" s="7"/>
      <c r="IIW149" s="7"/>
      <c r="IIX149" s="7"/>
      <c r="IIY149" s="7"/>
      <c r="IIZ149" s="7"/>
      <c r="IJA149" s="7"/>
      <c r="IJB149" s="7"/>
      <c r="IJC149" s="7"/>
      <c r="IJD149" s="7"/>
      <c r="IJE149" s="7"/>
      <c r="IJF149" s="7"/>
      <c r="IJG149" s="7"/>
      <c r="IJH149" s="7"/>
      <c r="IJI149" s="7"/>
      <c r="IJJ149" s="7"/>
      <c r="IJK149" s="7"/>
      <c r="IJL149" s="7"/>
      <c r="IJM149" s="7"/>
      <c r="IJN149" s="7"/>
      <c r="IJO149" s="7"/>
      <c r="IJP149" s="7"/>
      <c r="IJQ149" s="7"/>
      <c r="IJR149" s="7"/>
      <c r="IJS149" s="7"/>
      <c r="IJT149" s="7"/>
      <c r="IJU149" s="7"/>
      <c r="IJV149" s="7"/>
      <c r="IJW149" s="7"/>
      <c r="IJX149" s="7"/>
      <c r="IJY149" s="7"/>
      <c r="IJZ149" s="7"/>
      <c r="IKA149" s="7"/>
      <c r="IKB149" s="7"/>
      <c r="IKC149" s="7"/>
      <c r="IKD149" s="7"/>
      <c r="IKE149" s="7"/>
      <c r="IKF149" s="7"/>
      <c r="IKG149" s="7"/>
      <c r="IKH149" s="7"/>
      <c r="IKI149" s="7"/>
      <c r="IKJ149" s="7"/>
      <c r="IKK149" s="7"/>
      <c r="IKL149" s="7"/>
      <c r="IKM149" s="7"/>
      <c r="IKN149" s="7"/>
      <c r="IKO149" s="7"/>
      <c r="IKP149" s="7"/>
      <c r="IKQ149" s="7"/>
      <c r="IKR149" s="7"/>
      <c r="IKS149" s="7"/>
      <c r="IKT149" s="7"/>
      <c r="IKU149" s="7"/>
      <c r="IKV149" s="7"/>
      <c r="IKW149" s="7"/>
      <c r="IKX149" s="7"/>
      <c r="IKY149" s="7"/>
      <c r="IKZ149" s="7"/>
      <c r="ILA149" s="7"/>
      <c r="ILB149" s="7"/>
      <c r="ILC149" s="7"/>
      <c r="ILD149" s="7"/>
      <c r="ILE149" s="7"/>
      <c r="ILF149" s="7"/>
      <c r="ILG149" s="7"/>
      <c r="ILH149" s="7"/>
      <c r="ILI149" s="7"/>
      <c r="ILJ149" s="7"/>
      <c r="ILK149" s="7"/>
      <c r="ILL149" s="7"/>
      <c r="ILM149" s="7"/>
      <c r="ILN149" s="7"/>
      <c r="ILO149" s="7"/>
      <c r="ILP149" s="7"/>
      <c r="ILQ149" s="7"/>
      <c r="ILR149" s="7"/>
      <c r="ILS149" s="7"/>
      <c r="ILT149" s="7"/>
      <c r="ILU149" s="7"/>
      <c r="ILV149" s="7"/>
      <c r="ILW149" s="7"/>
      <c r="ILX149" s="7"/>
      <c r="ILZ149" s="7"/>
      <c r="IMA149" s="7"/>
      <c r="IMB149" s="7"/>
      <c r="IMC149" s="7"/>
      <c r="IMD149" s="7"/>
      <c r="IME149" s="7"/>
      <c r="IMF149" s="7"/>
      <c r="IMG149" s="7"/>
      <c r="IMH149" s="7"/>
      <c r="IMI149" s="7"/>
      <c r="IMJ149" s="7"/>
      <c r="IMK149" s="7"/>
      <c r="IML149" s="7"/>
      <c r="IMM149" s="7"/>
      <c r="IMN149" s="7"/>
      <c r="IMO149" s="7"/>
      <c r="IMP149" s="7"/>
      <c r="IMQ149" s="7"/>
      <c r="IMR149" s="7"/>
      <c r="IMS149" s="7"/>
      <c r="IMT149" s="7"/>
      <c r="IMU149" s="7"/>
      <c r="IMV149" s="7"/>
      <c r="IMW149" s="7"/>
      <c r="IMX149" s="7"/>
      <c r="IMY149" s="7"/>
      <c r="IMZ149" s="7"/>
      <c r="INA149" s="7"/>
      <c r="INB149" s="7"/>
      <c r="INC149" s="7"/>
      <c r="IND149" s="7"/>
      <c r="INE149" s="7"/>
      <c r="INF149" s="7"/>
      <c r="ING149" s="7"/>
      <c r="INH149" s="7"/>
      <c r="INI149" s="7"/>
      <c r="INJ149" s="7"/>
      <c r="INK149" s="7"/>
      <c r="INL149" s="7"/>
      <c r="INM149" s="7"/>
      <c r="INN149" s="7"/>
      <c r="INO149" s="7"/>
      <c r="INP149" s="7"/>
      <c r="INQ149" s="7"/>
      <c r="INR149" s="7"/>
      <c r="INS149" s="7"/>
      <c r="INT149" s="7"/>
      <c r="INU149" s="7"/>
      <c r="INV149" s="7"/>
      <c r="INW149" s="7"/>
      <c r="INX149" s="7"/>
      <c r="INY149" s="7"/>
      <c r="INZ149" s="7"/>
      <c r="IOA149" s="7"/>
      <c r="IOB149" s="7"/>
      <c r="IOC149" s="7"/>
      <c r="IOD149" s="7"/>
      <c r="IOE149" s="7"/>
      <c r="IOF149" s="7"/>
      <c r="IOG149" s="7"/>
      <c r="IOH149" s="7"/>
      <c r="IOI149" s="7"/>
      <c r="IOJ149" s="7"/>
      <c r="IOK149" s="7"/>
      <c r="IOL149" s="7"/>
      <c r="IOM149" s="7"/>
      <c r="ION149" s="7"/>
      <c r="IOO149" s="7"/>
      <c r="IOP149" s="7"/>
      <c r="IOQ149" s="7"/>
      <c r="IOR149" s="7"/>
      <c r="IOS149" s="7"/>
      <c r="IOT149" s="7"/>
      <c r="IOU149" s="7"/>
      <c r="IOV149" s="7"/>
      <c r="IOW149" s="7"/>
      <c r="IOX149" s="7"/>
      <c r="IOY149" s="7"/>
      <c r="IOZ149" s="7"/>
      <c r="IPA149" s="7"/>
      <c r="IPB149" s="7"/>
      <c r="IPC149" s="7"/>
      <c r="IPD149" s="7"/>
      <c r="IPE149" s="7"/>
      <c r="IPF149" s="7"/>
      <c r="IPG149" s="7"/>
      <c r="IPH149" s="7"/>
      <c r="IPI149" s="7"/>
      <c r="IPJ149" s="7"/>
      <c r="IPK149" s="7"/>
      <c r="IPL149" s="7"/>
      <c r="IPM149" s="7"/>
      <c r="IPN149" s="7"/>
      <c r="IPO149" s="7"/>
      <c r="IPP149" s="7"/>
      <c r="IPQ149" s="7"/>
      <c r="IPR149" s="7"/>
      <c r="IPS149" s="7"/>
      <c r="IPT149" s="7"/>
      <c r="IPU149" s="7"/>
      <c r="IPV149" s="7"/>
      <c r="IPW149" s="7"/>
      <c r="IPX149" s="7"/>
      <c r="IPY149" s="7"/>
      <c r="IPZ149" s="7"/>
      <c r="IQA149" s="7"/>
      <c r="IQB149" s="7"/>
      <c r="IQC149" s="7"/>
      <c r="IQD149" s="7"/>
      <c r="IQE149" s="7"/>
      <c r="IQF149" s="7"/>
      <c r="IQG149" s="7"/>
      <c r="IQH149" s="7"/>
      <c r="IQI149" s="7"/>
      <c r="IQJ149" s="7"/>
      <c r="IQK149" s="7"/>
      <c r="IQL149" s="7"/>
      <c r="IQM149" s="7"/>
      <c r="IQN149" s="7"/>
      <c r="IQO149" s="7"/>
      <c r="IQP149" s="7"/>
      <c r="IQQ149" s="7"/>
      <c r="IQR149" s="7"/>
      <c r="IQS149" s="7"/>
      <c r="IQT149" s="7"/>
      <c r="IQU149" s="7"/>
      <c r="IQV149" s="7"/>
      <c r="IQW149" s="7"/>
      <c r="IQX149" s="7"/>
      <c r="IQY149" s="7"/>
      <c r="IQZ149" s="7"/>
      <c r="IRA149" s="7"/>
      <c r="IRB149" s="7"/>
      <c r="IRC149" s="7"/>
      <c r="IRD149" s="7"/>
      <c r="IRE149" s="7"/>
      <c r="IRF149" s="7"/>
      <c r="IRG149" s="7"/>
      <c r="IRH149" s="7"/>
      <c r="IRI149" s="7"/>
      <c r="IRJ149" s="7"/>
      <c r="IRK149" s="7"/>
      <c r="IRL149" s="7"/>
      <c r="IRM149" s="7"/>
      <c r="IRN149" s="7"/>
      <c r="IRO149" s="7"/>
      <c r="IRP149" s="7"/>
      <c r="IRQ149" s="7"/>
      <c r="IRR149" s="7"/>
      <c r="IRS149" s="7"/>
      <c r="IRT149" s="7"/>
      <c r="IRU149" s="7"/>
      <c r="IRV149" s="7"/>
      <c r="IRW149" s="7"/>
      <c r="IRX149" s="7"/>
      <c r="IRY149" s="7"/>
      <c r="IRZ149" s="7"/>
      <c r="ISA149" s="7"/>
      <c r="ISB149" s="7"/>
      <c r="ISC149" s="7"/>
      <c r="ISD149" s="7"/>
      <c r="ISE149" s="7"/>
      <c r="ISF149" s="7"/>
      <c r="ISG149" s="7"/>
      <c r="ISH149" s="7"/>
      <c r="ISI149" s="7"/>
      <c r="ISJ149" s="7"/>
      <c r="ISK149" s="7"/>
      <c r="ISL149" s="7"/>
      <c r="ISM149" s="7"/>
      <c r="ISN149" s="7"/>
      <c r="ISO149" s="7"/>
      <c r="ISP149" s="7"/>
      <c r="ISQ149" s="7"/>
      <c r="ISR149" s="7"/>
      <c r="ISS149" s="7"/>
      <c r="IST149" s="7"/>
      <c r="ISU149" s="7"/>
      <c r="ISV149" s="7"/>
      <c r="ISW149" s="7"/>
      <c r="ISX149" s="7"/>
      <c r="ISY149" s="7"/>
      <c r="ISZ149" s="7"/>
      <c r="ITA149" s="7"/>
      <c r="ITB149" s="7"/>
      <c r="ITC149" s="7"/>
      <c r="ITD149" s="7"/>
      <c r="ITE149" s="7"/>
      <c r="ITF149" s="7"/>
      <c r="ITG149" s="7"/>
      <c r="ITH149" s="7"/>
      <c r="ITI149" s="7"/>
      <c r="ITJ149" s="7"/>
      <c r="ITK149" s="7"/>
      <c r="ITL149" s="7"/>
      <c r="ITM149" s="7"/>
      <c r="ITN149" s="7"/>
      <c r="ITO149" s="7"/>
      <c r="ITP149" s="7"/>
      <c r="ITQ149" s="7"/>
      <c r="ITR149" s="7"/>
      <c r="ITS149" s="7"/>
      <c r="ITT149" s="7"/>
      <c r="ITU149" s="7"/>
      <c r="ITV149" s="7"/>
      <c r="ITW149" s="7"/>
      <c r="ITX149" s="7"/>
      <c r="ITY149" s="7"/>
      <c r="ITZ149" s="7"/>
      <c r="IUA149" s="7"/>
      <c r="IUB149" s="7"/>
      <c r="IUC149" s="7"/>
      <c r="IUD149" s="7"/>
      <c r="IUE149" s="7"/>
      <c r="IUF149" s="7"/>
      <c r="IUG149" s="7"/>
      <c r="IUH149" s="7"/>
      <c r="IUI149" s="7"/>
      <c r="IUJ149" s="7"/>
      <c r="IUK149" s="7"/>
      <c r="IUL149" s="7"/>
      <c r="IUM149" s="7"/>
      <c r="IUN149" s="7"/>
      <c r="IUO149" s="7"/>
      <c r="IUP149" s="7"/>
      <c r="IUQ149" s="7"/>
      <c r="IUR149" s="7"/>
      <c r="IUS149" s="7"/>
      <c r="IUT149" s="7"/>
      <c r="IUU149" s="7"/>
      <c r="IUV149" s="7"/>
      <c r="IUW149" s="7"/>
      <c r="IUX149" s="7"/>
      <c r="IUY149" s="7"/>
      <c r="IUZ149" s="7"/>
      <c r="IVA149" s="7"/>
      <c r="IVB149" s="7"/>
      <c r="IVC149" s="7"/>
      <c r="IVD149" s="7"/>
      <c r="IVE149" s="7"/>
      <c r="IVF149" s="7"/>
      <c r="IVG149" s="7"/>
      <c r="IVH149" s="7"/>
      <c r="IVI149" s="7"/>
      <c r="IVJ149" s="7"/>
      <c r="IVK149" s="7"/>
      <c r="IVL149" s="7"/>
      <c r="IVM149" s="7"/>
      <c r="IVN149" s="7"/>
      <c r="IVO149" s="7"/>
      <c r="IVP149" s="7"/>
      <c r="IVQ149" s="7"/>
      <c r="IVR149" s="7"/>
      <c r="IVS149" s="7"/>
      <c r="IVT149" s="7"/>
      <c r="IVV149" s="7"/>
      <c r="IVW149" s="7"/>
      <c r="IVX149" s="7"/>
      <c r="IVY149" s="7"/>
      <c r="IVZ149" s="7"/>
      <c r="IWA149" s="7"/>
      <c r="IWB149" s="7"/>
      <c r="IWC149" s="7"/>
      <c r="IWD149" s="7"/>
      <c r="IWE149" s="7"/>
      <c r="IWF149" s="7"/>
      <c r="IWG149" s="7"/>
      <c r="IWH149" s="7"/>
      <c r="IWI149" s="7"/>
      <c r="IWJ149" s="7"/>
      <c r="IWK149" s="7"/>
      <c r="IWL149" s="7"/>
      <c r="IWM149" s="7"/>
      <c r="IWN149" s="7"/>
      <c r="IWO149" s="7"/>
      <c r="IWP149" s="7"/>
      <c r="IWQ149" s="7"/>
      <c r="IWR149" s="7"/>
      <c r="IWS149" s="7"/>
      <c r="IWT149" s="7"/>
      <c r="IWU149" s="7"/>
      <c r="IWV149" s="7"/>
      <c r="IWW149" s="7"/>
      <c r="IWX149" s="7"/>
      <c r="IWY149" s="7"/>
      <c r="IWZ149" s="7"/>
      <c r="IXA149" s="7"/>
      <c r="IXB149" s="7"/>
      <c r="IXC149" s="7"/>
      <c r="IXD149" s="7"/>
      <c r="IXE149" s="7"/>
      <c r="IXF149" s="7"/>
      <c r="IXG149" s="7"/>
      <c r="IXH149" s="7"/>
      <c r="IXI149" s="7"/>
      <c r="IXJ149" s="7"/>
      <c r="IXK149" s="7"/>
      <c r="IXL149" s="7"/>
      <c r="IXM149" s="7"/>
      <c r="IXN149" s="7"/>
      <c r="IXO149" s="7"/>
      <c r="IXP149" s="7"/>
      <c r="IXQ149" s="7"/>
      <c r="IXR149" s="7"/>
      <c r="IXS149" s="7"/>
      <c r="IXT149" s="7"/>
      <c r="IXU149" s="7"/>
      <c r="IXV149" s="7"/>
      <c r="IXW149" s="7"/>
      <c r="IXX149" s="7"/>
      <c r="IXY149" s="7"/>
      <c r="IXZ149" s="7"/>
      <c r="IYA149" s="7"/>
      <c r="IYB149" s="7"/>
      <c r="IYC149" s="7"/>
      <c r="IYD149" s="7"/>
      <c r="IYE149" s="7"/>
      <c r="IYF149" s="7"/>
      <c r="IYG149" s="7"/>
      <c r="IYH149" s="7"/>
      <c r="IYI149" s="7"/>
      <c r="IYJ149" s="7"/>
      <c r="IYK149" s="7"/>
      <c r="IYL149" s="7"/>
      <c r="IYM149" s="7"/>
      <c r="IYN149" s="7"/>
      <c r="IYO149" s="7"/>
      <c r="IYP149" s="7"/>
      <c r="IYQ149" s="7"/>
      <c r="IYR149" s="7"/>
      <c r="IYS149" s="7"/>
      <c r="IYT149" s="7"/>
      <c r="IYU149" s="7"/>
      <c r="IYV149" s="7"/>
      <c r="IYW149" s="7"/>
      <c r="IYX149" s="7"/>
      <c r="IYY149" s="7"/>
      <c r="IYZ149" s="7"/>
      <c r="IZA149" s="7"/>
      <c r="IZB149" s="7"/>
      <c r="IZC149" s="7"/>
      <c r="IZD149" s="7"/>
      <c r="IZE149" s="7"/>
      <c r="IZF149" s="7"/>
      <c r="IZG149" s="7"/>
      <c r="IZH149" s="7"/>
      <c r="IZI149" s="7"/>
      <c r="IZJ149" s="7"/>
      <c r="IZK149" s="7"/>
      <c r="IZL149" s="7"/>
      <c r="IZM149" s="7"/>
      <c r="IZN149" s="7"/>
      <c r="IZO149" s="7"/>
      <c r="IZP149" s="7"/>
      <c r="IZQ149" s="7"/>
      <c r="IZR149" s="7"/>
      <c r="IZS149" s="7"/>
      <c r="IZT149" s="7"/>
      <c r="IZU149" s="7"/>
      <c r="IZV149" s="7"/>
      <c r="IZW149" s="7"/>
      <c r="IZX149" s="7"/>
      <c r="IZY149" s="7"/>
      <c r="IZZ149" s="7"/>
      <c r="JAA149" s="7"/>
      <c r="JAB149" s="7"/>
      <c r="JAC149" s="7"/>
      <c r="JAD149" s="7"/>
      <c r="JAE149" s="7"/>
      <c r="JAF149" s="7"/>
      <c r="JAG149" s="7"/>
      <c r="JAH149" s="7"/>
      <c r="JAI149" s="7"/>
      <c r="JAJ149" s="7"/>
      <c r="JAK149" s="7"/>
      <c r="JAL149" s="7"/>
      <c r="JAM149" s="7"/>
      <c r="JAN149" s="7"/>
      <c r="JAO149" s="7"/>
      <c r="JAP149" s="7"/>
      <c r="JAQ149" s="7"/>
      <c r="JAR149" s="7"/>
      <c r="JAS149" s="7"/>
      <c r="JAT149" s="7"/>
      <c r="JAU149" s="7"/>
      <c r="JAV149" s="7"/>
      <c r="JAW149" s="7"/>
      <c r="JAX149" s="7"/>
      <c r="JAY149" s="7"/>
      <c r="JAZ149" s="7"/>
      <c r="JBA149" s="7"/>
      <c r="JBB149" s="7"/>
      <c r="JBC149" s="7"/>
      <c r="JBD149" s="7"/>
      <c r="JBE149" s="7"/>
      <c r="JBF149" s="7"/>
      <c r="JBG149" s="7"/>
      <c r="JBH149" s="7"/>
      <c r="JBI149" s="7"/>
      <c r="JBJ149" s="7"/>
      <c r="JBK149" s="7"/>
      <c r="JBL149" s="7"/>
      <c r="JBM149" s="7"/>
      <c r="JBN149" s="7"/>
      <c r="JBO149" s="7"/>
      <c r="JBP149" s="7"/>
      <c r="JBQ149" s="7"/>
      <c r="JBR149" s="7"/>
      <c r="JBS149" s="7"/>
      <c r="JBT149" s="7"/>
      <c r="JBU149" s="7"/>
      <c r="JBV149" s="7"/>
      <c r="JBW149" s="7"/>
      <c r="JBX149" s="7"/>
      <c r="JBY149" s="7"/>
      <c r="JBZ149" s="7"/>
      <c r="JCA149" s="7"/>
      <c r="JCB149" s="7"/>
      <c r="JCC149" s="7"/>
      <c r="JCD149" s="7"/>
      <c r="JCE149" s="7"/>
      <c r="JCF149" s="7"/>
      <c r="JCG149" s="7"/>
      <c r="JCH149" s="7"/>
      <c r="JCI149" s="7"/>
      <c r="JCJ149" s="7"/>
      <c r="JCK149" s="7"/>
      <c r="JCL149" s="7"/>
      <c r="JCM149" s="7"/>
      <c r="JCN149" s="7"/>
      <c r="JCO149" s="7"/>
      <c r="JCP149" s="7"/>
      <c r="JCQ149" s="7"/>
      <c r="JCR149" s="7"/>
      <c r="JCS149" s="7"/>
      <c r="JCT149" s="7"/>
      <c r="JCU149" s="7"/>
      <c r="JCV149" s="7"/>
      <c r="JCW149" s="7"/>
      <c r="JCX149" s="7"/>
      <c r="JCY149" s="7"/>
      <c r="JCZ149" s="7"/>
      <c r="JDA149" s="7"/>
      <c r="JDB149" s="7"/>
      <c r="JDC149" s="7"/>
      <c r="JDD149" s="7"/>
      <c r="JDE149" s="7"/>
      <c r="JDF149" s="7"/>
      <c r="JDG149" s="7"/>
      <c r="JDH149" s="7"/>
      <c r="JDI149" s="7"/>
      <c r="JDJ149" s="7"/>
      <c r="JDK149" s="7"/>
      <c r="JDL149" s="7"/>
      <c r="JDM149" s="7"/>
      <c r="JDN149" s="7"/>
      <c r="JDO149" s="7"/>
      <c r="JDP149" s="7"/>
      <c r="JDQ149" s="7"/>
      <c r="JDR149" s="7"/>
      <c r="JDS149" s="7"/>
      <c r="JDT149" s="7"/>
      <c r="JDU149" s="7"/>
      <c r="JDV149" s="7"/>
      <c r="JDW149" s="7"/>
      <c r="JDX149" s="7"/>
      <c r="JDY149" s="7"/>
      <c r="JDZ149" s="7"/>
      <c r="JEA149" s="7"/>
      <c r="JEB149" s="7"/>
      <c r="JEC149" s="7"/>
      <c r="JED149" s="7"/>
      <c r="JEE149" s="7"/>
      <c r="JEF149" s="7"/>
      <c r="JEG149" s="7"/>
      <c r="JEH149" s="7"/>
      <c r="JEI149" s="7"/>
      <c r="JEJ149" s="7"/>
      <c r="JEK149" s="7"/>
      <c r="JEL149" s="7"/>
      <c r="JEM149" s="7"/>
      <c r="JEN149" s="7"/>
      <c r="JEO149" s="7"/>
      <c r="JEP149" s="7"/>
      <c r="JEQ149" s="7"/>
      <c r="JER149" s="7"/>
      <c r="JES149" s="7"/>
      <c r="JET149" s="7"/>
      <c r="JEU149" s="7"/>
      <c r="JEV149" s="7"/>
      <c r="JEW149" s="7"/>
      <c r="JEX149" s="7"/>
      <c r="JEY149" s="7"/>
      <c r="JEZ149" s="7"/>
      <c r="JFA149" s="7"/>
      <c r="JFB149" s="7"/>
      <c r="JFC149" s="7"/>
      <c r="JFD149" s="7"/>
      <c r="JFE149" s="7"/>
      <c r="JFF149" s="7"/>
      <c r="JFG149" s="7"/>
      <c r="JFH149" s="7"/>
      <c r="JFI149" s="7"/>
      <c r="JFJ149" s="7"/>
      <c r="JFK149" s="7"/>
      <c r="JFL149" s="7"/>
      <c r="JFM149" s="7"/>
      <c r="JFN149" s="7"/>
      <c r="JFO149" s="7"/>
      <c r="JFP149" s="7"/>
      <c r="JFR149" s="7"/>
      <c r="JFS149" s="7"/>
      <c r="JFT149" s="7"/>
      <c r="JFU149" s="7"/>
      <c r="JFV149" s="7"/>
      <c r="JFW149" s="7"/>
      <c r="JFX149" s="7"/>
      <c r="JFY149" s="7"/>
      <c r="JFZ149" s="7"/>
      <c r="JGA149" s="7"/>
      <c r="JGB149" s="7"/>
      <c r="JGC149" s="7"/>
      <c r="JGD149" s="7"/>
      <c r="JGE149" s="7"/>
      <c r="JGF149" s="7"/>
      <c r="JGG149" s="7"/>
      <c r="JGH149" s="7"/>
      <c r="JGI149" s="7"/>
      <c r="JGJ149" s="7"/>
      <c r="JGK149" s="7"/>
      <c r="JGL149" s="7"/>
      <c r="JGM149" s="7"/>
      <c r="JGN149" s="7"/>
      <c r="JGO149" s="7"/>
      <c r="JGP149" s="7"/>
      <c r="JGQ149" s="7"/>
      <c r="JGR149" s="7"/>
      <c r="JGS149" s="7"/>
      <c r="JGT149" s="7"/>
      <c r="JGU149" s="7"/>
      <c r="JGV149" s="7"/>
      <c r="JGW149" s="7"/>
      <c r="JGX149" s="7"/>
      <c r="JGY149" s="7"/>
      <c r="JGZ149" s="7"/>
      <c r="JHA149" s="7"/>
      <c r="JHB149" s="7"/>
      <c r="JHC149" s="7"/>
      <c r="JHD149" s="7"/>
      <c r="JHE149" s="7"/>
      <c r="JHF149" s="7"/>
      <c r="JHG149" s="7"/>
      <c r="JHH149" s="7"/>
      <c r="JHI149" s="7"/>
      <c r="JHJ149" s="7"/>
      <c r="JHK149" s="7"/>
      <c r="JHL149" s="7"/>
      <c r="JHM149" s="7"/>
      <c r="JHN149" s="7"/>
      <c r="JHO149" s="7"/>
      <c r="JHP149" s="7"/>
      <c r="JHQ149" s="7"/>
      <c r="JHR149" s="7"/>
      <c r="JHS149" s="7"/>
      <c r="JHT149" s="7"/>
      <c r="JHU149" s="7"/>
      <c r="JHV149" s="7"/>
      <c r="JHW149" s="7"/>
      <c r="JHX149" s="7"/>
      <c r="JHY149" s="7"/>
      <c r="JHZ149" s="7"/>
      <c r="JIA149" s="7"/>
      <c r="JIB149" s="7"/>
      <c r="JIC149" s="7"/>
      <c r="JID149" s="7"/>
      <c r="JIE149" s="7"/>
      <c r="JIF149" s="7"/>
      <c r="JIG149" s="7"/>
      <c r="JIH149" s="7"/>
      <c r="JII149" s="7"/>
      <c r="JIJ149" s="7"/>
      <c r="JIK149" s="7"/>
      <c r="JIL149" s="7"/>
      <c r="JIM149" s="7"/>
      <c r="JIN149" s="7"/>
      <c r="JIO149" s="7"/>
      <c r="JIP149" s="7"/>
      <c r="JIQ149" s="7"/>
      <c r="JIR149" s="7"/>
      <c r="JIS149" s="7"/>
      <c r="JIT149" s="7"/>
      <c r="JIU149" s="7"/>
      <c r="JIV149" s="7"/>
      <c r="JIW149" s="7"/>
      <c r="JIX149" s="7"/>
      <c r="JIY149" s="7"/>
      <c r="JIZ149" s="7"/>
      <c r="JJA149" s="7"/>
      <c r="JJB149" s="7"/>
      <c r="JJC149" s="7"/>
      <c r="JJD149" s="7"/>
      <c r="JJE149" s="7"/>
      <c r="JJF149" s="7"/>
      <c r="JJG149" s="7"/>
      <c r="JJH149" s="7"/>
      <c r="JJI149" s="7"/>
      <c r="JJJ149" s="7"/>
      <c r="JJK149" s="7"/>
      <c r="JJL149" s="7"/>
      <c r="JJM149" s="7"/>
      <c r="JJN149" s="7"/>
      <c r="JJO149" s="7"/>
      <c r="JJP149" s="7"/>
      <c r="JJQ149" s="7"/>
      <c r="JJR149" s="7"/>
      <c r="JJS149" s="7"/>
      <c r="JJT149" s="7"/>
      <c r="JJU149" s="7"/>
      <c r="JJV149" s="7"/>
      <c r="JJW149" s="7"/>
      <c r="JJX149" s="7"/>
      <c r="JJY149" s="7"/>
      <c r="JJZ149" s="7"/>
      <c r="JKA149" s="7"/>
      <c r="JKB149" s="7"/>
      <c r="JKC149" s="7"/>
      <c r="JKD149" s="7"/>
      <c r="JKE149" s="7"/>
      <c r="JKF149" s="7"/>
      <c r="JKG149" s="7"/>
      <c r="JKH149" s="7"/>
      <c r="JKI149" s="7"/>
      <c r="JKJ149" s="7"/>
      <c r="JKK149" s="7"/>
      <c r="JKL149" s="7"/>
      <c r="JKM149" s="7"/>
      <c r="JKN149" s="7"/>
      <c r="JKO149" s="7"/>
      <c r="JKP149" s="7"/>
      <c r="JKQ149" s="7"/>
      <c r="JKR149" s="7"/>
      <c r="JKS149" s="7"/>
      <c r="JKT149" s="7"/>
      <c r="JKU149" s="7"/>
      <c r="JKV149" s="7"/>
      <c r="JKW149" s="7"/>
      <c r="JKX149" s="7"/>
      <c r="JKY149" s="7"/>
      <c r="JKZ149" s="7"/>
      <c r="JLA149" s="7"/>
      <c r="JLB149" s="7"/>
      <c r="JLC149" s="7"/>
      <c r="JLD149" s="7"/>
      <c r="JLE149" s="7"/>
      <c r="JLF149" s="7"/>
      <c r="JLG149" s="7"/>
      <c r="JLH149" s="7"/>
      <c r="JLI149" s="7"/>
      <c r="JLJ149" s="7"/>
      <c r="JLK149" s="7"/>
      <c r="JLL149" s="7"/>
      <c r="JLM149" s="7"/>
      <c r="JLN149" s="7"/>
      <c r="JLO149" s="7"/>
      <c r="JLP149" s="7"/>
      <c r="JLQ149" s="7"/>
      <c r="JLR149" s="7"/>
      <c r="JLS149" s="7"/>
      <c r="JLT149" s="7"/>
      <c r="JLU149" s="7"/>
      <c r="JLV149" s="7"/>
      <c r="JLW149" s="7"/>
      <c r="JLX149" s="7"/>
      <c r="JLY149" s="7"/>
      <c r="JLZ149" s="7"/>
      <c r="JMA149" s="7"/>
      <c r="JMB149" s="7"/>
      <c r="JMC149" s="7"/>
      <c r="JMD149" s="7"/>
      <c r="JME149" s="7"/>
      <c r="JMF149" s="7"/>
      <c r="JMG149" s="7"/>
      <c r="JMH149" s="7"/>
      <c r="JMI149" s="7"/>
      <c r="JMJ149" s="7"/>
      <c r="JMK149" s="7"/>
      <c r="JML149" s="7"/>
      <c r="JMM149" s="7"/>
      <c r="JMN149" s="7"/>
      <c r="JMO149" s="7"/>
      <c r="JMP149" s="7"/>
      <c r="JMQ149" s="7"/>
      <c r="JMR149" s="7"/>
      <c r="JMS149" s="7"/>
      <c r="JMT149" s="7"/>
      <c r="JMU149" s="7"/>
      <c r="JMV149" s="7"/>
      <c r="JMW149" s="7"/>
      <c r="JMX149" s="7"/>
      <c r="JMY149" s="7"/>
      <c r="JMZ149" s="7"/>
      <c r="JNA149" s="7"/>
      <c r="JNB149" s="7"/>
      <c r="JNC149" s="7"/>
      <c r="JND149" s="7"/>
      <c r="JNE149" s="7"/>
      <c r="JNF149" s="7"/>
      <c r="JNG149" s="7"/>
      <c r="JNH149" s="7"/>
      <c r="JNI149" s="7"/>
      <c r="JNJ149" s="7"/>
      <c r="JNK149" s="7"/>
      <c r="JNL149" s="7"/>
      <c r="JNM149" s="7"/>
      <c r="JNN149" s="7"/>
      <c r="JNO149" s="7"/>
      <c r="JNP149" s="7"/>
      <c r="JNQ149" s="7"/>
      <c r="JNR149" s="7"/>
      <c r="JNS149" s="7"/>
      <c r="JNT149" s="7"/>
      <c r="JNU149" s="7"/>
      <c r="JNV149" s="7"/>
      <c r="JNW149" s="7"/>
      <c r="JNX149" s="7"/>
      <c r="JNY149" s="7"/>
      <c r="JNZ149" s="7"/>
      <c r="JOA149" s="7"/>
      <c r="JOB149" s="7"/>
      <c r="JOC149" s="7"/>
      <c r="JOD149" s="7"/>
      <c r="JOE149" s="7"/>
      <c r="JOF149" s="7"/>
      <c r="JOG149" s="7"/>
      <c r="JOH149" s="7"/>
      <c r="JOI149" s="7"/>
      <c r="JOJ149" s="7"/>
      <c r="JOK149" s="7"/>
      <c r="JOL149" s="7"/>
      <c r="JOM149" s="7"/>
      <c r="JON149" s="7"/>
      <c r="JOO149" s="7"/>
      <c r="JOP149" s="7"/>
      <c r="JOQ149" s="7"/>
      <c r="JOR149" s="7"/>
      <c r="JOS149" s="7"/>
      <c r="JOT149" s="7"/>
      <c r="JOU149" s="7"/>
      <c r="JOV149" s="7"/>
      <c r="JOW149" s="7"/>
      <c r="JOX149" s="7"/>
      <c r="JOY149" s="7"/>
      <c r="JOZ149" s="7"/>
      <c r="JPA149" s="7"/>
      <c r="JPB149" s="7"/>
      <c r="JPC149" s="7"/>
      <c r="JPD149" s="7"/>
      <c r="JPE149" s="7"/>
      <c r="JPF149" s="7"/>
      <c r="JPG149" s="7"/>
      <c r="JPH149" s="7"/>
      <c r="JPI149" s="7"/>
      <c r="JPJ149" s="7"/>
      <c r="JPK149" s="7"/>
      <c r="JPL149" s="7"/>
      <c r="JPN149" s="7"/>
      <c r="JPO149" s="7"/>
      <c r="JPP149" s="7"/>
      <c r="JPQ149" s="7"/>
      <c r="JPR149" s="7"/>
      <c r="JPS149" s="7"/>
      <c r="JPT149" s="7"/>
      <c r="JPU149" s="7"/>
      <c r="JPV149" s="7"/>
      <c r="JPW149" s="7"/>
      <c r="JPX149" s="7"/>
      <c r="JPY149" s="7"/>
      <c r="JPZ149" s="7"/>
      <c r="JQA149" s="7"/>
      <c r="JQB149" s="7"/>
      <c r="JQC149" s="7"/>
      <c r="JQD149" s="7"/>
      <c r="JQE149" s="7"/>
      <c r="JQF149" s="7"/>
      <c r="JQG149" s="7"/>
      <c r="JQH149" s="7"/>
      <c r="JQI149" s="7"/>
      <c r="JQJ149" s="7"/>
      <c r="JQK149" s="7"/>
      <c r="JQL149" s="7"/>
      <c r="JQM149" s="7"/>
      <c r="JQN149" s="7"/>
      <c r="JQO149" s="7"/>
      <c r="JQP149" s="7"/>
      <c r="JQQ149" s="7"/>
      <c r="JQR149" s="7"/>
      <c r="JQS149" s="7"/>
      <c r="JQT149" s="7"/>
      <c r="JQU149" s="7"/>
      <c r="JQV149" s="7"/>
      <c r="JQW149" s="7"/>
      <c r="JQX149" s="7"/>
      <c r="JQY149" s="7"/>
      <c r="JQZ149" s="7"/>
      <c r="JRA149" s="7"/>
      <c r="JRB149" s="7"/>
      <c r="JRC149" s="7"/>
      <c r="JRD149" s="7"/>
      <c r="JRE149" s="7"/>
      <c r="JRF149" s="7"/>
      <c r="JRG149" s="7"/>
      <c r="JRH149" s="7"/>
      <c r="JRI149" s="7"/>
      <c r="JRJ149" s="7"/>
      <c r="JRK149" s="7"/>
      <c r="JRL149" s="7"/>
      <c r="JRM149" s="7"/>
      <c r="JRN149" s="7"/>
      <c r="JRO149" s="7"/>
      <c r="JRP149" s="7"/>
      <c r="JRQ149" s="7"/>
      <c r="JRR149" s="7"/>
      <c r="JRS149" s="7"/>
      <c r="JRT149" s="7"/>
      <c r="JRU149" s="7"/>
      <c r="JRV149" s="7"/>
      <c r="JRW149" s="7"/>
      <c r="JRX149" s="7"/>
      <c r="JRY149" s="7"/>
      <c r="JRZ149" s="7"/>
      <c r="JSA149" s="7"/>
      <c r="JSB149" s="7"/>
      <c r="JSC149" s="7"/>
      <c r="JSD149" s="7"/>
      <c r="JSE149" s="7"/>
      <c r="JSF149" s="7"/>
      <c r="JSG149" s="7"/>
      <c r="JSH149" s="7"/>
      <c r="JSI149" s="7"/>
      <c r="JSJ149" s="7"/>
      <c r="JSK149" s="7"/>
      <c r="JSL149" s="7"/>
      <c r="JSM149" s="7"/>
      <c r="JSN149" s="7"/>
      <c r="JSO149" s="7"/>
      <c r="JSP149" s="7"/>
      <c r="JSQ149" s="7"/>
      <c r="JSR149" s="7"/>
      <c r="JSS149" s="7"/>
      <c r="JST149" s="7"/>
      <c r="JSU149" s="7"/>
      <c r="JSV149" s="7"/>
      <c r="JSW149" s="7"/>
      <c r="JSX149" s="7"/>
      <c r="JSY149" s="7"/>
      <c r="JSZ149" s="7"/>
      <c r="JTA149" s="7"/>
      <c r="JTB149" s="7"/>
      <c r="JTC149" s="7"/>
      <c r="JTD149" s="7"/>
      <c r="JTE149" s="7"/>
      <c r="JTF149" s="7"/>
      <c r="JTG149" s="7"/>
      <c r="JTH149" s="7"/>
      <c r="JTI149" s="7"/>
      <c r="JTJ149" s="7"/>
      <c r="JTK149" s="7"/>
      <c r="JTL149" s="7"/>
      <c r="JTM149" s="7"/>
      <c r="JTN149" s="7"/>
      <c r="JTO149" s="7"/>
      <c r="JTP149" s="7"/>
      <c r="JTQ149" s="7"/>
      <c r="JTR149" s="7"/>
      <c r="JTS149" s="7"/>
      <c r="JTT149" s="7"/>
      <c r="JTU149" s="7"/>
      <c r="JTV149" s="7"/>
      <c r="JTW149" s="7"/>
      <c r="JTX149" s="7"/>
      <c r="JTY149" s="7"/>
      <c r="JTZ149" s="7"/>
      <c r="JUA149" s="7"/>
      <c r="JUB149" s="7"/>
      <c r="JUC149" s="7"/>
      <c r="JUD149" s="7"/>
      <c r="JUE149" s="7"/>
      <c r="JUF149" s="7"/>
      <c r="JUG149" s="7"/>
      <c r="JUH149" s="7"/>
      <c r="JUI149" s="7"/>
      <c r="JUJ149" s="7"/>
      <c r="JUK149" s="7"/>
      <c r="JUL149" s="7"/>
      <c r="JUM149" s="7"/>
      <c r="JUN149" s="7"/>
      <c r="JUO149" s="7"/>
      <c r="JUP149" s="7"/>
      <c r="JUQ149" s="7"/>
      <c r="JUR149" s="7"/>
      <c r="JUS149" s="7"/>
      <c r="JUT149" s="7"/>
      <c r="JUU149" s="7"/>
      <c r="JUV149" s="7"/>
      <c r="JUW149" s="7"/>
      <c r="JUX149" s="7"/>
      <c r="JUY149" s="7"/>
      <c r="JUZ149" s="7"/>
      <c r="JVA149" s="7"/>
      <c r="JVB149" s="7"/>
      <c r="JVC149" s="7"/>
      <c r="JVD149" s="7"/>
      <c r="JVE149" s="7"/>
      <c r="JVF149" s="7"/>
      <c r="JVG149" s="7"/>
      <c r="JVH149" s="7"/>
      <c r="JVI149" s="7"/>
      <c r="JVJ149" s="7"/>
      <c r="JVK149" s="7"/>
      <c r="JVL149" s="7"/>
      <c r="JVM149" s="7"/>
      <c r="JVN149" s="7"/>
      <c r="JVO149" s="7"/>
      <c r="JVP149" s="7"/>
      <c r="JVQ149" s="7"/>
      <c r="JVR149" s="7"/>
      <c r="JVS149" s="7"/>
      <c r="JVT149" s="7"/>
      <c r="JVU149" s="7"/>
      <c r="JVV149" s="7"/>
      <c r="JVW149" s="7"/>
      <c r="JVX149" s="7"/>
      <c r="JVY149" s="7"/>
      <c r="JVZ149" s="7"/>
      <c r="JWA149" s="7"/>
      <c r="JWB149" s="7"/>
      <c r="JWC149" s="7"/>
      <c r="JWD149" s="7"/>
      <c r="JWE149" s="7"/>
      <c r="JWF149" s="7"/>
      <c r="JWG149" s="7"/>
      <c r="JWH149" s="7"/>
      <c r="JWI149" s="7"/>
      <c r="JWJ149" s="7"/>
      <c r="JWK149" s="7"/>
      <c r="JWL149" s="7"/>
      <c r="JWM149" s="7"/>
      <c r="JWN149" s="7"/>
      <c r="JWO149" s="7"/>
      <c r="JWP149" s="7"/>
      <c r="JWQ149" s="7"/>
      <c r="JWR149" s="7"/>
      <c r="JWS149" s="7"/>
      <c r="JWT149" s="7"/>
      <c r="JWU149" s="7"/>
      <c r="JWV149" s="7"/>
      <c r="JWW149" s="7"/>
      <c r="JWX149" s="7"/>
      <c r="JWY149" s="7"/>
      <c r="JWZ149" s="7"/>
      <c r="JXA149" s="7"/>
      <c r="JXB149" s="7"/>
      <c r="JXC149" s="7"/>
      <c r="JXD149" s="7"/>
      <c r="JXE149" s="7"/>
      <c r="JXF149" s="7"/>
      <c r="JXG149" s="7"/>
      <c r="JXH149" s="7"/>
      <c r="JXI149" s="7"/>
      <c r="JXJ149" s="7"/>
      <c r="JXK149" s="7"/>
      <c r="JXL149" s="7"/>
      <c r="JXM149" s="7"/>
      <c r="JXN149" s="7"/>
      <c r="JXO149" s="7"/>
      <c r="JXP149" s="7"/>
      <c r="JXQ149" s="7"/>
      <c r="JXR149" s="7"/>
      <c r="JXS149" s="7"/>
      <c r="JXT149" s="7"/>
      <c r="JXU149" s="7"/>
      <c r="JXV149" s="7"/>
      <c r="JXW149" s="7"/>
      <c r="JXX149" s="7"/>
      <c r="JXY149" s="7"/>
      <c r="JXZ149" s="7"/>
      <c r="JYA149" s="7"/>
      <c r="JYB149" s="7"/>
      <c r="JYC149" s="7"/>
      <c r="JYD149" s="7"/>
      <c r="JYE149" s="7"/>
      <c r="JYF149" s="7"/>
      <c r="JYG149" s="7"/>
      <c r="JYH149" s="7"/>
      <c r="JYI149" s="7"/>
      <c r="JYJ149" s="7"/>
      <c r="JYK149" s="7"/>
      <c r="JYL149" s="7"/>
      <c r="JYM149" s="7"/>
      <c r="JYN149" s="7"/>
      <c r="JYO149" s="7"/>
      <c r="JYP149" s="7"/>
      <c r="JYQ149" s="7"/>
      <c r="JYR149" s="7"/>
      <c r="JYS149" s="7"/>
      <c r="JYT149" s="7"/>
      <c r="JYU149" s="7"/>
      <c r="JYV149" s="7"/>
      <c r="JYW149" s="7"/>
      <c r="JYX149" s="7"/>
      <c r="JYY149" s="7"/>
      <c r="JYZ149" s="7"/>
      <c r="JZA149" s="7"/>
      <c r="JZB149" s="7"/>
      <c r="JZC149" s="7"/>
      <c r="JZD149" s="7"/>
      <c r="JZE149" s="7"/>
      <c r="JZF149" s="7"/>
      <c r="JZG149" s="7"/>
      <c r="JZH149" s="7"/>
      <c r="JZJ149" s="7"/>
      <c r="JZK149" s="7"/>
      <c r="JZL149" s="7"/>
      <c r="JZM149" s="7"/>
      <c r="JZN149" s="7"/>
      <c r="JZO149" s="7"/>
      <c r="JZP149" s="7"/>
      <c r="JZQ149" s="7"/>
      <c r="JZR149" s="7"/>
      <c r="JZS149" s="7"/>
      <c r="JZT149" s="7"/>
      <c r="JZU149" s="7"/>
      <c r="JZV149" s="7"/>
      <c r="JZW149" s="7"/>
      <c r="JZX149" s="7"/>
      <c r="JZY149" s="7"/>
      <c r="JZZ149" s="7"/>
      <c r="KAA149" s="7"/>
      <c r="KAB149" s="7"/>
      <c r="KAC149" s="7"/>
      <c r="KAD149" s="7"/>
      <c r="KAE149" s="7"/>
      <c r="KAF149" s="7"/>
      <c r="KAG149" s="7"/>
      <c r="KAH149" s="7"/>
      <c r="KAI149" s="7"/>
      <c r="KAJ149" s="7"/>
      <c r="KAK149" s="7"/>
      <c r="KAL149" s="7"/>
      <c r="KAM149" s="7"/>
      <c r="KAN149" s="7"/>
      <c r="KAO149" s="7"/>
      <c r="KAP149" s="7"/>
      <c r="KAQ149" s="7"/>
      <c r="KAR149" s="7"/>
      <c r="KAS149" s="7"/>
      <c r="KAT149" s="7"/>
      <c r="KAU149" s="7"/>
      <c r="KAV149" s="7"/>
      <c r="KAW149" s="7"/>
      <c r="KAX149" s="7"/>
      <c r="KAY149" s="7"/>
      <c r="KAZ149" s="7"/>
      <c r="KBA149" s="7"/>
      <c r="KBB149" s="7"/>
      <c r="KBC149" s="7"/>
      <c r="KBD149" s="7"/>
      <c r="KBE149" s="7"/>
      <c r="KBF149" s="7"/>
      <c r="KBG149" s="7"/>
      <c r="KBH149" s="7"/>
      <c r="KBI149" s="7"/>
      <c r="KBJ149" s="7"/>
      <c r="KBK149" s="7"/>
      <c r="KBL149" s="7"/>
      <c r="KBM149" s="7"/>
      <c r="KBN149" s="7"/>
      <c r="KBO149" s="7"/>
      <c r="KBP149" s="7"/>
      <c r="KBQ149" s="7"/>
      <c r="KBR149" s="7"/>
      <c r="KBS149" s="7"/>
      <c r="KBT149" s="7"/>
      <c r="KBU149" s="7"/>
      <c r="KBV149" s="7"/>
      <c r="KBW149" s="7"/>
      <c r="KBX149" s="7"/>
      <c r="KBY149" s="7"/>
      <c r="KBZ149" s="7"/>
      <c r="KCA149" s="7"/>
      <c r="KCB149" s="7"/>
      <c r="KCC149" s="7"/>
      <c r="KCD149" s="7"/>
      <c r="KCE149" s="7"/>
      <c r="KCF149" s="7"/>
      <c r="KCG149" s="7"/>
      <c r="KCH149" s="7"/>
      <c r="KCI149" s="7"/>
      <c r="KCJ149" s="7"/>
      <c r="KCK149" s="7"/>
      <c r="KCL149" s="7"/>
      <c r="KCM149" s="7"/>
      <c r="KCN149" s="7"/>
      <c r="KCO149" s="7"/>
      <c r="KCP149" s="7"/>
      <c r="KCQ149" s="7"/>
      <c r="KCR149" s="7"/>
      <c r="KCS149" s="7"/>
      <c r="KCT149" s="7"/>
      <c r="KCU149" s="7"/>
      <c r="KCV149" s="7"/>
      <c r="KCW149" s="7"/>
      <c r="KCX149" s="7"/>
      <c r="KCY149" s="7"/>
      <c r="KCZ149" s="7"/>
      <c r="KDA149" s="7"/>
      <c r="KDB149" s="7"/>
      <c r="KDC149" s="7"/>
      <c r="KDD149" s="7"/>
      <c r="KDE149" s="7"/>
      <c r="KDF149" s="7"/>
      <c r="KDG149" s="7"/>
      <c r="KDH149" s="7"/>
      <c r="KDI149" s="7"/>
      <c r="KDJ149" s="7"/>
      <c r="KDK149" s="7"/>
      <c r="KDL149" s="7"/>
      <c r="KDM149" s="7"/>
      <c r="KDN149" s="7"/>
      <c r="KDO149" s="7"/>
      <c r="KDP149" s="7"/>
      <c r="KDQ149" s="7"/>
      <c r="KDR149" s="7"/>
      <c r="KDS149" s="7"/>
      <c r="KDT149" s="7"/>
      <c r="KDU149" s="7"/>
      <c r="KDV149" s="7"/>
      <c r="KDW149" s="7"/>
      <c r="KDX149" s="7"/>
      <c r="KDY149" s="7"/>
      <c r="KDZ149" s="7"/>
      <c r="KEA149" s="7"/>
      <c r="KEB149" s="7"/>
      <c r="KEC149" s="7"/>
      <c r="KED149" s="7"/>
      <c r="KEE149" s="7"/>
      <c r="KEF149" s="7"/>
      <c r="KEG149" s="7"/>
      <c r="KEH149" s="7"/>
      <c r="KEI149" s="7"/>
      <c r="KEJ149" s="7"/>
      <c r="KEK149" s="7"/>
      <c r="KEL149" s="7"/>
      <c r="KEM149" s="7"/>
      <c r="KEN149" s="7"/>
      <c r="KEO149" s="7"/>
      <c r="KEP149" s="7"/>
      <c r="KEQ149" s="7"/>
      <c r="KER149" s="7"/>
      <c r="KES149" s="7"/>
      <c r="KET149" s="7"/>
      <c r="KEU149" s="7"/>
      <c r="KEV149" s="7"/>
      <c r="KEW149" s="7"/>
      <c r="KEX149" s="7"/>
      <c r="KEY149" s="7"/>
      <c r="KEZ149" s="7"/>
      <c r="KFA149" s="7"/>
      <c r="KFB149" s="7"/>
      <c r="KFC149" s="7"/>
      <c r="KFD149" s="7"/>
      <c r="KFE149" s="7"/>
      <c r="KFF149" s="7"/>
      <c r="KFG149" s="7"/>
      <c r="KFH149" s="7"/>
      <c r="KFI149" s="7"/>
      <c r="KFJ149" s="7"/>
      <c r="KFK149" s="7"/>
      <c r="KFL149" s="7"/>
      <c r="KFM149" s="7"/>
      <c r="KFN149" s="7"/>
      <c r="KFO149" s="7"/>
      <c r="KFP149" s="7"/>
      <c r="KFQ149" s="7"/>
      <c r="KFR149" s="7"/>
      <c r="KFS149" s="7"/>
      <c r="KFT149" s="7"/>
      <c r="KFU149" s="7"/>
      <c r="KFV149" s="7"/>
      <c r="KFW149" s="7"/>
      <c r="KFX149" s="7"/>
      <c r="KFY149" s="7"/>
      <c r="KFZ149" s="7"/>
      <c r="KGA149" s="7"/>
      <c r="KGB149" s="7"/>
      <c r="KGC149" s="7"/>
      <c r="KGD149" s="7"/>
      <c r="KGE149" s="7"/>
      <c r="KGF149" s="7"/>
      <c r="KGG149" s="7"/>
      <c r="KGH149" s="7"/>
      <c r="KGI149" s="7"/>
      <c r="KGJ149" s="7"/>
      <c r="KGK149" s="7"/>
      <c r="KGL149" s="7"/>
      <c r="KGM149" s="7"/>
      <c r="KGN149" s="7"/>
      <c r="KGO149" s="7"/>
      <c r="KGP149" s="7"/>
      <c r="KGQ149" s="7"/>
      <c r="KGR149" s="7"/>
      <c r="KGS149" s="7"/>
      <c r="KGT149" s="7"/>
      <c r="KGU149" s="7"/>
      <c r="KGV149" s="7"/>
      <c r="KGW149" s="7"/>
      <c r="KGX149" s="7"/>
      <c r="KGY149" s="7"/>
      <c r="KGZ149" s="7"/>
      <c r="KHA149" s="7"/>
      <c r="KHB149" s="7"/>
      <c r="KHC149" s="7"/>
      <c r="KHD149" s="7"/>
      <c r="KHE149" s="7"/>
      <c r="KHF149" s="7"/>
      <c r="KHG149" s="7"/>
      <c r="KHH149" s="7"/>
      <c r="KHI149" s="7"/>
      <c r="KHJ149" s="7"/>
      <c r="KHK149" s="7"/>
      <c r="KHL149" s="7"/>
      <c r="KHM149" s="7"/>
      <c r="KHN149" s="7"/>
      <c r="KHO149" s="7"/>
      <c r="KHP149" s="7"/>
      <c r="KHQ149" s="7"/>
      <c r="KHR149" s="7"/>
      <c r="KHS149" s="7"/>
      <c r="KHT149" s="7"/>
      <c r="KHU149" s="7"/>
      <c r="KHV149" s="7"/>
      <c r="KHW149" s="7"/>
      <c r="KHX149" s="7"/>
      <c r="KHY149" s="7"/>
      <c r="KHZ149" s="7"/>
      <c r="KIA149" s="7"/>
      <c r="KIB149" s="7"/>
      <c r="KIC149" s="7"/>
      <c r="KID149" s="7"/>
      <c r="KIE149" s="7"/>
      <c r="KIF149" s="7"/>
      <c r="KIG149" s="7"/>
      <c r="KIH149" s="7"/>
      <c r="KII149" s="7"/>
      <c r="KIJ149" s="7"/>
      <c r="KIK149" s="7"/>
      <c r="KIL149" s="7"/>
      <c r="KIM149" s="7"/>
      <c r="KIN149" s="7"/>
      <c r="KIO149" s="7"/>
      <c r="KIP149" s="7"/>
      <c r="KIQ149" s="7"/>
      <c r="KIR149" s="7"/>
      <c r="KIS149" s="7"/>
      <c r="KIT149" s="7"/>
      <c r="KIU149" s="7"/>
      <c r="KIV149" s="7"/>
      <c r="KIW149" s="7"/>
      <c r="KIX149" s="7"/>
      <c r="KIY149" s="7"/>
      <c r="KIZ149" s="7"/>
      <c r="KJA149" s="7"/>
      <c r="KJB149" s="7"/>
      <c r="KJC149" s="7"/>
      <c r="KJD149" s="7"/>
      <c r="KJF149" s="7"/>
      <c r="KJG149" s="7"/>
      <c r="KJH149" s="7"/>
      <c r="KJI149" s="7"/>
      <c r="KJJ149" s="7"/>
      <c r="KJK149" s="7"/>
      <c r="KJL149" s="7"/>
      <c r="KJM149" s="7"/>
      <c r="KJN149" s="7"/>
      <c r="KJO149" s="7"/>
      <c r="KJP149" s="7"/>
      <c r="KJQ149" s="7"/>
      <c r="KJR149" s="7"/>
      <c r="KJS149" s="7"/>
      <c r="KJT149" s="7"/>
      <c r="KJU149" s="7"/>
      <c r="KJV149" s="7"/>
      <c r="KJW149" s="7"/>
      <c r="KJX149" s="7"/>
      <c r="KJY149" s="7"/>
      <c r="KJZ149" s="7"/>
      <c r="KKA149" s="7"/>
      <c r="KKB149" s="7"/>
      <c r="KKC149" s="7"/>
      <c r="KKD149" s="7"/>
      <c r="KKE149" s="7"/>
      <c r="KKF149" s="7"/>
      <c r="KKG149" s="7"/>
      <c r="KKH149" s="7"/>
      <c r="KKI149" s="7"/>
      <c r="KKJ149" s="7"/>
      <c r="KKK149" s="7"/>
      <c r="KKL149" s="7"/>
      <c r="KKM149" s="7"/>
      <c r="KKN149" s="7"/>
      <c r="KKO149" s="7"/>
      <c r="KKP149" s="7"/>
      <c r="KKQ149" s="7"/>
      <c r="KKR149" s="7"/>
      <c r="KKS149" s="7"/>
      <c r="KKT149" s="7"/>
      <c r="KKU149" s="7"/>
      <c r="KKV149" s="7"/>
      <c r="KKW149" s="7"/>
      <c r="KKX149" s="7"/>
      <c r="KKY149" s="7"/>
      <c r="KKZ149" s="7"/>
      <c r="KLA149" s="7"/>
      <c r="KLB149" s="7"/>
      <c r="KLC149" s="7"/>
      <c r="KLD149" s="7"/>
      <c r="KLE149" s="7"/>
      <c r="KLF149" s="7"/>
      <c r="KLG149" s="7"/>
      <c r="KLH149" s="7"/>
      <c r="KLI149" s="7"/>
      <c r="KLJ149" s="7"/>
      <c r="KLK149" s="7"/>
      <c r="KLL149" s="7"/>
      <c r="KLM149" s="7"/>
      <c r="KLN149" s="7"/>
      <c r="KLO149" s="7"/>
      <c r="KLP149" s="7"/>
      <c r="KLQ149" s="7"/>
      <c r="KLR149" s="7"/>
      <c r="KLS149" s="7"/>
      <c r="KLT149" s="7"/>
      <c r="KLU149" s="7"/>
      <c r="KLV149" s="7"/>
      <c r="KLW149" s="7"/>
      <c r="KLX149" s="7"/>
      <c r="KLY149" s="7"/>
      <c r="KLZ149" s="7"/>
      <c r="KMA149" s="7"/>
      <c r="KMB149" s="7"/>
      <c r="KMC149" s="7"/>
      <c r="KMD149" s="7"/>
      <c r="KME149" s="7"/>
      <c r="KMF149" s="7"/>
      <c r="KMG149" s="7"/>
      <c r="KMH149" s="7"/>
      <c r="KMI149" s="7"/>
      <c r="KMJ149" s="7"/>
      <c r="KMK149" s="7"/>
      <c r="KML149" s="7"/>
      <c r="KMM149" s="7"/>
      <c r="KMN149" s="7"/>
      <c r="KMO149" s="7"/>
      <c r="KMP149" s="7"/>
      <c r="KMQ149" s="7"/>
      <c r="KMR149" s="7"/>
      <c r="KMS149" s="7"/>
      <c r="KMT149" s="7"/>
      <c r="KMU149" s="7"/>
      <c r="KMV149" s="7"/>
      <c r="KMW149" s="7"/>
      <c r="KMX149" s="7"/>
      <c r="KMY149" s="7"/>
      <c r="KMZ149" s="7"/>
      <c r="KNA149" s="7"/>
      <c r="KNB149" s="7"/>
      <c r="KNC149" s="7"/>
      <c r="KND149" s="7"/>
      <c r="KNE149" s="7"/>
      <c r="KNF149" s="7"/>
      <c r="KNG149" s="7"/>
      <c r="KNH149" s="7"/>
      <c r="KNI149" s="7"/>
      <c r="KNJ149" s="7"/>
      <c r="KNK149" s="7"/>
      <c r="KNL149" s="7"/>
      <c r="KNM149" s="7"/>
      <c r="KNN149" s="7"/>
      <c r="KNO149" s="7"/>
      <c r="KNP149" s="7"/>
      <c r="KNQ149" s="7"/>
      <c r="KNR149" s="7"/>
      <c r="KNS149" s="7"/>
      <c r="KNT149" s="7"/>
      <c r="KNU149" s="7"/>
      <c r="KNV149" s="7"/>
      <c r="KNW149" s="7"/>
      <c r="KNX149" s="7"/>
      <c r="KNY149" s="7"/>
      <c r="KNZ149" s="7"/>
      <c r="KOA149" s="7"/>
      <c r="KOB149" s="7"/>
      <c r="KOC149" s="7"/>
      <c r="KOD149" s="7"/>
      <c r="KOE149" s="7"/>
      <c r="KOF149" s="7"/>
      <c r="KOG149" s="7"/>
      <c r="KOH149" s="7"/>
      <c r="KOI149" s="7"/>
      <c r="KOJ149" s="7"/>
      <c r="KOK149" s="7"/>
      <c r="KOL149" s="7"/>
      <c r="KOM149" s="7"/>
      <c r="KON149" s="7"/>
      <c r="KOO149" s="7"/>
      <c r="KOP149" s="7"/>
      <c r="KOQ149" s="7"/>
      <c r="KOR149" s="7"/>
      <c r="KOS149" s="7"/>
      <c r="KOT149" s="7"/>
      <c r="KOU149" s="7"/>
      <c r="KOV149" s="7"/>
      <c r="KOW149" s="7"/>
      <c r="KOX149" s="7"/>
      <c r="KOY149" s="7"/>
      <c r="KOZ149" s="7"/>
      <c r="KPA149" s="7"/>
      <c r="KPB149" s="7"/>
      <c r="KPC149" s="7"/>
      <c r="KPD149" s="7"/>
      <c r="KPE149" s="7"/>
      <c r="KPF149" s="7"/>
      <c r="KPG149" s="7"/>
      <c r="KPH149" s="7"/>
      <c r="KPI149" s="7"/>
      <c r="KPJ149" s="7"/>
      <c r="KPK149" s="7"/>
      <c r="KPL149" s="7"/>
      <c r="KPM149" s="7"/>
      <c r="KPN149" s="7"/>
      <c r="KPO149" s="7"/>
      <c r="KPP149" s="7"/>
      <c r="KPQ149" s="7"/>
      <c r="KPR149" s="7"/>
      <c r="KPS149" s="7"/>
      <c r="KPT149" s="7"/>
      <c r="KPU149" s="7"/>
      <c r="KPV149" s="7"/>
      <c r="KPW149" s="7"/>
      <c r="KPX149" s="7"/>
      <c r="KPY149" s="7"/>
      <c r="KPZ149" s="7"/>
      <c r="KQA149" s="7"/>
      <c r="KQB149" s="7"/>
      <c r="KQC149" s="7"/>
      <c r="KQD149" s="7"/>
      <c r="KQE149" s="7"/>
      <c r="KQF149" s="7"/>
      <c r="KQG149" s="7"/>
      <c r="KQH149" s="7"/>
      <c r="KQI149" s="7"/>
      <c r="KQJ149" s="7"/>
      <c r="KQK149" s="7"/>
      <c r="KQL149" s="7"/>
      <c r="KQM149" s="7"/>
      <c r="KQN149" s="7"/>
      <c r="KQO149" s="7"/>
      <c r="KQP149" s="7"/>
      <c r="KQQ149" s="7"/>
      <c r="KQR149" s="7"/>
      <c r="KQS149" s="7"/>
      <c r="KQT149" s="7"/>
      <c r="KQU149" s="7"/>
      <c r="KQV149" s="7"/>
      <c r="KQW149" s="7"/>
      <c r="KQX149" s="7"/>
      <c r="KQY149" s="7"/>
      <c r="KQZ149" s="7"/>
      <c r="KRA149" s="7"/>
      <c r="KRB149" s="7"/>
      <c r="KRC149" s="7"/>
      <c r="KRD149" s="7"/>
      <c r="KRE149" s="7"/>
      <c r="KRF149" s="7"/>
      <c r="KRG149" s="7"/>
      <c r="KRH149" s="7"/>
      <c r="KRI149" s="7"/>
      <c r="KRJ149" s="7"/>
      <c r="KRK149" s="7"/>
      <c r="KRL149" s="7"/>
      <c r="KRM149" s="7"/>
      <c r="KRN149" s="7"/>
      <c r="KRO149" s="7"/>
      <c r="KRP149" s="7"/>
      <c r="KRQ149" s="7"/>
      <c r="KRR149" s="7"/>
      <c r="KRS149" s="7"/>
      <c r="KRT149" s="7"/>
      <c r="KRU149" s="7"/>
      <c r="KRV149" s="7"/>
      <c r="KRW149" s="7"/>
      <c r="KRX149" s="7"/>
      <c r="KRY149" s="7"/>
      <c r="KRZ149" s="7"/>
      <c r="KSA149" s="7"/>
      <c r="KSB149" s="7"/>
      <c r="KSC149" s="7"/>
      <c r="KSD149" s="7"/>
      <c r="KSE149" s="7"/>
      <c r="KSF149" s="7"/>
      <c r="KSG149" s="7"/>
      <c r="KSH149" s="7"/>
      <c r="KSI149" s="7"/>
      <c r="KSJ149" s="7"/>
      <c r="KSK149" s="7"/>
      <c r="KSL149" s="7"/>
      <c r="KSM149" s="7"/>
      <c r="KSN149" s="7"/>
      <c r="KSO149" s="7"/>
      <c r="KSP149" s="7"/>
      <c r="KSQ149" s="7"/>
      <c r="KSR149" s="7"/>
      <c r="KSS149" s="7"/>
      <c r="KST149" s="7"/>
      <c r="KSU149" s="7"/>
      <c r="KSV149" s="7"/>
      <c r="KSW149" s="7"/>
      <c r="KSX149" s="7"/>
      <c r="KSY149" s="7"/>
      <c r="KSZ149" s="7"/>
      <c r="KTB149" s="7"/>
      <c r="KTC149" s="7"/>
      <c r="KTD149" s="7"/>
      <c r="KTE149" s="7"/>
      <c r="KTF149" s="7"/>
      <c r="KTG149" s="7"/>
      <c r="KTH149" s="7"/>
      <c r="KTI149" s="7"/>
      <c r="KTJ149" s="7"/>
      <c r="KTK149" s="7"/>
      <c r="KTL149" s="7"/>
      <c r="KTM149" s="7"/>
      <c r="KTN149" s="7"/>
      <c r="KTO149" s="7"/>
      <c r="KTP149" s="7"/>
      <c r="KTQ149" s="7"/>
      <c r="KTR149" s="7"/>
      <c r="KTS149" s="7"/>
      <c r="KTT149" s="7"/>
      <c r="KTU149" s="7"/>
      <c r="KTV149" s="7"/>
      <c r="KTW149" s="7"/>
      <c r="KTX149" s="7"/>
      <c r="KTY149" s="7"/>
      <c r="KTZ149" s="7"/>
      <c r="KUA149" s="7"/>
      <c r="KUB149" s="7"/>
      <c r="KUC149" s="7"/>
      <c r="KUD149" s="7"/>
      <c r="KUE149" s="7"/>
      <c r="KUF149" s="7"/>
      <c r="KUG149" s="7"/>
      <c r="KUH149" s="7"/>
      <c r="KUI149" s="7"/>
      <c r="KUJ149" s="7"/>
      <c r="KUK149" s="7"/>
      <c r="KUL149" s="7"/>
      <c r="KUM149" s="7"/>
      <c r="KUN149" s="7"/>
      <c r="KUO149" s="7"/>
      <c r="KUP149" s="7"/>
      <c r="KUQ149" s="7"/>
      <c r="KUR149" s="7"/>
      <c r="KUS149" s="7"/>
      <c r="KUT149" s="7"/>
      <c r="KUU149" s="7"/>
      <c r="KUV149" s="7"/>
      <c r="KUW149" s="7"/>
      <c r="KUX149" s="7"/>
      <c r="KUY149" s="7"/>
      <c r="KUZ149" s="7"/>
      <c r="KVA149" s="7"/>
      <c r="KVB149" s="7"/>
      <c r="KVC149" s="7"/>
      <c r="KVD149" s="7"/>
      <c r="KVE149" s="7"/>
      <c r="KVF149" s="7"/>
      <c r="KVG149" s="7"/>
      <c r="KVH149" s="7"/>
      <c r="KVI149" s="7"/>
      <c r="KVJ149" s="7"/>
      <c r="KVK149" s="7"/>
      <c r="KVL149" s="7"/>
      <c r="KVM149" s="7"/>
      <c r="KVN149" s="7"/>
      <c r="KVO149" s="7"/>
      <c r="KVP149" s="7"/>
      <c r="KVQ149" s="7"/>
      <c r="KVR149" s="7"/>
      <c r="KVS149" s="7"/>
      <c r="KVT149" s="7"/>
      <c r="KVU149" s="7"/>
      <c r="KVV149" s="7"/>
      <c r="KVW149" s="7"/>
      <c r="KVX149" s="7"/>
      <c r="KVY149" s="7"/>
      <c r="KVZ149" s="7"/>
      <c r="KWA149" s="7"/>
      <c r="KWB149" s="7"/>
      <c r="KWC149" s="7"/>
      <c r="KWD149" s="7"/>
      <c r="KWE149" s="7"/>
      <c r="KWF149" s="7"/>
      <c r="KWG149" s="7"/>
      <c r="KWH149" s="7"/>
      <c r="KWI149" s="7"/>
      <c r="KWJ149" s="7"/>
      <c r="KWK149" s="7"/>
      <c r="KWL149" s="7"/>
      <c r="KWM149" s="7"/>
      <c r="KWN149" s="7"/>
      <c r="KWO149" s="7"/>
      <c r="KWP149" s="7"/>
      <c r="KWQ149" s="7"/>
      <c r="KWR149" s="7"/>
      <c r="KWS149" s="7"/>
      <c r="KWT149" s="7"/>
      <c r="KWU149" s="7"/>
      <c r="KWV149" s="7"/>
      <c r="KWW149" s="7"/>
      <c r="KWX149" s="7"/>
      <c r="KWY149" s="7"/>
      <c r="KWZ149" s="7"/>
      <c r="KXA149" s="7"/>
      <c r="KXB149" s="7"/>
      <c r="KXC149" s="7"/>
      <c r="KXD149" s="7"/>
      <c r="KXE149" s="7"/>
      <c r="KXF149" s="7"/>
      <c r="KXG149" s="7"/>
      <c r="KXH149" s="7"/>
      <c r="KXI149" s="7"/>
      <c r="KXJ149" s="7"/>
      <c r="KXK149" s="7"/>
      <c r="KXL149" s="7"/>
      <c r="KXM149" s="7"/>
      <c r="KXN149" s="7"/>
      <c r="KXO149" s="7"/>
      <c r="KXP149" s="7"/>
      <c r="KXQ149" s="7"/>
      <c r="KXR149" s="7"/>
      <c r="KXS149" s="7"/>
      <c r="KXT149" s="7"/>
      <c r="KXU149" s="7"/>
      <c r="KXV149" s="7"/>
      <c r="KXW149" s="7"/>
      <c r="KXX149" s="7"/>
      <c r="KXY149" s="7"/>
      <c r="KXZ149" s="7"/>
      <c r="KYA149" s="7"/>
      <c r="KYB149" s="7"/>
      <c r="KYC149" s="7"/>
      <c r="KYD149" s="7"/>
      <c r="KYE149" s="7"/>
      <c r="KYF149" s="7"/>
      <c r="KYG149" s="7"/>
      <c r="KYH149" s="7"/>
      <c r="KYI149" s="7"/>
      <c r="KYJ149" s="7"/>
      <c r="KYK149" s="7"/>
      <c r="KYL149" s="7"/>
      <c r="KYM149" s="7"/>
      <c r="KYN149" s="7"/>
      <c r="KYO149" s="7"/>
      <c r="KYP149" s="7"/>
      <c r="KYQ149" s="7"/>
      <c r="KYR149" s="7"/>
      <c r="KYS149" s="7"/>
      <c r="KYT149" s="7"/>
      <c r="KYU149" s="7"/>
      <c r="KYV149" s="7"/>
      <c r="KYW149" s="7"/>
      <c r="KYX149" s="7"/>
      <c r="KYY149" s="7"/>
      <c r="KYZ149" s="7"/>
      <c r="KZA149" s="7"/>
      <c r="KZB149" s="7"/>
      <c r="KZC149" s="7"/>
      <c r="KZD149" s="7"/>
      <c r="KZE149" s="7"/>
      <c r="KZF149" s="7"/>
      <c r="KZG149" s="7"/>
      <c r="KZH149" s="7"/>
      <c r="KZI149" s="7"/>
      <c r="KZJ149" s="7"/>
      <c r="KZK149" s="7"/>
      <c r="KZL149" s="7"/>
      <c r="KZM149" s="7"/>
      <c r="KZN149" s="7"/>
      <c r="KZO149" s="7"/>
      <c r="KZP149" s="7"/>
      <c r="KZQ149" s="7"/>
      <c r="KZR149" s="7"/>
      <c r="KZS149" s="7"/>
      <c r="KZT149" s="7"/>
      <c r="KZU149" s="7"/>
      <c r="KZV149" s="7"/>
      <c r="KZW149" s="7"/>
      <c r="KZX149" s="7"/>
      <c r="KZY149" s="7"/>
      <c r="KZZ149" s="7"/>
      <c r="LAA149" s="7"/>
      <c r="LAB149" s="7"/>
      <c r="LAC149" s="7"/>
      <c r="LAD149" s="7"/>
      <c r="LAE149" s="7"/>
      <c r="LAF149" s="7"/>
      <c r="LAG149" s="7"/>
      <c r="LAH149" s="7"/>
      <c r="LAI149" s="7"/>
      <c r="LAJ149" s="7"/>
      <c r="LAK149" s="7"/>
      <c r="LAL149" s="7"/>
      <c r="LAM149" s="7"/>
      <c r="LAN149" s="7"/>
      <c r="LAO149" s="7"/>
      <c r="LAP149" s="7"/>
      <c r="LAQ149" s="7"/>
      <c r="LAR149" s="7"/>
      <c r="LAS149" s="7"/>
      <c r="LAT149" s="7"/>
      <c r="LAU149" s="7"/>
      <c r="LAV149" s="7"/>
      <c r="LAW149" s="7"/>
      <c r="LAX149" s="7"/>
      <c r="LAY149" s="7"/>
      <c r="LAZ149" s="7"/>
      <c r="LBA149" s="7"/>
      <c r="LBB149" s="7"/>
      <c r="LBC149" s="7"/>
      <c r="LBD149" s="7"/>
      <c r="LBE149" s="7"/>
      <c r="LBF149" s="7"/>
      <c r="LBG149" s="7"/>
      <c r="LBH149" s="7"/>
      <c r="LBI149" s="7"/>
      <c r="LBJ149" s="7"/>
      <c r="LBK149" s="7"/>
      <c r="LBL149" s="7"/>
      <c r="LBM149" s="7"/>
      <c r="LBN149" s="7"/>
      <c r="LBO149" s="7"/>
      <c r="LBP149" s="7"/>
      <c r="LBQ149" s="7"/>
      <c r="LBR149" s="7"/>
      <c r="LBS149" s="7"/>
      <c r="LBT149" s="7"/>
      <c r="LBU149" s="7"/>
      <c r="LBV149" s="7"/>
      <c r="LBW149" s="7"/>
      <c r="LBX149" s="7"/>
      <c r="LBY149" s="7"/>
      <c r="LBZ149" s="7"/>
      <c r="LCA149" s="7"/>
      <c r="LCB149" s="7"/>
      <c r="LCC149" s="7"/>
      <c r="LCD149" s="7"/>
      <c r="LCE149" s="7"/>
      <c r="LCF149" s="7"/>
      <c r="LCG149" s="7"/>
      <c r="LCH149" s="7"/>
      <c r="LCI149" s="7"/>
      <c r="LCJ149" s="7"/>
      <c r="LCK149" s="7"/>
      <c r="LCL149" s="7"/>
      <c r="LCM149" s="7"/>
      <c r="LCN149" s="7"/>
      <c r="LCO149" s="7"/>
      <c r="LCP149" s="7"/>
      <c r="LCQ149" s="7"/>
      <c r="LCR149" s="7"/>
      <c r="LCS149" s="7"/>
      <c r="LCT149" s="7"/>
      <c r="LCU149" s="7"/>
      <c r="LCV149" s="7"/>
      <c r="LCX149" s="7"/>
      <c r="LCY149" s="7"/>
      <c r="LCZ149" s="7"/>
      <c r="LDA149" s="7"/>
      <c r="LDB149" s="7"/>
      <c r="LDC149" s="7"/>
      <c r="LDD149" s="7"/>
      <c r="LDE149" s="7"/>
      <c r="LDF149" s="7"/>
      <c r="LDG149" s="7"/>
      <c r="LDH149" s="7"/>
      <c r="LDI149" s="7"/>
      <c r="LDJ149" s="7"/>
      <c r="LDK149" s="7"/>
      <c r="LDL149" s="7"/>
      <c r="LDM149" s="7"/>
      <c r="LDN149" s="7"/>
      <c r="LDO149" s="7"/>
      <c r="LDP149" s="7"/>
      <c r="LDQ149" s="7"/>
      <c r="LDR149" s="7"/>
      <c r="LDS149" s="7"/>
      <c r="LDT149" s="7"/>
      <c r="LDU149" s="7"/>
      <c r="LDV149" s="7"/>
      <c r="LDW149" s="7"/>
      <c r="LDX149" s="7"/>
      <c r="LDY149" s="7"/>
      <c r="LDZ149" s="7"/>
      <c r="LEA149" s="7"/>
      <c r="LEB149" s="7"/>
      <c r="LEC149" s="7"/>
      <c r="LED149" s="7"/>
      <c r="LEE149" s="7"/>
      <c r="LEF149" s="7"/>
      <c r="LEG149" s="7"/>
      <c r="LEH149" s="7"/>
      <c r="LEI149" s="7"/>
      <c r="LEJ149" s="7"/>
      <c r="LEK149" s="7"/>
      <c r="LEL149" s="7"/>
      <c r="LEM149" s="7"/>
      <c r="LEN149" s="7"/>
      <c r="LEO149" s="7"/>
      <c r="LEP149" s="7"/>
      <c r="LEQ149" s="7"/>
      <c r="LER149" s="7"/>
      <c r="LES149" s="7"/>
      <c r="LET149" s="7"/>
      <c r="LEU149" s="7"/>
      <c r="LEV149" s="7"/>
      <c r="LEW149" s="7"/>
      <c r="LEX149" s="7"/>
      <c r="LEY149" s="7"/>
      <c r="LEZ149" s="7"/>
      <c r="LFA149" s="7"/>
      <c r="LFB149" s="7"/>
      <c r="LFC149" s="7"/>
      <c r="LFD149" s="7"/>
      <c r="LFE149" s="7"/>
      <c r="LFF149" s="7"/>
      <c r="LFG149" s="7"/>
      <c r="LFH149" s="7"/>
      <c r="LFI149" s="7"/>
      <c r="LFJ149" s="7"/>
      <c r="LFK149" s="7"/>
      <c r="LFL149" s="7"/>
      <c r="LFM149" s="7"/>
      <c r="LFN149" s="7"/>
      <c r="LFO149" s="7"/>
      <c r="LFP149" s="7"/>
      <c r="LFQ149" s="7"/>
      <c r="LFR149" s="7"/>
      <c r="LFS149" s="7"/>
      <c r="LFT149" s="7"/>
      <c r="LFU149" s="7"/>
      <c r="LFV149" s="7"/>
      <c r="LFW149" s="7"/>
      <c r="LFX149" s="7"/>
      <c r="LFY149" s="7"/>
      <c r="LFZ149" s="7"/>
      <c r="LGA149" s="7"/>
      <c r="LGB149" s="7"/>
      <c r="LGC149" s="7"/>
      <c r="LGD149" s="7"/>
      <c r="LGE149" s="7"/>
      <c r="LGF149" s="7"/>
      <c r="LGG149" s="7"/>
      <c r="LGH149" s="7"/>
      <c r="LGI149" s="7"/>
      <c r="LGJ149" s="7"/>
      <c r="LGK149" s="7"/>
      <c r="LGL149" s="7"/>
      <c r="LGM149" s="7"/>
      <c r="LGN149" s="7"/>
      <c r="LGO149" s="7"/>
      <c r="LGP149" s="7"/>
      <c r="LGQ149" s="7"/>
      <c r="LGR149" s="7"/>
      <c r="LGS149" s="7"/>
      <c r="LGT149" s="7"/>
      <c r="LGU149" s="7"/>
      <c r="LGV149" s="7"/>
      <c r="LGW149" s="7"/>
      <c r="LGX149" s="7"/>
      <c r="LGY149" s="7"/>
      <c r="LGZ149" s="7"/>
      <c r="LHA149" s="7"/>
      <c r="LHB149" s="7"/>
      <c r="LHC149" s="7"/>
      <c r="LHD149" s="7"/>
      <c r="LHE149" s="7"/>
      <c r="LHF149" s="7"/>
      <c r="LHG149" s="7"/>
      <c r="LHH149" s="7"/>
      <c r="LHI149" s="7"/>
      <c r="LHJ149" s="7"/>
      <c r="LHK149" s="7"/>
      <c r="LHL149" s="7"/>
      <c r="LHM149" s="7"/>
      <c r="LHN149" s="7"/>
      <c r="LHO149" s="7"/>
      <c r="LHP149" s="7"/>
      <c r="LHQ149" s="7"/>
      <c r="LHR149" s="7"/>
      <c r="LHS149" s="7"/>
      <c r="LHT149" s="7"/>
      <c r="LHU149" s="7"/>
      <c r="LHV149" s="7"/>
      <c r="LHW149" s="7"/>
      <c r="LHX149" s="7"/>
      <c r="LHY149" s="7"/>
      <c r="LHZ149" s="7"/>
      <c r="LIA149" s="7"/>
      <c r="LIB149" s="7"/>
      <c r="LIC149" s="7"/>
      <c r="LID149" s="7"/>
      <c r="LIE149" s="7"/>
      <c r="LIF149" s="7"/>
      <c r="LIG149" s="7"/>
      <c r="LIH149" s="7"/>
      <c r="LII149" s="7"/>
      <c r="LIJ149" s="7"/>
      <c r="LIK149" s="7"/>
      <c r="LIL149" s="7"/>
      <c r="LIM149" s="7"/>
      <c r="LIN149" s="7"/>
      <c r="LIO149" s="7"/>
      <c r="LIP149" s="7"/>
      <c r="LIQ149" s="7"/>
      <c r="LIR149" s="7"/>
      <c r="LIS149" s="7"/>
      <c r="LIT149" s="7"/>
      <c r="LIU149" s="7"/>
      <c r="LIV149" s="7"/>
      <c r="LIW149" s="7"/>
      <c r="LIX149" s="7"/>
      <c r="LIY149" s="7"/>
      <c r="LIZ149" s="7"/>
      <c r="LJA149" s="7"/>
      <c r="LJB149" s="7"/>
      <c r="LJC149" s="7"/>
      <c r="LJD149" s="7"/>
      <c r="LJE149" s="7"/>
      <c r="LJF149" s="7"/>
      <c r="LJG149" s="7"/>
      <c r="LJH149" s="7"/>
      <c r="LJI149" s="7"/>
      <c r="LJJ149" s="7"/>
      <c r="LJK149" s="7"/>
      <c r="LJL149" s="7"/>
      <c r="LJM149" s="7"/>
      <c r="LJN149" s="7"/>
      <c r="LJO149" s="7"/>
      <c r="LJP149" s="7"/>
      <c r="LJQ149" s="7"/>
      <c r="LJR149" s="7"/>
      <c r="LJS149" s="7"/>
      <c r="LJT149" s="7"/>
      <c r="LJU149" s="7"/>
      <c r="LJV149" s="7"/>
      <c r="LJW149" s="7"/>
      <c r="LJX149" s="7"/>
      <c r="LJY149" s="7"/>
      <c r="LJZ149" s="7"/>
      <c r="LKA149" s="7"/>
      <c r="LKB149" s="7"/>
      <c r="LKC149" s="7"/>
      <c r="LKD149" s="7"/>
      <c r="LKE149" s="7"/>
      <c r="LKF149" s="7"/>
      <c r="LKG149" s="7"/>
      <c r="LKH149" s="7"/>
      <c r="LKI149" s="7"/>
      <c r="LKJ149" s="7"/>
      <c r="LKK149" s="7"/>
      <c r="LKL149" s="7"/>
      <c r="LKM149" s="7"/>
      <c r="LKN149" s="7"/>
      <c r="LKO149" s="7"/>
      <c r="LKP149" s="7"/>
      <c r="LKQ149" s="7"/>
      <c r="LKR149" s="7"/>
      <c r="LKS149" s="7"/>
      <c r="LKT149" s="7"/>
      <c r="LKU149" s="7"/>
      <c r="LKV149" s="7"/>
      <c r="LKW149" s="7"/>
      <c r="LKX149" s="7"/>
      <c r="LKY149" s="7"/>
      <c r="LKZ149" s="7"/>
      <c r="LLA149" s="7"/>
      <c r="LLB149" s="7"/>
      <c r="LLC149" s="7"/>
      <c r="LLD149" s="7"/>
      <c r="LLE149" s="7"/>
      <c r="LLF149" s="7"/>
      <c r="LLG149" s="7"/>
      <c r="LLH149" s="7"/>
      <c r="LLI149" s="7"/>
      <c r="LLJ149" s="7"/>
      <c r="LLK149" s="7"/>
      <c r="LLL149" s="7"/>
      <c r="LLM149" s="7"/>
      <c r="LLN149" s="7"/>
      <c r="LLO149" s="7"/>
      <c r="LLP149" s="7"/>
      <c r="LLQ149" s="7"/>
      <c r="LLR149" s="7"/>
      <c r="LLS149" s="7"/>
      <c r="LLT149" s="7"/>
      <c r="LLU149" s="7"/>
      <c r="LLV149" s="7"/>
      <c r="LLW149" s="7"/>
      <c r="LLX149" s="7"/>
      <c r="LLY149" s="7"/>
      <c r="LLZ149" s="7"/>
      <c r="LMA149" s="7"/>
      <c r="LMB149" s="7"/>
      <c r="LMC149" s="7"/>
      <c r="LMD149" s="7"/>
      <c r="LME149" s="7"/>
      <c r="LMF149" s="7"/>
      <c r="LMG149" s="7"/>
      <c r="LMH149" s="7"/>
      <c r="LMI149" s="7"/>
      <c r="LMJ149" s="7"/>
      <c r="LMK149" s="7"/>
      <c r="LML149" s="7"/>
      <c r="LMM149" s="7"/>
      <c r="LMN149" s="7"/>
      <c r="LMO149" s="7"/>
      <c r="LMP149" s="7"/>
      <c r="LMQ149" s="7"/>
      <c r="LMR149" s="7"/>
      <c r="LMT149" s="7"/>
      <c r="LMU149" s="7"/>
      <c r="LMV149" s="7"/>
      <c r="LMW149" s="7"/>
      <c r="LMX149" s="7"/>
      <c r="LMY149" s="7"/>
      <c r="LMZ149" s="7"/>
      <c r="LNA149" s="7"/>
      <c r="LNB149" s="7"/>
      <c r="LNC149" s="7"/>
      <c r="LND149" s="7"/>
      <c r="LNE149" s="7"/>
      <c r="LNF149" s="7"/>
      <c r="LNG149" s="7"/>
      <c r="LNH149" s="7"/>
      <c r="LNI149" s="7"/>
      <c r="LNJ149" s="7"/>
      <c r="LNK149" s="7"/>
      <c r="LNL149" s="7"/>
      <c r="LNM149" s="7"/>
      <c r="LNN149" s="7"/>
      <c r="LNO149" s="7"/>
      <c r="LNP149" s="7"/>
      <c r="LNQ149" s="7"/>
      <c r="LNR149" s="7"/>
      <c r="LNS149" s="7"/>
      <c r="LNT149" s="7"/>
      <c r="LNU149" s="7"/>
      <c r="LNV149" s="7"/>
      <c r="LNW149" s="7"/>
      <c r="LNX149" s="7"/>
      <c r="LNY149" s="7"/>
      <c r="LNZ149" s="7"/>
      <c r="LOA149" s="7"/>
      <c r="LOB149" s="7"/>
      <c r="LOC149" s="7"/>
      <c r="LOD149" s="7"/>
      <c r="LOE149" s="7"/>
      <c r="LOF149" s="7"/>
      <c r="LOG149" s="7"/>
      <c r="LOH149" s="7"/>
      <c r="LOI149" s="7"/>
      <c r="LOJ149" s="7"/>
      <c r="LOK149" s="7"/>
      <c r="LOL149" s="7"/>
      <c r="LOM149" s="7"/>
      <c r="LON149" s="7"/>
      <c r="LOO149" s="7"/>
      <c r="LOP149" s="7"/>
      <c r="LOQ149" s="7"/>
      <c r="LOR149" s="7"/>
      <c r="LOS149" s="7"/>
      <c r="LOT149" s="7"/>
      <c r="LOU149" s="7"/>
      <c r="LOV149" s="7"/>
      <c r="LOW149" s="7"/>
      <c r="LOX149" s="7"/>
      <c r="LOY149" s="7"/>
      <c r="LOZ149" s="7"/>
      <c r="LPA149" s="7"/>
      <c r="LPB149" s="7"/>
      <c r="LPC149" s="7"/>
      <c r="LPD149" s="7"/>
      <c r="LPE149" s="7"/>
      <c r="LPF149" s="7"/>
      <c r="LPG149" s="7"/>
      <c r="LPH149" s="7"/>
      <c r="LPI149" s="7"/>
      <c r="LPJ149" s="7"/>
      <c r="LPK149" s="7"/>
      <c r="LPL149" s="7"/>
      <c r="LPM149" s="7"/>
      <c r="LPN149" s="7"/>
      <c r="LPO149" s="7"/>
      <c r="LPP149" s="7"/>
      <c r="LPQ149" s="7"/>
      <c r="LPR149" s="7"/>
      <c r="LPS149" s="7"/>
      <c r="LPT149" s="7"/>
      <c r="LPU149" s="7"/>
      <c r="LPV149" s="7"/>
      <c r="LPW149" s="7"/>
      <c r="LPX149" s="7"/>
      <c r="LPY149" s="7"/>
      <c r="LPZ149" s="7"/>
      <c r="LQA149" s="7"/>
      <c r="LQB149" s="7"/>
      <c r="LQC149" s="7"/>
      <c r="LQD149" s="7"/>
      <c r="LQE149" s="7"/>
      <c r="LQF149" s="7"/>
      <c r="LQG149" s="7"/>
      <c r="LQH149" s="7"/>
      <c r="LQI149" s="7"/>
      <c r="LQJ149" s="7"/>
      <c r="LQK149" s="7"/>
      <c r="LQL149" s="7"/>
      <c r="LQM149" s="7"/>
      <c r="LQN149" s="7"/>
      <c r="LQO149" s="7"/>
      <c r="LQP149" s="7"/>
      <c r="LQQ149" s="7"/>
      <c r="LQR149" s="7"/>
      <c r="LQS149" s="7"/>
      <c r="LQT149" s="7"/>
      <c r="LQU149" s="7"/>
      <c r="LQV149" s="7"/>
      <c r="LQW149" s="7"/>
      <c r="LQX149" s="7"/>
      <c r="LQY149" s="7"/>
      <c r="LQZ149" s="7"/>
      <c r="LRA149" s="7"/>
      <c r="LRB149" s="7"/>
      <c r="LRC149" s="7"/>
      <c r="LRD149" s="7"/>
      <c r="LRE149" s="7"/>
      <c r="LRF149" s="7"/>
      <c r="LRG149" s="7"/>
      <c r="LRH149" s="7"/>
      <c r="LRI149" s="7"/>
      <c r="LRJ149" s="7"/>
      <c r="LRK149" s="7"/>
      <c r="LRL149" s="7"/>
      <c r="LRM149" s="7"/>
      <c r="LRN149" s="7"/>
      <c r="LRO149" s="7"/>
      <c r="LRP149" s="7"/>
      <c r="LRQ149" s="7"/>
      <c r="LRR149" s="7"/>
      <c r="LRS149" s="7"/>
      <c r="LRT149" s="7"/>
      <c r="LRU149" s="7"/>
      <c r="LRV149" s="7"/>
      <c r="LRW149" s="7"/>
      <c r="LRX149" s="7"/>
      <c r="LRY149" s="7"/>
      <c r="LRZ149" s="7"/>
      <c r="LSA149" s="7"/>
      <c r="LSB149" s="7"/>
      <c r="LSC149" s="7"/>
      <c r="LSD149" s="7"/>
      <c r="LSE149" s="7"/>
      <c r="LSF149" s="7"/>
      <c r="LSG149" s="7"/>
      <c r="LSH149" s="7"/>
      <c r="LSI149" s="7"/>
      <c r="LSJ149" s="7"/>
      <c r="LSK149" s="7"/>
      <c r="LSL149" s="7"/>
      <c r="LSM149" s="7"/>
      <c r="LSN149" s="7"/>
      <c r="LSO149" s="7"/>
      <c r="LSP149" s="7"/>
      <c r="LSQ149" s="7"/>
      <c r="LSR149" s="7"/>
      <c r="LSS149" s="7"/>
      <c r="LST149" s="7"/>
      <c r="LSU149" s="7"/>
      <c r="LSV149" s="7"/>
      <c r="LSW149" s="7"/>
      <c r="LSX149" s="7"/>
      <c r="LSY149" s="7"/>
      <c r="LSZ149" s="7"/>
      <c r="LTA149" s="7"/>
      <c r="LTB149" s="7"/>
      <c r="LTC149" s="7"/>
      <c r="LTD149" s="7"/>
      <c r="LTE149" s="7"/>
      <c r="LTF149" s="7"/>
      <c r="LTG149" s="7"/>
      <c r="LTH149" s="7"/>
      <c r="LTI149" s="7"/>
      <c r="LTJ149" s="7"/>
      <c r="LTK149" s="7"/>
      <c r="LTL149" s="7"/>
      <c r="LTM149" s="7"/>
      <c r="LTN149" s="7"/>
      <c r="LTO149" s="7"/>
      <c r="LTP149" s="7"/>
      <c r="LTQ149" s="7"/>
      <c r="LTR149" s="7"/>
      <c r="LTS149" s="7"/>
      <c r="LTT149" s="7"/>
      <c r="LTU149" s="7"/>
      <c r="LTV149" s="7"/>
      <c r="LTW149" s="7"/>
      <c r="LTX149" s="7"/>
      <c r="LTY149" s="7"/>
      <c r="LTZ149" s="7"/>
      <c r="LUA149" s="7"/>
      <c r="LUB149" s="7"/>
      <c r="LUC149" s="7"/>
      <c r="LUD149" s="7"/>
      <c r="LUE149" s="7"/>
      <c r="LUF149" s="7"/>
      <c r="LUG149" s="7"/>
      <c r="LUH149" s="7"/>
      <c r="LUI149" s="7"/>
      <c r="LUJ149" s="7"/>
      <c r="LUK149" s="7"/>
      <c r="LUL149" s="7"/>
      <c r="LUM149" s="7"/>
      <c r="LUN149" s="7"/>
      <c r="LUO149" s="7"/>
      <c r="LUP149" s="7"/>
      <c r="LUQ149" s="7"/>
      <c r="LUR149" s="7"/>
      <c r="LUS149" s="7"/>
      <c r="LUT149" s="7"/>
      <c r="LUU149" s="7"/>
      <c r="LUV149" s="7"/>
      <c r="LUW149" s="7"/>
      <c r="LUX149" s="7"/>
      <c r="LUY149" s="7"/>
      <c r="LUZ149" s="7"/>
      <c r="LVA149" s="7"/>
      <c r="LVB149" s="7"/>
      <c r="LVC149" s="7"/>
      <c r="LVD149" s="7"/>
      <c r="LVE149" s="7"/>
      <c r="LVF149" s="7"/>
      <c r="LVG149" s="7"/>
      <c r="LVH149" s="7"/>
      <c r="LVI149" s="7"/>
      <c r="LVJ149" s="7"/>
      <c r="LVK149" s="7"/>
      <c r="LVL149" s="7"/>
      <c r="LVM149" s="7"/>
      <c r="LVN149" s="7"/>
      <c r="LVO149" s="7"/>
      <c r="LVP149" s="7"/>
      <c r="LVQ149" s="7"/>
      <c r="LVR149" s="7"/>
      <c r="LVS149" s="7"/>
      <c r="LVT149" s="7"/>
      <c r="LVU149" s="7"/>
      <c r="LVV149" s="7"/>
      <c r="LVW149" s="7"/>
      <c r="LVX149" s="7"/>
      <c r="LVY149" s="7"/>
      <c r="LVZ149" s="7"/>
      <c r="LWA149" s="7"/>
      <c r="LWB149" s="7"/>
      <c r="LWC149" s="7"/>
      <c r="LWD149" s="7"/>
      <c r="LWE149" s="7"/>
      <c r="LWF149" s="7"/>
      <c r="LWG149" s="7"/>
      <c r="LWH149" s="7"/>
      <c r="LWI149" s="7"/>
      <c r="LWJ149" s="7"/>
      <c r="LWK149" s="7"/>
      <c r="LWL149" s="7"/>
      <c r="LWM149" s="7"/>
      <c r="LWN149" s="7"/>
      <c r="LWP149" s="7"/>
      <c r="LWQ149" s="7"/>
      <c r="LWR149" s="7"/>
      <c r="LWS149" s="7"/>
      <c r="LWT149" s="7"/>
      <c r="LWU149" s="7"/>
      <c r="LWV149" s="7"/>
      <c r="LWW149" s="7"/>
      <c r="LWX149" s="7"/>
      <c r="LWY149" s="7"/>
      <c r="LWZ149" s="7"/>
      <c r="LXA149" s="7"/>
      <c r="LXB149" s="7"/>
      <c r="LXC149" s="7"/>
      <c r="LXD149" s="7"/>
      <c r="LXE149" s="7"/>
      <c r="LXF149" s="7"/>
      <c r="LXG149" s="7"/>
      <c r="LXH149" s="7"/>
      <c r="LXI149" s="7"/>
      <c r="LXJ149" s="7"/>
      <c r="LXK149" s="7"/>
      <c r="LXL149" s="7"/>
      <c r="LXM149" s="7"/>
      <c r="LXN149" s="7"/>
      <c r="LXO149" s="7"/>
      <c r="LXP149" s="7"/>
      <c r="LXQ149" s="7"/>
      <c r="LXR149" s="7"/>
      <c r="LXS149" s="7"/>
      <c r="LXT149" s="7"/>
      <c r="LXU149" s="7"/>
      <c r="LXV149" s="7"/>
      <c r="LXW149" s="7"/>
      <c r="LXX149" s="7"/>
      <c r="LXY149" s="7"/>
      <c r="LXZ149" s="7"/>
      <c r="LYA149" s="7"/>
      <c r="LYB149" s="7"/>
      <c r="LYC149" s="7"/>
      <c r="LYD149" s="7"/>
      <c r="LYE149" s="7"/>
      <c r="LYF149" s="7"/>
      <c r="LYG149" s="7"/>
      <c r="LYH149" s="7"/>
      <c r="LYI149" s="7"/>
      <c r="LYJ149" s="7"/>
      <c r="LYK149" s="7"/>
      <c r="LYL149" s="7"/>
      <c r="LYM149" s="7"/>
      <c r="LYN149" s="7"/>
      <c r="LYO149" s="7"/>
      <c r="LYP149" s="7"/>
      <c r="LYQ149" s="7"/>
      <c r="LYR149" s="7"/>
      <c r="LYS149" s="7"/>
      <c r="LYT149" s="7"/>
      <c r="LYU149" s="7"/>
      <c r="LYV149" s="7"/>
      <c r="LYW149" s="7"/>
      <c r="LYX149" s="7"/>
      <c r="LYY149" s="7"/>
      <c r="LYZ149" s="7"/>
      <c r="LZA149" s="7"/>
      <c r="LZB149" s="7"/>
      <c r="LZC149" s="7"/>
      <c r="LZD149" s="7"/>
      <c r="LZE149" s="7"/>
      <c r="LZF149" s="7"/>
      <c r="LZG149" s="7"/>
      <c r="LZH149" s="7"/>
      <c r="LZI149" s="7"/>
      <c r="LZJ149" s="7"/>
      <c r="LZK149" s="7"/>
      <c r="LZL149" s="7"/>
      <c r="LZM149" s="7"/>
      <c r="LZN149" s="7"/>
      <c r="LZO149" s="7"/>
      <c r="LZP149" s="7"/>
      <c r="LZQ149" s="7"/>
      <c r="LZR149" s="7"/>
      <c r="LZS149" s="7"/>
      <c r="LZT149" s="7"/>
      <c r="LZU149" s="7"/>
      <c r="LZV149" s="7"/>
      <c r="LZW149" s="7"/>
      <c r="LZX149" s="7"/>
      <c r="LZY149" s="7"/>
      <c r="LZZ149" s="7"/>
      <c r="MAA149" s="7"/>
      <c r="MAB149" s="7"/>
      <c r="MAC149" s="7"/>
      <c r="MAD149" s="7"/>
      <c r="MAE149" s="7"/>
      <c r="MAF149" s="7"/>
      <c r="MAG149" s="7"/>
      <c r="MAH149" s="7"/>
      <c r="MAI149" s="7"/>
      <c r="MAJ149" s="7"/>
      <c r="MAK149" s="7"/>
      <c r="MAL149" s="7"/>
      <c r="MAM149" s="7"/>
      <c r="MAN149" s="7"/>
      <c r="MAO149" s="7"/>
      <c r="MAP149" s="7"/>
      <c r="MAQ149" s="7"/>
      <c r="MAR149" s="7"/>
      <c r="MAS149" s="7"/>
      <c r="MAT149" s="7"/>
      <c r="MAU149" s="7"/>
      <c r="MAV149" s="7"/>
      <c r="MAW149" s="7"/>
      <c r="MAX149" s="7"/>
      <c r="MAY149" s="7"/>
      <c r="MAZ149" s="7"/>
      <c r="MBA149" s="7"/>
      <c r="MBB149" s="7"/>
      <c r="MBC149" s="7"/>
      <c r="MBD149" s="7"/>
      <c r="MBE149" s="7"/>
      <c r="MBF149" s="7"/>
      <c r="MBG149" s="7"/>
      <c r="MBH149" s="7"/>
      <c r="MBI149" s="7"/>
      <c r="MBJ149" s="7"/>
      <c r="MBK149" s="7"/>
      <c r="MBL149" s="7"/>
      <c r="MBM149" s="7"/>
      <c r="MBN149" s="7"/>
      <c r="MBO149" s="7"/>
      <c r="MBP149" s="7"/>
      <c r="MBQ149" s="7"/>
      <c r="MBR149" s="7"/>
      <c r="MBS149" s="7"/>
      <c r="MBT149" s="7"/>
      <c r="MBU149" s="7"/>
      <c r="MBV149" s="7"/>
      <c r="MBW149" s="7"/>
      <c r="MBX149" s="7"/>
      <c r="MBY149" s="7"/>
      <c r="MBZ149" s="7"/>
      <c r="MCA149" s="7"/>
      <c r="MCB149" s="7"/>
      <c r="MCC149" s="7"/>
      <c r="MCD149" s="7"/>
      <c r="MCE149" s="7"/>
      <c r="MCF149" s="7"/>
      <c r="MCG149" s="7"/>
      <c r="MCH149" s="7"/>
      <c r="MCI149" s="7"/>
      <c r="MCJ149" s="7"/>
      <c r="MCK149" s="7"/>
      <c r="MCL149" s="7"/>
      <c r="MCM149" s="7"/>
      <c r="MCN149" s="7"/>
      <c r="MCO149" s="7"/>
      <c r="MCP149" s="7"/>
      <c r="MCQ149" s="7"/>
      <c r="MCR149" s="7"/>
      <c r="MCS149" s="7"/>
      <c r="MCT149" s="7"/>
      <c r="MCU149" s="7"/>
      <c r="MCV149" s="7"/>
      <c r="MCW149" s="7"/>
      <c r="MCX149" s="7"/>
      <c r="MCY149" s="7"/>
      <c r="MCZ149" s="7"/>
      <c r="MDA149" s="7"/>
      <c r="MDB149" s="7"/>
      <c r="MDC149" s="7"/>
      <c r="MDD149" s="7"/>
      <c r="MDE149" s="7"/>
      <c r="MDF149" s="7"/>
      <c r="MDG149" s="7"/>
      <c r="MDH149" s="7"/>
      <c r="MDI149" s="7"/>
      <c r="MDJ149" s="7"/>
      <c r="MDK149" s="7"/>
      <c r="MDL149" s="7"/>
      <c r="MDM149" s="7"/>
      <c r="MDN149" s="7"/>
      <c r="MDO149" s="7"/>
      <c r="MDP149" s="7"/>
      <c r="MDQ149" s="7"/>
      <c r="MDR149" s="7"/>
      <c r="MDS149" s="7"/>
      <c r="MDT149" s="7"/>
      <c r="MDU149" s="7"/>
      <c r="MDV149" s="7"/>
      <c r="MDW149" s="7"/>
      <c r="MDX149" s="7"/>
      <c r="MDY149" s="7"/>
      <c r="MDZ149" s="7"/>
      <c r="MEA149" s="7"/>
      <c r="MEB149" s="7"/>
      <c r="MEC149" s="7"/>
      <c r="MED149" s="7"/>
      <c r="MEE149" s="7"/>
      <c r="MEF149" s="7"/>
      <c r="MEG149" s="7"/>
      <c r="MEH149" s="7"/>
      <c r="MEI149" s="7"/>
      <c r="MEJ149" s="7"/>
      <c r="MEK149" s="7"/>
      <c r="MEL149" s="7"/>
      <c r="MEM149" s="7"/>
      <c r="MEN149" s="7"/>
      <c r="MEO149" s="7"/>
      <c r="MEP149" s="7"/>
      <c r="MEQ149" s="7"/>
      <c r="MER149" s="7"/>
      <c r="MES149" s="7"/>
      <c r="MET149" s="7"/>
      <c r="MEU149" s="7"/>
      <c r="MEV149" s="7"/>
      <c r="MEW149" s="7"/>
      <c r="MEX149" s="7"/>
      <c r="MEY149" s="7"/>
      <c r="MEZ149" s="7"/>
      <c r="MFA149" s="7"/>
      <c r="MFB149" s="7"/>
      <c r="MFC149" s="7"/>
      <c r="MFD149" s="7"/>
      <c r="MFE149" s="7"/>
      <c r="MFF149" s="7"/>
      <c r="MFG149" s="7"/>
      <c r="MFH149" s="7"/>
      <c r="MFI149" s="7"/>
      <c r="MFJ149" s="7"/>
      <c r="MFK149" s="7"/>
      <c r="MFL149" s="7"/>
      <c r="MFM149" s="7"/>
      <c r="MFN149" s="7"/>
      <c r="MFO149" s="7"/>
      <c r="MFP149" s="7"/>
      <c r="MFQ149" s="7"/>
      <c r="MFR149" s="7"/>
      <c r="MFS149" s="7"/>
      <c r="MFT149" s="7"/>
      <c r="MFU149" s="7"/>
      <c r="MFV149" s="7"/>
      <c r="MFW149" s="7"/>
      <c r="MFX149" s="7"/>
      <c r="MFY149" s="7"/>
      <c r="MFZ149" s="7"/>
      <c r="MGA149" s="7"/>
      <c r="MGB149" s="7"/>
      <c r="MGC149" s="7"/>
      <c r="MGD149" s="7"/>
      <c r="MGE149" s="7"/>
      <c r="MGF149" s="7"/>
      <c r="MGG149" s="7"/>
      <c r="MGH149" s="7"/>
      <c r="MGI149" s="7"/>
      <c r="MGJ149" s="7"/>
      <c r="MGL149" s="7"/>
      <c r="MGM149" s="7"/>
      <c r="MGN149" s="7"/>
      <c r="MGO149" s="7"/>
      <c r="MGP149" s="7"/>
      <c r="MGQ149" s="7"/>
      <c r="MGR149" s="7"/>
      <c r="MGS149" s="7"/>
      <c r="MGT149" s="7"/>
      <c r="MGU149" s="7"/>
      <c r="MGV149" s="7"/>
      <c r="MGW149" s="7"/>
      <c r="MGX149" s="7"/>
      <c r="MGY149" s="7"/>
      <c r="MGZ149" s="7"/>
      <c r="MHA149" s="7"/>
      <c r="MHB149" s="7"/>
      <c r="MHC149" s="7"/>
      <c r="MHD149" s="7"/>
      <c r="MHE149" s="7"/>
      <c r="MHF149" s="7"/>
      <c r="MHG149" s="7"/>
      <c r="MHH149" s="7"/>
      <c r="MHI149" s="7"/>
      <c r="MHJ149" s="7"/>
      <c r="MHK149" s="7"/>
      <c r="MHL149" s="7"/>
      <c r="MHM149" s="7"/>
      <c r="MHN149" s="7"/>
      <c r="MHO149" s="7"/>
      <c r="MHP149" s="7"/>
      <c r="MHQ149" s="7"/>
      <c r="MHR149" s="7"/>
      <c r="MHS149" s="7"/>
      <c r="MHT149" s="7"/>
      <c r="MHU149" s="7"/>
      <c r="MHV149" s="7"/>
      <c r="MHW149" s="7"/>
      <c r="MHX149" s="7"/>
      <c r="MHY149" s="7"/>
      <c r="MHZ149" s="7"/>
      <c r="MIA149" s="7"/>
      <c r="MIB149" s="7"/>
      <c r="MIC149" s="7"/>
      <c r="MID149" s="7"/>
      <c r="MIE149" s="7"/>
      <c r="MIF149" s="7"/>
      <c r="MIG149" s="7"/>
      <c r="MIH149" s="7"/>
      <c r="MII149" s="7"/>
      <c r="MIJ149" s="7"/>
      <c r="MIK149" s="7"/>
      <c r="MIL149" s="7"/>
      <c r="MIM149" s="7"/>
      <c r="MIN149" s="7"/>
      <c r="MIO149" s="7"/>
      <c r="MIP149" s="7"/>
      <c r="MIQ149" s="7"/>
      <c r="MIR149" s="7"/>
      <c r="MIS149" s="7"/>
      <c r="MIT149" s="7"/>
      <c r="MIU149" s="7"/>
      <c r="MIV149" s="7"/>
      <c r="MIW149" s="7"/>
      <c r="MIX149" s="7"/>
      <c r="MIY149" s="7"/>
      <c r="MIZ149" s="7"/>
      <c r="MJA149" s="7"/>
      <c r="MJB149" s="7"/>
      <c r="MJC149" s="7"/>
      <c r="MJD149" s="7"/>
      <c r="MJE149" s="7"/>
      <c r="MJF149" s="7"/>
      <c r="MJG149" s="7"/>
      <c r="MJH149" s="7"/>
      <c r="MJI149" s="7"/>
      <c r="MJJ149" s="7"/>
      <c r="MJK149" s="7"/>
      <c r="MJL149" s="7"/>
      <c r="MJM149" s="7"/>
      <c r="MJN149" s="7"/>
      <c r="MJO149" s="7"/>
      <c r="MJP149" s="7"/>
      <c r="MJQ149" s="7"/>
      <c r="MJR149" s="7"/>
      <c r="MJS149" s="7"/>
      <c r="MJT149" s="7"/>
      <c r="MJU149" s="7"/>
      <c r="MJV149" s="7"/>
      <c r="MJW149" s="7"/>
      <c r="MJX149" s="7"/>
      <c r="MJY149" s="7"/>
      <c r="MJZ149" s="7"/>
      <c r="MKA149" s="7"/>
      <c r="MKB149" s="7"/>
      <c r="MKC149" s="7"/>
      <c r="MKD149" s="7"/>
      <c r="MKE149" s="7"/>
      <c r="MKF149" s="7"/>
      <c r="MKG149" s="7"/>
      <c r="MKH149" s="7"/>
      <c r="MKI149" s="7"/>
      <c r="MKJ149" s="7"/>
      <c r="MKK149" s="7"/>
      <c r="MKL149" s="7"/>
      <c r="MKM149" s="7"/>
      <c r="MKN149" s="7"/>
      <c r="MKO149" s="7"/>
      <c r="MKP149" s="7"/>
      <c r="MKQ149" s="7"/>
      <c r="MKR149" s="7"/>
      <c r="MKS149" s="7"/>
      <c r="MKT149" s="7"/>
      <c r="MKU149" s="7"/>
      <c r="MKV149" s="7"/>
      <c r="MKW149" s="7"/>
      <c r="MKX149" s="7"/>
      <c r="MKY149" s="7"/>
      <c r="MKZ149" s="7"/>
      <c r="MLA149" s="7"/>
      <c r="MLB149" s="7"/>
      <c r="MLC149" s="7"/>
      <c r="MLD149" s="7"/>
      <c r="MLE149" s="7"/>
      <c r="MLF149" s="7"/>
      <c r="MLG149" s="7"/>
      <c r="MLH149" s="7"/>
      <c r="MLI149" s="7"/>
      <c r="MLJ149" s="7"/>
      <c r="MLK149" s="7"/>
      <c r="MLL149" s="7"/>
      <c r="MLM149" s="7"/>
      <c r="MLN149" s="7"/>
      <c r="MLO149" s="7"/>
      <c r="MLP149" s="7"/>
      <c r="MLQ149" s="7"/>
      <c r="MLR149" s="7"/>
      <c r="MLS149" s="7"/>
      <c r="MLT149" s="7"/>
      <c r="MLU149" s="7"/>
      <c r="MLV149" s="7"/>
      <c r="MLW149" s="7"/>
      <c r="MLX149" s="7"/>
      <c r="MLY149" s="7"/>
      <c r="MLZ149" s="7"/>
      <c r="MMA149" s="7"/>
      <c r="MMB149" s="7"/>
      <c r="MMC149" s="7"/>
      <c r="MMD149" s="7"/>
      <c r="MME149" s="7"/>
      <c r="MMF149" s="7"/>
      <c r="MMG149" s="7"/>
      <c r="MMH149" s="7"/>
      <c r="MMI149" s="7"/>
      <c r="MMJ149" s="7"/>
      <c r="MMK149" s="7"/>
      <c r="MML149" s="7"/>
      <c r="MMM149" s="7"/>
      <c r="MMN149" s="7"/>
      <c r="MMO149" s="7"/>
      <c r="MMP149" s="7"/>
      <c r="MMQ149" s="7"/>
      <c r="MMR149" s="7"/>
      <c r="MMS149" s="7"/>
      <c r="MMT149" s="7"/>
      <c r="MMU149" s="7"/>
      <c r="MMV149" s="7"/>
      <c r="MMW149" s="7"/>
      <c r="MMX149" s="7"/>
      <c r="MMY149" s="7"/>
      <c r="MMZ149" s="7"/>
      <c r="MNA149" s="7"/>
      <c r="MNB149" s="7"/>
      <c r="MNC149" s="7"/>
      <c r="MND149" s="7"/>
      <c r="MNE149" s="7"/>
      <c r="MNF149" s="7"/>
      <c r="MNG149" s="7"/>
      <c r="MNH149" s="7"/>
      <c r="MNI149" s="7"/>
      <c r="MNJ149" s="7"/>
      <c r="MNK149" s="7"/>
      <c r="MNL149" s="7"/>
      <c r="MNM149" s="7"/>
      <c r="MNN149" s="7"/>
      <c r="MNO149" s="7"/>
      <c r="MNP149" s="7"/>
      <c r="MNQ149" s="7"/>
      <c r="MNR149" s="7"/>
      <c r="MNS149" s="7"/>
      <c r="MNT149" s="7"/>
      <c r="MNU149" s="7"/>
      <c r="MNV149" s="7"/>
      <c r="MNW149" s="7"/>
      <c r="MNX149" s="7"/>
      <c r="MNY149" s="7"/>
      <c r="MNZ149" s="7"/>
      <c r="MOA149" s="7"/>
      <c r="MOB149" s="7"/>
      <c r="MOC149" s="7"/>
      <c r="MOD149" s="7"/>
      <c r="MOE149" s="7"/>
      <c r="MOF149" s="7"/>
      <c r="MOG149" s="7"/>
      <c r="MOH149" s="7"/>
      <c r="MOI149" s="7"/>
      <c r="MOJ149" s="7"/>
      <c r="MOK149" s="7"/>
      <c r="MOL149" s="7"/>
      <c r="MOM149" s="7"/>
      <c r="MON149" s="7"/>
      <c r="MOO149" s="7"/>
      <c r="MOP149" s="7"/>
      <c r="MOQ149" s="7"/>
      <c r="MOR149" s="7"/>
      <c r="MOS149" s="7"/>
      <c r="MOT149" s="7"/>
      <c r="MOU149" s="7"/>
      <c r="MOV149" s="7"/>
      <c r="MOW149" s="7"/>
      <c r="MOX149" s="7"/>
      <c r="MOY149" s="7"/>
      <c r="MOZ149" s="7"/>
      <c r="MPA149" s="7"/>
      <c r="MPB149" s="7"/>
      <c r="MPC149" s="7"/>
      <c r="MPD149" s="7"/>
      <c r="MPE149" s="7"/>
      <c r="MPF149" s="7"/>
      <c r="MPG149" s="7"/>
      <c r="MPH149" s="7"/>
      <c r="MPI149" s="7"/>
      <c r="MPJ149" s="7"/>
      <c r="MPK149" s="7"/>
      <c r="MPL149" s="7"/>
      <c r="MPM149" s="7"/>
      <c r="MPN149" s="7"/>
      <c r="MPO149" s="7"/>
      <c r="MPP149" s="7"/>
      <c r="MPQ149" s="7"/>
      <c r="MPR149" s="7"/>
      <c r="MPS149" s="7"/>
      <c r="MPT149" s="7"/>
      <c r="MPU149" s="7"/>
      <c r="MPV149" s="7"/>
      <c r="MPW149" s="7"/>
      <c r="MPX149" s="7"/>
      <c r="MPY149" s="7"/>
      <c r="MPZ149" s="7"/>
      <c r="MQA149" s="7"/>
      <c r="MQB149" s="7"/>
      <c r="MQC149" s="7"/>
      <c r="MQD149" s="7"/>
      <c r="MQE149" s="7"/>
      <c r="MQF149" s="7"/>
      <c r="MQH149" s="7"/>
      <c r="MQI149" s="7"/>
      <c r="MQJ149" s="7"/>
      <c r="MQK149" s="7"/>
      <c r="MQL149" s="7"/>
      <c r="MQM149" s="7"/>
      <c r="MQN149" s="7"/>
      <c r="MQO149" s="7"/>
      <c r="MQP149" s="7"/>
      <c r="MQQ149" s="7"/>
      <c r="MQR149" s="7"/>
      <c r="MQS149" s="7"/>
      <c r="MQT149" s="7"/>
      <c r="MQU149" s="7"/>
      <c r="MQV149" s="7"/>
      <c r="MQW149" s="7"/>
      <c r="MQX149" s="7"/>
      <c r="MQY149" s="7"/>
      <c r="MQZ149" s="7"/>
      <c r="MRA149" s="7"/>
      <c r="MRB149" s="7"/>
      <c r="MRC149" s="7"/>
      <c r="MRD149" s="7"/>
      <c r="MRE149" s="7"/>
      <c r="MRF149" s="7"/>
      <c r="MRG149" s="7"/>
      <c r="MRH149" s="7"/>
      <c r="MRI149" s="7"/>
      <c r="MRJ149" s="7"/>
      <c r="MRK149" s="7"/>
      <c r="MRL149" s="7"/>
      <c r="MRM149" s="7"/>
      <c r="MRN149" s="7"/>
      <c r="MRO149" s="7"/>
      <c r="MRP149" s="7"/>
      <c r="MRQ149" s="7"/>
      <c r="MRR149" s="7"/>
      <c r="MRS149" s="7"/>
      <c r="MRT149" s="7"/>
      <c r="MRU149" s="7"/>
      <c r="MRV149" s="7"/>
      <c r="MRW149" s="7"/>
      <c r="MRX149" s="7"/>
      <c r="MRY149" s="7"/>
      <c r="MRZ149" s="7"/>
      <c r="MSA149" s="7"/>
      <c r="MSB149" s="7"/>
      <c r="MSC149" s="7"/>
      <c r="MSD149" s="7"/>
      <c r="MSE149" s="7"/>
      <c r="MSF149" s="7"/>
      <c r="MSG149" s="7"/>
      <c r="MSH149" s="7"/>
      <c r="MSI149" s="7"/>
      <c r="MSJ149" s="7"/>
      <c r="MSK149" s="7"/>
      <c r="MSL149" s="7"/>
      <c r="MSM149" s="7"/>
      <c r="MSN149" s="7"/>
      <c r="MSO149" s="7"/>
      <c r="MSP149" s="7"/>
      <c r="MSQ149" s="7"/>
      <c r="MSR149" s="7"/>
      <c r="MSS149" s="7"/>
      <c r="MST149" s="7"/>
      <c r="MSU149" s="7"/>
      <c r="MSV149" s="7"/>
      <c r="MSW149" s="7"/>
      <c r="MSX149" s="7"/>
      <c r="MSY149" s="7"/>
      <c r="MSZ149" s="7"/>
      <c r="MTA149" s="7"/>
      <c r="MTB149" s="7"/>
      <c r="MTC149" s="7"/>
      <c r="MTD149" s="7"/>
      <c r="MTE149" s="7"/>
      <c r="MTF149" s="7"/>
      <c r="MTG149" s="7"/>
      <c r="MTH149" s="7"/>
      <c r="MTI149" s="7"/>
      <c r="MTJ149" s="7"/>
      <c r="MTK149" s="7"/>
      <c r="MTL149" s="7"/>
      <c r="MTM149" s="7"/>
      <c r="MTN149" s="7"/>
      <c r="MTO149" s="7"/>
      <c r="MTP149" s="7"/>
      <c r="MTQ149" s="7"/>
      <c r="MTR149" s="7"/>
      <c r="MTS149" s="7"/>
      <c r="MTT149" s="7"/>
      <c r="MTU149" s="7"/>
      <c r="MTV149" s="7"/>
      <c r="MTW149" s="7"/>
      <c r="MTX149" s="7"/>
      <c r="MTY149" s="7"/>
      <c r="MTZ149" s="7"/>
      <c r="MUA149" s="7"/>
      <c r="MUB149" s="7"/>
      <c r="MUC149" s="7"/>
      <c r="MUD149" s="7"/>
      <c r="MUE149" s="7"/>
      <c r="MUF149" s="7"/>
      <c r="MUG149" s="7"/>
      <c r="MUH149" s="7"/>
      <c r="MUI149" s="7"/>
      <c r="MUJ149" s="7"/>
      <c r="MUK149" s="7"/>
      <c r="MUL149" s="7"/>
      <c r="MUM149" s="7"/>
      <c r="MUN149" s="7"/>
      <c r="MUO149" s="7"/>
      <c r="MUP149" s="7"/>
      <c r="MUQ149" s="7"/>
      <c r="MUR149" s="7"/>
      <c r="MUS149" s="7"/>
      <c r="MUT149" s="7"/>
      <c r="MUU149" s="7"/>
      <c r="MUV149" s="7"/>
      <c r="MUW149" s="7"/>
      <c r="MUX149" s="7"/>
      <c r="MUY149" s="7"/>
      <c r="MUZ149" s="7"/>
      <c r="MVA149" s="7"/>
      <c r="MVB149" s="7"/>
      <c r="MVC149" s="7"/>
      <c r="MVD149" s="7"/>
      <c r="MVE149" s="7"/>
      <c r="MVF149" s="7"/>
      <c r="MVG149" s="7"/>
      <c r="MVH149" s="7"/>
      <c r="MVI149" s="7"/>
      <c r="MVJ149" s="7"/>
      <c r="MVK149" s="7"/>
      <c r="MVL149" s="7"/>
      <c r="MVM149" s="7"/>
      <c r="MVN149" s="7"/>
      <c r="MVO149" s="7"/>
      <c r="MVP149" s="7"/>
      <c r="MVQ149" s="7"/>
      <c r="MVR149" s="7"/>
      <c r="MVS149" s="7"/>
      <c r="MVT149" s="7"/>
      <c r="MVU149" s="7"/>
      <c r="MVV149" s="7"/>
      <c r="MVW149" s="7"/>
      <c r="MVX149" s="7"/>
      <c r="MVY149" s="7"/>
      <c r="MVZ149" s="7"/>
      <c r="MWA149" s="7"/>
      <c r="MWB149" s="7"/>
      <c r="MWC149" s="7"/>
      <c r="MWD149" s="7"/>
      <c r="MWE149" s="7"/>
      <c r="MWF149" s="7"/>
      <c r="MWG149" s="7"/>
      <c r="MWH149" s="7"/>
      <c r="MWI149" s="7"/>
      <c r="MWJ149" s="7"/>
      <c r="MWK149" s="7"/>
      <c r="MWL149" s="7"/>
      <c r="MWM149" s="7"/>
      <c r="MWN149" s="7"/>
      <c r="MWO149" s="7"/>
      <c r="MWP149" s="7"/>
      <c r="MWQ149" s="7"/>
      <c r="MWR149" s="7"/>
      <c r="MWS149" s="7"/>
      <c r="MWT149" s="7"/>
      <c r="MWU149" s="7"/>
      <c r="MWV149" s="7"/>
      <c r="MWW149" s="7"/>
      <c r="MWX149" s="7"/>
      <c r="MWY149" s="7"/>
      <c r="MWZ149" s="7"/>
      <c r="MXA149" s="7"/>
      <c r="MXB149" s="7"/>
      <c r="MXC149" s="7"/>
      <c r="MXD149" s="7"/>
      <c r="MXE149" s="7"/>
      <c r="MXF149" s="7"/>
      <c r="MXG149" s="7"/>
      <c r="MXH149" s="7"/>
      <c r="MXI149" s="7"/>
      <c r="MXJ149" s="7"/>
      <c r="MXK149" s="7"/>
      <c r="MXL149" s="7"/>
      <c r="MXM149" s="7"/>
      <c r="MXN149" s="7"/>
      <c r="MXO149" s="7"/>
      <c r="MXP149" s="7"/>
      <c r="MXQ149" s="7"/>
      <c r="MXR149" s="7"/>
      <c r="MXS149" s="7"/>
      <c r="MXT149" s="7"/>
      <c r="MXU149" s="7"/>
      <c r="MXV149" s="7"/>
      <c r="MXW149" s="7"/>
      <c r="MXX149" s="7"/>
      <c r="MXY149" s="7"/>
      <c r="MXZ149" s="7"/>
      <c r="MYA149" s="7"/>
      <c r="MYB149" s="7"/>
      <c r="MYC149" s="7"/>
      <c r="MYD149" s="7"/>
      <c r="MYE149" s="7"/>
      <c r="MYF149" s="7"/>
      <c r="MYG149" s="7"/>
      <c r="MYH149" s="7"/>
      <c r="MYI149" s="7"/>
      <c r="MYJ149" s="7"/>
      <c r="MYK149" s="7"/>
      <c r="MYL149" s="7"/>
      <c r="MYM149" s="7"/>
      <c r="MYN149" s="7"/>
      <c r="MYO149" s="7"/>
      <c r="MYP149" s="7"/>
      <c r="MYQ149" s="7"/>
      <c r="MYR149" s="7"/>
      <c r="MYS149" s="7"/>
      <c r="MYT149" s="7"/>
      <c r="MYU149" s="7"/>
      <c r="MYV149" s="7"/>
      <c r="MYW149" s="7"/>
      <c r="MYX149" s="7"/>
      <c r="MYY149" s="7"/>
      <c r="MYZ149" s="7"/>
      <c r="MZA149" s="7"/>
      <c r="MZB149" s="7"/>
      <c r="MZC149" s="7"/>
      <c r="MZD149" s="7"/>
      <c r="MZE149" s="7"/>
      <c r="MZF149" s="7"/>
      <c r="MZG149" s="7"/>
      <c r="MZH149" s="7"/>
      <c r="MZI149" s="7"/>
      <c r="MZJ149" s="7"/>
      <c r="MZK149" s="7"/>
      <c r="MZL149" s="7"/>
      <c r="MZM149" s="7"/>
      <c r="MZN149" s="7"/>
      <c r="MZO149" s="7"/>
      <c r="MZP149" s="7"/>
      <c r="MZQ149" s="7"/>
      <c r="MZR149" s="7"/>
      <c r="MZS149" s="7"/>
      <c r="MZT149" s="7"/>
      <c r="MZU149" s="7"/>
      <c r="MZV149" s="7"/>
      <c r="MZW149" s="7"/>
      <c r="MZX149" s="7"/>
      <c r="MZY149" s="7"/>
      <c r="MZZ149" s="7"/>
      <c r="NAA149" s="7"/>
      <c r="NAB149" s="7"/>
      <c r="NAD149" s="7"/>
      <c r="NAE149" s="7"/>
      <c r="NAF149" s="7"/>
      <c r="NAG149" s="7"/>
      <c r="NAH149" s="7"/>
      <c r="NAI149" s="7"/>
      <c r="NAJ149" s="7"/>
      <c r="NAK149" s="7"/>
      <c r="NAL149" s="7"/>
      <c r="NAM149" s="7"/>
      <c r="NAN149" s="7"/>
      <c r="NAO149" s="7"/>
      <c r="NAP149" s="7"/>
      <c r="NAQ149" s="7"/>
      <c r="NAR149" s="7"/>
      <c r="NAS149" s="7"/>
      <c r="NAT149" s="7"/>
      <c r="NAU149" s="7"/>
      <c r="NAV149" s="7"/>
      <c r="NAW149" s="7"/>
      <c r="NAX149" s="7"/>
      <c r="NAY149" s="7"/>
      <c r="NAZ149" s="7"/>
      <c r="NBA149" s="7"/>
      <c r="NBB149" s="7"/>
      <c r="NBC149" s="7"/>
      <c r="NBD149" s="7"/>
      <c r="NBE149" s="7"/>
      <c r="NBF149" s="7"/>
      <c r="NBG149" s="7"/>
      <c r="NBH149" s="7"/>
      <c r="NBI149" s="7"/>
      <c r="NBJ149" s="7"/>
      <c r="NBK149" s="7"/>
      <c r="NBL149" s="7"/>
      <c r="NBM149" s="7"/>
      <c r="NBN149" s="7"/>
      <c r="NBO149" s="7"/>
      <c r="NBP149" s="7"/>
      <c r="NBQ149" s="7"/>
      <c r="NBR149" s="7"/>
      <c r="NBS149" s="7"/>
      <c r="NBT149" s="7"/>
      <c r="NBU149" s="7"/>
      <c r="NBV149" s="7"/>
      <c r="NBW149" s="7"/>
      <c r="NBX149" s="7"/>
      <c r="NBY149" s="7"/>
      <c r="NBZ149" s="7"/>
      <c r="NCA149" s="7"/>
      <c r="NCB149" s="7"/>
      <c r="NCC149" s="7"/>
      <c r="NCD149" s="7"/>
      <c r="NCE149" s="7"/>
      <c r="NCF149" s="7"/>
      <c r="NCG149" s="7"/>
      <c r="NCH149" s="7"/>
      <c r="NCI149" s="7"/>
      <c r="NCJ149" s="7"/>
      <c r="NCK149" s="7"/>
      <c r="NCL149" s="7"/>
      <c r="NCM149" s="7"/>
      <c r="NCN149" s="7"/>
      <c r="NCO149" s="7"/>
      <c r="NCP149" s="7"/>
      <c r="NCQ149" s="7"/>
      <c r="NCR149" s="7"/>
      <c r="NCS149" s="7"/>
      <c r="NCT149" s="7"/>
      <c r="NCU149" s="7"/>
      <c r="NCV149" s="7"/>
      <c r="NCW149" s="7"/>
      <c r="NCX149" s="7"/>
      <c r="NCY149" s="7"/>
      <c r="NCZ149" s="7"/>
      <c r="NDA149" s="7"/>
      <c r="NDB149" s="7"/>
      <c r="NDC149" s="7"/>
      <c r="NDD149" s="7"/>
      <c r="NDE149" s="7"/>
      <c r="NDF149" s="7"/>
      <c r="NDG149" s="7"/>
      <c r="NDH149" s="7"/>
      <c r="NDI149" s="7"/>
      <c r="NDJ149" s="7"/>
      <c r="NDK149" s="7"/>
      <c r="NDL149" s="7"/>
      <c r="NDM149" s="7"/>
      <c r="NDN149" s="7"/>
      <c r="NDO149" s="7"/>
      <c r="NDP149" s="7"/>
      <c r="NDQ149" s="7"/>
      <c r="NDR149" s="7"/>
      <c r="NDS149" s="7"/>
      <c r="NDT149" s="7"/>
      <c r="NDU149" s="7"/>
      <c r="NDV149" s="7"/>
      <c r="NDW149" s="7"/>
      <c r="NDX149" s="7"/>
      <c r="NDY149" s="7"/>
      <c r="NDZ149" s="7"/>
      <c r="NEA149" s="7"/>
      <c r="NEB149" s="7"/>
      <c r="NEC149" s="7"/>
      <c r="NED149" s="7"/>
      <c r="NEE149" s="7"/>
      <c r="NEF149" s="7"/>
      <c r="NEG149" s="7"/>
      <c r="NEH149" s="7"/>
      <c r="NEI149" s="7"/>
      <c r="NEJ149" s="7"/>
      <c r="NEK149" s="7"/>
      <c r="NEL149" s="7"/>
      <c r="NEM149" s="7"/>
      <c r="NEN149" s="7"/>
      <c r="NEO149" s="7"/>
      <c r="NEP149" s="7"/>
      <c r="NEQ149" s="7"/>
      <c r="NER149" s="7"/>
      <c r="NES149" s="7"/>
      <c r="NET149" s="7"/>
      <c r="NEU149" s="7"/>
      <c r="NEV149" s="7"/>
      <c r="NEW149" s="7"/>
      <c r="NEX149" s="7"/>
      <c r="NEY149" s="7"/>
      <c r="NEZ149" s="7"/>
      <c r="NFA149" s="7"/>
      <c r="NFB149" s="7"/>
      <c r="NFC149" s="7"/>
      <c r="NFD149" s="7"/>
      <c r="NFE149" s="7"/>
      <c r="NFF149" s="7"/>
      <c r="NFG149" s="7"/>
      <c r="NFH149" s="7"/>
      <c r="NFI149" s="7"/>
      <c r="NFJ149" s="7"/>
      <c r="NFK149" s="7"/>
      <c r="NFL149" s="7"/>
      <c r="NFM149" s="7"/>
      <c r="NFN149" s="7"/>
      <c r="NFO149" s="7"/>
      <c r="NFP149" s="7"/>
      <c r="NFQ149" s="7"/>
      <c r="NFR149" s="7"/>
      <c r="NFS149" s="7"/>
      <c r="NFT149" s="7"/>
      <c r="NFU149" s="7"/>
      <c r="NFV149" s="7"/>
      <c r="NFW149" s="7"/>
      <c r="NFX149" s="7"/>
      <c r="NFY149" s="7"/>
      <c r="NFZ149" s="7"/>
      <c r="NGA149" s="7"/>
      <c r="NGB149" s="7"/>
      <c r="NGC149" s="7"/>
      <c r="NGD149" s="7"/>
      <c r="NGE149" s="7"/>
      <c r="NGF149" s="7"/>
      <c r="NGG149" s="7"/>
      <c r="NGH149" s="7"/>
      <c r="NGI149" s="7"/>
      <c r="NGJ149" s="7"/>
      <c r="NGK149" s="7"/>
      <c r="NGL149" s="7"/>
      <c r="NGM149" s="7"/>
      <c r="NGN149" s="7"/>
      <c r="NGO149" s="7"/>
      <c r="NGP149" s="7"/>
      <c r="NGQ149" s="7"/>
      <c r="NGR149" s="7"/>
      <c r="NGS149" s="7"/>
      <c r="NGT149" s="7"/>
      <c r="NGU149" s="7"/>
      <c r="NGV149" s="7"/>
      <c r="NGW149" s="7"/>
      <c r="NGX149" s="7"/>
      <c r="NGY149" s="7"/>
      <c r="NGZ149" s="7"/>
      <c r="NHA149" s="7"/>
      <c r="NHB149" s="7"/>
      <c r="NHC149" s="7"/>
      <c r="NHD149" s="7"/>
      <c r="NHE149" s="7"/>
      <c r="NHF149" s="7"/>
      <c r="NHG149" s="7"/>
      <c r="NHH149" s="7"/>
      <c r="NHI149" s="7"/>
      <c r="NHJ149" s="7"/>
      <c r="NHK149" s="7"/>
      <c r="NHL149" s="7"/>
      <c r="NHM149" s="7"/>
      <c r="NHN149" s="7"/>
      <c r="NHO149" s="7"/>
      <c r="NHP149" s="7"/>
      <c r="NHQ149" s="7"/>
      <c r="NHR149" s="7"/>
      <c r="NHS149" s="7"/>
      <c r="NHT149" s="7"/>
      <c r="NHU149" s="7"/>
      <c r="NHV149" s="7"/>
      <c r="NHW149" s="7"/>
      <c r="NHX149" s="7"/>
      <c r="NHY149" s="7"/>
      <c r="NHZ149" s="7"/>
      <c r="NIA149" s="7"/>
      <c r="NIB149" s="7"/>
      <c r="NIC149" s="7"/>
      <c r="NID149" s="7"/>
      <c r="NIE149" s="7"/>
      <c r="NIF149" s="7"/>
      <c r="NIG149" s="7"/>
      <c r="NIH149" s="7"/>
      <c r="NII149" s="7"/>
      <c r="NIJ149" s="7"/>
      <c r="NIK149" s="7"/>
      <c r="NIL149" s="7"/>
      <c r="NIM149" s="7"/>
      <c r="NIN149" s="7"/>
      <c r="NIO149" s="7"/>
      <c r="NIP149" s="7"/>
      <c r="NIQ149" s="7"/>
      <c r="NIR149" s="7"/>
      <c r="NIS149" s="7"/>
      <c r="NIT149" s="7"/>
      <c r="NIU149" s="7"/>
      <c r="NIV149" s="7"/>
      <c r="NIW149" s="7"/>
      <c r="NIX149" s="7"/>
      <c r="NIY149" s="7"/>
      <c r="NIZ149" s="7"/>
      <c r="NJA149" s="7"/>
      <c r="NJB149" s="7"/>
      <c r="NJC149" s="7"/>
      <c r="NJD149" s="7"/>
      <c r="NJE149" s="7"/>
      <c r="NJF149" s="7"/>
      <c r="NJG149" s="7"/>
      <c r="NJH149" s="7"/>
      <c r="NJI149" s="7"/>
      <c r="NJJ149" s="7"/>
      <c r="NJK149" s="7"/>
      <c r="NJL149" s="7"/>
      <c r="NJM149" s="7"/>
      <c r="NJN149" s="7"/>
      <c r="NJO149" s="7"/>
      <c r="NJP149" s="7"/>
      <c r="NJQ149" s="7"/>
      <c r="NJR149" s="7"/>
      <c r="NJS149" s="7"/>
      <c r="NJT149" s="7"/>
      <c r="NJU149" s="7"/>
      <c r="NJV149" s="7"/>
      <c r="NJW149" s="7"/>
      <c r="NJX149" s="7"/>
      <c r="NJZ149" s="7"/>
      <c r="NKA149" s="7"/>
      <c r="NKB149" s="7"/>
      <c r="NKC149" s="7"/>
      <c r="NKD149" s="7"/>
      <c r="NKE149" s="7"/>
      <c r="NKF149" s="7"/>
      <c r="NKG149" s="7"/>
      <c r="NKH149" s="7"/>
      <c r="NKI149" s="7"/>
      <c r="NKJ149" s="7"/>
      <c r="NKK149" s="7"/>
      <c r="NKL149" s="7"/>
      <c r="NKM149" s="7"/>
      <c r="NKN149" s="7"/>
      <c r="NKO149" s="7"/>
      <c r="NKP149" s="7"/>
      <c r="NKQ149" s="7"/>
      <c r="NKR149" s="7"/>
      <c r="NKS149" s="7"/>
      <c r="NKT149" s="7"/>
      <c r="NKU149" s="7"/>
      <c r="NKV149" s="7"/>
      <c r="NKW149" s="7"/>
      <c r="NKX149" s="7"/>
      <c r="NKY149" s="7"/>
      <c r="NKZ149" s="7"/>
      <c r="NLA149" s="7"/>
      <c r="NLB149" s="7"/>
      <c r="NLC149" s="7"/>
      <c r="NLD149" s="7"/>
      <c r="NLE149" s="7"/>
      <c r="NLF149" s="7"/>
      <c r="NLG149" s="7"/>
      <c r="NLH149" s="7"/>
      <c r="NLI149" s="7"/>
      <c r="NLJ149" s="7"/>
      <c r="NLK149" s="7"/>
      <c r="NLL149" s="7"/>
      <c r="NLM149" s="7"/>
      <c r="NLN149" s="7"/>
      <c r="NLO149" s="7"/>
      <c r="NLP149" s="7"/>
      <c r="NLQ149" s="7"/>
      <c r="NLR149" s="7"/>
      <c r="NLS149" s="7"/>
      <c r="NLT149" s="7"/>
      <c r="NLU149" s="7"/>
      <c r="NLV149" s="7"/>
      <c r="NLW149" s="7"/>
      <c r="NLX149" s="7"/>
      <c r="NLY149" s="7"/>
      <c r="NLZ149" s="7"/>
      <c r="NMA149" s="7"/>
      <c r="NMB149" s="7"/>
      <c r="NMC149" s="7"/>
      <c r="NMD149" s="7"/>
      <c r="NME149" s="7"/>
      <c r="NMF149" s="7"/>
      <c r="NMG149" s="7"/>
      <c r="NMH149" s="7"/>
      <c r="NMI149" s="7"/>
      <c r="NMJ149" s="7"/>
      <c r="NMK149" s="7"/>
      <c r="NML149" s="7"/>
      <c r="NMM149" s="7"/>
      <c r="NMN149" s="7"/>
      <c r="NMO149" s="7"/>
      <c r="NMP149" s="7"/>
      <c r="NMQ149" s="7"/>
      <c r="NMR149" s="7"/>
      <c r="NMS149" s="7"/>
      <c r="NMT149" s="7"/>
      <c r="NMU149" s="7"/>
      <c r="NMV149" s="7"/>
      <c r="NMW149" s="7"/>
      <c r="NMX149" s="7"/>
      <c r="NMY149" s="7"/>
      <c r="NMZ149" s="7"/>
      <c r="NNA149" s="7"/>
      <c r="NNB149" s="7"/>
      <c r="NNC149" s="7"/>
      <c r="NND149" s="7"/>
      <c r="NNE149" s="7"/>
      <c r="NNF149" s="7"/>
      <c r="NNG149" s="7"/>
      <c r="NNH149" s="7"/>
      <c r="NNI149" s="7"/>
      <c r="NNJ149" s="7"/>
      <c r="NNK149" s="7"/>
      <c r="NNL149" s="7"/>
      <c r="NNM149" s="7"/>
      <c r="NNN149" s="7"/>
      <c r="NNO149" s="7"/>
      <c r="NNP149" s="7"/>
      <c r="NNQ149" s="7"/>
      <c r="NNR149" s="7"/>
      <c r="NNS149" s="7"/>
      <c r="NNT149" s="7"/>
      <c r="NNU149" s="7"/>
      <c r="NNV149" s="7"/>
      <c r="NNW149" s="7"/>
      <c r="NNX149" s="7"/>
      <c r="NNY149" s="7"/>
      <c r="NNZ149" s="7"/>
      <c r="NOA149" s="7"/>
      <c r="NOB149" s="7"/>
      <c r="NOC149" s="7"/>
      <c r="NOD149" s="7"/>
      <c r="NOE149" s="7"/>
      <c r="NOF149" s="7"/>
      <c r="NOG149" s="7"/>
      <c r="NOH149" s="7"/>
      <c r="NOI149" s="7"/>
      <c r="NOJ149" s="7"/>
      <c r="NOK149" s="7"/>
      <c r="NOL149" s="7"/>
      <c r="NOM149" s="7"/>
      <c r="NON149" s="7"/>
      <c r="NOO149" s="7"/>
      <c r="NOP149" s="7"/>
      <c r="NOQ149" s="7"/>
      <c r="NOR149" s="7"/>
      <c r="NOS149" s="7"/>
      <c r="NOT149" s="7"/>
      <c r="NOU149" s="7"/>
      <c r="NOV149" s="7"/>
      <c r="NOW149" s="7"/>
      <c r="NOX149" s="7"/>
      <c r="NOY149" s="7"/>
      <c r="NOZ149" s="7"/>
      <c r="NPA149" s="7"/>
      <c r="NPB149" s="7"/>
      <c r="NPC149" s="7"/>
      <c r="NPD149" s="7"/>
      <c r="NPE149" s="7"/>
      <c r="NPF149" s="7"/>
      <c r="NPG149" s="7"/>
      <c r="NPH149" s="7"/>
      <c r="NPI149" s="7"/>
      <c r="NPJ149" s="7"/>
      <c r="NPK149" s="7"/>
      <c r="NPL149" s="7"/>
      <c r="NPM149" s="7"/>
      <c r="NPN149" s="7"/>
      <c r="NPO149" s="7"/>
      <c r="NPP149" s="7"/>
      <c r="NPQ149" s="7"/>
      <c r="NPR149" s="7"/>
      <c r="NPS149" s="7"/>
      <c r="NPT149" s="7"/>
      <c r="NPU149" s="7"/>
      <c r="NPV149" s="7"/>
      <c r="NPW149" s="7"/>
      <c r="NPX149" s="7"/>
      <c r="NPY149" s="7"/>
      <c r="NPZ149" s="7"/>
      <c r="NQA149" s="7"/>
      <c r="NQB149" s="7"/>
      <c r="NQC149" s="7"/>
      <c r="NQD149" s="7"/>
      <c r="NQE149" s="7"/>
      <c r="NQF149" s="7"/>
      <c r="NQG149" s="7"/>
      <c r="NQH149" s="7"/>
      <c r="NQI149" s="7"/>
      <c r="NQJ149" s="7"/>
      <c r="NQK149" s="7"/>
      <c r="NQL149" s="7"/>
      <c r="NQM149" s="7"/>
      <c r="NQN149" s="7"/>
      <c r="NQO149" s="7"/>
      <c r="NQP149" s="7"/>
      <c r="NQQ149" s="7"/>
      <c r="NQR149" s="7"/>
      <c r="NQS149" s="7"/>
      <c r="NQT149" s="7"/>
      <c r="NQU149" s="7"/>
      <c r="NQV149" s="7"/>
      <c r="NQW149" s="7"/>
      <c r="NQX149" s="7"/>
      <c r="NQY149" s="7"/>
      <c r="NQZ149" s="7"/>
      <c r="NRA149" s="7"/>
      <c r="NRB149" s="7"/>
      <c r="NRC149" s="7"/>
      <c r="NRD149" s="7"/>
      <c r="NRE149" s="7"/>
      <c r="NRF149" s="7"/>
      <c r="NRG149" s="7"/>
      <c r="NRH149" s="7"/>
      <c r="NRI149" s="7"/>
      <c r="NRJ149" s="7"/>
      <c r="NRK149" s="7"/>
      <c r="NRL149" s="7"/>
      <c r="NRM149" s="7"/>
      <c r="NRN149" s="7"/>
      <c r="NRO149" s="7"/>
      <c r="NRP149" s="7"/>
      <c r="NRQ149" s="7"/>
      <c r="NRR149" s="7"/>
      <c r="NRS149" s="7"/>
      <c r="NRT149" s="7"/>
      <c r="NRU149" s="7"/>
      <c r="NRV149" s="7"/>
      <c r="NRW149" s="7"/>
      <c r="NRX149" s="7"/>
      <c r="NRY149" s="7"/>
      <c r="NRZ149" s="7"/>
      <c r="NSA149" s="7"/>
      <c r="NSB149" s="7"/>
      <c r="NSC149" s="7"/>
      <c r="NSD149" s="7"/>
      <c r="NSE149" s="7"/>
      <c r="NSF149" s="7"/>
      <c r="NSG149" s="7"/>
      <c r="NSH149" s="7"/>
      <c r="NSI149" s="7"/>
      <c r="NSJ149" s="7"/>
      <c r="NSK149" s="7"/>
      <c r="NSL149" s="7"/>
      <c r="NSM149" s="7"/>
      <c r="NSN149" s="7"/>
      <c r="NSO149" s="7"/>
      <c r="NSP149" s="7"/>
      <c r="NSQ149" s="7"/>
      <c r="NSR149" s="7"/>
      <c r="NSS149" s="7"/>
      <c r="NST149" s="7"/>
      <c r="NSU149" s="7"/>
      <c r="NSV149" s="7"/>
      <c r="NSW149" s="7"/>
      <c r="NSX149" s="7"/>
      <c r="NSY149" s="7"/>
      <c r="NSZ149" s="7"/>
      <c r="NTA149" s="7"/>
      <c r="NTB149" s="7"/>
      <c r="NTC149" s="7"/>
      <c r="NTD149" s="7"/>
      <c r="NTE149" s="7"/>
      <c r="NTF149" s="7"/>
      <c r="NTG149" s="7"/>
      <c r="NTH149" s="7"/>
      <c r="NTI149" s="7"/>
      <c r="NTJ149" s="7"/>
      <c r="NTK149" s="7"/>
      <c r="NTL149" s="7"/>
      <c r="NTM149" s="7"/>
      <c r="NTN149" s="7"/>
      <c r="NTO149" s="7"/>
      <c r="NTP149" s="7"/>
      <c r="NTQ149" s="7"/>
      <c r="NTR149" s="7"/>
      <c r="NTS149" s="7"/>
      <c r="NTT149" s="7"/>
      <c r="NTV149" s="7"/>
      <c r="NTW149" s="7"/>
      <c r="NTX149" s="7"/>
      <c r="NTY149" s="7"/>
      <c r="NTZ149" s="7"/>
      <c r="NUA149" s="7"/>
      <c r="NUB149" s="7"/>
      <c r="NUC149" s="7"/>
      <c r="NUD149" s="7"/>
      <c r="NUE149" s="7"/>
      <c r="NUF149" s="7"/>
      <c r="NUG149" s="7"/>
      <c r="NUH149" s="7"/>
      <c r="NUI149" s="7"/>
      <c r="NUJ149" s="7"/>
      <c r="NUK149" s="7"/>
      <c r="NUL149" s="7"/>
      <c r="NUM149" s="7"/>
      <c r="NUN149" s="7"/>
      <c r="NUO149" s="7"/>
      <c r="NUP149" s="7"/>
      <c r="NUQ149" s="7"/>
      <c r="NUR149" s="7"/>
      <c r="NUS149" s="7"/>
      <c r="NUT149" s="7"/>
      <c r="NUU149" s="7"/>
      <c r="NUV149" s="7"/>
      <c r="NUW149" s="7"/>
      <c r="NUX149" s="7"/>
      <c r="NUY149" s="7"/>
      <c r="NUZ149" s="7"/>
      <c r="NVA149" s="7"/>
      <c r="NVB149" s="7"/>
      <c r="NVC149" s="7"/>
      <c r="NVD149" s="7"/>
      <c r="NVE149" s="7"/>
      <c r="NVF149" s="7"/>
      <c r="NVG149" s="7"/>
      <c r="NVH149" s="7"/>
      <c r="NVI149" s="7"/>
      <c r="NVJ149" s="7"/>
      <c r="NVK149" s="7"/>
      <c r="NVL149" s="7"/>
      <c r="NVM149" s="7"/>
      <c r="NVN149" s="7"/>
      <c r="NVO149" s="7"/>
      <c r="NVP149" s="7"/>
      <c r="NVQ149" s="7"/>
      <c r="NVR149" s="7"/>
      <c r="NVS149" s="7"/>
      <c r="NVT149" s="7"/>
      <c r="NVU149" s="7"/>
      <c r="NVV149" s="7"/>
      <c r="NVW149" s="7"/>
      <c r="NVX149" s="7"/>
      <c r="NVY149" s="7"/>
      <c r="NVZ149" s="7"/>
      <c r="NWA149" s="7"/>
      <c r="NWB149" s="7"/>
      <c r="NWC149" s="7"/>
      <c r="NWD149" s="7"/>
      <c r="NWE149" s="7"/>
      <c r="NWF149" s="7"/>
      <c r="NWG149" s="7"/>
      <c r="NWH149" s="7"/>
      <c r="NWI149" s="7"/>
      <c r="NWJ149" s="7"/>
      <c r="NWK149" s="7"/>
      <c r="NWL149" s="7"/>
      <c r="NWM149" s="7"/>
      <c r="NWN149" s="7"/>
      <c r="NWO149" s="7"/>
      <c r="NWP149" s="7"/>
      <c r="NWQ149" s="7"/>
      <c r="NWR149" s="7"/>
      <c r="NWS149" s="7"/>
      <c r="NWT149" s="7"/>
      <c r="NWU149" s="7"/>
      <c r="NWV149" s="7"/>
      <c r="NWW149" s="7"/>
      <c r="NWX149" s="7"/>
      <c r="NWY149" s="7"/>
      <c r="NWZ149" s="7"/>
      <c r="NXA149" s="7"/>
      <c r="NXB149" s="7"/>
      <c r="NXC149" s="7"/>
      <c r="NXD149" s="7"/>
      <c r="NXE149" s="7"/>
      <c r="NXF149" s="7"/>
      <c r="NXG149" s="7"/>
      <c r="NXH149" s="7"/>
      <c r="NXI149" s="7"/>
      <c r="NXJ149" s="7"/>
      <c r="NXK149" s="7"/>
      <c r="NXL149" s="7"/>
      <c r="NXM149" s="7"/>
      <c r="NXN149" s="7"/>
      <c r="NXO149" s="7"/>
      <c r="NXP149" s="7"/>
      <c r="NXQ149" s="7"/>
      <c r="NXR149" s="7"/>
      <c r="NXS149" s="7"/>
      <c r="NXT149" s="7"/>
      <c r="NXU149" s="7"/>
      <c r="NXV149" s="7"/>
      <c r="NXW149" s="7"/>
      <c r="NXX149" s="7"/>
      <c r="NXY149" s="7"/>
      <c r="NXZ149" s="7"/>
      <c r="NYA149" s="7"/>
      <c r="NYB149" s="7"/>
      <c r="NYC149" s="7"/>
      <c r="NYD149" s="7"/>
      <c r="NYE149" s="7"/>
      <c r="NYF149" s="7"/>
      <c r="NYG149" s="7"/>
      <c r="NYH149" s="7"/>
      <c r="NYI149" s="7"/>
      <c r="NYJ149" s="7"/>
      <c r="NYK149" s="7"/>
      <c r="NYL149" s="7"/>
      <c r="NYM149" s="7"/>
      <c r="NYN149" s="7"/>
      <c r="NYO149" s="7"/>
      <c r="NYP149" s="7"/>
      <c r="NYQ149" s="7"/>
      <c r="NYR149" s="7"/>
      <c r="NYS149" s="7"/>
      <c r="NYT149" s="7"/>
      <c r="NYU149" s="7"/>
      <c r="NYV149" s="7"/>
      <c r="NYW149" s="7"/>
      <c r="NYX149" s="7"/>
      <c r="NYY149" s="7"/>
      <c r="NYZ149" s="7"/>
      <c r="NZA149" s="7"/>
      <c r="NZB149" s="7"/>
      <c r="NZC149" s="7"/>
      <c r="NZD149" s="7"/>
      <c r="NZE149" s="7"/>
      <c r="NZF149" s="7"/>
      <c r="NZG149" s="7"/>
      <c r="NZH149" s="7"/>
      <c r="NZI149" s="7"/>
      <c r="NZJ149" s="7"/>
      <c r="NZK149" s="7"/>
      <c r="NZL149" s="7"/>
      <c r="NZM149" s="7"/>
      <c r="NZN149" s="7"/>
      <c r="NZO149" s="7"/>
      <c r="NZP149" s="7"/>
      <c r="NZQ149" s="7"/>
      <c r="NZR149" s="7"/>
      <c r="NZS149" s="7"/>
      <c r="NZT149" s="7"/>
      <c r="NZU149" s="7"/>
      <c r="NZV149" s="7"/>
      <c r="NZW149" s="7"/>
      <c r="NZX149" s="7"/>
      <c r="NZY149" s="7"/>
      <c r="NZZ149" s="7"/>
      <c r="OAA149" s="7"/>
      <c r="OAB149" s="7"/>
      <c r="OAC149" s="7"/>
      <c r="OAD149" s="7"/>
      <c r="OAE149" s="7"/>
      <c r="OAF149" s="7"/>
      <c r="OAG149" s="7"/>
      <c r="OAH149" s="7"/>
      <c r="OAI149" s="7"/>
      <c r="OAJ149" s="7"/>
      <c r="OAK149" s="7"/>
      <c r="OAL149" s="7"/>
      <c r="OAM149" s="7"/>
      <c r="OAN149" s="7"/>
      <c r="OAO149" s="7"/>
      <c r="OAP149" s="7"/>
      <c r="OAQ149" s="7"/>
      <c r="OAR149" s="7"/>
      <c r="OAS149" s="7"/>
      <c r="OAT149" s="7"/>
      <c r="OAU149" s="7"/>
      <c r="OAV149" s="7"/>
      <c r="OAW149" s="7"/>
      <c r="OAX149" s="7"/>
      <c r="OAY149" s="7"/>
      <c r="OAZ149" s="7"/>
      <c r="OBA149" s="7"/>
      <c r="OBB149" s="7"/>
      <c r="OBC149" s="7"/>
      <c r="OBD149" s="7"/>
      <c r="OBE149" s="7"/>
      <c r="OBF149" s="7"/>
      <c r="OBG149" s="7"/>
      <c r="OBH149" s="7"/>
      <c r="OBI149" s="7"/>
      <c r="OBJ149" s="7"/>
      <c r="OBK149" s="7"/>
      <c r="OBL149" s="7"/>
      <c r="OBM149" s="7"/>
      <c r="OBN149" s="7"/>
      <c r="OBO149" s="7"/>
      <c r="OBP149" s="7"/>
      <c r="OBQ149" s="7"/>
      <c r="OBR149" s="7"/>
      <c r="OBS149" s="7"/>
      <c r="OBT149" s="7"/>
      <c r="OBU149" s="7"/>
      <c r="OBV149" s="7"/>
      <c r="OBW149" s="7"/>
      <c r="OBX149" s="7"/>
      <c r="OBY149" s="7"/>
      <c r="OBZ149" s="7"/>
      <c r="OCA149" s="7"/>
      <c r="OCB149" s="7"/>
      <c r="OCC149" s="7"/>
      <c r="OCD149" s="7"/>
      <c r="OCE149" s="7"/>
      <c r="OCF149" s="7"/>
      <c r="OCG149" s="7"/>
      <c r="OCH149" s="7"/>
      <c r="OCI149" s="7"/>
      <c r="OCJ149" s="7"/>
      <c r="OCK149" s="7"/>
      <c r="OCL149" s="7"/>
      <c r="OCM149" s="7"/>
      <c r="OCN149" s="7"/>
      <c r="OCO149" s="7"/>
      <c r="OCP149" s="7"/>
      <c r="OCQ149" s="7"/>
      <c r="OCR149" s="7"/>
      <c r="OCS149" s="7"/>
      <c r="OCT149" s="7"/>
      <c r="OCU149" s="7"/>
      <c r="OCV149" s="7"/>
      <c r="OCW149" s="7"/>
      <c r="OCX149" s="7"/>
      <c r="OCY149" s="7"/>
      <c r="OCZ149" s="7"/>
      <c r="ODA149" s="7"/>
      <c r="ODB149" s="7"/>
      <c r="ODC149" s="7"/>
      <c r="ODD149" s="7"/>
      <c r="ODE149" s="7"/>
      <c r="ODF149" s="7"/>
      <c r="ODG149" s="7"/>
      <c r="ODH149" s="7"/>
      <c r="ODI149" s="7"/>
      <c r="ODJ149" s="7"/>
      <c r="ODK149" s="7"/>
      <c r="ODL149" s="7"/>
      <c r="ODM149" s="7"/>
      <c r="ODN149" s="7"/>
      <c r="ODO149" s="7"/>
      <c r="ODP149" s="7"/>
      <c r="ODR149" s="7"/>
      <c r="ODS149" s="7"/>
      <c r="ODT149" s="7"/>
      <c r="ODU149" s="7"/>
      <c r="ODV149" s="7"/>
      <c r="ODW149" s="7"/>
      <c r="ODX149" s="7"/>
      <c r="ODY149" s="7"/>
      <c r="ODZ149" s="7"/>
      <c r="OEA149" s="7"/>
      <c r="OEB149" s="7"/>
      <c r="OEC149" s="7"/>
      <c r="OED149" s="7"/>
      <c r="OEE149" s="7"/>
      <c r="OEF149" s="7"/>
      <c r="OEG149" s="7"/>
      <c r="OEH149" s="7"/>
      <c r="OEI149" s="7"/>
      <c r="OEJ149" s="7"/>
      <c r="OEK149" s="7"/>
      <c r="OEL149" s="7"/>
      <c r="OEM149" s="7"/>
      <c r="OEN149" s="7"/>
      <c r="OEO149" s="7"/>
      <c r="OEP149" s="7"/>
      <c r="OEQ149" s="7"/>
      <c r="OER149" s="7"/>
      <c r="OES149" s="7"/>
      <c r="OET149" s="7"/>
      <c r="OEU149" s="7"/>
      <c r="OEV149" s="7"/>
      <c r="OEW149" s="7"/>
      <c r="OEX149" s="7"/>
      <c r="OEY149" s="7"/>
      <c r="OEZ149" s="7"/>
      <c r="OFA149" s="7"/>
      <c r="OFB149" s="7"/>
      <c r="OFC149" s="7"/>
      <c r="OFD149" s="7"/>
      <c r="OFE149" s="7"/>
      <c r="OFF149" s="7"/>
      <c r="OFG149" s="7"/>
      <c r="OFH149" s="7"/>
      <c r="OFI149" s="7"/>
      <c r="OFJ149" s="7"/>
      <c r="OFK149" s="7"/>
      <c r="OFL149" s="7"/>
      <c r="OFM149" s="7"/>
      <c r="OFN149" s="7"/>
      <c r="OFO149" s="7"/>
      <c r="OFP149" s="7"/>
      <c r="OFQ149" s="7"/>
      <c r="OFR149" s="7"/>
      <c r="OFS149" s="7"/>
      <c r="OFT149" s="7"/>
      <c r="OFU149" s="7"/>
      <c r="OFV149" s="7"/>
      <c r="OFW149" s="7"/>
      <c r="OFX149" s="7"/>
      <c r="OFY149" s="7"/>
      <c r="OFZ149" s="7"/>
      <c r="OGA149" s="7"/>
      <c r="OGB149" s="7"/>
      <c r="OGC149" s="7"/>
      <c r="OGD149" s="7"/>
      <c r="OGE149" s="7"/>
      <c r="OGF149" s="7"/>
      <c r="OGG149" s="7"/>
      <c r="OGH149" s="7"/>
      <c r="OGI149" s="7"/>
      <c r="OGJ149" s="7"/>
      <c r="OGK149" s="7"/>
      <c r="OGL149" s="7"/>
      <c r="OGM149" s="7"/>
      <c r="OGN149" s="7"/>
      <c r="OGO149" s="7"/>
      <c r="OGP149" s="7"/>
      <c r="OGQ149" s="7"/>
      <c r="OGR149" s="7"/>
      <c r="OGS149" s="7"/>
      <c r="OGT149" s="7"/>
      <c r="OGU149" s="7"/>
      <c r="OGV149" s="7"/>
      <c r="OGW149" s="7"/>
      <c r="OGX149" s="7"/>
      <c r="OGY149" s="7"/>
      <c r="OGZ149" s="7"/>
      <c r="OHA149" s="7"/>
      <c r="OHB149" s="7"/>
      <c r="OHC149" s="7"/>
      <c r="OHD149" s="7"/>
      <c r="OHE149" s="7"/>
      <c r="OHF149" s="7"/>
      <c r="OHG149" s="7"/>
      <c r="OHH149" s="7"/>
      <c r="OHI149" s="7"/>
      <c r="OHJ149" s="7"/>
      <c r="OHK149" s="7"/>
      <c r="OHL149" s="7"/>
      <c r="OHM149" s="7"/>
      <c r="OHN149" s="7"/>
      <c r="OHO149" s="7"/>
      <c r="OHP149" s="7"/>
      <c r="OHQ149" s="7"/>
      <c r="OHR149" s="7"/>
      <c r="OHS149" s="7"/>
      <c r="OHT149" s="7"/>
      <c r="OHU149" s="7"/>
      <c r="OHV149" s="7"/>
      <c r="OHW149" s="7"/>
      <c r="OHX149" s="7"/>
      <c r="OHY149" s="7"/>
      <c r="OHZ149" s="7"/>
      <c r="OIA149" s="7"/>
      <c r="OIB149" s="7"/>
      <c r="OIC149" s="7"/>
      <c r="OID149" s="7"/>
      <c r="OIE149" s="7"/>
      <c r="OIF149" s="7"/>
      <c r="OIG149" s="7"/>
      <c r="OIH149" s="7"/>
      <c r="OII149" s="7"/>
      <c r="OIJ149" s="7"/>
      <c r="OIK149" s="7"/>
      <c r="OIL149" s="7"/>
      <c r="OIM149" s="7"/>
      <c r="OIN149" s="7"/>
      <c r="OIO149" s="7"/>
      <c r="OIP149" s="7"/>
      <c r="OIQ149" s="7"/>
      <c r="OIR149" s="7"/>
      <c r="OIS149" s="7"/>
      <c r="OIT149" s="7"/>
      <c r="OIU149" s="7"/>
      <c r="OIV149" s="7"/>
      <c r="OIW149" s="7"/>
      <c r="OIX149" s="7"/>
      <c r="OIY149" s="7"/>
      <c r="OIZ149" s="7"/>
      <c r="OJA149" s="7"/>
      <c r="OJB149" s="7"/>
      <c r="OJC149" s="7"/>
      <c r="OJD149" s="7"/>
      <c r="OJE149" s="7"/>
      <c r="OJF149" s="7"/>
      <c r="OJG149" s="7"/>
      <c r="OJH149" s="7"/>
      <c r="OJI149" s="7"/>
      <c r="OJJ149" s="7"/>
      <c r="OJK149" s="7"/>
      <c r="OJL149" s="7"/>
      <c r="OJM149" s="7"/>
      <c r="OJN149" s="7"/>
      <c r="OJO149" s="7"/>
      <c r="OJP149" s="7"/>
      <c r="OJQ149" s="7"/>
      <c r="OJR149" s="7"/>
      <c r="OJS149" s="7"/>
      <c r="OJT149" s="7"/>
      <c r="OJU149" s="7"/>
      <c r="OJV149" s="7"/>
      <c r="OJW149" s="7"/>
      <c r="OJX149" s="7"/>
      <c r="OJY149" s="7"/>
      <c r="OJZ149" s="7"/>
      <c r="OKA149" s="7"/>
      <c r="OKB149" s="7"/>
      <c r="OKC149" s="7"/>
      <c r="OKD149" s="7"/>
      <c r="OKE149" s="7"/>
      <c r="OKF149" s="7"/>
      <c r="OKG149" s="7"/>
      <c r="OKH149" s="7"/>
      <c r="OKI149" s="7"/>
      <c r="OKJ149" s="7"/>
      <c r="OKK149" s="7"/>
      <c r="OKL149" s="7"/>
      <c r="OKM149" s="7"/>
      <c r="OKN149" s="7"/>
      <c r="OKO149" s="7"/>
      <c r="OKP149" s="7"/>
      <c r="OKQ149" s="7"/>
      <c r="OKR149" s="7"/>
      <c r="OKS149" s="7"/>
      <c r="OKT149" s="7"/>
      <c r="OKU149" s="7"/>
      <c r="OKV149" s="7"/>
      <c r="OKW149" s="7"/>
      <c r="OKX149" s="7"/>
      <c r="OKY149" s="7"/>
      <c r="OKZ149" s="7"/>
      <c r="OLA149" s="7"/>
      <c r="OLB149" s="7"/>
      <c r="OLC149" s="7"/>
      <c r="OLD149" s="7"/>
      <c r="OLE149" s="7"/>
      <c r="OLF149" s="7"/>
      <c r="OLG149" s="7"/>
      <c r="OLH149" s="7"/>
      <c r="OLI149" s="7"/>
      <c r="OLJ149" s="7"/>
      <c r="OLK149" s="7"/>
      <c r="OLL149" s="7"/>
      <c r="OLM149" s="7"/>
      <c r="OLN149" s="7"/>
      <c r="OLO149" s="7"/>
      <c r="OLP149" s="7"/>
      <c r="OLQ149" s="7"/>
      <c r="OLR149" s="7"/>
      <c r="OLS149" s="7"/>
      <c r="OLT149" s="7"/>
      <c r="OLU149" s="7"/>
      <c r="OLV149" s="7"/>
      <c r="OLW149" s="7"/>
      <c r="OLX149" s="7"/>
      <c r="OLY149" s="7"/>
      <c r="OLZ149" s="7"/>
      <c r="OMA149" s="7"/>
      <c r="OMB149" s="7"/>
      <c r="OMC149" s="7"/>
      <c r="OMD149" s="7"/>
      <c r="OME149" s="7"/>
      <c r="OMF149" s="7"/>
      <c r="OMG149" s="7"/>
      <c r="OMH149" s="7"/>
      <c r="OMI149" s="7"/>
      <c r="OMJ149" s="7"/>
      <c r="OMK149" s="7"/>
      <c r="OML149" s="7"/>
      <c r="OMM149" s="7"/>
      <c r="OMN149" s="7"/>
      <c r="OMO149" s="7"/>
      <c r="OMP149" s="7"/>
      <c r="OMQ149" s="7"/>
      <c r="OMR149" s="7"/>
      <c r="OMS149" s="7"/>
      <c r="OMT149" s="7"/>
      <c r="OMU149" s="7"/>
      <c r="OMV149" s="7"/>
      <c r="OMW149" s="7"/>
      <c r="OMX149" s="7"/>
      <c r="OMY149" s="7"/>
      <c r="OMZ149" s="7"/>
      <c r="ONA149" s="7"/>
      <c r="ONB149" s="7"/>
      <c r="ONC149" s="7"/>
      <c r="OND149" s="7"/>
      <c r="ONE149" s="7"/>
      <c r="ONF149" s="7"/>
      <c r="ONG149" s="7"/>
      <c r="ONH149" s="7"/>
      <c r="ONI149" s="7"/>
      <c r="ONJ149" s="7"/>
      <c r="ONK149" s="7"/>
      <c r="ONL149" s="7"/>
      <c r="ONN149" s="7"/>
      <c r="ONO149" s="7"/>
      <c r="ONP149" s="7"/>
      <c r="ONQ149" s="7"/>
      <c r="ONR149" s="7"/>
      <c r="ONS149" s="7"/>
      <c r="ONT149" s="7"/>
      <c r="ONU149" s="7"/>
      <c r="ONV149" s="7"/>
      <c r="ONW149" s="7"/>
      <c r="ONX149" s="7"/>
      <c r="ONY149" s="7"/>
      <c r="ONZ149" s="7"/>
      <c r="OOA149" s="7"/>
      <c r="OOB149" s="7"/>
      <c r="OOC149" s="7"/>
      <c r="OOD149" s="7"/>
      <c r="OOE149" s="7"/>
      <c r="OOF149" s="7"/>
      <c r="OOG149" s="7"/>
      <c r="OOH149" s="7"/>
      <c r="OOI149" s="7"/>
      <c r="OOJ149" s="7"/>
      <c r="OOK149" s="7"/>
      <c r="OOL149" s="7"/>
      <c r="OOM149" s="7"/>
      <c r="OON149" s="7"/>
      <c r="OOO149" s="7"/>
      <c r="OOP149" s="7"/>
      <c r="OOQ149" s="7"/>
      <c r="OOR149" s="7"/>
      <c r="OOS149" s="7"/>
      <c r="OOT149" s="7"/>
      <c r="OOU149" s="7"/>
      <c r="OOV149" s="7"/>
      <c r="OOW149" s="7"/>
      <c r="OOX149" s="7"/>
      <c r="OOY149" s="7"/>
      <c r="OOZ149" s="7"/>
      <c r="OPA149" s="7"/>
      <c r="OPB149" s="7"/>
      <c r="OPC149" s="7"/>
      <c r="OPD149" s="7"/>
      <c r="OPE149" s="7"/>
      <c r="OPF149" s="7"/>
      <c r="OPG149" s="7"/>
      <c r="OPH149" s="7"/>
      <c r="OPI149" s="7"/>
      <c r="OPJ149" s="7"/>
      <c r="OPK149" s="7"/>
      <c r="OPL149" s="7"/>
      <c r="OPM149" s="7"/>
      <c r="OPN149" s="7"/>
      <c r="OPO149" s="7"/>
      <c r="OPP149" s="7"/>
      <c r="OPQ149" s="7"/>
      <c r="OPR149" s="7"/>
      <c r="OPS149" s="7"/>
      <c r="OPT149" s="7"/>
      <c r="OPU149" s="7"/>
      <c r="OPV149" s="7"/>
      <c r="OPW149" s="7"/>
      <c r="OPX149" s="7"/>
      <c r="OPY149" s="7"/>
      <c r="OPZ149" s="7"/>
      <c r="OQA149" s="7"/>
      <c r="OQB149" s="7"/>
      <c r="OQC149" s="7"/>
      <c r="OQD149" s="7"/>
      <c r="OQE149" s="7"/>
      <c r="OQF149" s="7"/>
      <c r="OQG149" s="7"/>
      <c r="OQH149" s="7"/>
      <c r="OQI149" s="7"/>
      <c r="OQJ149" s="7"/>
      <c r="OQK149" s="7"/>
      <c r="OQL149" s="7"/>
      <c r="OQM149" s="7"/>
      <c r="OQN149" s="7"/>
      <c r="OQO149" s="7"/>
      <c r="OQP149" s="7"/>
      <c r="OQQ149" s="7"/>
      <c r="OQR149" s="7"/>
      <c r="OQS149" s="7"/>
      <c r="OQT149" s="7"/>
      <c r="OQU149" s="7"/>
      <c r="OQV149" s="7"/>
      <c r="OQW149" s="7"/>
      <c r="OQX149" s="7"/>
      <c r="OQY149" s="7"/>
      <c r="OQZ149" s="7"/>
      <c r="ORA149" s="7"/>
      <c r="ORB149" s="7"/>
      <c r="ORC149" s="7"/>
      <c r="ORD149" s="7"/>
      <c r="ORE149" s="7"/>
      <c r="ORF149" s="7"/>
      <c r="ORG149" s="7"/>
      <c r="ORH149" s="7"/>
      <c r="ORI149" s="7"/>
      <c r="ORJ149" s="7"/>
      <c r="ORK149" s="7"/>
      <c r="ORL149" s="7"/>
      <c r="ORM149" s="7"/>
      <c r="ORN149" s="7"/>
      <c r="ORO149" s="7"/>
      <c r="ORP149" s="7"/>
      <c r="ORQ149" s="7"/>
      <c r="ORR149" s="7"/>
      <c r="ORS149" s="7"/>
      <c r="ORT149" s="7"/>
      <c r="ORU149" s="7"/>
      <c r="ORV149" s="7"/>
      <c r="ORW149" s="7"/>
      <c r="ORX149" s="7"/>
      <c r="ORY149" s="7"/>
      <c r="ORZ149" s="7"/>
      <c r="OSA149" s="7"/>
      <c r="OSB149" s="7"/>
      <c r="OSC149" s="7"/>
      <c r="OSD149" s="7"/>
      <c r="OSE149" s="7"/>
      <c r="OSF149" s="7"/>
      <c r="OSG149" s="7"/>
      <c r="OSH149" s="7"/>
      <c r="OSI149" s="7"/>
      <c r="OSJ149" s="7"/>
      <c r="OSK149" s="7"/>
      <c r="OSL149" s="7"/>
      <c r="OSM149" s="7"/>
      <c r="OSN149" s="7"/>
      <c r="OSO149" s="7"/>
      <c r="OSP149" s="7"/>
      <c r="OSQ149" s="7"/>
      <c r="OSR149" s="7"/>
      <c r="OSS149" s="7"/>
      <c r="OST149" s="7"/>
      <c r="OSU149" s="7"/>
      <c r="OSV149" s="7"/>
      <c r="OSW149" s="7"/>
      <c r="OSX149" s="7"/>
      <c r="OSY149" s="7"/>
      <c r="OSZ149" s="7"/>
      <c r="OTA149" s="7"/>
      <c r="OTB149" s="7"/>
      <c r="OTC149" s="7"/>
      <c r="OTD149" s="7"/>
      <c r="OTE149" s="7"/>
      <c r="OTF149" s="7"/>
      <c r="OTG149" s="7"/>
      <c r="OTH149" s="7"/>
      <c r="OTI149" s="7"/>
      <c r="OTJ149" s="7"/>
      <c r="OTK149" s="7"/>
      <c r="OTL149" s="7"/>
      <c r="OTM149" s="7"/>
      <c r="OTN149" s="7"/>
      <c r="OTO149" s="7"/>
      <c r="OTP149" s="7"/>
      <c r="OTQ149" s="7"/>
      <c r="OTR149" s="7"/>
      <c r="OTS149" s="7"/>
      <c r="OTT149" s="7"/>
      <c r="OTU149" s="7"/>
      <c r="OTV149" s="7"/>
      <c r="OTW149" s="7"/>
      <c r="OTX149" s="7"/>
      <c r="OTY149" s="7"/>
      <c r="OTZ149" s="7"/>
      <c r="OUA149" s="7"/>
      <c r="OUB149" s="7"/>
      <c r="OUC149" s="7"/>
      <c r="OUD149" s="7"/>
      <c r="OUE149" s="7"/>
      <c r="OUF149" s="7"/>
      <c r="OUG149" s="7"/>
      <c r="OUH149" s="7"/>
      <c r="OUI149" s="7"/>
      <c r="OUJ149" s="7"/>
      <c r="OUK149" s="7"/>
      <c r="OUL149" s="7"/>
      <c r="OUM149" s="7"/>
      <c r="OUN149" s="7"/>
      <c r="OUO149" s="7"/>
      <c r="OUP149" s="7"/>
      <c r="OUQ149" s="7"/>
      <c r="OUR149" s="7"/>
      <c r="OUS149" s="7"/>
      <c r="OUT149" s="7"/>
      <c r="OUU149" s="7"/>
      <c r="OUV149" s="7"/>
      <c r="OUW149" s="7"/>
      <c r="OUX149" s="7"/>
      <c r="OUY149" s="7"/>
      <c r="OUZ149" s="7"/>
      <c r="OVA149" s="7"/>
      <c r="OVB149" s="7"/>
      <c r="OVC149" s="7"/>
      <c r="OVD149" s="7"/>
      <c r="OVE149" s="7"/>
      <c r="OVF149" s="7"/>
      <c r="OVG149" s="7"/>
      <c r="OVH149" s="7"/>
      <c r="OVI149" s="7"/>
      <c r="OVJ149" s="7"/>
      <c r="OVK149" s="7"/>
      <c r="OVL149" s="7"/>
      <c r="OVM149" s="7"/>
      <c r="OVN149" s="7"/>
      <c r="OVO149" s="7"/>
      <c r="OVP149" s="7"/>
      <c r="OVQ149" s="7"/>
      <c r="OVR149" s="7"/>
      <c r="OVS149" s="7"/>
      <c r="OVT149" s="7"/>
      <c r="OVU149" s="7"/>
      <c r="OVV149" s="7"/>
      <c r="OVW149" s="7"/>
      <c r="OVX149" s="7"/>
      <c r="OVY149" s="7"/>
      <c r="OVZ149" s="7"/>
      <c r="OWA149" s="7"/>
      <c r="OWB149" s="7"/>
      <c r="OWC149" s="7"/>
      <c r="OWD149" s="7"/>
      <c r="OWE149" s="7"/>
      <c r="OWF149" s="7"/>
      <c r="OWG149" s="7"/>
      <c r="OWH149" s="7"/>
      <c r="OWI149" s="7"/>
      <c r="OWJ149" s="7"/>
      <c r="OWK149" s="7"/>
      <c r="OWL149" s="7"/>
      <c r="OWM149" s="7"/>
      <c r="OWN149" s="7"/>
      <c r="OWO149" s="7"/>
      <c r="OWP149" s="7"/>
      <c r="OWQ149" s="7"/>
      <c r="OWR149" s="7"/>
      <c r="OWS149" s="7"/>
      <c r="OWT149" s="7"/>
      <c r="OWU149" s="7"/>
      <c r="OWV149" s="7"/>
      <c r="OWW149" s="7"/>
      <c r="OWX149" s="7"/>
      <c r="OWY149" s="7"/>
      <c r="OWZ149" s="7"/>
      <c r="OXA149" s="7"/>
      <c r="OXB149" s="7"/>
      <c r="OXC149" s="7"/>
      <c r="OXD149" s="7"/>
      <c r="OXE149" s="7"/>
      <c r="OXF149" s="7"/>
      <c r="OXG149" s="7"/>
      <c r="OXH149" s="7"/>
      <c r="OXJ149" s="7"/>
      <c r="OXK149" s="7"/>
      <c r="OXL149" s="7"/>
      <c r="OXM149" s="7"/>
      <c r="OXN149" s="7"/>
      <c r="OXO149" s="7"/>
      <c r="OXP149" s="7"/>
      <c r="OXQ149" s="7"/>
      <c r="OXR149" s="7"/>
      <c r="OXS149" s="7"/>
      <c r="OXT149" s="7"/>
      <c r="OXU149" s="7"/>
      <c r="OXV149" s="7"/>
      <c r="OXW149" s="7"/>
      <c r="OXX149" s="7"/>
      <c r="OXY149" s="7"/>
      <c r="OXZ149" s="7"/>
      <c r="OYA149" s="7"/>
      <c r="OYB149" s="7"/>
      <c r="OYC149" s="7"/>
      <c r="OYD149" s="7"/>
      <c r="OYE149" s="7"/>
      <c r="OYF149" s="7"/>
      <c r="OYG149" s="7"/>
      <c r="OYH149" s="7"/>
      <c r="OYI149" s="7"/>
      <c r="OYJ149" s="7"/>
      <c r="OYK149" s="7"/>
      <c r="OYL149" s="7"/>
      <c r="OYM149" s="7"/>
      <c r="OYN149" s="7"/>
      <c r="OYO149" s="7"/>
      <c r="OYP149" s="7"/>
      <c r="OYQ149" s="7"/>
      <c r="OYR149" s="7"/>
      <c r="OYS149" s="7"/>
      <c r="OYT149" s="7"/>
      <c r="OYU149" s="7"/>
      <c r="OYV149" s="7"/>
      <c r="OYW149" s="7"/>
      <c r="OYX149" s="7"/>
      <c r="OYY149" s="7"/>
      <c r="OYZ149" s="7"/>
      <c r="OZA149" s="7"/>
      <c r="OZB149" s="7"/>
      <c r="OZC149" s="7"/>
      <c r="OZD149" s="7"/>
      <c r="OZE149" s="7"/>
      <c r="OZF149" s="7"/>
      <c r="OZG149" s="7"/>
      <c r="OZH149" s="7"/>
      <c r="OZI149" s="7"/>
      <c r="OZJ149" s="7"/>
      <c r="OZK149" s="7"/>
      <c r="OZL149" s="7"/>
      <c r="OZM149" s="7"/>
      <c r="OZN149" s="7"/>
      <c r="OZO149" s="7"/>
      <c r="OZP149" s="7"/>
      <c r="OZQ149" s="7"/>
      <c r="OZR149" s="7"/>
      <c r="OZS149" s="7"/>
      <c r="OZT149" s="7"/>
      <c r="OZU149" s="7"/>
      <c r="OZV149" s="7"/>
      <c r="OZW149" s="7"/>
      <c r="OZX149" s="7"/>
      <c r="OZY149" s="7"/>
      <c r="OZZ149" s="7"/>
      <c r="PAA149" s="7"/>
      <c r="PAB149" s="7"/>
      <c r="PAC149" s="7"/>
      <c r="PAD149" s="7"/>
      <c r="PAE149" s="7"/>
      <c r="PAF149" s="7"/>
      <c r="PAG149" s="7"/>
      <c r="PAH149" s="7"/>
      <c r="PAI149" s="7"/>
      <c r="PAJ149" s="7"/>
      <c r="PAK149" s="7"/>
      <c r="PAL149" s="7"/>
      <c r="PAM149" s="7"/>
      <c r="PAN149" s="7"/>
      <c r="PAO149" s="7"/>
      <c r="PAP149" s="7"/>
      <c r="PAQ149" s="7"/>
      <c r="PAR149" s="7"/>
      <c r="PAS149" s="7"/>
      <c r="PAT149" s="7"/>
      <c r="PAU149" s="7"/>
      <c r="PAV149" s="7"/>
      <c r="PAW149" s="7"/>
      <c r="PAX149" s="7"/>
      <c r="PAY149" s="7"/>
      <c r="PAZ149" s="7"/>
      <c r="PBA149" s="7"/>
      <c r="PBB149" s="7"/>
      <c r="PBC149" s="7"/>
      <c r="PBD149" s="7"/>
      <c r="PBE149" s="7"/>
      <c r="PBF149" s="7"/>
      <c r="PBG149" s="7"/>
      <c r="PBH149" s="7"/>
      <c r="PBI149" s="7"/>
      <c r="PBJ149" s="7"/>
      <c r="PBK149" s="7"/>
      <c r="PBL149" s="7"/>
      <c r="PBM149" s="7"/>
      <c r="PBN149" s="7"/>
      <c r="PBO149" s="7"/>
      <c r="PBP149" s="7"/>
      <c r="PBQ149" s="7"/>
      <c r="PBR149" s="7"/>
      <c r="PBS149" s="7"/>
      <c r="PBT149" s="7"/>
      <c r="PBU149" s="7"/>
      <c r="PBV149" s="7"/>
      <c r="PBW149" s="7"/>
      <c r="PBX149" s="7"/>
      <c r="PBY149" s="7"/>
      <c r="PBZ149" s="7"/>
      <c r="PCA149" s="7"/>
      <c r="PCB149" s="7"/>
      <c r="PCC149" s="7"/>
      <c r="PCD149" s="7"/>
      <c r="PCE149" s="7"/>
      <c r="PCF149" s="7"/>
      <c r="PCG149" s="7"/>
      <c r="PCH149" s="7"/>
      <c r="PCI149" s="7"/>
      <c r="PCJ149" s="7"/>
      <c r="PCK149" s="7"/>
      <c r="PCL149" s="7"/>
      <c r="PCM149" s="7"/>
      <c r="PCN149" s="7"/>
      <c r="PCO149" s="7"/>
      <c r="PCP149" s="7"/>
      <c r="PCQ149" s="7"/>
      <c r="PCR149" s="7"/>
      <c r="PCS149" s="7"/>
      <c r="PCT149" s="7"/>
      <c r="PCU149" s="7"/>
      <c r="PCV149" s="7"/>
      <c r="PCW149" s="7"/>
      <c r="PCX149" s="7"/>
      <c r="PCY149" s="7"/>
      <c r="PCZ149" s="7"/>
      <c r="PDA149" s="7"/>
      <c r="PDB149" s="7"/>
      <c r="PDC149" s="7"/>
      <c r="PDD149" s="7"/>
      <c r="PDE149" s="7"/>
      <c r="PDF149" s="7"/>
      <c r="PDG149" s="7"/>
      <c r="PDH149" s="7"/>
      <c r="PDI149" s="7"/>
      <c r="PDJ149" s="7"/>
      <c r="PDK149" s="7"/>
      <c r="PDL149" s="7"/>
      <c r="PDM149" s="7"/>
      <c r="PDN149" s="7"/>
      <c r="PDO149" s="7"/>
      <c r="PDP149" s="7"/>
      <c r="PDQ149" s="7"/>
      <c r="PDR149" s="7"/>
      <c r="PDS149" s="7"/>
      <c r="PDT149" s="7"/>
      <c r="PDU149" s="7"/>
      <c r="PDV149" s="7"/>
      <c r="PDW149" s="7"/>
      <c r="PDX149" s="7"/>
      <c r="PDY149" s="7"/>
      <c r="PDZ149" s="7"/>
      <c r="PEA149" s="7"/>
      <c r="PEB149" s="7"/>
      <c r="PEC149" s="7"/>
      <c r="PED149" s="7"/>
      <c r="PEE149" s="7"/>
      <c r="PEF149" s="7"/>
      <c r="PEG149" s="7"/>
      <c r="PEH149" s="7"/>
      <c r="PEI149" s="7"/>
      <c r="PEJ149" s="7"/>
      <c r="PEK149" s="7"/>
      <c r="PEL149" s="7"/>
      <c r="PEM149" s="7"/>
      <c r="PEN149" s="7"/>
      <c r="PEO149" s="7"/>
      <c r="PEP149" s="7"/>
      <c r="PEQ149" s="7"/>
      <c r="PER149" s="7"/>
      <c r="PES149" s="7"/>
      <c r="PET149" s="7"/>
      <c r="PEU149" s="7"/>
      <c r="PEV149" s="7"/>
      <c r="PEW149" s="7"/>
      <c r="PEX149" s="7"/>
      <c r="PEY149" s="7"/>
      <c r="PEZ149" s="7"/>
      <c r="PFA149" s="7"/>
      <c r="PFB149" s="7"/>
      <c r="PFC149" s="7"/>
      <c r="PFD149" s="7"/>
      <c r="PFE149" s="7"/>
      <c r="PFF149" s="7"/>
      <c r="PFG149" s="7"/>
      <c r="PFH149" s="7"/>
      <c r="PFI149" s="7"/>
      <c r="PFJ149" s="7"/>
      <c r="PFK149" s="7"/>
      <c r="PFL149" s="7"/>
      <c r="PFM149" s="7"/>
      <c r="PFN149" s="7"/>
      <c r="PFO149" s="7"/>
      <c r="PFP149" s="7"/>
      <c r="PFQ149" s="7"/>
      <c r="PFR149" s="7"/>
      <c r="PFS149" s="7"/>
      <c r="PFT149" s="7"/>
      <c r="PFU149" s="7"/>
      <c r="PFV149" s="7"/>
      <c r="PFW149" s="7"/>
      <c r="PFX149" s="7"/>
      <c r="PFY149" s="7"/>
      <c r="PFZ149" s="7"/>
      <c r="PGA149" s="7"/>
      <c r="PGB149" s="7"/>
      <c r="PGC149" s="7"/>
      <c r="PGD149" s="7"/>
      <c r="PGE149" s="7"/>
      <c r="PGF149" s="7"/>
      <c r="PGG149" s="7"/>
      <c r="PGH149" s="7"/>
      <c r="PGI149" s="7"/>
      <c r="PGJ149" s="7"/>
      <c r="PGK149" s="7"/>
      <c r="PGL149" s="7"/>
      <c r="PGM149" s="7"/>
      <c r="PGN149" s="7"/>
      <c r="PGO149" s="7"/>
      <c r="PGP149" s="7"/>
      <c r="PGQ149" s="7"/>
      <c r="PGR149" s="7"/>
      <c r="PGS149" s="7"/>
      <c r="PGT149" s="7"/>
      <c r="PGU149" s="7"/>
      <c r="PGV149" s="7"/>
      <c r="PGW149" s="7"/>
      <c r="PGX149" s="7"/>
      <c r="PGY149" s="7"/>
      <c r="PGZ149" s="7"/>
      <c r="PHA149" s="7"/>
      <c r="PHB149" s="7"/>
      <c r="PHC149" s="7"/>
      <c r="PHD149" s="7"/>
      <c r="PHF149" s="7"/>
      <c r="PHG149" s="7"/>
      <c r="PHH149" s="7"/>
      <c r="PHI149" s="7"/>
      <c r="PHJ149" s="7"/>
      <c r="PHK149" s="7"/>
      <c r="PHL149" s="7"/>
      <c r="PHM149" s="7"/>
      <c r="PHN149" s="7"/>
      <c r="PHO149" s="7"/>
      <c r="PHP149" s="7"/>
      <c r="PHQ149" s="7"/>
      <c r="PHR149" s="7"/>
      <c r="PHS149" s="7"/>
      <c r="PHT149" s="7"/>
      <c r="PHU149" s="7"/>
      <c r="PHV149" s="7"/>
      <c r="PHW149" s="7"/>
      <c r="PHX149" s="7"/>
      <c r="PHY149" s="7"/>
      <c r="PHZ149" s="7"/>
      <c r="PIA149" s="7"/>
      <c r="PIB149" s="7"/>
      <c r="PIC149" s="7"/>
      <c r="PID149" s="7"/>
      <c r="PIE149" s="7"/>
      <c r="PIF149" s="7"/>
      <c r="PIG149" s="7"/>
      <c r="PIH149" s="7"/>
      <c r="PII149" s="7"/>
      <c r="PIJ149" s="7"/>
      <c r="PIK149" s="7"/>
      <c r="PIL149" s="7"/>
      <c r="PIM149" s="7"/>
      <c r="PIN149" s="7"/>
      <c r="PIO149" s="7"/>
      <c r="PIP149" s="7"/>
      <c r="PIQ149" s="7"/>
      <c r="PIR149" s="7"/>
      <c r="PIS149" s="7"/>
      <c r="PIT149" s="7"/>
      <c r="PIU149" s="7"/>
      <c r="PIV149" s="7"/>
      <c r="PIW149" s="7"/>
      <c r="PIX149" s="7"/>
      <c r="PIY149" s="7"/>
      <c r="PIZ149" s="7"/>
      <c r="PJA149" s="7"/>
      <c r="PJB149" s="7"/>
      <c r="PJC149" s="7"/>
      <c r="PJD149" s="7"/>
      <c r="PJE149" s="7"/>
      <c r="PJF149" s="7"/>
      <c r="PJG149" s="7"/>
      <c r="PJH149" s="7"/>
      <c r="PJI149" s="7"/>
      <c r="PJJ149" s="7"/>
      <c r="PJK149" s="7"/>
      <c r="PJL149" s="7"/>
      <c r="PJM149" s="7"/>
      <c r="PJN149" s="7"/>
      <c r="PJO149" s="7"/>
      <c r="PJP149" s="7"/>
      <c r="PJQ149" s="7"/>
      <c r="PJR149" s="7"/>
      <c r="PJS149" s="7"/>
      <c r="PJT149" s="7"/>
      <c r="PJU149" s="7"/>
      <c r="PJV149" s="7"/>
      <c r="PJW149" s="7"/>
      <c r="PJX149" s="7"/>
      <c r="PJY149" s="7"/>
      <c r="PJZ149" s="7"/>
      <c r="PKA149" s="7"/>
      <c r="PKB149" s="7"/>
      <c r="PKC149" s="7"/>
      <c r="PKD149" s="7"/>
      <c r="PKE149" s="7"/>
      <c r="PKF149" s="7"/>
      <c r="PKG149" s="7"/>
      <c r="PKH149" s="7"/>
      <c r="PKI149" s="7"/>
      <c r="PKJ149" s="7"/>
      <c r="PKK149" s="7"/>
      <c r="PKL149" s="7"/>
      <c r="PKM149" s="7"/>
      <c r="PKN149" s="7"/>
      <c r="PKO149" s="7"/>
      <c r="PKP149" s="7"/>
      <c r="PKQ149" s="7"/>
      <c r="PKR149" s="7"/>
      <c r="PKS149" s="7"/>
      <c r="PKT149" s="7"/>
      <c r="PKU149" s="7"/>
      <c r="PKV149" s="7"/>
      <c r="PKW149" s="7"/>
      <c r="PKX149" s="7"/>
      <c r="PKY149" s="7"/>
      <c r="PKZ149" s="7"/>
      <c r="PLA149" s="7"/>
      <c r="PLB149" s="7"/>
      <c r="PLC149" s="7"/>
      <c r="PLD149" s="7"/>
      <c r="PLE149" s="7"/>
      <c r="PLF149" s="7"/>
      <c r="PLG149" s="7"/>
      <c r="PLH149" s="7"/>
      <c r="PLI149" s="7"/>
      <c r="PLJ149" s="7"/>
      <c r="PLK149" s="7"/>
      <c r="PLL149" s="7"/>
      <c r="PLM149" s="7"/>
      <c r="PLN149" s="7"/>
      <c r="PLO149" s="7"/>
      <c r="PLP149" s="7"/>
      <c r="PLQ149" s="7"/>
      <c r="PLR149" s="7"/>
      <c r="PLS149" s="7"/>
      <c r="PLT149" s="7"/>
      <c r="PLU149" s="7"/>
      <c r="PLV149" s="7"/>
      <c r="PLW149" s="7"/>
      <c r="PLX149" s="7"/>
      <c r="PLY149" s="7"/>
      <c r="PLZ149" s="7"/>
      <c r="PMA149" s="7"/>
      <c r="PMB149" s="7"/>
      <c r="PMC149" s="7"/>
      <c r="PMD149" s="7"/>
      <c r="PME149" s="7"/>
      <c r="PMF149" s="7"/>
      <c r="PMG149" s="7"/>
      <c r="PMH149" s="7"/>
      <c r="PMI149" s="7"/>
      <c r="PMJ149" s="7"/>
      <c r="PMK149" s="7"/>
      <c r="PML149" s="7"/>
      <c r="PMM149" s="7"/>
      <c r="PMN149" s="7"/>
      <c r="PMO149" s="7"/>
      <c r="PMP149" s="7"/>
      <c r="PMQ149" s="7"/>
      <c r="PMR149" s="7"/>
      <c r="PMS149" s="7"/>
      <c r="PMT149" s="7"/>
      <c r="PMU149" s="7"/>
      <c r="PMV149" s="7"/>
      <c r="PMW149" s="7"/>
      <c r="PMX149" s="7"/>
      <c r="PMY149" s="7"/>
      <c r="PMZ149" s="7"/>
      <c r="PNA149" s="7"/>
      <c r="PNB149" s="7"/>
      <c r="PNC149" s="7"/>
      <c r="PND149" s="7"/>
      <c r="PNE149" s="7"/>
      <c r="PNF149" s="7"/>
      <c r="PNG149" s="7"/>
      <c r="PNH149" s="7"/>
      <c r="PNI149" s="7"/>
      <c r="PNJ149" s="7"/>
      <c r="PNK149" s="7"/>
      <c r="PNL149" s="7"/>
      <c r="PNM149" s="7"/>
      <c r="PNN149" s="7"/>
      <c r="PNO149" s="7"/>
      <c r="PNP149" s="7"/>
      <c r="PNQ149" s="7"/>
      <c r="PNR149" s="7"/>
      <c r="PNS149" s="7"/>
      <c r="PNT149" s="7"/>
      <c r="PNU149" s="7"/>
      <c r="PNV149" s="7"/>
      <c r="PNW149" s="7"/>
      <c r="PNX149" s="7"/>
      <c r="PNY149" s="7"/>
      <c r="PNZ149" s="7"/>
      <c r="POA149" s="7"/>
      <c r="POB149" s="7"/>
      <c r="POC149" s="7"/>
      <c r="POD149" s="7"/>
      <c r="POE149" s="7"/>
      <c r="POF149" s="7"/>
      <c r="POG149" s="7"/>
      <c r="POH149" s="7"/>
      <c r="POI149" s="7"/>
      <c r="POJ149" s="7"/>
      <c r="POK149" s="7"/>
      <c r="POL149" s="7"/>
      <c r="POM149" s="7"/>
      <c r="PON149" s="7"/>
      <c r="POO149" s="7"/>
      <c r="POP149" s="7"/>
      <c r="POQ149" s="7"/>
      <c r="POR149" s="7"/>
      <c r="POS149" s="7"/>
      <c r="POT149" s="7"/>
      <c r="POU149" s="7"/>
      <c r="POV149" s="7"/>
      <c r="POW149" s="7"/>
      <c r="POX149" s="7"/>
      <c r="POY149" s="7"/>
      <c r="POZ149" s="7"/>
      <c r="PPA149" s="7"/>
      <c r="PPB149" s="7"/>
      <c r="PPC149" s="7"/>
      <c r="PPD149" s="7"/>
      <c r="PPE149" s="7"/>
      <c r="PPF149" s="7"/>
      <c r="PPG149" s="7"/>
      <c r="PPH149" s="7"/>
      <c r="PPI149" s="7"/>
      <c r="PPJ149" s="7"/>
      <c r="PPK149" s="7"/>
      <c r="PPL149" s="7"/>
      <c r="PPM149" s="7"/>
      <c r="PPN149" s="7"/>
      <c r="PPO149" s="7"/>
      <c r="PPP149" s="7"/>
      <c r="PPQ149" s="7"/>
      <c r="PPR149" s="7"/>
      <c r="PPS149" s="7"/>
      <c r="PPT149" s="7"/>
      <c r="PPU149" s="7"/>
      <c r="PPV149" s="7"/>
      <c r="PPW149" s="7"/>
      <c r="PPX149" s="7"/>
      <c r="PPY149" s="7"/>
      <c r="PPZ149" s="7"/>
      <c r="PQA149" s="7"/>
      <c r="PQB149" s="7"/>
      <c r="PQC149" s="7"/>
      <c r="PQD149" s="7"/>
      <c r="PQE149" s="7"/>
      <c r="PQF149" s="7"/>
      <c r="PQG149" s="7"/>
      <c r="PQH149" s="7"/>
      <c r="PQI149" s="7"/>
      <c r="PQJ149" s="7"/>
      <c r="PQK149" s="7"/>
      <c r="PQL149" s="7"/>
      <c r="PQM149" s="7"/>
      <c r="PQN149" s="7"/>
      <c r="PQO149" s="7"/>
      <c r="PQP149" s="7"/>
      <c r="PQQ149" s="7"/>
      <c r="PQR149" s="7"/>
      <c r="PQS149" s="7"/>
      <c r="PQT149" s="7"/>
      <c r="PQU149" s="7"/>
      <c r="PQV149" s="7"/>
      <c r="PQW149" s="7"/>
      <c r="PQX149" s="7"/>
      <c r="PQY149" s="7"/>
      <c r="PQZ149" s="7"/>
      <c r="PRB149" s="7"/>
      <c r="PRC149" s="7"/>
      <c r="PRD149" s="7"/>
      <c r="PRE149" s="7"/>
      <c r="PRF149" s="7"/>
      <c r="PRG149" s="7"/>
      <c r="PRH149" s="7"/>
      <c r="PRI149" s="7"/>
      <c r="PRJ149" s="7"/>
      <c r="PRK149" s="7"/>
      <c r="PRL149" s="7"/>
      <c r="PRM149" s="7"/>
      <c r="PRN149" s="7"/>
      <c r="PRO149" s="7"/>
      <c r="PRP149" s="7"/>
      <c r="PRQ149" s="7"/>
      <c r="PRR149" s="7"/>
      <c r="PRS149" s="7"/>
      <c r="PRT149" s="7"/>
      <c r="PRU149" s="7"/>
      <c r="PRV149" s="7"/>
      <c r="PRW149" s="7"/>
      <c r="PRX149" s="7"/>
      <c r="PRY149" s="7"/>
      <c r="PRZ149" s="7"/>
      <c r="PSA149" s="7"/>
      <c r="PSB149" s="7"/>
      <c r="PSC149" s="7"/>
      <c r="PSD149" s="7"/>
      <c r="PSE149" s="7"/>
      <c r="PSF149" s="7"/>
      <c r="PSG149" s="7"/>
      <c r="PSH149" s="7"/>
      <c r="PSI149" s="7"/>
      <c r="PSJ149" s="7"/>
      <c r="PSK149" s="7"/>
      <c r="PSL149" s="7"/>
      <c r="PSM149" s="7"/>
      <c r="PSN149" s="7"/>
      <c r="PSO149" s="7"/>
      <c r="PSP149" s="7"/>
      <c r="PSQ149" s="7"/>
      <c r="PSR149" s="7"/>
      <c r="PSS149" s="7"/>
      <c r="PST149" s="7"/>
      <c r="PSU149" s="7"/>
      <c r="PSV149" s="7"/>
      <c r="PSW149" s="7"/>
      <c r="PSX149" s="7"/>
      <c r="PSY149" s="7"/>
      <c r="PSZ149" s="7"/>
      <c r="PTA149" s="7"/>
      <c r="PTB149" s="7"/>
      <c r="PTC149" s="7"/>
      <c r="PTD149" s="7"/>
      <c r="PTE149" s="7"/>
      <c r="PTF149" s="7"/>
      <c r="PTG149" s="7"/>
      <c r="PTH149" s="7"/>
      <c r="PTI149" s="7"/>
      <c r="PTJ149" s="7"/>
      <c r="PTK149" s="7"/>
      <c r="PTL149" s="7"/>
      <c r="PTM149" s="7"/>
      <c r="PTN149" s="7"/>
      <c r="PTO149" s="7"/>
      <c r="PTP149" s="7"/>
      <c r="PTQ149" s="7"/>
      <c r="PTR149" s="7"/>
      <c r="PTS149" s="7"/>
      <c r="PTT149" s="7"/>
      <c r="PTU149" s="7"/>
      <c r="PTV149" s="7"/>
      <c r="PTW149" s="7"/>
      <c r="PTX149" s="7"/>
      <c r="PTY149" s="7"/>
      <c r="PTZ149" s="7"/>
      <c r="PUA149" s="7"/>
      <c r="PUB149" s="7"/>
      <c r="PUC149" s="7"/>
      <c r="PUD149" s="7"/>
      <c r="PUE149" s="7"/>
      <c r="PUF149" s="7"/>
      <c r="PUG149" s="7"/>
      <c r="PUH149" s="7"/>
      <c r="PUI149" s="7"/>
      <c r="PUJ149" s="7"/>
      <c r="PUK149" s="7"/>
      <c r="PUL149" s="7"/>
      <c r="PUM149" s="7"/>
      <c r="PUN149" s="7"/>
      <c r="PUO149" s="7"/>
      <c r="PUP149" s="7"/>
      <c r="PUQ149" s="7"/>
      <c r="PUR149" s="7"/>
      <c r="PUS149" s="7"/>
      <c r="PUT149" s="7"/>
      <c r="PUU149" s="7"/>
      <c r="PUV149" s="7"/>
      <c r="PUW149" s="7"/>
      <c r="PUX149" s="7"/>
      <c r="PUY149" s="7"/>
      <c r="PUZ149" s="7"/>
      <c r="PVA149" s="7"/>
      <c r="PVB149" s="7"/>
      <c r="PVC149" s="7"/>
      <c r="PVD149" s="7"/>
      <c r="PVE149" s="7"/>
      <c r="PVF149" s="7"/>
      <c r="PVG149" s="7"/>
      <c r="PVH149" s="7"/>
      <c r="PVI149" s="7"/>
      <c r="PVJ149" s="7"/>
      <c r="PVK149" s="7"/>
      <c r="PVL149" s="7"/>
      <c r="PVM149" s="7"/>
      <c r="PVN149" s="7"/>
      <c r="PVO149" s="7"/>
      <c r="PVP149" s="7"/>
      <c r="PVQ149" s="7"/>
      <c r="PVR149" s="7"/>
      <c r="PVS149" s="7"/>
      <c r="PVT149" s="7"/>
      <c r="PVU149" s="7"/>
      <c r="PVV149" s="7"/>
      <c r="PVW149" s="7"/>
      <c r="PVX149" s="7"/>
      <c r="PVY149" s="7"/>
      <c r="PVZ149" s="7"/>
      <c r="PWA149" s="7"/>
      <c r="PWB149" s="7"/>
      <c r="PWC149" s="7"/>
      <c r="PWD149" s="7"/>
      <c r="PWE149" s="7"/>
      <c r="PWF149" s="7"/>
      <c r="PWG149" s="7"/>
      <c r="PWH149" s="7"/>
      <c r="PWI149" s="7"/>
      <c r="PWJ149" s="7"/>
      <c r="PWK149" s="7"/>
      <c r="PWL149" s="7"/>
      <c r="PWM149" s="7"/>
      <c r="PWN149" s="7"/>
      <c r="PWO149" s="7"/>
      <c r="PWP149" s="7"/>
      <c r="PWQ149" s="7"/>
      <c r="PWR149" s="7"/>
      <c r="PWS149" s="7"/>
      <c r="PWT149" s="7"/>
      <c r="PWU149" s="7"/>
      <c r="PWV149" s="7"/>
      <c r="PWW149" s="7"/>
      <c r="PWX149" s="7"/>
      <c r="PWY149" s="7"/>
      <c r="PWZ149" s="7"/>
      <c r="PXA149" s="7"/>
      <c r="PXB149" s="7"/>
      <c r="PXC149" s="7"/>
      <c r="PXD149" s="7"/>
      <c r="PXE149" s="7"/>
      <c r="PXF149" s="7"/>
      <c r="PXG149" s="7"/>
      <c r="PXH149" s="7"/>
      <c r="PXI149" s="7"/>
      <c r="PXJ149" s="7"/>
      <c r="PXK149" s="7"/>
      <c r="PXL149" s="7"/>
      <c r="PXM149" s="7"/>
      <c r="PXN149" s="7"/>
      <c r="PXO149" s="7"/>
      <c r="PXP149" s="7"/>
      <c r="PXQ149" s="7"/>
      <c r="PXR149" s="7"/>
      <c r="PXS149" s="7"/>
      <c r="PXT149" s="7"/>
      <c r="PXU149" s="7"/>
      <c r="PXV149" s="7"/>
      <c r="PXW149" s="7"/>
      <c r="PXX149" s="7"/>
      <c r="PXY149" s="7"/>
      <c r="PXZ149" s="7"/>
      <c r="PYA149" s="7"/>
      <c r="PYB149" s="7"/>
      <c r="PYC149" s="7"/>
      <c r="PYD149" s="7"/>
      <c r="PYE149" s="7"/>
      <c r="PYF149" s="7"/>
      <c r="PYG149" s="7"/>
      <c r="PYH149" s="7"/>
      <c r="PYI149" s="7"/>
      <c r="PYJ149" s="7"/>
      <c r="PYK149" s="7"/>
      <c r="PYL149" s="7"/>
      <c r="PYM149" s="7"/>
      <c r="PYN149" s="7"/>
      <c r="PYO149" s="7"/>
      <c r="PYP149" s="7"/>
      <c r="PYQ149" s="7"/>
      <c r="PYR149" s="7"/>
      <c r="PYS149" s="7"/>
      <c r="PYT149" s="7"/>
      <c r="PYU149" s="7"/>
      <c r="PYV149" s="7"/>
      <c r="PYW149" s="7"/>
      <c r="PYX149" s="7"/>
      <c r="PYY149" s="7"/>
      <c r="PYZ149" s="7"/>
      <c r="PZA149" s="7"/>
      <c r="PZB149" s="7"/>
      <c r="PZC149" s="7"/>
      <c r="PZD149" s="7"/>
      <c r="PZE149" s="7"/>
      <c r="PZF149" s="7"/>
      <c r="PZG149" s="7"/>
      <c r="PZH149" s="7"/>
      <c r="PZI149" s="7"/>
      <c r="PZJ149" s="7"/>
      <c r="PZK149" s="7"/>
      <c r="PZL149" s="7"/>
      <c r="PZM149" s="7"/>
      <c r="PZN149" s="7"/>
      <c r="PZO149" s="7"/>
      <c r="PZP149" s="7"/>
      <c r="PZQ149" s="7"/>
      <c r="PZR149" s="7"/>
      <c r="PZS149" s="7"/>
      <c r="PZT149" s="7"/>
      <c r="PZU149" s="7"/>
      <c r="PZV149" s="7"/>
      <c r="PZW149" s="7"/>
      <c r="PZX149" s="7"/>
      <c r="PZY149" s="7"/>
      <c r="PZZ149" s="7"/>
      <c r="QAA149" s="7"/>
      <c r="QAB149" s="7"/>
      <c r="QAC149" s="7"/>
      <c r="QAD149" s="7"/>
      <c r="QAE149" s="7"/>
      <c r="QAF149" s="7"/>
      <c r="QAG149" s="7"/>
      <c r="QAH149" s="7"/>
      <c r="QAI149" s="7"/>
      <c r="QAJ149" s="7"/>
      <c r="QAK149" s="7"/>
      <c r="QAL149" s="7"/>
      <c r="QAM149" s="7"/>
      <c r="QAN149" s="7"/>
      <c r="QAO149" s="7"/>
      <c r="QAP149" s="7"/>
      <c r="QAQ149" s="7"/>
      <c r="QAR149" s="7"/>
      <c r="QAS149" s="7"/>
      <c r="QAT149" s="7"/>
      <c r="QAU149" s="7"/>
      <c r="QAV149" s="7"/>
      <c r="QAX149" s="7"/>
      <c r="QAY149" s="7"/>
      <c r="QAZ149" s="7"/>
      <c r="QBA149" s="7"/>
      <c r="QBB149" s="7"/>
      <c r="QBC149" s="7"/>
      <c r="QBD149" s="7"/>
      <c r="QBE149" s="7"/>
      <c r="QBF149" s="7"/>
      <c r="QBG149" s="7"/>
      <c r="QBH149" s="7"/>
      <c r="QBI149" s="7"/>
      <c r="QBJ149" s="7"/>
      <c r="QBK149" s="7"/>
      <c r="QBL149" s="7"/>
      <c r="QBM149" s="7"/>
      <c r="QBN149" s="7"/>
      <c r="QBO149" s="7"/>
      <c r="QBP149" s="7"/>
      <c r="QBQ149" s="7"/>
      <c r="QBR149" s="7"/>
      <c r="QBS149" s="7"/>
      <c r="QBT149" s="7"/>
      <c r="QBU149" s="7"/>
      <c r="QBV149" s="7"/>
      <c r="QBW149" s="7"/>
      <c r="QBX149" s="7"/>
      <c r="QBY149" s="7"/>
      <c r="QBZ149" s="7"/>
      <c r="QCA149" s="7"/>
      <c r="QCB149" s="7"/>
      <c r="QCC149" s="7"/>
      <c r="QCD149" s="7"/>
      <c r="QCE149" s="7"/>
      <c r="QCF149" s="7"/>
      <c r="QCG149" s="7"/>
      <c r="QCH149" s="7"/>
      <c r="QCI149" s="7"/>
      <c r="QCJ149" s="7"/>
      <c r="QCK149" s="7"/>
      <c r="QCL149" s="7"/>
      <c r="QCM149" s="7"/>
      <c r="QCN149" s="7"/>
      <c r="QCO149" s="7"/>
      <c r="QCP149" s="7"/>
      <c r="QCQ149" s="7"/>
      <c r="QCR149" s="7"/>
      <c r="QCS149" s="7"/>
      <c r="QCT149" s="7"/>
      <c r="QCU149" s="7"/>
      <c r="QCV149" s="7"/>
      <c r="QCW149" s="7"/>
      <c r="QCX149" s="7"/>
      <c r="QCY149" s="7"/>
      <c r="QCZ149" s="7"/>
      <c r="QDA149" s="7"/>
      <c r="QDB149" s="7"/>
      <c r="QDC149" s="7"/>
      <c r="QDD149" s="7"/>
      <c r="QDE149" s="7"/>
      <c r="QDF149" s="7"/>
      <c r="QDG149" s="7"/>
      <c r="QDH149" s="7"/>
      <c r="QDI149" s="7"/>
      <c r="QDJ149" s="7"/>
      <c r="QDK149" s="7"/>
      <c r="QDL149" s="7"/>
      <c r="QDM149" s="7"/>
      <c r="QDN149" s="7"/>
      <c r="QDO149" s="7"/>
      <c r="QDP149" s="7"/>
      <c r="QDQ149" s="7"/>
      <c r="QDR149" s="7"/>
      <c r="QDS149" s="7"/>
      <c r="QDT149" s="7"/>
      <c r="QDU149" s="7"/>
      <c r="QDV149" s="7"/>
      <c r="QDW149" s="7"/>
      <c r="QDX149" s="7"/>
      <c r="QDY149" s="7"/>
      <c r="QDZ149" s="7"/>
      <c r="QEA149" s="7"/>
      <c r="QEB149" s="7"/>
      <c r="QEC149" s="7"/>
      <c r="QED149" s="7"/>
      <c r="QEE149" s="7"/>
      <c r="QEF149" s="7"/>
      <c r="QEG149" s="7"/>
      <c r="QEH149" s="7"/>
      <c r="QEI149" s="7"/>
      <c r="QEJ149" s="7"/>
      <c r="QEK149" s="7"/>
      <c r="QEL149" s="7"/>
      <c r="QEM149" s="7"/>
      <c r="QEN149" s="7"/>
      <c r="QEO149" s="7"/>
      <c r="QEP149" s="7"/>
      <c r="QEQ149" s="7"/>
      <c r="QER149" s="7"/>
      <c r="QES149" s="7"/>
      <c r="QET149" s="7"/>
      <c r="QEU149" s="7"/>
      <c r="QEV149" s="7"/>
      <c r="QEW149" s="7"/>
      <c r="QEX149" s="7"/>
      <c r="QEY149" s="7"/>
      <c r="QEZ149" s="7"/>
      <c r="QFA149" s="7"/>
      <c r="QFB149" s="7"/>
      <c r="QFC149" s="7"/>
      <c r="QFD149" s="7"/>
      <c r="QFE149" s="7"/>
      <c r="QFF149" s="7"/>
      <c r="QFG149" s="7"/>
      <c r="QFH149" s="7"/>
      <c r="QFI149" s="7"/>
      <c r="QFJ149" s="7"/>
      <c r="QFK149" s="7"/>
      <c r="QFL149" s="7"/>
      <c r="QFM149" s="7"/>
      <c r="QFN149" s="7"/>
      <c r="QFO149" s="7"/>
      <c r="QFP149" s="7"/>
      <c r="QFQ149" s="7"/>
      <c r="QFR149" s="7"/>
      <c r="QFS149" s="7"/>
      <c r="QFT149" s="7"/>
      <c r="QFU149" s="7"/>
      <c r="QFV149" s="7"/>
      <c r="QFW149" s="7"/>
      <c r="QFX149" s="7"/>
      <c r="QFY149" s="7"/>
      <c r="QFZ149" s="7"/>
      <c r="QGA149" s="7"/>
      <c r="QGB149" s="7"/>
      <c r="QGC149" s="7"/>
      <c r="QGD149" s="7"/>
      <c r="QGE149" s="7"/>
      <c r="QGF149" s="7"/>
      <c r="QGG149" s="7"/>
      <c r="QGH149" s="7"/>
      <c r="QGI149" s="7"/>
      <c r="QGJ149" s="7"/>
      <c r="QGK149" s="7"/>
      <c r="QGL149" s="7"/>
      <c r="QGM149" s="7"/>
      <c r="QGN149" s="7"/>
      <c r="QGO149" s="7"/>
      <c r="QGP149" s="7"/>
      <c r="QGQ149" s="7"/>
      <c r="QGR149" s="7"/>
      <c r="QGS149" s="7"/>
      <c r="QGT149" s="7"/>
      <c r="QGU149" s="7"/>
      <c r="QGV149" s="7"/>
      <c r="QGW149" s="7"/>
      <c r="QGX149" s="7"/>
      <c r="QGY149" s="7"/>
      <c r="QGZ149" s="7"/>
      <c r="QHA149" s="7"/>
      <c r="QHB149" s="7"/>
      <c r="QHC149" s="7"/>
      <c r="QHD149" s="7"/>
      <c r="QHE149" s="7"/>
      <c r="QHF149" s="7"/>
      <c r="QHG149" s="7"/>
      <c r="QHH149" s="7"/>
      <c r="QHI149" s="7"/>
      <c r="QHJ149" s="7"/>
      <c r="QHK149" s="7"/>
      <c r="QHL149" s="7"/>
      <c r="QHM149" s="7"/>
      <c r="QHN149" s="7"/>
      <c r="QHO149" s="7"/>
      <c r="QHP149" s="7"/>
      <c r="QHQ149" s="7"/>
      <c r="QHR149" s="7"/>
      <c r="QHS149" s="7"/>
      <c r="QHT149" s="7"/>
      <c r="QHU149" s="7"/>
      <c r="QHV149" s="7"/>
      <c r="QHW149" s="7"/>
      <c r="QHX149" s="7"/>
      <c r="QHY149" s="7"/>
      <c r="QHZ149" s="7"/>
      <c r="QIA149" s="7"/>
      <c r="QIB149" s="7"/>
      <c r="QIC149" s="7"/>
      <c r="QID149" s="7"/>
      <c r="QIE149" s="7"/>
      <c r="QIF149" s="7"/>
      <c r="QIG149" s="7"/>
      <c r="QIH149" s="7"/>
      <c r="QII149" s="7"/>
      <c r="QIJ149" s="7"/>
      <c r="QIK149" s="7"/>
      <c r="QIL149" s="7"/>
      <c r="QIM149" s="7"/>
      <c r="QIN149" s="7"/>
      <c r="QIO149" s="7"/>
      <c r="QIP149" s="7"/>
      <c r="QIQ149" s="7"/>
      <c r="QIR149" s="7"/>
      <c r="QIS149" s="7"/>
      <c r="QIT149" s="7"/>
      <c r="QIU149" s="7"/>
      <c r="QIV149" s="7"/>
      <c r="QIW149" s="7"/>
      <c r="QIX149" s="7"/>
      <c r="QIY149" s="7"/>
      <c r="QIZ149" s="7"/>
      <c r="QJA149" s="7"/>
      <c r="QJB149" s="7"/>
      <c r="QJC149" s="7"/>
      <c r="QJD149" s="7"/>
      <c r="QJE149" s="7"/>
      <c r="QJF149" s="7"/>
      <c r="QJG149" s="7"/>
      <c r="QJH149" s="7"/>
      <c r="QJI149" s="7"/>
      <c r="QJJ149" s="7"/>
      <c r="QJK149" s="7"/>
      <c r="QJL149" s="7"/>
      <c r="QJM149" s="7"/>
      <c r="QJN149" s="7"/>
      <c r="QJO149" s="7"/>
      <c r="QJP149" s="7"/>
      <c r="QJQ149" s="7"/>
      <c r="QJR149" s="7"/>
      <c r="QJS149" s="7"/>
      <c r="QJT149" s="7"/>
      <c r="QJU149" s="7"/>
      <c r="QJV149" s="7"/>
      <c r="QJW149" s="7"/>
      <c r="QJX149" s="7"/>
      <c r="QJY149" s="7"/>
      <c r="QJZ149" s="7"/>
      <c r="QKA149" s="7"/>
      <c r="QKB149" s="7"/>
      <c r="QKC149" s="7"/>
      <c r="QKD149" s="7"/>
      <c r="QKE149" s="7"/>
      <c r="QKF149" s="7"/>
      <c r="QKG149" s="7"/>
      <c r="QKH149" s="7"/>
      <c r="QKI149" s="7"/>
      <c r="QKJ149" s="7"/>
      <c r="QKK149" s="7"/>
      <c r="QKL149" s="7"/>
      <c r="QKM149" s="7"/>
      <c r="QKN149" s="7"/>
      <c r="QKO149" s="7"/>
      <c r="QKP149" s="7"/>
      <c r="QKQ149" s="7"/>
      <c r="QKR149" s="7"/>
      <c r="QKT149" s="7"/>
      <c r="QKU149" s="7"/>
      <c r="QKV149" s="7"/>
      <c r="QKW149" s="7"/>
      <c r="QKX149" s="7"/>
      <c r="QKY149" s="7"/>
      <c r="QKZ149" s="7"/>
      <c r="QLA149" s="7"/>
      <c r="QLB149" s="7"/>
      <c r="QLC149" s="7"/>
      <c r="QLD149" s="7"/>
      <c r="QLE149" s="7"/>
      <c r="QLF149" s="7"/>
      <c r="QLG149" s="7"/>
      <c r="QLH149" s="7"/>
      <c r="QLI149" s="7"/>
      <c r="QLJ149" s="7"/>
      <c r="QLK149" s="7"/>
      <c r="QLL149" s="7"/>
      <c r="QLM149" s="7"/>
      <c r="QLN149" s="7"/>
      <c r="QLO149" s="7"/>
      <c r="QLP149" s="7"/>
      <c r="QLQ149" s="7"/>
      <c r="QLR149" s="7"/>
      <c r="QLS149" s="7"/>
      <c r="QLT149" s="7"/>
      <c r="QLU149" s="7"/>
      <c r="QLV149" s="7"/>
      <c r="QLW149" s="7"/>
      <c r="QLX149" s="7"/>
      <c r="QLY149" s="7"/>
      <c r="QLZ149" s="7"/>
      <c r="QMA149" s="7"/>
      <c r="QMB149" s="7"/>
      <c r="QMC149" s="7"/>
      <c r="QMD149" s="7"/>
      <c r="QME149" s="7"/>
      <c r="QMF149" s="7"/>
      <c r="QMG149" s="7"/>
      <c r="QMH149" s="7"/>
      <c r="QMI149" s="7"/>
      <c r="QMJ149" s="7"/>
      <c r="QMK149" s="7"/>
      <c r="QML149" s="7"/>
      <c r="QMM149" s="7"/>
      <c r="QMN149" s="7"/>
      <c r="QMO149" s="7"/>
      <c r="QMP149" s="7"/>
      <c r="QMQ149" s="7"/>
      <c r="QMR149" s="7"/>
      <c r="QMS149" s="7"/>
      <c r="QMT149" s="7"/>
      <c r="QMU149" s="7"/>
      <c r="QMV149" s="7"/>
      <c r="QMW149" s="7"/>
      <c r="QMX149" s="7"/>
      <c r="QMY149" s="7"/>
      <c r="QMZ149" s="7"/>
      <c r="QNA149" s="7"/>
      <c r="QNB149" s="7"/>
      <c r="QNC149" s="7"/>
      <c r="QND149" s="7"/>
      <c r="QNE149" s="7"/>
      <c r="QNF149" s="7"/>
      <c r="QNG149" s="7"/>
      <c r="QNH149" s="7"/>
      <c r="QNI149" s="7"/>
      <c r="QNJ149" s="7"/>
      <c r="QNK149" s="7"/>
      <c r="QNL149" s="7"/>
      <c r="QNM149" s="7"/>
      <c r="QNN149" s="7"/>
      <c r="QNO149" s="7"/>
      <c r="QNP149" s="7"/>
      <c r="QNQ149" s="7"/>
      <c r="QNR149" s="7"/>
      <c r="QNS149" s="7"/>
      <c r="QNT149" s="7"/>
      <c r="QNU149" s="7"/>
      <c r="QNV149" s="7"/>
      <c r="QNW149" s="7"/>
      <c r="QNX149" s="7"/>
      <c r="QNY149" s="7"/>
      <c r="QNZ149" s="7"/>
      <c r="QOA149" s="7"/>
      <c r="QOB149" s="7"/>
      <c r="QOC149" s="7"/>
      <c r="QOD149" s="7"/>
      <c r="QOE149" s="7"/>
      <c r="QOF149" s="7"/>
      <c r="QOG149" s="7"/>
      <c r="QOH149" s="7"/>
      <c r="QOI149" s="7"/>
      <c r="QOJ149" s="7"/>
      <c r="QOK149" s="7"/>
      <c r="QOL149" s="7"/>
      <c r="QOM149" s="7"/>
      <c r="QON149" s="7"/>
      <c r="QOO149" s="7"/>
      <c r="QOP149" s="7"/>
      <c r="QOQ149" s="7"/>
      <c r="QOR149" s="7"/>
      <c r="QOS149" s="7"/>
      <c r="QOT149" s="7"/>
      <c r="QOU149" s="7"/>
      <c r="QOV149" s="7"/>
      <c r="QOW149" s="7"/>
      <c r="QOX149" s="7"/>
      <c r="QOY149" s="7"/>
      <c r="QOZ149" s="7"/>
      <c r="QPA149" s="7"/>
      <c r="QPB149" s="7"/>
      <c r="QPC149" s="7"/>
      <c r="QPD149" s="7"/>
      <c r="QPE149" s="7"/>
      <c r="QPF149" s="7"/>
      <c r="QPG149" s="7"/>
      <c r="QPH149" s="7"/>
      <c r="QPI149" s="7"/>
      <c r="QPJ149" s="7"/>
      <c r="QPK149" s="7"/>
      <c r="QPL149" s="7"/>
      <c r="QPM149" s="7"/>
      <c r="QPN149" s="7"/>
      <c r="QPO149" s="7"/>
      <c r="QPP149" s="7"/>
      <c r="QPQ149" s="7"/>
      <c r="QPR149" s="7"/>
      <c r="QPS149" s="7"/>
      <c r="QPT149" s="7"/>
      <c r="QPU149" s="7"/>
      <c r="QPV149" s="7"/>
      <c r="QPW149" s="7"/>
      <c r="QPX149" s="7"/>
      <c r="QPY149" s="7"/>
      <c r="QPZ149" s="7"/>
      <c r="QQA149" s="7"/>
      <c r="QQB149" s="7"/>
      <c r="QQC149" s="7"/>
      <c r="QQD149" s="7"/>
      <c r="QQE149" s="7"/>
      <c r="QQF149" s="7"/>
      <c r="QQG149" s="7"/>
      <c r="QQH149" s="7"/>
      <c r="QQI149" s="7"/>
      <c r="QQJ149" s="7"/>
      <c r="QQK149" s="7"/>
      <c r="QQL149" s="7"/>
      <c r="QQM149" s="7"/>
      <c r="QQN149" s="7"/>
      <c r="QQO149" s="7"/>
      <c r="QQP149" s="7"/>
      <c r="QQQ149" s="7"/>
      <c r="QQR149" s="7"/>
      <c r="QQS149" s="7"/>
      <c r="QQT149" s="7"/>
      <c r="QQU149" s="7"/>
      <c r="QQV149" s="7"/>
      <c r="QQW149" s="7"/>
      <c r="QQX149" s="7"/>
      <c r="QQY149" s="7"/>
      <c r="QQZ149" s="7"/>
      <c r="QRA149" s="7"/>
      <c r="QRB149" s="7"/>
      <c r="QRC149" s="7"/>
      <c r="QRD149" s="7"/>
      <c r="QRE149" s="7"/>
      <c r="QRF149" s="7"/>
      <c r="QRG149" s="7"/>
      <c r="QRH149" s="7"/>
      <c r="QRI149" s="7"/>
      <c r="QRJ149" s="7"/>
      <c r="QRK149" s="7"/>
      <c r="QRL149" s="7"/>
      <c r="QRM149" s="7"/>
      <c r="QRN149" s="7"/>
      <c r="QRO149" s="7"/>
      <c r="QRP149" s="7"/>
      <c r="QRQ149" s="7"/>
      <c r="QRR149" s="7"/>
      <c r="QRS149" s="7"/>
      <c r="QRT149" s="7"/>
      <c r="QRU149" s="7"/>
      <c r="QRV149" s="7"/>
      <c r="QRW149" s="7"/>
      <c r="QRX149" s="7"/>
      <c r="QRY149" s="7"/>
      <c r="QRZ149" s="7"/>
      <c r="QSA149" s="7"/>
      <c r="QSB149" s="7"/>
      <c r="QSC149" s="7"/>
      <c r="QSD149" s="7"/>
      <c r="QSE149" s="7"/>
      <c r="QSF149" s="7"/>
      <c r="QSG149" s="7"/>
      <c r="QSH149" s="7"/>
      <c r="QSI149" s="7"/>
      <c r="QSJ149" s="7"/>
      <c r="QSK149" s="7"/>
      <c r="QSL149" s="7"/>
      <c r="QSM149" s="7"/>
      <c r="QSN149" s="7"/>
      <c r="QSO149" s="7"/>
      <c r="QSP149" s="7"/>
      <c r="QSQ149" s="7"/>
      <c r="QSR149" s="7"/>
      <c r="QSS149" s="7"/>
      <c r="QST149" s="7"/>
      <c r="QSU149" s="7"/>
      <c r="QSV149" s="7"/>
      <c r="QSW149" s="7"/>
      <c r="QSX149" s="7"/>
      <c r="QSY149" s="7"/>
      <c r="QSZ149" s="7"/>
      <c r="QTA149" s="7"/>
      <c r="QTB149" s="7"/>
      <c r="QTC149" s="7"/>
      <c r="QTD149" s="7"/>
      <c r="QTE149" s="7"/>
      <c r="QTF149" s="7"/>
      <c r="QTG149" s="7"/>
      <c r="QTH149" s="7"/>
      <c r="QTI149" s="7"/>
      <c r="QTJ149" s="7"/>
      <c r="QTK149" s="7"/>
      <c r="QTL149" s="7"/>
      <c r="QTM149" s="7"/>
      <c r="QTN149" s="7"/>
      <c r="QTO149" s="7"/>
      <c r="QTP149" s="7"/>
      <c r="QTQ149" s="7"/>
      <c r="QTR149" s="7"/>
      <c r="QTS149" s="7"/>
      <c r="QTT149" s="7"/>
      <c r="QTU149" s="7"/>
      <c r="QTV149" s="7"/>
      <c r="QTW149" s="7"/>
      <c r="QTX149" s="7"/>
      <c r="QTY149" s="7"/>
      <c r="QTZ149" s="7"/>
      <c r="QUA149" s="7"/>
      <c r="QUB149" s="7"/>
      <c r="QUC149" s="7"/>
      <c r="QUD149" s="7"/>
      <c r="QUE149" s="7"/>
      <c r="QUF149" s="7"/>
      <c r="QUG149" s="7"/>
      <c r="QUH149" s="7"/>
      <c r="QUI149" s="7"/>
      <c r="QUJ149" s="7"/>
      <c r="QUK149" s="7"/>
      <c r="QUL149" s="7"/>
      <c r="QUM149" s="7"/>
      <c r="QUN149" s="7"/>
      <c r="QUP149" s="7"/>
      <c r="QUQ149" s="7"/>
      <c r="QUR149" s="7"/>
      <c r="QUS149" s="7"/>
      <c r="QUT149" s="7"/>
      <c r="QUU149" s="7"/>
      <c r="QUV149" s="7"/>
      <c r="QUW149" s="7"/>
      <c r="QUX149" s="7"/>
      <c r="QUY149" s="7"/>
      <c r="QUZ149" s="7"/>
      <c r="QVA149" s="7"/>
      <c r="QVB149" s="7"/>
      <c r="QVC149" s="7"/>
      <c r="QVD149" s="7"/>
      <c r="QVE149" s="7"/>
      <c r="QVF149" s="7"/>
      <c r="QVG149" s="7"/>
      <c r="QVH149" s="7"/>
      <c r="QVI149" s="7"/>
      <c r="QVJ149" s="7"/>
      <c r="QVK149" s="7"/>
      <c r="QVL149" s="7"/>
      <c r="QVM149" s="7"/>
      <c r="QVN149" s="7"/>
      <c r="QVO149" s="7"/>
      <c r="QVP149" s="7"/>
      <c r="QVQ149" s="7"/>
      <c r="QVR149" s="7"/>
      <c r="QVS149" s="7"/>
      <c r="QVT149" s="7"/>
      <c r="QVU149" s="7"/>
      <c r="QVV149" s="7"/>
      <c r="QVW149" s="7"/>
      <c r="QVX149" s="7"/>
      <c r="QVY149" s="7"/>
      <c r="QVZ149" s="7"/>
      <c r="QWA149" s="7"/>
      <c r="QWB149" s="7"/>
      <c r="QWC149" s="7"/>
      <c r="QWD149" s="7"/>
      <c r="QWE149" s="7"/>
      <c r="QWF149" s="7"/>
      <c r="QWG149" s="7"/>
      <c r="QWH149" s="7"/>
      <c r="QWI149" s="7"/>
      <c r="QWJ149" s="7"/>
      <c r="QWK149" s="7"/>
      <c r="QWL149" s="7"/>
      <c r="QWM149" s="7"/>
      <c r="QWN149" s="7"/>
      <c r="QWO149" s="7"/>
      <c r="QWP149" s="7"/>
      <c r="QWQ149" s="7"/>
      <c r="QWR149" s="7"/>
      <c r="QWS149" s="7"/>
      <c r="QWT149" s="7"/>
      <c r="QWU149" s="7"/>
      <c r="QWV149" s="7"/>
      <c r="QWW149" s="7"/>
      <c r="QWX149" s="7"/>
      <c r="QWY149" s="7"/>
      <c r="QWZ149" s="7"/>
      <c r="QXA149" s="7"/>
      <c r="QXB149" s="7"/>
      <c r="QXC149" s="7"/>
      <c r="QXD149" s="7"/>
      <c r="QXE149" s="7"/>
      <c r="QXF149" s="7"/>
      <c r="QXG149" s="7"/>
      <c r="QXH149" s="7"/>
      <c r="QXI149" s="7"/>
      <c r="QXJ149" s="7"/>
      <c r="QXK149" s="7"/>
      <c r="QXL149" s="7"/>
      <c r="QXM149" s="7"/>
      <c r="QXN149" s="7"/>
      <c r="QXO149" s="7"/>
      <c r="QXP149" s="7"/>
      <c r="QXQ149" s="7"/>
      <c r="QXR149" s="7"/>
      <c r="QXS149" s="7"/>
      <c r="QXT149" s="7"/>
      <c r="QXU149" s="7"/>
      <c r="QXV149" s="7"/>
      <c r="QXW149" s="7"/>
      <c r="QXX149" s="7"/>
      <c r="QXY149" s="7"/>
      <c r="QXZ149" s="7"/>
      <c r="QYA149" s="7"/>
      <c r="QYB149" s="7"/>
      <c r="QYC149" s="7"/>
      <c r="QYD149" s="7"/>
      <c r="QYE149" s="7"/>
      <c r="QYF149" s="7"/>
      <c r="QYG149" s="7"/>
      <c r="QYH149" s="7"/>
      <c r="QYI149" s="7"/>
      <c r="QYJ149" s="7"/>
      <c r="QYK149" s="7"/>
      <c r="QYL149" s="7"/>
      <c r="QYM149" s="7"/>
      <c r="QYN149" s="7"/>
      <c r="QYO149" s="7"/>
      <c r="QYP149" s="7"/>
      <c r="QYQ149" s="7"/>
      <c r="QYR149" s="7"/>
      <c r="QYS149" s="7"/>
      <c r="QYT149" s="7"/>
      <c r="QYU149" s="7"/>
      <c r="QYV149" s="7"/>
      <c r="QYW149" s="7"/>
      <c r="QYX149" s="7"/>
      <c r="QYY149" s="7"/>
      <c r="QYZ149" s="7"/>
      <c r="QZA149" s="7"/>
      <c r="QZB149" s="7"/>
      <c r="QZC149" s="7"/>
      <c r="QZD149" s="7"/>
      <c r="QZE149" s="7"/>
      <c r="QZF149" s="7"/>
      <c r="QZG149" s="7"/>
      <c r="QZH149" s="7"/>
      <c r="QZI149" s="7"/>
      <c r="QZJ149" s="7"/>
      <c r="QZK149" s="7"/>
      <c r="QZL149" s="7"/>
      <c r="QZM149" s="7"/>
      <c r="QZN149" s="7"/>
      <c r="QZO149" s="7"/>
      <c r="QZP149" s="7"/>
      <c r="QZQ149" s="7"/>
      <c r="QZR149" s="7"/>
      <c r="QZS149" s="7"/>
      <c r="QZT149" s="7"/>
      <c r="QZU149" s="7"/>
      <c r="QZV149" s="7"/>
      <c r="QZW149" s="7"/>
      <c r="QZX149" s="7"/>
      <c r="QZY149" s="7"/>
      <c r="QZZ149" s="7"/>
      <c r="RAA149" s="7"/>
      <c r="RAB149" s="7"/>
      <c r="RAC149" s="7"/>
      <c r="RAD149" s="7"/>
      <c r="RAE149" s="7"/>
      <c r="RAF149" s="7"/>
      <c r="RAG149" s="7"/>
      <c r="RAH149" s="7"/>
      <c r="RAI149" s="7"/>
      <c r="RAJ149" s="7"/>
      <c r="RAK149" s="7"/>
      <c r="RAL149" s="7"/>
      <c r="RAM149" s="7"/>
      <c r="RAN149" s="7"/>
      <c r="RAO149" s="7"/>
      <c r="RAP149" s="7"/>
      <c r="RAQ149" s="7"/>
      <c r="RAR149" s="7"/>
      <c r="RAS149" s="7"/>
      <c r="RAT149" s="7"/>
      <c r="RAU149" s="7"/>
      <c r="RAV149" s="7"/>
      <c r="RAW149" s="7"/>
      <c r="RAX149" s="7"/>
      <c r="RAY149" s="7"/>
      <c r="RAZ149" s="7"/>
      <c r="RBA149" s="7"/>
      <c r="RBB149" s="7"/>
      <c r="RBC149" s="7"/>
      <c r="RBD149" s="7"/>
      <c r="RBE149" s="7"/>
      <c r="RBF149" s="7"/>
      <c r="RBG149" s="7"/>
      <c r="RBH149" s="7"/>
      <c r="RBI149" s="7"/>
      <c r="RBJ149" s="7"/>
      <c r="RBK149" s="7"/>
      <c r="RBL149" s="7"/>
      <c r="RBM149" s="7"/>
      <c r="RBN149" s="7"/>
      <c r="RBO149" s="7"/>
      <c r="RBP149" s="7"/>
      <c r="RBQ149" s="7"/>
      <c r="RBR149" s="7"/>
      <c r="RBS149" s="7"/>
      <c r="RBT149" s="7"/>
      <c r="RBU149" s="7"/>
      <c r="RBV149" s="7"/>
      <c r="RBW149" s="7"/>
      <c r="RBX149" s="7"/>
      <c r="RBY149" s="7"/>
      <c r="RBZ149" s="7"/>
      <c r="RCA149" s="7"/>
      <c r="RCB149" s="7"/>
      <c r="RCC149" s="7"/>
      <c r="RCD149" s="7"/>
      <c r="RCE149" s="7"/>
      <c r="RCF149" s="7"/>
      <c r="RCG149" s="7"/>
      <c r="RCH149" s="7"/>
      <c r="RCI149" s="7"/>
      <c r="RCJ149" s="7"/>
      <c r="RCK149" s="7"/>
      <c r="RCL149" s="7"/>
      <c r="RCM149" s="7"/>
      <c r="RCN149" s="7"/>
      <c r="RCO149" s="7"/>
      <c r="RCP149" s="7"/>
      <c r="RCQ149" s="7"/>
      <c r="RCR149" s="7"/>
      <c r="RCS149" s="7"/>
      <c r="RCT149" s="7"/>
      <c r="RCU149" s="7"/>
      <c r="RCV149" s="7"/>
      <c r="RCW149" s="7"/>
      <c r="RCX149" s="7"/>
      <c r="RCY149" s="7"/>
      <c r="RCZ149" s="7"/>
      <c r="RDA149" s="7"/>
      <c r="RDB149" s="7"/>
      <c r="RDC149" s="7"/>
      <c r="RDD149" s="7"/>
      <c r="RDE149" s="7"/>
      <c r="RDF149" s="7"/>
      <c r="RDG149" s="7"/>
      <c r="RDH149" s="7"/>
      <c r="RDI149" s="7"/>
      <c r="RDJ149" s="7"/>
      <c r="RDK149" s="7"/>
      <c r="RDL149" s="7"/>
      <c r="RDM149" s="7"/>
      <c r="RDN149" s="7"/>
      <c r="RDO149" s="7"/>
      <c r="RDP149" s="7"/>
      <c r="RDQ149" s="7"/>
      <c r="RDR149" s="7"/>
      <c r="RDS149" s="7"/>
      <c r="RDT149" s="7"/>
      <c r="RDU149" s="7"/>
      <c r="RDV149" s="7"/>
      <c r="RDW149" s="7"/>
      <c r="RDX149" s="7"/>
      <c r="RDY149" s="7"/>
      <c r="RDZ149" s="7"/>
      <c r="REA149" s="7"/>
      <c r="REB149" s="7"/>
      <c r="REC149" s="7"/>
      <c r="RED149" s="7"/>
      <c r="REE149" s="7"/>
      <c r="REF149" s="7"/>
      <c r="REG149" s="7"/>
      <c r="REH149" s="7"/>
      <c r="REI149" s="7"/>
      <c r="REJ149" s="7"/>
      <c r="REL149" s="7"/>
      <c r="REM149" s="7"/>
      <c r="REN149" s="7"/>
      <c r="REO149" s="7"/>
      <c r="REP149" s="7"/>
      <c r="REQ149" s="7"/>
      <c r="RER149" s="7"/>
      <c r="RES149" s="7"/>
      <c r="RET149" s="7"/>
      <c r="REU149" s="7"/>
      <c r="REV149" s="7"/>
      <c r="REW149" s="7"/>
      <c r="REX149" s="7"/>
      <c r="REY149" s="7"/>
      <c r="REZ149" s="7"/>
      <c r="RFA149" s="7"/>
      <c r="RFB149" s="7"/>
      <c r="RFC149" s="7"/>
      <c r="RFD149" s="7"/>
      <c r="RFE149" s="7"/>
      <c r="RFF149" s="7"/>
      <c r="RFG149" s="7"/>
      <c r="RFH149" s="7"/>
      <c r="RFI149" s="7"/>
      <c r="RFJ149" s="7"/>
      <c r="RFK149" s="7"/>
      <c r="RFL149" s="7"/>
      <c r="RFM149" s="7"/>
      <c r="RFN149" s="7"/>
      <c r="RFO149" s="7"/>
      <c r="RFP149" s="7"/>
      <c r="RFQ149" s="7"/>
      <c r="RFR149" s="7"/>
      <c r="RFS149" s="7"/>
      <c r="RFT149" s="7"/>
      <c r="RFU149" s="7"/>
      <c r="RFV149" s="7"/>
      <c r="RFW149" s="7"/>
      <c r="RFX149" s="7"/>
      <c r="RFY149" s="7"/>
      <c r="RFZ149" s="7"/>
      <c r="RGA149" s="7"/>
      <c r="RGB149" s="7"/>
      <c r="RGC149" s="7"/>
      <c r="RGD149" s="7"/>
      <c r="RGE149" s="7"/>
      <c r="RGF149" s="7"/>
      <c r="RGG149" s="7"/>
      <c r="RGH149" s="7"/>
      <c r="RGI149" s="7"/>
      <c r="RGJ149" s="7"/>
      <c r="RGK149" s="7"/>
      <c r="RGL149" s="7"/>
      <c r="RGM149" s="7"/>
      <c r="RGN149" s="7"/>
      <c r="RGO149" s="7"/>
      <c r="RGP149" s="7"/>
      <c r="RGQ149" s="7"/>
      <c r="RGR149" s="7"/>
      <c r="RGS149" s="7"/>
      <c r="RGT149" s="7"/>
      <c r="RGU149" s="7"/>
      <c r="RGV149" s="7"/>
      <c r="RGW149" s="7"/>
      <c r="RGX149" s="7"/>
      <c r="RGY149" s="7"/>
      <c r="RGZ149" s="7"/>
      <c r="RHA149" s="7"/>
      <c r="RHB149" s="7"/>
      <c r="RHC149" s="7"/>
      <c r="RHD149" s="7"/>
      <c r="RHE149" s="7"/>
      <c r="RHF149" s="7"/>
      <c r="RHG149" s="7"/>
      <c r="RHH149" s="7"/>
      <c r="RHI149" s="7"/>
      <c r="RHJ149" s="7"/>
      <c r="RHK149" s="7"/>
      <c r="RHL149" s="7"/>
      <c r="RHM149" s="7"/>
      <c r="RHN149" s="7"/>
      <c r="RHO149" s="7"/>
      <c r="RHP149" s="7"/>
      <c r="RHQ149" s="7"/>
      <c r="RHR149" s="7"/>
      <c r="RHS149" s="7"/>
      <c r="RHT149" s="7"/>
      <c r="RHU149" s="7"/>
      <c r="RHV149" s="7"/>
      <c r="RHW149" s="7"/>
      <c r="RHX149" s="7"/>
      <c r="RHY149" s="7"/>
      <c r="RHZ149" s="7"/>
      <c r="RIA149" s="7"/>
      <c r="RIB149" s="7"/>
      <c r="RIC149" s="7"/>
      <c r="RID149" s="7"/>
      <c r="RIE149" s="7"/>
      <c r="RIF149" s="7"/>
      <c r="RIG149" s="7"/>
      <c r="RIH149" s="7"/>
      <c r="RII149" s="7"/>
      <c r="RIJ149" s="7"/>
      <c r="RIK149" s="7"/>
      <c r="RIL149" s="7"/>
      <c r="RIM149" s="7"/>
      <c r="RIN149" s="7"/>
      <c r="RIO149" s="7"/>
      <c r="RIP149" s="7"/>
      <c r="RIQ149" s="7"/>
      <c r="RIR149" s="7"/>
      <c r="RIS149" s="7"/>
      <c r="RIT149" s="7"/>
      <c r="RIU149" s="7"/>
      <c r="RIV149" s="7"/>
      <c r="RIW149" s="7"/>
      <c r="RIX149" s="7"/>
      <c r="RIY149" s="7"/>
      <c r="RIZ149" s="7"/>
      <c r="RJA149" s="7"/>
      <c r="RJB149" s="7"/>
      <c r="RJC149" s="7"/>
      <c r="RJD149" s="7"/>
      <c r="RJE149" s="7"/>
      <c r="RJF149" s="7"/>
      <c r="RJG149" s="7"/>
      <c r="RJH149" s="7"/>
      <c r="RJI149" s="7"/>
      <c r="RJJ149" s="7"/>
      <c r="RJK149" s="7"/>
      <c r="RJL149" s="7"/>
      <c r="RJM149" s="7"/>
      <c r="RJN149" s="7"/>
      <c r="RJO149" s="7"/>
      <c r="RJP149" s="7"/>
      <c r="RJQ149" s="7"/>
      <c r="RJR149" s="7"/>
      <c r="RJS149" s="7"/>
      <c r="RJT149" s="7"/>
      <c r="RJU149" s="7"/>
      <c r="RJV149" s="7"/>
      <c r="RJW149" s="7"/>
      <c r="RJX149" s="7"/>
      <c r="RJY149" s="7"/>
      <c r="RJZ149" s="7"/>
      <c r="RKA149" s="7"/>
      <c r="RKB149" s="7"/>
      <c r="RKC149" s="7"/>
      <c r="RKD149" s="7"/>
      <c r="RKE149" s="7"/>
      <c r="RKF149" s="7"/>
      <c r="RKG149" s="7"/>
      <c r="RKH149" s="7"/>
      <c r="RKI149" s="7"/>
      <c r="RKJ149" s="7"/>
      <c r="RKK149" s="7"/>
      <c r="RKL149" s="7"/>
      <c r="RKM149" s="7"/>
      <c r="RKN149" s="7"/>
      <c r="RKO149" s="7"/>
      <c r="RKP149" s="7"/>
      <c r="RKQ149" s="7"/>
      <c r="RKR149" s="7"/>
      <c r="RKS149" s="7"/>
      <c r="RKT149" s="7"/>
      <c r="RKU149" s="7"/>
      <c r="RKV149" s="7"/>
      <c r="RKW149" s="7"/>
      <c r="RKX149" s="7"/>
      <c r="RKY149" s="7"/>
      <c r="RKZ149" s="7"/>
      <c r="RLA149" s="7"/>
      <c r="RLB149" s="7"/>
      <c r="RLC149" s="7"/>
      <c r="RLD149" s="7"/>
      <c r="RLE149" s="7"/>
      <c r="RLF149" s="7"/>
      <c r="RLG149" s="7"/>
      <c r="RLH149" s="7"/>
      <c r="RLI149" s="7"/>
      <c r="RLJ149" s="7"/>
      <c r="RLK149" s="7"/>
      <c r="RLL149" s="7"/>
      <c r="RLM149" s="7"/>
      <c r="RLN149" s="7"/>
      <c r="RLO149" s="7"/>
      <c r="RLP149" s="7"/>
      <c r="RLQ149" s="7"/>
      <c r="RLR149" s="7"/>
      <c r="RLS149" s="7"/>
      <c r="RLT149" s="7"/>
      <c r="RLU149" s="7"/>
      <c r="RLV149" s="7"/>
      <c r="RLW149" s="7"/>
      <c r="RLX149" s="7"/>
      <c r="RLY149" s="7"/>
      <c r="RLZ149" s="7"/>
      <c r="RMA149" s="7"/>
      <c r="RMB149" s="7"/>
      <c r="RMC149" s="7"/>
      <c r="RMD149" s="7"/>
      <c r="RME149" s="7"/>
      <c r="RMF149" s="7"/>
      <c r="RMG149" s="7"/>
      <c r="RMH149" s="7"/>
      <c r="RMI149" s="7"/>
      <c r="RMJ149" s="7"/>
      <c r="RMK149" s="7"/>
      <c r="RML149" s="7"/>
      <c r="RMM149" s="7"/>
      <c r="RMN149" s="7"/>
      <c r="RMO149" s="7"/>
      <c r="RMP149" s="7"/>
      <c r="RMQ149" s="7"/>
      <c r="RMR149" s="7"/>
      <c r="RMS149" s="7"/>
      <c r="RMT149" s="7"/>
      <c r="RMU149" s="7"/>
      <c r="RMV149" s="7"/>
      <c r="RMW149" s="7"/>
      <c r="RMX149" s="7"/>
      <c r="RMY149" s="7"/>
      <c r="RMZ149" s="7"/>
      <c r="RNA149" s="7"/>
      <c r="RNB149" s="7"/>
      <c r="RNC149" s="7"/>
      <c r="RND149" s="7"/>
      <c r="RNE149" s="7"/>
      <c r="RNF149" s="7"/>
      <c r="RNG149" s="7"/>
      <c r="RNH149" s="7"/>
      <c r="RNI149" s="7"/>
      <c r="RNJ149" s="7"/>
      <c r="RNK149" s="7"/>
      <c r="RNL149" s="7"/>
      <c r="RNM149" s="7"/>
      <c r="RNN149" s="7"/>
      <c r="RNO149" s="7"/>
      <c r="RNP149" s="7"/>
      <c r="RNQ149" s="7"/>
      <c r="RNR149" s="7"/>
      <c r="RNS149" s="7"/>
      <c r="RNT149" s="7"/>
      <c r="RNU149" s="7"/>
      <c r="RNV149" s="7"/>
      <c r="RNW149" s="7"/>
      <c r="RNX149" s="7"/>
      <c r="RNY149" s="7"/>
      <c r="RNZ149" s="7"/>
      <c r="ROA149" s="7"/>
      <c r="ROB149" s="7"/>
      <c r="ROC149" s="7"/>
      <c r="ROD149" s="7"/>
      <c r="ROE149" s="7"/>
      <c r="ROF149" s="7"/>
      <c r="ROH149" s="7"/>
      <c r="ROI149" s="7"/>
      <c r="ROJ149" s="7"/>
      <c r="ROK149" s="7"/>
      <c r="ROL149" s="7"/>
      <c r="ROM149" s="7"/>
      <c r="RON149" s="7"/>
      <c r="ROO149" s="7"/>
      <c r="ROP149" s="7"/>
      <c r="ROQ149" s="7"/>
      <c r="ROR149" s="7"/>
      <c r="ROS149" s="7"/>
      <c r="ROT149" s="7"/>
      <c r="ROU149" s="7"/>
      <c r="ROV149" s="7"/>
      <c r="ROW149" s="7"/>
      <c r="ROX149" s="7"/>
      <c r="ROY149" s="7"/>
      <c r="ROZ149" s="7"/>
      <c r="RPA149" s="7"/>
      <c r="RPB149" s="7"/>
      <c r="RPC149" s="7"/>
      <c r="RPD149" s="7"/>
      <c r="RPE149" s="7"/>
      <c r="RPF149" s="7"/>
      <c r="RPG149" s="7"/>
      <c r="RPH149" s="7"/>
      <c r="RPI149" s="7"/>
      <c r="RPJ149" s="7"/>
      <c r="RPK149" s="7"/>
      <c r="RPL149" s="7"/>
      <c r="RPM149" s="7"/>
      <c r="RPN149" s="7"/>
      <c r="RPO149" s="7"/>
      <c r="RPP149" s="7"/>
      <c r="RPQ149" s="7"/>
      <c r="RPR149" s="7"/>
      <c r="RPS149" s="7"/>
      <c r="RPT149" s="7"/>
      <c r="RPU149" s="7"/>
      <c r="RPV149" s="7"/>
      <c r="RPW149" s="7"/>
      <c r="RPX149" s="7"/>
      <c r="RPY149" s="7"/>
      <c r="RPZ149" s="7"/>
      <c r="RQA149" s="7"/>
      <c r="RQB149" s="7"/>
      <c r="RQC149" s="7"/>
      <c r="RQD149" s="7"/>
      <c r="RQE149" s="7"/>
      <c r="RQF149" s="7"/>
      <c r="RQG149" s="7"/>
      <c r="RQH149" s="7"/>
      <c r="RQI149" s="7"/>
      <c r="RQJ149" s="7"/>
      <c r="RQK149" s="7"/>
      <c r="RQL149" s="7"/>
      <c r="RQM149" s="7"/>
      <c r="RQN149" s="7"/>
      <c r="RQO149" s="7"/>
      <c r="RQP149" s="7"/>
      <c r="RQQ149" s="7"/>
      <c r="RQR149" s="7"/>
      <c r="RQS149" s="7"/>
      <c r="RQT149" s="7"/>
      <c r="RQU149" s="7"/>
      <c r="RQV149" s="7"/>
      <c r="RQW149" s="7"/>
      <c r="RQX149" s="7"/>
      <c r="RQY149" s="7"/>
      <c r="RQZ149" s="7"/>
      <c r="RRA149" s="7"/>
      <c r="RRB149" s="7"/>
      <c r="RRC149" s="7"/>
      <c r="RRD149" s="7"/>
      <c r="RRE149" s="7"/>
      <c r="RRF149" s="7"/>
      <c r="RRG149" s="7"/>
      <c r="RRH149" s="7"/>
      <c r="RRI149" s="7"/>
      <c r="RRJ149" s="7"/>
      <c r="RRK149" s="7"/>
      <c r="RRL149" s="7"/>
      <c r="RRM149" s="7"/>
      <c r="RRN149" s="7"/>
      <c r="RRO149" s="7"/>
      <c r="RRP149" s="7"/>
      <c r="RRQ149" s="7"/>
      <c r="RRR149" s="7"/>
      <c r="RRS149" s="7"/>
      <c r="RRT149" s="7"/>
      <c r="RRU149" s="7"/>
      <c r="RRV149" s="7"/>
      <c r="RRW149" s="7"/>
      <c r="RRX149" s="7"/>
      <c r="RRY149" s="7"/>
      <c r="RRZ149" s="7"/>
      <c r="RSA149" s="7"/>
      <c r="RSB149" s="7"/>
      <c r="RSC149" s="7"/>
      <c r="RSD149" s="7"/>
      <c r="RSE149" s="7"/>
      <c r="RSF149" s="7"/>
      <c r="RSG149" s="7"/>
      <c r="RSH149" s="7"/>
      <c r="RSI149" s="7"/>
      <c r="RSJ149" s="7"/>
      <c r="RSK149" s="7"/>
      <c r="RSL149" s="7"/>
      <c r="RSM149" s="7"/>
      <c r="RSN149" s="7"/>
      <c r="RSO149" s="7"/>
      <c r="RSP149" s="7"/>
      <c r="RSQ149" s="7"/>
      <c r="RSR149" s="7"/>
      <c r="RSS149" s="7"/>
      <c r="RST149" s="7"/>
      <c r="RSU149" s="7"/>
      <c r="RSV149" s="7"/>
      <c r="RSW149" s="7"/>
      <c r="RSX149" s="7"/>
      <c r="RSY149" s="7"/>
      <c r="RSZ149" s="7"/>
      <c r="RTA149" s="7"/>
      <c r="RTB149" s="7"/>
      <c r="RTC149" s="7"/>
      <c r="RTD149" s="7"/>
      <c r="RTE149" s="7"/>
      <c r="RTF149" s="7"/>
      <c r="RTG149" s="7"/>
      <c r="RTH149" s="7"/>
      <c r="RTI149" s="7"/>
      <c r="RTJ149" s="7"/>
      <c r="RTK149" s="7"/>
      <c r="RTL149" s="7"/>
      <c r="RTM149" s="7"/>
      <c r="RTN149" s="7"/>
      <c r="RTO149" s="7"/>
      <c r="RTP149" s="7"/>
      <c r="RTQ149" s="7"/>
      <c r="RTR149" s="7"/>
      <c r="RTS149" s="7"/>
      <c r="RTT149" s="7"/>
      <c r="RTU149" s="7"/>
      <c r="RTV149" s="7"/>
      <c r="RTW149" s="7"/>
      <c r="RTX149" s="7"/>
      <c r="RTY149" s="7"/>
      <c r="RTZ149" s="7"/>
      <c r="RUA149" s="7"/>
      <c r="RUB149" s="7"/>
      <c r="RUC149" s="7"/>
      <c r="RUD149" s="7"/>
      <c r="RUE149" s="7"/>
      <c r="RUF149" s="7"/>
      <c r="RUG149" s="7"/>
      <c r="RUH149" s="7"/>
      <c r="RUI149" s="7"/>
      <c r="RUJ149" s="7"/>
      <c r="RUK149" s="7"/>
      <c r="RUL149" s="7"/>
      <c r="RUM149" s="7"/>
      <c r="RUN149" s="7"/>
      <c r="RUO149" s="7"/>
      <c r="RUP149" s="7"/>
      <c r="RUQ149" s="7"/>
      <c r="RUR149" s="7"/>
      <c r="RUS149" s="7"/>
      <c r="RUT149" s="7"/>
      <c r="RUU149" s="7"/>
      <c r="RUV149" s="7"/>
      <c r="RUW149" s="7"/>
      <c r="RUX149" s="7"/>
      <c r="RUY149" s="7"/>
      <c r="RUZ149" s="7"/>
      <c r="RVA149" s="7"/>
      <c r="RVB149" s="7"/>
      <c r="RVC149" s="7"/>
      <c r="RVD149" s="7"/>
      <c r="RVE149" s="7"/>
      <c r="RVF149" s="7"/>
      <c r="RVG149" s="7"/>
      <c r="RVH149" s="7"/>
      <c r="RVI149" s="7"/>
      <c r="RVJ149" s="7"/>
      <c r="RVK149" s="7"/>
      <c r="RVL149" s="7"/>
      <c r="RVM149" s="7"/>
      <c r="RVN149" s="7"/>
      <c r="RVO149" s="7"/>
      <c r="RVP149" s="7"/>
      <c r="RVQ149" s="7"/>
      <c r="RVR149" s="7"/>
      <c r="RVS149" s="7"/>
      <c r="RVT149" s="7"/>
      <c r="RVU149" s="7"/>
      <c r="RVV149" s="7"/>
      <c r="RVW149" s="7"/>
      <c r="RVX149" s="7"/>
      <c r="RVY149" s="7"/>
      <c r="RVZ149" s="7"/>
      <c r="RWA149" s="7"/>
      <c r="RWB149" s="7"/>
      <c r="RWC149" s="7"/>
      <c r="RWD149" s="7"/>
      <c r="RWE149" s="7"/>
      <c r="RWF149" s="7"/>
      <c r="RWG149" s="7"/>
      <c r="RWH149" s="7"/>
      <c r="RWI149" s="7"/>
      <c r="RWJ149" s="7"/>
      <c r="RWK149" s="7"/>
      <c r="RWL149" s="7"/>
      <c r="RWM149" s="7"/>
      <c r="RWN149" s="7"/>
      <c r="RWO149" s="7"/>
      <c r="RWP149" s="7"/>
      <c r="RWQ149" s="7"/>
      <c r="RWR149" s="7"/>
      <c r="RWS149" s="7"/>
      <c r="RWT149" s="7"/>
      <c r="RWU149" s="7"/>
      <c r="RWV149" s="7"/>
      <c r="RWW149" s="7"/>
      <c r="RWX149" s="7"/>
      <c r="RWY149" s="7"/>
      <c r="RWZ149" s="7"/>
      <c r="RXA149" s="7"/>
      <c r="RXB149" s="7"/>
      <c r="RXC149" s="7"/>
      <c r="RXD149" s="7"/>
      <c r="RXE149" s="7"/>
      <c r="RXF149" s="7"/>
      <c r="RXG149" s="7"/>
      <c r="RXH149" s="7"/>
      <c r="RXI149" s="7"/>
      <c r="RXJ149" s="7"/>
      <c r="RXK149" s="7"/>
      <c r="RXL149" s="7"/>
      <c r="RXM149" s="7"/>
      <c r="RXN149" s="7"/>
      <c r="RXO149" s="7"/>
      <c r="RXP149" s="7"/>
      <c r="RXQ149" s="7"/>
      <c r="RXR149" s="7"/>
      <c r="RXS149" s="7"/>
      <c r="RXT149" s="7"/>
      <c r="RXU149" s="7"/>
      <c r="RXV149" s="7"/>
      <c r="RXW149" s="7"/>
      <c r="RXX149" s="7"/>
      <c r="RXY149" s="7"/>
      <c r="RXZ149" s="7"/>
      <c r="RYA149" s="7"/>
      <c r="RYB149" s="7"/>
      <c r="RYD149" s="7"/>
      <c r="RYE149" s="7"/>
      <c r="RYF149" s="7"/>
      <c r="RYG149" s="7"/>
      <c r="RYH149" s="7"/>
      <c r="RYI149" s="7"/>
      <c r="RYJ149" s="7"/>
      <c r="RYK149" s="7"/>
      <c r="RYL149" s="7"/>
      <c r="RYM149" s="7"/>
      <c r="RYN149" s="7"/>
      <c r="RYO149" s="7"/>
      <c r="RYP149" s="7"/>
      <c r="RYQ149" s="7"/>
      <c r="RYR149" s="7"/>
      <c r="RYS149" s="7"/>
      <c r="RYT149" s="7"/>
      <c r="RYU149" s="7"/>
      <c r="RYV149" s="7"/>
      <c r="RYW149" s="7"/>
      <c r="RYX149" s="7"/>
      <c r="RYY149" s="7"/>
      <c r="RYZ149" s="7"/>
      <c r="RZA149" s="7"/>
      <c r="RZB149" s="7"/>
      <c r="RZC149" s="7"/>
      <c r="RZD149" s="7"/>
      <c r="RZE149" s="7"/>
      <c r="RZF149" s="7"/>
      <c r="RZG149" s="7"/>
      <c r="RZH149" s="7"/>
      <c r="RZI149" s="7"/>
      <c r="RZJ149" s="7"/>
      <c r="RZK149" s="7"/>
      <c r="RZL149" s="7"/>
      <c r="RZM149" s="7"/>
      <c r="RZN149" s="7"/>
      <c r="RZO149" s="7"/>
      <c r="RZP149" s="7"/>
      <c r="RZQ149" s="7"/>
      <c r="RZR149" s="7"/>
      <c r="RZS149" s="7"/>
      <c r="RZT149" s="7"/>
      <c r="RZU149" s="7"/>
      <c r="RZV149" s="7"/>
      <c r="RZW149" s="7"/>
      <c r="RZX149" s="7"/>
      <c r="RZY149" s="7"/>
      <c r="RZZ149" s="7"/>
      <c r="SAA149" s="7"/>
      <c r="SAB149" s="7"/>
      <c r="SAC149" s="7"/>
      <c r="SAD149" s="7"/>
      <c r="SAE149" s="7"/>
      <c r="SAF149" s="7"/>
      <c r="SAG149" s="7"/>
      <c r="SAH149" s="7"/>
      <c r="SAI149" s="7"/>
      <c r="SAJ149" s="7"/>
      <c r="SAK149" s="7"/>
      <c r="SAL149" s="7"/>
      <c r="SAM149" s="7"/>
      <c r="SAN149" s="7"/>
      <c r="SAO149" s="7"/>
      <c r="SAP149" s="7"/>
      <c r="SAQ149" s="7"/>
      <c r="SAR149" s="7"/>
      <c r="SAS149" s="7"/>
      <c r="SAT149" s="7"/>
      <c r="SAU149" s="7"/>
      <c r="SAV149" s="7"/>
      <c r="SAW149" s="7"/>
      <c r="SAX149" s="7"/>
      <c r="SAY149" s="7"/>
      <c r="SAZ149" s="7"/>
      <c r="SBA149" s="7"/>
      <c r="SBB149" s="7"/>
      <c r="SBC149" s="7"/>
      <c r="SBD149" s="7"/>
      <c r="SBE149" s="7"/>
      <c r="SBF149" s="7"/>
      <c r="SBG149" s="7"/>
      <c r="SBH149" s="7"/>
      <c r="SBI149" s="7"/>
      <c r="SBJ149" s="7"/>
      <c r="SBK149" s="7"/>
      <c r="SBL149" s="7"/>
      <c r="SBM149" s="7"/>
      <c r="SBN149" s="7"/>
      <c r="SBO149" s="7"/>
      <c r="SBP149" s="7"/>
      <c r="SBQ149" s="7"/>
      <c r="SBR149" s="7"/>
      <c r="SBS149" s="7"/>
      <c r="SBT149" s="7"/>
      <c r="SBU149" s="7"/>
      <c r="SBV149" s="7"/>
      <c r="SBW149" s="7"/>
      <c r="SBX149" s="7"/>
      <c r="SBY149" s="7"/>
      <c r="SBZ149" s="7"/>
      <c r="SCA149" s="7"/>
      <c r="SCB149" s="7"/>
      <c r="SCC149" s="7"/>
      <c r="SCD149" s="7"/>
      <c r="SCE149" s="7"/>
      <c r="SCF149" s="7"/>
      <c r="SCG149" s="7"/>
      <c r="SCH149" s="7"/>
      <c r="SCI149" s="7"/>
      <c r="SCJ149" s="7"/>
      <c r="SCK149" s="7"/>
      <c r="SCL149" s="7"/>
      <c r="SCM149" s="7"/>
      <c r="SCN149" s="7"/>
      <c r="SCO149" s="7"/>
      <c r="SCP149" s="7"/>
      <c r="SCQ149" s="7"/>
      <c r="SCR149" s="7"/>
      <c r="SCS149" s="7"/>
      <c r="SCT149" s="7"/>
      <c r="SCU149" s="7"/>
      <c r="SCV149" s="7"/>
      <c r="SCW149" s="7"/>
      <c r="SCX149" s="7"/>
      <c r="SCY149" s="7"/>
      <c r="SCZ149" s="7"/>
      <c r="SDA149" s="7"/>
      <c r="SDB149" s="7"/>
      <c r="SDC149" s="7"/>
      <c r="SDD149" s="7"/>
      <c r="SDE149" s="7"/>
      <c r="SDF149" s="7"/>
      <c r="SDG149" s="7"/>
      <c r="SDH149" s="7"/>
      <c r="SDI149" s="7"/>
      <c r="SDJ149" s="7"/>
      <c r="SDK149" s="7"/>
      <c r="SDL149" s="7"/>
      <c r="SDM149" s="7"/>
      <c r="SDN149" s="7"/>
      <c r="SDO149" s="7"/>
      <c r="SDP149" s="7"/>
      <c r="SDQ149" s="7"/>
      <c r="SDR149" s="7"/>
      <c r="SDS149" s="7"/>
      <c r="SDT149" s="7"/>
      <c r="SDU149" s="7"/>
      <c r="SDV149" s="7"/>
      <c r="SDW149" s="7"/>
      <c r="SDX149" s="7"/>
      <c r="SDY149" s="7"/>
      <c r="SDZ149" s="7"/>
      <c r="SEA149" s="7"/>
      <c r="SEB149" s="7"/>
      <c r="SEC149" s="7"/>
      <c r="SED149" s="7"/>
      <c r="SEE149" s="7"/>
      <c r="SEF149" s="7"/>
      <c r="SEG149" s="7"/>
      <c r="SEH149" s="7"/>
      <c r="SEI149" s="7"/>
      <c r="SEJ149" s="7"/>
      <c r="SEK149" s="7"/>
      <c r="SEL149" s="7"/>
      <c r="SEM149" s="7"/>
      <c r="SEN149" s="7"/>
      <c r="SEO149" s="7"/>
      <c r="SEP149" s="7"/>
      <c r="SEQ149" s="7"/>
      <c r="SER149" s="7"/>
      <c r="SES149" s="7"/>
      <c r="SET149" s="7"/>
      <c r="SEU149" s="7"/>
      <c r="SEV149" s="7"/>
      <c r="SEW149" s="7"/>
      <c r="SEX149" s="7"/>
      <c r="SEY149" s="7"/>
      <c r="SEZ149" s="7"/>
      <c r="SFA149" s="7"/>
      <c r="SFB149" s="7"/>
      <c r="SFC149" s="7"/>
      <c r="SFD149" s="7"/>
      <c r="SFE149" s="7"/>
      <c r="SFF149" s="7"/>
      <c r="SFG149" s="7"/>
      <c r="SFH149" s="7"/>
      <c r="SFI149" s="7"/>
      <c r="SFJ149" s="7"/>
      <c r="SFK149" s="7"/>
      <c r="SFL149" s="7"/>
      <c r="SFM149" s="7"/>
      <c r="SFN149" s="7"/>
      <c r="SFO149" s="7"/>
      <c r="SFP149" s="7"/>
      <c r="SFQ149" s="7"/>
      <c r="SFR149" s="7"/>
      <c r="SFS149" s="7"/>
      <c r="SFT149" s="7"/>
      <c r="SFU149" s="7"/>
      <c r="SFV149" s="7"/>
      <c r="SFW149" s="7"/>
      <c r="SFX149" s="7"/>
      <c r="SFY149" s="7"/>
      <c r="SFZ149" s="7"/>
      <c r="SGA149" s="7"/>
      <c r="SGB149" s="7"/>
      <c r="SGC149" s="7"/>
      <c r="SGD149" s="7"/>
      <c r="SGE149" s="7"/>
      <c r="SGF149" s="7"/>
      <c r="SGG149" s="7"/>
      <c r="SGH149" s="7"/>
      <c r="SGI149" s="7"/>
      <c r="SGJ149" s="7"/>
      <c r="SGK149" s="7"/>
      <c r="SGL149" s="7"/>
      <c r="SGM149" s="7"/>
      <c r="SGN149" s="7"/>
      <c r="SGO149" s="7"/>
      <c r="SGP149" s="7"/>
      <c r="SGQ149" s="7"/>
      <c r="SGR149" s="7"/>
      <c r="SGS149" s="7"/>
      <c r="SGT149" s="7"/>
      <c r="SGU149" s="7"/>
      <c r="SGV149" s="7"/>
      <c r="SGW149" s="7"/>
      <c r="SGX149" s="7"/>
      <c r="SGY149" s="7"/>
      <c r="SGZ149" s="7"/>
      <c r="SHA149" s="7"/>
      <c r="SHB149" s="7"/>
      <c r="SHC149" s="7"/>
      <c r="SHD149" s="7"/>
      <c r="SHE149" s="7"/>
      <c r="SHF149" s="7"/>
      <c r="SHG149" s="7"/>
      <c r="SHH149" s="7"/>
      <c r="SHI149" s="7"/>
      <c r="SHJ149" s="7"/>
      <c r="SHK149" s="7"/>
      <c r="SHL149" s="7"/>
      <c r="SHM149" s="7"/>
      <c r="SHN149" s="7"/>
      <c r="SHO149" s="7"/>
      <c r="SHP149" s="7"/>
      <c r="SHQ149" s="7"/>
      <c r="SHR149" s="7"/>
      <c r="SHS149" s="7"/>
      <c r="SHT149" s="7"/>
      <c r="SHU149" s="7"/>
      <c r="SHV149" s="7"/>
      <c r="SHW149" s="7"/>
      <c r="SHX149" s="7"/>
      <c r="SHZ149" s="7"/>
      <c r="SIA149" s="7"/>
      <c r="SIB149" s="7"/>
      <c r="SIC149" s="7"/>
      <c r="SID149" s="7"/>
      <c r="SIE149" s="7"/>
      <c r="SIF149" s="7"/>
      <c r="SIG149" s="7"/>
      <c r="SIH149" s="7"/>
      <c r="SII149" s="7"/>
      <c r="SIJ149" s="7"/>
      <c r="SIK149" s="7"/>
      <c r="SIL149" s="7"/>
      <c r="SIM149" s="7"/>
      <c r="SIN149" s="7"/>
      <c r="SIO149" s="7"/>
      <c r="SIP149" s="7"/>
      <c r="SIQ149" s="7"/>
      <c r="SIR149" s="7"/>
      <c r="SIS149" s="7"/>
      <c r="SIT149" s="7"/>
      <c r="SIU149" s="7"/>
      <c r="SIV149" s="7"/>
      <c r="SIW149" s="7"/>
      <c r="SIX149" s="7"/>
      <c r="SIY149" s="7"/>
      <c r="SIZ149" s="7"/>
      <c r="SJA149" s="7"/>
      <c r="SJB149" s="7"/>
      <c r="SJC149" s="7"/>
      <c r="SJD149" s="7"/>
      <c r="SJE149" s="7"/>
      <c r="SJF149" s="7"/>
      <c r="SJG149" s="7"/>
      <c r="SJH149" s="7"/>
      <c r="SJI149" s="7"/>
      <c r="SJJ149" s="7"/>
      <c r="SJK149" s="7"/>
      <c r="SJL149" s="7"/>
      <c r="SJM149" s="7"/>
      <c r="SJN149" s="7"/>
      <c r="SJO149" s="7"/>
      <c r="SJP149" s="7"/>
      <c r="SJQ149" s="7"/>
      <c r="SJR149" s="7"/>
      <c r="SJS149" s="7"/>
      <c r="SJT149" s="7"/>
      <c r="SJU149" s="7"/>
      <c r="SJV149" s="7"/>
      <c r="SJW149" s="7"/>
      <c r="SJX149" s="7"/>
      <c r="SJY149" s="7"/>
      <c r="SJZ149" s="7"/>
      <c r="SKA149" s="7"/>
      <c r="SKB149" s="7"/>
      <c r="SKC149" s="7"/>
      <c r="SKD149" s="7"/>
      <c r="SKE149" s="7"/>
      <c r="SKF149" s="7"/>
      <c r="SKG149" s="7"/>
      <c r="SKH149" s="7"/>
      <c r="SKI149" s="7"/>
      <c r="SKJ149" s="7"/>
      <c r="SKK149" s="7"/>
      <c r="SKL149" s="7"/>
      <c r="SKM149" s="7"/>
      <c r="SKN149" s="7"/>
      <c r="SKO149" s="7"/>
      <c r="SKP149" s="7"/>
      <c r="SKQ149" s="7"/>
      <c r="SKR149" s="7"/>
      <c r="SKS149" s="7"/>
      <c r="SKT149" s="7"/>
      <c r="SKU149" s="7"/>
      <c r="SKV149" s="7"/>
      <c r="SKW149" s="7"/>
      <c r="SKX149" s="7"/>
      <c r="SKY149" s="7"/>
      <c r="SKZ149" s="7"/>
      <c r="SLA149" s="7"/>
      <c r="SLB149" s="7"/>
      <c r="SLC149" s="7"/>
      <c r="SLD149" s="7"/>
      <c r="SLE149" s="7"/>
      <c r="SLF149" s="7"/>
      <c r="SLG149" s="7"/>
      <c r="SLH149" s="7"/>
      <c r="SLI149" s="7"/>
      <c r="SLJ149" s="7"/>
      <c r="SLK149" s="7"/>
      <c r="SLL149" s="7"/>
      <c r="SLM149" s="7"/>
      <c r="SLN149" s="7"/>
      <c r="SLO149" s="7"/>
      <c r="SLP149" s="7"/>
      <c r="SLQ149" s="7"/>
      <c r="SLR149" s="7"/>
      <c r="SLS149" s="7"/>
      <c r="SLT149" s="7"/>
      <c r="SLU149" s="7"/>
      <c r="SLV149" s="7"/>
      <c r="SLW149" s="7"/>
      <c r="SLX149" s="7"/>
      <c r="SLY149" s="7"/>
      <c r="SLZ149" s="7"/>
      <c r="SMA149" s="7"/>
      <c r="SMB149" s="7"/>
      <c r="SMC149" s="7"/>
      <c r="SMD149" s="7"/>
      <c r="SME149" s="7"/>
      <c r="SMF149" s="7"/>
      <c r="SMG149" s="7"/>
      <c r="SMH149" s="7"/>
      <c r="SMI149" s="7"/>
      <c r="SMJ149" s="7"/>
      <c r="SMK149" s="7"/>
      <c r="SML149" s="7"/>
      <c r="SMM149" s="7"/>
      <c r="SMN149" s="7"/>
      <c r="SMO149" s="7"/>
      <c r="SMP149" s="7"/>
      <c r="SMQ149" s="7"/>
      <c r="SMR149" s="7"/>
      <c r="SMS149" s="7"/>
      <c r="SMT149" s="7"/>
      <c r="SMU149" s="7"/>
      <c r="SMV149" s="7"/>
      <c r="SMW149" s="7"/>
      <c r="SMX149" s="7"/>
      <c r="SMY149" s="7"/>
      <c r="SMZ149" s="7"/>
      <c r="SNA149" s="7"/>
      <c r="SNB149" s="7"/>
      <c r="SNC149" s="7"/>
      <c r="SND149" s="7"/>
      <c r="SNE149" s="7"/>
      <c r="SNF149" s="7"/>
      <c r="SNG149" s="7"/>
      <c r="SNH149" s="7"/>
      <c r="SNI149" s="7"/>
      <c r="SNJ149" s="7"/>
      <c r="SNK149" s="7"/>
      <c r="SNL149" s="7"/>
      <c r="SNM149" s="7"/>
      <c r="SNN149" s="7"/>
      <c r="SNO149" s="7"/>
      <c r="SNP149" s="7"/>
      <c r="SNQ149" s="7"/>
      <c r="SNR149" s="7"/>
      <c r="SNS149" s="7"/>
      <c r="SNT149" s="7"/>
      <c r="SNU149" s="7"/>
      <c r="SNV149" s="7"/>
      <c r="SNW149" s="7"/>
      <c r="SNX149" s="7"/>
      <c r="SNY149" s="7"/>
      <c r="SNZ149" s="7"/>
      <c r="SOA149" s="7"/>
      <c r="SOB149" s="7"/>
      <c r="SOC149" s="7"/>
      <c r="SOD149" s="7"/>
      <c r="SOE149" s="7"/>
      <c r="SOF149" s="7"/>
      <c r="SOG149" s="7"/>
      <c r="SOH149" s="7"/>
      <c r="SOI149" s="7"/>
      <c r="SOJ149" s="7"/>
      <c r="SOK149" s="7"/>
      <c r="SOL149" s="7"/>
      <c r="SOM149" s="7"/>
      <c r="SON149" s="7"/>
      <c r="SOO149" s="7"/>
      <c r="SOP149" s="7"/>
      <c r="SOQ149" s="7"/>
      <c r="SOR149" s="7"/>
      <c r="SOS149" s="7"/>
      <c r="SOT149" s="7"/>
      <c r="SOU149" s="7"/>
      <c r="SOV149" s="7"/>
      <c r="SOW149" s="7"/>
      <c r="SOX149" s="7"/>
      <c r="SOY149" s="7"/>
      <c r="SOZ149" s="7"/>
      <c r="SPA149" s="7"/>
      <c r="SPB149" s="7"/>
      <c r="SPC149" s="7"/>
      <c r="SPD149" s="7"/>
      <c r="SPE149" s="7"/>
      <c r="SPF149" s="7"/>
      <c r="SPG149" s="7"/>
      <c r="SPH149" s="7"/>
      <c r="SPI149" s="7"/>
      <c r="SPJ149" s="7"/>
      <c r="SPK149" s="7"/>
      <c r="SPL149" s="7"/>
      <c r="SPM149" s="7"/>
      <c r="SPN149" s="7"/>
      <c r="SPO149" s="7"/>
      <c r="SPP149" s="7"/>
      <c r="SPQ149" s="7"/>
      <c r="SPR149" s="7"/>
      <c r="SPS149" s="7"/>
      <c r="SPT149" s="7"/>
      <c r="SPU149" s="7"/>
      <c r="SPV149" s="7"/>
      <c r="SPW149" s="7"/>
      <c r="SPX149" s="7"/>
      <c r="SPY149" s="7"/>
      <c r="SPZ149" s="7"/>
      <c r="SQA149" s="7"/>
      <c r="SQB149" s="7"/>
      <c r="SQC149" s="7"/>
      <c r="SQD149" s="7"/>
      <c r="SQE149" s="7"/>
      <c r="SQF149" s="7"/>
      <c r="SQG149" s="7"/>
      <c r="SQH149" s="7"/>
      <c r="SQI149" s="7"/>
      <c r="SQJ149" s="7"/>
      <c r="SQK149" s="7"/>
      <c r="SQL149" s="7"/>
      <c r="SQM149" s="7"/>
      <c r="SQN149" s="7"/>
      <c r="SQO149" s="7"/>
      <c r="SQP149" s="7"/>
      <c r="SQQ149" s="7"/>
      <c r="SQR149" s="7"/>
      <c r="SQS149" s="7"/>
      <c r="SQT149" s="7"/>
      <c r="SQU149" s="7"/>
      <c r="SQV149" s="7"/>
      <c r="SQW149" s="7"/>
      <c r="SQX149" s="7"/>
      <c r="SQY149" s="7"/>
      <c r="SQZ149" s="7"/>
      <c r="SRA149" s="7"/>
      <c r="SRB149" s="7"/>
      <c r="SRC149" s="7"/>
      <c r="SRD149" s="7"/>
      <c r="SRE149" s="7"/>
      <c r="SRF149" s="7"/>
      <c r="SRG149" s="7"/>
      <c r="SRH149" s="7"/>
      <c r="SRI149" s="7"/>
      <c r="SRJ149" s="7"/>
      <c r="SRK149" s="7"/>
      <c r="SRL149" s="7"/>
      <c r="SRM149" s="7"/>
      <c r="SRN149" s="7"/>
      <c r="SRO149" s="7"/>
      <c r="SRP149" s="7"/>
      <c r="SRQ149" s="7"/>
      <c r="SRR149" s="7"/>
      <c r="SRS149" s="7"/>
      <c r="SRT149" s="7"/>
      <c r="SRV149" s="7"/>
      <c r="SRW149" s="7"/>
      <c r="SRX149" s="7"/>
      <c r="SRY149" s="7"/>
      <c r="SRZ149" s="7"/>
      <c r="SSA149" s="7"/>
      <c r="SSB149" s="7"/>
      <c r="SSC149" s="7"/>
      <c r="SSD149" s="7"/>
      <c r="SSE149" s="7"/>
      <c r="SSF149" s="7"/>
      <c r="SSG149" s="7"/>
      <c r="SSH149" s="7"/>
      <c r="SSI149" s="7"/>
      <c r="SSJ149" s="7"/>
      <c r="SSK149" s="7"/>
      <c r="SSL149" s="7"/>
      <c r="SSM149" s="7"/>
      <c r="SSN149" s="7"/>
      <c r="SSO149" s="7"/>
      <c r="SSP149" s="7"/>
      <c r="SSQ149" s="7"/>
      <c r="SSR149" s="7"/>
      <c r="SSS149" s="7"/>
      <c r="SST149" s="7"/>
      <c r="SSU149" s="7"/>
      <c r="SSV149" s="7"/>
      <c r="SSW149" s="7"/>
      <c r="SSX149" s="7"/>
      <c r="SSY149" s="7"/>
      <c r="SSZ149" s="7"/>
      <c r="STA149" s="7"/>
      <c r="STB149" s="7"/>
      <c r="STC149" s="7"/>
      <c r="STD149" s="7"/>
      <c r="STE149" s="7"/>
      <c r="STF149" s="7"/>
      <c r="STG149" s="7"/>
      <c r="STH149" s="7"/>
      <c r="STI149" s="7"/>
      <c r="STJ149" s="7"/>
      <c r="STK149" s="7"/>
      <c r="STL149" s="7"/>
      <c r="STM149" s="7"/>
      <c r="STN149" s="7"/>
      <c r="STO149" s="7"/>
      <c r="STP149" s="7"/>
      <c r="STQ149" s="7"/>
      <c r="STR149" s="7"/>
      <c r="STS149" s="7"/>
      <c r="STT149" s="7"/>
      <c r="STU149" s="7"/>
      <c r="STV149" s="7"/>
      <c r="STW149" s="7"/>
      <c r="STX149" s="7"/>
      <c r="STY149" s="7"/>
      <c r="STZ149" s="7"/>
      <c r="SUA149" s="7"/>
      <c r="SUB149" s="7"/>
      <c r="SUC149" s="7"/>
      <c r="SUD149" s="7"/>
      <c r="SUE149" s="7"/>
      <c r="SUF149" s="7"/>
      <c r="SUG149" s="7"/>
      <c r="SUH149" s="7"/>
      <c r="SUI149" s="7"/>
      <c r="SUJ149" s="7"/>
      <c r="SUK149" s="7"/>
      <c r="SUL149" s="7"/>
      <c r="SUM149" s="7"/>
      <c r="SUN149" s="7"/>
      <c r="SUO149" s="7"/>
      <c r="SUP149" s="7"/>
      <c r="SUQ149" s="7"/>
      <c r="SUR149" s="7"/>
      <c r="SUS149" s="7"/>
      <c r="SUT149" s="7"/>
      <c r="SUU149" s="7"/>
      <c r="SUV149" s="7"/>
      <c r="SUW149" s="7"/>
      <c r="SUX149" s="7"/>
      <c r="SUY149" s="7"/>
      <c r="SUZ149" s="7"/>
      <c r="SVA149" s="7"/>
      <c r="SVB149" s="7"/>
      <c r="SVC149" s="7"/>
      <c r="SVD149" s="7"/>
      <c r="SVE149" s="7"/>
      <c r="SVF149" s="7"/>
      <c r="SVG149" s="7"/>
      <c r="SVH149" s="7"/>
      <c r="SVI149" s="7"/>
      <c r="SVJ149" s="7"/>
      <c r="SVK149" s="7"/>
      <c r="SVL149" s="7"/>
      <c r="SVM149" s="7"/>
      <c r="SVN149" s="7"/>
      <c r="SVO149" s="7"/>
      <c r="SVP149" s="7"/>
      <c r="SVQ149" s="7"/>
      <c r="SVR149" s="7"/>
      <c r="SVS149" s="7"/>
      <c r="SVT149" s="7"/>
      <c r="SVU149" s="7"/>
      <c r="SVV149" s="7"/>
      <c r="SVW149" s="7"/>
      <c r="SVX149" s="7"/>
      <c r="SVY149" s="7"/>
      <c r="SVZ149" s="7"/>
      <c r="SWA149" s="7"/>
      <c r="SWB149" s="7"/>
      <c r="SWC149" s="7"/>
      <c r="SWD149" s="7"/>
      <c r="SWE149" s="7"/>
      <c r="SWF149" s="7"/>
      <c r="SWG149" s="7"/>
      <c r="SWH149" s="7"/>
      <c r="SWI149" s="7"/>
      <c r="SWJ149" s="7"/>
      <c r="SWK149" s="7"/>
      <c r="SWL149" s="7"/>
      <c r="SWM149" s="7"/>
      <c r="SWN149" s="7"/>
      <c r="SWO149" s="7"/>
      <c r="SWP149" s="7"/>
      <c r="SWQ149" s="7"/>
      <c r="SWR149" s="7"/>
      <c r="SWS149" s="7"/>
      <c r="SWT149" s="7"/>
      <c r="SWU149" s="7"/>
      <c r="SWV149" s="7"/>
      <c r="SWW149" s="7"/>
      <c r="SWX149" s="7"/>
      <c r="SWY149" s="7"/>
      <c r="SWZ149" s="7"/>
      <c r="SXA149" s="7"/>
      <c r="SXB149" s="7"/>
      <c r="SXC149" s="7"/>
      <c r="SXD149" s="7"/>
      <c r="SXE149" s="7"/>
      <c r="SXF149" s="7"/>
      <c r="SXG149" s="7"/>
      <c r="SXH149" s="7"/>
      <c r="SXI149" s="7"/>
      <c r="SXJ149" s="7"/>
      <c r="SXK149" s="7"/>
      <c r="SXL149" s="7"/>
      <c r="SXM149" s="7"/>
      <c r="SXN149" s="7"/>
      <c r="SXO149" s="7"/>
      <c r="SXP149" s="7"/>
      <c r="SXQ149" s="7"/>
      <c r="SXR149" s="7"/>
      <c r="SXS149" s="7"/>
      <c r="SXT149" s="7"/>
      <c r="SXU149" s="7"/>
      <c r="SXV149" s="7"/>
      <c r="SXW149" s="7"/>
      <c r="SXX149" s="7"/>
      <c r="SXY149" s="7"/>
      <c r="SXZ149" s="7"/>
      <c r="SYA149" s="7"/>
      <c r="SYB149" s="7"/>
      <c r="SYC149" s="7"/>
      <c r="SYD149" s="7"/>
      <c r="SYE149" s="7"/>
      <c r="SYF149" s="7"/>
      <c r="SYG149" s="7"/>
      <c r="SYH149" s="7"/>
      <c r="SYI149" s="7"/>
      <c r="SYJ149" s="7"/>
      <c r="SYK149" s="7"/>
      <c r="SYL149" s="7"/>
      <c r="SYM149" s="7"/>
      <c r="SYN149" s="7"/>
      <c r="SYO149" s="7"/>
      <c r="SYP149" s="7"/>
      <c r="SYQ149" s="7"/>
      <c r="SYR149" s="7"/>
      <c r="SYS149" s="7"/>
      <c r="SYT149" s="7"/>
      <c r="SYU149" s="7"/>
      <c r="SYV149" s="7"/>
      <c r="SYW149" s="7"/>
      <c r="SYX149" s="7"/>
      <c r="SYY149" s="7"/>
      <c r="SYZ149" s="7"/>
      <c r="SZA149" s="7"/>
      <c r="SZB149" s="7"/>
      <c r="SZC149" s="7"/>
      <c r="SZD149" s="7"/>
      <c r="SZE149" s="7"/>
      <c r="SZF149" s="7"/>
      <c r="SZG149" s="7"/>
      <c r="SZH149" s="7"/>
      <c r="SZI149" s="7"/>
      <c r="SZJ149" s="7"/>
      <c r="SZK149" s="7"/>
      <c r="SZL149" s="7"/>
      <c r="SZM149" s="7"/>
      <c r="SZN149" s="7"/>
      <c r="SZO149" s="7"/>
      <c r="SZP149" s="7"/>
      <c r="SZQ149" s="7"/>
      <c r="SZR149" s="7"/>
      <c r="SZS149" s="7"/>
      <c r="SZT149" s="7"/>
      <c r="SZU149" s="7"/>
      <c r="SZV149" s="7"/>
      <c r="SZW149" s="7"/>
      <c r="SZX149" s="7"/>
      <c r="SZY149" s="7"/>
      <c r="SZZ149" s="7"/>
      <c r="TAA149" s="7"/>
      <c r="TAB149" s="7"/>
      <c r="TAC149" s="7"/>
      <c r="TAD149" s="7"/>
      <c r="TAE149" s="7"/>
      <c r="TAF149" s="7"/>
      <c r="TAG149" s="7"/>
      <c r="TAH149" s="7"/>
      <c r="TAI149" s="7"/>
      <c r="TAJ149" s="7"/>
      <c r="TAK149" s="7"/>
      <c r="TAL149" s="7"/>
      <c r="TAM149" s="7"/>
      <c r="TAN149" s="7"/>
      <c r="TAO149" s="7"/>
      <c r="TAP149" s="7"/>
      <c r="TAQ149" s="7"/>
      <c r="TAR149" s="7"/>
      <c r="TAS149" s="7"/>
      <c r="TAT149" s="7"/>
      <c r="TAU149" s="7"/>
      <c r="TAV149" s="7"/>
      <c r="TAW149" s="7"/>
      <c r="TAX149" s="7"/>
      <c r="TAY149" s="7"/>
      <c r="TAZ149" s="7"/>
      <c r="TBA149" s="7"/>
      <c r="TBB149" s="7"/>
      <c r="TBC149" s="7"/>
      <c r="TBD149" s="7"/>
      <c r="TBE149" s="7"/>
      <c r="TBF149" s="7"/>
      <c r="TBG149" s="7"/>
      <c r="TBH149" s="7"/>
      <c r="TBI149" s="7"/>
      <c r="TBJ149" s="7"/>
      <c r="TBK149" s="7"/>
      <c r="TBL149" s="7"/>
      <c r="TBM149" s="7"/>
      <c r="TBN149" s="7"/>
      <c r="TBO149" s="7"/>
      <c r="TBP149" s="7"/>
      <c r="TBR149" s="7"/>
      <c r="TBS149" s="7"/>
      <c r="TBT149" s="7"/>
      <c r="TBU149" s="7"/>
      <c r="TBV149" s="7"/>
      <c r="TBW149" s="7"/>
      <c r="TBX149" s="7"/>
      <c r="TBY149" s="7"/>
      <c r="TBZ149" s="7"/>
      <c r="TCA149" s="7"/>
      <c r="TCB149" s="7"/>
      <c r="TCC149" s="7"/>
      <c r="TCD149" s="7"/>
      <c r="TCE149" s="7"/>
      <c r="TCF149" s="7"/>
      <c r="TCG149" s="7"/>
      <c r="TCH149" s="7"/>
      <c r="TCI149" s="7"/>
      <c r="TCJ149" s="7"/>
      <c r="TCK149" s="7"/>
      <c r="TCL149" s="7"/>
      <c r="TCM149" s="7"/>
      <c r="TCN149" s="7"/>
      <c r="TCO149" s="7"/>
      <c r="TCP149" s="7"/>
      <c r="TCQ149" s="7"/>
      <c r="TCR149" s="7"/>
      <c r="TCS149" s="7"/>
      <c r="TCT149" s="7"/>
      <c r="TCU149" s="7"/>
      <c r="TCV149" s="7"/>
      <c r="TCW149" s="7"/>
      <c r="TCX149" s="7"/>
      <c r="TCY149" s="7"/>
      <c r="TCZ149" s="7"/>
      <c r="TDA149" s="7"/>
      <c r="TDB149" s="7"/>
      <c r="TDC149" s="7"/>
      <c r="TDD149" s="7"/>
      <c r="TDE149" s="7"/>
      <c r="TDF149" s="7"/>
      <c r="TDG149" s="7"/>
      <c r="TDH149" s="7"/>
      <c r="TDI149" s="7"/>
      <c r="TDJ149" s="7"/>
      <c r="TDK149" s="7"/>
      <c r="TDL149" s="7"/>
      <c r="TDM149" s="7"/>
      <c r="TDN149" s="7"/>
      <c r="TDO149" s="7"/>
      <c r="TDP149" s="7"/>
      <c r="TDQ149" s="7"/>
      <c r="TDR149" s="7"/>
      <c r="TDS149" s="7"/>
      <c r="TDT149" s="7"/>
      <c r="TDU149" s="7"/>
      <c r="TDV149" s="7"/>
      <c r="TDW149" s="7"/>
      <c r="TDX149" s="7"/>
      <c r="TDY149" s="7"/>
      <c r="TDZ149" s="7"/>
      <c r="TEA149" s="7"/>
      <c r="TEB149" s="7"/>
      <c r="TEC149" s="7"/>
      <c r="TED149" s="7"/>
      <c r="TEE149" s="7"/>
      <c r="TEF149" s="7"/>
      <c r="TEG149" s="7"/>
      <c r="TEH149" s="7"/>
      <c r="TEI149" s="7"/>
      <c r="TEJ149" s="7"/>
      <c r="TEK149" s="7"/>
      <c r="TEL149" s="7"/>
      <c r="TEM149" s="7"/>
      <c r="TEN149" s="7"/>
      <c r="TEO149" s="7"/>
      <c r="TEP149" s="7"/>
      <c r="TEQ149" s="7"/>
      <c r="TER149" s="7"/>
      <c r="TES149" s="7"/>
      <c r="TET149" s="7"/>
      <c r="TEU149" s="7"/>
      <c r="TEV149" s="7"/>
      <c r="TEW149" s="7"/>
      <c r="TEX149" s="7"/>
      <c r="TEY149" s="7"/>
      <c r="TEZ149" s="7"/>
      <c r="TFA149" s="7"/>
      <c r="TFB149" s="7"/>
      <c r="TFC149" s="7"/>
      <c r="TFD149" s="7"/>
      <c r="TFE149" s="7"/>
      <c r="TFF149" s="7"/>
      <c r="TFG149" s="7"/>
      <c r="TFH149" s="7"/>
      <c r="TFI149" s="7"/>
      <c r="TFJ149" s="7"/>
      <c r="TFK149" s="7"/>
      <c r="TFL149" s="7"/>
      <c r="TFM149" s="7"/>
      <c r="TFN149" s="7"/>
      <c r="TFO149" s="7"/>
      <c r="TFP149" s="7"/>
      <c r="TFQ149" s="7"/>
      <c r="TFR149" s="7"/>
      <c r="TFS149" s="7"/>
      <c r="TFT149" s="7"/>
      <c r="TFU149" s="7"/>
      <c r="TFV149" s="7"/>
      <c r="TFW149" s="7"/>
      <c r="TFX149" s="7"/>
      <c r="TFY149" s="7"/>
      <c r="TFZ149" s="7"/>
      <c r="TGA149" s="7"/>
      <c r="TGB149" s="7"/>
      <c r="TGC149" s="7"/>
      <c r="TGD149" s="7"/>
      <c r="TGE149" s="7"/>
      <c r="TGF149" s="7"/>
      <c r="TGG149" s="7"/>
      <c r="TGH149" s="7"/>
      <c r="TGI149" s="7"/>
      <c r="TGJ149" s="7"/>
      <c r="TGK149" s="7"/>
      <c r="TGL149" s="7"/>
      <c r="TGM149" s="7"/>
      <c r="TGN149" s="7"/>
      <c r="TGO149" s="7"/>
      <c r="TGP149" s="7"/>
      <c r="TGQ149" s="7"/>
      <c r="TGR149" s="7"/>
      <c r="TGS149" s="7"/>
      <c r="TGT149" s="7"/>
      <c r="TGU149" s="7"/>
      <c r="TGV149" s="7"/>
      <c r="TGW149" s="7"/>
      <c r="TGX149" s="7"/>
      <c r="TGY149" s="7"/>
      <c r="TGZ149" s="7"/>
      <c r="THA149" s="7"/>
      <c r="THB149" s="7"/>
      <c r="THC149" s="7"/>
      <c r="THD149" s="7"/>
      <c r="THE149" s="7"/>
      <c r="THF149" s="7"/>
      <c r="THG149" s="7"/>
      <c r="THH149" s="7"/>
      <c r="THI149" s="7"/>
      <c r="THJ149" s="7"/>
      <c r="THK149" s="7"/>
      <c r="THL149" s="7"/>
      <c r="THM149" s="7"/>
      <c r="THN149" s="7"/>
      <c r="THO149" s="7"/>
      <c r="THP149" s="7"/>
      <c r="THQ149" s="7"/>
      <c r="THR149" s="7"/>
      <c r="THS149" s="7"/>
      <c r="THT149" s="7"/>
      <c r="THU149" s="7"/>
      <c r="THV149" s="7"/>
      <c r="THW149" s="7"/>
      <c r="THX149" s="7"/>
      <c r="THY149" s="7"/>
      <c r="THZ149" s="7"/>
      <c r="TIA149" s="7"/>
      <c r="TIB149" s="7"/>
      <c r="TIC149" s="7"/>
      <c r="TID149" s="7"/>
      <c r="TIE149" s="7"/>
      <c r="TIF149" s="7"/>
      <c r="TIG149" s="7"/>
      <c r="TIH149" s="7"/>
      <c r="TII149" s="7"/>
      <c r="TIJ149" s="7"/>
      <c r="TIK149" s="7"/>
      <c r="TIL149" s="7"/>
      <c r="TIM149" s="7"/>
      <c r="TIN149" s="7"/>
      <c r="TIO149" s="7"/>
      <c r="TIP149" s="7"/>
      <c r="TIQ149" s="7"/>
      <c r="TIR149" s="7"/>
      <c r="TIS149" s="7"/>
      <c r="TIT149" s="7"/>
      <c r="TIU149" s="7"/>
      <c r="TIV149" s="7"/>
      <c r="TIW149" s="7"/>
      <c r="TIX149" s="7"/>
      <c r="TIY149" s="7"/>
      <c r="TIZ149" s="7"/>
      <c r="TJA149" s="7"/>
      <c r="TJB149" s="7"/>
      <c r="TJC149" s="7"/>
      <c r="TJD149" s="7"/>
      <c r="TJE149" s="7"/>
      <c r="TJF149" s="7"/>
      <c r="TJG149" s="7"/>
      <c r="TJH149" s="7"/>
      <c r="TJI149" s="7"/>
      <c r="TJJ149" s="7"/>
      <c r="TJK149" s="7"/>
      <c r="TJL149" s="7"/>
      <c r="TJM149" s="7"/>
      <c r="TJN149" s="7"/>
      <c r="TJO149" s="7"/>
      <c r="TJP149" s="7"/>
      <c r="TJQ149" s="7"/>
      <c r="TJR149" s="7"/>
      <c r="TJS149" s="7"/>
      <c r="TJT149" s="7"/>
      <c r="TJU149" s="7"/>
      <c r="TJV149" s="7"/>
      <c r="TJW149" s="7"/>
      <c r="TJX149" s="7"/>
      <c r="TJY149" s="7"/>
      <c r="TJZ149" s="7"/>
      <c r="TKA149" s="7"/>
      <c r="TKB149" s="7"/>
      <c r="TKC149" s="7"/>
      <c r="TKD149" s="7"/>
      <c r="TKE149" s="7"/>
      <c r="TKF149" s="7"/>
      <c r="TKG149" s="7"/>
      <c r="TKH149" s="7"/>
      <c r="TKI149" s="7"/>
      <c r="TKJ149" s="7"/>
      <c r="TKK149" s="7"/>
      <c r="TKL149" s="7"/>
      <c r="TKM149" s="7"/>
      <c r="TKN149" s="7"/>
      <c r="TKO149" s="7"/>
      <c r="TKP149" s="7"/>
      <c r="TKQ149" s="7"/>
      <c r="TKR149" s="7"/>
      <c r="TKS149" s="7"/>
      <c r="TKT149" s="7"/>
      <c r="TKU149" s="7"/>
      <c r="TKV149" s="7"/>
      <c r="TKW149" s="7"/>
      <c r="TKX149" s="7"/>
      <c r="TKY149" s="7"/>
      <c r="TKZ149" s="7"/>
      <c r="TLA149" s="7"/>
      <c r="TLB149" s="7"/>
      <c r="TLC149" s="7"/>
      <c r="TLD149" s="7"/>
      <c r="TLE149" s="7"/>
      <c r="TLF149" s="7"/>
      <c r="TLG149" s="7"/>
      <c r="TLH149" s="7"/>
      <c r="TLI149" s="7"/>
      <c r="TLJ149" s="7"/>
      <c r="TLK149" s="7"/>
      <c r="TLL149" s="7"/>
      <c r="TLN149" s="7"/>
      <c r="TLO149" s="7"/>
      <c r="TLP149" s="7"/>
      <c r="TLQ149" s="7"/>
      <c r="TLR149" s="7"/>
      <c r="TLS149" s="7"/>
      <c r="TLT149" s="7"/>
      <c r="TLU149" s="7"/>
      <c r="TLV149" s="7"/>
      <c r="TLW149" s="7"/>
      <c r="TLX149" s="7"/>
      <c r="TLY149" s="7"/>
      <c r="TLZ149" s="7"/>
      <c r="TMA149" s="7"/>
      <c r="TMB149" s="7"/>
      <c r="TMC149" s="7"/>
      <c r="TMD149" s="7"/>
      <c r="TME149" s="7"/>
      <c r="TMF149" s="7"/>
      <c r="TMG149" s="7"/>
      <c r="TMH149" s="7"/>
      <c r="TMI149" s="7"/>
      <c r="TMJ149" s="7"/>
      <c r="TMK149" s="7"/>
      <c r="TML149" s="7"/>
      <c r="TMM149" s="7"/>
      <c r="TMN149" s="7"/>
      <c r="TMO149" s="7"/>
      <c r="TMP149" s="7"/>
      <c r="TMQ149" s="7"/>
      <c r="TMR149" s="7"/>
      <c r="TMS149" s="7"/>
      <c r="TMT149" s="7"/>
      <c r="TMU149" s="7"/>
      <c r="TMV149" s="7"/>
      <c r="TMW149" s="7"/>
      <c r="TMX149" s="7"/>
      <c r="TMY149" s="7"/>
      <c r="TMZ149" s="7"/>
      <c r="TNA149" s="7"/>
      <c r="TNB149" s="7"/>
      <c r="TNC149" s="7"/>
      <c r="TND149" s="7"/>
      <c r="TNE149" s="7"/>
      <c r="TNF149" s="7"/>
      <c r="TNG149" s="7"/>
      <c r="TNH149" s="7"/>
      <c r="TNI149" s="7"/>
      <c r="TNJ149" s="7"/>
      <c r="TNK149" s="7"/>
      <c r="TNL149" s="7"/>
      <c r="TNM149" s="7"/>
      <c r="TNN149" s="7"/>
      <c r="TNO149" s="7"/>
      <c r="TNP149" s="7"/>
      <c r="TNQ149" s="7"/>
      <c r="TNR149" s="7"/>
      <c r="TNS149" s="7"/>
      <c r="TNT149" s="7"/>
      <c r="TNU149" s="7"/>
      <c r="TNV149" s="7"/>
      <c r="TNW149" s="7"/>
      <c r="TNX149" s="7"/>
      <c r="TNY149" s="7"/>
      <c r="TNZ149" s="7"/>
      <c r="TOA149" s="7"/>
      <c r="TOB149" s="7"/>
      <c r="TOC149" s="7"/>
      <c r="TOD149" s="7"/>
      <c r="TOE149" s="7"/>
      <c r="TOF149" s="7"/>
      <c r="TOG149" s="7"/>
      <c r="TOH149" s="7"/>
      <c r="TOI149" s="7"/>
      <c r="TOJ149" s="7"/>
      <c r="TOK149" s="7"/>
      <c r="TOL149" s="7"/>
      <c r="TOM149" s="7"/>
      <c r="TON149" s="7"/>
      <c r="TOO149" s="7"/>
      <c r="TOP149" s="7"/>
      <c r="TOQ149" s="7"/>
      <c r="TOR149" s="7"/>
      <c r="TOS149" s="7"/>
      <c r="TOT149" s="7"/>
      <c r="TOU149" s="7"/>
      <c r="TOV149" s="7"/>
      <c r="TOW149" s="7"/>
      <c r="TOX149" s="7"/>
      <c r="TOY149" s="7"/>
      <c r="TOZ149" s="7"/>
      <c r="TPA149" s="7"/>
      <c r="TPB149" s="7"/>
      <c r="TPC149" s="7"/>
      <c r="TPD149" s="7"/>
      <c r="TPE149" s="7"/>
      <c r="TPF149" s="7"/>
      <c r="TPG149" s="7"/>
      <c r="TPH149" s="7"/>
      <c r="TPI149" s="7"/>
      <c r="TPJ149" s="7"/>
      <c r="TPK149" s="7"/>
      <c r="TPL149" s="7"/>
      <c r="TPM149" s="7"/>
      <c r="TPN149" s="7"/>
      <c r="TPO149" s="7"/>
      <c r="TPP149" s="7"/>
      <c r="TPQ149" s="7"/>
      <c r="TPR149" s="7"/>
      <c r="TPS149" s="7"/>
      <c r="TPT149" s="7"/>
      <c r="TPU149" s="7"/>
      <c r="TPV149" s="7"/>
      <c r="TPW149" s="7"/>
      <c r="TPX149" s="7"/>
      <c r="TPY149" s="7"/>
      <c r="TPZ149" s="7"/>
      <c r="TQA149" s="7"/>
      <c r="TQB149" s="7"/>
      <c r="TQC149" s="7"/>
      <c r="TQD149" s="7"/>
      <c r="TQE149" s="7"/>
      <c r="TQF149" s="7"/>
      <c r="TQG149" s="7"/>
      <c r="TQH149" s="7"/>
      <c r="TQI149" s="7"/>
      <c r="TQJ149" s="7"/>
      <c r="TQK149" s="7"/>
      <c r="TQL149" s="7"/>
      <c r="TQM149" s="7"/>
      <c r="TQN149" s="7"/>
      <c r="TQO149" s="7"/>
      <c r="TQP149" s="7"/>
      <c r="TQQ149" s="7"/>
      <c r="TQR149" s="7"/>
      <c r="TQS149" s="7"/>
      <c r="TQT149" s="7"/>
      <c r="TQU149" s="7"/>
      <c r="TQV149" s="7"/>
      <c r="TQW149" s="7"/>
      <c r="TQX149" s="7"/>
      <c r="TQY149" s="7"/>
      <c r="TQZ149" s="7"/>
      <c r="TRA149" s="7"/>
      <c r="TRB149" s="7"/>
      <c r="TRC149" s="7"/>
      <c r="TRD149" s="7"/>
      <c r="TRE149" s="7"/>
      <c r="TRF149" s="7"/>
      <c r="TRG149" s="7"/>
      <c r="TRH149" s="7"/>
      <c r="TRI149" s="7"/>
      <c r="TRJ149" s="7"/>
      <c r="TRK149" s="7"/>
      <c r="TRL149" s="7"/>
      <c r="TRM149" s="7"/>
      <c r="TRN149" s="7"/>
      <c r="TRO149" s="7"/>
      <c r="TRP149" s="7"/>
      <c r="TRQ149" s="7"/>
      <c r="TRR149" s="7"/>
      <c r="TRS149" s="7"/>
      <c r="TRT149" s="7"/>
      <c r="TRU149" s="7"/>
      <c r="TRV149" s="7"/>
      <c r="TRW149" s="7"/>
      <c r="TRX149" s="7"/>
      <c r="TRY149" s="7"/>
      <c r="TRZ149" s="7"/>
      <c r="TSA149" s="7"/>
      <c r="TSB149" s="7"/>
      <c r="TSC149" s="7"/>
      <c r="TSD149" s="7"/>
      <c r="TSE149" s="7"/>
      <c r="TSF149" s="7"/>
      <c r="TSG149" s="7"/>
      <c r="TSH149" s="7"/>
      <c r="TSI149" s="7"/>
      <c r="TSJ149" s="7"/>
      <c r="TSK149" s="7"/>
      <c r="TSL149" s="7"/>
      <c r="TSM149" s="7"/>
      <c r="TSN149" s="7"/>
      <c r="TSO149" s="7"/>
      <c r="TSP149" s="7"/>
      <c r="TSQ149" s="7"/>
      <c r="TSR149" s="7"/>
      <c r="TSS149" s="7"/>
      <c r="TST149" s="7"/>
      <c r="TSU149" s="7"/>
      <c r="TSV149" s="7"/>
      <c r="TSW149" s="7"/>
      <c r="TSX149" s="7"/>
      <c r="TSY149" s="7"/>
      <c r="TSZ149" s="7"/>
      <c r="TTA149" s="7"/>
      <c r="TTB149" s="7"/>
      <c r="TTC149" s="7"/>
      <c r="TTD149" s="7"/>
      <c r="TTE149" s="7"/>
      <c r="TTF149" s="7"/>
      <c r="TTG149" s="7"/>
      <c r="TTH149" s="7"/>
      <c r="TTI149" s="7"/>
      <c r="TTJ149" s="7"/>
      <c r="TTK149" s="7"/>
      <c r="TTL149" s="7"/>
      <c r="TTM149" s="7"/>
      <c r="TTN149" s="7"/>
      <c r="TTO149" s="7"/>
      <c r="TTP149" s="7"/>
      <c r="TTQ149" s="7"/>
      <c r="TTR149" s="7"/>
      <c r="TTS149" s="7"/>
      <c r="TTT149" s="7"/>
      <c r="TTU149" s="7"/>
      <c r="TTV149" s="7"/>
      <c r="TTW149" s="7"/>
      <c r="TTX149" s="7"/>
      <c r="TTY149" s="7"/>
      <c r="TTZ149" s="7"/>
      <c r="TUA149" s="7"/>
      <c r="TUB149" s="7"/>
      <c r="TUC149" s="7"/>
      <c r="TUD149" s="7"/>
      <c r="TUE149" s="7"/>
      <c r="TUF149" s="7"/>
      <c r="TUG149" s="7"/>
      <c r="TUH149" s="7"/>
      <c r="TUI149" s="7"/>
      <c r="TUJ149" s="7"/>
      <c r="TUK149" s="7"/>
      <c r="TUL149" s="7"/>
      <c r="TUM149" s="7"/>
      <c r="TUN149" s="7"/>
      <c r="TUO149" s="7"/>
      <c r="TUP149" s="7"/>
      <c r="TUQ149" s="7"/>
      <c r="TUR149" s="7"/>
      <c r="TUS149" s="7"/>
      <c r="TUT149" s="7"/>
      <c r="TUU149" s="7"/>
      <c r="TUV149" s="7"/>
      <c r="TUW149" s="7"/>
      <c r="TUX149" s="7"/>
      <c r="TUY149" s="7"/>
      <c r="TUZ149" s="7"/>
      <c r="TVA149" s="7"/>
      <c r="TVB149" s="7"/>
      <c r="TVC149" s="7"/>
      <c r="TVD149" s="7"/>
      <c r="TVE149" s="7"/>
      <c r="TVF149" s="7"/>
      <c r="TVG149" s="7"/>
      <c r="TVH149" s="7"/>
      <c r="TVJ149" s="7"/>
      <c r="TVK149" s="7"/>
      <c r="TVL149" s="7"/>
      <c r="TVM149" s="7"/>
      <c r="TVN149" s="7"/>
      <c r="TVO149" s="7"/>
      <c r="TVP149" s="7"/>
      <c r="TVQ149" s="7"/>
      <c r="TVR149" s="7"/>
      <c r="TVS149" s="7"/>
      <c r="TVT149" s="7"/>
      <c r="TVU149" s="7"/>
      <c r="TVV149" s="7"/>
      <c r="TVW149" s="7"/>
      <c r="TVX149" s="7"/>
      <c r="TVY149" s="7"/>
      <c r="TVZ149" s="7"/>
      <c r="TWA149" s="7"/>
      <c r="TWB149" s="7"/>
      <c r="TWC149" s="7"/>
      <c r="TWD149" s="7"/>
      <c r="TWE149" s="7"/>
      <c r="TWF149" s="7"/>
      <c r="TWG149" s="7"/>
      <c r="TWH149" s="7"/>
      <c r="TWI149" s="7"/>
      <c r="TWJ149" s="7"/>
      <c r="TWK149" s="7"/>
      <c r="TWL149" s="7"/>
      <c r="TWM149" s="7"/>
      <c r="TWN149" s="7"/>
      <c r="TWO149" s="7"/>
      <c r="TWP149" s="7"/>
      <c r="TWQ149" s="7"/>
      <c r="TWR149" s="7"/>
      <c r="TWS149" s="7"/>
      <c r="TWT149" s="7"/>
      <c r="TWU149" s="7"/>
      <c r="TWV149" s="7"/>
      <c r="TWW149" s="7"/>
      <c r="TWX149" s="7"/>
      <c r="TWY149" s="7"/>
      <c r="TWZ149" s="7"/>
      <c r="TXA149" s="7"/>
      <c r="TXB149" s="7"/>
      <c r="TXC149" s="7"/>
      <c r="TXD149" s="7"/>
      <c r="TXE149" s="7"/>
      <c r="TXF149" s="7"/>
      <c r="TXG149" s="7"/>
      <c r="TXH149" s="7"/>
      <c r="TXI149" s="7"/>
      <c r="TXJ149" s="7"/>
      <c r="TXK149" s="7"/>
      <c r="TXL149" s="7"/>
      <c r="TXM149" s="7"/>
      <c r="TXN149" s="7"/>
      <c r="TXO149" s="7"/>
      <c r="TXP149" s="7"/>
      <c r="TXQ149" s="7"/>
      <c r="TXR149" s="7"/>
      <c r="TXS149" s="7"/>
      <c r="TXT149" s="7"/>
      <c r="TXU149" s="7"/>
      <c r="TXV149" s="7"/>
      <c r="TXW149" s="7"/>
      <c r="TXX149" s="7"/>
      <c r="TXY149" s="7"/>
      <c r="TXZ149" s="7"/>
      <c r="TYA149" s="7"/>
      <c r="TYB149" s="7"/>
      <c r="TYC149" s="7"/>
      <c r="TYD149" s="7"/>
      <c r="TYE149" s="7"/>
      <c r="TYF149" s="7"/>
      <c r="TYG149" s="7"/>
      <c r="TYH149" s="7"/>
      <c r="TYI149" s="7"/>
      <c r="TYJ149" s="7"/>
      <c r="TYK149" s="7"/>
      <c r="TYL149" s="7"/>
      <c r="TYM149" s="7"/>
      <c r="TYN149" s="7"/>
      <c r="TYO149" s="7"/>
      <c r="TYP149" s="7"/>
      <c r="TYQ149" s="7"/>
      <c r="TYR149" s="7"/>
      <c r="TYS149" s="7"/>
      <c r="TYT149" s="7"/>
      <c r="TYU149" s="7"/>
      <c r="TYV149" s="7"/>
      <c r="TYW149" s="7"/>
      <c r="TYX149" s="7"/>
      <c r="TYY149" s="7"/>
      <c r="TYZ149" s="7"/>
      <c r="TZA149" s="7"/>
      <c r="TZB149" s="7"/>
      <c r="TZC149" s="7"/>
      <c r="TZD149" s="7"/>
      <c r="TZE149" s="7"/>
      <c r="TZF149" s="7"/>
      <c r="TZG149" s="7"/>
      <c r="TZH149" s="7"/>
      <c r="TZI149" s="7"/>
      <c r="TZJ149" s="7"/>
      <c r="TZK149" s="7"/>
      <c r="TZL149" s="7"/>
      <c r="TZM149" s="7"/>
      <c r="TZN149" s="7"/>
      <c r="TZO149" s="7"/>
      <c r="TZP149" s="7"/>
      <c r="TZQ149" s="7"/>
      <c r="TZR149" s="7"/>
      <c r="TZS149" s="7"/>
      <c r="TZT149" s="7"/>
      <c r="TZU149" s="7"/>
      <c r="TZV149" s="7"/>
      <c r="TZW149" s="7"/>
      <c r="TZX149" s="7"/>
      <c r="TZY149" s="7"/>
      <c r="TZZ149" s="7"/>
      <c r="UAA149" s="7"/>
      <c r="UAB149" s="7"/>
      <c r="UAC149" s="7"/>
      <c r="UAD149" s="7"/>
      <c r="UAE149" s="7"/>
      <c r="UAF149" s="7"/>
      <c r="UAG149" s="7"/>
      <c r="UAH149" s="7"/>
      <c r="UAI149" s="7"/>
      <c r="UAJ149" s="7"/>
      <c r="UAK149" s="7"/>
      <c r="UAL149" s="7"/>
      <c r="UAM149" s="7"/>
      <c r="UAN149" s="7"/>
      <c r="UAO149" s="7"/>
      <c r="UAP149" s="7"/>
      <c r="UAQ149" s="7"/>
      <c r="UAR149" s="7"/>
      <c r="UAS149" s="7"/>
      <c r="UAT149" s="7"/>
      <c r="UAU149" s="7"/>
      <c r="UAV149" s="7"/>
      <c r="UAW149" s="7"/>
      <c r="UAX149" s="7"/>
      <c r="UAY149" s="7"/>
      <c r="UAZ149" s="7"/>
      <c r="UBA149" s="7"/>
      <c r="UBB149" s="7"/>
      <c r="UBC149" s="7"/>
      <c r="UBD149" s="7"/>
      <c r="UBE149" s="7"/>
      <c r="UBF149" s="7"/>
      <c r="UBG149" s="7"/>
      <c r="UBH149" s="7"/>
      <c r="UBI149" s="7"/>
      <c r="UBJ149" s="7"/>
      <c r="UBK149" s="7"/>
      <c r="UBL149" s="7"/>
      <c r="UBM149" s="7"/>
      <c r="UBN149" s="7"/>
      <c r="UBO149" s="7"/>
      <c r="UBP149" s="7"/>
      <c r="UBQ149" s="7"/>
      <c r="UBR149" s="7"/>
      <c r="UBS149" s="7"/>
      <c r="UBT149" s="7"/>
      <c r="UBU149" s="7"/>
      <c r="UBV149" s="7"/>
      <c r="UBW149" s="7"/>
      <c r="UBX149" s="7"/>
      <c r="UBY149" s="7"/>
      <c r="UBZ149" s="7"/>
      <c r="UCA149" s="7"/>
      <c r="UCB149" s="7"/>
      <c r="UCC149" s="7"/>
      <c r="UCD149" s="7"/>
      <c r="UCE149" s="7"/>
      <c r="UCF149" s="7"/>
      <c r="UCG149" s="7"/>
      <c r="UCH149" s="7"/>
      <c r="UCI149" s="7"/>
      <c r="UCJ149" s="7"/>
      <c r="UCK149" s="7"/>
      <c r="UCL149" s="7"/>
      <c r="UCM149" s="7"/>
      <c r="UCN149" s="7"/>
      <c r="UCO149" s="7"/>
      <c r="UCP149" s="7"/>
      <c r="UCQ149" s="7"/>
      <c r="UCR149" s="7"/>
      <c r="UCS149" s="7"/>
      <c r="UCT149" s="7"/>
      <c r="UCU149" s="7"/>
      <c r="UCV149" s="7"/>
      <c r="UCW149" s="7"/>
      <c r="UCX149" s="7"/>
      <c r="UCY149" s="7"/>
      <c r="UCZ149" s="7"/>
      <c r="UDA149" s="7"/>
      <c r="UDB149" s="7"/>
      <c r="UDC149" s="7"/>
      <c r="UDD149" s="7"/>
      <c r="UDE149" s="7"/>
      <c r="UDF149" s="7"/>
      <c r="UDG149" s="7"/>
      <c r="UDH149" s="7"/>
      <c r="UDI149" s="7"/>
      <c r="UDJ149" s="7"/>
      <c r="UDK149" s="7"/>
      <c r="UDL149" s="7"/>
      <c r="UDM149" s="7"/>
      <c r="UDN149" s="7"/>
      <c r="UDO149" s="7"/>
      <c r="UDP149" s="7"/>
      <c r="UDQ149" s="7"/>
      <c r="UDR149" s="7"/>
      <c r="UDS149" s="7"/>
      <c r="UDT149" s="7"/>
      <c r="UDU149" s="7"/>
      <c r="UDV149" s="7"/>
      <c r="UDW149" s="7"/>
      <c r="UDX149" s="7"/>
      <c r="UDY149" s="7"/>
      <c r="UDZ149" s="7"/>
      <c r="UEA149" s="7"/>
      <c r="UEB149" s="7"/>
      <c r="UEC149" s="7"/>
      <c r="UED149" s="7"/>
      <c r="UEE149" s="7"/>
      <c r="UEF149" s="7"/>
      <c r="UEG149" s="7"/>
      <c r="UEH149" s="7"/>
      <c r="UEI149" s="7"/>
      <c r="UEJ149" s="7"/>
      <c r="UEK149" s="7"/>
      <c r="UEL149" s="7"/>
      <c r="UEM149" s="7"/>
      <c r="UEN149" s="7"/>
      <c r="UEO149" s="7"/>
      <c r="UEP149" s="7"/>
      <c r="UEQ149" s="7"/>
      <c r="UER149" s="7"/>
      <c r="UES149" s="7"/>
      <c r="UET149" s="7"/>
      <c r="UEU149" s="7"/>
      <c r="UEV149" s="7"/>
      <c r="UEW149" s="7"/>
      <c r="UEX149" s="7"/>
      <c r="UEY149" s="7"/>
      <c r="UEZ149" s="7"/>
      <c r="UFA149" s="7"/>
      <c r="UFB149" s="7"/>
      <c r="UFC149" s="7"/>
      <c r="UFD149" s="7"/>
      <c r="UFF149" s="7"/>
      <c r="UFG149" s="7"/>
      <c r="UFH149" s="7"/>
      <c r="UFI149" s="7"/>
      <c r="UFJ149" s="7"/>
      <c r="UFK149" s="7"/>
      <c r="UFL149" s="7"/>
      <c r="UFM149" s="7"/>
      <c r="UFN149" s="7"/>
      <c r="UFO149" s="7"/>
      <c r="UFP149" s="7"/>
      <c r="UFQ149" s="7"/>
      <c r="UFR149" s="7"/>
      <c r="UFS149" s="7"/>
      <c r="UFT149" s="7"/>
      <c r="UFU149" s="7"/>
      <c r="UFV149" s="7"/>
      <c r="UFW149" s="7"/>
      <c r="UFX149" s="7"/>
      <c r="UFY149" s="7"/>
      <c r="UFZ149" s="7"/>
      <c r="UGA149" s="7"/>
      <c r="UGB149" s="7"/>
      <c r="UGC149" s="7"/>
      <c r="UGD149" s="7"/>
      <c r="UGE149" s="7"/>
      <c r="UGF149" s="7"/>
      <c r="UGG149" s="7"/>
      <c r="UGH149" s="7"/>
      <c r="UGI149" s="7"/>
      <c r="UGJ149" s="7"/>
      <c r="UGK149" s="7"/>
      <c r="UGL149" s="7"/>
      <c r="UGM149" s="7"/>
      <c r="UGN149" s="7"/>
      <c r="UGO149" s="7"/>
      <c r="UGP149" s="7"/>
      <c r="UGQ149" s="7"/>
      <c r="UGR149" s="7"/>
      <c r="UGS149" s="7"/>
      <c r="UGT149" s="7"/>
      <c r="UGU149" s="7"/>
      <c r="UGV149" s="7"/>
      <c r="UGW149" s="7"/>
      <c r="UGX149" s="7"/>
      <c r="UGY149" s="7"/>
      <c r="UGZ149" s="7"/>
      <c r="UHA149" s="7"/>
      <c r="UHB149" s="7"/>
      <c r="UHC149" s="7"/>
      <c r="UHD149" s="7"/>
      <c r="UHE149" s="7"/>
      <c r="UHF149" s="7"/>
      <c r="UHG149" s="7"/>
      <c r="UHH149" s="7"/>
      <c r="UHI149" s="7"/>
      <c r="UHJ149" s="7"/>
      <c r="UHK149" s="7"/>
      <c r="UHL149" s="7"/>
      <c r="UHM149" s="7"/>
      <c r="UHN149" s="7"/>
      <c r="UHO149" s="7"/>
      <c r="UHP149" s="7"/>
      <c r="UHQ149" s="7"/>
      <c r="UHR149" s="7"/>
      <c r="UHS149" s="7"/>
      <c r="UHT149" s="7"/>
      <c r="UHU149" s="7"/>
      <c r="UHV149" s="7"/>
      <c r="UHW149" s="7"/>
      <c r="UHX149" s="7"/>
      <c r="UHY149" s="7"/>
      <c r="UHZ149" s="7"/>
      <c r="UIA149" s="7"/>
      <c r="UIB149" s="7"/>
      <c r="UIC149" s="7"/>
      <c r="UID149" s="7"/>
      <c r="UIE149" s="7"/>
      <c r="UIF149" s="7"/>
      <c r="UIG149" s="7"/>
      <c r="UIH149" s="7"/>
      <c r="UII149" s="7"/>
      <c r="UIJ149" s="7"/>
      <c r="UIK149" s="7"/>
      <c r="UIL149" s="7"/>
      <c r="UIM149" s="7"/>
      <c r="UIN149" s="7"/>
      <c r="UIO149" s="7"/>
      <c r="UIP149" s="7"/>
      <c r="UIQ149" s="7"/>
      <c r="UIR149" s="7"/>
      <c r="UIS149" s="7"/>
      <c r="UIT149" s="7"/>
      <c r="UIU149" s="7"/>
      <c r="UIV149" s="7"/>
      <c r="UIW149" s="7"/>
      <c r="UIX149" s="7"/>
      <c r="UIY149" s="7"/>
      <c r="UIZ149" s="7"/>
      <c r="UJA149" s="7"/>
      <c r="UJB149" s="7"/>
      <c r="UJC149" s="7"/>
      <c r="UJD149" s="7"/>
      <c r="UJE149" s="7"/>
      <c r="UJF149" s="7"/>
      <c r="UJG149" s="7"/>
      <c r="UJH149" s="7"/>
      <c r="UJI149" s="7"/>
      <c r="UJJ149" s="7"/>
      <c r="UJK149" s="7"/>
      <c r="UJL149" s="7"/>
      <c r="UJM149" s="7"/>
      <c r="UJN149" s="7"/>
      <c r="UJO149" s="7"/>
      <c r="UJP149" s="7"/>
      <c r="UJQ149" s="7"/>
      <c r="UJR149" s="7"/>
      <c r="UJS149" s="7"/>
      <c r="UJT149" s="7"/>
      <c r="UJU149" s="7"/>
      <c r="UJV149" s="7"/>
      <c r="UJW149" s="7"/>
      <c r="UJX149" s="7"/>
      <c r="UJY149" s="7"/>
      <c r="UJZ149" s="7"/>
      <c r="UKA149" s="7"/>
      <c r="UKB149" s="7"/>
      <c r="UKC149" s="7"/>
      <c r="UKD149" s="7"/>
      <c r="UKE149" s="7"/>
      <c r="UKF149" s="7"/>
      <c r="UKG149" s="7"/>
      <c r="UKH149" s="7"/>
      <c r="UKI149" s="7"/>
      <c r="UKJ149" s="7"/>
      <c r="UKK149" s="7"/>
      <c r="UKL149" s="7"/>
      <c r="UKM149" s="7"/>
      <c r="UKN149" s="7"/>
      <c r="UKO149" s="7"/>
      <c r="UKP149" s="7"/>
      <c r="UKQ149" s="7"/>
      <c r="UKR149" s="7"/>
      <c r="UKS149" s="7"/>
      <c r="UKT149" s="7"/>
      <c r="UKU149" s="7"/>
      <c r="UKV149" s="7"/>
      <c r="UKW149" s="7"/>
      <c r="UKX149" s="7"/>
      <c r="UKY149" s="7"/>
      <c r="UKZ149" s="7"/>
      <c r="ULA149" s="7"/>
      <c r="ULB149" s="7"/>
      <c r="ULC149" s="7"/>
      <c r="ULD149" s="7"/>
      <c r="ULE149" s="7"/>
      <c r="ULF149" s="7"/>
      <c r="ULG149" s="7"/>
      <c r="ULH149" s="7"/>
      <c r="ULI149" s="7"/>
      <c r="ULJ149" s="7"/>
      <c r="ULK149" s="7"/>
      <c r="ULL149" s="7"/>
      <c r="ULM149" s="7"/>
      <c r="ULN149" s="7"/>
      <c r="ULO149" s="7"/>
      <c r="ULP149" s="7"/>
      <c r="ULQ149" s="7"/>
      <c r="ULR149" s="7"/>
      <c r="ULS149" s="7"/>
      <c r="ULT149" s="7"/>
      <c r="ULU149" s="7"/>
      <c r="ULV149" s="7"/>
      <c r="ULW149" s="7"/>
      <c r="ULX149" s="7"/>
      <c r="ULY149" s="7"/>
      <c r="ULZ149" s="7"/>
      <c r="UMA149" s="7"/>
      <c r="UMB149" s="7"/>
      <c r="UMC149" s="7"/>
      <c r="UMD149" s="7"/>
      <c r="UME149" s="7"/>
      <c r="UMF149" s="7"/>
      <c r="UMG149" s="7"/>
      <c r="UMH149" s="7"/>
      <c r="UMI149" s="7"/>
      <c r="UMJ149" s="7"/>
      <c r="UMK149" s="7"/>
      <c r="UML149" s="7"/>
      <c r="UMM149" s="7"/>
      <c r="UMN149" s="7"/>
      <c r="UMO149" s="7"/>
      <c r="UMP149" s="7"/>
      <c r="UMQ149" s="7"/>
      <c r="UMR149" s="7"/>
      <c r="UMS149" s="7"/>
      <c r="UMT149" s="7"/>
      <c r="UMU149" s="7"/>
      <c r="UMV149" s="7"/>
      <c r="UMW149" s="7"/>
      <c r="UMX149" s="7"/>
      <c r="UMY149" s="7"/>
      <c r="UMZ149" s="7"/>
      <c r="UNA149" s="7"/>
      <c r="UNB149" s="7"/>
      <c r="UNC149" s="7"/>
      <c r="UND149" s="7"/>
      <c r="UNE149" s="7"/>
      <c r="UNF149" s="7"/>
      <c r="UNG149" s="7"/>
      <c r="UNH149" s="7"/>
      <c r="UNI149" s="7"/>
      <c r="UNJ149" s="7"/>
      <c r="UNK149" s="7"/>
      <c r="UNL149" s="7"/>
      <c r="UNM149" s="7"/>
      <c r="UNN149" s="7"/>
      <c r="UNO149" s="7"/>
      <c r="UNP149" s="7"/>
      <c r="UNQ149" s="7"/>
      <c r="UNR149" s="7"/>
      <c r="UNS149" s="7"/>
      <c r="UNT149" s="7"/>
      <c r="UNU149" s="7"/>
      <c r="UNV149" s="7"/>
      <c r="UNW149" s="7"/>
      <c r="UNX149" s="7"/>
      <c r="UNY149" s="7"/>
      <c r="UNZ149" s="7"/>
      <c r="UOA149" s="7"/>
      <c r="UOB149" s="7"/>
      <c r="UOC149" s="7"/>
      <c r="UOD149" s="7"/>
      <c r="UOE149" s="7"/>
      <c r="UOF149" s="7"/>
      <c r="UOG149" s="7"/>
      <c r="UOH149" s="7"/>
      <c r="UOI149" s="7"/>
      <c r="UOJ149" s="7"/>
      <c r="UOK149" s="7"/>
      <c r="UOL149" s="7"/>
      <c r="UOM149" s="7"/>
      <c r="UON149" s="7"/>
      <c r="UOO149" s="7"/>
      <c r="UOP149" s="7"/>
      <c r="UOQ149" s="7"/>
      <c r="UOR149" s="7"/>
      <c r="UOS149" s="7"/>
      <c r="UOT149" s="7"/>
      <c r="UOU149" s="7"/>
      <c r="UOV149" s="7"/>
      <c r="UOW149" s="7"/>
      <c r="UOX149" s="7"/>
      <c r="UOY149" s="7"/>
      <c r="UOZ149" s="7"/>
      <c r="UPB149" s="7"/>
      <c r="UPC149" s="7"/>
      <c r="UPD149" s="7"/>
      <c r="UPE149" s="7"/>
      <c r="UPF149" s="7"/>
      <c r="UPG149" s="7"/>
      <c r="UPH149" s="7"/>
      <c r="UPI149" s="7"/>
      <c r="UPJ149" s="7"/>
      <c r="UPK149" s="7"/>
      <c r="UPL149" s="7"/>
      <c r="UPM149" s="7"/>
      <c r="UPN149" s="7"/>
      <c r="UPO149" s="7"/>
      <c r="UPP149" s="7"/>
      <c r="UPQ149" s="7"/>
      <c r="UPR149" s="7"/>
      <c r="UPS149" s="7"/>
      <c r="UPT149" s="7"/>
      <c r="UPU149" s="7"/>
      <c r="UPV149" s="7"/>
      <c r="UPW149" s="7"/>
      <c r="UPX149" s="7"/>
      <c r="UPY149" s="7"/>
      <c r="UPZ149" s="7"/>
      <c r="UQA149" s="7"/>
      <c r="UQB149" s="7"/>
      <c r="UQC149" s="7"/>
      <c r="UQD149" s="7"/>
      <c r="UQE149" s="7"/>
      <c r="UQF149" s="7"/>
      <c r="UQG149" s="7"/>
      <c r="UQH149" s="7"/>
      <c r="UQI149" s="7"/>
      <c r="UQJ149" s="7"/>
      <c r="UQK149" s="7"/>
      <c r="UQL149" s="7"/>
      <c r="UQM149" s="7"/>
      <c r="UQN149" s="7"/>
      <c r="UQO149" s="7"/>
      <c r="UQP149" s="7"/>
      <c r="UQQ149" s="7"/>
      <c r="UQR149" s="7"/>
      <c r="UQS149" s="7"/>
      <c r="UQT149" s="7"/>
      <c r="UQU149" s="7"/>
      <c r="UQV149" s="7"/>
      <c r="UQW149" s="7"/>
      <c r="UQX149" s="7"/>
      <c r="UQY149" s="7"/>
      <c r="UQZ149" s="7"/>
      <c r="URA149" s="7"/>
      <c r="URB149" s="7"/>
      <c r="URC149" s="7"/>
      <c r="URD149" s="7"/>
      <c r="URE149" s="7"/>
      <c r="URF149" s="7"/>
      <c r="URG149" s="7"/>
      <c r="URH149" s="7"/>
      <c r="URI149" s="7"/>
      <c r="URJ149" s="7"/>
      <c r="URK149" s="7"/>
      <c r="URL149" s="7"/>
      <c r="URM149" s="7"/>
      <c r="URN149" s="7"/>
      <c r="URO149" s="7"/>
      <c r="URP149" s="7"/>
      <c r="URQ149" s="7"/>
      <c r="URR149" s="7"/>
      <c r="URS149" s="7"/>
      <c r="URT149" s="7"/>
      <c r="URU149" s="7"/>
      <c r="URV149" s="7"/>
      <c r="URW149" s="7"/>
      <c r="URX149" s="7"/>
      <c r="URY149" s="7"/>
      <c r="URZ149" s="7"/>
      <c r="USA149" s="7"/>
      <c r="USB149" s="7"/>
      <c r="USC149" s="7"/>
      <c r="USD149" s="7"/>
      <c r="USE149" s="7"/>
      <c r="USF149" s="7"/>
      <c r="USG149" s="7"/>
      <c r="USH149" s="7"/>
      <c r="USI149" s="7"/>
      <c r="USJ149" s="7"/>
      <c r="USK149" s="7"/>
      <c r="USL149" s="7"/>
      <c r="USM149" s="7"/>
      <c r="USN149" s="7"/>
      <c r="USO149" s="7"/>
      <c r="USP149" s="7"/>
      <c r="USQ149" s="7"/>
      <c r="USR149" s="7"/>
      <c r="USS149" s="7"/>
      <c r="UST149" s="7"/>
      <c r="USU149" s="7"/>
      <c r="USV149" s="7"/>
      <c r="USW149" s="7"/>
      <c r="USX149" s="7"/>
      <c r="USY149" s="7"/>
      <c r="USZ149" s="7"/>
      <c r="UTA149" s="7"/>
      <c r="UTB149" s="7"/>
      <c r="UTC149" s="7"/>
      <c r="UTD149" s="7"/>
      <c r="UTE149" s="7"/>
      <c r="UTF149" s="7"/>
      <c r="UTG149" s="7"/>
      <c r="UTH149" s="7"/>
      <c r="UTI149" s="7"/>
      <c r="UTJ149" s="7"/>
      <c r="UTK149" s="7"/>
      <c r="UTL149" s="7"/>
      <c r="UTM149" s="7"/>
      <c r="UTN149" s="7"/>
      <c r="UTO149" s="7"/>
      <c r="UTP149" s="7"/>
      <c r="UTQ149" s="7"/>
      <c r="UTR149" s="7"/>
      <c r="UTS149" s="7"/>
      <c r="UTT149" s="7"/>
      <c r="UTU149" s="7"/>
      <c r="UTV149" s="7"/>
      <c r="UTW149" s="7"/>
      <c r="UTX149" s="7"/>
      <c r="UTY149" s="7"/>
      <c r="UTZ149" s="7"/>
      <c r="UUA149" s="7"/>
      <c r="UUB149" s="7"/>
      <c r="UUC149" s="7"/>
      <c r="UUD149" s="7"/>
      <c r="UUE149" s="7"/>
      <c r="UUF149" s="7"/>
      <c r="UUG149" s="7"/>
      <c r="UUH149" s="7"/>
      <c r="UUI149" s="7"/>
      <c r="UUJ149" s="7"/>
      <c r="UUK149" s="7"/>
      <c r="UUL149" s="7"/>
      <c r="UUM149" s="7"/>
      <c r="UUN149" s="7"/>
      <c r="UUO149" s="7"/>
      <c r="UUP149" s="7"/>
      <c r="UUQ149" s="7"/>
      <c r="UUR149" s="7"/>
      <c r="UUS149" s="7"/>
      <c r="UUT149" s="7"/>
      <c r="UUU149" s="7"/>
      <c r="UUV149" s="7"/>
      <c r="UUW149" s="7"/>
      <c r="UUX149" s="7"/>
      <c r="UUY149" s="7"/>
      <c r="UUZ149" s="7"/>
      <c r="UVA149" s="7"/>
      <c r="UVB149" s="7"/>
      <c r="UVC149" s="7"/>
      <c r="UVD149" s="7"/>
      <c r="UVE149" s="7"/>
      <c r="UVF149" s="7"/>
      <c r="UVG149" s="7"/>
      <c r="UVH149" s="7"/>
      <c r="UVI149" s="7"/>
      <c r="UVJ149" s="7"/>
      <c r="UVK149" s="7"/>
      <c r="UVL149" s="7"/>
      <c r="UVM149" s="7"/>
      <c r="UVN149" s="7"/>
      <c r="UVO149" s="7"/>
      <c r="UVP149" s="7"/>
      <c r="UVQ149" s="7"/>
      <c r="UVR149" s="7"/>
      <c r="UVS149" s="7"/>
      <c r="UVT149" s="7"/>
      <c r="UVU149" s="7"/>
      <c r="UVV149" s="7"/>
      <c r="UVW149" s="7"/>
      <c r="UVX149" s="7"/>
      <c r="UVY149" s="7"/>
      <c r="UVZ149" s="7"/>
      <c r="UWA149" s="7"/>
      <c r="UWB149" s="7"/>
      <c r="UWC149" s="7"/>
      <c r="UWD149" s="7"/>
      <c r="UWE149" s="7"/>
      <c r="UWF149" s="7"/>
      <c r="UWG149" s="7"/>
      <c r="UWH149" s="7"/>
      <c r="UWI149" s="7"/>
      <c r="UWJ149" s="7"/>
      <c r="UWK149" s="7"/>
      <c r="UWL149" s="7"/>
      <c r="UWM149" s="7"/>
      <c r="UWN149" s="7"/>
      <c r="UWO149" s="7"/>
      <c r="UWP149" s="7"/>
      <c r="UWQ149" s="7"/>
      <c r="UWR149" s="7"/>
      <c r="UWS149" s="7"/>
      <c r="UWT149" s="7"/>
      <c r="UWU149" s="7"/>
      <c r="UWV149" s="7"/>
      <c r="UWW149" s="7"/>
      <c r="UWX149" s="7"/>
      <c r="UWY149" s="7"/>
      <c r="UWZ149" s="7"/>
      <c r="UXA149" s="7"/>
      <c r="UXB149" s="7"/>
      <c r="UXC149" s="7"/>
      <c r="UXD149" s="7"/>
      <c r="UXE149" s="7"/>
      <c r="UXF149" s="7"/>
      <c r="UXG149" s="7"/>
      <c r="UXH149" s="7"/>
      <c r="UXI149" s="7"/>
      <c r="UXJ149" s="7"/>
      <c r="UXK149" s="7"/>
      <c r="UXL149" s="7"/>
      <c r="UXM149" s="7"/>
      <c r="UXN149" s="7"/>
      <c r="UXO149" s="7"/>
      <c r="UXP149" s="7"/>
      <c r="UXQ149" s="7"/>
      <c r="UXR149" s="7"/>
      <c r="UXS149" s="7"/>
      <c r="UXT149" s="7"/>
      <c r="UXU149" s="7"/>
      <c r="UXV149" s="7"/>
      <c r="UXW149" s="7"/>
      <c r="UXX149" s="7"/>
      <c r="UXY149" s="7"/>
      <c r="UXZ149" s="7"/>
      <c r="UYA149" s="7"/>
      <c r="UYB149" s="7"/>
      <c r="UYC149" s="7"/>
      <c r="UYD149" s="7"/>
      <c r="UYE149" s="7"/>
      <c r="UYF149" s="7"/>
      <c r="UYG149" s="7"/>
      <c r="UYH149" s="7"/>
      <c r="UYI149" s="7"/>
      <c r="UYJ149" s="7"/>
      <c r="UYK149" s="7"/>
      <c r="UYL149" s="7"/>
      <c r="UYM149" s="7"/>
      <c r="UYN149" s="7"/>
      <c r="UYO149" s="7"/>
      <c r="UYP149" s="7"/>
      <c r="UYQ149" s="7"/>
      <c r="UYR149" s="7"/>
      <c r="UYS149" s="7"/>
      <c r="UYT149" s="7"/>
      <c r="UYU149" s="7"/>
      <c r="UYV149" s="7"/>
      <c r="UYX149" s="7"/>
      <c r="UYY149" s="7"/>
      <c r="UYZ149" s="7"/>
      <c r="UZA149" s="7"/>
      <c r="UZB149" s="7"/>
      <c r="UZC149" s="7"/>
      <c r="UZD149" s="7"/>
      <c r="UZE149" s="7"/>
      <c r="UZF149" s="7"/>
      <c r="UZG149" s="7"/>
      <c r="UZH149" s="7"/>
      <c r="UZI149" s="7"/>
      <c r="UZJ149" s="7"/>
      <c r="UZK149" s="7"/>
      <c r="UZL149" s="7"/>
      <c r="UZM149" s="7"/>
      <c r="UZN149" s="7"/>
      <c r="UZO149" s="7"/>
      <c r="UZP149" s="7"/>
      <c r="UZQ149" s="7"/>
      <c r="UZR149" s="7"/>
      <c r="UZS149" s="7"/>
      <c r="UZT149" s="7"/>
      <c r="UZU149" s="7"/>
      <c r="UZV149" s="7"/>
      <c r="UZW149" s="7"/>
      <c r="UZX149" s="7"/>
      <c r="UZY149" s="7"/>
      <c r="UZZ149" s="7"/>
      <c r="VAA149" s="7"/>
      <c r="VAB149" s="7"/>
      <c r="VAC149" s="7"/>
      <c r="VAD149" s="7"/>
      <c r="VAE149" s="7"/>
      <c r="VAF149" s="7"/>
      <c r="VAG149" s="7"/>
      <c r="VAH149" s="7"/>
      <c r="VAI149" s="7"/>
      <c r="VAJ149" s="7"/>
      <c r="VAK149" s="7"/>
      <c r="VAL149" s="7"/>
      <c r="VAM149" s="7"/>
      <c r="VAN149" s="7"/>
      <c r="VAO149" s="7"/>
      <c r="VAP149" s="7"/>
      <c r="VAQ149" s="7"/>
      <c r="VAR149" s="7"/>
      <c r="VAS149" s="7"/>
      <c r="VAT149" s="7"/>
      <c r="VAU149" s="7"/>
      <c r="VAV149" s="7"/>
      <c r="VAW149" s="7"/>
      <c r="VAX149" s="7"/>
      <c r="VAY149" s="7"/>
      <c r="VAZ149" s="7"/>
      <c r="VBA149" s="7"/>
      <c r="VBB149" s="7"/>
      <c r="VBC149" s="7"/>
      <c r="VBD149" s="7"/>
      <c r="VBE149" s="7"/>
      <c r="VBF149" s="7"/>
      <c r="VBG149" s="7"/>
      <c r="VBH149" s="7"/>
      <c r="VBI149" s="7"/>
      <c r="VBJ149" s="7"/>
      <c r="VBK149" s="7"/>
      <c r="VBL149" s="7"/>
      <c r="VBM149" s="7"/>
      <c r="VBN149" s="7"/>
      <c r="VBO149" s="7"/>
      <c r="VBP149" s="7"/>
      <c r="VBQ149" s="7"/>
      <c r="VBR149" s="7"/>
      <c r="VBS149" s="7"/>
      <c r="VBT149" s="7"/>
      <c r="VBU149" s="7"/>
      <c r="VBV149" s="7"/>
      <c r="VBW149" s="7"/>
      <c r="VBX149" s="7"/>
      <c r="VBY149" s="7"/>
      <c r="VBZ149" s="7"/>
      <c r="VCA149" s="7"/>
      <c r="VCB149" s="7"/>
      <c r="VCC149" s="7"/>
      <c r="VCD149" s="7"/>
      <c r="VCE149" s="7"/>
      <c r="VCF149" s="7"/>
      <c r="VCG149" s="7"/>
      <c r="VCH149" s="7"/>
      <c r="VCI149" s="7"/>
      <c r="VCJ149" s="7"/>
      <c r="VCK149" s="7"/>
      <c r="VCL149" s="7"/>
      <c r="VCM149" s="7"/>
      <c r="VCN149" s="7"/>
      <c r="VCO149" s="7"/>
      <c r="VCP149" s="7"/>
      <c r="VCQ149" s="7"/>
      <c r="VCR149" s="7"/>
      <c r="VCS149" s="7"/>
      <c r="VCT149" s="7"/>
      <c r="VCU149" s="7"/>
      <c r="VCV149" s="7"/>
      <c r="VCW149" s="7"/>
      <c r="VCX149" s="7"/>
      <c r="VCY149" s="7"/>
      <c r="VCZ149" s="7"/>
      <c r="VDA149" s="7"/>
      <c r="VDB149" s="7"/>
      <c r="VDC149" s="7"/>
      <c r="VDD149" s="7"/>
      <c r="VDE149" s="7"/>
      <c r="VDF149" s="7"/>
      <c r="VDG149" s="7"/>
      <c r="VDH149" s="7"/>
      <c r="VDI149" s="7"/>
      <c r="VDJ149" s="7"/>
      <c r="VDK149" s="7"/>
      <c r="VDL149" s="7"/>
      <c r="VDM149" s="7"/>
      <c r="VDN149" s="7"/>
      <c r="VDO149" s="7"/>
      <c r="VDP149" s="7"/>
      <c r="VDQ149" s="7"/>
      <c r="VDR149" s="7"/>
      <c r="VDS149" s="7"/>
      <c r="VDT149" s="7"/>
      <c r="VDU149" s="7"/>
      <c r="VDV149" s="7"/>
      <c r="VDW149" s="7"/>
      <c r="VDX149" s="7"/>
      <c r="VDY149" s="7"/>
      <c r="VDZ149" s="7"/>
      <c r="VEA149" s="7"/>
      <c r="VEB149" s="7"/>
      <c r="VEC149" s="7"/>
      <c r="VED149" s="7"/>
      <c r="VEE149" s="7"/>
      <c r="VEF149" s="7"/>
      <c r="VEG149" s="7"/>
      <c r="VEH149" s="7"/>
      <c r="VEI149" s="7"/>
      <c r="VEJ149" s="7"/>
      <c r="VEK149" s="7"/>
      <c r="VEL149" s="7"/>
      <c r="VEM149" s="7"/>
      <c r="VEN149" s="7"/>
      <c r="VEO149" s="7"/>
      <c r="VEP149" s="7"/>
      <c r="VEQ149" s="7"/>
      <c r="VER149" s="7"/>
      <c r="VES149" s="7"/>
      <c r="VET149" s="7"/>
      <c r="VEU149" s="7"/>
      <c r="VEV149" s="7"/>
      <c r="VEW149" s="7"/>
      <c r="VEX149" s="7"/>
      <c r="VEY149" s="7"/>
      <c r="VEZ149" s="7"/>
      <c r="VFA149" s="7"/>
      <c r="VFB149" s="7"/>
      <c r="VFC149" s="7"/>
      <c r="VFD149" s="7"/>
      <c r="VFE149" s="7"/>
      <c r="VFF149" s="7"/>
      <c r="VFG149" s="7"/>
      <c r="VFH149" s="7"/>
      <c r="VFI149" s="7"/>
      <c r="VFJ149" s="7"/>
      <c r="VFK149" s="7"/>
      <c r="VFL149" s="7"/>
      <c r="VFM149" s="7"/>
      <c r="VFN149" s="7"/>
      <c r="VFO149" s="7"/>
      <c r="VFP149" s="7"/>
      <c r="VFQ149" s="7"/>
      <c r="VFR149" s="7"/>
      <c r="VFS149" s="7"/>
      <c r="VFT149" s="7"/>
      <c r="VFU149" s="7"/>
      <c r="VFV149" s="7"/>
      <c r="VFW149" s="7"/>
      <c r="VFX149" s="7"/>
      <c r="VFY149" s="7"/>
      <c r="VFZ149" s="7"/>
      <c r="VGA149" s="7"/>
      <c r="VGB149" s="7"/>
      <c r="VGC149" s="7"/>
      <c r="VGD149" s="7"/>
      <c r="VGE149" s="7"/>
      <c r="VGF149" s="7"/>
      <c r="VGG149" s="7"/>
      <c r="VGH149" s="7"/>
      <c r="VGI149" s="7"/>
      <c r="VGJ149" s="7"/>
      <c r="VGK149" s="7"/>
      <c r="VGL149" s="7"/>
      <c r="VGM149" s="7"/>
      <c r="VGN149" s="7"/>
      <c r="VGO149" s="7"/>
      <c r="VGP149" s="7"/>
      <c r="VGQ149" s="7"/>
      <c r="VGR149" s="7"/>
      <c r="VGS149" s="7"/>
      <c r="VGT149" s="7"/>
      <c r="VGU149" s="7"/>
      <c r="VGV149" s="7"/>
      <c r="VGW149" s="7"/>
      <c r="VGX149" s="7"/>
      <c r="VGY149" s="7"/>
      <c r="VGZ149" s="7"/>
      <c r="VHA149" s="7"/>
      <c r="VHB149" s="7"/>
      <c r="VHC149" s="7"/>
      <c r="VHD149" s="7"/>
      <c r="VHE149" s="7"/>
      <c r="VHF149" s="7"/>
      <c r="VHG149" s="7"/>
      <c r="VHH149" s="7"/>
      <c r="VHI149" s="7"/>
      <c r="VHJ149" s="7"/>
      <c r="VHK149" s="7"/>
      <c r="VHL149" s="7"/>
      <c r="VHM149" s="7"/>
      <c r="VHN149" s="7"/>
      <c r="VHO149" s="7"/>
      <c r="VHP149" s="7"/>
      <c r="VHQ149" s="7"/>
      <c r="VHR149" s="7"/>
      <c r="VHS149" s="7"/>
      <c r="VHT149" s="7"/>
      <c r="VHU149" s="7"/>
      <c r="VHV149" s="7"/>
      <c r="VHW149" s="7"/>
      <c r="VHX149" s="7"/>
      <c r="VHY149" s="7"/>
      <c r="VHZ149" s="7"/>
      <c r="VIA149" s="7"/>
      <c r="VIB149" s="7"/>
      <c r="VIC149" s="7"/>
      <c r="VID149" s="7"/>
      <c r="VIE149" s="7"/>
      <c r="VIF149" s="7"/>
      <c r="VIG149" s="7"/>
      <c r="VIH149" s="7"/>
      <c r="VII149" s="7"/>
      <c r="VIJ149" s="7"/>
      <c r="VIK149" s="7"/>
      <c r="VIL149" s="7"/>
      <c r="VIM149" s="7"/>
      <c r="VIN149" s="7"/>
      <c r="VIO149" s="7"/>
      <c r="VIP149" s="7"/>
      <c r="VIQ149" s="7"/>
      <c r="VIR149" s="7"/>
      <c r="VIT149" s="7"/>
      <c r="VIU149" s="7"/>
      <c r="VIV149" s="7"/>
      <c r="VIW149" s="7"/>
      <c r="VIX149" s="7"/>
      <c r="VIY149" s="7"/>
      <c r="VIZ149" s="7"/>
      <c r="VJA149" s="7"/>
      <c r="VJB149" s="7"/>
      <c r="VJC149" s="7"/>
      <c r="VJD149" s="7"/>
      <c r="VJE149" s="7"/>
      <c r="VJF149" s="7"/>
      <c r="VJG149" s="7"/>
      <c r="VJH149" s="7"/>
      <c r="VJI149" s="7"/>
      <c r="VJJ149" s="7"/>
      <c r="VJK149" s="7"/>
      <c r="VJL149" s="7"/>
      <c r="VJM149" s="7"/>
      <c r="VJN149" s="7"/>
      <c r="VJO149" s="7"/>
      <c r="VJP149" s="7"/>
      <c r="VJQ149" s="7"/>
      <c r="VJR149" s="7"/>
      <c r="VJS149" s="7"/>
      <c r="VJT149" s="7"/>
      <c r="VJU149" s="7"/>
      <c r="VJV149" s="7"/>
      <c r="VJW149" s="7"/>
      <c r="VJX149" s="7"/>
      <c r="VJY149" s="7"/>
      <c r="VJZ149" s="7"/>
      <c r="VKA149" s="7"/>
      <c r="VKB149" s="7"/>
      <c r="VKC149" s="7"/>
      <c r="VKD149" s="7"/>
      <c r="VKE149" s="7"/>
      <c r="VKF149" s="7"/>
      <c r="VKG149" s="7"/>
      <c r="VKH149" s="7"/>
      <c r="VKI149" s="7"/>
      <c r="VKJ149" s="7"/>
      <c r="VKK149" s="7"/>
      <c r="VKL149" s="7"/>
      <c r="VKM149" s="7"/>
      <c r="VKN149" s="7"/>
      <c r="VKO149" s="7"/>
      <c r="VKP149" s="7"/>
      <c r="VKQ149" s="7"/>
      <c r="VKR149" s="7"/>
      <c r="VKS149" s="7"/>
      <c r="VKT149" s="7"/>
      <c r="VKU149" s="7"/>
      <c r="VKV149" s="7"/>
      <c r="VKW149" s="7"/>
      <c r="VKX149" s="7"/>
      <c r="VKY149" s="7"/>
      <c r="VKZ149" s="7"/>
      <c r="VLA149" s="7"/>
      <c r="VLB149" s="7"/>
      <c r="VLC149" s="7"/>
      <c r="VLD149" s="7"/>
      <c r="VLE149" s="7"/>
      <c r="VLF149" s="7"/>
      <c r="VLG149" s="7"/>
      <c r="VLH149" s="7"/>
      <c r="VLI149" s="7"/>
      <c r="VLJ149" s="7"/>
      <c r="VLK149" s="7"/>
      <c r="VLL149" s="7"/>
      <c r="VLM149" s="7"/>
      <c r="VLN149" s="7"/>
      <c r="VLO149" s="7"/>
      <c r="VLP149" s="7"/>
      <c r="VLQ149" s="7"/>
      <c r="VLR149" s="7"/>
      <c r="VLS149" s="7"/>
      <c r="VLT149" s="7"/>
      <c r="VLU149" s="7"/>
      <c r="VLV149" s="7"/>
      <c r="VLW149" s="7"/>
      <c r="VLX149" s="7"/>
      <c r="VLY149" s="7"/>
      <c r="VLZ149" s="7"/>
      <c r="VMA149" s="7"/>
      <c r="VMB149" s="7"/>
      <c r="VMC149" s="7"/>
      <c r="VMD149" s="7"/>
      <c r="VME149" s="7"/>
      <c r="VMF149" s="7"/>
      <c r="VMG149" s="7"/>
      <c r="VMH149" s="7"/>
      <c r="VMI149" s="7"/>
      <c r="VMJ149" s="7"/>
      <c r="VMK149" s="7"/>
      <c r="VML149" s="7"/>
      <c r="VMM149" s="7"/>
      <c r="VMN149" s="7"/>
      <c r="VMO149" s="7"/>
      <c r="VMP149" s="7"/>
      <c r="VMQ149" s="7"/>
      <c r="VMR149" s="7"/>
      <c r="VMS149" s="7"/>
      <c r="VMT149" s="7"/>
      <c r="VMU149" s="7"/>
      <c r="VMV149" s="7"/>
      <c r="VMW149" s="7"/>
      <c r="VMX149" s="7"/>
      <c r="VMY149" s="7"/>
      <c r="VMZ149" s="7"/>
      <c r="VNA149" s="7"/>
      <c r="VNB149" s="7"/>
      <c r="VNC149" s="7"/>
      <c r="VND149" s="7"/>
      <c r="VNE149" s="7"/>
      <c r="VNF149" s="7"/>
      <c r="VNG149" s="7"/>
      <c r="VNH149" s="7"/>
      <c r="VNI149" s="7"/>
      <c r="VNJ149" s="7"/>
      <c r="VNK149" s="7"/>
      <c r="VNL149" s="7"/>
      <c r="VNM149" s="7"/>
      <c r="VNN149" s="7"/>
      <c r="VNO149" s="7"/>
      <c r="VNP149" s="7"/>
      <c r="VNQ149" s="7"/>
      <c r="VNR149" s="7"/>
      <c r="VNS149" s="7"/>
      <c r="VNT149" s="7"/>
      <c r="VNU149" s="7"/>
      <c r="VNV149" s="7"/>
      <c r="VNW149" s="7"/>
      <c r="VNX149" s="7"/>
      <c r="VNY149" s="7"/>
      <c r="VNZ149" s="7"/>
      <c r="VOA149" s="7"/>
      <c r="VOB149" s="7"/>
      <c r="VOC149" s="7"/>
      <c r="VOD149" s="7"/>
      <c r="VOE149" s="7"/>
      <c r="VOF149" s="7"/>
      <c r="VOG149" s="7"/>
      <c r="VOH149" s="7"/>
      <c r="VOI149" s="7"/>
      <c r="VOJ149" s="7"/>
      <c r="VOK149" s="7"/>
      <c r="VOL149" s="7"/>
      <c r="VOM149" s="7"/>
      <c r="VON149" s="7"/>
      <c r="VOO149" s="7"/>
      <c r="VOP149" s="7"/>
      <c r="VOQ149" s="7"/>
      <c r="VOR149" s="7"/>
      <c r="VOS149" s="7"/>
      <c r="VOT149" s="7"/>
      <c r="VOU149" s="7"/>
      <c r="VOV149" s="7"/>
      <c r="VOW149" s="7"/>
      <c r="VOX149" s="7"/>
      <c r="VOY149" s="7"/>
      <c r="VOZ149" s="7"/>
      <c r="VPA149" s="7"/>
      <c r="VPB149" s="7"/>
      <c r="VPC149" s="7"/>
      <c r="VPD149" s="7"/>
      <c r="VPE149" s="7"/>
      <c r="VPF149" s="7"/>
      <c r="VPG149" s="7"/>
      <c r="VPH149" s="7"/>
      <c r="VPI149" s="7"/>
      <c r="VPJ149" s="7"/>
      <c r="VPK149" s="7"/>
      <c r="VPL149" s="7"/>
      <c r="VPM149" s="7"/>
      <c r="VPN149" s="7"/>
      <c r="VPO149" s="7"/>
      <c r="VPP149" s="7"/>
      <c r="VPQ149" s="7"/>
      <c r="VPR149" s="7"/>
      <c r="VPS149" s="7"/>
      <c r="VPT149" s="7"/>
      <c r="VPU149" s="7"/>
      <c r="VPV149" s="7"/>
      <c r="VPW149" s="7"/>
      <c r="VPX149" s="7"/>
      <c r="VPY149" s="7"/>
      <c r="VPZ149" s="7"/>
      <c r="VQA149" s="7"/>
      <c r="VQB149" s="7"/>
      <c r="VQC149" s="7"/>
      <c r="VQD149" s="7"/>
      <c r="VQE149" s="7"/>
      <c r="VQF149" s="7"/>
      <c r="VQG149" s="7"/>
      <c r="VQH149" s="7"/>
      <c r="VQI149" s="7"/>
      <c r="VQJ149" s="7"/>
      <c r="VQK149" s="7"/>
      <c r="VQL149" s="7"/>
      <c r="VQM149" s="7"/>
      <c r="VQN149" s="7"/>
      <c r="VQO149" s="7"/>
      <c r="VQP149" s="7"/>
      <c r="VQQ149" s="7"/>
      <c r="VQR149" s="7"/>
      <c r="VQS149" s="7"/>
      <c r="VQT149" s="7"/>
      <c r="VQU149" s="7"/>
      <c r="VQV149" s="7"/>
      <c r="VQW149" s="7"/>
      <c r="VQX149" s="7"/>
      <c r="VQY149" s="7"/>
      <c r="VQZ149" s="7"/>
      <c r="VRA149" s="7"/>
      <c r="VRB149" s="7"/>
      <c r="VRC149" s="7"/>
      <c r="VRD149" s="7"/>
      <c r="VRE149" s="7"/>
      <c r="VRF149" s="7"/>
      <c r="VRG149" s="7"/>
      <c r="VRH149" s="7"/>
      <c r="VRI149" s="7"/>
      <c r="VRJ149" s="7"/>
      <c r="VRK149" s="7"/>
      <c r="VRL149" s="7"/>
      <c r="VRM149" s="7"/>
      <c r="VRN149" s="7"/>
      <c r="VRO149" s="7"/>
      <c r="VRP149" s="7"/>
      <c r="VRQ149" s="7"/>
      <c r="VRR149" s="7"/>
      <c r="VRS149" s="7"/>
      <c r="VRT149" s="7"/>
      <c r="VRU149" s="7"/>
      <c r="VRV149" s="7"/>
      <c r="VRW149" s="7"/>
      <c r="VRX149" s="7"/>
      <c r="VRY149" s="7"/>
      <c r="VRZ149" s="7"/>
      <c r="VSA149" s="7"/>
      <c r="VSB149" s="7"/>
      <c r="VSC149" s="7"/>
      <c r="VSD149" s="7"/>
      <c r="VSE149" s="7"/>
      <c r="VSF149" s="7"/>
      <c r="VSG149" s="7"/>
      <c r="VSH149" s="7"/>
      <c r="VSI149" s="7"/>
      <c r="VSJ149" s="7"/>
      <c r="VSK149" s="7"/>
      <c r="VSL149" s="7"/>
      <c r="VSM149" s="7"/>
      <c r="VSN149" s="7"/>
      <c r="VSP149" s="7"/>
      <c r="VSQ149" s="7"/>
      <c r="VSR149" s="7"/>
      <c r="VSS149" s="7"/>
      <c r="VST149" s="7"/>
      <c r="VSU149" s="7"/>
      <c r="VSV149" s="7"/>
      <c r="VSW149" s="7"/>
      <c r="VSX149" s="7"/>
      <c r="VSY149" s="7"/>
      <c r="VSZ149" s="7"/>
      <c r="VTA149" s="7"/>
      <c r="VTB149" s="7"/>
      <c r="VTC149" s="7"/>
      <c r="VTD149" s="7"/>
      <c r="VTE149" s="7"/>
      <c r="VTF149" s="7"/>
      <c r="VTG149" s="7"/>
      <c r="VTH149" s="7"/>
      <c r="VTI149" s="7"/>
      <c r="VTJ149" s="7"/>
      <c r="VTK149" s="7"/>
      <c r="VTL149" s="7"/>
      <c r="VTM149" s="7"/>
      <c r="VTN149" s="7"/>
      <c r="VTO149" s="7"/>
      <c r="VTP149" s="7"/>
      <c r="VTQ149" s="7"/>
      <c r="VTR149" s="7"/>
      <c r="VTS149" s="7"/>
      <c r="VTT149" s="7"/>
      <c r="VTU149" s="7"/>
      <c r="VTV149" s="7"/>
      <c r="VTW149" s="7"/>
      <c r="VTX149" s="7"/>
      <c r="VTY149" s="7"/>
      <c r="VTZ149" s="7"/>
      <c r="VUA149" s="7"/>
      <c r="VUB149" s="7"/>
      <c r="VUC149" s="7"/>
      <c r="VUD149" s="7"/>
      <c r="VUE149" s="7"/>
      <c r="VUF149" s="7"/>
      <c r="VUG149" s="7"/>
      <c r="VUH149" s="7"/>
      <c r="VUI149" s="7"/>
      <c r="VUJ149" s="7"/>
      <c r="VUK149" s="7"/>
      <c r="VUL149" s="7"/>
      <c r="VUM149" s="7"/>
      <c r="VUN149" s="7"/>
      <c r="VUO149" s="7"/>
      <c r="VUP149" s="7"/>
      <c r="VUQ149" s="7"/>
      <c r="VUR149" s="7"/>
      <c r="VUS149" s="7"/>
      <c r="VUT149" s="7"/>
      <c r="VUU149" s="7"/>
      <c r="VUV149" s="7"/>
      <c r="VUW149" s="7"/>
      <c r="VUX149" s="7"/>
      <c r="VUY149" s="7"/>
      <c r="VUZ149" s="7"/>
      <c r="VVA149" s="7"/>
      <c r="VVB149" s="7"/>
      <c r="VVC149" s="7"/>
      <c r="VVD149" s="7"/>
      <c r="VVE149" s="7"/>
      <c r="VVF149" s="7"/>
      <c r="VVG149" s="7"/>
      <c r="VVH149" s="7"/>
      <c r="VVI149" s="7"/>
      <c r="VVJ149" s="7"/>
      <c r="VVK149" s="7"/>
      <c r="VVL149" s="7"/>
      <c r="VVM149" s="7"/>
      <c r="VVN149" s="7"/>
      <c r="VVO149" s="7"/>
      <c r="VVP149" s="7"/>
      <c r="VVQ149" s="7"/>
      <c r="VVR149" s="7"/>
      <c r="VVS149" s="7"/>
      <c r="VVT149" s="7"/>
      <c r="VVU149" s="7"/>
      <c r="VVV149" s="7"/>
      <c r="VVW149" s="7"/>
      <c r="VVX149" s="7"/>
      <c r="VVY149" s="7"/>
      <c r="VVZ149" s="7"/>
      <c r="VWA149" s="7"/>
      <c r="VWB149" s="7"/>
      <c r="VWC149" s="7"/>
      <c r="VWD149" s="7"/>
      <c r="VWE149" s="7"/>
      <c r="VWF149" s="7"/>
      <c r="VWG149" s="7"/>
      <c r="VWH149" s="7"/>
      <c r="VWI149" s="7"/>
      <c r="VWJ149" s="7"/>
      <c r="VWK149" s="7"/>
      <c r="VWL149" s="7"/>
      <c r="VWM149" s="7"/>
      <c r="VWN149" s="7"/>
      <c r="VWO149" s="7"/>
      <c r="VWP149" s="7"/>
      <c r="VWQ149" s="7"/>
      <c r="VWR149" s="7"/>
      <c r="VWS149" s="7"/>
      <c r="VWT149" s="7"/>
      <c r="VWU149" s="7"/>
      <c r="VWV149" s="7"/>
      <c r="VWW149" s="7"/>
      <c r="VWX149" s="7"/>
      <c r="VWY149" s="7"/>
      <c r="VWZ149" s="7"/>
      <c r="VXA149" s="7"/>
      <c r="VXB149" s="7"/>
      <c r="VXC149" s="7"/>
      <c r="VXD149" s="7"/>
      <c r="VXE149" s="7"/>
      <c r="VXF149" s="7"/>
      <c r="VXG149" s="7"/>
      <c r="VXH149" s="7"/>
      <c r="VXI149" s="7"/>
      <c r="VXJ149" s="7"/>
      <c r="VXK149" s="7"/>
      <c r="VXL149" s="7"/>
      <c r="VXM149" s="7"/>
      <c r="VXN149" s="7"/>
      <c r="VXO149" s="7"/>
      <c r="VXP149" s="7"/>
      <c r="VXQ149" s="7"/>
      <c r="VXR149" s="7"/>
      <c r="VXS149" s="7"/>
      <c r="VXT149" s="7"/>
      <c r="VXU149" s="7"/>
      <c r="VXV149" s="7"/>
      <c r="VXW149" s="7"/>
      <c r="VXX149" s="7"/>
      <c r="VXY149" s="7"/>
      <c r="VXZ149" s="7"/>
      <c r="VYA149" s="7"/>
      <c r="VYB149" s="7"/>
      <c r="VYC149" s="7"/>
      <c r="VYD149" s="7"/>
      <c r="VYE149" s="7"/>
      <c r="VYF149" s="7"/>
      <c r="VYG149" s="7"/>
      <c r="VYH149" s="7"/>
      <c r="VYI149" s="7"/>
      <c r="VYJ149" s="7"/>
      <c r="VYK149" s="7"/>
      <c r="VYL149" s="7"/>
      <c r="VYM149" s="7"/>
      <c r="VYN149" s="7"/>
      <c r="VYO149" s="7"/>
      <c r="VYP149" s="7"/>
      <c r="VYQ149" s="7"/>
      <c r="VYR149" s="7"/>
      <c r="VYS149" s="7"/>
      <c r="VYT149" s="7"/>
      <c r="VYU149" s="7"/>
      <c r="VYV149" s="7"/>
      <c r="VYW149" s="7"/>
      <c r="VYX149" s="7"/>
      <c r="VYY149" s="7"/>
      <c r="VYZ149" s="7"/>
      <c r="VZA149" s="7"/>
      <c r="VZB149" s="7"/>
      <c r="VZC149" s="7"/>
      <c r="VZD149" s="7"/>
      <c r="VZE149" s="7"/>
      <c r="VZF149" s="7"/>
      <c r="VZG149" s="7"/>
      <c r="VZH149" s="7"/>
      <c r="VZI149" s="7"/>
      <c r="VZJ149" s="7"/>
      <c r="VZK149" s="7"/>
      <c r="VZL149" s="7"/>
      <c r="VZM149" s="7"/>
      <c r="VZN149" s="7"/>
      <c r="VZO149" s="7"/>
      <c r="VZP149" s="7"/>
      <c r="VZQ149" s="7"/>
      <c r="VZR149" s="7"/>
      <c r="VZS149" s="7"/>
      <c r="VZT149" s="7"/>
      <c r="VZU149" s="7"/>
      <c r="VZV149" s="7"/>
      <c r="VZW149" s="7"/>
      <c r="VZX149" s="7"/>
      <c r="VZY149" s="7"/>
      <c r="VZZ149" s="7"/>
      <c r="WAA149" s="7"/>
      <c r="WAB149" s="7"/>
      <c r="WAC149" s="7"/>
      <c r="WAD149" s="7"/>
      <c r="WAE149" s="7"/>
      <c r="WAF149" s="7"/>
      <c r="WAG149" s="7"/>
      <c r="WAH149" s="7"/>
      <c r="WAI149" s="7"/>
      <c r="WAJ149" s="7"/>
      <c r="WAK149" s="7"/>
      <c r="WAL149" s="7"/>
      <c r="WAM149" s="7"/>
      <c r="WAN149" s="7"/>
      <c r="WAO149" s="7"/>
      <c r="WAP149" s="7"/>
      <c r="WAQ149" s="7"/>
      <c r="WAR149" s="7"/>
      <c r="WAS149" s="7"/>
      <c r="WAT149" s="7"/>
      <c r="WAU149" s="7"/>
      <c r="WAV149" s="7"/>
      <c r="WAW149" s="7"/>
      <c r="WAX149" s="7"/>
      <c r="WAY149" s="7"/>
      <c r="WAZ149" s="7"/>
      <c r="WBA149" s="7"/>
      <c r="WBB149" s="7"/>
      <c r="WBC149" s="7"/>
      <c r="WBD149" s="7"/>
      <c r="WBE149" s="7"/>
      <c r="WBF149" s="7"/>
      <c r="WBG149" s="7"/>
      <c r="WBH149" s="7"/>
      <c r="WBI149" s="7"/>
      <c r="WBJ149" s="7"/>
      <c r="WBK149" s="7"/>
      <c r="WBL149" s="7"/>
      <c r="WBM149" s="7"/>
      <c r="WBN149" s="7"/>
      <c r="WBO149" s="7"/>
      <c r="WBP149" s="7"/>
      <c r="WBQ149" s="7"/>
      <c r="WBR149" s="7"/>
      <c r="WBS149" s="7"/>
      <c r="WBT149" s="7"/>
      <c r="WBU149" s="7"/>
      <c r="WBV149" s="7"/>
      <c r="WBW149" s="7"/>
      <c r="WBX149" s="7"/>
      <c r="WBY149" s="7"/>
      <c r="WBZ149" s="7"/>
      <c r="WCA149" s="7"/>
      <c r="WCB149" s="7"/>
      <c r="WCC149" s="7"/>
      <c r="WCD149" s="7"/>
      <c r="WCE149" s="7"/>
      <c r="WCF149" s="7"/>
      <c r="WCG149" s="7"/>
      <c r="WCH149" s="7"/>
      <c r="WCI149" s="7"/>
      <c r="WCJ149" s="7"/>
      <c r="WCL149" s="7"/>
      <c r="WCM149" s="7"/>
      <c r="WCN149" s="7"/>
      <c r="WCO149" s="7"/>
      <c r="WCP149" s="7"/>
      <c r="WCQ149" s="7"/>
      <c r="WCR149" s="7"/>
      <c r="WCS149" s="7"/>
      <c r="WCT149" s="7"/>
      <c r="WCU149" s="7"/>
      <c r="WCV149" s="7"/>
      <c r="WCW149" s="7"/>
      <c r="WCX149" s="7"/>
      <c r="WCY149" s="7"/>
      <c r="WCZ149" s="7"/>
      <c r="WDA149" s="7"/>
      <c r="WDB149" s="7"/>
      <c r="WDC149" s="7"/>
      <c r="WDD149" s="7"/>
      <c r="WDE149" s="7"/>
      <c r="WDF149" s="7"/>
      <c r="WDG149" s="7"/>
      <c r="WDH149" s="7"/>
      <c r="WDI149" s="7"/>
      <c r="WDJ149" s="7"/>
      <c r="WDK149" s="7"/>
      <c r="WDL149" s="7"/>
      <c r="WDM149" s="7"/>
      <c r="WDN149" s="7"/>
      <c r="WDO149" s="7"/>
      <c r="WDP149" s="7"/>
      <c r="WDQ149" s="7"/>
      <c r="WDR149" s="7"/>
      <c r="WDS149" s="7"/>
      <c r="WDT149" s="7"/>
      <c r="WDU149" s="7"/>
      <c r="WDV149" s="7"/>
      <c r="WDW149" s="7"/>
      <c r="WDX149" s="7"/>
      <c r="WDY149" s="7"/>
      <c r="WDZ149" s="7"/>
      <c r="WEA149" s="7"/>
      <c r="WEB149" s="7"/>
      <c r="WEC149" s="7"/>
      <c r="WED149" s="7"/>
      <c r="WEE149" s="7"/>
      <c r="WEF149" s="7"/>
      <c r="WEG149" s="7"/>
      <c r="WEH149" s="7"/>
      <c r="WEI149" s="7"/>
      <c r="WEJ149" s="7"/>
      <c r="WEK149" s="7"/>
      <c r="WEL149" s="7"/>
      <c r="WEM149" s="7"/>
      <c r="WEN149" s="7"/>
      <c r="WEO149" s="7"/>
      <c r="WEP149" s="7"/>
      <c r="WEQ149" s="7"/>
      <c r="WER149" s="7"/>
      <c r="WES149" s="7"/>
      <c r="WET149" s="7"/>
      <c r="WEU149" s="7"/>
      <c r="WEV149" s="7"/>
      <c r="WEW149" s="7"/>
      <c r="WEX149" s="7"/>
      <c r="WEY149" s="7"/>
      <c r="WEZ149" s="7"/>
      <c r="WFA149" s="7"/>
      <c r="WFB149" s="7"/>
      <c r="WFC149" s="7"/>
      <c r="WFD149" s="7"/>
      <c r="WFE149" s="7"/>
      <c r="WFF149" s="7"/>
      <c r="WFG149" s="7"/>
      <c r="WFH149" s="7"/>
      <c r="WFI149" s="7"/>
      <c r="WFJ149" s="7"/>
      <c r="WFK149" s="7"/>
      <c r="WFL149" s="7"/>
      <c r="WFM149" s="7"/>
      <c r="WFN149" s="7"/>
      <c r="WFO149" s="7"/>
      <c r="WFP149" s="7"/>
      <c r="WFQ149" s="7"/>
      <c r="WFR149" s="7"/>
      <c r="WFS149" s="7"/>
      <c r="WFT149" s="7"/>
      <c r="WFU149" s="7"/>
      <c r="WFV149" s="7"/>
      <c r="WFW149" s="7"/>
      <c r="WFX149" s="7"/>
      <c r="WFY149" s="7"/>
      <c r="WFZ149" s="7"/>
      <c r="WGA149" s="7"/>
      <c r="WGB149" s="7"/>
      <c r="WGC149" s="7"/>
      <c r="WGD149" s="7"/>
      <c r="WGE149" s="7"/>
      <c r="WGF149" s="7"/>
      <c r="WGG149" s="7"/>
      <c r="WGH149" s="7"/>
      <c r="WGI149" s="7"/>
      <c r="WGJ149" s="7"/>
      <c r="WGK149" s="7"/>
      <c r="WGL149" s="7"/>
      <c r="WGM149" s="7"/>
      <c r="WGN149" s="7"/>
      <c r="WGO149" s="7"/>
      <c r="WGP149" s="7"/>
      <c r="WGQ149" s="7"/>
      <c r="WGR149" s="7"/>
      <c r="WGS149" s="7"/>
      <c r="WGT149" s="7"/>
      <c r="WGU149" s="7"/>
      <c r="WGV149" s="7"/>
      <c r="WGW149" s="7"/>
      <c r="WGX149" s="7"/>
      <c r="WGY149" s="7"/>
      <c r="WGZ149" s="7"/>
      <c r="WHA149" s="7"/>
      <c r="WHB149" s="7"/>
      <c r="WHC149" s="7"/>
      <c r="WHD149" s="7"/>
      <c r="WHE149" s="7"/>
      <c r="WHF149" s="7"/>
      <c r="WHG149" s="7"/>
      <c r="WHH149" s="7"/>
      <c r="WHI149" s="7"/>
      <c r="WHJ149" s="7"/>
      <c r="WHK149" s="7"/>
      <c r="WHL149" s="7"/>
      <c r="WHM149" s="7"/>
      <c r="WHN149" s="7"/>
      <c r="WHO149" s="7"/>
      <c r="WHP149" s="7"/>
      <c r="WHQ149" s="7"/>
      <c r="WHR149" s="7"/>
      <c r="WHS149" s="7"/>
      <c r="WHT149" s="7"/>
      <c r="WHU149" s="7"/>
      <c r="WHV149" s="7"/>
      <c r="WHW149" s="7"/>
      <c r="WHX149" s="7"/>
      <c r="WHY149" s="7"/>
      <c r="WHZ149" s="7"/>
      <c r="WIA149" s="7"/>
      <c r="WIB149" s="7"/>
      <c r="WIC149" s="7"/>
      <c r="WID149" s="7"/>
      <c r="WIE149" s="7"/>
      <c r="WIF149" s="7"/>
      <c r="WIG149" s="7"/>
      <c r="WIH149" s="7"/>
      <c r="WII149" s="7"/>
      <c r="WIJ149" s="7"/>
      <c r="WIK149" s="7"/>
      <c r="WIL149" s="7"/>
      <c r="WIM149" s="7"/>
      <c r="WIN149" s="7"/>
      <c r="WIO149" s="7"/>
      <c r="WIP149" s="7"/>
      <c r="WIQ149" s="7"/>
      <c r="WIR149" s="7"/>
      <c r="WIS149" s="7"/>
      <c r="WIT149" s="7"/>
      <c r="WIU149" s="7"/>
      <c r="WIV149" s="7"/>
      <c r="WIW149" s="7"/>
      <c r="WIX149" s="7"/>
      <c r="WIY149" s="7"/>
      <c r="WIZ149" s="7"/>
      <c r="WJA149" s="7"/>
      <c r="WJB149" s="7"/>
      <c r="WJC149" s="7"/>
      <c r="WJD149" s="7"/>
      <c r="WJE149" s="7"/>
      <c r="WJF149" s="7"/>
      <c r="WJG149" s="7"/>
      <c r="WJH149" s="7"/>
      <c r="WJI149" s="7"/>
      <c r="WJJ149" s="7"/>
      <c r="WJK149" s="7"/>
      <c r="WJL149" s="7"/>
      <c r="WJM149" s="7"/>
      <c r="WJN149" s="7"/>
      <c r="WJO149" s="7"/>
      <c r="WJP149" s="7"/>
      <c r="WJQ149" s="7"/>
      <c r="WJR149" s="7"/>
      <c r="WJS149" s="7"/>
      <c r="WJT149" s="7"/>
      <c r="WJU149" s="7"/>
      <c r="WJV149" s="7"/>
      <c r="WJW149" s="7"/>
      <c r="WJX149" s="7"/>
      <c r="WJY149" s="7"/>
      <c r="WJZ149" s="7"/>
      <c r="WKA149" s="7"/>
      <c r="WKB149" s="7"/>
      <c r="WKC149" s="7"/>
      <c r="WKD149" s="7"/>
      <c r="WKE149" s="7"/>
      <c r="WKF149" s="7"/>
      <c r="WKG149" s="7"/>
      <c r="WKH149" s="7"/>
      <c r="WKI149" s="7"/>
      <c r="WKJ149" s="7"/>
      <c r="WKK149" s="7"/>
      <c r="WKL149" s="7"/>
      <c r="WKM149" s="7"/>
      <c r="WKN149" s="7"/>
      <c r="WKO149" s="7"/>
      <c r="WKP149" s="7"/>
      <c r="WKQ149" s="7"/>
      <c r="WKR149" s="7"/>
      <c r="WKS149" s="7"/>
      <c r="WKT149" s="7"/>
      <c r="WKU149" s="7"/>
      <c r="WKV149" s="7"/>
      <c r="WKW149" s="7"/>
      <c r="WKX149" s="7"/>
      <c r="WKY149" s="7"/>
      <c r="WKZ149" s="7"/>
      <c r="WLA149" s="7"/>
      <c r="WLB149" s="7"/>
      <c r="WLC149" s="7"/>
      <c r="WLD149" s="7"/>
      <c r="WLE149" s="7"/>
      <c r="WLF149" s="7"/>
      <c r="WLG149" s="7"/>
      <c r="WLH149" s="7"/>
      <c r="WLI149" s="7"/>
      <c r="WLJ149" s="7"/>
      <c r="WLK149" s="7"/>
      <c r="WLL149" s="7"/>
      <c r="WLM149" s="7"/>
      <c r="WLN149" s="7"/>
      <c r="WLO149" s="7"/>
      <c r="WLP149" s="7"/>
      <c r="WLQ149" s="7"/>
      <c r="WLR149" s="7"/>
      <c r="WLS149" s="7"/>
      <c r="WLT149" s="7"/>
      <c r="WLU149" s="7"/>
      <c r="WLV149" s="7"/>
      <c r="WLW149" s="7"/>
      <c r="WLX149" s="7"/>
      <c r="WLY149" s="7"/>
      <c r="WLZ149" s="7"/>
      <c r="WMA149" s="7"/>
      <c r="WMB149" s="7"/>
      <c r="WMC149" s="7"/>
      <c r="WMD149" s="7"/>
      <c r="WME149" s="7"/>
      <c r="WMF149" s="7"/>
      <c r="WMH149" s="7"/>
      <c r="WMI149" s="7"/>
      <c r="WMJ149" s="7"/>
      <c r="WMK149" s="7"/>
      <c r="WML149" s="7"/>
      <c r="WMM149" s="7"/>
      <c r="WMN149" s="7"/>
      <c r="WMO149" s="7"/>
      <c r="WMP149" s="7"/>
      <c r="WMQ149" s="7"/>
      <c r="WMR149" s="7"/>
      <c r="WMS149" s="7"/>
      <c r="WMT149" s="7"/>
      <c r="WMU149" s="7"/>
      <c r="WMV149" s="7"/>
      <c r="WMW149" s="7"/>
      <c r="WMX149" s="7"/>
      <c r="WMY149" s="7"/>
      <c r="WMZ149" s="7"/>
      <c r="WNA149" s="7"/>
      <c r="WNB149" s="7"/>
      <c r="WNC149" s="7"/>
      <c r="WND149" s="7"/>
      <c r="WNE149" s="7"/>
      <c r="WNF149" s="7"/>
      <c r="WNG149" s="7"/>
      <c r="WNH149" s="7"/>
      <c r="WNI149" s="7"/>
      <c r="WNJ149" s="7"/>
      <c r="WNK149" s="7"/>
      <c r="WNL149" s="7"/>
      <c r="WNM149" s="7"/>
      <c r="WNN149" s="7"/>
      <c r="WNO149" s="7"/>
      <c r="WNP149" s="7"/>
      <c r="WNQ149" s="7"/>
      <c r="WNR149" s="7"/>
      <c r="WNS149" s="7"/>
      <c r="WNT149" s="7"/>
      <c r="WNU149" s="7"/>
      <c r="WNV149" s="7"/>
      <c r="WNW149" s="7"/>
      <c r="WNX149" s="7"/>
      <c r="WNY149" s="7"/>
      <c r="WNZ149" s="7"/>
      <c r="WOA149" s="7"/>
      <c r="WOB149" s="7"/>
      <c r="WOC149" s="7"/>
      <c r="WOD149" s="7"/>
      <c r="WOE149" s="7"/>
      <c r="WOF149" s="7"/>
      <c r="WOG149" s="7"/>
      <c r="WOH149" s="7"/>
      <c r="WOI149" s="7"/>
      <c r="WOJ149" s="7"/>
      <c r="WOK149" s="7"/>
      <c r="WOL149" s="7"/>
      <c r="WOM149" s="7"/>
      <c r="WON149" s="7"/>
      <c r="WOO149" s="7"/>
      <c r="WOP149" s="7"/>
      <c r="WOQ149" s="7"/>
      <c r="WOR149" s="7"/>
      <c r="WOS149" s="7"/>
      <c r="WOT149" s="7"/>
      <c r="WOU149" s="7"/>
      <c r="WOV149" s="7"/>
      <c r="WOW149" s="7"/>
      <c r="WOX149" s="7"/>
      <c r="WOY149" s="7"/>
      <c r="WOZ149" s="7"/>
      <c r="WPA149" s="7"/>
      <c r="WPB149" s="7"/>
      <c r="WPC149" s="7"/>
      <c r="WPD149" s="7"/>
      <c r="WPE149" s="7"/>
      <c r="WPF149" s="7"/>
      <c r="WPG149" s="7"/>
      <c r="WPH149" s="7"/>
      <c r="WPI149" s="7"/>
      <c r="WPJ149" s="7"/>
      <c r="WPK149" s="7"/>
      <c r="WPL149" s="7"/>
      <c r="WPM149" s="7"/>
      <c r="WPN149" s="7"/>
      <c r="WPO149" s="7"/>
      <c r="WPP149" s="7"/>
      <c r="WPQ149" s="7"/>
      <c r="WPR149" s="7"/>
      <c r="WPS149" s="7"/>
      <c r="WPT149" s="7"/>
      <c r="WPU149" s="7"/>
      <c r="WPV149" s="7"/>
      <c r="WPW149" s="7"/>
      <c r="WPX149" s="7"/>
      <c r="WPY149" s="7"/>
      <c r="WPZ149" s="7"/>
      <c r="WQA149" s="7"/>
      <c r="WQB149" s="7"/>
      <c r="WQC149" s="7"/>
      <c r="WQD149" s="7"/>
      <c r="WQE149" s="7"/>
      <c r="WQF149" s="7"/>
      <c r="WQG149" s="7"/>
      <c r="WQH149" s="7"/>
      <c r="WQI149" s="7"/>
      <c r="WQJ149" s="7"/>
      <c r="WQK149" s="7"/>
      <c r="WQL149" s="7"/>
      <c r="WQM149" s="7"/>
      <c r="WQN149" s="7"/>
      <c r="WQO149" s="7"/>
      <c r="WQP149" s="7"/>
      <c r="WQQ149" s="7"/>
      <c r="WQR149" s="7"/>
      <c r="WQS149" s="7"/>
      <c r="WQT149" s="7"/>
      <c r="WQU149" s="7"/>
      <c r="WQV149" s="7"/>
      <c r="WQW149" s="7"/>
      <c r="WQX149" s="7"/>
      <c r="WQY149" s="7"/>
      <c r="WQZ149" s="7"/>
      <c r="WRA149" s="7"/>
      <c r="WRB149" s="7"/>
      <c r="WRC149" s="7"/>
      <c r="WRD149" s="7"/>
      <c r="WRE149" s="7"/>
      <c r="WRF149" s="7"/>
      <c r="WRG149" s="7"/>
      <c r="WRH149" s="7"/>
      <c r="WRI149" s="7"/>
      <c r="WRJ149" s="7"/>
      <c r="WRK149" s="7"/>
      <c r="WRL149" s="7"/>
      <c r="WRM149" s="7"/>
      <c r="WRN149" s="7"/>
      <c r="WRO149" s="7"/>
      <c r="WRP149" s="7"/>
      <c r="WRQ149" s="7"/>
      <c r="WRR149" s="7"/>
      <c r="WRS149" s="7"/>
      <c r="WRT149" s="7"/>
      <c r="WRU149" s="7"/>
      <c r="WRV149" s="7"/>
      <c r="WRW149" s="7"/>
      <c r="WRX149" s="7"/>
      <c r="WRY149" s="7"/>
      <c r="WRZ149" s="7"/>
      <c r="WSA149" s="7"/>
      <c r="WSB149" s="7"/>
      <c r="WSC149" s="7"/>
      <c r="WSD149" s="7"/>
      <c r="WSE149" s="7"/>
      <c r="WSF149" s="7"/>
      <c r="WSG149" s="7"/>
      <c r="WSH149" s="7"/>
      <c r="WSI149" s="7"/>
      <c r="WSJ149" s="7"/>
      <c r="WSK149" s="7"/>
      <c r="WSL149" s="7"/>
      <c r="WSM149" s="7"/>
      <c r="WSN149" s="7"/>
      <c r="WSO149" s="7"/>
      <c r="WSP149" s="7"/>
      <c r="WSQ149" s="7"/>
      <c r="WSR149" s="7"/>
      <c r="WSS149" s="7"/>
      <c r="WST149" s="7"/>
      <c r="WSU149" s="7"/>
      <c r="WSV149" s="7"/>
      <c r="WSW149" s="7"/>
      <c r="WSX149" s="7"/>
      <c r="WSY149" s="7"/>
      <c r="WSZ149" s="7"/>
      <c r="WTA149" s="7"/>
      <c r="WTB149" s="7"/>
      <c r="WTC149" s="7"/>
      <c r="WTD149" s="7"/>
      <c r="WTE149" s="7"/>
      <c r="WTF149" s="7"/>
      <c r="WTG149" s="7"/>
      <c r="WTH149" s="7"/>
      <c r="WTI149" s="7"/>
      <c r="WTJ149" s="7"/>
      <c r="WTK149" s="7"/>
      <c r="WTL149" s="7"/>
      <c r="WTM149" s="7"/>
      <c r="WTN149" s="7"/>
      <c r="WTO149" s="7"/>
      <c r="WTP149" s="7"/>
      <c r="WTQ149" s="7"/>
      <c r="WTR149" s="7"/>
      <c r="WTS149" s="7"/>
      <c r="WTT149" s="7"/>
      <c r="WTU149" s="7"/>
      <c r="WTV149" s="7"/>
      <c r="WTW149" s="7"/>
      <c r="WTX149" s="7"/>
      <c r="WTY149" s="7"/>
      <c r="WTZ149" s="7"/>
      <c r="WUA149" s="7"/>
      <c r="WUB149" s="7"/>
      <c r="WUC149" s="7"/>
      <c r="WUD149" s="7"/>
      <c r="WUE149" s="7"/>
      <c r="WUF149" s="7"/>
      <c r="WUG149" s="7"/>
      <c r="WUH149" s="7"/>
      <c r="WUI149" s="7"/>
      <c r="WUJ149" s="7"/>
      <c r="WUK149" s="7"/>
      <c r="WUL149" s="7"/>
      <c r="WUM149" s="7"/>
      <c r="WUN149" s="7"/>
      <c r="WUO149" s="7"/>
      <c r="WUP149" s="7"/>
      <c r="WUQ149" s="7"/>
      <c r="WUR149" s="7"/>
      <c r="WUS149" s="7"/>
      <c r="WUT149" s="7"/>
      <c r="WUU149" s="7"/>
      <c r="WUV149" s="7"/>
      <c r="WUW149" s="7"/>
      <c r="WUX149" s="7"/>
      <c r="WUY149" s="7"/>
      <c r="WUZ149" s="7"/>
      <c r="WVA149" s="7"/>
      <c r="WVB149" s="7"/>
      <c r="WVC149" s="7"/>
      <c r="WVD149" s="7"/>
      <c r="WVE149" s="7"/>
      <c r="WVF149" s="7"/>
      <c r="WVG149" s="7"/>
      <c r="WVH149" s="7"/>
      <c r="WVI149" s="7"/>
      <c r="WVJ149" s="7"/>
      <c r="WVK149" s="7"/>
      <c r="WVL149" s="7"/>
      <c r="WVM149" s="7"/>
      <c r="WVN149" s="7"/>
      <c r="WVO149" s="7"/>
      <c r="WVP149" s="7"/>
      <c r="WVQ149" s="7"/>
      <c r="WVR149" s="7"/>
      <c r="WVS149" s="7"/>
      <c r="WVT149" s="7"/>
      <c r="WVU149" s="7"/>
      <c r="WVV149" s="7"/>
      <c r="WVW149" s="7"/>
      <c r="WVX149" s="7"/>
      <c r="WVY149" s="7"/>
      <c r="WVZ149" s="7"/>
      <c r="WWA149" s="7"/>
      <c r="WWB149" s="7"/>
      <c r="WWD149" s="7"/>
      <c r="WWE149" s="7"/>
      <c r="WWF149" s="7"/>
      <c r="WWG149" s="7"/>
      <c r="WWH149" s="7"/>
      <c r="WWI149" s="7"/>
      <c r="WWJ149" s="7"/>
      <c r="WWK149" s="7"/>
      <c r="WWL149" s="7"/>
      <c r="WWM149" s="7"/>
      <c r="WWN149" s="7"/>
      <c r="WWO149" s="7"/>
      <c r="WWP149" s="7"/>
      <c r="WWQ149" s="7"/>
      <c r="WWR149" s="7"/>
      <c r="WWS149" s="7"/>
      <c r="WWT149" s="7"/>
      <c r="WWU149" s="7"/>
      <c r="WWV149" s="7"/>
      <c r="WWW149" s="7"/>
      <c r="WWX149" s="7"/>
      <c r="WWY149" s="7"/>
      <c r="WWZ149" s="7"/>
      <c r="WXA149" s="7"/>
      <c r="WXB149" s="7"/>
      <c r="WXC149" s="7"/>
      <c r="WXD149" s="7"/>
      <c r="WXE149" s="7"/>
      <c r="WXF149" s="7"/>
      <c r="WXG149" s="7"/>
      <c r="WXH149" s="7"/>
      <c r="WXI149" s="7"/>
      <c r="WXJ149" s="7"/>
      <c r="WXK149" s="7"/>
      <c r="WXL149" s="7"/>
      <c r="WXM149" s="7"/>
      <c r="WXN149" s="7"/>
      <c r="WXO149" s="7"/>
      <c r="WXP149" s="7"/>
      <c r="WXQ149" s="7"/>
      <c r="WXR149" s="7"/>
      <c r="WXS149" s="7"/>
      <c r="WXT149" s="7"/>
      <c r="WXU149" s="7"/>
      <c r="WXV149" s="7"/>
      <c r="WXW149" s="7"/>
      <c r="WXX149" s="7"/>
      <c r="WXY149" s="7"/>
      <c r="WXZ149" s="7"/>
      <c r="WYA149" s="7"/>
      <c r="WYB149" s="7"/>
      <c r="WYC149" s="7"/>
      <c r="WYD149" s="7"/>
      <c r="WYE149" s="7"/>
      <c r="WYF149" s="7"/>
      <c r="WYG149" s="7"/>
      <c r="WYH149" s="7"/>
      <c r="WYI149" s="7"/>
      <c r="WYJ149" s="7"/>
      <c r="WYK149" s="7"/>
      <c r="WYL149" s="7"/>
      <c r="WYM149" s="7"/>
      <c r="WYN149" s="7"/>
      <c r="WYO149" s="7"/>
      <c r="WYP149" s="7"/>
      <c r="WYQ149" s="7"/>
      <c r="WYR149" s="7"/>
      <c r="WYS149" s="7"/>
      <c r="WYT149" s="7"/>
      <c r="WYU149" s="7"/>
      <c r="WYV149" s="7"/>
      <c r="WYW149" s="7"/>
      <c r="WYX149" s="7"/>
      <c r="WYY149" s="7"/>
      <c r="WYZ149" s="7"/>
      <c r="WZA149" s="7"/>
      <c r="WZB149" s="7"/>
      <c r="WZC149" s="7"/>
      <c r="WZD149" s="7"/>
      <c r="WZE149" s="7"/>
      <c r="WZF149" s="7"/>
      <c r="WZG149" s="7"/>
      <c r="WZH149" s="7"/>
      <c r="WZI149" s="7"/>
      <c r="WZJ149" s="7"/>
      <c r="WZK149" s="7"/>
      <c r="WZL149" s="7"/>
      <c r="WZM149" s="7"/>
      <c r="WZN149" s="7"/>
      <c r="WZO149" s="7"/>
      <c r="WZP149" s="7"/>
      <c r="WZQ149" s="7"/>
      <c r="WZR149" s="7"/>
      <c r="WZS149" s="7"/>
      <c r="WZT149" s="7"/>
      <c r="WZU149" s="7"/>
      <c r="WZV149" s="7"/>
      <c r="WZW149" s="7"/>
      <c r="WZX149" s="7"/>
      <c r="WZY149" s="7"/>
      <c r="WZZ149" s="7"/>
      <c r="XAA149" s="7"/>
      <c r="XAB149" s="7"/>
      <c r="XAC149" s="7"/>
      <c r="XAD149" s="7"/>
      <c r="XAE149" s="7"/>
      <c r="XAF149" s="7"/>
      <c r="XAG149" s="7"/>
      <c r="XAH149" s="7"/>
      <c r="XAI149" s="7"/>
      <c r="XAJ149" s="7"/>
      <c r="XAK149" s="7"/>
      <c r="XAL149" s="7"/>
      <c r="XAM149" s="7"/>
      <c r="XAN149" s="7"/>
      <c r="XAO149" s="7"/>
      <c r="XAP149" s="7"/>
      <c r="XAQ149" s="7"/>
      <c r="XAR149" s="7"/>
      <c r="XAS149" s="7"/>
      <c r="XAT149" s="7"/>
      <c r="XAU149" s="7"/>
      <c r="XAV149" s="7"/>
      <c r="XAW149" s="7"/>
      <c r="XAX149" s="7"/>
      <c r="XAY149" s="7"/>
      <c r="XAZ149" s="7"/>
      <c r="XBA149" s="7"/>
      <c r="XBB149" s="7"/>
      <c r="XBC149" s="7"/>
      <c r="XBD149" s="7"/>
      <c r="XBE149" s="7"/>
      <c r="XBF149" s="7"/>
      <c r="XBG149" s="7"/>
      <c r="XBH149" s="7"/>
      <c r="XBI149" s="7"/>
      <c r="XBJ149" s="7"/>
      <c r="XBK149" s="7"/>
      <c r="XBL149" s="7"/>
      <c r="XBM149" s="7"/>
      <c r="XBN149" s="7"/>
      <c r="XBO149" s="7"/>
      <c r="XBP149" s="7"/>
      <c r="XBQ149" s="7"/>
      <c r="XBR149" s="7"/>
      <c r="XBS149" s="7"/>
      <c r="XBT149" s="7"/>
      <c r="XBU149" s="7"/>
      <c r="XBV149" s="7"/>
      <c r="XBW149" s="7"/>
      <c r="XBX149" s="7"/>
      <c r="XBY149" s="7"/>
      <c r="XBZ149" s="7"/>
      <c r="XCA149" s="7"/>
      <c r="XCB149" s="7"/>
      <c r="XCC149" s="7"/>
      <c r="XCD149" s="7"/>
      <c r="XCE149" s="7"/>
      <c r="XCF149" s="7"/>
      <c r="XCG149" s="7"/>
      <c r="XCH149" s="7"/>
      <c r="XCI149" s="7"/>
      <c r="XCJ149" s="7"/>
      <c r="XCK149" s="7"/>
      <c r="XCL149" s="7"/>
      <c r="XCM149" s="7"/>
      <c r="XCN149" s="7"/>
      <c r="XCO149" s="7"/>
      <c r="XCP149" s="7"/>
      <c r="XCQ149" s="7"/>
      <c r="XCR149" s="7"/>
      <c r="XCS149" s="7"/>
      <c r="XCT149" s="7"/>
      <c r="XCU149" s="7"/>
      <c r="XCV149" s="7"/>
      <c r="XCW149" s="7"/>
      <c r="XCX149" s="7"/>
      <c r="XCY149" s="7"/>
      <c r="XCZ149" s="7"/>
      <c r="XDA149" s="7"/>
      <c r="XDB149" s="7"/>
      <c r="XDC149" s="7"/>
      <c r="XDD149" s="7"/>
      <c r="XDE149" s="7"/>
      <c r="XDF149" s="7"/>
      <c r="XDG149" s="7"/>
      <c r="XDH149" s="7"/>
      <c r="XDI149" s="7"/>
      <c r="XDJ149" s="7"/>
      <c r="XDK149" s="7"/>
      <c r="XDL149" s="7"/>
      <c r="XDM149" s="7"/>
      <c r="XDN149" s="7"/>
      <c r="XDO149" s="7"/>
      <c r="XDP149" s="7"/>
      <c r="XDQ149" s="7"/>
      <c r="XDR149" s="7"/>
      <c r="XDS149" s="7"/>
      <c r="XDT149" s="7"/>
      <c r="XDU149" s="7"/>
      <c r="XDV149" s="7"/>
      <c r="XDW149" s="7"/>
      <c r="XDX149" s="7"/>
      <c r="XDY149" s="7"/>
      <c r="XDZ149" s="7"/>
      <c r="XEA149" s="7"/>
      <c r="XEB149" s="7"/>
      <c r="XEC149" s="7"/>
      <c r="XED149" s="7"/>
      <c r="XEE149" s="7"/>
      <c r="XEF149" s="7"/>
      <c r="XEG149" s="7"/>
      <c r="XEH149" s="7"/>
      <c r="XEI149" s="7"/>
      <c r="XEJ149" s="7"/>
      <c r="XEK149" s="7"/>
      <c r="XEL149" s="7"/>
      <c r="XEM149" s="7"/>
      <c r="XEN149" s="7"/>
      <c r="XEO149" s="7"/>
      <c r="XEP149" s="7"/>
      <c r="XEQ149" s="7"/>
      <c r="XER149" s="7"/>
      <c r="XES149" s="7"/>
      <c r="XET149" s="7"/>
      <c r="XEU149" s="7"/>
      <c r="XEV149" s="7"/>
      <c r="XEW149" s="7"/>
      <c r="XEX149" s="7"/>
    </row>
    <row r="150" spans="1:16378" x14ac:dyDescent="0.25"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Q150" s="179"/>
    </row>
    <row r="151" spans="1:16378" x14ac:dyDescent="0.25"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Q151" s="179"/>
    </row>
    <row r="152" spans="1:16378" x14ac:dyDescent="0.25"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Q152" s="179"/>
    </row>
    <row r="153" spans="1:16378" x14ac:dyDescent="0.25"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Q153" s="179"/>
    </row>
    <row r="154" spans="1:16378" x14ac:dyDescent="0.25"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Q154" s="179"/>
    </row>
    <row r="155" spans="1:16378" x14ac:dyDescent="0.25"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Q155" s="179"/>
    </row>
    <row r="156" spans="1:16378" x14ac:dyDescent="0.25">
      <c r="H156" s="365"/>
      <c r="I156" s="363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Q156" s="179"/>
    </row>
    <row r="157" spans="1:16378" x14ac:dyDescent="0.25">
      <c r="I157" s="363"/>
      <c r="K157" s="179"/>
      <c r="L157" s="179"/>
      <c r="M157" s="179"/>
      <c r="N157" s="179"/>
      <c r="O157" s="179"/>
      <c r="P157" s="179"/>
      <c r="Q157" s="179"/>
      <c r="R157" s="179"/>
      <c r="S157" s="179"/>
      <c r="T157" s="179"/>
      <c r="U157" s="179"/>
      <c r="V157" s="179"/>
      <c r="W157" s="179"/>
      <c r="X157" s="179"/>
      <c r="Y157" s="179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Q157" s="179"/>
    </row>
    <row r="158" spans="1:16378" x14ac:dyDescent="0.25">
      <c r="I158" s="364"/>
      <c r="K158" s="179"/>
      <c r="L158" s="179"/>
      <c r="M158" s="179"/>
      <c r="N158" s="179"/>
      <c r="O158" s="179"/>
      <c r="P158" s="179"/>
      <c r="Q158" s="179"/>
      <c r="R158" s="179"/>
      <c r="S158" s="179"/>
      <c r="T158" s="179"/>
      <c r="U158" s="179"/>
      <c r="V158" s="179"/>
      <c r="W158" s="179"/>
      <c r="X158" s="179"/>
      <c r="Y158" s="179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O158" s="179"/>
      <c r="AQ158" s="179"/>
    </row>
    <row r="159" spans="1:16378" x14ac:dyDescent="0.25">
      <c r="K159" s="179"/>
      <c r="L159" s="179"/>
      <c r="M159" s="179"/>
      <c r="N159" s="179"/>
      <c r="O159" s="179"/>
      <c r="P159" s="179"/>
      <c r="Q159" s="179"/>
      <c r="R159" s="179"/>
      <c r="S159" s="179"/>
      <c r="T159" s="179"/>
      <c r="U159" s="179"/>
      <c r="V159" s="179"/>
      <c r="W159" s="179"/>
      <c r="X159" s="179"/>
      <c r="Y159" s="179"/>
      <c r="Z159" s="179"/>
      <c r="AA159" s="179"/>
      <c r="AB159" s="179"/>
      <c r="AC159" s="179"/>
      <c r="AD159" s="179"/>
      <c r="AE159" s="179"/>
      <c r="AF159" s="179"/>
      <c r="AG159" s="179"/>
      <c r="AH159" s="179"/>
      <c r="AI159" s="179"/>
      <c r="AJ159" s="179"/>
      <c r="AK159" s="179"/>
      <c r="AL159" s="179"/>
      <c r="AM159" s="179"/>
      <c r="AN159" s="179"/>
      <c r="AO159" s="179"/>
      <c r="AQ159" s="179"/>
    </row>
    <row r="160" spans="1:16378" x14ac:dyDescent="0.25">
      <c r="K160" s="179"/>
      <c r="L160" s="179"/>
      <c r="M160" s="179"/>
      <c r="N160" s="179"/>
      <c r="O160" s="179"/>
      <c r="P160" s="179"/>
      <c r="Q160" s="179"/>
      <c r="R160" s="179"/>
      <c r="S160" s="179"/>
      <c r="T160" s="179"/>
      <c r="U160" s="179"/>
      <c r="V160" s="179"/>
      <c r="W160" s="179"/>
      <c r="X160" s="179"/>
      <c r="Y160" s="179"/>
      <c r="Z160" s="179"/>
      <c r="AA160" s="179"/>
      <c r="AB160" s="179"/>
      <c r="AC160" s="179"/>
      <c r="AD160" s="179"/>
      <c r="AE160" s="179"/>
      <c r="AF160" s="179"/>
      <c r="AG160" s="179"/>
      <c r="AH160" s="179"/>
      <c r="AI160" s="179"/>
      <c r="AJ160" s="179"/>
      <c r="AK160" s="179"/>
      <c r="AL160" s="179"/>
      <c r="AM160" s="179"/>
      <c r="AN160" s="179"/>
      <c r="AO160" s="179"/>
      <c r="AQ160" s="179"/>
    </row>
    <row r="161" spans="11:43" x14ac:dyDescent="0.25">
      <c r="K161" s="179"/>
      <c r="L161" s="179"/>
      <c r="M161" s="179"/>
      <c r="N161" s="179"/>
      <c r="O161" s="179"/>
      <c r="P161" s="179"/>
      <c r="Q161" s="179"/>
      <c r="R161" s="179"/>
      <c r="S161" s="179"/>
      <c r="T161" s="179"/>
      <c r="U161" s="179"/>
      <c r="V161" s="179"/>
      <c r="W161" s="179"/>
      <c r="X161" s="179"/>
      <c r="Y161" s="179"/>
      <c r="Z161" s="179"/>
      <c r="AA161" s="179"/>
      <c r="AB161" s="179"/>
      <c r="AC161" s="179"/>
      <c r="AD161" s="179"/>
      <c r="AE161" s="179"/>
      <c r="AF161" s="179"/>
      <c r="AG161" s="179"/>
      <c r="AH161" s="179"/>
      <c r="AI161" s="179"/>
      <c r="AJ161" s="179"/>
      <c r="AK161" s="179"/>
      <c r="AL161" s="179"/>
      <c r="AM161" s="179"/>
      <c r="AN161" s="179"/>
      <c r="AO161" s="179"/>
      <c r="AQ161" s="179"/>
    </row>
    <row r="162" spans="11:43" s="7" customFormat="1" x14ac:dyDescent="0.25">
      <c r="K162" s="179"/>
      <c r="L162" s="179"/>
      <c r="M162" s="179"/>
      <c r="N162" s="179"/>
      <c r="O162" s="179"/>
      <c r="P162" s="179"/>
      <c r="Q162" s="179"/>
      <c r="R162" s="179"/>
      <c r="S162" s="179"/>
      <c r="T162" s="179"/>
      <c r="U162" s="179"/>
      <c r="V162" s="179"/>
      <c r="W162" s="179"/>
      <c r="X162" s="179"/>
      <c r="Y162" s="179"/>
      <c r="Z162" s="179"/>
      <c r="AA162" s="179"/>
      <c r="AB162" s="179"/>
      <c r="AC162" s="179"/>
      <c r="AD162" s="179"/>
      <c r="AE162" s="179"/>
      <c r="AF162" s="179"/>
      <c r="AG162" s="179"/>
      <c r="AH162" s="179"/>
      <c r="AI162" s="179"/>
      <c r="AJ162" s="179"/>
      <c r="AK162" s="179"/>
      <c r="AL162" s="179"/>
      <c r="AM162" s="179"/>
      <c r="AN162" s="179"/>
      <c r="AO162" s="179"/>
      <c r="AP162" s="87"/>
      <c r="AQ162" s="179"/>
    </row>
    <row r="163" spans="11:43" s="7" customFormat="1" x14ac:dyDescent="0.25">
      <c r="K163" s="179"/>
      <c r="L163" s="179"/>
      <c r="M163" s="179"/>
      <c r="N163" s="179"/>
      <c r="O163" s="179"/>
      <c r="P163" s="179"/>
      <c r="Q163" s="179"/>
      <c r="R163" s="179"/>
      <c r="S163" s="179"/>
      <c r="T163" s="179"/>
      <c r="U163" s="179"/>
      <c r="V163" s="179"/>
      <c r="W163" s="179"/>
      <c r="X163" s="179"/>
      <c r="Y163" s="179"/>
      <c r="Z163" s="179"/>
      <c r="AA163" s="179"/>
      <c r="AB163" s="179"/>
      <c r="AC163" s="179"/>
      <c r="AD163" s="179"/>
      <c r="AE163" s="179"/>
      <c r="AF163" s="179"/>
      <c r="AG163" s="179"/>
      <c r="AH163" s="179"/>
      <c r="AI163" s="179"/>
      <c r="AJ163" s="179"/>
      <c r="AK163" s="179"/>
      <c r="AL163" s="179"/>
      <c r="AM163" s="179"/>
      <c r="AN163" s="179"/>
      <c r="AO163" s="179"/>
      <c r="AP163" s="87"/>
      <c r="AQ163" s="179"/>
    </row>
    <row r="164" spans="11:43" s="7" customFormat="1" x14ac:dyDescent="0.25">
      <c r="K164" s="179"/>
      <c r="L164" s="179"/>
      <c r="M164" s="179"/>
      <c r="N164" s="179"/>
      <c r="O164" s="179"/>
      <c r="P164" s="179"/>
      <c r="Q164" s="179"/>
      <c r="R164" s="179"/>
      <c r="S164" s="179"/>
      <c r="T164" s="179"/>
      <c r="U164" s="179"/>
      <c r="V164" s="179"/>
      <c r="W164" s="179"/>
      <c r="X164" s="179"/>
      <c r="Y164" s="179"/>
      <c r="Z164" s="179"/>
      <c r="AA164" s="179"/>
      <c r="AB164" s="179"/>
      <c r="AC164" s="179"/>
      <c r="AD164" s="179"/>
      <c r="AE164" s="179"/>
      <c r="AF164" s="179"/>
      <c r="AG164" s="179"/>
      <c r="AH164" s="179"/>
      <c r="AI164" s="179"/>
      <c r="AJ164" s="179"/>
      <c r="AK164" s="179"/>
      <c r="AL164" s="179"/>
      <c r="AM164" s="179"/>
      <c r="AN164" s="179"/>
      <c r="AO164" s="179"/>
      <c r="AP164" s="87"/>
      <c r="AQ164" s="179"/>
    </row>
    <row r="165" spans="11:43" s="7" customFormat="1" x14ac:dyDescent="0.25">
      <c r="K165" s="179"/>
      <c r="L165" s="179"/>
      <c r="M165" s="179"/>
      <c r="N165" s="179"/>
      <c r="O165" s="179"/>
      <c r="P165" s="179"/>
      <c r="Q165" s="179"/>
      <c r="R165" s="179"/>
      <c r="S165" s="179"/>
      <c r="T165" s="179"/>
      <c r="U165" s="179"/>
      <c r="V165" s="179"/>
      <c r="W165" s="179"/>
      <c r="X165" s="179"/>
      <c r="Y165" s="179"/>
      <c r="Z165" s="179"/>
      <c r="AA165" s="179"/>
      <c r="AB165" s="179"/>
      <c r="AC165" s="179"/>
      <c r="AD165" s="179"/>
      <c r="AE165" s="179"/>
      <c r="AF165" s="179"/>
      <c r="AG165" s="179"/>
      <c r="AH165" s="179"/>
      <c r="AI165" s="179"/>
      <c r="AJ165" s="179"/>
      <c r="AK165" s="179"/>
      <c r="AL165" s="179"/>
      <c r="AM165" s="179"/>
      <c r="AN165" s="179"/>
      <c r="AO165" s="179"/>
      <c r="AP165" s="87"/>
      <c r="AQ165" s="179"/>
    </row>
    <row r="166" spans="11:43" s="7" customFormat="1" x14ac:dyDescent="0.25">
      <c r="K166" s="179"/>
      <c r="L166" s="179"/>
      <c r="M166" s="179"/>
      <c r="N166" s="179"/>
      <c r="O166" s="179"/>
      <c r="P166" s="179"/>
      <c r="Q166" s="179"/>
      <c r="R166" s="179"/>
      <c r="S166" s="179"/>
      <c r="T166" s="179"/>
      <c r="U166" s="179"/>
      <c r="V166" s="179"/>
      <c r="W166" s="179"/>
      <c r="X166" s="179"/>
      <c r="Y166" s="179"/>
      <c r="Z166" s="179"/>
      <c r="AA166" s="179"/>
      <c r="AB166" s="179"/>
      <c r="AC166" s="179"/>
      <c r="AD166" s="179"/>
      <c r="AE166" s="179"/>
      <c r="AF166" s="179"/>
      <c r="AG166" s="179"/>
      <c r="AH166" s="179"/>
      <c r="AI166" s="179"/>
      <c r="AJ166" s="179"/>
      <c r="AK166" s="179"/>
      <c r="AL166" s="179"/>
      <c r="AM166" s="179"/>
      <c r="AN166" s="179"/>
      <c r="AO166" s="179"/>
      <c r="AP166" s="87"/>
      <c r="AQ166" s="179"/>
    </row>
    <row r="167" spans="11:43" s="7" customFormat="1" x14ac:dyDescent="0.25">
      <c r="K167" s="179"/>
      <c r="L167" s="179"/>
      <c r="M167" s="179"/>
      <c r="N167" s="179"/>
      <c r="O167" s="179"/>
      <c r="P167" s="179"/>
      <c r="Q167" s="179"/>
      <c r="R167" s="179"/>
      <c r="S167" s="179"/>
      <c r="T167" s="179"/>
      <c r="U167" s="179"/>
      <c r="V167" s="179"/>
      <c r="W167" s="179"/>
      <c r="X167" s="179"/>
      <c r="Y167" s="179"/>
      <c r="Z167" s="179"/>
      <c r="AA167" s="179"/>
      <c r="AB167" s="179"/>
      <c r="AC167" s="179"/>
      <c r="AD167" s="179"/>
      <c r="AE167" s="179"/>
      <c r="AF167" s="179"/>
      <c r="AG167" s="179"/>
      <c r="AH167" s="179"/>
      <c r="AI167" s="179"/>
      <c r="AJ167" s="179"/>
      <c r="AK167" s="179"/>
      <c r="AL167" s="179"/>
      <c r="AM167" s="179"/>
      <c r="AN167" s="179"/>
      <c r="AO167" s="179"/>
      <c r="AP167" s="87"/>
      <c r="AQ167" s="179"/>
    </row>
    <row r="168" spans="11:43" s="7" customFormat="1" x14ac:dyDescent="0.25">
      <c r="K168" s="179"/>
      <c r="L168" s="179"/>
      <c r="M168" s="179"/>
      <c r="N168" s="179"/>
      <c r="O168" s="179"/>
      <c r="P168" s="179"/>
      <c r="Q168" s="179"/>
      <c r="R168" s="179"/>
      <c r="S168" s="179"/>
      <c r="T168" s="179"/>
      <c r="U168" s="179"/>
      <c r="V168" s="179"/>
      <c r="W168" s="179"/>
      <c r="X168" s="179"/>
      <c r="Y168" s="179"/>
      <c r="Z168" s="179"/>
      <c r="AA168" s="179"/>
      <c r="AB168" s="179"/>
      <c r="AC168" s="179"/>
      <c r="AD168" s="179"/>
      <c r="AE168" s="179"/>
      <c r="AF168" s="179"/>
      <c r="AG168" s="179"/>
      <c r="AH168" s="179"/>
      <c r="AI168" s="179"/>
      <c r="AJ168" s="179"/>
      <c r="AK168" s="179"/>
      <c r="AL168" s="179"/>
      <c r="AM168" s="179"/>
      <c r="AN168" s="179"/>
      <c r="AO168" s="179"/>
      <c r="AP168" s="87"/>
      <c r="AQ168" s="179"/>
    </row>
    <row r="169" spans="11:43" s="7" customFormat="1" x14ac:dyDescent="0.25">
      <c r="K169" s="179"/>
      <c r="L169" s="179"/>
      <c r="M169" s="179"/>
      <c r="N169" s="179"/>
      <c r="O169" s="179"/>
      <c r="P169" s="179"/>
      <c r="Q169" s="179"/>
      <c r="R169" s="179"/>
      <c r="S169" s="179"/>
      <c r="T169" s="179"/>
      <c r="U169" s="179"/>
      <c r="V169" s="179"/>
      <c r="W169" s="179"/>
      <c r="X169" s="179"/>
      <c r="Y169" s="179"/>
      <c r="Z169" s="179"/>
      <c r="AA169" s="179"/>
      <c r="AB169" s="179"/>
      <c r="AC169" s="179"/>
      <c r="AD169" s="179"/>
      <c r="AE169" s="179"/>
      <c r="AF169" s="179"/>
      <c r="AG169" s="179"/>
      <c r="AH169" s="179"/>
      <c r="AI169" s="179"/>
      <c r="AJ169" s="179"/>
      <c r="AK169" s="179"/>
      <c r="AL169" s="179"/>
      <c r="AM169" s="179"/>
      <c r="AN169" s="179"/>
      <c r="AO169" s="179"/>
      <c r="AP169" s="87"/>
      <c r="AQ169" s="179"/>
    </row>
    <row r="170" spans="11:43" s="7" customFormat="1" x14ac:dyDescent="0.25">
      <c r="K170" s="179"/>
      <c r="L170" s="179"/>
      <c r="M170" s="179"/>
      <c r="N170" s="179"/>
      <c r="O170" s="179"/>
      <c r="P170" s="179"/>
      <c r="Q170" s="179"/>
      <c r="R170" s="179"/>
      <c r="S170" s="179"/>
      <c r="T170" s="179"/>
      <c r="U170" s="179"/>
      <c r="V170" s="179"/>
      <c r="W170" s="179"/>
      <c r="X170" s="179"/>
      <c r="Y170" s="179"/>
      <c r="Z170" s="179"/>
      <c r="AA170" s="179"/>
      <c r="AB170" s="179"/>
      <c r="AC170" s="179"/>
      <c r="AD170" s="179"/>
      <c r="AE170" s="179"/>
      <c r="AF170" s="179"/>
      <c r="AG170" s="179"/>
      <c r="AH170" s="179"/>
      <c r="AI170" s="179"/>
      <c r="AJ170" s="179"/>
      <c r="AK170" s="179"/>
      <c r="AL170" s="179"/>
      <c r="AM170" s="179"/>
      <c r="AN170" s="179"/>
      <c r="AO170" s="179"/>
      <c r="AP170" s="87"/>
      <c r="AQ170" s="179"/>
    </row>
    <row r="171" spans="11:43" s="7" customFormat="1" x14ac:dyDescent="0.25">
      <c r="K171" s="179"/>
      <c r="L171" s="179"/>
      <c r="M171" s="179"/>
      <c r="N171" s="179"/>
      <c r="O171" s="179"/>
      <c r="P171" s="179"/>
      <c r="Q171" s="179"/>
      <c r="R171" s="179"/>
      <c r="S171" s="179"/>
      <c r="T171" s="179"/>
      <c r="U171" s="179"/>
      <c r="V171" s="179"/>
      <c r="W171" s="179"/>
      <c r="X171" s="179"/>
      <c r="Y171" s="179"/>
      <c r="Z171" s="179"/>
      <c r="AA171" s="179"/>
      <c r="AB171" s="179"/>
      <c r="AC171" s="179"/>
      <c r="AD171" s="179"/>
      <c r="AE171" s="179"/>
      <c r="AF171" s="179"/>
      <c r="AG171" s="179"/>
      <c r="AH171" s="179"/>
      <c r="AI171" s="179"/>
      <c r="AJ171" s="179"/>
      <c r="AK171" s="179"/>
      <c r="AL171" s="179"/>
      <c r="AM171" s="179"/>
      <c r="AN171" s="179"/>
      <c r="AO171" s="179"/>
      <c r="AP171" s="87"/>
      <c r="AQ171" s="179"/>
    </row>
    <row r="172" spans="11:43" s="7" customFormat="1" x14ac:dyDescent="0.25">
      <c r="K172" s="179"/>
      <c r="L172" s="179"/>
      <c r="M172" s="179"/>
      <c r="N172" s="179"/>
      <c r="O172" s="179"/>
      <c r="P172" s="179"/>
      <c r="Q172" s="179"/>
      <c r="R172" s="179"/>
      <c r="S172" s="179"/>
      <c r="T172" s="179"/>
      <c r="U172" s="179"/>
      <c r="V172" s="179"/>
      <c r="W172" s="179"/>
      <c r="X172" s="179"/>
      <c r="Y172" s="179"/>
      <c r="Z172" s="179"/>
      <c r="AA172" s="179"/>
      <c r="AB172" s="179"/>
      <c r="AC172" s="179"/>
      <c r="AD172" s="179"/>
      <c r="AE172" s="179"/>
      <c r="AF172" s="179"/>
      <c r="AG172" s="179"/>
      <c r="AH172" s="179"/>
      <c r="AI172" s="179"/>
      <c r="AJ172" s="179"/>
      <c r="AK172" s="179"/>
      <c r="AL172" s="179"/>
      <c r="AM172" s="179"/>
      <c r="AN172" s="179"/>
      <c r="AO172" s="179"/>
      <c r="AP172" s="87"/>
      <c r="AQ172" s="179"/>
    </row>
    <row r="173" spans="11:43" s="7" customFormat="1" x14ac:dyDescent="0.25">
      <c r="K173" s="179"/>
      <c r="L173" s="179"/>
      <c r="M173" s="179"/>
      <c r="N173" s="179"/>
      <c r="O173" s="179"/>
      <c r="P173" s="179"/>
      <c r="Q173" s="179"/>
      <c r="R173" s="179"/>
      <c r="S173" s="179"/>
      <c r="T173" s="179"/>
      <c r="U173" s="179"/>
      <c r="V173" s="179"/>
      <c r="W173" s="179"/>
      <c r="X173" s="179"/>
      <c r="Y173" s="179"/>
      <c r="Z173" s="179"/>
      <c r="AA173" s="179"/>
      <c r="AB173" s="179"/>
      <c r="AC173" s="179"/>
      <c r="AD173" s="179"/>
      <c r="AE173" s="179"/>
      <c r="AF173" s="179"/>
      <c r="AG173" s="179"/>
      <c r="AH173" s="179"/>
      <c r="AI173" s="179"/>
      <c r="AJ173" s="179"/>
      <c r="AK173" s="179"/>
      <c r="AL173" s="179"/>
      <c r="AM173" s="179"/>
      <c r="AN173" s="179"/>
      <c r="AO173" s="179"/>
      <c r="AP173" s="87"/>
      <c r="AQ173" s="179"/>
    </row>
    <row r="174" spans="11:43" s="7" customFormat="1" x14ac:dyDescent="0.25">
      <c r="K174" s="179"/>
      <c r="L174" s="179"/>
      <c r="M174" s="179"/>
      <c r="N174" s="179"/>
      <c r="O174" s="179"/>
      <c r="P174" s="179"/>
      <c r="Q174" s="179"/>
      <c r="R174" s="179"/>
      <c r="S174" s="179"/>
      <c r="T174" s="179"/>
      <c r="U174" s="179"/>
      <c r="V174" s="179"/>
      <c r="W174" s="179"/>
      <c r="X174" s="179"/>
      <c r="Y174" s="179"/>
      <c r="Z174" s="179"/>
      <c r="AA174" s="179"/>
      <c r="AB174" s="179"/>
      <c r="AC174" s="179"/>
      <c r="AD174" s="179"/>
      <c r="AE174" s="179"/>
      <c r="AF174" s="179"/>
      <c r="AG174" s="179"/>
      <c r="AH174" s="179"/>
      <c r="AI174" s="179"/>
      <c r="AJ174" s="179"/>
      <c r="AK174" s="179"/>
      <c r="AL174" s="179"/>
      <c r="AM174" s="179"/>
      <c r="AN174" s="179"/>
      <c r="AO174" s="179"/>
      <c r="AP174" s="87"/>
      <c r="AQ174" s="179"/>
    </row>
    <row r="175" spans="11:43" s="7" customFormat="1" x14ac:dyDescent="0.25">
      <c r="K175" s="179"/>
      <c r="L175" s="179"/>
      <c r="M175" s="179"/>
      <c r="N175" s="179"/>
      <c r="O175" s="179"/>
      <c r="P175" s="179"/>
      <c r="Q175" s="179"/>
      <c r="R175" s="179"/>
      <c r="S175" s="179"/>
      <c r="T175" s="179"/>
      <c r="U175" s="179"/>
      <c r="V175" s="179"/>
      <c r="W175" s="179"/>
      <c r="X175" s="179"/>
      <c r="Y175" s="179"/>
      <c r="Z175" s="179"/>
      <c r="AA175" s="179"/>
      <c r="AB175" s="179"/>
      <c r="AC175" s="179"/>
      <c r="AD175" s="179"/>
      <c r="AE175" s="179"/>
      <c r="AF175" s="179"/>
      <c r="AG175" s="179"/>
      <c r="AH175" s="179"/>
      <c r="AI175" s="179"/>
      <c r="AJ175" s="179"/>
      <c r="AK175" s="179"/>
      <c r="AL175" s="179"/>
      <c r="AM175" s="179"/>
      <c r="AN175" s="179"/>
      <c r="AO175" s="179"/>
      <c r="AP175" s="87"/>
      <c r="AQ175" s="179"/>
    </row>
    <row r="176" spans="11:43" s="7" customFormat="1" x14ac:dyDescent="0.25">
      <c r="K176" s="179"/>
      <c r="L176" s="179"/>
      <c r="M176" s="179"/>
      <c r="N176" s="179"/>
      <c r="O176" s="179"/>
      <c r="P176" s="179"/>
      <c r="Q176" s="179"/>
      <c r="R176" s="179"/>
      <c r="S176" s="179"/>
      <c r="T176" s="179"/>
      <c r="U176" s="179"/>
      <c r="V176" s="179"/>
      <c r="W176" s="179"/>
      <c r="X176" s="179"/>
      <c r="Y176" s="179"/>
      <c r="Z176" s="179"/>
      <c r="AA176" s="179"/>
      <c r="AB176" s="179"/>
      <c r="AC176" s="179"/>
      <c r="AD176" s="179"/>
      <c r="AE176" s="179"/>
      <c r="AF176" s="179"/>
      <c r="AG176" s="179"/>
      <c r="AH176" s="179"/>
      <c r="AI176" s="179"/>
      <c r="AJ176" s="179"/>
      <c r="AK176" s="179"/>
      <c r="AL176" s="179"/>
      <c r="AM176" s="179"/>
      <c r="AN176" s="179"/>
      <c r="AO176" s="179"/>
      <c r="AP176" s="87"/>
      <c r="AQ176" s="179"/>
    </row>
    <row r="177" spans="11:43" s="7" customFormat="1" x14ac:dyDescent="0.25">
      <c r="K177" s="179"/>
      <c r="L177" s="179"/>
      <c r="M177" s="179"/>
      <c r="N177" s="179"/>
      <c r="O177" s="179"/>
      <c r="P177" s="179"/>
      <c r="Q177" s="179"/>
      <c r="R177" s="179"/>
      <c r="S177" s="179"/>
      <c r="T177" s="179"/>
      <c r="U177" s="179"/>
      <c r="V177" s="179"/>
      <c r="W177" s="179"/>
      <c r="X177" s="179"/>
      <c r="Y177" s="179"/>
      <c r="Z177" s="179"/>
      <c r="AA177" s="179"/>
      <c r="AB177" s="179"/>
      <c r="AC177" s="179"/>
      <c r="AD177" s="179"/>
      <c r="AE177" s="179"/>
      <c r="AF177" s="179"/>
      <c r="AG177" s="179"/>
      <c r="AH177" s="179"/>
      <c r="AI177" s="179"/>
      <c r="AJ177" s="179"/>
      <c r="AK177" s="179"/>
      <c r="AL177" s="179"/>
      <c r="AM177" s="179"/>
      <c r="AN177" s="179"/>
      <c r="AO177" s="179"/>
      <c r="AP177" s="87"/>
      <c r="AQ177" s="179"/>
    </row>
    <row r="178" spans="11:43" s="7" customFormat="1" x14ac:dyDescent="0.25">
      <c r="K178" s="179"/>
      <c r="L178" s="179"/>
      <c r="M178" s="179"/>
      <c r="N178" s="179"/>
      <c r="O178" s="179"/>
      <c r="P178" s="179"/>
      <c r="Q178" s="179"/>
      <c r="R178" s="179"/>
      <c r="S178" s="179"/>
      <c r="T178" s="179"/>
      <c r="U178" s="179"/>
      <c r="V178" s="179"/>
      <c r="W178" s="179"/>
      <c r="X178" s="179"/>
      <c r="Y178" s="179"/>
      <c r="Z178" s="179"/>
      <c r="AA178" s="179"/>
      <c r="AB178" s="179"/>
      <c r="AC178" s="179"/>
      <c r="AD178" s="179"/>
      <c r="AE178" s="179"/>
      <c r="AF178" s="179"/>
      <c r="AG178" s="179"/>
      <c r="AH178" s="179"/>
      <c r="AI178" s="179"/>
      <c r="AJ178" s="179"/>
      <c r="AK178" s="179"/>
      <c r="AL178" s="179"/>
      <c r="AM178" s="179"/>
      <c r="AN178" s="179"/>
      <c r="AO178" s="179"/>
      <c r="AP178" s="87"/>
      <c r="AQ178" s="179"/>
    </row>
    <row r="179" spans="11:43" s="7" customFormat="1" x14ac:dyDescent="0.25"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  <c r="AA179" s="87"/>
      <c r="AB179" s="180"/>
      <c r="AC179" s="180"/>
      <c r="AD179" s="180"/>
      <c r="AE179" s="180"/>
      <c r="AF179" s="180"/>
      <c r="AG179" s="180"/>
      <c r="AH179" s="87"/>
      <c r="AI179" s="87"/>
      <c r="AJ179" s="87"/>
      <c r="AK179" s="87"/>
      <c r="AL179" s="87"/>
      <c r="AM179" s="87"/>
      <c r="AN179" s="87"/>
      <c r="AO179" s="87"/>
      <c r="AP179" s="87"/>
      <c r="AQ179" s="87"/>
    </row>
    <row r="180" spans="11:43" s="7" customFormat="1" x14ac:dyDescent="0.25"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  <c r="AA180" s="87"/>
      <c r="AB180" s="180"/>
      <c r="AC180" s="180"/>
      <c r="AD180" s="180"/>
      <c r="AE180" s="180"/>
      <c r="AF180" s="180"/>
      <c r="AG180" s="180"/>
      <c r="AH180" s="87"/>
      <c r="AI180" s="87"/>
      <c r="AJ180" s="87"/>
      <c r="AK180" s="87"/>
      <c r="AL180" s="87"/>
      <c r="AM180" s="87"/>
      <c r="AN180" s="87"/>
      <c r="AO180" s="87"/>
      <c r="AP180" s="87"/>
      <c r="AQ180" s="87"/>
    </row>
    <row r="181" spans="11:43" s="7" customFormat="1" x14ac:dyDescent="0.25"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  <c r="AA181" s="87"/>
      <c r="AB181" s="180"/>
      <c r="AC181" s="180"/>
      <c r="AD181" s="180"/>
      <c r="AE181" s="180"/>
      <c r="AF181" s="180"/>
      <c r="AG181" s="180"/>
      <c r="AH181" s="87"/>
      <c r="AI181" s="87"/>
      <c r="AJ181" s="87"/>
      <c r="AK181" s="87"/>
      <c r="AL181" s="87"/>
      <c r="AM181" s="87"/>
      <c r="AN181" s="87"/>
      <c r="AO181" s="87"/>
      <c r="AP181" s="87"/>
      <c r="AQ181" s="87"/>
    </row>
    <row r="182" spans="11:43" s="7" customFormat="1" x14ac:dyDescent="0.25"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  <c r="AA182" s="87"/>
      <c r="AB182" s="180"/>
      <c r="AC182" s="180"/>
      <c r="AD182" s="180"/>
      <c r="AE182" s="180"/>
      <c r="AF182" s="180"/>
      <c r="AG182" s="180"/>
      <c r="AH182" s="87"/>
      <c r="AI182" s="87"/>
      <c r="AJ182" s="87"/>
      <c r="AK182" s="87"/>
      <c r="AL182" s="87"/>
      <c r="AM182" s="87"/>
      <c r="AN182" s="87"/>
      <c r="AO182" s="87"/>
      <c r="AP182" s="87"/>
      <c r="AQ182" s="87"/>
    </row>
    <row r="183" spans="11:43" s="7" customFormat="1" x14ac:dyDescent="0.25"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  <c r="AA183" s="87"/>
      <c r="AB183" s="180"/>
      <c r="AC183" s="180"/>
      <c r="AD183" s="180"/>
      <c r="AE183" s="180"/>
      <c r="AF183" s="180"/>
      <c r="AG183" s="180"/>
      <c r="AH183" s="87"/>
      <c r="AI183" s="87"/>
      <c r="AJ183" s="87"/>
      <c r="AK183" s="87"/>
      <c r="AL183" s="87"/>
      <c r="AM183" s="87"/>
      <c r="AN183" s="87"/>
      <c r="AO183" s="87"/>
      <c r="AP183" s="87"/>
      <c r="AQ183" s="87"/>
    </row>
    <row r="184" spans="11:43" s="7" customFormat="1" x14ac:dyDescent="0.25"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  <c r="AA184" s="87"/>
      <c r="AB184" s="180"/>
      <c r="AC184" s="180"/>
      <c r="AD184" s="180"/>
      <c r="AE184" s="180"/>
      <c r="AF184" s="180"/>
      <c r="AG184" s="180"/>
      <c r="AH184" s="87"/>
      <c r="AI184" s="87"/>
      <c r="AJ184" s="87"/>
      <c r="AK184" s="87"/>
      <c r="AL184" s="87"/>
      <c r="AM184" s="87"/>
      <c r="AN184" s="87"/>
      <c r="AO184" s="87"/>
      <c r="AP184" s="87"/>
      <c r="AQ184" s="87"/>
    </row>
    <row r="185" spans="11:43" s="7" customFormat="1" x14ac:dyDescent="0.25"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  <c r="AA185" s="87"/>
      <c r="AB185" s="180"/>
      <c r="AC185" s="180"/>
      <c r="AD185" s="180"/>
      <c r="AE185" s="180"/>
      <c r="AF185" s="180"/>
      <c r="AG185" s="180"/>
      <c r="AH185" s="87"/>
      <c r="AI185" s="87"/>
      <c r="AJ185" s="87"/>
      <c r="AK185" s="87"/>
      <c r="AL185" s="87"/>
      <c r="AM185" s="87"/>
      <c r="AN185" s="87"/>
      <c r="AO185" s="87"/>
      <c r="AP185" s="87"/>
      <c r="AQ185" s="87"/>
    </row>
    <row r="186" spans="11:43" s="7" customFormat="1" x14ac:dyDescent="0.25"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  <c r="AA186" s="87"/>
      <c r="AB186" s="180"/>
      <c r="AC186" s="180"/>
      <c r="AD186" s="180"/>
      <c r="AE186" s="180"/>
      <c r="AF186" s="180"/>
      <c r="AG186" s="180"/>
      <c r="AH186" s="87"/>
      <c r="AI186" s="87"/>
      <c r="AJ186" s="87"/>
      <c r="AK186" s="87"/>
      <c r="AL186" s="87"/>
      <c r="AM186" s="87"/>
      <c r="AN186" s="87"/>
      <c r="AO186" s="87"/>
      <c r="AP186" s="87"/>
      <c r="AQ186" s="87"/>
    </row>
    <row r="187" spans="11:43" s="7" customFormat="1" x14ac:dyDescent="0.25"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  <c r="AA187" s="87"/>
      <c r="AB187" s="180"/>
      <c r="AC187" s="180"/>
      <c r="AD187" s="180"/>
      <c r="AE187" s="180"/>
      <c r="AF187" s="180"/>
      <c r="AG187" s="180"/>
      <c r="AH187" s="87"/>
      <c r="AI187" s="87"/>
      <c r="AJ187" s="87"/>
      <c r="AK187" s="87"/>
      <c r="AL187" s="87"/>
      <c r="AM187" s="87"/>
      <c r="AN187" s="87"/>
      <c r="AO187" s="87"/>
      <c r="AP187" s="87"/>
      <c r="AQ187" s="87"/>
    </row>
    <row r="188" spans="11:43" s="7" customFormat="1" x14ac:dyDescent="0.25"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  <c r="AA188" s="87"/>
      <c r="AB188" s="180"/>
      <c r="AC188" s="180"/>
      <c r="AD188" s="180"/>
      <c r="AE188" s="180"/>
      <c r="AF188" s="180"/>
      <c r="AG188" s="180"/>
      <c r="AH188" s="87"/>
      <c r="AI188" s="87"/>
      <c r="AJ188" s="87"/>
      <c r="AK188" s="87"/>
      <c r="AL188" s="87"/>
      <c r="AM188" s="87"/>
      <c r="AN188" s="87"/>
      <c r="AO188" s="87"/>
      <c r="AP188" s="87"/>
      <c r="AQ188" s="87"/>
    </row>
    <row r="189" spans="11:43" s="7" customFormat="1" x14ac:dyDescent="0.25"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  <c r="AA189" s="87"/>
      <c r="AB189" s="180"/>
      <c r="AC189" s="180"/>
      <c r="AD189" s="180"/>
      <c r="AE189" s="180"/>
      <c r="AF189" s="180"/>
      <c r="AG189" s="180"/>
      <c r="AH189" s="87"/>
      <c r="AI189" s="87"/>
      <c r="AJ189" s="87"/>
      <c r="AK189" s="87"/>
      <c r="AL189" s="87"/>
      <c r="AM189" s="87"/>
      <c r="AN189" s="87"/>
      <c r="AO189" s="87"/>
      <c r="AP189" s="87"/>
      <c r="AQ189" s="87"/>
    </row>
    <row r="190" spans="11:43" s="7" customFormat="1" x14ac:dyDescent="0.25"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  <c r="AA190" s="87"/>
      <c r="AB190" s="180"/>
      <c r="AC190" s="180"/>
      <c r="AD190" s="180"/>
      <c r="AE190" s="180"/>
      <c r="AF190" s="180"/>
      <c r="AG190" s="180"/>
      <c r="AH190" s="87"/>
      <c r="AI190" s="87"/>
      <c r="AJ190" s="87"/>
      <c r="AK190" s="87"/>
      <c r="AL190" s="87"/>
      <c r="AM190" s="87"/>
      <c r="AN190" s="87"/>
      <c r="AO190" s="87"/>
      <c r="AP190" s="87"/>
      <c r="AQ190" s="87"/>
    </row>
    <row r="191" spans="11:43" s="7" customFormat="1" x14ac:dyDescent="0.25"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  <c r="AA191" s="87"/>
      <c r="AB191" s="180"/>
      <c r="AC191" s="180"/>
      <c r="AD191" s="180"/>
      <c r="AE191" s="180"/>
      <c r="AF191" s="180"/>
      <c r="AG191" s="180"/>
      <c r="AH191" s="87"/>
      <c r="AI191" s="87"/>
      <c r="AJ191" s="87"/>
      <c r="AK191" s="87"/>
      <c r="AL191" s="87"/>
      <c r="AM191" s="87"/>
      <c r="AN191" s="87"/>
      <c r="AO191" s="87"/>
      <c r="AP191" s="87"/>
      <c r="AQ191" s="87"/>
    </row>
    <row r="192" spans="11:43" s="7" customFormat="1" x14ac:dyDescent="0.25"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  <c r="AA192" s="87"/>
      <c r="AB192" s="180"/>
      <c r="AC192" s="180"/>
      <c r="AD192" s="180"/>
      <c r="AE192" s="180"/>
      <c r="AF192" s="180"/>
      <c r="AG192" s="180"/>
      <c r="AH192" s="87"/>
      <c r="AI192" s="87"/>
      <c r="AJ192" s="87"/>
      <c r="AK192" s="87"/>
      <c r="AL192" s="87"/>
      <c r="AM192" s="87"/>
      <c r="AN192" s="87"/>
      <c r="AO192" s="87"/>
      <c r="AP192" s="87"/>
      <c r="AQ192" s="87"/>
    </row>
    <row r="193" spans="11:43" s="7" customFormat="1" x14ac:dyDescent="0.25"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  <c r="AA193" s="87"/>
      <c r="AB193" s="180"/>
      <c r="AC193" s="180"/>
      <c r="AD193" s="180"/>
      <c r="AE193" s="180"/>
      <c r="AF193" s="180"/>
      <c r="AG193" s="180"/>
      <c r="AH193" s="87"/>
      <c r="AI193" s="87"/>
      <c r="AJ193" s="87"/>
      <c r="AK193" s="87"/>
      <c r="AL193" s="87"/>
      <c r="AM193" s="87"/>
      <c r="AN193" s="87"/>
      <c r="AO193" s="87"/>
      <c r="AP193" s="87"/>
      <c r="AQ193" s="87"/>
    </row>
    <row r="194" spans="11:43" s="7" customFormat="1" x14ac:dyDescent="0.25">
      <c r="AB194" s="180"/>
      <c r="AC194" s="180"/>
      <c r="AD194" s="180"/>
      <c r="AE194" s="180"/>
      <c r="AF194" s="180"/>
      <c r="AG194" s="180"/>
    </row>
    <row r="195" spans="11:43" s="7" customFormat="1" x14ac:dyDescent="0.25">
      <c r="AB195" s="180"/>
      <c r="AC195" s="180"/>
      <c r="AD195" s="180"/>
      <c r="AE195" s="180"/>
      <c r="AF195" s="180"/>
      <c r="AG195" s="180"/>
    </row>
    <row r="196" spans="11:43" s="7" customFormat="1" x14ac:dyDescent="0.25">
      <c r="AB196" s="180"/>
      <c r="AC196" s="180"/>
      <c r="AD196" s="180"/>
      <c r="AE196" s="180"/>
      <c r="AF196" s="180"/>
      <c r="AG196" s="180"/>
    </row>
    <row r="197" spans="11:43" s="7" customFormat="1" x14ac:dyDescent="0.25">
      <c r="AB197" s="180"/>
      <c r="AC197" s="180"/>
      <c r="AD197" s="180"/>
      <c r="AE197" s="180"/>
      <c r="AF197" s="180"/>
      <c r="AG197" s="180"/>
    </row>
    <row r="198" spans="11:43" s="7" customFormat="1" x14ac:dyDescent="0.25">
      <c r="AB198" s="180"/>
      <c r="AC198" s="180"/>
      <c r="AD198" s="180"/>
      <c r="AE198" s="180"/>
      <c r="AF198" s="180"/>
      <c r="AG198" s="180"/>
    </row>
    <row r="199" spans="11:43" s="7" customFormat="1" x14ac:dyDescent="0.25">
      <c r="AB199" s="180"/>
      <c r="AC199" s="180"/>
      <c r="AD199" s="180"/>
      <c r="AE199" s="180"/>
      <c r="AF199" s="180"/>
      <c r="AG199" s="180"/>
    </row>
    <row r="200" spans="11:43" s="7" customFormat="1" x14ac:dyDescent="0.25">
      <c r="AB200" s="180"/>
      <c r="AC200" s="180"/>
      <c r="AD200" s="180"/>
      <c r="AE200" s="180"/>
      <c r="AF200" s="180"/>
      <c r="AG200" s="180"/>
    </row>
    <row r="201" spans="11:43" s="7" customFormat="1" x14ac:dyDescent="0.25">
      <c r="AB201" s="180"/>
      <c r="AC201" s="180"/>
      <c r="AD201" s="180"/>
      <c r="AE201" s="180"/>
      <c r="AF201" s="180"/>
      <c r="AG201" s="180"/>
    </row>
    <row r="202" spans="11:43" s="7" customFormat="1" x14ac:dyDescent="0.25">
      <c r="AB202" s="180"/>
      <c r="AC202" s="180"/>
      <c r="AD202" s="180"/>
      <c r="AE202" s="180"/>
      <c r="AF202" s="180"/>
      <c r="AG202" s="180"/>
    </row>
    <row r="203" spans="11:43" s="7" customFormat="1" x14ac:dyDescent="0.25">
      <c r="AB203" s="180"/>
      <c r="AC203" s="180"/>
      <c r="AD203" s="180"/>
      <c r="AE203" s="180"/>
      <c r="AF203" s="180"/>
      <c r="AG203" s="180"/>
    </row>
    <row r="204" spans="11:43" s="7" customFormat="1" x14ac:dyDescent="0.25">
      <c r="AB204" s="180"/>
      <c r="AC204" s="180"/>
      <c r="AD204" s="180"/>
      <c r="AE204" s="180"/>
      <c r="AF204" s="180"/>
      <c r="AG204" s="180"/>
    </row>
    <row r="205" spans="11:43" s="7" customFormat="1" x14ac:dyDescent="0.25">
      <c r="AB205" s="180"/>
      <c r="AC205" s="180"/>
      <c r="AD205" s="180"/>
      <c r="AE205" s="180"/>
      <c r="AF205" s="180"/>
      <c r="AG205" s="180"/>
    </row>
    <row r="206" spans="11:43" s="7" customFormat="1" x14ac:dyDescent="0.25">
      <c r="AB206" s="180"/>
      <c r="AC206" s="180"/>
      <c r="AD206" s="180"/>
      <c r="AE206" s="180"/>
      <c r="AF206" s="180"/>
      <c r="AG206" s="180"/>
    </row>
    <row r="207" spans="11:43" s="7" customFormat="1" x14ac:dyDescent="0.25">
      <c r="AB207" s="180"/>
      <c r="AC207" s="180"/>
      <c r="AD207" s="180"/>
      <c r="AE207" s="180"/>
      <c r="AF207" s="180"/>
      <c r="AG207" s="180"/>
    </row>
    <row r="208" spans="11:43" s="7" customFormat="1" x14ac:dyDescent="0.25">
      <c r="AB208" s="180"/>
      <c r="AC208" s="180"/>
      <c r="AD208" s="180"/>
      <c r="AE208" s="180"/>
      <c r="AF208" s="180"/>
      <c r="AG208" s="180"/>
    </row>
    <row r="209" spans="28:33" s="7" customFormat="1" x14ac:dyDescent="0.25">
      <c r="AB209" s="180"/>
      <c r="AC209" s="180"/>
      <c r="AD209" s="180"/>
      <c r="AE209" s="180"/>
      <c r="AF209" s="180"/>
      <c r="AG209" s="180"/>
    </row>
    <row r="210" spans="28:33" s="7" customFormat="1" x14ac:dyDescent="0.25">
      <c r="AB210" s="180"/>
      <c r="AC210" s="180"/>
      <c r="AD210" s="180"/>
      <c r="AE210" s="180"/>
      <c r="AF210" s="180"/>
      <c r="AG210" s="180"/>
    </row>
    <row r="211" spans="28:33" s="7" customFormat="1" x14ac:dyDescent="0.25">
      <c r="AB211" s="180"/>
      <c r="AC211" s="180"/>
      <c r="AD211" s="180"/>
      <c r="AE211" s="180"/>
      <c r="AF211" s="180"/>
      <c r="AG211" s="180"/>
    </row>
    <row r="212" spans="28:33" s="7" customFormat="1" x14ac:dyDescent="0.25">
      <c r="AB212" s="180"/>
      <c r="AC212" s="180"/>
      <c r="AD212" s="180"/>
      <c r="AE212" s="180"/>
      <c r="AF212" s="180"/>
      <c r="AG212" s="180"/>
    </row>
    <row r="213" spans="28:33" s="7" customFormat="1" x14ac:dyDescent="0.25">
      <c r="AB213" s="180"/>
      <c r="AC213" s="180"/>
      <c r="AD213" s="180"/>
      <c r="AE213" s="180"/>
      <c r="AF213" s="180"/>
      <c r="AG213" s="180"/>
    </row>
  </sheetData>
  <autoFilter ref="A3:AT149"/>
  <dataConsolidate/>
  <dataValidations count="3">
    <dataValidation type="list" allowBlank="1" showInputMessage="1" showErrorMessage="1" sqref="L8:L11 L17 L21:L26 L41">
      <formula1>"NA,CST2%,CST5%,VAT-5.5%,VAT14.5%,MHVAT5%,MHVAT13.5%,STAX @100%,STAX @25%,STAX @75%,SERVICE"</formula1>
    </dataValidation>
    <dataValidation type="list" allowBlank="1" showInputMessage="1" showErrorMessage="1" sqref="L18:L20 L5:L7 L12:L16 L27:L40 L42:L149">
      <formula1>"NA,CST2%,CST5%,VAT-5.5%,VAT14.5%,MHVAT5%,MHVAT13.5%,D VAT 5%, D VAT13.5%,STAX @100%,STAX @25%,STAX @75%,SERVICE"</formula1>
    </dataValidation>
    <dataValidation type="list" allowBlank="1" showInputMessage="1" showErrorMessage="1" sqref="AC5:AC149">
      <formula1>"NA,TDS194C-N,TDS194C-C,TDS194J-N,TDS194J-C,TDS194I,TDS Exe-194C-N,TDS Exe-194C-C,TDS Exe-194J-N,TDS Exe-194J-C,TDS Exe-194I"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3"/>
  <sheetViews>
    <sheetView showGridLines="0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C1" sqref="C1"/>
    </sheetView>
  </sheetViews>
  <sheetFormatPr defaultColWidth="8.85546875" defaultRowHeight="12.75" x14ac:dyDescent="0.2"/>
  <cols>
    <col min="1" max="1" width="3.5703125" style="181" bestFit="1" customWidth="1"/>
    <col min="2" max="2" width="34.42578125" style="181" customWidth="1"/>
    <col min="3" max="3" width="11.42578125" style="181" customWidth="1"/>
    <col min="4" max="4" width="18.140625" style="181" customWidth="1"/>
    <col min="5" max="5" width="17" style="181" customWidth="1"/>
    <col min="6" max="6" width="5.5703125" style="181" customWidth="1"/>
    <col min="7" max="7" width="11.7109375" style="181" bestFit="1" customWidth="1"/>
    <col min="8" max="8" width="11.5703125" style="181" customWidth="1"/>
    <col min="9" max="9" width="6.7109375" style="181" customWidth="1"/>
    <col min="10" max="10" width="8.42578125" style="181" customWidth="1"/>
    <col min="11" max="11" width="17.7109375" style="189" bestFit="1" customWidth="1"/>
    <col min="12" max="12" width="13.28515625" style="189" customWidth="1"/>
    <col min="13" max="13" width="11" style="181" bestFit="1" customWidth="1"/>
    <col min="14" max="14" width="7.7109375" style="181" customWidth="1"/>
    <col min="15" max="15" width="6.5703125" style="181" customWidth="1"/>
    <col min="16" max="16" width="8.42578125" style="181" customWidth="1"/>
    <col min="17" max="17" width="5.42578125" style="181" customWidth="1"/>
    <col min="18" max="18" width="11.7109375" style="181" customWidth="1"/>
    <col min="19" max="19" width="7.5703125" style="181" customWidth="1"/>
    <col min="20" max="20" width="10" style="181" customWidth="1"/>
    <col min="21" max="21" width="11" style="181" bestFit="1" customWidth="1"/>
    <col min="22" max="23" width="9.42578125" style="181" customWidth="1"/>
    <col min="24" max="24" width="8.85546875" style="181" customWidth="1"/>
    <col min="25" max="25" width="8" style="181" customWidth="1"/>
    <col min="26" max="26" width="8.28515625" style="181" customWidth="1"/>
    <col min="27" max="27" width="10.28515625" style="181" customWidth="1"/>
    <col min="28" max="32" width="8.28515625" style="181" customWidth="1"/>
    <col min="33" max="34" width="9.85546875" style="181" customWidth="1"/>
    <col min="35" max="35" width="9.42578125" style="181" customWidth="1"/>
    <col min="36" max="36" width="9.5703125" style="181" customWidth="1"/>
    <col min="37" max="37" width="10.7109375" style="181" bestFit="1" customWidth="1"/>
    <col min="38" max="40" width="9.5703125" style="181" customWidth="1"/>
    <col min="41" max="41" width="9.28515625" style="181" customWidth="1"/>
    <col min="42" max="42" width="41.5703125" style="181" customWidth="1"/>
    <col min="43" max="43" width="53.7109375" style="181" customWidth="1"/>
    <col min="44" max="44" width="36.42578125" style="181" customWidth="1"/>
    <col min="45" max="45" width="12.85546875" style="181" customWidth="1"/>
    <col min="46" max="260" width="8.85546875" style="181"/>
    <col min="261" max="261" width="3.5703125" style="181" bestFit="1" customWidth="1"/>
    <col min="262" max="262" width="18.140625" style="181" customWidth="1"/>
    <col min="263" max="263" width="11.42578125" style="181" customWidth="1"/>
    <col min="264" max="264" width="30.85546875" style="181" bestFit="1" customWidth="1"/>
    <col min="265" max="265" width="21.5703125" style="181" customWidth="1"/>
    <col min="266" max="266" width="5.5703125" style="181" customWidth="1"/>
    <col min="267" max="267" width="11.7109375" style="181" bestFit="1" customWidth="1"/>
    <col min="268" max="268" width="11.5703125" style="181" customWidth="1"/>
    <col min="269" max="269" width="6.7109375" style="181" customWidth="1"/>
    <col min="270" max="270" width="8.42578125" style="181" customWidth="1"/>
    <col min="271" max="271" width="12.42578125" style="181" customWidth="1"/>
    <col min="272" max="272" width="13.28515625" style="181" customWidth="1"/>
    <col min="273" max="273" width="8.140625" style="181" customWidth="1"/>
    <col min="274" max="274" width="5.5703125" style="181" customWidth="1"/>
    <col min="275" max="275" width="6.5703125" style="181" customWidth="1"/>
    <col min="276" max="276" width="8.42578125" style="181" customWidth="1"/>
    <col min="277" max="277" width="5.42578125" style="181" customWidth="1"/>
    <col min="278" max="278" width="11" style="181" customWidth="1"/>
    <col min="279" max="279" width="7.5703125" style="181" customWidth="1"/>
    <col min="280" max="280" width="10" style="181" customWidth="1"/>
    <col min="281" max="282" width="9.42578125" style="181" customWidth="1"/>
    <col min="283" max="284" width="8.85546875" style="181" customWidth="1"/>
    <col min="285" max="288" width="8.28515625" style="181" customWidth="1"/>
    <col min="289" max="290" width="9.85546875" style="181" customWidth="1"/>
    <col min="291" max="291" width="9.42578125" style="181" customWidth="1"/>
    <col min="292" max="292" width="9.5703125" style="181" customWidth="1"/>
    <col min="293" max="293" width="10.7109375" style="181" bestFit="1" customWidth="1"/>
    <col min="294" max="296" width="9.5703125" style="181" customWidth="1"/>
    <col min="297" max="297" width="9.28515625" style="181" customWidth="1"/>
    <col min="298" max="298" width="41.5703125" style="181" customWidth="1"/>
    <col min="299" max="299" width="53.7109375" style="181" customWidth="1"/>
    <col min="300" max="300" width="36.42578125" style="181" customWidth="1"/>
    <col min="301" max="301" width="12.85546875" style="181" customWidth="1"/>
    <col min="302" max="516" width="8.85546875" style="181"/>
    <col min="517" max="517" width="3.5703125" style="181" bestFit="1" customWidth="1"/>
    <col min="518" max="518" width="18.140625" style="181" customWidth="1"/>
    <col min="519" max="519" width="11.42578125" style="181" customWidth="1"/>
    <col min="520" max="520" width="30.85546875" style="181" bestFit="1" customWidth="1"/>
    <col min="521" max="521" width="21.5703125" style="181" customWidth="1"/>
    <col min="522" max="522" width="5.5703125" style="181" customWidth="1"/>
    <col min="523" max="523" width="11.7109375" style="181" bestFit="1" customWidth="1"/>
    <col min="524" max="524" width="11.5703125" style="181" customWidth="1"/>
    <col min="525" max="525" width="6.7109375" style="181" customWidth="1"/>
    <col min="526" max="526" width="8.42578125" style="181" customWidth="1"/>
    <col min="527" max="527" width="12.42578125" style="181" customWidth="1"/>
    <col min="528" max="528" width="13.28515625" style="181" customWidth="1"/>
    <col min="529" max="529" width="8.140625" style="181" customWidth="1"/>
    <col min="530" max="530" width="5.5703125" style="181" customWidth="1"/>
    <col min="531" max="531" width="6.5703125" style="181" customWidth="1"/>
    <col min="532" max="532" width="8.42578125" style="181" customWidth="1"/>
    <col min="533" max="533" width="5.42578125" style="181" customWidth="1"/>
    <col min="534" max="534" width="11" style="181" customWidth="1"/>
    <col min="535" max="535" width="7.5703125" style="181" customWidth="1"/>
    <col min="536" max="536" width="10" style="181" customWidth="1"/>
    <col min="537" max="538" width="9.42578125" style="181" customWidth="1"/>
    <col min="539" max="540" width="8.85546875" style="181" customWidth="1"/>
    <col min="541" max="544" width="8.28515625" style="181" customWidth="1"/>
    <col min="545" max="546" width="9.85546875" style="181" customWidth="1"/>
    <col min="547" max="547" width="9.42578125" style="181" customWidth="1"/>
    <col min="548" max="548" width="9.5703125" style="181" customWidth="1"/>
    <col min="549" max="549" width="10.7109375" style="181" bestFit="1" customWidth="1"/>
    <col min="550" max="552" width="9.5703125" style="181" customWidth="1"/>
    <col min="553" max="553" width="9.28515625" style="181" customWidth="1"/>
    <col min="554" max="554" width="41.5703125" style="181" customWidth="1"/>
    <col min="555" max="555" width="53.7109375" style="181" customWidth="1"/>
    <col min="556" max="556" width="36.42578125" style="181" customWidth="1"/>
    <col min="557" max="557" width="12.85546875" style="181" customWidth="1"/>
    <col min="558" max="772" width="8.85546875" style="181"/>
    <col min="773" max="773" width="3.5703125" style="181" bestFit="1" customWidth="1"/>
    <col min="774" max="774" width="18.140625" style="181" customWidth="1"/>
    <col min="775" max="775" width="11.42578125" style="181" customWidth="1"/>
    <col min="776" max="776" width="30.85546875" style="181" bestFit="1" customWidth="1"/>
    <col min="777" max="777" width="21.5703125" style="181" customWidth="1"/>
    <col min="778" max="778" width="5.5703125" style="181" customWidth="1"/>
    <col min="779" max="779" width="11.7109375" style="181" bestFit="1" customWidth="1"/>
    <col min="780" max="780" width="11.5703125" style="181" customWidth="1"/>
    <col min="781" max="781" width="6.7109375" style="181" customWidth="1"/>
    <col min="782" max="782" width="8.42578125" style="181" customWidth="1"/>
    <col min="783" max="783" width="12.42578125" style="181" customWidth="1"/>
    <col min="784" max="784" width="13.28515625" style="181" customWidth="1"/>
    <col min="785" max="785" width="8.140625" style="181" customWidth="1"/>
    <col min="786" max="786" width="5.5703125" style="181" customWidth="1"/>
    <col min="787" max="787" width="6.5703125" style="181" customWidth="1"/>
    <col min="788" max="788" width="8.42578125" style="181" customWidth="1"/>
    <col min="789" max="789" width="5.42578125" style="181" customWidth="1"/>
    <col min="790" max="790" width="11" style="181" customWidth="1"/>
    <col min="791" max="791" width="7.5703125" style="181" customWidth="1"/>
    <col min="792" max="792" width="10" style="181" customWidth="1"/>
    <col min="793" max="794" width="9.42578125" style="181" customWidth="1"/>
    <col min="795" max="796" width="8.85546875" style="181" customWidth="1"/>
    <col min="797" max="800" width="8.28515625" style="181" customWidth="1"/>
    <col min="801" max="802" width="9.85546875" style="181" customWidth="1"/>
    <col min="803" max="803" width="9.42578125" style="181" customWidth="1"/>
    <col min="804" max="804" width="9.5703125" style="181" customWidth="1"/>
    <col min="805" max="805" width="10.7109375" style="181" bestFit="1" customWidth="1"/>
    <col min="806" max="808" width="9.5703125" style="181" customWidth="1"/>
    <col min="809" max="809" width="9.28515625" style="181" customWidth="1"/>
    <col min="810" max="810" width="41.5703125" style="181" customWidth="1"/>
    <col min="811" max="811" width="53.7109375" style="181" customWidth="1"/>
    <col min="812" max="812" width="36.42578125" style="181" customWidth="1"/>
    <col min="813" max="813" width="12.85546875" style="181" customWidth="1"/>
    <col min="814" max="1028" width="8.85546875" style="181"/>
    <col min="1029" max="1029" width="3.5703125" style="181" bestFit="1" customWidth="1"/>
    <col min="1030" max="1030" width="18.140625" style="181" customWidth="1"/>
    <col min="1031" max="1031" width="11.42578125" style="181" customWidth="1"/>
    <col min="1032" max="1032" width="30.85546875" style="181" bestFit="1" customWidth="1"/>
    <col min="1033" max="1033" width="21.5703125" style="181" customWidth="1"/>
    <col min="1034" max="1034" width="5.5703125" style="181" customWidth="1"/>
    <col min="1035" max="1035" width="11.7109375" style="181" bestFit="1" customWidth="1"/>
    <col min="1036" max="1036" width="11.5703125" style="181" customWidth="1"/>
    <col min="1037" max="1037" width="6.7109375" style="181" customWidth="1"/>
    <col min="1038" max="1038" width="8.42578125" style="181" customWidth="1"/>
    <col min="1039" max="1039" width="12.42578125" style="181" customWidth="1"/>
    <col min="1040" max="1040" width="13.28515625" style="181" customWidth="1"/>
    <col min="1041" max="1041" width="8.140625" style="181" customWidth="1"/>
    <col min="1042" max="1042" width="5.5703125" style="181" customWidth="1"/>
    <col min="1043" max="1043" width="6.5703125" style="181" customWidth="1"/>
    <col min="1044" max="1044" width="8.42578125" style="181" customWidth="1"/>
    <col min="1045" max="1045" width="5.42578125" style="181" customWidth="1"/>
    <col min="1046" max="1046" width="11" style="181" customWidth="1"/>
    <col min="1047" max="1047" width="7.5703125" style="181" customWidth="1"/>
    <col min="1048" max="1048" width="10" style="181" customWidth="1"/>
    <col min="1049" max="1050" width="9.42578125" style="181" customWidth="1"/>
    <col min="1051" max="1052" width="8.85546875" style="181" customWidth="1"/>
    <col min="1053" max="1056" width="8.28515625" style="181" customWidth="1"/>
    <col min="1057" max="1058" width="9.85546875" style="181" customWidth="1"/>
    <col min="1059" max="1059" width="9.42578125" style="181" customWidth="1"/>
    <col min="1060" max="1060" width="9.5703125" style="181" customWidth="1"/>
    <col min="1061" max="1061" width="10.7109375" style="181" bestFit="1" customWidth="1"/>
    <col min="1062" max="1064" width="9.5703125" style="181" customWidth="1"/>
    <col min="1065" max="1065" width="9.28515625" style="181" customWidth="1"/>
    <col min="1066" max="1066" width="41.5703125" style="181" customWidth="1"/>
    <col min="1067" max="1067" width="53.7109375" style="181" customWidth="1"/>
    <col min="1068" max="1068" width="36.42578125" style="181" customWidth="1"/>
    <col min="1069" max="1069" width="12.85546875" style="181" customWidth="1"/>
    <col min="1070" max="1284" width="8.85546875" style="181"/>
    <col min="1285" max="1285" width="3.5703125" style="181" bestFit="1" customWidth="1"/>
    <col min="1286" max="1286" width="18.140625" style="181" customWidth="1"/>
    <col min="1287" max="1287" width="11.42578125" style="181" customWidth="1"/>
    <col min="1288" max="1288" width="30.85546875" style="181" bestFit="1" customWidth="1"/>
    <col min="1289" max="1289" width="21.5703125" style="181" customWidth="1"/>
    <col min="1290" max="1290" width="5.5703125" style="181" customWidth="1"/>
    <col min="1291" max="1291" width="11.7109375" style="181" bestFit="1" customWidth="1"/>
    <col min="1292" max="1292" width="11.5703125" style="181" customWidth="1"/>
    <col min="1293" max="1293" width="6.7109375" style="181" customWidth="1"/>
    <col min="1294" max="1294" width="8.42578125" style="181" customWidth="1"/>
    <col min="1295" max="1295" width="12.42578125" style="181" customWidth="1"/>
    <col min="1296" max="1296" width="13.28515625" style="181" customWidth="1"/>
    <col min="1297" max="1297" width="8.140625" style="181" customWidth="1"/>
    <col min="1298" max="1298" width="5.5703125" style="181" customWidth="1"/>
    <col min="1299" max="1299" width="6.5703125" style="181" customWidth="1"/>
    <col min="1300" max="1300" width="8.42578125" style="181" customWidth="1"/>
    <col min="1301" max="1301" width="5.42578125" style="181" customWidth="1"/>
    <col min="1302" max="1302" width="11" style="181" customWidth="1"/>
    <col min="1303" max="1303" width="7.5703125" style="181" customWidth="1"/>
    <col min="1304" max="1304" width="10" style="181" customWidth="1"/>
    <col min="1305" max="1306" width="9.42578125" style="181" customWidth="1"/>
    <col min="1307" max="1308" width="8.85546875" style="181" customWidth="1"/>
    <col min="1309" max="1312" width="8.28515625" style="181" customWidth="1"/>
    <col min="1313" max="1314" width="9.85546875" style="181" customWidth="1"/>
    <col min="1315" max="1315" width="9.42578125" style="181" customWidth="1"/>
    <col min="1316" max="1316" width="9.5703125" style="181" customWidth="1"/>
    <col min="1317" max="1317" width="10.7109375" style="181" bestFit="1" customWidth="1"/>
    <col min="1318" max="1320" width="9.5703125" style="181" customWidth="1"/>
    <col min="1321" max="1321" width="9.28515625" style="181" customWidth="1"/>
    <col min="1322" max="1322" width="41.5703125" style="181" customWidth="1"/>
    <col min="1323" max="1323" width="53.7109375" style="181" customWidth="1"/>
    <col min="1324" max="1324" width="36.42578125" style="181" customWidth="1"/>
    <col min="1325" max="1325" width="12.85546875" style="181" customWidth="1"/>
    <col min="1326" max="1540" width="8.85546875" style="181"/>
    <col min="1541" max="1541" width="3.5703125" style="181" bestFit="1" customWidth="1"/>
    <col min="1542" max="1542" width="18.140625" style="181" customWidth="1"/>
    <col min="1543" max="1543" width="11.42578125" style="181" customWidth="1"/>
    <col min="1544" max="1544" width="30.85546875" style="181" bestFit="1" customWidth="1"/>
    <col min="1545" max="1545" width="21.5703125" style="181" customWidth="1"/>
    <col min="1546" max="1546" width="5.5703125" style="181" customWidth="1"/>
    <col min="1547" max="1547" width="11.7109375" style="181" bestFit="1" customWidth="1"/>
    <col min="1548" max="1548" width="11.5703125" style="181" customWidth="1"/>
    <col min="1549" max="1549" width="6.7109375" style="181" customWidth="1"/>
    <col min="1550" max="1550" width="8.42578125" style="181" customWidth="1"/>
    <col min="1551" max="1551" width="12.42578125" style="181" customWidth="1"/>
    <col min="1552" max="1552" width="13.28515625" style="181" customWidth="1"/>
    <col min="1553" max="1553" width="8.140625" style="181" customWidth="1"/>
    <col min="1554" max="1554" width="5.5703125" style="181" customWidth="1"/>
    <col min="1555" max="1555" width="6.5703125" style="181" customWidth="1"/>
    <col min="1556" max="1556" width="8.42578125" style="181" customWidth="1"/>
    <col min="1557" max="1557" width="5.42578125" style="181" customWidth="1"/>
    <col min="1558" max="1558" width="11" style="181" customWidth="1"/>
    <col min="1559" max="1559" width="7.5703125" style="181" customWidth="1"/>
    <col min="1560" max="1560" width="10" style="181" customWidth="1"/>
    <col min="1561" max="1562" width="9.42578125" style="181" customWidth="1"/>
    <col min="1563" max="1564" width="8.85546875" style="181" customWidth="1"/>
    <col min="1565" max="1568" width="8.28515625" style="181" customWidth="1"/>
    <col min="1569" max="1570" width="9.85546875" style="181" customWidth="1"/>
    <col min="1571" max="1571" width="9.42578125" style="181" customWidth="1"/>
    <col min="1572" max="1572" width="9.5703125" style="181" customWidth="1"/>
    <col min="1573" max="1573" width="10.7109375" style="181" bestFit="1" customWidth="1"/>
    <col min="1574" max="1576" width="9.5703125" style="181" customWidth="1"/>
    <col min="1577" max="1577" width="9.28515625" style="181" customWidth="1"/>
    <col min="1578" max="1578" width="41.5703125" style="181" customWidth="1"/>
    <col min="1579" max="1579" width="53.7109375" style="181" customWidth="1"/>
    <col min="1580" max="1580" width="36.42578125" style="181" customWidth="1"/>
    <col min="1581" max="1581" width="12.85546875" style="181" customWidth="1"/>
    <col min="1582" max="1796" width="8.85546875" style="181"/>
    <col min="1797" max="1797" width="3.5703125" style="181" bestFit="1" customWidth="1"/>
    <col min="1798" max="1798" width="18.140625" style="181" customWidth="1"/>
    <col min="1799" max="1799" width="11.42578125" style="181" customWidth="1"/>
    <col min="1800" max="1800" width="30.85546875" style="181" bestFit="1" customWidth="1"/>
    <col min="1801" max="1801" width="21.5703125" style="181" customWidth="1"/>
    <col min="1802" max="1802" width="5.5703125" style="181" customWidth="1"/>
    <col min="1803" max="1803" width="11.7109375" style="181" bestFit="1" customWidth="1"/>
    <col min="1804" max="1804" width="11.5703125" style="181" customWidth="1"/>
    <col min="1805" max="1805" width="6.7109375" style="181" customWidth="1"/>
    <col min="1806" max="1806" width="8.42578125" style="181" customWidth="1"/>
    <col min="1807" max="1807" width="12.42578125" style="181" customWidth="1"/>
    <col min="1808" max="1808" width="13.28515625" style="181" customWidth="1"/>
    <col min="1809" max="1809" width="8.140625" style="181" customWidth="1"/>
    <col min="1810" max="1810" width="5.5703125" style="181" customWidth="1"/>
    <col min="1811" max="1811" width="6.5703125" style="181" customWidth="1"/>
    <col min="1812" max="1812" width="8.42578125" style="181" customWidth="1"/>
    <col min="1813" max="1813" width="5.42578125" style="181" customWidth="1"/>
    <col min="1814" max="1814" width="11" style="181" customWidth="1"/>
    <col min="1815" max="1815" width="7.5703125" style="181" customWidth="1"/>
    <col min="1816" max="1816" width="10" style="181" customWidth="1"/>
    <col min="1817" max="1818" width="9.42578125" style="181" customWidth="1"/>
    <col min="1819" max="1820" width="8.85546875" style="181" customWidth="1"/>
    <col min="1821" max="1824" width="8.28515625" style="181" customWidth="1"/>
    <col min="1825" max="1826" width="9.85546875" style="181" customWidth="1"/>
    <col min="1827" max="1827" width="9.42578125" style="181" customWidth="1"/>
    <col min="1828" max="1828" width="9.5703125" style="181" customWidth="1"/>
    <col min="1829" max="1829" width="10.7109375" style="181" bestFit="1" customWidth="1"/>
    <col min="1830" max="1832" width="9.5703125" style="181" customWidth="1"/>
    <col min="1833" max="1833" width="9.28515625" style="181" customWidth="1"/>
    <col min="1834" max="1834" width="41.5703125" style="181" customWidth="1"/>
    <col min="1835" max="1835" width="53.7109375" style="181" customWidth="1"/>
    <col min="1836" max="1836" width="36.42578125" style="181" customWidth="1"/>
    <col min="1837" max="1837" width="12.85546875" style="181" customWidth="1"/>
    <col min="1838" max="2052" width="8.85546875" style="181"/>
    <col min="2053" max="2053" width="3.5703125" style="181" bestFit="1" customWidth="1"/>
    <col min="2054" max="2054" width="18.140625" style="181" customWidth="1"/>
    <col min="2055" max="2055" width="11.42578125" style="181" customWidth="1"/>
    <col min="2056" max="2056" width="30.85546875" style="181" bestFit="1" customWidth="1"/>
    <col min="2057" max="2057" width="21.5703125" style="181" customWidth="1"/>
    <col min="2058" max="2058" width="5.5703125" style="181" customWidth="1"/>
    <col min="2059" max="2059" width="11.7109375" style="181" bestFit="1" customWidth="1"/>
    <col min="2060" max="2060" width="11.5703125" style="181" customWidth="1"/>
    <col min="2061" max="2061" width="6.7109375" style="181" customWidth="1"/>
    <col min="2062" max="2062" width="8.42578125" style="181" customWidth="1"/>
    <col min="2063" max="2063" width="12.42578125" style="181" customWidth="1"/>
    <col min="2064" max="2064" width="13.28515625" style="181" customWidth="1"/>
    <col min="2065" max="2065" width="8.140625" style="181" customWidth="1"/>
    <col min="2066" max="2066" width="5.5703125" style="181" customWidth="1"/>
    <col min="2067" max="2067" width="6.5703125" style="181" customWidth="1"/>
    <col min="2068" max="2068" width="8.42578125" style="181" customWidth="1"/>
    <col min="2069" max="2069" width="5.42578125" style="181" customWidth="1"/>
    <col min="2070" max="2070" width="11" style="181" customWidth="1"/>
    <col min="2071" max="2071" width="7.5703125" style="181" customWidth="1"/>
    <col min="2072" max="2072" width="10" style="181" customWidth="1"/>
    <col min="2073" max="2074" width="9.42578125" style="181" customWidth="1"/>
    <col min="2075" max="2076" width="8.85546875" style="181" customWidth="1"/>
    <col min="2077" max="2080" width="8.28515625" style="181" customWidth="1"/>
    <col min="2081" max="2082" width="9.85546875" style="181" customWidth="1"/>
    <col min="2083" max="2083" width="9.42578125" style="181" customWidth="1"/>
    <col min="2084" max="2084" width="9.5703125" style="181" customWidth="1"/>
    <col min="2085" max="2085" width="10.7109375" style="181" bestFit="1" customWidth="1"/>
    <col min="2086" max="2088" width="9.5703125" style="181" customWidth="1"/>
    <col min="2089" max="2089" width="9.28515625" style="181" customWidth="1"/>
    <col min="2090" max="2090" width="41.5703125" style="181" customWidth="1"/>
    <col min="2091" max="2091" width="53.7109375" style="181" customWidth="1"/>
    <col min="2092" max="2092" width="36.42578125" style="181" customWidth="1"/>
    <col min="2093" max="2093" width="12.85546875" style="181" customWidth="1"/>
    <col min="2094" max="2308" width="8.85546875" style="181"/>
    <col min="2309" max="2309" width="3.5703125" style="181" bestFit="1" customWidth="1"/>
    <col min="2310" max="2310" width="18.140625" style="181" customWidth="1"/>
    <col min="2311" max="2311" width="11.42578125" style="181" customWidth="1"/>
    <col min="2312" max="2312" width="30.85546875" style="181" bestFit="1" customWidth="1"/>
    <col min="2313" max="2313" width="21.5703125" style="181" customWidth="1"/>
    <col min="2314" max="2314" width="5.5703125" style="181" customWidth="1"/>
    <col min="2315" max="2315" width="11.7109375" style="181" bestFit="1" customWidth="1"/>
    <col min="2316" max="2316" width="11.5703125" style="181" customWidth="1"/>
    <col min="2317" max="2317" width="6.7109375" style="181" customWidth="1"/>
    <col min="2318" max="2318" width="8.42578125" style="181" customWidth="1"/>
    <col min="2319" max="2319" width="12.42578125" style="181" customWidth="1"/>
    <col min="2320" max="2320" width="13.28515625" style="181" customWidth="1"/>
    <col min="2321" max="2321" width="8.140625" style="181" customWidth="1"/>
    <col min="2322" max="2322" width="5.5703125" style="181" customWidth="1"/>
    <col min="2323" max="2323" width="6.5703125" style="181" customWidth="1"/>
    <col min="2324" max="2324" width="8.42578125" style="181" customWidth="1"/>
    <col min="2325" max="2325" width="5.42578125" style="181" customWidth="1"/>
    <col min="2326" max="2326" width="11" style="181" customWidth="1"/>
    <col min="2327" max="2327" width="7.5703125" style="181" customWidth="1"/>
    <col min="2328" max="2328" width="10" style="181" customWidth="1"/>
    <col min="2329" max="2330" width="9.42578125" style="181" customWidth="1"/>
    <col min="2331" max="2332" width="8.85546875" style="181" customWidth="1"/>
    <col min="2333" max="2336" width="8.28515625" style="181" customWidth="1"/>
    <col min="2337" max="2338" width="9.85546875" style="181" customWidth="1"/>
    <col min="2339" max="2339" width="9.42578125" style="181" customWidth="1"/>
    <col min="2340" max="2340" width="9.5703125" style="181" customWidth="1"/>
    <col min="2341" max="2341" width="10.7109375" style="181" bestFit="1" customWidth="1"/>
    <col min="2342" max="2344" width="9.5703125" style="181" customWidth="1"/>
    <col min="2345" max="2345" width="9.28515625" style="181" customWidth="1"/>
    <col min="2346" max="2346" width="41.5703125" style="181" customWidth="1"/>
    <col min="2347" max="2347" width="53.7109375" style="181" customWidth="1"/>
    <col min="2348" max="2348" width="36.42578125" style="181" customWidth="1"/>
    <col min="2349" max="2349" width="12.85546875" style="181" customWidth="1"/>
    <col min="2350" max="2564" width="8.85546875" style="181"/>
    <col min="2565" max="2565" width="3.5703125" style="181" bestFit="1" customWidth="1"/>
    <col min="2566" max="2566" width="18.140625" style="181" customWidth="1"/>
    <col min="2567" max="2567" width="11.42578125" style="181" customWidth="1"/>
    <col min="2568" max="2568" width="30.85546875" style="181" bestFit="1" customWidth="1"/>
    <col min="2569" max="2569" width="21.5703125" style="181" customWidth="1"/>
    <col min="2570" max="2570" width="5.5703125" style="181" customWidth="1"/>
    <col min="2571" max="2571" width="11.7109375" style="181" bestFit="1" customWidth="1"/>
    <col min="2572" max="2572" width="11.5703125" style="181" customWidth="1"/>
    <col min="2573" max="2573" width="6.7109375" style="181" customWidth="1"/>
    <col min="2574" max="2574" width="8.42578125" style="181" customWidth="1"/>
    <col min="2575" max="2575" width="12.42578125" style="181" customWidth="1"/>
    <col min="2576" max="2576" width="13.28515625" style="181" customWidth="1"/>
    <col min="2577" max="2577" width="8.140625" style="181" customWidth="1"/>
    <col min="2578" max="2578" width="5.5703125" style="181" customWidth="1"/>
    <col min="2579" max="2579" width="6.5703125" style="181" customWidth="1"/>
    <col min="2580" max="2580" width="8.42578125" style="181" customWidth="1"/>
    <col min="2581" max="2581" width="5.42578125" style="181" customWidth="1"/>
    <col min="2582" max="2582" width="11" style="181" customWidth="1"/>
    <col min="2583" max="2583" width="7.5703125" style="181" customWidth="1"/>
    <col min="2584" max="2584" width="10" style="181" customWidth="1"/>
    <col min="2585" max="2586" width="9.42578125" style="181" customWidth="1"/>
    <col min="2587" max="2588" width="8.85546875" style="181" customWidth="1"/>
    <col min="2589" max="2592" width="8.28515625" style="181" customWidth="1"/>
    <col min="2593" max="2594" width="9.85546875" style="181" customWidth="1"/>
    <col min="2595" max="2595" width="9.42578125" style="181" customWidth="1"/>
    <col min="2596" max="2596" width="9.5703125" style="181" customWidth="1"/>
    <col min="2597" max="2597" width="10.7109375" style="181" bestFit="1" customWidth="1"/>
    <col min="2598" max="2600" width="9.5703125" style="181" customWidth="1"/>
    <col min="2601" max="2601" width="9.28515625" style="181" customWidth="1"/>
    <col min="2602" max="2602" width="41.5703125" style="181" customWidth="1"/>
    <col min="2603" max="2603" width="53.7109375" style="181" customWidth="1"/>
    <col min="2604" max="2604" width="36.42578125" style="181" customWidth="1"/>
    <col min="2605" max="2605" width="12.85546875" style="181" customWidth="1"/>
    <col min="2606" max="2820" width="8.85546875" style="181"/>
    <col min="2821" max="2821" width="3.5703125" style="181" bestFit="1" customWidth="1"/>
    <col min="2822" max="2822" width="18.140625" style="181" customWidth="1"/>
    <col min="2823" max="2823" width="11.42578125" style="181" customWidth="1"/>
    <col min="2824" max="2824" width="30.85546875" style="181" bestFit="1" customWidth="1"/>
    <col min="2825" max="2825" width="21.5703125" style="181" customWidth="1"/>
    <col min="2826" max="2826" width="5.5703125" style="181" customWidth="1"/>
    <col min="2827" max="2827" width="11.7109375" style="181" bestFit="1" customWidth="1"/>
    <col min="2828" max="2828" width="11.5703125" style="181" customWidth="1"/>
    <col min="2829" max="2829" width="6.7109375" style="181" customWidth="1"/>
    <col min="2830" max="2830" width="8.42578125" style="181" customWidth="1"/>
    <col min="2831" max="2831" width="12.42578125" style="181" customWidth="1"/>
    <col min="2832" max="2832" width="13.28515625" style="181" customWidth="1"/>
    <col min="2833" max="2833" width="8.140625" style="181" customWidth="1"/>
    <col min="2834" max="2834" width="5.5703125" style="181" customWidth="1"/>
    <col min="2835" max="2835" width="6.5703125" style="181" customWidth="1"/>
    <col min="2836" max="2836" width="8.42578125" style="181" customWidth="1"/>
    <col min="2837" max="2837" width="5.42578125" style="181" customWidth="1"/>
    <col min="2838" max="2838" width="11" style="181" customWidth="1"/>
    <col min="2839" max="2839" width="7.5703125" style="181" customWidth="1"/>
    <col min="2840" max="2840" width="10" style="181" customWidth="1"/>
    <col min="2841" max="2842" width="9.42578125" style="181" customWidth="1"/>
    <col min="2843" max="2844" width="8.85546875" style="181" customWidth="1"/>
    <col min="2845" max="2848" width="8.28515625" style="181" customWidth="1"/>
    <col min="2849" max="2850" width="9.85546875" style="181" customWidth="1"/>
    <col min="2851" max="2851" width="9.42578125" style="181" customWidth="1"/>
    <col min="2852" max="2852" width="9.5703125" style="181" customWidth="1"/>
    <col min="2853" max="2853" width="10.7109375" style="181" bestFit="1" customWidth="1"/>
    <col min="2854" max="2856" width="9.5703125" style="181" customWidth="1"/>
    <col min="2857" max="2857" width="9.28515625" style="181" customWidth="1"/>
    <col min="2858" max="2858" width="41.5703125" style="181" customWidth="1"/>
    <col min="2859" max="2859" width="53.7109375" style="181" customWidth="1"/>
    <col min="2860" max="2860" width="36.42578125" style="181" customWidth="1"/>
    <col min="2861" max="2861" width="12.85546875" style="181" customWidth="1"/>
    <col min="2862" max="3076" width="8.85546875" style="181"/>
    <col min="3077" max="3077" width="3.5703125" style="181" bestFit="1" customWidth="1"/>
    <col min="3078" max="3078" width="18.140625" style="181" customWidth="1"/>
    <col min="3079" max="3079" width="11.42578125" style="181" customWidth="1"/>
    <col min="3080" max="3080" width="30.85546875" style="181" bestFit="1" customWidth="1"/>
    <col min="3081" max="3081" width="21.5703125" style="181" customWidth="1"/>
    <col min="3082" max="3082" width="5.5703125" style="181" customWidth="1"/>
    <col min="3083" max="3083" width="11.7109375" style="181" bestFit="1" customWidth="1"/>
    <col min="3084" max="3084" width="11.5703125" style="181" customWidth="1"/>
    <col min="3085" max="3085" width="6.7109375" style="181" customWidth="1"/>
    <col min="3086" max="3086" width="8.42578125" style="181" customWidth="1"/>
    <col min="3087" max="3087" width="12.42578125" style="181" customWidth="1"/>
    <col min="3088" max="3088" width="13.28515625" style="181" customWidth="1"/>
    <col min="3089" max="3089" width="8.140625" style="181" customWidth="1"/>
    <col min="3090" max="3090" width="5.5703125" style="181" customWidth="1"/>
    <col min="3091" max="3091" width="6.5703125" style="181" customWidth="1"/>
    <col min="3092" max="3092" width="8.42578125" style="181" customWidth="1"/>
    <col min="3093" max="3093" width="5.42578125" style="181" customWidth="1"/>
    <col min="3094" max="3094" width="11" style="181" customWidth="1"/>
    <col min="3095" max="3095" width="7.5703125" style="181" customWidth="1"/>
    <col min="3096" max="3096" width="10" style="181" customWidth="1"/>
    <col min="3097" max="3098" width="9.42578125" style="181" customWidth="1"/>
    <col min="3099" max="3100" width="8.85546875" style="181" customWidth="1"/>
    <col min="3101" max="3104" width="8.28515625" style="181" customWidth="1"/>
    <col min="3105" max="3106" width="9.85546875" style="181" customWidth="1"/>
    <col min="3107" max="3107" width="9.42578125" style="181" customWidth="1"/>
    <col min="3108" max="3108" width="9.5703125" style="181" customWidth="1"/>
    <col min="3109" max="3109" width="10.7109375" style="181" bestFit="1" customWidth="1"/>
    <col min="3110" max="3112" width="9.5703125" style="181" customWidth="1"/>
    <col min="3113" max="3113" width="9.28515625" style="181" customWidth="1"/>
    <col min="3114" max="3114" width="41.5703125" style="181" customWidth="1"/>
    <col min="3115" max="3115" width="53.7109375" style="181" customWidth="1"/>
    <col min="3116" max="3116" width="36.42578125" style="181" customWidth="1"/>
    <col min="3117" max="3117" width="12.85546875" style="181" customWidth="1"/>
    <col min="3118" max="3332" width="8.85546875" style="181"/>
    <col min="3333" max="3333" width="3.5703125" style="181" bestFit="1" customWidth="1"/>
    <col min="3334" max="3334" width="18.140625" style="181" customWidth="1"/>
    <col min="3335" max="3335" width="11.42578125" style="181" customWidth="1"/>
    <col min="3336" max="3336" width="30.85546875" style="181" bestFit="1" customWidth="1"/>
    <col min="3337" max="3337" width="21.5703125" style="181" customWidth="1"/>
    <col min="3338" max="3338" width="5.5703125" style="181" customWidth="1"/>
    <col min="3339" max="3339" width="11.7109375" style="181" bestFit="1" customWidth="1"/>
    <col min="3340" max="3340" width="11.5703125" style="181" customWidth="1"/>
    <col min="3341" max="3341" width="6.7109375" style="181" customWidth="1"/>
    <col min="3342" max="3342" width="8.42578125" style="181" customWidth="1"/>
    <col min="3343" max="3343" width="12.42578125" style="181" customWidth="1"/>
    <col min="3344" max="3344" width="13.28515625" style="181" customWidth="1"/>
    <col min="3345" max="3345" width="8.140625" style="181" customWidth="1"/>
    <col min="3346" max="3346" width="5.5703125" style="181" customWidth="1"/>
    <col min="3347" max="3347" width="6.5703125" style="181" customWidth="1"/>
    <col min="3348" max="3348" width="8.42578125" style="181" customWidth="1"/>
    <col min="3349" max="3349" width="5.42578125" style="181" customWidth="1"/>
    <col min="3350" max="3350" width="11" style="181" customWidth="1"/>
    <col min="3351" max="3351" width="7.5703125" style="181" customWidth="1"/>
    <col min="3352" max="3352" width="10" style="181" customWidth="1"/>
    <col min="3353" max="3354" width="9.42578125" style="181" customWidth="1"/>
    <col min="3355" max="3356" width="8.85546875" style="181" customWidth="1"/>
    <col min="3357" max="3360" width="8.28515625" style="181" customWidth="1"/>
    <col min="3361" max="3362" width="9.85546875" style="181" customWidth="1"/>
    <col min="3363" max="3363" width="9.42578125" style="181" customWidth="1"/>
    <col min="3364" max="3364" width="9.5703125" style="181" customWidth="1"/>
    <col min="3365" max="3365" width="10.7109375" style="181" bestFit="1" customWidth="1"/>
    <col min="3366" max="3368" width="9.5703125" style="181" customWidth="1"/>
    <col min="3369" max="3369" width="9.28515625" style="181" customWidth="1"/>
    <col min="3370" max="3370" width="41.5703125" style="181" customWidth="1"/>
    <col min="3371" max="3371" width="53.7109375" style="181" customWidth="1"/>
    <col min="3372" max="3372" width="36.42578125" style="181" customWidth="1"/>
    <col min="3373" max="3373" width="12.85546875" style="181" customWidth="1"/>
    <col min="3374" max="3588" width="8.85546875" style="181"/>
    <col min="3589" max="3589" width="3.5703125" style="181" bestFit="1" customWidth="1"/>
    <col min="3590" max="3590" width="18.140625" style="181" customWidth="1"/>
    <col min="3591" max="3591" width="11.42578125" style="181" customWidth="1"/>
    <col min="3592" max="3592" width="30.85546875" style="181" bestFit="1" customWidth="1"/>
    <col min="3593" max="3593" width="21.5703125" style="181" customWidth="1"/>
    <col min="3594" max="3594" width="5.5703125" style="181" customWidth="1"/>
    <col min="3595" max="3595" width="11.7109375" style="181" bestFit="1" customWidth="1"/>
    <col min="3596" max="3596" width="11.5703125" style="181" customWidth="1"/>
    <col min="3597" max="3597" width="6.7109375" style="181" customWidth="1"/>
    <col min="3598" max="3598" width="8.42578125" style="181" customWidth="1"/>
    <col min="3599" max="3599" width="12.42578125" style="181" customWidth="1"/>
    <col min="3600" max="3600" width="13.28515625" style="181" customWidth="1"/>
    <col min="3601" max="3601" width="8.140625" style="181" customWidth="1"/>
    <col min="3602" max="3602" width="5.5703125" style="181" customWidth="1"/>
    <col min="3603" max="3603" width="6.5703125" style="181" customWidth="1"/>
    <col min="3604" max="3604" width="8.42578125" style="181" customWidth="1"/>
    <col min="3605" max="3605" width="5.42578125" style="181" customWidth="1"/>
    <col min="3606" max="3606" width="11" style="181" customWidth="1"/>
    <col min="3607" max="3607" width="7.5703125" style="181" customWidth="1"/>
    <col min="3608" max="3608" width="10" style="181" customWidth="1"/>
    <col min="3609" max="3610" width="9.42578125" style="181" customWidth="1"/>
    <col min="3611" max="3612" width="8.85546875" style="181" customWidth="1"/>
    <col min="3613" max="3616" width="8.28515625" style="181" customWidth="1"/>
    <col min="3617" max="3618" width="9.85546875" style="181" customWidth="1"/>
    <col min="3619" max="3619" width="9.42578125" style="181" customWidth="1"/>
    <col min="3620" max="3620" width="9.5703125" style="181" customWidth="1"/>
    <col min="3621" max="3621" width="10.7109375" style="181" bestFit="1" customWidth="1"/>
    <col min="3622" max="3624" width="9.5703125" style="181" customWidth="1"/>
    <col min="3625" max="3625" width="9.28515625" style="181" customWidth="1"/>
    <col min="3626" max="3626" width="41.5703125" style="181" customWidth="1"/>
    <col min="3627" max="3627" width="53.7109375" style="181" customWidth="1"/>
    <col min="3628" max="3628" width="36.42578125" style="181" customWidth="1"/>
    <col min="3629" max="3629" width="12.85546875" style="181" customWidth="1"/>
    <col min="3630" max="3844" width="8.85546875" style="181"/>
    <col min="3845" max="3845" width="3.5703125" style="181" bestFit="1" customWidth="1"/>
    <col min="3846" max="3846" width="18.140625" style="181" customWidth="1"/>
    <col min="3847" max="3847" width="11.42578125" style="181" customWidth="1"/>
    <col min="3848" max="3848" width="30.85546875" style="181" bestFit="1" customWidth="1"/>
    <col min="3849" max="3849" width="21.5703125" style="181" customWidth="1"/>
    <col min="3850" max="3850" width="5.5703125" style="181" customWidth="1"/>
    <col min="3851" max="3851" width="11.7109375" style="181" bestFit="1" customWidth="1"/>
    <col min="3852" max="3852" width="11.5703125" style="181" customWidth="1"/>
    <col min="3853" max="3853" width="6.7109375" style="181" customWidth="1"/>
    <col min="3854" max="3854" width="8.42578125" style="181" customWidth="1"/>
    <col min="3855" max="3855" width="12.42578125" style="181" customWidth="1"/>
    <col min="3856" max="3856" width="13.28515625" style="181" customWidth="1"/>
    <col min="3857" max="3857" width="8.140625" style="181" customWidth="1"/>
    <col min="3858" max="3858" width="5.5703125" style="181" customWidth="1"/>
    <col min="3859" max="3859" width="6.5703125" style="181" customWidth="1"/>
    <col min="3860" max="3860" width="8.42578125" style="181" customWidth="1"/>
    <col min="3861" max="3861" width="5.42578125" style="181" customWidth="1"/>
    <col min="3862" max="3862" width="11" style="181" customWidth="1"/>
    <col min="3863" max="3863" width="7.5703125" style="181" customWidth="1"/>
    <col min="3864" max="3864" width="10" style="181" customWidth="1"/>
    <col min="3865" max="3866" width="9.42578125" style="181" customWidth="1"/>
    <col min="3867" max="3868" width="8.85546875" style="181" customWidth="1"/>
    <col min="3869" max="3872" width="8.28515625" style="181" customWidth="1"/>
    <col min="3873" max="3874" width="9.85546875" style="181" customWidth="1"/>
    <col min="3875" max="3875" width="9.42578125" style="181" customWidth="1"/>
    <col min="3876" max="3876" width="9.5703125" style="181" customWidth="1"/>
    <col min="3877" max="3877" width="10.7109375" style="181" bestFit="1" customWidth="1"/>
    <col min="3878" max="3880" width="9.5703125" style="181" customWidth="1"/>
    <col min="3881" max="3881" width="9.28515625" style="181" customWidth="1"/>
    <col min="3882" max="3882" width="41.5703125" style="181" customWidth="1"/>
    <col min="3883" max="3883" width="53.7109375" style="181" customWidth="1"/>
    <col min="3884" max="3884" width="36.42578125" style="181" customWidth="1"/>
    <col min="3885" max="3885" width="12.85546875" style="181" customWidth="1"/>
    <col min="3886" max="4100" width="8.85546875" style="181"/>
    <col min="4101" max="4101" width="3.5703125" style="181" bestFit="1" customWidth="1"/>
    <col min="4102" max="4102" width="18.140625" style="181" customWidth="1"/>
    <col min="4103" max="4103" width="11.42578125" style="181" customWidth="1"/>
    <col min="4104" max="4104" width="30.85546875" style="181" bestFit="1" customWidth="1"/>
    <col min="4105" max="4105" width="21.5703125" style="181" customWidth="1"/>
    <col min="4106" max="4106" width="5.5703125" style="181" customWidth="1"/>
    <col min="4107" max="4107" width="11.7109375" style="181" bestFit="1" customWidth="1"/>
    <col min="4108" max="4108" width="11.5703125" style="181" customWidth="1"/>
    <col min="4109" max="4109" width="6.7109375" style="181" customWidth="1"/>
    <col min="4110" max="4110" width="8.42578125" style="181" customWidth="1"/>
    <col min="4111" max="4111" width="12.42578125" style="181" customWidth="1"/>
    <col min="4112" max="4112" width="13.28515625" style="181" customWidth="1"/>
    <col min="4113" max="4113" width="8.140625" style="181" customWidth="1"/>
    <col min="4114" max="4114" width="5.5703125" style="181" customWidth="1"/>
    <col min="4115" max="4115" width="6.5703125" style="181" customWidth="1"/>
    <col min="4116" max="4116" width="8.42578125" style="181" customWidth="1"/>
    <col min="4117" max="4117" width="5.42578125" style="181" customWidth="1"/>
    <col min="4118" max="4118" width="11" style="181" customWidth="1"/>
    <col min="4119" max="4119" width="7.5703125" style="181" customWidth="1"/>
    <col min="4120" max="4120" width="10" style="181" customWidth="1"/>
    <col min="4121" max="4122" width="9.42578125" style="181" customWidth="1"/>
    <col min="4123" max="4124" width="8.85546875" style="181" customWidth="1"/>
    <col min="4125" max="4128" width="8.28515625" style="181" customWidth="1"/>
    <col min="4129" max="4130" width="9.85546875" style="181" customWidth="1"/>
    <col min="4131" max="4131" width="9.42578125" style="181" customWidth="1"/>
    <col min="4132" max="4132" width="9.5703125" style="181" customWidth="1"/>
    <col min="4133" max="4133" width="10.7109375" style="181" bestFit="1" customWidth="1"/>
    <col min="4134" max="4136" width="9.5703125" style="181" customWidth="1"/>
    <col min="4137" max="4137" width="9.28515625" style="181" customWidth="1"/>
    <col min="4138" max="4138" width="41.5703125" style="181" customWidth="1"/>
    <col min="4139" max="4139" width="53.7109375" style="181" customWidth="1"/>
    <col min="4140" max="4140" width="36.42578125" style="181" customWidth="1"/>
    <col min="4141" max="4141" width="12.85546875" style="181" customWidth="1"/>
    <col min="4142" max="4356" width="8.85546875" style="181"/>
    <col min="4357" max="4357" width="3.5703125" style="181" bestFit="1" customWidth="1"/>
    <col min="4358" max="4358" width="18.140625" style="181" customWidth="1"/>
    <col min="4359" max="4359" width="11.42578125" style="181" customWidth="1"/>
    <col min="4360" max="4360" width="30.85546875" style="181" bestFit="1" customWidth="1"/>
    <col min="4361" max="4361" width="21.5703125" style="181" customWidth="1"/>
    <col min="4362" max="4362" width="5.5703125" style="181" customWidth="1"/>
    <col min="4363" max="4363" width="11.7109375" style="181" bestFit="1" customWidth="1"/>
    <col min="4364" max="4364" width="11.5703125" style="181" customWidth="1"/>
    <col min="4365" max="4365" width="6.7109375" style="181" customWidth="1"/>
    <col min="4366" max="4366" width="8.42578125" style="181" customWidth="1"/>
    <col min="4367" max="4367" width="12.42578125" style="181" customWidth="1"/>
    <col min="4368" max="4368" width="13.28515625" style="181" customWidth="1"/>
    <col min="4369" max="4369" width="8.140625" style="181" customWidth="1"/>
    <col min="4370" max="4370" width="5.5703125" style="181" customWidth="1"/>
    <col min="4371" max="4371" width="6.5703125" style="181" customWidth="1"/>
    <col min="4372" max="4372" width="8.42578125" style="181" customWidth="1"/>
    <col min="4373" max="4373" width="5.42578125" style="181" customWidth="1"/>
    <col min="4374" max="4374" width="11" style="181" customWidth="1"/>
    <col min="4375" max="4375" width="7.5703125" style="181" customWidth="1"/>
    <col min="4376" max="4376" width="10" style="181" customWidth="1"/>
    <col min="4377" max="4378" width="9.42578125" style="181" customWidth="1"/>
    <col min="4379" max="4380" width="8.85546875" style="181" customWidth="1"/>
    <col min="4381" max="4384" width="8.28515625" style="181" customWidth="1"/>
    <col min="4385" max="4386" width="9.85546875" style="181" customWidth="1"/>
    <col min="4387" max="4387" width="9.42578125" style="181" customWidth="1"/>
    <col min="4388" max="4388" width="9.5703125" style="181" customWidth="1"/>
    <col min="4389" max="4389" width="10.7109375" style="181" bestFit="1" customWidth="1"/>
    <col min="4390" max="4392" width="9.5703125" style="181" customWidth="1"/>
    <col min="4393" max="4393" width="9.28515625" style="181" customWidth="1"/>
    <col min="4394" max="4394" width="41.5703125" style="181" customWidth="1"/>
    <col min="4395" max="4395" width="53.7109375" style="181" customWidth="1"/>
    <col min="4396" max="4396" width="36.42578125" style="181" customWidth="1"/>
    <col min="4397" max="4397" width="12.85546875" style="181" customWidth="1"/>
    <col min="4398" max="4612" width="8.85546875" style="181"/>
    <col min="4613" max="4613" width="3.5703125" style="181" bestFit="1" customWidth="1"/>
    <col min="4614" max="4614" width="18.140625" style="181" customWidth="1"/>
    <col min="4615" max="4615" width="11.42578125" style="181" customWidth="1"/>
    <col min="4616" max="4616" width="30.85546875" style="181" bestFit="1" customWidth="1"/>
    <col min="4617" max="4617" width="21.5703125" style="181" customWidth="1"/>
    <col min="4618" max="4618" width="5.5703125" style="181" customWidth="1"/>
    <col min="4619" max="4619" width="11.7109375" style="181" bestFit="1" customWidth="1"/>
    <col min="4620" max="4620" width="11.5703125" style="181" customWidth="1"/>
    <col min="4621" max="4621" width="6.7109375" style="181" customWidth="1"/>
    <col min="4622" max="4622" width="8.42578125" style="181" customWidth="1"/>
    <col min="4623" max="4623" width="12.42578125" style="181" customWidth="1"/>
    <col min="4624" max="4624" width="13.28515625" style="181" customWidth="1"/>
    <col min="4625" max="4625" width="8.140625" style="181" customWidth="1"/>
    <col min="4626" max="4626" width="5.5703125" style="181" customWidth="1"/>
    <col min="4627" max="4627" width="6.5703125" style="181" customWidth="1"/>
    <col min="4628" max="4628" width="8.42578125" style="181" customWidth="1"/>
    <col min="4629" max="4629" width="5.42578125" style="181" customWidth="1"/>
    <col min="4630" max="4630" width="11" style="181" customWidth="1"/>
    <col min="4631" max="4631" width="7.5703125" style="181" customWidth="1"/>
    <col min="4632" max="4632" width="10" style="181" customWidth="1"/>
    <col min="4633" max="4634" width="9.42578125" style="181" customWidth="1"/>
    <col min="4635" max="4636" width="8.85546875" style="181" customWidth="1"/>
    <col min="4637" max="4640" width="8.28515625" style="181" customWidth="1"/>
    <col min="4641" max="4642" width="9.85546875" style="181" customWidth="1"/>
    <col min="4643" max="4643" width="9.42578125" style="181" customWidth="1"/>
    <col min="4644" max="4644" width="9.5703125" style="181" customWidth="1"/>
    <col min="4645" max="4645" width="10.7109375" style="181" bestFit="1" customWidth="1"/>
    <col min="4646" max="4648" width="9.5703125" style="181" customWidth="1"/>
    <col min="4649" max="4649" width="9.28515625" style="181" customWidth="1"/>
    <col min="4650" max="4650" width="41.5703125" style="181" customWidth="1"/>
    <col min="4651" max="4651" width="53.7109375" style="181" customWidth="1"/>
    <col min="4652" max="4652" width="36.42578125" style="181" customWidth="1"/>
    <col min="4653" max="4653" width="12.85546875" style="181" customWidth="1"/>
    <col min="4654" max="4868" width="8.85546875" style="181"/>
    <col min="4869" max="4869" width="3.5703125" style="181" bestFit="1" customWidth="1"/>
    <col min="4870" max="4870" width="18.140625" style="181" customWidth="1"/>
    <col min="4871" max="4871" width="11.42578125" style="181" customWidth="1"/>
    <col min="4872" max="4872" width="30.85546875" style="181" bestFit="1" customWidth="1"/>
    <col min="4873" max="4873" width="21.5703125" style="181" customWidth="1"/>
    <col min="4874" max="4874" width="5.5703125" style="181" customWidth="1"/>
    <col min="4875" max="4875" width="11.7109375" style="181" bestFit="1" customWidth="1"/>
    <col min="4876" max="4876" width="11.5703125" style="181" customWidth="1"/>
    <col min="4877" max="4877" width="6.7109375" style="181" customWidth="1"/>
    <col min="4878" max="4878" width="8.42578125" style="181" customWidth="1"/>
    <col min="4879" max="4879" width="12.42578125" style="181" customWidth="1"/>
    <col min="4880" max="4880" width="13.28515625" style="181" customWidth="1"/>
    <col min="4881" max="4881" width="8.140625" style="181" customWidth="1"/>
    <col min="4882" max="4882" width="5.5703125" style="181" customWidth="1"/>
    <col min="4883" max="4883" width="6.5703125" style="181" customWidth="1"/>
    <col min="4884" max="4884" width="8.42578125" style="181" customWidth="1"/>
    <col min="4885" max="4885" width="5.42578125" style="181" customWidth="1"/>
    <col min="4886" max="4886" width="11" style="181" customWidth="1"/>
    <col min="4887" max="4887" width="7.5703125" style="181" customWidth="1"/>
    <col min="4888" max="4888" width="10" style="181" customWidth="1"/>
    <col min="4889" max="4890" width="9.42578125" style="181" customWidth="1"/>
    <col min="4891" max="4892" width="8.85546875" style="181" customWidth="1"/>
    <col min="4893" max="4896" width="8.28515625" style="181" customWidth="1"/>
    <col min="4897" max="4898" width="9.85546875" style="181" customWidth="1"/>
    <col min="4899" max="4899" width="9.42578125" style="181" customWidth="1"/>
    <col min="4900" max="4900" width="9.5703125" style="181" customWidth="1"/>
    <col min="4901" max="4901" width="10.7109375" style="181" bestFit="1" customWidth="1"/>
    <col min="4902" max="4904" width="9.5703125" style="181" customWidth="1"/>
    <col min="4905" max="4905" width="9.28515625" style="181" customWidth="1"/>
    <col min="4906" max="4906" width="41.5703125" style="181" customWidth="1"/>
    <col min="4907" max="4907" width="53.7109375" style="181" customWidth="1"/>
    <col min="4908" max="4908" width="36.42578125" style="181" customWidth="1"/>
    <col min="4909" max="4909" width="12.85546875" style="181" customWidth="1"/>
    <col min="4910" max="5124" width="8.85546875" style="181"/>
    <col min="5125" max="5125" width="3.5703125" style="181" bestFit="1" customWidth="1"/>
    <col min="5126" max="5126" width="18.140625" style="181" customWidth="1"/>
    <col min="5127" max="5127" width="11.42578125" style="181" customWidth="1"/>
    <col min="5128" max="5128" width="30.85546875" style="181" bestFit="1" customWidth="1"/>
    <col min="5129" max="5129" width="21.5703125" style="181" customWidth="1"/>
    <col min="5130" max="5130" width="5.5703125" style="181" customWidth="1"/>
    <col min="5131" max="5131" width="11.7109375" style="181" bestFit="1" customWidth="1"/>
    <col min="5132" max="5132" width="11.5703125" style="181" customWidth="1"/>
    <col min="5133" max="5133" width="6.7109375" style="181" customWidth="1"/>
    <col min="5134" max="5134" width="8.42578125" style="181" customWidth="1"/>
    <col min="5135" max="5135" width="12.42578125" style="181" customWidth="1"/>
    <col min="5136" max="5136" width="13.28515625" style="181" customWidth="1"/>
    <col min="5137" max="5137" width="8.140625" style="181" customWidth="1"/>
    <col min="5138" max="5138" width="5.5703125" style="181" customWidth="1"/>
    <col min="5139" max="5139" width="6.5703125" style="181" customWidth="1"/>
    <col min="5140" max="5140" width="8.42578125" style="181" customWidth="1"/>
    <col min="5141" max="5141" width="5.42578125" style="181" customWidth="1"/>
    <col min="5142" max="5142" width="11" style="181" customWidth="1"/>
    <col min="5143" max="5143" width="7.5703125" style="181" customWidth="1"/>
    <col min="5144" max="5144" width="10" style="181" customWidth="1"/>
    <col min="5145" max="5146" width="9.42578125" style="181" customWidth="1"/>
    <col min="5147" max="5148" width="8.85546875" style="181" customWidth="1"/>
    <col min="5149" max="5152" width="8.28515625" style="181" customWidth="1"/>
    <col min="5153" max="5154" width="9.85546875" style="181" customWidth="1"/>
    <col min="5155" max="5155" width="9.42578125" style="181" customWidth="1"/>
    <col min="5156" max="5156" width="9.5703125" style="181" customWidth="1"/>
    <col min="5157" max="5157" width="10.7109375" style="181" bestFit="1" customWidth="1"/>
    <col min="5158" max="5160" width="9.5703125" style="181" customWidth="1"/>
    <col min="5161" max="5161" width="9.28515625" style="181" customWidth="1"/>
    <col min="5162" max="5162" width="41.5703125" style="181" customWidth="1"/>
    <col min="5163" max="5163" width="53.7109375" style="181" customWidth="1"/>
    <col min="5164" max="5164" width="36.42578125" style="181" customWidth="1"/>
    <col min="5165" max="5165" width="12.85546875" style="181" customWidth="1"/>
    <col min="5166" max="5380" width="8.85546875" style="181"/>
    <col min="5381" max="5381" width="3.5703125" style="181" bestFit="1" customWidth="1"/>
    <col min="5382" max="5382" width="18.140625" style="181" customWidth="1"/>
    <col min="5383" max="5383" width="11.42578125" style="181" customWidth="1"/>
    <col min="5384" max="5384" width="30.85546875" style="181" bestFit="1" customWidth="1"/>
    <col min="5385" max="5385" width="21.5703125" style="181" customWidth="1"/>
    <col min="5386" max="5386" width="5.5703125" style="181" customWidth="1"/>
    <col min="5387" max="5387" width="11.7109375" style="181" bestFit="1" customWidth="1"/>
    <col min="5388" max="5388" width="11.5703125" style="181" customWidth="1"/>
    <col min="5389" max="5389" width="6.7109375" style="181" customWidth="1"/>
    <col min="5390" max="5390" width="8.42578125" style="181" customWidth="1"/>
    <col min="5391" max="5391" width="12.42578125" style="181" customWidth="1"/>
    <col min="5392" max="5392" width="13.28515625" style="181" customWidth="1"/>
    <col min="5393" max="5393" width="8.140625" style="181" customWidth="1"/>
    <col min="5394" max="5394" width="5.5703125" style="181" customWidth="1"/>
    <col min="5395" max="5395" width="6.5703125" style="181" customWidth="1"/>
    <col min="5396" max="5396" width="8.42578125" style="181" customWidth="1"/>
    <col min="5397" max="5397" width="5.42578125" style="181" customWidth="1"/>
    <col min="5398" max="5398" width="11" style="181" customWidth="1"/>
    <col min="5399" max="5399" width="7.5703125" style="181" customWidth="1"/>
    <col min="5400" max="5400" width="10" style="181" customWidth="1"/>
    <col min="5401" max="5402" width="9.42578125" style="181" customWidth="1"/>
    <col min="5403" max="5404" width="8.85546875" style="181" customWidth="1"/>
    <col min="5405" max="5408" width="8.28515625" style="181" customWidth="1"/>
    <col min="5409" max="5410" width="9.85546875" style="181" customWidth="1"/>
    <col min="5411" max="5411" width="9.42578125" style="181" customWidth="1"/>
    <col min="5412" max="5412" width="9.5703125" style="181" customWidth="1"/>
    <col min="5413" max="5413" width="10.7109375" style="181" bestFit="1" customWidth="1"/>
    <col min="5414" max="5416" width="9.5703125" style="181" customWidth="1"/>
    <col min="5417" max="5417" width="9.28515625" style="181" customWidth="1"/>
    <col min="5418" max="5418" width="41.5703125" style="181" customWidth="1"/>
    <col min="5419" max="5419" width="53.7109375" style="181" customWidth="1"/>
    <col min="5420" max="5420" width="36.42578125" style="181" customWidth="1"/>
    <col min="5421" max="5421" width="12.85546875" style="181" customWidth="1"/>
    <col min="5422" max="5636" width="8.85546875" style="181"/>
    <col min="5637" max="5637" width="3.5703125" style="181" bestFit="1" customWidth="1"/>
    <col min="5638" max="5638" width="18.140625" style="181" customWidth="1"/>
    <col min="5639" max="5639" width="11.42578125" style="181" customWidth="1"/>
    <col min="5640" max="5640" width="30.85546875" style="181" bestFit="1" customWidth="1"/>
    <col min="5641" max="5641" width="21.5703125" style="181" customWidth="1"/>
    <col min="5642" max="5642" width="5.5703125" style="181" customWidth="1"/>
    <col min="5643" max="5643" width="11.7109375" style="181" bestFit="1" customWidth="1"/>
    <col min="5644" max="5644" width="11.5703125" style="181" customWidth="1"/>
    <col min="5645" max="5645" width="6.7109375" style="181" customWidth="1"/>
    <col min="5646" max="5646" width="8.42578125" style="181" customWidth="1"/>
    <col min="5647" max="5647" width="12.42578125" style="181" customWidth="1"/>
    <col min="5648" max="5648" width="13.28515625" style="181" customWidth="1"/>
    <col min="5649" max="5649" width="8.140625" style="181" customWidth="1"/>
    <col min="5650" max="5650" width="5.5703125" style="181" customWidth="1"/>
    <col min="5651" max="5651" width="6.5703125" style="181" customWidth="1"/>
    <col min="5652" max="5652" width="8.42578125" style="181" customWidth="1"/>
    <col min="5653" max="5653" width="5.42578125" style="181" customWidth="1"/>
    <col min="5654" max="5654" width="11" style="181" customWidth="1"/>
    <col min="5655" max="5655" width="7.5703125" style="181" customWidth="1"/>
    <col min="5656" max="5656" width="10" style="181" customWidth="1"/>
    <col min="5657" max="5658" width="9.42578125" style="181" customWidth="1"/>
    <col min="5659" max="5660" width="8.85546875" style="181" customWidth="1"/>
    <col min="5661" max="5664" width="8.28515625" style="181" customWidth="1"/>
    <col min="5665" max="5666" width="9.85546875" style="181" customWidth="1"/>
    <col min="5667" max="5667" width="9.42578125" style="181" customWidth="1"/>
    <col min="5668" max="5668" width="9.5703125" style="181" customWidth="1"/>
    <col min="5669" max="5669" width="10.7109375" style="181" bestFit="1" customWidth="1"/>
    <col min="5670" max="5672" width="9.5703125" style="181" customWidth="1"/>
    <col min="5673" max="5673" width="9.28515625" style="181" customWidth="1"/>
    <col min="5674" max="5674" width="41.5703125" style="181" customWidth="1"/>
    <col min="5675" max="5675" width="53.7109375" style="181" customWidth="1"/>
    <col min="5676" max="5676" width="36.42578125" style="181" customWidth="1"/>
    <col min="5677" max="5677" width="12.85546875" style="181" customWidth="1"/>
    <col min="5678" max="5892" width="8.85546875" style="181"/>
    <col min="5893" max="5893" width="3.5703125" style="181" bestFit="1" customWidth="1"/>
    <col min="5894" max="5894" width="18.140625" style="181" customWidth="1"/>
    <col min="5895" max="5895" width="11.42578125" style="181" customWidth="1"/>
    <col min="5896" max="5896" width="30.85546875" style="181" bestFit="1" customWidth="1"/>
    <col min="5897" max="5897" width="21.5703125" style="181" customWidth="1"/>
    <col min="5898" max="5898" width="5.5703125" style="181" customWidth="1"/>
    <col min="5899" max="5899" width="11.7109375" style="181" bestFit="1" customWidth="1"/>
    <col min="5900" max="5900" width="11.5703125" style="181" customWidth="1"/>
    <col min="5901" max="5901" width="6.7109375" style="181" customWidth="1"/>
    <col min="5902" max="5902" width="8.42578125" style="181" customWidth="1"/>
    <col min="5903" max="5903" width="12.42578125" style="181" customWidth="1"/>
    <col min="5904" max="5904" width="13.28515625" style="181" customWidth="1"/>
    <col min="5905" max="5905" width="8.140625" style="181" customWidth="1"/>
    <col min="5906" max="5906" width="5.5703125" style="181" customWidth="1"/>
    <col min="5907" max="5907" width="6.5703125" style="181" customWidth="1"/>
    <col min="5908" max="5908" width="8.42578125" style="181" customWidth="1"/>
    <col min="5909" max="5909" width="5.42578125" style="181" customWidth="1"/>
    <col min="5910" max="5910" width="11" style="181" customWidth="1"/>
    <col min="5911" max="5911" width="7.5703125" style="181" customWidth="1"/>
    <col min="5912" max="5912" width="10" style="181" customWidth="1"/>
    <col min="5913" max="5914" width="9.42578125" style="181" customWidth="1"/>
    <col min="5915" max="5916" width="8.85546875" style="181" customWidth="1"/>
    <col min="5917" max="5920" width="8.28515625" style="181" customWidth="1"/>
    <col min="5921" max="5922" width="9.85546875" style="181" customWidth="1"/>
    <col min="5923" max="5923" width="9.42578125" style="181" customWidth="1"/>
    <col min="5924" max="5924" width="9.5703125" style="181" customWidth="1"/>
    <col min="5925" max="5925" width="10.7109375" style="181" bestFit="1" customWidth="1"/>
    <col min="5926" max="5928" width="9.5703125" style="181" customWidth="1"/>
    <col min="5929" max="5929" width="9.28515625" style="181" customWidth="1"/>
    <col min="5930" max="5930" width="41.5703125" style="181" customWidth="1"/>
    <col min="5931" max="5931" width="53.7109375" style="181" customWidth="1"/>
    <col min="5932" max="5932" width="36.42578125" style="181" customWidth="1"/>
    <col min="5933" max="5933" width="12.85546875" style="181" customWidth="1"/>
    <col min="5934" max="6148" width="8.85546875" style="181"/>
    <col min="6149" max="6149" width="3.5703125" style="181" bestFit="1" customWidth="1"/>
    <col min="6150" max="6150" width="18.140625" style="181" customWidth="1"/>
    <col min="6151" max="6151" width="11.42578125" style="181" customWidth="1"/>
    <col min="6152" max="6152" width="30.85546875" style="181" bestFit="1" customWidth="1"/>
    <col min="6153" max="6153" width="21.5703125" style="181" customWidth="1"/>
    <col min="6154" max="6154" width="5.5703125" style="181" customWidth="1"/>
    <col min="6155" max="6155" width="11.7109375" style="181" bestFit="1" customWidth="1"/>
    <col min="6156" max="6156" width="11.5703125" style="181" customWidth="1"/>
    <col min="6157" max="6157" width="6.7109375" style="181" customWidth="1"/>
    <col min="6158" max="6158" width="8.42578125" style="181" customWidth="1"/>
    <col min="6159" max="6159" width="12.42578125" style="181" customWidth="1"/>
    <col min="6160" max="6160" width="13.28515625" style="181" customWidth="1"/>
    <col min="6161" max="6161" width="8.140625" style="181" customWidth="1"/>
    <col min="6162" max="6162" width="5.5703125" style="181" customWidth="1"/>
    <col min="6163" max="6163" width="6.5703125" style="181" customWidth="1"/>
    <col min="6164" max="6164" width="8.42578125" style="181" customWidth="1"/>
    <col min="6165" max="6165" width="5.42578125" style="181" customWidth="1"/>
    <col min="6166" max="6166" width="11" style="181" customWidth="1"/>
    <col min="6167" max="6167" width="7.5703125" style="181" customWidth="1"/>
    <col min="6168" max="6168" width="10" style="181" customWidth="1"/>
    <col min="6169" max="6170" width="9.42578125" style="181" customWidth="1"/>
    <col min="6171" max="6172" width="8.85546875" style="181" customWidth="1"/>
    <col min="6173" max="6176" width="8.28515625" style="181" customWidth="1"/>
    <col min="6177" max="6178" width="9.85546875" style="181" customWidth="1"/>
    <col min="6179" max="6179" width="9.42578125" style="181" customWidth="1"/>
    <col min="6180" max="6180" width="9.5703125" style="181" customWidth="1"/>
    <col min="6181" max="6181" width="10.7109375" style="181" bestFit="1" customWidth="1"/>
    <col min="6182" max="6184" width="9.5703125" style="181" customWidth="1"/>
    <col min="6185" max="6185" width="9.28515625" style="181" customWidth="1"/>
    <col min="6186" max="6186" width="41.5703125" style="181" customWidth="1"/>
    <col min="6187" max="6187" width="53.7109375" style="181" customWidth="1"/>
    <col min="6188" max="6188" width="36.42578125" style="181" customWidth="1"/>
    <col min="6189" max="6189" width="12.85546875" style="181" customWidth="1"/>
    <col min="6190" max="6404" width="8.85546875" style="181"/>
    <col min="6405" max="6405" width="3.5703125" style="181" bestFit="1" customWidth="1"/>
    <col min="6406" max="6406" width="18.140625" style="181" customWidth="1"/>
    <col min="6407" max="6407" width="11.42578125" style="181" customWidth="1"/>
    <col min="6408" max="6408" width="30.85546875" style="181" bestFit="1" customWidth="1"/>
    <col min="6409" max="6409" width="21.5703125" style="181" customWidth="1"/>
    <col min="6410" max="6410" width="5.5703125" style="181" customWidth="1"/>
    <col min="6411" max="6411" width="11.7109375" style="181" bestFit="1" customWidth="1"/>
    <col min="6412" max="6412" width="11.5703125" style="181" customWidth="1"/>
    <col min="6413" max="6413" width="6.7109375" style="181" customWidth="1"/>
    <col min="6414" max="6414" width="8.42578125" style="181" customWidth="1"/>
    <col min="6415" max="6415" width="12.42578125" style="181" customWidth="1"/>
    <col min="6416" max="6416" width="13.28515625" style="181" customWidth="1"/>
    <col min="6417" max="6417" width="8.140625" style="181" customWidth="1"/>
    <col min="6418" max="6418" width="5.5703125" style="181" customWidth="1"/>
    <col min="6419" max="6419" width="6.5703125" style="181" customWidth="1"/>
    <col min="6420" max="6420" width="8.42578125" style="181" customWidth="1"/>
    <col min="6421" max="6421" width="5.42578125" style="181" customWidth="1"/>
    <col min="6422" max="6422" width="11" style="181" customWidth="1"/>
    <col min="6423" max="6423" width="7.5703125" style="181" customWidth="1"/>
    <col min="6424" max="6424" width="10" style="181" customWidth="1"/>
    <col min="6425" max="6426" width="9.42578125" style="181" customWidth="1"/>
    <col min="6427" max="6428" width="8.85546875" style="181" customWidth="1"/>
    <col min="6429" max="6432" width="8.28515625" style="181" customWidth="1"/>
    <col min="6433" max="6434" width="9.85546875" style="181" customWidth="1"/>
    <col min="6435" max="6435" width="9.42578125" style="181" customWidth="1"/>
    <col min="6436" max="6436" width="9.5703125" style="181" customWidth="1"/>
    <col min="6437" max="6437" width="10.7109375" style="181" bestFit="1" customWidth="1"/>
    <col min="6438" max="6440" width="9.5703125" style="181" customWidth="1"/>
    <col min="6441" max="6441" width="9.28515625" style="181" customWidth="1"/>
    <col min="6442" max="6442" width="41.5703125" style="181" customWidth="1"/>
    <col min="6443" max="6443" width="53.7109375" style="181" customWidth="1"/>
    <col min="6444" max="6444" width="36.42578125" style="181" customWidth="1"/>
    <col min="6445" max="6445" width="12.85546875" style="181" customWidth="1"/>
    <col min="6446" max="6660" width="8.85546875" style="181"/>
    <col min="6661" max="6661" width="3.5703125" style="181" bestFit="1" customWidth="1"/>
    <col min="6662" max="6662" width="18.140625" style="181" customWidth="1"/>
    <col min="6663" max="6663" width="11.42578125" style="181" customWidth="1"/>
    <col min="6664" max="6664" width="30.85546875" style="181" bestFit="1" customWidth="1"/>
    <col min="6665" max="6665" width="21.5703125" style="181" customWidth="1"/>
    <col min="6666" max="6666" width="5.5703125" style="181" customWidth="1"/>
    <col min="6667" max="6667" width="11.7109375" style="181" bestFit="1" customWidth="1"/>
    <col min="6668" max="6668" width="11.5703125" style="181" customWidth="1"/>
    <col min="6669" max="6669" width="6.7109375" style="181" customWidth="1"/>
    <col min="6670" max="6670" width="8.42578125" style="181" customWidth="1"/>
    <col min="6671" max="6671" width="12.42578125" style="181" customWidth="1"/>
    <col min="6672" max="6672" width="13.28515625" style="181" customWidth="1"/>
    <col min="6673" max="6673" width="8.140625" style="181" customWidth="1"/>
    <col min="6674" max="6674" width="5.5703125" style="181" customWidth="1"/>
    <col min="6675" max="6675" width="6.5703125" style="181" customWidth="1"/>
    <col min="6676" max="6676" width="8.42578125" style="181" customWidth="1"/>
    <col min="6677" max="6677" width="5.42578125" style="181" customWidth="1"/>
    <col min="6678" max="6678" width="11" style="181" customWidth="1"/>
    <col min="6679" max="6679" width="7.5703125" style="181" customWidth="1"/>
    <col min="6680" max="6680" width="10" style="181" customWidth="1"/>
    <col min="6681" max="6682" width="9.42578125" style="181" customWidth="1"/>
    <col min="6683" max="6684" width="8.85546875" style="181" customWidth="1"/>
    <col min="6685" max="6688" width="8.28515625" style="181" customWidth="1"/>
    <col min="6689" max="6690" width="9.85546875" style="181" customWidth="1"/>
    <col min="6691" max="6691" width="9.42578125" style="181" customWidth="1"/>
    <col min="6692" max="6692" width="9.5703125" style="181" customWidth="1"/>
    <col min="6693" max="6693" width="10.7109375" style="181" bestFit="1" customWidth="1"/>
    <col min="6694" max="6696" width="9.5703125" style="181" customWidth="1"/>
    <col min="6697" max="6697" width="9.28515625" style="181" customWidth="1"/>
    <col min="6698" max="6698" width="41.5703125" style="181" customWidth="1"/>
    <col min="6699" max="6699" width="53.7109375" style="181" customWidth="1"/>
    <col min="6700" max="6700" width="36.42578125" style="181" customWidth="1"/>
    <col min="6701" max="6701" width="12.85546875" style="181" customWidth="1"/>
    <col min="6702" max="6916" width="8.85546875" style="181"/>
    <col min="6917" max="6917" width="3.5703125" style="181" bestFit="1" customWidth="1"/>
    <col min="6918" max="6918" width="18.140625" style="181" customWidth="1"/>
    <col min="6919" max="6919" width="11.42578125" style="181" customWidth="1"/>
    <col min="6920" max="6920" width="30.85546875" style="181" bestFit="1" customWidth="1"/>
    <col min="6921" max="6921" width="21.5703125" style="181" customWidth="1"/>
    <col min="6922" max="6922" width="5.5703125" style="181" customWidth="1"/>
    <col min="6923" max="6923" width="11.7109375" style="181" bestFit="1" customWidth="1"/>
    <col min="6924" max="6924" width="11.5703125" style="181" customWidth="1"/>
    <col min="6925" max="6925" width="6.7109375" style="181" customWidth="1"/>
    <col min="6926" max="6926" width="8.42578125" style="181" customWidth="1"/>
    <col min="6927" max="6927" width="12.42578125" style="181" customWidth="1"/>
    <col min="6928" max="6928" width="13.28515625" style="181" customWidth="1"/>
    <col min="6929" max="6929" width="8.140625" style="181" customWidth="1"/>
    <col min="6930" max="6930" width="5.5703125" style="181" customWidth="1"/>
    <col min="6931" max="6931" width="6.5703125" style="181" customWidth="1"/>
    <col min="6932" max="6932" width="8.42578125" style="181" customWidth="1"/>
    <col min="6933" max="6933" width="5.42578125" style="181" customWidth="1"/>
    <col min="6934" max="6934" width="11" style="181" customWidth="1"/>
    <col min="6935" max="6935" width="7.5703125" style="181" customWidth="1"/>
    <col min="6936" max="6936" width="10" style="181" customWidth="1"/>
    <col min="6937" max="6938" width="9.42578125" style="181" customWidth="1"/>
    <col min="6939" max="6940" width="8.85546875" style="181" customWidth="1"/>
    <col min="6941" max="6944" width="8.28515625" style="181" customWidth="1"/>
    <col min="6945" max="6946" width="9.85546875" style="181" customWidth="1"/>
    <col min="6947" max="6947" width="9.42578125" style="181" customWidth="1"/>
    <col min="6948" max="6948" width="9.5703125" style="181" customWidth="1"/>
    <col min="6949" max="6949" width="10.7109375" style="181" bestFit="1" customWidth="1"/>
    <col min="6950" max="6952" width="9.5703125" style="181" customWidth="1"/>
    <col min="6953" max="6953" width="9.28515625" style="181" customWidth="1"/>
    <col min="6954" max="6954" width="41.5703125" style="181" customWidth="1"/>
    <col min="6955" max="6955" width="53.7109375" style="181" customWidth="1"/>
    <col min="6956" max="6956" width="36.42578125" style="181" customWidth="1"/>
    <col min="6957" max="6957" width="12.85546875" style="181" customWidth="1"/>
    <col min="6958" max="7172" width="8.85546875" style="181"/>
    <col min="7173" max="7173" width="3.5703125" style="181" bestFit="1" customWidth="1"/>
    <col min="7174" max="7174" width="18.140625" style="181" customWidth="1"/>
    <col min="7175" max="7175" width="11.42578125" style="181" customWidth="1"/>
    <col min="7176" max="7176" width="30.85546875" style="181" bestFit="1" customWidth="1"/>
    <col min="7177" max="7177" width="21.5703125" style="181" customWidth="1"/>
    <col min="7178" max="7178" width="5.5703125" style="181" customWidth="1"/>
    <col min="7179" max="7179" width="11.7109375" style="181" bestFit="1" customWidth="1"/>
    <col min="7180" max="7180" width="11.5703125" style="181" customWidth="1"/>
    <col min="7181" max="7181" width="6.7109375" style="181" customWidth="1"/>
    <col min="7182" max="7182" width="8.42578125" style="181" customWidth="1"/>
    <col min="7183" max="7183" width="12.42578125" style="181" customWidth="1"/>
    <col min="7184" max="7184" width="13.28515625" style="181" customWidth="1"/>
    <col min="7185" max="7185" width="8.140625" style="181" customWidth="1"/>
    <col min="7186" max="7186" width="5.5703125" style="181" customWidth="1"/>
    <col min="7187" max="7187" width="6.5703125" style="181" customWidth="1"/>
    <col min="7188" max="7188" width="8.42578125" style="181" customWidth="1"/>
    <col min="7189" max="7189" width="5.42578125" style="181" customWidth="1"/>
    <col min="7190" max="7190" width="11" style="181" customWidth="1"/>
    <col min="7191" max="7191" width="7.5703125" style="181" customWidth="1"/>
    <col min="7192" max="7192" width="10" style="181" customWidth="1"/>
    <col min="7193" max="7194" width="9.42578125" style="181" customWidth="1"/>
    <col min="7195" max="7196" width="8.85546875" style="181" customWidth="1"/>
    <col min="7197" max="7200" width="8.28515625" style="181" customWidth="1"/>
    <col min="7201" max="7202" width="9.85546875" style="181" customWidth="1"/>
    <col min="7203" max="7203" width="9.42578125" style="181" customWidth="1"/>
    <col min="7204" max="7204" width="9.5703125" style="181" customWidth="1"/>
    <col min="7205" max="7205" width="10.7109375" style="181" bestFit="1" customWidth="1"/>
    <col min="7206" max="7208" width="9.5703125" style="181" customWidth="1"/>
    <col min="7209" max="7209" width="9.28515625" style="181" customWidth="1"/>
    <col min="7210" max="7210" width="41.5703125" style="181" customWidth="1"/>
    <col min="7211" max="7211" width="53.7109375" style="181" customWidth="1"/>
    <col min="7212" max="7212" width="36.42578125" style="181" customWidth="1"/>
    <col min="7213" max="7213" width="12.85546875" style="181" customWidth="1"/>
    <col min="7214" max="7428" width="8.85546875" style="181"/>
    <col min="7429" max="7429" width="3.5703125" style="181" bestFit="1" customWidth="1"/>
    <col min="7430" max="7430" width="18.140625" style="181" customWidth="1"/>
    <col min="7431" max="7431" width="11.42578125" style="181" customWidth="1"/>
    <col min="7432" max="7432" width="30.85546875" style="181" bestFit="1" customWidth="1"/>
    <col min="7433" max="7433" width="21.5703125" style="181" customWidth="1"/>
    <col min="7434" max="7434" width="5.5703125" style="181" customWidth="1"/>
    <col min="7435" max="7435" width="11.7109375" style="181" bestFit="1" customWidth="1"/>
    <col min="7436" max="7436" width="11.5703125" style="181" customWidth="1"/>
    <col min="7437" max="7437" width="6.7109375" style="181" customWidth="1"/>
    <col min="7438" max="7438" width="8.42578125" style="181" customWidth="1"/>
    <col min="7439" max="7439" width="12.42578125" style="181" customWidth="1"/>
    <col min="7440" max="7440" width="13.28515625" style="181" customWidth="1"/>
    <col min="7441" max="7441" width="8.140625" style="181" customWidth="1"/>
    <col min="7442" max="7442" width="5.5703125" style="181" customWidth="1"/>
    <col min="7443" max="7443" width="6.5703125" style="181" customWidth="1"/>
    <col min="7444" max="7444" width="8.42578125" style="181" customWidth="1"/>
    <col min="7445" max="7445" width="5.42578125" style="181" customWidth="1"/>
    <col min="7446" max="7446" width="11" style="181" customWidth="1"/>
    <col min="7447" max="7447" width="7.5703125" style="181" customWidth="1"/>
    <col min="7448" max="7448" width="10" style="181" customWidth="1"/>
    <col min="7449" max="7450" width="9.42578125" style="181" customWidth="1"/>
    <col min="7451" max="7452" width="8.85546875" style="181" customWidth="1"/>
    <col min="7453" max="7456" width="8.28515625" style="181" customWidth="1"/>
    <col min="7457" max="7458" width="9.85546875" style="181" customWidth="1"/>
    <col min="7459" max="7459" width="9.42578125" style="181" customWidth="1"/>
    <col min="7460" max="7460" width="9.5703125" style="181" customWidth="1"/>
    <col min="7461" max="7461" width="10.7109375" style="181" bestFit="1" customWidth="1"/>
    <col min="7462" max="7464" width="9.5703125" style="181" customWidth="1"/>
    <col min="7465" max="7465" width="9.28515625" style="181" customWidth="1"/>
    <col min="7466" max="7466" width="41.5703125" style="181" customWidth="1"/>
    <col min="7467" max="7467" width="53.7109375" style="181" customWidth="1"/>
    <col min="7468" max="7468" width="36.42578125" style="181" customWidth="1"/>
    <col min="7469" max="7469" width="12.85546875" style="181" customWidth="1"/>
    <col min="7470" max="7684" width="8.85546875" style="181"/>
    <col min="7685" max="7685" width="3.5703125" style="181" bestFit="1" customWidth="1"/>
    <col min="7686" max="7686" width="18.140625" style="181" customWidth="1"/>
    <col min="7687" max="7687" width="11.42578125" style="181" customWidth="1"/>
    <col min="7688" max="7688" width="30.85546875" style="181" bestFit="1" customWidth="1"/>
    <col min="7689" max="7689" width="21.5703125" style="181" customWidth="1"/>
    <col min="7690" max="7690" width="5.5703125" style="181" customWidth="1"/>
    <col min="7691" max="7691" width="11.7109375" style="181" bestFit="1" customWidth="1"/>
    <col min="7692" max="7692" width="11.5703125" style="181" customWidth="1"/>
    <col min="7693" max="7693" width="6.7109375" style="181" customWidth="1"/>
    <col min="7694" max="7694" width="8.42578125" style="181" customWidth="1"/>
    <col min="7695" max="7695" width="12.42578125" style="181" customWidth="1"/>
    <col min="7696" max="7696" width="13.28515625" style="181" customWidth="1"/>
    <col min="7697" max="7697" width="8.140625" style="181" customWidth="1"/>
    <col min="7698" max="7698" width="5.5703125" style="181" customWidth="1"/>
    <col min="7699" max="7699" width="6.5703125" style="181" customWidth="1"/>
    <col min="7700" max="7700" width="8.42578125" style="181" customWidth="1"/>
    <col min="7701" max="7701" width="5.42578125" style="181" customWidth="1"/>
    <col min="7702" max="7702" width="11" style="181" customWidth="1"/>
    <col min="7703" max="7703" width="7.5703125" style="181" customWidth="1"/>
    <col min="7704" max="7704" width="10" style="181" customWidth="1"/>
    <col min="7705" max="7706" width="9.42578125" style="181" customWidth="1"/>
    <col min="7707" max="7708" width="8.85546875" style="181" customWidth="1"/>
    <col min="7709" max="7712" width="8.28515625" style="181" customWidth="1"/>
    <col min="7713" max="7714" width="9.85546875" style="181" customWidth="1"/>
    <col min="7715" max="7715" width="9.42578125" style="181" customWidth="1"/>
    <col min="7716" max="7716" width="9.5703125" style="181" customWidth="1"/>
    <col min="7717" max="7717" width="10.7109375" style="181" bestFit="1" customWidth="1"/>
    <col min="7718" max="7720" width="9.5703125" style="181" customWidth="1"/>
    <col min="7721" max="7721" width="9.28515625" style="181" customWidth="1"/>
    <col min="7722" max="7722" width="41.5703125" style="181" customWidth="1"/>
    <col min="7723" max="7723" width="53.7109375" style="181" customWidth="1"/>
    <col min="7724" max="7724" width="36.42578125" style="181" customWidth="1"/>
    <col min="7725" max="7725" width="12.85546875" style="181" customWidth="1"/>
    <col min="7726" max="7940" width="8.85546875" style="181"/>
    <col min="7941" max="7941" width="3.5703125" style="181" bestFit="1" customWidth="1"/>
    <col min="7942" max="7942" width="18.140625" style="181" customWidth="1"/>
    <col min="7943" max="7943" width="11.42578125" style="181" customWidth="1"/>
    <col min="7944" max="7944" width="30.85546875" style="181" bestFit="1" customWidth="1"/>
    <col min="7945" max="7945" width="21.5703125" style="181" customWidth="1"/>
    <col min="7946" max="7946" width="5.5703125" style="181" customWidth="1"/>
    <col min="7947" max="7947" width="11.7109375" style="181" bestFit="1" customWidth="1"/>
    <col min="7948" max="7948" width="11.5703125" style="181" customWidth="1"/>
    <col min="7949" max="7949" width="6.7109375" style="181" customWidth="1"/>
    <col min="7950" max="7950" width="8.42578125" style="181" customWidth="1"/>
    <col min="7951" max="7951" width="12.42578125" style="181" customWidth="1"/>
    <col min="7952" max="7952" width="13.28515625" style="181" customWidth="1"/>
    <col min="7953" max="7953" width="8.140625" style="181" customWidth="1"/>
    <col min="7954" max="7954" width="5.5703125" style="181" customWidth="1"/>
    <col min="7955" max="7955" width="6.5703125" style="181" customWidth="1"/>
    <col min="7956" max="7956" width="8.42578125" style="181" customWidth="1"/>
    <col min="7957" max="7957" width="5.42578125" style="181" customWidth="1"/>
    <col min="7958" max="7958" width="11" style="181" customWidth="1"/>
    <col min="7959" max="7959" width="7.5703125" style="181" customWidth="1"/>
    <col min="7960" max="7960" width="10" style="181" customWidth="1"/>
    <col min="7961" max="7962" width="9.42578125" style="181" customWidth="1"/>
    <col min="7963" max="7964" width="8.85546875" style="181" customWidth="1"/>
    <col min="7965" max="7968" width="8.28515625" style="181" customWidth="1"/>
    <col min="7969" max="7970" width="9.85546875" style="181" customWidth="1"/>
    <col min="7971" max="7971" width="9.42578125" style="181" customWidth="1"/>
    <col min="7972" max="7972" width="9.5703125" style="181" customWidth="1"/>
    <col min="7973" max="7973" width="10.7109375" style="181" bestFit="1" customWidth="1"/>
    <col min="7974" max="7976" width="9.5703125" style="181" customWidth="1"/>
    <col min="7977" max="7977" width="9.28515625" style="181" customWidth="1"/>
    <col min="7978" max="7978" width="41.5703125" style="181" customWidth="1"/>
    <col min="7979" max="7979" width="53.7109375" style="181" customWidth="1"/>
    <col min="7980" max="7980" width="36.42578125" style="181" customWidth="1"/>
    <col min="7981" max="7981" width="12.85546875" style="181" customWidth="1"/>
    <col min="7982" max="8196" width="8.85546875" style="181"/>
    <col min="8197" max="8197" width="3.5703125" style="181" bestFit="1" customWidth="1"/>
    <col min="8198" max="8198" width="18.140625" style="181" customWidth="1"/>
    <col min="8199" max="8199" width="11.42578125" style="181" customWidth="1"/>
    <col min="8200" max="8200" width="30.85546875" style="181" bestFit="1" customWidth="1"/>
    <col min="8201" max="8201" width="21.5703125" style="181" customWidth="1"/>
    <col min="8202" max="8202" width="5.5703125" style="181" customWidth="1"/>
    <col min="8203" max="8203" width="11.7109375" style="181" bestFit="1" customWidth="1"/>
    <col min="8204" max="8204" width="11.5703125" style="181" customWidth="1"/>
    <col min="8205" max="8205" width="6.7109375" style="181" customWidth="1"/>
    <col min="8206" max="8206" width="8.42578125" style="181" customWidth="1"/>
    <col min="8207" max="8207" width="12.42578125" style="181" customWidth="1"/>
    <col min="8208" max="8208" width="13.28515625" style="181" customWidth="1"/>
    <col min="8209" max="8209" width="8.140625" style="181" customWidth="1"/>
    <col min="8210" max="8210" width="5.5703125" style="181" customWidth="1"/>
    <col min="8211" max="8211" width="6.5703125" style="181" customWidth="1"/>
    <col min="8212" max="8212" width="8.42578125" style="181" customWidth="1"/>
    <col min="8213" max="8213" width="5.42578125" style="181" customWidth="1"/>
    <col min="8214" max="8214" width="11" style="181" customWidth="1"/>
    <col min="8215" max="8215" width="7.5703125" style="181" customWidth="1"/>
    <col min="8216" max="8216" width="10" style="181" customWidth="1"/>
    <col min="8217" max="8218" width="9.42578125" style="181" customWidth="1"/>
    <col min="8219" max="8220" width="8.85546875" style="181" customWidth="1"/>
    <col min="8221" max="8224" width="8.28515625" style="181" customWidth="1"/>
    <col min="8225" max="8226" width="9.85546875" style="181" customWidth="1"/>
    <col min="8227" max="8227" width="9.42578125" style="181" customWidth="1"/>
    <col min="8228" max="8228" width="9.5703125" style="181" customWidth="1"/>
    <col min="8229" max="8229" width="10.7109375" style="181" bestFit="1" customWidth="1"/>
    <col min="8230" max="8232" width="9.5703125" style="181" customWidth="1"/>
    <col min="8233" max="8233" width="9.28515625" style="181" customWidth="1"/>
    <col min="8234" max="8234" width="41.5703125" style="181" customWidth="1"/>
    <col min="8235" max="8235" width="53.7109375" style="181" customWidth="1"/>
    <col min="8236" max="8236" width="36.42578125" style="181" customWidth="1"/>
    <col min="8237" max="8237" width="12.85546875" style="181" customWidth="1"/>
    <col min="8238" max="8452" width="8.85546875" style="181"/>
    <col min="8453" max="8453" width="3.5703125" style="181" bestFit="1" customWidth="1"/>
    <col min="8454" max="8454" width="18.140625" style="181" customWidth="1"/>
    <col min="8455" max="8455" width="11.42578125" style="181" customWidth="1"/>
    <col min="8456" max="8456" width="30.85546875" style="181" bestFit="1" customWidth="1"/>
    <col min="8457" max="8457" width="21.5703125" style="181" customWidth="1"/>
    <col min="8458" max="8458" width="5.5703125" style="181" customWidth="1"/>
    <col min="8459" max="8459" width="11.7109375" style="181" bestFit="1" customWidth="1"/>
    <col min="8460" max="8460" width="11.5703125" style="181" customWidth="1"/>
    <col min="8461" max="8461" width="6.7109375" style="181" customWidth="1"/>
    <col min="8462" max="8462" width="8.42578125" style="181" customWidth="1"/>
    <col min="8463" max="8463" width="12.42578125" style="181" customWidth="1"/>
    <col min="8464" max="8464" width="13.28515625" style="181" customWidth="1"/>
    <col min="8465" max="8465" width="8.140625" style="181" customWidth="1"/>
    <col min="8466" max="8466" width="5.5703125" style="181" customWidth="1"/>
    <col min="8467" max="8467" width="6.5703125" style="181" customWidth="1"/>
    <col min="8468" max="8468" width="8.42578125" style="181" customWidth="1"/>
    <col min="8469" max="8469" width="5.42578125" style="181" customWidth="1"/>
    <col min="8470" max="8470" width="11" style="181" customWidth="1"/>
    <col min="8471" max="8471" width="7.5703125" style="181" customWidth="1"/>
    <col min="8472" max="8472" width="10" style="181" customWidth="1"/>
    <col min="8473" max="8474" width="9.42578125" style="181" customWidth="1"/>
    <col min="8475" max="8476" width="8.85546875" style="181" customWidth="1"/>
    <col min="8477" max="8480" width="8.28515625" style="181" customWidth="1"/>
    <col min="8481" max="8482" width="9.85546875" style="181" customWidth="1"/>
    <col min="8483" max="8483" width="9.42578125" style="181" customWidth="1"/>
    <col min="8484" max="8484" width="9.5703125" style="181" customWidth="1"/>
    <col min="8485" max="8485" width="10.7109375" style="181" bestFit="1" customWidth="1"/>
    <col min="8486" max="8488" width="9.5703125" style="181" customWidth="1"/>
    <col min="8489" max="8489" width="9.28515625" style="181" customWidth="1"/>
    <col min="8490" max="8490" width="41.5703125" style="181" customWidth="1"/>
    <col min="8491" max="8491" width="53.7109375" style="181" customWidth="1"/>
    <col min="8492" max="8492" width="36.42578125" style="181" customWidth="1"/>
    <col min="8493" max="8493" width="12.85546875" style="181" customWidth="1"/>
    <col min="8494" max="8708" width="8.85546875" style="181"/>
    <col min="8709" max="8709" width="3.5703125" style="181" bestFit="1" customWidth="1"/>
    <col min="8710" max="8710" width="18.140625" style="181" customWidth="1"/>
    <col min="8711" max="8711" width="11.42578125" style="181" customWidth="1"/>
    <col min="8712" max="8712" width="30.85546875" style="181" bestFit="1" customWidth="1"/>
    <col min="8713" max="8713" width="21.5703125" style="181" customWidth="1"/>
    <col min="8714" max="8714" width="5.5703125" style="181" customWidth="1"/>
    <col min="8715" max="8715" width="11.7109375" style="181" bestFit="1" customWidth="1"/>
    <col min="8716" max="8716" width="11.5703125" style="181" customWidth="1"/>
    <col min="8717" max="8717" width="6.7109375" style="181" customWidth="1"/>
    <col min="8718" max="8718" width="8.42578125" style="181" customWidth="1"/>
    <col min="8719" max="8719" width="12.42578125" style="181" customWidth="1"/>
    <col min="8720" max="8720" width="13.28515625" style="181" customWidth="1"/>
    <col min="8721" max="8721" width="8.140625" style="181" customWidth="1"/>
    <col min="8722" max="8722" width="5.5703125" style="181" customWidth="1"/>
    <col min="8723" max="8723" width="6.5703125" style="181" customWidth="1"/>
    <col min="8724" max="8724" width="8.42578125" style="181" customWidth="1"/>
    <col min="8725" max="8725" width="5.42578125" style="181" customWidth="1"/>
    <col min="8726" max="8726" width="11" style="181" customWidth="1"/>
    <col min="8727" max="8727" width="7.5703125" style="181" customWidth="1"/>
    <col min="8728" max="8728" width="10" style="181" customWidth="1"/>
    <col min="8729" max="8730" width="9.42578125" style="181" customWidth="1"/>
    <col min="8731" max="8732" width="8.85546875" style="181" customWidth="1"/>
    <col min="8733" max="8736" width="8.28515625" style="181" customWidth="1"/>
    <col min="8737" max="8738" width="9.85546875" style="181" customWidth="1"/>
    <col min="8739" max="8739" width="9.42578125" style="181" customWidth="1"/>
    <col min="8740" max="8740" width="9.5703125" style="181" customWidth="1"/>
    <col min="8741" max="8741" width="10.7109375" style="181" bestFit="1" customWidth="1"/>
    <col min="8742" max="8744" width="9.5703125" style="181" customWidth="1"/>
    <col min="8745" max="8745" width="9.28515625" style="181" customWidth="1"/>
    <col min="8746" max="8746" width="41.5703125" style="181" customWidth="1"/>
    <col min="8747" max="8747" width="53.7109375" style="181" customWidth="1"/>
    <col min="8748" max="8748" width="36.42578125" style="181" customWidth="1"/>
    <col min="8749" max="8749" width="12.85546875" style="181" customWidth="1"/>
    <col min="8750" max="8964" width="8.85546875" style="181"/>
    <col min="8965" max="8965" width="3.5703125" style="181" bestFit="1" customWidth="1"/>
    <col min="8966" max="8966" width="18.140625" style="181" customWidth="1"/>
    <col min="8967" max="8967" width="11.42578125" style="181" customWidth="1"/>
    <col min="8968" max="8968" width="30.85546875" style="181" bestFit="1" customWidth="1"/>
    <col min="8969" max="8969" width="21.5703125" style="181" customWidth="1"/>
    <col min="8970" max="8970" width="5.5703125" style="181" customWidth="1"/>
    <col min="8971" max="8971" width="11.7109375" style="181" bestFit="1" customWidth="1"/>
    <col min="8972" max="8972" width="11.5703125" style="181" customWidth="1"/>
    <col min="8973" max="8973" width="6.7109375" style="181" customWidth="1"/>
    <col min="8974" max="8974" width="8.42578125" style="181" customWidth="1"/>
    <col min="8975" max="8975" width="12.42578125" style="181" customWidth="1"/>
    <col min="8976" max="8976" width="13.28515625" style="181" customWidth="1"/>
    <col min="8977" max="8977" width="8.140625" style="181" customWidth="1"/>
    <col min="8978" max="8978" width="5.5703125" style="181" customWidth="1"/>
    <col min="8979" max="8979" width="6.5703125" style="181" customWidth="1"/>
    <col min="8980" max="8980" width="8.42578125" style="181" customWidth="1"/>
    <col min="8981" max="8981" width="5.42578125" style="181" customWidth="1"/>
    <col min="8982" max="8982" width="11" style="181" customWidth="1"/>
    <col min="8983" max="8983" width="7.5703125" style="181" customWidth="1"/>
    <col min="8984" max="8984" width="10" style="181" customWidth="1"/>
    <col min="8985" max="8986" width="9.42578125" style="181" customWidth="1"/>
    <col min="8987" max="8988" width="8.85546875" style="181" customWidth="1"/>
    <col min="8989" max="8992" width="8.28515625" style="181" customWidth="1"/>
    <col min="8993" max="8994" width="9.85546875" style="181" customWidth="1"/>
    <col min="8995" max="8995" width="9.42578125" style="181" customWidth="1"/>
    <col min="8996" max="8996" width="9.5703125" style="181" customWidth="1"/>
    <col min="8997" max="8997" width="10.7109375" style="181" bestFit="1" customWidth="1"/>
    <col min="8998" max="9000" width="9.5703125" style="181" customWidth="1"/>
    <col min="9001" max="9001" width="9.28515625" style="181" customWidth="1"/>
    <col min="9002" max="9002" width="41.5703125" style="181" customWidth="1"/>
    <col min="9003" max="9003" width="53.7109375" style="181" customWidth="1"/>
    <col min="9004" max="9004" width="36.42578125" style="181" customWidth="1"/>
    <col min="9005" max="9005" width="12.85546875" style="181" customWidth="1"/>
    <col min="9006" max="9220" width="8.85546875" style="181"/>
    <col min="9221" max="9221" width="3.5703125" style="181" bestFit="1" customWidth="1"/>
    <col min="9222" max="9222" width="18.140625" style="181" customWidth="1"/>
    <col min="9223" max="9223" width="11.42578125" style="181" customWidth="1"/>
    <col min="9224" max="9224" width="30.85546875" style="181" bestFit="1" customWidth="1"/>
    <col min="9225" max="9225" width="21.5703125" style="181" customWidth="1"/>
    <col min="9226" max="9226" width="5.5703125" style="181" customWidth="1"/>
    <col min="9227" max="9227" width="11.7109375" style="181" bestFit="1" customWidth="1"/>
    <col min="9228" max="9228" width="11.5703125" style="181" customWidth="1"/>
    <col min="9229" max="9229" width="6.7109375" style="181" customWidth="1"/>
    <col min="9230" max="9230" width="8.42578125" style="181" customWidth="1"/>
    <col min="9231" max="9231" width="12.42578125" style="181" customWidth="1"/>
    <col min="9232" max="9232" width="13.28515625" style="181" customWidth="1"/>
    <col min="9233" max="9233" width="8.140625" style="181" customWidth="1"/>
    <col min="9234" max="9234" width="5.5703125" style="181" customWidth="1"/>
    <col min="9235" max="9235" width="6.5703125" style="181" customWidth="1"/>
    <col min="9236" max="9236" width="8.42578125" style="181" customWidth="1"/>
    <col min="9237" max="9237" width="5.42578125" style="181" customWidth="1"/>
    <col min="9238" max="9238" width="11" style="181" customWidth="1"/>
    <col min="9239" max="9239" width="7.5703125" style="181" customWidth="1"/>
    <col min="9240" max="9240" width="10" style="181" customWidth="1"/>
    <col min="9241" max="9242" width="9.42578125" style="181" customWidth="1"/>
    <col min="9243" max="9244" width="8.85546875" style="181" customWidth="1"/>
    <col min="9245" max="9248" width="8.28515625" style="181" customWidth="1"/>
    <col min="9249" max="9250" width="9.85546875" style="181" customWidth="1"/>
    <col min="9251" max="9251" width="9.42578125" style="181" customWidth="1"/>
    <col min="9252" max="9252" width="9.5703125" style="181" customWidth="1"/>
    <col min="9253" max="9253" width="10.7109375" style="181" bestFit="1" customWidth="1"/>
    <col min="9254" max="9256" width="9.5703125" style="181" customWidth="1"/>
    <col min="9257" max="9257" width="9.28515625" style="181" customWidth="1"/>
    <col min="9258" max="9258" width="41.5703125" style="181" customWidth="1"/>
    <col min="9259" max="9259" width="53.7109375" style="181" customWidth="1"/>
    <col min="9260" max="9260" width="36.42578125" style="181" customWidth="1"/>
    <col min="9261" max="9261" width="12.85546875" style="181" customWidth="1"/>
    <col min="9262" max="9476" width="8.85546875" style="181"/>
    <col min="9477" max="9477" width="3.5703125" style="181" bestFit="1" customWidth="1"/>
    <col min="9478" max="9478" width="18.140625" style="181" customWidth="1"/>
    <col min="9479" max="9479" width="11.42578125" style="181" customWidth="1"/>
    <col min="9480" max="9480" width="30.85546875" style="181" bestFit="1" customWidth="1"/>
    <col min="9481" max="9481" width="21.5703125" style="181" customWidth="1"/>
    <col min="9482" max="9482" width="5.5703125" style="181" customWidth="1"/>
    <col min="9483" max="9483" width="11.7109375" style="181" bestFit="1" customWidth="1"/>
    <col min="9484" max="9484" width="11.5703125" style="181" customWidth="1"/>
    <col min="9485" max="9485" width="6.7109375" style="181" customWidth="1"/>
    <col min="9486" max="9486" width="8.42578125" style="181" customWidth="1"/>
    <col min="9487" max="9487" width="12.42578125" style="181" customWidth="1"/>
    <col min="9488" max="9488" width="13.28515625" style="181" customWidth="1"/>
    <col min="9489" max="9489" width="8.140625" style="181" customWidth="1"/>
    <col min="9490" max="9490" width="5.5703125" style="181" customWidth="1"/>
    <col min="9491" max="9491" width="6.5703125" style="181" customWidth="1"/>
    <col min="9492" max="9492" width="8.42578125" style="181" customWidth="1"/>
    <col min="9493" max="9493" width="5.42578125" style="181" customWidth="1"/>
    <col min="9494" max="9494" width="11" style="181" customWidth="1"/>
    <col min="9495" max="9495" width="7.5703125" style="181" customWidth="1"/>
    <col min="9496" max="9496" width="10" style="181" customWidth="1"/>
    <col min="9497" max="9498" width="9.42578125" style="181" customWidth="1"/>
    <col min="9499" max="9500" width="8.85546875" style="181" customWidth="1"/>
    <col min="9501" max="9504" width="8.28515625" style="181" customWidth="1"/>
    <col min="9505" max="9506" width="9.85546875" style="181" customWidth="1"/>
    <col min="9507" max="9507" width="9.42578125" style="181" customWidth="1"/>
    <col min="9508" max="9508" width="9.5703125" style="181" customWidth="1"/>
    <col min="9509" max="9509" width="10.7109375" style="181" bestFit="1" customWidth="1"/>
    <col min="9510" max="9512" width="9.5703125" style="181" customWidth="1"/>
    <col min="9513" max="9513" width="9.28515625" style="181" customWidth="1"/>
    <col min="9514" max="9514" width="41.5703125" style="181" customWidth="1"/>
    <col min="9515" max="9515" width="53.7109375" style="181" customWidth="1"/>
    <col min="9516" max="9516" width="36.42578125" style="181" customWidth="1"/>
    <col min="9517" max="9517" width="12.85546875" style="181" customWidth="1"/>
    <col min="9518" max="9732" width="8.85546875" style="181"/>
    <col min="9733" max="9733" width="3.5703125" style="181" bestFit="1" customWidth="1"/>
    <col min="9734" max="9734" width="18.140625" style="181" customWidth="1"/>
    <col min="9735" max="9735" width="11.42578125" style="181" customWidth="1"/>
    <col min="9736" max="9736" width="30.85546875" style="181" bestFit="1" customWidth="1"/>
    <col min="9737" max="9737" width="21.5703125" style="181" customWidth="1"/>
    <col min="9738" max="9738" width="5.5703125" style="181" customWidth="1"/>
    <col min="9739" max="9739" width="11.7109375" style="181" bestFit="1" customWidth="1"/>
    <col min="9740" max="9740" width="11.5703125" style="181" customWidth="1"/>
    <col min="9741" max="9741" width="6.7109375" style="181" customWidth="1"/>
    <col min="9742" max="9742" width="8.42578125" style="181" customWidth="1"/>
    <col min="9743" max="9743" width="12.42578125" style="181" customWidth="1"/>
    <col min="9744" max="9744" width="13.28515625" style="181" customWidth="1"/>
    <col min="9745" max="9745" width="8.140625" style="181" customWidth="1"/>
    <col min="9746" max="9746" width="5.5703125" style="181" customWidth="1"/>
    <col min="9747" max="9747" width="6.5703125" style="181" customWidth="1"/>
    <col min="9748" max="9748" width="8.42578125" style="181" customWidth="1"/>
    <col min="9749" max="9749" width="5.42578125" style="181" customWidth="1"/>
    <col min="9750" max="9750" width="11" style="181" customWidth="1"/>
    <col min="9751" max="9751" width="7.5703125" style="181" customWidth="1"/>
    <col min="9752" max="9752" width="10" style="181" customWidth="1"/>
    <col min="9753" max="9754" width="9.42578125" style="181" customWidth="1"/>
    <col min="9755" max="9756" width="8.85546875" style="181" customWidth="1"/>
    <col min="9757" max="9760" width="8.28515625" style="181" customWidth="1"/>
    <col min="9761" max="9762" width="9.85546875" style="181" customWidth="1"/>
    <col min="9763" max="9763" width="9.42578125" style="181" customWidth="1"/>
    <col min="9764" max="9764" width="9.5703125" style="181" customWidth="1"/>
    <col min="9765" max="9765" width="10.7109375" style="181" bestFit="1" customWidth="1"/>
    <col min="9766" max="9768" width="9.5703125" style="181" customWidth="1"/>
    <col min="9769" max="9769" width="9.28515625" style="181" customWidth="1"/>
    <col min="9770" max="9770" width="41.5703125" style="181" customWidth="1"/>
    <col min="9771" max="9771" width="53.7109375" style="181" customWidth="1"/>
    <col min="9772" max="9772" width="36.42578125" style="181" customWidth="1"/>
    <col min="9773" max="9773" width="12.85546875" style="181" customWidth="1"/>
    <col min="9774" max="9988" width="8.85546875" style="181"/>
    <col min="9989" max="9989" width="3.5703125" style="181" bestFit="1" customWidth="1"/>
    <col min="9990" max="9990" width="18.140625" style="181" customWidth="1"/>
    <col min="9991" max="9991" width="11.42578125" style="181" customWidth="1"/>
    <col min="9992" max="9992" width="30.85546875" style="181" bestFit="1" customWidth="1"/>
    <col min="9993" max="9993" width="21.5703125" style="181" customWidth="1"/>
    <col min="9994" max="9994" width="5.5703125" style="181" customWidth="1"/>
    <col min="9995" max="9995" width="11.7109375" style="181" bestFit="1" customWidth="1"/>
    <col min="9996" max="9996" width="11.5703125" style="181" customWidth="1"/>
    <col min="9997" max="9997" width="6.7109375" style="181" customWidth="1"/>
    <col min="9998" max="9998" width="8.42578125" style="181" customWidth="1"/>
    <col min="9999" max="9999" width="12.42578125" style="181" customWidth="1"/>
    <col min="10000" max="10000" width="13.28515625" style="181" customWidth="1"/>
    <col min="10001" max="10001" width="8.140625" style="181" customWidth="1"/>
    <col min="10002" max="10002" width="5.5703125" style="181" customWidth="1"/>
    <col min="10003" max="10003" width="6.5703125" style="181" customWidth="1"/>
    <col min="10004" max="10004" width="8.42578125" style="181" customWidth="1"/>
    <col min="10005" max="10005" width="5.42578125" style="181" customWidth="1"/>
    <col min="10006" max="10006" width="11" style="181" customWidth="1"/>
    <col min="10007" max="10007" width="7.5703125" style="181" customWidth="1"/>
    <col min="10008" max="10008" width="10" style="181" customWidth="1"/>
    <col min="10009" max="10010" width="9.42578125" style="181" customWidth="1"/>
    <col min="10011" max="10012" width="8.85546875" style="181" customWidth="1"/>
    <col min="10013" max="10016" width="8.28515625" style="181" customWidth="1"/>
    <col min="10017" max="10018" width="9.85546875" style="181" customWidth="1"/>
    <col min="10019" max="10019" width="9.42578125" style="181" customWidth="1"/>
    <col min="10020" max="10020" width="9.5703125" style="181" customWidth="1"/>
    <col min="10021" max="10021" width="10.7109375" style="181" bestFit="1" customWidth="1"/>
    <col min="10022" max="10024" width="9.5703125" style="181" customWidth="1"/>
    <col min="10025" max="10025" width="9.28515625" style="181" customWidth="1"/>
    <col min="10026" max="10026" width="41.5703125" style="181" customWidth="1"/>
    <col min="10027" max="10027" width="53.7109375" style="181" customWidth="1"/>
    <col min="10028" max="10028" width="36.42578125" style="181" customWidth="1"/>
    <col min="10029" max="10029" width="12.85546875" style="181" customWidth="1"/>
    <col min="10030" max="10244" width="8.85546875" style="181"/>
    <col min="10245" max="10245" width="3.5703125" style="181" bestFit="1" customWidth="1"/>
    <col min="10246" max="10246" width="18.140625" style="181" customWidth="1"/>
    <col min="10247" max="10247" width="11.42578125" style="181" customWidth="1"/>
    <col min="10248" max="10248" width="30.85546875" style="181" bestFit="1" customWidth="1"/>
    <col min="10249" max="10249" width="21.5703125" style="181" customWidth="1"/>
    <col min="10250" max="10250" width="5.5703125" style="181" customWidth="1"/>
    <col min="10251" max="10251" width="11.7109375" style="181" bestFit="1" customWidth="1"/>
    <col min="10252" max="10252" width="11.5703125" style="181" customWidth="1"/>
    <col min="10253" max="10253" width="6.7109375" style="181" customWidth="1"/>
    <col min="10254" max="10254" width="8.42578125" style="181" customWidth="1"/>
    <col min="10255" max="10255" width="12.42578125" style="181" customWidth="1"/>
    <col min="10256" max="10256" width="13.28515625" style="181" customWidth="1"/>
    <col min="10257" max="10257" width="8.140625" style="181" customWidth="1"/>
    <col min="10258" max="10258" width="5.5703125" style="181" customWidth="1"/>
    <col min="10259" max="10259" width="6.5703125" style="181" customWidth="1"/>
    <col min="10260" max="10260" width="8.42578125" style="181" customWidth="1"/>
    <col min="10261" max="10261" width="5.42578125" style="181" customWidth="1"/>
    <col min="10262" max="10262" width="11" style="181" customWidth="1"/>
    <col min="10263" max="10263" width="7.5703125" style="181" customWidth="1"/>
    <col min="10264" max="10264" width="10" style="181" customWidth="1"/>
    <col min="10265" max="10266" width="9.42578125" style="181" customWidth="1"/>
    <col min="10267" max="10268" width="8.85546875" style="181" customWidth="1"/>
    <col min="10269" max="10272" width="8.28515625" style="181" customWidth="1"/>
    <col min="10273" max="10274" width="9.85546875" style="181" customWidth="1"/>
    <col min="10275" max="10275" width="9.42578125" style="181" customWidth="1"/>
    <col min="10276" max="10276" width="9.5703125" style="181" customWidth="1"/>
    <col min="10277" max="10277" width="10.7109375" style="181" bestFit="1" customWidth="1"/>
    <col min="10278" max="10280" width="9.5703125" style="181" customWidth="1"/>
    <col min="10281" max="10281" width="9.28515625" style="181" customWidth="1"/>
    <col min="10282" max="10282" width="41.5703125" style="181" customWidth="1"/>
    <col min="10283" max="10283" width="53.7109375" style="181" customWidth="1"/>
    <col min="10284" max="10284" width="36.42578125" style="181" customWidth="1"/>
    <col min="10285" max="10285" width="12.85546875" style="181" customWidth="1"/>
    <col min="10286" max="10500" width="8.85546875" style="181"/>
    <col min="10501" max="10501" width="3.5703125" style="181" bestFit="1" customWidth="1"/>
    <col min="10502" max="10502" width="18.140625" style="181" customWidth="1"/>
    <col min="10503" max="10503" width="11.42578125" style="181" customWidth="1"/>
    <col min="10504" max="10504" width="30.85546875" style="181" bestFit="1" customWidth="1"/>
    <col min="10505" max="10505" width="21.5703125" style="181" customWidth="1"/>
    <col min="10506" max="10506" width="5.5703125" style="181" customWidth="1"/>
    <col min="10507" max="10507" width="11.7109375" style="181" bestFit="1" customWidth="1"/>
    <col min="10508" max="10508" width="11.5703125" style="181" customWidth="1"/>
    <col min="10509" max="10509" width="6.7109375" style="181" customWidth="1"/>
    <col min="10510" max="10510" width="8.42578125" style="181" customWidth="1"/>
    <col min="10511" max="10511" width="12.42578125" style="181" customWidth="1"/>
    <col min="10512" max="10512" width="13.28515625" style="181" customWidth="1"/>
    <col min="10513" max="10513" width="8.140625" style="181" customWidth="1"/>
    <col min="10514" max="10514" width="5.5703125" style="181" customWidth="1"/>
    <col min="10515" max="10515" width="6.5703125" style="181" customWidth="1"/>
    <col min="10516" max="10516" width="8.42578125" style="181" customWidth="1"/>
    <col min="10517" max="10517" width="5.42578125" style="181" customWidth="1"/>
    <col min="10518" max="10518" width="11" style="181" customWidth="1"/>
    <col min="10519" max="10519" width="7.5703125" style="181" customWidth="1"/>
    <col min="10520" max="10520" width="10" style="181" customWidth="1"/>
    <col min="10521" max="10522" width="9.42578125" style="181" customWidth="1"/>
    <col min="10523" max="10524" width="8.85546875" style="181" customWidth="1"/>
    <col min="10525" max="10528" width="8.28515625" style="181" customWidth="1"/>
    <col min="10529" max="10530" width="9.85546875" style="181" customWidth="1"/>
    <col min="10531" max="10531" width="9.42578125" style="181" customWidth="1"/>
    <col min="10532" max="10532" width="9.5703125" style="181" customWidth="1"/>
    <col min="10533" max="10533" width="10.7109375" style="181" bestFit="1" customWidth="1"/>
    <col min="10534" max="10536" width="9.5703125" style="181" customWidth="1"/>
    <col min="10537" max="10537" width="9.28515625" style="181" customWidth="1"/>
    <col min="10538" max="10538" width="41.5703125" style="181" customWidth="1"/>
    <col min="10539" max="10539" width="53.7109375" style="181" customWidth="1"/>
    <col min="10540" max="10540" width="36.42578125" style="181" customWidth="1"/>
    <col min="10541" max="10541" width="12.85546875" style="181" customWidth="1"/>
    <col min="10542" max="10756" width="8.85546875" style="181"/>
    <col min="10757" max="10757" width="3.5703125" style="181" bestFit="1" customWidth="1"/>
    <col min="10758" max="10758" width="18.140625" style="181" customWidth="1"/>
    <col min="10759" max="10759" width="11.42578125" style="181" customWidth="1"/>
    <col min="10760" max="10760" width="30.85546875" style="181" bestFit="1" customWidth="1"/>
    <col min="10761" max="10761" width="21.5703125" style="181" customWidth="1"/>
    <col min="10762" max="10762" width="5.5703125" style="181" customWidth="1"/>
    <col min="10763" max="10763" width="11.7109375" style="181" bestFit="1" customWidth="1"/>
    <col min="10764" max="10764" width="11.5703125" style="181" customWidth="1"/>
    <col min="10765" max="10765" width="6.7109375" style="181" customWidth="1"/>
    <col min="10766" max="10766" width="8.42578125" style="181" customWidth="1"/>
    <col min="10767" max="10767" width="12.42578125" style="181" customWidth="1"/>
    <col min="10768" max="10768" width="13.28515625" style="181" customWidth="1"/>
    <col min="10769" max="10769" width="8.140625" style="181" customWidth="1"/>
    <col min="10770" max="10770" width="5.5703125" style="181" customWidth="1"/>
    <col min="10771" max="10771" width="6.5703125" style="181" customWidth="1"/>
    <col min="10772" max="10772" width="8.42578125" style="181" customWidth="1"/>
    <col min="10773" max="10773" width="5.42578125" style="181" customWidth="1"/>
    <col min="10774" max="10774" width="11" style="181" customWidth="1"/>
    <col min="10775" max="10775" width="7.5703125" style="181" customWidth="1"/>
    <col min="10776" max="10776" width="10" style="181" customWidth="1"/>
    <col min="10777" max="10778" width="9.42578125" style="181" customWidth="1"/>
    <col min="10779" max="10780" width="8.85546875" style="181" customWidth="1"/>
    <col min="10781" max="10784" width="8.28515625" style="181" customWidth="1"/>
    <col min="10785" max="10786" width="9.85546875" style="181" customWidth="1"/>
    <col min="10787" max="10787" width="9.42578125" style="181" customWidth="1"/>
    <col min="10788" max="10788" width="9.5703125" style="181" customWidth="1"/>
    <col min="10789" max="10789" width="10.7109375" style="181" bestFit="1" customWidth="1"/>
    <col min="10790" max="10792" width="9.5703125" style="181" customWidth="1"/>
    <col min="10793" max="10793" width="9.28515625" style="181" customWidth="1"/>
    <col min="10794" max="10794" width="41.5703125" style="181" customWidth="1"/>
    <col min="10795" max="10795" width="53.7109375" style="181" customWidth="1"/>
    <col min="10796" max="10796" width="36.42578125" style="181" customWidth="1"/>
    <col min="10797" max="10797" width="12.85546875" style="181" customWidth="1"/>
    <col min="10798" max="11012" width="8.85546875" style="181"/>
    <col min="11013" max="11013" width="3.5703125" style="181" bestFit="1" customWidth="1"/>
    <col min="11014" max="11014" width="18.140625" style="181" customWidth="1"/>
    <col min="11015" max="11015" width="11.42578125" style="181" customWidth="1"/>
    <col min="11016" max="11016" width="30.85546875" style="181" bestFit="1" customWidth="1"/>
    <col min="11017" max="11017" width="21.5703125" style="181" customWidth="1"/>
    <col min="11018" max="11018" width="5.5703125" style="181" customWidth="1"/>
    <col min="11019" max="11019" width="11.7109375" style="181" bestFit="1" customWidth="1"/>
    <col min="11020" max="11020" width="11.5703125" style="181" customWidth="1"/>
    <col min="11021" max="11021" width="6.7109375" style="181" customWidth="1"/>
    <col min="11022" max="11022" width="8.42578125" style="181" customWidth="1"/>
    <col min="11023" max="11023" width="12.42578125" style="181" customWidth="1"/>
    <col min="11024" max="11024" width="13.28515625" style="181" customWidth="1"/>
    <col min="11025" max="11025" width="8.140625" style="181" customWidth="1"/>
    <col min="11026" max="11026" width="5.5703125" style="181" customWidth="1"/>
    <col min="11027" max="11027" width="6.5703125" style="181" customWidth="1"/>
    <col min="11028" max="11028" width="8.42578125" style="181" customWidth="1"/>
    <col min="11029" max="11029" width="5.42578125" style="181" customWidth="1"/>
    <col min="11030" max="11030" width="11" style="181" customWidth="1"/>
    <col min="11031" max="11031" width="7.5703125" style="181" customWidth="1"/>
    <col min="11032" max="11032" width="10" style="181" customWidth="1"/>
    <col min="11033" max="11034" width="9.42578125" style="181" customWidth="1"/>
    <col min="11035" max="11036" width="8.85546875" style="181" customWidth="1"/>
    <col min="11037" max="11040" width="8.28515625" style="181" customWidth="1"/>
    <col min="11041" max="11042" width="9.85546875" style="181" customWidth="1"/>
    <col min="11043" max="11043" width="9.42578125" style="181" customWidth="1"/>
    <col min="11044" max="11044" width="9.5703125" style="181" customWidth="1"/>
    <col min="11045" max="11045" width="10.7109375" style="181" bestFit="1" customWidth="1"/>
    <col min="11046" max="11048" width="9.5703125" style="181" customWidth="1"/>
    <col min="11049" max="11049" width="9.28515625" style="181" customWidth="1"/>
    <col min="11050" max="11050" width="41.5703125" style="181" customWidth="1"/>
    <col min="11051" max="11051" width="53.7109375" style="181" customWidth="1"/>
    <col min="11052" max="11052" width="36.42578125" style="181" customWidth="1"/>
    <col min="11053" max="11053" width="12.85546875" style="181" customWidth="1"/>
    <col min="11054" max="11268" width="8.85546875" style="181"/>
    <col min="11269" max="11269" width="3.5703125" style="181" bestFit="1" customWidth="1"/>
    <col min="11270" max="11270" width="18.140625" style="181" customWidth="1"/>
    <col min="11271" max="11271" width="11.42578125" style="181" customWidth="1"/>
    <col min="11272" max="11272" width="30.85546875" style="181" bestFit="1" customWidth="1"/>
    <col min="11273" max="11273" width="21.5703125" style="181" customWidth="1"/>
    <col min="11274" max="11274" width="5.5703125" style="181" customWidth="1"/>
    <col min="11275" max="11275" width="11.7109375" style="181" bestFit="1" customWidth="1"/>
    <col min="11276" max="11276" width="11.5703125" style="181" customWidth="1"/>
    <col min="11277" max="11277" width="6.7109375" style="181" customWidth="1"/>
    <col min="11278" max="11278" width="8.42578125" style="181" customWidth="1"/>
    <col min="11279" max="11279" width="12.42578125" style="181" customWidth="1"/>
    <col min="11280" max="11280" width="13.28515625" style="181" customWidth="1"/>
    <col min="11281" max="11281" width="8.140625" style="181" customWidth="1"/>
    <col min="11282" max="11282" width="5.5703125" style="181" customWidth="1"/>
    <col min="11283" max="11283" width="6.5703125" style="181" customWidth="1"/>
    <col min="11284" max="11284" width="8.42578125" style="181" customWidth="1"/>
    <col min="11285" max="11285" width="5.42578125" style="181" customWidth="1"/>
    <col min="11286" max="11286" width="11" style="181" customWidth="1"/>
    <col min="11287" max="11287" width="7.5703125" style="181" customWidth="1"/>
    <col min="11288" max="11288" width="10" style="181" customWidth="1"/>
    <col min="11289" max="11290" width="9.42578125" style="181" customWidth="1"/>
    <col min="11291" max="11292" width="8.85546875" style="181" customWidth="1"/>
    <col min="11293" max="11296" width="8.28515625" style="181" customWidth="1"/>
    <col min="11297" max="11298" width="9.85546875" style="181" customWidth="1"/>
    <col min="11299" max="11299" width="9.42578125" style="181" customWidth="1"/>
    <col min="11300" max="11300" width="9.5703125" style="181" customWidth="1"/>
    <col min="11301" max="11301" width="10.7109375" style="181" bestFit="1" customWidth="1"/>
    <col min="11302" max="11304" width="9.5703125" style="181" customWidth="1"/>
    <col min="11305" max="11305" width="9.28515625" style="181" customWidth="1"/>
    <col min="11306" max="11306" width="41.5703125" style="181" customWidth="1"/>
    <col min="11307" max="11307" width="53.7109375" style="181" customWidth="1"/>
    <col min="11308" max="11308" width="36.42578125" style="181" customWidth="1"/>
    <col min="11309" max="11309" width="12.85546875" style="181" customWidth="1"/>
    <col min="11310" max="11524" width="8.85546875" style="181"/>
    <col min="11525" max="11525" width="3.5703125" style="181" bestFit="1" customWidth="1"/>
    <col min="11526" max="11526" width="18.140625" style="181" customWidth="1"/>
    <col min="11527" max="11527" width="11.42578125" style="181" customWidth="1"/>
    <col min="11528" max="11528" width="30.85546875" style="181" bestFit="1" customWidth="1"/>
    <col min="11529" max="11529" width="21.5703125" style="181" customWidth="1"/>
    <col min="11530" max="11530" width="5.5703125" style="181" customWidth="1"/>
    <col min="11531" max="11531" width="11.7109375" style="181" bestFit="1" customWidth="1"/>
    <col min="11532" max="11532" width="11.5703125" style="181" customWidth="1"/>
    <col min="11533" max="11533" width="6.7109375" style="181" customWidth="1"/>
    <col min="11534" max="11534" width="8.42578125" style="181" customWidth="1"/>
    <col min="11535" max="11535" width="12.42578125" style="181" customWidth="1"/>
    <col min="11536" max="11536" width="13.28515625" style="181" customWidth="1"/>
    <col min="11537" max="11537" width="8.140625" style="181" customWidth="1"/>
    <col min="11538" max="11538" width="5.5703125" style="181" customWidth="1"/>
    <col min="11539" max="11539" width="6.5703125" style="181" customWidth="1"/>
    <col min="11540" max="11540" width="8.42578125" style="181" customWidth="1"/>
    <col min="11541" max="11541" width="5.42578125" style="181" customWidth="1"/>
    <col min="11542" max="11542" width="11" style="181" customWidth="1"/>
    <col min="11543" max="11543" width="7.5703125" style="181" customWidth="1"/>
    <col min="11544" max="11544" width="10" style="181" customWidth="1"/>
    <col min="11545" max="11546" width="9.42578125" style="181" customWidth="1"/>
    <col min="11547" max="11548" width="8.85546875" style="181" customWidth="1"/>
    <col min="11549" max="11552" width="8.28515625" style="181" customWidth="1"/>
    <col min="11553" max="11554" width="9.85546875" style="181" customWidth="1"/>
    <col min="11555" max="11555" width="9.42578125" style="181" customWidth="1"/>
    <col min="11556" max="11556" width="9.5703125" style="181" customWidth="1"/>
    <col min="11557" max="11557" width="10.7109375" style="181" bestFit="1" customWidth="1"/>
    <col min="11558" max="11560" width="9.5703125" style="181" customWidth="1"/>
    <col min="11561" max="11561" width="9.28515625" style="181" customWidth="1"/>
    <col min="11562" max="11562" width="41.5703125" style="181" customWidth="1"/>
    <col min="11563" max="11563" width="53.7109375" style="181" customWidth="1"/>
    <col min="11564" max="11564" width="36.42578125" style="181" customWidth="1"/>
    <col min="11565" max="11565" width="12.85546875" style="181" customWidth="1"/>
    <col min="11566" max="11780" width="8.85546875" style="181"/>
    <col min="11781" max="11781" width="3.5703125" style="181" bestFit="1" customWidth="1"/>
    <col min="11782" max="11782" width="18.140625" style="181" customWidth="1"/>
    <col min="11783" max="11783" width="11.42578125" style="181" customWidth="1"/>
    <col min="11784" max="11784" width="30.85546875" style="181" bestFit="1" customWidth="1"/>
    <col min="11785" max="11785" width="21.5703125" style="181" customWidth="1"/>
    <col min="11786" max="11786" width="5.5703125" style="181" customWidth="1"/>
    <col min="11787" max="11787" width="11.7109375" style="181" bestFit="1" customWidth="1"/>
    <col min="11788" max="11788" width="11.5703125" style="181" customWidth="1"/>
    <col min="11789" max="11789" width="6.7109375" style="181" customWidth="1"/>
    <col min="11790" max="11790" width="8.42578125" style="181" customWidth="1"/>
    <col min="11791" max="11791" width="12.42578125" style="181" customWidth="1"/>
    <col min="11792" max="11792" width="13.28515625" style="181" customWidth="1"/>
    <col min="11793" max="11793" width="8.140625" style="181" customWidth="1"/>
    <col min="11794" max="11794" width="5.5703125" style="181" customWidth="1"/>
    <col min="11795" max="11795" width="6.5703125" style="181" customWidth="1"/>
    <col min="11796" max="11796" width="8.42578125" style="181" customWidth="1"/>
    <col min="11797" max="11797" width="5.42578125" style="181" customWidth="1"/>
    <col min="11798" max="11798" width="11" style="181" customWidth="1"/>
    <col min="11799" max="11799" width="7.5703125" style="181" customWidth="1"/>
    <col min="11800" max="11800" width="10" style="181" customWidth="1"/>
    <col min="11801" max="11802" width="9.42578125" style="181" customWidth="1"/>
    <col min="11803" max="11804" width="8.85546875" style="181" customWidth="1"/>
    <col min="11805" max="11808" width="8.28515625" style="181" customWidth="1"/>
    <col min="11809" max="11810" width="9.85546875" style="181" customWidth="1"/>
    <col min="11811" max="11811" width="9.42578125" style="181" customWidth="1"/>
    <col min="11812" max="11812" width="9.5703125" style="181" customWidth="1"/>
    <col min="11813" max="11813" width="10.7109375" style="181" bestFit="1" customWidth="1"/>
    <col min="11814" max="11816" width="9.5703125" style="181" customWidth="1"/>
    <col min="11817" max="11817" width="9.28515625" style="181" customWidth="1"/>
    <col min="11818" max="11818" width="41.5703125" style="181" customWidth="1"/>
    <col min="11819" max="11819" width="53.7109375" style="181" customWidth="1"/>
    <col min="11820" max="11820" width="36.42578125" style="181" customWidth="1"/>
    <col min="11821" max="11821" width="12.85546875" style="181" customWidth="1"/>
    <col min="11822" max="12036" width="8.85546875" style="181"/>
    <col min="12037" max="12037" width="3.5703125" style="181" bestFit="1" customWidth="1"/>
    <col min="12038" max="12038" width="18.140625" style="181" customWidth="1"/>
    <col min="12039" max="12039" width="11.42578125" style="181" customWidth="1"/>
    <col min="12040" max="12040" width="30.85546875" style="181" bestFit="1" customWidth="1"/>
    <col min="12041" max="12041" width="21.5703125" style="181" customWidth="1"/>
    <col min="12042" max="12042" width="5.5703125" style="181" customWidth="1"/>
    <col min="12043" max="12043" width="11.7109375" style="181" bestFit="1" customWidth="1"/>
    <col min="12044" max="12044" width="11.5703125" style="181" customWidth="1"/>
    <col min="12045" max="12045" width="6.7109375" style="181" customWidth="1"/>
    <col min="12046" max="12046" width="8.42578125" style="181" customWidth="1"/>
    <col min="12047" max="12047" width="12.42578125" style="181" customWidth="1"/>
    <col min="12048" max="12048" width="13.28515625" style="181" customWidth="1"/>
    <col min="12049" max="12049" width="8.140625" style="181" customWidth="1"/>
    <col min="12050" max="12050" width="5.5703125" style="181" customWidth="1"/>
    <col min="12051" max="12051" width="6.5703125" style="181" customWidth="1"/>
    <col min="12052" max="12052" width="8.42578125" style="181" customWidth="1"/>
    <col min="12053" max="12053" width="5.42578125" style="181" customWidth="1"/>
    <col min="12054" max="12054" width="11" style="181" customWidth="1"/>
    <col min="12055" max="12055" width="7.5703125" style="181" customWidth="1"/>
    <col min="12056" max="12056" width="10" style="181" customWidth="1"/>
    <col min="12057" max="12058" width="9.42578125" style="181" customWidth="1"/>
    <col min="12059" max="12060" width="8.85546875" style="181" customWidth="1"/>
    <col min="12061" max="12064" width="8.28515625" style="181" customWidth="1"/>
    <col min="12065" max="12066" width="9.85546875" style="181" customWidth="1"/>
    <col min="12067" max="12067" width="9.42578125" style="181" customWidth="1"/>
    <col min="12068" max="12068" width="9.5703125" style="181" customWidth="1"/>
    <col min="12069" max="12069" width="10.7109375" style="181" bestFit="1" customWidth="1"/>
    <col min="12070" max="12072" width="9.5703125" style="181" customWidth="1"/>
    <col min="12073" max="12073" width="9.28515625" style="181" customWidth="1"/>
    <col min="12074" max="12074" width="41.5703125" style="181" customWidth="1"/>
    <col min="12075" max="12075" width="53.7109375" style="181" customWidth="1"/>
    <col min="12076" max="12076" width="36.42578125" style="181" customWidth="1"/>
    <col min="12077" max="12077" width="12.85546875" style="181" customWidth="1"/>
    <col min="12078" max="12292" width="8.85546875" style="181"/>
    <col min="12293" max="12293" width="3.5703125" style="181" bestFit="1" customWidth="1"/>
    <col min="12294" max="12294" width="18.140625" style="181" customWidth="1"/>
    <col min="12295" max="12295" width="11.42578125" style="181" customWidth="1"/>
    <col min="12296" max="12296" width="30.85546875" style="181" bestFit="1" customWidth="1"/>
    <col min="12297" max="12297" width="21.5703125" style="181" customWidth="1"/>
    <col min="12298" max="12298" width="5.5703125" style="181" customWidth="1"/>
    <col min="12299" max="12299" width="11.7109375" style="181" bestFit="1" customWidth="1"/>
    <col min="12300" max="12300" width="11.5703125" style="181" customWidth="1"/>
    <col min="12301" max="12301" width="6.7109375" style="181" customWidth="1"/>
    <col min="12302" max="12302" width="8.42578125" style="181" customWidth="1"/>
    <col min="12303" max="12303" width="12.42578125" style="181" customWidth="1"/>
    <col min="12304" max="12304" width="13.28515625" style="181" customWidth="1"/>
    <col min="12305" max="12305" width="8.140625" style="181" customWidth="1"/>
    <col min="12306" max="12306" width="5.5703125" style="181" customWidth="1"/>
    <col min="12307" max="12307" width="6.5703125" style="181" customWidth="1"/>
    <col min="12308" max="12308" width="8.42578125" style="181" customWidth="1"/>
    <col min="12309" max="12309" width="5.42578125" style="181" customWidth="1"/>
    <col min="12310" max="12310" width="11" style="181" customWidth="1"/>
    <col min="12311" max="12311" width="7.5703125" style="181" customWidth="1"/>
    <col min="12312" max="12312" width="10" style="181" customWidth="1"/>
    <col min="12313" max="12314" width="9.42578125" style="181" customWidth="1"/>
    <col min="12315" max="12316" width="8.85546875" style="181" customWidth="1"/>
    <col min="12317" max="12320" width="8.28515625" style="181" customWidth="1"/>
    <col min="12321" max="12322" width="9.85546875" style="181" customWidth="1"/>
    <col min="12323" max="12323" width="9.42578125" style="181" customWidth="1"/>
    <col min="12324" max="12324" width="9.5703125" style="181" customWidth="1"/>
    <col min="12325" max="12325" width="10.7109375" style="181" bestFit="1" customWidth="1"/>
    <col min="12326" max="12328" width="9.5703125" style="181" customWidth="1"/>
    <col min="12329" max="12329" width="9.28515625" style="181" customWidth="1"/>
    <col min="12330" max="12330" width="41.5703125" style="181" customWidth="1"/>
    <col min="12331" max="12331" width="53.7109375" style="181" customWidth="1"/>
    <col min="12332" max="12332" width="36.42578125" style="181" customWidth="1"/>
    <col min="12333" max="12333" width="12.85546875" style="181" customWidth="1"/>
    <col min="12334" max="12548" width="8.85546875" style="181"/>
    <col min="12549" max="12549" width="3.5703125" style="181" bestFit="1" customWidth="1"/>
    <col min="12550" max="12550" width="18.140625" style="181" customWidth="1"/>
    <col min="12551" max="12551" width="11.42578125" style="181" customWidth="1"/>
    <col min="12552" max="12552" width="30.85546875" style="181" bestFit="1" customWidth="1"/>
    <col min="12553" max="12553" width="21.5703125" style="181" customWidth="1"/>
    <col min="12554" max="12554" width="5.5703125" style="181" customWidth="1"/>
    <col min="12555" max="12555" width="11.7109375" style="181" bestFit="1" customWidth="1"/>
    <col min="12556" max="12556" width="11.5703125" style="181" customWidth="1"/>
    <col min="12557" max="12557" width="6.7109375" style="181" customWidth="1"/>
    <col min="12558" max="12558" width="8.42578125" style="181" customWidth="1"/>
    <col min="12559" max="12559" width="12.42578125" style="181" customWidth="1"/>
    <col min="12560" max="12560" width="13.28515625" style="181" customWidth="1"/>
    <col min="12561" max="12561" width="8.140625" style="181" customWidth="1"/>
    <col min="12562" max="12562" width="5.5703125" style="181" customWidth="1"/>
    <col min="12563" max="12563" width="6.5703125" style="181" customWidth="1"/>
    <col min="12564" max="12564" width="8.42578125" style="181" customWidth="1"/>
    <col min="12565" max="12565" width="5.42578125" style="181" customWidth="1"/>
    <col min="12566" max="12566" width="11" style="181" customWidth="1"/>
    <col min="12567" max="12567" width="7.5703125" style="181" customWidth="1"/>
    <col min="12568" max="12568" width="10" style="181" customWidth="1"/>
    <col min="12569" max="12570" width="9.42578125" style="181" customWidth="1"/>
    <col min="12571" max="12572" width="8.85546875" style="181" customWidth="1"/>
    <col min="12573" max="12576" width="8.28515625" style="181" customWidth="1"/>
    <col min="12577" max="12578" width="9.85546875" style="181" customWidth="1"/>
    <col min="12579" max="12579" width="9.42578125" style="181" customWidth="1"/>
    <col min="12580" max="12580" width="9.5703125" style="181" customWidth="1"/>
    <col min="12581" max="12581" width="10.7109375" style="181" bestFit="1" customWidth="1"/>
    <col min="12582" max="12584" width="9.5703125" style="181" customWidth="1"/>
    <col min="12585" max="12585" width="9.28515625" style="181" customWidth="1"/>
    <col min="12586" max="12586" width="41.5703125" style="181" customWidth="1"/>
    <col min="12587" max="12587" width="53.7109375" style="181" customWidth="1"/>
    <col min="12588" max="12588" width="36.42578125" style="181" customWidth="1"/>
    <col min="12589" max="12589" width="12.85546875" style="181" customWidth="1"/>
    <col min="12590" max="12804" width="8.85546875" style="181"/>
    <col min="12805" max="12805" width="3.5703125" style="181" bestFit="1" customWidth="1"/>
    <col min="12806" max="12806" width="18.140625" style="181" customWidth="1"/>
    <col min="12807" max="12807" width="11.42578125" style="181" customWidth="1"/>
    <col min="12808" max="12808" width="30.85546875" style="181" bestFit="1" customWidth="1"/>
    <col min="12809" max="12809" width="21.5703125" style="181" customWidth="1"/>
    <col min="12810" max="12810" width="5.5703125" style="181" customWidth="1"/>
    <col min="12811" max="12811" width="11.7109375" style="181" bestFit="1" customWidth="1"/>
    <col min="12812" max="12812" width="11.5703125" style="181" customWidth="1"/>
    <col min="12813" max="12813" width="6.7109375" style="181" customWidth="1"/>
    <col min="12814" max="12814" width="8.42578125" style="181" customWidth="1"/>
    <col min="12815" max="12815" width="12.42578125" style="181" customWidth="1"/>
    <col min="12816" max="12816" width="13.28515625" style="181" customWidth="1"/>
    <col min="12817" max="12817" width="8.140625" style="181" customWidth="1"/>
    <col min="12818" max="12818" width="5.5703125" style="181" customWidth="1"/>
    <col min="12819" max="12819" width="6.5703125" style="181" customWidth="1"/>
    <col min="12820" max="12820" width="8.42578125" style="181" customWidth="1"/>
    <col min="12821" max="12821" width="5.42578125" style="181" customWidth="1"/>
    <col min="12822" max="12822" width="11" style="181" customWidth="1"/>
    <col min="12823" max="12823" width="7.5703125" style="181" customWidth="1"/>
    <col min="12824" max="12824" width="10" style="181" customWidth="1"/>
    <col min="12825" max="12826" width="9.42578125" style="181" customWidth="1"/>
    <col min="12827" max="12828" width="8.85546875" style="181" customWidth="1"/>
    <col min="12829" max="12832" width="8.28515625" style="181" customWidth="1"/>
    <col min="12833" max="12834" width="9.85546875" style="181" customWidth="1"/>
    <col min="12835" max="12835" width="9.42578125" style="181" customWidth="1"/>
    <col min="12836" max="12836" width="9.5703125" style="181" customWidth="1"/>
    <col min="12837" max="12837" width="10.7109375" style="181" bestFit="1" customWidth="1"/>
    <col min="12838" max="12840" width="9.5703125" style="181" customWidth="1"/>
    <col min="12841" max="12841" width="9.28515625" style="181" customWidth="1"/>
    <col min="12842" max="12842" width="41.5703125" style="181" customWidth="1"/>
    <col min="12843" max="12843" width="53.7109375" style="181" customWidth="1"/>
    <col min="12844" max="12844" width="36.42578125" style="181" customWidth="1"/>
    <col min="12845" max="12845" width="12.85546875" style="181" customWidth="1"/>
    <col min="12846" max="13060" width="8.85546875" style="181"/>
    <col min="13061" max="13061" width="3.5703125" style="181" bestFit="1" customWidth="1"/>
    <col min="13062" max="13062" width="18.140625" style="181" customWidth="1"/>
    <col min="13063" max="13063" width="11.42578125" style="181" customWidth="1"/>
    <col min="13064" max="13064" width="30.85546875" style="181" bestFit="1" customWidth="1"/>
    <col min="13065" max="13065" width="21.5703125" style="181" customWidth="1"/>
    <col min="13066" max="13066" width="5.5703125" style="181" customWidth="1"/>
    <col min="13067" max="13067" width="11.7109375" style="181" bestFit="1" customWidth="1"/>
    <col min="13068" max="13068" width="11.5703125" style="181" customWidth="1"/>
    <col min="13069" max="13069" width="6.7109375" style="181" customWidth="1"/>
    <col min="13070" max="13070" width="8.42578125" style="181" customWidth="1"/>
    <col min="13071" max="13071" width="12.42578125" style="181" customWidth="1"/>
    <col min="13072" max="13072" width="13.28515625" style="181" customWidth="1"/>
    <col min="13073" max="13073" width="8.140625" style="181" customWidth="1"/>
    <col min="13074" max="13074" width="5.5703125" style="181" customWidth="1"/>
    <col min="13075" max="13075" width="6.5703125" style="181" customWidth="1"/>
    <col min="13076" max="13076" width="8.42578125" style="181" customWidth="1"/>
    <col min="13077" max="13077" width="5.42578125" style="181" customWidth="1"/>
    <col min="13078" max="13078" width="11" style="181" customWidth="1"/>
    <col min="13079" max="13079" width="7.5703125" style="181" customWidth="1"/>
    <col min="13080" max="13080" width="10" style="181" customWidth="1"/>
    <col min="13081" max="13082" width="9.42578125" style="181" customWidth="1"/>
    <col min="13083" max="13084" width="8.85546875" style="181" customWidth="1"/>
    <col min="13085" max="13088" width="8.28515625" style="181" customWidth="1"/>
    <col min="13089" max="13090" width="9.85546875" style="181" customWidth="1"/>
    <col min="13091" max="13091" width="9.42578125" style="181" customWidth="1"/>
    <col min="13092" max="13092" width="9.5703125" style="181" customWidth="1"/>
    <col min="13093" max="13093" width="10.7109375" style="181" bestFit="1" customWidth="1"/>
    <col min="13094" max="13096" width="9.5703125" style="181" customWidth="1"/>
    <col min="13097" max="13097" width="9.28515625" style="181" customWidth="1"/>
    <col min="13098" max="13098" width="41.5703125" style="181" customWidth="1"/>
    <col min="13099" max="13099" width="53.7109375" style="181" customWidth="1"/>
    <col min="13100" max="13100" width="36.42578125" style="181" customWidth="1"/>
    <col min="13101" max="13101" width="12.85546875" style="181" customWidth="1"/>
    <col min="13102" max="13316" width="8.85546875" style="181"/>
    <col min="13317" max="13317" width="3.5703125" style="181" bestFit="1" customWidth="1"/>
    <col min="13318" max="13318" width="18.140625" style="181" customWidth="1"/>
    <col min="13319" max="13319" width="11.42578125" style="181" customWidth="1"/>
    <col min="13320" max="13320" width="30.85546875" style="181" bestFit="1" customWidth="1"/>
    <col min="13321" max="13321" width="21.5703125" style="181" customWidth="1"/>
    <col min="13322" max="13322" width="5.5703125" style="181" customWidth="1"/>
    <col min="13323" max="13323" width="11.7109375" style="181" bestFit="1" customWidth="1"/>
    <col min="13324" max="13324" width="11.5703125" style="181" customWidth="1"/>
    <col min="13325" max="13325" width="6.7109375" style="181" customWidth="1"/>
    <col min="13326" max="13326" width="8.42578125" style="181" customWidth="1"/>
    <col min="13327" max="13327" width="12.42578125" style="181" customWidth="1"/>
    <col min="13328" max="13328" width="13.28515625" style="181" customWidth="1"/>
    <col min="13329" max="13329" width="8.140625" style="181" customWidth="1"/>
    <col min="13330" max="13330" width="5.5703125" style="181" customWidth="1"/>
    <col min="13331" max="13331" width="6.5703125" style="181" customWidth="1"/>
    <col min="13332" max="13332" width="8.42578125" style="181" customWidth="1"/>
    <col min="13333" max="13333" width="5.42578125" style="181" customWidth="1"/>
    <col min="13334" max="13334" width="11" style="181" customWidth="1"/>
    <col min="13335" max="13335" width="7.5703125" style="181" customWidth="1"/>
    <col min="13336" max="13336" width="10" style="181" customWidth="1"/>
    <col min="13337" max="13338" width="9.42578125" style="181" customWidth="1"/>
    <col min="13339" max="13340" width="8.85546875" style="181" customWidth="1"/>
    <col min="13341" max="13344" width="8.28515625" style="181" customWidth="1"/>
    <col min="13345" max="13346" width="9.85546875" style="181" customWidth="1"/>
    <col min="13347" max="13347" width="9.42578125" style="181" customWidth="1"/>
    <col min="13348" max="13348" width="9.5703125" style="181" customWidth="1"/>
    <col min="13349" max="13349" width="10.7109375" style="181" bestFit="1" customWidth="1"/>
    <col min="13350" max="13352" width="9.5703125" style="181" customWidth="1"/>
    <col min="13353" max="13353" width="9.28515625" style="181" customWidth="1"/>
    <col min="13354" max="13354" width="41.5703125" style="181" customWidth="1"/>
    <col min="13355" max="13355" width="53.7109375" style="181" customWidth="1"/>
    <col min="13356" max="13356" width="36.42578125" style="181" customWidth="1"/>
    <col min="13357" max="13357" width="12.85546875" style="181" customWidth="1"/>
    <col min="13358" max="13572" width="8.85546875" style="181"/>
    <col min="13573" max="13573" width="3.5703125" style="181" bestFit="1" customWidth="1"/>
    <col min="13574" max="13574" width="18.140625" style="181" customWidth="1"/>
    <col min="13575" max="13575" width="11.42578125" style="181" customWidth="1"/>
    <col min="13576" max="13576" width="30.85546875" style="181" bestFit="1" customWidth="1"/>
    <col min="13577" max="13577" width="21.5703125" style="181" customWidth="1"/>
    <col min="13578" max="13578" width="5.5703125" style="181" customWidth="1"/>
    <col min="13579" max="13579" width="11.7109375" style="181" bestFit="1" customWidth="1"/>
    <col min="13580" max="13580" width="11.5703125" style="181" customWidth="1"/>
    <col min="13581" max="13581" width="6.7109375" style="181" customWidth="1"/>
    <col min="13582" max="13582" width="8.42578125" style="181" customWidth="1"/>
    <col min="13583" max="13583" width="12.42578125" style="181" customWidth="1"/>
    <col min="13584" max="13584" width="13.28515625" style="181" customWidth="1"/>
    <col min="13585" max="13585" width="8.140625" style="181" customWidth="1"/>
    <col min="13586" max="13586" width="5.5703125" style="181" customWidth="1"/>
    <col min="13587" max="13587" width="6.5703125" style="181" customWidth="1"/>
    <col min="13588" max="13588" width="8.42578125" style="181" customWidth="1"/>
    <col min="13589" max="13589" width="5.42578125" style="181" customWidth="1"/>
    <col min="13590" max="13590" width="11" style="181" customWidth="1"/>
    <col min="13591" max="13591" width="7.5703125" style="181" customWidth="1"/>
    <col min="13592" max="13592" width="10" style="181" customWidth="1"/>
    <col min="13593" max="13594" width="9.42578125" style="181" customWidth="1"/>
    <col min="13595" max="13596" width="8.85546875" style="181" customWidth="1"/>
    <col min="13597" max="13600" width="8.28515625" style="181" customWidth="1"/>
    <col min="13601" max="13602" width="9.85546875" style="181" customWidth="1"/>
    <col min="13603" max="13603" width="9.42578125" style="181" customWidth="1"/>
    <col min="13604" max="13604" width="9.5703125" style="181" customWidth="1"/>
    <col min="13605" max="13605" width="10.7109375" style="181" bestFit="1" customWidth="1"/>
    <col min="13606" max="13608" width="9.5703125" style="181" customWidth="1"/>
    <col min="13609" max="13609" width="9.28515625" style="181" customWidth="1"/>
    <col min="13610" max="13610" width="41.5703125" style="181" customWidth="1"/>
    <col min="13611" max="13611" width="53.7109375" style="181" customWidth="1"/>
    <col min="13612" max="13612" width="36.42578125" style="181" customWidth="1"/>
    <col min="13613" max="13613" width="12.85546875" style="181" customWidth="1"/>
    <col min="13614" max="13828" width="8.85546875" style="181"/>
    <col min="13829" max="13829" width="3.5703125" style="181" bestFit="1" customWidth="1"/>
    <col min="13830" max="13830" width="18.140625" style="181" customWidth="1"/>
    <col min="13831" max="13831" width="11.42578125" style="181" customWidth="1"/>
    <col min="13832" max="13832" width="30.85546875" style="181" bestFit="1" customWidth="1"/>
    <col min="13833" max="13833" width="21.5703125" style="181" customWidth="1"/>
    <col min="13834" max="13834" width="5.5703125" style="181" customWidth="1"/>
    <col min="13835" max="13835" width="11.7109375" style="181" bestFit="1" customWidth="1"/>
    <col min="13836" max="13836" width="11.5703125" style="181" customWidth="1"/>
    <col min="13837" max="13837" width="6.7109375" style="181" customWidth="1"/>
    <col min="13838" max="13838" width="8.42578125" style="181" customWidth="1"/>
    <col min="13839" max="13839" width="12.42578125" style="181" customWidth="1"/>
    <col min="13840" max="13840" width="13.28515625" style="181" customWidth="1"/>
    <col min="13841" max="13841" width="8.140625" style="181" customWidth="1"/>
    <col min="13842" max="13842" width="5.5703125" style="181" customWidth="1"/>
    <col min="13843" max="13843" width="6.5703125" style="181" customWidth="1"/>
    <col min="13844" max="13844" width="8.42578125" style="181" customWidth="1"/>
    <col min="13845" max="13845" width="5.42578125" style="181" customWidth="1"/>
    <col min="13846" max="13846" width="11" style="181" customWidth="1"/>
    <col min="13847" max="13847" width="7.5703125" style="181" customWidth="1"/>
    <col min="13848" max="13848" width="10" style="181" customWidth="1"/>
    <col min="13849" max="13850" width="9.42578125" style="181" customWidth="1"/>
    <col min="13851" max="13852" width="8.85546875" style="181" customWidth="1"/>
    <col min="13853" max="13856" width="8.28515625" style="181" customWidth="1"/>
    <col min="13857" max="13858" width="9.85546875" style="181" customWidth="1"/>
    <col min="13859" max="13859" width="9.42578125" style="181" customWidth="1"/>
    <col min="13860" max="13860" width="9.5703125" style="181" customWidth="1"/>
    <col min="13861" max="13861" width="10.7109375" style="181" bestFit="1" customWidth="1"/>
    <col min="13862" max="13864" width="9.5703125" style="181" customWidth="1"/>
    <col min="13865" max="13865" width="9.28515625" style="181" customWidth="1"/>
    <col min="13866" max="13866" width="41.5703125" style="181" customWidth="1"/>
    <col min="13867" max="13867" width="53.7109375" style="181" customWidth="1"/>
    <col min="13868" max="13868" width="36.42578125" style="181" customWidth="1"/>
    <col min="13869" max="13869" width="12.85546875" style="181" customWidth="1"/>
    <col min="13870" max="14084" width="8.85546875" style="181"/>
    <col min="14085" max="14085" width="3.5703125" style="181" bestFit="1" customWidth="1"/>
    <col min="14086" max="14086" width="18.140625" style="181" customWidth="1"/>
    <col min="14087" max="14087" width="11.42578125" style="181" customWidth="1"/>
    <col min="14088" max="14088" width="30.85546875" style="181" bestFit="1" customWidth="1"/>
    <col min="14089" max="14089" width="21.5703125" style="181" customWidth="1"/>
    <col min="14090" max="14090" width="5.5703125" style="181" customWidth="1"/>
    <col min="14091" max="14091" width="11.7109375" style="181" bestFit="1" customWidth="1"/>
    <col min="14092" max="14092" width="11.5703125" style="181" customWidth="1"/>
    <col min="14093" max="14093" width="6.7109375" style="181" customWidth="1"/>
    <col min="14094" max="14094" width="8.42578125" style="181" customWidth="1"/>
    <col min="14095" max="14095" width="12.42578125" style="181" customWidth="1"/>
    <col min="14096" max="14096" width="13.28515625" style="181" customWidth="1"/>
    <col min="14097" max="14097" width="8.140625" style="181" customWidth="1"/>
    <col min="14098" max="14098" width="5.5703125" style="181" customWidth="1"/>
    <col min="14099" max="14099" width="6.5703125" style="181" customWidth="1"/>
    <col min="14100" max="14100" width="8.42578125" style="181" customWidth="1"/>
    <col min="14101" max="14101" width="5.42578125" style="181" customWidth="1"/>
    <col min="14102" max="14102" width="11" style="181" customWidth="1"/>
    <col min="14103" max="14103" width="7.5703125" style="181" customWidth="1"/>
    <col min="14104" max="14104" width="10" style="181" customWidth="1"/>
    <col min="14105" max="14106" width="9.42578125" style="181" customWidth="1"/>
    <col min="14107" max="14108" width="8.85546875" style="181" customWidth="1"/>
    <col min="14109" max="14112" width="8.28515625" style="181" customWidth="1"/>
    <col min="14113" max="14114" width="9.85546875" style="181" customWidth="1"/>
    <col min="14115" max="14115" width="9.42578125" style="181" customWidth="1"/>
    <col min="14116" max="14116" width="9.5703125" style="181" customWidth="1"/>
    <col min="14117" max="14117" width="10.7109375" style="181" bestFit="1" customWidth="1"/>
    <col min="14118" max="14120" width="9.5703125" style="181" customWidth="1"/>
    <col min="14121" max="14121" width="9.28515625" style="181" customWidth="1"/>
    <col min="14122" max="14122" width="41.5703125" style="181" customWidth="1"/>
    <col min="14123" max="14123" width="53.7109375" style="181" customWidth="1"/>
    <col min="14124" max="14124" width="36.42578125" style="181" customWidth="1"/>
    <col min="14125" max="14125" width="12.85546875" style="181" customWidth="1"/>
    <col min="14126" max="14340" width="8.85546875" style="181"/>
    <col min="14341" max="14341" width="3.5703125" style="181" bestFit="1" customWidth="1"/>
    <col min="14342" max="14342" width="18.140625" style="181" customWidth="1"/>
    <col min="14343" max="14343" width="11.42578125" style="181" customWidth="1"/>
    <col min="14344" max="14344" width="30.85546875" style="181" bestFit="1" customWidth="1"/>
    <col min="14345" max="14345" width="21.5703125" style="181" customWidth="1"/>
    <col min="14346" max="14346" width="5.5703125" style="181" customWidth="1"/>
    <col min="14347" max="14347" width="11.7109375" style="181" bestFit="1" customWidth="1"/>
    <col min="14348" max="14348" width="11.5703125" style="181" customWidth="1"/>
    <col min="14349" max="14349" width="6.7109375" style="181" customWidth="1"/>
    <col min="14350" max="14350" width="8.42578125" style="181" customWidth="1"/>
    <col min="14351" max="14351" width="12.42578125" style="181" customWidth="1"/>
    <col min="14352" max="14352" width="13.28515625" style="181" customWidth="1"/>
    <col min="14353" max="14353" width="8.140625" style="181" customWidth="1"/>
    <col min="14354" max="14354" width="5.5703125" style="181" customWidth="1"/>
    <col min="14355" max="14355" width="6.5703125" style="181" customWidth="1"/>
    <col min="14356" max="14356" width="8.42578125" style="181" customWidth="1"/>
    <col min="14357" max="14357" width="5.42578125" style="181" customWidth="1"/>
    <col min="14358" max="14358" width="11" style="181" customWidth="1"/>
    <col min="14359" max="14359" width="7.5703125" style="181" customWidth="1"/>
    <col min="14360" max="14360" width="10" style="181" customWidth="1"/>
    <col min="14361" max="14362" width="9.42578125" style="181" customWidth="1"/>
    <col min="14363" max="14364" width="8.85546875" style="181" customWidth="1"/>
    <col min="14365" max="14368" width="8.28515625" style="181" customWidth="1"/>
    <col min="14369" max="14370" width="9.85546875" style="181" customWidth="1"/>
    <col min="14371" max="14371" width="9.42578125" style="181" customWidth="1"/>
    <col min="14372" max="14372" width="9.5703125" style="181" customWidth="1"/>
    <col min="14373" max="14373" width="10.7109375" style="181" bestFit="1" customWidth="1"/>
    <col min="14374" max="14376" width="9.5703125" style="181" customWidth="1"/>
    <col min="14377" max="14377" width="9.28515625" style="181" customWidth="1"/>
    <col min="14378" max="14378" width="41.5703125" style="181" customWidth="1"/>
    <col min="14379" max="14379" width="53.7109375" style="181" customWidth="1"/>
    <col min="14380" max="14380" width="36.42578125" style="181" customWidth="1"/>
    <col min="14381" max="14381" width="12.85546875" style="181" customWidth="1"/>
    <col min="14382" max="14596" width="8.85546875" style="181"/>
    <col min="14597" max="14597" width="3.5703125" style="181" bestFit="1" customWidth="1"/>
    <col min="14598" max="14598" width="18.140625" style="181" customWidth="1"/>
    <col min="14599" max="14599" width="11.42578125" style="181" customWidth="1"/>
    <col min="14600" max="14600" width="30.85546875" style="181" bestFit="1" customWidth="1"/>
    <col min="14601" max="14601" width="21.5703125" style="181" customWidth="1"/>
    <col min="14602" max="14602" width="5.5703125" style="181" customWidth="1"/>
    <col min="14603" max="14603" width="11.7109375" style="181" bestFit="1" customWidth="1"/>
    <col min="14604" max="14604" width="11.5703125" style="181" customWidth="1"/>
    <col min="14605" max="14605" width="6.7109375" style="181" customWidth="1"/>
    <col min="14606" max="14606" width="8.42578125" style="181" customWidth="1"/>
    <col min="14607" max="14607" width="12.42578125" style="181" customWidth="1"/>
    <col min="14608" max="14608" width="13.28515625" style="181" customWidth="1"/>
    <col min="14609" max="14609" width="8.140625" style="181" customWidth="1"/>
    <col min="14610" max="14610" width="5.5703125" style="181" customWidth="1"/>
    <col min="14611" max="14611" width="6.5703125" style="181" customWidth="1"/>
    <col min="14612" max="14612" width="8.42578125" style="181" customWidth="1"/>
    <col min="14613" max="14613" width="5.42578125" style="181" customWidth="1"/>
    <col min="14614" max="14614" width="11" style="181" customWidth="1"/>
    <col min="14615" max="14615" width="7.5703125" style="181" customWidth="1"/>
    <col min="14616" max="14616" width="10" style="181" customWidth="1"/>
    <col min="14617" max="14618" width="9.42578125" style="181" customWidth="1"/>
    <col min="14619" max="14620" width="8.85546875" style="181" customWidth="1"/>
    <col min="14621" max="14624" width="8.28515625" style="181" customWidth="1"/>
    <col min="14625" max="14626" width="9.85546875" style="181" customWidth="1"/>
    <col min="14627" max="14627" width="9.42578125" style="181" customWidth="1"/>
    <col min="14628" max="14628" width="9.5703125" style="181" customWidth="1"/>
    <col min="14629" max="14629" width="10.7109375" style="181" bestFit="1" customWidth="1"/>
    <col min="14630" max="14632" width="9.5703125" style="181" customWidth="1"/>
    <col min="14633" max="14633" width="9.28515625" style="181" customWidth="1"/>
    <col min="14634" max="14634" width="41.5703125" style="181" customWidth="1"/>
    <col min="14635" max="14635" width="53.7109375" style="181" customWidth="1"/>
    <col min="14636" max="14636" width="36.42578125" style="181" customWidth="1"/>
    <col min="14637" max="14637" width="12.85546875" style="181" customWidth="1"/>
    <col min="14638" max="14852" width="8.85546875" style="181"/>
    <col min="14853" max="14853" width="3.5703125" style="181" bestFit="1" customWidth="1"/>
    <col min="14854" max="14854" width="18.140625" style="181" customWidth="1"/>
    <col min="14855" max="14855" width="11.42578125" style="181" customWidth="1"/>
    <col min="14856" max="14856" width="30.85546875" style="181" bestFit="1" customWidth="1"/>
    <col min="14857" max="14857" width="21.5703125" style="181" customWidth="1"/>
    <col min="14858" max="14858" width="5.5703125" style="181" customWidth="1"/>
    <col min="14859" max="14859" width="11.7109375" style="181" bestFit="1" customWidth="1"/>
    <col min="14860" max="14860" width="11.5703125" style="181" customWidth="1"/>
    <col min="14861" max="14861" width="6.7109375" style="181" customWidth="1"/>
    <col min="14862" max="14862" width="8.42578125" style="181" customWidth="1"/>
    <col min="14863" max="14863" width="12.42578125" style="181" customWidth="1"/>
    <col min="14864" max="14864" width="13.28515625" style="181" customWidth="1"/>
    <col min="14865" max="14865" width="8.140625" style="181" customWidth="1"/>
    <col min="14866" max="14866" width="5.5703125" style="181" customWidth="1"/>
    <col min="14867" max="14867" width="6.5703125" style="181" customWidth="1"/>
    <col min="14868" max="14868" width="8.42578125" style="181" customWidth="1"/>
    <col min="14869" max="14869" width="5.42578125" style="181" customWidth="1"/>
    <col min="14870" max="14870" width="11" style="181" customWidth="1"/>
    <col min="14871" max="14871" width="7.5703125" style="181" customWidth="1"/>
    <col min="14872" max="14872" width="10" style="181" customWidth="1"/>
    <col min="14873" max="14874" width="9.42578125" style="181" customWidth="1"/>
    <col min="14875" max="14876" width="8.85546875" style="181" customWidth="1"/>
    <col min="14877" max="14880" width="8.28515625" style="181" customWidth="1"/>
    <col min="14881" max="14882" width="9.85546875" style="181" customWidth="1"/>
    <col min="14883" max="14883" width="9.42578125" style="181" customWidth="1"/>
    <col min="14884" max="14884" width="9.5703125" style="181" customWidth="1"/>
    <col min="14885" max="14885" width="10.7109375" style="181" bestFit="1" customWidth="1"/>
    <col min="14886" max="14888" width="9.5703125" style="181" customWidth="1"/>
    <col min="14889" max="14889" width="9.28515625" style="181" customWidth="1"/>
    <col min="14890" max="14890" width="41.5703125" style="181" customWidth="1"/>
    <col min="14891" max="14891" width="53.7109375" style="181" customWidth="1"/>
    <col min="14892" max="14892" width="36.42578125" style="181" customWidth="1"/>
    <col min="14893" max="14893" width="12.85546875" style="181" customWidth="1"/>
    <col min="14894" max="15108" width="8.85546875" style="181"/>
    <col min="15109" max="15109" width="3.5703125" style="181" bestFit="1" customWidth="1"/>
    <col min="15110" max="15110" width="18.140625" style="181" customWidth="1"/>
    <col min="15111" max="15111" width="11.42578125" style="181" customWidth="1"/>
    <col min="15112" max="15112" width="30.85546875" style="181" bestFit="1" customWidth="1"/>
    <col min="15113" max="15113" width="21.5703125" style="181" customWidth="1"/>
    <col min="15114" max="15114" width="5.5703125" style="181" customWidth="1"/>
    <col min="15115" max="15115" width="11.7109375" style="181" bestFit="1" customWidth="1"/>
    <col min="15116" max="15116" width="11.5703125" style="181" customWidth="1"/>
    <col min="15117" max="15117" width="6.7109375" style="181" customWidth="1"/>
    <col min="15118" max="15118" width="8.42578125" style="181" customWidth="1"/>
    <col min="15119" max="15119" width="12.42578125" style="181" customWidth="1"/>
    <col min="15120" max="15120" width="13.28515625" style="181" customWidth="1"/>
    <col min="15121" max="15121" width="8.140625" style="181" customWidth="1"/>
    <col min="15122" max="15122" width="5.5703125" style="181" customWidth="1"/>
    <col min="15123" max="15123" width="6.5703125" style="181" customWidth="1"/>
    <col min="15124" max="15124" width="8.42578125" style="181" customWidth="1"/>
    <col min="15125" max="15125" width="5.42578125" style="181" customWidth="1"/>
    <col min="15126" max="15126" width="11" style="181" customWidth="1"/>
    <col min="15127" max="15127" width="7.5703125" style="181" customWidth="1"/>
    <col min="15128" max="15128" width="10" style="181" customWidth="1"/>
    <col min="15129" max="15130" width="9.42578125" style="181" customWidth="1"/>
    <col min="15131" max="15132" width="8.85546875" style="181" customWidth="1"/>
    <col min="15133" max="15136" width="8.28515625" style="181" customWidth="1"/>
    <col min="15137" max="15138" width="9.85546875" style="181" customWidth="1"/>
    <col min="15139" max="15139" width="9.42578125" style="181" customWidth="1"/>
    <col min="15140" max="15140" width="9.5703125" style="181" customWidth="1"/>
    <col min="15141" max="15141" width="10.7109375" style="181" bestFit="1" customWidth="1"/>
    <col min="15142" max="15144" width="9.5703125" style="181" customWidth="1"/>
    <col min="15145" max="15145" width="9.28515625" style="181" customWidth="1"/>
    <col min="15146" max="15146" width="41.5703125" style="181" customWidth="1"/>
    <col min="15147" max="15147" width="53.7109375" style="181" customWidth="1"/>
    <col min="15148" max="15148" width="36.42578125" style="181" customWidth="1"/>
    <col min="15149" max="15149" width="12.85546875" style="181" customWidth="1"/>
    <col min="15150" max="15364" width="8.85546875" style="181"/>
    <col min="15365" max="15365" width="3.5703125" style="181" bestFit="1" customWidth="1"/>
    <col min="15366" max="15366" width="18.140625" style="181" customWidth="1"/>
    <col min="15367" max="15367" width="11.42578125" style="181" customWidth="1"/>
    <col min="15368" max="15368" width="30.85546875" style="181" bestFit="1" customWidth="1"/>
    <col min="15369" max="15369" width="21.5703125" style="181" customWidth="1"/>
    <col min="15370" max="15370" width="5.5703125" style="181" customWidth="1"/>
    <col min="15371" max="15371" width="11.7109375" style="181" bestFit="1" customWidth="1"/>
    <col min="15372" max="15372" width="11.5703125" style="181" customWidth="1"/>
    <col min="15373" max="15373" width="6.7109375" style="181" customWidth="1"/>
    <col min="15374" max="15374" width="8.42578125" style="181" customWidth="1"/>
    <col min="15375" max="15375" width="12.42578125" style="181" customWidth="1"/>
    <col min="15376" max="15376" width="13.28515625" style="181" customWidth="1"/>
    <col min="15377" max="15377" width="8.140625" style="181" customWidth="1"/>
    <col min="15378" max="15378" width="5.5703125" style="181" customWidth="1"/>
    <col min="15379" max="15379" width="6.5703125" style="181" customWidth="1"/>
    <col min="15380" max="15380" width="8.42578125" style="181" customWidth="1"/>
    <col min="15381" max="15381" width="5.42578125" style="181" customWidth="1"/>
    <col min="15382" max="15382" width="11" style="181" customWidth="1"/>
    <col min="15383" max="15383" width="7.5703125" style="181" customWidth="1"/>
    <col min="15384" max="15384" width="10" style="181" customWidth="1"/>
    <col min="15385" max="15386" width="9.42578125" style="181" customWidth="1"/>
    <col min="15387" max="15388" width="8.85546875" style="181" customWidth="1"/>
    <col min="15389" max="15392" width="8.28515625" style="181" customWidth="1"/>
    <col min="15393" max="15394" width="9.85546875" style="181" customWidth="1"/>
    <col min="15395" max="15395" width="9.42578125" style="181" customWidth="1"/>
    <col min="15396" max="15396" width="9.5703125" style="181" customWidth="1"/>
    <col min="15397" max="15397" width="10.7109375" style="181" bestFit="1" customWidth="1"/>
    <col min="15398" max="15400" width="9.5703125" style="181" customWidth="1"/>
    <col min="15401" max="15401" width="9.28515625" style="181" customWidth="1"/>
    <col min="15402" max="15402" width="41.5703125" style="181" customWidth="1"/>
    <col min="15403" max="15403" width="53.7109375" style="181" customWidth="1"/>
    <col min="15404" max="15404" width="36.42578125" style="181" customWidth="1"/>
    <col min="15405" max="15405" width="12.85546875" style="181" customWidth="1"/>
    <col min="15406" max="15620" width="8.85546875" style="181"/>
    <col min="15621" max="15621" width="3.5703125" style="181" bestFit="1" customWidth="1"/>
    <col min="15622" max="15622" width="18.140625" style="181" customWidth="1"/>
    <col min="15623" max="15623" width="11.42578125" style="181" customWidth="1"/>
    <col min="15624" max="15624" width="30.85546875" style="181" bestFit="1" customWidth="1"/>
    <col min="15625" max="15625" width="21.5703125" style="181" customWidth="1"/>
    <col min="15626" max="15626" width="5.5703125" style="181" customWidth="1"/>
    <col min="15627" max="15627" width="11.7109375" style="181" bestFit="1" customWidth="1"/>
    <col min="15628" max="15628" width="11.5703125" style="181" customWidth="1"/>
    <col min="15629" max="15629" width="6.7109375" style="181" customWidth="1"/>
    <col min="15630" max="15630" width="8.42578125" style="181" customWidth="1"/>
    <col min="15631" max="15631" width="12.42578125" style="181" customWidth="1"/>
    <col min="15632" max="15632" width="13.28515625" style="181" customWidth="1"/>
    <col min="15633" max="15633" width="8.140625" style="181" customWidth="1"/>
    <col min="15634" max="15634" width="5.5703125" style="181" customWidth="1"/>
    <col min="15635" max="15635" width="6.5703125" style="181" customWidth="1"/>
    <col min="15636" max="15636" width="8.42578125" style="181" customWidth="1"/>
    <col min="15637" max="15637" width="5.42578125" style="181" customWidth="1"/>
    <col min="15638" max="15638" width="11" style="181" customWidth="1"/>
    <col min="15639" max="15639" width="7.5703125" style="181" customWidth="1"/>
    <col min="15640" max="15640" width="10" style="181" customWidth="1"/>
    <col min="15641" max="15642" width="9.42578125" style="181" customWidth="1"/>
    <col min="15643" max="15644" width="8.85546875" style="181" customWidth="1"/>
    <col min="15645" max="15648" width="8.28515625" style="181" customWidth="1"/>
    <col min="15649" max="15650" width="9.85546875" style="181" customWidth="1"/>
    <col min="15651" max="15651" width="9.42578125" style="181" customWidth="1"/>
    <col min="15652" max="15652" width="9.5703125" style="181" customWidth="1"/>
    <col min="15653" max="15653" width="10.7109375" style="181" bestFit="1" customWidth="1"/>
    <col min="15654" max="15656" width="9.5703125" style="181" customWidth="1"/>
    <col min="15657" max="15657" width="9.28515625" style="181" customWidth="1"/>
    <col min="15658" max="15658" width="41.5703125" style="181" customWidth="1"/>
    <col min="15659" max="15659" width="53.7109375" style="181" customWidth="1"/>
    <col min="15660" max="15660" width="36.42578125" style="181" customWidth="1"/>
    <col min="15661" max="15661" width="12.85546875" style="181" customWidth="1"/>
    <col min="15662" max="15876" width="8.85546875" style="181"/>
    <col min="15877" max="15877" width="3.5703125" style="181" bestFit="1" customWidth="1"/>
    <col min="15878" max="15878" width="18.140625" style="181" customWidth="1"/>
    <col min="15879" max="15879" width="11.42578125" style="181" customWidth="1"/>
    <col min="15880" max="15880" width="30.85546875" style="181" bestFit="1" customWidth="1"/>
    <col min="15881" max="15881" width="21.5703125" style="181" customWidth="1"/>
    <col min="15882" max="15882" width="5.5703125" style="181" customWidth="1"/>
    <col min="15883" max="15883" width="11.7109375" style="181" bestFit="1" customWidth="1"/>
    <col min="15884" max="15884" width="11.5703125" style="181" customWidth="1"/>
    <col min="15885" max="15885" width="6.7109375" style="181" customWidth="1"/>
    <col min="15886" max="15886" width="8.42578125" style="181" customWidth="1"/>
    <col min="15887" max="15887" width="12.42578125" style="181" customWidth="1"/>
    <col min="15888" max="15888" width="13.28515625" style="181" customWidth="1"/>
    <col min="15889" max="15889" width="8.140625" style="181" customWidth="1"/>
    <col min="15890" max="15890" width="5.5703125" style="181" customWidth="1"/>
    <col min="15891" max="15891" width="6.5703125" style="181" customWidth="1"/>
    <col min="15892" max="15892" width="8.42578125" style="181" customWidth="1"/>
    <col min="15893" max="15893" width="5.42578125" style="181" customWidth="1"/>
    <col min="15894" max="15894" width="11" style="181" customWidth="1"/>
    <col min="15895" max="15895" width="7.5703125" style="181" customWidth="1"/>
    <col min="15896" max="15896" width="10" style="181" customWidth="1"/>
    <col min="15897" max="15898" width="9.42578125" style="181" customWidth="1"/>
    <col min="15899" max="15900" width="8.85546875" style="181" customWidth="1"/>
    <col min="15901" max="15904" width="8.28515625" style="181" customWidth="1"/>
    <col min="15905" max="15906" width="9.85546875" style="181" customWidth="1"/>
    <col min="15907" max="15907" width="9.42578125" style="181" customWidth="1"/>
    <col min="15908" max="15908" width="9.5703125" style="181" customWidth="1"/>
    <col min="15909" max="15909" width="10.7109375" style="181" bestFit="1" customWidth="1"/>
    <col min="15910" max="15912" width="9.5703125" style="181" customWidth="1"/>
    <col min="15913" max="15913" width="9.28515625" style="181" customWidth="1"/>
    <col min="15914" max="15914" width="41.5703125" style="181" customWidth="1"/>
    <col min="15915" max="15915" width="53.7109375" style="181" customWidth="1"/>
    <col min="15916" max="15916" width="36.42578125" style="181" customWidth="1"/>
    <col min="15917" max="15917" width="12.85546875" style="181" customWidth="1"/>
    <col min="15918" max="16132" width="8.85546875" style="181"/>
    <col min="16133" max="16133" width="3.5703125" style="181" bestFit="1" customWidth="1"/>
    <col min="16134" max="16134" width="18.140625" style="181" customWidth="1"/>
    <col min="16135" max="16135" width="11.42578125" style="181" customWidth="1"/>
    <col min="16136" max="16136" width="30.85546875" style="181" bestFit="1" customWidth="1"/>
    <col min="16137" max="16137" width="21.5703125" style="181" customWidth="1"/>
    <col min="16138" max="16138" width="5.5703125" style="181" customWidth="1"/>
    <col min="16139" max="16139" width="11.7109375" style="181" bestFit="1" customWidth="1"/>
    <col min="16140" max="16140" width="11.5703125" style="181" customWidth="1"/>
    <col min="16141" max="16141" width="6.7109375" style="181" customWidth="1"/>
    <col min="16142" max="16142" width="8.42578125" style="181" customWidth="1"/>
    <col min="16143" max="16143" width="12.42578125" style="181" customWidth="1"/>
    <col min="16144" max="16144" width="13.28515625" style="181" customWidth="1"/>
    <col min="16145" max="16145" width="8.140625" style="181" customWidth="1"/>
    <col min="16146" max="16146" width="5.5703125" style="181" customWidth="1"/>
    <col min="16147" max="16147" width="6.5703125" style="181" customWidth="1"/>
    <col min="16148" max="16148" width="8.42578125" style="181" customWidth="1"/>
    <col min="16149" max="16149" width="5.42578125" style="181" customWidth="1"/>
    <col min="16150" max="16150" width="11" style="181" customWidth="1"/>
    <col min="16151" max="16151" width="7.5703125" style="181" customWidth="1"/>
    <col min="16152" max="16152" width="10" style="181" customWidth="1"/>
    <col min="16153" max="16154" width="9.42578125" style="181" customWidth="1"/>
    <col min="16155" max="16156" width="8.85546875" style="181" customWidth="1"/>
    <col min="16157" max="16160" width="8.28515625" style="181" customWidth="1"/>
    <col min="16161" max="16162" width="9.85546875" style="181" customWidth="1"/>
    <col min="16163" max="16163" width="9.42578125" style="181" customWidth="1"/>
    <col min="16164" max="16164" width="9.5703125" style="181" customWidth="1"/>
    <col min="16165" max="16165" width="10.7109375" style="181" bestFit="1" customWidth="1"/>
    <col min="16166" max="16168" width="9.5703125" style="181" customWidth="1"/>
    <col min="16169" max="16169" width="9.28515625" style="181" customWidth="1"/>
    <col min="16170" max="16170" width="41.5703125" style="181" customWidth="1"/>
    <col min="16171" max="16171" width="53.7109375" style="181" customWidth="1"/>
    <col min="16172" max="16172" width="36.42578125" style="181" customWidth="1"/>
    <col min="16173" max="16173" width="12.85546875" style="181" customWidth="1"/>
    <col min="16174" max="16384" width="8.85546875" style="181"/>
  </cols>
  <sheetData>
    <row r="1" spans="1:44" x14ac:dyDescent="0.2">
      <c r="B1" s="12" t="s">
        <v>443</v>
      </c>
      <c r="C1" s="182"/>
      <c r="D1" s="12"/>
      <c r="E1" s="12"/>
      <c r="G1" s="12"/>
      <c r="H1" s="12"/>
      <c r="K1" s="183"/>
      <c r="L1" s="183"/>
      <c r="N1" s="12"/>
      <c r="O1" s="12"/>
      <c r="P1" s="184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82"/>
    </row>
    <row r="2" spans="1:44" x14ac:dyDescent="0.2">
      <c r="B2" s="185" t="s">
        <v>225</v>
      </c>
      <c r="C2" s="186">
        <v>41478</v>
      </c>
      <c r="D2" s="187"/>
      <c r="E2" s="187"/>
      <c r="F2" s="187"/>
      <c r="G2" s="187"/>
      <c r="H2" s="13"/>
      <c r="I2" s="187"/>
      <c r="J2" s="187"/>
      <c r="K2" s="188"/>
      <c r="AJ2" s="14"/>
      <c r="AK2" s="14"/>
      <c r="AL2" s="14"/>
      <c r="AM2" s="14"/>
      <c r="AN2" s="14"/>
      <c r="AO2" s="181">
        <v>60</v>
      </c>
    </row>
    <row r="3" spans="1:44" x14ac:dyDescent="0.2">
      <c r="A3" s="190">
        <v>1</v>
      </c>
      <c r="B3" s="190">
        <v>2</v>
      </c>
      <c r="C3" s="190">
        <v>3</v>
      </c>
      <c r="D3" s="190">
        <v>4</v>
      </c>
      <c r="E3" s="190">
        <v>5</v>
      </c>
      <c r="F3" s="190">
        <v>6</v>
      </c>
      <c r="G3" s="190">
        <v>7</v>
      </c>
      <c r="H3" s="190">
        <v>8</v>
      </c>
      <c r="I3" s="190">
        <v>9</v>
      </c>
      <c r="J3" s="190">
        <v>10</v>
      </c>
      <c r="K3" s="190">
        <v>11</v>
      </c>
      <c r="L3" s="190">
        <v>12</v>
      </c>
      <c r="M3" s="190">
        <v>13</v>
      </c>
      <c r="N3" s="190">
        <v>14</v>
      </c>
      <c r="O3" s="190">
        <v>15</v>
      </c>
      <c r="P3" s="190">
        <v>16</v>
      </c>
      <c r="Q3" s="190">
        <v>17</v>
      </c>
      <c r="R3" s="190">
        <v>18</v>
      </c>
      <c r="S3" s="190">
        <v>19</v>
      </c>
      <c r="T3" s="190">
        <v>20</v>
      </c>
      <c r="U3" s="190">
        <v>21</v>
      </c>
      <c r="V3" s="190">
        <v>22</v>
      </c>
      <c r="W3" s="190">
        <v>23</v>
      </c>
      <c r="X3" s="190">
        <v>24</v>
      </c>
      <c r="Y3" s="190">
        <v>25</v>
      </c>
      <c r="Z3" s="190">
        <v>26</v>
      </c>
      <c r="AA3" s="190">
        <v>27</v>
      </c>
      <c r="AB3" s="190">
        <v>28</v>
      </c>
      <c r="AC3" s="190">
        <v>29</v>
      </c>
      <c r="AD3" s="190">
        <v>30</v>
      </c>
      <c r="AE3" s="190">
        <v>31</v>
      </c>
      <c r="AF3" s="190">
        <v>32</v>
      </c>
      <c r="AG3" s="190">
        <v>33</v>
      </c>
      <c r="AH3" s="190">
        <v>34</v>
      </c>
      <c r="AI3" s="190">
        <v>35</v>
      </c>
      <c r="AJ3" s="190">
        <v>36</v>
      </c>
      <c r="AK3" s="190">
        <v>37</v>
      </c>
      <c r="AL3" s="190">
        <v>38</v>
      </c>
      <c r="AM3" s="190">
        <v>39</v>
      </c>
      <c r="AN3" s="190">
        <v>40</v>
      </c>
      <c r="AO3" s="190">
        <v>41</v>
      </c>
      <c r="AP3" s="190">
        <v>42</v>
      </c>
      <c r="AQ3" s="190">
        <v>43</v>
      </c>
      <c r="AR3" s="190">
        <v>44</v>
      </c>
    </row>
    <row r="4" spans="1:44" s="191" customFormat="1" ht="38.25" x14ac:dyDescent="0.2">
      <c r="A4" s="1" t="s">
        <v>226</v>
      </c>
      <c r="B4" s="1" t="s">
        <v>73</v>
      </c>
      <c r="C4" s="1" t="s">
        <v>76</v>
      </c>
      <c r="D4" s="1" t="s">
        <v>227</v>
      </c>
      <c r="E4" s="1" t="s">
        <v>228</v>
      </c>
      <c r="F4" s="1" t="s">
        <v>229</v>
      </c>
      <c r="G4" s="1" t="s">
        <v>230</v>
      </c>
      <c r="H4" s="1" t="s">
        <v>231</v>
      </c>
      <c r="I4" s="1" t="s">
        <v>232</v>
      </c>
      <c r="J4" s="1" t="s">
        <v>233</v>
      </c>
      <c r="K4" s="1" t="s">
        <v>234</v>
      </c>
      <c r="L4" s="1" t="s">
        <v>235</v>
      </c>
      <c r="M4" s="1" t="s">
        <v>236</v>
      </c>
      <c r="N4" s="1" t="s">
        <v>53</v>
      </c>
      <c r="O4" s="1" t="s">
        <v>237</v>
      </c>
      <c r="P4" s="1" t="s">
        <v>238</v>
      </c>
      <c r="Q4" s="1" t="s">
        <v>239</v>
      </c>
      <c r="R4" s="1" t="s">
        <v>18</v>
      </c>
      <c r="S4" s="1" t="s">
        <v>240</v>
      </c>
      <c r="T4" s="1" t="s">
        <v>241</v>
      </c>
      <c r="U4" s="1" t="s">
        <v>242</v>
      </c>
      <c r="V4" s="1" t="s">
        <v>260</v>
      </c>
      <c r="W4" s="1" t="s">
        <v>261</v>
      </c>
      <c r="X4" s="1" t="s">
        <v>265</v>
      </c>
      <c r="Y4" s="1" t="s">
        <v>266</v>
      </c>
      <c r="Z4" s="1" t="s">
        <v>267</v>
      </c>
      <c r="AA4" s="1" t="s">
        <v>268</v>
      </c>
      <c r="AB4" s="1" t="s">
        <v>269</v>
      </c>
      <c r="AC4" s="1" t="s">
        <v>270</v>
      </c>
      <c r="AD4" s="1" t="s">
        <v>280</v>
      </c>
      <c r="AE4" s="1" t="s">
        <v>281</v>
      </c>
      <c r="AF4" s="1" t="s">
        <v>282</v>
      </c>
      <c r="AG4" s="1" t="s">
        <v>271</v>
      </c>
      <c r="AH4" s="1" t="s">
        <v>272</v>
      </c>
      <c r="AI4" s="1" t="s">
        <v>273</v>
      </c>
      <c r="AJ4" s="1" t="s">
        <v>243</v>
      </c>
      <c r="AK4" s="1" t="s">
        <v>244</v>
      </c>
      <c r="AL4" s="1" t="s">
        <v>245</v>
      </c>
      <c r="AM4" s="1" t="s">
        <v>246</v>
      </c>
      <c r="AN4" s="1" t="s">
        <v>247</v>
      </c>
      <c r="AO4" s="1" t="s">
        <v>248</v>
      </c>
      <c r="AP4" s="1" t="s">
        <v>249</v>
      </c>
      <c r="AQ4" s="1" t="s">
        <v>250</v>
      </c>
      <c r="AR4" s="1" t="s">
        <v>251</v>
      </c>
    </row>
    <row r="5" spans="1:44" s="204" customFormat="1" x14ac:dyDescent="0.2">
      <c r="A5" s="192">
        <v>1</v>
      </c>
      <c r="B5" s="193" t="s">
        <v>374</v>
      </c>
      <c r="C5" s="194">
        <v>41373</v>
      </c>
      <c r="D5" s="194" t="s">
        <v>397</v>
      </c>
      <c r="E5" s="194" t="s">
        <v>398</v>
      </c>
      <c r="F5" s="194" t="s">
        <v>411</v>
      </c>
      <c r="G5" s="195">
        <f>SUM(T5:V5)+SUM(X5:AC5)+AI5</f>
        <v>170585</v>
      </c>
      <c r="H5" s="196">
        <f>G5-AJ5</f>
        <v>170585</v>
      </c>
      <c r="I5" s="197" t="str">
        <f>IF(J5&lt;30,"&lt;30",IF(J5&lt;61,"30-60",IF(J5&lt;91,"60-90","&gt;90")))</f>
        <v>&lt;30</v>
      </c>
      <c r="J5" s="197">
        <f>IF(F5&lt;&gt;"Closed",$C$2-C5,M5-C5)</f>
        <v>21</v>
      </c>
      <c r="K5" s="194"/>
      <c r="L5" s="194"/>
      <c r="M5" s="198">
        <v>41394</v>
      </c>
      <c r="N5" s="194" t="s">
        <v>304</v>
      </c>
      <c r="O5" s="199">
        <v>2013</v>
      </c>
      <c r="P5" s="199"/>
      <c r="Q5" s="199" t="s">
        <v>318</v>
      </c>
      <c r="R5" s="200" t="s">
        <v>316</v>
      </c>
      <c r="S5" s="199">
        <v>0</v>
      </c>
      <c r="T5" s="199">
        <v>0</v>
      </c>
      <c r="U5" s="15">
        <v>162462</v>
      </c>
      <c r="V5" s="381">
        <v>0</v>
      </c>
      <c r="W5" s="196">
        <v>0</v>
      </c>
      <c r="X5" s="382">
        <f t="shared" ref="X5:X28" si="0">IF($R5="K CST",ROUND($U5*5%,0),0)</f>
        <v>0</v>
      </c>
      <c r="Y5" s="382">
        <f t="shared" ref="Y5:Y28" si="1">IF($R5="K CST-C",ROUND($U5*2%,0),0)</f>
        <v>0</v>
      </c>
      <c r="Z5" s="382">
        <f t="shared" ref="Z5:Z28" si="2">IF($R5="K VAT",ROUND($U5*5.5%,0),0)</f>
        <v>0</v>
      </c>
      <c r="AA5" s="382">
        <f>IF($R5="M VAT",ROUND($U5*5%,0),0)</f>
        <v>8123</v>
      </c>
      <c r="AB5" s="382">
        <f t="shared" ref="AB5:AB8" si="3">IF($R5="M CST-C",ROUND($U5*2%,0),0)</f>
        <v>0</v>
      </c>
      <c r="AC5" s="382">
        <f t="shared" ref="AC5:AC9" si="4">IF($R5="M CST",ROUND($U5*2%,0),0)</f>
        <v>0</v>
      </c>
      <c r="AD5" s="382">
        <f>IF($R5="D VAT",ROUND($U5*2%,0),0)</f>
        <v>0</v>
      </c>
      <c r="AE5" s="382">
        <f>IF($R5="D CST-C",ROUND($U5*2%,0),0)</f>
        <v>0</v>
      </c>
      <c r="AF5" s="382">
        <f>IF($R5="D CST",ROUND($U5*2%,0),0)</f>
        <v>0</v>
      </c>
      <c r="AG5" s="196">
        <f>IF($R5="Local ST",ROUND($V5*12.36%,0),0)</f>
        <v>0</v>
      </c>
      <c r="AH5" s="196">
        <f>IF($R5="Inter State M ST",ROUND($W5*12.36%,0),0)</f>
        <v>0</v>
      </c>
      <c r="AI5" s="196">
        <f>IF($R5="Inter State D ST",ROUND($W5*12.36%,0),0)</f>
        <v>0</v>
      </c>
      <c r="AJ5" s="201"/>
      <c r="AK5" s="202"/>
      <c r="AL5" s="198"/>
      <c r="AM5" s="201"/>
      <c r="AN5" s="201"/>
      <c r="AO5" s="384">
        <f ca="1">IF(LEFT(CELL("format",H5),1)="C",H5,H5/$AO$2)</f>
        <v>2843.0833333333335</v>
      </c>
      <c r="AP5" s="203"/>
      <c r="AQ5" s="200"/>
      <c r="AR5" s="200"/>
    </row>
    <row r="6" spans="1:44" s="204" customFormat="1" x14ac:dyDescent="0.2">
      <c r="A6" s="192">
        <v>2</v>
      </c>
      <c r="B6" s="193" t="s">
        <v>375</v>
      </c>
      <c r="C6" s="194">
        <v>41387</v>
      </c>
      <c r="D6" s="194" t="s">
        <v>399</v>
      </c>
      <c r="E6" s="194" t="s">
        <v>400</v>
      </c>
      <c r="F6" s="194" t="s">
        <v>252</v>
      </c>
      <c r="G6" s="195">
        <f>SUM(T6:V6)+SUM(X6:AC6)+AI6</f>
        <v>24150</v>
      </c>
      <c r="H6" s="196">
        <f>G6-AJ6</f>
        <v>24150</v>
      </c>
      <c r="I6" s="197" t="str">
        <f t="shared" ref="I6:I25" si="5">IF(J6&lt;30,"&lt;30",IF(J6&lt;61,"30-60",IF(J6&lt;91,"60-90","&gt;90")))</f>
        <v>&gt;90</v>
      </c>
      <c r="J6" s="197">
        <f t="shared" ref="J6:J25" si="6">IF(F6&lt;&gt;"Closed",$C$2-C6,M6-C6)</f>
        <v>91</v>
      </c>
      <c r="K6" s="194"/>
      <c r="L6" s="194"/>
      <c r="M6" s="198"/>
      <c r="N6" s="194" t="s">
        <v>304</v>
      </c>
      <c r="O6" s="199">
        <v>2013</v>
      </c>
      <c r="P6" s="199"/>
      <c r="Q6" s="199" t="s">
        <v>318</v>
      </c>
      <c r="R6" s="200" t="s">
        <v>316</v>
      </c>
      <c r="S6" s="199">
        <v>0</v>
      </c>
      <c r="T6" s="199">
        <v>0</v>
      </c>
      <c r="U6" s="15">
        <v>23000</v>
      </c>
      <c r="V6" s="381">
        <v>0</v>
      </c>
      <c r="W6" s="196">
        <v>0</v>
      </c>
      <c r="X6" s="382">
        <f t="shared" si="0"/>
        <v>0</v>
      </c>
      <c r="Y6" s="382">
        <f t="shared" si="1"/>
        <v>0</v>
      </c>
      <c r="Z6" s="382">
        <f t="shared" si="2"/>
        <v>0</v>
      </c>
      <c r="AA6" s="382">
        <f t="shared" ref="AA6:AA7" si="7">IF($R6="M VAT",ROUND($U6*5%,0),0)</f>
        <v>1150</v>
      </c>
      <c r="AB6" s="382">
        <f t="shared" si="3"/>
        <v>0</v>
      </c>
      <c r="AC6" s="382">
        <f t="shared" si="4"/>
        <v>0</v>
      </c>
      <c r="AD6" s="382">
        <f t="shared" ref="AD6:AD28" si="8">IF($R6="D VAT",ROUND($U6*2%,0),0)</f>
        <v>0</v>
      </c>
      <c r="AE6" s="382">
        <f t="shared" ref="AE6:AE28" si="9">IF($R6="D CST-C",ROUND($U6*2%,0),0)</f>
        <v>0</v>
      </c>
      <c r="AF6" s="382">
        <f t="shared" ref="AF6:AF28" si="10">IF($R6="D CST",ROUND($U6*2%,0),0)</f>
        <v>0</v>
      </c>
      <c r="AG6" s="196">
        <f t="shared" ref="AG6:AG28" si="11">IF($R6="Local ST",ROUND($V6*12.36%,0),0)</f>
        <v>0</v>
      </c>
      <c r="AH6" s="196">
        <f t="shared" ref="AH6:AH28" si="12">IF($R6="Inter State M ST",ROUND($W6*12.36%,0),0)</f>
        <v>0</v>
      </c>
      <c r="AI6" s="196">
        <f t="shared" ref="AI6:AI28" si="13">IF($R6="Inter State D ST",ROUND($W6*12.36%,0),0)</f>
        <v>0</v>
      </c>
      <c r="AJ6" s="201"/>
      <c r="AK6" s="202"/>
      <c r="AL6" s="198"/>
      <c r="AM6" s="201"/>
      <c r="AN6" s="201"/>
      <c r="AO6" s="384">
        <f t="shared" ref="AO6:AO36" ca="1" si="14">IF(LEFT(CELL("format",H6),1)="C",H6,H6/$AO$2)</f>
        <v>402.5</v>
      </c>
      <c r="AP6" s="203"/>
      <c r="AQ6" s="200"/>
      <c r="AR6" s="200"/>
    </row>
    <row r="7" spans="1:44" s="204" customFormat="1" x14ac:dyDescent="0.2">
      <c r="A7" s="192">
        <v>3</v>
      </c>
      <c r="B7" s="193" t="s">
        <v>376</v>
      </c>
      <c r="C7" s="194">
        <v>41396</v>
      </c>
      <c r="D7" s="194" t="s">
        <v>401</v>
      </c>
      <c r="E7" s="194" t="s">
        <v>402</v>
      </c>
      <c r="F7" s="194" t="s">
        <v>252</v>
      </c>
      <c r="G7" s="195">
        <f>SUM(T7:V7)+SUM(X7:AC7)+AH7+AI7</f>
        <v>2509500</v>
      </c>
      <c r="H7" s="196">
        <f>G7-AJ7</f>
        <v>2509500</v>
      </c>
      <c r="I7" s="197" t="str">
        <f t="shared" si="5"/>
        <v>60-90</v>
      </c>
      <c r="J7" s="197">
        <f t="shared" si="6"/>
        <v>82</v>
      </c>
      <c r="K7" s="194"/>
      <c r="L7" s="194"/>
      <c r="M7" s="198"/>
      <c r="N7" s="194" t="s">
        <v>305</v>
      </c>
      <c r="O7" s="199">
        <v>2013</v>
      </c>
      <c r="P7" s="199"/>
      <c r="Q7" s="199" t="s">
        <v>318</v>
      </c>
      <c r="R7" s="200" t="s">
        <v>316</v>
      </c>
      <c r="S7" s="199">
        <v>0</v>
      </c>
      <c r="T7" s="199">
        <v>0</v>
      </c>
      <c r="U7" s="15">
        <v>2390000</v>
      </c>
      <c r="V7" s="381">
        <v>0</v>
      </c>
      <c r="W7" s="196">
        <v>0</v>
      </c>
      <c r="X7" s="382">
        <f t="shared" si="0"/>
        <v>0</v>
      </c>
      <c r="Y7" s="382">
        <f>IF($R7="K CST-C",ROUND($U7*2%,0),0)</f>
        <v>0</v>
      </c>
      <c r="Z7" s="382">
        <f t="shared" si="2"/>
        <v>0</v>
      </c>
      <c r="AA7" s="382">
        <f t="shared" si="7"/>
        <v>119500</v>
      </c>
      <c r="AB7" s="382">
        <f t="shared" si="3"/>
        <v>0</v>
      </c>
      <c r="AC7" s="382">
        <f t="shared" si="4"/>
        <v>0</v>
      </c>
      <c r="AD7" s="382">
        <f t="shared" si="8"/>
        <v>0</v>
      </c>
      <c r="AE7" s="382">
        <f t="shared" si="9"/>
        <v>0</v>
      </c>
      <c r="AF7" s="382">
        <f t="shared" si="10"/>
        <v>0</v>
      </c>
      <c r="AG7" s="196">
        <f t="shared" si="11"/>
        <v>0</v>
      </c>
      <c r="AH7" s="196">
        <f t="shared" si="12"/>
        <v>0</v>
      </c>
      <c r="AI7" s="196">
        <f t="shared" si="13"/>
        <v>0</v>
      </c>
      <c r="AJ7" s="201"/>
      <c r="AK7" s="202"/>
      <c r="AL7" s="198"/>
      <c r="AM7" s="201"/>
      <c r="AN7" s="201"/>
      <c r="AO7" s="384">
        <f t="shared" ca="1" si="14"/>
        <v>41825</v>
      </c>
      <c r="AP7" s="203"/>
      <c r="AQ7" s="200"/>
      <c r="AR7" s="200"/>
    </row>
    <row r="8" spans="1:44" s="204" customFormat="1" x14ac:dyDescent="0.2">
      <c r="A8" s="192">
        <v>4</v>
      </c>
      <c r="B8" s="193" t="s">
        <v>377</v>
      </c>
      <c r="C8" s="194">
        <v>41402</v>
      </c>
      <c r="D8" s="194" t="s">
        <v>403</v>
      </c>
      <c r="E8" s="194" t="s">
        <v>398</v>
      </c>
      <c r="F8" s="194" t="s">
        <v>252</v>
      </c>
      <c r="G8" s="195">
        <f t="shared" ref="G8:G21" si="15">SUM(T8:V8)+SUM(X8:AC8)+AH8+AI8</f>
        <v>5933</v>
      </c>
      <c r="H8" s="196">
        <f t="shared" ref="H8:H25" si="16">G8-AJ8</f>
        <v>5933</v>
      </c>
      <c r="I8" s="197" t="str">
        <f t="shared" si="5"/>
        <v>60-90</v>
      </c>
      <c r="J8" s="197">
        <f t="shared" si="6"/>
        <v>76</v>
      </c>
      <c r="K8" s="194"/>
      <c r="L8" s="194"/>
      <c r="M8" s="198"/>
      <c r="N8" s="194" t="s">
        <v>305</v>
      </c>
      <c r="O8" s="199">
        <v>2013</v>
      </c>
      <c r="P8" s="199"/>
      <c r="Q8" s="199" t="s">
        <v>318</v>
      </c>
      <c r="R8" s="200" t="s">
        <v>317</v>
      </c>
      <c r="S8" s="199">
        <v>0</v>
      </c>
      <c r="T8" s="199">
        <v>0</v>
      </c>
      <c r="U8" s="15">
        <v>0</v>
      </c>
      <c r="V8" s="381">
        <v>0</v>
      </c>
      <c r="W8" s="196">
        <v>48000</v>
      </c>
      <c r="X8" s="382">
        <f t="shared" si="0"/>
        <v>0</v>
      </c>
      <c r="Y8" s="382">
        <f t="shared" si="1"/>
        <v>0</v>
      </c>
      <c r="Z8" s="382">
        <f t="shared" si="2"/>
        <v>0</v>
      </c>
      <c r="AA8" s="382">
        <f>IF($R8="M VAT",ROUND($U8*5%,0),0)</f>
        <v>0</v>
      </c>
      <c r="AB8" s="382">
        <f t="shared" si="3"/>
        <v>0</v>
      </c>
      <c r="AC8" s="382">
        <f t="shared" si="4"/>
        <v>0</v>
      </c>
      <c r="AD8" s="382">
        <f t="shared" si="8"/>
        <v>0</v>
      </c>
      <c r="AE8" s="382">
        <f t="shared" si="9"/>
        <v>0</v>
      </c>
      <c r="AF8" s="382">
        <f t="shared" si="10"/>
        <v>0</v>
      </c>
      <c r="AG8" s="196">
        <f t="shared" si="11"/>
        <v>0</v>
      </c>
      <c r="AH8" s="196">
        <f>IF($R8="Inter State M ST",ROUND($W8*12.36%,0),0)</f>
        <v>5933</v>
      </c>
      <c r="AI8" s="196">
        <f t="shared" si="13"/>
        <v>0</v>
      </c>
      <c r="AJ8" s="201"/>
      <c r="AK8" s="202"/>
      <c r="AL8" s="198"/>
      <c r="AM8" s="201"/>
      <c r="AN8" s="201"/>
      <c r="AO8" s="384">
        <f t="shared" ca="1" si="14"/>
        <v>98.88333333333334</v>
      </c>
      <c r="AP8" s="203"/>
      <c r="AQ8" s="200"/>
      <c r="AR8" s="200"/>
    </row>
    <row r="9" spans="1:44" s="204" customFormat="1" x14ac:dyDescent="0.2">
      <c r="A9" s="192">
        <v>5</v>
      </c>
      <c r="B9" s="193" t="s">
        <v>378</v>
      </c>
      <c r="C9" s="194">
        <v>41402</v>
      </c>
      <c r="D9" s="194" t="s">
        <v>397</v>
      </c>
      <c r="E9" s="194" t="s">
        <v>400</v>
      </c>
      <c r="F9" s="194" t="s">
        <v>252</v>
      </c>
      <c r="G9" s="195">
        <f t="shared" si="15"/>
        <v>44496</v>
      </c>
      <c r="H9" s="196">
        <f t="shared" si="16"/>
        <v>44496</v>
      </c>
      <c r="I9" s="197" t="str">
        <f t="shared" si="5"/>
        <v>60-90</v>
      </c>
      <c r="J9" s="197">
        <f t="shared" si="6"/>
        <v>76</v>
      </c>
      <c r="K9" s="194"/>
      <c r="L9" s="194"/>
      <c r="M9" s="198"/>
      <c r="N9" s="194" t="s">
        <v>305</v>
      </c>
      <c r="O9" s="199">
        <v>2013</v>
      </c>
      <c r="P9" s="199"/>
      <c r="Q9" s="199" t="s">
        <v>318</v>
      </c>
      <c r="R9" s="200" t="s">
        <v>317</v>
      </c>
      <c r="S9" s="199">
        <v>0</v>
      </c>
      <c r="T9" s="199">
        <v>0</v>
      </c>
      <c r="U9" s="15">
        <v>0</v>
      </c>
      <c r="V9" s="381">
        <v>0</v>
      </c>
      <c r="W9" s="196">
        <v>360000</v>
      </c>
      <c r="X9" s="382">
        <f t="shared" si="0"/>
        <v>0</v>
      </c>
      <c r="Y9" s="382">
        <f t="shared" si="1"/>
        <v>0</v>
      </c>
      <c r="Z9" s="382">
        <f t="shared" si="2"/>
        <v>0</v>
      </c>
      <c r="AA9" s="382">
        <f t="shared" ref="AA9:AA28" si="17">IF($R9="M VAT",ROUND($U9*5%,0),0)</f>
        <v>0</v>
      </c>
      <c r="AB9" s="382">
        <f>IF($R9="M CST-C",ROUND($U9*2%,0),0)</f>
        <v>0</v>
      </c>
      <c r="AC9" s="382">
        <f t="shared" si="4"/>
        <v>0</v>
      </c>
      <c r="AD9" s="382">
        <f t="shared" si="8"/>
        <v>0</v>
      </c>
      <c r="AE9" s="382">
        <f t="shared" si="9"/>
        <v>0</v>
      </c>
      <c r="AF9" s="382">
        <f t="shared" si="10"/>
        <v>0</v>
      </c>
      <c r="AG9" s="196">
        <f t="shared" si="11"/>
        <v>0</v>
      </c>
      <c r="AH9" s="196">
        <f t="shared" si="12"/>
        <v>44496</v>
      </c>
      <c r="AI9" s="196">
        <f t="shared" si="13"/>
        <v>0</v>
      </c>
      <c r="AJ9" s="201"/>
      <c r="AK9" s="202"/>
      <c r="AL9" s="198"/>
      <c r="AM9" s="201"/>
      <c r="AN9" s="201"/>
      <c r="AO9" s="384">
        <f t="shared" ca="1" si="14"/>
        <v>741.6</v>
      </c>
      <c r="AP9" s="203"/>
      <c r="AQ9" s="200"/>
      <c r="AR9" s="200"/>
    </row>
    <row r="10" spans="1:44" s="204" customFormat="1" x14ac:dyDescent="0.2">
      <c r="A10" s="192">
        <v>6</v>
      </c>
      <c r="B10" s="193" t="s">
        <v>373</v>
      </c>
      <c r="C10" s="194">
        <v>41401</v>
      </c>
      <c r="D10" s="194" t="s">
        <v>399</v>
      </c>
      <c r="E10" s="194" t="s">
        <v>402</v>
      </c>
      <c r="F10" s="194" t="s">
        <v>412</v>
      </c>
      <c r="G10" s="195">
        <f t="shared" si="15"/>
        <v>2142965</v>
      </c>
      <c r="H10" s="196">
        <f t="shared" si="16"/>
        <v>2142965</v>
      </c>
      <c r="I10" s="197" t="str">
        <f t="shared" si="5"/>
        <v>&lt;30</v>
      </c>
      <c r="J10" s="197">
        <f t="shared" si="6"/>
        <v>24</v>
      </c>
      <c r="K10" s="194"/>
      <c r="L10" s="194"/>
      <c r="M10" s="198">
        <v>41425</v>
      </c>
      <c r="N10" s="194" t="s">
        <v>305</v>
      </c>
      <c r="O10" s="199">
        <v>2013</v>
      </c>
      <c r="P10" s="199"/>
      <c r="Q10" s="199" t="s">
        <v>318</v>
      </c>
      <c r="R10" s="200" t="s">
        <v>315</v>
      </c>
      <c r="S10" s="199">
        <v>39900</v>
      </c>
      <c r="T10" s="199">
        <v>2142965</v>
      </c>
      <c r="U10" s="15">
        <v>0</v>
      </c>
      <c r="V10" s="381">
        <v>0</v>
      </c>
      <c r="W10" s="196">
        <v>0</v>
      </c>
      <c r="X10" s="382">
        <f t="shared" si="0"/>
        <v>0</v>
      </c>
      <c r="Y10" s="382">
        <f t="shared" si="1"/>
        <v>0</v>
      </c>
      <c r="Z10" s="382">
        <f t="shared" si="2"/>
        <v>0</v>
      </c>
      <c r="AA10" s="382">
        <f t="shared" si="17"/>
        <v>0</v>
      </c>
      <c r="AB10" s="382">
        <f t="shared" ref="AB10:AB28" si="18">IF($R10="M CST-C",ROUND($U10*2%,0),0)</f>
        <v>0</v>
      </c>
      <c r="AC10" s="382">
        <f>IF($R10="M CST",ROUND($U10*2%,0),0)</f>
        <v>0</v>
      </c>
      <c r="AD10" s="382">
        <f t="shared" si="8"/>
        <v>0</v>
      </c>
      <c r="AE10" s="382">
        <f t="shared" si="9"/>
        <v>0</v>
      </c>
      <c r="AF10" s="382">
        <f t="shared" si="10"/>
        <v>0</v>
      </c>
      <c r="AG10" s="196">
        <f t="shared" si="11"/>
        <v>0</v>
      </c>
      <c r="AH10" s="196">
        <f t="shared" si="12"/>
        <v>0</v>
      </c>
      <c r="AI10" s="196">
        <f t="shared" si="13"/>
        <v>0</v>
      </c>
      <c r="AJ10" s="201"/>
      <c r="AK10" s="202"/>
      <c r="AL10" s="198"/>
      <c r="AM10" s="201"/>
      <c r="AN10" s="201"/>
      <c r="AO10" s="384">
        <f t="shared" ca="1" si="14"/>
        <v>35716.083333333336</v>
      </c>
      <c r="AP10" s="203"/>
      <c r="AQ10" s="200"/>
      <c r="AR10" s="200"/>
    </row>
    <row r="11" spans="1:44" s="204" customFormat="1" x14ac:dyDescent="0.2">
      <c r="A11" s="192">
        <v>7</v>
      </c>
      <c r="B11" s="193" t="s">
        <v>379</v>
      </c>
      <c r="C11" s="194">
        <v>41404</v>
      </c>
      <c r="D11" s="194" t="s">
        <v>401</v>
      </c>
      <c r="E11" s="194" t="s">
        <v>398</v>
      </c>
      <c r="F11" s="194" t="s">
        <v>252</v>
      </c>
      <c r="G11" s="195">
        <f t="shared" si="15"/>
        <v>24150</v>
      </c>
      <c r="H11" s="196">
        <f t="shared" si="16"/>
        <v>24150</v>
      </c>
      <c r="I11" s="197" t="str">
        <f t="shared" si="5"/>
        <v>60-90</v>
      </c>
      <c r="J11" s="197">
        <f t="shared" si="6"/>
        <v>74</v>
      </c>
      <c r="K11" s="194"/>
      <c r="L11" s="194"/>
      <c r="M11" s="198"/>
      <c r="N11" s="194" t="s">
        <v>305</v>
      </c>
      <c r="O11" s="199">
        <v>2013</v>
      </c>
      <c r="P11" s="199"/>
      <c r="Q11" s="199" t="s">
        <v>318</v>
      </c>
      <c r="R11" s="200" t="s">
        <v>316</v>
      </c>
      <c r="S11" s="199">
        <v>0</v>
      </c>
      <c r="T11" s="199">
        <v>0</v>
      </c>
      <c r="U11" s="15">
        <v>23000</v>
      </c>
      <c r="V11" s="381">
        <v>0</v>
      </c>
      <c r="W11" s="196">
        <v>0</v>
      </c>
      <c r="X11" s="382">
        <f t="shared" si="0"/>
        <v>0</v>
      </c>
      <c r="Y11" s="382">
        <f t="shared" si="1"/>
        <v>0</v>
      </c>
      <c r="Z11" s="382">
        <f t="shared" si="2"/>
        <v>0</v>
      </c>
      <c r="AA11" s="382">
        <f>IF($R11="M VAT",ROUND($U11*5%,0),0)</f>
        <v>1150</v>
      </c>
      <c r="AB11" s="382">
        <f t="shared" si="18"/>
        <v>0</v>
      </c>
      <c r="AC11" s="382">
        <f t="shared" ref="AC11:AC28" si="19">IF($R11="M CST",ROUND($U11*2%,0),0)</f>
        <v>0</v>
      </c>
      <c r="AD11" s="382">
        <f t="shared" si="8"/>
        <v>0</v>
      </c>
      <c r="AE11" s="382">
        <f t="shared" si="9"/>
        <v>0</v>
      </c>
      <c r="AF11" s="382">
        <f t="shared" si="10"/>
        <v>0</v>
      </c>
      <c r="AG11" s="196">
        <f t="shared" si="11"/>
        <v>0</v>
      </c>
      <c r="AH11" s="196">
        <f t="shared" si="12"/>
        <v>0</v>
      </c>
      <c r="AI11" s="196">
        <f t="shared" si="13"/>
        <v>0</v>
      </c>
      <c r="AJ11" s="201"/>
      <c r="AK11" s="202"/>
      <c r="AL11" s="198"/>
      <c r="AM11" s="201"/>
      <c r="AN11" s="201"/>
      <c r="AO11" s="384">
        <f t="shared" ca="1" si="14"/>
        <v>402.5</v>
      </c>
      <c r="AP11" s="203"/>
      <c r="AQ11" s="200"/>
      <c r="AR11" s="200"/>
    </row>
    <row r="12" spans="1:44" s="204" customFormat="1" x14ac:dyDescent="0.2">
      <c r="A12" s="192">
        <v>8</v>
      </c>
      <c r="B12" s="193" t="s">
        <v>380</v>
      </c>
      <c r="C12" s="205">
        <v>41423</v>
      </c>
      <c r="D12" s="194" t="s">
        <v>403</v>
      </c>
      <c r="E12" s="194" t="s">
        <v>400</v>
      </c>
      <c r="F12" s="194" t="s">
        <v>252</v>
      </c>
      <c r="G12" s="195">
        <f t="shared" si="15"/>
        <v>180612</v>
      </c>
      <c r="H12" s="196">
        <f t="shared" si="16"/>
        <v>180612</v>
      </c>
      <c r="I12" s="197" t="str">
        <f t="shared" si="5"/>
        <v>30-60</v>
      </c>
      <c r="J12" s="197">
        <f>IF(F12&lt;&gt;"Closed",$C$2-C12,M12-C12)</f>
        <v>55</v>
      </c>
      <c r="K12" s="206"/>
      <c r="L12" s="207"/>
      <c r="M12" s="198"/>
      <c r="N12" s="208" t="s">
        <v>305</v>
      </c>
      <c r="O12" s="199">
        <v>2013</v>
      </c>
      <c r="P12" s="193"/>
      <c r="Q12" s="199" t="s">
        <v>318</v>
      </c>
      <c r="R12" s="200" t="s">
        <v>316</v>
      </c>
      <c r="S12" s="200"/>
      <c r="T12" s="209"/>
      <c r="U12" s="209">
        <v>172011</v>
      </c>
      <c r="V12" s="383"/>
      <c r="W12" s="196">
        <v>0</v>
      </c>
      <c r="X12" s="382">
        <f t="shared" si="0"/>
        <v>0</v>
      </c>
      <c r="Y12" s="382">
        <f t="shared" si="1"/>
        <v>0</v>
      </c>
      <c r="Z12" s="382">
        <f t="shared" si="2"/>
        <v>0</v>
      </c>
      <c r="AA12" s="382">
        <f t="shared" si="17"/>
        <v>8601</v>
      </c>
      <c r="AB12" s="382">
        <f t="shared" si="18"/>
        <v>0</v>
      </c>
      <c r="AC12" s="382">
        <f t="shared" si="19"/>
        <v>0</v>
      </c>
      <c r="AD12" s="382">
        <f t="shared" si="8"/>
        <v>0</v>
      </c>
      <c r="AE12" s="382">
        <f t="shared" si="9"/>
        <v>0</v>
      </c>
      <c r="AF12" s="382">
        <f t="shared" si="10"/>
        <v>0</v>
      </c>
      <c r="AG12" s="196">
        <f t="shared" si="11"/>
        <v>0</v>
      </c>
      <c r="AH12" s="196">
        <f t="shared" si="12"/>
        <v>0</v>
      </c>
      <c r="AI12" s="196">
        <f t="shared" si="13"/>
        <v>0</v>
      </c>
      <c r="AJ12" s="201"/>
      <c r="AK12" s="202"/>
      <c r="AL12" s="198"/>
      <c r="AM12" s="201"/>
      <c r="AN12" s="201"/>
      <c r="AO12" s="384">
        <f t="shared" ca="1" si="14"/>
        <v>3010.2</v>
      </c>
      <c r="AP12" s="203"/>
      <c r="AQ12" s="200"/>
      <c r="AR12" s="200"/>
    </row>
    <row r="13" spans="1:44" s="204" customFormat="1" x14ac:dyDescent="0.2">
      <c r="A13" s="192">
        <v>9</v>
      </c>
      <c r="B13" s="193" t="s">
        <v>381</v>
      </c>
      <c r="C13" s="205">
        <v>41422</v>
      </c>
      <c r="D13" s="194" t="s">
        <v>397</v>
      </c>
      <c r="E13" s="194" t="s">
        <v>402</v>
      </c>
      <c r="F13" s="194" t="s">
        <v>252</v>
      </c>
      <c r="G13" s="195">
        <f t="shared" si="15"/>
        <v>1483</v>
      </c>
      <c r="H13" s="196">
        <f t="shared" si="16"/>
        <v>1483</v>
      </c>
      <c r="I13" s="197" t="str">
        <f t="shared" si="5"/>
        <v>30-60</v>
      </c>
      <c r="J13" s="197">
        <f t="shared" si="6"/>
        <v>56</v>
      </c>
      <c r="K13" s="206"/>
      <c r="L13" s="207"/>
      <c r="M13" s="198"/>
      <c r="N13" s="208" t="s">
        <v>305</v>
      </c>
      <c r="O13" s="199">
        <v>2013</v>
      </c>
      <c r="P13" s="193"/>
      <c r="Q13" s="199" t="s">
        <v>318</v>
      </c>
      <c r="R13" s="200" t="s">
        <v>317</v>
      </c>
      <c r="S13" s="200"/>
      <c r="T13" s="209"/>
      <c r="U13" s="209"/>
      <c r="V13" s="383">
        <v>0</v>
      </c>
      <c r="W13" s="196">
        <v>12000</v>
      </c>
      <c r="X13" s="382">
        <f t="shared" si="0"/>
        <v>0</v>
      </c>
      <c r="Y13" s="382">
        <f t="shared" si="1"/>
        <v>0</v>
      </c>
      <c r="Z13" s="382">
        <f t="shared" si="2"/>
        <v>0</v>
      </c>
      <c r="AA13" s="382">
        <f t="shared" si="17"/>
        <v>0</v>
      </c>
      <c r="AB13" s="382">
        <f t="shared" si="18"/>
        <v>0</v>
      </c>
      <c r="AC13" s="382">
        <f t="shared" si="19"/>
        <v>0</v>
      </c>
      <c r="AD13" s="382">
        <f t="shared" si="8"/>
        <v>0</v>
      </c>
      <c r="AE13" s="382">
        <f t="shared" si="9"/>
        <v>0</v>
      </c>
      <c r="AF13" s="382">
        <f t="shared" si="10"/>
        <v>0</v>
      </c>
      <c r="AG13" s="196">
        <f t="shared" si="11"/>
        <v>0</v>
      </c>
      <c r="AH13" s="196">
        <f t="shared" si="12"/>
        <v>1483</v>
      </c>
      <c r="AI13" s="196">
        <f t="shared" si="13"/>
        <v>0</v>
      </c>
      <c r="AJ13" s="201"/>
      <c r="AK13" s="202"/>
      <c r="AL13" s="198"/>
      <c r="AM13" s="201"/>
      <c r="AN13" s="201"/>
      <c r="AO13" s="384">
        <f t="shared" ca="1" si="14"/>
        <v>24.716666666666665</v>
      </c>
      <c r="AP13" s="203"/>
      <c r="AQ13" s="200"/>
      <c r="AR13" s="200"/>
    </row>
    <row r="14" spans="1:44" s="204" customFormat="1" x14ac:dyDescent="0.2">
      <c r="A14" s="192">
        <v>10</v>
      </c>
      <c r="B14" s="193" t="s">
        <v>382</v>
      </c>
      <c r="C14" s="205">
        <v>41425</v>
      </c>
      <c r="D14" s="194" t="s">
        <v>399</v>
      </c>
      <c r="E14" s="194" t="s">
        <v>398</v>
      </c>
      <c r="F14" s="194" t="s">
        <v>252</v>
      </c>
      <c r="G14" s="195">
        <f t="shared" si="15"/>
        <v>121357.99</v>
      </c>
      <c r="H14" s="196">
        <f t="shared" si="16"/>
        <v>121357.99</v>
      </c>
      <c r="I14" s="197" t="str">
        <f t="shared" si="5"/>
        <v>30-60</v>
      </c>
      <c r="J14" s="197">
        <f t="shared" si="6"/>
        <v>53</v>
      </c>
      <c r="K14" s="206"/>
      <c r="L14" s="207"/>
      <c r="M14" s="198"/>
      <c r="N14" s="208" t="s">
        <v>305</v>
      </c>
      <c r="O14" s="199">
        <v>2013</v>
      </c>
      <c r="P14" s="193"/>
      <c r="Q14" s="199" t="s">
        <v>318</v>
      </c>
      <c r="R14" s="200" t="s">
        <v>316</v>
      </c>
      <c r="S14" s="200"/>
      <c r="T14" s="209"/>
      <c r="U14" s="209">
        <v>115578.99</v>
      </c>
      <c r="V14" s="383">
        <v>0</v>
      </c>
      <c r="W14" s="196">
        <v>0</v>
      </c>
      <c r="X14" s="382">
        <f t="shared" si="0"/>
        <v>0</v>
      </c>
      <c r="Y14" s="382">
        <f t="shared" si="1"/>
        <v>0</v>
      </c>
      <c r="Z14" s="382">
        <f t="shared" si="2"/>
        <v>0</v>
      </c>
      <c r="AA14" s="382">
        <f t="shared" si="17"/>
        <v>5779</v>
      </c>
      <c r="AB14" s="382">
        <f t="shared" si="18"/>
        <v>0</v>
      </c>
      <c r="AC14" s="382">
        <f t="shared" si="19"/>
        <v>0</v>
      </c>
      <c r="AD14" s="382">
        <f t="shared" si="8"/>
        <v>0</v>
      </c>
      <c r="AE14" s="382">
        <f t="shared" si="9"/>
        <v>0</v>
      </c>
      <c r="AF14" s="382">
        <f t="shared" si="10"/>
        <v>0</v>
      </c>
      <c r="AG14" s="196">
        <f t="shared" si="11"/>
        <v>0</v>
      </c>
      <c r="AH14" s="196">
        <f t="shared" si="12"/>
        <v>0</v>
      </c>
      <c r="AI14" s="196">
        <f t="shared" si="13"/>
        <v>0</v>
      </c>
      <c r="AJ14" s="201"/>
      <c r="AK14" s="202"/>
      <c r="AL14" s="198"/>
      <c r="AM14" s="201"/>
      <c r="AN14" s="201"/>
      <c r="AO14" s="384">
        <f t="shared" ca="1" si="14"/>
        <v>2022.6331666666667</v>
      </c>
      <c r="AP14" s="203"/>
      <c r="AQ14" s="200"/>
      <c r="AR14" s="200"/>
    </row>
    <row r="15" spans="1:44" s="204" customFormat="1" x14ac:dyDescent="0.2">
      <c r="A15" s="192">
        <v>11</v>
      </c>
      <c r="B15" s="193" t="s">
        <v>383</v>
      </c>
      <c r="C15" s="205">
        <v>41425</v>
      </c>
      <c r="D15" s="194" t="s">
        <v>401</v>
      </c>
      <c r="E15" s="194" t="s">
        <v>400</v>
      </c>
      <c r="F15" s="194" t="s">
        <v>252</v>
      </c>
      <c r="G15" s="195">
        <f t="shared" si="15"/>
        <v>10088</v>
      </c>
      <c r="H15" s="196">
        <f t="shared" si="16"/>
        <v>10088</v>
      </c>
      <c r="I15" s="197" t="str">
        <f t="shared" si="5"/>
        <v>30-60</v>
      </c>
      <c r="J15" s="197">
        <f t="shared" si="6"/>
        <v>53</v>
      </c>
      <c r="K15" s="206"/>
      <c r="L15" s="207"/>
      <c r="M15" s="198"/>
      <c r="N15" s="208" t="s">
        <v>305</v>
      </c>
      <c r="O15" s="199">
        <v>2013</v>
      </c>
      <c r="P15" s="193"/>
      <c r="Q15" s="199" t="s">
        <v>318</v>
      </c>
      <c r="R15" s="200" t="s">
        <v>317</v>
      </c>
      <c r="S15" s="200"/>
      <c r="T15" s="209"/>
      <c r="U15" s="209">
        <v>0</v>
      </c>
      <c r="V15" s="383">
        <v>0</v>
      </c>
      <c r="W15" s="196">
        <v>81616</v>
      </c>
      <c r="X15" s="382">
        <f t="shared" si="0"/>
        <v>0</v>
      </c>
      <c r="Y15" s="382">
        <f t="shared" si="1"/>
        <v>0</v>
      </c>
      <c r="Z15" s="382">
        <f t="shared" si="2"/>
        <v>0</v>
      </c>
      <c r="AA15" s="382">
        <f t="shared" si="17"/>
        <v>0</v>
      </c>
      <c r="AB15" s="382">
        <f t="shared" si="18"/>
        <v>0</v>
      </c>
      <c r="AC15" s="382">
        <f t="shared" si="19"/>
        <v>0</v>
      </c>
      <c r="AD15" s="382">
        <f t="shared" si="8"/>
        <v>0</v>
      </c>
      <c r="AE15" s="382">
        <f t="shared" si="9"/>
        <v>0</v>
      </c>
      <c r="AF15" s="382">
        <f t="shared" si="10"/>
        <v>0</v>
      </c>
      <c r="AG15" s="196">
        <f t="shared" si="11"/>
        <v>0</v>
      </c>
      <c r="AH15" s="196">
        <f t="shared" si="12"/>
        <v>10088</v>
      </c>
      <c r="AI15" s="196">
        <f t="shared" si="13"/>
        <v>0</v>
      </c>
      <c r="AJ15" s="201"/>
      <c r="AK15" s="202"/>
      <c r="AL15" s="198"/>
      <c r="AM15" s="201"/>
      <c r="AN15" s="201"/>
      <c r="AO15" s="384">
        <f t="shared" ca="1" si="14"/>
        <v>168.13333333333333</v>
      </c>
      <c r="AP15" s="203"/>
      <c r="AQ15" s="200"/>
      <c r="AR15" s="200"/>
    </row>
    <row r="16" spans="1:44" s="204" customFormat="1" x14ac:dyDescent="0.2">
      <c r="A16" s="192">
        <v>12</v>
      </c>
      <c r="B16" s="193" t="s">
        <v>392</v>
      </c>
      <c r="C16" s="205">
        <v>41432</v>
      </c>
      <c r="D16" s="194" t="s">
        <v>403</v>
      </c>
      <c r="E16" s="194" t="s">
        <v>402</v>
      </c>
      <c r="F16" s="194" t="s">
        <v>252</v>
      </c>
      <c r="G16" s="195">
        <f t="shared" si="15"/>
        <v>134028</v>
      </c>
      <c r="H16" s="196">
        <f t="shared" si="16"/>
        <v>134028</v>
      </c>
      <c r="I16" s="197" t="str">
        <f t="shared" si="5"/>
        <v>30-60</v>
      </c>
      <c r="J16" s="197">
        <f t="shared" si="6"/>
        <v>46</v>
      </c>
      <c r="K16" s="206"/>
      <c r="L16" s="207"/>
      <c r="M16" s="198"/>
      <c r="N16" s="208" t="s">
        <v>322</v>
      </c>
      <c r="O16" s="199">
        <v>2013</v>
      </c>
      <c r="P16" s="193"/>
      <c r="Q16" s="199" t="s">
        <v>318</v>
      </c>
      <c r="R16" s="200" t="s">
        <v>323</v>
      </c>
      <c r="S16" s="200"/>
      <c r="T16" s="209"/>
      <c r="U16" s="209">
        <v>131400</v>
      </c>
      <c r="V16" s="383">
        <v>0</v>
      </c>
      <c r="W16" s="196">
        <v>0</v>
      </c>
      <c r="X16" s="382">
        <f t="shared" si="0"/>
        <v>0</v>
      </c>
      <c r="Y16" s="382">
        <f t="shared" si="1"/>
        <v>2628</v>
      </c>
      <c r="Z16" s="382">
        <f t="shared" si="2"/>
        <v>0</v>
      </c>
      <c r="AA16" s="382">
        <f t="shared" si="17"/>
        <v>0</v>
      </c>
      <c r="AB16" s="382">
        <f t="shared" si="18"/>
        <v>0</v>
      </c>
      <c r="AC16" s="382">
        <f t="shared" si="19"/>
        <v>0</v>
      </c>
      <c r="AD16" s="382">
        <f t="shared" si="8"/>
        <v>0</v>
      </c>
      <c r="AE16" s="382">
        <f t="shared" si="9"/>
        <v>0</v>
      </c>
      <c r="AF16" s="382">
        <f t="shared" si="10"/>
        <v>0</v>
      </c>
      <c r="AG16" s="196">
        <f t="shared" si="11"/>
        <v>0</v>
      </c>
      <c r="AH16" s="196">
        <f t="shared" si="12"/>
        <v>0</v>
      </c>
      <c r="AI16" s="196">
        <f t="shared" si="13"/>
        <v>0</v>
      </c>
      <c r="AJ16" s="201"/>
      <c r="AK16" s="202"/>
      <c r="AL16" s="198"/>
      <c r="AM16" s="201"/>
      <c r="AN16" s="201"/>
      <c r="AO16" s="384">
        <f t="shared" ca="1" si="14"/>
        <v>2233.8000000000002</v>
      </c>
      <c r="AP16" s="203"/>
      <c r="AQ16" s="200"/>
      <c r="AR16" s="200"/>
    </row>
    <row r="17" spans="1:44" s="204" customFormat="1" x14ac:dyDescent="0.2">
      <c r="A17" s="192">
        <v>13</v>
      </c>
      <c r="B17" s="193" t="s">
        <v>393</v>
      </c>
      <c r="C17" s="205">
        <v>41432</v>
      </c>
      <c r="D17" s="194" t="s">
        <v>397</v>
      </c>
      <c r="E17" s="194" t="s">
        <v>398</v>
      </c>
      <c r="F17" s="194" t="s">
        <v>252</v>
      </c>
      <c r="G17" s="195">
        <f t="shared" si="15"/>
        <v>522743</v>
      </c>
      <c r="H17" s="196">
        <f t="shared" si="16"/>
        <v>522743</v>
      </c>
      <c r="I17" s="197" t="str">
        <f t="shared" si="5"/>
        <v>30-60</v>
      </c>
      <c r="J17" s="197">
        <f t="shared" si="6"/>
        <v>46</v>
      </c>
      <c r="K17" s="206"/>
      <c r="L17" s="207"/>
      <c r="M17" s="198"/>
      <c r="N17" s="208" t="s">
        <v>322</v>
      </c>
      <c r="O17" s="199">
        <v>2013</v>
      </c>
      <c r="P17" s="193"/>
      <c r="Q17" s="199" t="s">
        <v>318</v>
      </c>
      <c r="R17" s="200" t="s">
        <v>324</v>
      </c>
      <c r="S17" s="200"/>
      <c r="T17" s="209"/>
      <c r="U17" s="209">
        <v>497850</v>
      </c>
      <c r="V17" s="383">
        <v>0</v>
      </c>
      <c r="W17" s="196">
        <v>0</v>
      </c>
      <c r="X17" s="382">
        <f t="shared" si="0"/>
        <v>24893</v>
      </c>
      <c r="Y17" s="382">
        <f t="shared" si="1"/>
        <v>0</v>
      </c>
      <c r="Z17" s="382">
        <f t="shared" si="2"/>
        <v>0</v>
      </c>
      <c r="AA17" s="382">
        <f t="shared" si="17"/>
        <v>0</v>
      </c>
      <c r="AB17" s="382">
        <f t="shared" si="18"/>
        <v>0</v>
      </c>
      <c r="AC17" s="382">
        <f t="shared" si="19"/>
        <v>0</v>
      </c>
      <c r="AD17" s="382">
        <f t="shared" si="8"/>
        <v>0</v>
      </c>
      <c r="AE17" s="382">
        <f t="shared" si="9"/>
        <v>0</v>
      </c>
      <c r="AF17" s="382">
        <f t="shared" si="10"/>
        <v>0</v>
      </c>
      <c r="AG17" s="196">
        <f t="shared" si="11"/>
        <v>0</v>
      </c>
      <c r="AH17" s="196">
        <f t="shared" si="12"/>
        <v>0</v>
      </c>
      <c r="AI17" s="196">
        <f t="shared" si="13"/>
        <v>0</v>
      </c>
      <c r="AJ17" s="201"/>
      <c r="AK17" s="202"/>
      <c r="AL17" s="198"/>
      <c r="AM17" s="201"/>
      <c r="AN17" s="201"/>
      <c r="AO17" s="384">
        <f t="shared" ca="1" si="14"/>
        <v>8712.3833333333332</v>
      </c>
      <c r="AP17" s="203"/>
      <c r="AQ17" s="200"/>
      <c r="AR17" s="200"/>
    </row>
    <row r="18" spans="1:44" s="204" customFormat="1" x14ac:dyDescent="0.2">
      <c r="A18" s="192">
        <v>14</v>
      </c>
      <c r="B18" s="193" t="s">
        <v>384</v>
      </c>
      <c r="C18" s="205">
        <v>41435</v>
      </c>
      <c r="D18" s="194" t="s">
        <v>399</v>
      </c>
      <c r="E18" s="194" t="s">
        <v>400</v>
      </c>
      <c r="F18" s="194" t="s">
        <v>252</v>
      </c>
      <c r="G18" s="195">
        <f t="shared" si="15"/>
        <v>170585</v>
      </c>
      <c r="H18" s="196">
        <f t="shared" si="16"/>
        <v>170585</v>
      </c>
      <c r="I18" s="197" t="str">
        <f t="shared" si="5"/>
        <v>30-60</v>
      </c>
      <c r="J18" s="197">
        <f t="shared" si="6"/>
        <v>43</v>
      </c>
      <c r="K18" s="206"/>
      <c r="L18" s="207"/>
      <c r="M18" s="198"/>
      <c r="N18" s="208" t="s">
        <v>322</v>
      </c>
      <c r="O18" s="199">
        <v>2013</v>
      </c>
      <c r="P18" s="193"/>
      <c r="Q18" s="199" t="s">
        <v>318</v>
      </c>
      <c r="R18" s="200" t="s">
        <v>316</v>
      </c>
      <c r="S18" s="200"/>
      <c r="T18" s="209"/>
      <c r="U18" s="209">
        <v>162462</v>
      </c>
      <c r="V18" s="383">
        <v>0</v>
      </c>
      <c r="W18" s="196">
        <v>0</v>
      </c>
      <c r="X18" s="382">
        <f t="shared" si="0"/>
        <v>0</v>
      </c>
      <c r="Y18" s="382">
        <f t="shared" si="1"/>
        <v>0</v>
      </c>
      <c r="Z18" s="382">
        <f t="shared" si="2"/>
        <v>0</v>
      </c>
      <c r="AA18" s="382">
        <f>IF($R18="M VAT",ROUND($U18*5%,0),0)</f>
        <v>8123</v>
      </c>
      <c r="AB18" s="382">
        <f t="shared" si="18"/>
        <v>0</v>
      </c>
      <c r="AC18" s="382">
        <f t="shared" si="19"/>
        <v>0</v>
      </c>
      <c r="AD18" s="382">
        <f t="shared" si="8"/>
        <v>0</v>
      </c>
      <c r="AE18" s="382">
        <f t="shared" si="9"/>
        <v>0</v>
      </c>
      <c r="AF18" s="382">
        <f t="shared" si="10"/>
        <v>0</v>
      </c>
      <c r="AG18" s="196">
        <f t="shared" si="11"/>
        <v>0</v>
      </c>
      <c r="AH18" s="196">
        <f t="shared" si="12"/>
        <v>0</v>
      </c>
      <c r="AI18" s="196">
        <f t="shared" si="13"/>
        <v>0</v>
      </c>
      <c r="AJ18" s="201"/>
      <c r="AK18" s="202"/>
      <c r="AL18" s="198"/>
      <c r="AM18" s="201"/>
      <c r="AN18" s="201"/>
      <c r="AO18" s="384">
        <f t="shared" ca="1" si="14"/>
        <v>2843.0833333333335</v>
      </c>
      <c r="AP18" s="203"/>
      <c r="AQ18" s="200"/>
      <c r="AR18" s="200"/>
    </row>
    <row r="19" spans="1:44" s="204" customFormat="1" x14ac:dyDescent="0.2">
      <c r="A19" s="192">
        <v>15</v>
      </c>
      <c r="B19" s="193" t="s">
        <v>385</v>
      </c>
      <c r="C19" s="205">
        <v>41452</v>
      </c>
      <c r="D19" s="194" t="s">
        <v>401</v>
      </c>
      <c r="E19" s="194" t="s">
        <v>402</v>
      </c>
      <c r="F19" s="194" t="s">
        <v>252</v>
      </c>
      <c r="G19" s="195">
        <f t="shared" si="15"/>
        <v>355395</v>
      </c>
      <c r="H19" s="196">
        <f t="shared" si="16"/>
        <v>355395</v>
      </c>
      <c r="I19" s="197" t="str">
        <f t="shared" si="5"/>
        <v>&lt;30</v>
      </c>
      <c r="J19" s="197">
        <f t="shared" si="6"/>
        <v>26</v>
      </c>
      <c r="K19" s="206"/>
      <c r="L19" s="207"/>
      <c r="M19" s="198"/>
      <c r="N19" s="208" t="s">
        <v>322</v>
      </c>
      <c r="O19" s="199">
        <v>2013</v>
      </c>
      <c r="P19" s="193"/>
      <c r="Q19" s="199" t="s">
        <v>318</v>
      </c>
      <c r="R19" s="200" t="s">
        <v>316</v>
      </c>
      <c r="S19" s="200"/>
      <c r="T19" s="209"/>
      <c r="U19" s="209">
        <v>338471</v>
      </c>
      <c r="V19" s="383">
        <v>0</v>
      </c>
      <c r="W19" s="196">
        <v>0</v>
      </c>
      <c r="X19" s="382">
        <f t="shared" si="0"/>
        <v>0</v>
      </c>
      <c r="Y19" s="382">
        <f t="shared" si="1"/>
        <v>0</v>
      </c>
      <c r="Z19" s="382">
        <f t="shared" si="2"/>
        <v>0</v>
      </c>
      <c r="AA19" s="382">
        <f t="shared" si="17"/>
        <v>16924</v>
      </c>
      <c r="AB19" s="382">
        <f t="shared" si="18"/>
        <v>0</v>
      </c>
      <c r="AC19" s="382">
        <f t="shared" si="19"/>
        <v>0</v>
      </c>
      <c r="AD19" s="382">
        <f t="shared" si="8"/>
        <v>0</v>
      </c>
      <c r="AE19" s="382">
        <f t="shared" si="9"/>
        <v>0</v>
      </c>
      <c r="AF19" s="382">
        <f t="shared" si="10"/>
        <v>0</v>
      </c>
      <c r="AG19" s="196">
        <f t="shared" si="11"/>
        <v>0</v>
      </c>
      <c r="AH19" s="196">
        <f t="shared" si="12"/>
        <v>0</v>
      </c>
      <c r="AI19" s="196">
        <f t="shared" si="13"/>
        <v>0</v>
      </c>
      <c r="AJ19" s="201"/>
      <c r="AK19" s="202"/>
      <c r="AL19" s="198"/>
      <c r="AM19" s="201"/>
      <c r="AN19" s="201"/>
      <c r="AO19" s="384">
        <f t="shared" ca="1" si="14"/>
        <v>5923.25</v>
      </c>
      <c r="AP19" s="203"/>
      <c r="AQ19" s="200"/>
      <c r="AR19" s="200"/>
    </row>
    <row r="20" spans="1:44" s="204" customFormat="1" x14ac:dyDescent="0.2">
      <c r="A20" s="192">
        <v>16</v>
      </c>
      <c r="B20" s="193" t="s">
        <v>386</v>
      </c>
      <c r="C20" s="205">
        <v>41452</v>
      </c>
      <c r="D20" s="194" t="s">
        <v>403</v>
      </c>
      <c r="E20" s="194" t="s">
        <v>398</v>
      </c>
      <c r="F20" s="194" t="s">
        <v>252</v>
      </c>
      <c r="G20" s="195">
        <f t="shared" ref="G20" si="20">SUM(T20:V20)+SUM(X20:AC20)+AH20+AI20</f>
        <v>60790</v>
      </c>
      <c r="H20" s="196">
        <f t="shared" ref="H20" si="21">G20-AJ20</f>
        <v>60790</v>
      </c>
      <c r="I20" s="197" t="str">
        <f t="shared" si="5"/>
        <v>&lt;30</v>
      </c>
      <c r="J20" s="197">
        <f t="shared" si="6"/>
        <v>26</v>
      </c>
      <c r="K20" s="206"/>
      <c r="L20" s="207"/>
      <c r="M20" s="198"/>
      <c r="N20" s="208" t="s">
        <v>322</v>
      </c>
      <c r="O20" s="199">
        <v>2013</v>
      </c>
      <c r="P20" s="193"/>
      <c r="Q20" s="199" t="s">
        <v>318</v>
      </c>
      <c r="R20" s="200" t="s">
        <v>316</v>
      </c>
      <c r="S20" s="200"/>
      <c r="T20" s="209"/>
      <c r="U20" s="209">
        <v>57895</v>
      </c>
      <c r="V20" s="383"/>
      <c r="W20" s="196"/>
      <c r="X20" s="382">
        <f t="shared" si="0"/>
        <v>0</v>
      </c>
      <c r="Y20" s="382">
        <f t="shared" si="1"/>
        <v>0</v>
      </c>
      <c r="Z20" s="382">
        <f t="shared" si="2"/>
        <v>0</v>
      </c>
      <c r="AA20" s="382">
        <f t="shared" si="17"/>
        <v>2895</v>
      </c>
      <c r="AB20" s="382">
        <f t="shared" si="18"/>
        <v>0</v>
      </c>
      <c r="AC20" s="382">
        <f t="shared" si="19"/>
        <v>0</v>
      </c>
      <c r="AD20" s="382">
        <f t="shared" si="8"/>
        <v>0</v>
      </c>
      <c r="AE20" s="382">
        <f t="shared" si="9"/>
        <v>0</v>
      </c>
      <c r="AF20" s="382">
        <f t="shared" si="10"/>
        <v>0</v>
      </c>
      <c r="AG20" s="196"/>
      <c r="AH20" s="196"/>
      <c r="AI20" s="196"/>
      <c r="AJ20" s="201"/>
      <c r="AK20" s="202"/>
      <c r="AL20" s="198"/>
      <c r="AM20" s="201"/>
      <c r="AN20" s="201"/>
      <c r="AO20" s="384">
        <f t="shared" ca="1" si="14"/>
        <v>1013.1666666666666</v>
      </c>
      <c r="AP20" s="203"/>
      <c r="AQ20" s="200"/>
      <c r="AR20" s="200"/>
    </row>
    <row r="21" spans="1:44" s="204" customFormat="1" x14ac:dyDescent="0.2">
      <c r="A21" s="192">
        <v>17</v>
      </c>
      <c r="B21" s="193" t="s">
        <v>387</v>
      </c>
      <c r="C21" s="205">
        <v>41443</v>
      </c>
      <c r="D21" s="194" t="s">
        <v>397</v>
      </c>
      <c r="E21" s="194" t="s">
        <v>400</v>
      </c>
      <c r="F21" s="194" t="s">
        <v>252</v>
      </c>
      <c r="G21" s="195">
        <f t="shared" si="15"/>
        <v>24150</v>
      </c>
      <c r="H21" s="196">
        <f t="shared" si="16"/>
        <v>24150</v>
      </c>
      <c r="I21" s="197" t="str">
        <f t="shared" si="5"/>
        <v>30-60</v>
      </c>
      <c r="J21" s="197">
        <f t="shared" si="6"/>
        <v>35</v>
      </c>
      <c r="K21" s="206"/>
      <c r="L21" s="207"/>
      <c r="M21" s="198"/>
      <c r="N21" s="208" t="s">
        <v>322</v>
      </c>
      <c r="O21" s="199">
        <v>2013</v>
      </c>
      <c r="P21" s="193"/>
      <c r="Q21" s="199" t="s">
        <v>318</v>
      </c>
      <c r="R21" s="200" t="s">
        <v>316</v>
      </c>
      <c r="S21" s="200"/>
      <c r="T21" s="209"/>
      <c r="U21" s="209">
        <v>23000</v>
      </c>
      <c r="V21" s="383">
        <v>0</v>
      </c>
      <c r="W21" s="196">
        <v>0</v>
      </c>
      <c r="X21" s="382">
        <f t="shared" si="0"/>
        <v>0</v>
      </c>
      <c r="Y21" s="382">
        <f t="shared" si="1"/>
        <v>0</v>
      </c>
      <c r="Z21" s="382">
        <f t="shared" si="2"/>
        <v>0</v>
      </c>
      <c r="AA21" s="382">
        <f t="shared" si="17"/>
        <v>1150</v>
      </c>
      <c r="AB21" s="382">
        <f t="shared" si="18"/>
        <v>0</v>
      </c>
      <c r="AC21" s="382">
        <f t="shared" si="19"/>
        <v>0</v>
      </c>
      <c r="AD21" s="382">
        <f t="shared" si="8"/>
        <v>0</v>
      </c>
      <c r="AE21" s="382">
        <f t="shared" si="9"/>
        <v>0</v>
      </c>
      <c r="AF21" s="382">
        <f t="shared" si="10"/>
        <v>0</v>
      </c>
      <c r="AG21" s="196">
        <f t="shared" si="11"/>
        <v>0</v>
      </c>
      <c r="AH21" s="196">
        <f t="shared" si="12"/>
        <v>0</v>
      </c>
      <c r="AI21" s="196">
        <f t="shared" si="13"/>
        <v>0</v>
      </c>
      <c r="AJ21" s="201"/>
      <c r="AK21" s="202"/>
      <c r="AL21" s="198"/>
      <c r="AM21" s="201"/>
      <c r="AN21" s="201"/>
      <c r="AO21" s="384">
        <f t="shared" ca="1" si="14"/>
        <v>402.5</v>
      </c>
      <c r="AP21" s="203"/>
      <c r="AQ21" s="200"/>
      <c r="AR21" s="200"/>
    </row>
    <row r="22" spans="1:44" s="204" customFormat="1" x14ac:dyDescent="0.2">
      <c r="A22" s="192">
        <v>18</v>
      </c>
      <c r="B22" s="193" t="s">
        <v>388</v>
      </c>
      <c r="C22" s="205">
        <v>41452</v>
      </c>
      <c r="D22" s="194" t="s">
        <v>399</v>
      </c>
      <c r="E22" s="194" t="s">
        <v>402</v>
      </c>
      <c r="F22" s="194" t="s">
        <v>252</v>
      </c>
      <c r="G22" s="195">
        <f>SUM(T22:W22)+SUM(X22:AC22)+AH22+AI22</f>
        <v>26679</v>
      </c>
      <c r="H22" s="196">
        <f t="shared" ref="H22" si="22">G22-AJ22</f>
        <v>26679</v>
      </c>
      <c r="I22" s="197" t="str">
        <f t="shared" si="5"/>
        <v>&lt;30</v>
      </c>
      <c r="J22" s="197">
        <f t="shared" si="6"/>
        <v>26</v>
      </c>
      <c r="K22" s="206"/>
      <c r="L22" s="207"/>
      <c r="M22" s="198"/>
      <c r="N22" s="208" t="s">
        <v>91</v>
      </c>
      <c r="O22" s="199">
        <v>2013</v>
      </c>
      <c r="P22" s="193"/>
      <c r="Q22" s="199" t="s">
        <v>318</v>
      </c>
      <c r="R22" s="200" t="s">
        <v>317</v>
      </c>
      <c r="S22" s="200"/>
      <c r="T22" s="209"/>
      <c r="U22" s="209">
        <v>0</v>
      </c>
      <c r="V22" s="383">
        <v>0</v>
      </c>
      <c r="W22" s="196">
        <v>23744</v>
      </c>
      <c r="X22" s="382">
        <f t="shared" si="0"/>
        <v>0</v>
      </c>
      <c r="Y22" s="382">
        <f t="shared" si="1"/>
        <v>0</v>
      </c>
      <c r="Z22" s="382">
        <f t="shared" si="2"/>
        <v>0</v>
      </c>
      <c r="AA22" s="382">
        <f t="shared" si="17"/>
        <v>0</v>
      </c>
      <c r="AB22" s="382">
        <f t="shared" si="18"/>
        <v>0</v>
      </c>
      <c r="AC22" s="382">
        <f t="shared" si="19"/>
        <v>0</v>
      </c>
      <c r="AD22" s="382">
        <f t="shared" si="8"/>
        <v>0</v>
      </c>
      <c r="AE22" s="382">
        <f t="shared" si="9"/>
        <v>0</v>
      </c>
      <c r="AF22" s="382">
        <f t="shared" si="10"/>
        <v>0</v>
      </c>
      <c r="AG22" s="196">
        <f t="shared" si="11"/>
        <v>0</v>
      </c>
      <c r="AH22" s="196">
        <f t="shared" si="12"/>
        <v>2935</v>
      </c>
      <c r="AI22" s="196">
        <f t="shared" si="13"/>
        <v>0</v>
      </c>
      <c r="AJ22" s="201"/>
      <c r="AK22" s="202"/>
      <c r="AL22" s="198"/>
      <c r="AM22" s="201"/>
      <c r="AN22" s="201"/>
      <c r="AO22" s="384">
        <f t="shared" ca="1" si="14"/>
        <v>444.65</v>
      </c>
      <c r="AP22" s="203"/>
      <c r="AQ22" s="200"/>
      <c r="AR22" s="200"/>
    </row>
    <row r="23" spans="1:44" s="204" customFormat="1" x14ac:dyDescent="0.2">
      <c r="A23" s="192">
        <v>19</v>
      </c>
      <c r="B23" s="193" t="s">
        <v>394</v>
      </c>
      <c r="C23" s="205">
        <v>41445</v>
      </c>
      <c r="D23" s="194" t="s">
        <v>401</v>
      </c>
      <c r="E23" s="194" t="s">
        <v>398</v>
      </c>
      <c r="F23" s="194" t="s">
        <v>252</v>
      </c>
      <c r="G23" s="195">
        <f t="shared" ref="G23:G27" si="23">SUM(T23:W23)+SUM(X23:AC23)+AH23+AI23</f>
        <v>44676</v>
      </c>
      <c r="H23" s="196">
        <f t="shared" si="16"/>
        <v>44676</v>
      </c>
      <c r="I23" s="197" t="str">
        <f t="shared" si="5"/>
        <v>30-60</v>
      </c>
      <c r="J23" s="197">
        <f t="shared" si="6"/>
        <v>33</v>
      </c>
      <c r="K23" s="206"/>
      <c r="L23" s="207"/>
      <c r="M23" s="198"/>
      <c r="N23" s="208" t="s">
        <v>322</v>
      </c>
      <c r="O23" s="199">
        <v>2013</v>
      </c>
      <c r="P23" s="193"/>
      <c r="Q23" s="199" t="s">
        <v>318</v>
      </c>
      <c r="R23" s="200" t="s">
        <v>323</v>
      </c>
      <c r="S23" s="200"/>
      <c r="T23" s="209"/>
      <c r="U23" s="209">
        <v>43800</v>
      </c>
      <c r="V23" s="383">
        <v>0</v>
      </c>
      <c r="W23" s="196">
        <v>0</v>
      </c>
      <c r="X23" s="382">
        <f t="shared" si="0"/>
        <v>0</v>
      </c>
      <c r="Y23" s="382">
        <f t="shared" si="1"/>
        <v>876</v>
      </c>
      <c r="Z23" s="382">
        <f t="shared" si="2"/>
        <v>0</v>
      </c>
      <c r="AA23" s="382">
        <f t="shared" si="17"/>
        <v>0</v>
      </c>
      <c r="AB23" s="382">
        <f t="shared" si="18"/>
        <v>0</v>
      </c>
      <c r="AC23" s="382">
        <f t="shared" si="19"/>
        <v>0</v>
      </c>
      <c r="AD23" s="382">
        <f t="shared" si="8"/>
        <v>0</v>
      </c>
      <c r="AE23" s="382">
        <f t="shared" si="9"/>
        <v>0</v>
      </c>
      <c r="AF23" s="382">
        <f t="shared" si="10"/>
        <v>0</v>
      </c>
      <c r="AG23" s="196">
        <f t="shared" si="11"/>
        <v>0</v>
      </c>
      <c r="AH23" s="196">
        <f t="shared" si="12"/>
        <v>0</v>
      </c>
      <c r="AI23" s="196">
        <f t="shared" si="13"/>
        <v>0</v>
      </c>
      <c r="AJ23" s="201"/>
      <c r="AK23" s="202"/>
      <c r="AL23" s="198"/>
      <c r="AM23" s="201"/>
      <c r="AN23" s="201"/>
      <c r="AO23" s="384">
        <f t="shared" ca="1" si="14"/>
        <v>744.6</v>
      </c>
      <c r="AP23" s="203"/>
      <c r="AQ23" s="200"/>
      <c r="AR23" s="200"/>
    </row>
    <row r="24" spans="1:44" s="204" customFormat="1" x14ac:dyDescent="0.2">
      <c r="A24" s="192">
        <v>20</v>
      </c>
      <c r="B24" s="193" t="s">
        <v>395</v>
      </c>
      <c r="C24" s="205">
        <v>41449</v>
      </c>
      <c r="D24" s="194" t="s">
        <v>403</v>
      </c>
      <c r="E24" s="194" t="s">
        <v>400</v>
      </c>
      <c r="F24" s="194" t="s">
        <v>252</v>
      </c>
      <c r="G24" s="195">
        <f t="shared" si="23"/>
        <v>455523</v>
      </c>
      <c r="H24" s="196">
        <f t="shared" si="16"/>
        <v>455523</v>
      </c>
      <c r="I24" s="197" t="str">
        <f t="shared" si="5"/>
        <v>&lt;30</v>
      </c>
      <c r="J24" s="197">
        <f t="shared" si="6"/>
        <v>29</v>
      </c>
      <c r="K24" s="206"/>
      <c r="L24" s="207"/>
      <c r="M24" s="198"/>
      <c r="N24" s="208" t="s">
        <v>322</v>
      </c>
      <c r="O24" s="199">
        <v>2013</v>
      </c>
      <c r="P24" s="193"/>
      <c r="Q24" s="199" t="s">
        <v>318</v>
      </c>
      <c r="R24" s="200" t="s">
        <v>325</v>
      </c>
      <c r="S24" s="200"/>
      <c r="T24" s="209"/>
      <c r="U24" s="209">
        <v>431775</v>
      </c>
      <c r="V24" s="383">
        <v>0</v>
      </c>
      <c r="W24" s="196">
        <v>0</v>
      </c>
      <c r="X24" s="382">
        <f t="shared" si="0"/>
        <v>0</v>
      </c>
      <c r="Y24" s="382">
        <f t="shared" si="1"/>
        <v>0</v>
      </c>
      <c r="Z24" s="382">
        <f t="shared" si="2"/>
        <v>23748</v>
      </c>
      <c r="AA24" s="382">
        <f t="shared" si="17"/>
        <v>0</v>
      </c>
      <c r="AB24" s="382">
        <f t="shared" si="18"/>
        <v>0</v>
      </c>
      <c r="AC24" s="382">
        <f t="shared" si="19"/>
        <v>0</v>
      </c>
      <c r="AD24" s="382">
        <f t="shared" si="8"/>
        <v>0</v>
      </c>
      <c r="AE24" s="382">
        <f t="shared" si="9"/>
        <v>0</v>
      </c>
      <c r="AF24" s="382">
        <f t="shared" si="10"/>
        <v>0</v>
      </c>
      <c r="AG24" s="196">
        <f t="shared" si="11"/>
        <v>0</v>
      </c>
      <c r="AH24" s="196">
        <f t="shared" si="12"/>
        <v>0</v>
      </c>
      <c r="AI24" s="196">
        <f t="shared" si="13"/>
        <v>0</v>
      </c>
      <c r="AJ24" s="201"/>
      <c r="AK24" s="202"/>
      <c r="AL24" s="198"/>
      <c r="AM24" s="201"/>
      <c r="AN24" s="201"/>
      <c r="AO24" s="384">
        <f t="shared" ca="1" si="14"/>
        <v>7592.05</v>
      </c>
      <c r="AP24" s="203"/>
      <c r="AQ24" s="200"/>
      <c r="AR24" s="200"/>
    </row>
    <row r="25" spans="1:44" s="204" customFormat="1" x14ac:dyDescent="0.2">
      <c r="A25" s="192">
        <v>21</v>
      </c>
      <c r="B25" s="193" t="s">
        <v>396</v>
      </c>
      <c r="C25" s="205">
        <v>41449</v>
      </c>
      <c r="D25" s="194" t="s">
        <v>397</v>
      </c>
      <c r="E25" s="194" t="s">
        <v>402</v>
      </c>
      <c r="F25" s="194" t="s">
        <v>252</v>
      </c>
      <c r="G25" s="195">
        <f t="shared" si="23"/>
        <v>104500</v>
      </c>
      <c r="H25" s="196">
        <f t="shared" si="16"/>
        <v>104500</v>
      </c>
      <c r="I25" s="197" t="str">
        <f t="shared" si="5"/>
        <v>&lt;30</v>
      </c>
      <c r="J25" s="197">
        <f t="shared" si="6"/>
        <v>29</v>
      </c>
      <c r="K25" s="206"/>
      <c r="L25" s="207"/>
      <c r="M25" s="198"/>
      <c r="N25" s="208" t="s">
        <v>322</v>
      </c>
      <c r="O25" s="199">
        <v>2013</v>
      </c>
      <c r="P25" s="193"/>
      <c r="Q25" s="199" t="s">
        <v>318</v>
      </c>
      <c r="R25" s="200" t="s">
        <v>326</v>
      </c>
      <c r="S25" s="200"/>
      <c r="T25" s="209"/>
      <c r="U25" s="209">
        <v>0</v>
      </c>
      <c r="V25" s="383">
        <v>104500</v>
      </c>
      <c r="W25" s="196">
        <v>0</v>
      </c>
      <c r="X25" s="382">
        <f t="shared" si="0"/>
        <v>0</v>
      </c>
      <c r="Y25" s="382">
        <f t="shared" si="1"/>
        <v>0</v>
      </c>
      <c r="Z25" s="382">
        <f t="shared" si="2"/>
        <v>0</v>
      </c>
      <c r="AA25" s="382">
        <f t="shared" si="17"/>
        <v>0</v>
      </c>
      <c r="AB25" s="382">
        <f t="shared" si="18"/>
        <v>0</v>
      </c>
      <c r="AC25" s="382">
        <f t="shared" si="19"/>
        <v>0</v>
      </c>
      <c r="AD25" s="382">
        <f t="shared" si="8"/>
        <v>0</v>
      </c>
      <c r="AE25" s="382">
        <f t="shared" si="9"/>
        <v>0</v>
      </c>
      <c r="AF25" s="382">
        <f t="shared" si="10"/>
        <v>0</v>
      </c>
      <c r="AG25" s="196">
        <f t="shared" si="11"/>
        <v>12916</v>
      </c>
      <c r="AH25" s="196">
        <f t="shared" si="12"/>
        <v>0</v>
      </c>
      <c r="AI25" s="196">
        <f t="shared" si="13"/>
        <v>0</v>
      </c>
      <c r="AJ25" s="201"/>
      <c r="AK25" s="202"/>
      <c r="AL25" s="198"/>
      <c r="AM25" s="201"/>
      <c r="AN25" s="201"/>
      <c r="AO25" s="384">
        <f t="shared" ca="1" si="14"/>
        <v>1741.6666666666667</v>
      </c>
      <c r="AP25" s="203"/>
      <c r="AQ25" s="200"/>
      <c r="AR25" s="200"/>
    </row>
    <row r="26" spans="1:44" s="204" customFormat="1" x14ac:dyDescent="0.2">
      <c r="A26" s="192">
        <v>22</v>
      </c>
      <c r="B26" s="193" t="s">
        <v>389</v>
      </c>
      <c r="C26" s="205">
        <v>41458</v>
      </c>
      <c r="D26" s="194" t="s">
        <v>399</v>
      </c>
      <c r="E26" s="194" t="s">
        <v>398</v>
      </c>
      <c r="F26" s="194" t="s">
        <v>252</v>
      </c>
      <c r="G26" s="195">
        <f t="shared" si="23"/>
        <v>4391625</v>
      </c>
      <c r="H26" s="196">
        <f t="shared" ref="H26:H27" si="24">G26-AJ26</f>
        <v>4391625</v>
      </c>
      <c r="I26" s="197" t="str">
        <f t="shared" ref="I26:I28" si="25">IF(J26&lt;30,"&lt;30",IF(J26&lt;61,"30-60",IF(J26&lt;91,"60-90","&gt;90")))</f>
        <v>&lt;30</v>
      </c>
      <c r="J26" s="197">
        <f t="shared" ref="J26:J28" si="26">IF(F26&lt;&gt;"Closed",$C$2-C26,M26-C26)</f>
        <v>20</v>
      </c>
      <c r="K26" s="206"/>
      <c r="L26" s="200"/>
      <c r="M26" s="198"/>
      <c r="N26" s="208" t="s">
        <v>330</v>
      </c>
      <c r="O26" s="199">
        <v>2013</v>
      </c>
      <c r="P26" s="193"/>
      <c r="Q26" s="199" t="s">
        <v>318</v>
      </c>
      <c r="R26" s="200" t="s">
        <v>316</v>
      </c>
      <c r="S26" s="200"/>
      <c r="T26" s="200"/>
      <c r="U26" s="201">
        <v>4182500</v>
      </c>
      <c r="V26" s="196">
        <v>0</v>
      </c>
      <c r="W26" s="196">
        <v>0</v>
      </c>
      <c r="X26" s="382">
        <f t="shared" si="0"/>
        <v>0</v>
      </c>
      <c r="Y26" s="382">
        <f t="shared" si="1"/>
        <v>0</v>
      </c>
      <c r="Z26" s="382">
        <f t="shared" si="2"/>
        <v>0</v>
      </c>
      <c r="AA26" s="382">
        <f t="shared" si="17"/>
        <v>209125</v>
      </c>
      <c r="AB26" s="382">
        <f t="shared" si="18"/>
        <v>0</v>
      </c>
      <c r="AC26" s="382">
        <f t="shared" si="19"/>
        <v>0</v>
      </c>
      <c r="AD26" s="382">
        <f t="shared" si="8"/>
        <v>0</v>
      </c>
      <c r="AE26" s="382">
        <f t="shared" si="9"/>
        <v>0</v>
      </c>
      <c r="AF26" s="382">
        <f t="shared" si="10"/>
        <v>0</v>
      </c>
      <c r="AG26" s="196">
        <f t="shared" si="11"/>
        <v>0</v>
      </c>
      <c r="AH26" s="196">
        <f t="shared" si="12"/>
        <v>0</v>
      </c>
      <c r="AI26" s="196">
        <f t="shared" si="13"/>
        <v>0</v>
      </c>
      <c r="AJ26" s="201"/>
      <c r="AK26" s="202"/>
      <c r="AL26" s="198"/>
      <c r="AM26" s="201"/>
      <c r="AN26" s="201"/>
      <c r="AO26" s="384">
        <f t="shared" ca="1" si="14"/>
        <v>73193.75</v>
      </c>
      <c r="AP26" s="203"/>
      <c r="AQ26" s="200"/>
      <c r="AR26" s="200"/>
    </row>
    <row r="27" spans="1:44" s="204" customFormat="1" x14ac:dyDescent="0.2">
      <c r="A27" s="192">
        <v>23</v>
      </c>
      <c r="B27" s="193" t="s">
        <v>390</v>
      </c>
      <c r="C27" s="205">
        <v>41462</v>
      </c>
      <c r="D27" s="194" t="s">
        <v>401</v>
      </c>
      <c r="E27" s="194" t="s">
        <v>400</v>
      </c>
      <c r="F27" s="194" t="s">
        <v>252</v>
      </c>
      <c r="G27" s="195">
        <f t="shared" si="23"/>
        <v>170585</v>
      </c>
      <c r="H27" s="196">
        <f t="shared" si="24"/>
        <v>170585</v>
      </c>
      <c r="I27" s="197" t="str">
        <f t="shared" si="25"/>
        <v>&lt;30</v>
      </c>
      <c r="J27" s="197">
        <f t="shared" si="26"/>
        <v>16</v>
      </c>
      <c r="K27" s="206"/>
      <c r="L27" s="200"/>
      <c r="M27" s="198"/>
      <c r="N27" s="208" t="s">
        <v>330</v>
      </c>
      <c r="O27" s="199">
        <v>2013</v>
      </c>
      <c r="P27" s="193"/>
      <c r="Q27" s="199" t="s">
        <v>318</v>
      </c>
      <c r="R27" s="200" t="s">
        <v>316</v>
      </c>
      <c r="S27" s="200"/>
      <c r="T27" s="200"/>
      <c r="U27" s="201">
        <v>162462</v>
      </c>
      <c r="V27" s="196">
        <v>0</v>
      </c>
      <c r="W27" s="196">
        <v>0</v>
      </c>
      <c r="X27" s="382">
        <f t="shared" si="0"/>
        <v>0</v>
      </c>
      <c r="Y27" s="382">
        <f t="shared" si="1"/>
        <v>0</v>
      </c>
      <c r="Z27" s="382">
        <f t="shared" si="2"/>
        <v>0</v>
      </c>
      <c r="AA27" s="382">
        <f t="shared" si="17"/>
        <v>8123</v>
      </c>
      <c r="AB27" s="382">
        <f t="shared" si="18"/>
        <v>0</v>
      </c>
      <c r="AC27" s="382">
        <f t="shared" si="19"/>
        <v>0</v>
      </c>
      <c r="AD27" s="382">
        <f t="shared" si="8"/>
        <v>0</v>
      </c>
      <c r="AE27" s="382">
        <f t="shared" si="9"/>
        <v>0</v>
      </c>
      <c r="AF27" s="382">
        <f t="shared" si="10"/>
        <v>0</v>
      </c>
      <c r="AG27" s="196">
        <f t="shared" si="11"/>
        <v>0</v>
      </c>
      <c r="AH27" s="196">
        <f t="shared" si="12"/>
        <v>0</v>
      </c>
      <c r="AI27" s="196">
        <f t="shared" si="13"/>
        <v>0</v>
      </c>
      <c r="AJ27" s="201"/>
      <c r="AK27" s="202"/>
      <c r="AL27" s="198"/>
      <c r="AM27" s="201"/>
      <c r="AN27" s="201"/>
      <c r="AO27" s="384">
        <f t="shared" ca="1" si="14"/>
        <v>2843.0833333333335</v>
      </c>
      <c r="AP27" s="203"/>
      <c r="AQ27" s="200"/>
      <c r="AR27" s="200"/>
    </row>
    <row r="28" spans="1:44" s="204" customFormat="1" x14ac:dyDescent="0.2">
      <c r="A28" s="192">
        <v>24</v>
      </c>
      <c r="B28" s="193" t="s">
        <v>391</v>
      </c>
      <c r="C28" s="194">
        <v>41470</v>
      </c>
      <c r="D28" s="194" t="s">
        <v>403</v>
      </c>
      <c r="E28" s="194" t="s">
        <v>402</v>
      </c>
      <c r="F28" s="200" t="s">
        <v>252</v>
      </c>
      <c r="G28" s="195">
        <f t="shared" ref="G28" si="27">SUM(T28:W28)+SUM(X28:AC28)+AH28+AI28</f>
        <v>1129275</v>
      </c>
      <c r="H28" s="196">
        <f t="shared" ref="H28" si="28">G28-AJ28</f>
        <v>1129275</v>
      </c>
      <c r="I28" s="197" t="str">
        <f t="shared" si="25"/>
        <v>&lt;30</v>
      </c>
      <c r="J28" s="197">
        <f t="shared" si="26"/>
        <v>8</v>
      </c>
      <c r="K28" s="194"/>
      <c r="L28" s="200"/>
      <c r="M28" s="198"/>
      <c r="N28" s="203" t="s">
        <v>330</v>
      </c>
      <c r="O28" s="199">
        <v>2013</v>
      </c>
      <c r="P28" s="200"/>
      <c r="Q28" s="203" t="s">
        <v>318</v>
      </c>
      <c r="R28" s="200" t="s">
        <v>316</v>
      </c>
      <c r="S28" s="200"/>
      <c r="T28" s="200"/>
      <c r="U28" s="201">
        <v>1075500</v>
      </c>
      <c r="V28" s="196"/>
      <c r="W28" s="196"/>
      <c r="X28" s="382">
        <f t="shared" si="0"/>
        <v>0</v>
      </c>
      <c r="Y28" s="382">
        <f t="shared" si="1"/>
        <v>0</v>
      </c>
      <c r="Z28" s="382">
        <f t="shared" si="2"/>
        <v>0</v>
      </c>
      <c r="AA28" s="382">
        <f t="shared" si="17"/>
        <v>53775</v>
      </c>
      <c r="AB28" s="382">
        <f t="shared" si="18"/>
        <v>0</v>
      </c>
      <c r="AC28" s="382">
        <f t="shared" si="19"/>
        <v>0</v>
      </c>
      <c r="AD28" s="382">
        <f t="shared" si="8"/>
        <v>0</v>
      </c>
      <c r="AE28" s="382">
        <f t="shared" si="9"/>
        <v>0</v>
      </c>
      <c r="AF28" s="382">
        <f t="shared" si="10"/>
        <v>0</v>
      </c>
      <c r="AG28" s="196">
        <f t="shared" si="11"/>
        <v>0</v>
      </c>
      <c r="AH28" s="196">
        <f t="shared" si="12"/>
        <v>0</v>
      </c>
      <c r="AI28" s="196">
        <f t="shared" si="13"/>
        <v>0</v>
      </c>
      <c r="AJ28" s="201"/>
      <c r="AK28" s="202"/>
      <c r="AL28" s="198"/>
      <c r="AM28" s="201"/>
      <c r="AN28" s="201"/>
      <c r="AO28" s="384">
        <f t="shared" ca="1" si="14"/>
        <v>18821.25</v>
      </c>
      <c r="AP28" s="203"/>
      <c r="AQ28" s="200"/>
      <c r="AR28" s="200"/>
    </row>
    <row r="29" spans="1:44" s="204" customFormat="1" x14ac:dyDescent="0.2">
      <c r="A29" s="192">
        <v>25</v>
      </c>
      <c r="B29" s="200"/>
      <c r="C29" s="194"/>
      <c r="D29" s="203"/>
      <c r="E29" s="203"/>
      <c r="F29" s="200"/>
      <c r="G29" s="195"/>
      <c r="H29" s="196"/>
      <c r="I29" s="197"/>
      <c r="J29" s="197"/>
      <c r="K29" s="194"/>
      <c r="L29" s="200"/>
      <c r="M29" s="198"/>
      <c r="N29" s="203"/>
      <c r="O29" s="199"/>
      <c r="P29" s="200"/>
      <c r="Q29" s="203"/>
      <c r="R29" s="200"/>
      <c r="S29" s="200"/>
      <c r="T29" s="200"/>
      <c r="U29" s="201"/>
      <c r="V29" s="196"/>
      <c r="W29" s="196"/>
      <c r="X29" s="382"/>
      <c r="Y29" s="382"/>
      <c r="Z29" s="382"/>
      <c r="AA29" s="382"/>
      <c r="AB29" s="382"/>
      <c r="AC29" s="382"/>
      <c r="AD29" s="382"/>
      <c r="AE29" s="382"/>
      <c r="AF29" s="382"/>
      <c r="AG29" s="196"/>
      <c r="AH29" s="196"/>
      <c r="AI29" s="196"/>
      <c r="AJ29" s="201"/>
      <c r="AK29" s="202"/>
      <c r="AL29" s="198"/>
      <c r="AM29" s="201"/>
      <c r="AN29" s="201"/>
      <c r="AO29" s="384">
        <f t="shared" ca="1" si="14"/>
        <v>0</v>
      </c>
      <c r="AP29" s="203"/>
      <c r="AQ29" s="200"/>
      <c r="AR29" s="200"/>
    </row>
    <row r="30" spans="1:44" s="204" customFormat="1" x14ac:dyDescent="0.2">
      <c r="A30" s="192"/>
      <c r="B30" s="200"/>
      <c r="C30" s="194"/>
      <c r="D30" s="203"/>
      <c r="E30" s="203"/>
      <c r="F30" s="200"/>
      <c r="G30" s="195"/>
      <c r="H30" s="196"/>
      <c r="I30" s="197"/>
      <c r="J30" s="197"/>
      <c r="K30" s="194"/>
      <c r="L30" s="200"/>
      <c r="M30" s="198"/>
      <c r="N30" s="203"/>
      <c r="O30" s="199"/>
      <c r="P30" s="200"/>
      <c r="Q30" s="203"/>
      <c r="R30" s="200"/>
      <c r="S30" s="200"/>
      <c r="T30" s="200"/>
      <c r="U30" s="201"/>
      <c r="V30" s="196"/>
      <c r="W30" s="196"/>
      <c r="X30" s="382"/>
      <c r="Y30" s="382"/>
      <c r="Z30" s="382"/>
      <c r="AA30" s="382"/>
      <c r="AB30" s="382"/>
      <c r="AC30" s="382"/>
      <c r="AD30" s="382"/>
      <c r="AE30" s="382"/>
      <c r="AF30" s="382"/>
      <c r="AG30" s="196"/>
      <c r="AH30" s="196"/>
      <c r="AI30" s="196"/>
      <c r="AJ30" s="201"/>
      <c r="AK30" s="202"/>
      <c r="AL30" s="198"/>
      <c r="AM30" s="201"/>
      <c r="AN30" s="201"/>
      <c r="AO30" s="384">
        <f t="shared" ca="1" si="14"/>
        <v>0</v>
      </c>
      <c r="AP30" s="203"/>
      <c r="AQ30" s="200"/>
      <c r="AR30" s="200"/>
    </row>
    <row r="31" spans="1:44" s="204" customFormat="1" x14ac:dyDescent="0.2">
      <c r="A31" s="192"/>
      <c r="B31" s="200"/>
      <c r="C31" s="194"/>
      <c r="D31" s="203"/>
      <c r="E31" s="203"/>
      <c r="F31" s="200"/>
      <c r="G31" s="195"/>
      <c r="H31" s="196"/>
      <c r="I31" s="197"/>
      <c r="J31" s="197"/>
      <c r="K31" s="194"/>
      <c r="L31" s="200"/>
      <c r="M31" s="198"/>
      <c r="N31" s="203"/>
      <c r="O31" s="199"/>
      <c r="P31" s="200"/>
      <c r="Q31" s="203"/>
      <c r="R31" s="200"/>
      <c r="S31" s="200"/>
      <c r="T31" s="200"/>
      <c r="U31" s="201"/>
      <c r="V31" s="196"/>
      <c r="W31" s="196"/>
      <c r="X31" s="382"/>
      <c r="Y31" s="382"/>
      <c r="Z31" s="382"/>
      <c r="AA31" s="382"/>
      <c r="AB31" s="382"/>
      <c r="AC31" s="382"/>
      <c r="AD31" s="382"/>
      <c r="AE31" s="382"/>
      <c r="AF31" s="382"/>
      <c r="AG31" s="196"/>
      <c r="AH31" s="196"/>
      <c r="AI31" s="196"/>
      <c r="AJ31" s="201"/>
      <c r="AK31" s="202"/>
      <c r="AL31" s="198"/>
      <c r="AM31" s="201"/>
      <c r="AN31" s="201"/>
      <c r="AO31" s="384">
        <f t="shared" ca="1" si="14"/>
        <v>0</v>
      </c>
      <c r="AP31" s="203"/>
      <c r="AQ31" s="200"/>
      <c r="AR31" s="200"/>
    </row>
    <row r="32" spans="1:44" s="204" customFormat="1" x14ac:dyDescent="0.2">
      <c r="A32" s="192"/>
      <c r="B32" s="200"/>
      <c r="C32" s="194"/>
      <c r="D32" s="203"/>
      <c r="E32" s="203"/>
      <c r="F32" s="200"/>
      <c r="G32" s="195"/>
      <c r="H32" s="196"/>
      <c r="I32" s="197"/>
      <c r="J32" s="197"/>
      <c r="K32" s="194"/>
      <c r="L32" s="200"/>
      <c r="M32" s="198"/>
      <c r="N32" s="203"/>
      <c r="O32" s="199"/>
      <c r="P32" s="200"/>
      <c r="Q32" s="203"/>
      <c r="R32" s="200"/>
      <c r="S32" s="200"/>
      <c r="T32" s="200"/>
      <c r="U32" s="201"/>
      <c r="V32" s="196"/>
      <c r="W32" s="196"/>
      <c r="X32" s="382"/>
      <c r="Y32" s="382"/>
      <c r="Z32" s="382"/>
      <c r="AA32" s="382"/>
      <c r="AB32" s="382"/>
      <c r="AC32" s="382"/>
      <c r="AD32" s="382"/>
      <c r="AE32" s="382"/>
      <c r="AF32" s="382"/>
      <c r="AG32" s="196"/>
      <c r="AH32" s="196"/>
      <c r="AI32" s="196"/>
      <c r="AJ32" s="201"/>
      <c r="AK32" s="202"/>
      <c r="AL32" s="198"/>
      <c r="AM32" s="201"/>
      <c r="AN32" s="201"/>
      <c r="AO32" s="384">
        <f t="shared" ca="1" si="14"/>
        <v>0</v>
      </c>
      <c r="AP32" s="203"/>
      <c r="AQ32" s="200"/>
      <c r="AR32" s="200"/>
    </row>
    <row r="33" spans="1:44" s="204" customFormat="1" x14ac:dyDescent="0.2">
      <c r="A33" s="192"/>
      <c r="B33" s="200"/>
      <c r="C33" s="194"/>
      <c r="D33" s="203"/>
      <c r="E33" s="203"/>
      <c r="F33" s="200"/>
      <c r="G33" s="195"/>
      <c r="H33" s="196"/>
      <c r="I33" s="197"/>
      <c r="J33" s="197"/>
      <c r="K33" s="194"/>
      <c r="L33" s="200"/>
      <c r="M33" s="198"/>
      <c r="N33" s="203"/>
      <c r="O33" s="199"/>
      <c r="P33" s="200"/>
      <c r="Q33" s="203"/>
      <c r="R33" s="200"/>
      <c r="S33" s="200"/>
      <c r="T33" s="200"/>
      <c r="U33" s="201"/>
      <c r="V33" s="196"/>
      <c r="W33" s="196"/>
      <c r="X33" s="382"/>
      <c r="Y33" s="382"/>
      <c r="Z33" s="382"/>
      <c r="AA33" s="382"/>
      <c r="AB33" s="382"/>
      <c r="AC33" s="382"/>
      <c r="AD33" s="382"/>
      <c r="AE33" s="382"/>
      <c r="AF33" s="382"/>
      <c r="AG33" s="196"/>
      <c r="AH33" s="196"/>
      <c r="AI33" s="196"/>
      <c r="AJ33" s="201"/>
      <c r="AK33" s="202"/>
      <c r="AL33" s="198"/>
      <c r="AM33" s="201"/>
      <c r="AN33" s="201"/>
      <c r="AO33" s="384">
        <f t="shared" ca="1" si="14"/>
        <v>0</v>
      </c>
      <c r="AP33" s="203"/>
      <c r="AQ33" s="200"/>
      <c r="AR33" s="200"/>
    </row>
    <row r="34" spans="1:44" s="204" customFormat="1" x14ac:dyDescent="0.2">
      <c r="A34" s="192"/>
      <c r="B34" s="200"/>
      <c r="C34" s="194"/>
      <c r="D34" s="203"/>
      <c r="E34" s="203"/>
      <c r="F34" s="200"/>
      <c r="G34" s="195"/>
      <c r="H34" s="196"/>
      <c r="I34" s="197"/>
      <c r="J34" s="197"/>
      <c r="K34" s="194"/>
      <c r="L34" s="200"/>
      <c r="M34" s="198"/>
      <c r="N34" s="203"/>
      <c r="O34" s="199"/>
      <c r="P34" s="200"/>
      <c r="Q34" s="203"/>
      <c r="R34" s="200"/>
      <c r="S34" s="200"/>
      <c r="T34" s="200"/>
      <c r="U34" s="201"/>
      <c r="V34" s="196"/>
      <c r="W34" s="196"/>
      <c r="X34" s="382"/>
      <c r="Y34" s="382"/>
      <c r="Z34" s="382"/>
      <c r="AA34" s="382"/>
      <c r="AB34" s="382"/>
      <c r="AC34" s="382"/>
      <c r="AD34" s="382"/>
      <c r="AE34" s="382"/>
      <c r="AF34" s="382"/>
      <c r="AG34" s="196"/>
      <c r="AH34" s="196"/>
      <c r="AI34" s="196"/>
      <c r="AJ34" s="201"/>
      <c r="AK34" s="202"/>
      <c r="AL34" s="198"/>
      <c r="AM34" s="201"/>
      <c r="AN34" s="201"/>
      <c r="AO34" s="384">
        <f t="shared" ca="1" si="14"/>
        <v>0</v>
      </c>
      <c r="AP34" s="203"/>
      <c r="AQ34" s="200"/>
      <c r="AR34" s="200"/>
    </row>
    <row r="35" spans="1:44" s="204" customFormat="1" x14ac:dyDescent="0.2">
      <c r="A35" s="192"/>
      <c r="B35" s="200"/>
      <c r="C35" s="194"/>
      <c r="D35" s="203"/>
      <c r="E35" s="203"/>
      <c r="F35" s="200"/>
      <c r="G35" s="195"/>
      <c r="H35" s="196"/>
      <c r="I35" s="197"/>
      <c r="J35" s="197"/>
      <c r="K35" s="194"/>
      <c r="L35" s="200"/>
      <c r="M35" s="198"/>
      <c r="N35" s="203"/>
      <c r="O35" s="199"/>
      <c r="P35" s="200"/>
      <c r="Q35" s="203"/>
      <c r="R35" s="200"/>
      <c r="S35" s="200"/>
      <c r="T35" s="200"/>
      <c r="U35" s="201"/>
      <c r="V35" s="196"/>
      <c r="W35" s="196"/>
      <c r="X35" s="382"/>
      <c r="Y35" s="382"/>
      <c r="Z35" s="382"/>
      <c r="AA35" s="382"/>
      <c r="AB35" s="382"/>
      <c r="AC35" s="382"/>
      <c r="AD35" s="382"/>
      <c r="AE35" s="382"/>
      <c r="AF35" s="382"/>
      <c r="AG35" s="196"/>
      <c r="AH35" s="196"/>
      <c r="AI35" s="196"/>
      <c r="AJ35" s="201"/>
      <c r="AK35" s="202"/>
      <c r="AL35" s="198"/>
      <c r="AM35" s="201"/>
      <c r="AN35" s="201"/>
      <c r="AO35" s="384">
        <f t="shared" ca="1" si="14"/>
        <v>0</v>
      </c>
      <c r="AP35" s="203"/>
      <c r="AQ35" s="200"/>
      <c r="AR35" s="200"/>
    </row>
    <row r="36" spans="1:44" s="204" customFormat="1" x14ac:dyDescent="0.2">
      <c r="A36" s="192"/>
      <c r="B36" s="200"/>
      <c r="C36" s="194"/>
      <c r="D36" s="203"/>
      <c r="E36" s="203"/>
      <c r="F36" s="200"/>
      <c r="G36" s="195"/>
      <c r="H36" s="196"/>
      <c r="I36" s="197"/>
      <c r="J36" s="197"/>
      <c r="K36" s="194"/>
      <c r="L36" s="200"/>
      <c r="M36" s="198"/>
      <c r="N36" s="203"/>
      <c r="O36" s="199"/>
      <c r="P36" s="200"/>
      <c r="Q36" s="203"/>
      <c r="R36" s="200"/>
      <c r="S36" s="200"/>
      <c r="T36" s="200"/>
      <c r="U36" s="201"/>
      <c r="V36" s="196"/>
      <c r="W36" s="196"/>
      <c r="X36" s="382"/>
      <c r="Y36" s="382"/>
      <c r="Z36" s="382"/>
      <c r="AA36" s="382"/>
      <c r="AB36" s="382"/>
      <c r="AC36" s="382"/>
      <c r="AD36" s="382"/>
      <c r="AE36" s="382"/>
      <c r="AF36" s="382"/>
      <c r="AG36" s="196"/>
      <c r="AH36" s="196"/>
      <c r="AI36" s="196"/>
      <c r="AJ36" s="201"/>
      <c r="AK36" s="202"/>
      <c r="AL36" s="198"/>
      <c r="AM36" s="201"/>
      <c r="AN36" s="201"/>
      <c r="AO36" s="384">
        <f t="shared" ca="1" si="14"/>
        <v>0</v>
      </c>
      <c r="AP36" s="203"/>
      <c r="AQ36" s="200"/>
      <c r="AR36" s="200"/>
    </row>
    <row r="37" spans="1:44" s="204" customFormat="1" x14ac:dyDescent="0.2">
      <c r="A37" s="210" t="s">
        <v>253</v>
      </c>
      <c r="B37" s="211" t="s">
        <v>254</v>
      </c>
      <c r="C37" s="203"/>
      <c r="D37" s="203"/>
      <c r="E37" s="203"/>
      <c r="F37" s="203" t="s">
        <v>252</v>
      </c>
      <c r="G37" s="212">
        <f>SUBTOTAL(109,G5:G25)</f>
        <v>7134388.9900000002</v>
      </c>
      <c r="H37" s="212">
        <f>SUBTOTAL(109,H5:H25)</f>
        <v>7134388.9900000002</v>
      </c>
      <c r="I37" s="200"/>
      <c r="J37" s="203"/>
      <c r="K37" s="213"/>
      <c r="L37" s="203"/>
      <c r="M37" s="194"/>
      <c r="N37" s="203"/>
      <c r="O37" s="199"/>
      <c r="P37" s="203"/>
      <c r="Q37" s="203"/>
      <c r="R37" s="203"/>
      <c r="S37" s="203"/>
      <c r="T37" s="212">
        <f>SUBTOTAL(109,T5:T7)</f>
        <v>0</v>
      </c>
      <c r="U37" s="212">
        <f>SUBTOTAL(109,U5:U7)</f>
        <v>2575462</v>
      </c>
      <c r="V37" s="212">
        <f>SUBTOTAL(109,V5:V7)</f>
        <v>0</v>
      </c>
      <c r="W37" s="212"/>
      <c r="X37" s="212">
        <f t="shared" ref="X37:AC37" si="29">SUBTOTAL(109,X5:X7)</f>
        <v>0</v>
      </c>
      <c r="Y37" s="212">
        <f t="shared" si="29"/>
        <v>0</v>
      </c>
      <c r="Z37" s="212">
        <f t="shared" si="29"/>
        <v>0</v>
      </c>
      <c r="AA37" s="212">
        <f t="shared" si="29"/>
        <v>128773</v>
      </c>
      <c r="AB37" s="212">
        <f t="shared" si="29"/>
        <v>0</v>
      </c>
      <c r="AC37" s="212">
        <f t="shared" si="29"/>
        <v>0</v>
      </c>
      <c r="AD37" s="212"/>
      <c r="AE37" s="212"/>
      <c r="AF37" s="212"/>
      <c r="AG37" s="212">
        <f>SUBTOTAL(109,AG5:AG7)</f>
        <v>0</v>
      </c>
      <c r="AH37" s="212">
        <f>SUBTOTAL(109,AH5:AH7)</f>
        <v>0</v>
      </c>
      <c r="AI37" s="212">
        <f>SUBTOTAL(109,AI5:AI7)</f>
        <v>0</v>
      </c>
      <c r="AJ37" s="212">
        <f>SUBTOTAL(109,AJ5:AJ7)</f>
        <v>0</v>
      </c>
      <c r="AK37" s="202"/>
      <c r="AL37" s="198"/>
      <c r="AM37" s="212"/>
      <c r="AN37" s="212">
        <f>SUBTOTAL(109,AN5:AN6)</f>
        <v>0</v>
      </c>
      <c r="AO37" s="212">
        <f ca="1">SUBTOTAL(109,AO5:AO7)</f>
        <v>45070.583333333336</v>
      </c>
      <c r="AP37" s="203"/>
      <c r="AQ37" s="203"/>
      <c r="AR37" s="203"/>
    </row>
    <row r="38" spans="1:44" x14ac:dyDescent="0.2">
      <c r="G38" s="214"/>
      <c r="H38" s="214"/>
      <c r="K38" s="181"/>
      <c r="L38" s="181"/>
    </row>
    <row r="39" spans="1:44" x14ac:dyDescent="0.2">
      <c r="H39" s="214"/>
      <c r="K39" s="181"/>
      <c r="L39" s="181"/>
      <c r="U39" s="214"/>
      <c r="V39" s="214"/>
      <c r="W39" s="214"/>
      <c r="Y39" s="214"/>
      <c r="Z39" s="214"/>
      <c r="AA39" s="214"/>
      <c r="AG39" s="214"/>
      <c r="AH39" s="214"/>
      <c r="AI39" s="214"/>
    </row>
    <row r="40" spans="1:44" x14ac:dyDescent="0.2">
      <c r="K40" s="181"/>
      <c r="L40" s="181"/>
    </row>
    <row r="41" spans="1:44" x14ac:dyDescent="0.2">
      <c r="K41" s="181"/>
      <c r="L41" s="181"/>
    </row>
    <row r="42" spans="1:44" x14ac:dyDescent="0.2">
      <c r="B42" s="6"/>
    </row>
    <row r="43" spans="1:44" x14ac:dyDescent="0.2">
      <c r="B43" s="215"/>
    </row>
  </sheetData>
  <autoFilter ref="A4:AU4"/>
  <dataValidations count="2">
    <dataValidation type="list" allowBlank="1" showInputMessage="1" showErrorMessage="1" sqref="R5:R9">
      <formula1>"K CST,K CST-C, K VAT,M VAT, M CST-C, M CST,D VAT,D CST-C, D CST,Local ST,Inter State M ST, Inter State D ST"</formula1>
    </dataValidation>
    <dataValidation type="list" allowBlank="1" showInputMessage="1" showErrorMessage="1" sqref="R10:R36">
      <formula1>"K CST,K CST-C, K VAT,M VAT, M CST-C, M CST,F-Ex,D VAT,D CST-C, D CST,Local ST,Inter State M ST, Inter State D ST"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W27"/>
  <sheetViews>
    <sheetView workbookViewId="0">
      <selection activeCell="B1" sqref="B1"/>
    </sheetView>
  </sheetViews>
  <sheetFormatPr defaultColWidth="0" defaultRowHeight="12.75" x14ac:dyDescent="0.2"/>
  <cols>
    <col min="1" max="1" width="7" style="217" customWidth="1"/>
    <col min="2" max="2" width="6.7109375" style="217" bestFit="1" customWidth="1"/>
    <col min="3" max="3" width="18.28515625" style="217" bestFit="1" customWidth="1"/>
    <col min="4" max="4" width="10.28515625" style="217" bestFit="1" customWidth="1"/>
    <col min="5" max="5" width="32.28515625" style="217" bestFit="1" customWidth="1"/>
    <col min="6" max="6" width="15.140625" style="217" bestFit="1" customWidth="1"/>
    <col min="7" max="7" width="13.5703125" style="217" customWidth="1"/>
    <col min="8" max="8" width="12.42578125" style="217" bestFit="1" customWidth="1"/>
    <col min="9" max="10" width="8.140625" style="217" bestFit="1" customWidth="1"/>
    <col min="11" max="11" width="9.28515625" style="217" bestFit="1" customWidth="1"/>
    <col min="12" max="12" width="6.7109375" style="217" bestFit="1" customWidth="1"/>
    <col min="13" max="13" width="11.42578125" style="217" bestFit="1" customWidth="1"/>
    <col min="14" max="15" width="6.85546875" style="217" bestFit="1" customWidth="1"/>
    <col min="16" max="16" width="8.28515625" style="217" customWidth="1"/>
    <col min="17" max="17" width="3.42578125" style="217" customWidth="1"/>
    <col min="18" max="29" width="7.7109375" style="217" bestFit="1" customWidth="1"/>
    <col min="30" max="30" width="3.28515625" style="217" customWidth="1"/>
    <col min="31" max="36" width="8.28515625" style="217" bestFit="1" customWidth="1"/>
    <col min="37" max="37" width="9" style="217" bestFit="1" customWidth="1"/>
    <col min="38" max="42" width="8.28515625" style="217" bestFit="1" customWidth="1"/>
    <col min="43" max="43" width="3.42578125" style="217" customWidth="1"/>
    <col min="44" max="55" width="5.140625" style="217" bestFit="1" customWidth="1"/>
    <col min="56" max="56" width="9.140625" style="217" customWidth="1"/>
    <col min="57" max="256" width="9.140625" style="217" hidden="1"/>
    <col min="257" max="257" width="4" style="217" hidden="1"/>
    <col min="258" max="258" width="6.5703125" style="217" hidden="1"/>
    <col min="259" max="260" width="9.140625" style="217" hidden="1"/>
    <col min="261" max="261" width="11.85546875" style="217" hidden="1"/>
    <col min="262" max="262" width="9.5703125" style="217" hidden="1"/>
    <col min="263" max="263" width="34.42578125" style="217" hidden="1"/>
    <col min="264" max="264" width="24.7109375" style="217" hidden="1"/>
    <col min="265" max="265" width="12.7109375" style="217" hidden="1"/>
    <col min="266" max="266" width="5.28515625" style="217" hidden="1"/>
    <col min="267" max="267" width="9.7109375" style="217" hidden="1"/>
    <col min="268" max="269" width="8.28515625" style="217" hidden="1"/>
    <col min="270" max="270" width="6.85546875" style="217" hidden="1"/>
    <col min="271" max="271" width="7.7109375" style="217" hidden="1"/>
    <col min="272" max="512" width="9.140625" style="217" hidden="1"/>
    <col min="513" max="513" width="4" style="217" hidden="1"/>
    <col min="514" max="514" width="6.5703125" style="217" hidden="1"/>
    <col min="515" max="516" width="9.140625" style="217" hidden="1"/>
    <col min="517" max="517" width="11.85546875" style="217" hidden="1"/>
    <col min="518" max="518" width="9.5703125" style="217" hidden="1"/>
    <col min="519" max="519" width="34.42578125" style="217" hidden="1"/>
    <col min="520" max="520" width="24.7109375" style="217" hidden="1"/>
    <col min="521" max="521" width="12.7109375" style="217" hidden="1"/>
    <col min="522" max="522" width="5.28515625" style="217" hidden="1"/>
    <col min="523" max="523" width="9.7109375" style="217" hidden="1"/>
    <col min="524" max="525" width="8.28515625" style="217" hidden="1"/>
    <col min="526" max="526" width="6.85546875" style="217" hidden="1"/>
    <col min="527" max="527" width="7.7109375" style="217" hidden="1"/>
    <col min="528" max="768" width="9.140625" style="217" hidden="1"/>
    <col min="769" max="769" width="4" style="217" hidden="1"/>
    <col min="770" max="770" width="6.5703125" style="217" hidden="1"/>
    <col min="771" max="772" width="9.140625" style="217" hidden="1"/>
    <col min="773" max="773" width="11.85546875" style="217" hidden="1"/>
    <col min="774" max="774" width="9.5703125" style="217" hidden="1"/>
    <col min="775" max="775" width="34.42578125" style="217" hidden="1"/>
    <col min="776" max="776" width="24.7109375" style="217" hidden="1"/>
    <col min="777" max="777" width="12.7109375" style="217" hidden="1"/>
    <col min="778" max="778" width="5.28515625" style="217" hidden="1"/>
    <col min="779" max="779" width="9.7109375" style="217" hidden="1"/>
    <col min="780" max="781" width="8.28515625" style="217" hidden="1"/>
    <col min="782" max="782" width="6.85546875" style="217" hidden="1"/>
    <col min="783" max="783" width="7.7109375" style="217" hidden="1"/>
    <col min="784" max="1024" width="9.140625" style="217" hidden="1"/>
    <col min="1025" max="1025" width="4" style="217" hidden="1"/>
    <col min="1026" max="1026" width="6.5703125" style="217" hidden="1"/>
    <col min="1027" max="1028" width="9.140625" style="217" hidden="1"/>
    <col min="1029" max="1029" width="11.85546875" style="217" hidden="1"/>
    <col min="1030" max="1030" width="9.5703125" style="217" hidden="1"/>
    <col min="1031" max="1031" width="34.42578125" style="217" hidden="1"/>
    <col min="1032" max="1032" width="24.7109375" style="217" hidden="1"/>
    <col min="1033" max="1033" width="12.7109375" style="217" hidden="1"/>
    <col min="1034" max="1034" width="5.28515625" style="217" hidden="1"/>
    <col min="1035" max="1035" width="9.7109375" style="217" hidden="1"/>
    <col min="1036" max="1037" width="8.28515625" style="217" hidden="1"/>
    <col min="1038" max="1038" width="6.85546875" style="217" hidden="1"/>
    <col min="1039" max="1039" width="7.7109375" style="217" hidden="1"/>
    <col min="1040" max="1280" width="9.140625" style="217" hidden="1"/>
    <col min="1281" max="1281" width="4" style="217" hidden="1"/>
    <col min="1282" max="1282" width="6.5703125" style="217" hidden="1"/>
    <col min="1283" max="1284" width="9.140625" style="217" hidden="1"/>
    <col min="1285" max="1285" width="11.85546875" style="217" hidden="1"/>
    <col min="1286" max="1286" width="9.5703125" style="217" hidden="1"/>
    <col min="1287" max="1287" width="34.42578125" style="217" hidden="1"/>
    <col min="1288" max="1288" width="24.7109375" style="217" hidden="1"/>
    <col min="1289" max="1289" width="12.7109375" style="217" hidden="1"/>
    <col min="1290" max="1290" width="5.28515625" style="217" hidden="1"/>
    <col min="1291" max="1291" width="9.7109375" style="217" hidden="1"/>
    <col min="1292" max="1293" width="8.28515625" style="217" hidden="1"/>
    <col min="1294" max="1294" width="6.85546875" style="217" hidden="1"/>
    <col min="1295" max="1295" width="7.7109375" style="217" hidden="1"/>
    <col min="1296" max="1536" width="9.140625" style="217" hidden="1"/>
    <col min="1537" max="1537" width="4" style="217" hidden="1"/>
    <col min="1538" max="1538" width="6.5703125" style="217" hidden="1"/>
    <col min="1539" max="1540" width="9.140625" style="217" hidden="1"/>
    <col min="1541" max="1541" width="11.85546875" style="217" hidden="1"/>
    <col min="1542" max="1542" width="9.5703125" style="217" hidden="1"/>
    <col min="1543" max="1543" width="34.42578125" style="217" hidden="1"/>
    <col min="1544" max="1544" width="24.7109375" style="217" hidden="1"/>
    <col min="1545" max="1545" width="12.7109375" style="217" hidden="1"/>
    <col min="1546" max="1546" width="5.28515625" style="217" hidden="1"/>
    <col min="1547" max="1547" width="9.7109375" style="217" hidden="1"/>
    <col min="1548" max="1549" width="8.28515625" style="217" hidden="1"/>
    <col min="1550" max="1550" width="6.85546875" style="217" hidden="1"/>
    <col min="1551" max="1551" width="7.7109375" style="217" hidden="1"/>
    <col min="1552" max="1792" width="9.140625" style="217" hidden="1"/>
    <col min="1793" max="1793" width="4" style="217" hidden="1"/>
    <col min="1794" max="1794" width="6.5703125" style="217" hidden="1"/>
    <col min="1795" max="1796" width="9.140625" style="217" hidden="1"/>
    <col min="1797" max="1797" width="11.85546875" style="217" hidden="1"/>
    <col min="1798" max="1798" width="9.5703125" style="217" hidden="1"/>
    <col min="1799" max="1799" width="34.42578125" style="217" hidden="1"/>
    <col min="1800" max="1800" width="24.7109375" style="217" hidden="1"/>
    <col min="1801" max="1801" width="12.7109375" style="217" hidden="1"/>
    <col min="1802" max="1802" width="5.28515625" style="217" hidden="1"/>
    <col min="1803" max="1803" width="9.7109375" style="217" hidden="1"/>
    <col min="1804" max="1805" width="8.28515625" style="217" hidden="1"/>
    <col min="1806" max="1806" width="6.85546875" style="217" hidden="1"/>
    <col min="1807" max="1807" width="7.7109375" style="217" hidden="1"/>
    <col min="1808" max="2048" width="9.140625" style="217" hidden="1"/>
    <col min="2049" max="2049" width="4" style="217" hidden="1"/>
    <col min="2050" max="2050" width="6.5703125" style="217" hidden="1"/>
    <col min="2051" max="2052" width="9.140625" style="217" hidden="1"/>
    <col min="2053" max="2053" width="11.85546875" style="217" hidden="1"/>
    <col min="2054" max="2054" width="9.5703125" style="217" hidden="1"/>
    <col min="2055" max="2055" width="34.42578125" style="217" hidden="1"/>
    <col min="2056" max="2056" width="24.7109375" style="217" hidden="1"/>
    <col min="2057" max="2057" width="12.7109375" style="217" hidden="1"/>
    <col min="2058" max="2058" width="5.28515625" style="217" hidden="1"/>
    <col min="2059" max="2059" width="9.7109375" style="217" hidden="1"/>
    <col min="2060" max="2061" width="8.28515625" style="217" hidden="1"/>
    <col min="2062" max="2062" width="6.85546875" style="217" hidden="1"/>
    <col min="2063" max="2063" width="7.7109375" style="217" hidden="1"/>
    <col min="2064" max="2304" width="9.140625" style="217" hidden="1"/>
    <col min="2305" max="2305" width="4" style="217" hidden="1"/>
    <col min="2306" max="2306" width="6.5703125" style="217" hidden="1"/>
    <col min="2307" max="2308" width="9.140625" style="217" hidden="1"/>
    <col min="2309" max="2309" width="11.85546875" style="217" hidden="1"/>
    <col min="2310" max="2310" width="9.5703125" style="217" hidden="1"/>
    <col min="2311" max="2311" width="34.42578125" style="217" hidden="1"/>
    <col min="2312" max="2312" width="24.7109375" style="217" hidden="1"/>
    <col min="2313" max="2313" width="12.7109375" style="217" hidden="1"/>
    <col min="2314" max="2314" width="5.28515625" style="217" hidden="1"/>
    <col min="2315" max="2315" width="9.7109375" style="217" hidden="1"/>
    <col min="2316" max="2317" width="8.28515625" style="217" hidden="1"/>
    <col min="2318" max="2318" width="6.85546875" style="217" hidden="1"/>
    <col min="2319" max="2319" width="7.7109375" style="217" hidden="1"/>
    <col min="2320" max="2560" width="9.140625" style="217" hidden="1"/>
    <col min="2561" max="2561" width="4" style="217" hidden="1"/>
    <col min="2562" max="2562" width="6.5703125" style="217" hidden="1"/>
    <col min="2563" max="2564" width="9.140625" style="217" hidden="1"/>
    <col min="2565" max="2565" width="11.85546875" style="217" hidden="1"/>
    <col min="2566" max="2566" width="9.5703125" style="217" hidden="1"/>
    <col min="2567" max="2567" width="34.42578125" style="217" hidden="1"/>
    <col min="2568" max="2568" width="24.7109375" style="217" hidden="1"/>
    <col min="2569" max="2569" width="12.7109375" style="217" hidden="1"/>
    <col min="2570" max="2570" width="5.28515625" style="217" hidden="1"/>
    <col min="2571" max="2571" width="9.7109375" style="217" hidden="1"/>
    <col min="2572" max="2573" width="8.28515625" style="217" hidden="1"/>
    <col min="2574" max="2574" width="6.85546875" style="217" hidden="1"/>
    <col min="2575" max="2575" width="7.7109375" style="217" hidden="1"/>
    <col min="2576" max="2816" width="9.140625" style="217" hidden="1"/>
    <col min="2817" max="2817" width="4" style="217" hidden="1"/>
    <col min="2818" max="2818" width="6.5703125" style="217" hidden="1"/>
    <col min="2819" max="2820" width="9.140625" style="217" hidden="1"/>
    <col min="2821" max="2821" width="11.85546875" style="217" hidden="1"/>
    <col min="2822" max="2822" width="9.5703125" style="217" hidden="1"/>
    <col min="2823" max="2823" width="34.42578125" style="217" hidden="1"/>
    <col min="2824" max="2824" width="24.7109375" style="217" hidden="1"/>
    <col min="2825" max="2825" width="12.7109375" style="217" hidden="1"/>
    <col min="2826" max="2826" width="5.28515625" style="217" hidden="1"/>
    <col min="2827" max="2827" width="9.7109375" style="217" hidden="1"/>
    <col min="2828" max="2829" width="8.28515625" style="217" hidden="1"/>
    <col min="2830" max="2830" width="6.85546875" style="217" hidden="1"/>
    <col min="2831" max="2831" width="7.7109375" style="217" hidden="1"/>
    <col min="2832" max="3072" width="9.140625" style="217" hidden="1"/>
    <col min="3073" max="3073" width="4" style="217" hidden="1"/>
    <col min="3074" max="3074" width="6.5703125" style="217" hidden="1"/>
    <col min="3075" max="3076" width="9.140625" style="217" hidden="1"/>
    <col min="3077" max="3077" width="11.85546875" style="217" hidden="1"/>
    <col min="3078" max="3078" width="9.5703125" style="217" hidden="1"/>
    <col min="3079" max="3079" width="34.42578125" style="217" hidden="1"/>
    <col min="3080" max="3080" width="24.7109375" style="217" hidden="1"/>
    <col min="3081" max="3081" width="12.7109375" style="217" hidden="1"/>
    <col min="3082" max="3082" width="5.28515625" style="217" hidden="1"/>
    <col min="3083" max="3083" width="9.7109375" style="217" hidden="1"/>
    <col min="3084" max="3085" width="8.28515625" style="217" hidden="1"/>
    <col min="3086" max="3086" width="6.85546875" style="217" hidden="1"/>
    <col min="3087" max="3087" width="7.7109375" style="217" hidden="1"/>
    <col min="3088" max="3328" width="9.140625" style="217" hidden="1"/>
    <col min="3329" max="3329" width="4" style="217" hidden="1"/>
    <col min="3330" max="3330" width="6.5703125" style="217" hidden="1"/>
    <col min="3331" max="3332" width="9.140625" style="217" hidden="1"/>
    <col min="3333" max="3333" width="11.85546875" style="217" hidden="1"/>
    <col min="3334" max="3334" width="9.5703125" style="217" hidden="1"/>
    <col min="3335" max="3335" width="34.42578125" style="217" hidden="1"/>
    <col min="3336" max="3336" width="24.7109375" style="217" hidden="1"/>
    <col min="3337" max="3337" width="12.7109375" style="217" hidden="1"/>
    <col min="3338" max="3338" width="5.28515625" style="217" hidden="1"/>
    <col min="3339" max="3339" width="9.7109375" style="217" hidden="1"/>
    <col min="3340" max="3341" width="8.28515625" style="217" hidden="1"/>
    <col min="3342" max="3342" width="6.85546875" style="217" hidden="1"/>
    <col min="3343" max="3343" width="7.7109375" style="217" hidden="1"/>
    <col min="3344" max="3584" width="9.140625" style="217" hidden="1"/>
    <col min="3585" max="3585" width="4" style="217" hidden="1"/>
    <col min="3586" max="3586" width="6.5703125" style="217" hidden="1"/>
    <col min="3587" max="3588" width="9.140625" style="217" hidden="1"/>
    <col min="3589" max="3589" width="11.85546875" style="217" hidden="1"/>
    <col min="3590" max="3590" width="9.5703125" style="217" hidden="1"/>
    <col min="3591" max="3591" width="34.42578125" style="217" hidden="1"/>
    <col min="3592" max="3592" width="24.7109375" style="217" hidden="1"/>
    <col min="3593" max="3593" width="12.7109375" style="217" hidden="1"/>
    <col min="3594" max="3594" width="5.28515625" style="217" hidden="1"/>
    <col min="3595" max="3595" width="9.7109375" style="217" hidden="1"/>
    <col min="3596" max="3597" width="8.28515625" style="217" hidden="1"/>
    <col min="3598" max="3598" width="6.85546875" style="217" hidden="1"/>
    <col min="3599" max="3599" width="7.7109375" style="217" hidden="1"/>
    <col min="3600" max="3840" width="9.140625" style="217" hidden="1"/>
    <col min="3841" max="3841" width="4" style="217" hidden="1"/>
    <col min="3842" max="3842" width="6.5703125" style="217" hidden="1"/>
    <col min="3843" max="3844" width="9.140625" style="217" hidden="1"/>
    <col min="3845" max="3845" width="11.85546875" style="217" hidden="1"/>
    <col min="3846" max="3846" width="9.5703125" style="217" hidden="1"/>
    <col min="3847" max="3847" width="34.42578125" style="217" hidden="1"/>
    <col min="3848" max="3848" width="24.7109375" style="217" hidden="1"/>
    <col min="3849" max="3849" width="12.7109375" style="217" hidden="1"/>
    <col min="3850" max="3850" width="5.28515625" style="217" hidden="1"/>
    <col min="3851" max="3851" width="9.7109375" style="217" hidden="1"/>
    <col min="3852" max="3853" width="8.28515625" style="217" hidden="1"/>
    <col min="3854" max="3854" width="6.85546875" style="217" hidden="1"/>
    <col min="3855" max="3855" width="7.7109375" style="217" hidden="1"/>
    <col min="3856" max="4096" width="9.140625" style="217" hidden="1"/>
    <col min="4097" max="4097" width="4" style="217" hidden="1"/>
    <col min="4098" max="4098" width="6.5703125" style="217" hidden="1"/>
    <col min="4099" max="4100" width="9.140625" style="217" hidden="1"/>
    <col min="4101" max="4101" width="11.85546875" style="217" hidden="1"/>
    <col min="4102" max="4102" width="9.5703125" style="217" hidden="1"/>
    <col min="4103" max="4103" width="34.42578125" style="217" hidden="1"/>
    <col min="4104" max="4104" width="24.7109375" style="217" hidden="1"/>
    <col min="4105" max="4105" width="12.7109375" style="217" hidden="1"/>
    <col min="4106" max="4106" width="5.28515625" style="217" hidden="1"/>
    <col min="4107" max="4107" width="9.7109375" style="217" hidden="1"/>
    <col min="4108" max="4109" width="8.28515625" style="217" hidden="1"/>
    <col min="4110" max="4110" width="6.85546875" style="217" hidden="1"/>
    <col min="4111" max="4111" width="7.7109375" style="217" hidden="1"/>
    <col min="4112" max="4352" width="9.140625" style="217" hidden="1"/>
    <col min="4353" max="4353" width="4" style="217" hidden="1"/>
    <col min="4354" max="4354" width="6.5703125" style="217" hidden="1"/>
    <col min="4355" max="4356" width="9.140625" style="217" hidden="1"/>
    <col min="4357" max="4357" width="11.85546875" style="217" hidden="1"/>
    <col min="4358" max="4358" width="9.5703125" style="217" hidden="1"/>
    <col min="4359" max="4359" width="34.42578125" style="217" hidden="1"/>
    <col min="4360" max="4360" width="24.7109375" style="217" hidden="1"/>
    <col min="4361" max="4361" width="12.7109375" style="217" hidden="1"/>
    <col min="4362" max="4362" width="5.28515625" style="217" hidden="1"/>
    <col min="4363" max="4363" width="9.7109375" style="217" hidden="1"/>
    <col min="4364" max="4365" width="8.28515625" style="217" hidden="1"/>
    <col min="4366" max="4366" width="6.85546875" style="217" hidden="1"/>
    <col min="4367" max="4367" width="7.7109375" style="217" hidden="1"/>
    <col min="4368" max="4608" width="9.140625" style="217" hidden="1"/>
    <col min="4609" max="4609" width="4" style="217" hidden="1"/>
    <col min="4610" max="4610" width="6.5703125" style="217" hidden="1"/>
    <col min="4611" max="4612" width="9.140625" style="217" hidden="1"/>
    <col min="4613" max="4613" width="11.85546875" style="217" hidden="1"/>
    <col min="4614" max="4614" width="9.5703125" style="217" hidden="1"/>
    <col min="4615" max="4615" width="34.42578125" style="217" hidden="1"/>
    <col min="4616" max="4616" width="24.7109375" style="217" hidden="1"/>
    <col min="4617" max="4617" width="12.7109375" style="217" hidden="1"/>
    <col min="4618" max="4618" width="5.28515625" style="217" hidden="1"/>
    <col min="4619" max="4619" width="9.7109375" style="217" hidden="1"/>
    <col min="4620" max="4621" width="8.28515625" style="217" hidden="1"/>
    <col min="4622" max="4622" width="6.85546875" style="217" hidden="1"/>
    <col min="4623" max="4623" width="7.7109375" style="217" hidden="1"/>
    <col min="4624" max="4864" width="9.140625" style="217" hidden="1"/>
    <col min="4865" max="4865" width="4" style="217" hidden="1"/>
    <col min="4866" max="4866" width="6.5703125" style="217" hidden="1"/>
    <col min="4867" max="4868" width="9.140625" style="217" hidden="1"/>
    <col min="4869" max="4869" width="11.85546875" style="217" hidden="1"/>
    <col min="4870" max="4870" width="9.5703125" style="217" hidden="1"/>
    <col min="4871" max="4871" width="34.42578125" style="217" hidden="1"/>
    <col min="4872" max="4872" width="24.7109375" style="217" hidden="1"/>
    <col min="4873" max="4873" width="12.7109375" style="217" hidden="1"/>
    <col min="4874" max="4874" width="5.28515625" style="217" hidden="1"/>
    <col min="4875" max="4875" width="9.7109375" style="217" hidden="1"/>
    <col min="4876" max="4877" width="8.28515625" style="217" hidden="1"/>
    <col min="4878" max="4878" width="6.85546875" style="217" hidden="1"/>
    <col min="4879" max="4879" width="7.7109375" style="217" hidden="1"/>
    <col min="4880" max="5120" width="9.140625" style="217" hidden="1"/>
    <col min="5121" max="5121" width="4" style="217" hidden="1"/>
    <col min="5122" max="5122" width="6.5703125" style="217" hidden="1"/>
    <col min="5123" max="5124" width="9.140625" style="217" hidden="1"/>
    <col min="5125" max="5125" width="11.85546875" style="217" hidden="1"/>
    <col min="5126" max="5126" width="9.5703125" style="217" hidden="1"/>
    <col min="5127" max="5127" width="34.42578125" style="217" hidden="1"/>
    <col min="5128" max="5128" width="24.7109375" style="217" hidden="1"/>
    <col min="5129" max="5129" width="12.7109375" style="217" hidden="1"/>
    <col min="5130" max="5130" width="5.28515625" style="217" hidden="1"/>
    <col min="5131" max="5131" width="9.7109375" style="217" hidden="1"/>
    <col min="5132" max="5133" width="8.28515625" style="217" hidden="1"/>
    <col min="5134" max="5134" width="6.85546875" style="217" hidden="1"/>
    <col min="5135" max="5135" width="7.7109375" style="217" hidden="1"/>
    <col min="5136" max="5376" width="9.140625" style="217" hidden="1"/>
    <col min="5377" max="5377" width="4" style="217" hidden="1"/>
    <col min="5378" max="5378" width="6.5703125" style="217" hidden="1"/>
    <col min="5379" max="5380" width="9.140625" style="217" hidden="1"/>
    <col min="5381" max="5381" width="11.85546875" style="217" hidden="1"/>
    <col min="5382" max="5382" width="9.5703125" style="217" hidden="1"/>
    <col min="5383" max="5383" width="34.42578125" style="217" hidden="1"/>
    <col min="5384" max="5384" width="24.7109375" style="217" hidden="1"/>
    <col min="5385" max="5385" width="12.7109375" style="217" hidden="1"/>
    <col min="5386" max="5386" width="5.28515625" style="217" hidden="1"/>
    <col min="5387" max="5387" width="9.7109375" style="217" hidden="1"/>
    <col min="5388" max="5389" width="8.28515625" style="217" hidden="1"/>
    <col min="5390" max="5390" width="6.85546875" style="217" hidden="1"/>
    <col min="5391" max="5391" width="7.7109375" style="217" hidden="1"/>
    <col min="5392" max="5632" width="9.140625" style="217" hidden="1"/>
    <col min="5633" max="5633" width="4" style="217" hidden="1"/>
    <col min="5634" max="5634" width="6.5703125" style="217" hidden="1"/>
    <col min="5635" max="5636" width="9.140625" style="217" hidden="1"/>
    <col min="5637" max="5637" width="11.85546875" style="217" hidden="1"/>
    <col min="5638" max="5638" width="9.5703125" style="217" hidden="1"/>
    <col min="5639" max="5639" width="34.42578125" style="217" hidden="1"/>
    <col min="5640" max="5640" width="24.7109375" style="217" hidden="1"/>
    <col min="5641" max="5641" width="12.7109375" style="217" hidden="1"/>
    <col min="5642" max="5642" width="5.28515625" style="217" hidden="1"/>
    <col min="5643" max="5643" width="9.7109375" style="217" hidden="1"/>
    <col min="5644" max="5645" width="8.28515625" style="217" hidden="1"/>
    <col min="5646" max="5646" width="6.85546875" style="217" hidden="1"/>
    <col min="5647" max="5647" width="7.7109375" style="217" hidden="1"/>
    <col min="5648" max="5888" width="9.140625" style="217" hidden="1"/>
    <col min="5889" max="5889" width="4" style="217" hidden="1"/>
    <col min="5890" max="5890" width="6.5703125" style="217" hidden="1"/>
    <col min="5891" max="5892" width="9.140625" style="217" hidden="1"/>
    <col min="5893" max="5893" width="11.85546875" style="217" hidden="1"/>
    <col min="5894" max="5894" width="9.5703125" style="217" hidden="1"/>
    <col min="5895" max="5895" width="34.42578125" style="217" hidden="1"/>
    <col min="5896" max="5896" width="24.7109375" style="217" hidden="1"/>
    <col min="5897" max="5897" width="12.7109375" style="217" hidden="1"/>
    <col min="5898" max="5898" width="5.28515625" style="217" hidden="1"/>
    <col min="5899" max="5899" width="9.7109375" style="217" hidden="1"/>
    <col min="5900" max="5901" width="8.28515625" style="217" hidden="1"/>
    <col min="5902" max="5902" width="6.85546875" style="217" hidden="1"/>
    <col min="5903" max="5903" width="7.7109375" style="217" hidden="1"/>
    <col min="5904" max="6144" width="9.140625" style="217" hidden="1"/>
    <col min="6145" max="6145" width="4" style="217" hidden="1"/>
    <col min="6146" max="6146" width="6.5703125" style="217" hidden="1"/>
    <col min="6147" max="6148" width="9.140625" style="217" hidden="1"/>
    <col min="6149" max="6149" width="11.85546875" style="217" hidden="1"/>
    <col min="6150" max="6150" width="9.5703125" style="217" hidden="1"/>
    <col min="6151" max="6151" width="34.42578125" style="217" hidden="1"/>
    <col min="6152" max="6152" width="24.7109375" style="217" hidden="1"/>
    <col min="6153" max="6153" width="12.7109375" style="217" hidden="1"/>
    <col min="6154" max="6154" width="5.28515625" style="217" hidden="1"/>
    <col min="6155" max="6155" width="9.7109375" style="217" hidden="1"/>
    <col min="6156" max="6157" width="8.28515625" style="217" hidden="1"/>
    <col min="6158" max="6158" width="6.85546875" style="217" hidden="1"/>
    <col min="6159" max="6159" width="7.7109375" style="217" hidden="1"/>
    <col min="6160" max="6400" width="9.140625" style="217" hidden="1"/>
    <col min="6401" max="6401" width="4" style="217" hidden="1"/>
    <col min="6402" max="6402" width="6.5703125" style="217" hidden="1"/>
    <col min="6403" max="6404" width="9.140625" style="217" hidden="1"/>
    <col min="6405" max="6405" width="11.85546875" style="217" hidden="1"/>
    <col min="6406" max="6406" width="9.5703125" style="217" hidden="1"/>
    <col min="6407" max="6407" width="34.42578125" style="217" hidden="1"/>
    <col min="6408" max="6408" width="24.7109375" style="217" hidden="1"/>
    <col min="6409" max="6409" width="12.7109375" style="217" hidden="1"/>
    <col min="6410" max="6410" width="5.28515625" style="217" hidden="1"/>
    <col min="6411" max="6411" width="9.7109375" style="217" hidden="1"/>
    <col min="6412" max="6413" width="8.28515625" style="217" hidden="1"/>
    <col min="6414" max="6414" width="6.85546875" style="217" hidden="1"/>
    <col min="6415" max="6415" width="7.7109375" style="217" hidden="1"/>
    <col min="6416" max="6656" width="9.140625" style="217" hidden="1"/>
    <col min="6657" max="6657" width="4" style="217" hidden="1"/>
    <col min="6658" max="6658" width="6.5703125" style="217" hidden="1"/>
    <col min="6659" max="6660" width="9.140625" style="217" hidden="1"/>
    <col min="6661" max="6661" width="11.85546875" style="217" hidden="1"/>
    <col min="6662" max="6662" width="9.5703125" style="217" hidden="1"/>
    <col min="6663" max="6663" width="34.42578125" style="217" hidden="1"/>
    <col min="6664" max="6664" width="24.7109375" style="217" hidden="1"/>
    <col min="6665" max="6665" width="12.7109375" style="217" hidden="1"/>
    <col min="6666" max="6666" width="5.28515625" style="217" hidden="1"/>
    <col min="6667" max="6667" width="9.7109375" style="217" hidden="1"/>
    <col min="6668" max="6669" width="8.28515625" style="217" hidden="1"/>
    <col min="6670" max="6670" width="6.85546875" style="217" hidden="1"/>
    <col min="6671" max="6671" width="7.7109375" style="217" hidden="1"/>
    <col min="6672" max="6912" width="9.140625" style="217" hidden="1"/>
    <col min="6913" max="6913" width="4" style="217" hidden="1"/>
    <col min="6914" max="6914" width="6.5703125" style="217" hidden="1"/>
    <col min="6915" max="6916" width="9.140625" style="217" hidden="1"/>
    <col min="6917" max="6917" width="11.85546875" style="217" hidden="1"/>
    <col min="6918" max="6918" width="9.5703125" style="217" hidden="1"/>
    <col min="6919" max="6919" width="34.42578125" style="217" hidden="1"/>
    <col min="6920" max="6920" width="24.7109375" style="217" hidden="1"/>
    <col min="6921" max="6921" width="12.7109375" style="217" hidden="1"/>
    <col min="6922" max="6922" width="5.28515625" style="217" hidden="1"/>
    <col min="6923" max="6923" width="9.7109375" style="217" hidden="1"/>
    <col min="6924" max="6925" width="8.28515625" style="217" hidden="1"/>
    <col min="6926" max="6926" width="6.85546875" style="217" hidden="1"/>
    <col min="6927" max="6927" width="7.7109375" style="217" hidden="1"/>
    <col min="6928" max="7168" width="9.140625" style="217" hidden="1"/>
    <col min="7169" max="7169" width="4" style="217" hidden="1"/>
    <col min="7170" max="7170" width="6.5703125" style="217" hidden="1"/>
    <col min="7171" max="7172" width="9.140625" style="217" hidden="1"/>
    <col min="7173" max="7173" width="11.85546875" style="217" hidden="1"/>
    <col min="7174" max="7174" width="9.5703125" style="217" hidden="1"/>
    <col min="7175" max="7175" width="34.42578125" style="217" hidden="1"/>
    <col min="7176" max="7176" width="24.7109375" style="217" hidden="1"/>
    <col min="7177" max="7177" width="12.7109375" style="217" hidden="1"/>
    <col min="7178" max="7178" width="5.28515625" style="217" hidden="1"/>
    <col min="7179" max="7179" width="9.7109375" style="217" hidden="1"/>
    <col min="7180" max="7181" width="8.28515625" style="217" hidden="1"/>
    <col min="7182" max="7182" width="6.85546875" style="217" hidden="1"/>
    <col min="7183" max="7183" width="7.7109375" style="217" hidden="1"/>
    <col min="7184" max="7424" width="9.140625" style="217" hidden="1"/>
    <col min="7425" max="7425" width="4" style="217" hidden="1"/>
    <col min="7426" max="7426" width="6.5703125" style="217" hidden="1"/>
    <col min="7427" max="7428" width="9.140625" style="217" hidden="1"/>
    <col min="7429" max="7429" width="11.85546875" style="217" hidden="1"/>
    <col min="7430" max="7430" width="9.5703125" style="217" hidden="1"/>
    <col min="7431" max="7431" width="34.42578125" style="217" hidden="1"/>
    <col min="7432" max="7432" width="24.7109375" style="217" hidden="1"/>
    <col min="7433" max="7433" width="12.7109375" style="217" hidden="1"/>
    <col min="7434" max="7434" width="5.28515625" style="217" hidden="1"/>
    <col min="7435" max="7435" width="9.7109375" style="217" hidden="1"/>
    <col min="7436" max="7437" width="8.28515625" style="217" hidden="1"/>
    <col min="7438" max="7438" width="6.85546875" style="217" hidden="1"/>
    <col min="7439" max="7439" width="7.7109375" style="217" hidden="1"/>
    <col min="7440" max="7680" width="9.140625" style="217" hidden="1"/>
    <col min="7681" max="7681" width="4" style="217" hidden="1"/>
    <col min="7682" max="7682" width="6.5703125" style="217" hidden="1"/>
    <col min="7683" max="7684" width="9.140625" style="217" hidden="1"/>
    <col min="7685" max="7685" width="11.85546875" style="217" hidden="1"/>
    <col min="7686" max="7686" width="9.5703125" style="217" hidden="1"/>
    <col min="7687" max="7687" width="34.42578125" style="217" hidden="1"/>
    <col min="7688" max="7688" width="24.7109375" style="217" hidden="1"/>
    <col min="7689" max="7689" width="12.7109375" style="217" hidden="1"/>
    <col min="7690" max="7690" width="5.28515625" style="217" hidden="1"/>
    <col min="7691" max="7691" width="9.7109375" style="217" hidden="1"/>
    <col min="7692" max="7693" width="8.28515625" style="217" hidden="1"/>
    <col min="7694" max="7694" width="6.85546875" style="217" hidden="1"/>
    <col min="7695" max="7695" width="7.7109375" style="217" hidden="1"/>
    <col min="7696" max="7936" width="9.140625" style="217" hidden="1"/>
    <col min="7937" max="7937" width="4" style="217" hidden="1"/>
    <col min="7938" max="7938" width="6.5703125" style="217" hidden="1"/>
    <col min="7939" max="7940" width="9.140625" style="217" hidden="1"/>
    <col min="7941" max="7941" width="11.85546875" style="217" hidden="1"/>
    <col min="7942" max="7942" width="9.5703125" style="217" hidden="1"/>
    <col min="7943" max="7943" width="34.42578125" style="217" hidden="1"/>
    <col min="7944" max="7944" width="24.7109375" style="217" hidden="1"/>
    <col min="7945" max="7945" width="12.7109375" style="217" hidden="1"/>
    <col min="7946" max="7946" width="5.28515625" style="217" hidden="1"/>
    <col min="7947" max="7947" width="9.7109375" style="217" hidden="1"/>
    <col min="7948" max="7949" width="8.28515625" style="217" hidden="1"/>
    <col min="7950" max="7950" width="6.85546875" style="217" hidden="1"/>
    <col min="7951" max="7951" width="7.7109375" style="217" hidden="1"/>
    <col min="7952" max="8192" width="9.140625" style="217" hidden="1"/>
    <col min="8193" max="8193" width="4" style="217" hidden="1"/>
    <col min="8194" max="8194" width="6.5703125" style="217" hidden="1"/>
    <col min="8195" max="8196" width="9.140625" style="217" hidden="1"/>
    <col min="8197" max="8197" width="11.85546875" style="217" hidden="1"/>
    <col min="8198" max="8198" width="9.5703125" style="217" hidden="1"/>
    <col min="8199" max="8199" width="34.42578125" style="217" hidden="1"/>
    <col min="8200" max="8200" width="24.7109375" style="217" hidden="1"/>
    <col min="8201" max="8201" width="12.7109375" style="217" hidden="1"/>
    <col min="8202" max="8202" width="5.28515625" style="217" hidden="1"/>
    <col min="8203" max="8203" width="9.7109375" style="217" hidden="1"/>
    <col min="8204" max="8205" width="8.28515625" style="217" hidden="1"/>
    <col min="8206" max="8206" width="6.85546875" style="217" hidden="1"/>
    <col min="8207" max="8207" width="7.7109375" style="217" hidden="1"/>
    <col min="8208" max="8448" width="9.140625" style="217" hidden="1"/>
    <col min="8449" max="8449" width="4" style="217" hidden="1"/>
    <col min="8450" max="8450" width="6.5703125" style="217" hidden="1"/>
    <col min="8451" max="8452" width="9.140625" style="217" hidden="1"/>
    <col min="8453" max="8453" width="11.85546875" style="217" hidden="1"/>
    <col min="8454" max="8454" width="9.5703125" style="217" hidden="1"/>
    <col min="8455" max="8455" width="34.42578125" style="217" hidden="1"/>
    <col min="8456" max="8456" width="24.7109375" style="217" hidden="1"/>
    <col min="8457" max="8457" width="12.7109375" style="217" hidden="1"/>
    <col min="8458" max="8458" width="5.28515625" style="217" hidden="1"/>
    <col min="8459" max="8459" width="9.7109375" style="217" hidden="1"/>
    <col min="8460" max="8461" width="8.28515625" style="217" hidden="1"/>
    <col min="8462" max="8462" width="6.85546875" style="217" hidden="1"/>
    <col min="8463" max="8463" width="7.7109375" style="217" hidden="1"/>
    <col min="8464" max="8704" width="9.140625" style="217" hidden="1"/>
    <col min="8705" max="8705" width="4" style="217" hidden="1"/>
    <col min="8706" max="8706" width="6.5703125" style="217" hidden="1"/>
    <col min="8707" max="8708" width="9.140625" style="217" hidden="1"/>
    <col min="8709" max="8709" width="11.85546875" style="217" hidden="1"/>
    <col min="8710" max="8710" width="9.5703125" style="217" hidden="1"/>
    <col min="8711" max="8711" width="34.42578125" style="217" hidden="1"/>
    <col min="8712" max="8712" width="24.7109375" style="217" hidden="1"/>
    <col min="8713" max="8713" width="12.7109375" style="217" hidden="1"/>
    <col min="8714" max="8714" width="5.28515625" style="217" hidden="1"/>
    <col min="8715" max="8715" width="9.7109375" style="217" hidden="1"/>
    <col min="8716" max="8717" width="8.28515625" style="217" hidden="1"/>
    <col min="8718" max="8718" width="6.85546875" style="217" hidden="1"/>
    <col min="8719" max="8719" width="7.7109375" style="217" hidden="1"/>
    <col min="8720" max="8960" width="9.140625" style="217" hidden="1"/>
    <col min="8961" max="8961" width="4" style="217" hidden="1"/>
    <col min="8962" max="8962" width="6.5703125" style="217" hidden="1"/>
    <col min="8963" max="8964" width="9.140625" style="217" hidden="1"/>
    <col min="8965" max="8965" width="11.85546875" style="217" hidden="1"/>
    <col min="8966" max="8966" width="9.5703125" style="217" hidden="1"/>
    <col min="8967" max="8967" width="34.42578125" style="217" hidden="1"/>
    <col min="8968" max="8968" width="24.7109375" style="217" hidden="1"/>
    <col min="8969" max="8969" width="12.7109375" style="217" hidden="1"/>
    <col min="8970" max="8970" width="5.28515625" style="217" hidden="1"/>
    <col min="8971" max="8971" width="9.7109375" style="217" hidden="1"/>
    <col min="8972" max="8973" width="8.28515625" style="217" hidden="1"/>
    <col min="8974" max="8974" width="6.85546875" style="217" hidden="1"/>
    <col min="8975" max="8975" width="7.7109375" style="217" hidden="1"/>
    <col min="8976" max="9216" width="9.140625" style="217" hidden="1"/>
    <col min="9217" max="9217" width="4" style="217" hidden="1"/>
    <col min="9218" max="9218" width="6.5703125" style="217" hidden="1"/>
    <col min="9219" max="9220" width="9.140625" style="217" hidden="1"/>
    <col min="9221" max="9221" width="11.85546875" style="217" hidden="1"/>
    <col min="9222" max="9222" width="9.5703125" style="217" hidden="1"/>
    <col min="9223" max="9223" width="34.42578125" style="217" hidden="1"/>
    <col min="9224" max="9224" width="24.7109375" style="217" hidden="1"/>
    <col min="9225" max="9225" width="12.7109375" style="217" hidden="1"/>
    <col min="9226" max="9226" width="5.28515625" style="217" hidden="1"/>
    <col min="9227" max="9227" width="9.7109375" style="217" hidden="1"/>
    <col min="9228" max="9229" width="8.28515625" style="217" hidden="1"/>
    <col min="9230" max="9230" width="6.85546875" style="217" hidden="1"/>
    <col min="9231" max="9231" width="7.7109375" style="217" hidden="1"/>
    <col min="9232" max="9472" width="9.140625" style="217" hidden="1"/>
    <col min="9473" max="9473" width="4" style="217" hidden="1"/>
    <col min="9474" max="9474" width="6.5703125" style="217" hidden="1"/>
    <col min="9475" max="9476" width="9.140625" style="217" hidden="1"/>
    <col min="9477" max="9477" width="11.85546875" style="217" hidden="1"/>
    <col min="9478" max="9478" width="9.5703125" style="217" hidden="1"/>
    <col min="9479" max="9479" width="34.42578125" style="217" hidden="1"/>
    <col min="9480" max="9480" width="24.7109375" style="217" hidden="1"/>
    <col min="9481" max="9481" width="12.7109375" style="217" hidden="1"/>
    <col min="9482" max="9482" width="5.28515625" style="217" hidden="1"/>
    <col min="9483" max="9483" width="9.7109375" style="217" hidden="1"/>
    <col min="9484" max="9485" width="8.28515625" style="217" hidden="1"/>
    <col min="9486" max="9486" width="6.85546875" style="217" hidden="1"/>
    <col min="9487" max="9487" width="7.7109375" style="217" hidden="1"/>
    <col min="9488" max="9728" width="9.140625" style="217" hidden="1"/>
    <col min="9729" max="9729" width="4" style="217" hidden="1"/>
    <col min="9730" max="9730" width="6.5703125" style="217" hidden="1"/>
    <col min="9731" max="9732" width="9.140625" style="217" hidden="1"/>
    <col min="9733" max="9733" width="11.85546875" style="217" hidden="1"/>
    <col min="9734" max="9734" width="9.5703125" style="217" hidden="1"/>
    <col min="9735" max="9735" width="34.42578125" style="217" hidden="1"/>
    <col min="9736" max="9736" width="24.7109375" style="217" hidden="1"/>
    <col min="9737" max="9737" width="12.7109375" style="217" hidden="1"/>
    <col min="9738" max="9738" width="5.28515625" style="217" hidden="1"/>
    <col min="9739" max="9739" width="9.7109375" style="217" hidden="1"/>
    <col min="9740" max="9741" width="8.28515625" style="217" hidden="1"/>
    <col min="9742" max="9742" width="6.85546875" style="217" hidden="1"/>
    <col min="9743" max="9743" width="7.7109375" style="217" hidden="1"/>
    <col min="9744" max="9984" width="9.140625" style="217" hidden="1"/>
    <col min="9985" max="9985" width="4" style="217" hidden="1"/>
    <col min="9986" max="9986" width="6.5703125" style="217" hidden="1"/>
    <col min="9987" max="9988" width="9.140625" style="217" hidden="1"/>
    <col min="9989" max="9989" width="11.85546875" style="217" hidden="1"/>
    <col min="9990" max="9990" width="9.5703125" style="217" hidden="1"/>
    <col min="9991" max="9991" width="34.42578125" style="217" hidden="1"/>
    <col min="9992" max="9992" width="24.7109375" style="217" hidden="1"/>
    <col min="9993" max="9993" width="12.7109375" style="217" hidden="1"/>
    <col min="9994" max="9994" width="5.28515625" style="217" hidden="1"/>
    <col min="9995" max="9995" width="9.7109375" style="217" hidden="1"/>
    <col min="9996" max="9997" width="8.28515625" style="217" hidden="1"/>
    <col min="9998" max="9998" width="6.85546875" style="217" hidden="1"/>
    <col min="9999" max="9999" width="7.7109375" style="217" hidden="1"/>
    <col min="10000" max="10240" width="9.140625" style="217" hidden="1"/>
    <col min="10241" max="10241" width="4" style="217" hidden="1"/>
    <col min="10242" max="10242" width="6.5703125" style="217" hidden="1"/>
    <col min="10243" max="10244" width="9.140625" style="217" hidden="1"/>
    <col min="10245" max="10245" width="11.85546875" style="217" hidden="1"/>
    <col min="10246" max="10246" width="9.5703125" style="217" hidden="1"/>
    <col min="10247" max="10247" width="34.42578125" style="217" hidden="1"/>
    <col min="10248" max="10248" width="24.7109375" style="217" hidden="1"/>
    <col min="10249" max="10249" width="12.7109375" style="217" hidden="1"/>
    <col min="10250" max="10250" width="5.28515625" style="217" hidden="1"/>
    <col min="10251" max="10251" width="9.7109375" style="217" hidden="1"/>
    <col min="10252" max="10253" width="8.28515625" style="217" hidden="1"/>
    <col min="10254" max="10254" width="6.85546875" style="217" hidden="1"/>
    <col min="10255" max="10255" width="7.7109375" style="217" hidden="1"/>
    <col min="10256" max="10496" width="9.140625" style="217" hidden="1"/>
    <col min="10497" max="10497" width="4" style="217" hidden="1"/>
    <col min="10498" max="10498" width="6.5703125" style="217" hidden="1"/>
    <col min="10499" max="10500" width="9.140625" style="217" hidden="1"/>
    <col min="10501" max="10501" width="11.85546875" style="217" hidden="1"/>
    <col min="10502" max="10502" width="9.5703125" style="217" hidden="1"/>
    <col min="10503" max="10503" width="34.42578125" style="217" hidden="1"/>
    <col min="10504" max="10504" width="24.7109375" style="217" hidden="1"/>
    <col min="10505" max="10505" width="12.7109375" style="217" hidden="1"/>
    <col min="10506" max="10506" width="5.28515625" style="217" hidden="1"/>
    <col min="10507" max="10507" width="9.7109375" style="217" hidden="1"/>
    <col min="10508" max="10509" width="8.28515625" style="217" hidden="1"/>
    <col min="10510" max="10510" width="6.85546875" style="217" hidden="1"/>
    <col min="10511" max="10511" width="7.7109375" style="217" hidden="1"/>
    <col min="10512" max="10752" width="9.140625" style="217" hidden="1"/>
    <col min="10753" max="10753" width="4" style="217" hidden="1"/>
    <col min="10754" max="10754" width="6.5703125" style="217" hidden="1"/>
    <col min="10755" max="10756" width="9.140625" style="217" hidden="1"/>
    <col min="10757" max="10757" width="11.85546875" style="217" hidden="1"/>
    <col min="10758" max="10758" width="9.5703125" style="217" hidden="1"/>
    <col min="10759" max="10759" width="34.42578125" style="217" hidden="1"/>
    <col min="10760" max="10760" width="24.7109375" style="217" hidden="1"/>
    <col min="10761" max="10761" width="12.7109375" style="217" hidden="1"/>
    <col min="10762" max="10762" width="5.28515625" style="217" hidden="1"/>
    <col min="10763" max="10763" width="9.7109375" style="217" hidden="1"/>
    <col min="10764" max="10765" width="8.28515625" style="217" hidden="1"/>
    <col min="10766" max="10766" width="6.85546875" style="217" hidden="1"/>
    <col min="10767" max="10767" width="7.7109375" style="217" hidden="1"/>
    <col min="10768" max="11008" width="9.140625" style="217" hidden="1"/>
    <col min="11009" max="11009" width="4" style="217" hidden="1"/>
    <col min="11010" max="11010" width="6.5703125" style="217" hidden="1"/>
    <col min="11011" max="11012" width="9.140625" style="217" hidden="1"/>
    <col min="11013" max="11013" width="11.85546875" style="217" hidden="1"/>
    <col min="11014" max="11014" width="9.5703125" style="217" hidden="1"/>
    <col min="11015" max="11015" width="34.42578125" style="217" hidden="1"/>
    <col min="11016" max="11016" width="24.7109375" style="217" hidden="1"/>
    <col min="11017" max="11017" width="12.7109375" style="217" hidden="1"/>
    <col min="11018" max="11018" width="5.28515625" style="217" hidden="1"/>
    <col min="11019" max="11019" width="9.7109375" style="217" hidden="1"/>
    <col min="11020" max="11021" width="8.28515625" style="217" hidden="1"/>
    <col min="11022" max="11022" width="6.85546875" style="217" hidden="1"/>
    <col min="11023" max="11023" width="7.7109375" style="217" hidden="1"/>
    <col min="11024" max="11264" width="9.140625" style="217" hidden="1"/>
    <col min="11265" max="11265" width="4" style="217" hidden="1"/>
    <col min="11266" max="11266" width="6.5703125" style="217" hidden="1"/>
    <col min="11267" max="11268" width="9.140625" style="217" hidden="1"/>
    <col min="11269" max="11269" width="11.85546875" style="217" hidden="1"/>
    <col min="11270" max="11270" width="9.5703125" style="217" hidden="1"/>
    <col min="11271" max="11271" width="34.42578125" style="217" hidden="1"/>
    <col min="11272" max="11272" width="24.7109375" style="217" hidden="1"/>
    <col min="11273" max="11273" width="12.7109375" style="217" hidden="1"/>
    <col min="11274" max="11274" width="5.28515625" style="217" hidden="1"/>
    <col min="11275" max="11275" width="9.7109375" style="217" hidden="1"/>
    <col min="11276" max="11277" width="8.28515625" style="217" hidden="1"/>
    <col min="11278" max="11278" width="6.85546875" style="217" hidden="1"/>
    <col min="11279" max="11279" width="7.7109375" style="217" hidden="1"/>
    <col min="11280" max="11520" width="9.140625" style="217" hidden="1"/>
    <col min="11521" max="11521" width="4" style="217" hidden="1"/>
    <col min="11522" max="11522" width="6.5703125" style="217" hidden="1"/>
    <col min="11523" max="11524" width="9.140625" style="217" hidden="1"/>
    <col min="11525" max="11525" width="11.85546875" style="217" hidden="1"/>
    <col min="11526" max="11526" width="9.5703125" style="217" hidden="1"/>
    <col min="11527" max="11527" width="34.42578125" style="217" hidden="1"/>
    <col min="11528" max="11528" width="24.7109375" style="217" hidden="1"/>
    <col min="11529" max="11529" width="12.7109375" style="217" hidden="1"/>
    <col min="11530" max="11530" width="5.28515625" style="217" hidden="1"/>
    <col min="11531" max="11531" width="9.7109375" style="217" hidden="1"/>
    <col min="11532" max="11533" width="8.28515625" style="217" hidden="1"/>
    <col min="11534" max="11534" width="6.85546875" style="217" hidden="1"/>
    <col min="11535" max="11535" width="7.7109375" style="217" hidden="1"/>
    <col min="11536" max="11776" width="9.140625" style="217" hidden="1"/>
    <col min="11777" max="11777" width="4" style="217" hidden="1"/>
    <col min="11778" max="11778" width="6.5703125" style="217" hidden="1"/>
    <col min="11779" max="11780" width="9.140625" style="217" hidden="1"/>
    <col min="11781" max="11781" width="11.85546875" style="217" hidden="1"/>
    <col min="11782" max="11782" width="9.5703125" style="217" hidden="1"/>
    <col min="11783" max="11783" width="34.42578125" style="217" hidden="1"/>
    <col min="11784" max="11784" width="24.7109375" style="217" hidden="1"/>
    <col min="11785" max="11785" width="12.7109375" style="217" hidden="1"/>
    <col min="11786" max="11786" width="5.28515625" style="217" hidden="1"/>
    <col min="11787" max="11787" width="9.7109375" style="217" hidden="1"/>
    <col min="11788" max="11789" width="8.28515625" style="217" hidden="1"/>
    <col min="11790" max="11790" width="6.85546875" style="217" hidden="1"/>
    <col min="11791" max="11791" width="7.7109375" style="217" hidden="1"/>
    <col min="11792" max="12032" width="9.140625" style="217" hidden="1"/>
    <col min="12033" max="12033" width="4" style="217" hidden="1"/>
    <col min="12034" max="12034" width="6.5703125" style="217" hidden="1"/>
    <col min="12035" max="12036" width="9.140625" style="217" hidden="1"/>
    <col min="12037" max="12037" width="11.85546875" style="217" hidden="1"/>
    <col min="12038" max="12038" width="9.5703125" style="217" hidden="1"/>
    <col min="12039" max="12039" width="34.42578125" style="217" hidden="1"/>
    <col min="12040" max="12040" width="24.7109375" style="217" hidden="1"/>
    <col min="12041" max="12041" width="12.7109375" style="217" hidden="1"/>
    <col min="12042" max="12042" width="5.28515625" style="217" hidden="1"/>
    <col min="12043" max="12043" width="9.7109375" style="217" hidden="1"/>
    <col min="12044" max="12045" width="8.28515625" style="217" hidden="1"/>
    <col min="12046" max="12046" width="6.85546875" style="217" hidden="1"/>
    <col min="12047" max="12047" width="7.7109375" style="217" hidden="1"/>
    <col min="12048" max="12288" width="9.140625" style="217" hidden="1"/>
    <col min="12289" max="12289" width="4" style="217" hidden="1"/>
    <col min="12290" max="12290" width="6.5703125" style="217" hidden="1"/>
    <col min="12291" max="12292" width="9.140625" style="217" hidden="1"/>
    <col min="12293" max="12293" width="11.85546875" style="217" hidden="1"/>
    <col min="12294" max="12294" width="9.5703125" style="217" hidden="1"/>
    <col min="12295" max="12295" width="34.42578125" style="217" hidden="1"/>
    <col min="12296" max="12296" width="24.7109375" style="217" hidden="1"/>
    <col min="12297" max="12297" width="12.7109375" style="217" hidden="1"/>
    <col min="12298" max="12298" width="5.28515625" style="217" hidden="1"/>
    <col min="12299" max="12299" width="9.7109375" style="217" hidden="1"/>
    <col min="12300" max="12301" width="8.28515625" style="217" hidden="1"/>
    <col min="12302" max="12302" width="6.85546875" style="217" hidden="1"/>
    <col min="12303" max="12303" width="7.7109375" style="217" hidden="1"/>
    <col min="12304" max="12544" width="9.140625" style="217" hidden="1"/>
    <col min="12545" max="12545" width="4" style="217" hidden="1"/>
    <col min="12546" max="12546" width="6.5703125" style="217" hidden="1"/>
    <col min="12547" max="12548" width="9.140625" style="217" hidden="1"/>
    <col min="12549" max="12549" width="11.85546875" style="217" hidden="1"/>
    <col min="12550" max="12550" width="9.5703125" style="217" hidden="1"/>
    <col min="12551" max="12551" width="34.42578125" style="217" hidden="1"/>
    <col min="12552" max="12552" width="24.7109375" style="217" hidden="1"/>
    <col min="12553" max="12553" width="12.7109375" style="217" hidden="1"/>
    <col min="12554" max="12554" width="5.28515625" style="217" hidden="1"/>
    <col min="12555" max="12555" width="9.7109375" style="217" hidden="1"/>
    <col min="12556" max="12557" width="8.28515625" style="217" hidden="1"/>
    <col min="12558" max="12558" width="6.85546875" style="217" hidden="1"/>
    <col min="12559" max="12559" width="7.7109375" style="217" hidden="1"/>
    <col min="12560" max="12800" width="9.140625" style="217" hidden="1"/>
    <col min="12801" max="12801" width="4" style="217" hidden="1"/>
    <col min="12802" max="12802" width="6.5703125" style="217" hidden="1"/>
    <col min="12803" max="12804" width="9.140625" style="217" hidden="1"/>
    <col min="12805" max="12805" width="11.85546875" style="217" hidden="1"/>
    <col min="12806" max="12806" width="9.5703125" style="217" hidden="1"/>
    <col min="12807" max="12807" width="34.42578125" style="217" hidden="1"/>
    <col min="12808" max="12808" width="24.7109375" style="217" hidden="1"/>
    <col min="12809" max="12809" width="12.7109375" style="217" hidden="1"/>
    <col min="12810" max="12810" width="5.28515625" style="217" hidden="1"/>
    <col min="12811" max="12811" width="9.7109375" style="217" hidden="1"/>
    <col min="12812" max="12813" width="8.28515625" style="217" hidden="1"/>
    <col min="12814" max="12814" width="6.85546875" style="217" hidden="1"/>
    <col min="12815" max="12815" width="7.7109375" style="217" hidden="1"/>
    <col min="12816" max="13056" width="9.140625" style="217" hidden="1"/>
    <col min="13057" max="13057" width="4" style="217" hidden="1"/>
    <col min="13058" max="13058" width="6.5703125" style="217" hidden="1"/>
    <col min="13059" max="13060" width="9.140625" style="217" hidden="1"/>
    <col min="13061" max="13061" width="11.85546875" style="217" hidden="1"/>
    <col min="13062" max="13062" width="9.5703125" style="217" hidden="1"/>
    <col min="13063" max="13063" width="34.42578125" style="217" hidden="1"/>
    <col min="13064" max="13064" width="24.7109375" style="217" hidden="1"/>
    <col min="13065" max="13065" width="12.7109375" style="217" hidden="1"/>
    <col min="13066" max="13066" width="5.28515625" style="217" hidden="1"/>
    <col min="13067" max="13067" width="9.7109375" style="217" hidden="1"/>
    <col min="13068" max="13069" width="8.28515625" style="217" hidden="1"/>
    <col min="13070" max="13070" width="6.85546875" style="217" hidden="1"/>
    <col min="13071" max="13071" width="7.7109375" style="217" hidden="1"/>
    <col min="13072" max="13312" width="9.140625" style="217" hidden="1"/>
    <col min="13313" max="13313" width="4" style="217" hidden="1"/>
    <col min="13314" max="13314" width="6.5703125" style="217" hidden="1"/>
    <col min="13315" max="13316" width="9.140625" style="217" hidden="1"/>
    <col min="13317" max="13317" width="11.85546875" style="217" hidden="1"/>
    <col min="13318" max="13318" width="9.5703125" style="217" hidden="1"/>
    <col min="13319" max="13319" width="34.42578125" style="217" hidden="1"/>
    <col min="13320" max="13320" width="24.7109375" style="217" hidden="1"/>
    <col min="13321" max="13321" width="12.7109375" style="217" hidden="1"/>
    <col min="13322" max="13322" width="5.28515625" style="217" hidden="1"/>
    <col min="13323" max="13323" width="9.7109375" style="217" hidden="1"/>
    <col min="13324" max="13325" width="8.28515625" style="217" hidden="1"/>
    <col min="13326" max="13326" width="6.85546875" style="217" hidden="1"/>
    <col min="13327" max="13327" width="7.7109375" style="217" hidden="1"/>
    <col min="13328" max="13568" width="9.140625" style="217" hidden="1"/>
    <col min="13569" max="13569" width="4" style="217" hidden="1"/>
    <col min="13570" max="13570" width="6.5703125" style="217" hidden="1"/>
    <col min="13571" max="13572" width="9.140625" style="217" hidden="1"/>
    <col min="13573" max="13573" width="11.85546875" style="217" hidden="1"/>
    <col min="13574" max="13574" width="9.5703125" style="217" hidden="1"/>
    <col min="13575" max="13575" width="34.42578125" style="217" hidden="1"/>
    <col min="13576" max="13576" width="24.7109375" style="217" hidden="1"/>
    <col min="13577" max="13577" width="12.7109375" style="217" hidden="1"/>
    <col min="13578" max="13578" width="5.28515625" style="217" hidden="1"/>
    <col min="13579" max="13579" width="9.7109375" style="217" hidden="1"/>
    <col min="13580" max="13581" width="8.28515625" style="217" hidden="1"/>
    <col min="13582" max="13582" width="6.85546875" style="217" hidden="1"/>
    <col min="13583" max="13583" width="7.7109375" style="217" hidden="1"/>
    <col min="13584" max="13824" width="9.140625" style="217" hidden="1"/>
    <col min="13825" max="13825" width="4" style="217" hidden="1"/>
    <col min="13826" max="13826" width="6.5703125" style="217" hidden="1"/>
    <col min="13827" max="13828" width="9.140625" style="217" hidden="1"/>
    <col min="13829" max="13829" width="11.85546875" style="217" hidden="1"/>
    <col min="13830" max="13830" width="9.5703125" style="217" hidden="1"/>
    <col min="13831" max="13831" width="34.42578125" style="217" hidden="1"/>
    <col min="13832" max="13832" width="24.7109375" style="217" hidden="1"/>
    <col min="13833" max="13833" width="12.7109375" style="217" hidden="1"/>
    <col min="13834" max="13834" width="5.28515625" style="217" hidden="1"/>
    <col min="13835" max="13835" width="9.7109375" style="217" hidden="1"/>
    <col min="13836" max="13837" width="8.28515625" style="217" hidden="1"/>
    <col min="13838" max="13838" width="6.85546875" style="217" hidden="1"/>
    <col min="13839" max="13839" width="7.7109375" style="217" hidden="1"/>
    <col min="13840" max="14080" width="9.140625" style="217" hidden="1"/>
    <col min="14081" max="14081" width="4" style="217" hidden="1"/>
    <col min="14082" max="14082" width="6.5703125" style="217" hidden="1"/>
    <col min="14083" max="14084" width="9.140625" style="217" hidden="1"/>
    <col min="14085" max="14085" width="11.85546875" style="217" hidden="1"/>
    <col min="14086" max="14086" width="9.5703125" style="217" hidden="1"/>
    <col min="14087" max="14087" width="34.42578125" style="217" hidden="1"/>
    <col min="14088" max="14088" width="24.7109375" style="217" hidden="1"/>
    <col min="14089" max="14089" width="12.7109375" style="217" hidden="1"/>
    <col min="14090" max="14090" width="5.28515625" style="217" hidden="1"/>
    <col min="14091" max="14091" width="9.7109375" style="217" hidden="1"/>
    <col min="14092" max="14093" width="8.28515625" style="217" hidden="1"/>
    <col min="14094" max="14094" width="6.85546875" style="217" hidden="1"/>
    <col min="14095" max="14095" width="7.7109375" style="217" hidden="1"/>
    <col min="14096" max="14336" width="9.140625" style="217" hidden="1"/>
    <col min="14337" max="14337" width="4" style="217" hidden="1"/>
    <col min="14338" max="14338" width="6.5703125" style="217" hidden="1"/>
    <col min="14339" max="14340" width="9.140625" style="217" hidden="1"/>
    <col min="14341" max="14341" width="11.85546875" style="217" hidden="1"/>
    <col min="14342" max="14342" width="9.5703125" style="217" hidden="1"/>
    <col min="14343" max="14343" width="34.42578125" style="217" hidden="1"/>
    <col min="14344" max="14344" width="24.7109375" style="217" hidden="1"/>
    <col min="14345" max="14345" width="12.7109375" style="217" hidden="1"/>
    <col min="14346" max="14346" width="5.28515625" style="217" hidden="1"/>
    <col min="14347" max="14347" width="9.7109375" style="217" hidden="1"/>
    <col min="14348" max="14349" width="8.28515625" style="217" hidden="1"/>
    <col min="14350" max="14350" width="6.85546875" style="217" hidden="1"/>
    <col min="14351" max="14351" width="7.7109375" style="217" hidden="1"/>
    <col min="14352" max="14592" width="9.140625" style="217" hidden="1"/>
    <col min="14593" max="14593" width="4" style="217" hidden="1"/>
    <col min="14594" max="14594" width="6.5703125" style="217" hidden="1"/>
    <col min="14595" max="14596" width="9.140625" style="217" hidden="1"/>
    <col min="14597" max="14597" width="11.85546875" style="217" hidden="1"/>
    <col min="14598" max="14598" width="9.5703125" style="217" hidden="1"/>
    <col min="14599" max="14599" width="34.42578125" style="217" hidden="1"/>
    <col min="14600" max="14600" width="24.7109375" style="217" hidden="1"/>
    <col min="14601" max="14601" width="12.7109375" style="217" hidden="1"/>
    <col min="14602" max="14602" width="5.28515625" style="217" hidden="1"/>
    <col min="14603" max="14603" width="9.7109375" style="217" hidden="1"/>
    <col min="14604" max="14605" width="8.28515625" style="217" hidden="1"/>
    <col min="14606" max="14606" width="6.85546875" style="217" hidden="1"/>
    <col min="14607" max="14607" width="7.7109375" style="217" hidden="1"/>
    <col min="14608" max="14848" width="9.140625" style="217" hidden="1"/>
    <col min="14849" max="14849" width="4" style="217" hidden="1"/>
    <col min="14850" max="14850" width="6.5703125" style="217" hidden="1"/>
    <col min="14851" max="14852" width="9.140625" style="217" hidden="1"/>
    <col min="14853" max="14853" width="11.85546875" style="217" hidden="1"/>
    <col min="14854" max="14854" width="9.5703125" style="217" hidden="1"/>
    <col min="14855" max="14855" width="34.42578125" style="217" hidden="1"/>
    <col min="14856" max="14856" width="24.7109375" style="217" hidden="1"/>
    <col min="14857" max="14857" width="12.7109375" style="217" hidden="1"/>
    <col min="14858" max="14858" width="5.28515625" style="217" hidden="1"/>
    <col min="14859" max="14859" width="9.7109375" style="217" hidden="1"/>
    <col min="14860" max="14861" width="8.28515625" style="217" hidden="1"/>
    <col min="14862" max="14862" width="6.85546875" style="217" hidden="1"/>
    <col min="14863" max="14863" width="7.7109375" style="217" hidden="1"/>
    <col min="14864" max="15104" width="9.140625" style="217" hidden="1"/>
    <col min="15105" max="15105" width="4" style="217" hidden="1"/>
    <col min="15106" max="15106" width="6.5703125" style="217" hidden="1"/>
    <col min="15107" max="15108" width="9.140625" style="217" hidden="1"/>
    <col min="15109" max="15109" width="11.85546875" style="217" hidden="1"/>
    <col min="15110" max="15110" width="9.5703125" style="217" hidden="1"/>
    <col min="15111" max="15111" width="34.42578125" style="217" hidden="1"/>
    <col min="15112" max="15112" width="24.7109375" style="217" hidden="1"/>
    <col min="15113" max="15113" width="12.7109375" style="217" hidden="1"/>
    <col min="15114" max="15114" width="5.28515625" style="217" hidden="1"/>
    <col min="15115" max="15115" width="9.7109375" style="217" hidden="1"/>
    <col min="15116" max="15117" width="8.28515625" style="217" hidden="1"/>
    <col min="15118" max="15118" width="6.85546875" style="217" hidden="1"/>
    <col min="15119" max="15119" width="7.7109375" style="217" hidden="1"/>
    <col min="15120" max="15360" width="9.140625" style="217" hidden="1"/>
    <col min="15361" max="15361" width="4" style="217" hidden="1"/>
    <col min="15362" max="15362" width="6.5703125" style="217" hidden="1"/>
    <col min="15363" max="15364" width="9.140625" style="217" hidden="1"/>
    <col min="15365" max="15365" width="11.85546875" style="217" hidden="1"/>
    <col min="15366" max="15366" width="9.5703125" style="217" hidden="1"/>
    <col min="15367" max="15367" width="34.42578125" style="217" hidden="1"/>
    <col min="15368" max="15368" width="24.7109375" style="217" hidden="1"/>
    <col min="15369" max="15369" width="12.7109375" style="217" hidden="1"/>
    <col min="15370" max="15370" width="5.28515625" style="217" hidden="1"/>
    <col min="15371" max="15371" width="9.7109375" style="217" hidden="1"/>
    <col min="15372" max="15373" width="8.28515625" style="217" hidden="1"/>
    <col min="15374" max="15374" width="6.85546875" style="217" hidden="1"/>
    <col min="15375" max="15375" width="7.7109375" style="217" hidden="1"/>
    <col min="15376" max="15616" width="9.140625" style="217" hidden="1"/>
    <col min="15617" max="15617" width="4" style="217" hidden="1"/>
    <col min="15618" max="15618" width="6.5703125" style="217" hidden="1"/>
    <col min="15619" max="15620" width="9.140625" style="217" hidden="1"/>
    <col min="15621" max="15621" width="11.85546875" style="217" hidden="1"/>
    <col min="15622" max="15622" width="9.5703125" style="217" hidden="1"/>
    <col min="15623" max="15623" width="34.42578125" style="217" hidden="1"/>
    <col min="15624" max="15624" width="24.7109375" style="217" hidden="1"/>
    <col min="15625" max="15625" width="12.7109375" style="217" hidden="1"/>
    <col min="15626" max="15626" width="5.28515625" style="217" hidden="1"/>
    <col min="15627" max="15627" width="9.7109375" style="217" hidden="1"/>
    <col min="15628" max="15629" width="8.28515625" style="217" hidden="1"/>
    <col min="15630" max="15630" width="6.85546875" style="217" hidden="1"/>
    <col min="15631" max="15631" width="7.7109375" style="217" hidden="1"/>
    <col min="15632" max="15872" width="9.140625" style="217" hidden="1"/>
    <col min="15873" max="15873" width="4" style="217" hidden="1"/>
    <col min="15874" max="15874" width="6.5703125" style="217" hidden="1"/>
    <col min="15875" max="15876" width="9.140625" style="217" hidden="1"/>
    <col min="15877" max="15877" width="11.85546875" style="217" hidden="1"/>
    <col min="15878" max="15878" width="9.5703125" style="217" hidden="1"/>
    <col min="15879" max="15879" width="34.42578125" style="217" hidden="1"/>
    <col min="15880" max="15880" width="24.7109375" style="217" hidden="1"/>
    <col min="15881" max="15881" width="12.7109375" style="217" hidden="1"/>
    <col min="15882" max="15882" width="5.28515625" style="217" hidden="1"/>
    <col min="15883" max="15883" width="9.7109375" style="217" hidden="1"/>
    <col min="15884" max="15885" width="8.28515625" style="217" hidden="1"/>
    <col min="15886" max="15886" width="6.85546875" style="217" hidden="1"/>
    <col min="15887" max="15887" width="7.7109375" style="217" hidden="1"/>
    <col min="15888" max="16128" width="9.140625" style="217" hidden="1"/>
    <col min="16129" max="16129" width="4" style="217" hidden="1"/>
    <col min="16130" max="16130" width="6.5703125" style="217" hidden="1"/>
    <col min="16131" max="16132" width="9.140625" style="217" hidden="1"/>
    <col min="16133" max="16133" width="11.85546875" style="217" hidden="1"/>
    <col min="16134" max="16134" width="9.5703125" style="217" hidden="1"/>
    <col min="16135" max="16135" width="34.42578125" style="217" hidden="1"/>
    <col min="16136" max="16136" width="24.7109375" style="217" hidden="1"/>
    <col min="16137" max="16137" width="12.7109375" style="217" hidden="1"/>
    <col min="16138" max="16138" width="5.28515625" style="217" hidden="1"/>
    <col min="16139" max="16139" width="9.7109375" style="217" hidden="1"/>
    <col min="16140" max="16141" width="8.28515625" style="217" hidden="1"/>
    <col min="16142" max="16142" width="6.85546875" style="217" hidden="1"/>
    <col min="16143" max="16143" width="7.7109375" style="217" hidden="1"/>
    <col min="16144" max="16384" width="9.140625" style="217" hidden="1"/>
  </cols>
  <sheetData>
    <row r="1" spans="1:55" x14ac:dyDescent="0.2">
      <c r="A1" s="216" t="s">
        <v>442</v>
      </c>
    </row>
    <row r="3" spans="1:55" ht="38.25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164</v>
      </c>
      <c r="F3" s="1" t="s">
        <v>165</v>
      </c>
      <c r="G3" s="1" t="s">
        <v>163</v>
      </c>
      <c r="H3" s="1" t="s">
        <v>6</v>
      </c>
      <c r="I3" s="1" t="s">
        <v>7</v>
      </c>
      <c r="J3" s="1" t="s">
        <v>17</v>
      </c>
      <c r="K3" s="1" t="s">
        <v>123</v>
      </c>
      <c r="L3" s="1" t="s">
        <v>124</v>
      </c>
      <c r="M3" s="1" t="s">
        <v>125</v>
      </c>
      <c r="N3" s="1" t="s">
        <v>126</v>
      </c>
      <c r="O3" s="1" t="s">
        <v>289</v>
      </c>
      <c r="P3" s="1" t="s">
        <v>288</v>
      </c>
      <c r="R3" s="1" t="s">
        <v>290</v>
      </c>
      <c r="S3" s="1" t="s">
        <v>290</v>
      </c>
      <c r="T3" s="1" t="s">
        <v>290</v>
      </c>
      <c r="U3" s="1" t="s">
        <v>290</v>
      </c>
      <c r="V3" s="1" t="s">
        <v>290</v>
      </c>
      <c r="W3" s="1" t="s">
        <v>290</v>
      </c>
      <c r="X3" s="1" t="s">
        <v>290</v>
      </c>
      <c r="Y3" s="1" t="s">
        <v>290</v>
      </c>
      <c r="Z3" s="1" t="s">
        <v>290</v>
      </c>
      <c r="AA3" s="1" t="s">
        <v>290</v>
      </c>
      <c r="AB3" s="1" t="s">
        <v>290</v>
      </c>
      <c r="AC3" s="1" t="s">
        <v>290</v>
      </c>
      <c r="AE3" s="1" t="s">
        <v>291</v>
      </c>
      <c r="AF3" s="1" t="s">
        <v>291</v>
      </c>
      <c r="AG3" s="1" t="s">
        <v>291</v>
      </c>
      <c r="AH3" s="1" t="s">
        <v>291</v>
      </c>
      <c r="AI3" s="1" t="s">
        <v>291</v>
      </c>
      <c r="AJ3" s="1" t="s">
        <v>291</v>
      </c>
      <c r="AK3" s="1" t="s">
        <v>291</v>
      </c>
      <c r="AL3" s="1" t="s">
        <v>291</v>
      </c>
      <c r="AM3" s="1" t="s">
        <v>291</v>
      </c>
      <c r="AN3" s="1" t="s">
        <v>291</v>
      </c>
      <c r="AO3" s="1" t="s">
        <v>291</v>
      </c>
      <c r="AP3" s="1" t="s">
        <v>291</v>
      </c>
      <c r="AR3" s="1" t="s">
        <v>292</v>
      </c>
      <c r="AS3" s="1" t="s">
        <v>292</v>
      </c>
      <c r="AT3" s="1" t="s">
        <v>292</v>
      </c>
      <c r="AU3" s="1" t="s">
        <v>292</v>
      </c>
      <c r="AV3" s="1" t="s">
        <v>292</v>
      </c>
      <c r="AW3" s="1" t="s">
        <v>292</v>
      </c>
      <c r="AX3" s="1" t="s">
        <v>292</v>
      </c>
      <c r="AY3" s="1" t="s">
        <v>292</v>
      </c>
      <c r="AZ3" s="1" t="s">
        <v>292</v>
      </c>
      <c r="BA3" s="1" t="s">
        <v>292</v>
      </c>
      <c r="BB3" s="1" t="s">
        <v>292</v>
      </c>
      <c r="BC3" s="1" t="s">
        <v>292</v>
      </c>
    </row>
    <row r="4" spans="1:55" x14ac:dyDescent="0.2">
      <c r="A4" s="8"/>
      <c r="B4" s="8"/>
      <c r="C4" s="8"/>
      <c r="D4" s="8"/>
      <c r="E4" s="8"/>
      <c r="F4" s="8"/>
      <c r="G4" s="8"/>
      <c r="H4" s="8"/>
      <c r="I4" s="8">
        <v>0.02</v>
      </c>
      <c r="J4" s="8">
        <v>0.05</v>
      </c>
      <c r="K4" s="8">
        <v>5.5E-2</v>
      </c>
      <c r="L4" s="8">
        <v>0.14499999999999999</v>
      </c>
      <c r="M4" s="8">
        <v>0.05</v>
      </c>
      <c r="N4" s="8">
        <v>0.13500000000000001</v>
      </c>
      <c r="O4" s="8">
        <v>0.05</v>
      </c>
      <c r="P4" s="8">
        <v>0.13500000000000001</v>
      </c>
      <c r="R4" s="1" t="s">
        <v>166</v>
      </c>
      <c r="S4" s="1" t="s">
        <v>112</v>
      </c>
      <c r="T4" s="1" t="s">
        <v>114</v>
      </c>
      <c r="U4" s="1" t="s">
        <v>86</v>
      </c>
      <c r="V4" s="1" t="s">
        <v>89</v>
      </c>
      <c r="W4" s="1" t="s">
        <v>91</v>
      </c>
      <c r="X4" s="1" t="s">
        <v>94</v>
      </c>
      <c r="Y4" s="1" t="s">
        <v>96</v>
      </c>
      <c r="Z4" s="1" t="s">
        <v>98</v>
      </c>
      <c r="AA4" s="1" t="s">
        <v>105</v>
      </c>
      <c r="AB4" s="1" t="s">
        <v>107</v>
      </c>
      <c r="AC4" s="1" t="s">
        <v>109</v>
      </c>
      <c r="AE4" s="1" t="s">
        <v>166</v>
      </c>
      <c r="AF4" s="1" t="s">
        <v>112</v>
      </c>
      <c r="AG4" s="1" t="s">
        <v>114</v>
      </c>
      <c r="AH4" s="1" t="s">
        <v>86</v>
      </c>
      <c r="AI4" s="1" t="s">
        <v>89</v>
      </c>
      <c r="AJ4" s="1" t="s">
        <v>91</v>
      </c>
      <c r="AK4" s="1" t="s">
        <v>94</v>
      </c>
      <c r="AL4" s="1" t="s">
        <v>96</v>
      </c>
      <c r="AM4" s="1" t="s">
        <v>98</v>
      </c>
      <c r="AN4" s="1" t="s">
        <v>105</v>
      </c>
      <c r="AO4" s="1" t="s">
        <v>107</v>
      </c>
      <c r="AP4" s="1" t="s">
        <v>109</v>
      </c>
      <c r="AR4" s="1" t="s">
        <v>166</v>
      </c>
      <c r="AS4" s="1" t="s">
        <v>112</v>
      </c>
      <c r="AT4" s="1" t="s">
        <v>114</v>
      </c>
      <c r="AU4" s="1" t="s">
        <v>86</v>
      </c>
      <c r="AV4" s="1" t="s">
        <v>89</v>
      </c>
      <c r="AW4" s="1" t="s">
        <v>91</v>
      </c>
      <c r="AX4" s="1" t="s">
        <v>94</v>
      </c>
      <c r="AY4" s="1" t="s">
        <v>96</v>
      </c>
      <c r="AZ4" s="1" t="s">
        <v>98</v>
      </c>
      <c r="BA4" s="1" t="s">
        <v>105</v>
      </c>
      <c r="BB4" s="1" t="s">
        <v>107</v>
      </c>
      <c r="BC4" s="1" t="s">
        <v>109</v>
      </c>
    </row>
    <row r="5" spans="1:55" x14ac:dyDescent="0.2">
      <c r="A5" s="218">
        <v>5</v>
      </c>
      <c r="B5" s="130" t="str">
        <f>IF(ISNA(VLOOKUP($A5,SUMMARY!$A$5:$BT$4995,3,0)),"",VLOOKUP($A5,SUMMARY!$A$5:$BT$4995,3,0))</f>
        <v>APR</v>
      </c>
      <c r="C5" s="130">
        <f>IF(ISNA(VLOOKUP($A5,SUMMARY!$A$5:$BT$4995,4,0)),"",VLOOKUP($A5,SUMMARY!$A$5:$BT$4995,4,0))</f>
        <v>0</v>
      </c>
      <c r="D5" s="359">
        <f>IF(ISNA(VLOOKUP($A5,SUMMARY!$A$5:$BT$4995,5,0)),"",VLOOKUP($A5,SUMMARY!$A$5:$BT$4995,5,0))</f>
        <v>0</v>
      </c>
      <c r="E5" s="130" t="str">
        <f>IF(ISNA(VLOOKUP($A5,SUMMARY!$A$5:$BT$4995,10,0)),"",VLOOKUP($A5,SUMMARY!$A$5:$BT$4995,10,0))</f>
        <v>KKK</v>
      </c>
      <c r="F5" s="130">
        <f>IF(ISNA(VLOOKUP($A5,SUMMARY!$A$5:$BT$4995,52,0)),"",VLOOKUP($A5,SUMMARY!$A$5:$BT$4995,52,0))</f>
        <v>0</v>
      </c>
      <c r="G5" s="130" t="str">
        <f>IF(ISNA(VLOOKUP($A5,SUMMARY!$A$5:$BT$4995,12,0)),"",VLOOKUP($A5,SUMMARY!$A$5:$BT$4995,12,0))</f>
        <v>VAT-5.5%</v>
      </c>
      <c r="H5" s="385">
        <f>IF(ISNA(VLOOKUP($A5,SUMMARY!$A$5:$BT$4995,11,0)),"",VLOOKUP($A5,SUMMARY!$A$5:$BT$4995,11,0))</f>
        <v>23697</v>
      </c>
      <c r="I5" s="385">
        <f>IF(ISNA(VLOOKUP($A5,SUMMARY!$A$5:$BT$4995,14,0)),"",VLOOKUP($A5,SUMMARY!$A$5:$BT$4995,14,0))</f>
        <v>0</v>
      </c>
      <c r="J5" s="385">
        <f>IF(ISNA(VLOOKUP($A5,SUMMARY!$A$5:$BT$4995,15,0)),"",VLOOKUP($A5,SUMMARY!$A$5:$BT$4995,15,0))</f>
        <v>0</v>
      </c>
      <c r="K5" s="385">
        <f>IF(ISNA(VLOOKUP($A5,SUMMARY!$A$5:$BT$4995,16,0)),"",VLOOKUP($A5,SUMMARY!$A$5:$BT$4995,16,0))</f>
        <v>1303</v>
      </c>
      <c r="L5" s="385">
        <f>IF(ISNA(VLOOKUP($A5,SUMMARY!$A$5:$BT$4995,17,0)),"",VLOOKUP($A5,SUMMARY!$A$5:$BT$4995,17,0))</f>
        <v>0</v>
      </c>
      <c r="M5" s="385">
        <f>IF(ISNA(VLOOKUP($A5,SUMMARY!$A$5:$BT$4995,18,0)),"",VLOOKUP($A5,SUMMARY!$A$5:$BT$4995,18,0))</f>
        <v>0</v>
      </c>
      <c r="N5" s="385">
        <f>IF(ISNA(VLOOKUP($A5,SUMMARY!$A$5:$BT$4995,19,0)),"",VLOOKUP($A5,SUMMARY!$A$5:$BT$4995,19,0))</f>
        <v>0</v>
      </c>
      <c r="O5" s="385">
        <f>IF(ISNA(VLOOKUP($A5,SUMMARY!$A$5:$BT$4995,20,0)),"",VLOOKUP($A5,SUMMARY!$A$5:$BT$4995,21,0))</f>
        <v>0</v>
      </c>
      <c r="P5" s="385">
        <f>IF(ISNA(VLOOKUP($A5,SUMMARY!$A$5:$BT$4995,19,0)),"",VLOOKUP($A5,SUMMARY!$A$5:$BT$4995,19,0))</f>
        <v>0</v>
      </c>
      <c r="R5" s="386">
        <f>IF($B5="JAN",ROUND($K5+$L5,0),0)</f>
        <v>0</v>
      </c>
      <c r="S5" s="386">
        <f>IF($B5="FEB",ROUND($K5+$L5,0),0)</f>
        <v>0</v>
      </c>
      <c r="T5" s="386">
        <f>IF($B5="MAR",ROUND($K5+$L5,0),0)</f>
        <v>0</v>
      </c>
      <c r="U5" s="386">
        <f>IF($B5="APR",ROUND($K5+$L5,0),0)</f>
        <v>1303</v>
      </c>
      <c r="V5" s="386">
        <f>IF($B5="MAY",ROUND($K5+$L5,0),0)</f>
        <v>0</v>
      </c>
      <c r="W5" s="386">
        <f>IF($B5="JUNE",ROUND($K5+$L5,0),0)</f>
        <v>0</v>
      </c>
      <c r="X5" s="386">
        <f>IF($B5="JULY",ROUND($K5+$L5,0),0)</f>
        <v>0</v>
      </c>
      <c r="Y5" s="386">
        <f>IF($B5="AUG",ROUND($K5+$L5,0),0)</f>
        <v>0</v>
      </c>
      <c r="Z5" s="386">
        <f>IF($B5="SEP",ROUND($K5+$L5,0),0)</f>
        <v>0</v>
      </c>
      <c r="AA5" s="386">
        <f>IF($B5="OCT",ROUND($K5+$L5,0),0)</f>
        <v>0</v>
      </c>
      <c r="AB5" s="386">
        <f>IF($B5="NOV",ROUND($K5+$L5,0),0)</f>
        <v>0</v>
      </c>
      <c r="AC5" s="386">
        <f>IF($B5="DEC",ROUND($K5+$L5,0),0)</f>
        <v>0</v>
      </c>
      <c r="AD5" s="367"/>
      <c r="AE5" s="386">
        <f>IF($B5="JAN",ROUND($M5+$N5,0),0)</f>
        <v>0</v>
      </c>
      <c r="AF5" s="386">
        <f>IF($B5="FEB",ROUND($M5+$N5,0),0)</f>
        <v>0</v>
      </c>
      <c r="AG5" s="386">
        <f>IF($B5="MAR",ROUND($M5+$N5,0),0)</f>
        <v>0</v>
      </c>
      <c r="AH5" s="386">
        <f>IF($B5="APR",ROUND($M5+$N5,0),0)</f>
        <v>0</v>
      </c>
      <c r="AI5" s="386">
        <f>IF($B5="MAY",ROUND($M5+$N5,0),0)</f>
        <v>0</v>
      </c>
      <c r="AJ5" s="386">
        <f>IF($B5="JUNE",ROUND($M5+$N5,0),0)</f>
        <v>0</v>
      </c>
      <c r="AK5" s="386">
        <f>IF($B5="JULY",ROUND($M5+$N5,0),0)</f>
        <v>0</v>
      </c>
      <c r="AL5" s="386">
        <f>IF($B5="AUG",ROUND($M5+$N5,0),0)</f>
        <v>0</v>
      </c>
      <c r="AM5" s="386">
        <f>IF($B5="SEP",ROUND($M5+$N5,0),0)</f>
        <v>0</v>
      </c>
      <c r="AN5" s="386">
        <f>IF($B5="OCT",ROUND($M5+$N5,0),0)</f>
        <v>0</v>
      </c>
      <c r="AO5" s="386">
        <f>IF($B5="NOV",ROUND($M5+$N5,0),0)</f>
        <v>0</v>
      </c>
      <c r="AP5" s="386">
        <f>IF($B5="DEC",ROUND($M5+$N5,0),0)</f>
        <v>0</v>
      </c>
      <c r="AQ5" s="367"/>
      <c r="AR5" s="386">
        <f>IF($B5="JAN",ROUND($O5+$P5,0),0)</f>
        <v>0</v>
      </c>
      <c r="AS5" s="386">
        <f>IF($B5="FEB",ROUND($O5+$P5,0),0)</f>
        <v>0</v>
      </c>
      <c r="AT5" s="386">
        <f>IF($B5="MAR",ROUND($O5+$P5,0),0)</f>
        <v>0</v>
      </c>
      <c r="AU5" s="386">
        <f>IF($B5="APR",ROUND($O5+$P5,0),0)</f>
        <v>0</v>
      </c>
      <c r="AV5" s="386">
        <f>IF($B5="MAY",ROUND($O5+$P5,0),0)</f>
        <v>0</v>
      </c>
      <c r="AW5" s="386">
        <f>IF($B5="JUN",ROUND($O5+$P5,0),0)</f>
        <v>0</v>
      </c>
      <c r="AX5" s="386">
        <f>IF($B5="JUL",ROUND($O5+$P5,0),0)</f>
        <v>0</v>
      </c>
      <c r="AY5" s="386">
        <f>IF($B5="AUG",ROUND($O5+$P5,0),0)</f>
        <v>0</v>
      </c>
      <c r="AZ5" s="386">
        <f>IF($B5="SEP",ROUND($O5+$P5,0),0)</f>
        <v>0</v>
      </c>
      <c r="BA5" s="386">
        <f>IF($B5="OCT",ROUND($O5+$P5,0),0)</f>
        <v>0</v>
      </c>
      <c r="BB5" s="386">
        <f>IF($B5="NOV",ROUND($O5+$P5,0),0)</f>
        <v>0</v>
      </c>
      <c r="BC5" s="386">
        <f>IF($B5="DEC",ROUND($O5+$P5,0),0)</f>
        <v>0</v>
      </c>
    </row>
    <row r="6" spans="1:55" x14ac:dyDescent="0.2">
      <c r="A6" s="218">
        <v>6</v>
      </c>
      <c r="B6" s="130" t="str">
        <f>IF(ISNA(VLOOKUP($A6,SUMMARY!$A$5:$BT$4995,3,0)),"",VLOOKUP($A6,SUMMARY!$A$5:$BT$4995,3,0))</f>
        <v>APR</v>
      </c>
      <c r="C6" s="130">
        <f>IF(ISNA(VLOOKUP($A6,SUMMARY!$A$5:$BT$4995,4,0)),"",VLOOKUP($A6,SUMMARY!$A$5:$BT$4995,4,0))</f>
        <v>0</v>
      </c>
      <c r="D6" s="359">
        <f>IF(ISNA(VLOOKUP($A6,SUMMARY!$A$5:$BT$4995,5,0)),"",VLOOKUP($A6,SUMMARY!$A$5:$BT$4995,5,0))</f>
        <v>0</v>
      </c>
      <c r="E6" s="130" t="str">
        <f>IF(ISNA(VLOOKUP($A6,SUMMARY!$A$5:$BT$4995,10,0)),"",VLOOKUP($A6,SUMMARY!$A$5:$BT$4995,10,0))</f>
        <v>XXX</v>
      </c>
      <c r="F6" s="130">
        <f>IF(ISNA(VLOOKUP($A6,SUMMARY!$A$5:$BT$4995,52,0)),"",VLOOKUP($A6,SUMMARY!$A$5:$BT$4995,52,0))</f>
        <v>0</v>
      </c>
      <c r="G6" s="130" t="str">
        <f>IF(ISNA(VLOOKUP($A6,SUMMARY!$A$5:$BT$4995,12,0)),"",VLOOKUP($A6,SUMMARY!$A$5:$BT$4995,12,0))</f>
        <v>VAT-5.5%</v>
      </c>
      <c r="H6" s="385">
        <f>IF(ISNA(VLOOKUP($A6,SUMMARY!$A$5:$BT$4995,11,0)),"",VLOOKUP($A6,SUMMARY!$A$5:$BT$4995,11,0))</f>
        <v>7800</v>
      </c>
      <c r="I6" s="385">
        <f>IF(ISNA(VLOOKUP($A6,SUMMARY!$A$5:$BT$4995,14,0)),"",VLOOKUP($A6,SUMMARY!$A$5:$BT$4995,14,0))</f>
        <v>0</v>
      </c>
      <c r="J6" s="385">
        <f>IF(ISNA(VLOOKUP($A6,SUMMARY!$A$5:$BT$4995,15,0)),"",VLOOKUP($A6,SUMMARY!$A$5:$BT$4995,15,0))</f>
        <v>0</v>
      </c>
      <c r="K6" s="385">
        <f>IF(ISNA(VLOOKUP($A6,SUMMARY!$A$5:$BT$4995,16,0)),"",VLOOKUP($A6,SUMMARY!$A$5:$BT$4995,16,0))</f>
        <v>429</v>
      </c>
      <c r="L6" s="385">
        <f>IF(ISNA(VLOOKUP($A6,SUMMARY!$A$5:$BT$4995,17,0)),"",VLOOKUP($A6,SUMMARY!$A$5:$BT$4995,17,0))</f>
        <v>0</v>
      </c>
      <c r="M6" s="385">
        <f>IF(ISNA(VLOOKUP($A6,SUMMARY!$A$5:$BT$4995,18,0)),"",VLOOKUP($A6,SUMMARY!$A$5:$BT$4995,18,0))</f>
        <v>0</v>
      </c>
      <c r="N6" s="385">
        <f>IF(ISNA(VLOOKUP($A6,SUMMARY!$A$5:$BT$4995,19,0)),"",VLOOKUP($A6,SUMMARY!$A$5:$BT$4995,19,0))</f>
        <v>0</v>
      </c>
      <c r="O6" s="385">
        <f>IF(ISNA(VLOOKUP($A6,SUMMARY!$A$5:$BT$4995,20,0)),"",VLOOKUP($A6,SUMMARY!$A$5:$BT$4995,21,0))</f>
        <v>0</v>
      </c>
      <c r="P6" s="385">
        <f>IF(ISNA(VLOOKUP($A6,SUMMARY!$A$5:$BT$4995,19,0)),"",VLOOKUP($A6,SUMMARY!$A$5:$BT$4995,19,0))</f>
        <v>0</v>
      </c>
      <c r="R6" s="386">
        <f t="shared" ref="R6:R26" si="0">IF($B6="JAN",ROUND($K6+$L6,0),0)</f>
        <v>0</v>
      </c>
      <c r="S6" s="386">
        <f t="shared" ref="S6:S26" si="1">IF($B6="FEB",ROUND($K6+$L6,0),0)</f>
        <v>0</v>
      </c>
      <c r="T6" s="386">
        <f t="shared" ref="T6:T26" si="2">IF($B6="MAR",ROUND($K6+$L6,0),0)</f>
        <v>0</v>
      </c>
      <c r="U6" s="386">
        <f t="shared" ref="U6:U26" si="3">IF($B6="APR",ROUND($K6+$L6,0),0)</f>
        <v>429</v>
      </c>
      <c r="V6" s="386">
        <f t="shared" ref="V6:V26" si="4">IF($B6="MAY",ROUND($K6+$L6,0),0)</f>
        <v>0</v>
      </c>
      <c r="W6" s="386">
        <f t="shared" ref="W6:W26" si="5">IF($B6="JUNE",ROUND($K6+$L6,0),0)</f>
        <v>0</v>
      </c>
      <c r="X6" s="386">
        <f t="shared" ref="X6:X26" si="6">IF($B6="JULY",ROUND($K6+$L6,0),0)</f>
        <v>0</v>
      </c>
      <c r="Y6" s="386">
        <f t="shared" ref="Y6:Y26" si="7">IF($B6="AUG",ROUND($K6+$L6,0),0)</f>
        <v>0</v>
      </c>
      <c r="Z6" s="386">
        <f t="shared" ref="Z6:Z26" si="8">IF($B6="SEP",ROUND($K6+$L6,0),0)</f>
        <v>0</v>
      </c>
      <c r="AA6" s="386">
        <f t="shared" ref="AA6:AA26" si="9">IF($B6="OCT",ROUND($K6+$L6,0),0)</f>
        <v>0</v>
      </c>
      <c r="AB6" s="386">
        <f t="shared" ref="AB6:AB26" si="10">IF($B6="NOV",ROUND($K6+$L6,0),0)</f>
        <v>0</v>
      </c>
      <c r="AC6" s="386">
        <f t="shared" ref="AC6:AC26" si="11">IF($B6="DEC",ROUND($K6+$L6,0),0)</f>
        <v>0</v>
      </c>
      <c r="AD6" s="367"/>
      <c r="AE6" s="386">
        <f t="shared" ref="AE6:AE26" si="12">IF($B6="JAN",ROUND($M6+$N6,0),0)</f>
        <v>0</v>
      </c>
      <c r="AF6" s="386">
        <f t="shared" ref="AF6:AF26" si="13">IF($B6="FEB",ROUND($M6+$N6,0),0)</f>
        <v>0</v>
      </c>
      <c r="AG6" s="386">
        <f t="shared" ref="AG6:AG26" si="14">IF($B6="MAR",ROUND($M6+$N6,0),0)</f>
        <v>0</v>
      </c>
      <c r="AH6" s="386">
        <f t="shared" ref="AH6:AH26" si="15">IF($B6="APR",ROUND($M6+$N6,0),0)</f>
        <v>0</v>
      </c>
      <c r="AI6" s="386">
        <f t="shared" ref="AI6:AI26" si="16">IF($B6="MAY",ROUND($M6+$N6,0),0)</f>
        <v>0</v>
      </c>
      <c r="AJ6" s="386">
        <f t="shared" ref="AJ6:AJ26" si="17">IF($B6="JUNE",ROUND($M6+$N6,0),0)</f>
        <v>0</v>
      </c>
      <c r="AK6" s="386">
        <f t="shared" ref="AK6:AK26" si="18">IF($B6="JULY",ROUND($M6+$N6,0),0)</f>
        <v>0</v>
      </c>
      <c r="AL6" s="386">
        <f t="shared" ref="AL6:AL26" si="19">IF($B6="AUG",ROUND($M6+$N6,0),0)</f>
        <v>0</v>
      </c>
      <c r="AM6" s="386">
        <f t="shared" ref="AM6:AM26" si="20">IF($B6="SEP",ROUND($M6+$N6,0),0)</f>
        <v>0</v>
      </c>
      <c r="AN6" s="386">
        <f t="shared" ref="AN6:AN26" si="21">IF($B6="OCT",ROUND($M6+$N6,0),0)</f>
        <v>0</v>
      </c>
      <c r="AO6" s="386">
        <f t="shared" ref="AO6:AO26" si="22">IF($B6="NOV",ROUND($M6+$N6,0),0)</f>
        <v>0</v>
      </c>
      <c r="AP6" s="386">
        <f t="shared" ref="AP6:AP26" si="23">IF($B6="DEC",ROUND($M6+$N6,0),0)</f>
        <v>0</v>
      </c>
      <c r="AQ6" s="367"/>
      <c r="AR6" s="386">
        <f t="shared" ref="AR6:AR26" si="24">IF($B6="JAN",ROUND($O6+$P6,0),0)</f>
        <v>0</v>
      </c>
      <c r="AS6" s="386">
        <f t="shared" ref="AS6:AS26" si="25">IF($B6="FEB",ROUND($O6+$P6,0),0)</f>
        <v>0</v>
      </c>
      <c r="AT6" s="386">
        <f t="shared" ref="AT6:AT26" si="26">IF($B6="MAR",ROUND($O6+$P6,0),0)</f>
        <v>0</v>
      </c>
      <c r="AU6" s="386">
        <f t="shared" ref="AU6:AU26" si="27">IF($B6="APR",ROUND($O6+$P6,0),0)</f>
        <v>0</v>
      </c>
      <c r="AV6" s="386">
        <f t="shared" ref="AV6:AV26" si="28">IF($B6="MAY",ROUND($O6+$P6,0),0)</f>
        <v>0</v>
      </c>
      <c r="AW6" s="386">
        <f t="shared" ref="AW6:AW26" si="29">IF($B6="JUN",ROUND($O6+$P6,0),0)</f>
        <v>0</v>
      </c>
      <c r="AX6" s="386">
        <f t="shared" ref="AX6:AX26" si="30">IF($B6="JUL",ROUND($O6+$P6,0),0)</f>
        <v>0</v>
      </c>
      <c r="AY6" s="386">
        <f t="shared" ref="AY6:AY26" si="31">IF($B6="AUG",ROUND($O6+$P6,0),0)</f>
        <v>0</v>
      </c>
      <c r="AZ6" s="386">
        <f t="shared" ref="AZ6:AZ26" si="32">IF($B6="SEP",ROUND($O6+$P6,0),0)</f>
        <v>0</v>
      </c>
      <c r="BA6" s="386">
        <f t="shared" ref="BA6:BA26" si="33">IF($B6="OCT",ROUND($O6+$P6,0),0)</f>
        <v>0</v>
      </c>
      <c r="BB6" s="386">
        <f t="shared" ref="BB6:BB26" si="34">IF($B6="NOV",ROUND($O6+$P6,0),0)</f>
        <v>0</v>
      </c>
      <c r="BC6" s="386">
        <f t="shared" ref="BC6:BC26" si="35">IF($B6="DEC",ROUND($O6+$P6,0),0)</f>
        <v>0</v>
      </c>
    </row>
    <row r="7" spans="1:55" x14ac:dyDescent="0.2">
      <c r="A7" s="218">
        <v>7</v>
      </c>
      <c r="B7" s="130" t="str">
        <f>IF(ISNA(VLOOKUP($A7,SUMMARY!$A$5:$BT$4995,3,0)),"",VLOOKUP($A7,SUMMARY!$A$5:$BT$4995,3,0))</f>
        <v>APR</v>
      </c>
      <c r="C7" s="130">
        <f>IF(ISNA(VLOOKUP($A7,SUMMARY!$A$5:$BT$4995,4,0)),"",VLOOKUP($A7,SUMMARY!$A$5:$BT$4995,4,0))</f>
        <v>0</v>
      </c>
      <c r="D7" s="359">
        <f>IF(ISNA(VLOOKUP($A7,SUMMARY!$A$5:$BT$4995,5,0)),"",VLOOKUP($A7,SUMMARY!$A$5:$BT$4995,5,0))</f>
        <v>0</v>
      </c>
      <c r="E7" s="130" t="str">
        <f>IF(ISNA(VLOOKUP($A7,SUMMARY!$A$5:$BT$4995,10,0)),"",VLOOKUP($A7,SUMMARY!$A$5:$BT$4995,10,0))</f>
        <v>YYYY</v>
      </c>
      <c r="F7" s="130">
        <f>IF(ISNA(VLOOKUP($A7,SUMMARY!$A$5:$BT$4995,52,0)),"",VLOOKUP($A7,SUMMARY!$A$5:$BT$4995,52,0))</f>
        <v>0</v>
      </c>
      <c r="G7" s="130" t="str">
        <f>IF(ISNA(VLOOKUP($A7,SUMMARY!$A$5:$BT$4995,12,0)),"",VLOOKUP($A7,SUMMARY!$A$5:$BT$4995,12,0))</f>
        <v>MHVAT5%</v>
      </c>
      <c r="H7" s="385">
        <f>IF(ISNA(VLOOKUP($A7,SUMMARY!$A$5:$BT$4995,11,0)),"",VLOOKUP($A7,SUMMARY!$A$5:$BT$4995,11,0))</f>
        <v>1320000</v>
      </c>
      <c r="I7" s="385">
        <f>IF(ISNA(VLOOKUP($A7,SUMMARY!$A$5:$BT$4995,14,0)),"",VLOOKUP($A7,SUMMARY!$A$5:$BT$4995,14,0))</f>
        <v>0</v>
      </c>
      <c r="J7" s="385">
        <f>IF(ISNA(VLOOKUP($A7,SUMMARY!$A$5:$BT$4995,15,0)),"",VLOOKUP($A7,SUMMARY!$A$5:$BT$4995,15,0))</f>
        <v>0</v>
      </c>
      <c r="K7" s="385">
        <f>IF(ISNA(VLOOKUP($A7,SUMMARY!$A$5:$BT$4995,16,0)),"",VLOOKUP($A7,SUMMARY!$A$5:$BT$4995,16,0))</f>
        <v>0</v>
      </c>
      <c r="L7" s="385">
        <f>IF(ISNA(VLOOKUP($A7,SUMMARY!$A$5:$BT$4995,17,0)),"",VLOOKUP($A7,SUMMARY!$A$5:$BT$4995,17,0))</f>
        <v>0</v>
      </c>
      <c r="M7" s="385">
        <f>IF(ISNA(VLOOKUP($A7,SUMMARY!$A$5:$BT$4995,18,0)),"",VLOOKUP($A7,SUMMARY!$A$5:$BT$4995,18,0))</f>
        <v>66000</v>
      </c>
      <c r="N7" s="385">
        <f>IF(ISNA(VLOOKUP($A7,SUMMARY!$A$5:$BT$4995,19,0)),"",VLOOKUP($A7,SUMMARY!$A$5:$BT$4995,19,0))</f>
        <v>0</v>
      </c>
      <c r="O7" s="385">
        <f>IF(ISNA(VLOOKUP($A7,SUMMARY!$A$5:$BT$4995,20,0)),"",VLOOKUP($A7,SUMMARY!$A$5:$BT$4995,21,0))</f>
        <v>0</v>
      </c>
      <c r="P7" s="385">
        <f>IF(ISNA(VLOOKUP($A7,SUMMARY!$A$5:$BT$4995,19,0)),"",VLOOKUP($A7,SUMMARY!$A$5:$BT$4995,19,0))</f>
        <v>0</v>
      </c>
      <c r="R7" s="386">
        <f t="shared" si="0"/>
        <v>0</v>
      </c>
      <c r="S7" s="386">
        <f t="shared" si="1"/>
        <v>0</v>
      </c>
      <c r="T7" s="386">
        <f t="shared" si="2"/>
        <v>0</v>
      </c>
      <c r="U7" s="386">
        <f t="shared" si="3"/>
        <v>0</v>
      </c>
      <c r="V7" s="386">
        <f t="shared" si="4"/>
        <v>0</v>
      </c>
      <c r="W7" s="386">
        <f t="shared" si="5"/>
        <v>0</v>
      </c>
      <c r="X7" s="386">
        <f t="shared" si="6"/>
        <v>0</v>
      </c>
      <c r="Y7" s="386">
        <f t="shared" si="7"/>
        <v>0</v>
      </c>
      <c r="Z7" s="386">
        <f t="shared" si="8"/>
        <v>0</v>
      </c>
      <c r="AA7" s="386">
        <f t="shared" si="9"/>
        <v>0</v>
      </c>
      <c r="AB7" s="386">
        <f t="shared" si="10"/>
        <v>0</v>
      </c>
      <c r="AC7" s="386">
        <f t="shared" si="11"/>
        <v>0</v>
      </c>
      <c r="AD7" s="367"/>
      <c r="AE7" s="386">
        <f t="shared" si="12"/>
        <v>0</v>
      </c>
      <c r="AF7" s="386">
        <f t="shared" si="13"/>
        <v>0</v>
      </c>
      <c r="AG7" s="386">
        <f t="shared" si="14"/>
        <v>0</v>
      </c>
      <c r="AH7" s="386">
        <f t="shared" si="15"/>
        <v>66000</v>
      </c>
      <c r="AI7" s="386">
        <f t="shared" si="16"/>
        <v>0</v>
      </c>
      <c r="AJ7" s="386">
        <f t="shared" si="17"/>
        <v>0</v>
      </c>
      <c r="AK7" s="386">
        <f t="shared" si="18"/>
        <v>0</v>
      </c>
      <c r="AL7" s="386">
        <f t="shared" si="19"/>
        <v>0</v>
      </c>
      <c r="AM7" s="386">
        <f t="shared" si="20"/>
        <v>0</v>
      </c>
      <c r="AN7" s="386">
        <f t="shared" si="21"/>
        <v>0</v>
      </c>
      <c r="AO7" s="386">
        <f t="shared" si="22"/>
        <v>0</v>
      </c>
      <c r="AP7" s="386">
        <f t="shared" si="23"/>
        <v>0</v>
      </c>
      <c r="AQ7" s="367"/>
      <c r="AR7" s="386">
        <f t="shared" si="24"/>
        <v>0</v>
      </c>
      <c r="AS7" s="386">
        <f t="shared" si="25"/>
        <v>0</v>
      </c>
      <c r="AT7" s="386">
        <f t="shared" si="26"/>
        <v>0</v>
      </c>
      <c r="AU7" s="386">
        <f t="shared" si="27"/>
        <v>0</v>
      </c>
      <c r="AV7" s="386">
        <f t="shared" si="28"/>
        <v>0</v>
      </c>
      <c r="AW7" s="386">
        <f t="shared" si="29"/>
        <v>0</v>
      </c>
      <c r="AX7" s="386">
        <f t="shared" si="30"/>
        <v>0</v>
      </c>
      <c r="AY7" s="386">
        <f t="shared" si="31"/>
        <v>0</v>
      </c>
      <c r="AZ7" s="386">
        <f t="shared" si="32"/>
        <v>0</v>
      </c>
      <c r="BA7" s="386">
        <f t="shared" si="33"/>
        <v>0</v>
      </c>
      <c r="BB7" s="386">
        <f t="shared" si="34"/>
        <v>0</v>
      </c>
      <c r="BC7" s="386">
        <f t="shared" si="35"/>
        <v>0</v>
      </c>
    </row>
    <row r="8" spans="1:55" x14ac:dyDescent="0.2">
      <c r="A8" s="218">
        <v>25</v>
      </c>
      <c r="B8" s="130" t="str">
        <f>IF(ISNA(VLOOKUP($A8,SUMMARY!$A$5:$BT$4995,3,0)),"",VLOOKUP($A8,SUMMARY!$A$5:$BT$4995,3,0))</f>
        <v>MAY</v>
      </c>
      <c r="C8" s="130">
        <f>IF(ISNA(VLOOKUP($A8,SUMMARY!$A$5:$BT$4995,4,0)),"",VLOOKUP($A8,SUMMARY!$A$5:$BT$4995,4,0))</f>
        <v>0</v>
      </c>
      <c r="D8" s="359">
        <f>IF(ISNA(VLOOKUP($A8,SUMMARY!$A$5:$BT$4995,5,0)),"",VLOOKUP($A8,SUMMARY!$A$5:$BT$4995,5,0))</f>
        <v>0</v>
      </c>
      <c r="E8" s="130" t="str">
        <f>IF(ISNA(VLOOKUP($A8,SUMMARY!$A$5:$BT$4995,10,0)),"",VLOOKUP($A8,SUMMARY!$A$5:$BT$4995,10,0))</f>
        <v>PPP</v>
      </c>
      <c r="F8" s="130">
        <f>IF(ISNA(VLOOKUP($A8,SUMMARY!$A$5:$BT$4995,52,0)),"",VLOOKUP($A8,SUMMARY!$A$5:$BT$4995,52,0))</f>
        <v>0</v>
      </c>
      <c r="G8" s="130" t="str">
        <f>IF(ISNA(VLOOKUP($A8,SUMMARY!$A$5:$BT$4995,12,0)),"",VLOOKUP($A8,SUMMARY!$A$5:$BT$4995,12,0))</f>
        <v>VAT-5.5%</v>
      </c>
      <c r="H8" s="385">
        <f>IF(ISNA(VLOOKUP($A8,SUMMARY!$A$5:$BT$4995,11,0)),"",VLOOKUP($A8,SUMMARY!$A$5:$BT$4995,11,0))</f>
        <v>450000</v>
      </c>
      <c r="I8" s="385">
        <f>IF(ISNA(VLOOKUP($A8,SUMMARY!$A$5:$BT$4995,14,0)),"",VLOOKUP($A8,SUMMARY!$A$5:$BT$4995,14,0))</f>
        <v>0</v>
      </c>
      <c r="J8" s="385">
        <f>IF(ISNA(VLOOKUP($A8,SUMMARY!$A$5:$BT$4995,15,0)),"",VLOOKUP($A8,SUMMARY!$A$5:$BT$4995,15,0))</f>
        <v>0</v>
      </c>
      <c r="K8" s="385">
        <f>IF(ISNA(VLOOKUP($A8,SUMMARY!$A$5:$BT$4995,16,0)),"",VLOOKUP($A8,SUMMARY!$A$5:$BT$4995,16,0))</f>
        <v>24750</v>
      </c>
      <c r="L8" s="385">
        <f>IF(ISNA(VLOOKUP($A8,SUMMARY!$A$5:$BT$4995,17,0)),"",VLOOKUP($A8,SUMMARY!$A$5:$BT$4995,17,0))</f>
        <v>0</v>
      </c>
      <c r="M8" s="385">
        <f>IF(ISNA(VLOOKUP($A8,SUMMARY!$A$5:$BT$4995,18,0)),"",VLOOKUP($A8,SUMMARY!$A$5:$BT$4995,18,0))</f>
        <v>0</v>
      </c>
      <c r="N8" s="385">
        <f>IF(ISNA(VLOOKUP($A8,SUMMARY!$A$5:$BT$4995,19,0)),"",VLOOKUP($A8,SUMMARY!$A$5:$BT$4995,19,0))</f>
        <v>0</v>
      </c>
      <c r="O8" s="385">
        <f>IF(ISNA(VLOOKUP($A8,SUMMARY!$A$5:$BT$4995,20,0)),"",VLOOKUP($A8,SUMMARY!$A$5:$BT$4995,21,0))</f>
        <v>0</v>
      </c>
      <c r="P8" s="385">
        <f>IF(ISNA(VLOOKUP($A8,SUMMARY!$A$5:$BT$4995,19,0)),"",VLOOKUP($A8,SUMMARY!$A$5:$BT$4995,19,0))</f>
        <v>0</v>
      </c>
      <c r="R8" s="386">
        <f t="shared" si="0"/>
        <v>0</v>
      </c>
      <c r="S8" s="386">
        <f t="shared" si="1"/>
        <v>0</v>
      </c>
      <c r="T8" s="386">
        <f t="shared" si="2"/>
        <v>0</v>
      </c>
      <c r="U8" s="386">
        <f t="shared" si="3"/>
        <v>0</v>
      </c>
      <c r="V8" s="386">
        <f>IF($B8="MAY",ROUND($K8+$L8,0),0)</f>
        <v>24750</v>
      </c>
      <c r="W8" s="386">
        <f t="shared" si="5"/>
        <v>0</v>
      </c>
      <c r="X8" s="386">
        <f t="shared" si="6"/>
        <v>0</v>
      </c>
      <c r="Y8" s="386">
        <f t="shared" si="7"/>
        <v>0</v>
      </c>
      <c r="Z8" s="386">
        <f t="shared" si="8"/>
        <v>0</v>
      </c>
      <c r="AA8" s="386">
        <f t="shared" si="9"/>
        <v>0</v>
      </c>
      <c r="AB8" s="386">
        <f t="shared" si="10"/>
        <v>0</v>
      </c>
      <c r="AC8" s="386">
        <f t="shared" si="11"/>
        <v>0</v>
      </c>
      <c r="AD8" s="367"/>
      <c r="AE8" s="386">
        <f t="shared" si="12"/>
        <v>0</v>
      </c>
      <c r="AF8" s="386">
        <f t="shared" si="13"/>
        <v>0</v>
      </c>
      <c r="AG8" s="386">
        <f t="shared" si="14"/>
        <v>0</v>
      </c>
      <c r="AH8" s="386">
        <f t="shared" si="15"/>
        <v>0</v>
      </c>
      <c r="AI8" s="386">
        <f t="shared" si="16"/>
        <v>0</v>
      </c>
      <c r="AJ8" s="386">
        <f t="shared" si="17"/>
        <v>0</v>
      </c>
      <c r="AK8" s="386">
        <f t="shared" si="18"/>
        <v>0</v>
      </c>
      <c r="AL8" s="386">
        <f t="shared" si="19"/>
        <v>0</v>
      </c>
      <c r="AM8" s="386">
        <f t="shared" si="20"/>
        <v>0</v>
      </c>
      <c r="AN8" s="386">
        <f t="shared" si="21"/>
        <v>0</v>
      </c>
      <c r="AO8" s="386">
        <f t="shared" si="22"/>
        <v>0</v>
      </c>
      <c r="AP8" s="386">
        <f t="shared" si="23"/>
        <v>0</v>
      </c>
      <c r="AQ8" s="367"/>
      <c r="AR8" s="386">
        <f t="shared" si="24"/>
        <v>0</v>
      </c>
      <c r="AS8" s="386">
        <f t="shared" si="25"/>
        <v>0</v>
      </c>
      <c r="AT8" s="386">
        <f t="shared" si="26"/>
        <v>0</v>
      </c>
      <c r="AU8" s="386">
        <f t="shared" si="27"/>
        <v>0</v>
      </c>
      <c r="AV8" s="386">
        <f t="shared" si="28"/>
        <v>0</v>
      </c>
      <c r="AW8" s="386">
        <f t="shared" si="29"/>
        <v>0</v>
      </c>
      <c r="AX8" s="386">
        <f t="shared" si="30"/>
        <v>0</v>
      </c>
      <c r="AY8" s="386">
        <f t="shared" si="31"/>
        <v>0</v>
      </c>
      <c r="AZ8" s="386">
        <f t="shared" si="32"/>
        <v>0</v>
      </c>
      <c r="BA8" s="386">
        <f t="shared" si="33"/>
        <v>0</v>
      </c>
      <c r="BB8" s="386">
        <f t="shared" si="34"/>
        <v>0</v>
      </c>
      <c r="BC8" s="386">
        <f t="shared" si="35"/>
        <v>0</v>
      </c>
    </row>
    <row r="9" spans="1:55" x14ac:dyDescent="0.2">
      <c r="A9" s="218">
        <v>26</v>
      </c>
      <c r="B9" s="130" t="str">
        <f>IF(ISNA(VLOOKUP($A9,SUMMARY!$A$5:$BT$4995,3,0)),"",VLOOKUP($A9,SUMMARY!$A$5:$BT$4995,3,0))</f>
        <v>MAY</v>
      </c>
      <c r="C9" s="130">
        <f>IF(ISNA(VLOOKUP($A9,SUMMARY!$A$5:$BT$4995,4,0)),"",VLOOKUP($A9,SUMMARY!$A$5:$BT$4995,4,0))</f>
        <v>0</v>
      </c>
      <c r="D9" s="359">
        <f>IF(ISNA(VLOOKUP($A9,SUMMARY!$A$5:$BT$4995,5,0)),"",VLOOKUP($A9,SUMMARY!$A$5:$BT$4995,5,0))</f>
        <v>0</v>
      </c>
      <c r="E9" s="130" t="str">
        <f>IF(ISNA(VLOOKUP($A9,SUMMARY!$A$5:$BT$4995,10,0)),"",VLOOKUP($A9,SUMMARY!$A$5:$BT$4995,10,0))</f>
        <v>PQR</v>
      </c>
      <c r="F9" s="130">
        <f>IF(ISNA(VLOOKUP($A9,SUMMARY!$A$5:$BT$4995,52,0)),"",VLOOKUP($A9,SUMMARY!$A$5:$BT$4995,52,0))</f>
        <v>0</v>
      </c>
      <c r="G9" s="130" t="str">
        <f>IF(ISNA(VLOOKUP($A9,SUMMARY!$A$5:$BT$4995,12,0)),"",VLOOKUP($A9,SUMMARY!$A$5:$BT$4995,12,0))</f>
        <v>VAT-5.5%</v>
      </c>
      <c r="H9" s="385">
        <f>IF(ISNA(VLOOKUP($A9,SUMMARY!$A$5:$BT$4995,11,0)),"",VLOOKUP($A9,SUMMARY!$A$5:$BT$4995,11,0))</f>
        <v>23697</v>
      </c>
      <c r="I9" s="385">
        <f>IF(ISNA(VLOOKUP($A9,SUMMARY!$A$5:$BT$4995,14,0)),"",VLOOKUP($A9,SUMMARY!$A$5:$BT$4995,14,0))</f>
        <v>0</v>
      </c>
      <c r="J9" s="385">
        <f>IF(ISNA(VLOOKUP($A9,SUMMARY!$A$5:$BT$4995,15,0)),"",VLOOKUP($A9,SUMMARY!$A$5:$BT$4995,15,0))</f>
        <v>0</v>
      </c>
      <c r="K9" s="385">
        <f>IF(ISNA(VLOOKUP($A9,SUMMARY!$A$5:$BT$4995,16,0)),"",VLOOKUP($A9,SUMMARY!$A$5:$BT$4995,16,0))</f>
        <v>1303</v>
      </c>
      <c r="L9" s="385">
        <f>IF(ISNA(VLOOKUP($A9,SUMMARY!$A$5:$BT$4995,17,0)),"",VLOOKUP($A9,SUMMARY!$A$5:$BT$4995,17,0))</f>
        <v>0</v>
      </c>
      <c r="M9" s="385">
        <f>IF(ISNA(VLOOKUP($A9,SUMMARY!$A$5:$BT$4995,18,0)),"",VLOOKUP($A9,SUMMARY!$A$5:$BT$4995,18,0))</f>
        <v>0</v>
      </c>
      <c r="N9" s="385">
        <f>IF(ISNA(VLOOKUP($A9,SUMMARY!$A$5:$BT$4995,19,0)),"",VLOOKUP($A9,SUMMARY!$A$5:$BT$4995,19,0))</f>
        <v>0</v>
      </c>
      <c r="O9" s="385">
        <f>IF(ISNA(VLOOKUP($A9,SUMMARY!$A$5:$BT$4995,20,0)),"",VLOOKUP($A9,SUMMARY!$A$5:$BT$4995,21,0))</f>
        <v>0</v>
      </c>
      <c r="P9" s="385">
        <f>IF(ISNA(VLOOKUP($A9,SUMMARY!$A$5:$BT$4995,19,0)),"",VLOOKUP($A9,SUMMARY!$A$5:$BT$4995,19,0))</f>
        <v>0</v>
      </c>
      <c r="R9" s="386">
        <f t="shared" si="0"/>
        <v>0</v>
      </c>
      <c r="S9" s="386">
        <f t="shared" si="1"/>
        <v>0</v>
      </c>
      <c r="T9" s="386">
        <f t="shared" si="2"/>
        <v>0</v>
      </c>
      <c r="U9" s="386">
        <f t="shared" si="3"/>
        <v>0</v>
      </c>
      <c r="V9" s="386">
        <f t="shared" si="4"/>
        <v>1303</v>
      </c>
      <c r="W9" s="386">
        <f t="shared" si="5"/>
        <v>0</v>
      </c>
      <c r="X9" s="386">
        <f t="shared" si="6"/>
        <v>0</v>
      </c>
      <c r="Y9" s="386">
        <f t="shared" si="7"/>
        <v>0</v>
      </c>
      <c r="Z9" s="386">
        <f t="shared" si="8"/>
        <v>0</v>
      </c>
      <c r="AA9" s="386">
        <f t="shared" si="9"/>
        <v>0</v>
      </c>
      <c r="AB9" s="386">
        <f t="shared" si="10"/>
        <v>0</v>
      </c>
      <c r="AC9" s="386">
        <f t="shared" si="11"/>
        <v>0</v>
      </c>
      <c r="AD9" s="367"/>
      <c r="AE9" s="386">
        <f t="shared" si="12"/>
        <v>0</v>
      </c>
      <c r="AF9" s="386">
        <f t="shared" si="13"/>
        <v>0</v>
      </c>
      <c r="AG9" s="386">
        <f t="shared" si="14"/>
        <v>0</v>
      </c>
      <c r="AH9" s="386">
        <f t="shared" si="15"/>
        <v>0</v>
      </c>
      <c r="AI9" s="386">
        <f t="shared" si="16"/>
        <v>0</v>
      </c>
      <c r="AJ9" s="386">
        <f t="shared" si="17"/>
        <v>0</v>
      </c>
      <c r="AK9" s="386">
        <f t="shared" si="18"/>
        <v>0</v>
      </c>
      <c r="AL9" s="386">
        <f t="shared" si="19"/>
        <v>0</v>
      </c>
      <c r="AM9" s="386">
        <f t="shared" si="20"/>
        <v>0</v>
      </c>
      <c r="AN9" s="386">
        <f t="shared" si="21"/>
        <v>0</v>
      </c>
      <c r="AO9" s="386">
        <f t="shared" si="22"/>
        <v>0</v>
      </c>
      <c r="AP9" s="386">
        <f t="shared" si="23"/>
        <v>0</v>
      </c>
      <c r="AQ9" s="367"/>
      <c r="AR9" s="386">
        <f t="shared" si="24"/>
        <v>0</v>
      </c>
      <c r="AS9" s="386">
        <f t="shared" si="25"/>
        <v>0</v>
      </c>
      <c r="AT9" s="386">
        <f t="shared" si="26"/>
        <v>0</v>
      </c>
      <c r="AU9" s="386">
        <f t="shared" si="27"/>
        <v>0</v>
      </c>
      <c r="AV9" s="386">
        <f t="shared" si="28"/>
        <v>0</v>
      </c>
      <c r="AW9" s="386">
        <f t="shared" si="29"/>
        <v>0</v>
      </c>
      <c r="AX9" s="386">
        <f t="shared" si="30"/>
        <v>0</v>
      </c>
      <c r="AY9" s="386">
        <f t="shared" si="31"/>
        <v>0</v>
      </c>
      <c r="AZ9" s="386">
        <f t="shared" si="32"/>
        <v>0</v>
      </c>
      <c r="BA9" s="386">
        <f t="shared" si="33"/>
        <v>0</v>
      </c>
      <c r="BB9" s="386">
        <f t="shared" si="34"/>
        <v>0</v>
      </c>
      <c r="BC9" s="386">
        <f t="shared" si="35"/>
        <v>0</v>
      </c>
    </row>
    <row r="10" spans="1:55" x14ac:dyDescent="0.2">
      <c r="A10" s="218">
        <v>28</v>
      </c>
      <c r="B10" s="130" t="str">
        <f>IF(ISNA(VLOOKUP($A10,SUMMARY!$A$5:$BT$4995,3,0)),"",VLOOKUP($A10,SUMMARY!$A$5:$BT$4995,3,0))</f>
        <v>MAY</v>
      </c>
      <c r="C10" s="130">
        <f>IF(ISNA(VLOOKUP($A10,SUMMARY!$A$5:$BT$4995,4,0)),"",VLOOKUP($A10,SUMMARY!$A$5:$BT$4995,4,0))</f>
        <v>0</v>
      </c>
      <c r="D10" s="359">
        <f>IF(ISNA(VLOOKUP($A10,SUMMARY!$A$5:$BT$4995,5,0)),"",VLOOKUP($A10,SUMMARY!$A$5:$BT$4995,5,0))</f>
        <v>0</v>
      </c>
      <c r="E10" s="130" t="str">
        <f>IF(ISNA(VLOOKUP($A10,SUMMARY!$A$5:$BT$4995,10,0)),"",VLOOKUP($A10,SUMMARY!$A$5:$BT$4995,10,0))</f>
        <v>ABC</v>
      </c>
      <c r="F10" s="130">
        <f>IF(ISNA(VLOOKUP($A10,SUMMARY!$A$5:$BT$4995,52,0)),"",VLOOKUP($A10,SUMMARY!$A$5:$BT$4995,52,0))</f>
        <v>0</v>
      </c>
      <c r="G10" s="130" t="str">
        <f>IF(ISNA(VLOOKUP($A10,SUMMARY!$A$5:$BT$4995,12,0)),"",VLOOKUP($A10,SUMMARY!$A$5:$BT$4995,12,0))</f>
        <v>MHVAT5%</v>
      </c>
      <c r="H10" s="385">
        <f>IF(ISNA(VLOOKUP($A10,SUMMARY!$A$5:$BT$4995,11,0)),"",VLOOKUP($A10,SUMMARY!$A$5:$BT$4995,11,0))</f>
        <v>656000</v>
      </c>
      <c r="I10" s="385">
        <f>IF(ISNA(VLOOKUP($A10,SUMMARY!$A$5:$BT$4995,14,0)),"",VLOOKUP($A10,SUMMARY!$A$5:$BT$4995,14,0))</f>
        <v>0</v>
      </c>
      <c r="J10" s="385">
        <f>IF(ISNA(VLOOKUP($A10,SUMMARY!$A$5:$BT$4995,15,0)),"",VLOOKUP($A10,SUMMARY!$A$5:$BT$4995,15,0))</f>
        <v>0</v>
      </c>
      <c r="K10" s="385">
        <f>IF(ISNA(VLOOKUP($A10,SUMMARY!$A$5:$BT$4995,16,0)),"",VLOOKUP($A10,SUMMARY!$A$5:$BT$4995,16,0))</f>
        <v>0</v>
      </c>
      <c r="L10" s="385">
        <f>IF(ISNA(VLOOKUP($A10,SUMMARY!$A$5:$BT$4995,17,0)),"",VLOOKUP($A10,SUMMARY!$A$5:$BT$4995,17,0))</f>
        <v>0</v>
      </c>
      <c r="M10" s="385">
        <f>IF(ISNA(VLOOKUP($A10,SUMMARY!$A$5:$BT$4995,18,0)),"",VLOOKUP($A10,SUMMARY!$A$5:$BT$4995,18,0))</f>
        <v>32800</v>
      </c>
      <c r="N10" s="385">
        <f>IF(ISNA(VLOOKUP($A10,SUMMARY!$A$5:$BT$4995,19,0)),"",VLOOKUP($A10,SUMMARY!$A$5:$BT$4995,19,0))</f>
        <v>0</v>
      </c>
      <c r="O10" s="385">
        <f>IF(ISNA(VLOOKUP($A10,SUMMARY!$A$5:$BT$4995,20,0)),"",VLOOKUP($A10,SUMMARY!$A$5:$BT$4995,21,0))</f>
        <v>0</v>
      </c>
      <c r="P10" s="385">
        <f>IF(ISNA(VLOOKUP($A10,SUMMARY!$A$5:$BT$4995,19,0)),"",VLOOKUP($A10,SUMMARY!$A$5:$BT$4995,19,0))</f>
        <v>0</v>
      </c>
      <c r="R10" s="386">
        <f t="shared" si="0"/>
        <v>0</v>
      </c>
      <c r="S10" s="386">
        <f t="shared" si="1"/>
        <v>0</v>
      </c>
      <c r="T10" s="386">
        <f t="shared" si="2"/>
        <v>0</v>
      </c>
      <c r="U10" s="386">
        <f t="shared" si="3"/>
        <v>0</v>
      </c>
      <c r="V10" s="386">
        <f t="shared" si="4"/>
        <v>0</v>
      </c>
      <c r="W10" s="386">
        <f t="shared" si="5"/>
        <v>0</v>
      </c>
      <c r="X10" s="386">
        <f t="shared" si="6"/>
        <v>0</v>
      </c>
      <c r="Y10" s="386">
        <f t="shared" si="7"/>
        <v>0</v>
      </c>
      <c r="Z10" s="386">
        <f t="shared" si="8"/>
        <v>0</v>
      </c>
      <c r="AA10" s="386">
        <f t="shared" si="9"/>
        <v>0</v>
      </c>
      <c r="AB10" s="386">
        <f t="shared" si="10"/>
        <v>0</v>
      </c>
      <c r="AC10" s="386">
        <f t="shared" si="11"/>
        <v>0</v>
      </c>
      <c r="AD10" s="367"/>
      <c r="AE10" s="386">
        <f t="shared" si="12"/>
        <v>0</v>
      </c>
      <c r="AF10" s="386">
        <f t="shared" si="13"/>
        <v>0</v>
      </c>
      <c r="AG10" s="386">
        <f t="shared" si="14"/>
        <v>0</v>
      </c>
      <c r="AH10" s="386">
        <f t="shared" si="15"/>
        <v>0</v>
      </c>
      <c r="AI10" s="386">
        <f t="shared" si="16"/>
        <v>32800</v>
      </c>
      <c r="AJ10" s="386">
        <f t="shared" si="17"/>
        <v>0</v>
      </c>
      <c r="AK10" s="386">
        <f t="shared" si="18"/>
        <v>0</v>
      </c>
      <c r="AL10" s="386">
        <f t="shared" si="19"/>
        <v>0</v>
      </c>
      <c r="AM10" s="386">
        <f t="shared" si="20"/>
        <v>0</v>
      </c>
      <c r="AN10" s="386">
        <f t="shared" si="21"/>
        <v>0</v>
      </c>
      <c r="AO10" s="386">
        <f t="shared" si="22"/>
        <v>0</v>
      </c>
      <c r="AP10" s="386">
        <f t="shared" si="23"/>
        <v>0</v>
      </c>
      <c r="AQ10" s="367"/>
      <c r="AR10" s="386">
        <f t="shared" si="24"/>
        <v>0</v>
      </c>
      <c r="AS10" s="386">
        <f t="shared" si="25"/>
        <v>0</v>
      </c>
      <c r="AT10" s="386">
        <f t="shared" si="26"/>
        <v>0</v>
      </c>
      <c r="AU10" s="386">
        <f t="shared" si="27"/>
        <v>0</v>
      </c>
      <c r="AV10" s="386">
        <f t="shared" si="28"/>
        <v>0</v>
      </c>
      <c r="AW10" s="386">
        <f t="shared" si="29"/>
        <v>0</v>
      </c>
      <c r="AX10" s="386">
        <f t="shared" si="30"/>
        <v>0</v>
      </c>
      <c r="AY10" s="386">
        <f t="shared" si="31"/>
        <v>0</v>
      </c>
      <c r="AZ10" s="386">
        <f t="shared" si="32"/>
        <v>0</v>
      </c>
      <c r="BA10" s="386">
        <f t="shared" si="33"/>
        <v>0</v>
      </c>
      <c r="BB10" s="386">
        <f t="shared" si="34"/>
        <v>0</v>
      </c>
      <c r="BC10" s="386">
        <f t="shared" si="35"/>
        <v>0</v>
      </c>
    </row>
    <row r="11" spans="1:55" x14ac:dyDescent="0.2">
      <c r="A11" s="218">
        <v>43</v>
      </c>
      <c r="B11" s="130" t="str">
        <f>IF(ISNA(VLOOKUP($A11,SUMMARY!$A$5:$BT$4995,3,0)),"",VLOOKUP($A11,SUMMARY!$A$5:$BT$4995,3,0))</f>
        <v>JUNE</v>
      </c>
      <c r="C11" s="130">
        <f>IF(ISNA(VLOOKUP($A11,SUMMARY!$A$5:$BT$4995,4,0)),"",VLOOKUP($A11,SUMMARY!$A$5:$BT$4995,4,0))</f>
        <v>0</v>
      </c>
      <c r="D11" s="359">
        <f>IF(ISNA(VLOOKUP($A11,SUMMARY!$A$5:$BT$4995,5,0)),"",VLOOKUP($A11,SUMMARY!$A$5:$BT$4995,5,0))</f>
        <v>0</v>
      </c>
      <c r="E11" s="130" t="str">
        <f>IF(ISNA(VLOOKUP($A11,SUMMARY!$A$5:$BT$4995,10,0)),"",VLOOKUP($A11,SUMMARY!$A$5:$BT$4995,10,0))</f>
        <v>ENAKKE</v>
      </c>
      <c r="F11" s="130">
        <f>IF(ISNA(VLOOKUP($A11,SUMMARY!$A$5:$BT$4995,52,0)),"",VLOOKUP($A11,SUMMARY!$A$5:$BT$4995,52,0))</f>
        <v>0</v>
      </c>
      <c r="G11" s="130" t="str">
        <f>IF(ISNA(VLOOKUP($A11,SUMMARY!$A$5:$BT$4995,12,0)),"",VLOOKUP($A11,SUMMARY!$A$5:$BT$4995,12,0))</f>
        <v>MHVAT5%</v>
      </c>
      <c r="H11" s="385">
        <f>IF(ISNA(VLOOKUP($A11,SUMMARY!$A$5:$BT$4995,11,0)),"",VLOOKUP($A11,SUMMARY!$A$5:$BT$4995,11,0))</f>
        <v>154823</v>
      </c>
      <c r="I11" s="385">
        <f>IF(ISNA(VLOOKUP($A11,SUMMARY!$A$5:$BT$4995,14,0)),"",VLOOKUP($A11,SUMMARY!$A$5:$BT$4995,14,0))</f>
        <v>0</v>
      </c>
      <c r="J11" s="385">
        <f>IF(ISNA(VLOOKUP($A11,SUMMARY!$A$5:$BT$4995,15,0)),"",VLOOKUP($A11,SUMMARY!$A$5:$BT$4995,15,0))</f>
        <v>0</v>
      </c>
      <c r="K11" s="385">
        <f>IF(ISNA(VLOOKUP($A11,SUMMARY!$A$5:$BT$4995,16,0)),"",VLOOKUP($A11,SUMMARY!$A$5:$BT$4995,16,0))</f>
        <v>0</v>
      </c>
      <c r="L11" s="385">
        <f>IF(ISNA(VLOOKUP($A11,SUMMARY!$A$5:$BT$4995,17,0)),"",VLOOKUP($A11,SUMMARY!$A$5:$BT$4995,17,0))</f>
        <v>0</v>
      </c>
      <c r="M11" s="385">
        <f>IF(ISNA(VLOOKUP($A11,SUMMARY!$A$5:$BT$4995,18,0)),"",VLOOKUP($A11,SUMMARY!$A$5:$BT$4995,18,0))</f>
        <v>7741</v>
      </c>
      <c r="N11" s="385">
        <f>IF(ISNA(VLOOKUP($A11,SUMMARY!$A$5:$BT$4995,19,0)),"",VLOOKUP($A11,SUMMARY!$A$5:$BT$4995,19,0))</f>
        <v>0</v>
      </c>
      <c r="O11" s="385">
        <f>IF(ISNA(VLOOKUP($A11,SUMMARY!$A$5:$BT$4995,20,0)),"",VLOOKUP($A11,SUMMARY!$A$5:$BT$4995,21,0))</f>
        <v>0</v>
      </c>
      <c r="P11" s="385">
        <f>IF(ISNA(VLOOKUP($A11,SUMMARY!$A$5:$BT$4995,19,0)),"",VLOOKUP($A11,SUMMARY!$A$5:$BT$4995,19,0))</f>
        <v>0</v>
      </c>
      <c r="R11" s="386">
        <f t="shared" si="0"/>
        <v>0</v>
      </c>
      <c r="S11" s="386">
        <f t="shared" si="1"/>
        <v>0</v>
      </c>
      <c r="T11" s="386">
        <f t="shared" si="2"/>
        <v>0</v>
      </c>
      <c r="U11" s="386">
        <f t="shared" si="3"/>
        <v>0</v>
      </c>
      <c r="V11" s="386">
        <f t="shared" si="4"/>
        <v>0</v>
      </c>
      <c r="W11" s="386">
        <f t="shared" si="5"/>
        <v>0</v>
      </c>
      <c r="X11" s="386">
        <f t="shared" si="6"/>
        <v>0</v>
      </c>
      <c r="Y11" s="386">
        <f t="shared" si="7"/>
        <v>0</v>
      </c>
      <c r="Z11" s="386">
        <f t="shared" si="8"/>
        <v>0</v>
      </c>
      <c r="AA11" s="386">
        <f t="shared" si="9"/>
        <v>0</v>
      </c>
      <c r="AB11" s="386">
        <f t="shared" si="10"/>
        <v>0</v>
      </c>
      <c r="AC11" s="386">
        <f t="shared" si="11"/>
        <v>0</v>
      </c>
      <c r="AD11" s="367"/>
      <c r="AE11" s="386">
        <f t="shared" si="12"/>
        <v>0</v>
      </c>
      <c r="AF11" s="386">
        <f t="shared" si="13"/>
        <v>0</v>
      </c>
      <c r="AG11" s="386">
        <f t="shared" si="14"/>
        <v>0</v>
      </c>
      <c r="AH11" s="386">
        <f t="shared" si="15"/>
        <v>0</v>
      </c>
      <c r="AI11" s="386">
        <f t="shared" si="16"/>
        <v>0</v>
      </c>
      <c r="AJ11" s="386">
        <f t="shared" si="17"/>
        <v>7741</v>
      </c>
      <c r="AK11" s="386">
        <f t="shared" si="18"/>
        <v>0</v>
      </c>
      <c r="AL11" s="386">
        <f t="shared" si="19"/>
        <v>0</v>
      </c>
      <c r="AM11" s="386">
        <f t="shared" si="20"/>
        <v>0</v>
      </c>
      <c r="AN11" s="386">
        <f t="shared" si="21"/>
        <v>0</v>
      </c>
      <c r="AO11" s="386">
        <f t="shared" si="22"/>
        <v>0</v>
      </c>
      <c r="AP11" s="386">
        <f t="shared" si="23"/>
        <v>0</v>
      </c>
      <c r="AQ11" s="367"/>
      <c r="AR11" s="386">
        <f t="shared" si="24"/>
        <v>0</v>
      </c>
      <c r="AS11" s="386">
        <f t="shared" si="25"/>
        <v>0</v>
      </c>
      <c r="AT11" s="386">
        <f t="shared" si="26"/>
        <v>0</v>
      </c>
      <c r="AU11" s="386">
        <f t="shared" si="27"/>
        <v>0</v>
      </c>
      <c r="AV11" s="386">
        <f t="shared" si="28"/>
        <v>0</v>
      </c>
      <c r="AW11" s="386">
        <f t="shared" si="29"/>
        <v>0</v>
      </c>
      <c r="AX11" s="386">
        <f t="shared" si="30"/>
        <v>0</v>
      </c>
      <c r="AY11" s="386">
        <f t="shared" si="31"/>
        <v>0</v>
      </c>
      <c r="AZ11" s="386">
        <f t="shared" si="32"/>
        <v>0</v>
      </c>
      <c r="BA11" s="386">
        <f t="shared" si="33"/>
        <v>0</v>
      </c>
      <c r="BB11" s="386">
        <f t="shared" si="34"/>
        <v>0</v>
      </c>
      <c r="BC11" s="386">
        <f t="shared" si="35"/>
        <v>0</v>
      </c>
    </row>
    <row r="12" spans="1:55" x14ac:dyDescent="0.2">
      <c r="A12" s="218">
        <v>44</v>
      </c>
      <c r="B12" s="130" t="str">
        <f>IF(ISNA(VLOOKUP($A12,SUMMARY!$A$5:$BT$4995,3,0)),"",VLOOKUP($A12,SUMMARY!$A$5:$BT$4995,3,0))</f>
        <v>JUNE</v>
      </c>
      <c r="C12" s="130">
        <f>IF(ISNA(VLOOKUP($A12,SUMMARY!$A$5:$BT$4995,4,0)),"",VLOOKUP($A12,SUMMARY!$A$5:$BT$4995,4,0))</f>
        <v>0</v>
      </c>
      <c r="D12" s="359">
        <f>IF(ISNA(VLOOKUP($A12,SUMMARY!$A$5:$BT$4995,5,0)),"",VLOOKUP($A12,SUMMARY!$A$5:$BT$4995,5,0))</f>
        <v>0</v>
      </c>
      <c r="E12" s="130" t="str">
        <f>IF(ISNA(VLOOKUP($A12,SUMMARY!$A$5:$BT$4995,10,0)),"",VLOOKUP($A12,SUMMARY!$A$5:$BT$4995,10,0))</f>
        <v>MATHE</v>
      </c>
      <c r="F12" s="130">
        <f>IF(ISNA(VLOOKUP($A12,SUMMARY!$A$5:$BT$4995,52,0)),"",VLOOKUP($A12,SUMMARY!$A$5:$BT$4995,52,0))</f>
        <v>0</v>
      </c>
      <c r="G12" s="130" t="str">
        <f>IF(ISNA(VLOOKUP($A12,SUMMARY!$A$5:$BT$4995,12,0)),"",VLOOKUP($A12,SUMMARY!$A$5:$BT$4995,12,0))</f>
        <v>MHVAT5%</v>
      </c>
      <c r="H12" s="385">
        <f>IF(ISNA(VLOOKUP($A12,SUMMARY!$A$5:$BT$4995,11,0)),"",VLOOKUP($A12,SUMMARY!$A$5:$BT$4995,11,0))</f>
        <v>52117</v>
      </c>
      <c r="I12" s="385">
        <f>IF(ISNA(VLOOKUP($A12,SUMMARY!$A$5:$BT$4995,14,0)),"",VLOOKUP($A12,SUMMARY!$A$5:$BT$4995,14,0))</f>
        <v>0</v>
      </c>
      <c r="J12" s="385">
        <f>IF(ISNA(VLOOKUP($A12,SUMMARY!$A$5:$BT$4995,15,0)),"",VLOOKUP($A12,SUMMARY!$A$5:$BT$4995,15,0))</f>
        <v>0</v>
      </c>
      <c r="K12" s="385">
        <f>IF(ISNA(VLOOKUP($A12,SUMMARY!$A$5:$BT$4995,16,0)),"",VLOOKUP($A12,SUMMARY!$A$5:$BT$4995,16,0))</f>
        <v>0</v>
      </c>
      <c r="L12" s="385">
        <f>IF(ISNA(VLOOKUP($A12,SUMMARY!$A$5:$BT$4995,17,0)),"",VLOOKUP($A12,SUMMARY!$A$5:$BT$4995,17,0))</f>
        <v>0</v>
      </c>
      <c r="M12" s="385">
        <f>IF(ISNA(VLOOKUP($A12,SUMMARY!$A$5:$BT$4995,18,0)),"",VLOOKUP($A12,SUMMARY!$A$5:$BT$4995,18,0))</f>
        <v>2606</v>
      </c>
      <c r="N12" s="385">
        <f>IF(ISNA(VLOOKUP($A12,SUMMARY!$A$5:$BT$4995,19,0)),"",VLOOKUP($A12,SUMMARY!$A$5:$BT$4995,19,0))</f>
        <v>0</v>
      </c>
      <c r="O12" s="385">
        <f>IF(ISNA(VLOOKUP($A12,SUMMARY!$A$5:$BT$4995,20,0)),"",VLOOKUP($A12,SUMMARY!$A$5:$BT$4995,21,0))</f>
        <v>0</v>
      </c>
      <c r="P12" s="385">
        <f>IF(ISNA(VLOOKUP($A12,SUMMARY!$A$5:$BT$4995,19,0)),"",VLOOKUP($A12,SUMMARY!$A$5:$BT$4995,19,0))</f>
        <v>0</v>
      </c>
      <c r="R12" s="386">
        <f t="shared" si="0"/>
        <v>0</v>
      </c>
      <c r="S12" s="386">
        <f t="shared" si="1"/>
        <v>0</v>
      </c>
      <c r="T12" s="386">
        <f t="shared" si="2"/>
        <v>0</v>
      </c>
      <c r="U12" s="386">
        <f t="shared" si="3"/>
        <v>0</v>
      </c>
      <c r="V12" s="386">
        <f t="shared" si="4"/>
        <v>0</v>
      </c>
      <c r="W12" s="386">
        <f t="shared" si="5"/>
        <v>0</v>
      </c>
      <c r="X12" s="386">
        <f t="shared" si="6"/>
        <v>0</v>
      </c>
      <c r="Y12" s="386">
        <f t="shared" si="7"/>
        <v>0</v>
      </c>
      <c r="Z12" s="386">
        <f t="shared" si="8"/>
        <v>0</v>
      </c>
      <c r="AA12" s="386">
        <f t="shared" si="9"/>
        <v>0</v>
      </c>
      <c r="AB12" s="386">
        <f t="shared" si="10"/>
        <v>0</v>
      </c>
      <c r="AC12" s="386">
        <f t="shared" si="11"/>
        <v>0</v>
      </c>
      <c r="AD12" s="367"/>
      <c r="AE12" s="386">
        <f t="shared" si="12"/>
        <v>0</v>
      </c>
      <c r="AF12" s="386">
        <f t="shared" si="13"/>
        <v>0</v>
      </c>
      <c r="AG12" s="386">
        <f t="shared" si="14"/>
        <v>0</v>
      </c>
      <c r="AH12" s="386">
        <f t="shared" si="15"/>
        <v>0</v>
      </c>
      <c r="AI12" s="386">
        <f t="shared" si="16"/>
        <v>0</v>
      </c>
      <c r="AJ12" s="386">
        <f t="shared" si="17"/>
        <v>2606</v>
      </c>
      <c r="AK12" s="386">
        <f t="shared" si="18"/>
        <v>0</v>
      </c>
      <c r="AL12" s="386">
        <f t="shared" si="19"/>
        <v>0</v>
      </c>
      <c r="AM12" s="386">
        <f t="shared" si="20"/>
        <v>0</v>
      </c>
      <c r="AN12" s="386">
        <f t="shared" si="21"/>
        <v>0</v>
      </c>
      <c r="AO12" s="386">
        <f t="shared" si="22"/>
        <v>0</v>
      </c>
      <c r="AP12" s="386">
        <f t="shared" si="23"/>
        <v>0</v>
      </c>
      <c r="AQ12" s="367"/>
      <c r="AR12" s="386">
        <f t="shared" si="24"/>
        <v>0</v>
      </c>
      <c r="AS12" s="386">
        <f t="shared" si="25"/>
        <v>0</v>
      </c>
      <c r="AT12" s="386">
        <f t="shared" si="26"/>
        <v>0</v>
      </c>
      <c r="AU12" s="386">
        <f t="shared" si="27"/>
        <v>0</v>
      </c>
      <c r="AV12" s="386">
        <f t="shared" si="28"/>
        <v>0</v>
      </c>
      <c r="AW12" s="386">
        <f t="shared" si="29"/>
        <v>0</v>
      </c>
      <c r="AX12" s="386">
        <f t="shared" si="30"/>
        <v>0</v>
      </c>
      <c r="AY12" s="386">
        <f t="shared" si="31"/>
        <v>0</v>
      </c>
      <c r="AZ12" s="386">
        <f t="shared" si="32"/>
        <v>0</v>
      </c>
      <c r="BA12" s="386">
        <f t="shared" si="33"/>
        <v>0</v>
      </c>
      <c r="BB12" s="386">
        <f t="shared" si="34"/>
        <v>0</v>
      </c>
      <c r="BC12" s="386">
        <f t="shared" si="35"/>
        <v>0</v>
      </c>
    </row>
    <row r="13" spans="1:55" x14ac:dyDescent="0.2">
      <c r="A13" s="218">
        <v>47</v>
      </c>
      <c r="B13" s="130" t="str">
        <f>IF(ISNA(VLOOKUP($A13,SUMMARY!$A$5:$BT$4995,3,0)),"",VLOOKUP($A13,SUMMARY!$A$5:$BT$4995,3,0))</f>
        <v>JUNE</v>
      </c>
      <c r="C13" s="130">
        <f>IF(ISNA(VLOOKUP($A13,SUMMARY!$A$5:$BT$4995,4,0)),"",VLOOKUP($A13,SUMMARY!$A$5:$BT$4995,4,0))</f>
        <v>0</v>
      </c>
      <c r="D13" s="359">
        <f>IF(ISNA(VLOOKUP($A13,SUMMARY!$A$5:$BT$4995,5,0)),"",VLOOKUP($A13,SUMMARY!$A$5:$BT$4995,5,0))</f>
        <v>0</v>
      </c>
      <c r="E13" s="130" t="str">
        <f>IF(ISNA(VLOOKUP($A13,SUMMARY!$A$5:$BT$4995,10,0)),"",VLOOKUP($A13,SUMMARY!$A$5:$BT$4995,10,0))</f>
        <v>PPO</v>
      </c>
      <c r="F13" s="130">
        <f>IF(ISNA(VLOOKUP($A13,SUMMARY!$A$5:$BT$4995,52,0)),"",VLOOKUP($A13,SUMMARY!$A$5:$BT$4995,52,0))</f>
        <v>0</v>
      </c>
      <c r="G13" s="130" t="str">
        <f>IF(ISNA(VLOOKUP($A13,SUMMARY!$A$5:$BT$4995,12,0)),"",VLOOKUP($A13,SUMMARY!$A$5:$BT$4995,12,0))</f>
        <v>VAT-5.5%</v>
      </c>
      <c r="H13" s="385">
        <f>IF(ISNA(VLOOKUP($A13,SUMMARY!$A$5:$BT$4995,11,0)),"",VLOOKUP($A13,SUMMARY!$A$5:$BT$4995,11,0))</f>
        <v>100654</v>
      </c>
      <c r="I13" s="385">
        <f>IF(ISNA(VLOOKUP($A13,SUMMARY!$A$5:$BT$4995,14,0)),"",VLOOKUP($A13,SUMMARY!$A$5:$BT$4995,14,0))</f>
        <v>0</v>
      </c>
      <c r="J13" s="385">
        <f>IF(ISNA(VLOOKUP($A13,SUMMARY!$A$5:$BT$4995,15,0)),"",VLOOKUP($A13,SUMMARY!$A$5:$BT$4995,15,0))</f>
        <v>0</v>
      </c>
      <c r="K13" s="385">
        <f>IF(ISNA(VLOOKUP($A13,SUMMARY!$A$5:$BT$4995,16,0)),"",VLOOKUP($A13,SUMMARY!$A$5:$BT$4995,16,0))</f>
        <v>5536</v>
      </c>
      <c r="L13" s="385">
        <f>IF(ISNA(VLOOKUP($A13,SUMMARY!$A$5:$BT$4995,17,0)),"",VLOOKUP($A13,SUMMARY!$A$5:$BT$4995,17,0))</f>
        <v>0</v>
      </c>
      <c r="M13" s="385">
        <f>IF(ISNA(VLOOKUP($A13,SUMMARY!$A$5:$BT$4995,18,0)),"",VLOOKUP($A13,SUMMARY!$A$5:$BT$4995,18,0))</f>
        <v>0</v>
      </c>
      <c r="N13" s="385">
        <f>IF(ISNA(VLOOKUP($A13,SUMMARY!$A$5:$BT$4995,19,0)),"",VLOOKUP($A13,SUMMARY!$A$5:$BT$4995,19,0))</f>
        <v>0</v>
      </c>
      <c r="O13" s="385">
        <f>IF(ISNA(VLOOKUP($A13,SUMMARY!$A$5:$BT$4995,20,0)),"",VLOOKUP($A13,SUMMARY!$A$5:$BT$4995,21,0))</f>
        <v>0</v>
      </c>
      <c r="P13" s="385">
        <f>IF(ISNA(VLOOKUP($A13,SUMMARY!$A$5:$BT$4995,19,0)),"",VLOOKUP($A13,SUMMARY!$A$5:$BT$4995,19,0))</f>
        <v>0</v>
      </c>
      <c r="R13" s="386">
        <f t="shared" si="0"/>
        <v>0</v>
      </c>
      <c r="S13" s="386">
        <f t="shared" si="1"/>
        <v>0</v>
      </c>
      <c r="T13" s="386">
        <f t="shared" si="2"/>
        <v>0</v>
      </c>
      <c r="U13" s="386">
        <f t="shared" si="3"/>
        <v>0</v>
      </c>
      <c r="V13" s="386">
        <f t="shared" si="4"/>
        <v>0</v>
      </c>
      <c r="W13" s="386">
        <f t="shared" si="5"/>
        <v>5536</v>
      </c>
      <c r="X13" s="386">
        <f t="shared" si="6"/>
        <v>0</v>
      </c>
      <c r="Y13" s="386">
        <f t="shared" si="7"/>
        <v>0</v>
      </c>
      <c r="Z13" s="386">
        <f t="shared" si="8"/>
        <v>0</v>
      </c>
      <c r="AA13" s="386">
        <f t="shared" si="9"/>
        <v>0</v>
      </c>
      <c r="AB13" s="386">
        <f t="shared" si="10"/>
        <v>0</v>
      </c>
      <c r="AC13" s="386">
        <f t="shared" si="11"/>
        <v>0</v>
      </c>
      <c r="AD13" s="367"/>
      <c r="AE13" s="386">
        <f t="shared" si="12"/>
        <v>0</v>
      </c>
      <c r="AF13" s="386">
        <f t="shared" si="13"/>
        <v>0</v>
      </c>
      <c r="AG13" s="386">
        <f t="shared" si="14"/>
        <v>0</v>
      </c>
      <c r="AH13" s="386">
        <f t="shared" si="15"/>
        <v>0</v>
      </c>
      <c r="AI13" s="386">
        <f t="shared" si="16"/>
        <v>0</v>
      </c>
      <c r="AJ13" s="386">
        <f t="shared" si="17"/>
        <v>0</v>
      </c>
      <c r="AK13" s="386">
        <f t="shared" si="18"/>
        <v>0</v>
      </c>
      <c r="AL13" s="386">
        <f t="shared" si="19"/>
        <v>0</v>
      </c>
      <c r="AM13" s="386">
        <f t="shared" si="20"/>
        <v>0</v>
      </c>
      <c r="AN13" s="386">
        <f t="shared" si="21"/>
        <v>0</v>
      </c>
      <c r="AO13" s="386">
        <f t="shared" si="22"/>
        <v>0</v>
      </c>
      <c r="AP13" s="386">
        <f t="shared" si="23"/>
        <v>0</v>
      </c>
      <c r="AQ13" s="367"/>
      <c r="AR13" s="386">
        <f t="shared" si="24"/>
        <v>0</v>
      </c>
      <c r="AS13" s="386">
        <f t="shared" si="25"/>
        <v>0</v>
      </c>
      <c r="AT13" s="386">
        <f t="shared" si="26"/>
        <v>0</v>
      </c>
      <c r="AU13" s="386">
        <f t="shared" si="27"/>
        <v>0</v>
      </c>
      <c r="AV13" s="386">
        <f t="shared" si="28"/>
        <v>0</v>
      </c>
      <c r="AW13" s="386">
        <f t="shared" si="29"/>
        <v>0</v>
      </c>
      <c r="AX13" s="386">
        <f t="shared" si="30"/>
        <v>0</v>
      </c>
      <c r="AY13" s="386">
        <f t="shared" si="31"/>
        <v>0</v>
      </c>
      <c r="AZ13" s="386">
        <f t="shared" si="32"/>
        <v>0</v>
      </c>
      <c r="BA13" s="386">
        <f t="shared" si="33"/>
        <v>0</v>
      </c>
      <c r="BB13" s="386">
        <f t="shared" si="34"/>
        <v>0</v>
      </c>
      <c r="BC13" s="386">
        <f t="shared" si="35"/>
        <v>0</v>
      </c>
    </row>
    <row r="14" spans="1:55" x14ac:dyDescent="0.2">
      <c r="A14" s="218">
        <v>52</v>
      </c>
      <c r="B14" s="130" t="str">
        <f>IF(ISNA(VLOOKUP($A14,SUMMARY!$A$5:$BT$4995,3,0)),"",VLOOKUP($A14,SUMMARY!$A$5:$BT$4995,3,0))</f>
        <v>JUNE</v>
      </c>
      <c r="C14" s="130">
        <f>IF(ISNA(VLOOKUP($A14,SUMMARY!$A$5:$BT$4995,4,0)),"",VLOOKUP($A14,SUMMARY!$A$5:$BT$4995,4,0))</f>
        <v>0</v>
      </c>
      <c r="D14" s="359">
        <f>IF(ISNA(VLOOKUP($A14,SUMMARY!$A$5:$BT$4995,5,0)),"",VLOOKUP($A14,SUMMARY!$A$5:$BT$4995,5,0))</f>
        <v>0</v>
      </c>
      <c r="E14" s="130" t="str">
        <f>IF(ISNA(VLOOKUP($A14,SUMMARY!$A$5:$BT$4995,10,0)),"",VLOOKUP($A14,SUMMARY!$A$5:$BT$4995,10,0))</f>
        <v>PPP</v>
      </c>
      <c r="F14" s="130">
        <f>IF(ISNA(VLOOKUP($A14,SUMMARY!$A$5:$BT$4995,52,0)),"",VLOOKUP($A14,SUMMARY!$A$5:$BT$4995,52,0))</f>
        <v>0</v>
      </c>
      <c r="G14" s="130" t="str">
        <f>IF(ISNA(VLOOKUP($A14,SUMMARY!$A$5:$BT$4995,12,0)),"",VLOOKUP($A14,SUMMARY!$A$5:$BT$4995,12,0))</f>
        <v>MHVAT5%</v>
      </c>
      <c r="H14" s="385">
        <f>IF(ISNA(VLOOKUP($A14,SUMMARY!$A$5:$BT$4995,11,0)),"",VLOOKUP($A14,SUMMARY!$A$5:$BT$4995,11,0))</f>
        <v>275744</v>
      </c>
      <c r="I14" s="385">
        <f>IF(ISNA(VLOOKUP($A14,SUMMARY!$A$5:$BT$4995,14,0)),"",VLOOKUP($A14,SUMMARY!$A$5:$BT$4995,14,0))</f>
        <v>0</v>
      </c>
      <c r="J14" s="385">
        <f>IF(ISNA(VLOOKUP($A14,SUMMARY!$A$5:$BT$4995,15,0)),"",VLOOKUP($A14,SUMMARY!$A$5:$BT$4995,15,0))</f>
        <v>0</v>
      </c>
      <c r="K14" s="385">
        <f>IF(ISNA(VLOOKUP($A14,SUMMARY!$A$5:$BT$4995,16,0)),"",VLOOKUP($A14,SUMMARY!$A$5:$BT$4995,16,0))</f>
        <v>0</v>
      </c>
      <c r="L14" s="385">
        <f>IF(ISNA(VLOOKUP($A14,SUMMARY!$A$5:$BT$4995,17,0)),"",VLOOKUP($A14,SUMMARY!$A$5:$BT$4995,17,0))</f>
        <v>0</v>
      </c>
      <c r="M14" s="385">
        <f>IF(ISNA(VLOOKUP($A14,SUMMARY!$A$5:$BT$4995,18,0)),"",VLOOKUP($A14,SUMMARY!$A$5:$BT$4995,18,0))</f>
        <v>13787</v>
      </c>
      <c r="N14" s="385">
        <f>IF(ISNA(VLOOKUP($A14,SUMMARY!$A$5:$BT$4995,19,0)),"",VLOOKUP($A14,SUMMARY!$A$5:$BT$4995,19,0))</f>
        <v>0</v>
      </c>
      <c r="O14" s="385">
        <f>IF(ISNA(VLOOKUP($A14,SUMMARY!$A$5:$BT$4995,20,0)),"",VLOOKUP($A14,SUMMARY!$A$5:$BT$4995,21,0))</f>
        <v>0</v>
      </c>
      <c r="P14" s="385">
        <f>IF(ISNA(VLOOKUP($A14,SUMMARY!$A$5:$BT$4995,19,0)),"",VLOOKUP($A14,SUMMARY!$A$5:$BT$4995,19,0))</f>
        <v>0</v>
      </c>
      <c r="R14" s="386">
        <f t="shared" si="0"/>
        <v>0</v>
      </c>
      <c r="S14" s="386">
        <f t="shared" si="1"/>
        <v>0</v>
      </c>
      <c r="T14" s="386">
        <f t="shared" si="2"/>
        <v>0</v>
      </c>
      <c r="U14" s="386">
        <f t="shared" si="3"/>
        <v>0</v>
      </c>
      <c r="V14" s="386">
        <f t="shared" si="4"/>
        <v>0</v>
      </c>
      <c r="W14" s="386">
        <f t="shared" si="5"/>
        <v>0</v>
      </c>
      <c r="X14" s="386">
        <f t="shared" si="6"/>
        <v>0</v>
      </c>
      <c r="Y14" s="386">
        <f t="shared" si="7"/>
        <v>0</v>
      </c>
      <c r="Z14" s="386">
        <f t="shared" si="8"/>
        <v>0</v>
      </c>
      <c r="AA14" s="386">
        <f t="shared" si="9"/>
        <v>0</v>
      </c>
      <c r="AB14" s="386">
        <f t="shared" si="10"/>
        <v>0</v>
      </c>
      <c r="AC14" s="386">
        <f t="shared" si="11"/>
        <v>0</v>
      </c>
      <c r="AD14" s="367"/>
      <c r="AE14" s="386">
        <f t="shared" si="12"/>
        <v>0</v>
      </c>
      <c r="AF14" s="386">
        <f t="shared" si="13"/>
        <v>0</v>
      </c>
      <c r="AG14" s="386">
        <f t="shared" si="14"/>
        <v>0</v>
      </c>
      <c r="AH14" s="386">
        <f t="shared" si="15"/>
        <v>0</v>
      </c>
      <c r="AI14" s="386">
        <f t="shared" si="16"/>
        <v>0</v>
      </c>
      <c r="AJ14" s="386">
        <f t="shared" si="17"/>
        <v>13787</v>
      </c>
      <c r="AK14" s="386">
        <f t="shared" si="18"/>
        <v>0</v>
      </c>
      <c r="AL14" s="386">
        <f t="shared" si="19"/>
        <v>0</v>
      </c>
      <c r="AM14" s="386">
        <f t="shared" si="20"/>
        <v>0</v>
      </c>
      <c r="AN14" s="386">
        <f t="shared" si="21"/>
        <v>0</v>
      </c>
      <c r="AO14" s="386">
        <f t="shared" si="22"/>
        <v>0</v>
      </c>
      <c r="AP14" s="386">
        <f t="shared" si="23"/>
        <v>0</v>
      </c>
      <c r="AQ14" s="367"/>
      <c r="AR14" s="386">
        <f t="shared" si="24"/>
        <v>0</v>
      </c>
      <c r="AS14" s="386">
        <f t="shared" si="25"/>
        <v>0</v>
      </c>
      <c r="AT14" s="386">
        <f t="shared" si="26"/>
        <v>0</v>
      </c>
      <c r="AU14" s="386">
        <f t="shared" si="27"/>
        <v>0</v>
      </c>
      <c r="AV14" s="386">
        <f t="shared" si="28"/>
        <v>0</v>
      </c>
      <c r="AW14" s="386">
        <f t="shared" si="29"/>
        <v>0</v>
      </c>
      <c r="AX14" s="386">
        <f t="shared" si="30"/>
        <v>0</v>
      </c>
      <c r="AY14" s="386">
        <f t="shared" si="31"/>
        <v>0</v>
      </c>
      <c r="AZ14" s="386">
        <f t="shared" si="32"/>
        <v>0</v>
      </c>
      <c r="BA14" s="386">
        <f t="shared" si="33"/>
        <v>0</v>
      </c>
      <c r="BB14" s="386">
        <f t="shared" si="34"/>
        <v>0</v>
      </c>
      <c r="BC14" s="386">
        <f t="shared" si="35"/>
        <v>0</v>
      </c>
    </row>
    <row r="15" spans="1:55" x14ac:dyDescent="0.2">
      <c r="A15" s="218">
        <v>53</v>
      </c>
      <c r="B15" s="130" t="str">
        <f>IF(ISNA(VLOOKUP($A15,SUMMARY!$A$5:$BT$4995,3,0)),"",VLOOKUP($A15,SUMMARY!$A$5:$BT$4995,3,0))</f>
        <v>JULY</v>
      </c>
      <c r="C15" s="130">
        <f>IF(ISNA(VLOOKUP($A15,SUMMARY!$A$5:$BT$4995,4,0)),"",VLOOKUP($A15,SUMMARY!$A$5:$BT$4995,4,0))</f>
        <v>0</v>
      </c>
      <c r="D15" s="359">
        <f>IF(ISNA(VLOOKUP($A15,SUMMARY!$A$5:$BT$4995,5,0)),"",VLOOKUP($A15,SUMMARY!$A$5:$BT$4995,5,0))</f>
        <v>0</v>
      </c>
      <c r="E15" s="130" t="str">
        <f>IF(ISNA(VLOOKUP($A15,SUMMARY!$A$5:$BT$4995,10,0)),"",VLOOKUP($A15,SUMMARY!$A$5:$BT$4995,10,0))</f>
        <v>PQR</v>
      </c>
      <c r="F15" s="130">
        <f>IF(ISNA(VLOOKUP($A15,SUMMARY!$A$5:$BT$4995,52,0)),"",VLOOKUP($A15,SUMMARY!$A$5:$BT$4995,52,0))</f>
        <v>0</v>
      </c>
      <c r="G15" s="130" t="str">
        <f>IF(ISNA(VLOOKUP($A15,SUMMARY!$A$5:$BT$4995,12,0)),"",VLOOKUP($A15,SUMMARY!$A$5:$BT$4995,12,0))</f>
        <v>MHVAT5%</v>
      </c>
      <c r="H15" s="360">
        <f>IF(ISNA(VLOOKUP($A15,SUMMARY!$A$5:$BT$4995,11,0)),"",VLOOKUP($A15,SUMMARY!$A$5:$BT$4995,11,0))</f>
        <v>28889</v>
      </c>
      <c r="I15" s="360">
        <f>IF(ISNA(VLOOKUP($A15,SUMMARY!$A$5:$BT$4995,14,0)),"",VLOOKUP($A15,SUMMARY!$A$5:$BT$4995,14,0))</f>
        <v>0</v>
      </c>
      <c r="J15" s="360">
        <f>IF(ISNA(VLOOKUP($A15,SUMMARY!$A$5:$BT$4995,15,0)),"",VLOOKUP($A15,SUMMARY!$A$5:$BT$4995,15,0))</f>
        <v>0</v>
      </c>
      <c r="K15" s="360">
        <f>IF(ISNA(VLOOKUP($A15,SUMMARY!$A$5:$BT$4995,16,0)),"",VLOOKUP($A15,SUMMARY!$A$5:$BT$4995,16,0))</f>
        <v>0</v>
      </c>
      <c r="L15" s="360">
        <f>IF(ISNA(VLOOKUP($A15,SUMMARY!$A$5:$BT$4995,17,0)),"",VLOOKUP($A15,SUMMARY!$A$5:$BT$4995,17,0))</f>
        <v>0</v>
      </c>
      <c r="M15" s="360">
        <f>IF(ISNA(VLOOKUP($A15,SUMMARY!$A$5:$BT$4995,18,0)),"",VLOOKUP($A15,SUMMARY!$A$5:$BT$4995,18,0))</f>
        <v>1444</v>
      </c>
      <c r="N15" s="360">
        <f>IF(ISNA(VLOOKUP($A15,SUMMARY!$A$5:$BT$4995,19,0)),"",VLOOKUP($A15,SUMMARY!$A$5:$BT$4995,19,0))</f>
        <v>0</v>
      </c>
      <c r="O15" s="360">
        <f>IF(ISNA(VLOOKUP($A15,SUMMARY!$A$5:$BT$4995,20,0)),"",VLOOKUP($A15,SUMMARY!$A$5:$BT$4995,21,0))</f>
        <v>0</v>
      </c>
      <c r="P15" s="360">
        <f>IF(ISNA(VLOOKUP($A15,SUMMARY!$A$5:$BT$4995,19,0)),"",VLOOKUP($A15,SUMMARY!$A$5:$BT$4995,19,0))</f>
        <v>0</v>
      </c>
      <c r="R15" s="386">
        <f t="shared" si="0"/>
        <v>0</v>
      </c>
      <c r="S15" s="386">
        <f t="shared" si="1"/>
        <v>0</v>
      </c>
      <c r="T15" s="386">
        <f t="shared" si="2"/>
        <v>0</v>
      </c>
      <c r="U15" s="386">
        <f t="shared" si="3"/>
        <v>0</v>
      </c>
      <c r="V15" s="386">
        <f t="shared" si="4"/>
        <v>0</v>
      </c>
      <c r="W15" s="386">
        <f t="shared" si="5"/>
        <v>0</v>
      </c>
      <c r="X15" s="386">
        <f t="shared" si="6"/>
        <v>0</v>
      </c>
      <c r="Y15" s="386">
        <f t="shared" si="7"/>
        <v>0</v>
      </c>
      <c r="Z15" s="386">
        <f t="shared" si="8"/>
        <v>0</v>
      </c>
      <c r="AA15" s="386">
        <f t="shared" si="9"/>
        <v>0</v>
      </c>
      <c r="AB15" s="386">
        <f t="shared" si="10"/>
        <v>0</v>
      </c>
      <c r="AC15" s="386">
        <f t="shared" si="11"/>
        <v>0</v>
      </c>
      <c r="AD15" s="367"/>
      <c r="AE15" s="386">
        <f t="shared" si="12"/>
        <v>0</v>
      </c>
      <c r="AF15" s="386">
        <f t="shared" si="13"/>
        <v>0</v>
      </c>
      <c r="AG15" s="386">
        <f t="shared" si="14"/>
        <v>0</v>
      </c>
      <c r="AH15" s="386">
        <f t="shared" si="15"/>
        <v>0</v>
      </c>
      <c r="AI15" s="386">
        <f t="shared" si="16"/>
        <v>0</v>
      </c>
      <c r="AJ15" s="386">
        <f t="shared" si="17"/>
        <v>0</v>
      </c>
      <c r="AK15" s="386">
        <f t="shared" si="18"/>
        <v>1444</v>
      </c>
      <c r="AL15" s="386">
        <f t="shared" si="19"/>
        <v>0</v>
      </c>
      <c r="AM15" s="386">
        <f t="shared" si="20"/>
        <v>0</v>
      </c>
      <c r="AN15" s="386">
        <f t="shared" si="21"/>
        <v>0</v>
      </c>
      <c r="AO15" s="386">
        <f t="shared" si="22"/>
        <v>0</v>
      </c>
      <c r="AP15" s="386">
        <f t="shared" si="23"/>
        <v>0</v>
      </c>
      <c r="AQ15" s="367"/>
      <c r="AR15" s="386">
        <f t="shared" si="24"/>
        <v>0</v>
      </c>
      <c r="AS15" s="386">
        <f t="shared" si="25"/>
        <v>0</v>
      </c>
      <c r="AT15" s="386">
        <f t="shared" si="26"/>
        <v>0</v>
      </c>
      <c r="AU15" s="386">
        <f t="shared" si="27"/>
        <v>0</v>
      </c>
      <c r="AV15" s="386">
        <f t="shared" si="28"/>
        <v>0</v>
      </c>
      <c r="AW15" s="386">
        <f t="shared" si="29"/>
        <v>0</v>
      </c>
      <c r="AX15" s="386">
        <f t="shared" si="30"/>
        <v>0</v>
      </c>
      <c r="AY15" s="386">
        <f t="shared" si="31"/>
        <v>0</v>
      </c>
      <c r="AZ15" s="386">
        <f t="shared" si="32"/>
        <v>0</v>
      </c>
      <c r="BA15" s="386">
        <f t="shared" si="33"/>
        <v>0</v>
      </c>
      <c r="BB15" s="386">
        <f t="shared" si="34"/>
        <v>0</v>
      </c>
      <c r="BC15" s="386">
        <f t="shared" si="35"/>
        <v>0</v>
      </c>
    </row>
    <row r="16" spans="1:55" x14ac:dyDescent="0.2">
      <c r="A16" s="218">
        <v>66</v>
      </c>
      <c r="B16" s="130" t="str">
        <f>IF(ISNA(VLOOKUP($A16,SUMMARY!$A$5:$BT$4995,3,0)),"",VLOOKUP($A16,SUMMARY!$A$5:$BT$4995,3,0))</f>
        <v>JULY</v>
      </c>
      <c r="C16" s="130">
        <f>IF(ISNA(VLOOKUP($A16,SUMMARY!$A$5:$BT$4995,4,0)),"",VLOOKUP($A16,SUMMARY!$A$5:$BT$4995,4,0))</f>
        <v>0</v>
      </c>
      <c r="D16" s="359">
        <f>IF(ISNA(VLOOKUP($A16,SUMMARY!$A$5:$BT$4995,5,0)),"",VLOOKUP($A16,SUMMARY!$A$5:$BT$4995,5,0))</f>
        <v>0</v>
      </c>
      <c r="E16" s="130" t="str">
        <f>IF(ISNA(VLOOKUP($A16,SUMMARY!$A$5:$BT$4995,10,0)),"",VLOOKUP($A16,SUMMARY!$A$5:$BT$4995,10,0))</f>
        <v>NK</v>
      </c>
      <c r="F16" s="130">
        <f>IF(ISNA(VLOOKUP($A16,SUMMARY!$A$5:$BT$4995,52,0)),"",VLOOKUP($A16,SUMMARY!$A$5:$BT$4995,52,0))</f>
        <v>0</v>
      </c>
      <c r="G16" s="130" t="str">
        <f>IF(ISNA(VLOOKUP($A16,SUMMARY!$A$5:$BT$4995,12,0)),"",VLOOKUP($A16,SUMMARY!$A$5:$BT$4995,12,0))</f>
        <v>VAT-5.5%</v>
      </c>
      <c r="H16" s="360">
        <f>IF(ISNA(VLOOKUP($A16,SUMMARY!$A$5:$BT$4995,11,0)),"",VLOOKUP($A16,SUMMARY!$A$5:$BT$4995,11,0))</f>
        <v>32076</v>
      </c>
      <c r="I16" s="360">
        <f>IF(ISNA(VLOOKUP($A16,SUMMARY!$A$5:$BT$4995,14,0)),"",VLOOKUP($A16,SUMMARY!$A$5:$BT$4995,14,0))</f>
        <v>0</v>
      </c>
      <c r="J16" s="360">
        <f>IF(ISNA(VLOOKUP($A16,SUMMARY!$A$5:$BT$4995,15,0)),"",VLOOKUP($A16,SUMMARY!$A$5:$BT$4995,15,0))</f>
        <v>0</v>
      </c>
      <c r="K16" s="360">
        <f>IF(ISNA(VLOOKUP($A16,SUMMARY!$A$5:$BT$4995,16,0)),"",VLOOKUP($A16,SUMMARY!$A$5:$BT$4995,16,0))</f>
        <v>1764</v>
      </c>
      <c r="L16" s="360">
        <f>IF(ISNA(VLOOKUP($A16,SUMMARY!$A$5:$BT$4995,17,0)),"",VLOOKUP($A16,SUMMARY!$A$5:$BT$4995,17,0))</f>
        <v>0</v>
      </c>
      <c r="M16" s="360">
        <f>IF(ISNA(VLOOKUP($A16,SUMMARY!$A$5:$BT$4995,18,0)),"",VLOOKUP($A16,SUMMARY!$A$5:$BT$4995,18,0))</f>
        <v>0</v>
      </c>
      <c r="N16" s="360">
        <f>IF(ISNA(VLOOKUP($A16,SUMMARY!$A$5:$BT$4995,19,0)),"",VLOOKUP($A16,SUMMARY!$A$5:$BT$4995,19,0))</f>
        <v>0</v>
      </c>
      <c r="O16" s="360">
        <f>IF(ISNA(VLOOKUP($A16,SUMMARY!$A$5:$BT$4995,20,0)),"",VLOOKUP($A16,SUMMARY!$A$5:$BT$4995,21,0))</f>
        <v>0</v>
      </c>
      <c r="P16" s="360">
        <f>IF(ISNA(VLOOKUP($A16,SUMMARY!$A$5:$BT$4995,19,0)),"",VLOOKUP($A16,SUMMARY!$A$5:$BT$4995,19,0))</f>
        <v>0</v>
      </c>
      <c r="R16" s="386">
        <f t="shared" si="0"/>
        <v>0</v>
      </c>
      <c r="S16" s="386">
        <f t="shared" si="1"/>
        <v>0</v>
      </c>
      <c r="T16" s="386">
        <f t="shared" si="2"/>
        <v>0</v>
      </c>
      <c r="U16" s="386">
        <f t="shared" si="3"/>
        <v>0</v>
      </c>
      <c r="V16" s="386">
        <f t="shared" si="4"/>
        <v>0</v>
      </c>
      <c r="W16" s="386">
        <f t="shared" si="5"/>
        <v>0</v>
      </c>
      <c r="X16" s="386">
        <f t="shared" si="6"/>
        <v>1764</v>
      </c>
      <c r="Y16" s="386">
        <f t="shared" si="7"/>
        <v>0</v>
      </c>
      <c r="Z16" s="386">
        <f t="shared" si="8"/>
        <v>0</v>
      </c>
      <c r="AA16" s="386">
        <f t="shared" si="9"/>
        <v>0</v>
      </c>
      <c r="AB16" s="386">
        <f t="shared" si="10"/>
        <v>0</v>
      </c>
      <c r="AC16" s="386">
        <f t="shared" si="11"/>
        <v>0</v>
      </c>
      <c r="AD16" s="367"/>
      <c r="AE16" s="386">
        <f t="shared" si="12"/>
        <v>0</v>
      </c>
      <c r="AF16" s="386">
        <f t="shared" si="13"/>
        <v>0</v>
      </c>
      <c r="AG16" s="386">
        <f t="shared" si="14"/>
        <v>0</v>
      </c>
      <c r="AH16" s="386">
        <f t="shared" si="15"/>
        <v>0</v>
      </c>
      <c r="AI16" s="386">
        <f t="shared" si="16"/>
        <v>0</v>
      </c>
      <c r="AJ16" s="386">
        <f t="shared" si="17"/>
        <v>0</v>
      </c>
      <c r="AK16" s="386">
        <f t="shared" si="18"/>
        <v>0</v>
      </c>
      <c r="AL16" s="386">
        <f t="shared" si="19"/>
        <v>0</v>
      </c>
      <c r="AM16" s="386">
        <f t="shared" si="20"/>
        <v>0</v>
      </c>
      <c r="AN16" s="386">
        <f t="shared" si="21"/>
        <v>0</v>
      </c>
      <c r="AO16" s="386">
        <f t="shared" si="22"/>
        <v>0</v>
      </c>
      <c r="AP16" s="386">
        <f t="shared" si="23"/>
        <v>0</v>
      </c>
      <c r="AQ16" s="367"/>
      <c r="AR16" s="386">
        <f t="shared" si="24"/>
        <v>0</v>
      </c>
      <c r="AS16" s="386">
        <f t="shared" si="25"/>
        <v>0</v>
      </c>
      <c r="AT16" s="386">
        <f t="shared" si="26"/>
        <v>0</v>
      </c>
      <c r="AU16" s="386">
        <f t="shared" si="27"/>
        <v>0</v>
      </c>
      <c r="AV16" s="386">
        <f t="shared" si="28"/>
        <v>0</v>
      </c>
      <c r="AW16" s="386">
        <f t="shared" si="29"/>
        <v>0</v>
      </c>
      <c r="AX16" s="386">
        <f t="shared" si="30"/>
        <v>0</v>
      </c>
      <c r="AY16" s="386">
        <f t="shared" si="31"/>
        <v>0</v>
      </c>
      <c r="AZ16" s="386">
        <f t="shared" si="32"/>
        <v>0</v>
      </c>
      <c r="BA16" s="386">
        <f t="shared" si="33"/>
        <v>0</v>
      </c>
      <c r="BB16" s="386">
        <f t="shared" si="34"/>
        <v>0</v>
      </c>
      <c r="BC16" s="386">
        <f t="shared" si="35"/>
        <v>0</v>
      </c>
    </row>
    <row r="17" spans="1:55" x14ac:dyDescent="0.2">
      <c r="A17" s="218">
        <v>68</v>
      </c>
      <c r="B17" s="130" t="str">
        <f>IF(ISNA(VLOOKUP($A17,SUMMARY!$A$5:$BT$4995,3,0)),"",VLOOKUP($A17,SUMMARY!$A$5:$BT$4995,3,0))</f>
        <v>JULY</v>
      </c>
      <c r="C17" s="130">
        <f>IF(ISNA(VLOOKUP($A17,SUMMARY!$A$5:$BT$4995,4,0)),"",VLOOKUP($A17,SUMMARY!$A$5:$BT$4995,4,0))</f>
        <v>0</v>
      </c>
      <c r="D17" s="359">
        <f>IF(ISNA(VLOOKUP($A17,SUMMARY!$A$5:$BT$4995,5,0)),"",VLOOKUP($A17,SUMMARY!$A$5:$BT$4995,5,0))</f>
        <v>0</v>
      </c>
      <c r="E17" s="130" t="str">
        <f>IF(ISNA(VLOOKUP($A17,SUMMARY!$A$5:$BT$4995,10,0)),"",VLOOKUP($A17,SUMMARY!$A$5:$BT$4995,10,0))</f>
        <v>OK</v>
      </c>
      <c r="F17" s="130">
        <f>IF(ISNA(VLOOKUP($A17,SUMMARY!$A$5:$BT$4995,52,0)),"",VLOOKUP($A17,SUMMARY!$A$5:$BT$4995,52,0))</f>
        <v>0</v>
      </c>
      <c r="G17" s="130" t="str">
        <f>IF(ISNA(VLOOKUP($A17,SUMMARY!$A$5:$BT$4995,12,0)),"",VLOOKUP($A17,SUMMARY!$A$5:$BT$4995,12,0))</f>
        <v>MHVAT5%</v>
      </c>
      <c r="H17" s="360">
        <f>IF(ISNA(VLOOKUP($A17,SUMMARY!$A$5:$BT$4995,11,0)),"",VLOOKUP($A17,SUMMARY!$A$5:$BT$4995,11,0))</f>
        <v>1148000</v>
      </c>
      <c r="I17" s="360">
        <f>IF(ISNA(VLOOKUP($A17,SUMMARY!$A$5:$BT$4995,14,0)),"",VLOOKUP($A17,SUMMARY!$A$5:$BT$4995,14,0))</f>
        <v>0</v>
      </c>
      <c r="J17" s="360">
        <f>IF(ISNA(VLOOKUP($A17,SUMMARY!$A$5:$BT$4995,15,0)),"",VLOOKUP($A17,SUMMARY!$A$5:$BT$4995,15,0))</f>
        <v>0</v>
      </c>
      <c r="K17" s="360">
        <f>IF(ISNA(VLOOKUP($A17,SUMMARY!$A$5:$BT$4995,16,0)),"",VLOOKUP($A17,SUMMARY!$A$5:$BT$4995,16,0))</f>
        <v>0</v>
      </c>
      <c r="L17" s="360">
        <f>IF(ISNA(VLOOKUP($A17,SUMMARY!$A$5:$BT$4995,17,0)),"",VLOOKUP($A17,SUMMARY!$A$5:$BT$4995,17,0))</f>
        <v>0</v>
      </c>
      <c r="M17" s="360">
        <f>IF(ISNA(VLOOKUP($A17,SUMMARY!$A$5:$BT$4995,18,0)),"",VLOOKUP($A17,SUMMARY!$A$5:$BT$4995,18,0))</f>
        <v>57400</v>
      </c>
      <c r="N17" s="360">
        <f>IF(ISNA(VLOOKUP($A17,SUMMARY!$A$5:$BT$4995,19,0)),"",VLOOKUP($A17,SUMMARY!$A$5:$BT$4995,19,0))</f>
        <v>0</v>
      </c>
      <c r="O17" s="360">
        <f>IF(ISNA(VLOOKUP($A17,SUMMARY!$A$5:$BT$4995,20,0)),"",VLOOKUP($A17,SUMMARY!$A$5:$BT$4995,21,0))</f>
        <v>0</v>
      </c>
      <c r="P17" s="360">
        <f>IF(ISNA(VLOOKUP($A17,SUMMARY!$A$5:$BT$4995,19,0)),"",VLOOKUP($A17,SUMMARY!$A$5:$BT$4995,19,0))</f>
        <v>0</v>
      </c>
      <c r="R17" s="386">
        <f t="shared" si="0"/>
        <v>0</v>
      </c>
      <c r="S17" s="386">
        <f t="shared" si="1"/>
        <v>0</v>
      </c>
      <c r="T17" s="386">
        <f t="shared" si="2"/>
        <v>0</v>
      </c>
      <c r="U17" s="386">
        <f t="shared" si="3"/>
        <v>0</v>
      </c>
      <c r="V17" s="386">
        <f t="shared" si="4"/>
        <v>0</v>
      </c>
      <c r="W17" s="386">
        <f t="shared" si="5"/>
        <v>0</v>
      </c>
      <c r="X17" s="386">
        <f t="shared" si="6"/>
        <v>0</v>
      </c>
      <c r="Y17" s="386">
        <f t="shared" si="7"/>
        <v>0</v>
      </c>
      <c r="Z17" s="386">
        <f t="shared" si="8"/>
        <v>0</v>
      </c>
      <c r="AA17" s="386">
        <f t="shared" si="9"/>
        <v>0</v>
      </c>
      <c r="AB17" s="386">
        <f t="shared" si="10"/>
        <v>0</v>
      </c>
      <c r="AC17" s="386">
        <f t="shared" si="11"/>
        <v>0</v>
      </c>
      <c r="AD17" s="367"/>
      <c r="AE17" s="386">
        <f t="shared" si="12"/>
        <v>0</v>
      </c>
      <c r="AF17" s="386">
        <f t="shared" si="13"/>
        <v>0</v>
      </c>
      <c r="AG17" s="386">
        <f t="shared" si="14"/>
        <v>0</v>
      </c>
      <c r="AH17" s="386">
        <f t="shared" si="15"/>
        <v>0</v>
      </c>
      <c r="AI17" s="386">
        <f t="shared" si="16"/>
        <v>0</v>
      </c>
      <c r="AJ17" s="386">
        <f t="shared" si="17"/>
        <v>0</v>
      </c>
      <c r="AK17" s="386">
        <f t="shared" si="18"/>
        <v>57400</v>
      </c>
      <c r="AL17" s="386">
        <f t="shared" si="19"/>
        <v>0</v>
      </c>
      <c r="AM17" s="386">
        <f t="shared" si="20"/>
        <v>0</v>
      </c>
      <c r="AN17" s="386">
        <f t="shared" si="21"/>
        <v>0</v>
      </c>
      <c r="AO17" s="386">
        <f t="shared" si="22"/>
        <v>0</v>
      </c>
      <c r="AP17" s="386">
        <f t="shared" si="23"/>
        <v>0</v>
      </c>
      <c r="AQ17" s="367"/>
      <c r="AR17" s="386">
        <f t="shared" si="24"/>
        <v>0</v>
      </c>
      <c r="AS17" s="386">
        <f t="shared" si="25"/>
        <v>0</v>
      </c>
      <c r="AT17" s="386">
        <f t="shared" si="26"/>
        <v>0</v>
      </c>
      <c r="AU17" s="386">
        <f t="shared" si="27"/>
        <v>0</v>
      </c>
      <c r="AV17" s="386">
        <f t="shared" si="28"/>
        <v>0</v>
      </c>
      <c r="AW17" s="386">
        <f t="shared" si="29"/>
        <v>0</v>
      </c>
      <c r="AX17" s="386">
        <f t="shared" si="30"/>
        <v>0</v>
      </c>
      <c r="AY17" s="386">
        <f t="shared" si="31"/>
        <v>0</v>
      </c>
      <c r="AZ17" s="386">
        <f t="shared" si="32"/>
        <v>0</v>
      </c>
      <c r="BA17" s="386">
        <f t="shared" si="33"/>
        <v>0</v>
      </c>
      <c r="BB17" s="386">
        <f t="shared" si="34"/>
        <v>0</v>
      </c>
      <c r="BC17" s="386">
        <f t="shared" si="35"/>
        <v>0</v>
      </c>
    </row>
    <row r="18" spans="1:55" x14ac:dyDescent="0.2">
      <c r="A18" s="218">
        <v>72</v>
      </c>
      <c r="B18" s="130" t="str">
        <f>IF(ISNA(VLOOKUP($A18,SUMMARY!$A$5:$BT$4995,3,0)),"",VLOOKUP($A18,SUMMARY!$A$5:$BT$4995,3,0))</f>
        <v>JULY</v>
      </c>
      <c r="C18" s="130">
        <f>IF(ISNA(VLOOKUP($A18,SUMMARY!$A$5:$BT$4995,4,0)),"",VLOOKUP($A18,SUMMARY!$A$5:$BT$4995,4,0))</f>
        <v>0</v>
      </c>
      <c r="D18" s="359">
        <f>IF(ISNA(VLOOKUP($A18,SUMMARY!$A$5:$BT$4995,5,0)),"",VLOOKUP($A18,SUMMARY!$A$5:$BT$4995,5,0))</f>
        <v>0</v>
      </c>
      <c r="E18" s="130" t="str">
        <f>IF(ISNA(VLOOKUP($A18,SUMMARY!$A$5:$BT$4995,10,0)),"",VLOOKUP($A18,SUMMARY!$A$5:$BT$4995,10,0))</f>
        <v>AMELE</v>
      </c>
      <c r="F18" s="130">
        <f>IF(ISNA(VLOOKUP($A18,SUMMARY!$A$5:$BT$4995,52,0)),"",VLOOKUP($A18,SUMMARY!$A$5:$BT$4995,52,0))</f>
        <v>0</v>
      </c>
      <c r="G18" s="130" t="str">
        <f>IF(ISNA(VLOOKUP($A18,SUMMARY!$A$5:$BT$4995,12,0)),"",VLOOKUP($A18,SUMMARY!$A$5:$BT$4995,12,0))</f>
        <v>MHVAT5%</v>
      </c>
      <c r="H18" s="360">
        <f>IF(ISNA(VLOOKUP($A18,SUMMARY!$A$5:$BT$4995,11,0)),"",VLOOKUP($A18,SUMMARY!$A$5:$BT$4995,11,0))</f>
        <v>2380000</v>
      </c>
      <c r="I18" s="360">
        <f>IF(ISNA(VLOOKUP($A18,SUMMARY!$A$5:$BT$4995,14,0)),"",VLOOKUP($A18,SUMMARY!$A$5:$BT$4995,14,0))</f>
        <v>0</v>
      </c>
      <c r="J18" s="360">
        <f>IF(ISNA(VLOOKUP($A18,SUMMARY!$A$5:$BT$4995,15,0)),"",VLOOKUP($A18,SUMMARY!$A$5:$BT$4995,15,0))</f>
        <v>0</v>
      </c>
      <c r="K18" s="360">
        <f>IF(ISNA(VLOOKUP($A18,SUMMARY!$A$5:$BT$4995,16,0)),"",VLOOKUP($A18,SUMMARY!$A$5:$BT$4995,16,0))</f>
        <v>0</v>
      </c>
      <c r="L18" s="360">
        <f>IF(ISNA(VLOOKUP($A18,SUMMARY!$A$5:$BT$4995,17,0)),"",VLOOKUP($A18,SUMMARY!$A$5:$BT$4995,17,0))</f>
        <v>0</v>
      </c>
      <c r="M18" s="360">
        <f>IF(ISNA(VLOOKUP($A18,SUMMARY!$A$5:$BT$4995,18,0)),"",VLOOKUP($A18,SUMMARY!$A$5:$BT$4995,18,0))</f>
        <v>119000</v>
      </c>
      <c r="N18" s="360">
        <f>IF(ISNA(VLOOKUP($A18,SUMMARY!$A$5:$BT$4995,19,0)),"",VLOOKUP($A18,SUMMARY!$A$5:$BT$4995,19,0))</f>
        <v>0</v>
      </c>
      <c r="O18" s="360">
        <f>IF(ISNA(VLOOKUP($A18,SUMMARY!$A$5:$BT$4995,20,0)),"",VLOOKUP($A18,SUMMARY!$A$5:$BT$4995,21,0))</f>
        <v>0</v>
      </c>
      <c r="P18" s="360">
        <f>IF(ISNA(VLOOKUP($A18,SUMMARY!$A$5:$BT$4995,19,0)),"",VLOOKUP($A18,SUMMARY!$A$5:$BT$4995,19,0))</f>
        <v>0</v>
      </c>
      <c r="R18" s="386">
        <f t="shared" si="0"/>
        <v>0</v>
      </c>
      <c r="S18" s="386">
        <f t="shared" si="1"/>
        <v>0</v>
      </c>
      <c r="T18" s="386">
        <f t="shared" si="2"/>
        <v>0</v>
      </c>
      <c r="U18" s="386">
        <f t="shared" si="3"/>
        <v>0</v>
      </c>
      <c r="V18" s="386">
        <f t="shared" si="4"/>
        <v>0</v>
      </c>
      <c r="W18" s="386">
        <f t="shared" si="5"/>
        <v>0</v>
      </c>
      <c r="X18" s="386">
        <f t="shared" si="6"/>
        <v>0</v>
      </c>
      <c r="Y18" s="386">
        <f t="shared" si="7"/>
        <v>0</v>
      </c>
      <c r="Z18" s="386">
        <f t="shared" si="8"/>
        <v>0</v>
      </c>
      <c r="AA18" s="386">
        <f t="shared" si="9"/>
        <v>0</v>
      </c>
      <c r="AB18" s="386">
        <f t="shared" si="10"/>
        <v>0</v>
      </c>
      <c r="AC18" s="386">
        <f t="shared" si="11"/>
        <v>0</v>
      </c>
      <c r="AD18" s="367"/>
      <c r="AE18" s="386">
        <f t="shared" si="12"/>
        <v>0</v>
      </c>
      <c r="AF18" s="386">
        <f t="shared" si="13"/>
        <v>0</v>
      </c>
      <c r="AG18" s="386">
        <f t="shared" si="14"/>
        <v>0</v>
      </c>
      <c r="AH18" s="386">
        <f t="shared" si="15"/>
        <v>0</v>
      </c>
      <c r="AI18" s="386">
        <f t="shared" si="16"/>
        <v>0</v>
      </c>
      <c r="AJ18" s="386">
        <f t="shared" si="17"/>
        <v>0</v>
      </c>
      <c r="AK18" s="386">
        <f t="shared" si="18"/>
        <v>119000</v>
      </c>
      <c r="AL18" s="386">
        <f t="shared" si="19"/>
        <v>0</v>
      </c>
      <c r="AM18" s="386">
        <f t="shared" si="20"/>
        <v>0</v>
      </c>
      <c r="AN18" s="386">
        <f t="shared" si="21"/>
        <v>0</v>
      </c>
      <c r="AO18" s="386">
        <f t="shared" si="22"/>
        <v>0</v>
      </c>
      <c r="AP18" s="386">
        <f t="shared" si="23"/>
        <v>0</v>
      </c>
      <c r="AQ18" s="367"/>
      <c r="AR18" s="386">
        <f t="shared" si="24"/>
        <v>0</v>
      </c>
      <c r="AS18" s="386">
        <f t="shared" si="25"/>
        <v>0</v>
      </c>
      <c r="AT18" s="386">
        <f t="shared" si="26"/>
        <v>0</v>
      </c>
      <c r="AU18" s="386">
        <f t="shared" si="27"/>
        <v>0</v>
      </c>
      <c r="AV18" s="386">
        <f t="shared" si="28"/>
        <v>0</v>
      </c>
      <c r="AW18" s="386">
        <f t="shared" si="29"/>
        <v>0</v>
      </c>
      <c r="AX18" s="386">
        <f t="shared" si="30"/>
        <v>0</v>
      </c>
      <c r="AY18" s="386">
        <f t="shared" si="31"/>
        <v>0</v>
      </c>
      <c r="AZ18" s="386">
        <f t="shared" si="32"/>
        <v>0</v>
      </c>
      <c r="BA18" s="386">
        <f t="shared" si="33"/>
        <v>0</v>
      </c>
      <c r="BB18" s="386">
        <f t="shared" si="34"/>
        <v>0</v>
      </c>
      <c r="BC18" s="386">
        <f t="shared" si="35"/>
        <v>0</v>
      </c>
    </row>
    <row r="19" spans="1:55" x14ac:dyDescent="0.2">
      <c r="A19" s="218">
        <v>73</v>
      </c>
      <c r="B19" s="130" t="str">
        <f>IF(ISNA(VLOOKUP($A19,SUMMARY!$A$5:$BT$4995,3,0)),"",VLOOKUP($A19,SUMMARY!$A$5:$BT$4995,3,0))</f>
        <v>JULY</v>
      </c>
      <c r="C19" s="130">
        <f>IF(ISNA(VLOOKUP($A19,SUMMARY!$A$5:$BT$4995,4,0)),"",VLOOKUP($A19,SUMMARY!$A$5:$BT$4995,4,0))</f>
        <v>0</v>
      </c>
      <c r="D19" s="359">
        <f>IF(ISNA(VLOOKUP($A19,SUMMARY!$A$5:$BT$4995,5,0)),"",VLOOKUP($A19,SUMMARY!$A$5:$BT$4995,5,0))</f>
        <v>0</v>
      </c>
      <c r="E19" s="130" t="str">
        <f>IF(ISNA(VLOOKUP($A19,SUMMARY!$A$5:$BT$4995,10,0)),"",VLOOKUP($A19,SUMMARY!$A$5:$BT$4995,10,0))</f>
        <v>OPP</v>
      </c>
      <c r="F19" s="130">
        <f>IF(ISNA(VLOOKUP($A19,SUMMARY!$A$5:$BT$4995,52,0)),"",VLOOKUP($A19,SUMMARY!$A$5:$BT$4995,52,0))</f>
        <v>0</v>
      </c>
      <c r="G19" s="130" t="str">
        <f>IF(ISNA(VLOOKUP($A19,SUMMARY!$A$5:$BT$4995,12,0)),"",VLOOKUP($A19,SUMMARY!$A$5:$BT$4995,12,0))</f>
        <v>MHVAT5%</v>
      </c>
      <c r="H19" s="360">
        <f>IF(ISNA(VLOOKUP($A19,SUMMARY!$A$5:$BT$4995,11,0)),"",VLOOKUP($A19,SUMMARY!$A$5:$BT$4995,11,0))</f>
        <v>2760000</v>
      </c>
      <c r="I19" s="360">
        <f>IF(ISNA(VLOOKUP($A19,SUMMARY!$A$5:$BT$4995,14,0)),"",VLOOKUP($A19,SUMMARY!$A$5:$BT$4995,14,0))</f>
        <v>0</v>
      </c>
      <c r="J19" s="360">
        <f>IF(ISNA(VLOOKUP($A19,SUMMARY!$A$5:$BT$4995,15,0)),"",VLOOKUP($A19,SUMMARY!$A$5:$BT$4995,15,0))</f>
        <v>0</v>
      </c>
      <c r="K19" s="360">
        <f>IF(ISNA(VLOOKUP($A19,SUMMARY!$A$5:$BT$4995,16,0)),"",VLOOKUP($A19,SUMMARY!$A$5:$BT$4995,16,0))</f>
        <v>0</v>
      </c>
      <c r="L19" s="360">
        <f>IF(ISNA(VLOOKUP($A19,SUMMARY!$A$5:$BT$4995,17,0)),"",VLOOKUP($A19,SUMMARY!$A$5:$BT$4995,17,0))</f>
        <v>0</v>
      </c>
      <c r="M19" s="360">
        <f>IF(ISNA(VLOOKUP($A19,SUMMARY!$A$5:$BT$4995,18,0)),"",VLOOKUP($A19,SUMMARY!$A$5:$BT$4995,18,0))</f>
        <v>138000</v>
      </c>
      <c r="N19" s="360">
        <f>IF(ISNA(VLOOKUP($A19,SUMMARY!$A$5:$BT$4995,19,0)),"",VLOOKUP($A19,SUMMARY!$A$5:$BT$4995,19,0))</f>
        <v>0</v>
      </c>
      <c r="O19" s="360">
        <f>IF(ISNA(VLOOKUP($A19,SUMMARY!$A$5:$BT$4995,20,0)),"",VLOOKUP($A19,SUMMARY!$A$5:$BT$4995,21,0))</f>
        <v>0</v>
      </c>
      <c r="P19" s="360">
        <f>IF(ISNA(VLOOKUP($A19,SUMMARY!$A$5:$BT$4995,19,0)),"",VLOOKUP($A19,SUMMARY!$A$5:$BT$4995,19,0))</f>
        <v>0</v>
      </c>
      <c r="R19" s="386">
        <f t="shared" si="0"/>
        <v>0</v>
      </c>
      <c r="S19" s="386">
        <f t="shared" si="1"/>
        <v>0</v>
      </c>
      <c r="T19" s="386">
        <f t="shared" si="2"/>
        <v>0</v>
      </c>
      <c r="U19" s="386">
        <f t="shared" si="3"/>
        <v>0</v>
      </c>
      <c r="V19" s="386">
        <f t="shared" si="4"/>
        <v>0</v>
      </c>
      <c r="W19" s="386">
        <f t="shared" si="5"/>
        <v>0</v>
      </c>
      <c r="X19" s="386">
        <f t="shared" si="6"/>
        <v>0</v>
      </c>
      <c r="Y19" s="386">
        <f t="shared" si="7"/>
        <v>0</v>
      </c>
      <c r="Z19" s="386">
        <f t="shared" si="8"/>
        <v>0</v>
      </c>
      <c r="AA19" s="386">
        <f t="shared" si="9"/>
        <v>0</v>
      </c>
      <c r="AB19" s="386">
        <f t="shared" si="10"/>
        <v>0</v>
      </c>
      <c r="AC19" s="386">
        <f t="shared" si="11"/>
        <v>0</v>
      </c>
      <c r="AD19" s="367"/>
      <c r="AE19" s="386">
        <f t="shared" si="12"/>
        <v>0</v>
      </c>
      <c r="AF19" s="386">
        <f t="shared" si="13"/>
        <v>0</v>
      </c>
      <c r="AG19" s="386">
        <f t="shared" si="14"/>
        <v>0</v>
      </c>
      <c r="AH19" s="386">
        <f t="shared" si="15"/>
        <v>0</v>
      </c>
      <c r="AI19" s="386">
        <f t="shared" si="16"/>
        <v>0</v>
      </c>
      <c r="AJ19" s="386">
        <f t="shared" si="17"/>
        <v>0</v>
      </c>
      <c r="AK19" s="386">
        <f t="shared" si="18"/>
        <v>138000</v>
      </c>
      <c r="AL19" s="386">
        <f t="shared" si="19"/>
        <v>0</v>
      </c>
      <c r="AM19" s="386">
        <f t="shared" si="20"/>
        <v>0</v>
      </c>
      <c r="AN19" s="386">
        <f t="shared" si="21"/>
        <v>0</v>
      </c>
      <c r="AO19" s="386">
        <f t="shared" si="22"/>
        <v>0</v>
      </c>
      <c r="AP19" s="386">
        <f t="shared" si="23"/>
        <v>0</v>
      </c>
      <c r="AQ19" s="367"/>
      <c r="AR19" s="386">
        <f t="shared" si="24"/>
        <v>0</v>
      </c>
      <c r="AS19" s="386">
        <f t="shared" si="25"/>
        <v>0</v>
      </c>
      <c r="AT19" s="386">
        <f t="shared" si="26"/>
        <v>0</v>
      </c>
      <c r="AU19" s="386">
        <f t="shared" si="27"/>
        <v>0</v>
      </c>
      <c r="AV19" s="386">
        <f t="shared" si="28"/>
        <v>0</v>
      </c>
      <c r="AW19" s="386">
        <f t="shared" si="29"/>
        <v>0</v>
      </c>
      <c r="AX19" s="386">
        <f t="shared" si="30"/>
        <v>0</v>
      </c>
      <c r="AY19" s="386">
        <f t="shared" si="31"/>
        <v>0</v>
      </c>
      <c r="AZ19" s="386">
        <f t="shared" si="32"/>
        <v>0</v>
      </c>
      <c r="BA19" s="386">
        <f t="shared" si="33"/>
        <v>0</v>
      </c>
      <c r="BB19" s="386">
        <f t="shared" si="34"/>
        <v>0</v>
      </c>
      <c r="BC19" s="386">
        <f t="shared" si="35"/>
        <v>0</v>
      </c>
    </row>
    <row r="20" spans="1:55" x14ac:dyDescent="0.2">
      <c r="A20" s="218">
        <v>75</v>
      </c>
      <c r="B20" s="130" t="str">
        <f>IF(ISNA(VLOOKUP($A20,SUMMARY!$A$5:$BT$4995,3,0)),"",VLOOKUP($A20,SUMMARY!$A$5:$BT$4995,3,0))</f>
        <v>JULY</v>
      </c>
      <c r="C20" s="130">
        <f>IF(ISNA(VLOOKUP($A20,SUMMARY!$A$5:$BT$4995,4,0)),"",VLOOKUP($A20,SUMMARY!$A$5:$BT$4995,4,0))</f>
        <v>0</v>
      </c>
      <c r="D20" s="359">
        <f>IF(ISNA(VLOOKUP($A20,SUMMARY!$A$5:$BT$4995,5,0)),"",VLOOKUP($A20,SUMMARY!$A$5:$BT$4995,5,0))</f>
        <v>0</v>
      </c>
      <c r="E20" s="130" t="str">
        <f>IF(ISNA(VLOOKUP($A20,SUMMARY!$A$5:$BT$4995,10,0)),"",VLOOKUP($A20,SUMMARY!$A$5:$BT$4995,10,0))</f>
        <v>YUBR</v>
      </c>
      <c r="F20" s="130">
        <f>IF(ISNA(VLOOKUP($A20,SUMMARY!$A$5:$BT$4995,52,0)),"",VLOOKUP($A20,SUMMARY!$A$5:$BT$4995,52,0))</f>
        <v>0</v>
      </c>
      <c r="G20" s="130" t="str">
        <f>IF(ISNA(VLOOKUP($A20,SUMMARY!$A$5:$BT$4995,12,0)),"",VLOOKUP($A20,SUMMARY!$A$5:$BT$4995,12,0))</f>
        <v>VAT-5.5%</v>
      </c>
      <c r="H20" s="360">
        <f>IF(ISNA(VLOOKUP($A20,SUMMARY!$A$5:$BT$4995,11,0)),"",VLOOKUP($A20,SUMMARY!$A$5:$BT$4995,11,0))</f>
        <v>22023</v>
      </c>
      <c r="I20" s="360">
        <f>IF(ISNA(VLOOKUP($A20,SUMMARY!$A$5:$BT$4995,14,0)),"",VLOOKUP($A20,SUMMARY!$A$5:$BT$4995,14,0))</f>
        <v>0</v>
      </c>
      <c r="J20" s="360">
        <f>IF(ISNA(VLOOKUP($A20,SUMMARY!$A$5:$BT$4995,15,0)),"",VLOOKUP($A20,SUMMARY!$A$5:$BT$4995,15,0))</f>
        <v>0</v>
      </c>
      <c r="K20" s="360">
        <f>IF(ISNA(VLOOKUP($A20,SUMMARY!$A$5:$BT$4995,16,0)),"",VLOOKUP($A20,SUMMARY!$A$5:$BT$4995,16,0))</f>
        <v>833</v>
      </c>
      <c r="L20" s="360">
        <f>IF(ISNA(VLOOKUP($A20,SUMMARY!$A$5:$BT$4995,17,0)),"",VLOOKUP($A20,SUMMARY!$A$5:$BT$4995,17,0))</f>
        <v>0</v>
      </c>
      <c r="M20" s="360">
        <f>IF(ISNA(VLOOKUP($A20,SUMMARY!$A$5:$BT$4995,18,0)),"",VLOOKUP($A20,SUMMARY!$A$5:$BT$4995,18,0))</f>
        <v>0</v>
      </c>
      <c r="N20" s="360">
        <f>IF(ISNA(VLOOKUP($A20,SUMMARY!$A$5:$BT$4995,19,0)),"",VLOOKUP($A20,SUMMARY!$A$5:$BT$4995,19,0))</f>
        <v>0</v>
      </c>
      <c r="O20" s="360">
        <f>IF(ISNA(VLOOKUP($A20,SUMMARY!$A$5:$BT$4995,20,0)),"",VLOOKUP($A20,SUMMARY!$A$5:$BT$4995,21,0))</f>
        <v>0</v>
      </c>
      <c r="P20" s="360">
        <f>IF(ISNA(VLOOKUP($A20,SUMMARY!$A$5:$BT$4995,19,0)),"",VLOOKUP($A20,SUMMARY!$A$5:$BT$4995,19,0))</f>
        <v>0</v>
      </c>
      <c r="R20" s="386">
        <f t="shared" si="0"/>
        <v>0</v>
      </c>
      <c r="S20" s="386">
        <f t="shared" si="1"/>
        <v>0</v>
      </c>
      <c r="T20" s="386">
        <f t="shared" si="2"/>
        <v>0</v>
      </c>
      <c r="U20" s="386">
        <f t="shared" si="3"/>
        <v>0</v>
      </c>
      <c r="V20" s="386">
        <f t="shared" si="4"/>
        <v>0</v>
      </c>
      <c r="W20" s="386">
        <f t="shared" si="5"/>
        <v>0</v>
      </c>
      <c r="X20" s="386">
        <f t="shared" si="6"/>
        <v>833</v>
      </c>
      <c r="Y20" s="386">
        <f t="shared" si="7"/>
        <v>0</v>
      </c>
      <c r="Z20" s="386">
        <f t="shared" si="8"/>
        <v>0</v>
      </c>
      <c r="AA20" s="386">
        <f t="shared" si="9"/>
        <v>0</v>
      </c>
      <c r="AB20" s="386">
        <f t="shared" si="10"/>
        <v>0</v>
      </c>
      <c r="AC20" s="386">
        <f t="shared" si="11"/>
        <v>0</v>
      </c>
      <c r="AD20" s="367"/>
      <c r="AE20" s="386">
        <f t="shared" si="12"/>
        <v>0</v>
      </c>
      <c r="AF20" s="386">
        <f t="shared" si="13"/>
        <v>0</v>
      </c>
      <c r="AG20" s="386">
        <f t="shared" si="14"/>
        <v>0</v>
      </c>
      <c r="AH20" s="386">
        <f t="shared" si="15"/>
        <v>0</v>
      </c>
      <c r="AI20" s="386">
        <f t="shared" si="16"/>
        <v>0</v>
      </c>
      <c r="AJ20" s="386">
        <f t="shared" si="17"/>
        <v>0</v>
      </c>
      <c r="AK20" s="386">
        <f t="shared" si="18"/>
        <v>0</v>
      </c>
      <c r="AL20" s="386">
        <f t="shared" si="19"/>
        <v>0</v>
      </c>
      <c r="AM20" s="386">
        <f t="shared" si="20"/>
        <v>0</v>
      </c>
      <c r="AN20" s="386">
        <f t="shared" si="21"/>
        <v>0</v>
      </c>
      <c r="AO20" s="386">
        <f t="shared" si="22"/>
        <v>0</v>
      </c>
      <c r="AP20" s="386">
        <f t="shared" si="23"/>
        <v>0</v>
      </c>
      <c r="AQ20" s="367"/>
      <c r="AR20" s="386">
        <f t="shared" si="24"/>
        <v>0</v>
      </c>
      <c r="AS20" s="386">
        <f t="shared" si="25"/>
        <v>0</v>
      </c>
      <c r="AT20" s="386">
        <f t="shared" si="26"/>
        <v>0</v>
      </c>
      <c r="AU20" s="386">
        <f t="shared" si="27"/>
        <v>0</v>
      </c>
      <c r="AV20" s="386">
        <f t="shared" si="28"/>
        <v>0</v>
      </c>
      <c r="AW20" s="386">
        <f t="shared" si="29"/>
        <v>0</v>
      </c>
      <c r="AX20" s="386">
        <f t="shared" si="30"/>
        <v>0</v>
      </c>
      <c r="AY20" s="386">
        <f t="shared" si="31"/>
        <v>0</v>
      </c>
      <c r="AZ20" s="386">
        <f t="shared" si="32"/>
        <v>0</v>
      </c>
      <c r="BA20" s="386">
        <f t="shared" si="33"/>
        <v>0</v>
      </c>
      <c r="BB20" s="386">
        <f t="shared" si="34"/>
        <v>0</v>
      </c>
      <c r="BC20" s="386">
        <f t="shared" si="35"/>
        <v>0</v>
      </c>
    </row>
    <row r="21" spans="1:55" x14ac:dyDescent="0.2">
      <c r="A21" s="218">
        <v>77</v>
      </c>
      <c r="B21" s="130" t="str">
        <f>IF(ISNA(VLOOKUP($A21,SUMMARY!$A$5:$BT$4995,3,0)),"",VLOOKUP($A21,SUMMARY!$A$5:$BT$4995,3,0))</f>
        <v>JULY</v>
      </c>
      <c r="C21" s="130">
        <f>IF(ISNA(VLOOKUP($A21,SUMMARY!$A$5:$BT$4995,4,0)),"",VLOOKUP($A21,SUMMARY!$A$5:$BT$4995,4,0))</f>
        <v>0</v>
      </c>
      <c r="D21" s="359">
        <f>IF(ISNA(VLOOKUP($A21,SUMMARY!$A$5:$BT$4995,5,0)),"",VLOOKUP($A21,SUMMARY!$A$5:$BT$4995,5,0))</f>
        <v>0</v>
      </c>
      <c r="E21" s="130" t="str">
        <f>IF(ISNA(VLOOKUP($A21,SUMMARY!$A$5:$BT$4995,10,0)),"",VLOOKUP($A21,SUMMARY!$A$5:$BT$4995,10,0))</f>
        <v>YKW</v>
      </c>
      <c r="F21" s="130">
        <f>IF(ISNA(VLOOKUP($A21,SUMMARY!$A$5:$BT$4995,52,0)),"",VLOOKUP($A21,SUMMARY!$A$5:$BT$4995,52,0))</f>
        <v>0</v>
      </c>
      <c r="G21" s="130" t="str">
        <f>IF(ISNA(VLOOKUP($A21,SUMMARY!$A$5:$BT$4995,12,0)),"",VLOOKUP($A21,SUMMARY!$A$5:$BT$4995,12,0))</f>
        <v>STAX @100%</v>
      </c>
      <c r="H21" s="360">
        <f>IF(ISNA(VLOOKUP($A21,SUMMARY!$A$5:$BT$4995,11,0)),"",VLOOKUP($A21,SUMMARY!$A$5:$BT$4995,11,0))</f>
        <v>84000</v>
      </c>
      <c r="I21" s="360">
        <f>IF(ISNA(VLOOKUP($A21,SUMMARY!$A$5:$BT$4995,14,0)),"",VLOOKUP($A21,SUMMARY!$A$5:$BT$4995,14,0))</f>
        <v>0</v>
      </c>
      <c r="J21" s="360">
        <f>IF(ISNA(VLOOKUP($A21,SUMMARY!$A$5:$BT$4995,15,0)),"",VLOOKUP($A21,SUMMARY!$A$5:$BT$4995,15,0))</f>
        <v>0</v>
      </c>
      <c r="K21" s="360">
        <f>IF(ISNA(VLOOKUP($A21,SUMMARY!$A$5:$BT$4995,16,0)),"",VLOOKUP($A21,SUMMARY!$A$5:$BT$4995,16,0))</f>
        <v>4620</v>
      </c>
      <c r="L21" s="360">
        <f>IF(ISNA(VLOOKUP($A21,SUMMARY!$A$5:$BT$4995,17,0)),"",VLOOKUP($A21,SUMMARY!$A$5:$BT$4995,17,0))</f>
        <v>0</v>
      </c>
      <c r="M21" s="360">
        <f>IF(ISNA(VLOOKUP($A21,SUMMARY!$A$5:$BT$4995,18,0)),"",VLOOKUP($A21,SUMMARY!$A$5:$BT$4995,18,0))</f>
        <v>0</v>
      </c>
      <c r="N21" s="360">
        <f>IF(ISNA(VLOOKUP($A21,SUMMARY!$A$5:$BT$4995,19,0)),"",VLOOKUP($A21,SUMMARY!$A$5:$BT$4995,19,0))</f>
        <v>0</v>
      </c>
      <c r="O21" s="360">
        <f>IF(ISNA(VLOOKUP($A21,SUMMARY!$A$5:$BT$4995,20,0)),"",VLOOKUP($A21,SUMMARY!$A$5:$BT$4995,21,0))</f>
        <v>0</v>
      </c>
      <c r="P21" s="360">
        <f>IF(ISNA(VLOOKUP($A21,SUMMARY!$A$5:$BT$4995,19,0)),"",VLOOKUP($A21,SUMMARY!$A$5:$BT$4995,19,0))</f>
        <v>0</v>
      </c>
      <c r="R21" s="386">
        <f t="shared" si="0"/>
        <v>0</v>
      </c>
      <c r="S21" s="386">
        <f t="shared" si="1"/>
        <v>0</v>
      </c>
      <c r="T21" s="386">
        <f t="shared" si="2"/>
        <v>0</v>
      </c>
      <c r="U21" s="386">
        <f t="shared" si="3"/>
        <v>0</v>
      </c>
      <c r="V21" s="386">
        <f t="shared" si="4"/>
        <v>0</v>
      </c>
      <c r="W21" s="386">
        <f t="shared" si="5"/>
        <v>0</v>
      </c>
      <c r="X21" s="386">
        <f t="shared" si="6"/>
        <v>4620</v>
      </c>
      <c r="Y21" s="386">
        <f t="shared" si="7"/>
        <v>0</v>
      </c>
      <c r="Z21" s="386">
        <f t="shared" si="8"/>
        <v>0</v>
      </c>
      <c r="AA21" s="386">
        <f t="shared" si="9"/>
        <v>0</v>
      </c>
      <c r="AB21" s="386">
        <f t="shared" si="10"/>
        <v>0</v>
      </c>
      <c r="AC21" s="386">
        <f t="shared" si="11"/>
        <v>0</v>
      </c>
      <c r="AD21" s="367"/>
      <c r="AE21" s="386">
        <f t="shared" si="12"/>
        <v>0</v>
      </c>
      <c r="AF21" s="386">
        <f t="shared" si="13"/>
        <v>0</v>
      </c>
      <c r="AG21" s="386">
        <f t="shared" si="14"/>
        <v>0</v>
      </c>
      <c r="AH21" s="386">
        <f t="shared" si="15"/>
        <v>0</v>
      </c>
      <c r="AI21" s="386">
        <f t="shared" si="16"/>
        <v>0</v>
      </c>
      <c r="AJ21" s="386">
        <f t="shared" si="17"/>
        <v>0</v>
      </c>
      <c r="AK21" s="386">
        <f t="shared" si="18"/>
        <v>0</v>
      </c>
      <c r="AL21" s="386">
        <f t="shared" si="19"/>
        <v>0</v>
      </c>
      <c r="AM21" s="386">
        <f t="shared" si="20"/>
        <v>0</v>
      </c>
      <c r="AN21" s="386">
        <f t="shared" si="21"/>
        <v>0</v>
      </c>
      <c r="AO21" s="386">
        <f t="shared" si="22"/>
        <v>0</v>
      </c>
      <c r="AP21" s="386">
        <f t="shared" si="23"/>
        <v>0</v>
      </c>
      <c r="AQ21" s="367"/>
      <c r="AR21" s="386">
        <f t="shared" si="24"/>
        <v>0</v>
      </c>
      <c r="AS21" s="386">
        <f t="shared" si="25"/>
        <v>0</v>
      </c>
      <c r="AT21" s="386">
        <f t="shared" si="26"/>
        <v>0</v>
      </c>
      <c r="AU21" s="386">
        <f t="shared" si="27"/>
        <v>0</v>
      </c>
      <c r="AV21" s="386">
        <f t="shared" si="28"/>
        <v>0</v>
      </c>
      <c r="AW21" s="386">
        <f t="shared" si="29"/>
        <v>0</v>
      </c>
      <c r="AX21" s="386">
        <f t="shared" si="30"/>
        <v>0</v>
      </c>
      <c r="AY21" s="386">
        <f t="shared" si="31"/>
        <v>0</v>
      </c>
      <c r="AZ21" s="386">
        <f t="shared" si="32"/>
        <v>0</v>
      </c>
      <c r="BA21" s="386">
        <f t="shared" si="33"/>
        <v>0</v>
      </c>
      <c r="BB21" s="386">
        <f t="shared" si="34"/>
        <v>0</v>
      </c>
      <c r="BC21" s="386">
        <f t="shared" si="35"/>
        <v>0</v>
      </c>
    </row>
    <row r="22" spans="1:55" x14ac:dyDescent="0.2">
      <c r="A22" s="218"/>
      <c r="B22" s="130" t="str">
        <f>IF(ISNA(VLOOKUP($A22,SUMMARY!$A$5:$BT$4995,3,0)),"",VLOOKUP($A22,SUMMARY!$A$5:$BT$4995,3,0))</f>
        <v/>
      </c>
      <c r="C22" s="130" t="str">
        <f>IF(ISNA(VLOOKUP($A22,SUMMARY!$A$5:$BT$4995,4,0)),"",VLOOKUP($A22,SUMMARY!$A$5:$BT$4995,4,0))</f>
        <v/>
      </c>
      <c r="D22" s="359" t="str">
        <f>IF(ISNA(VLOOKUP($A22,SUMMARY!$A$5:$BT$4995,5,0)),"",VLOOKUP($A22,SUMMARY!$A$5:$BT$4995,5,0))</f>
        <v/>
      </c>
      <c r="E22" s="130" t="str">
        <f>IF(ISNA(VLOOKUP($A22,SUMMARY!$A$5:$BT$4995,10,0)),"",VLOOKUP($A22,SUMMARY!$A$5:$BT$4995,10,0))</f>
        <v/>
      </c>
      <c r="F22" s="130" t="str">
        <f>IF(ISNA(VLOOKUP($A22,SUMMARY!$A$5:$BT$4995,52,0)),"",VLOOKUP($A22,SUMMARY!$A$5:$BT$4995,52,0))</f>
        <v/>
      </c>
      <c r="G22" s="130" t="str">
        <f>IF(ISNA(VLOOKUP($A22,SUMMARY!$A$5:$BT$4995,12,0)),"",VLOOKUP($A22,SUMMARY!$A$5:$BT$4995,12,0))</f>
        <v/>
      </c>
      <c r="H22" s="360" t="str">
        <f>IF(ISNA(VLOOKUP($A22,SUMMARY!$A$5:$BT$4995,11,0)),"",VLOOKUP($A22,SUMMARY!$A$5:$BT$4995,11,0))</f>
        <v/>
      </c>
      <c r="I22" s="360" t="str">
        <f>IF(ISNA(VLOOKUP($A22,SUMMARY!$A$5:$BT$4995,14,0)),"",VLOOKUP($A22,SUMMARY!$A$5:$BT$4995,14,0))</f>
        <v/>
      </c>
      <c r="J22" s="360" t="str">
        <f>IF(ISNA(VLOOKUP($A22,SUMMARY!$A$5:$BT$4995,15,0)),"",VLOOKUP($A22,SUMMARY!$A$5:$BT$4995,15,0))</f>
        <v/>
      </c>
      <c r="K22" s="360" t="str">
        <f>IF(ISNA(VLOOKUP($A22,SUMMARY!$A$5:$BT$4995,16,0)),"",VLOOKUP($A22,SUMMARY!$A$5:$BT$4995,16,0))</f>
        <v/>
      </c>
      <c r="L22" s="360" t="str">
        <f>IF(ISNA(VLOOKUP($A22,SUMMARY!$A$5:$BT$4995,17,0)),"",VLOOKUP($A22,SUMMARY!$A$5:$BT$4995,17,0))</f>
        <v/>
      </c>
      <c r="M22" s="360" t="str">
        <f>IF(ISNA(VLOOKUP($A22,SUMMARY!$A$5:$BT$4995,18,0)),"",VLOOKUP($A22,SUMMARY!$A$5:$BT$4995,18,0))</f>
        <v/>
      </c>
      <c r="N22" s="360" t="str">
        <f>IF(ISNA(VLOOKUP($A22,SUMMARY!$A$5:$BT$4995,19,0)),"",VLOOKUP($A22,SUMMARY!$A$5:$BT$4995,19,0))</f>
        <v/>
      </c>
      <c r="O22" s="360" t="str">
        <f>IF(ISNA(VLOOKUP($A22,SUMMARY!$A$5:$BT$4995,20,0)),"",VLOOKUP($A22,SUMMARY!$A$5:$BT$4995,21,0))</f>
        <v/>
      </c>
      <c r="P22" s="360" t="str">
        <f>IF(ISNA(VLOOKUP($A22,SUMMARY!$A$5:$BT$4995,19,0)),"",VLOOKUP($A22,SUMMARY!$A$5:$BT$4995,19,0))</f>
        <v/>
      </c>
      <c r="R22" s="386">
        <f t="shared" si="0"/>
        <v>0</v>
      </c>
      <c r="S22" s="386">
        <f t="shared" si="1"/>
        <v>0</v>
      </c>
      <c r="T22" s="386">
        <f t="shared" si="2"/>
        <v>0</v>
      </c>
      <c r="U22" s="386">
        <f t="shared" si="3"/>
        <v>0</v>
      </c>
      <c r="V22" s="386">
        <f t="shared" si="4"/>
        <v>0</v>
      </c>
      <c r="W22" s="386">
        <f t="shared" si="5"/>
        <v>0</v>
      </c>
      <c r="X22" s="386">
        <f t="shared" si="6"/>
        <v>0</v>
      </c>
      <c r="Y22" s="386">
        <f t="shared" si="7"/>
        <v>0</v>
      </c>
      <c r="Z22" s="386">
        <f t="shared" si="8"/>
        <v>0</v>
      </c>
      <c r="AA22" s="386">
        <f t="shared" si="9"/>
        <v>0</v>
      </c>
      <c r="AB22" s="386">
        <f t="shared" si="10"/>
        <v>0</v>
      </c>
      <c r="AC22" s="386">
        <f t="shared" si="11"/>
        <v>0</v>
      </c>
      <c r="AD22" s="367"/>
      <c r="AE22" s="386">
        <f t="shared" si="12"/>
        <v>0</v>
      </c>
      <c r="AF22" s="386">
        <f t="shared" si="13"/>
        <v>0</v>
      </c>
      <c r="AG22" s="386">
        <f t="shared" si="14"/>
        <v>0</v>
      </c>
      <c r="AH22" s="386">
        <f t="shared" si="15"/>
        <v>0</v>
      </c>
      <c r="AI22" s="386">
        <f t="shared" si="16"/>
        <v>0</v>
      </c>
      <c r="AJ22" s="386">
        <f t="shared" si="17"/>
        <v>0</v>
      </c>
      <c r="AK22" s="386">
        <f t="shared" si="18"/>
        <v>0</v>
      </c>
      <c r="AL22" s="386">
        <f t="shared" si="19"/>
        <v>0</v>
      </c>
      <c r="AM22" s="386">
        <f t="shared" si="20"/>
        <v>0</v>
      </c>
      <c r="AN22" s="386">
        <f t="shared" si="21"/>
        <v>0</v>
      </c>
      <c r="AO22" s="386">
        <f t="shared" si="22"/>
        <v>0</v>
      </c>
      <c r="AP22" s="386">
        <f t="shared" si="23"/>
        <v>0</v>
      </c>
      <c r="AQ22" s="367"/>
      <c r="AR22" s="386">
        <f t="shared" si="24"/>
        <v>0</v>
      </c>
      <c r="AS22" s="386">
        <f t="shared" si="25"/>
        <v>0</v>
      </c>
      <c r="AT22" s="386">
        <f t="shared" si="26"/>
        <v>0</v>
      </c>
      <c r="AU22" s="386">
        <f t="shared" si="27"/>
        <v>0</v>
      </c>
      <c r="AV22" s="386">
        <f t="shared" si="28"/>
        <v>0</v>
      </c>
      <c r="AW22" s="386">
        <f t="shared" si="29"/>
        <v>0</v>
      </c>
      <c r="AX22" s="386">
        <f t="shared" si="30"/>
        <v>0</v>
      </c>
      <c r="AY22" s="386">
        <f t="shared" si="31"/>
        <v>0</v>
      </c>
      <c r="AZ22" s="386">
        <f t="shared" si="32"/>
        <v>0</v>
      </c>
      <c r="BA22" s="386">
        <f t="shared" si="33"/>
        <v>0</v>
      </c>
      <c r="BB22" s="386">
        <f t="shared" si="34"/>
        <v>0</v>
      </c>
      <c r="BC22" s="386">
        <f t="shared" si="35"/>
        <v>0</v>
      </c>
    </row>
    <row r="23" spans="1:55" x14ac:dyDescent="0.2">
      <c r="A23" s="218"/>
      <c r="B23" s="130" t="str">
        <f>IF(ISNA(VLOOKUP($A23,SUMMARY!$A$5:$BT$4995,3,0)),"",VLOOKUP($A23,SUMMARY!$A$5:$BT$4995,3,0))</f>
        <v/>
      </c>
      <c r="C23" s="130" t="str">
        <f>IF(ISNA(VLOOKUP($A23,SUMMARY!$A$5:$BT$4995,4,0)),"",VLOOKUP($A23,SUMMARY!$A$5:$BT$4995,4,0))</f>
        <v/>
      </c>
      <c r="D23" s="359" t="str">
        <f>IF(ISNA(VLOOKUP($A23,SUMMARY!$A$5:$BT$4995,5,0)),"",VLOOKUP($A23,SUMMARY!$A$5:$BT$4995,5,0))</f>
        <v/>
      </c>
      <c r="E23" s="130" t="str">
        <f>IF(ISNA(VLOOKUP($A23,SUMMARY!$A$5:$BT$4995,10,0)),"",VLOOKUP($A23,SUMMARY!$A$5:$BT$4995,10,0))</f>
        <v/>
      </c>
      <c r="F23" s="130" t="str">
        <f>IF(ISNA(VLOOKUP($A23,SUMMARY!$A$5:$BT$4995,52,0)),"",VLOOKUP($A23,SUMMARY!$A$5:$BT$4995,52,0))</f>
        <v/>
      </c>
      <c r="G23" s="130" t="str">
        <f>IF(ISNA(VLOOKUP($A23,SUMMARY!$A$5:$BT$4995,12,0)),"",VLOOKUP($A23,SUMMARY!$A$5:$BT$4995,12,0))</f>
        <v/>
      </c>
      <c r="H23" s="360" t="str">
        <f>IF(ISNA(VLOOKUP($A23,SUMMARY!$A$5:$BT$4995,11,0)),"",VLOOKUP($A23,SUMMARY!$A$5:$BT$4995,11,0))</f>
        <v/>
      </c>
      <c r="I23" s="360" t="str">
        <f>IF(ISNA(VLOOKUP($A23,SUMMARY!$A$5:$BT$4995,14,0)),"",VLOOKUP($A23,SUMMARY!$A$5:$BT$4995,14,0))</f>
        <v/>
      </c>
      <c r="J23" s="360" t="str">
        <f>IF(ISNA(VLOOKUP($A23,SUMMARY!$A$5:$BT$4995,15,0)),"",VLOOKUP($A23,SUMMARY!$A$5:$BT$4995,15,0))</f>
        <v/>
      </c>
      <c r="K23" s="360" t="str">
        <f>IF(ISNA(VLOOKUP($A23,SUMMARY!$A$5:$BT$4995,16,0)),"",VLOOKUP($A23,SUMMARY!$A$5:$BT$4995,16,0))</f>
        <v/>
      </c>
      <c r="L23" s="360" t="str">
        <f>IF(ISNA(VLOOKUP($A23,SUMMARY!$A$5:$BT$4995,17,0)),"",VLOOKUP($A23,SUMMARY!$A$5:$BT$4995,17,0))</f>
        <v/>
      </c>
      <c r="M23" s="360" t="str">
        <f>IF(ISNA(VLOOKUP($A23,SUMMARY!$A$5:$BT$4995,18,0)),"",VLOOKUP($A23,SUMMARY!$A$5:$BT$4995,18,0))</f>
        <v/>
      </c>
      <c r="N23" s="360" t="str">
        <f>IF(ISNA(VLOOKUP($A23,SUMMARY!$A$5:$BT$4995,19,0)),"",VLOOKUP($A23,SUMMARY!$A$5:$BT$4995,19,0))</f>
        <v/>
      </c>
      <c r="O23" s="360" t="str">
        <f>IF(ISNA(VLOOKUP($A23,SUMMARY!$A$5:$BT$4995,20,0)),"",VLOOKUP($A23,SUMMARY!$A$5:$BT$4995,21,0))</f>
        <v/>
      </c>
      <c r="P23" s="360" t="str">
        <f>IF(ISNA(VLOOKUP($A23,SUMMARY!$A$5:$BT$4995,19,0)),"",VLOOKUP($A23,SUMMARY!$A$5:$BT$4995,19,0))</f>
        <v/>
      </c>
      <c r="R23" s="386">
        <f t="shared" si="0"/>
        <v>0</v>
      </c>
      <c r="S23" s="386">
        <f t="shared" si="1"/>
        <v>0</v>
      </c>
      <c r="T23" s="386">
        <f t="shared" si="2"/>
        <v>0</v>
      </c>
      <c r="U23" s="386">
        <f t="shared" si="3"/>
        <v>0</v>
      </c>
      <c r="V23" s="386">
        <f t="shared" si="4"/>
        <v>0</v>
      </c>
      <c r="W23" s="386">
        <f t="shared" si="5"/>
        <v>0</v>
      </c>
      <c r="X23" s="386">
        <f t="shared" si="6"/>
        <v>0</v>
      </c>
      <c r="Y23" s="386">
        <f t="shared" si="7"/>
        <v>0</v>
      </c>
      <c r="Z23" s="386">
        <f t="shared" si="8"/>
        <v>0</v>
      </c>
      <c r="AA23" s="386">
        <f t="shared" si="9"/>
        <v>0</v>
      </c>
      <c r="AB23" s="386">
        <f t="shared" si="10"/>
        <v>0</v>
      </c>
      <c r="AC23" s="386">
        <f t="shared" si="11"/>
        <v>0</v>
      </c>
      <c r="AD23" s="367"/>
      <c r="AE23" s="386">
        <f t="shared" si="12"/>
        <v>0</v>
      </c>
      <c r="AF23" s="386">
        <f t="shared" si="13"/>
        <v>0</v>
      </c>
      <c r="AG23" s="386">
        <f t="shared" si="14"/>
        <v>0</v>
      </c>
      <c r="AH23" s="386">
        <f t="shared" si="15"/>
        <v>0</v>
      </c>
      <c r="AI23" s="386">
        <f t="shared" si="16"/>
        <v>0</v>
      </c>
      <c r="AJ23" s="386">
        <f t="shared" si="17"/>
        <v>0</v>
      </c>
      <c r="AK23" s="386">
        <f t="shared" si="18"/>
        <v>0</v>
      </c>
      <c r="AL23" s="386">
        <f t="shared" si="19"/>
        <v>0</v>
      </c>
      <c r="AM23" s="386">
        <f t="shared" si="20"/>
        <v>0</v>
      </c>
      <c r="AN23" s="386">
        <f t="shared" si="21"/>
        <v>0</v>
      </c>
      <c r="AO23" s="386">
        <f t="shared" si="22"/>
        <v>0</v>
      </c>
      <c r="AP23" s="386">
        <f t="shared" si="23"/>
        <v>0</v>
      </c>
      <c r="AQ23" s="367"/>
      <c r="AR23" s="386">
        <f t="shared" si="24"/>
        <v>0</v>
      </c>
      <c r="AS23" s="386">
        <f t="shared" si="25"/>
        <v>0</v>
      </c>
      <c r="AT23" s="386">
        <f t="shared" si="26"/>
        <v>0</v>
      </c>
      <c r="AU23" s="386">
        <f t="shared" si="27"/>
        <v>0</v>
      </c>
      <c r="AV23" s="386">
        <f t="shared" si="28"/>
        <v>0</v>
      </c>
      <c r="AW23" s="386">
        <f t="shared" si="29"/>
        <v>0</v>
      </c>
      <c r="AX23" s="386">
        <f t="shared" si="30"/>
        <v>0</v>
      </c>
      <c r="AY23" s="386">
        <f t="shared" si="31"/>
        <v>0</v>
      </c>
      <c r="AZ23" s="386">
        <f t="shared" si="32"/>
        <v>0</v>
      </c>
      <c r="BA23" s="386">
        <f t="shared" si="33"/>
        <v>0</v>
      </c>
      <c r="BB23" s="386">
        <f t="shared" si="34"/>
        <v>0</v>
      </c>
      <c r="BC23" s="386">
        <f t="shared" si="35"/>
        <v>0</v>
      </c>
    </row>
    <row r="24" spans="1:55" x14ac:dyDescent="0.2">
      <c r="A24" s="218"/>
      <c r="B24" s="130" t="str">
        <f>IF(ISNA(VLOOKUP($A24,SUMMARY!$A$5:$BT$4995,3,0)),"",VLOOKUP($A24,SUMMARY!$A$5:$BT$4995,3,0))</f>
        <v/>
      </c>
      <c r="C24" s="130" t="str">
        <f>IF(ISNA(VLOOKUP($A24,SUMMARY!$A$5:$BT$4995,4,0)),"",VLOOKUP($A24,SUMMARY!$A$5:$BT$4995,4,0))</f>
        <v/>
      </c>
      <c r="D24" s="359" t="str">
        <f>IF(ISNA(VLOOKUP($A24,SUMMARY!$A$5:$BT$4995,5,0)),"",VLOOKUP($A24,SUMMARY!$A$5:$BT$4995,5,0))</f>
        <v/>
      </c>
      <c r="E24" s="130" t="str">
        <f>IF(ISNA(VLOOKUP($A24,SUMMARY!$A$5:$BT$4995,10,0)),"",VLOOKUP($A24,SUMMARY!$A$5:$BT$4995,10,0))</f>
        <v/>
      </c>
      <c r="F24" s="130" t="str">
        <f>IF(ISNA(VLOOKUP($A24,SUMMARY!$A$5:$BT$4995,52,0)),"",VLOOKUP($A24,SUMMARY!$A$5:$BT$4995,52,0))</f>
        <v/>
      </c>
      <c r="G24" s="130" t="str">
        <f>IF(ISNA(VLOOKUP($A24,SUMMARY!$A$5:$BT$4995,12,0)),"",VLOOKUP($A24,SUMMARY!$A$5:$BT$4995,12,0))</f>
        <v/>
      </c>
      <c r="H24" s="360" t="str">
        <f>IF(ISNA(VLOOKUP($A24,SUMMARY!$A$5:$BT$4995,11,0)),"",VLOOKUP($A24,SUMMARY!$A$5:$BT$4995,11,0))</f>
        <v/>
      </c>
      <c r="I24" s="360" t="str">
        <f>IF(ISNA(VLOOKUP($A24,SUMMARY!$A$5:$BT$4995,14,0)),"",VLOOKUP($A24,SUMMARY!$A$5:$BT$4995,14,0))</f>
        <v/>
      </c>
      <c r="J24" s="360" t="str">
        <f>IF(ISNA(VLOOKUP($A24,SUMMARY!$A$5:$BT$4995,15,0)),"",VLOOKUP($A24,SUMMARY!$A$5:$BT$4995,15,0))</f>
        <v/>
      </c>
      <c r="K24" s="360" t="str">
        <f>IF(ISNA(VLOOKUP($A24,SUMMARY!$A$5:$BT$4995,16,0)),"",VLOOKUP($A24,SUMMARY!$A$5:$BT$4995,16,0))</f>
        <v/>
      </c>
      <c r="L24" s="360" t="str">
        <f>IF(ISNA(VLOOKUP($A24,SUMMARY!$A$5:$BT$4995,17,0)),"",VLOOKUP($A24,SUMMARY!$A$5:$BT$4995,17,0))</f>
        <v/>
      </c>
      <c r="M24" s="360" t="str">
        <f>IF(ISNA(VLOOKUP($A24,SUMMARY!$A$5:$BT$4995,18,0)),"",VLOOKUP($A24,SUMMARY!$A$5:$BT$4995,18,0))</f>
        <v/>
      </c>
      <c r="N24" s="360" t="str">
        <f>IF(ISNA(VLOOKUP($A24,SUMMARY!$A$5:$BT$4995,19,0)),"",VLOOKUP($A24,SUMMARY!$A$5:$BT$4995,19,0))</f>
        <v/>
      </c>
      <c r="O24" s="360" t="str">
        <f>IF(ISNA(VLOOKUP($A24,SUMMARY!$A$5:$BT$4995,20,0)),"",VLOOKUP($A24,SUMMARY!$A$5:$BT$4995,21,0))</f>
        <v/>
      </c>
      <c r="P24" s="360" t="str">
        <f>IF(ISNA(VLOOKUP($A24,SUMMARY!$A$5:$BT$4995,19,0)),"",VLOOKUP($A24,SUMMARY!$A$5:$BT$4995,19,0))</f>
        <v/>
      </c>
      <c r="R24" s="386">
        <f t="shared" si="0"/>
        <v>0</v>
      </c>
      <c r="S24" s="386">
        <f t="shared" si="1"/>
        <v>0</v>
      </c>
      <c r="T24" s="386">
        <f t="shared" si="2"/>
        <v>0</v>
      </c>
      <c r="U24" s="386">
        <f t="shared" si="3"/>
        <v>0</v>
      </c>
      <c r="V24" s="386">
        <f t="shared" si="4"/>
        <v>0</v>
      </c>
      <c r="W24" s="386">
        <f t="shared" si="5"/>
        <v>0</v>
      </c>
      <c r="X24" s="386">
        <f t="shared" si="6"/>
        <v>0</v>
      </c>
      <c r="Y24" s="386">
        <f t="shared" si="7"/>
        <v>0</v>
      </c>
      <c r="Z24" s="386">
        <f t="shared" si="8"/>
        <v>0</v>
      </c>
      <c r="AA24" s="386">
        <f t="shared" si="9"/>
        <v>0</v>
      </c>
      <c r="AB24" s="386">
        <f t="shared" si="10"/>
        <v>0</v>
      </c>
      <c r="AC24" s="386">
        <f t="shared" si="11"/>
        <v>0</v>
      </c>
      <c r="AD24" s="367"/>
      <c r="AE24" s="386">
        <f t="shared" si="12"/>
        <v>0</v>
      </c>
      <c r="AF24" s="386">
        <f t="shared" si="13"/>
        <v>0</v>
      </c>
      <c r="AG24" s="386">
        <f t="shared" si="14"/>
        <v>0</v>
      </c>
      <c r="AH24" s="386">
        <f t="shared" si="15"/>
        <v>0</v>
      </c>
      <c r="AI24" s="386">
        <f t="shared" si="16"/>
        <v>0</v>
      </c>
      <c r="AJ24" s="386">
        <f t="shared" si="17"/>
        <v>0</v>
      </c>
      <c r="AK24" s="386">
        <f t="shared" si="18"/>
        <v>0</v>
      </c>
      <c r="AL24" s="386">
        <f t="shared" si="19"/>
        <v>0</v>
      </c>
      <c r="AM24" s="386">
        <f t="shared" si="20"/>
        <v>0</v>
      </c>
      <c r="AN24" s="386">
        <f t="shared" si="21"/>
        <v>0</v>
      </c>
      <c r="AO24" s="386">
        <f t="shared" si="22"/>
        <v>0</v>
      </c>
      <c r="AP24" s="386">
        <f t="shared" si="23"/>
        <v>0</v>
      </c>
      <c r="AQ24" s="367"/>
      <c r="AR24" s="386">
        <f t="shared" si="24"/>
        <v>0</v>
      </c>
      <c r="AS24" s="386">
        <f t="shared" si="25"/>
        <v>0</v>
      </c>
      <c r="AT24" s="386">
        <f t="shared" si="26"/>
        <v>0</v>
      </c>
      <c r="AU24" s="386">
        <f t="shared" si="27"/>
        <v>0</v>
      </c>
      <c r="AV24" s="386">
        <f t="shared" si="28"/>
        <v>0</v>
      </c>
      <c r="AW24" s="386">
        <f t="shared" si="29"/>
        <v>0</v>
      </c>
      <c r="AX24" s="386">
        <f t="shared" si="30"/>
        <v>0</v>
      </c>
      <c r="AY24" s="386">
        <f t="shared" si="31"/>
        <v>0</v>
      </c>
      <c r="AZ24" s="386">
        <f t="shared" si="32"/>
        <v>0</v>
      </c>
      <c r="BA24" s="386">
        <f t="shared" si="33"/>
        <v>0</v>
      </c>
      <c r="BB24" s="386">
        <f t="shared" si="34"/>
        <v>0</v>
      </c>
      <c r="BC24" s="386">
        <f t="shared" si="35"/>
        <v>0</v>
      </c>
    </row>
    <row r="25" spans="1:55" x14ac:dyDescent="0.2">
      <c r="A25" s="218"/>
      <c r="B25" s="130" t="str">
        <f>IF(ISNA(VLOOKUP($A25,SUMMARY!$A$5:$BT$4995,3,0)),"",VLOOKUP($A25,SUMMARY!$A$5:$BT$4995,3,0))</f>
        <v/>
      </c>
      <c r="C25" s="130" t="str">
        <f>IF(ISNA(VLOOKUP($A25,SUMMARY!$A$5:$BT$4995,4,0)),"",VLOOKUP($A25,SUMMARY!$A$5:$BT$4995,4,0))</f>
        <v/>
      </c>
      <c r="D25" s="359" t="str">
        <f>IF(ISNA(VLOOKUP($A25,SUMMARY!$A$5:$BT$4995,5,0)),"",VLOOKUP($A25,SUMMARY!$A$5:$BT$4995,5,0))</f>
        <v/>
      </c>
      <c r="E25" s="130" t="str">
        <f>IF(ISNA(VLOOKUP($A25,SUMMARY!$A$5:$BT$4995,10,0)),"",VLOOKUP($A25,SUMMARY!$A$5:$BT$4995,10,0))</f>
        <v/>
      </c>
      <c r="F25" s="130" t="str">
        <f>IF(ISNA(VLOOKUP($A25,SUMMARY!$A$5:$BT$4995,52,0)),"",VLOOKUP($A25,SUMMARY!$A$5:$BT$4995,52,0))</f>
        <v/>
      </c>
      <c r="G25" s="130" t="str">
        <f>IF(ISNA(VLOOKUP($A25,SUMMARY!$A$5:$BT$4995,12,0)),"",VLOOKUP($A25,SUMMARY!$A$5:$BT$4995,12,0))</f>
        <v/>
      </c>
      <c r="H25" s="360" t="str">
        <f>IF(ISNA(VLOOKUP($A25,SUMMARY!$A$5:$BT$4995,11,0)),"",VLOOKUP($A25,SUMMARY!$A$5:$BT$4995,11,0))</f>
        <v/>
      </c>
      <c r="I25" s="360" t="str">
        <f>IF(ISNA(VLOOKUP($A25,SUMMARY!$A$5:$BT$4995,14,0)),"",VLOOKUP($A25,SUMMARY!$A$5:$BT$4995,14,0))</f>
        <v/>
      </c>
      <c r="J25" s="360" t="str">
        <f>IF(ISNA(VLOOKUP($A25,SUMMARY!$A$5:$BT$4995,15,0)),"",VLOOKUP($A25,SUMMARY!$A$5:$BT$4995,15,0))</f>
        <v/>
      </c>
      <c r="K25" s="360" t="str">
        <f>IF(ISNA(VLOOKUP($A25,SUMMARY!$A$5:$BT$4995,16,0)),"",VLOOKUP($A25,SUMMARY!$A$5:$BT$4995,16,0))</f>
        <v/>
      </c>
      <c r="L25" s="360" t="str">
        <f>IF(ISNA(VLOOKUP($A25,SUMMARY!$A$5:$BT$4995,17,0)),"",VLOOKUP($A25,SUMMARY!$A$5:$BT$4995,17,0))</f>
        <v/>
      </c>
      <c r="M25" s="360" t="str">
        <f>IF(ISNA(VLOOKUP($A25,SUMMARY!$A$5:$BT$4995,18,0)),"",VLOOKUP($A25,SUMMARY!$A$5:$BT$4995,18,0))</f>
        <v/>
      </c>
      <c r="N25" s="360" t="str">
        <f>IF(ISNA(VLOOKUP($A25,SUMMARY!$A$5:$BT$4995,19,0)),"",VLOOKUP($A25,SUMMARY!$A$5:$BT$4995,19,0))</f>
        <v/>
      </c>
      <c r="O25" s="360" t="str">
        <f>IF(ISNA(VLOOKUP($A25,SUMMARY!$A$5:$BT$4995,20,0)),"",VLOOKUP($A25,SUMMARY!$A$5:$BT$4995,21,0))</f>
        <v/>
      </c>
      <c r="P25" s="360" t="str">
        <f>IF(ISNA(VLOOKUP($A25,SUMMARY!$A$5:$BT$4995,19,0)),"",VLOOKUP($A25,SUMMARY!$A$5:$BT$4995,19,0))</f>
        <v/>
      </c>
      <c r="R25" s="386">
        <f t="shared" si="0"/>
        <v>0</v>
      </c>
      <c r="S25" s="386">
        <f t="shared" si="1"/>
        <v>0</v>
      </c>
      <c r="T25" s="386">
        <f t="shared" si="2"/>
        <v>0</v>
      </c>
      <c r="U25" s="386">
        <f t="shared" si="3"/>
        <v>0</v>
      </c>
      <c r="V25" s="386">
        <f t="shared" si="4"/>
        <v>0</v>
      </c>
      <c r="W25" s="386">
        <f t="shared" si="5"/>
        <v>0</v>
      </c>
      <c r="X25" s="386">
        <f t="shared" si="6"/>
        <v>0</v>
      </c>
      <c r="Y25" s="386">
        <f t="shared" si="7"/>
        <v>0</v>
      </c>
      <c r="Z25" s="386">
        <f t="shared" si="8"/>
        <v>0</v>
      </c>
      <c r="AA25" s="386">
        <f t="shared" si="9"/>
        <v>0</v>
      </c>
      <c r="AB25" s="386">
        <f t="shared" si="10"/>
        <v>0</v>
      </c>
      <c r="AC25" s="386">
        <f t="shared" si="11"/>
        <v>0</v>
      </c>
      <c r="AD25" s="367"/>
      <c r="AE25" s="386">
        <f t="shared" si="12"/>
        <v>0</v>
      </c>
      <c r="AF25" s="386">
        <f t="shared" si="13"/>
        <v>0</v>
      </c>
      <c r="AG25" s="386">
        <f t="shared" si="14"/>
        <v>0</v>
      </c>
      <c r="AH25" s="386">
        <f t="shared" si="15"/>
        <v>0</v>
      </c>
      <c r="AI25" s="386">
        <f t="shared" si="16"/>
        <v>0</v>
      </c>
      <c r="AJ25" s="386">
        <f t="shared" si="17"/>
        <v>0</v>
      </c>
      <c r="AK25" s="386">
        <f t="shared" si="18"/>
        <v>0</v>
      </c>
      <c r="AL25" s="386">
        <f t="shared" si="19"/>
        <v>0</v>
      </c>
      <c r="AM25" s="386">
        <f t="shared" si="20"/>
        <v>0</v>
      </c>
      <c r="AN25" s="386">
        <f t="shared" si="21"/>
        <v>0</v>
      </c>
      <c r="AO25" s="386">
        <f t="shared" si="22"/>
        <v>0</v>
      </c>
      <c r="AP25" s="386">
        <f t="shared" si="23"/>
        <v>0</v>
      </c>
      <c r="AQ25" s="367"/>
      <c r="AR25" s="386">
        <f t="shared" si="24"/>
        <v>0</v>
      </c>
      <c r="AS25" s="386">
        <f t="shared" si="25"/>
        <v>0</v>
      </c>
      <c r="AT25" s="386">
        <f t="shared" si="26"/>
        <v>0</v>
      </c>
      <c r="AU25" s="386">
        <f t="shared" si="27"/>
        <v>0</v>
      </c>
      <c r="AV25" s="386">
        <f t="shared" si="28"/>
        <v>0</v>
      </c>
      <c r="AW25" s="386">
        <f t="shared" si="29"/>
        <v>0</v>
      </c>
      <c r="AX25" s="386">
        <f t="shared" si="30"/>
        <v>0</v>
      </c>
      <c r="AY25" s="386">
        <f t="shared" si="31"/>
        <v>0</v>
      </c>
      <c r="AZ25" s="386">
        <f t="shared" si="32"/>
        <v>0</v>
      </c>
      <c r="BA25" s="386">
        <f t="shared" si="33"/>
        <v>0</v>
      </c>
      <c r="BB25" s="386">
        <f t="shared" si="34"/>
        <v>0</v>
      </c>
      <c r="BC25" s="386">
        <f t="shared" si="35"/>
        <v>0</v>
      </c>
    </row>
    <row r="26" spans="1:55" x14ac:dyDescent="0.2">
      <c r="A26" s="218"/>
      <c r="B26" s="130" t="str">
        <f>IF(ISNA(VLOOKUP($A26,SUMMARY!$A$5:$BT$4995,3,0)),"",VLOOKUP($A26,SUMMARY!$A$5:$BT$4995,3,0))</f>
        <v/>
      </c>
      <c r="C26" s="130" t="str">
        <f>IF(ISNA(VLOOKUP($A26,SUMMARY!$A$5:$BT$4995,4,0)),"",VLOOKUP($A26,SUMMARY!$A$5:$BT$4995,4,0))</f>
        <v/>
      </c>
      <c r="D26" s="359" t="str">
        <f>IF(ISNA(VLOOKUP($A26,SUMMARY!$A$5:$BT$4995,5,0)),"",VLOOKUP($A26,SUMMARY!$A$5:$BT$4995,5,0))</f>
        <v/>
      </c>
      <c r="E26" s="130" t="str">
        <f>IF(ISNA(VLOOKUP($A26,SUMMARY!$A$5:$BT$4995,10,0)),"",VLOOKUP($A26,SUMMARY!$A$5:$BT$4995,10,0))</f>
        <v/>
      </c>
      <c r="F26" s="130" t="str">
        <f>IF(ISNA(VLOOKUP($A26,SUMMARY!$A$5:$BT$4995,52,0)),"",VLOOKUP($A26,SUMMARY!$A$5:$BT$4995,52,0))</f>
        <v/>
      </c>
      <c r="G26" s="130" t="str">
        <f>IF(ISNA(VLOOKUP($A26,SUMMARY!$A$5:$BT$4995,12,0)),"",VLOOKUP($A26,SUMMARY!$A$5:$BT$4995,12,0))</f>
        <v/>
      </c>
      <c r="H26" s="360" t="str">
        <f>IF(ISNA(VLOOKUP($A26,SUMMARY!$A$5:$BT$4995,11,0)),"",VLOOKUP($A26,SUMMARY!$A$5:$BT$4995,11,0))</f>
        <v/>
      </c>
      <c r="I26" s="360" t="str">
        <f>IF(ISNA(VLOOKUP($A26,SUMMARY!$A$5:$BT$4995,14,0)),"",VLOOKUP($A26,SUMMARY!$A$5:$BT$4995,14,0))</f>
        <v/>
      </c>
      <c r="J26" s="360" t="str">
        <f>IF(ISNA(VLOOKUP($A26,SUMMARY!$A$5:$BT$4995,15,0)),"",VLOOKUP($A26,SUMMARY!$A$5:$BT$4995,15,0))</f>
        <v/>
      </c>
      <c r="K26" s="360" t="str">
        <f>IF(ISNA(VLOOKUP($A26,SUMMARY!$A$5:$BT$4995,16,0)),"",VLOOKUP($A26,SUMMARY!$A$5:$BT$4995,16,0))</f>
        <v/>
      </c>
      <c r="L26" s="360" t="str">
        <f>IF(ISNA(VLOOKUP($A26,SUMMARY!$A$5:$BT$4995,17,0)),"",VLOOKUP($A26,SUMMARY!$A$5:$BT$4995,17,0))</f>
        <v/>
      </c>
      <c r="M26" s="360" t="str">
        <f>IF(ISNA(VLOOKUP($A26,SUMMARY!$A$5:$BT$4995,18,0)),"",VLOOKUP($A26,SUMMARY!$A$5:$BT$4995,18,0))</f>
        <v/>
      </c>
      <c r="N26" s="360" t="str">
        <f>IF(ISNA(VLOOKUP($A26,SUMMARY!$A$5:$BT$4995,19,0)),"",VLOOKUP($A26,SUMMARY!$A$5:$BT$4995,19,0))</f>
        <v/>
      </c>
      <c r="O26" s="360" t="str">
        <f>IF(ISNA(VLOOKUP($A26,SUMMARY!$A$5:$BT$4995,20,0)),"",VLOOKUP($A26,SUMMARY!$A$5:$BT$4995,21,0))</f>
        <v/>
      </c>
      <c r="P26" s="360" t="str">
        <f>IF(ISNA(VLOOKUP($A26,SUMMARY!$A$5:$BT$4995,19,0)),"",VLOOKUP($A26,SUMMARY!$A$5:$BT$4995,19,0))</f>
        <v/>
      </c>
      <c r="R26" s="386">
        <f t="shared" si="0"/>
        <v>0</v>
      </c>
      <c r="S26" s="386">
        <f t="shared" si="1"/>
        <v>0</v>
      </c>
      <c r="T26" s="386">
        <f t="shared" si="2"/>
        <v>0</v>
      </c>
      <c r="U26" s="386">
        <f t="shared" si="3"/>
        <v>0</v>
      </c>
      <c r="V26" s="386">
        <f t="shared" si="4"/>
        <v>0</v>
      </c>
      <c r="W26" s="386">
        <f t="shared" si="5"/>
        <v>0</v>
      </c>
      <c r="X26" s="386">
        <f t="shared" si="6"/>
        <v>0</v>
      </c>
      <c r="Y26" s="386">
        <f t="shared" si="7"/>
        <v>0</v>
      </c>
      <c r="Z26" s="386">
        <f t="shared" si="8"/>
        <v>0</v>
      </c>
      <c r="AA26" s="386">
        <f t="shared" si="9"/>
        <v>0</v>
      </c>
      <c r="AB26" s="386">
        <f t="shared" si="10"/>
        <v>0</v>
      </c>
      <c r="AC26" s="386">
        <f t="shared" si="11"/>
        <v>0</v>
      </c>
      <c r="AD26" s="367"/>
      <c r="AE26" s="386">
        <f t="shared" si="12"/>
        <v>0</v>
      </c>
      <c r="AF26" s="386">
        <f t="shared" si="13"/>
        <v>0</v>
      </c>
      <c r="AG26" s="386">
        <f t="shared" si="14"/>
        <v>0</v>
      </c>
      <c r="AH26" s="386">
        <f t="shared" si="15"/>
        <v>0</v>
      </c>
      <c r="AI26" s="386">
        <f t="shared" si="16"/>
        <v>0</v>
      </c>
      <c r="AJ26" s="386">
        <f t="shared" si="17"/>
        <v>0</v>
      </c>
      <c r="AK26" s="386">
        <f t="shared" si="18"/>
        <v>0</v>
      </c>
      <c r="AL26" s="386">
        <f t="shared" si="19"/>
        <v>0</v>
      </c>
      <c r="AM26" s="386">
        <f t="shared" si="20"/>
        <v>0</v>
      </c>
      <c r="AN26" s="386">
        <f t="shared" si="21"/>
        <v>0</v>
      </c>
      <c r="AO26" s="386">
        <f t="shared" si="22"/>
        <v>0</v>
      </c>
      <c r="AP26" s="386">
        <f t="shared" si="23"/>
        <v>0</v>
      </c>
      <c r="AQ26" s="367"/>
      <c r="AR26" s="386">
        <f t="shared" si="24"/>
        <v>0</v>
      </c>
      <c r="AS26" s="386">
        <f t="shared" si="25"/>
        <v>0</v>
      </c>
      <c r="AT26" s="386">
        <f t="shared" si="26"/>
        <v>0</v>
      </c>
      <c r="AU26" s="386">
        <f t="shared" si="27"/>
        <v>0</v>
      </c>
      <c r="AV26" s="386">
        <f t="shared" si="28"/>
        <v>0</v>
      </c>
      <c r="AW26" s="386">
        <f t="shared" si="29"/>
        <v>0</v>
      </c>
      <c r="AX26" s="386">
        <f t="shared" si="30"/>
        <v>0</v>
      </c>
      <c r="AY26" s="386">
        <f t="shared" si="31"/>
        <v>0</v>
      </c>
      <c r="AZ26" s="386">
        <f t="shared" si="32"/>
        <v>0</v>
      </c>
      <c r="BA26" s="386">
        <f t="shared" si="33"/>
        <v>0</v>
      </c>
      <c r="BB26" s="386">
        <f t="shared" si="34"/>
        <v>0</v>
      </c>
      <c r="BC26" s="386">
        <f t="shared" si="35"/>
        <v>0</v>
      </c>
    </row>
    <row r="27" spans="1:55" x14ac:dyDescent="0.2">
      <c r="R27" s="368">
        <f>SUBTOTAL(109,R5:R26)</f>
        <v>0</v>
      </c>
      <c r="S27" s="368">
        <f t="shared" ref="S27:BC27" si="36">SUBTOTAL(109,S5:S26)</f>
        <v>0</v>
      </c>
      <c r="T27" s="368">
        <v>23049</v>
      </c>
      <c r="U27" s="368">
        <f t="shared" si="36"/>
        <v>1732</v>
      </c>
      <c r="V27" s="368">
        <f t="shared" si="36"/>
        <v>26053</v>
      </c>
      <c r="W27" s="368">
        <f t="shared" si="36"/>
        <v>5536</v>
      </c>
      <c r="X27" s="368">
        <f t="shared" si="36"/>
        <v>7217</v>
      </c>
      <c r="Y27" s="368">
        <f t="shared" si="36"/>
        <v>0</v>
      </c>
      <c r="Z27" s="368">
        <f t="shared" si="36"/>
        <v>0</v>
      </c>
      <c r="AA27" s="368">
        <f t="shared" si="36"/>
        <v>0</v>
      </c>
      <c r="AB27" s="368">
        <f t="shared" si="36"/>
        <v>0</v>
      </c>
      <c r="AC27" s="368">
        <f t="shared" si="36"/>
        <v>0</v>
      </c>
      <c r="AD27" s="367"/>
      <c r="AE27" s="368">
        <f t="shared" si="36"/>
        <v>0</v>
      </c>
      <c r="AF27" s="368">
        <f t="shared" si="36"/>
        <v>0</v>
      </c>
      <c r="AG27" s="368">
        <f t="shared" si="36"/>
        <v>0</v>
      </c>
      <c r="AH27" s="368">
        <f t="shared" si="36"/>
        <v>66000</v>
      </c>
      <c r="AI27" s="368">
        <f t="shared" si="36"/>
        <v>32800</v>
      </c>
      <c r="AJ27" s="368">
        <f t="shared" si="36"/>
        <v>24134</v>
      </c>
      <c r="AK27" s="368">
        <f t="shared" si="36"/>
        <v>315844</v>
      </c>
      <c r="AL27" s="368">
        <f t="shared" si="36"/>
        <v>0</v>
      </c>
      <c r="AM27" s="368">
        <f t="shared" si="36"/>
        <v>0</v>
      </c>
      <c r="AN27" s="368">
        <f t="shared" si="36"/>
        <v>0</v>
      </c>
      <c r="AO27" s="368">
        <f t="shared" si="36"/>
        <v>0</v>
      </c>
      <c r="AP27" s="368">
        <f t="shared" si="36"/>
        <v>0</v>
      </c>
      <c r="AQ27" s="367"/>
      <c r="AR27" s="368">
        <f t="shared" si="36"/>
        <v>0</v>
      </c>
      <c r="AS27" s="368">
        <f t="shared" si="36"/>
        <v>0</v>
      </c>
      <c r="AT27" s="368">
        <f t="shared" si="36"/>
        <v>0</v>
      </c>
      <c r="AU27" s="368">
        <f t="shared" si="36"/>
        <v>0</v>
      </c>
      <c r="AV27" s="368">
        <f t="shared" si="36"/>
        <v>0</v>
      </c>
      <c r="AW27" s="368">
        <f t="shared" si="36"/>
        <v>0</v>
      </c>
      <c r="AX27" s="368">
        <f t="shared" si="36"/>
        <v>0</v>
      </c>
      <c r="AY27" s="368">
        <f t="shared" si="36"/>
        <v>0</v>
      </c>
      <c r="AZ27" s="368">
        <f t="shared" si="36"/>
        <v>0</v>
      </c>
      <c r="BA27" s="368">
        <f t="shared" si="36"/>
        <v>0</v>
      </c>
      <c r="BB27" s="368">
        <f t="shared" si="36"/>
        <v>0</v>
      </c>
      <c r="BC27" s="368">
        <f t="shared" si="36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Y333"/>
  <sheetViews>
    <sheetView showGridLines="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A2" sqref="A2"/>
    </sheetView>
  </sheetViews>
  <sheetFormatPr defaultColWidth="0" defaultRowHeight="12.75" x14ac:dyDescent="0.2"/>
  <cols>
    <col min="1" max="1" width="2.42578125" style="87" customWidth="1"/>
    <col min="2" max="2" width="5.42578125" style="101" customWidth="1"/>
    <col min="3" max="3" width="11.85546875" style="101" customWidth="1"/>
    <col min="4" max="4" width="12" style="101" customWidth="1"/>
    <col min="5" max="5" width="16.7109375" style="101" customWidth="1"/>
    <col min="6" max="6" width="48" style="101" customWidth="1"/>
    <col min="7" max="7" width="27" style="101" customWidth="1"/>
    <col min="8" max="8" width="7.28515625" style="101" customWidth="1"/>
    <col min="9" max="9" width="12.85546875" style="102" bestFit="1" customWidth="1"/>
    <col min="10" max="11" width="12.7109375" style="102" customWidth="1"/>
    <col min="12" max="12" width="9.7109375" style="102" bestFit="1" customWidth="1"/>
    <col min="13" max="13" width="4.7109375" style="101" customWidth="1"/>
    <col min="14" max="14" width="9.28515625" style="101" customWidth="1"/>
    <col min="15" max="15" width="9.28515625" style="87" bestFit="1" customWidth="1"/>
    <col min="16" max="16" width="11.5703125" style="87" bestFit="1" customWidth="1"/>
    <col min="17" max="18" width="11.85546875" style="87" bestFit="1" customWidth="1"/>
    <col min="19" max="20" width="9.140625" style="87" customWidth="1"/>
    <col min="21" max="256" width="9.140625" style="87" hidden="1"/>
    <col min="257" max="257" width="2.42578125" style="87" hidden="1"/>
    <col min="258" max="258" width="3.7109375" style="87" hidden="1"/>
    <col min="259" max="259" width="28.140625" style="87" hidden="1"/>
    <col min="260" max="260" width="12" style="87" hidden="1"/>
    <col min="261" max="261" width="13.7109375" style="87" hidden="1"/>
    <col min="262" max="262" width="25.5703125" style="87" hidden="1"/>
    <col min="263" max="263" width="22.42578125" style="87" hidden="1"/>
    <col min="264" max="264" width="7.28515625" style="87" hidden="1"/>
    <col min="265" max="265" width="12.7109375" style="87" hidden="1"/>
    <col min="266" max="266" width="9.5703125" style="87" hidden="1"/>
    <col min="267" max="267" width="4.7109375" style="87" hidden="1"/>
    <col min="268" max="268" width="9.28515625" style="87" hidden="1"/>
    <col min="269" max="269" width="9.140625" style="87" hidden="1"/>
    <col min="270" max="271" width="11.42578125" style="87" hidden="1"/>
    <col min="272" max="272" width="11" style="87" hidden="1"/>
    <col min="273" max="273" width="10" style="87" hidden="1"/>
    <col min="274" max="512" width="9.140625" style="87" hidden="1"/>
    <col min="513" max="513" width="2.42578125" style="87" hidden="1"/>
    <col min="514" max="514" width="3.7109375" style="87" hidden="1"/>
    <col min="515" max="515" width="28.140625" style="87" hidden="1"/>
    <col min="516" max="516" width="12" style="87" hidden="1"/>
    <col min="517" max="517" width="13.7109375" style="87" hidden="1"/>
    <col min="518" max="518" width="25.5703125" style="87" hidden="1"/>
    <col min="519" max="519" width="22.42578125" style="87" hidden="1"/>
    <col min="520" max="520" width="7.28515625" style="87" hidden="1"/>
    <col min="521" max="521" width="12.7109375" style="87" hidden="1"/>
    <col min="522" max="522" width="9.5703125" style="87" hidden="1"/>
    <col min="523" max="523" width="4.7109375" style="87" hidden="1"/>
    <col min="524" max="524" width="9.28515625" style="87" hidden="1"/>
    <col min="525" max="525" width="9.140625" style="87" hidden="1"/>
    <col min="526" max="527" width="11.42578125" style="87" hidden="1"/>
    <col min="528" max="528" width="11" style="87" hidden="1"/>
    <col min="529" max="529" width="10" style="87" hidden="1"/>
    <col min="530" max="768" width="9.140625" style="87" hidden="1"/>
    <col min="769" max="769" width="2.42578125" style="87" hidden="1"/>
    <col min="770" max="770" width="3.7109375" style="87" hidden="1"/>
    <col min="771" max="771" width="28.140625" style="87" hidden="1"/>
    <col min="772" max="772" width="12" style="87" hidden="1"/>
    <col min="773" max="773" width="13.7109375" style="87" hidden="1"/>
    <col min="774" max="774" width="25.5703125" style="87" hidden="1"/>
    <col min="775" max="775" width="22.42578125" style="87" hidden="1"/>
    <col min="776" max="776" width="7.28515625" style="87" hidden="1"/>
    <col min="777" max="777" width="12.7109375" style="87" hidden="1"/>
    <col min="778" max="778" width="9.5703125" style="87" hidden="1"/>
    <col min="779" max="779" width="4.7109375" style="87" hidden="1"/>
    <col min="780" max="780" width="9.28515625" style="87" hidden="1"/>
    <col min="781" max="781" width="9.140625" style="87" hidden="1"/>
    <col min="782" max="783" width="11.42578125" style="87" hidden="1"/>
    <col min="784" max="784" width="11" style="87" hidden="1"/>
    <col min="785" max="785" width="10" style="87" hidden="1"/>
    <col min="786" max="1024" width="9.140625" style="87" hidden="1"/>
    <col min="1025" max="1025" width="2.42578125" style="87" hidden="1"/>
    <col min="1026" max="1026" width="3.7109375" style="87" hidden="1"/>
    <col min="1027" max="1027" width="28.140625" style="87" hidden="1"/>
    <col min="1028" max="1028" width="12" style="87" hidden="1"/>
    <col min="1029" max="1029" width="13.7109375" style="87" hidden="1"/>
    <col min="1030" max="1030" width="25.5703125" style="87" hidden="1"/>
    <col min="1031" max="1031" width="22.42578125" style="87" hidden="1"/>
    <col min="1032" max="1032" width="7.28515625" style="87" hidden="1"/>
    <col min="1033" max="1033" width="12.7109375" style="87" hidden="1"/>
    <col min="1034" max="1034" width="9.5703125" style="87" hidden="1"/>
    <col min="1035" max="1035" width="4.7109375" style="87" hidden="1"/>
    <col min="1036" max="1036" width="9.28515625" style="87" hidden="1"/>
    <col min="1037" max="1037" width="9.140625" style="87" hidden="1"/>
    <col min="1038" max="1039" width="11.42578125" style="87" hidden="1"/>
    <col min="1040" max="1040" width="11" style="87" hidden="1"/>
    <col min="1041" max="1041" width="10" style="87" hidden="1"/>
    <col min="1042" max="1280" width="9.140625" style="87" hidden="1"/>
    <col min="1281" max="1281" width="2.42578125" style="87" hidden="1"/>
    <col min="1282" max="1282" width="3.7109375" style="87" hidden="1"/>
    <col min="1283" max="1283" width="28.140625" style="87" hidden="1"/>
    <col min="1284" max="1284" width="12" style="87" hidden="1"/>
    <col min="1285" max="1285" width="13.7109375" style="87" hidden="1"/>
    <col min="1286" max="1286" width="25.5703125" style="87" hidden="1"/>
    <col min="1287" max="1287" width="22.42578125" style="87" hidden="1"/>
    <col min="1288" max="1288" width="7.28515625" style="87" hidden="1"/>
    <col min="1289" max="1289" width="12.7109375" style="87" hidden="1"/>
    <col min="1290" max="1290" width="9.5703125" style="87" hidden="1"/>
    <col min="1291" max="1291" width="4.7109375" style="87" hidden="1"/>
    <col min="1292" max="1292" width="9.28515625" style="87" hidden="1"/>
    <col min="1293" max="1293" width="9.140625" style="87" hidden="1"/>
    <col min="1294" max="1295" width="11.42578125" style="87" hidden="1"/>
    <col min="1296" max="1296" width="11" style="87" hidden="1"/>
    <col min="1297" max="1297" width="10" style="87" hidden="1"/>
    <col min="1298" max="1536" width="9.140625" style="87" hidden="1"/>
    <col min="1537" max="1537" width="2.42578125" style="87" hidden="1"/>
    <col min="1538" max="1538" width="3.7109375" style="87" hidden="1"/>
    <col min="1539" max="1539" width="28.140625" style="87" hidden="1"/>
    <col min="1540" max="1540" width="12" style="87" hidden="1"/>
    <col min="1541" max="1541" width="13.7109375" style="87" hidden="1"/>
    <col min="1542" max="1542" width="25.5703125" style="87" hidden="1"/>
    <col min="1543" max="1543" width="22.42578125" style="87" hidden="1"/>
    <col min="1544" max="1544" width="7.28515625" style="87" hidden="1"/>
    <col min="1545" max="1545" width="12.7109375" style="87" hidden="1"/>
    <col min="1546" max="1546" width="9.5703125" style="87" hidden="1"/>
    <col min="1547" max="1547" width="4.7109375" style="87" hidden="1"/>
    <col min="1548" max="1548" width="9.28515625" style="87" hidden="1"/>
    <col min="1549" max="1549" width="9.140625" style="87" hidden="1"/>
    <col min="1550" max="1551" width="11.42578125" style="87" hidden="1"/>
    <col min="1552" max="1552" width="11" style="87" hidden="1"/>
    <col min="1553" max="1553" width="10" style="87" hidden="1"/>
    <col min="1554" max="1792" width="9.140625" style="87" hidden="1"/>
    <col min="1793" max="1793" width="2.42578125" style="87" hidden="1"/>
    <col min="1794" max="1794" width="3.7109375" style="87" hidden="1"/>
    <col min="1795" max="1795" width="28.140625" style="87" hidden="1"/>
    <col min="1796" max="1796" width="12" style="87" hidden="1"/>
    <col min="1797" max="1797" width="13.7109375" style="87" hidden="1"/>
    <col min="1798" max="1798" width="25.5703125" style="87" hidden="1"/>
    <col min="1799" max="1799" width="22.42578125" style="87" hidden="1"/>
    <col min="1800" max="1800" width="7.28515625" style="87" hidden="1"/>
    <col min="1801" max="1801" width="12.7109375" style="87" hidden="1"/>
    <col min="1802" max="1802" width="9.5703125" style="87" hidden="1"/>
    <col min="1803" max="1803" width="4.7109375" style="87" hidden="1"/>
    <col min="1804" max="1804" width="9.28515625" style="87" hidden="1"/>
    <col min="1805" max="1805" width="9.140625" style="87" hidden="1"/>
    <col min="1806" max="1807" width="11.42578125" style="87" hidden="1"/>
    <col min="1808" max="1808" width="11" style="87" hidden="1"/>
    <col min="1809" max="1809" width="10" style="87" hidden="1"/>
    <col min="1810" max="2048" width="9.140625" style="87" hidden="1"/>
    <col min="2049" max="2049" width="2.42578125" style="87" hidden="1"/>
    <col min="2050" max="2050" width="3.7109375" style="87" hidden="1"/>
    <col min="2051" max="2051" width="28.140625" style="87" hidden="1"/>
    <col min="2052" max="2052" width="12" style="87" hidden="1"/>
    <col min="2053" max="2053" width="13.7109375" style="87" hidden="1"/>
    <col min="2054" max="2054" width="25.5703125" style="87" hidden="1"/>
    <col min="2055" max="2055" width="22.42578125" style="87" hidden="1"/>
    <col min="2056" max="2056" width="7.28515625" style="87" hidden="1"/>
    <col min="2057" max="2057" width="12.7109375" style="87" hidden="1"/>
    <col min="2058" max="2058" width="9.5703125" style="87" hidden="1"/>
    <col min="2059" max="2059" width="4.7109375" style="87" hidden="1"/>
    <col min="2060" max="2060" width="9.28515625" style="87" hidden="1"/>
    <col min="2061" max="2061" width="9.140625" style="87" hidden="1"/>
    <col min="2062" max="2063" width="11.42578125" style="87" hidden="1"/>
    <col min="2064" max="2064" width="11" style="87" hidden="1"/>
    <col min="2065" max="2065" width="10" style="87" hidden="1"/>
    <col min="2066" max="2304" width="9.140625" style="87" hidden="1"/>
    <col min="2305" max="2305" width="2.42578125" style="87" hidden="1"/>
    <col min="2306" max="2306" width="3.7109375" style="87" hidden="1"/>
    <col min="2307" max="2307" width="28.140625" style="87" hidden="1"/>
    <col min="2308" max="2308" width="12" style="87" hidden="1"/>
    <col min="2309" max="2309" width="13.7109375" style="87" hidden="1"/>
    <col min="2310" max="2310" width="25.5703125" style="87" hidden="1"/>
    <col min="2311" max="2311" width="22.42578125" style="87" hidden="1"/>
    <col min="2312" max="2312" width="7.28515625" style="87" hidden="1"/>
    <col min="2313" max="2313" width="12.7109375" style="87" hidden="1"/>
    <col min="2314" max="2314" width="9.5703125" style="87" hidden="1"/>
    <col min="2315" max="2315" width="4.7109375" style="87" hidden="1"/>
    <col min="2316" max="2316" width="9.28515625" style="87" hidden="1"/>
    <col min="2317" max="2317" width="9.140625" style="87" hidden="1"/>
    <col min="2318" max="2319" width="11.42578125" style="87" hidden="1"/>
    <col min="2320" max="2320" width="11" style="87" hidden="1"/>
    <col min="2321" max="2321" width="10" style="87" hidden="1"/>
    <col min="2322" max="2560" width="9.140625" style="87" hidden="1"/>
    <col min="2561" max="2561" width="2.42578125" style="87" hidden="1"/>
    <col min="2562" max="2562" width="3.7109375" style="87" hidden="1"/>
    <col min="2563" max="2563" width="28.140625" style="87" hidden="1"/>
    <col min="2564" max="2564" width="12" style="87" hidden="1"/>
    <col min="2565" max="2565" width="13.7109375" style="87" hidden="1"/>
    <col min="2566" max="2566" width="25.5703125" style="87" hidden="1"/>
    <col min="2567" max="2567" width="22.42578125" style="87" hidden="1"/>
    <col min="2568" max="2568" width="7.28515625" style="87" hidden="1"/>
    <col min="2569" max="2569" width="12.7109375" style="87" hidden="1"/>
    <col min="2570" max="2570" width="9.5703125" style="87" hidden="1"/>
    <col min="2571" max="2571" width="4.7109375" style="87" hidden="1"/>
    <col min="2572" max="2572" width="9.28515625" style="87" hidden="1"/>
    <col min="2573" max="2573" width="9.140625" style="87" hidden="1"/>
    <col min="2574" max="2575" width="11.42578125" style="87" hidden="1"/>
    <col min="2576" max="2576" width="11" style="87" hidden="1"/>
    <col min="2577" max="2577" width="10" style="87" hidden="1"/>
    <col min="2578" max="2816" width="9.140625" style="87" hidden="1"/>
    <col min="2817" max="2817" width="2.42578125" style="87" hidden="1"/>
    <col min="2818" max="2818" width="3.7109375" style="87" hidden="1"/>
    <col min="2819" max="2819" width="28.140625" style="87" hidden="1"/>
    <col min="2820" max="2820" width="12" style="87" hidden="1"/>
    <col min="2821" max="2821" width="13.7109375" style="87" hidden="1"/>
    <col min="2822" max="2822" width="25.5703125" style="87" hidden="1"/>
    <col min="2823" max="2823" width="22.42578125" style="87" hidden="1"/>
    <col min="2824" max="2824" width="7.28515625" style="87" hidden="1"/>
    <col min="2825" max="2825" width="12.7109375" style="87" hidden="1"/>
    <col min="2826" max="2826" width="9.5703125" style="87" hidden="1"/>
    <col min="2827" max="2827" width="4.7109375" style="87" hidden="1"/>
    <col min="2828" max="2828" width="9.28515625" style="87" hidden="1"/>
    <col min="2829" max="2829" width="9.140625" style="87" hidden="1"/>
    <col min="2830" max="2831" width="11.42578125" style="87" hidden="1"/>
    <col min="2832" max="2832" width="11" style="87" hidden="1"/>
    <col min="2833" max="2833" width="10" style="87" hidden="1"/>
    <col min="2834" max="3072" width="9.140625" style="87" hidden="1"/>
    <col min="3073" max="3073" width="2.42578125" style="87" hidden="1"/>
    <col min="3074" max="3074" width="3.7109375" style="87" hidden="1"/>
    <col min="3075" max="3075" width="28.140625" style="87" hidden="1"/>
    <col min="3076" max="3076" width="12" style="87" hidden="1"/>
    <col min="3077" max="3077" width="13.7109375" style="87" hidden="1"/>
    <col min="3078" max="3078" width="25.5703125" style="87" hidden="1"/>
    <col min="3079" max="3079" width="22.42578125" style="87" hidden="1"/>
    <col min="3080" max="3080" width="7.28515625" style="87" hidden="1"/>
    <col min="3081" max="3081" width="12.7109375" style="87" hidden="1"/>
    <col min="3082" max="3082" width="9.5703125" style="87" hidden="1"/>
    <col min="3083" max="3083" width="4.7109375" style="87" hidden="1"/>
    <col min="3084" max="3084" width="9.28515625" style="87" hidden="1"/>
    <col min="3085" max="3085" width="9.140625" style="87" hidden="1"/>
    <col min="3086" max="3087" width="11.42578125" style="87" hidden="1"/>
    <col min="3088" max="3088" width="11" style="87" hidden="1"/>
    <col min="3089" max="3089" width="10" style="87" hidden="1"/>
    <col min="3090" max="3328" width="9.140625" style="87" hidden="1"/>
    <col min="3329" max="3329" width="2.42578125" style="87" hidden="1"/>
    <col min="3330" max="3330" width="3.7109375" style="87" hidden="1"/>
    <col min="3331" max="3331" width="28.140625" style="87" hidden="1"/>
    <col min="3332" max="3332" width="12" style="87" hidden="1"/>
    <col min="3333" max="3333" width="13.7109375" style="87" hidden="1"/>
    <col min="3334" max="3334" width="25.5703125" style="87" hidden="1"/>
    <col min="3335" max="3335" width="22.42578125" style="87" hidden="1"/>
    <col min="3336" max="3336" width="7.28515625" style="87" hidden="1"/>
    <col min="3337" max="3337" width="12.7109375" style="87" hidden="1"/>
    <col min="3338" max="3338" width="9.5703125" style="87" hidden="1"/>
    <col min="3339" max="3339" width="4.7109375" style="87" hidden="1"/>
    <col min="3340" max="3340" width="9.28515625" style="87" hidden="1"/>
    <col min="3341" max="3341" width="9.140625" style="87" hidden="1"/>
    <col min="3342" max="3343" width="11.42578125" style="87" hidden="1"/>
    <col min="3344" max="3344" width="11" style="87" hidden="1"/>
    <col min="3345" max="3345" width="10" style="87" hidden="1"/>
    <col min="3346" max="3584" width="9.140625" style="87" hidden="1"/>
    <col min="3585" max="3585" width="2.42578125" style="87" hidden="1"/>
    <col min="3586" max="3586" width="3.7109375" style="87" hidden="1"/>
    <col min="3587" max="3587" width="28.140625" style="87" hidden="1"/>
    <col min="3588" max="3588" width="12" style="87" hidden="1"/>
    <col min="3589" max="3589" width="13.7109375" style="87" hidden="1"/>
    <col min="3590" max="3590" width="25.5703125" style="87" hidden="1"/>
    <col min="3591" max="3591" width="22.42578125" style="87" hidden="1"/>
    <col min="3592" max="3592" width="7.28515625" style="87" hidden="1"/>
    <col min="3593" max="3593" width="12.7109375" style="87" hidden="1"/>
    <col min="3594" max="3594" width="9.5703125" style="87" hidden="1"/>
    <col min="3595" max="3595" width="4.7109375" style="87" hidden="1"/>
    <col min="3596" max="3596" width="9.28515625" style="87" hidden="1"/>
    <col min="3597" max="3597" width="9.140625" style="87" hidden="1"/>
    <col min="3598" max="3599" width="11.42578125" style="87" hidden="1"/>
    <col min="3600" max="3600" width="11" style="87" hidden="1"/>
    <col min="3601" max="3601" width="10" style="87" hidden="1"/>
    <col min="3602" max="3840" width="9.140625" style="87" hidden="1"/>
    <col min="3841" max="3841" width="2.42578125" style="87" hidden="1"/>
    <col min="3842" max="3842" width="3.7109375" style="87" hidden="1"/>
    <col min="3843" max="3843" width="28.140625" style="87" hidden="1"/>
    <col min="3844" max="3844" width="12" style="87" hidden="1"/>
    <col min="3845" max="3845" width="13.7109375" style="87" hidden="1"/>
    <col min="3846" max="3846" width="25.5703125" style="87" hidden="1"/>
    <col min="3847" max="3847" width="22.42578125" style="87" hidden="1"/>
    <col min="3848" max="3848" width="7.28515625" style="87" hidden="1"/>
    <col min="3849" max="3849" width="12.7109375" style="87" hidden="1"/>
    <col min="3850" max="3850" width="9.5703125" style="87" hidden="1"/>
    <col min="3851" max="3851" width="4.7109375" style="87" hidden="1"/>
    <col min="3852" max="3852" width="9.28515625" style="87" hidden="1"/>
    <col min="3853" max="3853" width="9.140625" style="87" hidden="1"/>
    <col min="3854" max="3855" width="11.42578125" style="87" hidden="1"/>
    <col min="3856" max="3856" width="11" style="87" hidden="1"/>
    <col min="3857" max="3857" width="10" style="87" hidden="1"/>
    <col min="3858" max="4096" width="9.140625" style="87" hidden="1"/>
    <col min="4097" max="4097" width="2.42578125" style="87" hidden="1"/>
    <col min="4098" max="4098" width="3.7109375" style="87" hidden="1"/>
    <col min="4099" max="4099" width="28.140625" style="87" hidden="1"/>
    <col min="4100" max="4100" width="12" style="87" hidden="1"/>
    <col min="4101" max="4101" width="13.7109375" style="87" hidden="1"/>
    <col min="4102" max="4102" width="25.5703125" style="87" hidden="1"/>
    <col min="4103" max="4103" width="22.42578125" style="87" hidden="1"/>
    <col min="4104" max="4104" width="7.28515625" style="87" hidden="1"/>
    <col min="4105" max="4105" width="12.7109375" style="87" hidden="1"/>
    <col min="4106" max="4106" width="9.5703125" style="87" hidden="1"/>
    <col min="4107" max="4107" width="4.7109375" style="87" hidden="1"/>
    <col min="4108" max="4108" width="9.28515625" style="87" hidden="1"/>
    <col min="4109" max="4109" width="9.140625" style="87" hidden="1"/>
    <col min="4110" max="4111" width="11.42578125" style="87" hidden="1"/>
    <col min="4112" max="4112" width="11" style="87" hidden="1"/>
    <col min="4113" max="4113" width="10" style="87" hidden="1"/>
    <col min="4114" max="4352" width="9.140625" style="87" hidden="1"/>
    <col min="4353" max="4353" width="2.42578125" style="87" hidden="1"/>
    <col min="4354" max="4354" width="3.7109375" style="87" hidden="1"/>
    <col min="4355" max="4355" width="28.140625" style="87" hidden="1"/>
    <col min="4356" max="4356" width="12" style="87" hidden="1"/>
    <col min="4357" max="4357" width="13.7109375" style="87" hidden="1"/>
    <col min="4358" max="4358" width="25.5703125" style="87" hidden="1"/>
    <col min="4359" max="4359" width="22.42578125" style="87" hidden="1"/>
    <col min="4360" max="4360" width="7.28515625" style="87" hidden="1"/>
    <col min="4361" max="4361" width="12.7109375" style="87" hidden="1"/>
    <col min="4362" max="4362" width="9.5703125" style="87" hidden="1"/>
    <col min="4363" max="4363" width="4.7109375" style="87" hidden="1"/>
    <col min="4364" max="4364" width="9.28515625" style="87" hidden="1"/>
    <col min="4365" max="4365" width="9.140625" style="87" hidden="1"/>
    <col min="4366" max="4367" width="11.42578125" style="87" hidden="1"/>
    <col min="4368" max="4368" width="11" style="87" hidden="1"/>
    <col min="4369" max="4369" width="10" style="87" hidden="1"/>
    <col min="4370" max="4608" width="9.140625" style="87" hidden="1"/>
    <col min="4609" max="4609" width="2.42578125" style="87" hidden="1"/>
    <col min="4610" max="4610" width="3.7109375" style="87" hidden="1"/>
    <col min="4611" max="4611" width="28.140625" style="87" hidden="1"/>
    <col min="4612" max="4612" width="12" style="87" hidden="1"/>
    <col min="4613" max="4613" width="13.7109375" style="87" hidden="1"/>
    <col min="4614" max="4614" width="25.5703125" style="87" hidden="1"/>
    <col min="4615" max="4615" width="22.42578125" style="87" hidden="1"/>
    <col min="4616" max="4616" width="7.28515625" style="87" hidden="1"/>
    <col min="4617" max="4617" width="12.7109375" style="87" hidden="1"/>
    <col min="4618" max="4618" width="9.5703125" style="87" hidden="1"/>
    <col min="4619" max="4619" width="4.7109375" style="87" hidden="1"/>
    <col min="4620" max="4620" width="9.28515625" style="87" hidden="1"/>
    <col min="4621" max="4621" width="9.140625" style="87" hidden="1"/>
    <col min="4622" max="4623" width="11.42578125" style="87" hidden="1"/>
    <col min="4624" max="4624" width="11" style="87" hidden="1"/>
    <col min="4625" max="4625" width="10" style="87" hidden="1"/>
    <col min="4626" max="4864" width="9.140625" style="87" hidden="1"/>
    <col min="4865" max="4865" width="2.42578125" style="87" hidden="1"/>
    <col min="4866" max="4866" width="3.7109375" style="87" hidden="1"/>
    <col min="4867" max="4867" width="28.140625" style="87" hidden="1"/>
    <col min="4868" max="4868" width="12" style="87" hidden="1"/>
    <col min="4869" max="4869" width="13.7109375" style="87" hidden="1"/>
    <col min="4870" max="4870" width="25.5703125" style="87" hidden="1"/>
    <col min="4871" max="4871" width="22.42578125" style="87" hidden="1"/>
    <col min="4872" max="4872" width="7.28515625" style="87" hidden="1"/>
    <col min="4873" max="4873" width="12.7109375" style="87" hidden="1"/>
    <col min="4874" max="4874" width="9.5703125" style="87" hidden="1"/>
    <col min="4875" max="4875" width="4.7109375" style="87" hidden="1"/>
    <col min="4876" max="4876" width="9.28515625" style="87" hidden="1"/>
    <col min="4877" max="4877" width="9.140625" style="87" hidden="1"/>
    <col min="4878" max="4879" width="11.42578125" style="87" hidden="1"/>
    <col min="4880" max="4880" width="11" style="87" hidden="1"/>
    <col min="4881" max="4881" width="10" style="87" hidden="1"/>
    <col min="4882" max="5120" width="9.140625" style="87" hidden="1"/>
    <col min="5121" max="5121" width="2.42578125" style="87" hidden="1"/>
    <col min="5122" max="5122" width="3.7109375" style="87" hidden="1"/>
    <col min="5123" max="5123" width="28.140625" style="87" hidden="1"/>
    <col min="5124" max="5124" width="12" style="87" hidden="1"/>
    <col min="5125" max="5125" width="13.7109375" style="87" hidden="1"/>
    <col min="5126" max="5126" width="25.5703125" style="87" hidden="1"/>
    <col min="5127" max="5127" width="22.42578125" style="87" hidden="1"/>
    <col min="5128" max="5128" width="7.28515625" style="87" hidden="1"/>
    <col min="5129" max="5129" width="12.7109375" style="87" hidden="1"/>
    <col min="5130" max="5130" width="9.5703125" style="87" hidden="1"/>
    <col min="5131" max="5131" width="4.7109375" style="87" hidden="1"/>
    <col min="5132" max="5132" width="9.28515625" style="87" hidden="1"/>
    <col min="5133" max="5133" width="9.140625" style="87" hidden="1"/>
    <col min="5134" max="5135" width="11.42578125" style="87" hidden="1"/>
    <col min="5136" max="5136" width="11" style="87" hidden="1"/>
    <col min="5137" max="5137" width="10" style="87" hidden="1"/>
    <col min="5138" max="5376" width="9.140625" style="87" hidden="1"/>
    <col min="5377" max="5377" width="2.42578125" style="87" hidden="1"/>
    <col min="5378" max="5378" width="3.7109375" style="87" hidden="1"/>
    <col min="5379" max="5379" width="28.140625" style="87" hidden="1"/>
    <col min="5380" max="5380" width="12" style="87" hidden="1"/>
    <col min="5381" max="5381" width="13.7109375" style="87" hidden="1"/>
    <col min="5382" max="5382" width="25.5703125" style="87" hidden="1"/>
    <col min="5383" max="5383" width="22.42578125" style="87" hidden="1"/>
    <col min="5384" max="5384" width="7.28515625" style="87" hidden="1"/>
    <col min="5385" max="5385" width="12.7109375" style="87" hidden="1"/>
    <col min="5386" max="5386" width="9.5703125" style="87" hidden="1"/>
    <col min="5387" max="5387" width="4.7109375" style="87" hidden="1"/>
    <col min="5388" max="5388" width="9.28515625" style="87" hidden="1"/>
    <col min="5389" max="5389" width="9.140625" style="87" hidden="1"/>
    <col min="5390" max="5391" width="11.42578125" style="87" hidden="1"/>
    <col min="5392" max="5392" width="11" style="87" hidden="1"/>
    <col min="5393" max="5393" width="10" style="87" hidden="1"/>
    <col min="5394" max="5632" width="9.140625" style="87" hidden="1"/>
    <col min="5633" max="5633" width="2.42578125" style="87" hidden="1"/>
    <col min="5634" max="5634" width="3.7109375" style="87" hidden="1"/>
    <col min="5635" max="5635" width="28.140625" style="87" hidden="1"/>
    <col min="5636" max="5636" width="12" style="87" hidden="1"/>
    <col min="5637" max="5637" width="13.7109375" style="87" hidden="1"/>
    <col min="5638" max="5638" width="25.5703125" style="87" hidden="1"/>
    <col min="5639" max="5639" width="22.42578125" style="87" hidden="1"/>
    <col min="5640" max="5640" width="7.28515625" style="87" hidden="1"/>
    <col min="5641" max="5641" width="12.7109375" style="87" hidden="1"/>
    <col min="5642" max="5642" width="9.5703125" style="87" hidden="1"/>
    <col min="5643" max="5643" width="4.7109375" style="87" hidden="1"/>
    <col min="5644" max="5644" width="9.28515625" style="87" hidden="1"/>
    <col min="5645" max="5645" width="9.140625" style="87" hidden="1"/>
    <col min="5646" max="5647" width="11.42578125" style="87" hidden="1"/>
    <col min="5648" max="5648" width="11" style="87" hidden="1"/>
    <col min="5649" max="5649" width="10" style="87" hidden="1"/>
    <col min="5650" max="5888" width="9.140625" style="87" hidden="1"/>
    <col min="5889" max="5889" width="2.42578125" style="87" hidden="1"/>
    <col min="5890" max="5890" width="3.7109375" style="87" hidden="1"/>
    <col min="5891" max="5891" width="28.140625" style="87" hidden="1"/>
    <col min="5892" max="5892" width="12" style="87" hidden="1"/>
    <col min="5893" max="5893" width="13.7109375" style="87" hidden="1"/>
    <col min="5894" max="5894" width="25.5703125" style="87" hidden="1"/>
    <col min="5895" max="5895" width="22.42578125" style="87" hidden="1"/>
    <col min="5896" max="5896" width="7.28515625" style="87" hidden="1"/>
    <col min="5897" max="5897" width="12.7109375" style="87" hidden="1"/>
    <col min="5898" max="5898" width="9.5703125" style="87" hidden="1"/>
    <col min="5899" max="5899" width="4.7109375" style="87" hidden="1"/>
    <col min="5900" max="5900" width="9.28515625" style="87" hidden="1"/>
    <col min="5901" max="5901" width="9.140625" style="87" hidden="1"/>
    <col min="5902" max="5903" width="11.42578125" style="87" hidden="1"/>
    <col min="5904" max="5904" width="11" style="87" hidden="1"/>
    <col min="5905" max="5905" width="10" style="87" hidden="1"/>
    <col min="5906" max="6144" width="9.140625" style="87" hidden="1"/>
    <col min="6145" max="6145" width="2.42578125" style="87" hidden="1"/>
    <col min="6146" max="6146" width="3.7109375" style="87" hidden="1"/>
    <col min="6147" max="6147" width="28.140625" style="87" hidden="1"/>
    <col min="6148" max="6148" width="12" style="87" hidden="1"/>
    <col min="6149" max="6149" width="13.7109375" style="87" hidden="1"/>
    <col min="6150" max="6150" width="25.5703125" style="87" hidden="1"/>
    <col min="6151" max="6151" width="22.42578125" style="87" hidden="1"/>
    <col min="6152" max="6152" width="7.28515625" style="87" hidden="1"/>
    <col min="6153" max="6153" width="12.7109375" style="87" hidden="1"/>
    <col min="6154" max="6154" width="9.5703125" style="87" hidden="1"/>
    <col min="6155" max="6155" width="4.7109375" style="87" hidden="1"/>
    <col min="6156" max="6156" width="9.28515625" style="87" hidden="1"/>
    <col min="6157" max="6157" width="9.140625" style="87" hidden="1"/>
    <col min="6158" max="6159" width="11.42578125" style="87" hidden="1"/>
    <col min="6160" max="6160" width="11" style="87" hidden="1"/>
    <col min="6161" max="6161" width="10" style="87" hidden="1"/>
    <col min="6162" max="6400" width="9.140625" style="87" hidden="1"/>
    <col min="6401" max="6401" width="2.42578125" style="87" hidden="1"/>
    <col min="6402" max="6402" width="3.7109375" style="87" hidden="1"/>
    <col min="6403" max="6403" width="28.140625" style="87" hidden="1"/>
    <col min="6404" max="6404" width="12" style="87" hidden="1"/>
    <col min="6405" max="6405" width="13.7109375" style="87" hidden="1"/>
    <col min="6406" max="6406" width="25.5703125" style="87" hidden="1"/>
    <col min="6407" max="6407" width="22.42578125" style="87" hidden="1"/>
    <col min="6408" max="6408" width="7.28515625" style="87" hidden="1"/>
    <col min="6409" max="6409" width="12.7109375" style="87" hidden="1"/>
    <col min="6410" max="6410" width="9.5703125" style="87" hidden="1"/>
    <col min="6411" max="6411" width="4.7109375" style="87" hidden="1"/>
    <col min="6412" max="6412" width="9.28515625" style="87" hidden="1"/>
    <col min="6413" max="6413" width="9.140625" style="87" hidden="1"/>
    <col min="6414" max="6415" width="11.42578125" style="87" hidden="1"/>
    <col min="6416" max="6416" width="11" style="87" hidden="1"/>
    <col min="6417" max="6417" width="10" style="87" hidden="1"/>
    <col min="6418" max="6656" width="9.140625" style="87" hidden="1"/>
    <col min="6657" max="6657" width="2.42578125" style="87" hidden="1"/>
    <col min="6658" max="6658" width="3.7109375" style="87" hidden="1"/>
    <col min="6659" max="6659" width="28.140625" style="87" hidden="1"/>
    <col min="6660" max="6660" width="12" style="87" hidden="1"/>
    <col min="6661" max="6661" width="13.7109375" style="87" hidden="1"/>
    <col min="6662" max="6662" width="25.5703125" style="87" hidden="1"/>
    <col min="6663" max="6663" width="22.42578125" style="87" hidden="1"/>
    <col min="6664" max="6664" width="7.28515625" style="87" hidden="1"/>
    <col min="6665" max="6665" width="12.7109375" style="87" hidden="1"/>
    <col min="6666" max="6666" width="9.5703125" style="87" hidden="1"/>
    <col min="6667" max="6667" width="4.7109375" style="87" hidden="1"/>
    <col min="6668" max="6668" width="9.28515625" style="87" hidden="1"/>
    <col min="6669" max="6669" width="9.140625" style="87" hidden="1"/>
    <col min="6670" max="6671" width="11.42578125" style="87" hidden="1"/>
    <col min="6672" max="6672" width="11" style="87" hidden="1"/>
    <col min="6673" max="6673" width="10" style="87" hidden="1"/>
    <col min="6674" max="6912" width="9.140625" style="87" hidden="1"/>
    <col min="6913" max="6913" width="2.42578125" style="87" hidden="1"/>
    <col min="6914" max="6914" width="3.7109375" style="87" hidden="1"/>
    <col min="6915" max="6915" width="28.140625" style="87" hidden="1"/>
    <col min="6916" max="6916" width="12" style="87" hidden="1"/>
    <col min="6917" max="6917" width="13.7109375" style="87" hidden="1"/>
    <col min="6918" max="6918" width="25.5703125" style="87" hidden="1"/>
    <col min="6919" max="6919" width="22.42578125" style="87" hidden="1"/>
    <col min="6920" max="6920" width="7.28515625" style="87" hidden="1"/>
    <col min="6921" max="6921" width="12.7109375" style="87" hidden="1"/>
    <col min="6922" max="6922" width="9.5703125" style="87" hidden="1"/>
    <col min="6923" max="6923" width="4.7109375" style="87" hidden="1"/>
    <col min="6924" max="6924" width="9.28515625" style="87" hidden="1"/>
    <col min="6925" max="6925" width="9.140625" style="87" hidden="1"/>
    <col min="6926" max="6927" width="11.42578125" style="87" hidden="1"/>
    <col min="6928" max="6928" width="11" style="87" hidden="1"/>
    <col min="6929" max="6929" width="10" style="87" hidden="1"/>
    <col min="6930" max="7168" width="9.140625" style="87" hidden="1"/>
    <col min="7169" max="7169" width="2.42578125" style="87" hidden="1"/>
    <col min="7170" max="7170" width="3.7109375" style="87" hidden="1"/>
    <col min="7171" max="7171" width="28.140625" style="87" hidden="1"/>
    <col min="7172" max="7172" width="12" style="87" hidden="1"/>
    <col min="7173" max="7173" width="13.7109375" style="87" hidden="1"/>
    <col min="7174" max="7174" width="25.5703125" style="87" hidden="1"/>
    <col min="7175" max="7175" width="22.42578125" style="87" hidden="1"/>
    <col min="7176" max="7176" width="7.28515625" style="87" hidden="1"/>
    <col min="7177" max="7177" width="12.7109375" style="87" hidden="1"/>
    <col min="7178" max="7178" width="9.5703125" style="87" hidden="1"/>
    <col min="7179" max="7179" width="4.7109375" style="87" hidden="1"/>
    <col min="7180" max="7180" width="9.28515625" style="87" hidden="1"/>
    <col min="7181" max="7181" width="9.140625" style="87" hidden="1"/>
    <col min="7182" max="7183" width="11.42578125" style="87" hidden="1"/>
    <col min="7184" max="7184" width="11" style="87" hidden="1"/>
    <col min="7185" max="7185" width="10" style="87" hidden="1"/>
    <col min="7186" max="7424" width="9.140625" style="87" hidden="1"/>
    <col min="7425" max="7425" width="2.42578125" style="87" hidden="1"/>
    <col min="7426" max="7426" width="3.7109375" style="87" hidden="1"/>
    <col min="7427" max="7427" width="28.140625" style="87" hidden="1"/>
    <col min="7428" max="7428" width="12" style="87" hidden="1"/>
    <col min="7429" max="7429" width="13.7109375" style="87" hidden="1"/>
    <col min="7430" max="7430" width="25.5703125" style="87" hidden="1"/>
    <col min="7431" max="7431" width="22.42578125" style="87" hidden="1"/>
    <col min="7432" max="7432" width="7.28515625" style="87" hidden="1"/>
    <col min="7433" max="7433" width="12.7109375" style="87" hidden="1"/>
    <col min="7434" max="7434" width="9.5703125" style="87" hidden="1"/>
    <col min="7435" max="7435" width="4.7109375" style="87" hidden="1"/>
    <col min="7436" max="7436" width="9.28515625" style="87" hidden="1"/>
    <col min="7437" max="7437" width="9.140625" style="87" hidden="1"/>
    <col min="7438" max="7439" width="11.42578125" style="87" hidden="1"/>
    <col min="7440" max="7440" width="11" style="87" hidden="1"/>
    <col min="7441" max="7441" width="10" style="87" hidden="1"/>
    <col min="7442" max="7680" width="9.140625" style="87" hidden="1"/>
    <col min="7681" max="7681" width="2.42578125" style="87" hidden="1"/>
    <col min="7682" max="7682" width="3.7109375" style="87" hidden="1"/>
    <col min="7683" max="7683" width="28.140625" style="87" hidden="1"/>
    <col min="7684" max="7684" width="12" style="87" hidden="1"/>
    <col min="7685" max="7685" width="13.7109375" style="87" hidden="1"/>
    <col min="7686" max="7686" width="25.5703125" style="87" hidden="1"/>
    <col min="7687" max="7687" width="22.42578125" style="87" hidden="1"/>
    <col min="7688" max="7688" width="7.28515625" style="87" hidden="1"/>
    <col min="7689" max="7689" width="12.7109375" style="87" hidden="1"/>
    <col min="7690" max="7690" width="9.5703125" style="87" hidden="1"/>
    <col min="7691" max="7691" width="4.7109375" style="87" hidden="1"/>
    <col min="7692" max="7692" width="9.28515625" style="87" hidden="1"/>
    <col min="7693" max="7693" width="9.140625" style="87" hidden="1"/>
    <col min="7694" max="7695" width="11.42578125" style="87" hidden="1"/>
    <col min="7696" max="7696" width="11" style="87" hidden="1"/>
    <col min="7697" max="7697" width="10" style="87" hidden="1"/>
    <col min="7698" max="7936" width="9.140625" style="87" hidden="1"/>
    <col min="7937" max="7937" width="2.42578125" style="87" hidden="1"/>
    <col min="7938" max="7938" width="3.7109375" style="87" hidden="1"/>
    <col min="7939" max="7939" width="28.140625" style="87" hidden="1"/>
    <col min="7940" max="7940" width="12" style="87" hidden="1"/>
    <col min="7941" max="7941" width="13.7109375" style="87" hidden="1"/>
    <col min="7942" max="7942" width="25.5703125" style="87" hidden="1"/>
    <col min="7943" max="7943" width="22.42578125" style="87" hidden="1"/>
    <col min="7944" max="7944" width="7.28515625" style="87" hidden="1"/>
    <col min="7945" max="7945" width="12.7109375" style="87" hidden="1"/>
    <col min="7946" max="7946" width="9.5703125" style="87" hidden="1"/>
    <col min="7947" max="7947" width="4.7109375" style="87" hidden="1"/>
    <col min="7948" max="7948" width="9.28515625" style="87" hidden="1"/>
    <col min="7949" max="7949" width="9.140625" style="87" hidden="1"/>
    <col min="7950" max="7951" width="11.42578125" style="87" hidden="1"/>
    <col min="7952" max="7952" width="11" style="87" hidden="1"/>
    <col min="7953" max="7953" width="10" style="87" hidden="1"/>
    <col min="7954" max="8192" width="9.140625" style="87" hidden="1"/>
    <col min="8193" max="8193" width="2.42578125" style="87" hidden="1"/>
    <col min="8194" max="8194" width="3.7109375" style="87" hidden="1"/>
    <col min="8195" max="8195" width="28.140625" style="87" hidden="1"/>
    <col min="8196" max="8196" width="12" style="87" hidden="1"/>
    <col min="8197" max="8197" width="13.7109375" style="87" hidden="1"/>
    <col min="8198" max="8198" width="25.5703125" style="87" hidden="1"/>
    <col min="8199" max="8199" width="22.42578125" style="87" hidden="1"/>
    <col min="8200" max="8200" width="7.28515625" style="87" hidden="1"/>
    <col min="8201" max="8201" width="12.7109375" style="87" hidden="1"/>
    <col min="8202" max="8202" width="9.5703125" style="87" hidden="1"/>
    <col min="8203" max="8203" width="4.7109375" style="87" hidden="1"/>
    <col min="8204" max="8204" width="9.28515625" style="87" hidden="1"/>
    <col min="8205" max="8205" width="9.140625" style="87" hidden="1"/>
    <col min="8206" max="8207" width="11.42578125" style="87" hidden="1"/>
    <col min="8208" max="8208" width="11" style="87" hidden="1"/>
    <col min="8209" max="8209" width="10" style="87" hidden="1"/>
    <col min="8210" max="8448" width="9.140625" style="87" hidden="1"/>
    <col min="8449" max="8449" width="2.42578125" style="87" hidden="1"/>
    <col min="8450" max="8450" width="3.7109375" style="87" hidden="1"/>
    <col min="8451" max="8451" width="28.140625" style="87" hidden="1"/>
    <col min="8452" max="8452" width="12" style="87" hidden="1"/>
    <col min="8453" max="8453" width="13.7109375" style="87" hidden="1"/>
    <col min="8454" max="8454" width="25.5703125" style="87" hidden="1"/>
    <col min="8455" max="8455" width="22.42578125" style="87" hidden="1"/>
    <col min="8456" max="8456" width="7.28515625" style="87" hidden="1"/>
    <col min="8457" max="8457" width="12.7109375" style="87" hidden="1"/>
    <col min="8458" max="8458" width="9.5703125" style="87" hidden="1"/>
    <col min="8459" max="8459" width="4.7109375" style="87" hidden="1"/>
    <col min="8460" max="8460" width="9.28515625" style="87" hidden="1"/>
    <col min="8461" max="8461" width="9.140625" style="87" hidden="1"/>
    <col min="8462" max="8463" width="11.42578125" style="87" hidden="1"/>
    <col min="8464" max="8464" width="11" style="87" hidden="1"/>
    <col min="8465" max="8465" width="10" style="87" hidden="1"/>
    <col min="8466" max="8704" width="9.140625" style="87" hidden="1"/>
    <col min="8705" max="8705" width="2.42578125" style="87" hidden="1"/>
    <col min="8706" max="8706" width="3.7109375" style="87" hidden="1"/>
    <col min="8707" max="8707" width="28.140625" style="87" hidden="1"/>
    <col min="8708" max="8708" width="12" style="87" hidden="1"/>
    <col min="8709" max="8709" width="13.7109375" style="87" hidden="1"/>
    <col min="8710" max="8710" width="25.5703125" style="87" hidden="1"/>
    <col min="8711" max="8711" width="22.42578125" style="87" hidden="1"/>
    <col min="8712" max="8712" width="7.28515625" style="87" hidden="1"/>
    <col min="8713" max="8713" width="12.7109375" style="87" hidden="1"/>
    <col min="8714" max="8714" width="9.5703125" style="87" hidden="1"/>
    <col min="8715" max="8715" width="4.7109375" style="87" hidden="1"/>
    <col min="8716" max="8716" width="9.28515625" style="87" hidden="1"/>
    <col min="8717" max="8717" width="9.140625" style="87" hidden="1"/>
    <col min="8718" max="8719" width="11.42578125" style="87" hidden="1"/>
    <col min="8720" max="8720" width="11" style="87" hidden="1"/>
    <col min="8721" max="8721" width="10" style="87" hidden="1"/>
    <col min="8722" max="8960" width="9.140625" style="87" hidden="1"/>
    <col min="8961" max="8961" width="2.42578125" style="87" hidden="1"/>
    <col min="8962" max="8962" width="3.7109375" style="87" hidden="1"/>
    <col min="8963" max="8963" width="28.140625" style="87" hidden="1"/>
    <col min="8964" max="8964" width="12" style="87" hidden="1"/>
    <col min="8965" max="8965" width="13.7109375" style="87" hidden="1"/>
    <col min="8966" max="8966" width="25.5703125" style="87" hidden="1"/>
    <col min="8967" max="8967" width="22.42578125" style="87" hidden="1"/>
    <col min="8968" max="8968" width="7.28515625" style="87" hidden="1"/>
    <col min="8969" max="8969" width="12.7109375" style="87" hidden="1"/>
    <col min="8970" max="8970" width="9.5703125" style="87" hidden="1"/>
    <col min="8971" max="8971" width="4.7109375" style="87" hidden="1"/>
    <col min="8972" max="8972" width="9.28515625" style="87" hidden="1"/>
    <col min="8973" max="8973" width="9.140625" style="87" hidden="1"/>
    <col min="8974" max="8975" width="11.42578125" style="87" hidden="1"/>
    <col min="8976" max="8976" width="11" style="87" hidden="1"/>
    <col min="8977" max="8977" width="10" style="87" hidden="1"/>
    <col min="8978" max="9216" width="9.140625" style="87" hidden="1"/>
    <col min="9217" max="9217" width="2.42578125" style="87" hidden="1"/>
    <col min="9218" max="9218" width="3.7109375" style="87" hidden="1"/>
    <col min="9219" max="9219" width="28.140625" style="87" hidden="1"/>
    <col min="9220" max="9220" width="12" style="87" hidden="1"/>
    <col min="9221" max="9221" width="13.7109375" style="87" hidden="1"/>
    <col min="9222" max="9222" width="25.5703125" style="87" hidden="1"/>
    <col min="9223" max="9223" width="22.42578125" style="87" hidden="1"/>
    <col min="9224" max="9224" width="7.28515625" style="87" hidden="1"/>
    <col min="9225" max="9225" width="12.7109375" style="87" hidden="1"/>
    <col min="9226" max="9226" width="9.5703125" style="87" hidden="1"/>
    <col min="9227" max="9227" width="4.7109375" style="87" hidden="1"/>
    <col min="9228" max="9228" width="9.28515625" style="87" hidden="1"/>
    <col min="9229" max="9229" width="9.140625" style="87" hidden="1"/>
    <col min="9230" max="9231" width="11.42578125" style="87" hidden="1"/>
    <col min="9232" max="9232" width="11" style="87" hidden="1"/>
    <col min="9233" max="9233" width="10" style="87" hidden="1"/>
    <col min="9234" max="9472" width="9.140625" style="87" hidden="1"/>
    <col min="9473" max="9473" width="2.42578125" style="87" hidden="1"/>
    <col min="9474" max="9474" width="3.7109375" style="87" hidden="1"/>
    <col min="9475" max="9475" width="28.140625" style="87" hidden="1"/>
    <col min="9476" max="9476" width="12" style="87" hidden="1"/>
    <col min="9477" max="9477" width="13.7109375" style="87" hidden="1"/>
    <col min="9478" max="9478" width="25.5703125" style="87" hidden="1"/>
    <col min="9479" max="9479" width="22.42578125" style="87" hidden="1"/>
    <col min="9480" max="9480" width="7.28515625" style="87" hidden="1"/>
    <col min="9481" max="9481" width="12.7109375" style="87" hidden="1"/>
    <col min="9482" max="9482" width="9.5703125" style="87" hidden="1"/>
    <col min="9483" max="9483" width="4.7109375" style="87" hidden="1"/>
    <col min="9484" max="9484" width="9.28515625" style="87" hidden="1"/>
    <col min="9485" max="9485" width="9.140625" style="87" hidden="1"/>
    <col min="9486" max="9487" width="11.42578125" style="87" hidden="1"/>
    <col min="9488" max="9488" width="11" style="87" hidden="1"/>
    <col min="9489" max="9489" width="10" style="87" hidden="1"/>
    <col min="9490" max="9728" width="9.140625" style="87" hidden="1"/>
    <col min="9729" max="9729" width="2.42578125" style="87" hidden="1"/>
    <col min="9730" max="9730" width="3.7109375" style="87" hidden="1"/>
    <col min="9731" max="9731" width="28.140625" style="87" hidden="1"/>
    <col min="9732" max="9732" width="12" style="87" hidden="1"/>
    <col min="9733" max="9733" width="13.7109375" style="87" hidden="1"/>
    <col min="9734" max="9734" width="25.5703125" style="87" hidden="1"/>
    <col min="9735" max="9735" width="22.42578125" style="87" hidden="1"/>
    <col min="9736" max="9736" width="7.28515625" style="87" hidden="1"/>
    <col min="9737" max="9737" width="12.7109375" style="87" hidden="1"/>
    <col min="9738" max="9738" width="9.5703125" style="87" hidden="1"/>
    <col min="9739" max="9739" width="4.7109375" style="87" hidden="1"/>
    <col min="9740" max="9740" width="9.28515625" style="87" hidden="1"/>
    <col min="9741" max="9741" width="9.140625" style="87" hidden="1"/>
    <col min="9742" max="9743" width="11.42578125" style="87" hidden="1"/>
    <col min="9744" max="9744" width="11" style="87" hidden="1"/>
    <col min="9745" max="9745" width="10" style="87" hidden="1"/>
    <col min="9746" max="9984" width="9.140625" style="87" hidden="1"/>
    <col min="9985" max="9985" width="2.42578125" style="87" hidden="1"/>
    <col min="9986" max="9986" width="3.7109375" style="87" hidden="1"/>
    <col min="9987" max="9987" width="28.140625" style="87" hidden="1"/>
    <col min="9988" max="9988" width="12" style="87" hidden="1"/>
    <col min="9989" max="9989" width="13.7109375" style="87" hidden="1"/>
    <col min="9990" max="9990" width="25.5703125" style="87" hidden="1"/>
    <col min="9991" max="9991" width="22.42578125" style="87" hidden="1"/>
    <col min="9992" max="9992" width="7.28515625" style="87" hidden="1"/>
    <col min="9993" max="9993" width="12.7109375" style="87" hidden="1"/>
    <col min="9994" max="9994" width="9.5703125" style="87" hidden="1"/>
    <col min="9995" max="9995" width="4.7109375" style="87" hidden="1"/>
    <col min="9996" max="9996" width="9.28515625" style="87" hidden="1"/>
    <col min="9997" max="9997" width="9.140625" style="87" hidden="1"/>
    <col min="9998" max="9999" width="11.42578125" style="87" hidden="1"/>
    <col min="10000" max="10000" width="11" style="87" hidden="1"/>
    <col min="10001" max="10001" width="10" style="87" hidden="1"/>
    <col min="10002" max="10240" width="9.140625" style="87" hidden="1"/>
    <col min="10241" max="10241" width="2.42578125" style="87" hidden="1"/>
    <col min="10242" max="10242" width="3.7109375" style="87" hidden="1"/>
    <col min="10243" max="10243" width="28.140625" style="87" hidden="1"/>
    <col min="10244" max="10244" width="12" style="87" hidden="1"/>
    <col min="10245" max="10245" width="13.7109375" style="87" hidden="1"/>
    <col min="10246" max="10246" width="25.5703125" style="87" hidden="1"/>
    <col min="10247" max="10247" width="22.42578125" style="87" hidden="1"/>
    <col min="10248" max="10248" width="7.28515625" style="87" hidden="1"/>
    <col min="10249" max="10249" width="12.7109375" style="87" hidden="1"/>
    <col min="10250" max="10250" width="9.5703125" style="87" hidden="1"/>
    <col min="10251" max="10251" width="4.7109375" style="87" hidden="1"/>
    <col min="10252" max="10252" width="9.28515625" style="87" hidden="1"/>
    <col min="10253" max="10253" width="9.140625" style="87" hidden="1"/>
    <col min="10254" max="10255" width="11.42578125" style="87" hidden="1"/>
    <col min="10256" max="10256" width="11" style="87" hidden="1"/>
    <col min="10257" max="10257" width="10" style="87" hidden="1"/>
    <col min="10258" max="10496" width="9.140625" style="87" hidden="1"/>
    <col min="10497" max="10497" width="2.42578125" style="87" hidden="1"/>
    <col min="10498" max="10498" width="3.7109375" style="87" hidden="1"/>
    <col min="10499" max="10499" width="28.140625" style="87" hidden="1"/>
    <col min="10500" max="10500" width="12" style="87" hidden="1"/>
    <col min="10501" max="10501" width="13.7109375" style="87" hidden="1"/>
    <col min="10502" max="10502" width="25.5703125" style="87" hidden="1"/>
    <col min="10503" max="10503" width="22.42578125" style="87" hidden="1"/>
    <col min="10504" max="10504" width="7.28515625" style="87" hidden="1"/>
    <col min="10505" max="10505" width="12.7109375" style="87" hidden="1"/>
    <col min="10506" max="10506" width="9.5703125" style="87" hidden="1"/>
    <col min="10507" max="10507" width="4.7109375" style="87" hidden="1"/>
    <col min="10508" max="10508" width="9.28515625" style="87" hidden="1"/>
    <col min="10509" max="10509" width="9.140625" style="87" hidden="1"/>
    <col min="10510" max="10511" width="11.42578125" style="87" hidden="1"/>
    <col min="10512" max="10512" width="11" style="87" hidden="1"/>
    <col min="10513" max="10513" width="10" style="87" hidden="1"/>
    <col min="10514" max="10752" width="9.140625" style="87" hidden="1"/>
    <col min="10753" max="10753" width="2.42578125" style="87" hidden="1"/>
    <col min="10754" max="10754" width="3.7109375" style="87" hidden="1"/>
    <col min="10755" max="10755" width="28.140625" style="87" hidden="1"/>
    <col min="10756" max="10756" width="12" style="87" hidden="1"/>
    <col min="10757" max="10757" width="13.7109375" style="87" hidden="1"/>
    <col min="10758" max="10758" width="25.5703125" style="87" hidden="1"/>
    <col min="10759" max="10759" width="22.42578125" style="87" hidden="1"/>
    <col min="10760" max="10760" width="7.28515625" style="87" hidden="1"/>
    <col min="10761" max="10761" width="12.7109375" style="87" hidden="1"/>
    <col min="10762" max="10762" width="9.5703125" style="87" hidden="1"/>
    <col min="10763" max="10763" width="4.7109375" style="87" hidden="1"/>
    <col min="10764" max="10764" width="9.28515625" style="87" hidden="1"/>
    <col min="10765" max="10765" width="9.140625" style="87" hidden="1"/>
    <col min="10766" max="10767" width="11.42578125" style="87" hidden="1"/>
    <col min="10768" max="10768" width="11" style="87" hidden="1"/>
    <col min="10769" max="10769" width="10" style="87" hidden="1"/>
    <col min="10770" max="11008" width="9.140625" style="87" hidden="1"/>
    <col min="11009" max="11009" width="2.42578125" style="87" hidden="1"/>
    <col min="11010" max="11010" width="3.7109375" style="87" hidden="1"/>
    <col min="11011" max="11011" width="28.140625" style="87" hidden="1"/>
    <col min="11012" max="11012" width="12" style="87" hidden="1"/>
    <col min="11013" max="11013" width="13.7109375" style="87" hidden="1"/>
    <col min="11014" max="11014" width="25.5703125" style="87" hidden="1"/>
    <col min="11015" max="11015" width="22.42578125" style="87" hidden="1"/>
    <col min="11016" max="11016" width="7.28515625" style="87" hidden="1"/>
    <col min="11017" max="11017" width="12.7109375" style="87" hidden="1"/>
    <col min="11018" max="11018" width="9.5703125" style="87" hidden="1"/>
    <col min="11019" max="11019" width="4.7109375" style="87" hidden="1"/>
    <col min="11020" max="11020" width="9.28515625" style="87" hidden="1"/>
    <col min="11021" max="11021" width="9.140625" style="87" hidden="1"/>
    <col min="11022" max="11023" width="11.42578125" style="87" hidden="1"/>
    <col min="11024" max="11024" width="11" style="87" hidden="1"/>
    <col min="11025" max="11025" width="10" style="87" hidden="1"/>
    <col min="11026" max="11264" width="9.140625" style="87" hidden="1"/>
    <col min="11265" max="11265" width="2.42578125" style="87" hidden="1"/>
    <col min="11266" max="11266" width="3.7109375" style="87" hidden="1"/>
    <col min="11267" max="11267" width="28.140625" style="87" hidden="1"/>
    <col min="11268" max="11268" width="12" style="87" hidden="1"/>
    <col min="11269" max="11269" width="13.7109375" style="87" hidden="1"/>
    <col min="11270" max="11270" width="25.5703125" style="87" hidden="1"/>
    <col min="11271" max="11271" width="22.42578125" style="87" hidden="1"/>
    <col min="11272" max="11272" width="7.28515625" style="87" hidden="1"/>
    <col min="11273" max="11273" width="12.7109375" style="87" hidden="1"/>
    <col min="11274" max="11274" width="9.5703125" style="87" hidden="1"/>
    <col min="11275" max="11275" width="4.7109375" style="87" hidden="1"/>
    <col min="11276" max="11276" width="9.28515625" style="87" hidden="1"/>
    <col min="11277" max="11277" width="9.140625" style="87" hidden="1"/>
    <col min="11278" max="11279" width="11.42578125" style="87" hidden="1"/>
    <col min="11280" max="11280" width="11" style="87" hidden="1"/>
    <col min="11281" max="11281" width="10" style="87" hidden="1"/>
    <col min="11282" max="11520" width="9.140625" style="87" hidden="1"/>
    <col min="11521" max="11521" width="2.42578125" style="87" hidden="1"/>
    <col min="11522" max="11522" width="3.7109375" style="87" hidden="1"/>
    <col min="11523" max="11523" width="28.140625" style="87" hidden="1"/>
    <col min="11524" max="11524" width="12" style="87" hidden="1"/>
    <col min="11525" max="11525" width="13.7109375" style="87" hidden="1"/>
    <col min="11526" max="11526" width="25.5703125" style="87" hidden="1"/>
    <col min="11527" max="11527" width="22.42578125" style="87" hidden="1"/>
    <col min="11528" max="11528" width="7.28515625" style="87" hidden="1"/>
    <col min="11529" max="11529" width="12.7109375" style="87" hidden="1"/>
    <col min="11530" max="11530" width="9.5703125" style="87" hidden="1"/>
    <col min="11531" max="11531" width="4.7109375" style="87" hidden="1"/>
    <col min="11532" max="11532" width="9.28515625" style="87" hidden="1"/>
    <col min="11533" max="11533" width="9.140625" style="87" hidden="1"/>
    <col min="11534" max="11535" width="11.42578125" style="87" hidden="1"/>
    <col min="11536" max="11536" width="11" style="87" hidden="1"/>
    <col min="11537" max="11537" width="10" style="87" hidden="1"/>
    <col min="11538" max="11776" width="9.140625" style="87" hidden="1"/>
    <col min="11777" max="11777" width="2.42578125" style="87" hidden="1"/>
    <col min="11778" max="11778" width="3.7109375" style="87" hidden="1"/>
    <col min="11779" max="11779" width="28.140625" style="87" hidden="1"/>
    <col min="11780" max="11780" width="12" style="87" hidden="1"/>
    <col min="11781" max="11781" width="13.7109375" style="87" hidden="1"/>
    <col min="11782" max="11782" width="25.5703125" style="87" hidden="1"/>
    <col min="11783" max="11783" width="22.42578125" style="87" hidden="1"/>
    <col min="11784" max="11784" width="7.28515625" style="87" hidden="1"/>
    <col min="11785" max="11785" width="12.7109375" style="87" hidden="1"/>
    <col min="11786" max="11786" width="9.5703125" style="87" hidden="1"/>
    <col min="11787" max="11787" width="4.7109375" style="87" hidden="1"/>
    <col min="11788" max="11788" width="9.28515625" style="87" hidden="1"/>
    <col min="11789" max="11789" width="9.140625" style="87" hidden="1"/>
    <col min="11790" max="11791" width="11.42578125" style="87" hidden="1"/>
    <col min="11792" max="11792" width="11" style="87" hidden="1"/>
    <col min="11793" max="11793" width="10" style="87" hidden="1"/>
    <col min="11794" max="12032" width="9.140625" style="87" hidden="1"/>
    <col min="12033" max="12033" width="2.42578125" style="87" hidden="1"/>
    <col min="12034" max="12034" width="3.7109375" style="87" hidden="1"/>
    <col min="12035" max="12035" width="28.140625" style="87" hidden="1"/>
    <col min="12036" max="12036" width="12" style="87" hidden="1"/>
    <col min="12037" max="12037" width="13.7109375" style="87" hidden="1"/>
    <col min="12038" max="12038" width="25.5703125" style="87" hidden="1"/>
    <col min="12039" max="12039" width="22.42578125" style="87" hidden="1"/>
    <col min="12040" max="12040" width="7.28515625" style="87" hidden="1"/>
    <col min="12041" max="12041" width="12.7109375" style="87" hidden="1"/>
    <col min="12042" max="12042" width="9.5703125" style="87" hidden="1"/>
    <col min="12043" max="12043" width="4.7109375" style="87" hidden="1"/>
    <col min="12044" max="12044" width="9.28515625" style="87" hidden="1"/>
    <col min="12045" max="12045" width="9.140625" style="87" hidden="1"/>
    <col min="12046" max="12047" width="11.42578125" style="87" hidden="1"/>
    <col min="12048" max="12048" width="11" style="87" hidden="1"/>
    <col min="12049" max="12049" width="10" style="87" hidden="1"/>
    <col min="12050" max="12288" width="9.140625" style="87" hidden="1"/>
    <col min="12289" max="12289" width="2.42578125" style="87" hidden="1"/>
    <col min="12290" max="12290" width="3.7109375" style="87" hidden="1"/>
    <col min="12291" max="12291" width="28.140625" style="87" hidden="1"/>
    <col min="12292" max="12292" width="12" style="87" hidden="1"/>
    <col min="12293" max="12293" width="13.7109375" style="87" hidden="1"/>
    <col min="12294" max="12294" width="25.5703125" style="87" hidden="1"/>
    <col min="12295" max="12295" width="22.42578125" style="87" hidden="1"/>
    <col min="12296" max="12296" width="7.28515625" style="87" hidden="1"/>
    <col min="12297" max="12297" width="12.7109375" style="87" hidden="1"/>
    <col min="12298" max="12298" width="9.5703125" style="87" hidden="1"/>
    <col min="12299" max="12299" width="4.7109375" style="87" hidden="1"/>
    <col min="12300" max="12300" width="9.28515625" style="87" hidden="1"/>
    <col min="12301" max="12301" width="9.140625" style="87" hidden="1"/>
    <col min="12302" max="12303" width="11.42578125" style="87" hidden="1"/>
    <col min="12304" max="12304" width="11" style="87" hidden="1"/>
    <col min="12305" max="12305" width="10" style="87" hidden="1"/>
    <col min="12306" max="12544" width="9.140625" style="87" hidden="1"/>
    <col min="12545" max="12545" width="2.42578125" style="87" hidden="1"/>
    <col min="12546" max="12546" width="3.7109375" style="87" hidden="1"/>
    <col min="12547" max="12547" width="28.140625" style="87" hidden="1"/>
    <col min="12548" max="12548" width="12" style="87" hidden="1"/>
    <col min="12549" max="12549" width="13.7109375" style="87" hidden="1"/>
    <col min="12550" max="12550" width="25.5703125" style="87" hidden="1"/>
    <col min="12551" max="12551" width="22.42578125" style="87" hidden="1"/>
    <col min="12552" max="12552" width="7.28515625" style="87" hidden="1"/>
    <col min="12553" max="12553" width="12.7109375" style="87" hidden="1"/>
    <col min="12554" max="12554" width="9.5703125" style="87" hidden="1"/>
    <col min="12555" max="12555" width="4.7109375" style="87" hidden="1"/>
    <col min="12556" max="12556" width="9.28515625" style="87" hidden="1"/>
    <col min="12557" max="12557" width="9.140625" style="87" hidden="1"/>
    <col min="12558" max="12559" width="11.42578125" style="87" hidden="1"/>
    <col min="12560" max="12560" width="11" style="87" hidden="1"/>
    <col min="12561" max="12561" width="10" style="87" hidden="1"/>
    <col min="12562" max="12800" width="9.140625" style="87" hidden="1"/>
    <col min="12801" max="12801" width="2.42578125" style="87" hidden="1"/>
    <col min="12802" max="12802" width="3.7109375" style="87" hidden="1"/>
    <col min="12803" max="12803" width="28.140625" style="87" hidden="1"/>
    <col min="12804" max="12804" width="12" style="87" hidden="1"/>
    <col min="12805" max="12805" width="13.7109375" style="87" hidden="1"/>
    <col min="12806" max="12806" width="25.5703125" style="87" hidden="1"/>
    <col min="12807" max="12807" width="22.42578125" style="87" hidden="1"/>
    <col min="12808" max="12808" width="7.28515625" style="87" hidden="1"/>
    <col min="12809" max="12809" width="12.7109375" style="87" hidden="1"/>
    <col min="12810" max="12810" width="9.5703125" style="87" hidden="1"/>
    <col min="12811" max="12811" width="4.7109375" style="87" hidden="1"/>
    <col min="12812" max="12812" width="9.28515625" style="87" hidden="1"/>
    <col min="12813" max="12813" width="9.140625" style="87" hidden="1"/>
    <col min="12814" max="12815" width="11.42578125" style="87" hidden="1"/>
    <col min="12816" max="12816" width="11" style="87" hidden="1"/>
    <col min="12817" max="12817" width="10" style="87" hidden="1"/>
    <col min="12818" max="13056" width="9.140625" style="87" hidden="1"/>
    <col min="13057" max="13057" width="2.42578125" style="87" hidden="1"/>
    <col min="13058" max="13058" width="3.7109375" style="87" hidden="1"/>
    <col min="13059" max="13059" width="28.140625" style="87" hidden="1"/>
    <col min="13060" max="13060" width="12" style="87" hidden="1"/>
    <col min="13061" max="13061" width="13.7109375" style="87" hidden="1"/>
    <col min="13062" max="13062" width="25.5703125" style="87" hidden="1"/>
    <col min="13063" max="13063" width="22.42578125" style="87" hidden="1"/>
    <col min="13064" max="13064" width="7.28515625" style="87" hidden="1"/>
    <col min="13065" max="13065" width="12.7109375" style="87" hidden="1"/>
    <col min="13066" max="13066" width="9.5703125" style="87" hidden="1"/>
    <col min="13067" max="13067" width="4.7109375" style="87" hidden="1"/>
    <col min="13068" max="13068" width="9.28515625" style="87" hidden="1"/>
    <col min="13069" max="13069" width="9.140625" style="87" hidden="1"/>
    <col min="13070" max="13071" width="11.42578125" style="87" hidden="1"/>
    <col min="13072" max="13072" width="11" style="87" hidden="1"/>
    <col min="13073" max="13073" width="10" style="87" hidden="1"/>
    <col min="13074" max="13312" width="9.140625" style="87" hidden="1"/>
    <col min="13313" max="13313" width="2.42578125" style="87" hidden="1"/>
    <col min="13314" max="13314" width="3.7109375" style="87" hidden="1"/>
    <col min="13315" max="13315" width="28.140625" style="87" hidden="1"/>
    <col min="13316" max="13316" width="12" style="87" hidden="1"/>
    <col min="13317" max="13317" width="13.7109375" style="87" hidden="1"/>
    <col min="13318" max="13318" width="25.5703125" style="87" hidden="1"/>
    <col min="13319" max="13319" width="22.42578125" style="87" hidden="1"/>
    <col min="13320" max="13320" width="7.28515625" style="87" hidden="1"/>
    <col min="13321" max="13321" width="12.7109375" style="87" hidden="1"/>
    <col min="13322" max="13322" width="9.5703125" style="87" hidden="1"/>
    <col min="13323" max="13323" width="4.7109375" style="87" hidden="1"/>
    <col min="13324" max="13324" width="9.28515625" style="87" hidden="1"/>
    <col min="13325" max="13325" width="9.140625" style="87" hidden="1"/>
    <col min="13326" max="13327" width="11.42578125" style="87" hidden="1"/>
    <col min="13328" max="13328" width="11" style="87" hidden="1"/>
    <col min="13329" max="13329" width="10" style="87" hidden="1"/>
    <col min="13330" max="13568" width="9.140625" style="87" hidden="1"/>
    <col min="13569" max="13569" width="2.42578125" style="87" hidden="1"/>
    <col min="13570" max="13570" width="3.7109375" style="87" hidden="1"/>
    <col min="13571" max="13571" width="28.140625" style="87" hidden="1"/>
    <col min="13572" max="13572" width="12" style="87" hidden="1"/>
    <col min="13573" max="13573" width="13.7109375" style="87" hidden="1"/>
    <col min="13574" max="13574" width="25.5703125" style="87" hidden="1"/>
    <col min="13575" max="13575" width="22.42578125" style="87" hidden="1"/>
    <col min="13576" max="13576" width="7.28515625" style="87" hidden="1"/>
    <col min="13577" max="13577" width="12.7109375" style="87" hidden="1"/>
    <col min="13578" max="13578" width="9.5703125" style="87" hidden="1"/>
    <col min="13579" max="13579" width="4.7109375" style="87" hidden="1"/>
    <col min="13580" max="13580" width="9.28515625" style="87" hidden="1"/>
    <col min="13581" max="13581" width="9.140625" style="87" hidden="1"/>
    <col min="13582" max="13583" width="11.42578125" style="87" hidden="1"/>
    <col min="13584" max="13584" width="11" style="87" hidden="1"/>
    <col min="13585" max="13585" width="10" style="87" hidden="1"/>
    <col min="13586" max="13824" width="9.140625" style="87" hidden="1"/>
    <col min="13825" max="13825" width="2.42578125" style="87" hidden="1"/>
    <col min="13826" max="13826" width="3.7109375" style="87" hidden="1"/>
    <col min="13827" max="13827" width="28.140625" style="87" hidden="1"/>
    <col min="13828" max="13828" width="12" style="87" hidden="1"/>
    <col min="13829" max="13829" width="13.7109375" style="87" hidden="1"/>
    <col min="13830" max="13830" width="25.5703125" style="87" hidden="1"/>
    <col min="13831" max="13831" width="22.42578125" style="87" hidden="1"/>
    <col min="13832" max="13832" width="7.28515625" style="87" hidden="1"/>
    <col min="13833" max="13833" width="12.7109375" style="87" hidden="1"/>
    <col min="13834" max="13834" width="9.5703125" style="87" hidden="1"/>
    <col min="13835" max="13835" width="4.7109375" style="87" hidden="1"/>
    <col min="13836" max="13836" width="9.28515625" style="87" hidden="1"/>
    <col min="13837" max="13837" width="9.140625" style="87" hidden="1"/>
    <col min="13838" max="13839" width="11.42578125" style="87" hidden="1"/>
    <col min="13840" max="13840" width="11" style="87" hidden="1"/>
    <col min="13841" max="13841" width="10" style="87" hidden="1"/>
    <col min="13842" max="14080" width="9.140625" style="87" hidden="1"/>
    <col min="14081" max="14081" width="2.42578125" style="87" hidden="1"/>
    <col min="14082" max="14082" width="3.7109375" style="87" hidden="1"/>
    <col min="14083" max="14083" width="28.140625" style="87" hidden="1"/>
    <col min="14084" max="14084" width="12" style="87" hidden="1"/>
    <col min="14085" max="14085" width="13.7109375" style="87" hidden="1"/>
    <col min="14086" max="14086" width="25.5703125" style="87" hidden="1"/>
    <col min="14087" max="14087" width="22.42578125" style="87" hidden="1"/>
    <col min="14088" max="14088" width="7.28515625" style="87" hidden="1"/>
    <col min="14089" max="14089" width="12.7109375" style="87" hidden="1"/>
    <col min="14090" max="14090" width="9.5703125" style="87" hidden="1"/>
    <col min="14091" max="14091" width="4.7109375" style="87" hidden="1"/>
    <col min="14092" max="14092" width="9.28515625" style="87" hidden="1"/>
    <col min="14093" max="14093" width="9.140625" style="87" hidden="1"/>
    <col min="14094" max="14095" width="11.42578125" style="87" hidden="1"/>
    <col min="14096" max="14096" width="11" style="87" hidden="1"/>
    <col min="14097" max="14097" width="10" style="87" hidden="1"/>
    <col min="14098" max="14336" width="9.140625" style="87" hidden="1"/>
    <col min="14337" max="14337" width="2.42578125" style="87" hidden="1"/>
    <col min="14338" max="14338" width="3.7109375" style="87" hidden="1"/>
    <col min="14339" max="14339" width="28.140625" style="87" hidden="1"/>
    <col min="14340" max="14340" width="12" style="87" hidden="1"/>
    <col min="14341" max="14341" width="13.7109375" style="87" hidden="1"/>
    <col min="14342" max="14342" width="25.5703125" style="87" hidden="1"/>
    <col min="14343" max="14343" width="22.42578125" style="87" hidden="1"/>
    <col min="14344" max="14344" width="7.28515625" style="87" hidden="1"/>
    <col min="14345" max="14345" width="12.7109375" style="87" hidden="1"/>
    <col min="14346" max="14346" width="9.5703125" style="87" hidden="1"/>
    <col min="14347" max="14347" width="4.7109375" style="87" hidden="1"/>
    <col min="14348" max="14348" width="9.28515625" style="87" hidden="1"/>
    <col min="14349" max="14349" width="9.140625" style="87" hidden="1"/>
    <col min="14350" max="14351" width="11.42578125" style="87" hidden="1"/>
    <col min="14352" max="14352" width="11" style="87" hidden="1"/>
    <col min="14353" max="14353" width="10" style="87" hidden="1"/>
    <col min="14354" max="14592" width="9.140625" style="87" hidden="1"/>
    <col min="14593" max="14593" width="2.42578125" style="87" hidden="1"/>
    <col min="14594" max="14594" width="3.7109375" style="87" hidden="1"/>
    <col min="14595" max="14595" width="28.140625" style="87" hidden="1"/>
    <col min="14596" max="14596" width="12" style="87" hidden="1"/>
    <col min="14597" max="14597" width="13.7109375" style="87" hidden="1"/>
    <col min="14598" max="14598" width="25.5703125" style="87" hidden="1"/>
    <col min="14599" max="14599" width="22.42578125" style="87" hidden="1"/>
    <col min="14600" max="14600" width="7.28515625" style="87" hidden="1"/>
    <col min="14601" max="14601" width="12.7109375" style="87" hidden="1"/>
    <col min="14602" max="14602" width="9.5703125" style="87" hidden="1"/>
    <col min="14603" max="14603" width="4.7109375" style="87" hidden="1"/>
    <col min="14604" max="14604" width="9.28515625" style="87" hidden="1"/>
    <col min="14605" max="14605" width="9.140625" style="87" hidden="1"/>
    <col min="14606" max="14607" width="11.42578125" style="87" hidden="1"/>
    <col min="14608" max="14608" width="11" style="87" hidden="1"/>
    <col min="14609" max="14609" width="10" style="87" hidden="1"/>
    <col min="14610" max="14848" width="9.140625" style="87" hidden="1"/>
    <col min="14849" max="14849" width="2.42578125" style="87" hidden="1"/>
    <col min="14850" max="14850" width="3.7109375" style="87" hidden="1"/>
    <col min="14851" max="14851" width="28.140625" style="87" hidden="1"/>
    <col min="14852" max="14852" width="12" style="87" hidden="1"/>
    <col min="14853" max="14853" width="13.7109375" style="87" hidden="1"/>
    <col min="14854" max="14854" width="25.5703125" style="87" hidden="1"/>
    <col min="14855" max="14855" width="22.42578125" style="87" hidden="1"/>
    <col min="14856" max="14856" width="7.28515625" style="87" hidden="1"/>
    <col min="14857" max="14857" width="12.7109375" style="87" hidden="1"/>
    <col min="14858" max="14858" width="9.5703125" style="87" hidden="1"/>
    <col min="14859" max="14859" width="4.7109375" style="87" hidden="1"/>
    <col min="14860" max="14860" width="9.28515625" style="87" hidden="1"/>
    <col min="14861" max="14861" width="9.140625" style="87" hidden="1"/>
    <col min="14862" max="14863" width="11.42578125" style="87" hidden="1"/>
    <col min="14864" max="14864" width="11" style="87" hidden="1"/>
    <col min="14865" max="14865" width="10" style="87" hidden="1"/>
    <col min="14866" max="15104" width="9.140625" style="87" hidden="1"/>
    <col min="15105" max="15105" width="2.42578125" style="87" hidden="1"/>
    <col min="15106" max="15106" width="3.7109375" style="87" hidden="1"/>
    <col min="15107" max="15107" width="28.140625" style="87" hidden="1"/>
    <col min="15108" max="15108" width="12" style="87" hidden="1"/>
    <col min="15109" max="15109" width="13.7109375" style="87" hidden="1"/>
    <col min="15110" max="15110" width="25.5703125" style="87" hidden="1"/>
    <col min="15111" max="15111" width="22.42578125" style="87" hidden="1"/>
    <col min="15112" max="15112" width="7.28515625" style="87" hidden="1"/>
    <col min="15113" max="15113" width="12.7109375" style="87" hidden="1"/>
    <col min="15114" max="15114" width="9.5703125" style="87" hidden="1"/>
    <col min="15115" max="15115" width="4.7109375" style="87" hidden="1"/>
    <col min="15116" max="15116" width="9.28515625" style="87" hidden="1"/>
    <col min="15117" max="15117" width="9.140625" style="87" hidden="1"/>
    <col min="15118" max="15119" width="11.42578125" style="87" hidden="1"/>
    <col min="15120" max="15120" width="11" style="87" hidden="1"/>
    <col min="15121" max="15121" width="10" style="87" hidden="1"/>
    <col min="15122" max="15360" width="9.140625" style="87" hidden="1"/>
    <col min="15361" max="15361" width="2.42578125" style="87" hidden="1"/>
    <col min="15362" max="15362" width="3.7109375" style="87" hidden="1"/>
    <col min="15363" max="15363" width="28.140625" style="87" hidden="1"/>
    <col min="15364" max="15364" width="12" style="87" hidden="1"/>
    <col min="15365" max="15365" width="13.7109375" style="87" hidden="1"/>
    <col min="15366" max="15366" width="25.5703125" style="87" hidden="1"/>
    <col min="15367" max="15367" width="22.42578125" style="87" hidden="1"/>
    <col min="15368" max="15368" width="7.28515625" style="87" hidden="1"/>
    <col min="15369" max="15369" width="12.7109375" style="87" hidden="1"/>
    <col min="15370" max="15370" width="9.5703125" style="87" hidden="1"/>
    <col min="15371" max="15371" width="4.7109375" style="87" hidden="1"/>
    <col min="15372" max="15372" width="9.28515625" style="87" hidden="1"/>
    <col min="15373" max="15373" width="9.140625" style="87" hidden="1"/>
    <col min="15374" max="15375" width="11.42578125" style="87" hidden="1"/>
    <col min="15376" max="15376" width="11" style="87" hidden="1"/>
    <col min="15377" max="15377" width="10" style="87" hidden="1"/>
    <col min="15378" max="15616" width="9.140625" style="87" hidden="1"/>
    <col min="15617" max="15617" width="2.42578125" style="87" hidden="1"/>
    <col min="15618" max="15618" width="3.7109375" style="87" hidden="1"/>
    <col min="15619" max="15619" width="28.140625" style="87" hidden="1"/>
    <col min="15620" max="15620" width="12" style="87" hidden="1"/>
    <col min="15621" max="15621" width="13.7109375" style="87" hidden="1"/>
    <col min="15622" max="15622" width="25.5703125" style="87" hidden="1"/>
    <col min="15623" max="15623" width="22.42578125" style="87" hidden="1"/>
    <col min="15624" max="15624" width="7.28515625" style="87" hidden="1"/>
    <col min="15625" max="15625" width="12.7109375" style="87" hidden="1"/>
    <col min="15626" max="15626" width="9.5703125" style="87" hidden="1"/>
    <col min="15627" max="15627" width="4.7109375" style="87" hidden="1"/>
    <col min="15628" max="15628" width="9.28515625" style="87" hidden="1"/>
    <col min="15629" max="15629" width="9.140625" style="87" hidden="1"/>
    <col min="15630" max="15631" width="11.42578125" style="87" hidden="1"/>
    <col min="15632" max="15632" width="11" style="87" hidden="1"/>
    <col min="15633" max="15633" width="10" style="87" hidden="1"/>
    <col min="15634" max="15872" width="9.140625" style="87" hidden="1"/>
    <col min="15873" max="15873" width="2.42578125" style="87" hidden="1"/>
    <col min="15874" max="15874" width="3.7109375" style="87" hidden="1"/>
    <col min="15875" max="15875" width="28.140625" style="87" hidden="1"/>
    <col min="15876" max="15876" width="12" style="87" hidden="1"/>
    <col min="15877" max="15877" width="13.7109375" style="87" hidden="1"/>
    <col min="15878" max="15878" width="25.5703125" style="87" hidden="1"/>
    <col min="15879" max="15879" width="22.42578125" style="87" hidden="1"/>
    <col min="15880" max="15880" width="7.28515625" style="87" hidden="1"/>
    <col min="15881" max="15881" width="12.7109375" style="87" hidden="1"/>
    <col min="15882" max="15882" width="9.5703125" style="87" hidden="1"/>
    <col min="15883" max="15883" width="4.7109375" style="87" hidden="1"/>
    <col min="15884" max="15884" width="9.28515625" style="87" hidden="1"/>
    <col min="15885" max="15885" width="9.140625" style="87" hidden="1"/>
    <col min="15886" max="15887" width="11.42578125" style="87" hidden="1"/>
    <col min="15888" max="15888" width="11" style="87" hidden="1"/>
    <col min="15889" max="15889" width="10" style="87" hidden="1"/>
    <col min="15890" max="16128" width="9.140625" style="87" hidden="1"/>
    <col min="16129" max="16129" width="2.42578125" style="87" hidden="1"/>
    <col min="16130" max="16130" width="3.7109375" style="87" hidden="1"/>
    <col min="16131" max="16131" width="28.140625" style="87" hidden="1"/>
    <col min="16132" max="16132" width="12" style="87" hidden="1"/>
    <col min="16133" max="16133" width="13.7109375" style="87" hidden="1"/>
    <col min="16134" max="16134" width="25.5703125" style="87" hidden="1"/>
    <col min="16135" max="16135" width="22.42578125" style="87" hidden="1"/>
    <col min="16136" max="16136" width="7.28515625" style="87" hidden="1"/>
    <col min="16137" max="16137" width="12.7109375" style="87" hidden="1"/>
    <col min="16138" max="16138" width="9.5703125" style="87" hidden="1"/>
    <col min="16139" max="16139" width="4.7109375" style="87" hidden="1"/>
    <col min="16140" max="16140" width="9.28515625" style="87" hidden="1"/>
    <col min="16141" max="16141" width="9.140625" style="87" hidden="1"/>
    <col min="16142" max="16143" width="11.42578125" style="87" hidden="1"/>
    <col min="16144" max="16144" width="11" style="87" hidden="1"/>
    <col min="16145" max="16145" width="10" style="87" hidden="1"/>
    <col min="16146" max="16384" width="9.140625" style="87" hidden="1"/>
  </cols>
  <sheetData>
    <row r="1" spans="2:19" x14ac:dyDescent="0.2">
      <c r="D1" s="87"/>
    </row>
    <row r="2" spans="2:19" x14ac:dyDescent="0.2">
      <c r="B2" s="103" t="s">
        <v>26</v>
      </c>
      <c r="C2" s="104"/>
      <c r="D2" s="105" t="s">
        <v>415</v>
      </c>
      <c r="E2" s="104"/>
      <c r="F2" s="104"/>
      <c r="G2" s="106" t="s">
        <v>172</v>
      </c>
      <c r="H2" s="107" t="s">
        <v>87</v>
      </c>
      <c r="I2" s="108" t="s">
        <v>170</v>
      </c>
      <c r="J2" s="108"/>
      <c r="K2" s="108"/>
      <c r="L2" s="108"/>
      <c r="M2" s="109"/>
      <c r="N2" s="45"/>
      <c r="O2" s="46"/>
      <c r="P2" s="88"/>
      <c r="Q2" s="110" t="s">
        <v>328</v>
      </c>
      <c r="R2" s="110" t="s">
        <v>329</v>
      </c>
    </row>
    <row r="3" spans="2:19" x14ac:dyDescent="0.2">
      <c r="B3" s="111" t="s">
        <v>70</v>
      </c>
      <c r="C3" s="29"/>
      <c r="D3" s="89"/>
      <c r="E3" s="29"/>
      <c r="F3" s="29"/>
      <c r="G3" s="38"/>
      <c r="H3" s="112" t="s">
        <v>92</v>
      </c>
      <c r="I3" s="113" t="s">
        <v>171</v>
      </c>
      <c r="J3" s="113"/>
      <c r="K3" s="113"/>
      <c r="L3" s="113"/>
      <c r="M3" s="114"/>
      <c r="N3" s="115" t="s">
        <v>65</v>
      </c>
      <c r="O3" s="104"/>
      <c r="P3" s="90"/>
      <c r="Q3" s="116">
        <v>800000</v>
      </c>
      <c r="R3" s="116">
        <v>1</v>
      </c>
    </row>
    <row r="4" spans="2:19" x14ac:dyDescent="0.2">
      <c r="B4" s="117"/>
      <c r="C4" s="29"/>
      <c r="D4" s="117"/>
      <c r="E4" s="29"/>
      <c r="F4" s="29"/>
      <c r="G4" s="117"/>
      <c r="H4" s="118"/>
      <c r="I4" s="30"/>
      <c r="J4" s="30"/>
      <c r="K4" s="30"/>
      <c r="L4" s="30"/>
      <c r="M4" s="119"/>
      <c r="N4" s="120" t="s">
        <v>66</v>
      </c>
      <c r="O4" s="29"/>
      <c r="P4" s="23"/>
      <c r="Q4" s="121">
        <v>500000</v>
      </c>
      <c r="R4" s="121">
        <v>1</v>
      </c>
    </row>
    <row r="5" spans="2:19" x14ac:dyDescent="0.2">
      <c r="B5" s="117"/>
      <c r="C5" s="29"/>
      <c r="D5" s="117"/>
      <c r="E5" s="29"/>
      <c r="F5" s="29"/>
      <c r="G5" s="117"/>
      <c r="H5" s="118"/>
      <c r="I5" s="30"/>
      <c r="J5" s="30"/>
      <c r="K5" s="30"/>
      <c r="L5" s="30"/>
      <c r="M5" s="119"/>
      <c r="N5" s="120" t="s">
        <v>67</v>
      </c>
      <c r="O5" s="29"/>
      <c r="P5" s="23"/>
      <c r="Q5" s="121">
        <v>500000</v>
      </c>
      <c r="R5" s="121">
        <v>1</v>
      </c>
    </row>
    <row r="6" spans="2:19" x14ac:dyDescent="0.2">
      <c r="B6" s="111"/>
      <c r="C6" s="29"/>
      <c r="D6" s="122"/>
      <c r="E6" s="29"/>
      <c r="F6" s="29"/>
      <c r="G6" s="117"/>
      <c r="H6" s="118"/>
      <c r="I6" s="30"/>
      <c r="J6" s="30"/>
      <c r="K6" s="30"/>
      <c r="L6" s="30"/>
      <c r="M6" s="119"/>
      <c r="N6" s="120" t="s">
        <v>68</v>
      </c>
      <c r="O6" s="29"/>
      <c r="P6" s="23"/>
      <c r="Q6" s="123">
        <v>2000000</v>
      </c>
      <c r="R6" s="123">
        <v>1</v>
      </c>
    </row>
    <row r="7" spans="2:19" x14ac:dyDescent="0.2">
      <c r="B7" s="111"/>
      <c r="C7" s="29"/>
      <c r="D7" s="89"/>
      <c r="E7" s="29"/>
      <c r="F7" s="29"/>
      <c r="G7" s="117"/>
      <c r="H7" s="118"/>
      <c r="I7" s="30"/>
      <c r="J7" s="30"/>
      <c r="K7" s="30"/>
      <c r="L7" s="30"/>
      <c r="M7" s="119"/>
      <c r="N7" s="115" t="s">
        <v>69</v>
      </c>
      <c r="O7" s="104"/>
      <c r="P7" s="91"/>
      <c r="Q7" s="123">
        <f>SUM(Q3:Q6)</f>
        <v>3800000</v>
      </c>
      <c r="R7" s="123">
        <f>SUM(R3:R6)</f>
        <v>4</v>
      </c>
    </row>
    <row r="8" spans="2:19" x14ac:dyDescent="0.2">
      <c r="B8" s="124"/>
      <c r="C8" s="125"/>
      <c r="D8" s="124"/>
      <c r="E8" s="125"/>
      <c r="F8" s="125"/>
      <c r="G8" s="124"/>
      <c r="H8" s="126"/>
      <c r="I8" s="125"/>
      <c r="J8" s="125"/>
      <c r="K8" s="125"/>
      <c r="L8" s="113"/>
      <c r="M8" s="114"/>
      <c r="N8" s="127" t="s">
        <v>71</v>
      </c>
      <c r="O8" s="46"/>
      <c r="P8" s="92"/>
      <c r="Q8" s="128">
        <f>SUM(Q3,Q4)</f>
        <v>1300000</v>
      </c>
      <c r="R8" s="128">
        <f>SUM(R3,R4)</f>
        <v>2</v>
      </c>
    </row>
    <row r="9" spans="2:19" s="93" customFormat="1" ht="18" customHeight="1" x14ac:dyDescent="0.25">
      <c r="B9" s="1"/>
      <c r="C9" s="1"/>
      <c r="D9" s="9"/>
      <c r="E9" s="415" t="s">
        <v>74</v>
      </c>
      <c r="F9" s="416"/>
      <c r="G9" s="417"/>
      <c r="H9" s="415" t="s">
        <v>75</v>
      </c>
      <c r="I9" s="416"/>
      <c r="J9" s="416"/>
      <c r="K9" s="416"/>
      <c r="L9" s="416"/>
      <c r="M9" s="22"/>
      <c r="N9" s="397" t="s">
        <v>72</v>
      </c>
      <c r="O9" s="398"/>
      <c r="P9" s="399"/>
      <c r="Q9" s="10">
        <f>Q8/Q7</f>
        <v>0.34210526315789475</v>
      </c>
      <c r="R9" s="10">
        <f>R8/R7</f>
        <v>0.5</v>
      </c>
    </row>
    <row r="10" spans="2:19" s="93" customFormat="1" ht="38.25" x14ac:dyDescent="0.25">
      <c r="B10" s="1" t="s">
        <v>50</v>
      </c>
      <c r="C10" s="1" t="s">
        <v>73</v>
      </c>
      <c r="D10" s="1" t="s">
        <v>76</v>
      </c>
      <c r="E10" s="1" t="s">
        <v>77</v>
      </c>
      <c r="F10" s="1" t="s">
        <v>4</v>
      </c>
      <c r="G10" s="1" t="s">
        <v>78</v>
      </c>
      <c r="H10" s="1" t="s">
        <v>53</v>
      </c>
      <c r="I10" s="1" t="s">
        <v>79</v>
      </c>
      <c r="J10" s="1" t="s">
        <v>167</v>
      </c>
      <c r="K10" s="1" t="s">
        <v>168</v>
      </c>
      <c r="L10" s="1" t="s">
        <v>169</v>
      </c>
      <c r="M10" s="9" t="s">
        <v>80</v>
      </c>
      <c r="N10" s="9" t="s">
        <v>81</v>
      </c>
      <c r="O10" s="9" t="s">
        <v>82</v>
      </c>
      <c r="P10" s="9" t="s">
        <v>83</v>
      </c>
      <c r="Q10" s="9" t="s">
        <v>84</v>
      </c>
      <c r="R10" s="9" t="s">
        <v>85</v>
      </c>
    </row>
    <row r="11" spans="2:19" s="93" customFormat="1" x14ac:dyDescent="0.2">
      <c r="B11" s="129">
        <v>1</v>
      </c>
      <c r="C11" s="130">
        <f>IF(ISNA(VLOOKUP($B11,SUMMARY!$A$5:$BT$4995,4,0)),"",VLOOKUP($B11,SUMMARY!$A$5:$BT$4995,4,0))</f>
        <v>0</v>
      </c>
      <c r="D11" s="131">
        <f>IF(ISNA(VLOOKUP($B11,SUMMARY!$A$5:$BT$4995,5,0)),"",VLOOKUP($B11,SUMMARY!$A$5:$BT$4995,5,0))</f>
        <v>0</v>
      </c>
      <c r="E11" s="131" t="str">
        <f>IF(ISNA(VLOOKUP($B11,SUMMARY!$A$5:$BT$4995,6,0)),"",VLOOKUP($B11,SUMMARY!$A$5:$BT$4995,6,0))</f>
        <v>AAAAA0000AST001</v>
      </c>
      <c r="F11" s="131" t="str">
        <f>IF(ISNA(VLOOKUP($B11,SUMMARY!$A$5:$BT$4995,10,0)),"",VLOOKUP($B11,SUMMARY!$A$5:$BT$4995,10,0))</f>
        <v>ABC</v>
      </c>
      <c r="G11" s="132">
        <f>IF(ISNA(VLOOKUP($B11,SUMMARY!$A$5:$BT$4995,7,0)),"",VLOOKUP($B11,SUMMARY!$A$5:$BT$4995,7,0))</f>
        <v>0</v>
      </c>
      <c r="H11" s="131" t="str">
        <f>IF(ISNA(VLOOKUP($B11,SUMMARY!$A$5:$BT$4995,3,0)),"",VLOOKUP($B11,SUMMARY!$A$5:$BT$4995,3,0))</f>
        <v>APR</v>
      </c>
      <c r="I11" s="133">
        <f>IF(ISNA(VLOOKUP($B11,SUMMARY!$A$5:$BT$4995,11,0)),"",VLOOKUP($B11,SUMMARY!$A$5:$BT$4995,11,0))</f>
        <v>500000</v>
      </c>
      <c r="J11" s="133">
        <f>IF(ISNA(VLOOKUP($B11,SUMMARY!$A$5:$BT$4995,22,0)),"",VLOOKUP($B11,SUMMARY!$A$5:$BT$4995,22,0))</f>
        <v>61800</v>
      </c>
      <c r="K11" s="133">
        <f>IF(ISNA(VLOOKUP($B11,SUMMARY!$A$5:$BT$4995,23,0)),"",VLOOKUP($B11,SUMMARY!$A$5:$BT$4995,23,0))</f>
        <v>0</v>
      </c>
      <c r="L11" s="133">
        <f>IF(ISNA(VLOOKUP($B11,SUMMARY!$A$5:$BT$4995,24,0)),"",VLOOKUP($B11,SUMMARY!$A$5:$BT$4995,24,0))</f>
        <v>0</v>
      </c>
      <c r="M11" s="94" t="s">
        <v>87</v>
      </c>
      <c r="N11" s="387">
        <f>IF(M11="F",0,SUM(J11:L11)*$Q$9)</f>
        <v>21142.105263157897</v>
      </c>
      <c r="O11" s="387">
        <f>SUM(J11:L11)-N11</f>
        <v>40657.894736842107</v>
      </c>
      <c r="P11" s="387">
        <f>ROUND(O11*12/12.36,0)</f>
        <v>39474</v>
      </c>
      <c r="Q11" s="387">
        <f>+P11*2%</f>
        <v>789.48</v>
      </c>
      <c r="R11" s="387">
        <f>+P11*1%</f>
        <v>394.74</v>
      </c>
      <c r="S11" s="95"/>
    </row>
    <row r="12" spans="2:19" s="93" customFormat="1" x14ac:dyDescent="0.2">
      <c r="B12" s="129">
        <v>2</v>
      </c>
      <c r="C12" s="130">
        <f>IF(ISNA(VLOOKUP($B12,SUMMARY!$A$5:$BT$4995,4,0)),"",VLOOKUP($B12,SUMMARY!$A$5:$BT$4995,4,0))</f>
        <v>0</v>
      </c>
      <c r="D12" s="131">
        <f>IF(ISNA(VLOOKUP($B12,SUMMARY!$A$5:$BT$4995,5,0)),"",VLOOKUP($B12,SUMMARY!$A$5:$BT$4995,5,0))</f>
        <v>0</v>
      </c>
      <c r="E12" s="131" t="str">
        <f>IF(ISNA(VLOOKUP($B12,SUMMARY!$A$5:$BT$4995,6,0)),"",VLOOKUP($B12,SUMMARY!$A$5:$BT$4995,6,0))</f>
        <v>AAAAA0000AST001</v>
      </c>
      <c r="F12" s="131" t="str">
        <f>IF(ISNA(VLOOKUP($B12,SUMMARY!$A$5:$BT$4995,10,0)),"",VLOOKUP($B12,SUMMARY!$A$5:$BT$4995,10,0))</f>
        <v>BCD</v>
      </c>
      <c r="G12" s="132">
        <f>IF(ISNA(VLOOKUP($B12,SUMMARY!$A$5:$BT$4995,7,0)),"",VLOOKUP($B12,SUMMARY!$A$5:$BT$4995,7,0))</f>
        <v>0</v>
      </c>
      <c r="H12" s="131" t="str">
        <f>IF(ISNA(VLOOKUP($B12,SUMMARY!$A$5:$BT$4995,3,0)),"",VLOOKUP($B12,SUMMARY!$A$5:$BT$4995,3,0))</f>
        <v>APR</v>
      </c>
      <c r="I12" s="133">
        <f>IF(ISNA(VLOOKUP($B12,SUMMARY!$A$5:$BT$4995,11,0)),"",VLOOKUP($B12,SUMMARY!$A$5:$BT$4995,11,0))</f>
        <v>500000</v>
      </c>
      <c r="J12" s="133">
        <f>IF(ISNA(VLOOKUP($B12,SUMMARY!$A$5:$BT$4995,22,0)),"",VLOOKUP($B12,SUMMARY!$A$5:$BT$4995,22,0))</f>
        <v>61800</v>
      </c>
      <c r="K12" s="133">
        <f>IF(ISNA(VLOOKUP($B12,SUMMARY!$A$5:$BT$4995,23,0)),"",VLOOKUP($B12,SUMMARY!$A$5:$BT$4995,23,0))</f>
        <v>0</v>
      </c>
      <c r="L12" s="133">
        <f>IF(ISNA(VLOOKUP($B12,SUMMARY!$A$5:$BT$4995,24,0)),"",VLOOKUP($B12,SUMMARY!$A$5:$BT$4995,24,0))</f>
        <v>0</v>
      </c>
      <c r="M12" s="94" t="s">
        <v>87</v>
      </c>
      <c r="N12" s="387">
        <f t="shared" ref="N12:N34" si="0">IF(M12="F",0,SUM(J12:L12)*$Q$9)</f>
        <v>21142.105263157897</v>
      </c>
      <c r="O12" s="387">
        <f>SUM(J12:L12)-N12</f>
        <v>40657.894736842107</v>
      </c>
      <c r="P12" s="387">
        <f t="shared" ref="P12:P34" si="1">ROUND(O12*12/12.36,0)</f>
        <v>39474</v>
      </c>
      <c r="Q12" s="387">
        <f t="shared" ref="Q12:Q34" si="2">+P12*2%</f>
        <v>789.48</v>
      </c>
      <c r="R12" s="387">
        <f t="shared" ref="R12:R34" si="3">+P12*1%</f>
        <v>394.74</v>
      </c>
    </row>
    <row r="13" spans="2:19" s="93" customFormat="1" x14ac:dyDescent="0.2">
      <c r="B13" s="129">
        <v>3</v>
      </c>
      <c r="C13" s="130">
        <f>IF(ISNA(VLOOKUP($B13,SUMMARY!$A$5:$BT$4995,4,0)),"",VLOOKUP($B13,SUMMARY!$A$5:$BT$4995,4,0))</f>
        <v>0</v>
      </c>
      <c r="D13" s="131">
        <f>IF(ISNA(VLOOKUP($B13,SUMMARY!$A$5:$BT$4995,5,0)),"",VLOOKUP($B13,SUMMARY!$A$5:$BT$4995,5,0))</f>
        <v>0</v>
      </c>
      <c r="E13" s="131" t="str">
        <f>IF(ISNA(VLOOKUP($B13,SUMMARY!$A$5:$BT$4995,6,0)),"",VLOOKUP($B13,SUMMARY!$A$5:$BT$4995,6,0))</f>
        <v>AAAAA0000AST001</v>
      </c>
      <c r="F13" s="131" t="str">
        <f>IF(ISNA(VLOOKUP($B13,SUMMARY!$A$5:$BT$4995,10,0)),"",VLOOKUP($B13,SUMMARY!$A$5:$BT$4995,10,0))</f>
        <v>AAA</v>
      </c>
      <c r="G13" s="132">
        <f>IF(ISNA(VLOOKUP($B13,SUMMARY!$A$5:$BT$4995,7,0)),"",VLOOKUP($B13,SUMMARY!$A$5:$BT$4995,7,0))</f>
        <v>0</v>
      </c>
      <c r="H13" s="131" t="str">
        <f>IF(ISNA(VLOOKUP($B13,SUMMARY!$A$5:$BT$4995,3,0)),"",VLOOKUP($B13,SUMMARY!$A$5:$BT$4995,3,0))</f>
        <v>APR</v>
      </c>
      <c r="I13" s="133">
        <f>IF(ISNA(VLOOKUP($B13,SUMMARY!$A$5:$BT$4995,11,0)),"",VLOOKUP($B13,SUMMARY!$A$5:$BT$4995,11,0))</f>
        <v>500000</v>
      </c>
      <c r="J13" s="133">
        <f>IF(ISNA(VLOOKUP($B13,SUMMARY!$A$5:$BT$4995,22,0)),"",VLOOKUP($B13,SUMMARY!$A$5:$BT$4995,22,0))</f>
        <v>61800</v>
      </c>
      <c r="K13" s="133">
        <f>IF(ISNA(VLOOKUP($B13,SUMMARY!$A$5:$BT$4995,23,0)),"",VLOOKUP($B13,SUMMARY!$A$5:$BT$4995,23,0))</f>
        <v>0</v>
      </c>
      <c r="L13" s="133">
        <f>IF(ISNA(VLOOKUP($B13,SUMMARY!$A$5:$BT$4995,24,0)),"",VLOOKUP($B13,SUMMARY!$A$5:$BT$4995,24,0))</f>
        <v>0</v>
      </c>
      <c r="M13" s="94" t="s">
        <v>87</v>
      </c>
      <c r="N13" s="387">
        <f t="shared" si="0"/>
        <v>21142.105263157897</v>
      </c>
      <c r="O13" s="387">
        <f>SUM(J13:L13)-N13</f>
        <v>40657.894736842107</v>
      </c>
      <c r="P13" s="387">
        <f t="shared" si="1"/>
        <v>39474</v>
      </c>
      <c r="Q13" s="387">
        <f t="shared" si="2"/>
        <v>789.48</v>
      </c>
      <c r="R13" s="387">
        <f t="shared" si="3"/>
        <v>394.74</v>
      </c>
    </row>
    <row r="14" spans="2:19" s="93" customFormat="1" x14ac:dyDescent="0.2">
      <c r="B14" s="129"/>
      <c r="C14" s="130" t="str">
        <f>IF(ISNA(VLOOKUP($B14,SUMMARY!$A$5:$BT$4995,4,0)),"",VLOOKUP($B14,SUMMARY!$A$5:$BT$4995,4,0))</f>
        <v/>
      </c>
      <c r="D14" s="131" t="str">
        <f>IF(ISNA(VLOOKUP($B14,SUMMARY!$A$5:$BT$4995,5,0)),"",VLOOKUP($B14,SUMMARY!$A$5:$BT$4995,5,0))</f>
        <v/>
      </c>
      <c r="E14" s="131" t="str">
        <f>IF(ISNA(VLOOKUP($B14,SUMMARY!$A$5:$BT$4995,6,0)),"",VLOOKUP($B14,SUMMARY!$A$5:$BT$4995,6,0))</f>
        <v/>
      </c>
      <c r="F14" s="131" t="str">
        <f>IF(ISNA(VLOOKUP($B14,SUMMARY!$A$5:$BT$4995,10,0)),"",VLOOKUP($B14,SUMMARY!$A$5:$BT$4995,10,0))</f>
        <v/>
      </c>
      <c r="G14" s="132" t="str">
        <f>IF(ISNA(VLOOKUP($B14,SUMMARY!$A$5:$BT$4995,7,0)),"",VLOOKUP($B14,SUMMARY!$A$5:$BT$4995,7,0))</f>
        <v/>
      </c>
      <c r="H14" s="131" t="str">
        <f>IF(ISNA(VLOOKUP($B14,SUMMARY!$A$5:$BT$4995,3,0)),"",VLOOKUP($B14,SUMMARY!$A$5:$BT$4995,3,0))</f>
        <v/>
      </c>
      <c r="I14" s="133" t="str">
        <f>IF(ISNA(VLOOKUP($B14,SUMMARY!$A$5:$BT$4995,11,0)),"",VLOOKUP($B14,SUMMARY!$A$5:$BT$4995,11,0))</f>
        <v/>
      </c>
      <c r="J14" s="133" t="str">
        <f>IF(ISNA(VLOOKUP($B14,SUMMARY!$A$5:$BT$4995,22,0)),"",VLOOKUP($B14,SUMMARY!$A$5:$BT$4995,22,0))</f>
        <v/>
      </c>
      <c r="K14" s="133" t="str">
        <f>IF(ISNA(VLOOKUP($B14,SUMMARY!$A$5:$BT$4995,23,0)),"",VLOOKUP($B14,SUMMARY!$A$5:$BT$4995,23,0))</f>
        <v/>
      </c>
      <c r="L14" s="133" t="str">
        <f>IF(ISNA(VLOOKUP($B14,SUMMARY!$A$5:$BT$4995,24,0)),"",VLOOKUP($B14,SUMMARY!$A$5:$BT$4995,24,0))</f>
        <v/>
      </c>
      <c r="M14" s="94" t="s">
        <v>87</v>
      </c>
      <c r="N14" s="387">
        <f t="shared" si="0"/>
        <v>0</v>
      </c>
      <c r="O14" s="387">
        <f t="shared" ref="O14:O34" si="4">SUM(J14:L14)-N14</f>
        <v>0</v>
      </c>
      <c r="P14" s="387">
        <f t="shared" si="1"/>
        <v>0</v>
      </c>
      <c r="Q14" s="387">
        <f t="shared" si="2"/>
        <v>0</v>
      </c>
      <c r="R14" s="387">
        <f t="shared" si="3"/>
        <v>0</v>
      </c>
    </row>
    <row r="15" spans="2:19" s="93" customFormat="1" x14ac:dyDescent="0.2">
      <c r="B15" s="129"/>
      <c r="C15" s="130" t="str">
        <f>IF(ISNA(VLOOKUP($B15,SUMMARY!$A$5:$BT$4995,4,0)),"",VLOOKUP($B15,SUMMARY!$A$5:$BT$4995,4,0))</f>
        <v/>
      </c>
      <c r="D15" s="131" t="str">
        <f>IF(ISNA(VLOOKUP($B15,SUMMARY!$A$5:$BT$4995,5,0)),"",VLOOKUP($B15,SUMMARY!$A$5:$BT$4995,5,0))</f>
        <v/>
      </c>
      <c r="E15" s="131" t="str">
        <f>IF(ISNA(VLOOKUP($B15,SUMMARY!$A$5:$BT$4995,6,0)),"",VLOOKUP($B15,SUMMARY!$A$5:$BT$4995,6,0))</f>
        <v/>
      </c>
      <c r="F15" s="131" t="str">
        <f>IF(ISNA(VLOOKUP($B15,SUMMARY!$A$5:$BT$4995,10,0)),"",VLOOKUP($B15,SUMMARY!$A$5:$BT$4995,10,0))</f>
        <v/>
      </c>
      <c r="G15" s="132" t="str">
        <f>IF(ISNA(VLOOKUP($B15,SUMMARY!$A$5:$BT$4995,7,0)),"",VLOOKUP($B15,SUMMARY!$A$5:$BT$4995,7,0))</f>
        <v/>
      </c>
      <c r="H15" s="131" t="str">
        <f>IF(ISNA(VLOOKUP($B15,SUMMARY!$A$5:$BT$4995,3,0)),"",VLOOKUP($B15,SUMMARY!$A$5:$BT$4995,3,0))</f>
        <v/>
      </c>
      <c r="I15" s="133" t="str">
        <f>IF(ISNA(VLOOKUP($B15,SUMMARY!$A$5:$BT$4995,11,0)),"",VLOOKUP($B15,SUMMARY!$A$5:$BT$4995,11,0))</f>
        <v/>
      </c>
      <c r="J15" s="133" t="str">
        <f>IF(ISNA(VLOOKUP($B15,SUMMARY!$A$5:$BT$4995,22,0)),"",VLOOKUP($B15,SUMMARY!$A$5:$BT$4995,22,0))</f>
        <v/>
      </c>
      <c r="K15" s="133" t="str">
        <f>IF(ISNA(VLOOKUP($B15,SUMMARY!$A$5:$BT$4995,23,0)),"",VLOOKUP($B15,SUMMARY!$A$5:$BT$4995,23,0))</f>
        <v/>
      </c>
      <c r="L15" s="133" t="str">
        <f>IF(ISNA(VLOOKUP($B15,SUMMARY!$A$5:$BT$4995,24,0)),"",VLOOKUP($B15,SUMMARY!$A$5:$BT$4995,24,0))</f>
        <v/>
      </c>
      <c r="M15" s="94" t="s">
        <v>87</v>
      </c>
      <c r="N15" s="387">
        <f t="shared" si="0"/>
        <v>0</v>
      </c>
      <c r="O15" s="387">
        <f t="shared" si="4"/>
        <v>0</v>
      </c>
      <c r="P15" s="387">
        <f t="shared" si="1"/>
        <v>0</v>
      </c>
      <c r="Q15" s="387">
        <f t="shared" si="2"/>
        <v>0</v>
      </c>
      <c r="R15" s="387">
        <f t="shared" si="3"/>
        <v>0</v>
      </c>
    </row>
    <row r="16" spans="2:19" s="93" customFormat="1" x14ac:dyDescent="0.2">
      <c r="B16" s="129"/>
      <c r="C16" s="130" t="str">
        <f>IF(ISNA(VLOOKUP($B16,SUMMARY!$A$5:$BT$4995,4,0)),"",VLOOKUP($B16,SUMMARY!$A$5:$BT$4995,4,0))</f>
        <v/>
      </c>
      <c r="D16" s="131" t="str">
        <f>IF(ISNA(VLOOKUP($B16,SUMMARY!$A$5:$BT$4995,5,0)),"",VLOOKUP($B16,SUMMARY!$A$5:$BT$4995,5,0))</f>
        <v/>
      </c>
      <c r="E16" s="131" t="str">
        <f>IF(ISNA(VLOOKUP($B16,SUMMARY!$A$5:$BT$4995,6,0)),"",VLOOKUP($B16,SUMMARY!$A$5:$BT$4995,6,0))</f>
        <v/>
      </c>
      <c r="F16" s="131" t="str">
        <f>IF(ISNA(VLOOKUP($B16,SUMMARY!$A$5:$BT$4995,10,0)),"",VLOOKUP($B16,SUMMARY!$A$5:$BT$4995,10,0))</f>
        <v/>
      </c>
      <c r="G16" s="132" t="str">
        <f>IF(ISNA(VLOOKUP($B16,SUMMARY!$A$5:$BT$4995,7,0)),"",VLOOKUP($B16,SUMMARY!$A$5:$BT$4995,7,0))</f>
        <v/>
      </c>
      <c r="H16" s="131" t="str">
        <f>IF(ISNA(VLOOKUP($B16,SUMMARY!$A$5:$BT$4995,3,0)),"",VLOOKUP($B16,SUMMARY!$A$5:$BT$4995,3,0))</f>
        <v/>
      </c>
      <c r="I16" s="133" t="str">
        <f>IF(ISNA(VLOOKUP($B16,SUMMARY!$A$5:$BT$4995,11,0)),"",VLOOKUP($B16,SUMMARY!$A$5:$BT$4995,11,0))</f>
        <v/>
      </c>
      <c r="J16" s="133" t="str">
        <f>IF(ISNA(VLOOKUP($B16,SUMMARY!$A$5:$BT$4995,22,0)),"",VLOOKUP($B16,SUMMARY!$A$5:$BT$4995,22,0))</f>
        <v/>
      </c>
      <c r="K16" s="133" t="str">
        <f>IF(ISNA(VLOOKUP($B16,SUMMARY!$A$5:$BT$4995,23,0)),"",VLOOKUP($B16,SUMMARY!$A$5:$BT$4995,23,0))</f>
        <v/>
      </c>
      <c r="L16" s="133" t="str">
        <f>IF(ISNA(VLOOKUP($B16,SUMMARY!$A$5:$BT$4995,24,0)),"",VLOOKUP($B16,SUMMARY!$A$5:$BT$4995,24,0))</f>
        <v/>
      </c>
      <c r="M16" s="94" t="s">
        <v>87</v>
      </c>
      <c r="N16" s="387">
        <f t="shared" si="0"/>
        <v>0</v>
      </c>
      <c r="O16" s="387">
        <f t="shared" si="4"/>
        <v>0</v>
      </c>
      <c r="P16" s="387">
        <f t="shared" si="1"/>
        <v>0</v>
      </c>
      <c r="Q16" s="387">
        <f t="shared" si="2"/>
        <v>0</v>
      </c>
      <c r="R16" s="387">
        <f t="shared" si="3"/>
        <v>0</v>
      </c>
    </row>
    <row r="17" spans="2:18" s="93" customFormat="1" x14ac:dyDescent="0.2">
      <c r="B17" s="129"/>
      <c r="C17" s="130" t="str">
        <f>IF(ISNA(VLOOKUP($B17,SUMMARY!$A$5:$BT$4995,4,0)),"",VLOOKUP($B17,SUMMARY!$A$5:$BT$4995,4,0))</f>
        <v/>
      </c>
      <c r="D17" s="131" t="str">
        <f>IF(ISNA(VLOOKUP($B17,SUMMARY!$A$5:$BT$4995,5,0)),"",VLOOKUP($B17,SUMMARY!$A$5:$BT$4995,5,0))</f>
        <v/>
      </c>
      <c r="E17" s="131" t="str">
        <f>IF(ISNA(VLOOKUP($B17,SUMMARY!$A$5:$BT$4995,6,0)),"",VLOOKUP($B17,SUMMARY!$A$5:$BT$4995,6,0))</f>
        <v/>
      </c>
      <c r="F17" s="131" t="str">
        <f>IF(ISNA(VLOOKUP($B17,SUMMARY!$A$5:$BT$4995,10,0)),"",VLOOKUP($B17,SUMMARY!$A$5:$BT$4995,10,0))</f>
        <v/>
      </c>
      <c r="G17" s="132" t="str">
        <f>IF(ISNA(VLOOKUP($B17,SUMMARY!$A$5:$BT$4995,7,0)),"",VLOOKUP($B17,SUMMARY!$A$5:$BT$4995,7,0))</f>
        <v/>
      </c>
      <c r="H17" s="131" t="str">
        <f>IF(ISNA(VLOOKUP($B17,SUMMARY!$A$5:$BT$4995,3,0)),"",VLOOKUP($B17,SUMMARY!$A$5:$BT$4995,3,0))</f>
        <v/>
      </c>
      <c r="I17" s="133" t="str">
        <f>IF(ISNA(VLOOKUP($B17,SUMMARY!$A$5:$BT$4995,11,0)),"",VLOOKUP($B17,SUMMARY!$A$5:$BT$4995,11,0))</f>
        <v/>
      </c>
      <c r="J17" s="133" t="str">
        <f>IF(ISNA(VLOOKUP($B17,SUMMARY!$A$5:$BT$4995,22,0)),"",VLOOKUP($B17,SUMMARY!$A$5:$BT$4995,22,0))</f>
        <v/>
      </c>
      <c r="K17" s="133" t="str">
        <f>IF(ISNA(VLOOKUP($B17,SUMMARY!$A$5:$BT$4995,23,0)),"",VLOOKUP($B17,SUMMARY!$A$5:$BT$4995,23,0))</f>
        <v/>
      </c>
      <c r="L17" s="133" t="str">
        <f>IF(ISNA(VLOOKUP($B17,SUMMARY!$A$5:$BT$4995,24,0)),"",VLOOKUP($B17,SUMMARY!$A$5:$BT$4995,24,0))</f>
        <v/>
      </c>
      <c r="M17" s="94" t="s">
        <v>87</v>
      </c>
      <c r="N17" s="387">
        <f t="shared" si="0"/>
        <v>0</v>
      </c>
      <c r="O17" s="387">
        <f t="shared" si="4"/>
        <v>0</v>
      </c>
      <c r="P17" s="387">
        <f t="shared" si="1"/>
        <v>0</v>
      </c>
      <c r="Q17" s="387">
        <f t="shared" si="2"/>
        <v>0</v>
      </c>
      <c r="R17" s="387">
        <f t="shared" si="3"/>
        <v>0</v>
      </c>
    </row>
    <row r="18" spans="2:18" s="93" customFormat="1" x14ac:dyDescent="0.2">
      <c r="B18" s="129"/>
      <c r="C18" s="130" t="str">
        <f>IF(ISNA(VLOOKUP($B18,SUMMARY!$A$5:$BT$4995,4,0)),"",VLOOKUP($B18,SUMMARY!$A$5:$BT$4995,4,0))</f>
        <v/>
      </c>
      <c r="D18" s="131" t="str">
        <f>IF(ISNA(VLOOKUP($B18,SUMMARY!$A$5:$BT$4995,5,0)),"",VLOOKUP($B18,SUMMARY!$A$5:$BT$4995,5,0))</f>
        <v/>
      </c>
      <c r="E18" s="131" t="str">
        <f>IF(ISNA(VLOOKUP($B18,SUMMARY!$A$5:$BT$4995,6,0)),"",VLOOKUP($B18,SUMMARY!$A$5:$BT$4995,6,0))</f>
        <v/>
      </c>
      <c r="F18" s="131" t="str">
        <f>IF(ISNA(VLOOKUP($B18,SUMMARY!$A$5:$BT$4995,10,0)),"",VLOOKUP($B18,SUMMARY!$A$5:$BT$4995,10,0))</f>
        <v/>
      </c>
      <c r="G18" s="132" t="str">
        <f>IF(ISNA(VLOOKUP($B18,SUMMARY!$A$5:$BT$4995,7,0)),"",VLOOKUP($B18,SUMMARY!$A$5:$BT$4995,7,0))</f>
        <v/>
      </c>
      <c r="H18" s="131" t="str">
        <f>IF(ISNA(VLOOKUP($B18,SUMMARY!$A$5:$BT$4995,3,0)),"",VLOOKUP($B18,SUMMARY!$A$5:$BT$4995,3,0))</f>
        <v/>
      </c>
      <c r="I18" s="133" t="str">
        <f>IF(ISNA(VLOOKUP($B18,SUMMARY!$A$5:$BT$4995,11,0)),"",VLOOKUP($B18,SUMMARY!$A$5:$BT$4995,11,0))</f>
        <v/>
      </c>
      <c r="J18" s="133" t="str">
        <f>IF(ISNA(VLOOKUP($B18,SUMMARY!$A$5:$BT$4995,22,0)),"",VLOOKUP($B18,SUMMARY!$A$5:$BT$4995,22,0))</f>
        <v/>
      </c>
      <c r="K18" s="133" t="str">
        <f>IF(ISNA(VLOOKUP($B18,SUMMARY!$A$5:$BT$4995,23,0)),"",VLOOKUP($B18,SUMMARY!$A$5:$BT$4995,23,0))</f>
        <v/>
      </c>
      <c r="L18" s="133" t="str">
        <f>IF(ISNA(VLOOKUP($B18,SUMMARY!$A$5:$BT$4995,24,0)),"",VLOOKUP($B18,SUMMARY!$A$5:$BT$4995,24,0))</f>
        <v/>
      </c>
      <c r="M18" s="94" t="s">
        <v>87</v>
      </c>
      <c r="N18" s="387">
        <f t="shared" si="0"/>
        <v>0</v>
      </c>
      <c r="O18" s="387">
        <f t="shared" si="4"/>
        <v>0</v>
      </c>
      <c r="P18" s="387">
        <f t="shared" si="1"/>
        <v>0</v>
      </c>
      <c r="Q18" s="387">
        <f t="shared" si="2"/>
        <v>0</v>
      </c>
      <c r="R18" s="387">
        <f t="shared" si="3"/>
        <v>0</v>
      </c>
    </row>
    <row r="19" spans="2:18" s="93" customFormat="1" x14ac:dyDescent="0.2">
      <c r="B19" s="129"/>
      <c r="C19" s="130" t="str">
        <f>IF(ISNA(VLOOKUP($B19,SUMMARY!$A$5:$BT$4995,4,0)),"",VLOOKUP($B19,SUMMARY!$A$5:$BT$4995,4,0))</f>
        <v/>
      </c>
      <c r="D19" s="131" t="str">
        <f>IF(ISNA(VLOOKUP($B19,SUMMARY!$A$5:$BT$4995,5,0)),"",VLOOKUP($B19,SUMMARY!$A$5:$BT$4995,5,0))</f>
        <v/>
      </c>
      <c r="E19" s="131" t="str">
        <f>IF(ISNA(VLOOKUP($B19,SUMMARY!$A$5:$BT$4995,6,0)),"",VLOOKUP($B19,SUMMARY!$A$5:$BT$4995,6,0))</f>
        <v/>
      </c>
      <c r="F19" s="131" t="str">
        <f>IF(ISNA(VLOOKUP($B19,SUMMARY!$A$5:$BT$4995,10,0)),"",VLOOKUP($B19,SUMMARY!$A$5:$BT$4995,10,0))</f>
        <v/>
      </c>
      <c r="G19" s="132" t="str">
        <f>IF(ISNA(VLOOKUP($B19,SUMMARY!$A$5:$BT$4995,7,0)),"",VLOOKUP($B19,SUMMARY!$A$5:$BT$4995,7,0))</f>
        <v/>
      </c>
      <c r="H19" s="131" t="str">
        <f>IF(ISNA(VLOOKUP($B19,SUMMARY!$A$5:$BT$4995,3,0)),"",VLOOKUP($B19,SUMMARY!$A$5:$BT$4995,3,0))</f>
        <v/>
      </c>
      <c r="I19" s="133" t="str">
        <f>IF(ISNA(VLOOKUP($B19,SUMMARY!$A$5:$BT$4995,11,0)),"",VLOOKUP($B19,SUMMARY!$A$5:$BT$4995,11,0))</f>
        <v/>
      </c>
      <c r="J19" s="133" t="str">
        <f>IF(ISNA(VLOOKUP($B19,SUMMARY!$A$5:$BT$4995,22,0)),"",VLOOKUP($B19,SUMMARY!$A$5:$BT$4995,22,0))</f>
        <v/>
      </c>
      <c r="K19" s="133" t="str">
        <f>IF(ISNA(VLOOKUP($B19,SUMMARY!$A$5:$BT$4995,23,0)),"",VLOOKUP($B19,SUMMARY!$A$5:$BT$4995,23,0))</f>
        <v/>
      </c>
      <c r="L19" s="133" t="str">
        <f>IF(ISNA(VLOOKUP($B19,SUMMARY!$A$5:$BT$4995,24,0)),"",VLOOKUP($B19,SUMMARY!$A$5:$BT$4995,24,0))</f>
        <v/>
      </c>
      <c r="M19" s="94" t="s">
        <v>87</v>
      </c>
      <c r="N19" s="387">
        <f t="shared" si="0"/>
        <v>0</v>
      </c>
      <c r="O19" s="387">
        <f t="shared" si="4"/>
        <v>0</v>
      </c>
      <c r="P19" s="387">
        <f t="shared" si="1"/>
        <v>0</v>
      </c>
      <c r="Q19" s="387">
        <f t="shared" si="2"/>
        <v>0</v>
      </c>
      <c r="R19" s="387">
        <f t="shared" si="3"/>
        <v>0</v>
      </c>
    </row>
    <row r="20" spans="2:18" s="93" customFormat="1" x14ac:dyDescent="0.2">
      <c r="B20" s="129"/>
      <c r="C20" s="130" t="str">
        <f>IF(ISNA(VLOOKUP($B20,SUMMARY!$A$5:$BT$4995,4,0)),"",VLOOKUP($B20,SUMMARY!$A$5:$BT$4995,4,0))</f>
        <v/>
      </c>
      <c r="D20" s="131" t="str">
        <f>IF(ISNA(VLOOKUP($B20,SUMMARY!$A$5:$BT$4995,5,0)),"",VLOOKUP($B20,SUMMARY!$A$5:$BT$4995,5,0))</f>
        <v/>
      </c>
      <c r="E20" s="131" t="str">
        <f>IF(ISNA(VLOOKUP($B20,SUMMARY!$A$5:$BT$4995,6,0)),"",VLOOKUP($B20,SUMMARY!$A$5:$BT$4995,6,0))</f>
        <v/>
      </c>
      <c r="F20" s="131" t="str">
        <f>IF(ISNA(VLOOKUP($B20,SUMMARY!$A$5:$BT$4995,10,0)),"",VLOOKUP($B20,SUMMARY!$A$5:$BT$4995,10,0))</f>
        <v/>
      </c>
      <c r="G20" s="132" t="str">
        <f>IF(ISNA(VLOOKUP($B20,SUMMARY!$A$5:$BT$4995,7,0)),"",VLOOKUP($B20,SUMMARY!$A$5:$BT$4995,7,0))</f>
        <v/>
      </c>
      <c r="H20" s="131" t="str">
        <f>IF(ISNA(VLOOKUP($B20,SUMMARY!$A$5:$BT$4995,3,0)),"",VLOOKUP($B20,SUMMARY!$A$5:$BT$4995,3,0))</f>
        <v/>
      </c>
      <c r="I20" s="133" t="str">
        <f>IF(ISNA(VLOOKUP($B20,SUMMARY!$A$5:$BT$4995,11,0)),"",VLOOKUP($B20,SUMMARY!$A$5:$BT$4995,11,0))</f>
        <v/>
      </c>
      <c r="J20" s="133" t="str">
        <f>IF(ISNA(VLOOKUP($B20,SUMMARY!$A$5:$BT$4995,22,0)),"",VLOOKUP($B20,SUMMARY!$A$5:$BT$4995,22,0))</f>
        <v/>
      </c>
      <c r="K20" s="133" t="str">
        <f>IF(ISNA(VLOOKUP($B20,SUMMARY!$A$5:$BT$4995,23,0)),"",VLOOKUP($B20,SUMMARY!$A$5:$BT$4995,23,0))</f>
        <v/>
      </c>
      <c r="L20" s="133" t="str">
        <f>IF(ISNA(VLOOKUP($B20,SUMMARY!$A$5:$BT$4995,24,0)),"",VLOOKUP($B20,SUMMARY!$A$5:$BT$4995,24,0))</f>
        <v/>
      </c>
      <c r="M20" s="94" t="s">
        <v>87</v>
      </c>
      <c r="N20" s="387">
        <f t="shared" si="0"/>
        <v>0</v>
      </c>
      <c r="O20" s="387">
        <f t="shared" si="4"/>
        <v>0</v>
      </c>
      <c r="P20" s="387">
        <f t="shared" si="1"/>
        <v>0</v>
      </c>
      <c r="Q20" s="387">
        <f t="shared" si="2"/>
        <v>0</v>
      </c>
      <c r="R20" s="387">
        <f t="shared" si="3"/>
        <v>0</v>
      </c>
    </row>
    <row r="21" spans="2:18" s="93" customFormat="1" x14ac:dyDescent="0.2">
      <c r="B21" s="129"/>
      <c r="C21" s="130" t="str">
        <f>IF(ISNA(VLOOKUP($B21,SUMMARY!$A$5:$BT$4995,4,0)),"",VLOOKUP($B21,SUMMARY!$A$5:$BT$4995,4,0))</f>
        <v/>
      </c>
      <c r="D21" s="131" t="str">
        <f>IF(ISNA(VLOOKUP($B21,SUMMARY!$A$5:$BT$4995,5,0)),"",VLOOKUP($B21,SUMMARY!$A$5:$BT$4995,5,0))</f>
        <v/>
      </c>
      <c r="E21" s="131" t="str">
        <f>IF(ISNA(VLOOKUP($B21,SUMMARY!$A$5:$BT$4995,6,0)),"",VLOOKUP($B21,SUMMARY!$A$5:$BT$4995,6,0))</f>
        <v/>
      </c>
      <c r="F21" s="131" t="str">
        <f>IF(ISNA(VLOOKUP($B21,SUMMARY!$A$5:$BT$4995,10,0)),"",VLOOKUP($B21,SUMMARY!$A$5:$BT$4995,10,0))</f>
        <v/>
      </c>
      <c r="G21" s="132" t="str">
        <f>IF(ISNA(VLOOKUP($B21,SUMMARY!$A$5:$BT$4995,7,0)),"",VLOOKUP($B21,SUMMARY!$A$5:$BT$4995,7,0))</f>
        <v/>
      </c>
      <c r="H21" s="131" t="str">
        <f>IF(ISNA(VLOOKUP($B21,SUMMARY!$A$5:$BT$4995,3,0)),"",VLOOKUP($B21,SUMMARY!$A$5:$BT$4995,3,0))</f>
        <v/>
      </c>
      <c r="I21" s="133" t="str">
        <f>IF(ISNA(VLOOKUP($B21,SUMMARY!$A$5:$BT$4995,11,0)),"",VLOOKUP($B21,SUMMARY!$A$5:$BT$4995,11,0))</f>
        <v/>
      </c>
      <c r="J21" s="133" t="str">
        <f>IF(ISNA(VLOOKUP($B21,SUMMARY!$A$5:$BT$4995,22,0)),"",VLOOKUP($B21,SUMMARY!$A$5:$BT$4995,22,0))</f>
        <v/>
      </c>
      <c r="K21" s="133" t="str">
        <f>IF(ISNA(VLOOKUP($B21,SUMMARY!$A$5:$BT$4995,23,0)),"",VLOOKUP($B21,SUMMARY!$A$5:$BT$4995,23,0))</f>
        <v/>
      </c>
      <c r="L21" s="133" t="str">
        <f>IF(ISNA(VLOOKUP($B21,SUMMARY!$A$5:$BT$4995,24,0)),"",VLOOKUP($B21,SUMMARY!$A$5:$BT$4995,24,0))</f>
        <v/>
      </c>
      <c r="M21" s="94" t="s">
        <v>87</v>
      </c>
      <c r="N21" s="387">
        <f t="shared" si="0"/>
        <v>0</v>
      </c>
      <c r="O21" s="387">
        <f t="shared" si="4"/>
        <v>0</v>
      </c>
      <c r="P21" s="387">
        <f t="shared" si="1"/>
        <v>0</v>
      </c>
      <c r="Q21" s="387">
        <f t="shared" si="2"/>
        <v>0</v>
      </c>
      <c r="R21" s="387">
        <f t="shared" si="3"/>
        <v>0</v>
      </c>
    </row>
    <row r="22" spans="2:18" s="93" customFormat="1" x14ac:dyDescent="0.2">
      <c r="B22" s="129"/>
      <c r="C22" s="130" t="str">
        <f>IF(ISNA(VLOOKUP($B22,SUMMARY!$A$5:$BT$4995,4,0)),"",VLOOKUP($B22,SUMMARY!$A$5:$BT$4995,4,0))</f>
        <v/>
      </c>
      <c r="D22" s="131" t="str">
        <f>IF(ISNA(VLOOKUP($B22,SUMMARY!$A$5:$BT$4995,5,0)),"",VLOOKUP($B22,SUMMARY!$A$5:$BT$4995,5,0))</f>
        <v/>
      </c>
      <c r="E22" s="131" t="str">
        <f>IF(ISNA(VLOOKUP($B22,SUMMARY!$A$5:$BT$4995,6,0)),"",VLOOKUP($B22,SUMMARY!$A$5:$BT$4995,6,0))</f>
        <v/>
      </c>
      <c r="F22" s="131" t="str">
        <f>IF(ISNA(VLOOKUP($B22,SUMMARY!$A$5:$BT$4995,10,0)),"",VLOOKUP($B22,SUMMARY!$A$5:$BT$4995,10,0))</f>
        <v/>
      </c>
      <c r="G22" s="132" t="str">
        <f>IF(ISNA(VLOOKUP($B22,SUMMARY!$A$5:$BT$4995,7,0)),"",VLOOKUP($B22,SUMMARY!$A$5:$BT$4995,7,0))</f>
        <v/>
      </c>
      <c r="H22" s="131" t="str">
        <f>IF(ISNA(VLOOKUP($B22,SUMMARY!$A$5:$BT$4995,3,0)),"",VLOOKUP($B22,SUMMARY!$A$5:$BT$4995,3,0))</f>
        <v/>
      </c>
      <c r="I22" s="133" t="str">
        <f>IF(ISNA(VLOOKUP($B22,SUMMARY!$A$5:$BT$4995,11,0)),"",VLOOKUP($B22,SUMMARY!$A$5:$BT$4995,11,0))</f>
        <v/>
      </c>
      <c r="J22" s="133" t="str">
        <f>IF(ISNA(VLOOKUP($B22,SUMMARY!$A$5:$BT$4995,22,0)),"",VLOOKUP($B22,SUMMARY!$A$5:$BT$4995,22,0))</f>
        <v/>
      </c>
      <c r="K22" s="133" t="str">
        <f>IF(ISNA(VLOOKUP($B22,SUMMARY!$A$5:$BT$4995,23,0)),"",VLOOKUP($B22,SUMMARY!$A$5:$BT$4995,23,0))</f>
        <v/>
      </c>
      <c r="L22" s="133" t="str">
        <f>IF(ISNA(VLOOKUP($B22,SUMMARY!$A$5:$BT$4995,24,0)),"",VLOOKUP($B22,SUMMARY!$A$5:$BT$4995,24,0))</f>
        <v/>
      </c>
      <c r="M22" s="94" t="s">
        <v>87</v>
      </c>
      <c r="N22" s="387">
        <f t="shared" si="0"/>
        <v>0</v>
      </c>
      <c r="O22" s="387">
        <f t="shared" si="4"/>
        <v>0</v>
      </c>
      <c r="P22" s="387">
        <f t="shared" si="1"/>
        <v>0</v>
      </c>
      <c r="Q22" s="387">
        <f t="shared" si="2"/>
        <v>0</v>
      </c>
      <c r="R22" s="387">
        <f t="shared" si="3"/>
        <v>0</v>
      </c>
    </row>
    <row r="23" spans="2:18" s="93" customFormat="1" x14ac:dyDescent="0.2">
      <c r="B23" s="129"/>
      <c r="C23" s="130" t="str">
        <f>IF(ISNA(VLOOKUP($B23,SUMMARY!$A$5:$BT$4995,4,0)),"",VLOOKUP($B23,SUMMARY!$A$5:$BT$4995,4,0))</f>
        <v/>
      </c>
      <c r="D23" s="131" t="str">
        <f>IF(ISNA(VLOOKUP($B23,SUMMARY!$A$5:$BT$4995,5,0)),"",VLOOKUP($B23,SUMMARY!$A$5:$BT$4995,5,0))</f>
        <v/>
      </c>
      <c r="E23" s="131" t="str">
        <f>IF(ISNA(VLOOKUP($B23,SUMMARY!$A$5:$BT$4995,6,0)),"",VLOOKUP($B23,SUMMARY!$A$5:$BT$4995,6,0))</f>
        <v/>
      </c>
      <c r="F23" s="131" t="str">
        <f>IF(ISNA(VLOOKUP($B23,SUMMARY!$A$5:$BT$4995,10,0)),"",VLOOKUP($B23,SUMMARY!$A$5:$BT$4995,10,0))</f>
        <v/>
      </c>
      <c r="G23" s="132" t="str">
        <f>IF(ISNA(VLOOKUP($B23,SUMMARY!$A$5:$BT$4995,7,0)),"",VLOOKUP($B23,SUMMARY!$A$5:$BT$4995,7,0))</f>
        <v/>
      </c>
      <c r="H23" s="131" t="str">
        <f>IF(ISNA(VLOOKUP($B23,SUMMARY!$A$5:$BT$4995,3,0)),"",VLOOKUP($B23,SUMMARY!$A$5:$BT$4995,3,0))</f>
        <v/>
      </c>
      <c r="I23" s="133" t="str">
        <f>IF(ISNA(VLOOKUP($B23,SUMMARY!$A$5:$BT$4995,11,0)),"",VLOOKUP($B23,SUMMARY!$A$5:$BT$4995,11,0))</f>
        <v/>
      </c>
      <c r="J23" s="133" t="str">
        <f>IF(ISNA(VLOOKUP($B23,SUMMARY!$A$5:$BT$4995,22,0)),"",VLOOKUP($B23,SUMMARY!$A$5:$BT$4995,22,0))</f>
        <v/>
      </c>
      <c r="K23" s="133" t="str">
        <f>IF(ISNA(VLOOKUP($B23,SUMMARY!$A$5:$BT$4995,23,0)),"",VLOOKUP($B23,SUMMARY!$A$5:$BT$4995,23,0))</f>
        <v/>
      </c>
      <c r="L23" s="133" t="str">
        <f>IF(ISNA(VLOOKUP($B23,SUMMARY!$A$5:$BT$4995,24,0)),"",VLOOKUP($B23,SUMMARY!$A$5:$BT$4995,24,0))</f>
        <v/>
      </c>
      <c r="M23" s="94" t="s">
        <v>87</v>
      </c>
      <c r="N23" s="387">
        <f t="shared" si="0"/>
        <v>0</v>
      </c>
      <c r="O23" s="387">
        <f t="shared" si="4"/>
        <v>0</v>
      </c>
      <c r="P23" s="387">
        <f t="shared" si="1"/>
        <v>0</v>
      </c>
      <c r="Q23" s="387">
        <f t="shared" si="2"/>
        <v>0</v>
      </c>
      <c r="R23" s="387">
        <f t="shared" si="3"/>
        <v>0</v>
      </c>
    </row>
    <row r="24" spans="2:18" s="93" customFormat="1" x14ac:dyDescent="0.2">
      <c r="B24" s="129"/>
      <c r="C24" s="130" t="str">
        <f>IF(ISNA(VLOOKUP($B24,SUMMARY!$A$5:$BT$4995,4,0)),"",VLOOKUP($B24,SUMMARY!$A$5:$BT$4995,4,0))</f>
        <v/>
      </c>
      <c r="D24" s="131" t="str">
        <f>IF(ISNA(VLOOKUP($B24,SUMMARY!$A$5:$BT$4995,5,0)),"",VLOOKUP($B24,SUMMARY!$A$5:$BT$4995,5,0))</f>
        <v/>
      </c>
      <c r="E24" s="131" t="str">
        <f>IF(ISNA(VLOOKUP($B24,SUMMARY!$A$5:$BT$4995,6,0)),"",VLOOKUP($B24,SUMMARY!$A$5:$BT$4995,6,0))</f>
        <v/>
      </c>
      <c r="F24" s="131" t="str">
        <f>IF(ISNA(VLOOKUP($B24,SUMMARY!$A$5:$BT$4995,10,0)),"",VLOOKUP($B24,SUMMARY!$A$5:$BT$4995,10,0))</f>
        <v/>
      </c>
      <c r="G24" s="132" t="str">
        <f>IF(ISNA(VLOOKUP($B24,SUMMARY!$A$5:$BT$4995,7,0)),"",VLOOKUP($B24,SUMMARY!$A$5:$BT$4995,7,0))</f>
        <v/>
      </c>
      <c r="H24" s="131" t="str">
        <f>IF(ISNA(VLOOKUP($B24,SUMMARY!$A$5:$BT$4995,3,0)),"",VLOOKUP($B24,SUMMARY!$A$5:$BT$4995,3,0))</f>
        <v/>
      </c>
      <c r="I24" s="133" t="str">
        <f>IF(ISNA(VLOOKUP($B24,SUMMARY!$A$5:$BT$4995,11,0)),"",VLOOKUP($B24,SUMMARY!$A$5:$BT$4995,11,0))</f>
        <v/>
      </c>
      <c r="J24" s="133" t="str">
        <f>IF(ISNA(VLOOKUP($B24,SUMMARY!$A$5:$BT$4995,22,0)),"",VLOOKUP($B24,SUMMARY!$A$5:$BT$4995,22,0))</f>
        <v/>
      </c>
      <c r="K24" s="133" t="str">
        <f>IF(ISNA(VLOOKUP($B24,SUMMARY!$A$5:$BT$4995,23,0)),"",VLOOKUP($B24,SUMMARY!$A$5:$BT$4995,23,0))</f>
        <v/>
      </c>
      <c r="L24" s="133" t="str">
        <f>IF(ISNA(VLOOKUP($B24,SUMMARY!$A$5:$BT$4995,24,0)),"",VLOOKUP($B24,SUMMARY!$A$5:$BT$4995,24,0))</f>
        <v/>
      </c>
      <c r="M24" s="94" t="s">
        <v>87</v>
      </c>
      <c r="N24" s="387">
        <f t="shared" si="0"/>
        <v>0</v>
      </c>
      <c r="O24" s="387">
        <f t="shared" si="4"/>
        <v>0</v>
      </c>
      <c r="P24" s="387">
        <f t="shared" si="1"/>
        <v>0</v>
      </c>
      <c r="Q24" s="387">
        <f t="shared" si="2"/>
        <v>0</v>
      </c>
      <c r="R24" s="387">
        <f t="shared" si="3"/>
        <v>0</v>
      </c>
    </row>
    <row r="25" spans="2:18" s="93" customFormat="1" x14ac:dyDescent="0.2">
      <c r="B25" s="129"/>
      <c r="C25" s="130" t="str">
        <f>IF(ISNA(VLOOKUP($B25,SUMMARY!$A$5:$BT$4995,4,0)),"",VLOOKUP($B25,SUMMARY!$A$5:$BT$4995,4,0))</f>
        <v/>
      </c>
      <c r="D25" s="131" t="str">
        <f>IF(ISNA(VLOOKUP($B25,SUMMARY!$A$5:$BT$4995,5,0)),"",VLOOKUP($B25,SUMMARY!$A$5:$BT$4995,5,0))</f>
        <v/>
      </c>
      <c r="E25" s="131" t="str">
        <f>IF(ISNA(VLOOKUP($B25,SUMMARY!$A$5:$BT$4995,6,0)),"",VLOOKUP($B25,SUMMARY!$A$5:$BT$4995,6,0))</f>
        <v/>
      </c>
      <c r="F25" s="131" t="str">
        <f>IF(ISNA(VLOOKUP($B25,SUMMARY!$A$5:$BT$4995,10,0)),"",VLOOKUP($B25,SUMMARY!$A$5:$BT$4995,10,0))</f>
        <v/>
      </c>
      <c r="G25" s="132" t="str">
        <f>IF(ISNA(VLOOKUP($B25,SUMMARY!$A$5:$BT$4995,7,0)),"",VLOOKUP($B25,SUMMARY!$A$5:$BT$4995,7,0))</f>
        <v/>
      </c>
      <c r="H25" s="131" t="str">
        <f>IF(ISNA(VLOOKUP($B25,SUMMARY!$A$5:$BT$4995,3,0)),"",VLOOKUP($B25,SUMMARY!$A$5:$BT$4995,3,0))</f>
        <v/>
      </c>
      <c r="I25" s="133" t="str">
        <f>IF(ISNA(VLOOKUP($B25,SUMMARY!$A$5:$BT$4995,11,0)),"",VLOOKUP($B25,SUMMARY!$A$5:$BT$4995,11,0))</f>
        <v/>
      </c>
      <c r="J25" s="133" t="str">
        <f>IF(ISNA(VLOOKUP($B25,SUMMARY!$A$5:$BT$4995,22,0)),"",VLOOKUP($B25,SUMMARY!$A$5:$BT$4995,22,0))</f>
        <v/>
      </c>
      <c r="K25" s="133" t="str">
        <f>IF(ISNA(VLOOKUP($B25,SUMMARY!$A$5:$BT$4995,23,0)),"",VLOOKUP($B25,SUMMARY!$A$5:$BT$4995,23,0))</f>
        <v/>
      </c>
      <c r="L25" s="133" t="str">
        <f>IF(ISNA(VLOOKUP($B25,SUMMARY!$A$5:$BT$4995,24,0)),"",VLOOKUP($B25,SUMMARY!$A$5:$BT$4995,24,0))</f>
        <v/>
      </c>
      <c r="M25" s="94" t="s">
        <v>87</v>
      </c>
      <c r="N25" s="387">
        <f t="shared" si="0"/>
        <v>0</v>
      </c>
      <c r="O25" s="387">
        <f t="shared" si="4"/>
        <v>0</v>
      </c>
      <c r="P25" s="387">
        <f t="shared" si="1"/>
        <v>0</v>
      </c>
      <c r="Q25" s="387">
        <f t="shared" si="2"/>
        <v>0</v>
      </c>
      <c r="R25" s="387">
        <f t="shared" si="3"/>
        <v>0</v>
      </c>
    </row>
    <row r="26" spans="2:18" s="93" customFormat="1" x14ac:dyDescent="0.2">
      <c r="B26" s="129"/>
      <c r="C26" s="130" t="str">
        <f>IF(ISNA(VLOOKUP($B26,SUMMARY!$A$5:$BT$4995,4,0)),"",VLOOKUP($B26,SUMMARY!$A$5:$BT$4995,4,0))</f>
        <v/>
      </c>
      <c r="D26" s="131" t="str">
        <f>IF(ISNA(VLOOKUP($B26,SUMMARY!$A$5:$BT$4995,5,0)),"",VLOOKUP($B26,SUMMARY!$A$5:$BT$4995,5,0))</f>
        <v/>
      </c>
      <c r="E26" s="131" t="str">
        <f>IF(ISNA(VLOOKUP($B26,SUMMARY!$A$5:$BT$4995,6,0)),"",VLOOKUP($B26,SUMMARY!$A$5:$BT$4995,6,0))</f>
        <v/>
      </c>
      <c r="F26" s="131" t="str">
        <f>IF(ISNA(VLOOKUP($B26,SUMMARY!$A$5:$BT$4995,10,0)),"",VLOOKUP($B26,SUMMARY!$A$5:$BT$4995,10,0))</f>
        <v/>
      </c>
      <c r="G26" s="132" t="str">
        <f>IF(ISNA(VLOOKUP($B26,SUMMARY!$A$5:$BT$4995,7,0)),"",VLOOKUP($B26,SUMMARY!$A$5:$BT$4995,7,0))</f>
        <v/>
      </c>
      <c r="H26" s="131" t="str">
        <f>IF(ISNA(VLOOKUP($B26,SUMMARY!$A$5:$BT$4995,3,0)),"",VLOOKUP($B26,SUMMARY!$A$5:$BT$4995,3,0))</f>
        <v/>
      </c>
      <c r="I26" s="133" t="str">
        <f>IF(ISNA(VLOOKUP($B26,SUMMARY!$A$5:$BT$4995,11,0)),"",VLOOKUP($B26,SUMMARY!$A$5:$BT$4995,11,0))</f>
        <v/>
      </c>
      <c r="J26" s="133" t="str">
        <f>IF(ISNA(VLOOKUP($B26,SUMMARY!$A$5:$BT$4995,22,0)),"",VLOOKUP($B26,SUMMARY!$A$5:$BT$4995,22,0))</f>
        <v/>
      </c>
      <c r="K26" s="133" t="str">
        <f>IF(ISNA(VLOOKUP($B26,SUMMARY!$A$5:$BT$4995,23,0)),"",VLOOKUP($B26,SUMMARY!$A$5:$BT$4995,23,0))</f>
        <v/>
      </c>
      <c r="L26" s="133" t="str">
        <f>IF(ISNA(VLOOKUP($B26,SUMMARY!$A$5:$BT$4995,24,0)),"",VLOOKUP($B26,SUMMARY!$A$5:$BT$4995,24,0))</f>
        <v/>
      </c>
      <c r="M26" s="94" t="s">
        <v>87</v>
      </c>
      <c r="N26" s="387">
        <f t="shared" si="0"/>
        <v>0</v>
      </c>
      <c r="O26" s="387">
        <f t="shared" si="4"/>
        <v>0</v>
      </c>
      <c r="P26" s="387">
        <f t="shared" si="1"/>
        <v>0</v>
      </c>
      <c r="Q26" s="387">
        <f t="shared" si="2"/>
        <v>0</v>
      </c>
      <c r="R26" s="387">
        <f t="shared" si="3"/>
        <v>0</v>
      </c>
    </row>
    <row r="27" spans="2:18" s="93" customFormat="1" x14ac:dyDescent="0.2">
      <c r="B27" s="129"/>
      <c r="C27" s="130" t="str">
        <f>IF(ISNA(VLOOKUP($B27,SUMMARY!$A$5:$BT$4995,4,0)),"",VLOOKUP($B27,SUMMARY!$A$5:$BT$4995,4,0))</f>
        <v/>
      </c>
      <c r="D27" s="131" t="str">
        <f>IF(ISNA(VLOOKUP($B27,SUMMARY!$A$5:$BT$4995,5,0)),"",VLOOKUP($B27,SUMMARY!$A$5:$BT$4995,5,0))</f>
        <v/>
      </c>
      <c r="E27" s="131" t="str">
        <f>IF(ISNA(VLOOKUP($B27,SUMMARY!$A$5:$BT$4995,6,0)),"",VLOOKUP($B27,SUMMARY!$A$5:$BT$4995,6,0))</f>
        <v/>
      </c>
      <c r="F27" s="131" t="str">
        <f>IF(ISNA(VLOOKUP($B27,SUMMARY!$A$5:$BT$4995,10,0)),"",VLOOKUP($B27,SUMMARY!$A$5:$BT$4995,10,0))</f>
        <v/>
      </c>
      <c r="G27" s="132" t="str">
        <f>IF(ISNA(VLOOKUP($B27,SUMMARY!$A$5:$BT$4995,7,0)),"",VLOOKUP($B27,SUMMARY!$A$5:$BT$4995,7,0))</f>
        <v/>
      </c>
      <c r="H27" s="131" t="str">
        <f>IF(ISNA(VLOOKUP($B27,SUMMARY!$A$5:$BT$4995,3,0)),"",VLOOKUP($B27,SUMMARY!$A$5:$BT$4995,3,0))</f>
        <v/>
      </c>
      <c r="I27" s="133" t="str">
        <f>IF(ISNA(VLOOKUP($B27,SUMMARY!$A$5:$BT$4995,11,0)),"",VLOOKUP($B27,SUMMARY!$A$5:$BT$4995,11,0))</f>
        <v/>
      </c>
      <c r="J27" s="133" t="str">
        <f>IF(ISNA(VLOOKUP($B27,SUMMARY!$A$5:$BT$4995,22,0)),"",VLOOKUP($B27,SUMMARY!$A$5:$BT$4995,22,0))</f>
        <v/>
      </c>
      <c r="K27" s="133" t="str">
        <f>IF(ISNA(VLOOKUP($B27,SUMMARY!$A$5:$BT$4995,23,0)),"",VLOOKUP($B27,SUMMARY!$A$5:$BT$4995,23,0))</f>
        <v/>
      </c>
      <c r="L27" s="133" t="str">
        <f>IF(ISNA(VLOOKUP($B27,SUMMARY!$A$5:$BT$4995,24,0)),"",VLOOKUP($B27,SUMMARY!$A$5:$BT$4995,24,0))</f>
        <v/>
      </c>
      <c r="M27" s="94" t="s">
        <v>87</v>
      </c>
      <c r="N27" s="387">
        <f t="shared" si="0"/>
        <v>0</v>
      </c>
      <c r="O27" s="387">
        <f t="shared" si="4"/>
        <v>0</v>
      </c>
      <c r="P27" s="387">
        <f t="shared" si="1"/>
        <v>0</v>
      </c>
      <c r="Q27" s="387">
        <f t="shared" si="2"/>
        <v>0</v>
      </c>
      <c r="R27" s="387">
        <f t="shared" si="3"/>
        <v>0</v>
      </c>
    </row>
    <row r="28" spans="2:18" s="93" customFormat="1" x14ac:dyDescent="0.2">
      <c r="B28" s="129"/>
      <c r="C28" s="130" t="str">
        <f>IF(ISNA(VLOOKUP($B28,SUMMARY!$A$5:$BT$4995,4,0)),"",VLOOKUP($B28,SUMMARY!$A$5:$BT$4995,4,0))</f>
        <v/>
      </c>
      <c r="D28" s="131" t="str">
        <f>IF(ISNA(VLOOKUP($B28,SUMMARY!$A$5:$BT$4995,5,0)),"",VLOOKUP($B28,SUMMARY!$A$5:$BT$4995,5,0))</f>
        <v/>
      </c>
      <c r="E28" s="131" t="str">
        <f>IF(ISNA(VLOOKUP($B28,SUMMARY!$A$5:$BT$4995,6,0)),"",VLOOKUP($B28,SUMMARY!$A$5:$BT$4995,6,0))</f>
        <v/>
      </c>
      <c r="F28" s="131" t="str">
        <f>IF(ISNA(VLOOKUP($B28,SUMMARY!$A$5:$BT$4995,10,0)),"",VLOOKUP($B28,SUMMARY!$A$5:$BT$4995,10,0))</f>
        <v/>
      </c>
      <c r="G28" s="132" t="str">
        <f>IF(ISNA(VLOOKUP($B28,SUMMARY!$A$5:$BT$4995,7,0)),"",VLOOKUP($B28,SUMMARY!$A$5:$BT$4995,7,0))</f>
        <v/>
      </c>
      <c r="H28" s="131" t="str">
        <f>IF(ISNA(VLOOKUP($B28,SUMMARY!$A$5:$BT$4995,3,0)),"",VLOOKUP($B28,SUMMARY!$A$5:$BT$4995,3,0))</f>
        <v/>
      </c>
      <c r="I28" s="133" t="str">
        <f>IF(ISNA(VLOOKUP($B28,SUMMARY!$A$5:$BT$4995,11,0)),"",VLOOKUP($B28,SUMMARY!$A$5:$BT$4995,11,0))</f>
        <v/>
      </c>
      <c r="J28" s="133" t="str">
        <f>IF(ISNA(VLOOKUP($B28,SUMMARY!$A$5:$BT$4995,22,0)),"",VLOOKUP($B28,SUMMARY!$A$5:$BT$4995,22,0))</f>
        <v/>
      </c>
      <c r="K28" s="133" t="str">
        <f>IF(ISNA(VLOOKUP($B28,SUMMARY!$A$5:$BT$4995,23,0)),"",VLOOKUP($B28,SUMMARY!$A$5:$BT$4995,23,0))</f>
        <v/>
      </c>
      <c r="L28" s="133" t="str">
        <f>IF(ISNA(VLOOKUP($B28,SUMMARY!$A$5:$BT$4995,24,0)),"",VLOOKUP($B28,SUMMARY!$A$5:$BT$4995,24,0))</f>
        <v/>
      </c>
      <c r="M28" s="94" t="s">
        <v>87</v>
      </c>
      <c r="N28" s="387">
        <f t="shared" si="0"/>
        <v>0</v>
      </c>
      <c r="O28" s="387">
        <f t="shared" si="4"/>
        <v>0</v>
      </c>
      <c r="P28" s="387">
        <f t="shared" si="1"/>
        <v>0</v>
      </c>
      <c r="Q28" s="387">
        <f t="shared" si="2"/>
        <v>0</v>
      </c>
      <c r="R28" s="387">
        <f t="shared" si="3"/>
        <v>0</v>
      </c>
    </row>
    <row r="29" spans="2:18" s="93" customFormat="1" x14ac:dyDescent="0.2">
      <c r="B29" s="129"/>
      <c r="C29" s="130" t="str">
        <f>IF(ISNA(VLOOKUP($B29,SUMMARY!$A$5:$BT$4995,4,0)),"",VLOOKUP($B29,SUMMARY!$A$5:$BT$4995,4,0))</f>
        <v/>
      </c>
      <c r="D29" s="131" t="str">
        <f>IF(ISNA(VLOOKUP($B29,SUMMARY!$A$5:$BT$4995,5,0)),"",VLOOKUP($B29,SUMMARY!$A$5:$BT$4995,5,0))</f>
        <v/>
      </c>
      <c r="E29" s="131" t="str">
        <f>IF(ISNA(VLOOKUP($B29,SUMMARY!$A$5:$BT$4995,6,0)),"",VLOOKUP($B29,SUMMARY!$A$5:$BT$4995,6,0))</f>
        <v/>
      </c>
      <c r="F29" s="131" t="str">
        <f>IF(ISNA(VLOOKUP($B29,SUMMARY!$A$5:$BT$4995,10,0)),"",VLOOKUP($B29,SUMMARY!$A$5:$BT$4995,10,0))</f>
        <v/>
      </c>
      <c r="G29" s="132" t="str">
        <f>IF(ISNA(VLOOKUP($B29,SUMMARY!$A$5:$BT$4995,7,0)),"",VLOOKUP($B29,SUMMARY!$A$5:$BT$4995,7,0))</f>
        <v/>
      </c>
      <c r="H29" s="131" t="str">
        <f>IF(ISNA(VLOOKUP($B29,SUMMARY!$A$5:$BT$4995,3,0)),"",VLOOKUP($B29,SUMMARY!$A$5:$BT$4995,3,0))</f>
        <v/>
      </c>
      <c r="I29" s="133" t="str">
        <f>IF(ISNA(VLOOKUP($B29,SUMMARY!$A$5:$BT$4995,11,0)),"",VLOOKUP($B29,SUMMARY!$A$5:$BT$4995,11,0))</f>
        <v/>
      </c>
      <c r="J29" s="133" t="str">
        <f>IF(ISNA(VLOOKUP($B29,SUMMARY!$A$5:$BT$4995,22,0)),"",VLOOKUP($B29,SUMMARY!$A$5:$BT$4995,22,0))</f>
        <v/>
      </c>
      <c r="K29" s="133" t="str">
        <f>IF(ISNA(VLOOKUP($B29,SUMMARY!$A$5:$BT$4995,23,0)),"",VLOOKUP($B29,SUMMARY!$A$5:$BT$4995,23,0))</f>
        <v/>
      </c>
      <c r="L29" s="133" t="str">
        <f>IF(ISNA(VLOOKUP($B29,SUMMARY!$A$5:$BT$4995,24,0)),"",VLOOKUP($B29,SUMMARY!$A$5:$BT$4995,24,0))</f>
        <v/>
      </c>
      <c r="M29" s="94" t="s">
        <v>87</v>
      </c>
      <c r="N29" s="387">
        <f t="shared" si="0"/>
        <v>0</v>
      </c>
      <c r="O29" s="387">
        <f t="shared" si="4"/>
        <v>0</v>
      </c>
      <c r="P29" s="387">
        <f t="shared" si="1"/>
        <v>0</v>
      </c>
      <c r="Q29" s="387">
        <f t="shared" si="2"/>
        <v>0</v>
      </c>
      <c r="R29" s="387">
        <f t="shared" si="3"/>
        <v>0</v>
      </c>
    </row>
    <row r="30" spans="2:18" s="93" customFormat="1" x14ac:dyDescent="0.2">
      <c r="B30" s="129"/>
      <c r="C30" s="130" t="str">
        <f>IF(ISNA(VLOOKUP($B30,SUMMARY!$A$5:$BT$4995,4,0)),"",VLOOKUP($B30,SUMMARY!$A$5:$BT$4995,4,0))</f>
        <v/>
      </c>
      <c r="D30" s="131" t="str">
        <f>IF(ISNA(VLOOKUP($B30,SUMMARY!$A$5:$BT$4995,5,0)),"",VLOOKUP($B30,SUMMARY!$A$5:$BT$4995,5,0))</f>
        <v/>
      </c>
      <c r="E30" s="131" t="str">
        <f>IF(ISNA(VLOOKUP($B30,SUMMARY!$A$5:$BT$4995,6,0)),"",VLOOKUP($B30,SUMMARY!$A$5:$BT$4995,6,0))</f>
        <v/>
      </c>
      <c r="F30" s="131" t="str">
        <f>IF(ISNA(VLOOKUP($B30,SUMMARY!$A$5:$BT$4995,10,0)),"",VLOOKUP($B30,SUMMARY!$A$5:$BT$4995,10,0))</f>
        <v/>
      </c>
      <c r="G30" s="132" t="str">
        <f>IF(ISNA(VLOOKUP($B30,SUMMARY!$A$5:$BT$4995,7,0)),"",VLOOKUP($B30,SUMMARY!$A$5:$BT$4995,7,0))</f>
        <v/>
      </c>
      <c r="H30" s="131" t="str">
        <f>IF(ISNA(VLOOKUP($B30,SUMMARY!$A$5:$BT$4995,3,0)),"",VLOOKUP($B30,SUMMARY!$A$5:$BT$4995,3,0))</f>
        <v/>
      </c>
      <c r="I30" s="133" t="str">
        <f>IF(ISNA(VLOOKUP($B30,SUMMARY!$A$5:$BT$4995,11,0)),"",VLOOKUP($B30,SUMMARY!$A$5:$BT$4995,11,0))</f>
        <v/>
      </c>
      <c r="J30" s="133" t="str">
        <f>IF(ISNA(VLOOKUP($B30,SUMMARY!$A$5:$BT$4995,22,0)),"",VLOOKUP($B30,SUMMARY!$A$5:$BT$4995,22,0))</f>
        <v/>
      </c>
      <c r="K30" s="133" t="str">
        <f>IF(ISNA(VLOOKUP($B30,SUMMARY!$A$5:$BT$4995,23,0)),"",VLOOKUP($B30,SUMMARY!$A$5:$BT$4995,23,0))</f>
        <v/>
      </c>
      <c r="L30" s="133" t="str">
        <f>IF(ISNA(VLOOKUP($B30,SUMMARY!$A$5:$BT$4995,24,0)),"",VLOOKUP($B30,SUMMARY!$A$5:$BT$4995,24,0))</f>
        <v/>
      </c>
      <c r="M30" s="94" t="s">
        <v>87</v>
      </c>
      <c r="N30" s="387">
        <f t="shared" si="0"/>
        <v>0</v>
      </c>
      <c r="O30" s="387">
        <f t="shared" si="4"/>
        <v>0</v>
      </c>
      <c r="P30" s="387">
        <f t="shared" si="1"/>
        <v>0</v>
      </c>
      <c r="Q30" s="387">
        <f t="shared" si="2"/>
        <v>0</v>
      </c>
      <c r="R30" s="387">
        <f t="shared" si="3"/>
        <v>0</v>
      </c>
    </row>
    <row r="31" spans="2:18" s="93" customFormat="1" x14ac:dyDescent="0.2">
      <c r="B31" s="129"/>
      <c r="C31" s="130" t="str">
        <f>IF(ISNA(VLOOKUP($B31,SUMMARY!$A$5:$BT$4995,4,0)),"",VLOOKUP($B31,SUMMARY!$A$5:$BT$4995,4,0))</f>
        <v/>
      </c>
      <c r="D31" s="131" t="str">
        <f>IF(ISNA(VLOOKUP($B31,SUMMARY!$A$5:$BT$4995,5,0)),"",VLOOKUP($B31,SUMMARY!$A$5:$BT$4995,5,0))</f>
        <v/>
      </c>
      <c r="E31" s="131" t="str">
        <f>IF(ISNA(VLOOKUP($B31,SUMMARY!$A$5:$BT$4995,6,0)),"",VLOOKUP($B31,SUMMARY!$A$5:$BT$4995,6,0))</f>
        <v/>
      </c>
      <c r="F31" s="131" t="str">
        <f>IF(ISNA(VLOOKUP($B31,SUMMARY!$A$5:$BT$4995,10,0)),"",VLOOKUP($B31,SUMMARY!$A$5:$BT$4995,10,0))</f>
        <v/>
      </c>
      <c r="G31" s="132" t="str">
        <f>IF(ISNA(VLOOKUP($B31,SUMMARY!$A$5:$BT$4995,7,0)),"",VLOOKUP($B31,SUMMARY!$A$5:$BT$4995,7,0))</f>
        <v/>
      </c>
      <c r="H31" s="131" t="str">
        <f>IF(ISNA(VLOOKUP($B31,SUMMARY!$A$5:$BT$4995,3,0)),"",VLOOKUP($B31,SUMMARY!$A$5:$BT$4995,3,0))</f>
        <v/>
      </c>
      <c r="I31" s="133" t="str">
        <f>IF(ISNA(VLOOKUP($B31,SUMMARY!$A$5:$BT$4995,11,0)),"",VLOOKUP($B31,SUMMARY!$A$5:$BT$4995,11,0))</f>
        <v/>
      </c>
      <c r="J31" s="133" t="str">
        <f>IF(ISNA(VLOOKUP($B31,SUMMARY!$A$5:$BT$4995,22,0)),"",VLOOKUP($B31,SUMMARY!$A$5:$BT$4995,22,0))</f>
        <v/>
      </c>
      <c r="K31" s="133" t="str">
        <f>IF(ISNA(VLOOKUP($B31,SUMMARY!$A$5:$BT$4995,23,0)),"",VLOOKUP($B31,SUMMARY!$A$5:$BT$4995,23,0))</f>
        <v/>
      </c>
      <c r="L31" s="133" t="str">
        <f>IF(ISNA(VLOOKUP($B31,SUMMARY!$A$5:$BT$4995,24,0)),"",VLOOKUP($B31,SUMMARY!$A$5:$BT$4995,24,0))</f>
        <v/>
      </c>
      <c r="M31" s="94" t="s">
        <v>87</v>
      </c>
      <c r="N31" s="387">
        <f t="shared" si="0"/>
        <v>0</v>
      </c>
      <c r="O31" s="387">
        <f t="shared" si="4"/>
        <v>0</v>
      </c>
      <c r="P31" s="387">
        <f t="shared" si="1"/>
        <v>0</v>
      </c>
      <c r="Q31" s="387">
        <f t="shared" si="2"/>
        <v>0</v>
      </c>
      <c r="R31" s="387">
        <f t="shared" si="3"/>
        <v>0</v>
      </c>
    </row>
    <row r="32" spans="2:18" s="93" customFormat="1" x14ac:dyDescent="0.2">
      <c r="B32" s="129"/>
      <c r="C32" s="130" t="str">
        <f>IF(ISNA(VLOOKUP($B32,SUMMARY!$A$5:$BT$4995,4,0)),"",VLOOKUP($B32,SUMMARY!$A$5:$BT$4995,4,0))</f>
        <v/>
      </c>
      <c r="D32" s="131" t="str">
        <f>IF(ISNA(VLOOKUP($B32,SUMMARY!$A$5:$BT$4995,5,0)),"",VLOOKUP($B32,SUMMARY!$A$5:$BT$4995,5,0))</f>
        <v/>
      </c>
      <c r="E32" s="131" t="str">
        <f>IF(ISNA(VLOOKUP($B32,SUMMARY!$A$5:$BT$4995,6,0)),"",VLOOKUP($B32,SUMMARY!$A$5:$BT$4995,6,0))</f>
        <v/>
      </c>
      <c r="F32" s="131" t="str">
        <f>IF(ISNA(VLOOKUP($B32,SUMMARY!$A$5:$BT$4995,10,0)),"",VLOOKUP($B32,SUMMARY!$A$5:$BT$4995,10,0))</f>
        <v/>
      </c>
      <c r="G32" s="132" t="str">
        <f>IF(ISNA(VLOOKUP($B32,SUMMARY!$A$5:$BT$4995,7,0)),"",VLOOKUP($B32,SUMMARY!$A$5:$BT$4995,7,0))</f>
        <v/>
      </c>
      <c r="H32" s="131" t="str">
        <f>IF(ISNA(VLOOKUP($B32,SUMMARY!$A$5:$BT$4995,3,0)),"",VLOOKUP($B32,SUMMARY!$A$5:$BT$4995,3,0))</f>
        <v/>
      </c>
      <c r="I32" s="133" t="str">
        <f>IF(ISNA(VLOOKUP($B32,SUMMARY!$A$5:$BT$4995,11,0)),"",VLOOKUP($B32,SUMMARY!$A$5:$BT$4995,11,0))</f>
        <v/>
      </c>
      <c r="J32" s="133" t="str">
        <f>IF(ISNA(VLOOKUP($B32,SUMMARY!$A$5:$BT$4995,22,0)),"",VLOOKUP($B32,SUMMARY!$A$5:$BT$4995,22,0))</f>
        <v/>
      </c>
      <c r="K32" s="133" t="str">
        <f>IF(ISNA(VLOOKUP($B32,SUMMARY!$A$5:$BT$4995,23,0)),"",VLOOKUP($B32,SUMMARY!$A$5:$BT$4995,23,0))</f>
        <v/>
      </c>
      <c r="L32" s="133" t="str">
        <f>IF(ISNA(VLOOKUP($B32,SUMMARY!$A$5:$BT$4995,24,0)),"",VLOOKUP($B32,SUMMARY!$A$5:$BT$4995,24,0))</f>
        <v/>
      </c>
      <c r="M32" s="94" t="s">
        <v>87</v>
      </c>
      <c r="N32" s="387">
        <f t="shared" si="0"/>
        <v>0</v>
      </c>
      <c r="O32" s="387">
        <f t="shared" si="4"/>
        <v>0</v>
      </c>
      <c r="P32" s="387">
        <f t="shared" si="1"/>
        <v>0</v>
      </c>
      <c r="Q32" s="387">
        <f t="shared" si="2"/>
        <v>0</v>
      </c>
      <c r="R32" s="387">
        <f t="shared" si="3"/>
        <v>0</v>
      </c>
    </row>
    <row r="33" spans="2:18" s="93" customFormat="1" x14ac:dyDescent="0.2">
      <c r="B33" s="129"/>
      <c r="C33" s="130" t="str">
        <f>IF(ISNA(VLOOKUP($B33,SUMMARY!$A$5:$BT$4995,4,0)),"",VLOOKUP($B33,SUMMARY!$A$5:$BT$4995,4,0))</f>
        <v/>
      </c>
      <c r="D33" s="131" t="str">
        <f>IF(ISNA(VLOOKUP($B33,SUMMARY!$A$5:$BT$4995,5,0)),"",VLOOKUP($B33,SUMMARY!$A$5:$BT$4995,5,0))</f>
        <v/>
      </c>
      <c r="E33" s="131" t="str">
        <f>IF(ISNA(VLOOKUP($B33,SUMMARY!$A$5:$BT$4995,6,0)),"",VLOOKUP($B33,SUMMARY!$A$5:$BT$4995,6,0))</f>
        <v/>
      </c>
      <c r="F33" s="131" t="str">
        <f>IF(ISNA(VLOOKUP($B33,SUMMARY!$A$5:$BT$4995,10,0)),"",VLOOKUP($B33,SUMMARY!$A$5:$BT$4995,10,0))</f>
        <v/>
      </c>
      <c r="G33" s="132" t="str">
        <f>IF(ISNA(VLOOKUP($B33,SUMMARY!$A$5:$BT$4995,7,0)),"",VLOOKUP($B33,SUMMARY!$A$5:$BT$4995,7,0))</f>
        <v/>
      </c>
      <c r="H33" s="131" t="str">
        <f>IF(ISNA(VLOOKUP($B33,SUMMARY!$A$5:$BT$4995,3,0)),"",VLOOKUP($B33,SUMMARY!$A$5:$BT$4995,3,0))</f>
        <v/>
      </c>
      <c r="I33" s="133" t="str">
        <f>IF(ISNA(VLOOKUP($B33,SUMMARY!$A$5:$BT$4995,11,0)),"",VLOOKUP($B33,SUMMARY!$A$5:$BT$4995,11,0))</f>
        <v/>
      </c>
      <c r="J33" s="133" t="str">
        <f>IF(ISNA(VLOOKUP($B33,SUMMARY!$A$5:$BT$4995,22,0)),"",VLOOKUP($B33,SUMMARY!$A$5:$BT$4995,22,0))</f>
        <v/>
      </c>
      <c r="K33" s="133" t="str">
        <f>IF(ISNA(VLOOKUP($B33,SUMMARY!$A$5:$BT$4995,23,0)),"",VLOOKUP($B33,SUMMARY!$A$5:$BT$4995,23,0))</f>
        <v/>
      </c>
      <c r="L33" s="133" t="str">
        <f>IF(ISNA(VLOOKUP($B33,SUMMARY!$A$5:$BT$4995,24,0)),"",VLOOKUP($B33,SUMMARY!$A$5:$BT$4995,24,0))</f>
        <v/>
      </c>
      <c r="M33" s="94" t="s">
        <v>87</v>
      </c>
      <c r="N33" s="387">
        <f t="shared" si="0"/>
        <v>0</v>
      </c>
      <c r="O33" s="387">
        <f t="shared" si="4"/>
        <v>0</v>
      </c>
      <c r="P33" s="387">
        <f t="shared" si="1"/>
        <v>0</v>
      </c>
      <c r="Q33" s="387">
        <f t="shared" si="2"/>
        <v>0</v>
      </c>
      <c r="R33" s="387">
        <f t="shared" si="3"/>
        <v>0</v>
      </c>
    </row>
    <row r="34" spans="2:18" s="93" customFormat="1" x14ac:dyDescent="0.2">
      <c r="B34" s="129"/>
      <c r="C34" s="130" t="str">
        <f>IF(ISNA(VLOOKUP($B34,SUMMARY!$A$5:$BT$4995,4,0)),"",VLOOKUP($B34,SUMMARY!$A$5:$BT$4995,4,0))</f>
        <v/>
      </c>
      <c r="D34" s="131" t="str">
        <f>IF(ISNA(VLOOKUP($B34,SUMMARY!$A$5:$BT$4995,5,0)),"",VLOOKUP($B34,SUMMARY!$A$5:$BT$4995,5,0))</f>
        <v/>
      </c>
      <c r="E34" s="131" t="str">
        <f>IF(ISNA(VLOOKUP($B34,SUMMARY!$A$5:$BT$4995,6,0)),"",VLOOKUP($B34,SUMMARY!$A$5:$BT$4995,6,0))</f>
        <v/>
      </c>
      <c r="F34" s="131" t="str">
        <f>IF(ISNA(VLOOKUP($B34,SUMMARY!$A$5:$BT$4995,10,0)),"",VLOOKUP($B34,SUMMARY!$A$5:$BT$4995,10,0))</f>
        <v/>
      </c>
      <c r="G34" s="132" t="str">
        <f>IF(ISNA(VLOOKUP($B34,SUMMARY!$A$5:$BT$4995,7,0)),"",VLOOKUP($B34,SUMMARY!$A$5:$BT$4995,7,0))</f>
        <v/>
      </c>
      <c r="H34" s="131" t="str">
        <f>IF(ISNA(VLOOKUP($B34,SUMMARY!$A$5:$BT$4995,3,0)),"",VLOOKUP($B34,SUMMARY!$A$5:$BT$4995,3,0))</f>
        <v/>
      </c>
      <c r="I34" s="133" t="str">
        <f>IF(ISNA(VLOOKUP($B34,SUMMARY!$A$5:$BT$4995,11,0)),"",VLOOKUP($B34,SUMMARY!$A$5:$BT$4995,11,0))</f>
        <v/>
      </c>
      <c r="J34" s="133" t="str">
        <f>IF(ISNA(VLOOKUP($B34,SUMMARY!$A$5:$BT$4995,22,0)),"",VLOOKUP($B34,SUMMARY!$A$5:$BT$4995,22,0))</f>
        <v/>
      </c>
      <c r="K34" s="133" t="str">
        <f>IF(ISNA(VLOOKUP($B34,SUMMARY!$A$5:$BT$4995,23,0)),"",VLOOKUP($B34,SUMMARY!$A$5:$BT$4995,23,0))</f>
        <v/>
      </c>
      <c r="L34" s="133" t="str">
        <f>IF(ISNA(VLOOKUP($B34,SUMMARY!$A$5:$BT$4995,24,0)),"",VLOOKUP($B34,SUMMARY!$A$5:$BT$4995,24,0))</f>
        <v/>
      </c>
      <c r="M34" s="94" t="s">
        <v>87</v>
      </c>
      <c r="N34" s="387">
        <f t="shared" si="0"/>
        <v>0</v>
      </c>
      <c r="O34" s="387">
        <f t="shared" si="4"/>
        <v>0</v>
      </c>
      <c r="P34" s="387">
        <f t="shared" si="1"/>
        <v>0</v>
      </c>
      <c r="Q34" s="387">
        <f t="shared" si="2"/>
        <v>0</v>
      </c>
      <c r="R34" s="387">
        <f t="shared" si="3"/>
        <v>0</v>
      </c>
    </row>
    <row r="35" spans="2:18" s="93" customFormat="1" x14ac:dyDescent="0.2">
      <c r="B35" s="129"/>
      <c r="C35" s="400" t="s">
        <v>88</v>
      </c>
      <c r="D35" s="401"/>
      <c r="E35" s="401"/>
      <c r="F35" s="401"/>
      <c r="G35" s="402"/>
      <c r="H35" s="134" t="str">
        <f>IF(ISNA(VLOOKUP($B35,SUMMARY!$A$5:$BT$4995,3,0)),"",VLOOKUP($B35,SUMMARY!$A$5:$BT$4995,3,0))</f>
        <v/>
      </c>
      <c r="I35" s="135"/>
      <c r="J35" s="135">
        <f>SUM(J11:J34)</f>
        <v>185400</v>
      </c>
      <c r="K35" s="135">
        <f>SUM(K11:K34)</f>
        <v>0</v>
      </c>
      <c r="L35" s="136">
        <f>SUM(L11:L34)</f>
        <v>0</v>
      </c>
      <c r="M35" s="137"/>
      <c r="N35" s="136">
        <f>SUM(N11:N34)</f>
        <v>63426.315789473694</v>
      </c>
      <c r="O35" s="136">
        <f>SUM(O11:O34)</f>
        <v>121973.68421052632</v>
      </c>
      <c r="P35" s="136">
        <f>SUM(P11:P34)</f>
        <v>118422</v>
      </c>
      <c r="Q35" s="136">
        <f>SUM(Q11:Q34)</f>
        <v>2368.44</v>
      </c>
      <c r="R35" s="136">
        <f>SUM(R11:R34)</f>
        <v>1184.22</v>
      </c>
    </row>
    <row r="36" spans="2:18" s="93" customFormat="1" x14ac:dyDescent="0.2">
      <c r="B36" s="129">
        <v>8</v>
      </c>
      <c r="C36" s="130">
        <f>IF(ISNA(VLOOKUP($B36,SUMMARY!$A$5:$BT$4995,4,0)),"",VLOOKUP($B36,SUMMARY!$A$5:$BT$4995,4,0))</f>
        <v>0</v>
      </c>
      <c r="D36" s="131">
        <f>IF(ISNA(VLOOKUP($B36,SUMMARY!$A$5:$BT$4995,5,0)),"",VLOOKUP($B36,SUMMARY!$A$5:$BT$4995,5,0))</f>
        <v>0</v>
      </c>
      <c r="E36" s="131" t="str">
        <f>IF(ISNA(VLOOKUP($B36,SUMMARY!$A$5:$BT$4995,6,0)),"",VLOOKUP($B36,SUMMARY!$A$5:$BT$4995,6,0))</f>
        <v>AAAAA0000AST001</v>
      </c>
      <c r="F36" s="131" t="str">
        <f>IF(ISNA(VLOOKUP($B36,SUMMARY!$A$5:$BT$4995,10,0)),"",VLOOKUP($B36,SUMMARY!$A$5:$BT$4995,10,0))</f>
        <v>NZ</v>
      </c>
      <c r="G36" s="132">
        <f>IF(ISNA(VLOOKUP($B36,SUMMARY!$A$5:$BT$4995,7,0)),"",VLOOKUP($B36,SUMMARY!$A$5:$BT$4995,7,0))</f>
        <v>0</v>
      </c>
      <c r="H36" s="131" t="str">
        <f>IF(ISNA(VLOOKUP($B36,SUMMARY!$A$5:$BT$4995,3,0)),"",VLOOKUP($B36,SUMMARY!$A$5:$BT$4995,3,0))</f>
        <v>MAY</v>
      </c>
      <c r="I36" s="133">
        <f>IF(ISNA(VLOOKUP($B36,SUMMARY!$A$5:$BT$4995,11,0)),"",VLOOKUP($B36,SUMMARY!$A$5:$BT$4995,11,0))</f>
        <v>21571</v>
      </c>
      <c r="J36" s="133">
        <f>IF(ISNA(VLOOKUP($B36,SUMMARY!$A$5:$BT$4995,22,0)),"",VLOOKUP($B36,SUMMARY!$A$5:$BT$4995,22,0))</f>
        <v>2666</v>
      </c>
      <c r="K36" s="133">
        <f>IF(ISNA(VLOOKUP($B36,SUMMARY!$A$5:$BT$4995,23,0)),"",VLOOKUP($B36,SUMMARY!$A$5:$BT$4995,23,0))</f>
        <v>0</v>
      </c>
      <c r="L36" s="133">
        <f>IF(ISNA(VLOOKUP($B36,SUMMARY!$A$5:$BT$4995,24,0)),"",VLOOKUP($B36,SUMMARY!$A$5:$BT$4995,24,0))</f>
        <v>0</v>
      </c>
      <c r="M36" s="96" t="s">
        <v>87</v>
      </c>
      <c r="N36" s="387">
        <f>IF(M36="F",0,SUM(J36:L36)*$Q$9)</f>
        <v>912.0526315789474</v>
      </c>
      <c r="O36" s="387">
        <f>SUM(J36:L36)-N36</f>
        <v>1753.9473684210525</v>
      </c>
      <c r="P36" s="387">
        <f>ROUND(O36*12/12.36,0)</f>
        <v>1703</v>
      </c>
      <c r="Q36" s="387">
        <f>+P36*2%</f>
        <v>34.06</v>
      </c>
      <c r="R36" s="387">
        <f>+P36*1%</f>
        <v>17.03</v>
      </c>
    </row>
    <row r="37" spans="2:18" s="93" customFormat="1" x14ac:dyDescent="0.2">
      <c r="B37" s="129">
        <v>9</v>
      </c>
      <c r="C37" s="130">
        <f>IF(ISNA(VLOOKUP($B37,SUMMARY!$A$5:$BT$4995,4,0)),"",VLOOKUP($B37,SUMMARY!$A$5:$BT$4995,4,0))</f>
        <v>0</v>
      </c>
      <c r="D37" s="131">
        <f>IF(ISNA(VLOOKUP($B37,SUMMARY!$A$5:$BT$4995,5,0)),"",VLOOKUP($B37,SUMMARY!$A$5:$BT$4995,5,0))</f>
        <v>0</v>
      </c>
      <c r="E37" s="131" t="str">
        <f>IF(ISNA(VLOOKUP($B37,SUMMARY!$A$5:$BT$4995,6,0)),"",VLOOKUP($B37,SUMMARY!$A$5:$BT$4995,6,0))</f>
        <v>AAAAA0000AST001</v>
      </c>
      <c r="F37" s="131" t="str">
        <f>IF(ISNA(VLOOKUP($B37,SUMMARY!$A$5:$BT$4995,10,0)),"",VLOOKUP($B37,SUMMARY!$A$5:$BT$4995,10,0))</f>
        <v>YZ</v>
      </c>
      <c r="G37" s="132">
        <f>IF(ISNA(VLOOKUP($B37,SUMMARY!$A$5:$BT$4995,7,0)),"",VLOOKUP($B37,SUMMARY!$A$5:$BT$4995,7,0))</f>
        <v>0</v>
      </c>
      <c r="H37" s="131" t="str">
        <f>IF(ISNA(VLOOKUP($B37,SUMMARY!$A$5:$BT$4995,3,0)),"",VLOOKUP($B37,SUMMARY!$A$5:$BT$4995,3,0))</f>
        <v>MAY</v>
      </c>
      <c r="I37" s="133">
        <f>IF(ISNA(VLOOKUP($B37,SUMMARY!$A$5:$BT$4995,11,0)),"",VLOOKUP($B37,SUMMARY!$A$5:$BT$4995,11,0))</f>
        <v>309</v>
      </c>
      <c r="J37" s="133">
        <f>IF(ISNA(VLOOKUP($B37,SUMMARY!$A$5:$BT$4995,22,0)),"",VLOOKUP($B37,SUMMARY!$A$5:$BT$4995,22,0))</f>
        <v>38</v>
      </c>
      <c r="K37" s="133">
        <f>IF(ISNA(VLOOKUP($B37,SUMMARY!$A$5:$BT$4995,23,0)),"",VLOOKUP($B37,SUMMARY!$A$5:$BT$4995,23,0))</f>
        <v>0</v>
      </c>
      <c r="L37" s="133">
        <f>IF(ISNA(VLOOKUP($B37,SUMMARY!$A$5:$BT$4995,24,0)),"",VLOOKUP($B37,SUMMARY!$A$5:$BT$4995,24,0))</f>
        <v>0</v>
      </c>
      <c r="M37" s="96" t="s">
        <v>87</v>
      </c>
      <c r="N37" s="387">
        <f t="shared" ref="N37:N59" si="5">IF(M37="F",0,SUM(J37:L37)*$Q$9)</f>
        <v>13</v>
      </c>
      <c r="O37" s="387">
        <f>SUM(J37:L37)-N37</f>
        <v>25</v>
      </c>
      <c r="P37" s="387">
        <f t="shared" ref="P37:P59" si="6">ROUND(O37*12/12.36,0)</f>
        <v>24</v>
      </c>
      <c r="Q37" s="387">
        <f t="shared" ref="Q37:Q59" si="7">+P37*2%</f>
        <v>0.48</v>
      </c>
      <c r="R37" s="387">
        <f t="shared" ref="R37:R59" si="8">+P37*1%</f>
        <v>0.24</v>
      </c>
    </row>
    <row r="38" spans="2:18" s="93" customFormat="1" x14ac:dyDescent="0.2">
      <c r="B38" s="129">
        <v>10</v>
      </c>
      <c r="C38" s="130">
        <f>IF(ISNA(VLOOKUP($B38,SUMMARY!$A$5:$BT$4995,4,0)),"",VLOOKUP($B38,SUMMARY!$A$5:$BT$4995,4,0))</f>
        <v>0</v>
      </c>
      <c r="D38" s="131">
        <f>IF(ISNA(VLOOKUP($B38,SUMMARY!$A$5:$BT$4995,5,0)),"",VLOOKUP($B38,SUMMARY!$A$5:$BT$4995,5,0))</f>
        <v>0</v>
      </c>
      <c r="E38" s="131" t="str">
        <f>IF(ISNA(VLOOKUP($B38,SUMMARY!$A$5:$BT$4995,6,0)),"",VLOOKUP($B38,SUMMARY!$A$5:$BT$4995,6,0))</f>
        <v>AAAAA0000AST001</v>
      </c>
      <c r="F38" s="131" t="str">
        <f>IF(ISNA(VLOOKUP($B38,SUMMARY!$A$5:$BT$4995,10,0)),"",VLOOKUP($B38,SUMMARY!$A$5:$BT$4995,10,0))</f>
        <v>PK</v>
      </c>
      <c r="G38" s="132">
        <f>IF(ISNA(VLOOKUP($B38,SUMMARY!$A$5:$BT$4995,7,0)),"",VLOOKUP($B38,SUMMARY!$A$5:$BT$4995,7,0))</f>
        <v>0</v>
      </c>
      <c r="H38" s="131" t="str">
        <f>IF(ISNA(VLOOKUP($B38,SUMMARY!$A$5:$BT$4995,3,0)),"",VLOOKUP($B38,SUMMARY!$A$5:$BT$4995,3,0))</f>
        <v>MAY</v>
      </c>
      <c r="I38" s="133">
        <f>IF(ISNA(VLOOKUP($B38,SUMMARY!$A$5:$BT$4995,11,0)),"",VLOOKUP($B38,SUMMARY!$A$5:$BT$4995,11,0))</f>
        <v>331</v>
      </c>
      <c r="J38" s="133">
        <f>IF(ISNA(VLOOKUP($B38,SUMMARY!$A$5:$BT$4995,22,0)),"",VLOOKUP($B38,SUMMARY!$A$5:$BT$4995,22,0))</f>
        <v>41</v>
      </c>
      <c r="K38" s="133">
        <f>IF(ISNA(VLOOKUP($B38,SUMMARY!$A$5:$BT$4995,23,0)),"",VLOOKUP($B38,SUMMARY!$A$5:$BT$4995,23,0))</f>
        <v>0</v>
      </c>
      <c r="L38" s="133">
        <f>IF(ISNA(VLOOKUP($B38,SUMMARY!$A$5:$BT$4995,24,0)),"",VLOOKUP($B38,SUMMARY!$A$5:$BT$4995,24,0))</f>
        <v>0</v>
      </c>
      <c r="M38" s="96" t="s">
        <v>87</v>
      </c>
      <c r="N38" s="387">
        <f t="shared" si="5"/>
        <v>14.026315789473685</v>
      </c>
      <c r="O38" s="387">
        <f>SUM(J38:L38)-N38</f>
        <v>26.973684210526315</v>
      </c>
      <c r="P38" s="387">
        <f t="shared" si="6"/>
        <v>26</v>
      </c>
      <c r="Q38" s="387">
        <f t="shared" si="7"/>
        <v>0.52</v>
      </c>
      <c r="R38" s="387">
        <f t="shared" si="8"/>
        <v>0.26</v>
      </c>
    </row>
    <row r="39" spans="2:18" s="93" customFormat="1" x14ac:dyDescent="0.2">
      <c r="B39" s="129">
        <v>11</v>
      </c>
      <c r="C39" s="130">
        <f>IF(ISNA(VLOOKUP($B39,SUMMARY!$A$5:$BT$4995,4,0)),"",VLOOKUP($B39,SUMMARY!$A$5:$BT$4995,4,0))</f>
        <v>0</v>
      </c>
      <c r="D39" s="131">
        <f>IF(ISNA(VLOOKUP($B39,SUMMARY!$A$5:$BT$4995,5,0)),"",VLOOKUP($B39,SUMMARY!$A$5:$BT$4995,5,0))</f>
        <v>0</v>
      </c>
      <c r="E39" s="131" t="str">
        <f>IF(ISNA(VLOOKUP($B39,SUMMARY!$A$5:$BT$4995,6,0)),"",VLOOKUP($B39,SUMMARY!$A$5:$BT$4995,6,0))</f>
        <v>AAAAA0000AST001</v>
      </c>
      <c r="F39" s="131" t="str">
        <f>IF(ISNA(VLOOKUP($B39,SUMMARY!$A$5:$BT$4995,10,0)),"",VLOOKUP($B39,SUMMARY!$A$5:$BT$4995,10,0))</f>
        <v>GK</v>
      </c>
      <c r="G39" s="132">
        <f>IF(ISNA(VLOOKUP($B39,SUMMARY!$A$5:$BT$4995,7,0)),"",VLOOKUP($B39,SUMMARY!$A$5:$BT$4995,7,0))</f>
        <v>0</v>
      </c>
      <c r="H39" s="131" t="str">
        <f>IF(ISNA(VLOOKUP($B39,SUMMARY!$A$5:$BT$4995,3,0)),"",VLOOKUP($B39,SUMMARY!$A$5:$BT$4995,3,0))</f>
        <v>MAY</v>
      </c>
      <c r="I39" s="133">
        <f>IF(ISNA(VLOOKUP($B39,SUMMARY!$A$5:$BT$4995,11,0)),"",VLOOKUP($B39,SUMMARY!$A$5:$BT$4995,11,0))</f>
        <v>1168</v>
      </c>
      <c r="J39" s="133">
        <f>IF(ISNA(VLOOKUP($B39,SUMMARY!$A$5:$BT$4995,22,0)),"",VLOOKUP($B39,SUMMARY!$A$5:$BT$4995,22,0))</f>
        <v>144</v>
      </c>
      <c r="K39" s="133">
        <f>IF(ISNA(VLOOKUP($B39,SUMMARY!$A$5:$BT$4995,23,0)),"",VLOOKUP($B39,SUMMARY!$A$5:$BT$4995,23,0))</f>
        <v>0</v>
      </c>
      <c r="L39" s="133">
        <f>IF(ISNA(VLOOKUP($B39,SUMMARY!$A$5:$BT$4995,24,0)),"",VLOOKUP($B39,SUMMARY!$A$5:$BT$4995,24,0))</f>
        <v>0</v>
      </c>
      <c r="M39" s="96" t="s">
        <v>87</v>
      </c>
      <c r="N39" s="387">
        <f t="shared" si="5"/>
        <v>49.263157894736842</v>
      </c>
      <c r="O39" s="387">
        <f t="shared" ref="O39:O59" si="9">SUM(J39:L39)-N39</f>
        <v>94.73684210526315</v>
      </c>
      <c r="P39" s="387">
        <f t="shared" si="6"/>
        <v>92</v>
      </c>
      <c r="Q39" s="387">
        <f t="shared" si="7"/>
        <v>1.84</v>
      </c>
      <c r="R39" s="387">
        <f t="shared" si="8"/>
        <v>0.92</v>
      </c>
    </row>
    <row r="40" spans="2:18" s="93" customFormat="1" x14ac:dyDescent="0.2">
      <c r="B40" s="129">
        <v>12</v>
      </c>
      <c r="C40" s="130">
        <f>IF(ISNA(VLOOKUP($B40,SUMMARY!$A$5:$BT$4995,4,0)),"",VLOOKUP($B40,SUMMARY!$A$5:$BT$4995,4,0))</f>
        <v>0</v>
      </c>
      <c r="D40" s="131">
        <f>IF(ISNA(VLOOKUP($B40,SUMMARY!$A$5:$BT$4995,5,0)),"",VLOOKUP($B40,SUMMARY!$A$5:$BT$4995,5,0))</f>
        <v>0</v>
      </c>
      <c r="E40" s="131" t="str">
        <f>IF(ISNA(VLOOKUP($B40,SUMMARY!$A$5:$BT$4995,6,0)),"",VLOOKUP($B40,SUMMARY!$A$5:$BT$4995,6,0))</f>
        <v>AAAAA0000AST001</v>
      </c>
      <c r="F40" s="131" t="str">
        <f>IF(ISNA(VLOOKUP($B40,SUMMARY!$A$5:$BT$4995,10,0)),"",VLOOKUP($B40,SUMMARY!$A$5:$BT$4995,10,0))</f>
        <v>NK</v>
      </c>
      <c r="G40" s="132">
        <f>IF(ISNA(VLOOKUP($B40,SUMMARY!$A$5:$BT$4995,7,0)),"",VLOOKUP($B40,SUMMARY!$A$5:$BT$4995,7,0))</f>
        <v>0</v>
      </c>
      <c r="H40" s="131" t="str">
        <f>IF(ISNA(VLOOKUP($B40,SUMMARY!$A$5:$BT$4995,3,0)),"",VLOOKUP($B40,SUMMARY!$A$5:$BT$4995,3,0))</f>
        <v>MAY</v>
      </c>
      <c r="I40" s="133">
        <f>IF(ISNA(VLOOKUP($B40,SUMMARY!$A$5:$BT$4995,11,0)),"",VLOOKUP($B40,SUMMARY!$A$5:$BT$4995,11,0))</f>
        <v>301</v>
      </c>
      <c r="J40" s="133">
        <f>IF(ISNA(VLOOKUP($B40,SUMMARY!$A$5:$BT$4995,22,0)),"",VLOOKUP($B40,SUMMARY!$A$5:$BT$4995,22,0))</f>
        <v>37</v>
      </c>
      <c r="K40" s="133">
        <f>IF(ISNA(VLOOKUP($B40,SUMMARY!$A$5:$BT$4995,23,0)),"",VLOOKUP($B40,SUMMARY!$A$5:$BT$4995,23,0))</f>
        <v>0</v>
      </c>
      <c r="L40" s="133">
        <f>IF(ISNA(VLOOKUP($B40,SUMMARY!$A$5:$BT$4995,24,0)),"",VLOOKUP($B40,SUMMARY!$A$5:$BT$4995,24,0))</f>
        <v>0</v>
      </c>
      <c r="M40" s="96" t="s">
        <v>87</v>
      </c>
      <c r="N40" s="387">
        <f t="shared" si="5"/>
        <v>12.657894736842106</v>
      </c>
      <c r="O40" s="387">
        <f t="shared" si="9"/>
        <v>24.342105263157894</v>
      </c>
      <c r="P40" s="387">
        <f t="shared" si="6"/>
        <v>24</v>
      </c>
      <c r="Q40" s="387">
        <f t="shared" si="7"/>
        <v>0.48</v>
      </c>
      <c r="R40" s="387">
        <f t="shared" si="8"/>
        <v>0.24</v>
      </c>
    </row>
    <row r="41" spans="2:18" s="93" customFormat="1" x14ac:dyDescent="0.2">
      <c r="B41" s="138">
        <v>14</v>
      </c>
      <c r="C41" s="130">
        <f>IF(ISNA(VLOOKUP($B41,SUMMARY!$A$5:$BT$4995,4,0)),"",VLOOKUP($B41,SUMMARY!$A$5:$BT$4995,4,0))</f>
        <v>0</v>
      </c>
      <c r="D41" s="131">
        <f>IF(ISNA(VLOOKUP($B41,SUMMARY!$A$5:$BT$4995,5,0)),"",VLOOKUP($B41,SUMMARY!$A$5:$BT$4995,5,0))</f>
        <v>0</v>
      </c>
      <c r="E41" s="131" t="str">
        <f>IF(ISNA(VLOOKUP($B41,SUMMARY!$A$5:$BT$4995,6,0)),"",VLOOKUP($B41,SUMMARY!$A$5:$BT$4995,6,0))</f>
        <v>AAAAA0000AST001</v>
      </c>
      <c r="F41" s="131" t="str">
        <f>IF(ISNA(VLOOKUP($B41,SUMMARY!$A$5:$BT$4995,10,0)),"",VLOOKUP($B41,SUMMARY!$A$5:$BT$4995,10,0))</f>
        <v>OK</v>
      </c>
      <c r="G41" s="132">
        <f>IF(ISNA(VLOOKUP($B41,SUMMARY!$A$5:$BT$4995,7,0)),"",VLOOKUP($B41,SUMMARY!$A$5:$BT$4995,7,0))</f>
        <v>0</v>
      </c>
      <c r="H41" s="131" t="str">
        <f>IF(ISNA(VLOOKUP($B41,SUMMARY!$A$5:$BT$4995,3,0)),"",VLOOKUP($B41,SUMMARY!$A$5:$BT$4995,3,0))</f>
        <v>MAY</v>
      </c>
      <c r="I41" s="133">
        <f>IF(ISNA(VLOOKUP($B41,SUMMARY!$A$5:$BT$4995,11,0)),"",VLOOKUP($B41,SUMMARY!$A$5:$BT$4995,11,0))</f>
        <v>500000</v>
      </c>
      <c r="J41" s="133">
        <f>IF(ISNA(VLOOKUP($B41,SUMMARY!$A$5:$BT$4995,22,0)),"",VLOOKUP($B41,SUMMARY!$A$5:$BT$4995,22,0))+1</f>
        <v>61801</v>
      </c>
      <c r="K41" s="133">
        <f>IF(ISNA(VLOOKUP($B41,SUMMARY!$A$5:$BT$4995,23,0)),"",VLOOKUP($B41,SUMMARY!$A$5:$BT$4995,23,0))</f>
        <v>0</v>
      </c>
      <c r="L41" s="133">
        <f>IF(ISNA(VLOOKUP($B41,SUMMARY!$A$5:$BT$4995,24,0)),"",VLOOKUP($B41,SUMMARY!$A$5:$BT$4995,24,0))</f>
        <v>0</v>
      </c>
      <c r="M41" s="96" t="s">
        <v>87</v>
      </c>
      <c r="N41" s="387">
        <f t="shared" si="5"/>
        <v>21142.447368421053</v>
      </c>
      <c r="O41" s="387">
        <f t="shared" si="9"/>
        <v>40658.552631578947</v>
      </c>
      <c r="P41" s="387">
        <f t="shared" si="6"/>
        <v>39474</v>
      </c>
      <c r="Q41" s="387">
        <f t="shared" si="7"/>
        <v>789.48</v>
      </c>
      <c r="R41" s="387">
        <f t="shared" si="8"/>
        <v>394.74</v>
      </c>
    </row>
    <row r="42" spans="2:18" s="93" customFormat="1" x14ac:dyDescent="0.2">
      <c r="B42" s="138">
        <v>15</v>
      </c>
      <c r="C42" s="130">
        <f>IF(ISNA(VLOOKUP($B42,SUMMARY!$A$5:$BT$4995,4,0)),"",VLOOKUP($B42,SUMMARY!$A$5:$BT$4995,4,0))</f>
        <v>0</v>
      </c>
      <c r="D42" s="131">
        <f>IF(ISNA(VLOOKUP($B42,SUMMARY!$A$5:$BT$4995,5,0)),"",VLOOKUP($B42,SUMMARY!$A$5:$BT$4995,5,0))</f>
        <v>0</v>
      </c>
      <c r="E42" s="131" t="str">
        <f>IF(ISNA(VLOOKUP($B42,SUMMARY!$A$5:$BT$4995,6,0)),"",VLOOKUP($B42,SUMMARY!$A$5:$BT$4995,6,0))</f>
        <v>AAAAA0000AST001</v>
      </c>
      <c r="F42" s="131" t="str">
        <f>IF(ISNA(VLOOKUP($B42,SUMMARY!$A$5:$BT$4995,10,0)),"",VLOOKUP($B42,SUMMARY!$A$5:$BT$4995,10,0))</f>
        <v>YAKE</v>
      </c>
      <c r="G42" s="132">
        <f>IF(ISNA(VLOOKUP($B42,SUMMARY!$A$5:$BT$4995,7,0)),"",VLOOKUP($B42,SUMMARY!$A$5:$BT$4995,7,0))</f>
        <v>0</v>
      </c>
      <c r="H42" s="131" t="str">
        <f>IF(ISNA(VLOOKUP($B42,SUMMARY!$A$5:$BT$4995,3,0)),"",VLOOKUP($B42,SUMMARY!$A$5:$BT$4995,3,0))</f>
        <v>MAY</v>
      </c>
      <c r="I42" s="133">
        <f>IF(ISNA(VLOOKUP($B42,SUMMARY!$A$5:$BT$4995,11,0)),"",VLOOKUP($B42,SUMMARY!$A$5:$BT$4995,11,0))</f>
        <v>500000</v>
      </c>
      <c r="J42" s="133">
        <f>IF(ISNA(VLOOKUP($B42,SUMMARY!$A$5:$BT$4995,22,0)),"",VLOOKUP($B42,SUMMARY!$A$5:$BT$4995,22,0))+1</f>
        <v>61801</v>
      </c>
      <c r="K42" s="133">
        <f>IF(ISNA(VLOOKUP($B42,SUMMARY!$A$5:$BT$4995,23,0)),"",VLOOKUP($B42,SUMMARY!$A$5:$BT$4995,23,0))</f>
        <v>0</v>
      </c>
      <c r="L42" s="133">
        <f>IF(ISNA(VLOOKUP($B42,SUMMARY!$A$5:$BT$4995,24,0)),"",VLOOKUP($B42,SUMMARY!$A$5:$BT$4995,24,0))</f>
        <v>0</v>
      </c>
      <c r="M42" s="96" t="s">
        <v>87</v>
      </c>
      <c r="N42" s="387">
        <f t="shared" si="5"/>
        <v>21142.447368421053</v>
      </c>
      <c r="O42" s="387">
        <f t="shared" si="9"/>
        <v>40658.552631578947</v>
      </c>
      <c r="P42" s="387">
        <f t="shared" si="6"/>
        <v>39474</v>
      </c>
      <c r="Q42" s="387">
        <f t="shared" si="7"/>
        <v>789.48</v>
      </c>
      <c r="R42" s="387">
        <f t="shared" si="8"/>
        <v>394.74</v>
      </c>
    </row>
    <row r="43" spans="2:18" s="93" customFormat="1" x14ac:dyDescent="0.2">
      <c r="B43" s="138">
        <v>16</v>
      </c>
      <c r="C43" s="130">
        <f>IF(ISNA(VLOOKUP($B43,SUMMARY!$A$5:$BT$4995,4,0)),"",VLOOKUP($B43,SUMMARY!$A$5:$BT$4995,4,0))</f>
        <v>0</v>
      </c>
      <c r="D43" s="131">
        <f>IF(ISNA(VLOOKUP($B43,SUMMARY!$A$5:$BT$4995,5,0)),"",VLOOKUP($B43,SUMMARY!$A$5:$BT$4995,5,0))</f>
        <v>0</v>
      </c>
      <c r="E43" s="131" t="str">
        <f>IF(ISNA(VLOOKUP($B43,SUMMARY!$A$5:$BT$4995,6,0)),"",VLOOKUP($B43,SUMMARY!$A$5:$BT$4995,6,0))</f>
        <v>AAAAA0000AST001</v>
      </c>
      <c r="F43" s="131" t="str">
        <f>IF(ISNA(VLOOKUP($B43,SUMMARY!$A$5:$BT$4995,10,0)),"",VLOOKUP($B43,SUMMARY!$A$5:$BT$4995,10,0))</f>
        <v>ENAKKE</v>
      </c>
      <c r="G43" s="132">
        <f>IF(ISNA(VLOOKUP($B43,SUMMARY!$A$5:$BT$4995,7,0)),"",VLOOKUP($B43,SUMMARY!$A$5:$BT$4995,7,0))</f>
        <v>0</v>
      </c>
      <c r="H43" s="131" t="str">
        <f>IF(ISNA(VLOOKUP($B43,SUMMARY!$A$5:$BT$4995,3,0)),"",VLOOKUP($B43,SUMMARY!$A$5:$BT$4995,3,0))</f>
        <v>MAY</v>
      </c>
      <c r="I43" s="133">
        <f>IF(ISNA(VLOOKUP($B43,SUMMARY!$A$5:$BT$4995,11,0)),"",VLOOKUP($B43,SUMMARY!$A$5:$BT$4995,11,0))</f>
        <v>500000</v>
      </c>
      <c r="J43" s="133">
        <f>IF(ISNA(VLOOKUP($B43,SUMMARY!$A$5:$BT$4995,22,0)),"",VLOOKUP($B43,SUMMARY!$A$5:$BT$4995,22,0))+1</f>
        <v>61801</v>
      </c>
      <c r="K43" s="133">
        <f>IF(ISNA(VLOOKUP($B43,SUMMARY!$A$5:$BT$4995,23,0)),"",VLOOKUP($B43,SUMMARY!$A$5:$BT$4995,23,0))</f>
        <v>0</v>
      </c>
      <c r="L43" s="133">
        <f>IF(ISNA(VLOOKUP($B43,SUMMARY!$A$5:$BT$4995,24,0)),"",VLOOKUP($B43,SUMMARY!$A$5:$BT$4995,24,0))</f>
        <v>0</v>
      </c>
      <c r="M43" s="96" t="s">
        <v>87</v>
      </c>
      <c r="N43" s="387">
        <f t="shared" si="5"/>
        <v>21142.447368421053</v>
      </c>
      <c r="O43" s="387">
        <f t="shared" si="9"/>
        <v>40658.552631578947</v>
      </c>
      <c r="P43" s="387">
        <f t="shared" si="6"/>
        <v>39474</v>
      </c>
      <c r="Q43" s="387">
        <f t="shared" si="7"/>
        <v>789.48</v>
      </c>
      <c r="R43" s="387">
        <f t="shared" si="8"/>
        <v>394.74</v>
      </c>
    </row>
    <row r="44" spans="2:18" s="93" customFormat="1" x14ac:dyDescent="0.2">
      <c r="B44" s="138">
        <v>17</v>
      </c>
      <c r="C44" s="130">
        <f>IF(ISNA(VLOOKUP($B44,SUMMARY!$A$5:$BT$4995,4,0)),"",VLOOKUP($B44,SUMMARY!$A$5:$BT$4995,4,0))</f>
        <v>0</v>
      </c>
      <c r="D44" s="131">
        <f>IF(ISNA(VLOOKUP($B44,SUMMARY!$A$5:$BT$4995,5,0)),"",VLOOKUP($B44,SUMMARY!$A$5:$BT$4995,5,0))</f>
        <v>0</v>
      </c>
      <c r="E44" s="131" t="str">
        <f>IF(ISNA(VLOOKUP($B44,SUMMARY!$A$5:$BT$4995,6,0)),"",VLOOKUP($B44,SUMMARY!$A$5:$BT$4995,6,0))</f>
        <v>AAAAA0000AST001</v>
      </c>
      <c r="F44" s="131" t="str">
        <f>IF(ISNA(VLOOKUP($B44,SUMMARY!$A$5:$BT$4995,10,0)),"",VLOOKUP($B44,SUMMARY!$A$5:$BT$4995,10,0))</f>
        <v>MATHE</v>
      </c>
      <c r="G44" s="132">
        <f>IF(ISNA(VLOOKUP($B44,SUMMARY!$A$5:$BT$4995,7,0)),"",VLOOKUP($B44,SUMMARY!$A$5:$BT$4995,7,0))</f>
        <v>0</v>
      </c>
      <c r="H44" s="131" t="str">
        <f>IF(ISNA(VLOOKUP($B44,SUMMARY!$A$5:$BT$4995,3,0)),"",VLOOKUP($B44,SUMMARY!$A$5:$BT$4995,3,0))</f>
        <v>MAY</v>
      </c>
      <c r="I44" s="133">
        <f>IF(ISNA(VLOOKUP($B44,SUMMARY!$A$5:$BT$4995,11,0)),"",VLOOKUP($B44,SUMMARY!$A$5:$BT$4995,11,0))</f>
        <v>60000</v>
      </c>
      <c r="J44" s="133">
        <f>IF(ISNA(VLOOKUP($B44,SUMMARY!$A$5:$BT$4995,22,0)),"",VLOOKUP($B44,SUMMARY!$A$5:$BT$4995,22,0))</f>
        <v>7416</v>
      </c>
      <c r="K44" s="133">
        <f>IF(ISNA(VLOOKUP($B44,SUMMARY!$A$5:$BT$4995,23,0)),"",VLOOKUP($B44,SUMMARY!$A$5:$BT$4995,23,0))</f>
        <v>0</v>
      </c>
      <c r="L44" s="133">
        <f>IF(ISNA(VLOOKUP($B44,SUMMARY!$A$5:$BT$4995,24,0)),"",VLOOKUP($B44,SUMMARY!$A$5:$BT$4995,24,0))</f>
        <v>0</v>
      </c>
      <c r="M44" s="96" t="s">
        <v>87</v>
      </c>
      <c r="N44" s="387">
        <f t="shared" si="5"/>
        <v>2537.0526315789475</v>
      </c>
      <c r="O44" s="387">
        <f t="shared" si="9"/>
        <v>4878.9473684210525</v>
      </c>
      <c r="P44" s="387">
        <f t="shared" si="6"/>
        <v>4737</v>
      </c>
      <c r="Q44" s="387">
        <f t="shared" si="7"/>
        <v>94.74</v>
      </c>
      <c r="R44" s="387">
        <f t="shared" si="8"/>
        <v>47.37</v>
      </c>
    </row>
    <row r="45" spans="2:18" s="93" customFormat="1" x14ac:dyDescent="0.2">
      <c r="B45" s="138">
        <v>18</v>
      </c>
      <c r="C45" s="130">
        <f>IF(ISNA(VLOOKUP($B45,SUMMARY!$A$5:$BT$4995,4,0)),"",VLOOKUP($B45,SUMMARY!$A$5:$BT$4995,4,0))</f>
        <v>0</v>
      </c>
      <c r="D45" s="131">
        <f>IF(ISNA(VLOOKUP($B45,SUMMARY!$A$5:$BT$4995,5,0)),"",VLOOKUP($B45,SUMMARY!$A$5:$BT$4995,5,0))</f>
        <v>0</v>
      </c>
      <c r="E45" s="131" t="str">
        <f>IF(ISNA(VLOOKUP($B45,SUMMARY!$A$5:$BT$4995,6,0)),"",VLOOKUP($B45,SUMMARY!$A$5:$BT$4995,6,0))</f>
        <v>AAAAA0000AST001</v>
      </c>
      <c r="F45" s="131" t="str">
        <f>IF(ISNA(VLOOKUP($B45,SUMMARY!$A$5:$BT$4995,10,0)),"",VLOOKUP($B45,SUMMARY!$A$5:$BT$4995,10,0))</f>
        <v>AMELE</v>
      </c>
      <c r="G45" s="132">
        <f>IF(ISNA(VLOOKUP($B45,SUMMARY!$A$5:$BT$4995,7,0)),"",VLOOKUP($B45,SUMMARY!$A$5:$BT$4995,7,0))</f>
        <v>0</v>
      </c>
      <c r="H45" s="131" t="str">
        <f>IF(ISNA(VLOOKUP($B45,SUMMARY!$A$5:$BT$4995,3,0)),"",VLOOKUP($B45,SUMMARY!$A$5:$BT$4995,3,0))</f>
        <v>MAY</v>
      </c>
      <c r="I45" s="133">
        <f>IF(ISNA(VLOOKUP($B45,SUMMARY!$A$5:$BT$4995,11,0)),"",VLOOKUP($B45,SUMMARY!$A$5:$BT$4995,11,0))</f>
        <v>29050</v>
      </c>
      <c r="J45" s="133">
        <f>IF(ISNA(VLOOKUP($B45,SUMMARY!$A$5:$BT$4995,22,0)),"",VLOOKUP($B45,SUMMARY!$A$5:$BT$4995,22,0))</f>
        <v>3591</v>
      </c>
      <c r="K45" s="133">
        <f>IF(ISNA(VLOOKUP($B45,SUMMARY!$A$5:$BT$4995,23,0)),"",VLOOKUP($B45,SUMMARY!$A$5:$BT$4995,23,0))</f>
        <v>0</v>
      </c>
      <c r="L45" s="133">
        <f>IF(ISNA(VLOOKUP($B45,SUMMARY!$A$5:$BT$4995,24,0)),"",VLOOKUP($B45,SUMMARY!$A$5:$BT$4995,24,0))</f>
        <v>0</v>
      </c>
      <c r="M45" s="96" t="s">
        <v>87</v>
      </c>
      <c r="N45" s="387">
        <f t="shared" si="5"/>
        <v>1228.5</v>
      </c>
      <c r="O45" s="387">
        <f t="shared" si="9"/>
        <v>2362.5</v>
      </c>
      <c r="P45" s="387">
        <f t="shared" si="6"/>
        <v>2294</v>
      </c>
      <c r="Q45" s="387">
        <f t="shared" si="7"/>
        <v>45.88</v>
      </c>
      <c r="R45" s="387">
        <f t="shared" si="8"/>
        <v>22.94</v>
      </c>
    </row>
    <row r="46" spans="2:18" s="93" customFormat="1" x14ac:dyDescent="0.2">
      <c r="B46" s="138">
        <v>19</v>
      </c>
      <c r="C46" s="130">
        <f>IF(ISNA(VLOOKUP($B46,SUMMARY!$A$5:$BT$4995,4,0)),"",VLOOKUP($B46,SUMMARY!$A$5:$BT$4995,4,0))</f>
        <v>0</v>
      </c>
      <c r="D46" s="131">
        <f>IF(ISNA(VLOOKUP($B46,SUMMARY!$A$5:$BT$4995,5,0)),"",VLOOKUP($B46,SUMMARY!$A$5:$BT$4995,5,0))</f>
        <v>0</v>
      </c>
      <c r="E46" s="131" t="str">
        <f>IF(ISNA(VLOOKUP($B46,SUMMARY!$A$5:$BT$4995,6,0)),"",VLOOKUP($B46,SUMMARY!$A$5:$BT$4995,6,0))</f>
        <v>AAAAA0000AST001</v>
      </c>
      <c r="F46" s="131" t="str">
        <f>IF(ISNA(VLOOKUP($B46,SUMMARY!$A$5:$BT$4995,10,0)),"",VLOOKUP($B46,SUMMARY!$A$5:$BT$4995,10,0))</f>
        <v>OPP</v>
      </c>
      <c r="G46" s="132">
        <f>IF(ISNA(VLOOKUP($B46,SUMMARY!$A$5:$BT$4995,7,0)),"",VLOOKUP($B46,SUMMARY!$A$5:$BT$4995,7,0))</f>
        <v>0</v>
      </c>
      <c r="H46" s="131" t="str">
        <f>IF(ISNA(VLOOKUP($B46,SUMMARY!$A$5:$BT$4995,3,0)),"",VLOOKUP($B46,SUMMARY!$A$5:$BT$4995,3,0))</f>
        <v>MAY</v>
      </c>
      <c r="I46" s="133">
        <f>IF(ISNA(VLOOKUP($B46,SUMMARY!$A$5:$BT$4995,11,0)),"",VLOOKUP($B46,SUMMARY!$A$5:$BT$4995,11,0))</f>
        <v>35000</v>
      </c>
      <c r="J46" s="133">
        <f>IF(ISNA(VLOOKUP($B46,SUMMARY!$A$5:$BT$4995,22,0)),"",VLOOKUP($B46,SUMMARY!$A$5:$BT$4995,22,0))</f>
        <v>4326</v>
      </c>
      <c r="K46" s="133">
        <f>IF(ISNA(VLOOKUP($B46,SUMMARY!$A$5:$BT$4995,23,0)),"",VLOOKUP($B46,SUMMARY!$A$5:$BT$4995,23,0))</f>
        <v>0</v>
      </c>
      <c r="L46" s="133">
        <f>IF(ISNA(VLOOKUP($B46,SUMMARY!$A$5:$BT$4995,24,0)),"",VLOOKUP($B46,SUMMARY!$A$5:$BT$4995,24,0))</f>
        <v>0</v>
      </c>
      <c r="M46" s="96" t="s">
        <v>87</v>
      </c>
      <c r="N46" s="387">
        <f t="shared" si="5"/>
        <v>1479.9473684210527</v>
      </c>
      <c r="O46" s="387">
        <f t="shared" si="9"/>
        <v>2846.0526315789475</v>
      </c>
      <c r="P46" s="387">
        <f t="shared" si="6"/>
        <v>2763</v>
      </c>
      <c r="Q46" s="387">
        <f t="shared" si="7"/>
        <v>55.26</v>
      </c>
      <c r="R46" s="387">
        <f t="shared" si="8"/>
        <v>27.63</v>
      </c>
    </row>
    <row r="47" spans="2:18" s="93" customFormat="1" x14ac:dyDescent="0.2">
      <c r="B47" s="138">
        <v>20</v>
      </c>
      <c r="C47" s="130">
        <f>IF(ISNA(VLOOKUP($B47,SUMMARY!$A$5:$BT$4995,4,0)),"",VLOOKUP($B47,SUMMARY!$A$5:$BT$4995,4,0))</f>
        <v>0</v>
      </c>
      <c r="D47" s="131">
        <f>IF(ISNA(VLOOKUP($B47,SUMMARY!$A$5:$BT$4995,5,0)),"",VLOOKUP($B47,SUMMARY!$A$5:$BT$4995,5,0))</f>
        <v>0</v>
      </c>
      <c r="E47" s="131" t="str">
        <f>IF(ISNA(VLOOKUP($B47,SUMMARY!$A$5:$BT$4995,6,0)),"",VLOOKUP($B47,SUMMARY!$A$5:$BT$4995,6,0))</f>
        <v>AAAAA0000AST001</v>
      </c>
      <c r="F47" s="131" t="str">
        <f>IF(ISNA(VLOOKUP($B47,SUMMARY!$A$5:$BT$4995,10,0)),"",VLOOKUP($B47,SUMMARY!$A$5:$BT$4995,10,0))</f>
        <v>PPO</v>
      </c>
      <c r="G47" s="132">
        <f>IF(ISNA(VLOOKUP($B47,SUMMARY!$A$5:$BT$4995,7,0)),"",VLOOKUP($B47,SUMMARY!$A$5:$BT$4995,7,0))</f>
        <v>0</v>
      </c>
      <c r="H47" s="131" t="str">
        <f>IF(ISNA(VLOOKUP($B47,SUMMARY!$A$5:$BT$4995,3,0)),"",VLOOKUP($B47,SUMMARY!$A$5:$BT$4995,3,0))</f>
        <v>MAY</v>
      </c>
      <c r="I47" s="133">
        <f>IF(ISNA(VLOOKUP($B47,SUMMARY!$A$5:$BT$4995,11,0)),"",VLOOKUP($B47,SUMMARY!$A$5:$BT$4995,11,0))</f>
        <v>3000</v>
      </c>
      <c r="J47" s="133">
        <f>IF(ISNA(VLOOKUP($B47,SUMMARY!$A$5:$BT$4995,22,0)),"",VLOOKUP($B47,SUMMARY!$A$5:$BT$4995,22,0))</f>
        <v>371</v>
      </c>
      <c r="K47" s="133">
        <f>IF(ISNA(VLOOKUP($B47,SUMMARY!$A$5:$BT$4995,23,0)),"",VLOOKUP($B47,SUMMARY!$A$5:$BT$4995,23,0))</f>
        <v>0</v>
      </c>
      <c r="L47" s="133">
        <f>IF(ISNA(VLOOKUP($B47,SUMMARY!$A$5:$BT$4995,24,0)),"",VLOOKUP($B47,SUMMARY!$A$5:$BT$4995,24,0))</f>
        <v>0</v>
      </c>
      <c r="M47" s="96" t="s">
        <v>87</v>
      </c>
      <c r="N47" s="387">
        <f t="shared" si="5"/>
        <v>126.92105263157895</v>
      </c>
      <c r="O47" s="387">
        <f t="shared" si="9"/>
        <v>244.07894736842104</v>
      </c>
      <c r="P47" s="387">
        <f t="shared" si="6"/>
        <v>237</v>
      </c>
      <c r="Q47" s="387">
        <f t="shared" si="7"/>
        <v>4.74</v>
      </c>
      <c r="R47" s="387">
        <f t="shared" si="8"/>
        <v>2.37</v>
      </c>
    </row>
    <row r="48" spans="2:18" s="93" customFormat="1" x14ac:dyDescent="0.2">
      <c r="B48" s="129">
        <v>21</v>
      </c>
      <c r="C48" s="130">
        <f>IF(ISNA(VLOOKUP($B48,SUMMARY!$A$5:$BT$4995,4,0)),"",VLOOKUP($B48,SUMMARY!$A$5:$BT$4995,4,0))</f>
        <v>0</v>
      </c>
      <c r="D48" s="131">
        <f>IF(ISNA(VLOOKUP($B48,SUMMARY!$A$5:$BT$4995,5,0)),"",VLOOKUP($B48,SUMMARY!$A$5:$BT$4995,5,0))</f>
        <v>0</v>
      </c>
      <c r="E48" s="131" t="str">
        <f>IF(ISNA(VLOOKUP($B48,SUMMARY!$A$5:$BT$4995,6,0)),"",VLOOKUP($B48,SUMMARY!$A$5:$BT$4995,6,0))</f>
        <v>AAAAA0000AST001</v>
      </c>
      <c r="F48" s="131" t="str">
        <f>IF(ISNA(VLOOKUP($B48,SUMMARY!$A$5:$BT$4995,10,0)),"",VLOOKUP($B48,SUMMARY!$A$5:$BT$4995,10,0))</f>
        <v>YUBR</v>
      </c>
      <c r="G48" s="132">
        <f>IF(ISNA(VLOOKUP($B48,SUMMARY!$A$5:$BT$4995,7,0)),"",VLOOKUP($B48,SUMMARY!$A$5:$BT$4995,7,0))</f>
        <v>0</v>
      </c>
      <c r="H48" s="131" t="str">
        <f>IF(ISNA(VLOOKUP($B48,SUMMARY!$A$5:$BT$4995,3,0)),"",VLOOKUP($B48,SUMMARY!$A$5:$BT$4995,3,0))</f>
        <v>MAY</v>
      </c>
      <c r="I48" s="133">
        <f>IF(ISNA(VLOOKUP($B48,SUMMARY!$A$5:$BT$4995,11,0)),"",VLOOKUP($B48,SUMMARY!$A$5:$BT$4995,11,0))</f>
        <v>18690</v>
      </c>
      <c r="J48" s="133">
        <f>IF(ISNA(VLOOKUP($B48,SUMMARY!$A$5:$BT$4995,22,0)),"",VLOOKUP($B48,SUMMARY!$A$5:$BT$4995,22,0))</f>
        <v>0</v>
      </c>
      <c r="K48" s="133">
        <f>IF(ISNA(VLOOKUP($B48,SUMMARY!$A$5:$BT$4995,23,0)),"",VLOOKUP($B48,SUMMARY!$A$5:$BT$4995,23,0))</f>
        <v>578</v>
      </c>
      <c r="L48" s="133">
        <f>IF(ISNA(VLOOKUP($B48,SUMMARY!$A$5:$BT$4995,24,0)),"",VLOOKUP($B48,SUMMARY!$A$5:$BT$4995,24,0))+1</f>
        <v>1733</v>
      </c>
      <c r="M48" s="96" t="s">
        <v>87</v>
      </c>
      <c r="N48" s="387">
        <f t="shared" si="5"/>
        <v>790.6052631578948</v>
      </c>
      <c r="O48" s="387">
        <f t="shared" si="9"/>
        <v>1520.3947368421052</v>
      </c>
      <c r="P48" s="387">
        <f t="shared" si="6"/>
        <v>1476</v>
      </c>
      <c r="Q48" s="387">
        <f t="shared" si="7"/>
        <v>29.52</v>
      </c>
      <c r="R48" s="387">
        <f t="shared" si="8"/>
        <v>14.76</v>
      </c>
    </row>
    <row r="49" spans="2:18" s="93" customFormat="1" x14ac:dyDescent="0.2">
      <c r="B49" s="129">
        <v>22</v>
      </c>
      <c r="C49" s="130">
        <f>IF(ISNA(VLOOKUP($B49,SUMMARY!$A$5:$BT$4995,4,0)),"",VLOOKUP($B49,SUMMARY!$A$5:$BT$4995,4,0))</f>
        <v>0</v>
      </c>
      <c r="D49" s="131">
        <f>IF(ISNA(VLOOKUP($B49,SUMMARY!$A$5:$BT$4995,5,0)),"",VLOOKUP($B49,SUMMARY!$A$5:$BT$4995,5,0))</f>
        <v>0</v>
      </c>
      <c r="E49" s="131" t="str">
        <f>IF(ISNA(VLOOKUP($B49,SUMMARY!$A$5:$BT$4995,6,0)),"",VLOOKUP($B49,SUMMARY!$A$5:$BT$4995,6,0))</f>
        <v>AAAAA0000AST001</v>
      </c>
      <c r="F49" s="131" t="str">
        <f>IF(ISNA(VLOOKUP($B49,SUMMARY!$A$5:$BT$4995,10,0)),"",VLOOKUP($B49,SUMMARY!$A$5:$BT$4995,10,0))</f>
        <v>XYZ</v>
      </c>
      <c r="G49" s="132">
        <f>IF(ISNA(VLOOKUP($B49,SUMMARY!$A$5:$BT$4995,7,0)),"",VLOOKUP($B49,SUMMARY!$A$5:$BT$4995,7,0))</f>
        <v>0</v>
      </c>
      <c r="H49" s="131" t="str">
        <f>IF(ISNA(VLOOKUP($B49,SUMMARY!$A$5:$BT$4995,3,0)),"",VLOOKUP($B49,SUMMARY!$A$5:$BT$4995,3,0))</f>
        <v>MAY</v>
      </c>
      <c r="I49" s="133">
        <f>IF(ISNA(VLOOKUP($B49,SUMMARY!$A$5:$BT$4995,11,0)),"",VLOOKUP($B49,SUMMARY!$A$5:$BT$4995,11,0))</f>
        <v>16422</v>
      </c>
      <c r="J49" s="133">
        <f>IF(ISNA(VLOOKUP($B49,SUMMARY!$A$5:$BT$4995,22,0)),"",VLOOKUP($B49,SUMMARY!$A$5:$BT$4995,22,0))</f>
        <v>0</v>
      </c>
      <c r="K49" s="133">
        <f>IF(ISNA(VLOOKUP($B49,SUMMARY!$A$5:$BT$4995,23,0)),"",VLOOKUP($B49,SUMMARY!$A$5:$BT$4995,23,0))</f>
        <v>507</v>
      </c>
      <c r="L49" s="133">
        <f>IF(ISNA(VLOOKUP($B49,SUMMARY!$A$5:$BT$4995,24,0)),"",VLOOKUP($B49,SUMMARY!$A$5:$BT$4995,24,0))</f>
        <v>1522</v>
      </c>
      <c r="M49" s="96" t="s">
        <v>87</v>
      </c>
      <c r="N49" s="387">
        <f t="shared" si="5"/>
        <v>694.13157894736844</v>
      </c>
      <c r="O49" s="387">
        <f t="shared" si="9"/>
        <v>1334.8684210526317</v>
      </c>
      <c r="P49" s="387">
        <f t="shared" si="6"/>
        <v>1296</v>
      </c>
      <c r="Q49" s="387">
        <f t="shared" si="7"/>
        <v>25.92</v>
      </c>
      <c r="R49" s="387">
        <f t="shared" si="8"/>
        <v>12.96</v>
      </c>
    </row>
    <row r="50" spans="2:18" s="93" customFormat="1" x14ac:dyDescent="0.2">
      <c r="B50" s="129">
        <v>23</v>
      </c>
      <c r="C50" s="130">
        <f>IF(ISNA(VLOOKUP($B50,SUMMARY!$A$5:$BT$4995,4,0)),"",VLOOKUP($B50,SUMMARY!$A$5:$BT$4995,4,0))</f>
        <v>0</v>
      </c>
      <c r="D50" s="131">
        <f>IF(ISNA(VLOOKUP($B50,SUMMARY!$A$5:$BT$4995,5,0)),"",VLOOKUP($B50,SUMMARY!$A$5:$BT$4995,5,0))</f>
        <v>0</v>
      </c>
      <c r="E50" s="131" t="str">
        <f>IF(ISNA(VLOOKUP($B50,SUMMARY!$A$5:$BT$4995,6,0)),"",VLOOKUP($B50,SUMMARY!$A$5:$BT$4995,6,0))</f>
        <v>AAAAA0000AST001</v>
      </c>
      <c r="F50" s="131" t="str">
        <f>IF(ISNA(VLOOKUP($B50,SUMMARY!$A$5:$BT$4995,10,0)),"",VLOOKUP($B50,SUMMARY!$A$5:$BT$4995,10,0))</f>
        <v>YKW</v>
      </c>
      <c r="G50" s="132">
        <f>IF(ISNA(VLOOKUP($B50,SUMMARY!$A$5:$BT$4995,7,0)),"",VLOOKUP($B50,SUMMARY!$A$5:$BT$4995,7,0))</f>
        <v>0</v>
      </c>
      <c r="H50" s="131" t="str">
        <f>IF(ISNA(VLOOKUP($B50,SUMMARY!$A$5:$BT$4995,3,0)),"",VLOOKUP($B50,SUMMARY!$A$5:$BT$4995,3,0))</f>
        <v>MAY</v>
      </c>
      <c r="I50" s="133">
        <f>IF(ISNA(VLOOKUP($B50,SUMMARY!$A$5:$BT$4995,11,0)),"",VLOOKUP($B50,SUMMARY!$A$5:$BT$4995,11,0))</f>
        <v>3859</v>
      </c>
      <c r="J50" s="133">
        <f>IF(ISNA(VLOOKUP($B50,SUMMARY!$A$5:$BT$4995,22,0)),"",VLOOKUP($B50,SUMMARY!$A$5:$BT$4995,22,0))</f>
        <v>477</v>
      </c>
      <c r="K50" s="133">
        <f>IF(ISNA(VLOOKUP($B50,SUMMARY!$A$5:$BT$4995,23,0)),"",VLOOKUP($B50,SUMMARY!$A$5:$BT$4995,23,0))</f>
        <v>0</v>
      </c>
      <c r="L50" s="133">
        <f>IF(ISNA(VLOOKUP($B50,SUMMARY!$A$5:$BT$4995,24,0)),"",VLOOKUP($B50,SUMMARY!$A$5:$BT$4995,24,0))</f>
        <v>0</v>
      </c>
      <c r="M50" s="96" t="s">
        <v>87</v>
      </c>
      <c r="N50" s="387">
        <f t="shared" si="5"/>
        <v>163.18421052631578</v>
      </c>
      <c r="O50" s="387">
        <f t="shared" si="9"/>
        <v>313.81578947368422</v>
      </c>
      <c r="P50" s="387">
        <f t="shared" si="6"/>
        <v>305</v>
      </c>
      <c r="Q50" s="387">
        <f t="shared" si="7"/>
        <v>6.1000000000000005</v>
      </c>
      <c r="R50" s="387">
        <f t="shared" si="8"/>
        <v>3.0500000000000003</v>
      </c>
    </row>
    <row r="51" spans="2:18" s="93" customFormat="1" x14ac:dyDescent="0.2">
      <c r="B51" s="129">
        <v>24</v>
      </c>
      <c r="C51" s="130">
        <f>IF(ISNA(VLOOKUP($B51,SUMMARY!$A$5:$BT$4995,4,0)),"",VLOOKUP($B51,SUMMARY!$A$5:$BT$4995,4,0))</f>
        <v>0</v>
      </c>
      <c r="D51" s="131">
        <f>IF(ISNA(VLOOKUP($B51,SUMMARY!$A$5:$BT$4995,5,0)),"",VLOOKUP($B51,SUMMARY!$A$5:$BT$4995,5,0))</f>
        <v>0</v>
      </c>
      <c r="E51" s="131" t="str">
        <f>IF(ISNA(VLOOKUP($B51,SUMMARY!$A$5:$BT$4995,6,0)),"",VLOOKUP($B51,SUMMARY!$A$5:$BT$4995,6,0))</f>
        <v>AAAAA0000AST001</v>
      </c>
      <c r="F51" s="131" t="str">
        <f>IF(ISNA(VLOOKUP($B51,SUMMARY!$A$5:$BT$4995,10,0)),"",VLOOKUP($B51,SUMMARY!$A$5:$BT$4995,10,0))</f>
        <v>NKW</v>
      </c>
      <c r="G51" s="132">
        <f>IF(ISNA(VLOOKUP($B51,SUMMARY!$A$5:$BT$4995,7,0)),"",VLOOKUP($B51,SUMMARY!$A$5:$BT$4995,7,0))</f>
        <v>0</v>
      </c>
      <c r="H51" s="131" t="str">
        <f>IF(ISNA(VLOOKUP($B51,SUMMARY!$A$5:$BT$4995,3,0)),"",VLOOKUP($B51,SUMMARY!$A$5:$BT$4995,3,0))</f>
        <v>MAY</v>
      </c>
      <c r="I51" s="133">
        <f>IF(ISNA(VLOOKUP($B51,SUMMARY!$A$5:$BT$4995,11,0)),"",VLOOKUP($B51,SUMMARY!$A$5:$BT$4995,11,0))</f>
        <v>11000</v>
      </c>
      <c r="J51" s="133">
        <f>IF(ISNA(VLOOKUP($B51,SUMMARY!$A$5:$BT$4995,22,0)),"",VLOOKUP($B51,SUMMARY!$A$5:$BT$4995,22,0))</f>
        <v>1360</v>
      </c>
      <c r="K51" s="133">
        <f>IF(ISNA(VLOOKUP($B51,SUMMARY!$A$5:$BT$4995,23,0)),"",VLOOKUP($B51,SUMMARY!$A$5:$BT$4995,23,0))</f>
        <v>0</v>
      </c>
      <c r="L51" s="133">
        <f>IF(ISNA(VLOOKUP($B51,SUMMARY!$A$5:$BT$4995,24,0)),"",VLOOKUP($B51,SUMMARY!$A$5:$BT$4995,24,0))</f>
        <v>0</v>
      </c>
      <c r="M51" s="96" t="s">
        <v>87</v>
      </c>
      <c r="N51" s="387">
        <f t="shared" si="5"/>
        <v>465.26315789473688</v>
      </c>
      <c r="O51" s="387">
        <f t="shared" si="9"/>
        <v>894.73684210526312</v>
      </c>
      <c r="P51" s="387">
        <f t="shared" si="6"/>
        <v>869</v>
      </c>
      <c r="Q51" s="387">
        <f t="shared" si="7"/>
        <v>17.38</v>
      </c>
      <c r="R51" s="387">
        <f t="shared" si="8"/>
        <v>8.69</v>
      </c>
    </row>
    <row r="52" spans="2:18" s="93" customFormat="1" ht="15.75" customHeight="1" x14ac:dyDescent="0.2">
      <c r="B52" s="129">
        <v>27</v>
      </c>
      <c r="C52" s="130">
        <f>IF(ISNA(VLOOKUP($B52,SUMMARY!$A$5:$BT$4995,4,0)),"",VLOOKUP($B52,SUMMARY!$A$5:$BT$4995,4,0))</f>
        <v>0</v>
      </c>
      <c r="D52" s="131">
        <f>IF(ISNA(VLOOKUP($B52,SUMMARY!$A$5:$BT$4995,5,0)),"",VLOOKUP($B52,SUMMARY!$A$5:$BT$4995,5,0))</f>
        <v>0</v>
      </c>
      <c r="E52" s="131" t="str">
        <f>IF(ISNA(VLOOKUP($B52,SUMMARY!$A$5:$BT$4995,6,0)),"",VLOOKUP($B52,SUMMARY!$A$5:$BT$4995,6,0))</f>
        <v>AAAAA0000AST001</v>
      </c>
      <c r="F52" s="131" t="str">
        <f>IF(ISNA(VLOOKUP($B52,SUMMARY!$A$5:$BT$4995,10,0)),"",VLOOKUP($B52,SUMMARY!$A$5:$BT$4995,10,0))</f>
        <v>PPP</v>
      </c>
      <c r="G52" s="132">
        <f>IF(ISNA(VLOOKUP($B52,SUMMARY!$A$5:$BT$4995,7,0)),"",VLOOKUP($B52,SUMMARY!$A$5:$BT$4995,7,0))</f>
        <v>0</v>
      </c>
      <c r="H52" s="131" t="str">
        <f>IF(ISNA(VLOOKUP($B52,SUMMARY!$A$5:$BT$4995,3,0)),"",VLOOKUP($B52,SUMMARY!$A$5:$BT$4995,3,0))</f>
        <v>MAY</v>
      </c>
      <c r="I52" s="133">
        <f>IF(ISNA(VLOOKUP($B52,SUMMARY!$A$5:$BT$4995,11,0)),"",VLOOKUP($B52,SUMMARY!$A$5:$BT$4995,11,0))</f>
        <v>10000</v>
      </c>
      <c r="J52" s="133">
        <f>IF(ISNA(VLOOKUP($B52,SUMMARY!$A$5:$BT$4995,22,0)),"",VLOOKUP($B52,SUMMARY!$A$5:$BT$4995,22,0))</f>
        <v>1236</v>
      </c>
      <c r="K52" s="133">
        <f>IF(ISNA(VLOOKUP($B52,SUMMARY!$A$5:$BT$4995,23,0)),"",VLOOKUP($B52,SUMMARY!$A$5:$BT$4995,23,0))</f>
        <v>0</v>
      </c>
      <c r="L52" s="133">
        <f>IF(ISNA(VLOOKUP($B52,SUMMARY!$A$5:$BT$4995,24,0)),"",VLOOKUP($B52,SUMMARY!$A$5:$BT$4995,24,0))</f>
        <v>0</v>
      </c>
      <c r="M52" s="96" t="s">
        <v>87</v>
      </c>
      <c r="N52" s="387">
        <f t="shared" si="5"/>
        <v>422.84210526315792</v>
      </c>
      <c r="O52" s="387">
        <f t="shared" si="9"/>
        <v>813.15789473684208</v>
      </c>
      <c r="P52" s="387">
        <f t="shared" si="6"/>
        <v>789</v>
      </c>
      <c r="Q52" s="387">
        <f t="shared" si="7"/>
        <v>15.780000000000001</v>
      </c>
      <c r="R52" s="387">
        <f t="shared" si="8"/>
        <v>7.8900000000000006</v>
      </c>
    </row>
    <row r="53" spans="2:18" s="93" customFormat="1" x14ac:dyDescent="0.2">
      <c r="B53" s="129">
        <v>30</v>
      </c>
      <c r="C53" s="130">
        <f>IF(ISNA(VLOOKUP($B53,SUMMARY!$A$5:$BT$4995,4,0)),"",VLOOKUP($B53,SUMMARY!$A$5:$BT$4995,4,0))</f>
        <v>0</v>
      </c>
      <c r="D53" s="131">
        <f>IF(ISNA(VLOOKUP($B53,SUMMARY!$A$5:$BT$4995,5,0)),"",VLOOKUP($B53,SUMMARY!$A$5:$BT$4995,5,0))</f>
        <v>0</v>
      </c>
      <c r="E53" s="131" t="str">
        <f>IF(ISNA(VLOOKUP($B53,SUMMARY!$A$5:$BT$4995,6,0)),"",VLOOKUP($B53,SUMMARY!$A$5:$BT$4995,6,0))</f>
        <v>AAAAA0000AST001</v>
      </c>
      <c r="F53" s="131" t="str">
        <f>IF(ISNA(VLOOKUP($B53,SUMMARY!$A$5:$BT$4995,10,0)),"",VLOOKUP($B53,SUMMARY!$A$5:$BT$4995,10,0))</f>
        <v>AAA</v>
      </c>
      <c r="G53" s="132">
        <f>IF(ISNA(VLOOKUP($B53,SUMMARY!$A$5:$BT$4995,7,0)),"",VLOOKUP($B53,SUMMARY!$A$5:$BT$4995,7,0))</f>
        <v>0</v>
      </c>
      <c r="H53" s="131" t="str">
        <f>IF(ISNA(VLOOKUP($B53,SUMMARY!$A$5:$BT$4995,3,0)),"",VLOOKUP($B53,SUMMARY!$A$5:$BT$4995,3,0))</f>
        <v>MAY</v>
      </c>
      <c r="I53" s="133">
        <f>IF(ISNA(VLOOKUP($B53,SUMMARY!$A$5:$BT$4995,11,0)),"",VLOOKUP($B53,SUMMARY!$A$5:$BT$4995,11,0))</f>
        <v>19284</v>
      </c>
      <c r="J53" s="133">
        <f>IF(ISNA(VLOOKUP($B53,SUMMARY!$A$5:$BT$4995,22,0)),"",VLOOKUP($B53,SUMMARY!$A$5:$BT$4995,22,0))</f>
        <v>2384</v>
      </c>
      <c r="K53" s="133">
        <f>IF(ISNA(VLOOKUP($B53,SUMMARY!$A$5:$BT$4995,23,0)),"",VLOOKUP($B53,SUMMARY!$A$5:$BT$4995,23,0))</f>
        <v>0</v>
      </c>
      <c r="L53" s="133">
        <f>IF(ISNA(VLOOKUP($B53,SUMMARY!$A$5:$BT$4995,24,0)),"",VLOOKUP($B53,SUMMARY!$A$5:$BT$4995,24,0))</f>
        <v>0</v>
      </c>
      <c r="M53" s="96" t="s">
        <v>87</v>
      </c>
      <c r="N53" s="387">
        <f t="shared" si="5"/>
        <v>815.57894736842104</v>
      </c>
      <c r="O53" s="387">
        <f t="shared" si="9"/>
        <v>1568.421052631579</v>
      </c>
      <c r="P53" s="387">
        <f t="shared" si="6"/>
        <v>1523</v>
      </c>
      <c r="Q53" s="387">
        <f t="shared" si="7"/>
        <v>30.46</v>
      </c>
      <c r="R53" s="387">
        <f t="shared" si="8"/>
        <v>15.23</v>
      </c>
    </row>
    <row r="54" spans="2:18" s="93" customFormat="1" x14ac:dyDescent="0.2">
      <c r="B54" s="129">
        <v>31</v>
      </c>
      <c r="C54" s="130">
        <f>IF(ISNA(VLOOKUP($B54,SUMMARY!$A$5:$BT$4995,4,0)),"",VLOOKUP($B54,SUMMARY!$A$5:$BT$4995,4,0))</f>
        <v>0</v>
      </c>
      <c r="D54" s="131">
        <f>IF(ISNA(VLOOKUP($B54,SUMMARY!$A$5:$BT$4995,5,0)),"",VLOOKUP($B54,SUMMARY!$A$5:$BT$4995,5,0))</f>
        <v>0</v>
      </c>
      <c r="E54" s="131" t="str">
        <f>IF(ISNA(VLOOKUP($B54,SUMMARY!$A$5:$BT$4995,6,0)),"",VLOOKUP($B54,SUMMARY!$A$5:$BT$4995,6,0))</f>
        <v>AAAAA0000AST001</v>
      </c>
      <c r="F54" s="131" t="str">
        <f>IF(ISNA(VLOOKUP($B54,SUMMARY!$A$5:$BT$4995,10,0)),"",VLOOKUP($B54,SUMMARY!$A$5:$BT$4995,10,0))</f>
        <v>BBB</v>
      </c>
      <c r="G54" s="132">
        <f>IF(ISNA(VLOOKUP($B54,SUMMARY!$A$5:$BT$4995,7,0)),"",VLOOKUP($B54,SUMMARY!$A$5:$BT$4995,7,0))</f>
        <v>0</v>
      </c>
      <c r="H54" s="131" t="str">
        <f>IF(ISNA(VLOOKUP($B54,SUMMARY!$A$5:$BT$4995,3,0)),"",VLOOKUP($B54,SUMMARY!$A$5:$BT$4995,3,0))</f>
        <v>MAY</v>
      </c>
      <c r="I54" s="133">
        <f>IF(ISNA(VLOOKUP($B54,SUMMARY!$A$5:$BT$4995,11,0)),"",VLOOKUP($B54,SUMMARY!$A$5:$BT$4995,11,0))</f>
        <v>352</v>
      </c>
      <c r="J54" s="133">
        <f>IF(ISNA(VLOOKUP($B54,SUMMARY!$A$5:$BT$4995,22,0)),"",VLOOKUP($B54,SUMMARY!$A$5:$BT$4995,22,0))</f>
        <v>44</v>
      </c>
      <c r="K54" s="133">
        <f>IF(ISNA(VLOOKUP($B54,SUMMARY!$A$5:$BT$4995,23,0)),"",VLOOKUP($B54,SUMMARY!$A$5:$BT$4995,23,0))</f>
        <v>0</v>
      </c>
      <c r="L54" s="133">
        <f>IF(ISNA(VLOOKUP($B54,SUMMARY!$A$5:$BT$4995,24,0)),"",VLOOKUP($B54,SUMMARY!$A$5:$BT$4995,24,0))</f>
        <v>0</v>
      </c>
      <c r="M54" s="96" t="s">
        <v>87</v>
      </c>
      <c r="N54" s="387">
        <f t="shared" si="5"/>
        <v>15.052631578947368</v>
      </c>
      <c r="O54" s="387">
        <f t="shared" si="9"/>
        <v>28.94736842105263</v>
      </c>
      <c r="P54" s="387">
        <f t="shared" si="6"/>
        <v>28</v>
      </c>
      <c r="Q54" s="387">
        <f t="shared" si="7"/>
        <v>0.56000000000000005</v>
      </c>
      <c r="R54" s="387">
        <f t="shared" si="8"/>
        <v>0.28000000000000003</v>
      </c>
    </row>
    <row r="55" spans="2:18" s="93" customFormat="1" x14ac:dyDescent="0.2">
      <c r="B55" s="129">
        <v>32</v>
      </c>
      <c r="C55" s="130">
        <f>IF(ISNA(VLOOKUP($B55,SUMMARY!$A$5:$BT$4995,4,0)),"",VLOOKUP($B55,SUMMARY!$A$5:$BT$4995,4,0))</f>
        <v>0</v>
      </c>
      <c r="D55" s="131">
        <f>IF(ISNA(VLOOKUP($B55,SUMMARY!$A$5:$BT$4995,5,0)),"",VLOOKUP($B55,SUMMARY!$A$5:$BT$4995,5,0))</f>
        <v>0</v>
      </c>
      <c r="E55" s="131" t="str">
        <f>IF(ISNA(VLOOKUP($B55,SUMMARY!$A$5:$BT$4995,6,0)),"",VLOOKUP($B55,SUMMARY!$A$5:$BT$4995,6,0))</f>
        <v>AAAAA0000AST001</v>
      </c>
      <c r="F55" s="131" t="str">
        <f>IF(ISNA(VLOOKUP($B55,SUMMARY!$A$5:$BT$4995,10,0)),"",VLOOKUP($B55,SUMMARY!$A$5:$BT$4995,10,0))</f>
        <v>KKK</v>
      </c>
      <c r="G55" s="132">
        <f>IF(ISNA(VLOOKUP($B55,SUMMARY!$A$5:$BT$4995,7,0)),"",VLOOKUP($B55,SUMMARY!$A$5:$BT$4995,7,0))</f>
        <v>0</v>
      </c>
      <c r="H55" s="131" t="str">
        <f>IF(ISNA(VLOOKUP($B55,SUMMARY!$A$5:$BT$4995,3,0)),"",VLOOKUP($B55,SUMMARY!$A$5:$BT$4995,3,0))</f>
        <v>MAY</v>
      </c>
      <c r="I55" s="133">
        <f>IF(ISNA(VLOOKUP($B55,SUMMARY!$A$5:$BT$4995,11,0)),"",VLOOKUP($B55,SUMMARY!$A$5:$BT$4995,11,0))</f>
        <v>299</v>
      </c>
      <c r="J55" s="133">
        <f>IF(ISNA(VLOOKUP($B55,SUMMARY!$A$5:$BT$4995,22,0)),"",VLOOKUP($B55,SUMMARY!$A$5:$BT$4995,22,0))</f>
        <v>37</v>
      </c>
      <c r="K55" s="133">
        <f>IF(ISNA(VLOOKUP($B55,SUMMARY!$A$5:$BT$4995,23,0)),"",VLOOKUP($B55,SUMMARY!$A$5:$BT$4995,23,0))</f>
        <v>0</v>
      </c>
      <c r="L55" s="133">
        <f>IF(ISNA(VLOOKUP($B55,SUMMARY!$A$5:$BT$4995,24,0)),"",VLOOKUP($B55,SUMMARY!$A$5:$BT$4995,24,0))</f>
        <v>0</v>
      </c>
      <c r="M55" s="96" t="s">
        <v>87</v>
      </c>
      <c r="N55" s="387">
        <f t="shared" si="5"/>
        <v>12.657894736842106</v>
      </c>
      <c r="O55" s="387">
        <f t="shared" si="9"/>
        <v>24.342105263157894</v>
      </c>
      <c r="P55" s="387">
        <f t="shared" si="6"/>
        <v>24</v>
      </c>
      <c r="Q55" s="387">
        <f t="shared" si="7"/>
        <v>0.48</v>
      </c>
      <c r="R55" s="387">
        <f t="shared" si="8"/>
        <v>0.24</v>
      </c>
    </row>
    <row r="56" spans="2:18" s="93" customFormat="1" x14ac:dyDescent="0.2">
      <c r="B56" s="129">
        <v>33</v>
      </c>
      <c r="C56" s="130">
        <f>IF(ISNA(VLOOKUP($B56,SUMMARY!$A$5:$BT$4995,4,0)),"",VLOOKUP($B56,SUMMARY!$A$5:$BT$4995,4,0))</f>
        <v>0</v>
      </c>
      <c r="D56" s="131">
        <f>IF(ISNA(VLOOKUP($B56,SUMMARY!$A$5:$BT$4995,5,0)),"",VLOOKUP($B56,SUMMARY!$A$5:$BT$4995,5,0))</f>
        <v>0</v>
      </c>
      <c r="E56" s="131" t="str">
        <f>IF(ISNA(VLOOKUP($B56,SUMMARY!$A$5:$BT$4995,6,0)),"",VLOOKUP($B56,SUMMARY!$A$5:$BT$4995,6,0))</f>
        <v>AAAAA0000AST001</v>
      </c>
      <c r="F56" s="131" t="str">
        <f>IF(ISNA(VLOOKUP($B56,SUMMARY!$A$5:$BT$4995,10,0)),"",VLOOKUP($B56,SUMMARY!$A$5:$BT$4995,10,0))</f>
        <v>XXX</v>
      </c>
      <c r="G56" s="132">
        <f>IF(ISNA(VLOOKUP($B56,SUMMARY!$A$5:$BT$4995,7,0)),"",VLOOKUP($B56,SUMMARY!$A$5:$BT$4995,7,0))</f>
        <v>0</v>
      </c>
      <c r="H56" s="131" t="str">
        <f>IF(ISNA(VLOOKUP($B56,SUMMARY!$A$5:$BT$4995,3,0)),"",VLOOKUP($B56,SUMMARY!$A$5:$BT$4995,3,0))</f>
        <v>MAY</v>
      </c>
      <c r="I56" s="133">
        <f>IF(ISNA(VLOOKUP($B56,SUMMARY!$A$5:$BT$4995,11,0)),"",VLOOKUP($B56,SUMMARY!$A$5:$BT$4995,11,0))</f>
        <v>225</v>
      </c>
      <c r="J56" s="133">
        <f>IF(ISNA(VLOOKUP($B56,SUMMARY!$A$5:$BT$4995,22,0)),"",VLOOKUP($B56,SUMMARY!$A$5:$BT$4995,22,0))</f>
        <v>28</v>
      </c>
      <c r="K56" s="133">
        <f>IF(ISNA(VLOOKUP($B56,SUMMARY!$A$5:$BT$4995,23,0)),"",VLOOKUP($B56,SUMMARY!$A$5:$BT$4995,23,0))</f>
        <v>0</v>
      </c>
      <c r="L56" s="133">
        <f>IF(ISNA(VLOOKUP($B56,SUMMARY!$A$5:$BT$4995,24,0)),"",VLOOKUP($B56,SUMMARY!$A$5:$BT$4995,24,0))</f>
        <v>0</v>
      </c>
      <c r="M56" s="96" t="s">
        <v>87</v>
      </c>
      <c r="N56" s="387">
        <f t="shared" si="5"/>
        <v>9.5789473684210531</v>
      </c>
      <c r="O56" s="387">
        <f t="shared" si="9"/>
        <v>18.421052631578945</v>
      </c>
      <c r="P56" s="387">
        <f t="shared" si="6"/>
        <v>18</v>
      </c>
      <c r="Q56" s="387">
        <f t="shared" si="7"/>
        <v>0.36</v>
      </c>
      <c r="R56" s="387">
        <f t="shared" si="8"/>
        <v>0.18</v>
      </c>
    </row>
    <row r="57" spans="2:18" s="93" customFormat="1" x14ac:dyDescent="0.2">
      <c r="B57" s="129">
        <v>34</v>
      </c>
      <c r="C57" s="130">
        <f>IF(ISNA(VLOOKUP($B57,SUMMARY!$A$5:$BT$4995,4,0)),"",VLOOKUP($B57,SUMMARY!$A$5:$BT$4995,4,0))</f>
        <v>0</v>
      </c>
      <c r="D57" s="131">
        <f>IF(ISNA(VLOOKUP($B57,SUMMARY!$A$5:$BT$4995,5,0)),"",VLOOKUP($B57,SUMMARY!$A$5:$BT$4995,5,0))</f>
        <v>0</v>
      </c>
      <c r="E57" s="131" t="str">
        <f>IF(ISNA(VLOOKUP($B57,SUMMARY!$A$5:$BT$4995,6,0)),"",VLOOKUP($B57,SUMMARY!$A$5:$BT$4995,6,0))</f>
        <v>AAAAA0000AST001</v>
      </c>
      <c r="F57" s="131" t="str">
        <f>IF(ISNA(VLOOKUP($B57,SUMMARY!$A$5:$BT$4995,10,0)),"",VLOOKUP($B57,SUMMARY!$A$5:$BT$4995,10,0))</f>
        <v>YYYY</v>
      </c>
      <c r="G57" s="132">
        <f>IF(ISNA(VLOOKUP($B57,SUMMARY!$A$5:$BT$4995,7,0)),"",VLOOKUP($B57,SUMMARY!$A$5:$BT$4995,7,0))</f>
        <v>0</v>
      </c>
      <c r="H57" s="131" t="str">
        <f>IF(ISNA(VLOOKUP($B57,SUMMARY!$A$5:$BT$4995,3,0)),"",VLOOKUP($B57,SUMMARY!$A$5:$BT$4995,3,0))</f>
        <v>MAY</v>
      </c>
      <c r="I57" s="133">
        <f>IF(ISNA(VLOOKUP($B57,SUMMARY!$A$5:$BT$4995,11,0)),"",VLOOKUP($B57,SUMMARY!$A$5:$BT$4995,11,0))</f>
        <v>331</v>
      </c>
      <c r="J57" s="133">
        <f>IF(ISNA(VLOOKUP($B57,SUMMARY!$A$5:$BT$4995,22,0)),"",VLOOKUP($B57,SUMMARY!$A$5:$BT$4995,22,0))</f>
        <v>40</v>
      </c>
      <c r="K57" s="133">
        <f>IF(ISNA(VLOOKUP($B57,SUMMARY!$A$5:$BT$4995,23,0)),"",VLOOKUP($B57,SUMMARY!$A$5:$BT$4995,23,0))</f>
        <v>0</v>
      </c>
      <c r="L57" s="133">
        <f>IF(ISNA(VLOOKUP($B57,SUMMARY!$A$5:$BT$4995,24,0)),"",VLOOKUP($B57,SUMMARY!$A$5:$BT$4995,24,0))</f>
        <v>0</v>
      </c>
      <c r="M57" s="96" t="s">
        <v>87</v>
      </c>
      <c r="N57" s="387">
        <f t="shared" si="5"/>
        <v>13.684210526315789</v>
      </c>
      <c r="O57" s="387">
        <f t="shared" si="9"/>
        <v>26.315789473684212</v>
      </c>
      <c r="P57" s="387">
        <f t="shared" si="6"/>
        <v>26</v>
      </c>
      <c r="Q57" s="387">
        <f t="shared" si="7"/>
        <v>0.52</v>
      </c>
      <c r="R57" s="387">
        <f t="shared" si="8"/>
        <v>0.26</v>
      </c>
    </row>
    <row r="58" spans="2:18" s="93" customFormat="1" x14ac:dyDescent="0.2">
      <c r="B58" s="129"/>
      <c r="C58" s="130" t="str">
        <f>IF(ISNA(VLOOKUP($B58,SUMMARY!$A$5:$BT$4995,4,0)),"",VLOOKUP($B58,SUMMARY!$A$5:$BT$4995,4,0))</f>
        <v/>
      </c>
      <c r="D58" s="131" t="str">
        <f>IF(ISNA(VLOOKUP($B58,SUMMARY!$A$5:$BT$4995,5,0)),"",VLOOKUP($B58,SUMMARY!$A$5:$BT$4995,5,0))</f>
        <v/>
      </c>
      <c r="E58" s="131" t="str">
        <f>IF(ISNA(VLOOKUP($B58,SUMMARY!$A$5:$BT$4995,6,0)),"",VLOOKUP($B58,SUMMARY!$A$5:$BT$4995,6,0))</f>
        <v/>
      </c>
      <c r="F58" s="131" t="str">
        <f>IF(ISNA(VLOOKUP($B58,SUMMARY!$A$5:$BT$4995,10,0)),"",VLOOKUP($B58,SUMMARY!$A$5:$BT$4995,10,0))</f>
        <v/>
      </c>
      <c r="G58" s="132" t="str">
        <f>IF(ISNA(VLOOKUP($B58,SUMMARY!$A$5:$BT$4995,7,0)),"",VLOOKUP($B58,SUMMARY!$A$5:$BT$4995,7,0))</f>
        <v/>
      </c>
      <c r="H58" s="131" t="str">
        <f>IF(ISNA(VLOOKUP($B58,SUMMARY!$A$5:$BT$4995,3,0)),"",VLOOKUP($B58,SUMMARY!$A$5:$BT$4995,3,0))</f>
        <v/>
      </c>
      <c r="I58" s="133" t="str">
        <f>IF(ISNA(VLOOKUP($B58,SUMMARY!$A$5:$BT$4995,11,0)),"",VLOOKUP($B58,SUMMARY!$A$5:$BT$4995,11,0))</f>
        <v/>
      </c>
      <c r="J58" s="133" t="str">
        <f>IF(ISNA(VLOOKUP($B58,SUMMARY!$A$5:$BT$4995,22,0)),"",VLOOKUP($B58,SUMMARY!$A$5:$BT$4995,22,0))</f>
        <v/>
      </c>
      <c r="K58" s="133" t="str">
        <f>IF(ISNA(VLOOKUP($B58,SUMMARY!$A$5:$BT$4995,23,0)),"",VLOOKUP($B58,SUMMARY!$A$5:$BT$4995,23,0))</f>
        <v/>
      </c>
      <c r="L58" s="133" t="str">
        <f>IF(ISNA(VLOOKUP($B58,SUMMARY!$A$5:$BT$4995,24,0)),"",VLOOKUP($B58,SUMMARY!$A$5:$BT$4995,24,0))</f>
        <v/>
      </c>
      <c r="M58" s="96" t="s">
        <v>87</v>
      </c>
      <c r="N58" s="387">
        <f t="shared" si="5"/>
        <v>0</v>
      </c>
      <c r="O58" s="387">
        <f t="shared" si="9"/>
        <v>0</v>
      </c>
      <c r="P58" s="387">
        <f t="shared" si="6"/>
        <v>0</v>
      </c>
      <c r="Q58" s="387">
        <f t="shared" si="7"/>
        <v>0</v>
      </c>
      <c r="R58" s="387">
        <f t="shared" si="8"/>
        <v>0</v>
      </c>
    </row>
    <row r="59" spans="2:18" s="93" customFormat="1" x14ac:dyDescent="0.2">
      <c r="B59" s="129"/>
      <c r="C59" s="130" t="str">
        <f>IF(ISNA(VLOOKUP($B59,SUMMARY!$A$5:$BT$4995,4,0)),"",VLOOKUP($B59,SUMMARY!$A$5:$BT$4995,4,0))</f>
        <v/>
      </c>
      <c r="D59" s="131" t="str">
        <f>IF(ISNA(VLOOKUP($B59,SUMMARY!$A$5:$BT$4995,5,0)),"",VLOOKUP($B59,SUMMARY!$A$5:$BT$4995,5,0))</f>
        <v/>
      </c>
      <c r="E59" s="131" t="str">
        <f>IF(ISNA(VLOOKUP($B59,SUMMARY!$A$5:$BT$4995,6,0)),"",VLOOKUP($B59,SUMMARY!$A$5:$BT$4995,6,0))</f>
        <v/>
      </c>
      <c r="F59" s="131" t="str">
        <f>IF(ISNA(VLOOKUP($B59,SUMMARY!$A$5:$BT$4995,10,0)),"",VLOOKUP($B59,SUMMARY!$A$5:$BT$4995,10,0))</f>
        <v/>
      </c>
      <c r="G59" s="132" t="str">
        <f>IF(ISNA(VLOOKUP($B59,SUMMARY!$A$5:$BT$4995,7,0)),"",VLOOKUP($B59,SUMMARY!$A$5:$BT$4995,7,0))</f>
        <v/>
      </c>
      <c r="H59" s="131" t="str">
        <f>IF(ISNA(VLOOKUP($B59,SUMMARY!$A$5:$BT$4995,3,0)),"",VLOOKUP($B59,SUMMARY!$A$5:$BT$4995,3,0))</f>
        <v/>
      </c>
      <c r="I59" s="133" t="str">
        <f>IF(ISNA(VLOOKUP($B59,SUMMARY!$A$5:$BT$4995,11,0)),"",VLOOKUP($B59,SUMMARY!$A$5:$BT$4995,11,0))</f>
        <v/>
      </c>
      <c r="J59" s="133" t="str">
        <f>IF(ISNA(VLOOKUP($B59,SUMMARY!$A$5:$BT$4995,22,0)),"",VLOOKUP($B59,SUMMARY!$A$5:$BT$4995,22,0))</f>
        <v/>
      </c>
      <c r="K59" s="133" t="str">
        <f>IF(ISNA(VLOOKUP($B59,SUMMARY!$A$5:$BT$4995,23,0)),"",VLOOKUP($B59,SUMMARY!$A$5:$BT$4995,23,0))</f>
        <v/>
      </c>
      <c r="L59" s="133" t="str">
        <f>IF(ISNA(VLOOKUP($B59,SUMMARY!$A$5:$BT$4995,24,0)),"",VLOOKUP($B59,SUMMARY!$A$5:$BT$4995,24,0))</f>
        <v/>
      </c>
      <c r="M59" s="96" t="s">
        <v>87</v>
      </c>
      <c r="N59" s="387">
        <f t="shared" si="5"/>
        <v>0</v>
      </c>
      <c r="O59" s="387">
        <f t="shared" si="9"/>
        <v>0</v>
      </c>
      <c r="P59" s="387">
        <f t="shared" si="6"/>
        <v>0</v>
      </c>
      <c r="Q59" s="387">
        <f t="shared" si="7"/>
        <v>0</v>
      </c>
      <c r="R59" s="387">
        <f t="shared" si="8"/>
        <v>0</v>
      </c>
    </row>
    <row r="60" spans="2:18" s="93" customFormat="1" ht="12" customHeight="1" x14ac:dyDescent="0.2">
      <c r="B60" s="129"/>
      <c r="C60" s="400" t="s">
        <v>90</v>
      </c>
      <c r="D60" s="401"/>
      <c r="E60" s="401"/>
      <c r="F60" s="401"/>
      <c r="G60" s="402"/>
      <c r="H60" s="131" t="str">
        <f>IF(ISNA(VLOOKUP($B60,SUMMARY!$A$5:$BT$4995,3,0)),"",VLOOKUP($B60,SUMMARY!$A$5:$BT$4995,3,0))</f>
        <v/>
      </c>
      <c r="I60" s="135"/>
      <c r="J60" s="135">
        <f>SUM(J36:J59)</f>
        <v>209639</v>
      </c>
      <c r="K60" s="135">
        <f>SUM(K36:K59)</f>
        <v>1085</v>
      </c>
      <c r="L60" s="136">
        <f>SUM(L36:L59)</f>
        <v>3255</v>
      </c>
      <c r="M60" s="137"/>
      <c r="N60" s="136">
        <f>SUM(N36:N59)</f>
        <v>73203.342105263175</v>
      </c>
      <c r="O60" s="136">
        <f>SUM(O36:O59)</f>
        <v>140775.65789473683</v>
      </c>
      <c r="P60" s="136">
        <f>SUM(P36:P59)</f>
        <v>136676</v>
      </c>
      <c r="Q60" s="136">
        <f>SUM(Q36:Q59)</f>
        <v>2733.5200000000004</v>
      </c>
      <c r="R60" s="136">
        <f>SUM(R36:R59)</f>
        <v>1366.7600000000002</v>
      </c>
    </row>
    <row r="61" spans="2:18" s="93" customFormat="1" x14ac:dyDescent="0.2">
      <c r="B61" s="129">
        <v>36</v>
      </c>
      <c r="C61" s="130">
        <f>IF(ISNA(VLOOKUP($B61,SUMMARY!$A$5:$BT$4995,4,0)),"",VLOOKUP($B61,SUMMARY!$A$5:$BT$4995,4,0))</f>
        <v>0</v>
      </c>
      <c r="D61" s="131">
        <f>IF(ISNA(VLOOKUP($B61,SUMMARY!$A$5:$BT$4995,5,0)),"",VLOOKUP($B61,SUMMARY!$A$5:$BT$4995,5,0))</f>
        <v>0</v>
      </c>
      <c r="E61" s="131" t="str">
        <f>IF(ISNA(VLOOKUP($B61,SUMMARY!$A$5:$BT$4995,6,0)),"",VLOOKUP($B61,SUMMARY!$A$5:$BT$4995,6,0))</f>
        <v>AAAAA0000AST001</v>
      </c>
      <c r="F61" s="131" t="str">
        <f>IF(ISNA(VLOOKUP($B61,SUMMARY!$A$5:$BT$4995,10,0)),"",VLOOKUP($B61,SUMMARY!$A$5:$BT$4995,10,0))</f>
        <v>YZ</v>
      </c>
      <c r="G61" s="366">
        <f>IF(ISNA(VLOOKUP($B61,SUMMARY!$A$5:$BT$4995,7,0)),"",VLOOKUP($B61,SUMMARY!$A$5:$BT$4995,7,0))</f>
        <v>0</v>
      </c>
      <c r="H61" s="131" t="str">
        <f>IF(ISNA(VLOOKUP($B61,SUMMARY!$A$5:$BT$4995,3,0)),"",VLOOKUP($B61,SUMMARY!$A$5:$BT$4995,3,0))</f>
        <v>JUNE</v>
      </c>
      <c r="I61" s="133">
        <f>IF(ISNA(VLOOKUP($B61,SUMMARY!$A$5:$BT$4995,11,0)),"",VLOOKUP($B61,SUMMARY!$A$5:$BT$4995,11,0))</f>
        <v>2680</v>
      </c>
      <c r="J61" s="133">
        <f>IF(ISNA(VLOOKUP($B61,SUMMARY!$A$5:$BT$4995,22,0)),"",VLOOKUP($B61,SUMMARY!$A$5:$BT$4995,22,0))</f>
        <v>330</v>
      </c>
      <c r="K61" s="133">
        <f>IF(ISNA(VLOOKUP($B61,SUMMARY!$A$5:$BT$4995,23,0)),"",VLOOKUP($B61,SUMMARY!$A$5:$BT$4995,23,0))</f>
        <v>0</v>
      </c>
      <c r="L61" s="133">
        <f>IF(ISNA(VLOOKUP($B61,SUMMARY!$A$5:$BT$4995,24,0)),"",VLOOKUP($B61,SUMMARY!$A$5:$BT$4995,24,0))</f>
        <v>0</v>
      </c>
      <c r="M61" s="96" t="s">
        <v>87</v>
      </c>
      <c r="N61" s="387">
        <f>IF(M61="F",0,SUM(J61:L61)*$Q$9)</f>
        <v>112.89473684210526</v>
      </c>
      <c r="O61" s="387">
        <f>SUM(J61:L61)-N61</f>
        <v>217.10526315789474</v>
      </c>
      <c r="P61" s="387">
        <f>ROUND(O61*12/12.36,0)</f>
        <v>211</v>
      </c>
      <c r="Q61" s="387">
        <f>+P61*2%</f>
        <v>4.22</v>
      </c>
      <c r="R61" s="387">
        <f>+P61*1%</f>
        <v>2.11</v>
      </c>
    </row>
    <row r="62" spans="2:18" s="93" customFormat="1" x14ac:dyDescent="0.2">
      <c r="B62" s="129">
        <v>37</v>
      </c>
      <c r="C62" s="130">
        <f>IF(ISNA(VLOOKUP($B62,SUMMARY!$A$5:$BT$4995,4,0)),"",VLOOKUP($B62,SUMMARY!$A$5:$BT$4995,4,0))</f>
        <v>0</v>
      </c>
      <c r="D62" s="131">
        <f>IF(ISNA(VLOOKUP($B62,SUMMARY!$A$5:$BT$4995,5,0)),"",VLOOKUP($B62,SUMMARY!$A$5:$BT$4995,5,0))</f>
        <v>0</v>
      </c>
      <c r="E62" s="131" t="str">
        <f>IF(ISNA(VLOOKUP($B62,SUMMARY!$A$5:$BT$4995,6,0)),"",VLOOKUP($B62,SUMMARY!$A$5:$BT$4995,6,0))</f>
        <v>AAAAA0000AST001</v>
      </c>
      <c r="F62" s="131" t="str">
        <f>IF(ISNA(VLOOKUP($B62,SUMMARY!$A$5:$BT$4995,10,0)),"",VLOOKUP($B62,SUMMARY!$A$5:$BT$4995,10,0))</f>
        <v>PK</v>
      </c>
      <c r="G62" s="131">
        <f>IF(ISNA(VLOOKUP($B62,SUMMARY!$A$5:$BT$4995,7,0)),"",VLOOKUP($B62,SUMMARY!$A$5:$BT$4995,7,0))</f>
        <v>0</v>
      </c>
      <c r="H62" s="131" t="str">
        <f>IF(ISNA(VLOOKUP($B62,SUMMARY!$A$5:$BT$4995,3,0)),"",VLOOKUP($B62,SUMMARY!$A$5:$BT$4995,3,0))</f>
        <v>JUNE</v>
      </c>
      <c r="I62" s="133">
        <f>IF(ISNA(VLOOKUP($B62,SUMMARY!$A$5:$BT$4995,11,0)),"",VLOOKUP($B62,SUMMARY!$A$5:$BT$4995,11,0))</f>
        <v>16422</v>
      </c>
      <c r="J62" s="133">
        <f>IF(ISNA(VLOOKUP($B62,SUMMARY!$A$5:$BT$4995,22,0)),"",VLOOKUP($B62,SUMMARY!$A$5:$BT$4995,22,0))</f>
        <v>0</v>
      </c>
      <c r="K62" s="133">
        <f>IF(ISNA(VLOOKUP($B62,SUMMARY!$A$5:$BT$4995,23,0)),"",VLOOKUP($B62,SUMMARY!$A$5:$BT$4995,23,0))</f>
        <v>507</v>
      </c>
      <c r="L62" s="133">
        <f>IF(ISNA(VLOOKUP($B62,SUMMARY!$A$5:$BT$4995,24,0)),"",VLOOKUP($B62,SUMMARY!$A$5:$BT$4995,24,0))</f>
        <v>1522</v>
      </c>
      <c r="M62" s="96" t="s">
        <v>87</v>
      </c>
      <c r="N62" s="387">
        <f t="shared" ref="N62:N84" si="10">IF(M62="F",0,SUM(J62:L62)*$Q$9)</f>
        <v>694.13157894736844</v>
      </c>
      <c r="O62" s="387">
        <f>SUM(J62:L62)-N62</f>
        <v>1334.8684210526317</v>
      </c>
      <c r="P62" s="387">
        <f t="shared" ref="P62:P84" si="11">ROUND(O62*12/12.36,0)</f>
        <v>1296</v>
      </c>
      <c r="Q62" s="387">
        <f t="shared" ref="Q62:Q84" si="12">+P62*2%</f>
        <v>25.92</v>
      </c>
      <c r="R62" s="387">
        <f t="shared" ref="R62:R84" si="13">+P62*1%</f>
        <v>12.96</v>
      </c>
    </row>
    <row r="63" spans="2:18" s="93" customFormat="1" x14ac:dyDescent="0.2">
      <c r="B63" s="129">
        <v>38</v>
      </c>
      <c r="C63" s="130">
        <f>IF(ISNA(VLOOKUP($B63,SUMMARY!$A$5:$BT$4995,4,0)),"",VLOOKUP($B63,SUMMARY!$A$5:$BT$4995,4,0))</f>
        <v>0</v>
      </c>
      <c r="D63" s="131">
        <f>IF(ISNA(VLOOKUP($B63,SUMMARY!$A$5:$BT$4995,5,0)),"",VLOOKUP($B63,SUMMARY!$A$5:$BT$4995,5,0))</f>
        <v>0</v>
      </c>
      <c r="E63" s="131" t="str">
        <f>IF(ISNA(VLOOKUP($B63,SUMMARY!$A$5:$BT$4995,6,0)),"",VLOOKUP($B63,SUMMARY!$A$5:$BT$4995,6,0))</f>
        <v>AAAAA0000AST001</v>
      </c>
      <c r="F63" s="131" t="str">
        <f>IF(ISNA(VLOOKUP($B63,SUMMARY!$A$5:$BT$4995,10,0)),"",VLOOKUP($B63,SUMMARY!$A$5:$BT$4995,10,0))</f>
        <v>GK</v>
      </c>
      <c r="G63" s="131">
        <f>IF(ISNA(VLOOKUP($B63,SUMMARY!$A$5:$BT$4995,7,0)),"",VLOOKUP($B63,SUMMARY!$A$5:$BT$4995,7,0))</f>
        <v>0</v>
      </c>
      <c r="H63" s="131" t="str">
        <f>IF(ISNA(VLOOKUP($B63,SUMMARY!$A$5:$BT$4995,3,0)),"",VLOOKUP($B63,SUMMARY!$A$5:$BT$4995,3,0))</f>
        <v>JUNE</v>
      </c>
      <c r="I63" s="133">
        <f>IF(ISNA(VLOOKUP($B63,SUMMARY!$A$5:$BT$4995,11,0)),"",VLOOKUP($B63,SUMMARY!$A$5:$BT$4995,11,0))</f>
        <v>60000</v>
      </c>
      <c r="J63" s="133">
        <f>IF(ISNA(VLOOKUP($B63,SUMMARY!$A$5:$BT$4995,22,0)),"",VLOOKUP($B63,SUMMARY!$A$5:$BT$4995,22,0))</f>
        <v>7416</v>
      </c>
      <c r="K63" s="133">
        <f>IF(ISNA(VLOOKUP($B63,SUMMARY!$A$5:$BT$4995,23,0)),"",VLOOKUP($B63,SUMMARY!$A$5:$BT$4995,23,0))</f>
        <v>0</v>
      </c>
      <c r="L63" s="133">
        <f>IF(ISNA(VLOOKUP($B63,SUMMARY!$A$5:$BT$4995,24,0)),"",VLOOKUP($B63,SUMMARY!$A$5:$BT$4995,24,0))</f>
        <v>0</v>
      </c>
      <c r="M63" s="96" t="s">
        <v>87</v>
      </c>
      <c r="N63" s="387">
        <f t="shared" si="10"/>
        <v>2537.0526315789475</v>
      </c>
      <c r="O63" s="387">
        <f>SUM(J63:L63)-N63</f>
        <v>4878.9473684210525</v>
      </c>
      <c r="P63" s="387">
        <f t="shared" si="11"/>
        <v>4737</v>
      </c>
      <c r="Q63" s="387">
        <f t="shared" si="12"/>
        <v>94.74</v>
      </c>
      <c r="R63" s="387">
        <f t="shared" si="13"/>
        <v>47.37</v>
      </c>
    </row>
    <row r="64" spans="2:18" s="93" customFormat="1" x14ac:dyDescent="0.2">
      <c r="B64" s="129">
        <v>39</v>
      </c>
      <c r="C64" s="130">
        <f>IF(ISNA(VLOOKUP($B64,SUMMARY!$A$5:$BT$4995,4,0)),"",VLOOKUP($B64,SUMMARY!$A$5:$BT$4995,4,0))</f>
        <v>0</v>
      </c>
      <c r="D64" s="131">
        <f>IF(ISNA(VLOOKUP($B64,SUMMARY!$A$5:$BT$4995,5,0)),"",VLOOKUP($B64,SUMMARY!$A$5:$BT$4995,5,0))</f>
        <v>0</v>
      </c>
      <c r="E64" s="131" t="str">
        <f>IF(ISNA(VLOOKUP($B64,SUMMARY!$A$5:$BT$4995,6,0)),"",VLOOKUP($B64,SUMMARY!$A$5:$BT$4995,6,0))</f>
        <v>AAAAA0000AST001</v>
      </c>
      <c r="F64" s="131" t="str">
        <f>IF(ISNA(VLOOKUP($B64,SUMMARY!$A$5:$BT$4995,10,0)),"",VLOOKUP($B64,SUMMARY!$A$5:$BT$4995,10,0))</f>
        <v>NK</v>
      </c>
      <c r="G64" s="131">
        <f>IF(ISNA(VLOOKUP($B64,SUMMARY!$A$5:$BT$4995,7,0)),"",VLOOKUP($B64,SUMMARY!$A$5:$BT$4995,7,0))</f>
        <v>0</v>
      </c>
      <c r="H64" s="131" t="str">
        <f>IF(ISNA(VLOOKUP($B64,SUMMARY!$A$5:$BT$4995,3,0)),"",VLOOKUP($B64,SUMMARY!$A$5:$BT$4995,3,0))</f>
        <v>JUNE</v>
      </c>
      <c r="I64" s="133">
        <f>IF(ISNA(VLOOKUP($B64,SUMMARY!$A$5:$BT$4995,11,0)),"",VLOOKUP($B64,SUMMARY!$A$5:$BT$4995,11,0))</f>
        <v>500000</v>
      </c>
      <c r="J64" s="133">
        <f>IF(ISNA(VLOOKUP($B64,SUMMARY!$A$5:$BT$4995,22,0)),"",VLOOKUP($B64,SUMMARY!$A$5:$BT$4995,22,0))+1</f>
        <v>61801</v>
      </c>
      <c r="K64" s="133">
        <f>IF(ISNA(VLOOKUP($B64,SUMMARY!$A$5:$BT$4995,23,0)),"",VLOOKUP($B64,SUMMARY!$A$5:$BT$4995,23,0))</f>
        <v>0</v>
      </c>
      <c r="L64" s="133">
        <f>IF(ISNA(VLOOKUP($B64,SUMMARY!$A$5:$BT$4995,24,0)),"",VLOOKUP($B64,SUMMARY!$A$5:$BT$4995,24,0))</f>
        <v>0</v>
      </c>
      <c r="M64" s="96" t="s">
        <v>87</v>
      </c>
      <c r="N64" s="387">
        <f t="shared" si="10"/>
        <v>21142.447368421053</v>
      </c>
      <c r="O64" s="387">
        <f t="shared" ref="O64:O84" si="14">SUM(J64:L64)-N64</f>
        <v>40658.552631578947</v>
      </c>
      <c r="P64" s="387">
        <f t="shared" si="11"/>
        <v>39474</v>
      </c>
      <c r="Q64" s="387">
        <f t="shared" si="12"/>
        <v>789.48</v>
      </c>
      <c r="R64" s="387">
        <f t="shared" si="13"/>
        <v>394.74</v>
      </c>
    </row>
    <row r="65" spans="1:18" s="93" customFormat="1" x14ac:dyDescent="0.2">
      <c r="B65" s="129">
        <v>40</v>
      </c>
      <c r="C65" s="130">
        <f>IF(ISNA(VLOOKUP($B65,SUMMARY!$A$5:$BT$4995,4,0)),"",VLOOKUP($B65,SUMMARY!$A$5:$BT$4995,4,0))</f>
        <v>0</v>
      </c>
      <c r="D65" s="131">
        <f>IF(ISNA(VLOOKUP($B65,SUMMARY!$A$5:$BT$4995,5,0)),"",VLOOKUP($B65,SUMMARY!$A$5:$BT$4995,5,0))</f>
        <v>0</v>
      </c>
      <c r="E65" s="131" t="str">
        <f>IF(ISNA(VLOOKUP($B65,SUMMARY!$A$5:$BT$4995,6,0)),"",VLOOKUP($B65,SUMMARY!$A$5:$BT$4995,6,0))</f>
        <v>AAAAA0000AST001</v>
      </c>
      <c r="F65" s="131" t="str">
        <f>IF(ISNA(VLOOKUP($B65,SUMMARY!$A$5:$BT$4995,10,0)),"",VLOOKUP($B65,SUMMARY!$A$5:$BT$4995,10,0))</f>
        <v>MK</v>
      </c>
      <c r="G65" s="131">
        <f>IF(ISNA(VLOOKUP($B65,SUMMARY!$A$5:$BT$4995,7,0)),"",VLOOKUP($B65,SUMMARY!$A$5:$BT$4995,7,0))</f>
        <v>0</v>
      </c>
      <c r="H65" s="131" t="str">
        <f>IF(ISNA(VLOOKUP($B65,SUMMARY!$A$5:$BT$4995,3,0)),"",VLOOKUP($B65,SUMMARY!$A$5:$BT$4995,3,0))</f>
        <v>JUNE</v>
      </c>
      <c r="I65" s="133">
        <f>IF(ISNA(VLOOKUP($B65,SUMMARY!$A$5:$BT$4995,11,0)),"",VLOOKUP($B65,SUMMARY!$A$5:$BT$4995,11,0))</f>
        <v>500000</v>
      </c>
      <c r="J65" s="133">
        <f>IF(ISNA(VLOOKUP($B65,SUMMARY!$A$5:$BT$4995,22,0)),"",VLOOKUP($B65,SUMMARY!$A$5:$BT$4995,22,0))+1</f>
        <v>61801</v>
      </c>
      <c r="K65" s="133">
        <f>IF(ISNA(VLOOKUP($B65,SUMMARY!$A$5:$BT$4995,23,0)),"",VLOOKUP($B65,SUMMARY!$A$5:$BT$4995,23,0))</f>
        <v>0</v>
      </c>
      <c r="L65" s="133">
        <f>IF(ISNA(VLOOKUP($B65,SUMMARY!$A$5:$BT$4995,24,0)),"",VLOOKUP($B65,SUMMARY!$A$5:$BT$4995,24,0))</f>
        <v>0</v>
      </c>
      <c r="M65" s="96" t="s">
        <v>87</v>
      </c>
      <c r="N65" s="387">
        <f t="shared" si="10"/>
        <v>21142.447368421053</v>
      </c>
      <c r="O65" s="387">
        <f t="shared" si="14"/>
        <v>40658.552631578947</v>
      </c>
      <c r="P65" s="387">
        <f t="shared" si="11"/>
        <v>39474</v>
      </c>
      <c r="Q65" s="387">
        <f t="shared" si="12"/>
        <v>789.48</v>
      </c>
      <c r="R65" s="387">
        <f t="shared" si="13"/>
        <v>394.74</v>
      </c>
    </row>
    <row r="66" spans="1:18" s="93" customFormat="1" x14ac:dyDescent="0.2">
      <c r="B66" s="129">
        <v>41</v>
      </c>
      <c r="C66" s="130">
        <f>IF(ISNA(VLOOKUP($B66,SUMMARY!$A$5:$BT$4995,4,0)),"",VLOOKUP($B66,SUMMARY!$A$5:$BT$4995,4,0))</f>
        <v>0</v>
      </c>
      <c r="D66" s="131">
        <f>IF(ISNA(VLOOKUP($B66,SUMMARY!$A$5:$BT$4995,5,0)),"",VLOOKUP($B66,SUMMARY!$A$5:$BT$4995,5,0))</f>
        <v>0</v>
      </c>
      <c r="E66" s="131" t="str">
        <f>IF(ISNA(VLOOKUP($B66,SUMMARY!$A$5:$BT$4995,6,0)),"",VLOOKUP($B66,SUMMARY!$A$5:$BT$4995,6,0))</f>
        <v>AAAAA0000AST001</v>
      </c>
      <c r="F66" s="131" t="str">
        <f>IF(ISNA(VLOOKUP($B66,SUMMARY!$A$5:$BT$4995,10,0)),"",VLOOKUP($B66,SUMMARY!$A$5:$BT$4995,10,0))</f>
        <v>OK</v>
      </c>
      <c r="G66" s="131">
        <f>IF(ISNA(VLOOKUP($B66,SUMMARY!$A$5:$BT$4995,7,0)),"",VLOOKUP($B66,SUMMARY!$A$5:$BT$4995,7,0))</f>
        <v>0</v>
      </c>
      <c r="H66" s="131" t="str">
        <f>IF(ISNA(VLOOKUP($B66,SUMMARY!$A$5:$BT$4995,3,0)),"",VLOOKUP($B66,SUMMARY!$A$5:$BT$4995,3,0))</f>
        <v>JUNE</v>
      </c>
      <c r="I66" s="133">
        <f>IF(ISNA(VLOOKUP($B66,SUMMARY!$A$5:$BT$4995,11,0)),"",VLOOKUP($B66,SUMMARY!$A$5:$BT$4995,11,0))</f>
        <v>500000</v>
      </c>
      <c r="J66" s="133">
        <f>IF(ISNA(VLOOKUP($B66,SUMMARY!$A$5:$BT$4995,22,0)),"",VLOOKUP($B66,SUMMARY!$A$5:$BT$4995,22,0))+1</f>
        <v>61801</v>
      </c>
      <c r="K66" s="133">
        <f>IF(ISNA(VLOOKUP($B66,SUMMARY!$A$5:$BT$4995,23,0)),"",VLOOKUP($B66,SUMMARY!$A$5:$BT$4995,23,0))</f>
        <v>0</v>
      </c>
      <c r="L66" s="133">
        <f>IF(ISNA(VLOOKUP($B66,SUMMARY!$A$5:$BT$4995,24,0)),"",VLOOKUP($B66,SUMMARY!$A$5:$BT$4995,24,0))</f>
        <v>0</v>
      </c>
      <c r="M66" s="96" t="s">
        <v>87</v>
      </c>
      <c r="N66" s="387">
        <f t="shared" si="10"/>
        <v>21142.447368421053</v>
      </c>
      <c r="O66" s="387">
        <f t="shared" si="14"/>
        <v>40658.552631578947</v>
      </c>
      <c r="P66" s="387">
        <f t="shared" si="11"/>
        <v>39474</v>
      </c>
      <c r="Q66" s="387">
        <f t="shared" si="12"/>
        <v>789.48</v>
      </c>
      <c r="R66" s="387">
        <f t="shared" si="13"/>
        <v>394.74</v>
      </c>
    </row>
    <row r="67" spans="1:18" s="93" customFormat="1" x14ac:dyDescent="0.2">
      <c r="B67" s="129">
        <v>45</v>
      </c>
      <c r="C67" s="130">
        <f>IF(ISNA(VLOOKUP($B67,SUMMARY!$A$5:$BT$4995,4,0)),"",VLOOKUP($B67,SUMMARY!$A$5:$BT$4995,4,0))</f>
        <v>0</v>
      </c>
      <c r="D67" s="131">
        <f>IF(ISNA(VLOOKUP($B67,SUMMARY!$A$5:$BT$4995,5,0)),"",VLOOKUP($B67,SUMMARY!$A$5:$BT$4995,5,0))</f>
        <v>0</v>
      </c>
      <c r="E67" s="131" t="str">
        <f>IF(ISNA(VLOOKUP($B67,SUMMARY!$A$5:$BT$4995,6,0)),"",VLOOKUP($B67,SUMMARY!$A$5:$BT$4995,6,0))</f>
        <v>AAAAA0000AST001</v>
      </c>
      <c r="F67" s="131" t="str">
        <f>IF(ISNA(VLOOKUP($B67,SUMMARY!$A$5:$BT$4995,10,0)),"",VLOOKUP($B67,SUMMARY!$A$5:$BT$4995,10,0))</f>
        <v>AMELE</v>
      </c>
      <c r="G67" s="131">
        <f>IF(ISNA(VLOOKUP($B67,SUMMARY!$A$5:$BT$4995,7,0)),"",VLOOKUP($B67,SUMMARY!$A$5:$BT$4995,7,0))</f>
        <v>0</v>
      </c>
      <c r="H67" s="131" t="str">
        <f>IF(ISNA(VLOOKUP($B67,SUMMARY!$A$5:$BT$4995,3,0)),"",VLOOKUP($B67,SUMMARY!$A$5:$BT$4995,3,0))</f>
        <v>JUNE</v>
      </c>
      <c r="I67" s="133">
        <f>IF(ISNA(VLOOKUP($B67,SUMMARY!$A$5:$BT$4995,11,0)),"",VLOOKUP($B67,SUMMARY!$A$5:$BT$4995,11,0))</f>
        <v>35000</v>
      </c>
      <c r="J67" s="133">
        <f>IF(ISNA(VLOOKUP($B67,SUMMARY!$A$5:$BT$4995,22,0)),"",VLOOKUP($B67,SUMMARY!$A$5:$BT$4995,22,0))</f>
        <v>4326</v>
      </c>
      <c r="K67" s="133">
        <f>IF(ISNA(VLOOKUP($B67,SUMMARY!$A$5:$BT$4995,23,0)),"",VLOOKUP($B67,SUMMARY!$A$5:$BT$4995,23,0))</f>
        <v>0</v>
      </c>
      <c r="L67" s="133">
        <f>IF(ISNA(VLOOKUP($B67,SUMMARY!$A$5:$BT$4995,24,0)),"",VLOOKUP($B67,SUMMARY!$A$5:$BT$4995,24,0))</f>
        <v>0</v>
      </c>
      <c r="M67" s="96" t="s">
        <v>87</v>
      </c>
      <c r="N67" s="387">
        <f t="shared" si="10"/>
        <v>1479.9473684210527</v>
      </c>
      <c r="O67" s="387">
        <f t="shared" si="14"/>
        <v>2846.0526315789475</v>
      </c>
      <c r="P67" s="387">
        <f t="shared" si="11"/>
        <v>2763</v>
      </c>
      <c r="Q67" s="387">
        <f t="shared" si="12"/>
        <v>55.26</v>
      </c>
      <c r="R67" s="387">
        <f t="shared" si="13"/>
        <v>27.63</v>
      </c>
    </row>
    <row r="68" spans="1:18" s="93" customFormat="1" x14ac:dyDescent="0.2">
      <c r="B68" s="129">
        <v>46</v>
      </c>
      <c r="C68" s="130">
        <f>IF(ISNA(VLOOKUP($B68,SUMMARY!$A$5:$BT$4995,4,0)),"",VLOOKUP($B68,SUMMARY!$A$5:$BT$4995,4,0))</f>
        <v>0</v>
      </c>
      <c r="D68" s="131">
        <f>IF(ISNA(VLOOKUP($B68,SUMMARY!$A$5:$BT$4995,5,0)),"",VLOOKUP($B68,SUMMARY!$A$5:$BT$4995,5,0))</f>
        <v>0</v>
      </c>
      <c r="E68" s="131" t="str">
        <f>IF(ISNA(VLOOKUP($B68,SUMMARY!$A$5:$BT$4995,6,0)),"",VLOOKUP($B68,SUMMARY!$A$5:$BT$4995,6,0))</f>
        <v>AAAAA0000AST001</v>
      </c>
      <c r="F68" s="131" t="str">
        <f>IF(ISNA(VLOOKUP($B68,SUMMARY!$A$5:$BT$4995,10,0)),"",VLOOKUP($B68,SUMMARY!$A$5:$BT$4995,10,0))</f>
        <v>OPP</v>
      </c>
      <c r="G68" s="366">
        <f>IF(ISNA(VLOOKUP($B68,SUMMARY!$A$5:$BT$4995,7,0)),"",VLOOKUP($B68,SUMMARY!$A$5:$BT$4995,7,0))</f>
        <v>0</v>
      </c>
      <c r="H68" s="131" t="str">
        <f>IF(ISNA(VLOOKUP($B68,SUMMARY!$A$5:$BT$4995,3,0)),"",VLOOKUP($B68,SUMMARY!$A$5:$BT$4995,3,0))</f>
        <v>JUNE</v>
      </c>
      <c r="I68" s="133">
        <f>IF(ISNA(VLOOKUP($B68,SUMMARY!$A$5:$BT$4995,11,0)),"",VLOOKUP($B68,SUMMARY!$A$5:$BT$4995,11,0))</f>
        <v>11000</v>
      </c>
      <c r="J68" s="133">
        <f>IF(ISNA(VLOOKUP($B68,SUMMARY!$A$5:$BT$4995,22,0)),"",VLOOKUP($B68,SUMMARY!$A$5:$BT$4995,22,0))</f>
        <v>1360</v>
      </c>
      <c r="K68" s="133">
        <f>IF(ISNA(VLOOKUP($B68,SUMMARY!$A$5:$BT$4995,23,0)),"",VLOOKUP($B68,SUMMARY!$A$5:$BT$4995,23,0))</f>
        <v>0</v>
      </c>
      <c r="L68" s="133">
        <f>IF(ISNA(VLOOKUP($B68,SUMMARY!$A$5:$BT$4995,24,0)),"",VLOOKUP($B68,SUMMARY!$A$5:$BT$4995,24,0))</f>
        <v>0</v>
      </c>
      <c r="M68" s="96" t="s">
        <v>87</v>
      </c>
      <c r="N68" s="387">
        <f t="shared" si="10"/>
        <v>465.26315789473688</v>
      </c>
      <c r="O68" s="387">
        <f t="shared" si="14"/>
        <v>894.73684210526312</v>
      </c>
      <c r="P68" s="387">
        <f t="shared" si="11"/>
        <v>869</v>
      </c>
      <c r="Q68" s="387">
        <f t="shared" si="12"/>
        <v>17.38</v>
      </c>
      <c r="R68" s="387">
        <f t="shared" si="13"/>
        <v>8.69</v>
      </c>
    </row>
    <row r="69" spans="1:18" s="93" customFormat="1" x14ac:dyDescent="0.2">
      <c r="B69" s="129">
        <v>48</v>
      </c>
      <c r="C69" s="130">
        <f>IF(ISNA(VLOOKUP($B69,SUMMARY!$A$5:$BT$4995,4,0)),"",VLOOKUP($B69,SUMMARY!$A$5:$BT$4995,4,0))</f>
        <v>0</v>
      </c>
      <c r="D69" s="131">
        <f>IF(ISNA(VLOOKUP($B69,SUMMARY!$A$5:$BT$4995,5,0)),"",VLOOKUP($B69,SUMMARY!$A$5:$BT$4995,5,0))</f>
        <v>0</v>
      </c>
      <c r="E69" s="131" t="str">
        <f>IF(ISNA(VLOOKUP($B69,SUMMARY!$A$5:$BT$4995,6,0)),"",VLOOKUP($B69,SUMMARY!$A$5:$BT$4995,6,0))</f>
        <v>AAAAA0000AST001</v>
      </c>
      <c r="F69" s="131" t="str">
        <f>IF(ISNA(VLOOKUP($B69,SUMMARY!$A$5:$BT$4995,10,0)),"",VLOOKUP($B69,SUMMARY!$A$5:$BT$4995,10,0))</f>
        <v>YUBR</v>
      </c>
      <c r="G69" s="131">
        <f>IF(ISNA(VLOOKUP($B69,SUMMARY!$A$5:$BT$4995,7,0)),"",VLOOKUP($B69,SUMMARY!$A$5:$BT$4995,7,0))</f>
        <v>0</v>
      </c>
      <c r="H69" s="131" t="str">
        <f>IF(ISNA(VLOOKUP($B69,SUMMARY!$A$5:$BT$4995,3,0)),"",VLOOKUP($B69,SUMMARY!$A$5:$BT$4995,3,0))</f>
        <v>JUNE</v>
      </c>
      <c r="I69" s="133">
        <f>IF(ISNA(VLOOKUP($B69,SUMMARY!$A$5:$BT$4995,11,0)),"",VLOOKUP($B69,SUMMARY!$A$5:$BT$4995,11,0))</f>
        <v>21325</v>
      </c>
      <c r="J69" s="133">
        <f>IF(ISNA(VLOOKUP($B69,SUMMARY!$A$5:$BT$4995,22,0)),"",VLOOKUP($B69,SUMMARY!$A$5:$BT$4995,22,0))</f>
        <v>2636</v>
      </c>
      <c r="K69" s="133">
        <f>IF(ISNA(VLOOKUP($B69,SUMMARY!$A$5:$BT$4995,23,0)),"",VLOOKUP($B69,SUMMARY!$A$5:$BT$4995,23,0))</f>
        <v>0</v>
      </c>
      <c r="L69" s="133">
        <f>IF(ISNA(VLOOKUP($B69,SUMMARY!$A$5:$BT$4995,24,0)),"",VLOOKUP($B69,SUMMARY!$A$5:$BT$4995,24,0))</f>
        <v>0</v>
      </c>
      <c r="M69" s="96" t="s">
        <v>87</v>
      </c>
      <c r="N69" s="387">
        <f t="shared" si="10"/>
        <v>901.78947368421052</v>
      </c>
      <c r="O69" s="387">
        <f t="shared" si="14"/>
        <v>1734.2105263157896</v>
      </c>
      <c r="P69" s="387">
        <f t="shared" si="11"/>
        <v>1684</v>
      </c>
      <c r="Q69" s="387">
        <f t="shared" si="12"/>
        <v>33.68</v>
      </c>
      <c r="R69" s="387">
        <f t="shared" si="13"/>
        <v>16.84</v>
      </c>
    </row>
    <row r="70" spans="1:18" s="93" customFormat="1" x14ac:dyDescent="0.2">
      <c r="B70" s="129">
        <v>49</v>
      </c>
      <c r="C70" s="130">
        <f>IF(ISNA(VLOOKUP($B70,SUMMARY!$A$5:$BT$4995,4,0)),"",VLOOKUP($B70,SUMMARY!$A$5:$BT$4995,4,0))</f>
        <v>0</v>
      </c>
      <c r="D70" s="131">
        <f>IF(ISNA(VLOOKUP($B70,SUMMARY!$A$5:$BT$4995,5,0)),"",VLOOKUP($B70,SUMMARY!$A$5:$BT$4995,5,0))</f>
        <v>0</v>
      </c>
      <c r="E70" s="131" t="str">
        <f>IF(ISNA(VLOOKUP($B70,SUMMARY!$A$5:$BT$4995,6,0)),"",VLOOKUP($B70,SUMMARY!$A$5:$BT$4995,6,0))</f>
        <v>AAAAA0000AST001</v>
      </c>
      <c r="F70" s="131" t="str">
        <f>IF(ISNA(VLOOKUP($B70,SUMMARY!$A$5:$BT$4995,10,0)),"",VLOOKUP($B70,SUMMARY!$A$5:$BT$4995,10,0))</f>
        <v>XYZ</v>
      </c>
      <c r="G70" s="366">
        <f>IF(ISNA(VLOOKUP($B70,SUMMARY!$A$5:$BT$4995,7,0)),"",VLOOKUP($B70,SUMMARY!$A$5:$BT$4995,7,0))</f>
        <v>0</v>
      </c>
      <c r="H70" s="131" t="str">
        <f>IF(ISNA(VLOOKUP($B70,SUMMARY!$A$5:$BT$4995,3,0)),"",VLOOKUP($B70,SUMMARY!$A$5:$BT$4995,3,0))</f>
        <v>JUNE</v>
      </c>
      <c r="I70" s="133">
        <f>IF(ISNA(VLOOKUP($B70,SUMMARY!$A$5:$BT$4995,11,0)),"",VLOOKUP($B70,SUMMARY!$A$5:$BT$4995,11,0))</f>
        <v>309000</v>
      </c>
      <c r="J70" s="133">
        <f>IF(ISNA(VLOOKUP($B70,SUMMARY!$A$5:$BT$4995,22,0)),"",VLOOKUP($B70,SUMMARY!$A$5:$BT$4995,22,0))</f>
        <v>38192</v>
      </c>
      <c r="K70" s="133">
        <f>IF(ISNA(VLOOKUP($B70,SUMMARY!$A$5:$BT$4995,23,0)),"",VLOOKUP($B70,SUMMARY!$A$5:$BT$4995,23,0))</f>
        <v>0</v>
      </c>
      <c r="L70" s="133">
        <f>IF(ISNA(VLOOKUP($B70,SUMMARY!$A$5:$BT$4995,24,0)),"",VLOOKUP($B70,SUMMARY!$A$5:$BT$4995,24,0))</f>
        <v>0</v>
      </c>
      <c r="M70" s="96" t="s">
        <v>87</v>
      </c>
      <c r="N70" s="387">
        <f t="shared" si="10"/>
        <v>13065.684210526317</v>
      </c>
      <c r="O70" s="387">
        <f t="shared" si="14"/>
        <v>25126.315789473683</v>
      </c>
      <c r="P70" s="387">
        <f t="shared" si="11"/>
        <v>24394</v>
      </c>
      <c r="Q70" s="387">
        <f t="shared" si="12"/>
        <v>487.88</v>
      </c>
      <c r="R70" s="387">
        <f t="shared" si="13"/>
        <v>243.94</v>
      </c>
    </row>
    <row r="71" spans="1:18" s="93" customFormat="1" x14ac:dyDescent="0.2">
      <c r="B71" s="129">
        <v>50</v>
      </c>
      <c r="C71" s="130">
        <f>IF(ISNA(VLOOKUP($B71,SUMMARY!$A$5:$BT$4995,4,0)),"",VLOOKUP($B71,SUMMARY!$A$5:$BT$4995,4,0))</f>
        <v>0</v>
      </c>
      <c r="D71" s="131">
        <f>IF(ISNA(VLOOKUP($B71,SUMMARY!$A$5:$BT$4995,5,0)),"",VLOOKUP($B71,SUMMARY!$A$5:$BT$4995,5,0))</f>
        <v>0</v>
      </c>
      <c r="E71" s="131" t="str">
        <f>IF(ISNA(VLOOKUP($B71,SUMMARY!$A$5:$BT$4995,6,0)),"",VLOOKUP($B71,SUMMARY!$A$5:$BT$4995,6,0))</f>
        <v>AAAAA0000AST001</v>
      </c>
      <c r="F71" s="131" t="str">
        <f>IF(ISNA(VLOOKUP($B71,SUMMARY!$A$5:$BT$4995,10,0)),"",VLOOKUP($B71,SUMMARY!$A$5:$BT$4995,10,0))</f>
        <v>YKW</v>
      </c>
      <c r="G71" s="131">
        <f>IF(ISNA(VLOOKUP($B71,SUMMARY!$A$5:$BT$4995,7,0)),"",VLOOKUP($B71,SUMMARY!$A$5:$BT$4995,7,0))</f>
        <v>0</v>
      </c>
      <c r="H71" s="131" t="str">
        <f>IF(ISNA(VLOOKUP($B71,SUMMARY!$A$5:$BT$4995,3,0)),"",VLOOKUP($B71,SUMMARY!$A$5:$BT$4995,3,0))</f>
        <v>JUNE</v>
      </c>
      <c r="I71" s="133">
        <f>IF(ISNA(VLOOKUP($B71,SUMMARY!$A$5:$BT$4995,11,0)),"",VLOOKUP($B71,SUMMARY!$A$5:$BT$4995,11,0))</f>
        <v>18690</v>
      </c>
      <c r="J71" s="133">
        <f>IF(ISNA(VLOOKUP($B71,SUMMARY!$A$5:$BT$4995,22,0)),"",VLOOKUP($B71,SUMMARY!$A$5:$BT$4995,22,0))</f>
        <v>0</v>
      </c>
      <c r="K71" s="133">
        <f>IF(ISNA(VLOOKUP($B71,SUMMARY!$A$5:$BT$4995,23,0)),"",VLOOKUP($B71,SUMMARY!$A$5:$BT$4995,23,0))</f>
        <v>578</v>
      </c>
      <c r="L71" s="133">
        <f>IF(ISNA(VLOOKUP($B71,SUMMARY!$A$5:$BT$4995,24,0)),"",VLOOKUP($B71,SUMMARY!$A$5:$BT$4995,24,0))</f>
        <v>1732</v>
      </c>
      <c r="M71" s="96" t="s">
        <v>87</v>
      </c>
      <c r="N71" s="387">
        <f t="shared" si="10"/>
        <v>790.26315789473688</v>
      </c>
      <c r="O71" s="387">
        <f t="shared" si="14"/>
        <v>1519.7368421052631</v>
      </c>
      <c r="P71" s="387">
        <f t="shared" si="11"/>
        <v>1475</v>
      </c>
      <c r="Q71" s="387">
        <f t="shared" si="12"/>
        <v>29.5</v>
      </c>
      <c r="R71" s="387">
        <f t="shared" si="13"/>
        <v>14.75</v>
      </c>
    </row>
    <row r="72" spans="1:18" s="93" customFormat="1" x14ac:dyDescent="0.2">
      <c r="B72" s="129"/>
      <c r="C72" s="130" t="str">
        <f>IF(ISNA(VLOOKUP($B72,SUMMARY!$A$5:$BT$4995,4,0)),"",VLOOKUP($B72,SUMMARY!$A$5:$BT$4995,4,0))</f>
        <v/>
      </c>
      <c r="D72" s="131" t="str">
        <f>IF(ISNA(VLOOKUP($B72,SUMMARY!$A$5:$BT$4995,5,0)),"",VLOOKUP($B72,SUMMARY!$A$5:$BT$4995,5,0))</f>
        <v/>
      </c>
      <c r="E72" s="131" t="str">
        <f>IF(ISNA(VLOOKUP($B72,SUMMARY!$A$5:$BT$4995,6,0)),"",VLOOKUP($B72,SUMMARY!$A$5:$BT$4995,6,0))</f>
        <v/>
      </c>
      <c r="F72" s="131" t="str">
        <f>IF(ISNA(VLOOKUP($B72,SUMMARY!$A$5:$BT$4995,10,0)),"",VLOOKUP($B72,SUMMARY!$A$5:$BT$4995,10,0))</f>
        <v/>
      </c>
      <c r="G72" s="131" t="str">
        <f>IF(ISNA(VLOOKUP($B72,SUMMARY!$A$5:$BT$4995,7,0)),"",VLOOKUP($B72,SUMMARY!$A$5:$BT$4995,7,0))</f>
        <v/>
      </c>
      <c r="H72" s="131" t="str">
        <f>IF(ISNA(VLOOKUP($B72,SUMMARY!$A$5:$BT$4995,3,0)),"",VLOOKUP($B72,SUMMARY!$A$5:$BT$4995,3,0))</f>
        <v/>
      </c>
      <c r="I72" s="133" t="str">
        <f>IF(ISNA(VLOOKUP($B72,SUMMARY!$A$5:$BT$4995,11,0)),"",VLOOKUP($B72,SUMMARY!$A$5:$BT$4995,11,0))</f>
        <v/>
      </c>
      <c r="J72" s="133" t="str">
        <f>IF(ISNA(VLOOKUP($B72,SUMMARY!$A$5:$BT$4995,22,0)),"",VLOOKUP($B72,SUMMARY!$A$5:$BT$4995,22,0))</f>
        <v/>
      </c>
      <c r="K72" s="133" t="str">
        <f>IF(ISNA(VLOOKUP($B72,SUMMARY!$A$5:$BT$4995,23,0)),"",VLOOKUP($B72,SUMMARY!$A$5:$BT$4995,23,0))</f>
        <v/>
      </c>
      <c r="L72" s="133" t="str">
        <f>IF(ISNA(VLOOKUP($B72,SUMMARY!$A$5:$BT$4995,24,0)),"",VLOOKUP($B72,SUMMARY!$A$5:$BT$4995,24,0))</f>
        <v/>
      </c>
      <c r="M72" s="96" t="s">
        <v>87</v>
      </c>
      <c r="N72" s="387">
        <f t="shared" si="10"/>
        <v>0</v>
      </c>
      <c r="O72" s="387">
        <f t="shared" si="14"/>
        <v>0</v>
      </c>
      <c r="P72" s="387">
        <f t="shared" si="11"/>
        <v>0</v>
      </c>
      <c r="Q72" s="387">
        <f t="shared" si="12"/>
        <v>0</v>
      </c>
      <c r="R72" s="387">
        <f t="shared" si="13"/>
        <v>0</v>
      </c>
    </row>
    <row r="73" spans="1:18" s="93" customFormat="1" x14ac:dyDescent="0.2">
      <c r="B73" s="129"/>
      <c r="C73" s="130" t="str">
        <f>IF(ISNA(VLOOKUP($B73,SUMMARY!$A$5:$BT$4995,4,0)),"",VLOOKUP($B73,SUMMARY!$A$5:$BT$4995,4,0))</f>
        <v/>
      </c>
      <c r="D73" s="131" t="str">
        <f>IF(ISNA(VLOOKUP($B73,SUMMARY!$A$5:$BT$4995,5,0)),"",VLOOKUP($B73,SUMMARY!$A$5:$BT$4995,5,0))</f>
        <v/>
      </c>
      <c r="E73" s="131" t="str">
        <f>IF(ISNA(VLOOKUP($B73,SUMMARY!$A$5:$BT$4995,6,0)),"",VLOOKUP($B73,SUMMARY!$A$5:$BT$4995,6,0))</f>
        <v/>
      </c>
      <c r="F73" s="131" t="str">
        <f>IF(ISNA(VLOOKUP($B73,SUMMARY!$A$5:$BT$4995,10,0)),"",VLOOKUP($B73,SUMMARY!$A$5:$BT$4995,10,0))</f>
        <v/>
      </c>
      <c r="G73" s="131" t="str">
        <f>IF(ISNA(VLOOKUP($B73,SUMMARY!$A$5:$BT$4995,7,0)),"",VLOOKUP($B73,SUMMARY!$A$5:$BT$4995,7,0))</f>
        <v/>
      </c>
      <c r="H73" s="131" t="str">
        <f>IF(ISNA(VLOOKUP($B73,SUMMARY!$A$5:$BT$4995,3,0)),"",VLOOKUP($B73,SUMMARY!$A$5:$BT$4995,3,0))</f>
        <v/>
      </c>
      <c r="I73" s="133" t="str">
        <f>IF(ISNA(VLOOKUP($B73,SUMMARY!$A$5:$BT$4995,11,0)),"",VLOOKUP($B73,SUMMARY!$A$5:$BT$4995,11,0))</f>
        <v/>
      </c>
      <c r="J73" s="133" t="str">
        <f>IF(ISNA(VLOOKUP($B73,SUMMARY!$A$5:$BT$4995,22,0)),"",VLOOKUP($B73,SUMMARY!$A$5:$BT$4995,22,0))</f>
        <v/>
      </c>
      <c r="K73" s="133" t="str">
        <f>IF(ISNA(VLOOKUP($B73,SUMMARY!$A$5:$BT$4995,23,0)),"",VLOOKUP($B73,SUMMARY!$A$5:$BT$4995,23,0))</f>
        <v/>
      </c>
      <c r="L73" s="133" t="str">
        <f>IF(ISNA(VLOOKUP($B73,SUMMARY!$A$5:$BT$4995,24,0)),"",VLOOKUP($B73,SUMMARY!$A$5:$BT$4995,24,0))</f>
        <v/>
      </c>
      <c r="M73" s="96" t="s">
        <v>87</v>
      </c>
      <c r="N73" s="387">
        <f t="shared" si="10"/>
        <v>0</v>
      </c>
      <c r="O73" s="387">
        <f t="shared" si="14"/>
        <v>0</v>
      </c>
      <c r="P73" s="387">
        <f t="shared" si="11"/>
        <v>0</v>
      </c>
      <c r="Q73" s="387">
        <f t="shared" si="12"/>
        <v>0</v>
      </c>
      <c r="R73" s="387">
        <f t="shared" si="13"/>
        <v>0</v>
      </c>
    </row>
    <row r="74" spans="1:18" s="93" customFormat="1" x14ac:dyDescent="0.2">
      <c r="A74" s="97"/>
      <c r="B74" s="129"/>
      <c r="C74" s="130" t="str">
        <f>IF(ISNA(VLOOKUP($B74,SUMMARY!$A$5:$BT$4995,4,0)),"",VLOOKUP($B74,SUMMARY!$A$5:$BT$4995,4,0))</f>
        <v/>
      </c>
      <c r="D74" s="131" t="str">
        <f>IF(ISNA(VLOOKUP($B74,SUMMARY!$A$5:$BT$4995,5,0)),"",VLOOKUP($B74,SUMMARY!$A$5:$BT$4995,5,0))</f>
        <v/>
      </c>
      <c r="E74" s="131" t="str">
        <f>IF(ISNA(VLOOKUP($B74,SUMMARY!$A$5:$BT$4995,6,0)),"",VLOOKUP($B74,SUMMARY!$A$5:$BT$4995,6,0))</f>
        <v/>
      </c>
      <c r="F74" s="131" t="str">
        <f>IF(ISNA(VLOOKUP($B74,SUMMARY!$A$5:$BT$4995,10,0)),"",VLOOKUP($B74,SUMMARY!$A$5:$BT$4995,10,0))</f>
        <v/>
      </c>
      <c r="G74" s="131" t="str">
        <f>IF(ISNA(VLOOKUP($B74,SUMMARY!$A$5:$BT$4995,7,0)),"",VLOOKUP($B74,SUMMARY!$A$5:$BT$4995,7,0))</f>
        <v/>
      </c>
      <c r="H74" s="131" t="str">
        <f>IF(ISNA(VLOOKUP($B74,SUMMARY!$A$5:$BT$4995,3,0)),"",VLOOKUP($B74,SUMMARY!$A$5:$BT$4995,3,0))</f>
        <v/>
      </c>
      <c r="I74" s="133" t="str">
        <f>IF(ISNA(VLOOKUP($B74,SUMMARY!$A$5:$BT$4995,11,0)),"",VLOOKUP($B74,SUMMARY!$A$5:$BT$4995,11,0))</f>
        <v/>
      </c>
      <c r="J74" s="133" t="str">
        <f>IF(ISNA(VLOOKUP($B74,SUMMARY!$A$5:$BT$4995,22,0)),"",VLOOKUP($B74,SUMMARY!$A$5:$BT$4995,22,0))</f>
        <v/>
      </c>
      <c r="K74" s="133" t="str">
        <f>IF(ISNA(VLOOKUP($B74,SUMMARY!$A$5:$BT$4995,23,0)),"",VLOOKUP($B74,SUMMARY!$A$5:$BT$4995,23,0))</f>
        <v/>
      </c>
      <c r="L74" s="133" t="str">
        <f>IF(ISNA(VLOOKUP($B74,SUMMARY!$A$5:$BT$4995,24,0)),"",VLOOKUP($B74,SUMMARY!$A$5:$BT$4995,24,0))</f>
        <v/>
      </c>
      <c r="M74" s="96" t="s">
        <v>87</v>
      </c>
      <c r="N74" s="387">
        <f t="shared" si="10"/>
        <v>0</v>
      </c>
      <c r="O74" s="387">
        <f t="shared" si="14"/>
        <v>0</v>
      </c>
      <c r="P74" s="387">
        <f t="shared" si="11"/>
        <v>0</v>
      </c>
      <c r="Q74" s="387">
        <f t="shared" si="12"/>
        <v>0</v>
      </c>
      <c r="R74" s="387">
        <f t="shared" si="13"/>
        <v>0</v>
      </c>
    </row>
    <row r="75" spans="1:18" s="93" customFormat="1" x14ac:dyDescent="0.2">
      <c r="A75" s="97"/>
      <c r="B75" s="129"/>
      <c r="C75" s="130" t="str">
        <f>IF(ISNA(VLOOKUP($B75,SUMMARY!$A$5:$BT$4995,4,0)),"",VLOOKUP($B75,SUMMARY!$A$5:$BT$4995,4,0))</f>
        <v/>
      </c>
      <c r="D75" s="131" t="str">
        <f>IF(ISNA(VLOOKUP($B75,SUMMARY!$A$5:$BT$4995,5,0)),"",VLOOKUP($B75,SUMMARY!$A$5:$BT$4995,5,0))</f>
        <v/>
      </c>
      <c r="E75" s="131" t="str">
        <f>IF(ISNA(VLOOKUP($B75,SUMMARY!$A$5:$BT$4995,6,0)),"",VLOOKUP($B75,SUMMARY!$A$5:$BT$4995,6,0))</f>
        <v/>
      </c>
      <c r="F75" s="131" t="str">
        <f>IF(ISNA(VLOOKUP($B75,SUMMARY!$A$5:$BT$4995,10,0)),"",VLOOKUP($B75,SUMMARY!$A$5:$BT$4995,10,0))</f>
        <v/>
      </c>
      <c r="G75" s="131" t="str">
        <f>IF(ISNA(VLOOKUP($B75,SUMMARY!$A$5:$BT$4995,7,0)),"",VLOOKUP($B75,SUMMARY!$A$5:$BT$4995,7,0))</f>
        <v/>
      </c>
      <c r="H75" s="131" t="str">
        <f>IF(ISNA(VLOOKUP($B75,SUMMARY!$A$5:$BT$4995,3,0)),"",VLOOKUP($B75,SUMMARY!$A$5:$BT$4995,3,0))</f>
        <v/>
      </c>
      <c r="I75" s="133" t="str">
        <f>IF(ISNA(VLOOKUP($B75,SUMMARY!$A$5:$BT$4995,11,0)),"",VLOOKUP($B75,SUMMARY!$A$5:$BT$4995,11,0))</f>
        <v/>
      </c>
      <c r="J75" s="133" t="str">
        <f>IF(ISNA(VLOOKUP($B75,SUMMARY!$A$5:$BT$4995,22,0)),"",VLOOKUP($B75,SUMMARY!$A$5:$BT$4995,22,0))</f>
        <v/>
      </c>
      <c r="K75" s="133" t="str">
        <f>IF(ISNA(VLOOKUP($B75,SUMMARY!$A$5:$BT$4995,23,0)),"",VLOOKUP($B75,SUMMARY!$A$5:$BT$4995,23,0))</f>
        <v/>
      </c>
      <c r="L75" s="133" t="str">
        <f>IF(ISNA(VLOOKUP($B75,SUMMARY!$A$5:$BT$4995,24,0)),"",VLOOKUP($B75,SUMMARY!$A$5:$BT$4995,24,0))</f>
        <v/>
      </c>
      <c r="M75" s="96" t="s">
        <v>87</v>
      </c>
      <c r="N75" s="387">
        <f t="shared" si="10"/>
        <v>0</v>
      </c>
      <c r="O75" s="387">
        <f t="shared" si="14"/>
        <v>0</v>
      </c>
      <c r="P75" s="387">
        <f t="shared" si="11"/>
        <v>0</v>
      </c>
      <c r="Q75" s="387">
        <f t="shared" si="12"/>
        <v>0</v>
      </c>
      <c r="R75" s="387">
        <f t="shared" si="13"/>
        <v>0</v>
      </c>
    </row>
    <row r="76" spans="1:18" s="93" customFormat="1" x14ac:dyDescent="0.2">
      <c r="B76" s="129"/>
      <c r="C76" s="130" t="str">
        <f>IF(ISNA(VLOOKUP($B76,SUMMARY!$A$5:$BT$4995,4,0)),"",VLOOKUP($B76,SUMMARY!$A$5:$BT$4995,4,0))</f>
        <v/>
      </c>
      <c r="D76" s="131" t="str">
        <f>IF(ISNA(VLOOKUP($B76,SUMMARY!$A$5:$BT$4995,5,0)),"",VLOOKUP($B76,SUMMARY!$A$5:$BT$4995,5,0))</f>
        <v/>
      </c>
      <c r="E76" s="131" t="str">
        <f>IF(ISNA(VLOOKUP($B76,SUMMARY!$A$5:$BT$4995,6,0)),"",VLOOKUP($B76,SUMMARY!$A$5:$BT$4995,6,0))</f>
        <v/>
      </c>
      <c r="F76" s="131" t="str">
        <f>IF(ISNA(VLOOKUP($B76,SUMMARY!$A$5:$BT$4995,10,0)),"",VLOOKUP($B76,SUMMARY!$A$5:$BT$4995,10,0))</f>
        <v/>
      </c>
      <c r="G76" s="131" t="str">
        <f>IF(ISNA(VLOOKUP($B76,SUMMARY!$A$5:$BT$4995,7,0)),"",VLOOKUP($B76,SUMMARY!$A$5:$BT$4995,7,0))</f>
        <v/>
      </c>
      <c r="H76" s="131" t="str">
        <f>IF(ISNA(VLOOKUP($B76,SUMMARY!$A$5:$BT$4995,3,0)),"",VLOOKUP($B76,SUMMARY!$A$5:$BT$4995,3,0))</f>
        <v/>
      </c>
      <c r="I76" s="133" t="str">
        <f>IF(ISNA(VLOOKUP($B76,SUMMARY!$A$5:$BT$4995,11,0)),"",VLOOKUP($B76,SUMMARY!$A$5:$BT$4995,11,0))</f>
        <v/>
      </c>
      <c r="J76" s="133" t="str">
        <f>IF(ISNA(VLOOKUP($B76,SUMMARY!$A$5:$BT$4995,22,0)),"",VLOOKUP($B76,SUMMARY!$A$5:$BT$4995,22,0))</f>
        <v/>
      </c>
      <c r="K76" s="133" t="str">
        <f>IF(ISNA(VLOOKUP($B76,SUMMARY!$A$5:$BT$4995,23,0)),"",VLOOKUP($B76,SUMMARY!$A$5:$BT$4995,23,0))</f>
        <v/>
      </c>
      <c r="L76" s="133" t="str">
        <f>IF(ISNA(VLOOKUP($B76,SUMMARY!$A$5:$BT$4995,24,0)),"",VLOOKUP($B76,SUMMARY!$A$5:$BT$4995,24,0))</f>
        <v/>
      </c>
      <c r="M76" s="96" t="s">
        <v>87</v>
      </c>
      <c r="N76" s="387">
        <f t="shared" si="10"/>
        <v>0</v>
      </c>
      <c r="O76" s="387">
        <f t="shared" si="14"/>
        <v>0</v>
      </c>
      <c r="P76" s="387">
        <f t="shared" si="11"/>
        <v>0</v>
      </c>
      <c r="Q76" s="387">
        <f t="shared" si="12"/>
        <v>0</v>
      </c>
      <c r="R76" s="387">
        <f t="shared" si="13"/>
        <v>0</v>
      </c>
    </row>
    <row r="77" spans="1:18" s="93" customFormat="1" x14ac:dyDescent="0.2">
      <c r="B77" s="129"/>
      <c r="C77" s="130" t="str">
        <f>IF(ISNA(VLOOKUP($B77,SUMMARY!$A$5:$BT$4995,4,0)),"",VLOOKUP($B77,SUMMARY!$A$5:$BT$4995,4,0))</f>
        <v/>
      </c>
      <c r="D77" s="131" t="str">
        <f>IF(ISNA(VLOOKUP($B77,SUMMARY!$A$5:$BT$4995,5,0)),"",VLOOKUP($B77,SUMMARY!$A$5:$BT$4995,5,0))</f>
        <v/>
      </c>
      <c r="E77" s="131" t="str">
        <f>IF(ISNA(VLOOKUP($B77,SUMMARY!$A$5:$BT$4995,6,0)),"",VLOOKUP($B77,SUMMARY!$A$5:$BT$4995,6,0))</f>
        <v/>
      </c>
      <c r="F77" s="131" t="str">
        <f>IF(ISNA(VLOOKUP($B77,SUMMARY!$A$5:$BT$4995,10,0)),"",VLOOKUP($B77,SUMMARY!$A$5:$BT$4995,10,0))</f>
        <v/>
      </c>
      <c r="G77" s="131" t="str">
        <f>IF(ISNA(VLOOKUP($B77,SUMMARY!$A$5:$BT$4995,7,0)),"",VLOOKUP($B77,SUMMARY!$A$5:$BT$4995,7,0))</f>
        <v/>
      </c>
      <c r="H77" s="131" t="str">
        <f>IF(ISNA(VLOOKUP($B77,SUMMARY!$A$5:$BT$4995,3,0)),"",VLOOKUP($B77,SUMMARY!$A$5:$BT$4995,3,0))</f>
        <v/>
      </c>
      <c r="I77" s="133" t="str">
        <f>IF(ISNA(VLOOKUP($B77,SUMMARY!$A$5:$BT$4995,11,0)),"",VLOOKUP($B77,SUMMARY!$A$5:$BT$4995,11,0))</f>
        <v/>
      </c>
      <c r="J77" s="133" t="str">
        <f>IF(ISNA(VLOOKUP($B77,SUMMARY!$A$5:$BT$4995,22,0)),"",VLOOKUP($B77,SUMMARY!$A$5:$BT$4995,22,0))</f>
        <v/>
      </c>
      <c r="K77" s="133" t="str">
        <f>IF(ISNA(VLOOKUP($B77,SUMMARY!$A$5:$BT$4995,23,0)),"",VLOOKUP($B77,SUMMARY!$A$5:$BT$4995,23,0))</f>
        <v/>
      </c>
      <c r="L77" s="133" t="str">
        <f>IF(ISNA(VLOOKUP($B77,SUMMARY!$A$5:$BT$4995,24,0)),"",VLOOKUP($B77,SUMMARY!$A$5:$BT$4995,24,0))</f>
        <v/>
      </c>
      <c r="M77" s="96" t="s">
        <v>87</v>
      </c>
      <c r="N77" s="387">
        <f t="shared" si="10"/>
        <v>0</v>
      </c>
      <c r="O77" s="387">
        <f t="shared" si="14"/>
        <v>0</v>
      </c>
      <c r="P77" s="387">
        <f t="shared" si="11"/>
        <v>0</v>
      </c>
      <c r="Q77" s="387">
        <f t="shared" si="12"/>
        <v>0</v>
      </c>
      <c r="R77" s="387">
        <f t="shared" si="13"/>
        <v>0</v>
      </c>
    </row>
    <row r="78" spans="1:18" s="93" customFormat="1" x14ac:dyDescent="0.2">
      <c r="B78" s="129"/>
      <c r="C78" s="130" t="str">
        <f>IF(ISNA(VLOOKUP($B78,SUMMARY!$A$5:$BT$4995,4,0)),"",VLOOKUP($B78,SUMMARY!$A$5:$BT$4995,4,0))</f>
        <v/>
      </c>
      <c r="D78" s="131" t="str">
        <f>IF(ISNA(VLOOKUP($B78,SUMMARY!$A$5:$BT$4995,5,0)),"",VLOOKUP($B78,SUMMARY!$A$5:$BT$4995,5,0))</f>
        <v/>
      </c>
      <c r="E78" s="131" t="str">
        <f>IF(ISNA(VLOOKUP($B78,SUMMARY!$A$5:$BT$4995,6,0)),"",VLOOKUP($B78,SUMMARY!$A$5:$BT$4995,6,0))</f>
        <v/>
      </c>
      <c r="F78" s="131" t="str">
        <f>IF(ISNA(VLOOKUP($B78,SUMMARY!$A$5:$BT$4995,10,0)),"",VLOOKUP($B78,SUMMARY!$A$5:$BT$4995,10,0))</f>
        <v/>
      </c>
      <c r="G78" s="131" t="str">
        <f>IF(ISNA(VLOOKUP($B78,SUMMARY!$A$5:$BT$4995,7,0)),"",VLOOKUP($B78,SUMMARY!$A$5:$BT$4995,7,0))</f>
        <v/>
      </c>
      <c r="H78" s="131" t="str">
        <f>IF(ISNA(VLOOKUP($B78,SUMMARY!$A$5:$BT$4995,3,0)),"",VLOOKUP($B78,SUMMARY!$A$5:$BT$4995,3,0))</f>
        <v/>
      </c>
      <c r="I78" s="133" t="str">
        <f>IF(ISNA(VLOOKUP($B78,SUMMARY!$A$5:$BT$4995,11,0)),"",VLOOKUP($B78,SUMMARY!$A$5:$BT$4995,11,0))</f>
        <v/>
      </c>
      <c r="J78" s="133" t="str">
        <f>IF(ISNA(VLOOKUP($B78,SUMMARY!$A$5:$BT$4995,22,0)),"",VLOOKUP($B78,SUMMARY!$A$5:$BT$4995,22,0))</f>
        <v/>
      </c>
      <c r="K78" s="133" t="str">
        <f>IF(ISNA(VLOOKUP($B78,SUMMARY!$A$5:$BT$4995,23,0)),"",VLOOKUP($B78,SUMMARY!$A$5:$BT$4995,23,0))</f>
        <v/>
      </c>
      <c r="L78" s="133" t="str">
        <f>IF(ISNA(VLOOKUP($B78,SUMMARY!$A$5:$BT$4995,24,0)),"",VLOOKUP($B78,SUMMARY!$A$5:$BT$4995,24,0))</f>
        <v/>
      </c>
      <c r="M78" s="96" t="s">
        <v>87</v>
      </c>
      <c r="N78" s="387">
        <f t="shared" si="10"/>
        <v>0</v>
      </c>
      <c r="O78" s="387">
        <f t="shared" si="14"/>
        <v>0</v>
      </c>
      <c r="P78" s="387">
        <f t="shared" si="11"/>
        <v>0</v>
      </c>
      <c r="Q78" s="387">
        <f t="shared" si="12"/>
        <v>0</v>
      </c>
      <c r="R78" s="387">
        <f t="shared" si="13"/>
        <v>0</v>
      </c>
    </row>
    <row r="79" spans="1:18" s="93" customFormat="1" x14ac:dyDescent="0.2">
      <c r="B79" s="129"/>
      <c r="C79" s="130" t="str">
        <f>IF(ISNA(VLOOKUP($B79,SUMMARY!$A$5:$BT$4995,4,0)),"",VLOOKUP($B79,SUMMARY!$A$5:$BT$4995,4,0))</f>
        <v/>
      </c>
      <c r="D79" s="131" t="str">
        <f>IF(ISNA(VLOOKUP($B79,SUMMARY!$A$5:$BT$4995,5,0)),"",VLOOKUP($B79,SUMMARY!$A$5:$BT$4995,5,0))</f>
        <v/>
      </c>
      <c r="E79" s="131" t="str">
        <f>IF(ISNA(VLOOKUP($B79,SUMMARY!$A$5:$BT$4995,6,0)),"",VLOOKUP($B79,SUMMARY!$A$5:$BT$4995,6,0))</f>
        <v/>
      </c>
      <c r="F79" s="131" t="str">
        <f>IF(ISNA(VLOOKUP($B79,SUMMARY!$A$5:$BT$4995,10,0)),"",VLOOKUP($B79,SUMMARY!$A$5:$BT$4995,10,0))</f>
        <v/>
      </c>
      <c r="G79" s="131" t="str">
        <f>IF(ISNA(VLOOKUP($B79,SUMMARY!$A$5:$BT$4995,7,0)),"",VLOOKUP($B79,SUMMARY!$A$5:$BT$4995,7,0))</f>
        <v/>
      </c>
      <c r="H79" s="131" t="str">
        <f>IF(ISNA(VLOOKUP($B79,SUMMARY!$A$5:$BT$4995,3,0)),"",VLOOKUP($B79,SUMMARY!$A$5:$BT$4995,3,0))</f>
        <v/>
      </c>
      <c r="I79" s="133" t="str">
        <f>IF(ISNA(VLOOKUP($B79,SUMMARY!$A$5:$BT$4995,11,0)),"",VLOOKUP($B79,SUMMARY!$A$5:$BT$4995,11,0))</f>
        <v/>
      </c>
      <c r="J79" s="133" t="str">
        <f>IF(ISNA(VLOOKUP($B79,SUMMARY!$A$5:$BT$4995,22,0)),"",VLOOKUP($B79,SUMMARY!$A$5:$BT$4995,22,0))</f>
        <v/>
      </c>
      <c r="K79" s="133" t="str">
        <f>IF(ISNA(VLOOKUP($B79,SUMMARY!$A$5:$BT$4995,23,0)),"",VLOOKUP($B79,SUMMARY!$A$5:$BT$4995,23,0))</f>
        <v/>
      </c>
      <c r="L79" s="133" t="str">
        <f>IF(ISNA(VLOOKUP($B79,SUMMARY!$A$5:$BT$4995,24,0)),"",VLOOKUP($B79,SUMMARY!$A$5:$BT$4995,24,0))</f>
        <v/>
      </c>
      <c r="M79" s="96" t="s">
        <v>87</v>
      </c>
      <c r="N79" s="387">
        <f t="shared" si="10"/>
        <v>0</v>
      </c>
      <c r="O79" s="387">
        <f t="shared" si="14"/>
        <v>0</v>
      </c>
      <c r="P79" s="387">
        <f t="shared" si="11"/>
        <v>0</v>
      </c>
      <c r="Q79" s="387">
        <f t="shared" si="12"/>
        <v>0</v>
      </c>
      <c r="R79" s="387">
        <f t="shared" si="13"/>
        <v>0</v>
      </c>
    </row>
    <row r="80" spans="1:18" s="93" customFormat="1" x14ac:dyDescent="0.2">
      <c r="B80" s="129"/>
      <c r="C80" s="130" t="str">
        <f>IF(ISNA(VLOOKUP($B80,SUMMARY!$A$5:$BT$4995,4,0)),"",VLOOKUP($B80,SUMMARY!$A$5:$BT$4995,4,0))</f>
        <v/>
      </c>
      <c r="D80" s="131" t="str">
        <f>IF(ISNA(VLOOKUP($B80,SUMMARY!$A$5:$BT$4995,5,0)),"",VLOOKUP($B80,SUMMARY!$A$5:$BT$4995,5,0))</f>
        <v/>
      </c>
      <c r="E80" s="131" t="str">
        <f>IF(ISNA(VLOOKUP($B80,SUMMARY!$A$5:$BT$4995,6,0)),"",VLOOKUP($B80,SUMMARY!$A$5:$BT$4995,6,0))</f>
        <v/>
      </c>
      <c r="F80" s="131" t="str">
        <f>IF(ISNA(VLOOKUP($B80,SUMMARY!$A$5:$BT$4995,10,0)),"",VLOOKUP($B80,SUMMARY!$A$5:$BT$4995,10,0))</f>
        <v/>
      </c>
      <c r="G80" s="131" t="str">
        <f>IF(ISNA(VLOOKUP($B80,SUMMARY!$A$5:$BT$4995,7,0)),"",VLOOKUP($B80,SUMMARY!$A$5:$BT$4995,7,0))</f>
        <v/>
      </c>
      <c r="H80" s="131" t="str">
        <f>IF(ISNA(VLOOKUP($B80,SUMMARY!$A$5:$BT$4995,3,0)),"",VLOOKUP($B80,SUMMARY!$A$5:$BT$4995,3,0))</f>
        <v/>
      </c>
      <c r="I80" s="133" t="str">
        <f>IF(ISNA(VLOOKUP($B80,SUMMARY!$A$5:$BT$4995,11,0)),"",VLOOKUP($B80,SUMMARY!$A$5:$BT$4995,11,0))</f>
        <v/>
      </c>
      <c r="J80" s="133" t="str">
        <f>IF(ISNA(VLOOKUP($B80,SUMMARY!$A$5:$BT$4995,22,0)),"",VLOOKUP($B80,SUMMARY!$A$5:$BT$4995,22,0))</f>
        <v/>
      </c>
      <c r="K80" s="133" t="str">
        <f>IF(ISNA(VLOOKUP($B80,SUMMARY!$A$5:$BT$4995,23,0)),"",VLOOKUP($B80,SUMMARY!$A$5:$BT$4995,23,0))</f>
        <v/>
      </c>
      <c r="L80" s="133" t="str">
        <f>IF(ISNA(VLOOKUP($B80,SUMMARY!$A$5:$BT$4995,24,0)),"",VLOOKUP($B80,SUMMARY!$A$5:$BT$4995,24,0))</f>
        <v/>
      </c>
      <c r="M80" s="96" t="s">
        <v>87</v>
      </c>
      <c r="N80" s="387">
        <f t="shared" si="10"/>
        <v>0</v>
      </c>
      <c r="O80" s="387">
        <f t="shared" si="14"/>
        <v>0</v>
      </c>
      <c r="P80" s="387">
        <f t="shared" si="11"/>
        <v>0</v>
      </c>
      <c r="Q80" s="387">
        <f t="shared" si="12"/>
        <v>0</v>
      </c>
      <c r="R80" s="387">
        <f t="shared" si="13"/>
        <v>0</v>
      </c>
    </row>
    <row r="81" spans="2:18" s="93" customFormat="1" x14ac:dyDescent="0.2">
      <c r="B81" s="129"/>
      <c r="C81" s="130" t="str">
        <f>IF(ISNA(VLOOKUP($B81,SUMMARY!$A$5:$BT$4995,4,0)),"",VLOOKUP($B81,SUMMARY!$A$5:$BT$4995,4,0))</f>
        <v/>
      </c>
      <c r="D81" s="131" t="str">
        <f>IF(ISNA(VLOOKUP($B81,SUMMARY!$A$5:$BT$4995,5,0)),"",VLOOKUP($B81,SUMMARY!$A$5:$BT$4995,5,0))</f>
        <v/>
      </c>
      <c r="E81" s="131" t="str">
        <f>IF(ISNA(VLOOKUP($B81,SUMMARY!$A$5:$BT$4995,6,0)),"",VLOOKUP($B81,SUMMARY!$A$5:$BT$4995,6,0))</f>
        <v/>
      </c>
      <c r="F81" s="131" t="str">
        <f>IF(ISNA(VLOOKUP($B81,SUMMARY!$A$5:$BT$4995,10,0)),"",VLOOKUP($B81,SUMMARY!$A$5:$BT$4995,10,0))</f>
        <v/>
      </c>
      <c r="G81" s="131" t="str">
        <f>IF(ISNA(VLOOKUP($B81,SUMMARY!$A$5:$BT$4995,7,0)),"",VLOOKUP($B81,SUMMARY!$A$5:$BT$4995,7,0))</f>
        <v/>
      </c>
      <c r="H81" s="131" t="str">
        <f>IF(ISNA(VLOOKUP($B81,SUMMARY!$A$5:$BT$4995,3,0)),"",VLOOKUP($B81,SUMMARY!$A$5:$BT$4995,3,0))</f>
        <v/>
      </c>
      <c r="I81" s="133" t="str">
        <f>IF(ISNA(VLOOKUP($B81,SUMMARY!$A$5:$BT$4995,11,0)),"",VLOOKUP($B81,SUMMARY!$A$5:$BT$4995,11,0))</f>
        <v/>
      </c>
      <c r="J81" s="133" t="str">
        <f>IF(ISNA(VLOOKUP($B81,SUMMARY!$A$5:$BT$4995,22,0)),"",VLOOKUP($B81,SUMMARY!$A$5:$BT$4995,22,0))</f>
        <v/>
      </c>
      <c r="K81" s="133" t="str">
        <f>IF(ISNA(VLOOKUP($B81,SUMMARY!$A$5:$BT$4995,23,0)),"",VLOOKUP($B81,SUMMARY!$A$5:$BT$4995,23,0))</f>
        <v/>
      </c>
      <c r="L81" s="133" t="str">
        <f>IF(ISNA(VLOOKUP($B81,SUMMARY!$A$5:$BT$4995,24,0)),"",VLOOKUP($B81,SUMMARY!$A$5:$BT$4995,24,0))</f>
        <v/>
      </c>
      <c r="M81" s="96" t="s">
        <v>87</v>
      </c>
      <c r="N81" s="387">
        <f t="shared" si="10"/>
        <v>0</v>
      </c>
      <c r="O81" s="387">
        <f t="shared" si="14"/>
        <v>0</v>
      </c>
      <c r="P81" s="387">
        <f t="shared" si="11"/>
        <v>0</v>
      </c>
      <c r="Q81" s="387">
        <f t="shared" si="12"/>
        <v>0</v>
      </c>
      <c r="R81" s="387">
        <f t="shared" si="13"/>
        <v>0</v>
      </c>
    </row>
    <row r="82" spans="2:18" s="93" customFormat="1" x14ac:dyDescent="0.2">
      <c r="B82" s="129"/>
      <c r="C82" s="130" t="str">
        <f>IF(ISNA(VLOOKUP($B82,SUMMARY!$A$5:$BT$4995,4,0)),"",VLOOKUP($B82,SUMMARY!$A$5:$BT$4995,4,0))</f>
        <v/>
      </c>
      <c r="D82" s="131" t="str">
        <f>IF(ISNA(VLOOKUP($B82,SUMMARY!$A$5:$BT$4995,5,0)),"",VLOOKUP($B82,SUMMARY!$A$5:$BT$4995,5,0))</f>
        <v/>
      </c>
      <c r="E82" s="131" t="str">
        <f>IF(ISNA(VLOOKUP($B82,SUMMARY!$A$5:$BT$4995,6,0)),"",VLOOKUP($B82,SUMMARY!$A$5:$BT$4995,6,0))</f>
        <v/>
      </c>
      <c r="F82" s="131" t="str">
        <f>IF(ISNA(VLOOKUP($B82,SUMMARY!$A$5:$BT$4995,10,0)),"",VLOOKUP($B82,SUMMARY!$A$5:$BT$4995,10,0))</f>
        <v/>
      </c>
      <c r="G82" s="131" t="str">
        <f>IF(ISNA(VLOOKUP($B82,SUMMARY!$A$5:$BT$4995,7,0)),"",VLOOKUP($B82,SUMMARY!$A$5:$BT$4995,7,0))</f>
        <v/>
      </c>
      <c r="H82" s="131" t="str">
        <f>IF(ISNA(VLOOKUP($B82,SUMMARY!$A$5:$BT$4995,3,0)),"",VLOOKUP($B82,SUMMARY!$A$5:$BT$4995,3,0))</f>
        <v/>
      </c>
      <c r="I82" s="133" t="str">
        <f>IF(ISNA(VLOOKUP($B82,SUMMARY!$A$5:$BT$4995,11,0)),"",VLOOKUP($B82,SUMMARY!$A$5:$BT$4995,11,0))</f>
        <v/>
      </c>
      <c r="J82" s="133" t="str">
        <f>IF(ISNA(VLOOKUP($B82,SUMMARY!$A$5:$BT$4995,22,0)),"",VLOOKUP($B82,SUMMARY!$A$5:$BT$4995,22,0))</f>
        <v/>
      </c>
      <c r="K82" s="133" t="str">
        <f>IF(ISNA(VLOOKUP($B82,SUMMARY!$A$5:$BT$4995,23,0)),"",VLOOKUP($B82,SUMMARY!$A$5:$BT$4995,23,0))</f>
        <v/>
      </c>
      <c r="L82" s="133" t="str">
        <f>IF(ISNA(VLOOKUP($B82,SUMMARY!$A$5:$BT$4995,24,0)),"",VLOOKUP($B82,SUMMARY!$A$5:$BT$4995,24,0))</f>
        <v/>
      </c>
      <c r="M82" s="96" t="s">
        <v>87</v>
      </c>
      <c r="N82" s="387">
        <f t="shared" si="10"/>
        <v>0</v>
      </c>
      <c r="O82" s="387">
        <f t="shared" si="14"/>
        <v>0</v>
      </c>
      <c r="P82" s="387">
        <f t="shared" si="11"/>
        <v>0</v>
      </c>
      <c r="Q82" s="387">
        <f t="shared" si="12"/>
        <v>0</v>
      </c>
      <c r="R82" s="387">
        <f t="shared" si="13"/>
        <v>0</v>
      </c>
    </row>
    <row r="83" spans="2:18" s="93" customFormat="1" x14ac:dyDescent="0.2">
      <c r="B83" s="129"/>
      <c r="C83" s="130" t="str">
        <f>IF(ISNA(VLOOKUP($B83,SUMMARY!$A$5:$BT$4995,4,0)),"",VLOOKUP($B83,SUMMARY!$A$5:$BT$4995,4,0))</f>
        <v/>
      </c>
      <c r="D83" s="131" t="str">
        <f>IF(ISNA(VLOOKUP($B83,SUMMARY!$A$5:$BT$4995,5,0)),"",VLOOKUP($B83,SUMMARY!$A$5:$BT$4995,5,0))</f>
        <v/>
      </c>
      <c r="E83" s="131" t="str">
        <f>IF(ISNA(VLOOKUP($B83,SUMMARY!$A$5:$BT$4995,6,0)),"",VLOOKUP($B83,SUMMARY!$A$5:$BT$4995,6,0))</f>
        <v/>
      </c>
      <c r="F83" s="131" t="str">
        <f>IF(ISNA(VLOOKUP($B83,SUMMARY!$A$5:$BT$4995,10,0)),"",VLOOKUP($B83,SUMMARY!$A$5:$BT$4995,10,0))</f>
        <v/>
      </c>
      <c r="G83" s="131" t="str">
        <f>IF(ISNA(VLOOKUP($B83,SUMMARY!$A$5:$BT$4995,7,0)),"",VLOOKUP($B83,SUMMARY!$A$5:$BT$4995,7,0))</f>
        <v/>
      </c>
      <c r="H83" s="131" t="str">
        <f>IF(ISNA(VLOOKUP($B83,SUMMARY!$A$5:$BT$4995,3,0)),"",VLOOKUP($B83,SUMMARY!$A$5:$BT$4995,3,0))</f>
        <v/>
      </c>
      <c r="I83" s="133" t="str">
        <f>IF(ISNA(VLOOKUP($B83,SUMMARY!$A$5:$BT$4995,11,0)),"",VLOOKUP($B83,SUMMARY!$A$5:$BT$4995,11,0))</f>
        <v/>
      </c>
      <c r="J83" s="133" t="str">
        <f>IF(ISNA(VLOOKUP($B83,SUMMARY!$A$5:$BT$4995,22,0)),"",VLOOKUP($B83,SUMMARY!$A$5:$BT$4995,22,0))</f>
        <v/>
      </c>
      <c r="K83" s="133" t="str">
        <f>IF(ISNA(VLOOKUP($B83,SUMMARY!$A$5:$BT$4995,23,0)),"",VLOOKUP($B83,SUMMARY!$A$5:$BT$4995,23,0))</f>
        <v/>
      </c>
      <c r="L83" s="133" t="str">
        <f>IF(ISNA(VLOOKUP($B83,SUMMARY!$A$5:$BT$4995,24,0)),"",VLOOKUP($B83,SUMMARY!$A$5:$BT$4995,24,0))</f>
        <v/>
      </c>
      <c r="M83" s="96" t="s">
        <v>87</v>
      </c>
      <c r="N83" s="387">
        <f t="shared" si="10"/>
        <v>0</v>
      </c>
      <c r="O83" s="387">
        <f t="shared" si="14"/>
        <v>0</v>
      </c>
      <c r="P83" s="387">
        <f t="shared" si="11"/>
        <v>0</v>
      </c>
      <c r="Q83" s="387">
        <f t="shared" si="12"/>
        <v>0</v>
      </c>
      <c r="R83" s="387">
        <f t="shared" si="13"/>
        <v>0</v>
      </c>
    </row>
    <row r="84" spans="2:18" s="93" customFormat="1" x14ac:dyDescent="0.2">
      <c r="B84" s="129"/>
      <c r="C84" s="130" t="str">
        <f>IF(ISNA(VLOOKUP($B84,SUMMARY!$A$5:$BT$4995,4,0)),"",VLOOKUP($B84,SUMMARY!$A$5:$BT$4995,4,0))</f>
        <v/>
      </c>
      <c r="D84" s="131" t="str">
        <f>IF(ISNA(VLOOKUP($B84,SUMMARY!$A$5:$BT$4995,5,0)),"",VLOOKUP($B84,SUMMARY!$A$5:$BT$4995,5,0))</f>
        <v/>
      </c>
      <c r="E84" s="131" t="str">
        <f>IF(ISNA(VLOOKUP($B84,SUMMARY!$A$5:$BT$4995,6,0)),"",VLOOKUP($B84,SUMMARY!$A$5:$BT$4995,6,0))</f>
        <v/>
      </c>
      <c r="F84" s="131" t="str">
        <f>IF(ISNA(VLOOKUP($B84,SUMMARY!$A$5:$BT$4995,10,0)),"",VLOOKUP($B84,SUMMARY!$A$5:$BT$4995,10,0))</f>
        <v/>
      </c>
      <c r="G84" s="131" t="str">
        <f>IF(ISNA(VLOOKUP($B84,SUMMARY!$A$5:$BT$4995,7,0)),"",VLOOKUP($B84,SUMMARY!$A$5:$BT$4995,7,0))</f>
        <v/>
      </c>
      <c r="H84" s="131" t="str">
        <f>IF(ISNA(VLOOKUP($B84,SUMMARY!$A$5:$BT$4995,3,0)),"",VLOOKUP($B84,SUMMARY!$A$5:$BT$4995,3,0))</f>
        <v/>
      </c>
      <c r="I84" s="133" t="str">
        <f>IF(ISNA(VLOOKUP($B84,SUMMARY!$A$5:$BT$4995,11,0)),"",VLOOKUP($B84,SUMMARY!$A$5:$BT$4995,11,0))</f>
        <v/>
      </c>
      <c r="J84" s="133" t="str">
        <f>IF(ISNA(VLOOKUP($B84,SUMMARY!$A$5:$BT$4995,22,0)),"",VLOOKUP($B84,SUMMARY!$A$5:$BT$4995,22,0))</f>
        <v/>
      </c>
      <c r="K84" s="133" t="str">
        <f>IF(ISNA(VLOOKUP($B84,SUMMARY!$A$5:$BT$4995,23,0)),"",VLOOKUP($B84,SUMMARY!$A$5:$BT$4995,23,0))</f>
        <v/>
      </c>
      <c r="L84" s="133" t="str">
        <f>IF(ISNA(VLOOKUP($B84,SUMMARY!$A$5:$BT$4995,24,0)),"",VLOOKUP($B84,SUMMARY!$A$5:$BT$4995,24,0))</f>
        <v/>
      </c>
      <c r="M84" s="96" t="s">
        <v>87</v>
      </c>
      <c r="N84" s="387">
        <f t="shared" si="10"/>
        <v>0</v>
      </c>
      <c r="O84" s="387">
        <f t="shared" si="14"/>
        <v>0</v>
      </c>
      <c r="P84" s="387">
        <f t="shared" si="11"/>
        <v>0</v>
      </c>
      <c r="Q84" s="387">
        <f t="shared" si="12"/>
        <v>0</v>
      </c>
      <c r="R84" s="387">
        <f t="shared" si="13"/>
        <v>0</v>
      </c>
    </row>
    <row r="85" spans="2:18" s="93" customFormat="1" x14ac:dyDescent="0.2">
      <c r="B85" s="129"/>
      <c r="C85" s="400" t="s">
        <v>93</v>
      </c>
      <c r="D85" s="401"/>
      <c r="E85" s="401"/>
      <c r="F85" s="401"/>
      <c r="G85" s="402"/>
      <c r="H85" s="134" t="str">
        <f>IF(ISNA(VLOOKUP($B85,SUMMARY!$A$5:$BT$4995,3,0)),"",VLOOKUP($B85,SUMMARY!$A$5:$BT$4995,3,0))</f>
        <v/>
      </c>
      <c r="I85" s="139"/>
      <c r="J85" s="135">
        <f>SUM(J61:J84)</f>
        <v>239663</v>
      </c>
      <c r="K85" s="135">
        <f>SUM(K61:K84)</f>
        <v>1085</v>
      </c>
      <c r="L85" s="136">
        <f>SUM(L61:L84)</f>
        <v>3254</v>
      </c>
      <c r="M85" s="137"/>
      <c r="N85" s="136">
        <f>SUM(N61:N84)</f>
        <v>83474.368421052626</v>
      </c>
      <c r="O85" s="136">
        <f>SUM(O61:O84)</f>
        <v>160527.63157894733</v>
      </c>
      <c r="P85" s="136">
        <f>SUM(P61:P84)</f>
        <v>155851</v>
      </c>
      <c r="Q85" s="136">
        <f>SUM(Q61:Q84)</f>
        <v>3117.0200000000004</v>
      </c>
      <c r="R85" s="136">
        <f>SUM(R61:R84)</f>
        <v>1558.5100000000002</v>
      </c>
    </row>
    <row r="86" spans="2:18" s="93" customFormat="1" x14ac:dyDescent="0.2">
      <c r="B86" s="129">
        <v>51</v>
      </c>
      <c r="C86" s="130">
        <f>IF(ISNA(VLOOKUP($B86,SUMMARY!$A$5:$BT$4995,4,0)),"",VLOOKUP($B86,SUMMARY!$A$5:$BT$4995,4,0))</f>
        <v>0</v>
      </c>
      <c r="D86" s="131">
        <f>IF(ISNA(VLOOKUP($B86,SUMMARY!$A$5:$BT$4995,5,0)),"",VLOOKUP($B86,SUMMARY!$A$5:$BT$4995,5,0))</f>
        <v>0</v>
      </c>
      <c r="E86" s="131" t="str">
        <f>IF(ISNA(VLOOKUP($B86,SUMMARY!$A$5:$BT$4995,6,0)),"",VLOOKUP($B86,SUMMARY!$A$5:$BT$4995,6,0))</f>
        <v>AAAAA0000AST001</v>
      </c>
      <c r="F86" s="131" t="str">
        <f>IF(ISNA(VLOOKUP($B86,SUMMARY!$A$5:$BT$4995,10,0)),"",VLOOKUP($B86,SUMMARY!$A$5:$BT$4995,10,0))</f>
        <v>NKW</v>
      </c>
      <c r="G86" s="131">
        <f>IF(ISNA(VLOOKUP($B86,SUMMARY!$A$5:$BT$4995,7,0)),"",VLOOKUP($B86,SUMMARY!$A$5:$BT$4995,7,0))</f>
        <v>0</v>
      </c>
      <c r="H86" s="131" t="str">
        <f>IF(ISNA(VLOOKUP($B86,SUMMARY!$A$5:$BT$4995,3,0)),"",VLOOKUP($B86,SUMMARY!$A$5:$BT$4995,3,0))</f>
        <v>JUNE</v>
      </c>
      <c r="I86" s="133">
        <f>IF(ISNA(VLOOKUP($B86,SUMMARY!$A$5:$BT$4995,11,0)),"",VLOOKUP($B86,SUMMARY!$A$5:$BT$4995,11,0))</f>
        <v>61400</v>
      </c>
      <c r="J86" s="133">
        <f>IF(ISNA(VLOOKUP($B86,SUMMARY!$A$5:$BT$4995,22,0)),"",VLOOKUP($B86,SUMMARY!$A$5:$BT$4995,22,0))+1</f>
        <v>7590</v>
      </c>
      <c r="K86" s="133">
        <f>IF(ISNA(VLOOKUP($B86,SUMMARY!$A$5:$BT$4995,23,0)),"",VLOOKUP($B86,SUMMARY!$A$5:$BT$4995,23,0))</f>
        <v>0</v>
      </c>
      <c r="L86" s="133">
        <f>IF(ISNA(VLOOKUP($B86,SUMMARY!$A$5:$BT$4995,24,0)),"",VLOOKUP($B86,SUMMARY!$A$5:$BT$4995,24,0))</f>
        <v>0</v>
      </c>
      <c r="M86" s="96" t="s">
        <v>87</v>
      </c>
      <c r="N86" s="387">
        <f>IF(M86="F",0,SUM(J86:L86)*$Q$9)</f>
        <v>2596.5789473684213</v>
      </c>
      <c r="O86" s="387">
        <f>SUM(J86:L86)-N86</f>
        <v>4993.4210526315783</v>
      </c>
      <c r="P86" s="387">
        <f>ROUND(O86*12/12.36,0)</f>
        <v>4848</v>
      </c>
      <c r="Q86" s="387">
        <f>+P86*2%</f>
        <v>96.960000000000008</v>
      </c>
      <c r="R86" s="387">
        <f>+P86*1%</f>
        <v>48.480000000000004</v>
      </c>
    </row>
    <row r="87" spans="2:18" s="93" customFormat="1" x14ac:dyDescent="0.2">
      <c r="B87" s="129">
        <v>54</v>
      </c>
      <c r="C87" s="130">
        <f>IF(ISNA(VLOOKUP($B87,SUMMARY!$A$5:$BT$4995,4,0)),"",VLOOKUP($B87,SUMMARY!$A$5:$BT$4995,4,0))</f>
        <v>0</v>
      </c>
      <c r="D87" s="131">
        <f>IF(ISNA(VLOOKUP($B87,SUMMARY!$A$5:$BT$4995,5,0)),"",VLOOKUP($B87,SUMMARY!$A$5:$BT$4995,5,0))</f>
        <v>0</v>
      </c>
      <c r="E87" s="131" t="str">
        <f>IF(ISNA(VLOOKUP($B87,SUMMARY!$A$5:$BT$4995,6,0)),"",VLOOKUP($B87,SUMMARY!$A$5:$BT$4995,6,0))</f>
        <v>AAAAA0000AST001</v>
      </c>
      <c r="F87" s="131" t="str">
        <f>IF(ISNA(VLOOKUP($B87,SUMMARY!$A$5:$BT$4995,10,0)),"",VLOOKUP($B87,SUMMARY!$A$5:$BT$4995,10,0))</f>
        <v>PPP</v>
      </c>
      <c r="G87" s="131">
        <f>IF(ISNA(VLOOKUP($B87,SUMMARY!$A$5:$BT$4995,7,0)),"",VLOOKUP($B87,SUMMARY!$A$5:$BT$4995,7,0))</f>
        <v>0</v>
      </c>
      <c r="H87" s="131" t="str">
        <f>IF(ISNA(VLOOKUP($B87,SUMMARY!$A$5:$BT$4995,3,0)),"",VLOOKUP($B87,SUMMARY!$A$5:$BT$4995,3,0))</f>
        <v>JULY</v>
      </c>
      <c r="I87" s="133">
        <f>IF(ISNA(VLOOKUP($B87,SUMMARY!$A$5:$BT$4995,11,0)),"",VLOOKUP($B87,SUMMARY!$A$5:$BT$4995,11,0))</f>
        <v>500000</v>
      </c>
      <c r="J87" s="133">
        <f>IF(ISNA(VLOOKUP($B87,SUMMARY!$A$5:$BT$4995,22,0)),"",VLOOKUP($B87,SUMMARY!$A$5:$BT$4995,22,0))+1</f>
        <v>61801</v>
      </c>
      <c r="K87" s="133">
        <f>IF(ISNA(VLOOKUP($B87,SUMMARY!$A$5:$BT$4995,23,0)),"",VLOOKUP($B87,SUMMARY!$A$5:$BT$4995,23,0))</f>
        <v>0</v>
      </c>
      <c r="L87" s="133">
        <f>IF(ISNA(VLOOKUP($B87,SUMMARY!$A$5:$BT$4995,24,0)),"",VLOOKUP($B87,SUMMARY!$A$5:$BT$4995,24,0))</f>
        <v>0</v>
      </c>
      <c r="M87" s="96" t="s">
        <v>87</v>
      </c>
      <c r="N87" s="387">
        <f t="shared" ref="N87:N109" si="15">IF(M87="F",0,SUM(J87:L87)*$Q$9)</f>
        <v>21142.447368421053</v>
      </c>
      <c r="O87" s="387">
        <f>SUM(J87:L87)-N87</f>
        <v>40658.552631578947</v>
      </c>
      <c r="P87" s="387">
        <f t="shared" ref="P87:P134" si="16">ROUND(O87*12/12.36,0)</f>
        <v>39474</v>
      </c>
      <c r="Q87" s="387">
        <f t="shared" ref="Q87:Q134" si="17">+P87*2%</f>
        <v>789.48</v>
      </c>
      <c r="R87" s="387">
        <f t="shared" ref="R87:R109" si="18">+P87*1%</f>
        <v>394.74</v>
      </c>
    </row>
    <row r="88" spans="2:18" s="93" customFormat="1" x14ac:dyDescent="0.2">
      <c r="B88" s="129">
        <v>55</v>
      </c>
      <c r="C88" s="130">
        <f>IF(ISNA(VLOOKUP($B88,SUMMARY!$A$5:$BT$4995,4,0)),"",VLOOKUP($B88,SUMMARY!$A$5:$BT$4995,4,0))</f>
        <v>0</v>
      </c>
      <c r="D88" s="131">
        <f>IF(ISNA(VLOOKUP($B88,SUMMARY!$A$5:$BT$4995,5,0)),"",VLOOKUP($B88,SUMMARY!$A$5:$BT$4995,5,0))</f>
        <v>0</v>
      </c>
      <c r="E88" s="131" t="str">
        <f>IF(ISNA(VLOOKUP($B88,SUMMARY!$A$5:$BT$4995,6,0)),"",VLOOKUP($B88,SUMMARY!$A$5:$BT$4995,6,0))</f>
        <v>AAAAA0000AST001</v>
      </c>
      <c r="F88" s="131" t="str">
        <f>IF(ISNA(VLOOKUP($B88,SUMMARY!$A$5:$BT$4995,10,0)),"",VLOOKUP($B88,SUMMARY!$A$5:$BT$4995,10,0))</f>
        <v>ABC</v>
      </c>
      <c r="G88" s="131">
        <f>IF(ISNA(VLOOKUP($B88,SUMMARY!$A$5:$BT$4995,7,0)),"",VLOOKUP($B88,SUMMARY!$A$5:$BT$4995,7,0))</f>
        <v>0</v>
      </c>
      <c r="H88" s="131" t="str">
        <f>IF(ISNA(VLOOKUP($B88,SUMMARY!$A$5:$BT$4995,3,0)),"",VLOOKUP($B88,SUMMARY!$A$5:$BT$4995,3,0))</f>
        <v>JULY</v>
      </c>
      <c r="I88" s="133">
        <f>IF(ISNA(VLOOKUP($B88,SUMMARY!$A$5:$BT$4995,11,0)),"",VLOOKUP($B88,SUMMARY!$A$5:$BT$4995,11,0))</f>
        <v>500000</v>
      </c>
      <c r="J88" s="133">
        <f>IF(ISNA(VLOOKUP($B88,SUMMARY!$A$5:$BT$4995,22,0)),"",VLOOKUP($B88,SUMMARY!$A$5:$BT$4995,22,0))+1</f>
        <v>61801</v>
      </c>
      <c r="K88" s="133">
        <f>IF(ISNA(VLOOKUP($B88,SUMMARY!$A$5:$BT$4995,23,0)),"",VLOOKUP($B88,SUMMARY!$A$5:$BT$4995,23,0))</f>
        <v>0</v>
      </c>
      <c r="L88" s="133">
        <f>IF(ISNA(VLOOKUP($B88,SUMMARY!$A$5:$BT$4995,24,0)),"",VLOOKUP($B88,SUMMARY!$A$5:$BT$4995,24,0))</f>
        <v>0</v>
      </c>
      <c r="M88" s="96" t="s">
        <v>87</v>
      </c>
      <c r="N88" s="387">
        <f t="shared" si="15"/>
        <v>21142.447368421053</v>
      </c>
      <c r="O88" s="387">
        <f>SUM(J88:L88)-N88</f>
        <v>40658.552631578947</v>
      </c>
      <c r="P88" s="387">
        <f t="shared" si="16"/>
        <v>39474</v>
      </c>
      <c r="Q88" s="387">
        <f t="shared" si="17"/>
        <v>789.48</v>
      </c>
      <c r="R88" s="387">
        <f t="shared" si="18"/>
        <v>394.74</v>
      </c>
    </row>
    <row r="89" spans="2:18" s="93" customFormat="1" x14ac:dyDescent="0.2">
      <c r="B89" s="129">
        <v>56</v>
      </c>
      <c r="C89" s="130">
        <f>IF(ISNA(VLOOKUP($B89,SUMMARY!$A$5:$BT$4995,4,0)),"",VLOOKUP($B89,SUMMARY!$A$5:$BT$4995,4,0))</f>
        <v>0</v>
      </c>
      <c r="D89" s="131">
        <f>IF(ISNA(VLOOKUP($B89,SUMMARY!$A$5:$BT$4995,5,0)),"",VLOOKUP($B89,SUMMARY!$A$5:$BT$4995,5,0))</f>
        <v>0</v>
      </c>
      <c r="E89" s="131" t="str">
        <f>IF(ISNA(VLOOKUP($B89,SUMMARY!$A$5:$BT$4995,6,0)),"",VLOOKUP($B89,SUMMARY!$A$5:$BT$4995,6,0))</f>
        <v>AAAAA0000AST001</v>
      </c>
      <c r="F89" s="131" t="str">
        <f>IF(ISNA(VLOOKUP($B89,SUMMARY!$A$5:$BT$4995,10,0)),"",VLOOKUP($B89,SUMMARY!$A$5:$BT$4995,10,0))</f>
        <v>BCD</v>
      </c>
      <c r="G89" s="131">
        <f>IF(ISNA(VLOOKUP($B89,SUMMARY!$A$5:$BT$4995,7,0)),"",VLOOKUP($B89,SUMMARY!$A$5:$BT$4995,7,0))</f>
        <v>0</v>
      </c>
      <c r="H89" s="131" t="str">
        <f>IF(ISNA(VLOOKUP($B89,SUMMARY!$A$5:$BT$4995,3,0)),"",VLOOKUP($B89,SUMMARY!$A$5:$BT$4995,3,0))</f>
        <v>JULY</v>
      </c>
      <c r="I89" s="133">
        <f>IF(ISNA(VLOOKUP($B89,SUMMARY!$A$5:$BT$4995,11,0)),"",VLOOKUP($B89,SUMMARY!$A$5:$BT$4995,11,0))</f>
        <v>500000</v>
      </c>
      <c r="J89" s="133">
        <f>IF(ISNA(VLOOKUP($B89,SUMMARY!$A$5:$BT$4995,22,0)),"",VLOOKUP($B89,SUMMARY!$A$5:$BT$4995,22,0))</f>
        <v>61800</v>
      </c>
      <c r="K89" s="133">
        <f>IF(ISNA(VLOOKUP($B89,SUMMARY!$A$5:$BT$4995,23,0)),"",VLOOKUP($B89,SUMMARY!$A$5:$BT$4995,23,0))</f>
        <v>0</v>
      </c>
      <c r="L89" s="133">
        <f>IF(ISNA(VLOOKUP($B89,SUMMARY!$A$5:$BT$4995,24,0)),"",VLOOKUP($B89,SUMMARY!$A$5:$BT$4995,24,0))</f>
        <v>0</v>
      </c>
      <c r="M89" s="96" t="s">
        <v>87</v>
      </c>
      <c r="N89" s="387">
        <f t="shared" si="15"/>
        <v>21142.105263157897</v>
      </c>
      <c r="O89" s="387">
        <f t="shared" ref="O89:O109" si="19">SUM(J89:L89)-N89</f>
        <v>40657.894736842107</v>
      </c>
      <c r="P89" s="387">
        <f t="shared" si="16"/>
        <v>39474</v>
      </c>
      <c r="Q89" s="387">
        <f t="shared" si="17"/>
        <v>789.48</v>
      </c>
      <c r="R89" s="387">
        <f t="shared" si="18"/>
        <v>394.74</v>
      </c>
    </row>
    <row r="90" spans="2:18" s="93" customFormat="1" x14ac:dyDescent="0.2">
      <c r="B90" s="129">
        <v>58</v>
      </c>
      <c r="C90" s="130">
        <f>IF(ISNA(VLOOKUP($B90,SUMMARY!$A$5:$BT$4995,4,0)),"",VLOOKUP($B90,SUMMARY!$A$5:$BT$4995,4,0))</f>
        <v>0</v>
      </c>
      <c r="D90" s="131">
        <f>IF(ISNA(VLOOKUP($B90,SUMMARY!$A$5:$BT$4995,5,0)),"",VLOOKUP($B90,SUMMARY!$A$5:$BT$4995,5,0))</f>
        <v>0</v>
      </c>
      <c r="E90" s="131" t="str">
        <f>IF(ISNA(VLOOKUP($B90,SUMMARY!$A$5:$BT$4995,6,0)),"",VLOOKUP($B90,SUMMARY!$A$5:$BT$4995,6,0))</f>
        <v>AAAAA0000AST001</v>
      </c>
      <c r="F90" s="131" t="str">
        <f>IF(ISNA(VLOOKUP($B90,SUMMARY!$A$5:$BT$4995,10,0)),"",VLOOKUP($B90,SUMMARY!$A$5:$BT$4995,10,0))</f>
        <v>BBB</v>
      </c>
      <c r="G90" s="131">
        <f>IF(ISNA(VLOOKUP($B90,SUMMARY!$A$5:$BT$4995,7,0)),"",VLOOKUP($B90,SUMMARY!$A$5:$BT$4995,7,0))</f>
        <v>0</v>
      </c>
      <c r="H90" s="131" t="str">
        <f>IF(ISNA(VLOOKUP($B90,SUMMARY!$A$5:$BT$4995,3,0)),"",VLOOKUP($B90,SUMMARY!$A$5:$BT$4995,3,0))</f>
        <v>JULY</v>
      </c>
      <c r="I90" s="133">
        <f>IF(ISNA(VLOOKUP($B90,SUMMARY!$A$5:$BT$4995,11,0)),"",VLOOKUP($B90,SUMMARY!$A$5:$BT$4995,11,0))</f>
        <v>11000</v>
      </c>
      <c r="J90" s="133">
        <f>IF(ISNA(VLOOKUP($B90,SUMMARY!$A$5:$BT$4995,22,0)),"",VLOOKUP($B90,SUMMARY!$A$5:$BT$4995,22,0))</f>
        <v>1360</v>
      </c>
      <c r="K90" s="133">
        <f>IF(ISNA(VLOOKUP($B90,SUMMARY!$A$5:$BT$4995,23,0)),"",VLOOKUP($B90,SUMMARY!$A$5:$BT$4995,23,0))</f>
        <v>0</v>
      </c>
      <c r="L90" s="133">
        <f>IF(ISNA(VLOOKUP($B90,SUMMARY!$A$5:$BT$4995,24,0)),"",VLOOKUP($B90,SUMMARY!$A$5:$BT$4995,24,0))</f>
        <v>0</v>
      </c>
      <c r="M90" s="96" t="s">
        <v>87</v>
      </c>
      <c r="N90" s="387">
        <f t="shared" si="15"/>
        <v>465.26315789473688</v>
      </c>
      <c r="O90" s="387">
        <f t="shared" si="19"/>
        <v>894.73684210526312</v>
      </c>
      <c r="P90" s="387">
        <f t="shared" si="16"/>
        <v>869</v>
      </c>
      <c r="Q90" s="387">
        <f t="shared" si="17"/>
        <v>17.38</v>
      </c>
      <c r="R90" s="387">
        <f t="shared" si="18"/>
        <v>8.69</v>
      </c>
    </row>
    <row r="91" spans="2:18" s="93" customFormat="1" x14ac:dyDescent="0.2">
      <c r="B91" s="129">
        <v>59</v>
      </c>
      <c r="C91" s="130">
        <f>IF(ISNA(VLOOKUP($B91,SUMMARY!$A$5:$BT$4995,4,0)),"",VLOOKUP($B91,SUMMARY!$A$5:$BT$4995,4,0))</f>
        <v>0</v>
      </c>
      <c r="D91" s="131">
        <f>IF(ISNA(VLOOKUP($B91,SUMMARY!$A$5:$BT$4995,5,0)),"",VLOOKUP($B91,SUMMARY!$A$5:$BT$4995,5,0))</f>
        <v>0</v>
      </c>
      <c r="E91" s="131" t="str">
        <f>IF(ISNA(VLOOKUP($B91,SUMMARY!$A$5:$BT$4995,6,0)),"",VLOOKUP($B91,SUMMARY!$A$5:$BT$4995,6,0))</f>
        <v>AAAAA0000AST001</v>
      </c>
      <c r="F91" s="131" t="str">
        <f>IF(ISNA(VLOOKUP($B91,SUMMARY!$A$5:$BT$4995,10,0)),"",VLOOKUP($B91,SUMMARY!$A$5:$BT$4995,10,0))</f>
        <v>KKK</v>
      </c>
      <c r="G91" s="131">
        <f>IF(ISNA(VLOOKUP($B91,SUMMARY!$A$5:$BT$4995,7,0)),"",VLOOKUP($B91,SUMMARY!$A$5:$BT$4995,7,0))</f>
        <v>0</v>
      </c>
      <c r="H91" s="131" t="str">
        <f>IF(ISNA(VLOOKUP($B91,SUMMARY!$A$5:$BT$4995,3,0)),"",VLOOKUP($B91,SUMMARY!$A$5:$BT$4995,3,0))</f>
        <v>JULY</v>
      </c>
      <c r="I91" s="133">
        <f>IF(ISNA(VLOOKUP($B91,SUMMARY!$A$5:$BT$4995,11,0)),"",VLOOKUP($B91,SUMMARY!$A$5:$BT$4995,11,0))</f>
        <v>60000</v>
      </c>
      <c r="J91" s="133">
        <f>IF(ISNA(VLOOKUP($B91,SUMMARY!$A$5:$BT$4995,22,0)),"",VLOOKUP($B91,SUMMARY!$A$5:$BT$4995,22,0))</f>
        <v>7416</v>
      </c>
      <c r="K91" s="133">
        <f>IF(ISNA(VLOOKUP($B91,SUMMARY!$A$5:$BT$4995,23,0)),"",VLOOKUP($B91,SUMMARY!$A$5:$BT$4995,23,0))</f>
        <v>0</v>
      </c>
      <c r="L91" s="133">
        <f>IF(ISNA(VLOOKUP($B91,SUMMARY!$A$5:$BT$4995,24,0)),"",VLOOKUP($B91,SUMMARY!$A$5:$BT$4995,24,0))</f>
        <v>0</v>
      </c>
      <c r="M91" s="96" t="s">
        <v>87</v>
      </c>
      <c r="N91" s="387">
        <f t="shared" si="15"/>
        <v>2537.0526315789475</v>
      </c>
      <c r="O91" s="387">
        <f t="shared" si="19"/>
        <v>4878.9473684210525</v>
      </c>
      <c r="P91" s="387">
        <f t="shared" si="16"/>
        <v>4737</v>
      </c>
      <c r="Q91" s="387">
        <f t="shared" si="17"/>
        <v>94.74</v>
      </c>
      <c r="R91" s="387">
        <f t="shared" si="18"/>
        <v>47.37</v>
      </c>
    </row>
    <row r="92" spans="2:18" s="93" customFormat="1" x14ac:dyDescent="0.2">
      <c r="B92" s="129">
        <v>60</v>
      </c>
      <c r="C92" s="130">
        <f>IF(ISNA(VLOOKUP($B92,SUMMARY!$A$5:$BT$4995,4,0)),"",VLOOKUP($B92,SUMMARY!$A$5:$BT$4995,4,0))</f>
        <v>0</v>
      </c>
      <c r="D92" s="131">
        <f>IF(ISNA(VLOOKUP($B92,SUMMARY!$A$5:$BT$4995,5,0)),"",VLOOKUP($B92,SUMMARY!$A$5:$BT$4995,5,0))</f>
        <v>0</v>
      </c>
      <c r="E92" s="131" t="str">
        <f>IF(ISNA(VLOOKUP($B92,SUMMARY!$A$5:$BT$4995,6,0)),"",VLOOKUP($B92,SUMMARY!$A$5:$BT$4995,6,0))</f>
        <v>AAAAA0000AST001</v>
      </c>
      <c r="F92" s="131" t="str">
        <f>IF(ISNA(VLOOKUP($B92,SUMMARY!$A$5:$BT$4995,10,0)),"",VLOOKUP($B92,SUMMARY!$A$5:$BT$4995,10,0))</f>
        <v>XXX</v>
      </c>
      <c r="G92" s="131">
        <f>IF(ISNA(VLOOKUP($B92,SUMMARY!$A$5:$BT$4995,7,0)),"",VLOOKUP($B92,SUMMARY!$A$5:$BT$4995,7,0))</f>
        <v>0</v>
      </c>
      <c r="H92" s="131" t="str">
        <f>IF(ISNA(VLOOKUP($B92,SUMMARY!$A$5:$BT$4995,3,0)),"",VLOOKUP($B92,SUMMARY!$A$5:$BT$4995,3,0))</f>
        <v>JULY</v>
      </c>
      <c r="I92" s="133">
        <f>IF(ISNA(VLOOKUP($B92,SUMMARY!$A$5:$BT$4995,11,0)),"",VLOOKUP($B92,SUMMARY!$A$5:$BT$4995,11,0))</f>
        <v>35000</v>
      </c>
      <c r="J92" s="133">
        <f>IF(ISNA(VLOOKUP($B92,SUMMARY!$A$5:$BT$4995,22,0)),"",VLOOKUP($B92,SUMMARY!$A$5:$BT$4995,22,0))</f>
        <v>4326</v>
      </c>
      <c r="K92" s="133">
        <f>IF(ISNA(VLOOKUP($B92,SUMMARY!$A$5:$BT$4995,23,0)),"",VLOOKUP($B92,SUMMARY!$A$5:$BT$4995,23,0))</f>
        <v>0</v>
      </c>
      <c r="L92" s="133">
        <f>IF(ISNA(VLOOKUP($B92,SUMMARY!$A$5:$BT$4995,24,0)),"",VLOOKUP($B92,SUMMARY!$A$5:$BT$4995,24,0))</f>
        <v>0</v>
      </c>
      <c r="M92" s="96" t="s">
        <v>87</v>
      </c>
      <c r="N92" s="387">
        <f t="shared" si="15"/>
        <v>1479.9473684210527</v>
      </c>
      <c r="O92" s="387">
        <f t="shared" si="19"/>
        <v>2846.0526315789475</v>
      </c>
      <c r="P92" s="387">
        <f t="shared" si="16"/>
        <v>2763</v>
      </c>
      <c r="Q92" s="387">
        <f t="shared" si="17"/>
        <v>55.26</v>
      </c>
      <c r="R92" s="387">
        <f t="shared" si="18"/>
        <v>27.63</v>
      </c>
    </row>
    <row r="93" spans="2:18" s="93" customFormat="1" x14ac:dyDescent="0.2">
      <c r="B93" s="129">
        <v>61</v>
      </c>
      <c r="C93" s="130">
        <f>IF(ISNA(VLOOKUP($B93,SUMMARY!$A$5:$BT$4995,4,0)),"",VLOOKUP($B93,SUMMARY!$A$5:$BT$4995,4,0))</f>
        <v>0</v>
      </c>
      <c r="D93" s="131">
        <f>IF(ISNA(VLOOKUP($B93,SUMMARY!$A$5:$BT$4995,5,0)),"",VLOOKUP($B93,SUMMARY!$A$5:$BT$4995,5,0))</f>
        <v>0</v>
      </c>
      <c r="E93" s="131" t="str">
        <f>IF(ISNA(VLOOKUP($B93,SUMMARY!$A$5:$BT$4995,6,0)),"",VLOOKUP($B93,SUMMARY!$A$5:$BT$4995,6,0))</f>
        <v>AAAAA0000AST001</v>
      </c>
      <c r="F93" s="131" t="str">
        <f>IF(ISNA(VLOOKUP($B93,SUMMARY!$A$5:$BT$4995,10,0)),"",VLOOKUP($B93,SUMMARY!$A$5:$BT$4995,10,0))</f>
        <v>YYYY</v>
      </c>
      <c r="G93" s="131">
        <f>IF(ISNA(VLOOKUP($B93,SUMMARY!$A$5:$BT$4995,7,0)),"",VLOOKUP($B93,SUMMARY!$A$5:$BT$4995,7,0))</f>
        <v>0</v>
      </c>
      <c r="H93" s="131" t="str">
        <f>IF(ISNA(VLOOKUP($B93,SUMMARY!$A$5:$BT$4995,3,0)),"",VLOOKUP($B93,SUMMARY!$A$5:$BT$4995,3,0))</f>
        <v>JULY</v>
      </c>
      <c r="I93" s="133">
        <f>IF(ISNA(VLOOKUP($B93,SUMMARY!$A$5:$BT$4995,11,0)),"",VLOOKUP($B93,SUMMARY!$A$5:$BT$4995,11,0))</f>
        <v>26707</v>
      </c>
      <c r="J93" s="133">
        <f>IF(ISNA(VLOOKUP($B93,SUMMARY!$A$5:$BT$4995,22,0)),"",VLOOKUP($B93,SUMMARY!$A$5:$BT$4995,22,0))</f>
        <v>3301</v>
      </c>
      <c r="K93" s="133">
        <f>IF(ISNA(VLOOKUP($B93,SUMMARY!$A$5:$BT$4995,23,0)),"",VLOOKUP($B93,SUMMARY!$A$5:$BT$4995,23,0))</f>
        <v>0</v>
      </c>
      <c r="L93" s="133">
        <f>IF(ISNA(VLOOKUP($B93,SUMMARY!$A$5:$BT$4995,24,0)),"",VLOOKUP($B93,SUMMARY!$A$5:$BT$4995,24,0))</f>
        <v>0</v>
      </c>
      <c r="M93" s="96" t="s">
        <v>87</v>
      </c>
      <c r="N93" s="387">
        <f t="shared" si="15"/>
        <v>1129.2894736842106</v>
      </c>
      <c r="O93" s="387">
        <f t="shared" si="19"/>
        <v>2171.7105263157891</v>
      </c>
      <c r="P93" s="387">
        <f t="shared" si="16"/>
        <v>2108</v>
      </c>
      <c r="Q93" s="387">
        <f t="shared" si="17"/>
        <v>42.160000000000004</v>
      </c>
      <c r="R93" s="387">
        <f t="shared" si="18"/>
        <v>21.080000000000002</v>
      </c>
    </row>
    <row r="94" spans="2:18" s="93" customFormat="1" x14ac:dyDescent="0.2">
      <c r="B94" s="129">
        <v>62</v>
      </c>
      <c r="C94" s="130">
        <f>IF(ISNA(VLOOKUP($B94,SUMMARY!$A$5:$BT$4995,4,0)),"",VLOOKUP($B94,SUMMARY!$A$5:$BT$4995,4,0))</f>
        <v>0</v>
      </c>
      <c r="D94" s="131">
        <f>IF(ISNA(VLOOKUP($B94,SUMMARY!$A$5:$BT$4995,5,0)),"",VLOOKUP($B94,SUMMARY!$A$5:$BT$4995,5,0))</f>
        <v>0</v>
      </c>
      <c r="E94" s="131" t="str">
        <f>IF(ISNA(VLOOKUP($B94,SUMMARY!$A$5:$BT$4995,6,0)),"",VLOOKUP($B94,SUMMARY!$A$5:$BT$4995,6,0))</f>
        <v>AAAAA0000AST001</v>
      </c>
      <c r="F94" s="131" t="str">
        <f>IF(ISNA(VLOOKUP($B94,SUMMARY!$A$5:$BT$4995,10,0)),"",VLOOKUP($B94,SUMMARY!$A$5:$BT$4995,10,0))</f>
        <v>NZ</v>
      </c>
      <c r="G94" s="131">
        <f>IF(ISNA(VLOOKUP($B94,SUMMARY!$A$5:$BT$4995,7,0)),"",VLOOKUP($B94,SUMMARY!$A$5:$BT$4995,7,0))</f>
        <v>0</v>
      </c>
      <c r="H94" s="131" t="str">
        <f>IF(ISNA(VLOOKUP($B94,SUMMARY!$A$5:$BT$4995,3,0)),"",VLOOKUP($B94,SUMMARY!$A$5:$BT$4995,3,0))</f>
        <v>JULY</v>
      </c>
      <c r="I94" s="133">
        <f>IF(ISNA(VLOOKUP($B94,SUMMARY!$A$5:$BT$4995,11,0)),"",VLOOKUP($B94,SUMMARY!$A$5:$BT$4995,11,0))</f>
        <v>413.4</v>
      </c>
      <c r="J94" s="133">
        <f>IF(ISNA(VLOOKUP($B94,SUMMARY!$A$5:$BT$4995,22,0)),"",VLOOKUP($B94,SUMMARY!$A$5:$BT$4995,22,0))</f>
        <v>51</v>
      </c>
      <c r="K94" s="133">
        <f>IF(ISNA(VLOOKUP($B94,SUMMARY!$A$5:$BT$4995,23,0)),"",VLOOKUP($B94,SUMMARY!$A$5:$BT$4995,23,0))</f>
        <v>0</v>
      </c>
      <c r="L94" s="133">
        <f>IF(ISNA(VLOOKUP($B94,SUMMARY!$A$5:$BT$4995,24,0)),"",VLOOKUP($B94,SUMMARY!$A$5:$BT$4995,24,0))</f>
        <v>0</v>
      </c>
      <c r="M94" s="96" t="s">
        <v>87</v>
      </c>
      <c r="N94" s="387">
        <f t="shared" si="15"/>
        <v>17.447368421052634</v>
      </c>
      <c r="O94" s="387">
        <f t="shared" si="19"/>
        <v>33.55263157894737</v>
      </c>
      <c r="P94" s="387">
        <f t="shared" si="16"/>
        <v>33</v>
      </c>
      <c r="Q94" s="387">
        <f t="shared" si="17"/>
        <v>0.66</v>
      </c>
      <c r="R94" s="387">
        <f t="shared" si="18"/>
        <v>0.33</v>
      </c>
    </row>
    <row r="95" spans="2:18" s="93" customFormat="1" x14ac:dyDescent="0.2">
      <c r="B95" s="129">
        <v>63</v>
      </c>
      <c r="C95" s="130">
        <f>IF(ISNA(VLOOKUP($B95,SUMMARY!$A$5:$BT$4995,4,0)),"",VLOOKUP($B95,SUMMARY!$A$5:$BT$4995,4,0))</f>
        <v>0</v>
      </c>
      <c r="D95" s="131">
        <f>IF(ISNA(VLOOKUP($B95,SUMMARY!$A$5:$BT$4995,5,0)),"",VLOOKUP($B95,SUMMARY!$A$5:$BT$4995,5,0))</f>
        <v>0</v>
      </c>
      <c r="E95" s="131" t="str">
        <f>IF(ISNA(VLOOKUP($B95,SUMMARY!$A$5:$BT$4995,6,0)),"",VLOOKUP($B95,SUMMARY!$A$5:$BT$4995,6,0))</f>
        <v>AAAAA0000AST001</v>
      </c>
      <c r="F95" s="131" t="str">
        <f>IF(ISNA(VLOOKUP($B95,SUMMARY!$A$5:$BT$4995,10,0)),"",VLOOKUP($B95,SUMMARY!$A$5:$BT$4995,10,0))</f>
        <v>YZ</v>
      </c>
      <c r="G95" s="131">
        <f>IF(ISNA(VLOOKUP($B95,SUMMARY!$A$5:$BT$4995,7,0)),"",VLOOKUP($B95,SUMMARY!$A$5:$BT$4995,7,0))</f>
        <v>0</v>
      </c>
      <c r="H95" s="131" t="str">
        <f>IF(ISNA(VLOOKUP($B95,SUMMARY!$A$5:$BT$4995,3,0)),"",VLOOKUP($B95,SUMMARY!$A$5:$BT$4995,3,0))</f>
        <v>JULY</v>
      </c>
      <c r="I95" s="133">
        <f>IF(ISNA(VLOOKUP($B95,SUMMARY!$A$5:$BT$4995,11,0)),"",VLOOKUP($B95,SUMMARY!$A$5:$BT$4995,11,0))</f>
        <v>316.5</v>
      </c>
      <c r="J95" s="133">
        <f>IF(ISNA(VLOOKUP($B95,SUMMARY!$A$5:$BT$4995,22,0)),"",VLOOKUP($B95,SUMMARY!$A$5:$BT$4995,22,0))</f>
        <v>39</v>
      </c>
      <c r="K95" s="133">
        <f>IF(ISNA(VLOOKUP($B95,SUMMARY!$A$5:$BT$4995,23,0)),"",VLOOKUP($B95,SUMMARY!$A$5:$BT$4995,23,0))</f>
        <v>0</v>
      </c>
      <c r="L95" s="133">
        <f>IF(ISNA(VLOOKUP($B95,SUMMARY!$A$5:$BT$4995,24,0)),"",VLOOKUP($B95,SUMMARY!$A$5:$BT$4995,24,0))</f>
        <v>0</v>
      </c>
      <c r="M95" s="96" t="s">
        <v>87</v>
      </c>
      <c r="N95" s="387">
        <f t="shared" si="15"/>
        <v>13.342105263157896</v>
      </c>
      <c r="O95" s="387">
        <f t="shared" si="19"/>
        <v>25.657894736842103</v>
      </c>
      <c r="P95" s="387">
        <f t="shared" si="16"/>
        <v>25</v>
      </c>
      <c r="Q95" s="387">
        <f t="shared" si="17"/>
        <v>0.5</v>
      </c>
      <c r="R95" s="387">
        <f t="shared" si="18"/>
        <v>0.25</v>
      </c>
    </row>
    <row r="96" spans="2:18" s="93" customFormat="1" x14ac:dyDescent="0.2">
      <c r="B96" s="129">
        <v>64</v>
      </c>
      <c r="C96" s="130">
        <f>IF(ISNA(VLOOKUP($B96,SUMMARY!$A$5:$BT$4995,4,0)),"",VLOOKUP($B96,SUMMARY!$A$5:$BT$4995,4,0))</f>
        <v>0</v>
      </c>
      <c r="D96" s="131">
        <f>IF(ISNA(VLOOKUP($B96,SUMMARY!$A$5:$BT$4995,5,0)),"",VLOOKUP($B96,SUMMARY!$A$5:$BT$4995,5,0))</f>
        <v>0</v>
      </c>
      <c r="E96" s="131" t="str">
        <f>IF(ISNA(VLOOKUP($B96,SUMMARY!$A$5:$BT$4995,6,0)),"",VLOOKUP($B96,SUMMARY!$A$5:$BT$4995,6,0))</f>
        <v>AAAAA0000AST001</v>
      </c>
      <c r="F96" s="131" t="str">
        <f>IF(ISNA(VLOOKUP($B96,SUMMARY!$A$5:$BT$4995,10,0)),"",VLOOKUP($B96,SUMMARY!$A$5:$BT$4995,10,0))</f>
        <v>PK</v>
      </c>
      <c r="G96" s="131">
        <f>IF(ISNA(VLOOKUP($B96,SUMMARY!$A$5:$BT$4995,7,0)),"",VLOOKUP($B96,SUMMARY!$A$5:$BT$4995,7,0))</f>
        <v>0</v>
      </c>
      <c r="H96" s="131" t="str">
        <f>IF(ISNA(VLOOKUP($B96,SUMMARY!$A$5:$BT$4995,3,0)),"",VLOOKUP($B96,SUMMARY!$A$5:$BT$4995,3,0))</f>
        <v>JULY</v>
      </c>
      <c r="I96" s="133">
        <f>IF(ISNA(VLOOKUP($B96,SUMMARY!$A$5:$BT$4995,11,0)),"",VLOOKUP($B96,SUMMARY!$A$5:$BT$4995,11,0))</f>
        <v>235.1</v>
      </c>
      <c r="J96" s="133">
        <f>IF(ISNA(VLOOKUP($B96,SUMMARY!$A$5:$BT$4995,22,0)),"",VLOOKUP($B96,SUMMARY!$A$5:$BT$4995,22,0))</f>
        <v>29</v>
      </c>
      <c r="K96" s="133">
        <f>IF(ISNA(VLOOKUP($B96,SUMMARY!$A$5:$BT$4995,23,0)),"",VLOOKUP($B96,SUMMARY!$A$5:$BT$4995,23,0))</f>
        <v>0</v>
      </c>
      <c r="L96" s="133">
        <f>IF(ISNA(VLOOKUP($B96,SUMMARY!$A$5:$BT$4995,24,0)),"",VLOOKUP($B96,SUMMARY!$A$5:$BT$4995,24,0))</f>
        <v>0</v>
      </c>
      <c r="M96" s="96" t="s">
        <v>87</v>
      </c>
      <c r="N96" s="387">
        <f t="shared" si="15"/>
        <v>9.9210526315789469</v>
      </c>
      <c r="O96" s="387">
        <f t="shared" si="19"/>
        <v>19.078947368421055</v>
      </c>
      <c r="P96" s="387">
        <f t="shared" si="16"/>
        <v>19</v>
      </c>
      <c r="Q96" s="387">
        <f t="shared" si="17"/>
        <v>0.38</v>
      </c>
      <c r="R96" s="387">
        <f t="shared" si="18"/>
        <v>0.19</v>
      </c>
    </row>
    <row r="97" spans="2:18" s="93" customFormat="1" x14ac:dyDescent="0.2">
      <c r="B97" s="129">
        <v>65</v>
      </c>
      <c r="C97" s="130">
        <f>IF(ISNA(VLOOKUP($B97,SUMMARY!$A$5:$BT$4995,4,0)),"",VLOOKUP($B97,SUMMARY!$A$5:$BT$4995,4,0))</f>
        <v>0</v>
      </c>
      <c r="D97" s="131">
        <f>IF(ISNA(VLOOKUP($B97,SUMMARY!$A$5:$BT$4995,5,0)),"",VLOOKUP($B97,SUMMARY!$A$5:$BT$4995,5,0))</f>
        <v>0</v>
      </c>
      <c r="E97" s="131" t="str">
        <f>IF(ISNA(VLOOKUP($B97,SUMMARY!$A$5:$BT$4995,6,0)),"",VLOOKUP($B97,SUMMARY!$A$5:$BT$4995,6,0))</f>
        <v>AAAAA0000AST001</v>
      </c>
      <c r="F97" s="131" t="str">
        <f>IF(ISNA(VLOOKUP($B97,SUMMARY!$A$5:$BT$4995,10,0)),"",VLOOKUP($B97,SUMMARY!$A$5:$BT$4995,10,0))</f>
        <v>GK</v>
      </c>
      <c r="G97" s="131">
        <f>IF(ISNA(VLOOKUP($B97,SUMMARY!$A$5:$BT$4995,7,0)),"",VLOOKUP($B97,SUMMARY!$A$5:$BT$4995,7,0))</f>
        <v>0</v>
      </c>
      <c r="H97" s="131" t="str">
        <f>IF(ISNA(VLOOKUP($B97,SUMMARY!$A$5:$BT$4995,3,0)),"",VLOOKUP($B97,SUMMARY!$A$5:$BT$4995,3,0))</f>
        <v>JULY</v>
      </c>
      <c r="I97" s="133">
        <f>IF(ISNA(VLOOKUP($B97,SUMMARY!$A$5:$BT$4995,11,0)),"",VLOOKUP($B97,SUMMARY!$A$5:$BT$4995,11,0))</f>
        <v>317.89999999999998</v>
      </c>
      <c r="J97" s="133">
        <f>IF(ISNA(VLOOKUP($B97,SUMMARY!$A$5:$BT$4995,22,0)),"",VLOOKUP($B97,SUMMARY!$A$5:$BT$4995,22,0))</f>
        <v>39</v>
      </c>
      <c r="K97" s="133">
        <f>IF(ISNA(VLOOKUP($B97,SUMMARY!$A$5:$BT$4995,23,0)),"",VLOOKUP($B97,SUMMARY!$A$5:$BT$4995,23,0))</f>
        <v>0</v>
      </c>
      <c r="L97" s="133">
        <f>IF(ISNA(VLOOKUP($B97,SUMMARY!$A$5:$BT$4995,24,0)),"",VLOOKUP($B97,SUMMARY!$A$5:$BT$4995,24,0))</f>
        <v>0</v>
      </c>
      <c r="M97" s="96" t="s">
        <v>87</v>
      </c>
      <c r="N97" s="387">
        <f t="shared" si="15"/>
        <v>13.342105263157896</v>
      </c>
      <c r="O97" s="387">
        <f t="shared" si="19"/>
        <v>25.657894736842103</v>
      </c>
      <c r="P97" s="387">
        <f t="shared" si="16"/>
        <v>25</v>
      </c>
      <c r="Q97" s="387">
        <f t="shared" si="17"/>
        <v>0.5</v>
      </c>
      <c r="R97" s="387">
        <f t="shared" si="18"/>
        <v>0.25</v>
      </c>
    </row>
    <row r="98" spans="2:18" s="93" customFormat="1" x14ac:dyDescent="0.2">
      <c r="B98" s="129">
        <v>67</v>
      </c>
      <c r="C98" s="130">
        <f>IF(ISNA(VLOOKUP($B98,SUMMARY!$A$5:$BT$4995,4,0)),"",VLOOKUP($B98,SUMMARY!$A$5:$BT$4995,4,0))</f>
        <v>0</v>
      </c>
      <c r="D98" s="131">
        <f>IF(ISNA(VLOOKUP($B98,SUMMARY!$A$5:$BT$4995,5,0)),"",VLOOKUP($B98,SUMMARY!$A$5:$BT$4995,5,0))</f>
        <v>0</v>
      </c>
      <c r="E98" s="131" t="str">
        <f>IF(ISNA(VLOOKUP($B98,SUMMARY!$A$5:$BT$4995,6,0)),"",VLOOKUP($B98,SUMMARY!$A$5:$BT$4995,6,0))</f>
        <v>AAAAA0000AST001</v>
      </c>
      <c r="F98" s="131" t="str">
        <f>IF(ISNA(VLOOKUP($B98,SUMMARY!$A$5:$BT$4995,10,0)),"",VLOOKUP($B98,SUMMARY!$A$5:$BT$4995,10,0))</f>
        <v>MK</v>
      </c>
      <c r="G98" s="131">
        <f>IF(ISNA(VLOOKUP($B98,SUMMARY!$A$5:$BT$4995,7,0)),"",VLOOKUP($B98,SUMMARY!$A$5:$BT$4995,7,0))</f>
        <v>0</v>
      </c>
      <c r="H98" s="131" t="str">
        <f>IF(ISNA(VLOOKUP($B98,SUMMARY!$A$5:$BT$4995,3,0)),"",VLOOKUP($B98,SUMMARY!$A$5:$BT$4995,3,0))</f>
        <v>JULY</v>
      </c>
      <c r="I98" s="133">
        <f>IF(ISNA(VLOOKUP($B98,SUMMARY!$A$5:$BT$4995,11,0)),"",VLOOKUP($B98,SUMMARY!$A$5:$BT$4995,11,0))</f>
        <v>2825</v>
      </c>
      <c r="J98" s="133">
        <f>IF(ISNA(VLOOKUP($B98,SUMMARY!$A$5:$BT$4995,22,0)),"",VLOOKUP($B98,SUMMARY!$A$5:$BT$4995,22,0))</f>
        <v>349</v>
      </c>
      <c r="K98" s="133">
        <f>IF(ISNA(VLOOKUP($B98,SUMMARY!$A$5:$BT$4995,23,0)),"",VLOOKUP($B98,SUMMARY!$A$5:$BT$4995,23,0))</f>
        <v>0</v>
      </c>
      <c r="L98" s="133">
        <f>IF(ISNA(VLOOKUP($B98,SUMMARY!$A$5:$BT$4995,24,0)),"",VLOOKUP($B98,SUMMARY!$A$5:$BT$4995,24,0))</f>
        <v>0</v>
      </c>
      <c r="M98" s="96" t="s">
        <v>87</v>
      </c>
      <c r="N98" s="387">
        <f t="shared" si="15"/>
        <v>119.39473684210526</v>
      </c>
      <c r="O98" s="387">
        <f t="shared" si="19"/>
        <v>229.60526315789474</v>
      </c>
      <c r="P98" s="387">
        <f t="shared" si="16"/>
        <v>223</v>
      </c>
      <c r="Q98" s="387">
        <f t="shared" si="17"/>
        <v>4.46</v>
      </c>
      <c r="R98" s="387">
        <f t="shared" si="18"/>
        <v>2.23</v>
      </c>
    </row>
    <row r="99" spans="2:18" s="93" customFormat="1" x14ac:dyDescent="0.2">
      <c r="B99" s="129">
        <v>69</v>
      </c>
      <c r="C99" s="130">
        <f>IF(ISNA(VLOOKUP($B99,SUMMARY!$A$5:$BT$4995,4,0)),"",VLOOKUP($B99,SUMMARY!$A$5:$BT$4995,4,0))</f>
        <v>0</v>
      </c>
      <c r="D99" s="131">
        <f>IF(ISNA(VLOOKUP($B99,SUMMARY!$A$5:$BT$4995,5,0)),"",VLOOKUP($B99,SUMMARY!$A$5:$BT$4995,5,0))</f>
        <v>0</v>
      </c>
      <c r="E99" s="131" t="str">
        <f>IF(ISNA(VLOOKUP($B99,SUMMARY!$A$5:$BT$4995,6,0)),"",VLOOKUP($B99,SUMMARY!$A$5:$BT$4995,6,0))</f>
        <v>AAAAA0000AST001</v>
      </c>
      <c r="F99" s="131" t="str">
        <f>IF(ISNA(VLOOKUP($B99,SUMMARY!$A$5:$BT$4995,10,0)),"",VLOOKUP($B99,SUMMARY!$A$5:$BT$4995,10,0))</f>
        <v>YAKE</v>
      </c>
      <c r="G99" s="131">
        <f>IF(ISNA(VLOOKUP($B99,SUMMARY!$A$5:$BT$4995,7,0)),"",VLOOKUP($B99,SUMMARY!$A$5:$BT$4995,7,0))</f>
        <v>0</v>
      </c>
      <c r="H99" s="131" t="str">
        <f>IF(ISNA(VLOOKUP($B99,SUMMARY!$A$5:$BT$4995,3,0)),"",VLOOKUP($B99,SUMMARY!$A$5:$BT$4995,3,0))</f>
        <v>JULY</v>
      </c>
      <c r="I99" s="133">
        <f>IF(ISNA(VLOOKUP($B99,SUMMARY!$A$5:$BT$4995,11,0)),"",VLOOKUP($B99,SUMMARY!$A$5:$BT$4995,11,0))</f>
        <v>18690</v>
      </c>
      <c r="J99" s="133">
        <f>IF(ISNA(VLOOKUP($B99,SUMMARY!$A$5:$BT$4995,22,0)),"",VLOOKUP($B99,SUMMARY!$A$5:$BT$4995,22,0))</f>
        <v>0</v>
      </c>
      <c r="K99" s="133">
        <f>IF(ISNA(VLOOKUP($B99,SUMMARY!$A$5:$BT$4995,23,0)),"",VLOOKUP($B99,SUMMARY!$A$5:$BT$4995,23,0))</f>
        <v>578</v>
      </c>
      <c r="L99" s="133">
        <f>IF(ISNA(VLOOKUP($B99,SUMMARY!$A$5:$BT$4995,24,0)),"",VLOOKUP($B99,SUMMARY!$A$5:$BT$4995,24,0))</f>
        <v>1732</v>
      </c>
      <c r="M99" s="96" t="s">
        <v>87</v>
      </c>
      <c r="N99" s="387">
        <f t="shared" si="15"/>
        <v>790.26315789473688</v>
      </c>
      <c r="O99" s="387">
        <f t="shared" si="19"/>
        <v>1519.7368421052631</v>
      </c>
      <c r="P99" s="387">
        <f t="shared" si="16"/>
        <v>1475</v>
      </c>
      <c r="Q99" s="387">
        <f t="shared" si="17"/>
        <v>29.5</v>
      </c>
      <c r="R99" s="387">
        <f t="shared" si="18"/>
        <v>14.75</v>
      </c>
    </row>
    <row r="100" spans="2:18" s="93" customFormat="1" x14ac:dyDescent="0.2">
      <c r="B100" s="129">
        <v>70</v>
      </c>
      <c r="C100" s="130">
        <f>IF(ISNA(VLOOKUP($B100,SUMMARY!$A$5:$BT$4995,4,0)),"",VLOOKUP($B100,SUMMARY!$A$5:$BT$4995,4,0))</f>
        <v>0</v>
      </c>
      <c r="D100" s="131">
        <f>IF(ISNA(VLOOKUP($B100,SUMMARY!$A$5:$BT$4995,5,0)),"",VLOOKUP($B100,SUMMARY!$A$5:$BT$4995,5,0))</f>
        <v>0</v>
      </c>
      <c r="E100" s="131" t="str">
        <f>IF(ISNA(VLOOKUP($B100,SUMMARY!$A$5:$BT$4995,6,0)),"",VLOOKUP($B100,SUMMARY!$A$5:$BT$4995,6,0))</f>
        <v>AAAAA0000AST001</v>
      </c>
      <c r="F100" s="131" t="str">
        <f>IF(ISNA(VLOOKUP($B100,SUMMARY!$A$5:$BT$4995,10,0)),"",VLOOKUP($B100,SUMMARY!$A$5:$BT$4995,10,0))</f>
        <v>ENAKKE</v>
      </c>
      <c r="G100" s="131">
        <f>IF(ISNA(VLOOKUP($B100,SUMMARY!$A$5:$BT$4995,7,0)),"",VLOOKUP($B100,SUMMARY!$A$5:$BT$4995,7,0))</f>
        <v>0</v>
      </c>
      <c r="H100" s="131" t="str">
        <f>IF(ISNA(VLOOKUP($B100,SUMMARY!$A$5:$BT$4995,3,0)),"",VLOOKUP($B100,SUMMARY!$A$5:$BT$4995,3,0))</f>
        <v>JULY</v>
      </c>
      <c r="I100" s="133">
        <f>IF(ISNA(VLOOKUP($B100,SUMMARY!$A$5:$BT$4995,11,0)),"",VLOOKUP($B100,SUMMARY!$A$5:$BT$4995,11,0))</f>
        <v>16422</v>
      </c>
      <c r="J100" s="133">
        <f>IF(ISNA(VLOOKUP($B100,SUMMARY!$A$5:$BT$4995,22,0)),"",VLOOKUP($B100,SUMMARY!$A$5:$BT$4995,22,0))</f>
        <v>0</v>
      </c>
      <c r="K100" s="133">
        <f>IF(ISNA(VLOOKUP($B100,SUMMARY!$A$5:$BT$4995,23,0)),"",VLOOKUP($B100,SUMMARY!$A$5:$BT$4995,23,0))</f>
        <v>508</v>
      </c>
      <c r="L100" s="133">
        <f>IF(ISNA(VLOOKUP($B100,SUMMARY!$A$5:$BT$4995,24,0)),"",VLOOKUP($B100,SUMMARY!$A$5:$BT$4995,24,0))</f>
        <v>1522</v>
      </c>
      <c r="M100" s="96" t="s">
        <v>87</v>
      </c>
      <c r="N100" s="387">
        <f t="shared" si="15"/>
        <v>694.47368421052636</v>
      </c>
      <c r="O100" s="387">
        <f t="shared" si="19"/>
        <v>1335.5263157894738</v>
      </c>
      <c r="P100" s="387">
        <f t="shared" si="16"/>
        <v>1297</v>
      </c>
      <c r="Q100" s="387">
        <f t="shared" si="17"/>
        <v>25.94</v>
      </c>
      <c r="R100" s="387">
        <f t="shared" si="18"/>
        <v>12.97</v>
      </c>
    </row>
    <row r="101" spans="2:18" s="93" customFormat="1" x14ac:dyDescent="0.2">
      <c r="B101" s="129">
        <v>71</v>
      </c>
      <c r="C101" s="130">
        <f>IF(ISNA(VLOOKUP($B101,SUMMARY!$A$5:$BT$4995,4,0)),"",VLOOKUP($B101,SUMMARY!$A$5:$BT$4995,4,0))</f>
        <v>0</v>
      </c>
      <c r="D101" s="131">
        <f>IF(ISNA(VLOOKUP($B101,SUMMARY!$A$5:$BT$4995,5,0)),"",VLOOKUP($B101,SUMMARY!$A$5:$BT$4995,5,0))</f>
        <v>0</v>
      </c>
      <c r="E101" s="131" t="str">
        <f>IF(ISNA(VLOOKUP($B101,SUMMARY!$A$5:$BT$4995,6,0)),"",VLOOKUP($B101,SUMMARY!$A$5:$BT$4995,6,0))</f>
        <v>AAAAA0000AST001</v>
      </c>
      <c r="F101" s="131" t="str">
        <f>IF(ISNA(VLOOKUP($B101,SUMMARY!$A$5:$BT$4995,10,0)),"",VLOOKUP($B101,SUMMARY!$A$5:$BT$4995,10,0))</f>
        <v>MATHE</v>
      </c>
      <c r="G101" s="131">
        <f>IF(ISNA(VLOOKUP($B101,SUMMARY!$A$5:$BT$4995,7,0)),"",VLOOKUP($B101,SUMMARY!$A$5:$BT$4995,7,0))</f>
        <v>0</v>
      </c>
      <c r="H101" s="131" t="str">
        <f>IF(ISNA(VLOOKUP($B101,SUMMARY!$A$5:$BT$4995,3,0)),"",VLOOKUP($B101,SUMMARY!$A$5:$BT$4995,3,0))</f>
        <v>JULY</v>
      </c>
      <c r="I101" s="133">
        <f>IF(ISNA(VLOOKUP($B101,SUMMARY!$A$5:$BT$4995,11,0)),"",VLOOKUP($B101,SUMMARY!$A$5:$BT$4995,11,0))</f>
        <v>70000</v>
      </c>
      <c r="J101" s="133">
        <f>IF(ISNA(VLOOKUP($B101,SUMMARY!$A$5:$BT$4995,22,0)),"",VLOOKUP($B101,SUMMARY!$A$5:$BT$4995,22,0))</f>
        <v>8652</v>
      </c>
      <c r="K101" s="133">
        <f>IF(ISNA(VLOOKUP($B101,SUMMARY!$A$5:$BT$4995,23,0)),"",VLOOKUP($B101,SUMMARY!$A$5:$BT$4995,23,0))</f>
        <v>0</v>
      </c>
      <c r="L101" s="133">
        <f>IF(ISNA(VLOOKUP($B101,SUMMARY!$A$5:$BT$4995,24,0)),"",VLOOKUP($B101,SUMMARY!$A$5:$BT$4995,24,0))</f>
        <v>0</v>
      </c>
      <c r="M101" s="96" t="s">
        <v>87</v>
      </c>
      <c r="N101" s="387">
        <f t="shared" si="15"/>
        <v>2959.8947368421054</v>
      </c>
      <c r="O101" s="387">
        <f t="shared" si="19"/>
        <v>5692.105263157895</v>
      </c>
      <c r="P101" s="387">
        <f t="shared" si="16"/>
        <v>5526</v>
      </c>
      <c r="Q101" s="387">
        <f t="shared" si="17"/>
        <v>110.52</v>
      </c>
      <c r="R101" s="387">
        <f t="shared" si="18"/>
        <v>55.26</v>
      </c>
    </row>
    <row r="102" spans="2:18" s="93" customFormat="1" x14ac:dyDescent="0.2">
      <c r="B102" s="129">
        <v>74</v>
      </c>
      <c r="C102" s="130">
        <f>IF(ISNA(VLOOKUP($B102,SUMMARY!$A$5:$BT$4995,4,0)),"",VLOOKUP($B102,SUMMARY!$A$5:$BT$4995,4,0))</f>
        <v>0</v>
      </c>
      <c r="D102" s="131">
        <f>IF(ISNA(VLOOKUP($B102,SUMMARY!$A$5:$BT$4995,5,0)),"",VLOOKUP($B102,SUMMARY!$A$5:$BT$4995,5,0))</f>
        <v>0</v>
      </c>
      <c r="E102" s="131" t="str">
        <f>IF(ISNA(VLOOKUP($B102,SUMMARY!$A$5:$BT$4995,6,0)),"",VLOOKUP($B102,SUMMARY!$A$5:$BT$4995,6,0))</f>
        <v>AAAAA0000AST001</v>
      </c>
      <c r="F102" s="131" t="str">
        <f>IF(ISNA(VLOOKUP($B102,SUMMARY!$A$5:$BT$4995,10,0)),"",VLOOKUP($B102,SUMMARY!$A$5:$BT$4995,10,0))</f>
        <v>PPO</v>
      </c>
      <c r="G102" s="131">
        <f>IF(ISNA(VLOOKUP($B102,SUMMARY!$A$5:$BT$4995,7,0)),"",VLOOKUP($B102,SUMMARY!$A$5:$BT$4995,7,0))</f>
        <v>0</v>
      </c>
      <c r="H102" s="131" t="str">
        <f>IF(ISNA(VLOOKUP($B102,SUMMARY!$A$5:$BT$4995,3,0)),"",VLOOKUP($B102,SUMMARY!$A$5:$BT$4995,3,0))</f>
        <v>JULY</v>
      </c>
      <c r="I102" s="133">
        <f>IF(ISNA(VLOOKUP($B102,SUMMARY!$A$5:$BT$4995,11,0)),"",VLOOKUP($B102,SUMMARY!$A$5:$BT$4995,11,0))</f>
        <v>11000</v>
      </c>
      <c r="J102" s="133">
        <f>IF(ISNA(VLOOKUP($B102,SUMMARY!$A$5:$BT$4995,22,0)),"",VLOOKUP($B102,SUMMARY!$A$5:$BT$4995,22,0))</f>
        <v>1360</v>
      </c>
      <c r="K102" s="133">
        <f>IF(ISNA(VLOOKUP($B102,SUMMARY!$A$5:$BT$4995,23,0)),"",VLOOKUP($B102,SUMMARY!$A$5:$BT$4995,23,0))</f>
        <v>0</v>
      </c>
      <c r="L102" s="133">
        <f>IF(ISNA(VLOOKUP($B102,SUMMARY!$A$5:$BT$4995,24,0)),"",VLOOKUP($B102,SUMMARY!$A$5:$BT$4995,24,0))</f>
        <v>0</v>
      </c>
      <c r="M102" s="96" t="s">
        <v>87</v>
      </c>
      <c r="N102" s="387">
        <f t="shared" si="15"/>
        <v>465.26315789473688</v>
      </c>
      <c r="O102" s="387">
        <f t="shared" si="19"/>
        <v>894.73684210526312</v>
      </c>
      <c r="P102" s="387">
        <f t="shared" si="16"/>
        <v>869</v>
      </c>
      <c r="Q102" s="387">
        <f t="shared" si="17"/>
        <v>17.38</v>
      </c>
      <c r="R102" s="387">
        <f t="shared" si="18"/>
        <v>8.69</v>
      </c>
    </row>
    <row r="103" spans="2:18" s="93" customFormat="1" x14ac:dyDescent="0.2">
      <c r="B103" s="129">
        <v>75</v>
      </c>
      <c r="C103" s="130">
        <f>IF(ISNA(VLOOKUP($B103,SUMMARY!$A$5:$BT$4995,4,0)),"",VLOOKUP($B103,SUMMARY!$A$5:$BT$4995,4,0))</f>
        <v>0</v>
      </c>
      <c r="D103" s="131">
        <f>IF(ISNA(VLOOKUP($B103,SUMMARY!$A$5:$BT$4995,5,0)),"",VLOOKUP($B103,SUMMARY!$A$5:$BT$4995,5,0))</f>
        <v>0</v>
      </c>
      <c r="E103" s="131" t="str">
        <f>IF(ISNA(VLOOKUP($B103,SUMMARY!$A$5:$BT$4995,6,0)),"",VLOOKUP($B103,SUMMARY!$A$5:$BT$4995,6,0))</f>
        <v>AAAAA0000AST001</v>
      </c>
      <c r="F103" s="131" t="str">
        <f>IF(ISNA(VLOOKUP($B103,SUMMARY!$A$5:$BT$4995,10,0)),"",VLOOKUP($B103,SUMMARY!$A$5:$BT$4995,10,0))</f>
        <v>YUBR</v>
      </c>
      <c r="G103" s="131">
        <f>IF(ISNA(VLOOKUP($B103,SUMMARY!$A$5:$BT$4995,7,0)),"",VLOOKUP($B103,SUMMARY!$A$5:$BT$4995,7,0))</f>
        <v>0</v>
      </c>
      <c r="H103" s="131" t="str">
        <f>IF(ISNA(VLOOKUP($B103,SUMMARY!$A$5:$BT$4995,3,0)),"",VLOOKUP($B103,SUMMARY!$A$5:$BT$4995,3,0))</f>
        <v>JULY</v>
      </c>
      <c r="I103" s="133">
        <f>IF(ISNA(VLOOKUP($B103,SUMMARY!$A$5:$BT$4995,11,0)),"",VLOOKUP($B103,SUMMARY!$A$5:$BT$4995,11,0))</f>
        <v>22023</v>
      </c>
      <c r="J103" s="133">
        <f>IF(ISNA(VLOOKUP($B103,SUMMARY!$A$5:$BT$4995,22,0)),"",VLOOKUP($B103,SUMMARY!$A$5:$BT$4995,22,0))</f>
        <v>2722.0427999999997</v>
      </c>
      <c r="K103" s="133">
        <f>IF(ISNA(VLOOKUP($B103,SUMMARY!$A$5:$BT$4995,23,0)),"",VLOOKUP($B103,SUMMARY!$A$5:$BT$4995,23,0))</f>
        <v>0</v>
      </c>
      <c r="L103" s="133">
        <f>IF(ISNA(VLOOKUP($B103,SUMMARY!$A$5:$BT$4995,24,0)),"",VLOOKUP($B103,SUMMARY!$A$5:$BT$4995,24,0))</f>
        <v>0</v>
      </c>
      <c r="M103" s="96" t="s">
        <v>87</v>
      </c>
      <c r="N103" s="387">
        <f t="shared" si="15"/>
        <v>931.22516842105256</v>
      </c>
      <c r="O103" s="387">
        <f t="shared" si="19"/>
        <v>1790.8176315789472</v>
      </c>
      <c r="P103" s="387">
        <f t="shared" si="16"/>
        <v>1739</v>
      </c>
      <c r="Q103" s="387">
        <f t="shared" si="17"/>
        <v>34.78</v>
      </c>
      <c r="R103" s="387">
        <f t="shared" si="18"/>
        <v>17.39</v>
      </c>
    </row>
    <row r="104" spans="2:18" s="93" customFormat="1" x14ac:dyDescent="0.2">
      <c r="B104" s="129">
        <v>77</v>
      </c>
      <c r="C104" s="130">
        <f>IF(ISNA(VLOOKUP($B104,SUMMARY!$A$5:$BT$4995,4,0)),"",VLOOKUP($B104,SUMMARY!$A$5:$BT$4995,4,0))</f>
        <v>0</v>
      </c>
      <c r="D104" s="131">
        <f>IF(ISNA(VLOOKUP($B104,SUMMARY!$A$5:$BT$4995,5,0)),"",VLOOKUP($B104,SUMMARY!$A$5:$BT$4995,5,0))</f>
        <v>0</v>
      </c>
      <c r="E104" s="131" t="str">
        <f>IF(ISNA(VLOOKUP($B104,SUMMARY!$A$5:$BT$4995,6,0)),"",VLOOKUP($B104,SUMMARY!$A$5:$BT$4995,6,0))</f>
        <v>AAAAA0000AST001</v>
      </c>
      <c r="F104" s="131" t="str">
        <f>IF(ISNA(VLOOKUP($B104,SUMMARY!$A$5:$BT$4995,10,0)),"",VLOOKUP($B104,SUMMARY!$A$5:$BT$4995,10,0))</f>
        <v>YKW</v>
      </c>
      <c r="G104" s="131">
        <f>IF(ISNA(VLOOKUP($B104,SUMMARY!$A$5:$BT$4995,7,0)),"",VLOOKUP($B104,SUMMARY!$A$5:$BT$4995,7,0))</f>
        <v>0</v>
      </c>
      <c r="H104" s="131" t="str">
        <f>IF(ISNA(VLOOKUP($B104,SUMMARY!$A$5:$BT$4995,3,0)),"",VLOOKUP($B104,SUMMARY!$A$5:$BT$4995,3,0))</f>
        <v>JULY</v>
      </c>
      <c r="I104" s="133">
        <f>IF(ISNA(VLOOKUP($B104,SUMMARY!$A$5:$BT$4995,11,0)),"",VLOOKUP($B104,SUMMARY!$A$5:$BT$4995,11,0))</f>
        <v>84000</v>
      </c>
      <c r="J104" s="133">
        <f>IF(ISNA(VLOOKUP($B104,SUMMARY!$A$5:$BT$4995,22,0)),"",VLOOKUP($B104,SUMMARY!$A$5:$BT$4995,22,0))</f>
        <v>10382</v>
      </c>
      <c r="K104" s="133">
        <f>IF(ISNA(VLOOKUP($B104,SUMMARY!$A$5:$BT$4995,23,0)),"",VLOOKUP($B104,SUMMARY!$A$5:$BT$4995,23,0))</f>
        <v>0</v>
      </c>
      <c r="L104" s="133">
        <f>IF(ISNA(VLOOKUP($B104,SUMMARY!$A$5:$BT$4995,24,0)),"",VLOOKUP($B104,SUMMARY!$A$5:$BT$4995,24,0))</f>
        <v>0</v>
      </c>
      <c r="M104" s="96" t="s">
        <v>87</v>
      </c>
      <c r="N104" s="387">
        <f>IF(M104="F",0,SUM(J104:L104)*$Q$9)</f>
        <v>3551.7368421052633</v>
      </c>
      <c r="O104" s="387">
        <f>SUM(J104:L104)-N104</f>
        <v>6830.2631578947367</v>
      </c>
      <c r="P104" s="387">
        <f t="shared" si="16"/>
        <v>6631</v>
      </c>
      <c r="Q104" s="387">
        <f t="shared" si="17"/>
        <v>132.62</v>
      </c>
      <c r="R104" s="387">
        <f t="shared" si="18"/>
        <v>66.31</v>
      </c>
    </row>
    <row r="105" spans="2:18" s="93" customFormat="1" x14ac:dyDescent="0.2">
      <c r="B105" s="129"/>
      <c r="C105" s="130" t="str">
        <f>IF(ISNA(VLOOKUP($B105,SUMMARY!$A$5:$BT$4995,4,0)),"",VLOOKUP($B105,SUMMARY!$A$5:$BT$4995,4,0))</f>
        <v/>
      </c>
      <c r="D105" s="131" t="str">
        <f>IF(ISNA(VLOOKUP($B105,SUMMARY!$A$5:$BT$4995,5,0)),"",VLOOKUP($B105,SUMMARY!$A$5:$BT$4995,5,0))</f>
        <v/>
      </c>
      <c r="E105" s="131" t="str">
        <f>IF(ISNA(VLOOKUP($B105,SUMMARY!$A$5:$BT$4995,6,0)),"",VLOOKUP($B105,SUMMARY!$A$5:$BT$4995,6,0))</f>
        <v/>
      </c>
      <c r="F105" s="131" t="str">
        <f>IF(ISNA(VLOOKUP($B105,SUMMARY!$A$5:$BT$4995,10,0)),"",VLOOKUP($B105,SUMMARY!$A$5:$BT$4995,10,0))</f>
        <v/>
      </c>
      <c r="G105" s="131" t="str">
        <f>IF(ISNA(VLOOKUP($B105,SUMMARY!$A$5:$BT$4995,7,0)),"",VLOOKUP($B105,SUMMARY!$A$5:$BT$4995,7,0))</f>
        <v/>
      </c>
      <c r="H105" s="131" t="str">
        <f>IF(ISNA(VLOOKUP($B105,SUMMARY!$A$5:$BT$4995,3,0)),"",VLOOKUP($B105,SUMMARY!$A$5:$BT$4995,3,0))</f>
        <v/>
      </c>
      <c r="I105" s="133" t="str">
        <f>IF(ISNA(VLOOKUP($B105,SUMMARY!$A$5:$BT$4995,11,0)),"",VLOOKUP($B105,SUMMARY!$A$5:$BT$4995,11,0))</f>
        <v/>
      </c>
      <c r="J105" s="133" t="str">
        <f>IF(ISNA(VLOOKUP($B105,SUMMARY!$A$5:$BT$4995,22,0)),"",VLOOKUP($B105,SUMMARY!$A$5:$BT$4995,22,0))</f>
        <v/>
      </c>
      <c r="K105" s="133" t="str">
        <f>IF(ISNA(VLOOKUP($B105,SUMMARY!$A$5:$BT$4995,23,0)),"",VLOOKUP($B105,SUMMARY!$A$5:$BT$4995,23,0))</f>
        <v/>
      </c>
      <c r="L105" s="133" t="str">
        <f>IF(ISNA(VLOOKUP($B105,SUMMARY!$A$5:$BT$4995,24,0)),"",VLOOKUP($B105,SUMMARY!$A$5:$BT$4995,24,0))</f>
        <v/>
      </c>
      <c r="M105" s="96" t="s">
        <v>87</v>
      </c>
      <c r="N105" s="387">
        <f t="shared" si="15"/>
        <v>0</v>
      </c>
      <c r="O105" s="387">
        <f t="shared" si="19"/>
        <v>0</v>
      </c>
      <c r="P105" s="387">
        <f t="shared" si="16"/>
        <v>0</v>
      </c>
      <c r="Q105" s="387">
        <f t="shared" si="17"/>
        <v>0</v>
      </c>
      <c r="R105" s="387">
        <f t="shared" si="18"/>
        <v>0</v>
      </c>
    </row>
    <row r="106" spans="2:18" s="93" customFormat="1" x14ac:dyDescent="0.2">
      <c r="B106" s="129"/>
      <c r="C106" s="130" t="str">
        <f>IF(ISNA(VLOOKUP($B106,SUMMARY!$A$5:$BT$4995,4,0)),"",VLOOKUP($B106,SUMMARY!$A$5:$BT$4995,4,0))</f>
        <v/>
      </c>
      <c r="D106" s="131" t="str">
        <f>IF(ISNA(VLOOKUP($B106,SUMMARY!$A$5:$BT$4995,5,0)),"",VLOOKUP($B106,SUMMARY!$A$5:$BT$4995,5,0))</f>
        <v/>
      </c>
      <c r="E106" s="131" t="str">
        <f>IF(ISNA(VLOOKUP($B106,SUMMARY!$A$5:$BT$4995,6,0)),"",VLOOKUP($B106,SUMMARY!$A$5:$BT$4995,6,0))</f>
        <v/>
      </c>
      <c r="F106" s="131" t="str">
        <f>IF(ISNA(VLOOKUP($B106,SUMMARY!$A$5:$BT$4995,10,0)),"",VLOOKUP($B106,SUMMARY!$A$5:$BT$4995,10,0))</f>
        <v/>
      </c>
      <c r="G106" s="131" t="str">
        <f>IF(ISNA(VLOOKUP($B106,SUMMARY!$A$5:$BT$4995,7,0)),"",VLOOKUP($B106,SUMMARY!$A$5:$BT$4995,7,0))</f>
        <v/>
      </c>
      <c r="H106" s="131" t="str">
        <f>IF(ISNA(VLOOKUP($B106,SUMMARY!$A$5:$BT$4995,3,0)),"",VLOOKUP($B106,SUMMARY!$A$5:$BT$4995,3,0))</f>
        <v/>
      </c>
      <c r="I106" s="133" t="str">
        <f>IF(ISNA(VLOOKUP($B106,SUMMARY!$A$5:$BT$4995,11,0)),"",VLOOKUP($B106,SUMMARY!$A$5:$BT$4995,11,0))</f>
        <v/>
      </c>
      <c r="J106" s="133" t="str">
        <f>IF(ISNA(VLOOKUP($B106,SUMMARY!$A$5:$BT$4995,22,0)),"",VLOOKUP($B106,SUMMARY!$A$5:$BT$4995,22,0))</f>
        <v/>
      </c>
      <c r="K106" s="133" t="str">
        <f>IF(ISNA(VLOOKUP($B106,SUMMARY!$A$5:$BT$4995,23,0)),"",VLOOKUP($B106,SUMMARY!$A$5:$BT$4995,23,0))</f>
        <v/>
      </c>
      <c r="L106" s="133" t="str">
        <f>IF(ISNA(VLOOKUP($B106,SUMMARY!$A$5:$BT$4995,24,0)),"",VLOOKUP($B106,SUMMARY!$A$5:$BT$4995,24,0))</f>
        <v/>
      </c>
      <c r="M106" s="96" t="s">
        <v>87</v>
      </c>
      <c r="N106" s="387">
        <f t="shared" si="15"/>
        <v>0</v>
      </c>
      <c r="O106" s="387">
        <f t="shared" si="19"/>
        <v>0</v>
      </c>
      <c r="P106" s="387">
        <f t="shared" si="16"/>
        <v>0</v>
      </c>
      <c r="Q106" s="387">
        <f t="shared" si="17"/>
        <v>0</v>
      </c>
      <c r="R106" s="387">
        <f t="shared" si="18"/>
        <v>0</v>
      </c>
    </row>
    <row r="107" spans="2:18" s="93" customFormat="1" x14ac:dyDescent="0.2">
      <c r="B107" s="129"/>
      <c r="C107" s="130" t="str">
        <f>IF(ISNA(VLOOKUP($B107,SUMMARY!$A$5:$BT$4995,4,0)),"",VLOOKUP($B107,SUMMARY!$A$5:$BT$4995,4,0))</f>
        <v/>
      </c>
      <c r="D107" s="131" t="str">
        <f>IF(ISNA(VLOOKUP($B107,SUMMARY!$A$5:$BT$4995,5,0)),"",VLOOKUP($B107,SUMMARY!$A$5:$BT$4995,5,0))</f>
        <v/>
      </c>
      <c r="E107" s="131" t="str">
        <f>IF(ISNA(VLOOKUP($B107,SUMMARY!$A$5:$BT$4995,6,0)),"",VLOOKUP($B107,SUMMARY!$A$5:$BT$4995,6,0))</f>
        <v/>
      </c>
      <c r="F107" s="131" t="str">
        <f>IF(ISNA(VLOOKUP($B107,SUMMARY!$A$5:$BT$4995,10,0)),"",VLOOKUP($B107,SUMMARY!$A$5:$BT$4995,10,0))</f>
        <v/>
      </c>
      <c r="G107" s="131" t="str">
        <f>IF(ISNA(VLOOKUP($B107,SUMMARY!$A$5:$BT$4995,7,0)),"",VLOOKUP($B107,SUMMARY!$A$5:$BT$4995,7,0))</f>
        <v/>
      </c>
      <c r="H107" s="131" t="str">
        <f>IF(ISNA(VLOOKUP($B107,SUMMARY!$A$5:$BT$4995,3,0)),"",VLOOKUP($B107,SUMMARY!$A$5:$BT$4995,3,0))</f>
        <v/>
      </c>
      <c r="I107" s="133" t="str">
        <f>IF(ISNA(VLOOKUP($B107,SUMMARY!$A$5:$BT$4995,11,0)),"",VLOOKUP($B107,SUMMARY!$A$5:$BT$4995,11,0))</f>
        <v/>
      </c>
      <c r="J107" s="133" t="str">
        <f>IF(ISNA(VLOOKUP($B107,SUMMARY!$A$5:$BT$4995,22,0)),"",VLOOKUP($B107,SUMMARY!$A$5:$BT$4995,22,0))</f>
        <v/>
      </c>
      <c r="K107" s="133" t="str">
        <f>IF(ISNA(VLOOKUP($B107,SUMMARY!$A$5:$BT$4995,23,0)),"",VLOOKUP($B107,SUMMARY!$A$5:$BT$4995,23,0))</f>
        <v/>
      </c>
      <c r="L107" s="133" t="str">
        <f>IF(ISNA(VLOOKUP($B107,SUMMARY!$A$5:$BT$4995,24,0)),"",VLOOKUP($B107,SUMMARY!$A$5:$BT$4995,24,0))</f>
        <v/>
      </c>
      <c r="M107" s="96" t="s">
        <v>87</v>
      </c>
      <c r="N107" s="387">
        <f t="shared" si="15"/>
        <v>0</v>
      </c>
      <c r="O107" s="387">
        <f t="shared" si="19"/>
        <v>0</v>
      </c>
      <c r="P107" s="387">
        <f t="shared" si="16"/>
        <v>0</v>
      </c>
      <c r="Q107" s="387">
        <f t="shared" si="17"/>
        <v>0</v>
      </c>
      <c r="R107" s="387">
        <f t="shared" si="18"/>
        <v>0</v>
      </c>
    </row>
    <row r="108" spans="2:18" s="93" customFormat="1" x14ac:dyDescent="0.2">
      <c r="B108" s="129"/>
      <c r="C108" s="130" t="str">
        <f>IF(ISNA(VLOOKUP($B108,SUMMARY!$A$5:$BT$4995,4,0)),"",VLOOKUP($B108,SUMMARY!$A$5:$BT$4995,4,0))</f>
        <v/>
      </c>
      <c r="D108" s="131" t="str">
        <f>IF(ISNA(VLOOKUP($B108,SUMMARY!$A$5:$BT$4995,5,0)),"",VLOOKUP($B108,SUMMARY!$A$5:$BT$4995,5,0))</f>
        <v/>
      </c>
      <c r="E108" s="131" t="str">
        <f>IF(ISNA(VLOOKUP($B108,SUMMARY!$A$5:$BT$4995,6,0)),"",VLOOKUP($B108,SUMMARY!$A$5:$BT$4995,6,0))</f>
        <v/>
      </c>
      <c r="F108" s="131" t="str">
        <f>IF(ISNA(VLOOKUP($B108,SUMMARY!$A$5:$BT$4995,10,0)),"",VLOOKUP($B108,SUMMARY!$A$5:$BT$4995,10,0))</f>
        <v/>
      </c>
      <c r="G108" s="131" t="str">
        <f>IF(ISNA(VLOOKUP($B108,SUMMARY!$A$5:$BT$4995,7,0)),"",VLOOKUP($B108,SUMMARY!$A$5:$BT$4995,7,0))</f>
        <v/>
      </c>
      <c r="H108" s="131" t="str">
        <f>IF(ISNA(VLOOKUP($B108,SUMMARY!$A$5:$BT$4995,3,0)),"",VLOOKUP($B108,SUMMARY!$A$5:$BT$4995,3,0))</f>
        <v/>
      </c>
      <c r="I108" s="133" t="str">
        <f>IF(ISNA(VLOOKUP($B108,SUMMARY!$A$5:$BT$4995,11,0)),"",VLOOKUP($B108,SUMMARY!$A$5:$BT$4995,11,0))</f>
        <v/>
      </c>
      <c r="J108" s="133" t="str">
        <f>IF(ISNA(VLOOKUP($B108,SUMMARY!$A$5:$BT$4995,22,0)),"",VLOOKUP($B108,SUMMARY!$A$5:$BT$4995,22,0))</f>
        <v/>
      </c>
      <c r="K108" s="133" t="str">
        <f>IF(ISNA(VLOOKUP($B108,SUMMARY!$A$5:$BT$4995,23,0)),"",VLOOKUP($B108,SUMMARY!$A$5:$BT$4995,23,0))</f>
        <v/>
      </c>
      <c r="L108" s="133" t="str">
        <f>IF(ISNA(VLOOKUP($B108,SUMMARY!$A$5:$BT$4995,24,0)),"",VLOOKUP($B108,SUMMARY!$A$5:$BT$4995,24,0))</f>
        <v/>
      </c>
      <c r="M108" s="96" t="s">
        <v>87</v>
      </c>
      <c r="N108" s="387">
        <f t="shared" si="15"/>
        <v>0</v>
      </c>
      <c r="O108" s="387">
        <f t="shared" si="19"/>
        <v>0</v>
      </c>
      <c r="P108" s="387">
        <f t="shared" si="16"/>
        <v>0</v>
      </c>
      <c r="Q108" s="387">
        <f t="shared" si="17"/>
        <v>0</v>
      </c>
      <c r="R108" s="387">
        <f t="shared" si="18"/>
        <v>0</v>
      </c>
    </row>
    <row r="109" spans="2:18" s="93" customFormat="1" x14ac:dyDescent="0.2">
      <c r="B109" s="129"/>
      <c r="C109" s="130" t="str">
        <f>IF(ISNA(VLOOKUP($B109,SUMMARY!$A$5:$BT$4995,4,0)),"",VLOOKUP($B109,SUMMARY!$A$5:$BT$4995,4,0))</f>
        <v/>
      </c>
      <c r="D109" s="131" t="str">
        <f>IF(ISNA(VLOOKUP($B109,SUMMARY!$A$5:$BT$4995,5,0)),"",VLOOKUP($B109,SUMMARY!$A$5:$BT$4995,5,0))</f>
        <v/>
      </c>
      <c r="E109" s="131" t="str">
        <f>IF(ISNA(VLOOKUP($B109,SUMMARY!$A$5:$BT$4995,6,0)),"",VLOOKUP($B109,SUMMARY!$A$5:$BT$4995,6,0))</f>
        <v/>
      </c>
      <c r="F109" s="131" t="str">
        <f>IF(ISNA(VLOOKUP($B109,SUMMARY!$A$5:$BT$4995,10,0)),"",VLOOKUP($B109,SUMMARY!$A$5:$BT$4995,10,0))</f>
        <v/>
      </c>
      <c r="G109" s="131" t="str">
        <f>IF(ISNA(VLOOKUP($B109,SUMMARY!$A$5:$BT$4995,7,0)),"",VLOOKUP($B109,SUMMARY!$A$5:$BT$4995,7,0))</f>
        <v/>
      </c>
      <c r="H109" s="131" t="str">
        <f>IF(ISNA(VLOOKUP($B109,SUMMARY!$A$5:$BT$4995,3,0)),"",VLOOKUP($B109,SUMMARY!$A$5:$BT$4995,3,0))</f>
        <v/>
      </c>
      <c r="I109" s="133" t="str">
        <f>IF(ISNA(VLOOKUP($B109,SUMMARY!$A$5:$BT$4995,11,0)),"",VLOOKUP($B109,SUMMARY!$A$5:$BT$4995,11,0))</f>
        <v/>
      </c>
      <c r="J109" s="133" t="str">
        <f>IF(ISNA(VLOOKUP($B109,SUMMARY!$A$5:$BT$4995,22,0)),"",VLOOKUP($B109,SUMMARY!$A$5:$BT$4995,22,0))</f>
        <v/>
      </c>
      <c r="K109" s="133" t="str">
        <f>IF(ISNA(VLOOKUP($B109,SUMMARY!$A$5:$BT$4995,23,0)),"",VLOOKUP($B109,SUMMARY!$A$5:$BT$4995,23,0))</f>
        <v/>
      </c>
      <c r="L109" s="133" t="str">
        <f>IF(ISNA(VLOOKUP($B109,SUMMARY!$A$5:$BT$4995,24,0)),"",VLOOKUP($B109,SUMMARY!$A$5:$BT$4995,24,0))</f>
        <v/>
      </c>
      <c r="M109" s="96" t="s">
        <v>87</v>
      </c>
      <c r="N109" s="387">
        <f t="shared" si="15"/>
        <v>0</v>
      </c>
      <c r="O109" s="387">
        <f t="shared" si="19"/>
        <v>0</v>
      </c>
      <c r="P109" s="387">
        <f t="shared" si="16"/>
        <v>0</v>
      </c>
      <c r="Q109" s="387">
        <f t="shared" si="17"/>
        <v>0</v>
      </c>
      <c r="R109" s="387">
        <f t="shared" si="18"/>
        <v>0</v>
      </c>
    </row>
    <row r="110" spans="2:18" s="93" customFormat="1" x14ac:dyDescent="0.2">
      <c r="B110" s="129"/>
      <c r="C110" s="400" t="s">
        <v>95</v>
      </c>
      <c r="D110" s="401"/>
      <c r="E110" s="401"/>
      <c r="F110" s="401"/>
      <c r="G110" s="402"/>
      <c r="H110" s="134"/>
      <c r="I110" s="139"/>
      <c r="J110" s="135">
        <f>SUM(J86:J109)</f>
        <v>233018.0428</v>
      </c>
      <c r="K110" s="135">
        <f>SUM(K86:K109)</f>
        <v>1086</v>
      </c>
      <c r="L110" s="136">
        <f>SUM(L86:L109)</f>
        <v>3254</v>
      </c>
      <c r="M110" s="137"/>
      <c r="N110" s="136">
        <f>SUM(N86:N109)</f>
        <v>81201.435694736836</v>
      </c>
      <c r="O110" s="136">
        <f>SUM(O86:O109)</f>
        <v>156156.60710526319</v>
      </c>
      <c r="P110" s="136">
        <f>SUM(P86:P109)</f>
        <v>151609</v>
      </c>
      <c r="Q110" s="136">
        <f>SUM(Q86:Q109)</f>
        <v>3032.1800000000003</v>
      </c>
      <c r="R110" s="136">
        <f>SUM(R86:R109)</f>
        <v>1516.0900000000001</v>
      </c>
    </row>
    <row r="111" spans="2:18" s="93" customFormat="1" x14ac:dyDescent="0.2">
      <c r="B111" s="129"/>
      <c r="C111" s="130" t="str">
        <f>IF(ISNA(VLOOKUP($B111,SUMMARY!$A$5:$BT$4995,4,0)),"",VLOOKUP($B111,SUMMARY!$A$5:$BT$4995,4,0))</f>
        <v/>
      </c>
      <c r="D111" s="131" t="str">
        <f>IF(ISNA(VLOOKUP($B111,SUMMARY!$A$5:$BT$4995,5,0)),"",VLOOKUP($B111,SUMMARY!$A$5:$BT$4995,5,0))</f>
        <v/>
      </c>
      <c r="E111" s="131" t="str">
        <f>IF(ISNA(VLOOKUP($B111,SUMMARY!$A$5:$BT$4995,6,0)),"",VLOOKUP($B111,SUMMARY!$A$5:$BT$4995,6,0))</f>
        <v/>
      </c>
      <c r="F111" s="131" t="str">
        <f>IF(ISNA(VLOOKUP($B111,SUMMARY!$A$5:$BT$4995,10,0)),"",VLOOKUP($B111,SUMMARY!$A$5:$BT$4995,10,0))</f>
        <v/>
      </c>
      <c r="G111" s="131" t="str">
        <f>IF(ISNA(VLOOKUP($B111,SUMMARY!$A$5:$BT$4995,7,0)),"",VLOOKUP($B111,SUMMARY!$A$5:$BT$4995,7,0))</f>
        <v/>
      </c>
      <c r="H111" s="131" t="str">
        <f>IF(ISNA(VLOOKUP($B111,SUMMARY!$A$5:$BT$4995,3,0)),"",VLOOKUP($B111,SUMMARY!$A$5:$BT$4995,3,0))</f>
        <v/>
      </c>
      <c r="I111" s="133" t="str">
        <f>IF(ISNA(VLOOKUP($B111,SUMMARY!$A$5:$BT$4995,11,0)),"",VLOOKUP($B111,SUMMARY!$A$5:$BT$4995,11,0))</f>
        <v/>
      </c>
      <c r="J111" s="133" t="str">
        <f>IF(ISNA(VLOOKUP($B111,SUMMARY!$A$5:$BT$4995,22,0)),"",VLOOKUP($B111,SUMMARY!$A$5:$BT$4995,22,0))</f>
        <v/>
      </c>
      <c r="K111" s="133" t="str">
        <f>IF(ISNA(VLOOKUP($B111,SUMMARY!$A$5:$BT$4995,23,0)),"",VLOOKUP($B111,SUMMARY!$A$5:$BT$4995,23,0))</f>
        <v/>
      </c>
      <c r="L111" s="133" t="str">
        <f>IF(ISNA(VLOOKUP($B111,SUMMARY!$A$5:$BT$4995,24,0)),"",VLOOKUP($B111,SUMMARY!$A$5:$BT$4995,24,0))</f>
        <v/>
      </c>
      <c r="M111" s="96" t="s">
        <v>87</v>
      </c>
      <c r="N111" s="387">
        <f t="shared" ref="N111:N134" si="20">IF(M111="F",0,SUM(J111:L111)*$Q$9)</f>
        <v>0</v>
      </c>
      <c r="O111" s="387">
        <f t="shared" ref="O111:O134" si="21">SUM(J111:L111)-N111</f>
        <v>0</v>
      </c>
      <c r="P111" s="387">
        <f t="shared" si="16"/>
        <v>0</v>
      </c>
      <c r="Q111" s="387">
        <f t="shared" si="17"/>
        <v>0</v>
      </c>
      <c r="R111" s="387">
        <f t="shared" ref="R111:R134" si="22">+P111*1%</f>
        <v>0</v>
      </c>
    </row>
    <row r="112" spans="2:18" s="93" customFormat="1" x14ac:dyDescent="0.2">
      <c r="B112" s="129"/>
      <c r="C112" s="130" t="str">
        <f>IF(ISNA(VLOOKUP($B112,SUMMARY!$A$5:$BT$4995,4,0)),"",VLOOKUP($B112,SUMMARY!$A$5:$BT$4995,4,0))</f>
        <v/>
      </c>
      <c r="D112" s="131" t="str">
        <f>IF(ISNA(VLOOKUP($B112,SUMMARY!$A$5:$BT$4995,5,0)),"",VLOOKUP($B112,SUMMARY!$A$5:$BT$4995,5,0))</f>
        <v/>
      </c>
      <c r="E112" s="131" t="str">
        <f>IF(ISNA(VLOOKUP($B112,SUMMARY!$A$5:$BT$4995,6,0)),"",VLOOKUP($B112,SUMMARY!$A$5:$BT$4995,6,0))</f>
        <v/>
      </c>
      <c r="F112" s="131" t="str">
        <f>IF(ISNA(VLOOKUP($B112,SUMMARY!$A$5:$BT$4995,10,0)),"",VLOOKUP($B112,SUMMARY!$A$5:$BT$4995,10,0))</f>
        <v/>
      </c>
      <c r="G112" s="131" t="str">
        <f>IF(ISNA(VLOOKUP($B112,SUMMARY!$A$5:$BT$4995,7,0)),"",VLOOKUP($B112,SUMMARY!$A$5:$BT$4995,7,0))</f>
        <v/>
      </c>
      <c r="H112" s="131" t="str">
        <f>IF(ISNA(VLOOKUP($B112,SUMMARY!$A$5:$BT$4995,3,0)),"",VLOOKUP($B112,SUMMARY!$A$5:$BT$4995,3,0))</f>
        <v/>
      </c>
      <c r="I112" s="133" t="str">
        <f>IF(ISNA(VLOOKUP($B112,SUMMARY!$A$5:$BT$4995,11,0)),"",VLOOKUP($B112,SUMMARY!$A$5:$BT$4995,11,0))</f>
        <v/>
      </c>
      <c r="J112" s="133" t="str">
        <f>IF(ISNA(VLOOKUP($B112,SUMMARY!$A$5:$BT$4995,22,0)),"",VLOOKUP($B112,SUMMARY!$A$5:$BT$4995,22,0))</f>
        <v/>
      </c>
      <c r="K112" s="133" t="str">
        <f>IF(ISNA(VLOOKUP($B112,SUMMARY!$A$5:$BT$4995,23,0)),"",VLOOKUP($B112,SUMMARY!$A$5:$BT$4995,23,0))</f>
        <v/>
      </c>
      <c r="L112" s="133" t="str">
        <f>IF(ISNA(VLOOKUP($B112,SUMMARY!$A$5:$BT$4995,24,0)),"",VLOOKUP($B112,SUMMARY!$A$5:$BT$4995,24,0))</f>
        <v/>
      </c>
      <c r="M112" s="96" t="s">
        <v>87</v>
      </c>
      <c r="N112" s="387">
        <f t="shared" si="20"/>
        <v>0</v>
      </c>
      <c r="O112" s="387">
        <f t="shared" si="21"/>
        <v>0</v>
      </c>
      <c r="P112" s="387">
        <f t="shared" si="16"/>
        <v>0</v>
      </c>
      <c r="Q112" s="387">
        <f t="shared" si="17"/>
        <v>0</v>
      </c>
      <c r="R112" s="387">
        <f t="shared" si="22"/>
        <v>0</v>
      </c>
    </row>
    <row r="113" spans="2:18" s="93" customFormat="1" x14ac:dyDescent="0.2">
      <c r="B113" s="129"/>
      <c r="C113" s="130" t="str">
        <f>IF(ISNA(VLOOKUP($B113,SUMMARY!$A$5:$BT$4995,4,0)),"",VLOOKUP($B113,SUMMARY!$A$5:$BT$4995,4,0))</f>
        <v/>
      </c>
      <c r="D113" s="131" t="str">
        <f>IF(ISNA(VLOOKUP($B113,SUMMARY!$A$5:$BT$4995,5,0)),"",VLOOKUP($B113,SUMMARY!$A$5:$BT$4995,5,0))</f>
        <v/>
      </c>
      <c r="E113" s="131" t="str">
        <f>IF(ISNA(VLOOKUP($B113,SUMMARY!$A$5:$BT$4995,6,0)),"",VLOOKUP($B113,SUMMARY!$A$5:$BT$4995,6,0))</f>
        <v/>
      </c>
      <c r="F113" s="131" t="str">
        <f>IF(ISNA(VLOOKUP($B113,SUMMARY!$A$5:$BT$4995,10,0)),"",VLOOKUP($B113,SUMMARY!$A$5:$BT$4995,10,0))</f>
        <v/>
      </c>
      <c r="G113" s="131" t="str">
        <f>IF(ISNA(VLOOKUP($B113,SUMMARY!$A$5:$BT$4995,7,0)),"",VLOOKUP($B113,SUMMARY!$A$5:$BT$4995,7,0))</f>
        <v/>
      </c>
      <c r="H113" s="131" t="str">
        <f>IF(ISNA(VLOOKUP($B113,SUMMARY!$A$5:$BT$4995,3,0)),"",VLOOKUP($B113,SUMMARY!$A$5:$BT$4995,3,0))</f>
        <v/>
      </c>
      <c r="I113" s="133" t="str">
        <f>IF(ISNA(VLOOKUP($B113,SUMMARY!$A$5:$BT$4995,11,0)),"",VLOOKUP($B113,SUMMARY!$A$5:$BT$4995,11,0))</f>
        <v/>
      </c>
      <c r="J113" s="133" t="str">
        <f>IF(ISNA(VLOOKUP($B113,SUMMARY!$A$5:$BT$4995,22,0)),"",VLOOKUP($B113,SUMMARY!$A$5:$BT$4995,22,0))</f>
        <v/>
      </c>
      <c r="K113" s="133" t="str">
        <f>IF(ISNA(VLOOKUP($B113,SUMMARY!$A$5:$BT$4995,23,0)),"",VLOOKUP($B113,SUMMARY!$A$5:$BT$4995,23,0))</f>
        <v/>
      </c>
      <c r="L113" s="133" t="str">
        <f>IF(ISNA(VLOOKUP($B113,SUMMARY!$A$5:$BT$4995,24,0)),"",VLOOKUP($B113,SUMMARY!$A$5:$BT$4995,24,0))</f>
        <v/>
      </c>
      <c r="M113" s="96" t="s">
        <v>87</v>
      </c>
      <c r="N113" s="387">
        <f t="shared" si="20"/>
        <v>0</v>
      </c>
      <c r="O113" s="387">
        <f t="shared" si="21"/>
        <v>0</v>
      </c>
      <c r="P113" s="387">
        <f t="shared" si="16"/>
        <v>0</v>
      </c>
      <c r="Q113" s="387">
        <f t="shared" si="17"/>
        <v>0</v>
      </c>
      <c r="R113" s="387">
        <f t="shared" si="22"/>
        <v>0</v>
      </c>
    </row>
    <row r="114" spans="2:18" s="93" customFormat="1" x14ac:dyDescent="0.2">
      <c r="B114" s="129"/>
      <c r="C114" s="130" t="str">
        <f>IF(ISNA(VLOOKUP($B114,SUMMARY!$A$5:$BT$4995,4,0)),"",VLOOKUP($B114,SUMMARY!$A$5:$BT$4995,4,0))</f>
        <v/>
      </c>
      <c r="D114" s="131" t="str">
        <f>IF(ISNA(VLOOKUP($B114,SUMMARY!$A$5:$BT$4995,5,0)),"",VLOOKUP($B114,SUMMARY!$A$5:$BT$4995,5,0))</f>
        <v/>
      </c>
      <c r="E114" s="131" t="str">
        <f>IF(ISNA(VLOOKUP($B114,SUMMARY!$A$5:$BT$4995,6,0)),"",VLOOKUP($B114,SUMMARY!$A$5:$BT$4995,6,0))</f>
        <v/>
      </c>
      <c r="F114" s="131" t="str">
        <f>IF(ISNA(VLOOKUP($B114,SUMMARY!$A$5:$BT$4995,10,0)),"",VLOOKUP($B114,SUMMARY!$A$5:$BT$4995,10,0))</f>
        <v/>
      </c>
      <c r="G114" s="131" t="str">
        <f>IF(ISNA(VLOOKUP($B114,SUMMARY!$A$5:$BT$4995,7,0)),"",VLOOKUP($B114,SUMMARY!$A$5:$BT$4995,7,0))</f>
        <v/>
      </c>
      <c r="H114" s="131" t="str">
        <f>IF(ISNA(VLOOKUP($B114,SUMMARY!$A$5:$BT$4995,3,0)),"",VLOOKUP($B114,SUMMARY!$A$5:$BT$4995,3,0))</f>
        <v/>
      </c>
      <c r="I114" s="133" t="str">
        <f>IF(ISNA(VLOOKUP($B114,SUMMARY!$A$5:$BT$4995,11,0)),"",VLOOKUP($B114,SUMMARY!$A$5:$BT$4995,11,0))</f>
        <v/>
      </c>
      <c r="J114" s="133" t="str">
        <f>IF(ISNA(VLOOKUP($B114,SUMMARY!$A$5:$BT$4995,22,0)),"",VLOOKUP($B114,SUMMARY!$A$5:$BT$4995,22,0))</f>
        <v/>
      </c>
      <c r="K114" s="133" t="str">
        <f>IF(ISNA(VLOOKUP($B114,SUMMARY!$A$5:$BT$4995,23,0)),"",VLOOKUP($B114,SUMMARY!$A$5:$BT$4995,23,0))</f>
        <v/>
      </c>
      <c r="L114" s="133" t="str">
        <f>IF(ISNA(VLOOKUP($B114,SUMMARY!$A$5:$BT$4995,24,0)),"",VLOOKUP($B114,SUMMARY!$A$5:$BT$4995,24,0))</f>
        <v/>
      </c>
      <c r="M114" s="96" t="s">
        <v>87</v>
      </c>
      <c r="N114" s="387">
        <f t="shared" si="20"/>
        <v>0</v>
      </c>
      <c r="O114" s="387">
        <f t="shared" si="21"/>
        <v>0</v>
      </c>
      <c r="P114" s="387">
        <f t="shared" si="16"/>
        <v>0</v>
      </c>
      <c r="Q114" s="387">
        <f t="shared" si="17"/>
        <v>0</v>
      </c>
      <c r="R114" s="387">
        <f t="shared" si="22"/>
        <v>0</v>
      </c>
    </row>
    <row r="115" spans="2:18" s="93" customFormat="1" x14ac:dyDescent="0.2">
      <c r="B115" s="129"/>
      <c r="C115" s="130" t="str">
        <f>IF(ISNA(VLOOKUP($B115,SUMMARY!$A$5:$BT$4995,4,0)),"",VLOOKUP($B115,SUMMARY!$A$5:$BT$4995,4,0))</f>
        <v/>
      </c>
      <c r="D115" s="131" t="str">
        <f>IF(ISNA(VLOOKUP($B115,SUMMARY!$A$5:$BT$4995,5,0)),"",VLOOKUP($B115,SUMMARY!$A$5:$BT$4995,5,0))</f>
        <v/>
      </c>
      <c r="E115" s="131" t="str">
        <f>IF(ISNA(VLOOKUP($B115,SUMMARY!$A$5:$BT$4995,6,0)),"",VLOOKUP($B115,SUMMARY!$A$5:$BT$4995,6,0))</f>
        <v/>
      </c>
      <c r="F115" s="131" t="str">
        <f>IF(ISNA(VLOOKUP($B115,SUMMARY!$A$5:$BT$4995,10,0)),"",VLOOKUP($B115,SUMMARY!$A$5:$BT$4995,10,0))</f>
        <v/>
      </c>
      <c r="G115" s="131" t="str">
        <f>IF(ISNA(VLOOKUP($B115,SUMMARY!$A$5:$BT$4995,7,0)),"",VLOOKUP($B115,SUMMARY!$A$5:$BT$4995,7,0))</f>
        <v/>
      </c>
      <c r="H115" s="131" t="str">
        <f>IF(ISNA(VLOOKUP($B115,SUMMARY!$A$5:$BT$4995,3,0)),"",VLOOKUP($B115,SUMMARY!$A$5:$BT$4995,3,0))</f>
        <v/>
      </c>
      <c r="I115" s="133" t="str">
        <f>IF(ISNA(VLOOKUP($B115,SUMMARY!$A$5:$BT$4995,11,0)),"",VLOOKUP($B115,SUMMARY!$A$5:$BT$4995,11,0))</f>
        <v/>
      </c>
      <c r="J115" s="133" t="str">
        <f>IF(ISNA(VLOOKUP($B115,SUMMARY!$A$5:$BT$4995,22,0)),"",VLOOKUP($B115,SUMMARY!$A$5:$BT$4995,22,0))</f>
        <v/>
      </c>
      <c r="K115" s="133" t="str">
        <f>IF(ISNA(VLOOKUP($B115,SUMMARY!$A$5:$BT$4995,23,0)),"",VLOOKUP($B115,SUMMARY!$A$5:$BT$4995,23,0))</f>
        <v/>
      </c>
      <c r="L115" s="133" t="str">
        <f>IF(ISNA(VLOOKUP($B115,SUMMARY!$A$5:$BT$4995,24,0)),"",VLOOKUP($B115,SUMMARY!$A$5:$BT$4995,24,0))</f>
        <v/>
      </c>
      <c r="M115" s="96" t="s">
        <v>87</v>
      </c>
      <c r="N115" s="387">
        <f t="shared" si="20"/>
        <v>0</v>
      </c>
      <c r="O115" s="387">
        <f t="shared" si="21"/>
        <v>0</v>
      </c>
      <c r="P115" s="387">
        <f t="shared" si="16"/>
        <v>0</v>
      </c>
      <c r="Q115" s="387">
        <f t="shared" si="17"/>
        <v>0</v>
      </c>
      <c r="R115" s="387">
        <f t="shared" si="22"/>
        <v>0</v>
      </c>
    </row>
    <row r="116" spans="2:18" s="93" customFormat="1" x14ac:dyDescent="0.2">
      <c r="B116" s="129"/>
      <c r="C116" s="130" t="str">
        <f>IF(ISNA(VLOOKUP($B116,SUMMARY!$A$5:$BT$4995,4,0)),"",VLOOKUP($B116,SUMMARY!$A$5:$BT$4995,4,0))</f>
        <v/>
      </c>
      <c r="D116" s="131" t="str">
        <f>IF(ISNA(VLOOKUP($B116,SUMMARY!$A$5:$BT$4995,5,0)),"",VLOOKUP($B116,SUMMARY!$A$5:$BT$4995,5,0))</f>
        <v/>
      </c>
      <c r="E116" s="131" t="str">
        <f>IF(ISNA(VLOOKUP($B116,SUMMARY!$A$5:$BT$4995,6,0)),"",VLOOKUP($B116,SUMMARY!$A$5:$BT$4995,6,0))</f>
        <v/>
      </c>
      <c r="F116" s="131" t="str">
        <f>IF(ISNA(VLOOKUP($B116,SUMMARY!$A$5:$BT$4995,10,0)),"",VLOOKUP($B116,SUMMARY!$A$5:$BT$4995,10,0))</f>
        <v/>
      </c>
      <c r="G116" s="131" t="str">
        <f>IF(ISNA(VLOOKUP($B116,SUMMARY!$A$5:$BT$4995,7,0)),"",VLOOKUP($B116,SUMMARY!$A$5:$BT$4995,7,0))</f>
        <v/>
      </c>
      <c r="H116" s="131" t="str">
        <f>IF(ISNA(VLOOKUP($B116,SUMMARY!$A$5:$BT$4995,3,0)),"",VLOOKUP($B116,SUMMARY!$A$5:$BT$4995,3,0))</f>
        <v/>
      </c>
      <c r="I116" s="133" t="str">
        <f>IF(ISNA(VLOOKUP($B116,SUMMARY!$A$5:$BT$4995,11,0)),"",VLOOKUP($B116,SUMMARY!$A$5:$BT$4995,11,0))</f>
        <v/>
      </c>
      <c r="J116" s="133" t="str">
        <f>IF(ISNA(VLOOKUP($B116,SUMMARY!$A$5:$BT$4995,22,0)),"",VLOOKUP($B116,SUMMARY!$A$5:$BT$4995,22,0))</f>
        <v/>
      </c>
      <c r="K116" s="133" t="str">
        <f>IF(ISNA(VLOOKUP($B116,SUMMARY!$A$5:$BT$4995,23,0)),"",VLOOKUP($B116,SUMMARY!$A$5:$BT$4995,23,0))</f>
        <v/>
      </c>
      <c r="L116" s="133" t="str">
        <f>IF(ISNA(VLOOKUP($B116,SUMMARY!$A$5:$BT$4995,24,0)),"",VLOOKUP($B116,SUMMARY!$A$5:$BT$4995,24,0))</f>
        <v/>
      </c>
      <c r="M116" s="96" t="s">
        <v>87</v>
      </c>
      <c r="N116" s="387">
        <f t="shared" si="20"/>
        <v>0</v>
      </c>
      <c r="O116" s="387">
        <f t="shared" si="21"/>
        <v>0</v>
      </c>
      <c r="P116" s="387">
        <f t="shared" si="16"/>
        <v>0</v>
      </c>
      <c r="Q116" s="387">
        <f t="shared" si="17"/>
        <v>0</v>
      </c>
      <c r="R116" s="387">
        <f t="shared" si="22"/>
        <v>0</v>
      </c>
    </row>
    <row r="117" spans="2:18" s="93" customFormat="1" x14ac:dyDescent="0.2">
      <c r="B117" s="129"/>
      <c r="C117" s="130" t="str">
        <f>IF(ISNA(VLOOKUP($B117,SUMMARY!$A$5:$BT$4995,4,0)),"",VLOOKUP($B117,SUMMARY!$A$5:$BT$4995,4,0))</f>
        <v/>
      </c>
      <c r="D117" s="131" t="str">
        <f>IF(ISNA(VLOOKUP($B117,SUMMARY!$A$5:$BT$4995,5,0)),"",VLOOKUP($B117,SUMMARY!$A$5:$BT$4995,5,0))</f>
        <v/>
      </c>
      <c r="E117" s="131" t="str">
        <f>IF(ISNA(VLOOKUP($B117,SUMMARY!$A$5:$BT$4995,6,0)),"",VLOOKUP($B117,SUMMARY!$A$5:$BT$4995,6,0))</f>
        <v/>
      </c>
      <c r="F117" s="131" t="str">
        <f>IF(ISNA(VLOOKUP($B117,SUMMARY!$A$5:$BT$4995,10,0)),"",VLOOKUP($B117,SUMMARY!$A$5:$BT$4995,10,0))</f>
        <v/>
      </c>
      <c r="G117" s="131" t="str">
        <f>IF(ISNA(VLOOKUP($B117,SUMMARY!$A$5:$BT$4995,7,0)),"",VLOOKUP($B117,SUMMARY!$A$5:$BT$4995,7,0))</f>
        <v/>
      </c>
      <c r="H117" s="131" t="str">
        <f>IF(ISNA(VLOOKUP($B117,SUMMARY!$A$5:$BT$4995,3,0)),"",VLOOKUP($B117,SUMMARY!$A$5:$BT$4995,3,0))</f>
        <v/>
      </c>
      <c r="I117" s="133" t="str">
        <f>IF(ISNA(VLOOKUP($B117,SUMMARY!$A$5:$BT$4995,11,0)),"",VLOOKUP($B117,SUMMARY!$A$5:$BT$4995,11,0))</f>
        <v/>
      </c>
      <c r="J117" s="133" t="str">
        <f>IF(ISNA(VLOOKUP($B117,SUMMARY!$A$5:$BT$4995,22,0)),"",VLOOKUP($B117,SUMMARY!$A$5:$BT$4995,22,0))</f>
        <v/>
      </c>
      <c r="K117" s="133" t="str">
        <f>IF(ISNA(VLOOKUP($B117,SUMMARY!$A$5:$BT$4995,23,0)),"",VLOOKUP($B117,SUMMARY!$A$5:$BT$4995,23,0))</f>
        <v/>
      </c>
      <c r="L117" s="133" t="str">
        <f>IF(ISNA(VLOOKUP($B117,SUMMARY!$A$5:$BT$4995,24,0)),"",VLOOKUP($B117,SUMMARY!$A$5:$BT$4995,24,0))</f>
        <v/>
      </c>
      <c r="M117" s="96" t="s">
        <v>87</v>
      </c>
      <c r="N117" s="387">
        <f t="shared" si="20"/>
        <v>0</v>
      </c>
      <c r="O117" s="387">
        <f t="shared" si="21"/>
        <v>0</v>
      </c>
      <c r="P117" s="387">
        <f t="shared" si="16"/>
        <v>0</v>
      </c>
      <c r="Q117" s="387">
        <f t="shared" si="17"/>
        <v>0</v>
      </c>
      <c r="R117" s="387">
        <f t="shared" si="22"/>
        <v>0</v>
      </c>
    </row>
    <row r="118" spans="2:18" s="93" customFormat="1" x14ac:dyDescent="0.2">
      <c r="B118" s="129"/>
      <c r="C118" s="130" t="str">
        <f>IF(ISNA(VLOOKUP($B118,SUMMARY!$A$5:$BT$4995,4,0)),"",VLOOKUP($B118,SUMMARY!$A$5:$BT$4995,4,0))</f>
        <v/>
      </c>
      <c r="D118" s="131" t="str">
        <f>IF(ISNA(VLOOKUP($B118,SUMMARY!$A$5:$BT$4995,5,0)),"",VLOOKUP($B118,SUMMARY!$A$5:$BT$4995,5,0))</f>
        <v/>
      </c>
      <c r="E118" s="131" t="str">
        <f>IF(ISNA(VLOOKUP($B118,SUMMARY!$A$5:$BT$4995,6,0)),"",VLOOKUP($B118,SUMMARY!$A$5:$BT$4995,6,0))</f>
        <v/>
      </c>
      <c r="F118" s="131" t="str">
        <f>IF(ISNA(VLOOKUP($B118,SUMMARY!$A$5:$BT$4995,10,0)),"",VLOOKUP($B118,SUMMARY!$A$5:$BT$4995,10,0))</f>
        <v/>
      </c>
      <c r="G118" s="131" t="str">
        <f>IF(ISNA(VLOOKUP($B118,SUMMARY!$A$5:$BT$4995,7,0)),"",VLOOKUP($B118,SUMMARY!$A$5:$BT$4995,7,0))</f>
        <v/>
      </c>
      <c r="H118" s="131" t="str">
        <f>IF(ISNA(VLOOKUP($B118,SUMMARY!$A$5:$BT$4995,3,0)),"",VLOOKUP($B118,SUMMARY!$A$5:$BT$4995,3,0))</f>
        <v/>
      </c>
      <c r="I118" s="133" t="str">
        <f>IF(ISNA(VLOOKUP($B118,SUMMARY!$A$5:$BT$4995,11,0)),"",VLOOKUP($B118,SUMMARY!$A$5:$BT$4995,11,0))</f>
        <v/>
      </c>
      <c r="J118" s="133" t="str">
        <f>IF(ISNA(VLOOKUP($B118,SUMMARY!$A$5:$BT$4995,22,0)),"",VLOOKUP($B118,SUMMARY!$A$5:$BT$4995,22,0))</f>
        <v/>
      </c>
      <c r="K118" s="133" t="str">
        <f>IF(ISNA(VLOOKUP($B118,SUMMARY!$A$5:$BT$4995,23,0)),"",VLOOKUP($B118,SUMMARY!$A$5:$BT$4995,23,0))</f>
        <v/>
      </c>
      <c r="L118" s="133" t="str">
        <f>IF(ISNA(VLOOKUP($B118,SUMMARY!$A$5:$BT$4995,24,0)),"",VLOOKUP($B118,SUMMARY!$A$5:$BT$4995,24,0))</f>
        <v/>
      </c>
      <c r="M118" s="96" t="s">
        <v>87</v>
      </c>
      <c r="N118" s="387">
        <f t="shared" si="20"/>
        <v>0</v>
      </c>
      <c r="O118" s="387">
        <f t="shared" si="21"/>
        <v>0</v>
      </c>
      <c r="P118" s="387">
        <f t="shared" si="16"/>
        <v>0</v>
      </c>
      <c r="Q118" s="387">
        <f t="shared" si="17"/>
        <v>0</v>
      </c>
      <c r="R118" s="387">
        <f t="shared" si="22"/>
        <v>0</v>
      </c>
    </row>
    <row r="119" spans="2:18" s="93" customFormat="1" x14ac:dyDescent="0.2">
      <c r="B119" s="129"/>
      <c r="C119" s="130" t="str">
        <f>IF(ISNA(VLOOKUP($B119,SUMMARY!$A$5:$BT$4995,4,0)),"",VLOOKUP($B119,SUMMARY!$A$5:$BT$4995,4,0))</f>
        <v/>
      </c>
      <c r="D119" s="131" t="str">
        <f>IF(ISNA(VLOOKUP($B119,SUMMARY!$A$5:$BT$4995,5,0)),"",VLOOKUP($B119,SUMMARY!$A$5:$BT$4995,5,0))</f>
        <v/>
      </c>
      <c r="E119" s="131" t="str">
        <f>IF(ISNA(VLOOKUP($B119,SUMMARY!$A$5:$BT$4995,6,0)),"",VLOOKUP($B119,SUMMARY!$A$5:$BT$4995,6,0))</f>
        <v/>
      </c>
      <c r="F119" s="131" t="str">
        <f>IF(ISNA(VLOOKUP($B119,SUMMARY!$A$5:$BT$4995,10,0)),"",VLOOKUP($B119,SUMMARY!$A$5:$BT$4995,10,0))</f>
        <v/>
      </c>
      <c r="G119" s="131" t="str">
        <f>IF(ISNA(VLOOKUP($B119,SUMMARY!$A$5:$BT$4995,7,0)),"",VLOOKUP($B119,SUMMARY!$A$5:$BT$4995,7,0))</f>
        <v/>
      </c>
      <c r="H119" s="131" t="str">
        <f>IF(ISNA(VLOOKUP($B119,SUMMARY!$A$5:$BT$4995,3,0)),"",VLOOKUP($B119,SUMMARY!$A$5:$BT$4995,3,0))</f>
        <v/>
      </c>
      <c r="I119" s="133" t="str">
        <f>IF(ISNA(VLOOKUP($B119,SUMMARY!$A$5:$BT$4995,11,0)),"",VLOOKUP($B119,SUMMARY!$A$5:$BT$4995,11,0))</f>
        <v/>
      </c>
      <c r="J119" s="133" t="str">
        <f>IF(ISNA(VLOOKUP($B119,SUMMARY!$A$5:$BT$4995,22,0)),"",VLOOKUP($B119,SUMMARY!$A$5:$BT$4995,22,0))</f>
        <v/>
      </c>
      <c r="K119" s="133" t="str">
        <f>IF(ISNA(VLOOKUP($B119,SUMMARY!$A$5:$BT$4995,23,0)),"",VLOOKUP($B119,SUMMARY!$A$5:$BT$4995,23,0))</f>
        <v/>
      </c>
      <c r="L119" s="133" t="str">
        <f>IF(ISNA(VLOOKUP($B119,SUMMARY!$A$5:$BT$4995,24,0)),"",VLOOKUP($B119,SUMMARY!$A$5:$BT$4995,24,0))</f>
        <v/>
      </c>
      <c r="M119" s="96" t="s">
        <v>87</v>
      </c>
      <c r="N119" s="387">
        <f t="shared" si="20"/>
        <v>0</v>
      </c>
      <c r="O119" s="387">
        <f t="shared" si="21"/>
        <v>0</v>
      </c>
      <c r="P119" s="387">
        <f t="shared" si="16"/>
        <v>0</v>
      </c>
      <c r="Q119" s="387">
        <f t="shared" si="17"/>
        <v>0</v>
      </c>
      <c r="R119" s="387">
        <f t="shared" si="22"/>
        <v>0</v>
      </c>
    </row>
    <row r="120" spans="2:18" s="93" customFormat="1" x14ac:dyDescent="0.2">
      <c r="B120" s="129"/>
      <c r="C120" s="130" t="str">
        <f>IF(ISNA(VLOOKUP($B120,SUMMARY!$A$5:$BT$4995,4,0)),"",VLOOKUP($B120,SUMMARY!$A$5:$BT$4995,4,0))</f>
        <v/>
      </c>
      <c r="D120" s="131" t="str">
        <f>IF(ISNA(VLOOKUP($B120,SUMMARY!$A$5:$BT$4995,5,0)),"",VLOOKUP($B120,SUMMARY!$A$5:$BT$4995,5,0))</f>
        <v/>
      </c>
      <c r="E120" s="131" t="str">
        <f>IF(ISNA(VLOOKUP($B120,SUMMARY!$A$5:$BT$4995,6,0)),"",VLOOKUP($B120,SUMMARY!$A$5:$BT$4995,6,0))</f>
        <v/>
      </c>
      <c r="F120" s="131" t="str">
        <f>IF(ISNA(VLOOKUP($B120,SUMMARY!$A$5:$BT$4995,10,0)),"",VLOOKUP($B120,SUMMARY!$A$5:$BT$4995,10,0))</f>
        <v/>
      </c>
      <c r="G120" s="131" t="str">
        <f>IF(ISNA(VLOOKUP($B120,SUMMARY!$A$5:$BT$4995,7,0)),"",VLOOKUP($B120,SUMMARY!$A$5:$BT$4995,7,0))</f>
        <v/>
      </c>
      <c r="H120" s="131" t="str">
        <f>IF(ISNA(VLOOKUP($B120,SUMMARY!$A$5:$BT$4995,3,0)),"",VLOOKUP($B120,SUMMARY!$A$5:$BT$4995,3,0))</f>
        <v/>
      </c>
      <c r="I120" s="133" t="str">
        <f>IF(ISNA(VLOOKUP($B120,SUMMARY!$A$5:$BT$4995,11,0)),"",VLOOKUP($B120,SUMMARY!$A$5:$BT$4995,11,0))</f>
        <v/>
      </c>
      <c r="J120" s="133" t="str">
        <f>IF(ISNA(VLOOKUP($B120,SUMMARY!$A$5:$BT$4995,22,0)),"",VLOOKUP($B120,SUMMARY!$A$5:$BT$4995,22,0))</f>
        <v/>
      </c>
      <c r="K120" s="133" t="str">
        <f>IF(ISNA(VLOOKUP($B120,SUMMARY!$A$5:$BT$4995,23,0)),"",VLOOKUP($B120,SUMMARY!$A$5:$BT$4995,23,0))</f>
        <v/>
      </c>
      <c r="L120" s="133" t="str">
        <f>IF(ISNA(VLOOKUP($B120,SUMMARY!$A$5:$BT$4995,24,0)),"",VLOOKUP($B120,SUMMARY!$A$5:$BT$4995,24,0))</f>
        <v/>
      </c>
      <c r="M120" s="96" t="s">
        <v>87</v>
      </c>
      <c r="N120" s="387">
        <f t="shared" si="20"/>
        <v>0</v>
      </c>
      <c r="O120" s="387">
        <f t="shared" si="21"/>
        <v>0</v>
      </c>
      <c r="P120" s="387">
        <f t="shared" si="16"/>
        <v>0</v>
      </c>
      <c r="Q120" s="387">
        <f t="shared" si="17"/>
        <v>0</v>
      </c>
      <c r="R120" s="387">
        <f t="shared" si="22"/>
        <v>0</v>
      </c>
    </row>
    <row r="121" spans="2:18" s="93" customFormat="1" x14ac:dyDescent="0.2">
      <c r="B121" s="129"/>
      <c r="C121" s="130" t="str">
        <f>IF(ISNA(VLOOKUP($B121,SUMMARY!$A$5:$BT$4995,4,0)),"",VLOOKUP($B121,SUMMARY!$A$5:$BT$4995,4,0))</f>
        <v/>
      </c>
      <c r="D121" s="131" t="str">
        <f>IF(ISNA(VLOOKUP($B121,SUMMARY!$A$5:$BT$4995,5,0)),"",VLOOKUP($B121,SUMMARY!$A$5:$BT$4995,5,0))</f>
        <v/>
      </c>
      <c r="E121" s="131" t="str">
        <f>IF(ISNA(VLOOKUP($B121,SUMMARY!$A$5:$BT$4995,6,0)),"",VLOOKUP($B121,SUMMARY!$A$5:$BT$4995,6,0))</f>
        <v/>
      </c>
      <c r="F121" s="131" t="str">
        <f>IF(ISNA(VLOOKUP($B121,SUMMARY!$A$5:$BT$4995,10,0)),"",VLOOKUP($B121,SUMMARY!$A$5:$BT$4995,10,0))</f>
        <v/>
      </c>
      <c r="G121" s="131" t="str">
        <f>IF(ISNA(VLOOKUP($B121,SUMMARY!$A$5:$BT$4995,7,0)),"",VLOOKUP($B121,SUMMARY!$A$5:$BT$4995,7,0))</f>
        <v/>
      </c>
      <c r="H121" s="131" t="str">
        <f>IF(ISNA(VLOOKUP($B121,SUMMARY!$A$5:$BT$4995,3,0)),"",VLOOKUP($B121,SUMMARY!$A$5:$BT$4995,3,0))</f>
        <v/>
      </c>
      <c r="I121" s="133" t="str">
        <f>IF(ISNA(VLOOKUP($B121,SUMMARY!$A$5:$BT$4995,11,0)),"",VLOOKUP($B121,SUMMARY!$A$5:$BT$4995,11,0))</f>
        <v/>
      </c>
      <c r="J121" s="133" t="str">
        <f>IF(ISNA(VLOOKUP($B121,SUMMARY!$A$5:$BT$4995,22,0)),"",VLOOKUP($B121,SUMMARY!$A$5:$BT$4995,22,0))</f>
        <v/>
      </c>
      <c r="K121" s="133" t="str">
        <f>IF(ISNA(VLOOKUP($B121,SUMMARY!$A$5:$BT$4995,23,0)),"",VLOOKUP($B121,SUMMARY!$A$5:$BT$4995,23,0))</f>
        <v/>
      </c>
      <c r="L121" s="133" t="str">
        <f>IF(ISNA(VLOOKUP($B121,SUMMARY!$A$5:$BT$4995,24,0)),"",VLOOKUP($B121,SUMMARY!$A$5:$BT$4995,24,0))</f>
        <v/>
      </c>
      <c r="M121" s="96" t="s">
        <v>87</v>
      </c>
      <c r="N121" s="387">
        <f t="shared" si="20"/>
        <v>0</v>
      </c>
      <c r="O121" s="387">
        <f t="shared" si="21"/>
        <v>0</v>
      </c>
      <c r="P121" s="387">
        <f t="shared" si="16"/>
        <v>0</v>
      </c>
      <c r="Q121" s="387">
        <f t="shared" si="17"/>
        <v>0</v>
      </c>
      <c r="R121" s="387">
        <f t="shared" si="22"/>
        <v>0</v>
      </c>
    </row>
    <row r="122" spans="2:18" s="93" customFormat="1" x14ac:dyDescent="0.2">
      <c r="B122" s="129"/>
      <c r="C122" s="130" t="str">
        <f>IF(ISNA(VLOOKUP($B122,SUMMARY!$A$5:$BT$4995,4,0)),"",VLOOKUP($B122,SUMMARY!$A$5:$BT$4995,4,0))</f>
        <v/>
      </c>
      <c r="D122" s="131" t="str">
        <f>IF(ISNA(VLOOKUP($B122,SUMMARY!$A$5:$BT$4995,5,0)),"",VLOOKUP($B122,SUMMARY!$A$5:$BT$4995,5,0))</f>
        <v/>
      </c>
      <c r="E122" s="131" t="str">
        <f>IF(ISNA(VLOOKUP($B122,SUMMARY!$A$5:$BT$4995,6,0)),"",VLOOKUP($B122,SUMMARY!$A$5:$BT$4995,6,0))</f>
        <v/>
      </c>
      <c r="F122" s="131" t="str">
        <f>IF(ISNA(VLOOKUP($B122,SUMMARY!$A$5:$BT$4995,10,0)),"",VLOOKUP($B122,SUMMARY!$A$5:$BT$4995,10,0))</f>
        <v/>
      </c>
      <c r="G122" s="131" t="str">
        <f>IF(ISNA(VLOOKUP($B122,SUMMARY!$A$5:$BT$4995,7,0)),"",VLOOKUP($B122,SUMMARY!$A$5:$BT$4995,7,0))</f>
        <v/>
      </c>
      <c r="H122" s="131" t="str">
        <f>IF(ISNA(VLOOKUP($B122,SUMMARY!$A$5:$BT$4995,3,0)),"",VLOOKUP($B122,SUMMARY!$A$5:$BT$4995,3,0))</f>
        <v/>
      </c>
      <c r="I122" s="133" t="str">
        <f>IF(ISNA(VLOOKUP($B122,SUMMARY!$A$5:$BT$4995,11,0)),"",VLOOKUP($B122,SUMMARY!$A$5:$BT$4995,11,0))</f>
        <v/>
      </c>
      <c r="J122" s="133" t="str">
        <f>IF(ISNA(VLOOKUP($B122,SUMMARY!$A$5:$BT$4995,22,0)),"",VLOOKUP($B122,SUMMARY!$A$5:$BT$4995,22,0))</f>
        <v/>
      </c>
      <c r="K122" s="133" t="str">
        <f>IF(ISNA(VLOOKUP($B122,SUMMARY!$A$5:$BT$4995,23,0)),"",VLOOKUP($B122,SUMMARY!$A$5:$BT$4995,23,0))</f>
        <v/>
      </c>
      <c r="L122" s="133" t="str">
        <f>IF(ISNA(VLOOKUP($B122,SUMMARY!$A$5:$BT$4995,24,0)),"",VLOOKUP($B122,SUMMARY!$A$5:$BT$4995,24,0))</f>
        <v/>
      </c>
      <c r="M122" s="96" t="s">
        <v>87</v>
      </c>
      <c r="N122" s="387">
        <f t="shared" si="20"/>
        <v>0</v>
      </c>
      <c r="O122" s="387">
        <f t="shared" si="21"/>
        <v>0</v>
      </c>
      <c r="P122" s="387">
        <f t="shared" si="16"/>
        <v>0</v>
      </c>
      <c r="Q122" s="387">
        <f t="shared" si="17"/>
        <v>0</v>
      </c>
      <c r="R122" s="387">
        <f t="shared" si="22"/>
        <v>0</v>
      </c>
    </row>
    <row r="123" spans="2:18" s="93" customFormat="1" x14ac:dyDescent="0.2">
      <c r="B123" s="129"/>
      <c r="C123" s="130" t="str">
        <f>IF(ISNA(VLOOKUP($B123,SUMMARY!$A$5:$BT$4995,4,0)),"",VLOOKUP($B123,SUMMARY!$A$5:$BT$4995,4,0))</f>
        <v/>
      </c>
      <c r="D123" s="131" t="str">
        <f>IF(ISNA(VLOOKUP($B123,SUMMARY!$A$5:$BT$4995,5,0)),"",VLOOKUP($B123,SUMMARY!$A$5:$BT$4995,5,0))</f>
        <v/>
      </c>
      <c r="E123" s="131" t="str">
        <f>IF(ISNA(VLOOKUP($B123,SUMMARY!$A$5:$BT$4995,6,0)),"",VLOOKUP($B123,SUMMARY!$A$5:$BT$4995,6,0))</f>
        <v/>
      </c>
      <c r="F123" s="131" t="str">
        <f>IF(ISNA(VLOOKUP($B123,SUMMARY!$A$5:$BT$4995,10,0)),"",VLOOKUP($B123,SUMMARY!$A$5:$BT$4995,10,0))</f>
        <v/>
      </c>
      <c r="G123" s="131" t="str">
        <f>IF(ISNA(VLOOKUP($B123,SUMMARY!$A$5:$BT$4995,7,0)),"",VLOOKUP($B123,SUMMARY!$A$5:$BT$4995,7,0))</f>
        <v/>
      </c>
      <c r="H123" s="131" t="str">
        <f>IF(ISNA(VLOOKUP($B123,SUMMARY!$A$5:$BT$4995,3,0)),"",VLOOKUP($B123,SUMMARY!$A$5:$BT$4995,3,0))</f>
        <v/>
      </c>
      <c r="I123" s="133" t="str">
        <f>IF(ISNA(VLOOKUP($B123,SUMMARY!$A$5:$BT$4995,11,0)),"",VLOOKUP($B123,SUMMARY!$A$5:$BT$4995,11,0))</f>
        <v/>
      </c>
      <c r="J123" s="133" t="str">
        <f>IF(ISNA(VLOOKUP($B123,SUMMARY!$A$5:$BT$4995,22,0)),"",VLOOKUP($B123,SUMMARY!$A$5:$BT$4995,22,0))</f>
        <v/>
      </c>
      <c r="K123" s="133" t="str">
        <f>IF(ISNA(VLOOKUP($B123,SUMMARY!$A$5:$BT$4995,23,0)),"",VLOOKUP($B123,SUMMARY!$A$5:$BT$4995,23,0))</f>
        <v/>
      </c>
      <c r="L123" s="133" t="str">
        <f>IF(ISNA(VLOOKUP($B123,SUMMARY!$A$5:$BT$4995,24,0)),"",VLOOKUP($B123,SUMMARY!$A$5:$BT$4995,24,0))</f>
        <v/>
      </c>
      <c r="M123" s="96" t="s">
        <v>87</v>
      </c>
      <c r="N123" s="387">
        <f t="shared" si="20"/>
        <v>0</v>
      </c>
      <c r="O123" s="387">
        <f t="shared" si="21"/>
        <v>0</v>
      </c>
      <c r="P123" s="387">
        <f t="shared" si="16"/>
        <v>0</v>
      </c>
      <c r="Q123" s="387">
        <f t="shared" si="17"/>
        <v>0</v>
      </c>
      <c r="R123" s="387">
        <f t="shared" si="22"/>
        <v>0</v>
      </c>
    </row>
    <row r="124" spans="2:18" s="93" customFormat="1" x14ac:dyDescent="0.2">
      <c r="B124" s="129"/>
      <c r="C124" s="130" t="str">
        <f>IF(ISNA(VLOOKUP($B124,SUMMARY!$A$5:$BT$4995,4,0)),"",VLOOKUP($B124,SUMMARY!$A$5:$BT$4995,4,0))</f>
        <v/>
      </c>
      <c r="D124" s="131" t="str">
        <f>IF(ISNA(VLOOKUP($B124,SUMMARY!$A$5:$BT$4995,5,0)),"",VLOOKUP($B124,SUMMARY!$A$5:$BT$4995,5,0))</f>
        <v/>
      </c>
      <c r="E124" s="131" t="str">
        <f>IF(ISNA(VLOOKUP($B124,SUMMARY!$A$5:$BT$4995,6,0)),"",VLOOKUP($B124,SUMMARY!$A$5:$BT$4995,6,0))</f>
        <v/>
      </c>
      <c r="F124" s="131" t="str">
        <f>IF(ISNA(VLOOKUP($B124,SUMMARY!$A$5:$BT$4995,10,0)),"",VLOOKUP($B124,SUMMARY!$A$5:$BT$4995,10,0))</f>
        <v/>
      </c>
      <c r="G124" s="131" t="str">
        <f>IF(ISNA(VLOOKUP($B124,SUMMARY!$A$5:$BT$4995,7,0)),"",VLOOKUP($B124,SUMMARY!$A$5:$BT$4995,7,0))</f>
        <v/>
      </c>
      <c r="H124" s="131" t="str">
        <f>IF(ISNA(VLOOKUP($B124,SUMMARY!$A$5:$BT$4995,3,0)),"",VLOOKUP($B124,SUMMARY!$A$5:$BT$4995,3,0))</f>
        <v/>
      </c>
      <c r="I124" s="133" t="str">
        <f>IF(ISNA(VLOOKUP($B124,SUMMARY!$A$5:$BT$4995,11,0)),"",VLOOKUP($B124,SUMMARY!$A$5:$BT$4995,11,0))</f>
        <v/>
      </c>
      <c r="J124" s="133" t="str">
        <f>IF(ISNA(VLOOKUP($B124,SUMMARY!$A$5:$BT$4995,22,0)),"",VLOOKUP($B124,SUMMARY!$A$5:$BT$4995,22,0))</f>
        <v/>
      </c>
      <c r="K124" s="133" t="str">
        <f>IF(ISNA(VLOOKUP($B124,SUMMARY!$A$5:$BT$4995,23,0)),"",VLOOKUP($B124,SUMMARY!$A$5:$BT$4995,23,0))</f>
        <v/>
      </c>
      <c r="L124" s="133" t="str">
        <f>IF(ISNA(VLOOKUP($B124,SUMMARY!$A$5:$BT$4995,24,0)),"",VLOOKUP($B124,SUMMARY!$A$5:$BT$4995,24,0))</f>
        <v/>
      </c>
      <c r="M124" s="96" t="s">
        <v>87</v>
      </c>
      <c r="N124" s="387">
        <f t="shared" si="20"/>
        <v>0</v>
      </c>
      <c r="O124" s="387">
        <f t="shared" si="21"/>
        <v>0</v>
      </c>
      <c r="P124" s="387">
        <f t="shared" si="16"/>
        <v>0</v>
      </c>
      <c r="Q124" s="387">
        <f t="shared" si="17"/>
        <v>0</v>
      </c>
      <c r="R124" s="387">
        <f t="shared" si="22"/>
        <v>0</v>
      </c>
    </row>
    <row r="125" spans="2:18" s="93" customFormat="1" x14ac:dyDescent="0.2">
      <c r="B125" s="129"/>
      <c r="C125" s="130" t="str">
        <f>IF(ISNA(VLOOKUP($B125,SUMMARY!$A$5:$BT$4995,4,0)),"",VLOOKUP($B125,SUMMARY!$A$5:$BT$4995,4,0))</f>
        <v/>
      </c>
      <c r="D125" s="131" t="str">
        <f>IF(ISNA(VLOOKUP($B125,SUMMARY!$A$5:$BT$4995,5,0)),"",VLOOKUP($B125,SUMMARY!$A$5:$BT$4995,5,0))</f>
        <v/>
      </c>
      <c r="E125" s="131" t="str">
        <f>IF(ISNA(VLOOKUP($B125,SUMMARY!$A$5:$BT$4995,6,0)),"",VLOOKUP($B125,SUMMARY!$A$5:$BT$4995,6,0))</f>
        <v/>
      </c>
      <c r="F125" s="131" t="str">
        <f>IF(ISNA(VLOOKUP($B125,SUMMARY!$A$5:$BT$4995,10,0)),"",VLOOKUP($B125,SUMMARY!$A$5:$BT$4995,10,0))</f>
        <v/>
      </c>
      <c r="G125" s="131" t="str">
        <f>IF(ISNA(VLOOKUP($B125,SUMMARY!$A$5:$BT$4995,7,0)),"",VLOOKUP($B125,SUMMARY!$A$5:$BT$4995,7,0))</f>
        <v/>
      </c>
      <c r="H125" s="131" t="str">
        <f>IF(ISNA(VLOOKUP($B125,SUMMARY!$A$5:$BT$4995,3,0)),"",VLOOKUP($B125,SUMMARY!$A$5:$BT$4995,3,0))</f>
        <v/>
      </c>
      <c r="I125" s="133" t="str">
        <f>IF(ISNA(VLOOKUP($B125,SUMMARY!$A$5:$BT$4995,11,0)),"",VLOOKUP($B125,SUMMARY!$A$5:$BT$4995,11,0))</f>
        <v/>
      </c>
      <c r="J125" s="133" t="str">
        <f>IF(ISNA(VLOOKUP($B125,SUMMARY!$A$5:$BT$4995,22,0)),"",VLOOKUP($B125,SUMMARY!$A$5:$BT$4995,22,0))</f>
        <v/>
      </c>
      <c r="K125" s="133" t="str">
        <f>IF(ISNA(VLOOKUP($B125,SUMMARY!$A$5:$BT$4995,23,0)),"",VLOOKUP($B125,SUMMARY!$A$5:$BT$4995,23,0))</f>
        <v/>
      </c>
      <c r="L125" s="133" t="str">
        <f>IF(ISNA(VLOOKUP($B125,SUMMARY!$A$5:$BT$4995,24,0)),"",VLOOKUP($B125,SUMMARY!$A$5:$BT$4995,24,0))</f>
        <v/>
      </c>
      <c r="M125" s="96" t="s">
        <v>87</v>
      </c>
      <c r="N125" s="387">
        <f t="shared" si="20"/>
        <v>0</v>
      </c>
      <c r="O125" s="387">
        <f t="shared" si="21"/>
        <v>0</v>
      </c>
      <c r="P125" s="387">
        <f t="shared" si="16"/>
        <v>0</v>
      </c>
      <c r="Q125" s="387">
        <f t="shared" si="17"/>
        <v>0</v>
      </c>
      <c r="R125" s="387">
        <f t="shared" si="22"/>
        <v>0</v>
      </c>
    </row>
    <row r="126" spans="2:18" s="93" customFormat="1" x14ac:dyDescent="0.2">
      <c r="B126" s="129"/>
      <c r="C126" s="130" t="str">
        <f>IF(ISNA(VLOOKUP($B126,SUMMARY!$A$5:$BT$4995,4,0)),"",VLOOKUP($B126,SUMMARY!$A$5:$BT$4995,4,0))</f>
        <v/>
      </c>
      <c r="D126" s="131" t="str">
        <f>IF(ISNA(VLOOKUP($B126,SUMMARY!$A$5:$BT$4995,5,0)),"",VLOOKUP($B126,SUMMARY!$A$5:$BT$4995,5,0))</f>
        <v/>
      </c>
      <c r="E126" s="131" t="str">
        <f>IF(ISNA(VLOOKUP($B126,SUMMARY!$A$5:$BT$4995,6,0)),"",VLOOKUP($B126,SUMMARY!$A$5:$BT$4995,6,0))</f>
        <v/>
      </c>
      <c r="F126" s="131" t="str">
        <f>IF(ISNA(VLOOKUP($B126,SUMMARY!$A$5:$BT$4995,10,0)),"",VLOOKUP($B126,SUMMARY!$A$5:$BT$4995,10,0))</f>
        <v/>
      </c>
      <c r="G126" s="131" t="str">
        <f>IF(ISNA(VLOOKUP($B126,SUMMARY!$A$5:$BT$4995,7,0)),"",VLOOKUP($B126,SUMMARY!$A$5:$BT$4995,7,0))</f>
        <v/>
      </c>
      <c r="H126" s="131" t="str">
        <f>IF(ISNA(VLOOKUP($B126,SUMMARY!$A$5:$BT$4995,3,0)),"",VLOOKUP($B126,SUMMARY!$A$5:$BT$4995,3,0))</f>
        <v/>
      </c>
      <c r="I126" s="133" t="str">
        <f>IF(ISNA(VLOOKUP($B126,SUMMARY!$A$5:$BT$4995,11,0)),"",VLOOKUP($B126,SUMMARY!$A$5:$BT$4995,11,0))</f>
        <v/>
      </c>
      <c r="J126" s="133" t="str">
        <f>IF(ISNA(VLOOKUP($B126,SUMMARY!$A$5:$BT$4995,22,0)),"",VLOOKUP($B126,SUMMARY!$A$5:$BT$4995,22,0))</f>
        <v/>
      </c>
      <c r="K126" s="133" t="str">
        <f>IF(ISNA(VLOOKUP($B126,SUMMARY!$A$5:$BT$4995,23,0)),"",VLOOKUP($B126,SUMMARY!$A$5:$BT$4995,23,0))</f>
        <v/>
      </c>
      <c r="L126" s="133" t="str">
        <f>IF(ISNA(VLOOKUP($B126,SUMMARY!$A$5:$BT$4995,24,0)),"",VLOOKUP($B126,SUMMARY!$A$5:$BT$4995,24,0))</f>
        <v/>
      </c>
      <c r="M126" s="96" t="s">
        <v>87</v>
      </c>
      <c r="N126" s="387">
        <f t="shared" si="20"/>
        <v>0</v>
      </c>
      <c r="O126" s="387">
        <f t="shared" si="21"/>
        <v>0</v>
      </c>
      <c r="P126" s="387">
        <f t="shared" si="16"/>
        <v>0</v>
      </c>
      <c r="Q126" s="387">
        <f t="shared" si="17"/>
        <v>0</v>
      </c>
      <c r="R126" s="387">
        <f t="shared" si="22"/>
        <v>0</v>
      </c>
    </row>
    <row r="127" spans="2:18" s="93" customFormat="1" x14ac:dyDescent="0.2">
      <c r="B127" s="129"/>
      <c r="C127" s="130" t="str">
        <f>IF(ISNA(VLOOKUP($B127,SUMMARY!$A$5:$BT$4995,4,0)),"",VLOOKUP($B127,SUMMARY!$A$5:$BT$4995,4,0))</f>
        <v/>
      </c>
      <c r="D127" s="131" t="str">
        <f>IF(ISNA(VLOOKUP($B127,SUMMARY!$A$5:$BT$4995,5,0)),"",VLOOKUP($B127,SUMMARY!$A$5:$BT$4995,5,0))</f>
        <v/>
      </c>
      <c r="E127" s="131" t="str">
        <f>IF(ISNA(VLOOKUP($B127,SUMMARY!$A$5:$BT$4995,6,0)),"",VLOOKUP($B127,SUMMARY!$A$5:$BT$4995,6,0))</f>
        <v/>
      </c>
      <c r="F127" s="131" t="str">
        <f>IF(ISNA(VLOOKUP($B127,SUMMARY!$A$5:$BT$4995,10,0)),"",VLOOKUP($B127,SUMMARY!$A$5:$BT$4995,10,0))</f>
        <v/>
      </c>
      <c r="G127" s="131" t="str">
        <f>IF(ISNA(VLOOKUP($B127,SUMMARY!$A$5:$BT$4995,7,0)),"",VLOOKUP($B127,SUMMARY!$A$5:$BT$4995,7,0))</f>
        <v/>
      </c>
      <c r="H127" s="131" t="str">
        <f>IF(ISNA(VLOOKUP($B127,SUMMARY!$A$5:$BT$4995,3,0)),"",VLOOKUP($B127,SUMMARY!$A$5:$BT$4995,3,0))</f>
        <v/>
      </c>
      <c r="I127" s="133" t="str">
        <f>IF(ISNA(VLOOKUP($B127,SUMMARY!$A$5:$BT$4995,11,0)),"",VLOOKUP($B127,SUMMARY!$A$5:$BT$4995,11,0))</f>
        <v/>
      </c>
      <c r="J127" s="133" t="str">
        <f>IF(ISNA(VLOOKUP($B127,SUMMARY!$A$5:$BT$4995,22,0)),"",VLOOKUP($B127,SUMMARY!$A$5:$BT$4995,22,0))</f>
        <v/>
      </c>
      <c r="K127" s="133" t="str">
        <f>IF(ISNA(VLOOKUP($B127,SUMMARY!$A$5:$BT$4995,23,0)),"",VLOOKUP($B127,SUMMARY!$A$5:$BT$4995,23,0))</f>
        <v/>
      </c>
      <c r="L127" s="133" t="str">
        <f>IF(ISNA(VLOOKUP($B127,SUMMARY!$A$5:$BT$4995,24,0)),"",VLOOKUP($B127,SUMMARY!$A$5:$BT$4995,24,0))</f>
        <v/>
      </c>
      <c r="M127" s="96" t="s">
        <v>87</v>
      </c>
      <c r="N127" s="387">
        <f t="shared" si="20"/>
        <v>0</v>
      </c>
      <c r="O127" s="387">
        <f t="shared" si="21"/>
        <v>0</v>
      </c>
      <c r="P127" s="387">
        <f t="shared" si="16"/>
        <v>0</v>
      </c>
      <c r="Q127" s="387">
        <f t="shared" si="17"/>
        <v>0</v>
      </c>
      <c r="R127" s="387">
        <f t="shared" si="22"/>
        <v>0</v>
      </c>
    </row>
    <row r="128" spans="2:18" s="93" customFormat="1" x14ac:dyDescent="0.2">
      <c r="B128" s="129"/>
      <c r="C128" s="130" t="str">
        <f>IF(ISNA(VLOOKUP($B128,SUMMARY!$A$5:$BT$4995,4,0)),"",VLOOKUP($B128,SUMMARY!$A$5:$BT$4995,4,0))</f>
        <v/>
      </c>
      <c r="D128" s="131" t="str">
        <f>IF(ISNA(VLOOKUP($B128,SUMMARY!$A$5:$BT$4995,5,0)),"",VLOOKUP($B128,SUMMARY!$A$5:$BT$4995,5,0))</f>
        <v/>
      </c>
      <c r="E128" s="131" t="str">
        <f>IF(ISNA(VLOOKUP($B128,SUMMARY!$A$5:$BT$4995,6,0)),"",VLOOKUP($B128,SUMMARY!$A$5:$BT$4995,6,0))</f>
        <v/>
      </c>
      <c r="F128" s="131" t="str">
        <f>IF(ISNA(VLOOKUP($B128,SUMMARY!$A$5:$BT$4995,10,0)),"",VLOOKUP($B128,SUMMARY!$A$5:$BT$4995,10,0))</f>
        <v/>
      </c>
      <c r="G128" s="131" t="str">
        <f>IF(ISNA(VLOOKUP($B128,SUMMARY!$A$5:$BT$4995,7,0)),"",VLOOKUP($B128,SUMMARY!$A$5:$BT$4995,7,0))</f>
        <v/>
      </c>
      <c r="H128" s="131" t="str">
        <f>IF(ISNA(VLOOKUP($B128,SUMMARY!$A$5:$BT$4995,3,0)),"",VLOOKUP($B128,SUMMARY!$A$5:$BT$4995,3,0))</f>
        <v/>
      </c>
      <c r="I128" s="133" t="str">
        <f>IF(ISNA(VLOOKUP($B128,SUMMARY!$A$5:$BT$4995,11,0)),"",VLOOKUP($B128,SUMMARY!$A$5:$BT$4995,11,0))</f>
        <v/>
      </c>
      <c r="J128" s="133" t="str">
        <f>IF(ISNA(VLOOKUP($B128,SUMMARY!$A$5:$BT$4995,22,0)),"",VLOOKUP($B128,SUMMARY!$A$5:$BT$4995,22,0))</f>
        <v/>
      </c>
      <c r="K128" s="133" t="str">
        <f>IF(ISNA(VLOOKUP($B128,SUMMARY!$A$5:$BT$4995,23,0)),"",VLOOKUP($B128,SUMMARY!$A$5:$BT$4995,23,0))</f>
        <v/>
      </c>
      <c r="L128" s="133" t="str">
        <f>IF(ISNA(VLOOKUP($B128,SUMMARY!$A$5:$BT$4995,24,0)),"",VLOOKUP($B128,SUMMARY!$A$5:$BT$4995,24,0))</f>
        <v/>
      </c>
      <c r="M128" s="96" t="s">
        <v>87</v>
      </c>
      <c r="N128" s="387">
        <f t="shared" si="20"/>
        <v>0</v>
      </c>
      <c r="O128" s="387">
        <f t="shared" si="21"/>
        <v>0</v>
      </c>
      <c r="P128" s="387">
        <f t="shared" si="16"/>
        <v>0</v>
      </c>
      <c r="Q128" s="387">
        <f t="shared" si="17"/>
        <v>0</v>
      </c>
      <c r="R128" s="387">
        <f t="shared" si="22"/>
        <v>0</v>
      </c>
    </row>
    <row r="129" spans="2:18" s="93" customFormat="1" x14ac:dyDescent="0.2">
      <c r="B129" s="129"/>
      <c r="C129" s="130" t="str">
        <f>IF(ISNA(VLOOKUP($B129,SUMMARY!$A$5:$BT$4995,4,0)),"",VLOOKUP($B129,SUMMARY!$A$5:$BT$4995,4,0))</f>
        <v/>
      </c>
      <c r="D129" s="131" t="str">
        <f>IF(ISNA(VLOOKUP($B129,SUMMARY!$A$5:$BT$4995,5,0)),"",VLOOKUP($B129,SUMMARY!$A$5:$BT$4995,5,0))</f>
        <v/>
      </c>
      <c r="E129" s="131" t="str">
        <f>IF(ISNA(VLOOKUP($B129,SUMMARY!$A$5:$BT$4995,6,0)),"",VLOOKUP($B129,SUMMARY!$A$5:$BT$4995,6,0))</f>
        <v/>
      </c>
      <c r="F129" s="131" t="str">
        <f>IF(ISNA(VLOOKUP($B129,SUMMARY!$A$5:$BT$4995,10,0)),"",VLOOKUP($B129,SUMMARY!$A$5:$BT$4995,10,0))</f>
        <v/>
      </c>
      <c r="G129" s="131" t="str">
        <f>IF(ISNA(VLOOKUP($B129,SUMMARY!$A$5:$BT$4995,7,0)),"",VLOOKUP($B129,SUMMARY!$A$5:$BT$4995,7,0))</f>
        <v/>
      </c>
      <c r="H129" s="131" t="str">
        <f>IF(ISNA(VLOOKUP($B129,SUMMARY!$A$5:$BT$4995,3,0)),"",VLOOKUP($B129,SUMMARY!$A$5:$BT$4995,3,0))</f>
        <v/>
      </c>
      <c r="I129" s="133" t="str">
        <f>IF(ISNA(VLOOKUP($B129,SUMMARY!$A$5:$BT$4995,11,0)),"",VLOOKUP($B129,SUMMARY!$A$5:$BT$4995,11,0))</f>
        <v/>
      </c>
      <c r="J129" s="133" t="str">
        <f>IF(ISNA(VLOOKUP($B129,SUMMARY!$A$5:$BT$4995,22,0)),"",VLOOKUP($B129,SUMMARY!$A$5:$BT$4995,22,0))</f>
        <v/>
      </c>
      <c r="K129" s="133" t="str">
        <f>IF(ISNA(VLOOKUP($B129,SUMMARY!$A$5:$BT$4995,23,0)),"",VLOOKUP($B129,SUMMARY!$A$5:$BT$4995,23,0))</f>
        <v/>
      </c>
      <c r="L129" s="133" t="str">
        <f>IF(ISNA(VLOOKUP($B129,SUMMARY!$A$5:$BT$4995,24,0)),"",VLOOKUP($B129,SUMMARY!$A$5:$BT$4995,24,0))</f>
        <v/>
      </c>
      <c r="M129" s="96" t="s">
        <v>87</v>
      </c>
      <c r="N129" s="387">
        <f t="shared" si="20"/>
        <v>0</v>
      </c>
      <c r="O129" s="387">
        <f t="shared" si="21"/>
        <v>0</v>
      </c>
      <c r="P129" s="387">
        <f t="shared" si="16"/>
        <v>0</v>
      </c>
      <c r="Q129" s="387">
        <f t="shared" si="17"/>
        <v>0</v>
      </c>
      <c r="R129" s="387">
        <f t="shared" si="22"/>
        <v>0</v>
      </c>
    </row>
    <row r="130" spans="2:18" s="93" customFormat="1" x14ac:dyDescent="0.2">
      <c r="B130" s="129"/>
      <c r="C130" s="130" t="str">
        <f>IF(ISNA(VLOOKUP($B130,SUMMARY!$A$5:$BT$4995,4,0)),"",VLOOKUP($B130,SUMMARY!$A$5:$BT$4995,4,0))</f>
        <v/>
      </c>
      <c r="D130" s="131" t="str">
        <f>IF(ISNA(VLOOKUP($B130,SUMMARY!$A$5:$BT$4995,5,0)),"",VLOOKUP($B130,SUMMARY!$A$5:$BT$4995,5,0))</f>
        <v/>
      </c>
      <c r="E130" s="131" t="str">
        <f>IF(ISNA(VLOOKUP($B130,SUMMARY!$A$5:$BT$4995,6,0)),"",VLOOKUP($B130,SUMMARY!$A$5:$BT$4995,6,0))</f>
        <v/>
      </c>
      <c r="F130" s="131" t="str">
        <f>IF(ISNA(VLOOKUP($B130,SUMMARY!$A$5:$BT$4995,10,0)),"",VLOOKUP($B130,SUMMARY!$A$5:$BT$4995,10,0))</f>
        <v/>
      </c>
      <c r="G130" s="131" t="str">
        <f>IF(ISNA(VLOOKUP($B130,SUMMARY!$A$5:$BT$4995,7,0)),"",VLOOKUP($B130,SUMMARY!$A$5:$BT$4995,7,0))</f>
        <v/>
      </c>
      <c r="H130" s="131" t="str">
        <f>IF(ISNA(VLOOKUP($B130,SUMMARY!$A$5:$BT$4995,3,0)),"",VLOOKUP($B130,SUMMARY!$A$5:$BT$4995,3,0))</f>
        <v/>
      </c>
      <c r="I130" s="133" t="str">
        <f>IF(ISNA(VLOOKUP($B130,SUMMARY!$A$5:$BT$4995,11,0)),"",VLOOKUP($B130,SUMMARY!$A$5:$BT$4995,11,0))</f>
        <v/>
      </c>
      <c r="J130" s="133" t="str">
        <f>IF(ISNA(VLOOKUP($B130,SUMMARY!$A$5:$BT$4995,22,0)),"",VLOOKUP($B130,SUMMARY!$A$5:$BT$4995,22,0))</f>
        <v/>
      </c>
      <c r="K130" s="133" t="str">
        <f>IF(ISNA(VLOOKUP($B130,SUMMARY!$A$5:$BT$4995,23,0)),"",VLOOKUP($B130,SUMMARY!$A$5:$BT$4995,23,0))</f>
        <v/>
      </c>
      <c r="L130" s="133" t="str">
        <f>IF(ISNA(VLOOKUP($B130,SUMMARY!$A$5:$BT$4995,24,0)),"",VLOOKUP($B130,SUMMARY!$A$5:$BT$4995,24,0))</f>
        <v/>
      </c>
      <c r="M130" s="96" t="s">
        <v>87</v>
      </c>
      <c r="N130" s="387">
        <f t="shared" si="20"/>
        <v>0</v>
      </c>
      <c r="O130" s="387">
        <f t="shared" si="21"/>
        <v>0</v>
      </c>
      <c r="P130" s="387">
        <f t="shared" si="16"/>
        <v>0</v>
      </c>
      <c r="Q130" s="387">
        <f t="shared" si="17"/>
        <v>0</v>
      </c>
      <c r="R130" s="387">
        <f t="shared" si="22"/>
        <v>0</v>
      </c>
    </row>
    <row r="131" spans="2:18" s="93" customFormat="1" x14ac:dyDescent="0.2">
      <c r="B131" s="129"/>
      <c r="C131" s="130" t="str">
        <f>IF(ISNA(VLOOKUP($B131,SUMMARY!$A$5:$BT$4995,4,0)),"",VLOOKUP($B131,SUMMARY!$A$5:$BT$4995,4,0))</f>
        <v/>
      </c>
      <c r="D131" s="131" t="str">
        <f>IF(ISNA(VLOOKUP($B131,SUMMARY!$A$5:$BT$4995,5,0)),"",VLOOKUP($B131,SUMMARY!$A$5:$BT$4995,5,0))</f>
        <v/>
      </c>
      <c r="E131" s="131" t="str">
        <f>IF(ISNA(VLOOKUP($B131,SUMMARY!$A$5:$BT$4995,6,0)),"",VLOOKUP($B131,SUMMARY!$A$5:$BT$4995,6,0))</f>
        <v/>
      </c>
      <c r="F131" s="131" t="str">
        <f>IF(ISNA(VLOOKUP($B131,SUMMARY!$A$5:$BT$4995,10,0)),"",VLOOKUP($B131,SUMMARY!$A$5:$BT$4995,10,0))</f>
        <v/>
      </c>
      <c r="G131" s="131" t="str">
        <f>IF(ISNA(VLOOKUP($B131,SUMMARY!$A$5:$BT$4995,7,0)),"",VLOOKUP($B131,SUMMARY!$A$5:$BT$4995,7,0))</f>
        <v/>
      </c>
      <c r="H131" s="131" t="str">
        <f>IF(ISNA(VLOOKUP($B131,SUMMARY!$A$5:$BT$4995,3,0)),"",VLOOKUP($B131,SUMMARY!$A$5:$BT$4995,3,0))</f>
        <v/>
      </c>
      <c r="I131" s="133" t="str">
        <f>IF(ISNA(VLOOKUP($B131,SUMMARY!$A$5:$BT$4995,11,0)),"",VLOOKUP($B131,SUMMARY!$A$5:$BT$4995,11,0))</f>
        <v/>
      </c>
      <c r="J131" s="133" t="str">
        <f>IF(ISNA(VLOOKUP($B131,SUMMARY!$A$5:$BT$4995,22,0)),"",VLOOKUP($B131,SUMMARY!$A$5:$BT$4995,22,0))</f>
        <v/>
      </c>
      <c r="K131" s="133" t="str">
        <f>IF(ISNA(VLOOKUP($B131,SUMMARY!$A$5:$BT$4995,23,0)),"",VLOOKUP($B131,SUMMARY!$A$5:$BT$4995,23,0))</f>
        <v/>
      </c>
      <c r="L131" s="133" t="str">
        <f>IF(ISNA(VLOOKUP($B131,SUMMARY!$A$5:$BT$4995,24,0)),"",VLOOKUP($B131,SUMMARY!$A$5:$BT$4995,24,0))</f>
        <v/>
      </c>
      <c r="M131" s="96" t="s">
        <v>87</v>
      </c>
      <c r="N131" s="387">
        <f t="shared" si="20"/>
        <v>0</v>
      </c>
      <c r="O131" s="387">
        <f t="shared" si="21"/>
        <v>0</v>
      </c>
      <c r="P131" s="387">
        <f t="shared" si="16"/>
        <v>0</v>
      </c>
      <c r="Q131" s="387">
        <f t="shared" si="17"/>
        <v>0</v>
      </c>
      <c r="R131" s="387">
        <f t="shared" si="22"/>
        <v>0</v>
      </c>
    </row>
    <row r="132" spans="2:18" s="93" customFormat="1" x14ac:dyDescent="0.2">
      <c r="B132" s="129"/>
      <c r="C132" s="130" t="str">
        <f>IF(ISNA(VLOOKUP($B132,SUMMARY!$A$5:$BT$4995,4,0)),"",VLOOKUP($B132,SUMMARY!$A$5:$BT$4995,4,0))</f>
        <v/>
      </c>
      <c r="D132" s="131" t="str">
        <f>IF(ISNA(VLOOKUP($B132,SUMMARY!$A$5:$BT$4995,5,0)),"",VLOOKUP($B132,SUMMARY!$A$5:$BT$4995,5,0))</f>
        <v/>
      </c>
      <c r="E132" s="131" t="str">
        <f>IF(ISNA(VLOOKUP($B132,SUMMARY!$A$5:$BT$4995,6,0)),"",VLOOKUP($B132,SUMMARY!$A$5:$BT$4995,6,0))</f>
        <v/>
      </c>
      <c r="F132" s="131" t="str">
        <f>IF(ISNA(VLOOKUP($B132,SUMMARY!$A$5:$BT$4995,10,0)),"",VLOOKUP($B132,SUMMARY!$A$5:$BT$4995,10,0))</f>
        <v/>
      </c>
      <c r="G132" s="131" t="str">
        <f>IF(ISNA(VLOOKUP($B132,SUMMARY!$A$5:$BT$4995,7,0)),"",VLOOKUP($B132,SUMMARY!$A$5:$BT$4995,7,0))</f>
        <v/>
      </c>
      <c r="H132" s="131" t="str">
        <f>IF(ISNA(VLOOKUP($B132,SUMMARY!$A$5:$BT$4995,3,0)),"",VLOOKUP($B132,SUMMARY!$A$5:$BT$4995,3,0))</f>
        <v/>
      </c>
      <c r="I132" s="133" t="str">
        <f>IF(ISNA(VLOOKUP($B132,SUMMARY!$A$5:$BT$4995,11,0)),"",VLOOKUP($B132,SUMMARY!$A$5:$BT$4995,11,0))</f>
        <v/>
      </c>
      <c r="J132" s="133" t="str">
        <f>IF(ISNA(VLOOKUP($B132,SUMMARY!$A$5:$BT$4995,22,0)),"",VLOOKUP($B132,SUMMARY!$A$5:$BT$4995,22,0))</f>
        <v/>
      </c>
      <c r="K132" s="133" t="str">
        <f>IF(ISNA(VLOOKUP($B132,SUMMARY!$A$5:$BT$4995,23,0)),"",VLOOKUP($B132,SUMMARY!$A$5:$BT$4995,23,0))</f>
        <v/>
      </c>
      <c r="L132" s="133" t="str">
        <f>IF(ISNA(VLOOKUP($B132,SUMMARY!$A$5:$BT$4995,24,0)),"",VLOOKUP($B132,SUMMARY!$A$5:$BT$4995,24,0))</f>
        <v/>
      </c>
      <c r="M132" s="96" t="s">
        <v>87</v>
      </c>
      <c r="N132" s="387">
        <f t="shared" si="20"/>
        <v>0</v>
      </c>
      <c r="O132" s="387">
        <f t="shared" si="21"/>
        <v>0</v>
      </c>
      <c r="P132" s="387">
        <f t="shared" si="16"/>
        <v>0</v>
      </c>
      <c r="Q132" s="387">
        <f t="shared" si="17"/>
        <v>0</v>
      </c>
      <c r="R132" s="387">
        <f t="shared" si="22"/>
        <v>0</v>
      </c>
    </row>
    <row r="133" spans="2:18" s="93" customFormat="1" x14ac:dyDescent="0.2">
      <c r="B133" s="129"/>
      <c r="C133" s="130" t="str">
        <f>IF(ISNA(VLOOKUP($B133,SUMMARY!$A$5:$BT$4995,4,0)),"",VLOOKUP($B133,SUMMARY!$A$5:$BT$4995,4,0))</f>
        <v/>
      </c>
      <c r="D133" s="131" t="str">
        <f>IF(ISNA(VLOOKUP($B133,SUMMARY!$A$5:$BT$4995,5,0)),"",VLOOKUP($B133,SUMMARY!$A$5:$BT$4995,5,0))</f>
        <v/>
      </c>
      <c r="E133" s="131" t="str">
        <f>IF(ISNA(VLOOKUP($B133,SUMMARY!$A$5:$BT$4995,6,0)),"",VLOOKUP($B133,SUMMARY!$A$5:$BT$4995,6,0))</f>
        <v/>
      </c>
      <c r="F133" s="131" t="str">
        <f>IF(ISNA(VLOOKUP($B133,SUMMARY!$A$5:$BT$4995,10,0)),"",VLOOKUP($B133,SUMMARY!$A$5:$BT$4995,10,0))</f>
        <v/>
      </c>
      <c r="G133" s="131" t="str">
        <f>IF(ISNA(VLOOKUP($B133,SUMMARY!$A$5:$BT$4995,7,0)),"",VLOOKUP($B133,SUMMARY!$A$5:$BT$4995,7,0))</f>
        <v/>
      </c>
      <c r="H133" s="131" t="str">
        <f>IF(ISNA(VLOOKUP($B133,SUMMARY!$A$5:$BT$4995,3,0)),"",VLOOKUP($B133,SUMMARY!$A$5:$BT$4995,3,0))</f>
        <v/>
      </c>
      <c r="I133" s="133" t="str">
        <f>IF(ISNA(VLOOKUP($B133,SUMMARY!$A$5:$BT$4995,11,0)),"",VLOOKUP($B133,SUMMARY!$A$5:$BT$4995,11,0))</f>
        <v/>
      </c>
      <c r="J133" s="133" t="str">
        <f>IF(ISNA(VLOOKUP($B133,SUMMARY!$A$5:$BT$4995,22,0)),"",VLOOKUP($B133,SUMMARY!$A$5:$BT$4995,22,0))</f>
        <v/>
      </c>
      <c r="K133" s="133" t="str">
        <f>IF(ISNA(VLOOKUP($B133,SUMMARY!$A$5:$BT$4995,23,0)),"",VLOOKUP($B133,SUMMARY!$A$5:$BT$4995,23,0))</f>
        <v/>
      </c>
      <c r="L133" s="133" t="str">
        <f>IF(ISNA(VLOOKUP($B133,SUMMARY!$A$5:$BT$4995,24,0)),"",VLOOKUP($B133,SUMMARY!$A$5:$BT$4995,24,0))</f>
        <v/>
      </c>
      <c r="M133" s="96" t="s">
        <v>87</v>
      </c>
      <c r="N133" s="387">
        <f t="shared" si="20"/>
        <v>0</v>
      </c>
      <c r="O133" s="387">
        <f t="shared" si="21"/>
        <v>0</v>
      </c>
      <c r="P133" s="387">
        <f t="shared" si="16"/>
        <v>0</v>
      </c>
      <c r="Q133" s="387">
        <f t="shared" si="17"/>
        <v>0</v>
      </c>
      <c r="R133" s="387">
        <f t="shared" si="22"/>
        <v>0</v>
      </c>
    </row>
    <row r="134" spans="2:18" s="93" customFormat="1" x14ac:dyDescent="0.2">
      <c r="B134" s="129"/>
      <c r="C134" s="130" t="str">
        <f>IF(ISNA(VLOOKUP($B134,SUMMARY!$A$5:$BT$4995,4,0)),"",VLOOKUP($B134,SUMMARY!$A$5:$BT$4995,4,0))</f>
        <v/>
      </c>
      <c r="D134" s="131" t="str">
        <f>IF(ISNA(VLOOKUP($B134,SUMMARY!$A$5:$BT$4995,5,0)),"",VLOOKUP($B134,SUMMARY!$A$5:$BT$4995,5,0))</f>
        <v/>
      </c>
      <c r="E134" s="131" t="str">
        <f>IF(ISNA(VLOOKUP($B134,SUMMARY!$A$5:$BT$4995,6,0)),"",VLOOKUP($B134,SUMMARY!$A$5:$BT$4995,6,0))</f>
        <v/>
      </c>
      <c r="F134" s="131" t="str">
        <f>IF(ISNA(VLOOKUP($B134,SUMMARY!$A$5:$BT$4995,10,0)),"",VLOOKUP($B134,SUMMARY!$A$5:$BT$4995,10,0))</f>
        <v/>
      </c>
      <c r="G134" s="131" t="str">
        <f>IF(ISNA(VLOOKUP($B134,SUMMARY!$A$5:$BT$4995,7,0)),"",VLOOKUP($B134,SUMMARY!$A$5:$BT$4995,7,0))</f>
        <v/>
      </c>
      <c r="H134" s="131" t="str">
        <f>IF(ISNA(VLOOKUP($B134,SUMMARY!$A$5:$BT$4995,3,0)),"",VLOOKUP($B134,SUMMARY!$A$5:$BT$4995,3,0))</f>
        <v/>
      </c>
      <c r="I134" s="133" t="str">
        <f>IF(ISNA(VLOOKUP($B134,SUMMARY!$A$5:$BT$4995,11,0)),"",VLOOKUP($B134,SUMMARY!$A$5:$BT$4995,11,0))</f>
        <v/>
      </c>
      <c r="J134" s="133" t="str">
        <f>IF(ISNA(VLOOKUP($B134,SUMMARY!$A$5:$BT$4995,22,0)),"",VLOOKUP($B134,SUMMARY!$A$5:$BT$4995,22,0))</f>
        <v/>
      </c>
      <c r="K134" s="133" t="str">
        <f>IF(ISNA(VLOOKUP($B134,SUMMARY!$A$5:$BT$4995,23,0)),"",VLOOKUP($B134,SUMMARY!$A$5:$BT$4995,23,0))</f>
        <v/>
      </c>
      <c r="L134" s="133" t="str">
        <f>IF(ISNA(VLOOKUP($B134,SUMMARY!$A$5:$BT$4995,24,0)),"",VLOOKUP($B134,SUMMARY!$A$5:$BT$4995,24,0))</f>
        <v/>
      </c>
      <c r="M134" s="96" t="s">
        <v>87</v>
      </c>
      <c r="N134" s="387">
        <f t="shared" si="20"/>
        <v>0</v>
      </c>
      <c r="O134" s="387">
        <f t="shared" si="21"/>
        <v>0</v>
      </c>
      <c r="P134" s="387">
        <f t="shared" si="16"/>
        <v>0</v>
      </c>
      <c r="Q134" s="387">
        <f t="shared" si="17"/>
        <v>0</v>
      </c>
      <c r="R134" s="387">
        <f t="shared" si="22"/>
        <v>0</v>
      </c>
    </row>
    <row r="135" spans="2:18" s="93" customFormat="1" x14ac:dyDescent="0.2">
      <c r="B135" s="129"/>
      <c r="C135" s="400" t="s">
        <v>97</v>
      </c>
      <c r="D135" s="401"/>
      <c r="E135" s="401"/>
      <c r="F135" s="401"/>
      <c r="G135" s="402"/>
      <c r="H135" s="134" t="str">
        <f>IF(ISNA(VLOOKUP($B135,SUMMARY!$A$5:$BT$4995,3,0)),"",VLOOKUP($B135,SUMMARY!$A$5:$BT$4995,3,0))</f>
        <v/>
      </c>
      <c r="I135" s="139"/>
      <c r="J135" s="135">
        <f>SUM(J111:J134)</f>
        <v>0</v>
      </c>
      <c r="K135" s="135">
        <f>SUM(K111:K134)</f>
        <v>0</v>
      </c>
      <c r="L135" s="136">
        <f>SUM(L111:L134)</f>
        <v>0</v>
      </c>
      <c r="M135" s="137"/>
      <c r="N135" s="136">
        <f>SUM(N111:N134)</f>
        <v>0</v>
      </c>
      <c r="O135" s="136">
        <f>SUM(O111:O134)</f>
        <v>0</v>
      </c>
      <c r="P135" s="136">
        <f>SUM(P111:P134)</f>
        <v>0</v>
      </c>
      <c r="Q135" s="136">
        <f>SUM(Q111:Q134)</f>
        <v>0</v>
      </c>
      <c r="R135" s="136">
        <f>SUM(R111:R134)</f>
        <v>0</v>
      </c>
    </row>
    <row r="136" spans="2:18" s="93" customFormat="1" x14ac:dyDescent="0.2">
      <c r="B136" s="129"/>
      <c r="C136" s="130" t="str">
        <f>IF(ISNA(VLOOKUP($B136,SUMMARY!$A$5:$BT$4995,4,0)),"",VLOOKUP($B136,SUMMARY!$A$5:$BT$4995,4,0))</f>
        <v/>
      </c>
      <c r="D136" s="131" t="str">
        <f>IF(ISNA(VLOOKUP($B136,SUMMARY!$A$5:$BT$4995,5,0)),"",VLOOKUP($B136,SUMMARY!$A$5:$BT$4995,5,0))</f>
        <v/>
      </c>
      <c r="E136" s="131" t="str">
        <f>IF(ISNA(VLOOKUP($B136,SUMMARY!$A$5:$BT$4995,6,0)),"",VLOOKUP($B136,SUMMARY!$A$5:$BT$4995,6,0))</f>
        <v/>
      </c>
      <c r="F136" s="131" t="str">
        <f>IF(ISNA(VLOOKUP($B136,SUMMARY!$A$5:$BT$4995,10,0)),"",VLOOKUP($B136,SUMMARY!$A$5:$BT$4995,10,0))</f>
        <v/>
      </c>
      <c r="G136" s="131" t="str">
        <f>IF(ISNA(VLOOKUP($B136,SUMMARY!$A$5:$BT$4995,7,0)),"",VLOOKUP($B136,SUMMARY!$A$5:$BT$4995,7,0))</f>
        <v/>
      </c>
      <c r="H136" s="131" t="str">
        <f>IF(ISNA(VLOOKUP($B136,SUMMARY!$A$5:$BT$4995,3,0)),"",VLOOKUP($B136,SUMMARY!$A$5:$BT$4995,3,0))</f>
        <v/>
      </c>
      <c r="I136" s="133" t="str">
        <f>IF(ISNA(VLOOKUP($B136,SUMMARY!$A$5:$BT$4995,11,0)),"",VLOOKUP($B136,SUMMARY!$A$5:$BT$4995,11,0))</f>
        <v/>
      </c>
      <c r="J136" s="133" t="str">
        <f>IF(ISNA(VLOOKUP($B136,SUMMARY!$A$5:$BT$4995,22,0)),"",VLOOKUP($B136,SUMMARY!$A$5:$BT$4995,22,0))</f>
        <v/>
      </c>
      <c r="K136" s="133" t="str">
        <f>IF(ISNA(VLOOKUP($B136,SUMMARY!$A$5:$BT$4995,23,0)),"",VLOOKUP($B136,SUMMARY!$A$5:$BT$4995,23,0))</f>
        <v/>
      </c>
      <c r="L136" s="133" t="str">
        <f>IF(ISNA(VLOOKUP($B136,SUMMARY!$A$5:$BT$4995,24,0)),"",VLOOKUP($B136,SUMMARY!$A$5:$BT$4995,24,0))</f>
        <v/>
      </c>
      <c r="M136" s="96" t="s">
        <v>87</v>
      </c>
      <c r="N136" s="385">
        <f>IF(M136="F",0,SUM(J136:L136)*$Q$9)</f>
        <v>0</v>
      </c>
      <c r="O136" s="385">
        <f>SUM(J136:L136)-N136</f>
        <v>0</v>
      </c>
      <c r="P136" s="385">
        <f>ROUND(O136*12/12.36,0)</f>
        <v>0</v>
      </c>
      <c r="Q136" s="385">
        <f>+P136*2%</f>
        <v>0</v>
      </c>
      <c r="R136" s="385">
        <f>+P136*1%</f>
        <v>0</v>
      </c>
    </row>
    <row r="137" spans="2:18" s="93" customFormat="1" x14ac:dyDescent="0.2">
      <c r="B137" s="129"/>
      <c r="C137" s="130" t="str">
        <f>IF(ISNA(VLOOKUP($B137,SUMMARY!$A$5:$BT$4995,4,0)),"",VLOOKUP($B137,SUMMARY!$A$5:$BT$4995,4,0))</f>
        <v/>
      </c>
      <c r="D137" s="131" t="str">
        <f>IF(ISNA(VLOOKUP($B137,SUMMARY!$A$5:$BT$4995,5,0)),"",VLOOKUP($B137,SUMMARY!$A$5:$BT$4995,5,0))</f>
        <v/>
      </c>
      <c r="E137" s="131" t="str">
        <f>IF(ISNA(VLOOKUP($B137,SUMMARY!$A$5:$BT$4995,6,0)),"",VLOOKUP($B137,SUMMARY!$A$5:$BT$4995,6,0))</f>
        <v/>
      </c>
      <c r="F137" s="131" t="str">
        <f>IF(ISNA(VLOOKUP($B137,SUMMARY!$A$5:$BT$4995,10,0)),"",VLOOKUP($B137,SUMMARY!$A$5:$BT$4995,10,0))</f>
        <v/>
      </c>
      <c r="G137" s="131" t="str">
        <f>IF(ISNA(VLOOKUP($B137,SUMMARY!$A$5:$BT$4995,7,0)),"",VLOOKUP($B137,SUMMARY!$A$5:$BT$4995,7,0))</f>
        <v/>
      </c>
      <c r="H137" s="131" t="str">
        <f>IF(ISNA(VLOOKUP($B137,SUMMARY!$A$5:$BT$4995,3,0)),"",VLOOKUP($B137,SUMMARY!$A$5:$BT$4995,3,0))</f>
        <v/>
      </c>
      <c r="I137" s="133" t="str">
        <f>IF(ISNA(VLOOKUP($B137,SUMMARY!$A$5:$BT$4995,11,0)),"",VLOOKUP($B137,SUMMARY!$A$5:$BT$4995,11,0))</f>
        <v/>
      </c>
      <c r="J137" s="133" t="str">
        <f>IF(ISNA(VLOOKUP($B137,SUMMARY!$A$5:$BT$4995,22,0)),"",VLOOKUP($B137,SUMMARY!$A$5:$BT$4995,22,0))</f>
        <v/>
      </c>
      <c r="K137" s="133" t="str">
        <f>IF(ISNA(VLOOKUP($B137,SUMMARY!$A$5:$BT$4995,23,0)),"",VLOOKUP($B137,SUMMARY!$A$5:$BT$4995,23,0))</f>
        <v/>
      </c>
      <c r="L137" s="133" t="str">
        <f>IF(ISNA(VLOOKUP($B137,SUMMARY!$A$5:$BT$4995,24,0)),"",VLOOKUP($B137,SUMMARY!$A$5:$BT$4995,24,0))</f>
        <v/>
      </c>
      <c r="M137" s="96" t="s">
        <v>87</v>
      </c>
      <c r="N137" s="385">
        <f t="shared" ref="N137:N159" si="23">IF(M137="F",0,SUM(J137:L137)*$Q$9)</f>
        <v>0</v>
      </c>
      <c r="O137" s="385">
        <f>SUM(J137:L137)-N137</f>
        <v>0</v>
      </c>
      <c r="P137" s="385">
        <f t="shared" ref="P137:P159" si="24">ROUND(O137*12/12.36,0)</f>
        <v>0</v>
      </c>
      <c r="Q137" s="385">
        <f t="shared" ref="Q137:Q159" si="25">+P137*2%</f>
        <v>0</v>
      </c>
      <c r="R137" s="385">
        <f t="shared" ref="R137:R159" si="26">+P137*1%</f>
        <v>0</v>
      </c>
    </row>
    <row r="138" spans="2:18" s="93" customFormat="1" x14ac:dyDescent="0.2">
      <c r="B138" s="129"/>
      <c r="C138" s="130" t="str">
        <f>IF(ISNA(VLOOKUP($B138,SUMMARY!$A$5:$BT$4995,4,0)),"",VLOOKUP($B138,SUMMARY!$A$5:$BT$4995,4,0))</f>
        <v/>
      </c>
      <c r="D138" s="131" t="str">
        <f>IF(ISNA(VLOOKUP($B138,SUMMARY!$A$5:$BT$4995,5,0)),"",VLOOKUP($B138,SUMMARY!$A$5:$BT$4995,5,0))</f>
        <v/>
      </c>
      <c r="E138" s="131" t="str">
        <f>IF(ISNA(VLOOKUP($B138,SUMMARY!$A$5:$BT$4995,6,0)),"",VLOOKUP($B138,SUMMARY!$A$5:$BT$4995,6,0))</f>
        <v/>
      </c>
      <c r="F138" s="131" t="str">
        <f>IF(ISNA(VLOOKUP($B138,SUMMARY!$A$5:$BT$4995,10,0)),"",VLOOKUP($B138,SUMMARY!$A$5:$BT$4995,10,0))</f>
        <v/>
      </c>
      <c r="G138" s="131" t="str">
        <f>IF(ISNA(VLOOKUP($B138,SUMMARY!$A$5:$BT$4995,7,0)),"",VLOOKUP($B138,SUMMARY!$A$5:$BT$4995,7,0))</f>
        <v/>
      </c>
      <c r="H138" s="131" t="str">
        <f>IF(ISNA(VLOOKUP($B138,SUMMARY!$A$5:$BT$4995,3,0)),"",VLOOKUP($B138,SUMMARY!$A$5:$BT$4995,3,0))</f>
        <v/>
      </c>
      <c r="I138" s="133" t="str">
        <f>IF(ISNA(VLOOKUP($B138,SUMMARY!$A$5:$BT$4995,11,0)),"",VLOOKUP($B138,SUMMARY!$A$5:$BT$4995,11,0))</f>
        <v/>
      </c>
      <c r="J138" s="133" t="str">
        <f>IF(ISNA(VLOOKUP($B138,SUMMARY!$A$5:$BT$4995,22,0)),"",VLOOKUP($B138,SUMMARY!$A$5:$BT$4995,22,0))</f>
        <v/>
      </c>
      <c r="K138" s="133" t="str">
        <f>IF(ISNA(VLOOKUP($B138,SUMMARY!$A$5:$BT$4995,23,0)),"",VLOOKUP($B138,SUMMARY!$A$5:$BT$4995,23,0))</f>
        <v/>
      </c>
      <c r="L138" s="133" t="str">
        <f>IF(ISNA(VLOOKUP($B138,SUMMARY!$A$5:$BT$4995,24,0)),"",VLOOKUP($B138,SUMMARY!$A$5:$BT$4995,24,0))</f>
        <v/>
      </c>
      <c r="M138" s="96" t="s">
        <v>87</v>
      </c>
      <c r="N138" s="385">
        <f t="shared" si="23"/>
        <v>0</v>
      </c>
      <c r="O138" s="385">
        <f>SUM(J138:L138)-N138</f>
        <v>0</v>
      </c>
      <c r="P138" s="385">
        <f t="shared" si="24"/>
        <v>0</v>
      </c>
      <c r="Q138" s="385">
        <f t="shared" si="25"/>
        <v>0</v>
      </c>
      <c r="R138" s="385">
        <f t="shared" si="26"/>
        <v>0</v>
      </c>
    </row>
    <row r="139" spans="2:18" s="93" customFormat="1" x14ac:dyDescent="0.2">
      <c r="B139" s="129"/>
      <c r="C139" s="130" t="str">
        <f>IF(ISNA(VLOOKUP($B139,SUMMARY!$A$5:$BT$4995,4,0)),"",VLOOKUP($B139,SUMMARY!$A$5:$BT$4995,4,0))</f>
        <v/>
      </c>
      <c r="D139" s="131" t="str">
        <f>IF(ISNA(VLOOKUP($B139,SUMMARY!$A$5:$BT$4995,5,0)),"",VLOOKUP($B139,SUMMARY!$A$5:$BT$4995,5,0))</f>
        <v/>
      </c>
      <c r="E139" s="131" t="str">
        <f>IF(ISNA(VLOOKUP($B139,SUMMARY!$A$5:$BT$4995,6,0)),"",VLOOKUP($B139,SUMMARY!$A$5:$BT$4995,6,0))</f>
        <v/>
      </c>
      <c r="F139" s="131" t="str">
        <f>IF(ISNA(VLOOKUP($B139,SUMMARY!$A$5:$BT$4995,10,0)),"",VLOOKUP($B139,SUMMARY!$A$5:$BT$4995,10,0))</f>
        <v/>
      </c>
      <c r="G139" s="131" t="str">
        <f>IF(ISNA(VLOOKUP($B139,SUMMARY!$A$5:$BT$4995,7,0)),"",VLOOKUP($B139,SUMMARY!$A$5:$BT$4995,7,0))</f>
        <v/>
      </c>
      <c r="H139" s="131" t="str">
        <f>IF(ISNA(VLOOKUP($B139,SUMMARY!$A$5:$BT$4995,3,0)),"",VLOOKUP($B139,SUMMARY!$A$5:$BT$4995,3,0))</f>
        <v/>
      </c>
      <c r="I139" s="133" t="str">
        <f>IF(ISNA(VLOOKUP($B139,SUMMARY!$A$5:$BT$4995,11,0)),"",VLOOKUP($B139,SUMMARY!$A$5:$BT$4995,11,0))</f>
        <v/>
      </c>
      <c r="J139" s="133" t="str">
        <f>IF(ISNA(VLOOKUP($B139,SUMMARY!$A$5:$BT$4995,22,0)),"",VLOOKUP($B139,SUMMARY!$A$5:$BT$4995,22,0))</f>
        <v/>
      </c>
      <c r="K139" s="133" t="str">
        <f>IF(ISNA(VLOOKUP($B139,SUMMARY!$A$5:$BT$4995,23,0)),"",VLOOKUP($B139,SUMMARY!$A$5:$BT$4995,23,0))</f>
        <v/>
      </c>
      <c r="L139" s="133" t="str">
        <f>IF(ISNA(VLOOKUP($B139,SUMMARY!$A$5:$BT$4995,24,0)),"",VLOOKUP($B139,SUMMARY!$A$5:$BT$4995,24,0))</f>
        <v/>
      </c>
      <c r="M139" s="96" t="s">
        <v>87</v>
      </c>
      <c r="N139" s="385">
        <f t="shared" si="23"/>
        <v>0</v>
      </c>
      <c r="O139" s="385">
        <f t="shared" ref="O139:O159" si="27">SUM(J139:L139)-N139</f>
        <v>0</v>
      </c>
      <c r="P139" s="385">
        <f t="shared" si="24"/>
        <v>0</v>
      </c>
      <c r="Q139" s="385">
        <f t="shared" si="25"/>
        <v>0</v>
      </c>
      <c r="R139" s="385">
        <f t="shared" si="26"/>
        <v>0</v>
      </c>
    </row>
    <row r="140" spans="2:18" s="93" customFormat="1" x14ac:dyDescent="0.2">
      <c r="B140" s="129"/>
      <c r="C140" s="130" t="str">
        <f>IF(ISNA(VLOOKUP($B140,SUMMARY!$A$5:$BT$4995,4,0)),"",VLOOKUP($B140,SUMMARY!$A$5:$BT$4995,4,0))</f>
        <v/>
      </c>
      <c r="D140" s="131" t="str">
        <f>IF(ISNA(VLOOKUP($B140,SUMMARY!$A$5:$BT$4995,5,0)),"",VLOOKUP($B140,SUMMARY!$A$5:$BT$4995,5,0))</f>
        <v/>
      </c>
      <c r="E140" s="131" t="str">
        <f>IF(ISNA(VLOOKUP($B140,SUMMARY!$A$5:$BT$4995,6,0)),"",VLOOKUP($B140,SUMMARY!$A$5:$BT$4995,6,0))</f>
        <v/>
      </c>
      <c r="F140" s="131" t="str">
        <f>IF(ISNA(VLOOKUP($B140,SUMMARY!$A$5:$BT$4995,10,0)),"",VLOOKUP($B140,SUMMARY!$A$5:$BT$4995,10,0))</f>
        <v/>
      </c>
      <c r="G140" s="131" t="str">
        <f>IF(ISNA(VLOOKUP($B140,SUMMARY!$A$5:$BT$4995,7,0)),"",VLOOKUP($B140,SUMMARY!$A$5:$BT$4995,7,0))</f>
        <v/>
      </c>
      <c r="H140" s="131" t="str">
        <f>IF(ISNA(VLOOKUP($B140,SUMMARY!$A$5:$BT$4995,3,0)),"",VLOOKUP($B140,SUMMARY!$A$5:$BT$4995,3,0))</f>
        <v/>
      </c>
      <c r="I140" s="133" t="str">
        <f>IF(ISNA(VLOOKUP($B140,SUMMARY!$A$5:$BT$4995,11,0)),"",VLOOKUP($B140,SUMMARY!$A$5:$BT$4995,11,0))</f>
        <v/>
      </c>
      <c r="J140" s="133" t="str">
        <f>IF(ISNA(VLOOKUP($B140,SUMMARY!$A$5:$BT$4995,22,0)),"",VLOOKUP($B140,SUMMARY!$A$5:$BT$4995,22,0))</f>
        <v/>
      </c>
      <c r="K140" s="133" t="str">
        <f>IF(ISNA(VLOOKUP($B140,SUMMARY!$A$5:$BT$4995,23,0)),"",VLOOKUP($B140,SUMMARY!$A$5:$BT$4995,23,0))</f>
        <v/>
      </c>
      <c r="L140" s="133" t="str">
        <f>IF(ISNA(VLOOKUP($B140,SUMMARY!$A$5:$BT$4995,24,0)),"",VLOOKUP($B140,SUMMARY!$A$5:$BT$4995,24,0))</f>
        <v/>
      </c>
      <c r="M140" s="96" t="s">
        <v>87</v>
      </c>
      <c r="N140" s="385">
        <f t="shared" si="23"/>
        <v>0</v>
      </c>
      <c r="O140" s="385">
        <f t="shared" si="27"/>
        <v>0</v>
      </c>
      <c r="P140" s="385">
        <f t="shared" si="24"/>
        <v>0</v>
      </c>
      <c r="Q140" s="385">
        <f t="shared" si="25"/>
        <v>0</v>
      </c>
      <c r="R140" s="385">
        <f t="shared" si="26"/>
        <v>0</v>
      </c>
    </row>
    <row r="141" spans="2:18" s="93" customFormat="1" x14ac:dyDescent="0.2">
      <c r="B141" s="129"/>
      <c r="C141" s="130" t="str">
        <f>IF(ISNA(VLOOKUP($B141,SUMMARY!$A$5:$BT$4995,4,0)),"",VLOOKUP($B141,SUMMARY!$A$5:$BT$4995,4,0))</f>
        <v/>
      </c>
      <c r="D141" s="131" t="str">
        <f>IF(ISNA(VLOOKUP($B141,SUMMARY!$A$5:$BT$4995,5,0)),"",VLOOKUP($B141,SUMMARY!$A$5:$BT$4995,5,0))</f>
        <v/>
      </c>
      <c r="E141" s="131" t="str">
        <f>IF(ISNA(VLOOKUP($B141,SUMMARY!$A$5:$BT$4995,6,0)),"",VLOOKUP($B141,SUMMARY!$A$5:$BT$4995,6,0))</f>
        <v/>
      </c>
      <c r="F141" s="131" t="str">
        <f>IF(ISNA(VLOOKUP($B141,SUMMARY!$A$5:$BT$4995,10,0)),"",VLOOKUP($B141,SUMMARY!$A$5:$BT$4995,10,0))</f>
        <v/>
      </c>
      <c r="G141" s="131" t="str">
        <f>IF(ISNA(VLOOKUP($B141,SUMMARY!$A$5:$BT$4995,7,0)),"",VLOOKUP($B141,SUMMARY!$A$5:$BT$4995,7,0))</f>
        <v/>
      </c>
      <c r="H141" s="131" t="str">
        <f>IF(ISNA(VLOOKUP($B141,SUMMARY!$A$5:$BT$4995,3,0)),"",VLOOKUP($B141,SUMMARY!$A$5:$BT$4995,3,0))</f>
        <v/>
      </c>
      <c r="I141" s="133" t="str">
        <f>IF(ISNA(VLOOKUP($B141,SUMMARY!$A$5:$BT$4995,11,0)),"",VLOOKUP($B141,SUMMARY!$A$5:$BT$4995,11,0))</f>
        <v/>
      </c>
      <c r="J141" s="133" t="str">
        <f>IF(ISNA(VLOOKUP($B141,SUMMARY!$A$5:$BT$4995,22,0)),"",VLOOKUP($B141,SUMMARY!$A$5:$BT$4995,22,0))</f>
        <v/>
      </c>
      <c r="K141" s="133" t="str">
        <f>IF(ISNA(VLOOKUP($B141,SUMMARY!$A$5:$BT$4995,23,0)),"",VLOOKUP($B141,SUMMARY!$A$5:$BT$4995,23,0))</f>
        <v/>
      </c>
      <c r="L141" s="133" t="str">
        <f>IF(ISNA(VLOOKUP($B141,SUMMARY!$A$5:$BT$4995,24,0)),"",VLOOKUP($B141,SUMMARY!$A$5:$BT$4995,24,0))</f>
        <v/>
      </c>
      <c r="M141" s="96" t="s">
        <v>87</v>
      </c>
      <c r="N141" s="385">
        <f t="shared" si="23"/>
        <v>0</v>
      </c>
      <c r="O141" s="385">
        <f t="shared" si="27"/>
        <v>0</v>
      </c>
      <c r="P141" s="385">
        <f t="shared" si="24"/>
        <v>0</v>
      </c>
      <c r="Q141" s="385">
        <f t="shared" si="25"/>
        <v>0</v>
      </c>
      <c r="R141" s="385">
        <f t="shared" si="26"/>
        <v>0</v>
      </c>
    </row>
    <row r="142" spans="2:18" s="93" customFormat="1" x14ac:dyDescent="0.2">
      <c r="B142" s="129"/>
      <c r="C142" s="130" t="str">
        <f>IF(ISNA(VLOOKUP($B142,SUMMARY!$A$5:$BT$4995,4,0)),"",VLOOKUP($B142,SUMMARY!$A$5:$BT$4995,4,0))</f>
        <v/>
      </c>
      <c r="D142" s="131" t="str">
        <f>IF(ISNA(VLOOKUP($B142,SUMMARY!$A$5:$BT$4995,5,0)),"",VLOOKUP($B142,SUMMARY!$A$5:$BT$4995,5,0))</f>
        <v/>
      </c>
      <c r="E142" s="131" t="str">
        <f>IF(ISNA(VLOOKUP($B142,SUMMARY!$A$5:$BT$4995,6,0)),"",VLOOKUP($B142,SUMMARY!$A$5:$BT$4995,6,0))</f>
        <v/>
      </c>
      <c r="F142" s="131" t="str">
        <f>IF(ISNA(VLOOKUP($B142,SUMMARY!$A$5:$BT$4995,10,0)),"",VLOOKUP($B142,SUMMARY!$A$5:$BT$4995,10,0))</f>
        <v/>
      </c>
      <c r="G142" s="131" t="str">
        <f>IF(ISNA(VLOOKUP($B142,SUMMARY!$A$5:$BT$4995,7,0)),"",VLOOKUP($B142,SUMMARY!$A$5:$BT$4995,7,0))</f>
        <v/>
      </c>
      <c r="H142" s="131" t="str">
        <f>IF(ISNA(VLOOKUP($B142,SUMMARY!$A$5:$BT$4995,3,0)),"",VLOOKUP($B142,SUMMARY!$A$5:$BT$4995,3,0))</f>
        <v/>
      </c>
      <c r="I142" s="133" t="str">
        <f>IF(ISNA(VLOOKUP($B142,SUMMARY!$A$5:$BT$4995,11,0)),"",VLOOKUP($B142,SUMMARY!$A$5:$BT$4995,11,0))</f>
        <v/>
      </c>
      <c r="J142" s="133" t="str">
        <f>IF(ISNA(VLOOKUP($B142,SUMMARY!$A$5:$BT$4995,22,0)),"",VLOOKUP($B142,SUMMARY!$A$5:$BT$4995,22,0))</f>
        <v/>
      </c>
      <c r="K142" s="133" t="str">
        <f>IF(ISNA(VLOOKUP($B142,SUMMARY!$A$5:$BT$4995,23,0)),"",VLOOKUP($B142,SUMMARY!$A$5:$BT$4995,23,0))</f>
        <v/>
      </c>
      <c r="L142" s="133" t="str">
        <f>IF(ISNA(VLOOKUP($B142,SUMMARY!$A$5:$BT$4995,24,0)),"",VLOOKUP($B142,SUMMARY!$A$5:$BT$4995,24,0))</f>
        <v/>
      </c>
      <c r="M142" s="96" t="s">
        <v>87</v>
      </c>
      <c r="N142" s="385">
        <f t="shared" si="23"/>
        <v>0</v>
      </c>
      <c r="O142" s="385">
        <f t="shared" si="27"/>
        <v>0</v>
      </c>
      <c r="P142" s="385">
        <f t="shared" si="24"/>
        <v>0</v>
      </c>
      <c r="Q142" s="385">
        <f t="shared" si="25"/>
        <v>0</v>
      </c>
      <c r="R142" s="385">
        <f t="shared" si="26"/>
        <v>0</v>
      </c>
    </row>
    <row r="143" spans="2:18" s="93" customFormat="1" x14ac:dyDescent="0.2">
      <c r="B143" s="129"/>
      <c r="C143" s="130" t="str">
        <f>IF(ISNA(VLOOKUP($B143,SUMMARY!$A$5:$BT$4995,4,0)),"",VLOOKUP($B143,SUMMARY!$A$5:$BT$4995,4,0))</f>
        <v/>
      </c>
      <c r="D143" s="131" t="str">
        <f>IF(ISNA(VLOOKUP($B143,SUMMARY!$A$5:$BT$4995,5,0)),"",VLOOKUP($B143,SUMMARY!$A$5:$BT$4995,5,0))</f>
        <v/>
      </c>
      <c r="E143" s="131" t="str">
        <f>IF(ISNA(VLOOKUP($B143,SUMMARY!$A$5:$BT$4995,6,0)),"",VLOOKUP($B143,SUMMARY!$A$5:$BT$4995,6,0))</f>
        <v/>
      </c>
      <c r="F143" s="131" t="str">
        <f>IF(ISNA(VLOOKUP($B143,SUMMARY!$A$5:$BT$4995,10,0)),"",VLOOKUP($B143,SUMMARY!$A$5:$BT$4995,10,0))</f>
        <v/>
      </c>
      <c r="G143" s="131" t="str">
        <f>IF(ISNA(VLOOKUP($B143,SUMMARY!$A$5:$BT$4995,7,0)),"",VLOOKUP($B143,SUMMARY!$A$5:$BT$4995,7,0))</f>
        <v/>
      </c>
      <c r="H143" s="131" t="str">
        <f>IF(ISNA(VLOOKUP($B143,SUMMARY!$A$5:$BT$4995,3,0)),"",VLOOKUP($B143,SUMMARY!$A$5:$BT$4995,3,0))</f>
        <v/>
      </c>
      <c r="I143" s="133" t="str">
        <f>IF(ISNA(VLOOKUP($B143,SUMMARY!$A$5:$BT$4995,11,0)),"",VLOOKUP($B143,SUMMARY!$A$5:$BT$4995,11,0))</f>
        <v/>
      </c>
      <c r="J143" s="133" t="str">
        <f>IF(ISNA(VLOOKUP($B143,SUMMARY!$A$5:$BT$4995,22,0)),"",VLOOKUP($B143,SUMMARY!$A$5:$BT$4995,22,0))</f>
        <v/>
      </c>
      <c r="K143" s="133" t="str">
        <f>IF(ISNA(VLOOKUP($B143,SUMMARY!$A$5:$BT$4995,23,0)),"",VLOOKUP($B143,SUMMARY!$A$5:$BT$4995,23,0))</f>
        <v/>
      </c>
      <c r="L143" s="133" t="str">
        <f>IF(ISNA(VLOOKUP($B143,SUMMARY!$A$5:$BT$4995,24,0)),"",VLOOKUP($B143,SUMMARY!$A$5:$BT$4995,24,0))</f>
        <v/>
      </c>
      <c r="M143" s="96" t="s">
        <v>87</v>
      </c>
      <c r="N143" s="385">
        <f t="shared" si="23"/>
        <v>0</v>
      </c>
      <c r="O143" s="385">
        <f t="shared" si="27"/>
        <v>0</v>
      </c>
      <c r="P143" s="385">
        <f t="shared" si="24"/>
        <v>0</v>
      </c>
      <c r="Q143" s="385">
        <f t="shared" si="25"/>
        <v>0</v>
      </c>
      <c r="R143" s="385">
        <f t="shared" si="26"/>
        <v>0</v>
      </c>
    </row>
    <row r="144" spans="2:18" s="93" customFormat="1" x14ac:dyDescent="0.2">
      <c r="B144" s="129"/>
      <c r="C144" s="130" t="str">
        <f>IF(ISNA(VLOOKUP($B144,SUMMARY!$A$5:$BT$4995,4,0)),"",VLOOKUP($B144,SUMMARY!$A$5:$BT$4995,4,0))</f>
        <v/>
      </c>
      <c r="D144" s="131" t="str">
        <f>IF(ISNA(VLOOKUP($B144,SUMMARY!$A$5:$BT$4995,5,0)),"",VLOOKUP($B144,SUMMARY!$A$5:$BT$4995,5,0))</f>
        <v/>
      </c>
      <c r="E144" s="131" t="str">
        <f>IF(ISNA(VLOOKUP($B144,SUMMARY!$A$5:$BT$4995,6,0)),"",VLOOKUP($B144,SUMMARY!$A$5:$BT$4995,6,0))</f>
        <v/>
      </c>
      <c r="F144" s="131" t="str">
        <f>IF(ISNA(VLOOKUP($B144,SUMMARY!$A$5:$BT$4995,10,0)),"",VLOOKUP($B144,SUMMARY!$A$5:$BT$4995,10,0))</f>
        <v/>
      </c>
      <c r="G144" s="131" t="str">
        <f>IF(ISNA(VLOOKUP($B144,SUMMARY!$A$5:$BT$4995,7,0)),"",VLOOKUP($B144,SUMMARY!$A$5:$BT$4995,7,0))</f>
        <v/>
      </c>
      <c r="H144" s="131" t="str">
        <f>IF(ISNA(VLOOKUP($B144,SUMMARY!$A$5:$BT$4995,3,0)),"",VLOOKUP($B144,SUMMARY!$A$5:$BT$4995,3,0))</f>
        <v/>
      </c>
      <c r="I144" s="133" t="str">
        <f>IF(ISNA(VLOOKUP($B144,SUMMARY!$A$5:$BT$4995,11,0)),"",VLOOKUP($B144,SUMMARY!$A$5:$BT$4995,11,0))</f>
        <v/>
      </c>
      <c r="J144" s="133" t="str">
        <f>IF(ISNA(VLOOKUP($B144,SUMMARY!$A$5:$BT$4995,22,0)),"",VLOOKUP($B144,SUMMARY!$A$5:$BT$4995,22,0))</f>
        <v/>
      </c>
      <c r="K144" s="133" t="str">
        <f>IF(ISNA(VLOOKUP($B144,SUMMARY!$A$5:$BT$4995,23,0)),"",VLOOKUP($B144,SUMMARY!$A$5:$BT$4995,23,0))</f>
        <v/>
      </c>
      <c r="L144" s="133" t="str">
        <f>IF(ISNA(VLOOKUP($B144,SUMMARY!$A$5:$BT$4995,24,0)),"",VLOOKUP($B144,SUMMARY!$A$5:$BT$4995,24,0))</f>
        <v/>
      </c>
      <c r="M144" s="96" t="s">
        <v>87</v>
      </c>
      <c r="N144" s="385">
        <f t="shared" si="23"/>
        <v>0</v>
      </c>
      <c r="O144" s="385">
        <f t="shared" si="27"/>
        <v>0</v>
      </c>
      <c r="P144" s="385">
        <f t="shared" si="24"/>
        <v>0</v>
      </c>
      <c r="Q144" s="385">
        <f t="shared" si="25"/>
        <v>0</v>
      </c>
      <c r="R144" s="385">
        <f t="shared" si="26"/>
        <v>0</v>
      </c>
    </row>
    <row r="145" spans="2:18" s="93" customFormat="1" x14ac:dyDescent="0.2">
      <c r="B145" s="129"/>
      <c r="C145" s="130" t="str">
        <f>IF(ISNA(VLOOKUP($B145,SUMMARY!$A$5:$BT$4995,4,0)),"",VLOOKUP($B145,SUMMARY!$A$5:$BT$4995,4,0))</f>
        <v/>
      </c>
      <c r="D145" s="131" t="str">
        <f>IF(ISNA(VLOOKUP($B145,SUMMARY!$A$5:$BT$4995,5,0)),"",VLOOKUP($B145,SUMMARY!$A$5:$BT$4995,5,0))</f>
        <v/>
      </c>
      <c r="E145" s="131" t="str">
        <f>IF(ISNA(VLOOKUP($B145,SUMMARY!$A$5:$BT$4995,6,0)),"",VLOOKUP($B145,SUMMARY!$A$5:$BT$4995,6,0))</f>
        <v/>
      </c>
      <c r="F145" s="131" t="str">
        <f>IF(ISNA(VLOOKUP($B145,SUMMARY!$A$5:$BT$4995,10,0)),"",VLOOKUP($B145,SUMMARY!$A$5:$BT$4995,10,0))</f>
        <v/>
      </c>
      <c r="G145" s="131" t="str">
        <f>IF(ISNA(VLOOKUP($B145,SUMMARY!$A$5:$BT$4995,7,0)),"",VLOOKUP($B145,SUMMARY!$A$5:$BT$4995,7,0))</f>
        <v/>
      </c>
      <c r="H145" s="131" t="str">
        <f>IF(ISNA(VLOOKUP($B145,SUMMARY!$A$5:$BT$4995,3,0)),"",VLOOKUP($B145,SUMMARY!$A$5:$BT$4995,3,0))</f>
        <v/>
      </c>
      <c r="I145" s="133" t="str">
        <f>IF(ISNA(VLOOKUP($B145,SUMMARY!$A$5:$BT$4995,11,0)),"",VLOOKUP($B145,SUMMARY!$A$5:$BT$4995,11,0))</f>
        <v/>
      </c>
      <c r="J145" s="133" t="str">
        <f>IF(ISNA(VLOOKUP($B145,SUMMARY!$A$5:$BT$4995,22,0)),"",VLOOKUP($B145,SUMMARY!$A$5:$BT$4995,22,0))</f>
        <v/>
      </c>
      <c r="K145" s="133" t="str">
        <f>IF(ISNA(VLOOKUP($B145,SUMMARY!$A$5:$BT$4995,23,0)),"",VLOOKUP($B145,SUMMARY!$A$5:$BT$4995,23,0))</f>
        <v/>
      </c>
      <c r="L145" s="133" t="str">
        <f>IF(ISNA(VLOOKUP($B145,SUMMARY!$A$5:$BT$4995,24,0)),"",VLOOKUP($B145,SUMMARY!$A$5:$BT$4995,24,0))</f>
        <v/>
      </c>
      <c r="M145" s="96" t="s">
        <v>87</v>
      </c>
      <c r="N145" s="385">
        <f t="shared" si="23"/>
        <v>0</v>
      </c>
      <c r="O145" s="385">
        <f t="shared" si="27"/>
        <v>0</v>
      </c>
      <c r="P145" s="385">
        <f t="shared" si="24"/>
        <v>0</v>
      </c>
      <c r="Q145" s="385">
        <f t="shared" si="25"/>
        <v>0</v>
      </c>
      <c r="R145" s="385">
        <f t="shared" si="26"/>
        <v>0</v>
      </c>
    </row>
    <row r="146" spans="2:18" s="93" customFormat="1" x14ac:dyDescent="0.2">
      <c r="B146" s="129"/>
      <c r="C146" s="130" t="str">
        <f>IF(ISNA(VLOOKUP($B146,SUMMARY!$A$5:$BT$4995,4,0)),"",VLOOKUP($B146,SUMMARY!$A$5:$BT$4995,4,0))</f>
        <v/>
      </c>
      <c r="D146" s="131" t="str">
        <f>IF(ISNA(VLOOKUP($B146,SUMMARY!$A$5:$BT$4995,5,0)),"",VLOOKUP($B146,SUMMARY!$A$5:$BT$4995,5,0))</f>
        <v/>
      </c>
      <c r="E146" s="131" t="str">
        <f>IF(ISNA(VLOOKUP($B146,SUMMARY!$A$5:$BT$4995,6,0)),"",VLOOKUP($B146,SUMMARY!$A$5:$BT$4995,6,0))</f>
        <v/>
      </c>
      <c r="F146" s="131" t="str">
        <f>IF(ISNA(VLOOKUP($B146,SUMMARY!$A$5:$BT$4995,10,0)),"",VLOOKUP($B146,SUMMARY!$A$5:$BT$4995,10,0))</f>
        <v/>
      </c>
      <c r="G146" s="131" t="str">
        <f>IF(ISNA(VLOOKUP($B146,SUMMARY!$A$5:$BT$4995,7,0)),"",VLOOKUP($B146,SUMMARY!$A$5:$BT$4995,7,0))</f>
        <v/>
      </c>
      <c r="H146" s="131" t="str">
        <f>IF(ISNA(VLOOKUP($B146,SUMMARY!$A$5:$BT$4995,3,0)),"",VLOOKUP($B146,SUMMARY!$A$5:$BT$4995,3,0))</f>
        <v/>
      </c>
      <c r="I146" s="133" t="str">
        <f>IF(ISNA(VLOOKUP($B146,SUMMARY!$A$5:$BT$4995,11,0)),"",VLOOKUP($B146,SUMMARY!$A$5:$BT$4995,11,0))</f>
        <v/>
      </c>
      <c r="J146" s="133" t="str">
        <f>IF(ISNA(VLOOKUP($B146,SUMMARY!$A$5:$BT$4995,22,0)),"",VLOOKUP($B146,SUMMARY!$A$5:$BT$4995,22,0))</f>
        <v/>
      </c>
      <c r="K146" s="133" t="str">
        <f>IF(ISNA(VLOOKUP($B146,SUMMARY!$A$5:$BT$4995,23,0)),"",VLOOKUP($B146,SUMMARY!$A$5:$BT$4995,23,0))</f>
        <v/>
      </c>
      <c r="L146" s="133" t="str">
        <f>IF(ISNA(VLOOKUP($B146,SUMMARY!$A$5:$BT$4995,24,0)),"",VLOOKUP($B146,SUMMARY!$A$5:$BT$4995,24,0))</f>
        <v/>
      </c>
      <c r="M146" s="96" t="s">
        <v>87</v>
      </c>
      <c r="N146" s="385">
        <f t="shared" si="23"/>
        <v>0</v>
      </c>
      <c r="O146" s="385">
        <f t="shared" si="27"/>
        <v>0</v>
      </c>
      <c r="P146" s="385">
        <f t="shared" si="24"/>
        <v>0</v>
      </c>
      <c r="Q146" s="385">
        <f t="shared" si="25"/>
        <v>0</v>
      </c>
      <c r="R146" s="385">
        <f t="shared" si="26"/>
        <v>0</v>
      </c>
    </row>
    <row r="147" spans="2:18" s="93" customFormat="1" x14ac:dyDescent="0.2">
      <c r="B147" s="129"/>
      <c r="C147" s="130" t="str">
        <f>IF(ISNA(VLOOKUP($B147,SUMMARY!$A$5:$BT$4995,4,0)),"",VLOOKUP($B147,SUMMARY!$A$5:$BT$4995,4,0))</f>
        <v/>
      </c>
      <c r="D147" s="131" t="str">
        <f>IF(ISNA(VLOOKUP($B147,SUMMARY!$A$5:$BT$4995,5,0)),"",VLOOKUP($B147,SUMMARY!$A$5:$BT$4995,5,0))</f>
        <v/>
      </c>
      <c r="E147" s="131" t="str">
        <f>IF(ISNA(VLOOKUP($B147,SUMMARY!$A$5:$BT$4995,6,0)),"",VLOOKUP($B147,SUMMARY!$A$5:$BT$4995,6,0))</f>
        <v/>
      </c>
      <c r="F147" s="131" t="str">
        <f>IF(ISNA(VLOOKUP($B147,SUMMARY!$A$5:$BT$4995,10,0)),"",VLOOKUP($B147,SUMMARY!$A$5:$BT$4995,10,0))</f>
        <v/>
      </c>
      <c r="G147" s="131" t="str">
        <f>IF(ISNA(VLOOKUP($B147,SUMMARY!$A$5:$BT$4995,7,0)),"",VLOOKUP($B147,SUMMARY!$A$5:$BT$4995,7,0))</f>
        <v/>
      </c>
      <c r="H147" s="131" t="str">
        <f>IF(ISNA(VLOOKUP($B147,SUMMARY!$A$5:$BT$4995,3,0)),"",VLOOKUP($B147,SUMMARY!$A$5:$BT$4995,3,0))</f>
        <v/>
      </c>
      <c r="I147" s="133" t="str">
        <f>IF(ISNA(VLOOKUP($B147,SUMMARY!$A$5:$BT$4995,11,0)),"",VLOOKUP($B147,SUMMARY!$A$5:$BT$4995,11,0))</f>
        <v/>
      </c>
      <c r="J147" s="133" t="str">
        <f>IF(ISNA(VLOOKUP($B147,SUMMARY!$A$5:$BT$4995,22,0)),"",VLOOKUP($B147,SUMMARY!$A$5:$BT$4995,22,0))</f>
        <v/>
      </c>
      <c r="K147" s="133" t="str">
        <f>IF(ISNA(VLOOKUP($B147,SUMMARY!$A$5:$BT$4995,23,0)),"",VLOOKUP($B147,SUMMARY!$A$5:$BT$4995,23,0))</f>
        <v/>
      </c>
      <c r="L147" s="133" t="str">
        <f>IF(ISNA(VLOOKUP($B147,SUMMARY!$A$5:$BT$4995,24,0)),"",VLOOKUP($B147,SUMMARY!$A$5:$BT$4995,24,0))</f>
        <v/>
      </c>
      <c r="M147" s="96" t="s">
        <v>87</v>
      </c>
      <c r="N147" s="385">
        <f t="shared" si="23"/>
        <v>0</v>
      </c>
      <c r="O147" s="385">
        <f t="shared" si="27"/>
        <v>0</v>
      </c>
      <c r="P147" s="385">
        <f t="shared" si="24"/>
        <v>0</v>
      </c>
      <c r="Q147" s="385">
        <f t="shared" si="25"/>
        <v>0</v>
      </c>
      <c r="R147" s="385">
        <f t="shared" si="26"/>
        <v>0</v>
      </c>
    </row>
    <row r="148" spans="2:18" s="93" customFormat="1" x14ac:dyDescent="0.2">
      <c r="B148" s="129"/>
      <c r="C148" s="130" t="str">
        <f>IF(ISNA(VLOOKUP($B148,SUMMARY!$A$5:$BT$4995,4,0)),"",VLOOKUP($B148,SUMMARY!$A$5:$BT$4995,4,0))</f>
        <v/>
      </c>
      <c r="D148" s="131" t="str">
        <f>IF(ISNA(VLOOKUP($B148,SUMMARY!$A$5:$BT$4995,5,0)),"",VLOOKUP($B148,SUMMARY!$A$5:$BT$4995,5,0))</f>
        <v/>
      </c>
      <c r="E148" s="131" t="str">
        <f>IF(ISNA(VLOOKUP($B148,SUMMARY!$A$5:$BT$4995,6,0)),"",VLOOKUP($B148,SUMMARY!$A$5:$BT$4995,6,0))</f>
        <v/>
      </c>
      <c r="F148" s="131" t="str">
        <f>IF(ISNA(VLOOKUP($B148,SUMMARY!$A$5:$BT$4995,10,0)),"",VLOOKUP($B148,SUMMARY!$A$5:$BT$4995,10,0))</f>
        <v/>
      </c>
      <c r="G148" s="131" t="str">
        <f>IF(ISNA(VLOOKUP($B148,SUMMARY!$A$5:$BT$4995,7,0)),"",VLOOKUP($B148,SUMMARY!$A$5:$BT$4995,7,0))</f>
        <v/>
      </c>
      <c r="H148" s="131" t="str">
        <f>IF(ISNA(VLOOKUP($B148,SUMMARY!$A$5:$BT$4995,3,0)),"",VLOOKUP($B148,SUMMARY!$A$5:$BT$4995,3,0))</f>
        <v/>
      </c>
      <c r="I148" s="133" t="str">
        <f>IF(ISNA(VLOOKUP($B148,SUMMARY!$A$5:$BT$4995,11,0)),"",VLOOKUP($B148,SUMMARY!$A$5:$BT$4995,11,0))</f>
        <v/>
      </c>
      <c r="J148" s="133" t="str">
        <f>IF(ISNA(VLOOKUP($B148,SUMMARY!$A$5:$BT$4995,22,0)),"",VLOOKUP($B148,SUMMARY!$A$5:$BT$4995,22,0))</f>
        <v/>
      </c>
      <c r="K148" s="133" t="str">
        <f>IF(ISNA(VLOOKUP($B148,SUMMARY!$A$5:$BT$4995,23,0)),"",VLOOKUP($B148,SUMMARY!$A$5:$BT$4995,23,0))</f>
        <v/>
      </c>
      <c r="L148" s="133" t="str">
        <f>IF(ISNA(VLOOKUP($B148,SUMMARY!$A$5:$BT$4995,24,0)),"",VLOOKUP($B148,SUMMARY!$A$5:$BT$4995,24,0))</f>
        <v/>
      </c>
      <c r="M148" s="96" t="s">
        <v>87</v>
      </c>
      <c r="N148" s="385">
        <f t="shared" si="23"/>
        <v>0</v>
      </c>
      <c r="O148" s="385">
        <f t="shared" si="27"/>
        <v>0</v>
      </c>
      <c r="P148" s="385">
        <f t="shared" si="24"/>
        <v>0</v>
      </c>
      <c r="Q148" s="385">
        <f t="shared" si="25"/>
        <v>0</v>
      </c>
      <c r="R148" s="385">
        <f t="shared" si="26"/>
        <v>0</v>
      </c>
    </row>
    <row r="149" spans="2:18" s="93" customFormat="1" x14ac:dyDescent="0.2">
      <c r="B149" s="129"/>
      <c r="C149" s="130" t="str">
        <f>IF(ISNA(VLOOKUP($B149,SUMMARY!$A$5:$BT$4995,4,0)),"",VLOOKUP($B149,SUMMARY!$A$5:$BT$4995,4,0))</f>
        <v/>
      </c>
      <c r="D149" s="131" t="str">
        <f>IF(ISNA(VLOOKUP($B149,SUMMARY!$A$5:$BT$4995,5,0)),"",VLOOKUP($B149,SUMMARY!$A$5:$BT$4995,5,0))</f>
        <v/>
      </c>
      <c r="E149" s="131" t="str">
        <f>IF(ISNA(VLOOKUP($B149,SUMMARY!$A$5:$BT$4995,6,0)),"",VLOOKUP($B149,SUMMARY!$A$5:$BT$4995,6,0))</f>
        <v/>
      </c>
      <c r="F149" s="131" t="str">
        <f>IF(ISNA(VLOOKUP($B149,SUMMARY!$A$5:$BT$4995,10,0)),"",VLOOKUP($B149,SUMMARY!$A$5:$BT$4995,10,0))</f>
        <v/>
      </c>
      <c r="G149" s="131" t="str">
        <f>IF(ISNA(VLOOKUP($B149,SUMMARY!$A$5:$BT$4995,7,0)),"",VLOOKUP($B149,SUMMARY!$A$5:$BT$4995,7,0))</f>
        <v/>
      </c>
      <c r="H149" s="131" t="str">
        <f>IF(ISNA(VLOOKUP($B149,SUMMARY!$A$5:$BT$4995,3,0)),"",VLOOKUP($B149,SUMMARY!$A$5:$BT$4995,3,0))</f>
        <v/>
      </c>
      <c r="I149" s="133" t="str">
        <f>IF(ISNA(VLOOKUP($B149,SUMMARY!$A$5:$BT$4995,11,0)),"",VLOOKUP($B149,SUMMARY!$A$5:$BT$4995,11,0))</f>
        <v/>
      </c>
      <c r="J149" s="133" t="str">
        <f>IF(ISNA(VLOOKUP($B149,SUMMARY!$A$5:$BT$4995,22,0)),"",VLOOKUP($B149,SUMMARY!$A$5:$BT$4995,22,0))</f>
        <v/>
      </c>
      <c r="K149" s="133" t="str">
        <f>IF(ISNA(VLOOKUP($B149,SUMMARY!$A$5:$BT$4995,23,0)),"",VLOOKUP($B149,SUMMARY!$A$5:$BT$4995,23,0))</f>
        <v/>
      </c>
      <c r="L149" s="133" t="str">
        <f>IF(ISNA(VLOOKUP($B149,SUMMARY!$A$5:$BT$4995,24,0)),"",VLOOKUP($B149,SUMMARY!$A$5:$BT$4995,24,0))</f>
        <v/>
      </c>
      <c r="M149" s="96" t="s">
        <v>87</v>
      </c>
      <c r="N149" s="385">
        <f t="shared" si="23"/>
        <v>0</v>
      </c>
      <c r="O149" s="385">
        <f t="shared" si="27"/>
        <v>0</v>
      </c>
      <c r="P149" s="385">
        <f t="shared" si="24"/>
        <v>0</v>
      </c>
      <c r="Q149" s="385">
        <f t="shared" si="25"/>
        <v>0</v>
      </c>
      <c r="R149" s="385">
        <f t="shared" si="26"/>
        <v>0</v>
      </c>
    </row>
    <row r="150" spans="2:18" s="93" customFormat="1" x14ac:dyDescent="0.2">
      <c r="B150" s="129"/>
      <c r="C150" s="130" t="str">
        <f>IF(ISNA(VLOOKUP($B150,SUMMARY!$A$5:$BT$4995,4,0)),"",VLOOKUP($B150,SUMMARY!$A$5:$BT$4995,4,0))</f>
        <v/>
      </c>
      <c r="D150" s="131" t="str">
        <f>IF(ISNA(VLOOKUP($B150,SUMMARY!$A$5:$BT$4995,5,0)),"",VLOOKUP($B150,SUMMARY!$A$5:$BT$4995,5,0))</f>
        <v/>
      </c>
      <c r="E150" s="131" t="str">
        <f>IF(ISNA(VLOOKUP($B150,SUMMARY!$A$5:$BT$4995,6,0)),"",VLOOKUP($B150,SUMMARY!$A$5:$BT$4995,6,0))</f>
        <v/>
      </c>
      <c r="F150" s="131" t="str">
        <f>IF(ISNA(VLOOKUP($B150,SUMMARY!$A$5:$BT$4995,10,0)),"",VLOOKUP($B150,SUMMARY!$A$5:$BT$4995,10,0))</f>
        <v/>
      </c>
      <c r="G150" s="131" t="str">
        <f>IF(ISNA(VLOOKUP($B150,SUMMARY!$A$5:$BT$4995,7,0)),"",VLOOKUP($B150,SUMMARY!$A$5:$BT$4995,7,0))</f>
        <v/>
      </c>
      <c r="H150" s="131" t="str">
        <f>IF(ISNA(VLOOKUP($B150,SUMMARY!$A$5:$BT$4995,3,0)),"",VLOOKUP($B150,SUMMARY!$A$5:$BT$4995,3,0))</f>
        <v/>
      </c>
      <c r="I150" s="133" t="str">
        <f>IF(ISNA(VLOOKUP($B150,SUMMARY!$A$5:$BT$4995,11,0)),"",VLOOKUP($B150,SUMMARY!$A$5:$BT$4995,11,0))</f>
        <v/>
      </c>
      <c r="J150" s="133" t="str">
        <f>IF(ISNA(VLOOKUP($B150,SUMMARY!$A$5:$BT$4995,22,0)),"",VLOOKUP($B150,SUMMARY!$A$5:$BT$4995,22,0))</f>
        <v/>
      </c>
      <c r="K150" s="133" t="str">
        <f>IF(ISNA(VLOOKUP($B150,SUMMARY!$A$5:$BT$4995,23,0)),"",VLOOKUP($B150,SUMMARY!$A$5:$BT$4995,23,0))</f>
        <v/>
      </c>
      <c r="L150" s="133" t="str">
        <f>IF(ISNA(VLOOKUP($B150,SUMMARY!$A$5:$BT$4995,24,0)),"",VLOOKUP($B150,SUMMARY!$A$5:$BT$4995,24,0))</f>
        <v/>
      </c>
      <c r="M150" s="96" t="s">
        <v>87</v>
      </c>
      <c r="N150" s="385">
        <f t="shared" si="23"/>
        <v>0</v>
      </c>
      <c r="O150" s="385">
        <f t="shared" si="27"/>
        <v>0</v>
      </c>
      <c r="P150" s="385">
        <f t="shared" si="24"/>
        <v>0</v>
      </c>
      <c r="Q150" s="385">
        <f t="shared" si="25"/>
        <v>0</v>
      </c>
      <c r="R150" s="385">
        <f t="shared" si="26"/>
        <v>0</v>
      </c>
    </row>
    <row r="151" spans="2:18" s="93" customFormat="1" x14ac:dyDescent="0.2">
      <c r="B151" s="129"/>
      <c r="C151" s="130" t="str">
        <f>IF(ISNA(VLOOKUP($B151,SUMMARY!$A$5:$BT$4995,4,0)),"",VLOOKUP($B151,SUMMARY!$A$5:$BT$4995,4,0))</f>
        <v/>
      </c>
      <c r="D151" s="131" t="str">
        <f>IF(ISNA(VLOOKUP($B151,SUMMARY!$A$5:$BT$4995,5,0)),"",VLOOKUP($B151,SUMMARY!$A$5:$BT$4995,5,0))</f>
        <v/>
      </c>
      <c r="E151" s="131" t="str">
        <f>IF(ISNA(VLOOKUP($B151,SUMMARY!$A$5:$BT$4995,6,0)),"",VLOOKUP($B151,SUMMARY!$A$5:$BT$4995,6,0))</f>
        <v/>
      </c>
      <c r="F151" s="131" t="str">
        <f>IF(ISNA(VLOOKUP($B151,SUMMARY!$A$5:$BT$4995,10,0)),"",VLOOKUP($B151,SUMMARY!$A$5:$BT$4995,10,0))</f>
        <v/>
      </c>
      <c r="G151" s="131" t="str">
        <f>IF(ISNA(VLOOKUP($B151,SUMMARY!$A$5:$BT$4995,7,0)),"",VLOOKUP($B151,SUMMARY!$A$5:$BT$4995,7,0))</f>
        <v/>
      </c>
      <c r="H151" s="131" t="str">
        <f>IF(ISNA(VLOOKUP($B151,SUMMARY!$A$5:$BT$4995,3,0)),"",VLOOKUP($B151,SUMMARY!$A$5:$BT$4995,3,0))</f>
        <v/>
      </c>
      <c r="I151" s="133" t="str">
        <f>IF(ISNA(VLOOKUP($B151,SUMMARY!$A$5:$BT$4995,11,0)),"",VLOOKUP($B151,SUMMARY!$A$5:$BT$4995,11,0))</f>
        <v/>
      </c>
      <c r="J151" s="133" t="str">
        <f>IF(ISNA(VLOOKUP($B151,SUMMARY!$A$5:$BT$4995,22,0)),"",VLOOKUP($B151,SUMMARY!$A$5:$BT$4995,22,0))</f>
        <v/>
      </c>
      <c r="K151" s="133" t="str">
        <f>IF(ISNA(VLOOKUP($B151,SUMMARY!$A$5:$BT$4995,23,0)),"",VLOOKUP($B151,SUMMARY!$A$5:$BT$4995,23,0))</f>
        <v/>
      </c>
      <c r="L151" s="133" t="str">
        <f>IF(ISNA(VLOOKUP($B151,SUMMARY!$A$5:$BT$4995,24,0)),"",VLOOKUP($B151,SUMMARY!$A$5:$BT$4995,24,0))</f>
        <v/>
      </c>
      <c r="M151" s="96" t="s">
        <v>87</v>
      </c>
      <c r="N151" s="385">
        <f t="shared" si="23"/>
        <v>0</v>
      </c>
      <c r="O151" s="385">
        <f t="shared" si="27"/>
        <v>0</v>
      </c>
      <c r="P151" s="385">
        <f t="shared" si="24"/>
        <v>0</v>
      </c>
      <c r="Q151" s="385">
        <f t="shared" si="25"/>
        <v>0</v>
      </c>
      <c r="R151" s="385">
        <f t="shared" si="26"/>
        <v>0</v>
      </c>
    </row>
    <row r="152" spans="2:18" s="93" customFormat="1" x14ac:dyDescent="0.2">
      <c r="B152" s="129"/>
      <c r="C152" s="130" t="str">
        <f>IF(ISNA(VLOOKUP($B152,SUMMARY!$A$5:$BT$4995,4,0)),"",VLOOKUP($B152,SUMMARY!$A$5:$BT$4995,4,0))</f>
        <v/>
      </c>
      <c r="D152" s="131" t="str">
        <f>IF(ISNA(VLOOKUP($B152,SUMMARY!$A$5:$BT$4995,5,0)),"",VLOOKUP($B152,SUMMARY!$A$5:$BT$4995,5,0))</f>
        <v/>
      </c>
      <c r="E152" s="131" t="str">
        <f>IF(ISNA(VLOOKUP($B152,SUMMARY!$A$5:$BT$4995,6,0)),"",VLOOKUP($B152,SUMMARY!$A$5:$BT$4995,6,0))</f>
        <v/>
      </c>
      <c r="F152" s="131" t="str">
        <f>IF(ISNA(VLOOKUP($B152,SUMMARY!$A$5:$BT$4995,10,0)),"",VLOOKUP($B152,SUMMARY!$A$5:$BT$4995,10,0))</f>
        <v/>
      </c>
      <c r="G152" s="131" t="str">
        <f>IF(ISNA(VLOOKUP($B152,SUMMARY!$A$5:$BT$4995,7,0)),"",VLOOKUP($B152,SUMMARY!$A$5:$BT$4995,7,0))</f>
        <v/>
      </c>
      <c r="H152" s="131" t="str">
        <f>IF(ISNA(VLOOKUP($B152,SUMMARY!$A$5:$BT$4995,3,0)),"",VLOOKUP($B152,SUMMARY!$A$5:$BT$4995,3,0))</f>
        <v/>
      </c>
      <c r="I152" s="133" t="str">
        <f>IF(ISNA(VLOOKUP($B152,SUMMARY!$A$5:$BT$4995,11,0)),"",VLOOKUP($B152,SUMMARY!$A$5:$BT$4995,11,0))</f>
        <v/>
      </c>
      <c r="J152" s="133" t="str">
        <f>IF(ISNA(VLOOKUP($B152,SUMMARY!$A$5:$BT$4995,22,0)),"",VLOOKUP($B152,SUMMARY!$A$5:$BT$4995,22,0))</f>
        <v/>
      </c>
      <c r="K152" s="133" t="str">
        <f>IF(ISNA(VLOOKUP($B152,SUMMARY!$A$5:$BT$4995,23,0)),"",VLOOKUP($B152,SUMMARY!$A$5:$BT$4995,23,0))</f>
        <v/>
      </c>
      <c r="L152" s="133" t="str">
        <f>IF(ISNA(VLOOKUP($B152,SUMMARY!$A$5:$BT$4995,24,0)),"",VLOOKUP($B152,SUMMARY!$A$5:$BT$4995,24,0))</f>
        <v/>
      </c>
      <c r="M152" s="96" t="s">
        <v>87</v>
      </c>
      <c r="N152" s="385">
        <f t="shared" si="23"/>
        <v>0</v>
      </c>
      <c r="O152" s="385">
        <f t="shared" si="27"/>
        <v>0</v>
      </c>
      <c r="P152" s="385">
        <f t="shared" si="24"/>
        <v>0</v>
      </c>
      <c r="Q152" s="385">
        <f t="shared" si="25"/>
        <v>0</v>
      </c>
      <c r="R152" s="385">
        <f t="shared" si="26"/>
        <v>0</v>
      </c>
    </row>
    <row r="153" spans="2:18" s="93" customFormat="1" x14ac:dyDescent="0.2">
      <c r="B153" s="129"/>
      <c r="C153" s="130" t="str">
        <f>IF(ISNA(VLOOKUP($B153,SUMMARY!$A$5:$BT$4995,4,0)),"",VLOOKUP($B153,SUMMARY!$A$5:$BT$4995,4,0))</f>
        <v/>
      </c>
      <c r="D153" s="131" t="str">
        <f>IF(ISNA(VLOOKUP($B153,SUMMARY!$A$5:$BT$4995,5,0)),"",VLOOKUP($B153,SUMMARY!$A$5:$BT$4995,5,0))</f>
        <v/>
      </c>
      <c r="E153" s="131" t="str">
        <f>IF(ISNA(VLOOKUP($B153,SUMMARY!$A$5:$BT$4995,6,0)),"",VLOOKUP($B153,SUMMARY!$A$5:$BT$4995,6,0))</f>
        <v/>
      </c>
      <c r="F153" s="131" t="str">
        <f>IF(ISNA(VLOOKUP($B153,SUMMARY!$A$5:$BT$4995,10,0)),"",VLOOKUP($B153,SUMMARY!$A$5:$BT$4995,10,0))</f>
        <v/>
      </c>
      <c r="G153" s="131" t="str">
        <f>IF(ISNA(VLOOKUP($B153,SUMMARY!$A$5:$BT$4995,7,0)),"",VLOOKUP($B153,SUMMARY!$A$5:$BT$4995,7,0))</f>
        <v/>
      </c>
      <c r="H153" s="131" t="str">
        <f>IF(ISNA(VLOOKUP($B153,SUMMARY!$A$5:$BT$4995,3,0)),"",VLOOKUP($B153,SUMMARY!$A$5:$BT$4995,3,0))</f>
        <v/>
      </c>
      <c r="I153" s="133" t="str">
        <f>IF(ISNA(VLOOKUP($B153,SUMMARY!$A$5:$BT$4995,11,0)),"",VLOOKUP($B153,SUMMARY!$A$5:$BT$4995,11,0))</f>
        <v/>
      </c>
      <c r="J153" s="133" t="str">
        <f>IF(ISNA(VLOOKUP($B153,SUMMARY!$A$5:$BT$4995,22,0)),"",VLOOKUP($B153,SUMMARY!$A$5:$BT$4995,22,0))</f>
        <v/>
      </c>
      <c r="K153" s="133" t="str">
        <f>IF(ISNA(VLOOKUP($B153,SUMMARY!$A$5:$BT$4995,23,0)),"",VLOOKUP($B153,SUMMARY!$A$5:$BT$4995,23,0))</f>
        <v/>
      </c>
      <c r="L153" s="133" t="str">
        <f>IF(ISNA(VLOOKUP($B153,SUMMARY!$A$5:$BT$4995,24,0)),"",VLOOKUP($B153,SUMMARY!$A$5:$BT$4995,24,0))</f>
        <v/>
      </c>
      <c r="M153" s="96" t="s">
        <v>87</v>
      </c>
      <c r="N153" s="385">
        <f t="shared" si="23"/>
        <v>0</v>
      </c>
      <c r="O153" s="385">
        <f t="shared" si="27"/>
        <v>0</v>
      </c>
      <c r="P153" s="385">
        <f t="shared" si="24"/>
        <v>0</v>
      </c>
      <c r="Q153" s="385">
        <f t="shared" si="25"/>
        <v>0</v>
      </c>
      <c r="R153" s="385">
        <f t="shared" si="26"/>
        <v>0</v>
      </c>
    </row>
    <row r="154" spans="2:18" s="93" customFormat="1" x14ac:dyDescent="0.2">
      <c r="B154" s="129"/>
      <c r="C154" s="130" t="str">
        <f>IF(ISNA(VLOOKUP($B154,SUMMARY!$A$5:$BT$4995,4,0)),"",VLOOKUP($B154,SUMMARY!$A$5:$BT$4995,4,0))</f>
        <v/>
      </c>
      <c r="D154" s="131" t="str">
        <f>IF(ISNA(VLOOKUP($B154,SUMMARY!$A$5:$BT$4995,5,0)),"",VLOOKUP($B154,SUMMARY!$A$5:$BT$4995,5,0))</f>
        <v/>
      </c>
      <c r="E154" s="131" t="str">
        <f>IF(ISNA(VLOOKUP($B154,SUMMARY!$A$5:$BT$4995,6,0)),"",VLOOKUP($B154,SUMMARY!$A$5:$BT$4995,6,0))</f>
        <v/>
      </c>
      <c r="F154" s="131" t="str">
        <f>IF(ISNA(VLOOKUP($B154,SUMMARY!$A$5:$BT$4995,10,0)),"",VLOOKUP($B154,SUMMARY!$A$5:$BT$4995,10,0))</f>
        <v/>
      </c>
      <c r="G154" s="131" t="str">
        <f>IF(ISNA(VLOOKUP($B154,SUMMARY!$A$5:$BT$4995,7,0)),"",VLOOKUP($B154,SUMMARY!$A$5:$BT$4995,7,0))</f>
        <v/>
      </c>
      <c r="H154" s="131" t="str">
        <f>IF(ISNA(VLOOKUP($B154,SUMMARY!$A$5:$BT$4995,3,0)),"",VLOOKUP($B154,SUMMARY!$A$5:$BT$4995,3,0))</f>
        <v/>
      </c>
      <c r="I154" s="133" t="str">
        <f>IF(ISNA(VLOOKUP($B154,SUMMARY!$A$5:$BT$4995,11,0)),"",VLOOKUP($B154,SUMMARY!$A$5:$BT$4995,11,0))</f>
        <v/>
      </c>
      <c r="J154" s="133" t="str">
        <f>IF(ISNA(VLOOKUP($B154,SUMMARY!$A$5:$BT$4995,22,0)),"",VLOOKUP($B154,SUMMARY!$A$5:$BT$4995,22,0))</f>
        <v/>
      </c>
      <c r="K154" s="133" t="str">
        <f>IF(ISNA(VLOOKUP($B154,SUMMARY!$A$5:$BT$4995,23,0)),"",VLOOKUP($B154,SUMMARY!$A$5:$BT$4995,23,0))</f>
        <v/>
      </c>
      <c r="L154" s="133" t="str">
        <f>IF(ISNA(VLOOKUP($B154,SUMMARY!$A$5:$BT$4995,24,0)),"",VLOOKUP($B154,SUMMARY!$A$5:$BT$4995,24,0))</f>
        <v/>
      </c>
      <c r="M154" s="96" t="s">
        <v>87</v>
      </c>
      <c r="N154" s="385">
        <f t="shared" si="23"/>
        <v>0</v>
      </c>
      <c r="O154" s="385">
        <f t="shared" si="27"/>
        <v>0</v>
      </c>
      <c r="P154" s="385">
        <f t="shared" si="24"/>
        <v>0</v>
      </c>
      <c r="Q154" s="385">
        <f t="shared" si="25"/>
        <v>0</v>
      </c>
      <c r="R154" s="385">
        <f t="shared" si="26"/>
        <v>0</v>
      </c>
    </row>
    <row r="155" spans="2:18" s="93" customFormat="1" x14ac:dyDescent="0.2">
      <c r="B155" s="129"/>
      <c r="C155" s="130" t="str">
        <f>IF(ISNA(VLOOKUP($B155,SUMMARY!$A$5:$BT$4995,4,0)),"",VLOOKUP($B155,SUMMARY!$A$5:$BT$4995,4,0))</f>
        <v/>
      </c>
      <c r="D155" s="131" t="str">
        <f>IF(ISNA(VLOOKUP($B155,SUMMARY!$A$5:$BT$4995,5,0)),"",VLOOKUP($B155,SUMMARY!$A$5:$BT$4995,5,0))</f>
        <v/>
      </c>
      <c r="E155" s="131" t="str">
        <f>IF(ISNA(VLOOKUP($B155,SUMMARY!$A$5:$BT$4995,6,0)),"",VLOOKUP($B155,SUMMARY!$A$5:$BT$4995,6,0))</f>
        <v/>
      </c>
      <c r="F155" s="131" t="str">
        <f>IF(ISNA(VLOOKUP($B155,SUMMARY!$A$5:$BT$4995,10,0)),"",VLOOKUP($B155,SUMMARY!$A$5:$BT$4995,10,0))</f>
        <v/>
      </c>
      <c r="G155" s="131" t="str">
        <f>IF(ISNA(VLOOKUP($B155,SUMMARY!$A$5:$BT$4995,7,0)),"",VLOOKUP($B155,SUMMARY!$A$5:$BT$4995,7,0))</f>
        <v/>
      </c>
      <c r="H155" s="131" t="str">
        <f>IF(ISNA(VLOOKUP($B155,SUMMARY!$A$5:$BT$4995,3,0)),"",VLOOKUP($B155,SUMMARY!$A$5:$BT$4995,3,0))</f>
        <v/>
      </c>
      <c r="I155" s="133" t="str">
        <f>IF(ISNA(VLOOKUP($B155,SUMMARY!$A$5:$BT$4995,11,0)),"",VLOOKUP($B155,SUMMARY!$A$5:$BT$4995,11,0))</f>
        <v/>
      </c>
      <c r="J155" s="133" t="str">
        <f>IF(ISNA(VLOOKUP($B155,SUMMARY!$A$5:$BT$4995,22,0)),"",VLOOKUP($B155,SUMMARY!$A$5:$BT$4995,22,0))</f>
        <v/>
      </c>
      <c r="K155" s="133" t="str">
        <f>IF(ISNA(VLOOKUP($B155,SUMMARY!$A$5:$BT$4995,23,0)),"",VLOOKUP($B155,SUMMARY!$A$5:$BT$4995,23,0))</f>
        <v/>
      </c>
      <c r="L155" s="133" t="str">
        <f>IF(ISNA(VLOOKUP($B155,SUMMARY!$A$5:$BT$4995,24,0)),"",VLOOKUP($B155,SUMMARY!$A$5:$BT$4995,24,0))</f>
        <v/>
      </c>
      <c r="M155" s="96" t="s">
        <v>87</v>
      </c>
      <c r="N155" s="385">
        <f t="shared" si="23"/>
        <v>0</v>
      </c>
      <c r="O155" s="385">
        <f t="shared" si="27"/>
        <v>0</v>
      </c>
      <c r="P155" s="385">
        <f t="shared" si="24"/>
        <v>0</v>
      </c>
      <c r="Q155" s="385">
        <f t="shared" si="25"/>
        <v>0</v>
      </c>
      <c r="R155" s="385">
        <f t="shared" si="26"/>
        <v>0</v>
      </c>
    </row>
    <row r="156" spans="2:18" s="93" customFormat="1" x14ac:dyDescent="0.2">
      <c r="B156" s="129"/>
      <c r="C156" s="130" t="str">
        <f>IF(ISNA(VLOOKUP($B156,SUMMARY!$A$5:$BT$4995,4,0)),"",VLOOKUP($B156,SUMMARY!$A$5:$BT$4995,4,0))</f>
        <v/>
      </c>
      <c r="D156" s="131" t="str">
        <f>IF(ISNA(VLOOKUP($B156,SUMMARY!$A$5:$BT$4995,5,0)),"",VLOOKUP($B156,SUMMARY!$A$5:$BT$4995,5,0))</f>
        <v/>
      </c>
      <c r="E156" s="131" t="str">
        <f>IF(ISNA(VLOOKUP($B156,SUMMARY!$A$5:$BT$4995,6,0)),"",VLOOKUP($B156,SUMMARY!$A$5:$BT$4995,6,0))</f>
        <v/>
      </c>
      <c r="F156" s="131" t="str">
        <f>IF(ISNA(VLOOKUP($B156,SUMMARY!$A$5:$BT$4995,10,0)),"",VLOOKUP($B156,SUMMARY!$A$5:$BT$4995,10,0))</f>
        <v/>
      </c>
      <c r="G156" s="131" t="str">
        <f>IF(ISNA(VLOOKUP($B156,SUMMARY!$A$5:$BT$4995,7,0)),"",VLOOKUP($B156,SUMMARY!$A$5:$BT$4995,7,0))</f>
        <v/>
      </c>
      <c r="H156" s="131" t="str">
        <f>IF(ISNA(VLOOKUP($B156,SUMMARY!$A$5:$BT$4995,3,0)),"",VLOOKUP($B156,SUMMARY!$A$5:$BT$4995,3,0))</f>
        <v/>
      </c>
      <c r="I156" s="133" t="str">
        <f>IF(ISNA(VLOOKUP($B156,SUMMARY!$A$5:$BT$4995,11,0)),"",VLOOKUP($B156,SUMMARY!$A$5:$BT$4995,11,0))</f>
        <v/>
      </c>
      <c r="J156" s="133" t="str">
        <f>IF(ISNA(VLOOKUP($B156,SUMMARY!$A$5:$BT$4995,22,0)),"",VLOOKUP($B156,SUMMARY!$A$5:$BT$4995,22,0))</f>
        <v/>
      </c>
      <c r="K156" s="133" t="str">
        <f>IF(ISNA(VLOOKUP($B156,SUMMARY!$A$5:$BT$4995,23,0)),"",VLOOKUP($B156,SUMMARY!$A$5:$BT$4995,23,0))</f>
        <v/>
      </c>
      <c r="L156" s="133" t="str">
        <f>IF(ISNA(VLOOKUP($B156,SUMMARY!$A$5:$BT$4995,24,0)),"",VLOOKUP($B156,SUMMARY!$A$5:$BT$4995,24,0))</f>
        <v/>
      </c>
      <c r="M156" s="96" t="s">
        <v>87</v>
      </c>
      <c r="N156" s="385">
        <f t="shared" si="23"/>
        <v>0</v>
      </c>
      <c r="O156" s="385">
        <f t="shared" si="27"/>
        <v>0</v>
      </c>
      <c r="P156" s="385">
        <f t="shared" si="24"/>
        <v>0</v>
      </c>
      <c r="Q156" s="385">
        <f t="shared" si="25"/>
        <v>0</v>
      </c>
      <c r="R156" s="385">
        <f t="shared" si="26"/>
        <v>0</v>
      </c>
    </row>
    <row r="157" spans="2:18" s="93" customFormat="1" x14ac:dyDescent="0.2">
      <c r="B157" s="129"/>
      <c r="C157" s="130" t="str">
        <f>IF(ISNA(VLOOKUP($B157,SUMMARY!$A$5:$BT$4995,4,0)),"",VLOOKUP($B157,SUMMARY!$A$5:$BT$4995,4,0))</f>
        <v/>
      </c>
      <c r="D157" s="131" t="str">
        <f>IF(ISNA(VLOOKUP($B157,SUMMARY!$A$5:$BT$4995,5,0)),"",VLOOKUP($B157,SUMMARY!$A$5:$BT$4995,5,0))</f>
        <v/>
      </c>
      <c r="E157" s="131" t="str">
        <f>IF(ISNA(VLOOKUP($B157,SUMMARY!$A$5:$BT$4995,6,0)),"",VLOOKUP($B157,SUMMARY!$A$5:$BT$4995,6,0))</f>
        <v/>
      </c>
      <c r="F157" s="131" t="str">
        <f>IF(ISNA(VLOOKUP($B157,SUMMARY!$A$5:$BT$4995,10,0)),"",VLOOKUP($B157,SUMMARY!$A$5:$BT$4995,10,0))</f>
        <v/>
      </c>
      <c r="G157" s="131" t="str">
        <f>IF(ISNA(VLOOKUP($B157,SUMMARY!$A$5:$BT$4995,7,0)),"",VLOOKUP($B157,SUMMARY!$A$5:$BT$4995,7,0))</f>
        <v/>
      </c>
      <c r="H157" s="131" t="str">
        <f>IF(ISNA(VLOOKUP($B157,SUMMARY!$A$5:$BT$4995,3,0)),"",VLOOKUP($B157,SUMMARY!$A$5:$BT$4995,3,0))</f>
        <v/>
      </c>
      <c r="I157" s="133" t="str">
        <f>IF(ISNA(VLOOKUP($B157,SUMMARY!$A$5:$BT$4995,11,0)),"",VLOOKUP($B157,SUMMARY!$A$5:$BT$4995,11,0))</f>
        <v/>
      </c>
      <c r="J157" s="133" t="str">
        <f>IF(ISNA(VLOOKUP($B157,SUMMARY!$A$5:$BT$4995,22,0)),"",VLOOKUP($B157,SUMMARY!$A$5:$BT$4995,22,0))</f>
        <v/>
      </c>
      <c r="K157" s="133" t="str">
        <f>IF(ISNA(VLOOKUP($B157,SUMMARY!$A$5:$BT$4995,23,0)),"",VLOOKUP($B157,SUMMARY!$A$5:$BT$4995,23,0))</f>
        <v/>
      </c>
      <c r="L157" s="133" t="str">
        <f>IF(ISNA(VLOOKUP($B157,SUMMARY!$A$5:$BT$4995,24,0)),"",VLOOKUP($B157,SUMMARY!$A$5:$BT$4995,24,0))</f>
        <v/>
      </c>
      <c r="M157" s="96" t="s">
        <v>87</v>
      </c>
      <c r="N157" s="385">
        <f t="shared" si="23"/>
        <v>0</v>
      </c>
      <c r="O157" s="385">
        <f t="shared" si="27"/>
        <v>0</v>
      </c>
      <c r="P157" s="385">
        <f t="shared" si="24"/>
        <v>0</v>
      </c>
      <c r="Q157" s="385">
        <f t="shared" si="25"/>
        <v>0</v>
      </c>
      <c r="R157" s="385">
        <f t="shared" si="26"/>
        <v>0</v>
      </c>
    </row>
    <row r="158" spans="2:18" s="93" customFormat="1" x14ac:dyDescent="0.2">
      <c r="B158" s="129"/>
      <c r="C158" s="130" t="str">
        <f>IF(ISNA(VLOOKUP($B158,SUMMARY!$A$5:$BT$4995,4,0)),"",VLOOKUP($B158,SUMMARY!$A$5:$BT$4995,4,0))</f>
        <v/>
      </c>
      <c r="D158" s="131" t="str">
        <f>IF(ISNA(VLOOKUP($B158,SUMMARY!$A$5:$BT$4995,5,0)),"",VLOOKUP($B158,SUMMARY!$A$5:$BT$4995,5,0))</f>
        <v/>
      </c>
      <c r="E158" s="131" t="str">
        <f>IF(ISNA(VLOOKUP($B158,SUMMARY!$A$5:$BT$4995,6,0)),"",VLOOKUP($B158,SUMMARY!$A$5:$BT$4995,6,0))</f>
        <v/>
      </c>
      <c r="F158" s="131" t="str">
        <f>IF(ISNA(VLOOKUP($B158,SUMMARY!$A$5:$BT$4995,10,0)),"",VLOOKUP($B158,SUMMARY!$A$5:$BT$4995,10,0))</f>
        <v/>
      </c>
      <c r="G158" s="131" t="str">
        <f>IF(ISNA(VLOOKUP($B158,SUMMARY!$A$5:$BT$4995,7,0)),"",VLOOKUP($B158,SUMMARY!$A$5:$BT$4995,7,0))</f>
        <v/>
      </c>
      <c r="H158" s="131" t="str">
        <f>IF(ISNA(VLOOKUP($B158,SUMMARY!$A$5:$BT$4995,3,0)),"",VLOOKUP($B158,SUMMARY!$A$5:$BT$4995,3,0))</f>
        <v/>
      </c>
      <c r="I158" s="133" t="str">
        <f>IF(ISNA(VLOOKUP($B158,SUMMARY!$A$5:$BT$4995,11,0)),"",VLOOKUP($B158,SUMMARY!$A$5:$BT$4995,11,0))</f>
        <v/>
      </c>
      <c r="J158" s="133" t="str">
        <f>IF(ISNA(VLOOKUP($B158,SUMMARY!$A$5:$BT$4995,22,0)),"",VLOOKUP($B158,SUMMARY!$A$5:$BT$4995,22,0))</f>
        <v/>
      </c>
      <c r="K158" s="133" t="str">
        <f>IF(ISNA(VLOOKUP($B158,SUMMARY!$A$5:$BT$4995,23,0)),"",VLOOKUP($B158,SUMMARY!$A$5:$BT$4995,23,0))</f>
        <v/>
      </c>
      <c r="L158" s="133" t="str">
        <f>IF(ISNA(VLOOKUP($B158,SUMMARY!$A$5:$BT$4995,24,0)),"",VLOOKUP($B158,SUMMARY!$A$5:$BT$4995,24,0))</f>
        <v/>
      </c>
      <c r="M158" s="96" t="s">
        <v>87</v>
      </c>
      <c r="N158" s="385">
        <f t="shared" si="23"/>
        <v>0</v>
      </c>
      <c r="O158" s="385">
        <f t="shared" si="27"/>
        <v>0</v>
      </c>
      <c r="P158" s="385">
        <f t="shared" si="24"/>
        <v>0</v>
      </c>
      <c r="Q158" s="385">
        <f t="shared" si="25"/>
        <v>0</v>
      </c>
      <c r="R158" s="385">
        <f t="shared" si="26"/>
        <v>0</v>
      </c>
    </row>
    <row r="159" spans="2:18" s="93" customFormat="1" x14ac:dyDescent="0.2">
      <c r="B159" s="129"/>
      <c r="C159" s="130" t="str">
        <f>IF(ISNA(VLOOKUP($B159,SUMMARY!$A$5:$BT$4995,4,0)),"",VLOOKUP($B159,SUMMARY!$A$5:$BT$4995,4,0))</f>
        <v/>
      </c>
      <c r="D159" s="131" t="str">
        <f>IF(ISNA(VLOOKUP($B159,SUMMARY!$A$5:$BT$4995,5,0)),"",VLOOKUP($B159,SUMMARY!$A$5:$BT$4995,5,0))</f>
        <v/>
      </c>
      <c r="E159" s="131" t="str">
        <f>IF(ISNA(VLOOKUP($B159,SUMMARY!$A$5:$BT$4995,6,0)),"",VLOOKUP($B159,SUMMARY!$A$5:$BT$4995,6,0))</f>
        <v/>
      </c>
      <c r="F159" s="131" t="str">
        <f>IF(ISNA(VLOOKUP($B159,SUMMARY!$A$5:$BT$4995,10,0)),"",VLOOKUP($B159,SUMMARY!$A$5:$BT$4995,10,0))</f>
        <v/>
      </c>
      <c r="G159" s="131" t="str">
        <f>IF(ISNA(VLOOKUP($B159,SUMMARY!$A$5:$BT$4995,7,0)),"",VLOOKUP($B159,SUMMARY!$A$5:$BT$4995,7,0))</f>
        <v/>
      </c>
      <c r="H159" s="131" t="str">
        <f>IF(ISNA(VLOOKUP($B159,SUMMARY!$A$5:$BT$4995,3,0)),"",VLOOKUP($B159,SUMMARY!$A$5:$BT$4995,3,0))</f>
        <v/>
      </c>
      <c r="I159" s="133" t="str">
        <f>IF(ISNA(VLOOKUP($B159,SUMMARY!$A$5:$BT$4995,11,0)),"",VLOOKUP($B159,SUMMARY!$A$5:$BT$4995,11,0))</f>
        <v/>
      </c>
      <c r="J159" s="133" t="str">
        <f>IF(ISNA(VLOOKUP($B159,SUMMARY!$A$5:$BT$4995,22,0)),"",VLOOKUP($B159,SUMMARY!$A$5:$BT$4995,22,0))</f>
        <v/>
      </c>
      <c r="K159" s="133" t="str">
        <f>IF(ISNA(VLOOKUP($B159,SUMMARY!$A$5:$BT$4995,23,0)),"",VLOOKUP($B159,SUMMARY!$A$5:$BT$4995,23,0))</f>
        <v/>
      </c>
      <c r="L159" s="133" t="str">
        <f>IF(ISNA(VLOOKUP($B159,SUMMARY!$A$5:$BT$4995,24,0)),"",VLOOKUP($B159,SUMMARY!$A$5:$BT$4995,24,0))</f>
        <v/>
      </c>
      <c r="M159" s="96" t="s">
        <v>87</v>
      </c>
      <c r="N159" s="385">
        <f t="shared" si="23"/>
        <v>0</v>
      </c>
      <c r="O159" s="385">
        <f t="shared" si="27"/>
        <v>0</v>
      </c>
      <c r="P159" s="385">
        <f t="shared" si="24"/>
        <v>0</v>
      </c>
      <c r="Q159" s="385">
        <f t="shared" si="25"/>
        <v>0</v>
      </c>
      <c r="R159" s="385">
        <f t="shared" si="26"/>
        <v>0</v>
      </c>
    </row>
    <row r="160" spans="2:18" s="93" customFormat="1" x14ac:dyDescent="0.2">
      <c r="B160" s="142"/>
      <c r="C160" s="414" t="s">
        <v>99</v>
      </c>
      <c r="D160" s="414"/>
      <c r="E160" s="414"/>
      <c r="F160" s="414"/>
      <c r="G160" s="414"/>
      <c r="H160" s="143" t="str">
        <f>IF(ISNA(VLOOKUP($B160,SUMMARY!$A$5:$BT$4995,3,0)),"",VLOOKUP($B160,SUMMARY!$A$5:$BT$4995,3,0))</f>
        <v/>
      </c>
      <c r="I160" s="144"/>
      <c r="J160" s="135">
        <f>SUM(J136:J159)</f>
        <v>0</v>
      </c>
      <c r="K160" s="135">
        <f>SUM(K136:K159)</f>
        <v>0</v>
      </c>
      <c r="L160" s="136">
        <f>SUM(L136:L159)</f>
        <v>0</v>
      </c>
      <c r="M160" s="98"/>
      <c r="N160" s="136">
        <f>SUM(N136:N159)</f>
        <v>0</v>
      </c>
      <c r="O160" s="136">
        <f>SUM(O136:O159)</f>
        <v>0</v>
      </c>
      <c r="P160" s="136">
        <f>SUM(P136:P159)</f>
        <v>0</v>
      </c>
      <c r="Q160" s="136">
        <f>SUM(Q136:Q159)</f>
        <v>0</v>
      </c>
      <c r="R160" s="136">
        <f>SUM(R136:R159)</f>
        <v>0</v>
      </c>
    </row>
    <row r="161" spans="2:18" s="93" customFormat="1" x14ac:dyDescent="0.2">
      <c r="B161" s="142"/>
      <c r="C161" s="418" t="s">
        <v>100</v>
      </c>
      <c r="D161" s="419"/>
      <c r="E161" s="419"/>
      <c r="F161" s="419"/>
      <c r="G161" s="419"/>
      <c r="H161" s="419"/>
      <c r="I161" s="419"/>
      <c r="J161" s="419"/>
      <c r="K161" s="419"/>
      <c r="L161" s="419"/>
      <c r="M161" s="420"/>
      <c r="N161" s="145">
        <f>N160+N135+N85+N83+N60+N35</f>
        <v>220104.0263157895</v>
      </c>
      <c r="O161" s="145">
        <f>O160+O135+O85+O83+O60+O35</f>
        <v>423276.97368421045</v>
      </c>
      <c r="P161" s="145">
        <f>P160+P135+P85+P83+P60+P35</f>
        <v>410949</v>
      </c>
      <c r="Q161" s="145">
        <f>Q160+Q135+Q85+Q83+Q60+Q35</f>
        <v>8218.9800000000014</v>
      </c>
    </row>
    <row r="162" spans="2:18" s="93" customFormat="1" x14ac:dyDescent="0.2">
      <c r="B162" s="129"/>
      <c r="C162" s="409" t="s">
        <v>101</v>
      </c>
      <c r="D162" s="410"/>
      <c r="E162" s="146"/>
      <c r="F162" s="110" t="s">
        <v>102</v>
      </c>
      <c r="G162" s="411" t="s">
        <v>103</v>
      </c>
      <c r="H162" s="412"/>
      <c r="I162" s="413"/>
      <c r="J162" s="147"/>
      <c r="K162" s="147"/>
      <c r="L162" s="148" t="s">
        <v>104</v>
      </c>
      <c r="M162" s="149"/>
      <c r="N162" s="30"/>
      <c r="O162" s="30"/>
      <c r="P162" s="30"/>
      <c r="Q162" s="30"/>
    </row>
    <row r="163" spans="2:18" s="93" customFormat="1" x14ac:dyDescent="0.2">
      <c r="B163" s="129"/>
      <c r="C163" s="45"/>
      <c r="D163" s="150"/>
      <c r="E163" s="150"/>
      <c r="F163" s="151">
        <f>+M160</f>
        <v>0</v>
      </c>
      <c r="G163" s="403"/>
      <c r="H163" s="404"/>
      <c r="I163" s="405"/>
      <c r="J163" s="152"/>
      <c r="K163" s="152"/>
      <c r="L163" s="403">
        <f>+D163+F163-G163</f>
        <v>0</v>
      </c>
      <c r="M163" s="405"/>
      <c r="N163" s="30"/>
      <c r="O163" s="30"/>
      <c r="P163" s="30"/>
      <c r="Q163" s="30"/>
    </row>
    <row r="164" spans="2:18" s="93" customFormat="1" x14ac:dyDescent="0.2">
      <c r="B164" s="129"/>
      <c r="C164" s="153"/>
      <c r="D164" s="153"/>
      <c r="E164" s="153"/>
      <c r="F164" s="153"/>
      <c r="G164" s="153"/>
      <c r="H164" s="154"/>
      <c r="I164" s="155"/>
      <c r="J164" s="155"/>
      <c r="K164" s="155"/>
      <c r="L164" s="156"/>
      <c r="M164" s="99"/>
      <c r="N164" s="30"/>
      <c r="O164" s="30"/>
      <c r="P164" s="30"/>
      <c r="Q164" s="30"/>
    </row>
    <row r="165" spans="2:18" s="93" customFormat="1" x14ac:dyDescent="0.2">
      <c r="B165" s="129"/>
      <c r="C165" s="153"/>
      <c r="D165" s="153"/>
      <c r="E165" s="153"/>
      <c r="F165" s="153"/>
      <c r="G165" s="153"/>
      <c r="H165" s="154"/>
      <c r="I165" s="155"/>
      <c r="J165" s="155"/>
      <c r="K165" s="155"/>
      <c r="L165" s="156"/>
      <c r="M165" s="99"/>
      <c r="N165" s="30"/>
      <c r="O165" s="30"/>
      <c r="P165" s="30"/>
      <c r="Q165" s="30"/>
    </row>
    <row r="166" spans="2:18" s="93" customFormat="1" x14ac:dyDescent="0.2">
      <c r="B166" s="129"/>
      <c r="C166" s="138" t="str">
        <f>IF(ISNA(VLOOKUP($B166,SUMMARY!$A$5:$BT$4995,4,0)),"",VLOOKUP($B166,SUMMARY!$A$5:$BT$4995,4,0))</f>
        <v/>
      </c>
      <c r="D166" s="134" t="str">
        <f>IF(ISNA(VLOOKUP($B166,SUMMARY!$A$5:$BT$4995,5,0)),"",VLOOKUP($B166,SUMMARY!$A$5:$BT$4995,5,0))</f>
        <v/>
      </c>
      <c r="E166" s="134" t="str">
        <f>IF(ISNA(VLOOKUP($B166,SUMMARY!$A$5:$BT$4995,6,0)),"",VLOOKUP($B166,SUMMARY!$A$5:$BT$4995,6,0))</f>
        <v/>
      </c>
      <c r="F166" s="134" t="str">
        <f>IF(ISNA(VLOOKUP($B166,SUMMARY!$A$5:$BT$4995,10,0)),"",VLOOKUP($B166,SUMMARY!$A$5:$BT$4995,10,0))</f>
        <v/>
      </c>
      <c r="G166" s="134" t="str">
        <f>IF(ISNA(VLOOKUP($B166,SUMMARY!$A$5:$BT$4995,7,0)),"",VLOOKUP($B166,SUMMARY!$A$5:$BT$4995,7,0))</f>
        <v/>
      </c>
      <c r="H166" s="134" t="str">
        <f>IF(ISNA(VLOOKUP($B166,SUMMARY!$A$5:$BT$4995,3,0)),"",VLOOKUP($B166,SUMMARY!$A$5:$BT$4995,3,0))</f>
        <v/>
      </c>
      <c r="I166" s="140" t="str">
        <f>IF(ISNA(VLOOKUP($B166,SUMMARY!$A$5:$BT$4995,11,0)),"",VLOOKUP($B166,SUMMARY!$A$5:$BT$4995,11,0))</f>
        <v/>
      </c>
      <c r="J166" s="140" t="str">
        <f>IF(ISNA(VLOOKUP($B166,SUMMARY!$A$5:$BT$4995,22,0)),"",VLOOKUP($B166,SUMMARY!$A$5:$BT$4995,22,0))</f>
        <v/>
      </c>
      <c r="K166" s="140" t="str">
        <f>IF(ISNA(VLOOKUP($B166,SUMMARY!$A$5:$BT$4995,23,0)),"",VLOOKUP($B166,SUMMARY!$A$5:$BT$4995,23,0))</f>
        <v/>
      </c>
      <c r="L166" s="140" t="str">
        <f>IF(ISNA(VLOOKUP($B166,SUMMARY!$A$5:$BT$4995,24,0)),"",VLOOKUP($B166,SUMMARY!$A$5:$BT$4995,24,0))</f>
        <v/>
      </c>
      <c r="M166" s="96" t="s">
        <v>87</v>
      </c>
      <c r="N166" s="141">
        <f>IF(M166="F",0,SUM(J166:L166)*$R$9)</f>
        <v>0</v>
      </c>
      <c r="O166" s="141">
        <f>SUM(J166:L166)-N166</f>
        <v>0</v>
      </c>
      <c r="P166" s="141">
        <f>ROUND(O166*12/12.36,0)</f>
        <v>0</v>
      </c>
      <c r="Q166" s="141">
        <f>+P166*2%</f>
        <v>0</v>
      </c>
      <c r="R166" s="141">
        <f>+P166*1%</f>
        <v>0</v>
      </c>
    </row>
    <row r="167" spans="2:18" s="93" customFormat="1" x14ac:dyDescent="0.2">
      <c r="B167" s="129"/>
      <c r="C167" s="138" t="str">
        <f>IF(ISNA(VLOOKUP($B167,SUMMARY!$A$5:$BT$4995,4,0)),"",VLOOKUP($B167,SUMMARY!$A$5:$BT$4995,4,0))</f>
        <v/>
      </c>
      <c r="D167" s="134" t="str">
        <f>IF(ISNA(VLOOKUP($B167,SUMMARY!$A$5:$BT$4995,5,0)),"",VLOOKUP($B167,SUMMARY!$A$5:$BT$4995,5,0))</f>
        <v/>
      </c>
      <c r="E167" s="134" t="str">
        <f>IF(ISNA(VLOOKUP($B167,SUMMARY!$A$5:$BT$4995,6,0)),"",VLOOKUP($B167,SUMMARY!$A$5:$BT$4995,6,0))</f>
        <v/>
      </c>
      <c r="F167" s="134" t="str">
        <f>IF(ISNA(VLOOKUP($B167,SUMMARY!$A$5:$BT$4995,10,0)),"",VLOOKUP($B167,SUMMARY!$A$5:$BT$4995,10,0))</f>
        <v/>
      </c>
      <c r="G167" s="134" t="str">
        <f>IF(ISNA(VLOOKUP($B167,SUMMARY!$A$5:$BT$4995,7,0)),"",VLOOKUP($B167,SUMMARY!$A$5:$BT$4995,7,0))</f>
        <v/>
      </c>
      <c r="H167" s="134" t="str">
        <f>IF(ISNA(VLOOKUP($B167,SUMMARY!$A$5:$BT$4995,3,0)),"",VLOOKUP($B167,SUMMARY!$A$5:$BT$4995,3,0))</f>
        <v/>
      </c>
      <c r="I167" s="140" t="str">
        <f>IF(ISNA(VLOOKUP($B167,SUMMARY!$A$5:$BT$4995,11,0)),"",VLOOKUP($B167,SUMMARY!$A$5:$BT$4995,11,0))</f>
        <v/>
      </c>
      <c r="J167" s="140" t="str">
        <f>IF(ISNA(VLOOKUP($B167,SUMMARY!$A$5:$BT$4995,22,0)),"",VLOOKUP($B167,SUMMARY!$A$5:$BT$4995,22,0))</f>
        <v/>
      </c>
      <c r="K167" s="140" t="str">
        <f>IF(ISNA(VLOOKUP($B167,SUMMARY!$A$5:$BT$4995,23,0)),"",VLOOKUP($B167,SUMMARY!$A$5:$BT$4995,23,0))</f>
        <v/>
      </c>
      <c r="L167" s="140" t="str">
        <f>IF(ISNA(VLOOKUP($B167,SUMMARY!$A$5:$BT$4995,24,0)),"",VLOOKUP($B167,SUMMARY!$A$5:$BT$4995,24,0))</f>
        <v/>
      </c>
      <c r="M167" s="96" t="s">
        <v>87</v>
      </c>
      <c r="N167" s="141">
        <f t="shared" ref="N167:N189" si="28">IF(M167="F",0,SUM(J167:L167)*$R$9)</f>
        <v>0</v>
      </c>
      <c r="O167" s="141">
        <f>SUM(J167:L167)-N167</f>
        <v>0</v>
      </c>
      <c r="P167" s="141">
        <f t="shared" ref="P167:P189" si="29">ROUND(O167*12/12.36,0)</f>
        <v>0</v>
      </c>
      <c r="Q167" s="141">
        <f t="shared" ref="Q167:Q189" si="30">+P167*2%</f>
        <v>0</v>
      </c>
      <c r="R167" s="141">
        <f t="shared" ref="R167:R189" si="31">+P167*1%</f>
        <v>0</v>
      </c>
    </row>
    <row r="168" spans="2:18" s="93" customFormat="1" x14ac:dyDescent="0.2">
      <c r="B168" s="129"/>
      <c r="C168" s="138" t="str">
        <f>IF(ISNA(VLOOKUP($B168,SUMMARY!$A$5:$BT$4995,4,0)),"",VLOOKUP($B168,SUMMARY!$A$5:$BT$4995,4,0))</f>
        <v/>
      </c>
      <c r="D168" s="134" t="str">
        <f>IF(ISNA(VLOOKUP($B168,SUMMARY!$A$5:$BT$4995,5,0)),"",VLOOKUP($B168,SUMMARY!$A$5:$BT$4995,5,0))</f>
        <v/>
      </c>
      <c r="E168" s="134" t="str">
        <f>IF(ISNA(VLOOKUP($B168,SUMMARY!$A$5:$BT$4995,6,0)),"",VLOOKUP($B168,SUMMARY!$A$5:$BT$4995,6,0))</f>
        <v/>
      </c>
      <c r="F168" s="134" t="str">
        <f>IF(ISNA(VLOOKUP($B168,SUMMARY!$A$5:$BT$4995,10,0)),"",VLOOKUP($B168,SUMMARY!$A$5:$BT$4995,10,0))</f>
        <v/>
      </c>
      <c r="G168" s="134" t="str">
        <f>IF(ISNA(VLOOKUP($B168,SUMMARY!$A$5:$BT$4995,7,0)),"",VLOOKUP($B168,SUMMARY!$A$5:$BT$4995,7,0))</f>
        <v/>
      </c>
      <c r="H168" s="134" t="str">
        <f>IF(ISNA(VLOOKUP($B168,SUMMARY!$A$5:$BT$4995,3,0)),"",VLOOKUP($B168,SUMMARY!$A$5:$BT$4995,3,0))</f>
        <v/>
      </c>
      <c r="I168" s="140" t="str">
        <f>IF(ISNA(VLOOKUP($B168,SUMMARY!$A$5:$BT$4995,11,0)),"",VLOOKUP($B168,SUMMARY!$A$5:$BT$4995,11,0))</f>
        <v/>
      </c>
      <c r="J168" s="140" t="str">
        <f>IF(ISNA(VLOOKUP($B168,SUMMARY!$A$5:$BT$4995,22,0)),"",VLOOKUP($B168,SUMMARY!$A$5:$BT$4995,22,0))</f>
        <v/>
      </c>
      <c r="K168" s="140" t="str">
        <f>IF(ISNA(VLOOKUP($B168,SUMMARY!$A$5:$BT$4995,23,0)),"",VLOOKUP($B168,SUMMARY!$A$5:$BT$4995,23,0))</f>
        <v/>
      </c>
      <c r="L168" s="140" t="str">
        <f>IF(ISNA(VLOOKUP($B168,SUMMARY!$A$5:$BT$4995,24,0)),"",VLOOKUP($B168,SUMMARY!$A$5:$BT$4995,24,0))</f>
        <v/>
      </c>
      <c r="M168" s="96" t="s">
        <v>87</v>
      </c>
      <c r="N168" s="141">
        <f t="shared" si="28"/>
        <v>0</v>
      </c>
      <c r="O168" s="141">
        <f>SUM(J168:L168)-N168</f>
        <v>0</v>
      </c>
      <c r="P168" s="141">
        <f t="shared" si="29"/>
        <v>0</v>
      </c>
      <c r="Q168" s="141">
        <f t="shared" si="30"/>
        <v>0</v>
      </c>
      <c r="R168" s="141">
        <f t="shared" si="31"/>
        <v>0</v>
      </c>
    </row>
    <row r="169" spans="2:18" s="93" customFormat="1" x14ac:dyDescent="0.2">
      <c r="B169" s="129"/>
      <c r="C169" s="138" t="str">
        <f>IF(ISNA(VLOOKUP($B169,SUMMARY!$A$5:$BT$4995,4,0)),"",VLOOKUP($B169,SUMMARY!$A$5:$BT$4995,4,0))</f>
        <v/>
      </c>
      <c r="D169" s="134" t="str">
        <f>IF(ISNA(VLOOKUP($B169,SUMMARY!$A$5:$BT$4995,5,0)),"",VLOOKUP($B169,SUMMARY!$A$5:$BT$4995,5,0))</f>
        <v/>
      </c>
      <c r="E169" s="134" t="str">
        <f>IF(ISNA(VLOOKUP($B169,SUMMARY!$A$5:$BT$4995,6,0)),"",VLOOKUP($B169,SUMMARY!$A$5:$BT$4995,6,0))</f>
        <v/>
      </c>
      <c r="F169" s="134" t="str">
        <f>IF(ISNA(VLOOKUP($B169,SUMMARY!$A$5:$BT$4995,10,0)),"",VLOOKUP($B169,SUMMARY!$A$5:$BT$4995,10,0))</f>
        <v/>
      </c>
      <c r="G169" s="134" t="str">
        <f>IF(ISNA(VLOOKUP($B169,SUMMARY!$A$5:$BT$4995,7,0)),"",VLOOKUP($B169,SUMMARY!$A$5:$BT$4995,7,0))</f>
        <v/>
      </c>
      <c r="H169" s="134" t="str">
        <f>IF(ISNA(VLOOKUP($B169,SUMMARY!$A$5:$BT$4995,3,0)),"",VLOOKUP($B169,SUMMARY!$A$5:$BT$4995,3,0))</f>
        <v/>
      </c>
      <c r="I169" s="140" t="str">
        <f>IF(ISNA(VLOOKUP($B169,SUMMARY!$A$5:$BT$4995,11,0)),"",VLOOKUP($B169,SUMMARY!$A$5:$BT$4995,11,0))</f>
        <v/>
      </c>
      <c r="J169" s="140" t="str">
        <f>IF(ISNA(VLOOKUP($B169,SUMMARY!$A$5:$BT$4995,22,0)),"",VLOOKUP($B169,SUMMARY!$A$5:$BT$4995,22,0))</f>
        <v/>
      </c>
      <c r="K169" s="140" t="str">
        <f>IF(ISNA(VLOOKUP($B169,SUMMARY!$A$5:$BT$4995,23,0)),"",VLOOKUP($B169,SUMMARY!$A$5:$BT$4995,23,0))</f>
        <v/>
      </c>
      <c r="L169" s="140" t="str">
        <f>IF(ISNA(VLOOKUP($B169,SUMMARY!$A$5:$BT$4995,24,0)),"",VLOOKUP($B169,SUMMARY!$A$5:$BT$4995,24,0))</f>
        <v/>
      </c>
      <c r="M169" s="96" t="s">
        <v>87</v>
      </c>
      <c r="N169" s="141">
        <f t="shared" si="28"/>
        <v>0</v>
      </c>
      <c r="O169" s="141">
        <f t="shared" ref="O169:O189" si="32">SUM(J169:L169)-N169</f>
        <v>0</v>
      </c>
      <c r="P169" s="141">
        <f t="shared" si="29"/>
        <v>0</v>
      </c>
      <c r="Q169" s="141">
        <f t="shared" si="30"/>
        <v>0</v>
      </c>
      <c r="R169" s="141">
        <f t="shared" si="31"/>
        <v>0</v>
      </c>
    </row>
    <row r="170" spans="2:18" s="93" customFormat="1" x14ac:dyDescent="0.2">
      <c r="B170" s="129"/>
      <c r="C170" s="138" t="str">
        <f>IF(ISNA(VLOOKUP($B170,SUMMARY!$A$5:$BT$4995,4,0)),"",VLOOKUP($B170,SUMMARY!$A$5:$BT$4995,4,0))</f>
        <v/>
      </c>
      <c r="D170" s="134" t="str">
        <f>IF(ISNA(VLOOKUP($B170,SUMMARY!$A$5:$BT$4995,5,0)),"",VLOOKUP($B170,SUMMARY!$A$5:$BT$4995,5,0))</f>
        <v/>
      </c>
      <c r="E170" s="134" t="str">
        <f>IF(ISNA(VLOOKUP($B170,SUMMARY!$A$5:$BT$4995,6,0)),"",VLOOKUP($B170,SUMMARY!$A$5:$BT$4995,6,0))</f>
        <v/>
      </c>
      <c r="F170" s="134" t="str">
        <f>IF(ISNA(VLOOKUP($B170,SUMMARY!$A$5:$BT$4995,10,0)),"",VLOOKUP($B170,SUMMARY!$A$5:$BT$4995,10,0))</f>
        <v/>
      </c>
      <c r="G170" s="134" t="str">
        <f>IF(ISNA(VLOOKUP($B170,SUMMARY!$A$5:$BT$4995,7,0)),"",VLOOKUP($B170,SUMMARY!$A$5:$BT$4995,7,0))</f>
        <v/>
      </c>
      <c r="H170" s="134" t="str">
        <f>IF(ISNA(VLOOKUP($B170,SUMMARY!$A$5:$BT$4995,3,0)),"",VLOOKUP($B170,SUMMARY!$A$5:$BT$4995,3,0))</f>
        <v/>
      </c>
      <c r="I170" s="140" t="str">
        <f>IF(ISNA(VLOOKUP($B170,SUMMARY!$A$5:$BT$4995,11,0)),"",VLOOKUP($B170,SUMMARY!$A$5:$BT$4995,11,0))</f>
        <v/>
      </c>
      <c r="J170" s="140" t="str">
        <f>IF(ISNA(VLOOKUP($B170,SUMMARY!$A$5:$BT$4995,22,0)),"",VLOOKUP($B170,SUMMARY!$A$5:$BT$4995,22,0))</f>
        <v/>
      </c>
      <c r="K170" s="140" t="str">
        <f>IF(ISNA(VLOOKUP($B170,SUMMARY!$A$5:$BT$4995,23,0)),"",VLOOKUP($B170,SUMMARY!$A$5:$BT$4995,23,0))</f>
        <v/>
      </c>
      <c r="L170" s="140" t="str">
        <f>IF(ISNA(VLOOKUP($B170,SUMMARY!$A$5:$BT$4995,24,0)),"",VLOOKUP($B170,SUMMARY!$A$5:$BT$4995,24,0))</f>
        <v/>
      </c>
      <c r="M170" s="96" t="s">
        <v>87</v>
      </c>
      <c r="N170" s="141">
        <f t="shared" si="28"/>
        <v>0</v>
      </c>
      <c r="O170" s="141">
        <f t="shared" si="32"/>
        <v>0</v>
      </c>
      <c r="P170" s="141">
        <f t="shared" si="29"/>
        <v>0</v>
      </c>
      <c r="Q170" s="141">
        <f t="shared" si="30"/>
        <v>0</v>
      </c>
      <c r="R170" s="141">
        <f t="shared" si="31"/>
        <v>0</v>
      </c>
    </row>
    <row r="171" spans="2:18" s="93" customFormat="1" x14ac:dyDescent="0.2">
      <c r="B171" s="129"/>
      <c r="C171" s="138" t="str">
        <f>IF(ISNA(VLOOKUP($B171,SUMMARY!$A$5:$BT$4995,4,0)),"",VLOOKUP($B171,SUMMARY!$A$5:$BT$4995,4,0))</f>
        <v/>
      </c>
      <c r="D171" s="134" t="str">
        <f>IF(ISNA(VLOOKUP($B171,SUMMARY!$A$5:$BT$4995,5,0)),"",VLOOKUP($B171,SUMMARY!$A$5:$BT$4995,5,0))</f>
        <v/>
      </c>
      <c r="E171" s="134" t="str">
        <f>IF(ISNA(VLOOKUP($B171,SUMMARY!$A$5:$BT$4995,6,0)),"",VLOOKUP($B171,SUMMARY!$A$5:$BT$4995,6,0))</f>
        <v/>
      </c>
      <c r="F171" s="134" t="str">
        <f>IF(ISNA(VLOOKUP($B171,SUMMARY!$A$5:$BT$4995,10,0)),"",VLOOKUP($B171,SUMMARY!$A$5:$BT$4995,10,0))</f>
        <v/>
      </c>
      <c r="G171" s="134" t="str">
        <f>IF(ISNA(VLOOKUP($B171,SUMMARY!$A$5:$BT$4995,7,0)),"",VLOOKUP($B171,SUMMARY!$A$5:$BT$4995,7,0))</f>
        <v/>
      </c>
      <c r="H171" s="134" t="str">
        <f>IF(ISNA(VLOOKUP($B171,SUMMARY!$A$5:$BT$4995,3,0)),"",VLOOKUP($B171,SUMMARY!$A$5:$BT$4995,3,0))</f>
        <v/>
      </c>
      <c r="I171" s="140" t="str">
        <f>IF(ISNA(VLOOKUP($B171,SUMMARY!$A$5:$BT$4995,11,0)),"",VLOOKUP($B171,SUMMARY!$A$5:$BT$4995,11,0))</f>
        <v/>
      </c>
      <c r="J171" s="140" t="str">
        <f>IF(ISNA(VLOOKUP($B171,SUMMARY!$A$5:$BT$4995,22,0)),"",VLOOKUP($B171,SUMMARY!$A$5:$BT$4995,22,0))</f>
        <v/>
      </c>
      <c r="K171" s="140" t="str">
        <f>IF(ISNA(VLOOKUP($B171,SUMMARY!$A$5:$BT$4995,23,0)),"",VLOOKUP($B171,SUMMARY!$A$5:$BT$4995,23,0))</f>
        <v/>
      </c>
      <c r="L171" s="140" t="str">
        <f>IF(ISNA(VLOOKUP($B171,SUMMARY!$A$5:$BT$4995,24,0)),"",VLOOKUP($B171,SUMMARY!$A$5:$BT$4995,24,0))</f>
        <v/>
      </c>
      <c r="M171" s="96" t="s">
        <v>87</v>
      </c>
      <c r="N171" s="141">
        <f t="shared" si="28"/>
        <v>0</v>
      </c>
      <c r="O171" s="141">
        <f t="shared" si="32"/>
        <v>0</v>
      </c>
      <c r="P171" s="141">
        <f t="shared" si="29"/>
        <v>0</v>
      </c>
      <c r="Q171" s="141">
        <f t="shared" si="30"/>
        <v>0</v>
      </c>
      <c r="R171" s="141">
        <f t="shared" si="31"/>
        <v>0</v>
      </c>
    </row>
    <row r="172" spans="2:18" s="93" customFormat="1" x14ac:dyDescent="0.2">
      <c r="B172" s="129"/>
      <c r="C172" s="138" t="str">
        <f>IF(ISNA(VLOOKUP($B172,SUMMARY!$A$5:$BT$4995,4,0)),"",VLOOKUP($B172,SUMMARY!$A$5:$BT$4995,4,0))</f>
        <v/>
      </c>
      <c r="D172" s="134" t="str">
        <f>IF(ISNA(VLOOKUP($B172,SUMMARY!$A$5:$BT$4995,5,0)),"",VLOOKUP($B172,SUMMARY!$A$5:$BT$4995,5,0))</f>
        <v/>
      </c>
      <c r="E172" s="134" t="str">
        <f>IF(ISNA(VLOOKUP($B172,SUMMARY!$A$5:$BT$4995,6,0)),"",VLOOKUP($B172,SUMMARY!$A$5:$BT$4995,6,0))</f>
        <v/>
      </c>
      <c r="F172" s="134" t="str">
        <f>IF(ISNA(VLOOKUP($B172,SUMMARY!$A$5:$BT$4995,10,0)),"",VLOOKUP($B172,SUMMARY!$A$5:$BT$4995,10,0))</f>
        <v/>
      </c>
      <c r="G172" s="134" t="str">
        <f>IF(ISNA(VLOOKUP($B172,SUMMARY!$A$5:$BT$4995,7,0)),"",VLOOKUP($B172,SUMMARY!$A$5:$BT$4995,7,0))</f>
        <v/>
      </c>
      <c r="H172" s="134" t="str">
        <f>IF(ISNA(VLOOKUP($B172,SUMMARY!$A$5:$BT$4995,3,0)),"",VLOOKUP($B172,SUMMARY!$A$5:$BT$4995,3,0))</f>
        <v/>
      </c>
      <c r="I172" s="140" t="str">
        <f>IF(ISNA(VLOOKUP($B172,SUMMARY!$A$5:$BT$4995,11,0)),"",VLOOKUP($B172,SUMMARY!$A$5:$BT$4995,11,0))</f>
        <v/>
      </c>
      <c r="J172" s="140" t="str">
        <f>IF(ISNA(VLOOKUP($B172,SUMMARY!$A$5:$BT$4995,22,0)),"",VLOOKUP($B172,SUMMARY!$A$5:$BT$4995,22,0))</f>
        <v/>
      </c>
      <c r="K172" s="140" t="str">
        <f>IF(ISNA(VLOOKUP($B172,SUMMARY!$A$5:$BT$4995,23,0)),"",VLOOKUP($B172,SUMMARY!$A$5:$BT$4995,23,0))</f>
        <v/>
      </c>
      <c r="L172" s="140" t="str">
        <f>IF(ISNA(VLOOKUP($B172,SUMMARY!$A$5:$BT$4995,24,0)),"",VLOOKUP($B172,SUMMARY!$A$5:$BT$4995,24,0))</f>
        <v/>
      </c>
      <c r="M172" s="96" t="s">
        <v>87</v>
      </c>
      <c r="N172" s="141">
        <f t="shared" si="28"/>
        <v>0</v>
      </c>
      <c r="O172" s="141">
        <f t="shared" si="32"/>
        <v>0</v>
      </c>
      <c r="P172" s="141">
        <f t="shared" si="29"/>
        <v>0</v>
      </c>
      <c r="Q172" s="141">
        <f t="shared" si="30"/>
        <v>0</v>
      </c>
      <c r="R172" s="141">
        <f t="shared" si="31"/>
        <v>0</v>
      </c>
    </row>
    <row r="173" spans="2:18" s="93" customFormat="1" x14ac:dyDescent="0.2">
      <c r="B173" s="129"/>
      <c r="C173" s="138" t="str">
        <f>IF(ISNA(VLOOKUP($B173,SUMMARY!$A$5:$BT$4995,4,0)),"",VLOOKUP($B173,SUMMARY!$A$5:$BT$4995,4,0))</f>
        <v/>
      </c>
      <c r="D173" s="134" t="str">
        <f>IF(ISNA(VLOOKUP($B173,SUMMARY!$A$5:$BT$4995,5,0)),"",VLOOKUP($B173,SUMMARY!$A$5:$BT$4995,5,0))</f>
        <v/>
      </c>
      <c r="E173" s="134" t="str">
        <f>IF(ISNA(VLOOKUP($B173,SUMMARY!$A$5:$BT$4995,6,0)),"",VLOOKUP($B173,SUMMARY!$A$5:$BT$4995,6,0))</f>
        <v/>
      </c>
      <c r="F173" s="134" t="str">
        <f>IF(ISNA(VLOOKUP($B173,SUMMARY!$A$5:$BT$4995,10,0)),"",VLOOKUP($B173,SUMMARY!$A$5:$BT$4995,10,0))</f>
        <v/>
      </c>
      <c r="G173" s="134" t="str">
        <f>IF(ISNA(VLOOKUP($B173,SUMMARY!$A$5:$BT$4995,7,0)),"",VLOOKUP($B173,SUMMARY!$A$5:$BT$4995,7,0))</f>
        <v/>
      </c>
      <c r="H173" s="134" t="str">
        <f>IF(ISNA(VLOOKUP($B173,SUMMARY!$A$5:$BT$4995,3,0)),"",VLOOKUP($B173,SUMMARY!$A$5:$BT$4995,3,0))</f>
        <v/>
      </c>
      <c r="I173" s="140" t="str">
        <f>IF(ISNA(VLOOKUP($B173,SUMMARY!$A$5:$BT$4995,11,0)),"",VLOOKUP($B173,SUMMARY!$A$5:$BT$4995,11,0))</f>
        <v/>
      </c>
      <c r="J173" s="140" t="str">
        <f>IF(ISNA(VLOOKUP($B173,SUMMARY!$A$5:$BT$4995,22,0)),"",VLOOKUP($B173,SUMMARY!$A$5:$BT$4995,22,0))</f>
        <v/>
      </c>
      <c r="K173" s="140" t="str">
        <f>IF(ISNA(VLOOKUP($B173,SUMMARY!$A$5:$BT$4995,23,0)),"",VLOOKUP($B173,SUMMARY!$A$5:$BT$4995,23,0))</f>
        <v/>
      </c>
      <c r="L173" s="140" t="str">
        <f>IF(ISNA(VLOOKUP($B173,SUMMARY!$A$5:$BT$4995,24,0)),"",VLOOKUP($B173,SUMMARY!$A$5:$BT$4995,24,0))</f>
        <v/>
      </c>
      <c r="M173" s="96" t="s">
        <v>87</v>
      </c>
      <c r="N173" s="141">
        <f t="shared" si="28"/>
        <v>0</v>
      </c>
      <c r="O173" s="141">
        <f t="shared" si="32"/>
        <v>0</v>
      </c>
      <c r="P173" s="141">
        <f t="shared" si="29"/>
        <v>0</v>
      </c>
      <c r="Q173" s="141">
        <f t="shared" si="30"/>
        <v>0</v>
      </c>
      <c r="R173" s="141">
        <f t="shared" si="31"/>
        <v>0</v>
      </c>
    </row>
    <row r="174" spans="2:18" s="93" customFormat="1" x14ac:dyDescent="0.2">
      <c r="B174" s="129"/>
      <c r="C174" s="138" t="str">
        <f>IF(ISNA(VLOOKUP($B174,SUMMARY!$A$5:$BT$4995,4,0)),"",VLOOKUP($B174,SUMMARY!$A$5:$BT$4995,4,0))</f>
        <v/>
      </c>
      <c r="D174" s="134" t="str">
        <f>IF(ISNA(VLOOKUP($B174,SUMMARY!$A$5:$BT$4995,5,0)),"",VLOOKUP($B174,SUMMARY!$A$5:$BT$4995,5,0))</f>
        <v/>
      </c>
      <c r="E174" s="134" t="str">
        <f>IF(ISNA(VLOOKUP($B174,SUMMARY!$A$5:$BT$4995,6,0)),"",VLOOKUP($B174,SUMMARY!$A$5:$BT$4995,6,0))</f>
        <v/>
      </c>
      <c r="F174" s="134" t="str">
        <f>IF(ISNA(VLOOKUP($B174,SUMMARY!$A$5:$BT$4995,10,0)),"",VLOOKUP($B174,SUMMARY!$A$5:$BT$4995,10,0))</f>
        <v/>
      </c>
      <c r="G174" s="134" t="str">
        <f>IF(ISNA(VLOOKUP($B174,SUMMARY!$A$5:$BT$4995,7,0)),"",VLOOKUP($B174,SUMMARY!$A$5:$BT$4995,7,0))</f>
        <v/>
      </c>
      <c r="H174" s="134" t="str">
        <f>IF(ISNA(VLOOKUP($B174,SUMMARY!$A$5:$BT$4995,3,0)),"",VLOOKUP($B174,SUMMARY!$A$5:$BT$4995,3,0))</f>
        <v/>
      </c>
      <c r="I174" s="140" t="str">
        <f>IF(ISNA(VLOOKUP($B174,SUMMARY!$A$5:$BT$4995,11,0)),"",VLOOKUP($B174,SUMMARY!$A$5:$BT$4995,11,0))</f>
        <v/>
      </c>
      <c r="J174" s="140" t="str">
        <f>IF(ISNA(VLOOKUP($B174,SUMMARY!$A$5:$BT$4995,22,0)),"",VLOOKUP($B174,SUMMARY!$A$5:$BT$4995,22,0))</f>
        <v/>
      </c>
      <c r="K174" s="140" t="str">
        <f>IF(ISNA(VLOOKUP($B174,SUMMARY!$A$5:$BT$4995,23,0)),"",VLOOKUP($B174,SUMMARY!$A$5:$BT$4995,23,0))</f>
        <v/>
      </c>
      <c r="L174" s="140" t="str">
        <f>IF(ISNA(VLOOKUP($B174,SUMMARY!$A$5:$BT$4995,24,0)),"",VLOOKUP($B174,SUMMARY!$A$5:$BT$4995,24,0))</f>
        <v/>
      </c>
      <c r="M174" s="96" t="s">
        <v>87</v>
      </c>
      <c r="N174" s="141">
        <f t="shared" si="28"/>
        <v>0</v>
      </c>
      <c r="O174" s="141">
        <f t="shared" si="32"/>
        <v>0</v>
      </c>
      <c r="P174" s="141">
        <f t="shared" si="29"/>
        <v>0</v>
      </c>
      <c r="Q174" s="141">
        <f t="shared" si="30"/>
        <v>0</v>
      </c>
      <c r="R174" s="141">
        <f t="shared" si="31"/>
        <v>0</v>
      </c>
    </row>
    <row r="175" spans="2:18" s="93" customFormat="1" x14ac:dyDescent="0.2">
      <c r="B175" s="129"/>
      <c r="C175" s="138" t="str">
        <f>IF(ISNA(VLOOKUP($B175,SUMMARY!$A$5:$BT$4995,4,0)),"",VLOOKUP($B175,SUMMARY!$A$5:$BT$4995,4,0))</f>
        <v/>
      </c>
      <c r="D175" s="134" t="str">
        <f>IF(ISNA(VLOOKUP($B175,SUMMARY!$A$5:$BT$4995,5,0)),"",VLOOKUP($B175,SUMMARY!$A$5:$BT$4995,5,0))</f>
        <v/>
      </c>
      <c r="E175" s="134" t="str">
        <f>IF(ISNA(VLOOKUP($B175,SUMMARY!$A$5:$BT$4995,6,0)),"",VLOOKUP($B175,SUMMARY!$A$5:$BT$4995,6,0))</f>
        <v/>
      </c>
      <c r="F175" s="134" t="str">
        <f>IF(ISNA(VLOOKUP($B175,SUMMARY!$A$5:$BT$4995,10,0)),"",VLOOKUP($B175,SUMMARY!$A$5:$BT$4995,10,0))</f>
        <v/>
      </c>
      <c r="G175" s="134" t="str">
        <f>IF(ISNA(VLOOKUP($B175,SUMMARY!$A$5:$BT$4995,7,0)),"",VLOOKUP($B175,SUMMARY!$A$5:$BT$4995,7,0))</f>
        <v/>
      </c>
      <c r="H175" s="134" t="str">
        <f>IF(ISNA(VLOOKUP($B175,SUMMARY!$A$5:$BT$4995,3,0)),"",VLOOKUP($B175,SUMMARY!$A$5:$BT$4995,3,0))</f>
        <v/>
      </c>
      <c r="I175" s="140" t="str">
        <f>IF(ISNA(VLOOKUP($B175,SUMMARY!$A$5:$BT$4995,11,0)),"",VLOOKUP($B175,SUMMARY!$A$5:$BT$4995,11,0))</f>
        <v/>
      </c>
      <c r="J175" s="140" t="str">
        <f>IF(ISNA(VLOOKUP($B175,SUMMARY!$A$5:$BT$4995,22,0)),"",VLOOKUP($B175,SUMMARY!$A$5:$BT$4995,22,0))</f>
        <v/>
      </c>
      <c r="K175" s="140" t="str">
        <f>IF(ISNA(VLOOKUP($B175,SUMMARY!$A$5:$BT$4995,23,0)),"",VLOOKUP($B175,SUMMARY!$A$5:$BT$4995,23,0))</f>
        <v/>
      </c>
      <c r="L175" s="140" t="str">
        <f>IF(ISNA(VLOOKUP($B175,SUMMARY!$A$5:$BT$4995,24,0)),"",VLOOKUP($B175,SUMMARY!$A$5:$BT$4995,24,0))</f>
        <v/>
      </c>
      <c r="M175" s="96" t="s">
        <v>87</v>
      </c>
      <c r="N175" s="141">
        <f t="shared" si="28"/>
        <v>0</v>
      </c>
      <c r="O175" s="141">
        <f t="shared" si="32"/>
        <v>0</v>
      </c>
      <c r="P175" s="141">
        <f t="shared" si="29"/>
        <v>0</v>
      </c>
      <c r="Q175" s="141">
        <f t="shared" si="30"/>
        <v>0</v>
      </c>
      <c r="R175" s="141">
        <f t="shared" si="31"/>
        <v>0</v>
      </c>
    </row>
    <row r="176" spans="2:18" s="93" customFormat="1" x14ac:dyDescent="0.2">
      <c r="B176" s="129"/>
      <c r="C176" s="138" t="str">
        <f>IF(ISNA(VLOOKUP($B176,SUMMARY!$A$5:$BT$4995,4,0)),"",VLOOKUP($B176,SUMMARY!$A$5:$BT$4995,4,0))</f>
        <v/>
      </c>
      <c r="D176" s="134" t="str">
        <f>IF(ISNA(VLOOKUP($B176,SUMMARY!$A$5:$BT$4995,5,0)),"",VLOOKUP($B176,SUMMARY!$A$5:$BT$4995,5,0))</f>
        <v/>
      </c>
      <c r="E176" s="134" t="str">
        <f>IF(ISNA(VLOOKUP($B176,SUMMARY!$A$5:$BT$4995,6,0)),"",VLOOKUP($B176,SUMMARY!$A$5:$BT$4995,6,0))</f>
        <v/>
      </c>
      <c r="F176" s="134" t="str">
        <f>IF(ISNA(VLOOKUP($B176,SUMMARY!$A$5:$BT$4995,10,0)),"",VLOOKUP($B176,SUMMARY!$A$5:$BT$4995,10,0))</f>
        <v/>
      </c>
      <c r="G176" s="134" t="str">
        <f>IF(ISNA(VLOOKUP($B176,SUMMARY!$A$5:$BT$4995,7,0)),"",VLOOKUP($B176,SUMMARY!$A$5:$BT$4995,7,0))</f>
        <v/>
      </c>
      <c r="H176" s="134" t="str">
        <f>IF(ISNA(VLOOKUP($B176,SUMMARY!$A$5:$BT$4995,3,0)),"",VLOOKUP($B176,SUMMARY!$A$5:$BT$4995,3,0))</f>
        <v/>
      </c>
      <c r="I176" s="140" t="str">
        <f>IF(ISNA(VLOOKUP($B176,SUMMARY!$A$5:$BT$4995,11,0)),"",VLOOKUP($B176,SUMMARY!$A$5:$BT$4995,11,0))</f>
        <v/>
      </c>
      <c r="J176" s="140" t="str">
        <f>IF(ISNA(VLOOKUP($B176,SUMMARY!$A$5:$BT$4995,22,0)),"",VLOOKUP($B176,SUMMARY!$A$5:$BT$4995,22,0))</f>
        <v/>
      </c>
      <c r="K176" s="140" t="str">
        <f>IF(ISNA(VLOOKUP($B176,SUMMARY!$A$5:$BT$4995,23,0)),"",VLOOKUP($B176,SUMMARY!$A$5:$BT$4995,23,0))</f>
        <v/>
      </c>
      <c r="L176" s="140" t="str">
        <f>IF(ISNA(VLOOKUP($B176,SUMMARY!$A$5:$BT$4995,24,0)),"",VLOOKUP($B176,SUMMARY!$A$5:$BT$4995,24,0))</f>
        <v/>
      </c>
      <c r="M176" s="96" t="s">
        <v>87</v>
      </c>
      <c r="N176" s="141">
        <f t="shared" si="28"/>
        <v>0</v>
      </c>
      <c r="O176" s="141">
        <f t="shared" si="32"/>
        <v>0</v>
      </c>
      <c r="P176" s="141">
        <f t="shared" si="29"/>
        <v>0</v>
      </c>
      <c r="Q176" s="141">
        <f t="shared" si="30"/>
        <v>0</v>
      </c>
      <c r="R176" s="141">
        <f t="shared" si="31"/>
        <v>0</v>
      </c>
    </row>
    <row r="177" spans="2:18" s="93" customFormat="1" x14ac:dyDescent="0.2">
      <c r="B177" s="129"/>
      <c r="C177" s="138" t="str">
        <f>IF(ISNA(VLOOKUP($B177,SUMMARY!$A$5:$BT$4995,4,0)),"",VLOOKUP($B177,SUMMARY!$A$5:$BT$4995,4,0))</f>
        <v/>
      </c>
      <c r="D177" s="134" t="str">
        <f>IF(ISNA(VLOOKUP($B177,SUMMARY!$A$5:$BT$4995,5,0)),"",VLOOKUP($B177,SUMMARY!$A$5:$BT$4995,5,0))</f>
        <v/>
      </c>
      <c r="E177" s="134" t="str">
        <f>IF(ISNA(VLOOKUP($B177,SUMMARY!$A$5:$BT$4995,6,0)),"",VLOOKUP($B177,SUMMARY!$A$5:$BT$4995,6,0))</f>
        <v/>
      </c>
      <c r="F177" s="134" t="str">
        <f>IF(ISNA(VLOOKUP($B177,SUMMARY!$A$5:$BT$4995,10,0)),"",VLOOKUP($B177,SUMMARY!$A$5:$BT$4995,10,0))</f>
        <v/>
      </c>
      <c r="G177" s="134" t="str">
        <f>IF(ISNA(VLOOKUP($B177,SUMMARY!$A$5:$BT$4995,7,0)),"",VLOOKUP($B177,SUMMARY!$A$5:$BT$4995,7,0))</f>
        <v/>
      </c>
      <c r="H177" s="134" t="str">
        <f>IF(ISNA(VLOOKUP($B177,SUMMARY!$A$5:$BT$4995,3,0)),"",VLOOKUP($B177,SUMMARY!$A$5:$BT$4995,3,0))</f>
        <v/>
      </c>
      <c r="I177" s="140" t="str">
        <f>IF(ISNA(VLOOKUP($B177,SUMMARY!$A$5:$BT$4995,11,0)),"",VLOOKUP($B177,SUMMARY!$A$5:$BT$4995,11,0))</f>
        <v/>
      </c>
      <c r="J177" s="140" t="str">
        <f>IF(ISNA(VLOOKUP($B177,SUMMARY!$A$5:$BT$4995,22,0)),"",VLOOKUP($B177,SUMMARY!$A$5:$BT$4995,22,0))</f>
        <v/>
      </c>
      <c r="K177" s="140" t="str">
        <f>IF(ISNA(VLOOKUP($B177,SUMMARY!$A$5:$BT$4995,23,0)),"",VLOOKUP($B177,SUMMARY!$A$5:$BT$4995,23,0))</f>
        <v/>
      </c>
      <c r="L177" s="140" t="str">
        <f>IF(ISNA(VLOOKUP($B177,SUMMARY!$A$5:$BT$4995,24,0)),"",VLOOKUP($B177,SUMMARY!$A$5:$BT$4995,24,0))</f>
        <v/>
      </c>
      <c r="M177" s="96" t="s">
        <v>87</v>
      </c>
      <c r="N177" s="141">
        <f t="shared" si="28"/>
        <v>0</v>
      </c>
      <c r="O177" s="141">
        <f t="shared" si="32"/>
        <v>0</v>
      </c>
      <c r="P177" s="141">
        <f t="shared" si="29"/>
        <v>0</v>
      </c>
      <c r="Q177" s="141">
        <f t="shared" si="30"/>
        <v>0</v>
      </c>
      <c r="R177" s="141">
        <f t="shared" si="31"/>
        <v>0</v>
      </c>
    </row>
    <row r="178" spans="2:18" s="93" customFormat="1" x14ac:dyDescent="0.2">
      <c r="B178" s="129"/>
      <c r="C178" s="138" t="str">
        <f>IF(ISNA(VLOOKUP($B178,SUMMARY!$A$5:$BT$4995,4,0)),"",VLOOKUP($B178,SUMMARY!$A$5:$BT$4995,4,0))</f>
        <v/>
      </c>
      <c r="D178" s="134" t="str">
        <f>IF(ISNA(VLOOKUP($B178,SUMMARY!$A$5:$BT$4995,5,0)),"",VLOOKUP($B178,SUMMARY!$A$5:$BT$4995,5,0))</f>
        <v/>
      </c>
      <c r="E178" s="134" t="str">
        <f>IF(ISNA(VLOOKUP($B178,SUMMARY!$A$5:$BT$4995,6,0)),"",VLOOKUP($B178,SUMMARY!$A$5:$BT$4995,6,0))</f>
        <v/>
      </c>
      <c r="F178" s="134" t="str">
        <f>IF(ISNA(VLOOKUP($B178,SUMMARY!$A$5:$BT$4995,10,0)),"",VLOOKUP($B178,SUMMARY!$A$5:$BT$4995,10,0))</f>
        <v/>
      </c>
      <c r="G178" s="134" t="str">
        <f>IF(ISNA(VLOOKUP($B178,SUMMARY!$A$5:$BT$4995,7,0)),"",VLOOKUP($B178,SUMMARY!$A$5:$BT$4995,7,0))</f>
        <v/>
      </c>
      <c r="H178" s="134" t="str">
        <f>IF(ISNA(VLOOKUP($B178,SUMMARY!$A$5:$BT$4995,3,0)),"",VLOOKUP($B178,SUMMARY!$A$5:$BT$4995,3,0))</f>
        <v/>
      </c>
      <c r="I178" s="140" t="str">
        <f>IF(ISNA(VLOOKUP($B178,SUMMARY!$A$5:$BT$4995,11,0)),"",VLOOKUP($B178,SUMMARY!$A$5:$BT$4995,11,0))</f>
        <v/>
      </c>
      <c r="J178" s="140" t="str">
        <f>IF(ISNA(VLOOKUP($B178,SUMMARY!$A$5:$BT$4995,22,0)),"",VLOOKUP($B178,SUMMARY!$A$5:$BT$4995,22,0))</f>
        <v/>
      </c>
      <c r="K178" s="140" t="str">
        <f>IF(ISNA(VLOOKUP($B178,SUMMARY!$A$5:$BT$4995,23,0)),"",VLOOKUP($B178,SUMMARY!$A$5:$BT$4995,23,0))</f>
        <v/>
      </c>
      <c r="L178" s="140" t="str">
        <f>IF(ISNA(VLOOKUP($B178,SUMMARY!$A$5:$BT$4995,24,0)),"",VLOOKUP($B178,SUMMARY!$A$5:$BT$4995,24,0))</f>
        <v/>
      </c>
      <c r="M178" s="96" t="s">
        <v>87</v>
      </c>
      <c r="N178" s="141">
        <f t="shared" si="28"/>
        <v>0</v>
      </c>
      <c r="O178" s="141">
        <f t="shared" si="32"/>
        <v>0</v>
      </c>
      <c r="P178" s="141">
        <f t="shared" si="29"/>
        <v>0</v>
      </c>
      <c r="Q178" s="141">
        <f t="shared" si="30"/>
        <v>0</v>
      </c>
      <c r="R178" s="141">
        <f t="shared" si="31"/>
        <v>0</v>
      </c>
    </row>
    <row r="179" spans="2:18" s="93" customFormat="1" x14ac:dyDescent="0.2">
      <c r="B179" s="129"/>
      <c r="C179" s="138" t="str">
        <f>IF(ISNA(VLOOKUP($B179,SUMMARY!$A$5:$BT$4995,4,0)),"",VLOOKUP($B179,SUMMARY!$A$5:$BT$4995,4,0))</f>
        <v/>
      </c>
      <c r="D179" s="134" t="str">
        <f>IF(ISNA(VLOOKUP($B179,SUMMARY!$A$5:$BT$4995,5,0)),"",VLOOKUP($B179,SUMMARY!$A$5:$BT$4995,5,0))</f>
        <v/>
      </c>
      <c r="E179" s="134" t="str">
        <f>IF(ISNA(VLOOKUP($B179,SUMMARY!$A$5:$BT$4995,6,0)),"",VLOOKUP($B179,SUMMARY!$A$5:$BT$4995,6,0))</f>
        <v/>
      </c>
      <c r="F179" s="134" t="str">
        <f>IF(ISNA(VLOOKUP($B179,SUMMARY!$A$5:$BT$4995,10,0)),"",VLOOKUP($B179,SUMMARY!$A$5:$BT$4995,10,0))</f>
        <v/>
      </c>
      <c r="G179" s="134" t="str">
        <f>IF(ISNA(VLOOKUP($B179,SUMMARY!$A$5:$BT$4995,7,0)),"",VLOOKUP($B179,SUMMARY!$A$5:$BT$4995,7,0))</f>
        <v/>
      </c>
      <c r="H179" s="134" t="str">
        <f>IF(ISNA(VLOOKUP($B179,SUMMARY!$A$5:$BT$4995,3,0)),"",VLOOKUP($B179,SUMMARY!$A$5:$BT$4995,3,0))</f>
        <v/>
      </c>
      <c r="I179" s="140" t="str">
        <f>IF(ISNA(VLOOKUP($B179,SUMMARY!$A$5:$BT$4995,11,0)),"",VLOOKUP($B179,SUMMARY!$A$5:$BT$4995,11,0))</f>
        <v/>
      </c>
      <c r="J179" s="140" t="str">
        <f>IF(ISNA(VLOOKUP($B179,SUMMARY!$A$5:$BT$4995,22,0)),"",VLOOKUP($B179,SUMMARY!$A$5:$BT$4995,22,0))</f>
        <v/>
      </c>
      <c r="K179" s="140" t="str">
        <f>IF(ISNA(VLOOKUP($B179,SUMMARY!$A$5:$BT$4995,23,0)),"",VLOOKUP($B179,SUMMARY!$A$5:$BT$4995,23,0))</f>
        <v/>
      </c>
      <c r="L179" s="140" t="str">
        <f>IF(ISNA(VLOOKUP($B179,SUMMARY!$A$5:$BT$4995,24,0)),"",VLOOKUP($B179,SUMMARY!$A$5:$BT$4995,24,0))</f>
        <v/>
      </c>
      <c r="M179" s="96" t="s">
        <v>87</v>
      </c>
      <c r="N179" s="141">
        <f t="shared" si="28"/>
        <v>0</v>
      </c>
      <c r="O179" s="141">
        <f t="shared" si="32"/>
        <v>0</v>
      </c>
      <c r="P179" s="141">
        <f t="shared" si="29"/>
        <v>0</v>
      </c>
      <c r="Q179" s="141">
        <f t="shared" si="30"/>
        <v>0</v>
      </c>
      <c r="R179" s="141">
        <f t="shared" si="31"/>
        <v>0</v>
      </c>
    </row>
    <row r="180" spans="2:18" s="93" customFormat="1" x14ac:dyDescent="0.2">
      <c r="B180" s="129"/>
      <c r="C180" s="138" t="str">
        <f>IF(ISNA(VLOOKUP($B180,SUMMARY!$A$5:$BT$4995,4,0)),"",VLOOKUP($B180,SUMMARY!$A$5:$BT$4995,4,0))</f>
        <v/>
      </c>
      <c r="D180" s="134" t="str">
        <f>IF(ISNA(VLOOKUP($B180,SUMMARY!$A$5:$BT$4995,5,0)),"",VLOOKUP($B180,SUMMARY!$A$5:$BT$4995,5,0))</f>
        <v/>
      </c>
      <c r="E180" s="134" t="str">
        <f>IF(ISNA(VLOOKUP($B180,SUMMARY!$A$5:$BT$4995,6,0)),"",VLOOKUP($B180,SUMMARY!$A$5:$BT$4995,6,0))</f>
        <v/>
      </c>
      <c r="F180" s="134" t="str">
        <f>IF(ISNA(VLOOKUP($B180,SUMMARY!$A$5:$BT$4995,10,0)),"",VLOOKUP($B180,SUMMARY!$A$5:$BT$4995,10,0))</f>
        <v/>
      </c>
      <c r="G180" s="134" t="str">
        <f>IF(ISNA(VLOOKUP($B180,SUMMARY!$A$5:$BT$4995,7,0)),"",VLOOKUP($B180,SUMMARY!$A$5:$BT$4995,7,0))</f>
        <v/>
      </c>
      <c r="H180" s="134" t="str">
        <f>IF(ISNA(VLOOKUP($B180,SUMMARY!$A$5:$BT$4995,3,0)),"",VLOOKUP($B180,SUMMARY!$A$5:$BT$4995,3,0))</f>
        <v/>
      </c>
      <c r="I180" s="140" t="str">
        <f>IF(ISNA(VLOOKUP($B180,SUMMARY!$A$5:$BT$4995,11,0)),"",VLOOKUP($B180,SUMMARY!$A$5:$BT$4995,11,0))</f>
        <v/>
      </c>
      <c r="J180" s="140" t="str">
        <f>IF(ISNA(VLOOKUP($B180,SUMMARY!$A$5:$BT$4995,22,0)),"",VLOOKUP($B180,SUMMARY!$A$5:$BT$4995,22,0))</f>
        <v/>
      </c>
      <c r="K180" s="140" t="str">
        <f>IF(ISNA(VLOOKUP($B180,SUMMARY!$A$5:$BT$4995,23,0)),"",VLOOKUP($B180,SUMMARY!$A$5:$BT$4995,23,0))</f>
        <v/>
      </c>
      <c r="L180" s="140" t="str">
        <f>IF(ISNA(VLOOKUP($B180,SUMMARY!$A$5:$BT$4995,24,0)),"",VLOOKUP($B180,SUMMARY!$A$5:$BT$4995,24,0))</f>
        <v/>
      </c>
      <c r="M180" s="96" t="s">
        <v>87</v>
      </c>
      <c r="N180" s="141">
        <f t="shared" si="28"/>
        <v>0</v>
      </c>
      <c r="O180" s="141">
        <f t="shared" si="32"/>
        <v>0</v>
      </c>
      <c r="P180" s="141">
        <f t="shared" si="29"/>
        <v>0</v>
      </c>
      <c r="Q180" s="141">
        <f t="shared" si="30"/>
        <v>0</v>
      </c>
      <c r="R180" s="141">
        <f t="shared" si="31"/>
        <v>0</v>
      </c>
    </row>
    <row r="181" spans="2:18" s="93" customFormat="1" x14ac:dyDescent="0.2">
      <c r="B181" s="129"/>
      <c r="C181" s="138" t="str">
        <f>IF(ISNA(VLOOKUP($B181,SUMMARY!$A$5:$BT$4995,4,0)),"",VLOOKUP($B181,SUMMARY!$A$5:$BT$4995,4,0))</f>
        <v/>
      </c>
      <c r="D181" s="134" t="str">
        <f>IF(ISNA(VLOOKUP($B181,SUMMARY!$A$5:$BT$4995,5,0)),"",VLOOKUP($B181,SUMMARY!$A$5:$BT$4995,5,0))</f>
        <v/>
      </c>
      <c r="E181" s="134" t="str">
        <f>IF(ISNA(VLOOKUP($B181,SUMMARY!$A$5:$BT$4995,6,0)),"",VLOOKUP($B181,SUMMARY!$A$5:$BT$4995,6,0))</f>
        <v/>
      </c>
      <c r="F181" s="134" t="str">
        <f>IF(ISNA(VLOOKUP($B181,SUMMARY!$A$5:$BT$4995,10,0)),"",VLOOKUP($B181,SUMMARY!$A$5:$BT$4995,10,0))</f>
        <v/>
      </c>
      <c r="G181" s="134" t="str">
        <f>IF(ISNA(VLOOKUP($B181,SUMMARY!$A$5:$BT$4995,7,0)),"",VLOOKUP($B181,SUMMARY!$A$5:$BT$4995,7,0))</f>
        <v/>
      </c>
      <c r="H181" s="134" t="str">
        <f>IF(ISNA(VLOOKUP($B181,SUMMARY!$A$5:$BT$4995,3,0)),"",VLOOKUP($B181,SUMMARY!$A$5:$BT$4995,3,0))</f>
        <v/>
      </c>
      <c r="I181" s="140" t="str">
        <f>IF(ISNA(VLOOKUP($B181,SUMMARY!$A$5:$BT$4995,11,0)),"",VLOOKUP($B181,SUMMARY!$A$5:$BT$4995,11,0))</f>
        <v/>
      </c>
      <c r="J181" s="140" t="str">
        <f>IF(ISNA(VLOOKUP($B181,SUMMARY!$A$5:$BT$4995,22,0)),"",VLOOKUP($B181,SUMMARY!$A$5:$BT$4995,22,0))</f>
        <v/>
      </c>
      <c r="K181" s="140" t="str">
        <f>IF(ISNA(VLOOKUP($B181,SUMMARY!$A$5:$BT$4995,23,0)),"",VLOOKUP($B181,SUMMARY!$A$5:$BT$4995,23,0))</f>
        <v/>
      </c>
      <c r="L181" s="140" t="str">
        <f>IF(ISNA(VLOOKUP($B181,SUMMARY!$A$5:$BT$4995,24,0)),"",VLOOKUP($B181,SUMMARY!$A$5:$BT$4995,24,0))</f>
        <v/>
      </c>
      <c r="M181" s="96" t="s">
        <v>87</v>
      </c>
      <c r="N181" s="141">
        <f t="shared" si="28"/>
        <v>0</v>
      </c>
      <c r="O181" s="141">
        <f t="shared" si="32"/>
        <v>0</v>
      </c>
      <c r="P181" s="141">
        <f t="shared" si="29"/>
        <v>0</v>
      </c>
      <c r="Q181" s="141">
        <f t="shared" si="30"/>
        <v>0</v>
      </c>
      <c r="R181" s="141">
        <f t="shared" si="31"/>
        <v>0</v>
      </c>
    </row>
    <row r="182" spans="2:18" s="93" customFormat="1" x14ac:dyDescent="0.2">
      <c r="B182" s="129"/>
      <c r="C182" s="138" t="str">
        <f>IF(ISNA(VLOOKUP($B182,SUMMARY!$A$5:$BT$4995,4,0)),"",VLOOKUP($B182,SUMMARY!$A$5:$BT$4995,4,0))</f>
        <v/>
      </c>
      <c r="D182" s="134" t="str">
        <f>IF(ISNA(VLOOKUP($B182,SUMMARY!$A$5:$BT$4995,5,0)),"",VLOOKUP($B182,SUMMARY!$A$5:$BT$4995,5,0))</f>
        <v/>
      </c>
      <c r="E182" s="134" t="str">
        <f>IF(ISNA(VLOOKUP($B182,SUMMARY!$A$5:$BT$4995,6,0)),"",VLOOKUP($B182,SUMMARY!$A$5:$BT$4995,6,0))</f>
        <v/>
      </c>
      <c r="F182" s="134" t="str">
        <f>IF(ISNA(VLOOKUP($B182,SUMMARY!$A$5:$BT$4995,10,0)),"",VLOOKUP($B182,SUMMARY!$A$5:$BT$4995,10,0))</f>
        <v/>
      </c>
      <c r="G182" s="134" t="str">
        <f>IF(ISNA(VLOOKUP($B182,SUMMARY!$A$5:$BT$4995,7,0)),"",VLOOKUP($B182,SUMMARY!$A$5:$BT$4995,7,0))</f>
        <v/>
      </c>
      <c r="H182" s="134" t="str">
        <f>IF(ISNA(VLOOKUP($B182,SUMMARY!$A$5:$BT$4995,3,0)),"",VLOOKUP($B182,SUMMARY!$A$5:$BT$4995,3,0))</f>
        <v/>
      </c>
      <c r="I182" s="140" t="str">
        <f>IF(ISNA(VLOOKUP($B182,SUMMARY!$A$5:$BT$4995,11,0)),"",VLOOKUP($B182,SUMMARY!$A$5:$BT$4995,11,0))</f>
        <v/>
      </c>
      <c r="J182" s="140" t="str">
        <f>IF(ISNA(VLOOKUP($B182,SUMMARY!$A$5:$BT$4995,22,0)),"",VLOOKUP($B182,SUMMARY!$A$5:$BT$4995,22,0))</f>
        <v/>
      </c>
      <c r="K182" s="140" t="str">
        <f>IF(ISNA(VLOOKUP($B182,SUMMARY!$A$5:$BT$4995,23,0)),"",VLOOKUP($B182,SUMMARY!$A$5:$BT$4995,23,0))</f>
        <v/>
      </c>
      <c r="L182" s="140" t="str">
        <f>IF(ISNA(VLOOKUP($B182,SUMMARY!$A$5:$BT$4995,24,0)),"",VLOOKUP($B182,SUMMARY!$A$5:$BT$4995,24,0))</f>
        <v/>
      </c>
      <c r="M182" s="96" t="s">
        <v>87</v>
      </c>
      <c r="N182" s="141">
        <f t="shared" si="28"/>
        <v>0</v>
      </c>
      <c r="O182" s="141">
        <f t="shared" si="32"/>
        <v>0</v>
      </c>
      <c r="P182" s="141">
        <f t="shared" si="29"/>
        <v>0</v>
      </c>
      <c r="Q182" s="141">
        <f t="shared" si="30"/>
        <v>0</v>
      </c>
      <c r="R182" s="141">
        <f t="shared" si="31"/>
        <v>0</v>
      </c>
    </row>
    <row r="183" spans="2:18" s="93" customFormat="1" x14ac:dyDescent="0.2">
      <c r="B183" s="129"/>
      <c r="C183" s="138" t="str">
        <f>IF(ISNA(VLOOKUP($B183,SUMMARY!$A$5:$BT$4995,4,0)),"",VLOOKUP($B183,SUMMARY!$A$5:$BT$4995,4,0))</f>
        <v/>
      </c>
      <c r="D183" s="134" t="str">
        <f>IF(ISNA(VLOOKUP($B183,SUMMARY!$A$5:$BT$4995,5,0)),"",VLOOKUP($B183,SUMMARY!$A$5:$BT$4995,5,0))</f>
        <v/>
      </c>
      <c r="E183" s="134" t="str">
        <f>IF(ISNA(VLOOKUP($B183,SUMMARY!$A$5:$BT$4995,6,0)),"",VLOOKUP($B183,SUMMARY!$A$5:$BT$4995,6,0))</f>
        <v/>
      </c>
      <c r="F183" s="134" t="str">
        <f>IF(ISNA(VLOOKUP($B183,SUMMARY!$A$5:$BT$4995,10,0)),"",VLOOKUP($B183,SUMMARY!$A$5:$BT$4995,10,0))</f>
        <v/>
      </c>
      <c r="G183" s="134" t="str">
        <f>IF(ISNA(VLOOKUP($B183,SUMMARY!$A$5:$BT$4995,7,0)),"",VLOOKUP($B183,SUMMARY!$A$5:$BT$4995,7,0))</f>
        <v/>
      </c>
      <c r="H183" s="134" t="str">
        <f>IF(ISNA(VLOOKUP($B183,SUMMARY!$A$5:$BT$4995,3,0)),"",VLOOKUP($B183,SUMMARY!$A$5:$BT$4995,3,0))</f>
        <v/>
      </c>
      <c r="I183" s="140" t="str">
        <f>IF(ISNA(VLOOKUP($B183,SUMMARY!$A$5:$BT$4995,11,0)),"",VLOOKUP($B183,SUMMARY!$A$5:$BT$4995,11,0))</f>
        <v/>
      </c>
      <c r="J183" s="140" t="str">
        <f>IF(ISNA(VLOOKUP($B183,SUMMARY!$A$5:$BT$4995,22,0)),"",VLOOKUP($B183,SUMMARY!$A$5:$BT$4995,22,0))</f>
        <v/>
      </c>
      <c r="K183" s="140" t="str">
        <f>IF(ISNA(VLOOKUP($B183,SUMMARY!$A$5:$BT$4995,23,0)),"",VLOOKUP($B183,SUMMARY!$A$5:$BT$4995,23,0))</f>
        <v/>
      </c>
      <c r="L183" s="140" t="str">
        <f>IF(ISNA(VLOOKUP($B183,SUMMARY!$A$5:$BT$4995,24,0)),"",VLOOKUP($B183,SUMMARY!$A$5:$BT$4995,24,0))</f>
        <v/>
      </c>
      <c r="M183" s="96" t="s">
        <v>87</v>
      </c>
      <c r="N183" s="141">
        <f t="shared" si="28"/>
        <v>0</v>
      </c>
      <c r="O183" s="141">
        <f t="shared" si="32"/>
        <v>0</v>
      </c>
      <c r="P183" s="141">
        <f t="shared" si="29"/>
        <v>0</v>
      </c>
      <c r="Q183" s="141">
        <f t="shared" si="30"/>
        <v>0</v>
      </c>
      <c r="R183" s="141">
        <f t="shared" si="31"/>
        <v>0</v>
      </c>
    </row>
    <row r="184" spans="2:18" s="93" customFormat="1" x14ac:dyDescent="0.2">
      <c r="B184" s="129"/>
      <c r="C184" s="138" t="str">
        <f>IF(ISNA(VLOOKUP($B184,SUMMARY!$A$5:$BT$4995,4,0)),"",VLOOKUP($B184,SUMMARY!$A$5:$BT$4995,4,0))</f>
        <v/>
      </c>
      <c r="D184" s="134" t="str">
        <f>IF(ISNA(VLOOKUP($B184,SUMMARY!$A$5:$BT$4995,5,0)),"",VLOOKUP($B184,SUMMARY!$A$5:$BT$4995,5,0))</f>
        <v/>
      </c>
      <c r="E184" s="134" t="str">
        <f>IF(ISNA(VLOOKUP($B184,SUMMARY!$A$5:$BT$4995,6,0)),"",VLOOKUP($B184,SUMMARY!$A$5:$BT$4995,6,0))</f>
        <v/>
      </c>
      <c r="F184" s="134" t="str">
        <f>IF(ISNA(VLOOKUP($B184,SUMMARY!$A$5:$BT$4995,10,0)),"",VLOOKUP($B184,SUMMARY!$A$5:$BT$4995,10,0))</f>
        <v/>
      </c>
      <c r="G184" s="134" t="str">
        <f>IF(ISNA(VLOOKUP($B184,SUMMARY!$A$5:$BT$4995,7,0)),"",VLOOKUP($B184,SUMMARY!$A$5:$BT$4995,7,0))</f>
        <v/>
      </c>
      <c r="H184" s="134" t="str">
        <f>IF(ISNA(VLOOKUP($B184,SUMMARY!$A$5:$BT$4995,3,0)),"",VLOOKUP($B184,SUMMARY!$A$5:$BT$4995,3,0))</f>
        <v/>
      </c>
      <c r="I184" s="140" t="str">
        <f>IF(ISNA(VLOOKUP($B184,SUMMARY!$A$5:$BT$4995,11,0)),"",VLOOKUP($B184,SUMMARY!$A$5:$BT$4995,11,0))</f>
        <v/>
      </c>
      <c r="J184" s="140" t="str">
        <f>IF(ISNA(VLOOKUP($B184,SUMMARY!$A$5:$BT$4995,22,0)),"",VLOOKUP($B184,SUMMARY!$A$5:$BT$4995,22,0))</f>
        <v/>
      </c>
      <c r="K184" s="140" t="str">
        <f>IF(ISNA(VLOOKUP($B184,SUMMARY!$A$5:$BT$4995,23,0)),"",VLOOKUP($B184,SUMMARY!$A$5:$BT$4995,23,0))</f>
        <v/>
      </c>
      <c r="L184" s="140" t="str">
        <f>IF(ISNA(VLOOKUP($B184,SUMMARY!$A$5:$BT$4995,24,0)),"",VLOOKUP($B184,SUMMARY!$A$5:$BT$4995,24,0))</f>
        <v/>
      </c>
      <c r="M184" s="96" t="s">
        <v>87</v>
      </c>
      <c r="N184" s="141">
        <f t="shared" si="28"/>
        <v>0</v>
      </c>
      <c r="O184" s="141">
        <f t="shared" si="32"/>
        <v>0</v>
      </c>
      <c r="P184" s="141">
        <f t="shared" si="29"/>
        <v>0</v>
      </c>
      <c r="Q184" s="141">
        <f t="shared" si="30"/>
        <v>0</v>
      </c>
      <c r="R184" s="141">
        <f t="shared" si="31"/>
        <v>0</v>
      </c>
    </row>
    <row r="185" spans="2:18" s="93" customFormat="1" x14ac:dyDescent="0.2">
      <c r="B185" s="129"/>
      <c r="C185" s="138" t="str">
        <f>IF(ISNA(VLOOKUP($B185,SUMMARY!$A$5:$BT$4995,4,0)),"",VLOOKUP($B185,SUMMARY!$A$5:$BT$4995,4,0))</f>
        <v/>
      </c>
      <c r="D185" s="134" t="str">
        <f>IF(ISNA(VLOOKUP($B185,SUMMARY!$A$5:$BT$4995,5,0)),"",VLOOKUP($B185,SUMMARY!$A$5:$BT$4995,5,0))</f>
        <v/>
      </c>
      <c r="E185" s="134" t="str">
        <f>IF(ISNA(VLOOKUP($B185,SUMMARY!$A$5:$BT$4995,6,0)),"",VLOOKUP($B185,SUMMARY!$A$5:$BT$4995,6,0))</f>
        <v/>
      </c>
      <c r="F185" s="134" t="str">
        <f>IF(ISNA(VLOOKUP($B185,SUMMARY!$A$5:$BT$4995,10,0)),"",VLOOKUP($B185,SUMMARY!$A$5:$BT$4995,10,0))</f>
        <v/>
      </c>
      <c r="G185" s="134" t="str">
        <f>IF(ISNA(VLOOKUP($B185,SUMMARY!$A$5:$BT$4995,7,0)),"",VLOOKUP($B185,SUMMARY!$A$5:$BT$4995,7,0))</f>
        <v/>
      </c>
      <c r="H185" s="134" t="str">
        <f>IF(ISNA(VLOOKUP($B185,SUMMARY!$A$5:$BT$4995,3,0)),"",VLOOKUP($B185,SUMMARY!$A$5:$BT$4995,3,0))</f>
        <v/>
      </c>
      <c r="I185" s="140" t="str">
        <f>IF(ISNA(VLOOKUP($B185,SUMMARY!$A$5:$BT$4995,11,0)),"",VLOOKUP($B185,SUMMARY!$A$5:$BT$4995,11,0))</f>
        <v/>
      </c>
      <c r="J185" s="140" t="str">
        <f>IF(ISNA(VLOOKUP($B185,SUMMARY!$A$5:$BT$4995,22,0)),"",VLOOKUP($B185,SUMMARY!$A$5:$BT$4995,22,0))</f>
        <v/>
      </c>
      <c r="K185" s="140" t="str">
        <f>IF(ISNA(VLOOKUP($B185,SUMMARY!$A$5:$BT$4995,23,0)),"",VLOOKUP($B185,SUMMARY!$A$5:$BT$4995,23,0))</f>
        <v/>
      </c>
      <c r="L185" s="140" t="str">
        <f>IF(ISNA(VLOOKUP($B185,SUMMARY!$A$5:$BT$4995,24,0)),"",VLOOKUP($B185,SUMMARY!$A$5:$BT$4995,24,0))</f>
        <v/>
      </c>
      <c r="M185" s="96" t="s">
        <v>87</v>
      </c>
      <c r="N185" s="141">
        <f t="shared" si="28"/>
        <v>0</v>
      </c>
      <c r="O185" s="141">
        <f t="shared" si="32"/>
        <v>0</v>
      </c>
      <c r="P185" s="141">
        <f t="shared" si="29"/>
        <v>0</v>
      </c>
      <c r="Q185" s="141">
        <f t="shared" si="30"/>
        <v>0</v>
      </c>
      <c r="R185" s="141">
        <f t="shared" si="31"/>
        <v>0</v>
      </c>
    </row>
    <row r="186" spans="2:18" s="93" customFormat="1" x14ac:dyDescent="0.2">
      <c r="B186" s="129"/>
      <c r="C186" s="138" t="str">
        <f>IF(ISNA(VLOOKUP($B186,SUMMARY!$A$5:$BT$4995,4,0)),"",VLOOKUP($B186,SUMMARY!$A$5:$BT$4995,4,0))</f>
        <v/>
      </c>
      <c r="D186" s="134" t="str">
        <f>IF(ISNA(VLOOKUP($B186,SUMMARY!$A$5:$BT$4995,5,0)),"",VLOOKUP($B186,SUMMARY!$A$5:$BT$4995,5,0))</f>
        <v/>
      </c>
      <c r="E186" s="134" t="str">
        <f>IF(ISNA(VLOOKUP($B186,SUMMARY!$A$5:$BT$4995,6,0)),"",VLOOKUP($B186,SUMMARY!$A$5:$BT$4995,6,0))</f>
        <v/>
      </c>
      <c r="F186" s="134" t="str">
        <f>IF(ISNA(VLOOKUP($B186,SUMMARY!$A$5:$BT$4995,10,0)),"",VLOOKUP($B186,SUMMARY!$A$5:$BT$4995,10,0))</f>
        <v/>
      </c>
      <c r="G186" s="134" t="str">
        <f>IF(ISNA(VLOOKUP($B186,SUMMARY!$A$5:$BT$4995,7,0)),"",VLOOKUP($B186,SUMMARY!$A$5:$BT$4995,7,0))</f>
        <v/>
      </c>
      <c r="H186" s="134" t="str">
        <f>IF(ISNA(VLOOKUP($B186,SUMMARY!$A$5:$BT$4995,3,0)),"",VLOOKUP($B186,SUMMARY!$A$5:$BT$4995,3,0))</f>
        <v/>
      </c>
      <c r="I186" s="140" t="str">
        <f>IF(ISNA(VLOOKUP($B186,SUMMARY!$A$5:$BT$4995,11,0)),"",VLOOKUP($B186,SUMMARY!$A$5:$BT$4995,11,0))</f>
        <v/>
      </c>
      <c r="J186" s="140" t="str">
        <f>IF(ISNA(VLOOKUP($B186,SUMMARY!$A$5:$BT$4995,22,0)),"",VLOOKUP($B186,SUMMARY!$A$5:$BT$4995,22,0))</f>
        <v/>
      </c>
      <c r="K186" s="140" t="str">
        <f>IF(ISNA(VLOOKUP($B186,SUMMARY!$A$5:$BT$4995,23,0)),"",VLOOKUP($B186,SUMMARY!$A$5:$BT$4995,23,0))</f>
        <v/>
      </c>
      <c r="L186" s="140" t="str">
        <f>IF(ISNA(VLOOKUP($B186,SUMMARY!$A$5:$BT$4995,24,0)),"",VLOOKUP($B186,SUMMARY!$A$5:$BT$4995,24,0))</f>
        <v/>
      </c>
      <c r="M186" s="96" t="s">
        <v>87</v>
      </c>
      <c r="N186" s="141">
        <f t="shared" si="28"/>
        <v>0</v>
      </c>
      <c r="O186" s="141">
        <f t="shared" si="32"/>
        <v>0</v>
      </c>
      <c r="P186" s="141">
        <f t="shared" si="29"/>
        <v>0</v>
      </c>
      <c r="Q186" s="141">
        <f t="shared" si="30"/>
        <v>0</v>
      </c>
      <c r="R186" s="141">
        <f t="shared" si="31"/>
        <v>0</v>
      </c>
    </row>
    <row r="187" spans="2:18" s="93" customFormat="1" x14ac:dyDescent="0.2">
      <c r="B187" s="129"/>
      <c r="C187" s="138" t="str">
        <f>IF(ISNA(VLOOKUP($B187,SUMMARY!$A$5:$BT$4995,4,0)),"",VLOOKUP($B187,SUMMARY!$A$5:$BT$4995,4,0))</f>
        <v/>
      </c>
      <c r="D187" s="134" t="str">
        <f>IF(ISNA(VLOOKUP($B187,SUMMARY!$A$5:$BT$4995,5,0)),"",VLOOKUP($B187,SUMMARY!$A$5:$BT$4995,5,0))</f>
        <v/>
      </c>
      <c r="E187" s="134" t="str">
        <f>IF(ISNA(VLOOKUP($B187,SUMMARY!$A$5:$BT$4995,6,0)),"",VLOOKUP($B187,SUMMARY!$A$5:$BT$4995,6,0))</f>
        <v/>
      </c>
      <c r="F187" s="134" t="str">
        <f>IF(ISNA(VLOOKUP($B187,SUMMARY!$A$5:$BT$4995,10,0)),"",VLOOKUP($B187,SUMMARY!$A$5:$BT$4995,10,0))</f>
        <v/>
      </c>
      <c r="G187" s="134" t="str">
        <f>IF(ISNA(VLOOKUP($B187,SUMMARY!$A$5:$BT$4995,7,0)),"",VLOOKUP($B187,SUMMARY!$A$5:$BT$4995,7,0))</f>
        <v/>
      </c>
      <c r="H187" s="134" t="str">
        <f>IF(ISNA(VLOOKUP($B187,SUMMARY!$A$5:$BT$4995,3,0)),"",VLOOKUP($B187,SUMMARY!$A$5:$BT$4995,3,0))</f>
        <v/>
      </c>
      <c r="I187" s="140" t="str">
        <f>IF(ISNA(VLOOKUP($B187,SUMMARY!$A$5:$BT$4995,11,0)),"",VLOOKUP($B187,SUMMARY!$A$5:$BT$4995,11,0))</f>
        <v/>
      </c>
      <c r="J187" s="140" t="str">
        <f>IF(ISNA(VLOOKUP($B187,SUMMARY!$A$5:$BT$4995,22,0)),"",VLOOKUP($B187,SUMMARY!$A$5:$BT$4995,22,0))</f>
        <v/>
      </c>
      <c r="K187" s="140" t="str">
        <f>IF(ISNA(VLOOKUP($B187,SUMMARY!$A$5:$BT$4995,23,0)),"",VLOOKUP($B187,SUMMARY!$A$5:$BT$4995,23,0))</f>
        <v/>
      </c>
      <c r="L187" s="140" t="str">
        <f>IF(ISNA(VLOOKUP($B187,SUMMARY!$A$5:$BT$4995,24,0)),"",VLOOKUP($B187,SUMMARY!$A$5:$BT$4995,24,0))</f>
        <v/>
      </c>
      <c r="M187" s="96" t="s">
        <v>87</v>
      </c>
      <c r="N187" s="141">
        <f t="shared" si="28"/>
        <v>0</v>
      </c>
      <c r="O187" s="141">
        <f t="shared" si="32"/>
        <v>0</v>
      </c>
      <c r="P187" s="141">
        <f t="shared" si="29"/>
        <v>0</v>
      </c>
      <c r="Q187" s="141">
        <f t="shared" si="30"/>
        <v>0</v>
      </c>
      <c r="R187" s="141">
        <f t="shared" si="31"/>
        <v>0</v>
      </c>
    </row>
    <row r="188" spans="2:18" s="93" customFormat="1" x14ac:dyDescent="0.2">
      <c r="B188" s="129"/>
      <c r="C188" s="138" t="str">
        <f>IF(ISNA(VLOOKUP($B188,SUMMARY!$A$5:$BT$4995,4,0)),"",VLOOKUP($B188,SUMMARY!$A$5:$BT$4995,4,0))</f>
        <v/>
      </c>
      <c r="D188" s="134" t="str">
        <f>IF(ISNA(VLOOKUP($B188,SUMMARY!$A$5:$BT$4995,5,0)),"",VLOOKUP($B188,SUMMARY!$A$5:$BT$4995,5,0))</f>
        <v/>
      </c>
      <c r="E188" s="134" t="str">
        <f>IF(ISNA(VLOOKUP($B188,SUMMARY!$A$5:$BT$4995,6,0)),"",VLOOKUP($B188,SUMMARY!$A$5:$BT$4995,6,0))</f>
        <v/>
      </c>
      <c r="F188" s="134" t="str">
        <f>IF(ISNA(VLOOKUP($B188,SUMMARY!$A$5:$BT$4995,10,0)),"",VLOOKUP($B188,SUMMARY!$A$5:$BT$4995,10,0))</f>
        <v/>
      </c>
      <c r="G188" s="134" t="str">
        <f>IF(ISNA(VLOOKUP($B188,SUMMARY!$A$5:$BT$4995,7,0)),"",VLOOKUP($B188,SUMMARY!$A$5:$BT$4995,7,0))</f>
        <v/>
      </c>
      <c r="H188" s="134" t="str">
        <f>IF(ISNA(VLOOKUP($B188,SUMMARY!$A$5:$BT$4995,3,0)),"",VLOOKUP($B188,SUMMARY!$A$5:$BT$4995,3,0))</f>
        <v/>
      </c>
      <c r="I188" s="140" t="str">
        <f>IF(ISNA(VLOOKUP($B188,SUMMARY!$A$5:$BT$4995,11,0)),"",VLOOKUP($B188,SUMMARY!$A$5:$BT$4995,11,0))</f>
        <v/>
      </c>
      <c r="J188" s="140" t="str">
        <f>IF(ISNA(VLOOKUP($B188,SUMMARY!$A$5:$BT$4995,22,0)),"",VLOOKUP($B188,SUMMARY!$A$5:$BT$4995,22,0))</f>
        <v/>
      </c>
      <c r="K188" s="140" t="str">
        <f>IF(ISNA(VLOOKUP($B188,SUMMARY!$A$5:$BT$4995,23,0)),"",VLOOKUP($B188,SUMMARY!$A$5:$BT$4995,23,0))</f>
        <v/>
      </c>
      <c r="L188" s="140" t="str">
        <f>IF(ISNA(VLOOKUP($B188,SUMMARY!$A$5:$BT$4995,24,0)),"",VLOOKUP($B188,SUMMARY!$A$5:$BT$4995,24,0))</f>
        <v/>
      </c>
      <c r="M188" s="96" t="s">
        <v>87</v>
      </c>
      <c r="N188" s="141">
        <f t="shared" si="28"/>
        <v>0</v>
      </c>
      <c r="O188" s="141">
        <f t="shared" si="32"/>
        <v>0</v>
      </c>
      <c r="P188" s="141">
        <f t="shared" si="29"/>
        <v>0</v>
      </c>
      <c r="Q188" s="141">
        <f t="shared" si="30"/>
        <v>0</v>
      </c>
      <c r="R188" s="141">
        <f t="shared" si="31"/>
        <v>0</v>
      </c>
    </row>
    <row r="189" spans="2:18" s="93" customFormat="1" x14ac:dyDescent="0.2">
      <c r="B189" s="129"/>
      <c r="C189" s="138" t="str">
        <f>IF(ISNA(VLOOKUP($B189,SUMMARY!$A$5:$BT$4995,4,0)),"",VLOOKUP($B189,SUMMARY!$A$5:$BT$4995,4,0))</f>
        <v/>
      </c>
      <c r="D189" s="134" t="str">
        <f>IF(ISNA(VLOOKUP($B189,SUMMARY!$A$5:$BT$4995,5,0)),"",VLOOKUP($B189,SUMMARY!$A$5:$BT$4995,5,0))</f>
        <v/>
      </c>
      <c r="E189" s="134" t="str">
        <f>IF(ISNA(VLOOKUP($B189,SUMMARY!$A$5:$BT$4995,6,0)),"",VLOOKUP($B189,SUMMARY!$A$5:$BT$4995,6,0))</f>
        <v/>
      </c>
      <c r="F189" s="134" t="str">
        <f>IF(ISNA(VLOOKUP($B189,SUMMARY!$A$5:$BT$4995,10,0)),"",VLOOKUP($B189,SUMMARY!$A$5:$BT$4995,10,0))</f>
        <v/>
      </c>
      <c r="G189" s="134" t="str">
        <f>IF(ISNA(VLOOKUP($B189,SUMMARY!$A$5:$BT$4995,7,0)),"",VLOOKUP($B189,SUMMARY!$A$5:$BT$4995,7,0))</f>
        <v/>
      </c>
      <c r="H189" s="134" t="str">
        <f>IF(ISNA(VLOOKUP($B189,SUMMARY!$A$5:$BT$4995,3,0)),"",VLOOKUP($B189,SUMMARY!$A$5:$BT$4995,3,0))</f>
        <v/>
      </c>
      <c r="I189" s="140" t="str">
        <f>IF(ISNA(VLOOKUP($B189,SUMMARY!$A$5:$BT$4995,11,0)),"",VLOOKUP($B189,SUMMARY!$A$5:$BT$4995,11,0))</f>
        <v/>
      </c>
      <c r="J189" s="140" t="str">
        <f>IF(ISNA(VLOOKUP($B189,SUMMARY!$A$5:$BT$4995,22,0)),"",VLOOKUP($B189,SUMMARY!$A$5:$BT$4995,22,0))</f>
        <v/>
      </c>
      <c r="K189" s="140" t="str">
        <f>IF(ISNA(VLOOKUP($B189,SUMMARY!$A$5:$BT$4995,23,0)),"",VLOOKUP($B189,SUMMARY!$A$5:$BT$4995,23,0))</f>
        <v/>
      </c>
      <c r="L189" s="140" t="str">
        <f>IF(ISNA(VLOOKUP($B189,SUMMARY!$A$5:$BT$4995,24,0)),"",VLOOKUP($B189,SUMMARY!$A$5:$BT$4995,24,0))</f>
        <v/>
      </c>
      <c r="M189" s="96" t="s">
        <v>87</v>
      </c>
      <c r="N189" s="141">
        <f t="shared" si="28"/>
        <v>0</v>
      </c>
      <c r="O189" s="141">
        <f t="shared" si="32"/>
        <v>0</v>
      </c>
      <c r="P189" s="141">
        <f t="shared" si="29"/>
        <v>0</v>
      </c>
      <c r="Q189" s="141">
        <f t="shared" si="30"/>
        <v>0</v>
      </c>
      <c r="R189" s="141">
        <f t="shared" si="31"/>
        <v>0</v>
      </c>
    </row>
    <row r="190" spans="2:18" s="93" customFormat="1" x14ac:dyDescent="0.2">
      <c r="B190" s="129"/>
      <c r="C190" s="400" t="s">
        <v>106</v>
      </c>
      <c r="D190" s="401"/>
      <c r="E190" s="401"/>
      <c r="F190" s="401"/>
      <c r="G190" s="402"/>
      <c r="H190" s="157" t="s">
        <v>105</v>
      </c>
      <c r="I190" s="135">
        <f>SUM(I166:I189)</f>
        <v>0</v>
      </c>
      <c r="J190" s="135"/>
      <c r="K190" s="135"/>
      <c r="L190" s="135">
        <f>SUM(L166:L189)</f>
        <v>0</v>
      </c>
      <c r="M190" s="137"/>
      <c r="N190" s="136">
        <f>SUM(N166:N189)</f>
        <v>0</v>
      </c>
      <c r="O190" s="136">
        <f>SUM(O166:O189)</f>
        <v>0</v>
      </c>
      <c r="P190" s="136">
        <f>SUM(P166:P189)</f>
        <v>0</v>
      </c>
      <c r="Q190" s="136">
        <f>SUM(Q166:Q189)</f>
        <v>0</v>
      </c>
      <c r="R190" s="136">
        <f>SUM(R166:R189)</f>
        <v>0</v>
      </c>
    </row>
    <row r="191" spans="2:18" s="93" customFormat="1" x14ac:dyDescent="0.2">
      <c r="B191" s="129"/>
      <c r="C191" s="138" t="str">
        <f>IF(ISNA(VLOOKUP($B191,SUMMARY!$A$5:$BT$4995,4,0)),"",VLOOKUP($B191,SUMMARY!$A$5:$BT$4995,4,0))</f>
        <v/>
      </c>
      <c r="D191" s="134" t="str">
        <f>IF(ISNA(VLOOKUP($B191,SUMMARY!$A$5:$BT$4995,5,0)),"",VLOOKUP($B191,SUMMARY!$A$5:$BT$4995,5,0))</f>
        <v/>
      </c>
      <c r="E191" s="134" t="str">
        <f>IF(ISNA(VLOOKUP($B191,SUMMARY!$A$5:$BT$4995,6,0)),"",VLOOKUP($B191,SUMMARY!$A$5:$BT$4995,6,0))</f>
        <v/>
      </c>
      <c r="F191" s="134" t="str">
        <f>IF(ISNA(VLOOKUP($B191,SUMMARY!$A$5:$BT$4995,10,0)),"",VLOOKUP($B191,SUMMARY!$A$5:$BT$4995,10,0))</f>
        <v/>
      </c>
      <c r="G191" s="134" t="str">
        <f>IF(ISNA(VLOOKUP($B191,SUMMARY!$A$5:$BT$4995,7,0)),"",VLOOKUP($B191,SUMMARY!$A$5:$BT$4995,7,0))</f>
        <v/>
      </c>
      <c r="H191" s="134" t="str">
        <f>IF(ISNA(VLOOKUP($B191,SUMMARY!$A$5:$BT$4995,3,0)),"",VLOOKUP($B191,SUMMARY!$A$5:$BT$4995,3,0))</f>
        <v/>
      </c>
      <c r="I191" s="140" t="str">
        <f>IF(ISNA(VLOOKUP($B191,SUMMARY!$A$5:$BT$4995,11,0)),"",VLOOKUP($B191,SUMMARY!$A$5:$BT$4995,11,0))</f>
        <v/>
      </c>
      <c r="J191" s="140" t="str">
        <f>IF(ISNA(VLOOKUP($B191,SUMMARY!$A$5:$BT$4995,22,0)),"",VLOOKUP($B191,SUMMARY!$A$5:$BT$4995,22,0))</f>
        <v/>
      </c>
      <c r="K191" s="140" t="str">
        <f>IF(ISNA(VLOOKUP($B191,SUMMARY!$A$5:$BT$4995,23,0)),"",VLOOKUP($B191,SUMMARY!$A$5:$BT$4995,23,0))</f>
        <v/>
      </c>
      <c r="L191" s="140" t="str">
        <f>IF(ISNA(VLOOKUP($B191,SUMMARY!$A$5:$BT$4995,24,0)),"",VLOOKUP($B191,SUMMARY!$A$5:$BT$4995,24,0))</f>
        <v/>
      </c>
      <c r="M191" s="96" t="s">
        <v>87</v>
      </c>
      <c r="N191" s="141">
        <f>IF(M191="F",0,SUM(J191:L191)*$R$9)</f>
        <v>0</v>
      </c>
      <c r="O191" s="141">
        <f>SUM(J191:L191)-N191</f>
        <v>0</v>
      </c>
      <c r="P191" s="141">
        <f>ROUND(O191*12/12.36,0)</f>
        <v>0</v>
      </c>
      <c r="Q191" s="141">
        <f>+P191*2%</f>
        <v>0</v>
      </c>
      <c r="R191" s="141">
        <f>+P191*1%</f>
        <v>0</v>
      </c>
    </row>
    <row r="192" spans="2:18" s="93" customFormat="1" x14ac:dyDescent="0.2">
      <c r="B192" s="129"/>
      <c r="C192" s="138" t="str">
        <f>IF(ISNA(VLOOKUP($B192,SUMMARY!$A$5:$BT$4995,4,0)),"",VLOOKUP($B192,SUMMARY!$A$5:$BT$4995,4,0))</f>
        <v/>
      </c>
      <c r="D192" s="134" t="str">
        <f>IF(ISNA(VLOOKUP($B192,SUMMARY!$A$5:$BT$4995,5,0)),"",VLOOKUP($B192,SUMMARY!$A$5:$BT$4995,5,0))</f>
        <v/>
      </c>
      <c r="E192" s="134" t="str">
        <f>IF(ISNA(VLOOKUP($B192,SUMMARY!$A$5:$BT$4995,6,0)),"",VLOOKUP($B192,SUMMARY!$A$5:$BT$4995,6,0))</f>
        <v/>
      </c>
      <c r="F192" s="134" t="str">
        <f>IF(ISNA(VLOOKUP($B192,SUMMARY!$A$5:$BT$4995,10,0)),"",VLOOKUP($B192,SUMMARY!$A$5:$BT$4995,10,0))</f>
        <v/>
      </c>
      <c r="G192" s="134" t="str">
        <f>IF(ISNA(VLOOKUP($B192,SUMMARY!$A$5:$BT$4995,7,0)),"",VLOOKUP($B192,SUMMARY!$A$5:$BT$4995,7,0))</f>
        <v/>
      </c>
      <c r="H192" s="134" t="str">
        <f>IF(ISNA(VLOOKUP($B192,SUMMARY!$A$5:$BT$4995,3,0)),"",VLOOKUP($B192,SUMMARY!$A$5:$BT$4995,3,0))</f>
        <v/>
      </c>
      <c r="I192" s="140" t="str">
        <f>IF(ISNA(VLOOKUP($B192,SUMMARY!$A$5:$BT$4995,11,0)),"",VLOOKUP($B192,SUMMARY!$A$5:$BT$4995,11,0))</f>
        <v/>
      </c>
      <c r="J192" s="140" t="str">
        <f>IF(ISNA(VLOOKUP($B192,SUMMARY!$A$5:$BT$4995,22,0)),"",VLOOKUP($B192,SUMMARY!$A$5:$BT$4995,22,0))</f>
        <v/>
      </c>
      <c r="K192" s="140" t="str">
        <f>IF(ISNA(VLOOKUP($B192,SUMMARY!$A$5:$BT$4995,23,0)),"",VLOOKUP($B192,SUMMARY!$A$5:$BT$4995,23,0))</f>
        <v/>
      </c>
      <c r="L192" s="140" t="str">
        <f>IF(ISNA(VLOOKUP($B192,SUMMARY!$A$5:$BT$4995,24,0)),"",VLOOKUP($B192,SUMMARY!$A$5:$BT$4995,24,0))</f>
        <v/>
      </c>
      <c r="M192" s="96" t="s">
        <v>87</v>
      </c>
      <c r="N192" s="141">
        <f t="shared" ref="N192:N214" si="33">IF(M192="F",0,SUM(J192:L192)*$R$9)</f>
        <v>0</v>
      </c>
      <c r="O192" s="141">
        <f>SUM(J192:L192)-N192</f>
        <v>0</v>
      </c>
      <c r="P192" s="141">
        <f t="shared" ref="P192:P214" si="34">ROUND(O192*12/12.36,0)</f>
        <v>0</v>
      </c>
      <c r="Q192" s="141">
        <f t="shared" ref="Q192:Q214" si="35">+P192*2%</f>
        <v>0</v>
      </c>
      <c r="R192" s="141">
        <f t="shared" ref="R192:R214" si="36">+P192*1%</f>
        <v>0</v>
      </c>
    </row>
    <row r="193" spans="2:18" s="93" customFormat="1" x14ac:dyDescent="0.2">
      <c r="B193" s="129"/>
      <c r="C193" s="138" t="str">
        <f>IF(ISNA(VLOOKUP($B193,SUMMARY!$A$5:$BT$4995,4,0)),"",VLOOKUP($B193,SUMMARY!$A$5:$BT$4995,4,0))</f>
        <v/>
      </c>
      <c r="D193" s="134" t="str">
        <f>IF(ISNA(VLOOKUP($B193,SUMMARY!$A$5:$BT$4995,5,0)),"",VLOOKUP($B193,SUMMARY!$A$5:$BT$4995,5,0))</f>
        <v/>
      </c>
      <c r="E193" s="134" t="str">
        <f>IF(ISNA(VLOOKUP($B193,SUMMARY!$A$5:$BT$4995,6,0)),"",VLOOKUP($B193,SUMMARY!$A$5:$BT$4995,6,0))</f>
        <v/>
      </c>
      <c r="F193" s="134" t="str">
        <f>IF(ISNA(VLOOKUP($B193,SUMMARY!$A$5:$BT$4995,10,0)),"",VLOOKUP($B193,SUMMARY!$A$5:$BT$4995,10,0))</f>
        <v/>
      </c>
      <c r="G193" s="134" t="str">
        <f>IF(ISNA(VLOOKUP($B193,SUMMARY!$A$5:$BT$4995,7,0)),"",VLOOKUP($B193,SUMMARY!$A$5:$BT$4995,7,0))</f>
        <v/>
      </c>
      <c r="H193" s="134" t="str">
        <f>IF(ISNA(VLOOKUP($B193,SUMMARY!$A$5:$BT$4995,3,0)),"",VLOOKUP($B193,SUMMARY!$A$5:$BT$4995,3,0))</f>
        <v/>
      </c>
      <c r="I193" s="140" t="str">
        <f>IF(ISNA(VLOOKUP($B193,SUMMARY!$A$5:$BT$4995,11,0)),"",VLOOKUP($B193,SUMMARY!$A$5:$BT$4995,11,0))</f>
        <v/>
      </c>
      <c r="J193" s="140" t="str">
        <f>IF(ISNA(VLOOKUP($B193,SUMMARY!$A$5:$BT$4995,22,0)),"",VLOOKUP($B193,SUMMARY!$A$5:$BT$4995,22,0))</f>
        <v/>
      </c>
      <c r="K193" s="140" t="str">
        <f>IF(ISNA(VLOOKUP($B193,SUMMARY!$A$5:$BT$4995,23,0)),"",VLOOKUP($B193,SUMMARY!$A$5:$BT$4995,23,0))</f>
        <v/>
      </c>
      <c r="L193" s="140" t="str">
        <f>IF(ISNA(VLOOKUP($B193,SUMMARY!$A$5:$BT$4995,24,0)),"",VLOOKUP($B193,SUMMARY!$A$5:$BT$4995,24,0))</f>
        <v/>
      </c>
      <c r="M193" s="96" t="s">
        <v>87</v>
      </c>
      <c r="N193" s="141">
        <f t="shared" si="33"/>
        <v>0</v>
      </c>
      <c r="O193" s="141">
        <f>SUM(J193:L193)-N193</f>
        <v>0</v>
      </c>
      <c r="P193" s="141">
        <f t="shared" si="34"/>
        <v>0</v>
      </c>
      <c r="Q193" s="141">
        <f t="shared" si="35"/>
        <v>0</v>
      </c>
      <c r="R193" s="141">
        <f t="shared" si="36"/>
        <v>0</v>
      </c>
    </row>
    <row r="194" spans="2:18" s="93" customFormat="1" x14ac:dyDescent="0.2">
      <c r="B194" s="129"/>
      <c r="C194" s="138" t="str">
        <f>IF(ISNA(VLOOKUP($B194,SUMMARY!$A$5:$BT$4995,4,0)),"",VLOOKUP($B194,SUMMARY!$A$5:$BT$4995,4,0))</f>
        <v/>
      </c>
      <c r="D194" s="134" t="str">
        <f>IF(ISNA(VLOOKUP($B194,SUMMARY!$A$5:$BT$4995,5,0)),"",VLOOKUP($B194,SUMMARY!$A$5:$BT$4995,5,0))</f>
        <v/>
      </c>
      <c r="E194" s="134" t="str">
        <f>IF(ISNA(VLOOKUP($B194,SUMMARY!$A$5:$BT$4995,6,0)),"",VLOOKUP($B194,SUMMARY!$A$5:$BT$4995,6,0))</f>
        <v/>
      </c>
      <c r="F194" s="134" t="str">
        <f>IF(ISNA(VLOOKUP($B194,SUMMARY!$A$5:$BT$4995,10,0)),"",VLOOKUP($B194,SUMMARY!$A$5:$BT$4995,10,0))</f>
        <v/>
      </c>
      <c r="G194" s="134" t="str">
        <f>IF(ISNA(VLOOKUP($B194,SUMMARY!$A$5:$BT$4995,7,0)),"",VLOOKUP($B194,SUMMARY!$A$5:$BT$4995,7,0))</f>
        <v/>
      </c>
      <c r="H194" s="134" t="str">
        <f>IF(ISNA(VLOOKUP($B194,SUMMARY!$A$5:$BT$4995,3,0)),"",VLOOKUP($B194,SUMMARY!$A$5:$BT$4995,3,0))</f>
        <v/>
      </c>
      <c r="I194" s="140" t="str">
        <f>IF(ISNA(VLOOKUP($B194,SUMMARY!$A$5:$BT$4995,11,0)),"",VLOOKUP($B194,SUMMARY!$A$5:$BT$4995,11,0))</f>
        <v/>
      </c>
      <c r="J194" s="140" t="str">
        <f>IF(ISNA(VLOOKUP($B194,SUMMARY!$A$5:$BT$4995,22,0)),"",VLOOKUP($B194,SUMMARY!$A$5:$BT$4995,22,0))</f>
        <v/>
      </c>
      <c r="K194" s="140" t="str">
        <f>IF(ISNA(VLOOKUP($B194,SUMMARY!$A$5:$BT$4995,23,0)),"",VLOOKUP($B194,SUMMARY!$A$5:$BT$4995,23,0))</f>
        <v/>
      </c>
      <c r="L194" s="140" t="str">
        <f>IF(ISNA(VLOOKUP($B194,SUMMARY!$A$5:$BT$4995,24,0)),"",VLOOKUP($B194,SUMMARY!$A$5:$BT$4995,24,0))</f>
        <v/>
      </c>
      <c r="M194" s="96" t="s">
        <v>87</v>
      </c>
      <c r="N194" s="141">
        <f t="shared" si="33"/>
        <v>0</v>
      </c>
      <c r="O194" s="141">
        <f t="shared" ref="O194:O214" si="37">SUM(J194:L194)-N194</f>
        <v>0</v>
      </c>
      <c r="P194" s="141">
        <f t="shared" si="34"/>
        <v>0</v>
      </c>
      <c r="Q194" s="141">
        <f t="shared" si="35"/>
        <v>0</v>
      </c>
      <c r="R194" s="141">
        <f t="shared" si="36"/>
        <v>0</v>
      </c>
    </row>
    <row r="195" spans="2:18" s="93" customFormat="1" x14ac:dyDescent="0.2">
      <c r="B195" s="129"/>
      <c r="C195" s="138" t="str">
        <f>IF(ISNA(VLOOKUP($B195,SUMMARY!$A$5:$BT$4995,4,0)),"",VLOOKUP($B195,SUMMARY!$A$5:$BT$4995,4,0))</f>
        <v/>
      </c>
      <c r="D195" s="134" t="str">
        <f>IF(ISNA(VLOOKUP($B195,SUMMARY!$A$5:$BT$4995,5,0)),"",VLOOKUP($B195,SUMMARY!$A$5:$BT$4995,5,0))</f>
        <v/>
      </c>
      <c r="E195" s="134" t="str">
        <f>IF(ISNA(VLOOKUP($B195,SUMMARY!$A$5:$BT$4995,6,0)),"",VLOOKUP($B195,SUMMARY!$A$5:$BT$4995,6,0))</f>
        <v/>
      </c>
      <c r="F195" s="134" t="str">
        <f>IF(ISNA(VLOOKUP($B195,SUMMARY!$A$5:$BT$4995,10,0)),"",VLOOKUP($B195,SUMMARY!$A$5:$BT$4995,10,0))</f>
        <v/>
      </c>
      <c r="G195" s="134" t="str">
        <f>IF(ISNA(VLOOKUP($B195,SUMMARY!$A$5:$BT$4995,7,0)),"",VLOOKUP($B195,SUMMARY!$A$5:$BT$4995,7,0))</f>
        <v/>
      </c>
      <c r="H195" s="134" t="str">
        <f>IF(ISNA(VLOOKUP($B195,SUMMARY!$A$5:$BT$4995,3,0)),"",VLOOKUP($B195,SUMMARY!$A$5:$BT$4995,3,0))</f>
        <v/>
      </c>
      <c r="I195" s="140" t="str">
        <f>IF(ISNA(VLOOKUP($B195,SUMMARY!$A$5:$BT$4995,11,0)),"",VLOOKUP($B195,SUMMARY!$A$5:$BT$4995,11,0))</f>
        <v/>
      </c>
      <c r="J195" s="140" t="str">
        <f>IF(ISNA(VLOOKUP($B195,SUMMARY!$A$5:$BT$4995,22,0)),"",VLOOKUP($B195,SUMMARY!$A$5:$BT$4995,22,0))</f>
        <v/>
      </c>
      <c r="K195" s="140" t="str">
        <f>IF(ISNA(VLOOKUP($B195,SUMMARY!$A$5:$BT$4995,23,0)),"",VLOOKUP($B195,SUMMARY!$A$5:$BT$4995,23,0))</f>
        <v/>
      </c>
      <c r="L195" s="140" t="str">
        <f>IF(ISNA(VLOOKUP($B195,SUMMARY!$A$5:$BT$4995,24,0)),"",VLOOKUP($B195,SUMMARY!$A$5:$BT$4995,24,0))</f>
        <v/>
      </c>
      <c r="M195" s="96" t="s">
        <v>87</v>
      </c>
      <c r="N195" s="141">
        <f t="shared" si="33"/>
        <v>0</v>
      </c>
      <c r="O195" s="141">
        <f t="shared" si="37"/>
        <v>0</v>
      </c>
      <c r="P195" s="141">
        <f t="shared" si="34"/>
        <v>0</v>
      </c>
      <c r="Q195" s="141">
        <f t="shared" si="35"/>
        <v>0</v>
      </c>
      <c r="R195" s="141">
        <f t="shared" si="36"/>
        <v>0</v>
      </c>
    </row>
    <row r="196" spans="2:18" s="93" customFormat="1" x14ac:dyDescent="0.2">
      <c r="B196" s="129"/>
      <c r="C196" s="138" t="str">
        <f>IF(ISNA(VLOOKUP($B196,SUMMARY!$A$5:$BT$4995,4,0)),"",VLOOKUP($B196,SUMMARY!$A$5:$BT$4995,4,0))</f>
        <v/>
      </c>
      <c r="D196" s="134" t="str">
        <f>IF(ISNA(VLOOKUP($B196,SUMMARY!$A$5:$BT$4995,5,0)),"",VLOOKUP($B196,SUMMARY!$A$5:$BT$4995,5,0))</f>
        <v/>
      </c>
      <c r="E196" s="134" t="str">
        <f>IF(ISNA(VLOOKUP($B196,SUMMARY!$A$5:$BT$4995,6,0)),"",VLOOKUP($B196,SUMMARY!$A$5:$BT$4995,6,0))</f>
        <v/>
      </c>
      <c r="F196" s="134" t="str">
        <f>IF(ISNA(VLOOKUP($B196,SUMMARY!$A$5:$BT$4995,10,0)),"",VLOOKUP($B196,SUMMARY!$A$5:$BT$4995,10,0))</f>
        <v/>
      </c>
      <c r="G196" s="134" t="str">
        <f>IF(ISNA(VLOOKUP($B196,SUMMARY!$A$5:$BT$4995,7,0)),"",VLOOKUP($B196,SUMMARY!$A$5:$BT$4995,7,0))</f>
        <v/>
      </c>
      <c r="H196" s="134" t="str">
        <f>IF(ISNA(VLOOKUP($B196,SUMMARY!$A$5:$BT$4995,3,0)),"",VLOOKUP($B196,SUMMARY!$A$5:$BT$4995,3,0))</f>
        <v/>
      </c>
      <c r="I196" s="140" t="str">
        <f>IF(ISNA(VLOOKUP($B196,SUMMARY!$A$5:$BT$4995,11,0)),"",VLOOKUP($B196,SUMMARY!$A$5:$BT$4995,11,0))</f>
        <v/>
      </c>
      <c r="J196" s="140" t="str">
        <f>IF(ISNA(VLOOKUP($B196,SUMMARY!$A$5:$BT$4995,22,0)),"",VLOOKUP($B196,SUMMARY!$A$5:$BT$4995,22,0))</f>
        <v/>
      </c>
      <c r="K196" s="140" t="str">
        <f>IF(ISNA(VLOOKUP($B196,SUMMARY!$A$5:$BT$4995,23,0)),"",VLOOKUP($B196,SUMMARY!$A$5:$BT$4995,23,0))</f>
        <v/>
      </c>
      <c r="L196" s="140" t="str">
        <f>IF(ISNA(VLOOKUP($B196,SUMMARY!$A$5:$BT$4995,24,0)),"",VLOOKUP($B196,SUMMARY!$A$5:$BT$4995,24,0))</f>
        <v/>
      </c>
      <c r="M196" s="96" t="s">
        <v>87</v>
      </c>
      <c r="N196" s="141">
        <f t="shared" si="33"/>
        <v>0</v>
      </c>
      <c r="O196" s="141">
        <f t="shared" si="37"/>
        <v>0</v>
      </c>
      <c r="P196" s="141">
        <f t="shared" si="34"/>
        <v>0</v>
      </c>
      <c r="Q196" s="141">
        <f t="shared" si="35"/>
        <v>0</v>
      </c>
      <c r="R196" s="141">
        <f t="shared" si="36"/>
        <v>0</v>
      </c>
    </row>
    <row r="197" spans="2:18" s="93" customFormat="1" x14ac:dyDescent="0.2">
      <c r="B197" s="129"/>
      <c r="C197" s="138" t="str">
        <f>IF(ISNA(VLOOKUP($B197,SUMMARY!$A$5:$BT$4995,4,0)),"",VLOOKUP($B197,SUMMARY!$A$5:$BT$4995,4,0))</f>
        <v/>
      </c>
      <c r="D197" s="134" t="str">
        <f>IF(ISNA(VLOOKUP($B197,SUMMARY!$A$5:$BT$4995,5,0)),"",VLOOKUP($B197,SUMMARY!$A$5:$BT$4995,5,0))</f>
        <v/>
      </c>
      <c r="E197" s="134" t="str">
        <f>IF(ISNA(VLOOKUP($B197,SUMMARY!$A$5:$BT$4995,6,0)),"",VLOOKUP($B197,SUMMARY!$A$5:$BT$4995,6,0))</f>
        <v/>
      </c>
      <c r="F197" s="134" t="str">
        <f>IF(ISNA(VLOOKUP($B197,SUMMARY!$A$5:$BT$4995,10,0)),"",VLOOKUP($B197,SUMMARY!$A$5:$BT$4995,10,0))</f>
        <v/>
      </c>
      <c r="G197" s="134" t="str">
        <f>IF(ISNA(VLOOKUP($B197,SUMMARY!$A$5:$BT$4995,7,0)),"",VLOOKUP($B197,SUMMARY!$A$5:$BT$4995,7,0))</f>
        <v/>
      </c>
      <c r="H197" s="134" t="str">
        <f>IF(ISNA(VLOOKUP($B197,SUMMARY!$A$5:$BT$4995,3,0)),"",VLOOKUP($B197,SUMMARY!$A$5:$BT$4995,3,0))</f>
        <v/>
      </c>
      <c r="I197" s="140" t="str">
        <f>IF(ISNA(VLOOKUP($B197,SUMMARY!$A$5:$BT$4995,11,0)),"",VLOOKUP($B197,SUMMARY!$A$5:$BT$4995,11,0))</f>
        <v/>
      </c>
      <c r="J197" s="140" t="str">
        <f>IF(ISNA(VLOOKUP($B197,SUMMARY!$A$5:$BT$4995,22,0)),"",VLOOKUP($B197,SUMMARY!$A$5:$BT$4995,22,0))</f>
        <v/>
      </c>
      <c r="K197" s="140" t="str">
        <f>IF(ISNA(VLOOKUP($B197,SUMMARY!$A$5:$BT$4995,23,0)),"",VLOOKUP($B197,SUMMARY!$A$5:$BT$4995,23,0))</f>
        <v/>
      </c>
      <c r="L197" s="140" t="str">
        <f>IF(ISNA(VLOOKUP($B197,SUMMARY!$A$5:$BT$4995,24,0)),"",VLOOKUP($B197,SUMMARY!$A$5:$BT$4995,24,0))</f>
        <v/>
      </c>
      <c r="M197" s="96" t="s">
        <v>87</v>
      </c>
      <c r="N197" s="141">
        <f t="shared" si="33"/>
        <v>0</v>
      </c>
      <c r="O197" s="141">
        <f t="shared" si="37"/>
        <v>0</v>
      </c>
      <c r="P197" s="141">
        <f t="shared" si="34"/>
        <v>0</v>
      </c>
      <c r="Q197" s="141">
        <f t="shared" si="35"/>
        <v>0</v>
      </c>
      <c r="R197" s="141">
        <f t="shared" si="36"/>
        <v>0</v>
      </c>
    </row>
    <row r="198" spans="2:18" s="93" customFormat="1" x14ac:dyDescent="0.2">
      <c r="B198" s="129"/>
      <c r="C198" s="138" t="str">
        <f>IF(ISNA(VLOOKUP($B198,SUMMARY!$A$5:$BT$4995,4,0)),"",VLOOKUP($B198,SUMMARY!$A$5:$BT$4995,4,0))</f>
        <v/>
      </c>
      <c r="D198" s="134" t="str">
        <f>IF(ISNA(VLOOKUP($B198,SUMMARY!$A$5:$BT$4995,5,0)),"",VLOOKUP($B198,SUMMARY!$A$5:$BT$4995,5,0))</f>
        <v/>
      </c>
      <c r="E198" s="134" t="str">
        <f>IF(ISNA(VLOOKUP($B198,SUMMARY!$A$5:$BT$4995,6,0)),"",VLOOKUP($B198,SUMMARY!$A$5:$BT$4995,6,0))</f>
        <v/>
      </c>
      <c r="F198" s="134" t="str">
        <f>IF(ISNA(VLOOKUP($B198,SUMMARY!$A$5:$BT$4995,10,0)),"",VLOOKUP($B198,SUMMARY!$A$5:$BT$4995,10,0))</f>
        <v/>
      </c>
      <c r="G198" s="134" t="str">
        <f>IF(ISNA(VLOOKUP($B198,SUMMARY!$A$5:$BT$4995,7,0)),"",VLOOKUP($B198,SUMMARY!$A$5:$BT$4995,7,0))</f>
        <v/>
      </c>
      <c r="H198" s="134" t="str">
        <f>IF(ISNA(VLOOKUP($B198,SUMMARY!$A$5:$BT$4995,3,0)),"",VLOOKUP($B198,SUMMARY!$A$5:$BT$4995,3,0))</f>
        <v/>
      </c>
      <c r="I198" s="140" t="str">
        <f>IF(ISNA(VLOOKUP($B198,SUMMARY!$A$5:$BT$4995,11,0)),"",VLOOKUP($B198,SUMMARY!$A$5:$BT$4995,11,0))</f>
        <v/>
      </c>
      <c r="J198" s="140" t="str">
        <f>IF(ISNA(VLOOKUP($B198,SUMMARY!$A$5:$BT$4995,22,0)),"",VLOOKUP($B198,SUMMARY!$A$5:$BT$4995,22,0))</f>
        <v/>
      </c>
      <c r="K198" s="140" t="str">
        <f>IF(ISNA(VLOOKUP($B198,SUMMARY!$A$5:$BT$4995,23,0)),"",VLOOKUP($B198,SUMMARY!$A$5:$BT$4995,23,0))</f>
        <v/>
      </c>
      <c r="L198" s="140" t="str">
        <f>IF(ISNA(VLOOKUP($B198,SUMMARY!$A$5:$BT$4995,24,0)),"",VLOOKUP($B198,SUMMARY!$A$5:$BT$4995,24,0))</f>
        <v/>
      </c>
      <c r="M198" s="96" t="s">
        <v>87</v>
      </c>
      <c r="N198" s="141">
        <f t="shared" si="33"/>
        <v>0</v>
      </c>
      <c r="O198" s="141">
        <f t="shared" si="37"/>
        <v>0</v>
      </c>
      <c r="P198" s="141">
        <f t="shared" si="34"/>
        <v>0</v>
      </c>
      <c r="Q198" s="141">
        <f t="shared" si="35"/>
        <v>0</v>
      </c>
      <c r="R198" s="141">
        <f t="shared" si="36"/>
        <v>0</v>
      </c>
    </row>
    <row r="199" spans="2:18" s="93" customFormat="1" x14ac:dyDescent="0.2">
      <c r="B199" s="129"/>
      <c r="C199" s="138" t="str">
        <f>IF(ISNA(VLOOKUP($B199,SUMMARY!$A$5:$BT$4995,4,0)),"",VLOOKUP($B199,SUMMARY!$A$5:$BT$4995,4,0))</f>
        <v/>
      </c>
      <c r="D199" s="134" t="str">
        <f>IF(ISNA(VLOOKUP($B199,SUMMARY!$A$5:$BT$4995,5,0)),"",VLOOKUP($B199,SUMMARY!$A$5:$BT$4995,5,0))</f>
        <v/>
      </c>
      <c r="E199" s="134" t="str">
        <f>IF(ISNA(VLOOKUP($B199,SUMMARY!$A$5:$BT$4995,6,0)),"",VLOOKUP($B199,SUMMARY!$A$5:$BT$4995,6,0))</f>
        <v/>
      </c>
      <c r="F199" s="134" t="str">
        <f>IF(ISNA(VLOOKUP($B199,SUMMARY!$A$5:$BT$4995,10,0)),"",VLOOKUP($B199,SUMMARY!$A$5:$BT$4995,10,0))</f>
        <v/>
      </c>
      <c r="G199" s="134" t="str">
        <f>IF(ISNA(VLOOKUP($B199,SUMMARY!$A$5:$BT$4995,7,0)),"",VLOOKUP($B199,SUMMARY!$A$5:$BT$4995,7,0))</f>
        <v/>
      </c>
      <c r="H199" s="134" t="str">
        <f>IF(ISNA(VLOOKUP($B199,SUMMARY!$A$5:$BT$4995,3,0)),"",VLOOKUP($B199,SUMMARY!$A$5:$BT$4995,3,0))</f>
        <v/>
      </c>
      <c r="I199" s="140" t="str">
        <f>IF(ISNA(VLOOKUP($B199,SUMMARY!$A$5:$BT$4995,11,0)),"",VLOOKUP($B199,SUMMARY!$A$5:$BT$4995,11,0))</f>
        <v/>
      </c>
      <c r="J199" s="140" t="str">
        <f>IF(ISNA(VLOOKUP($B199,SUMMARY!$A$5:$BT$4995,22,0)),"",VLOOKUP($B199,SUMMARY!$A$5:$BT$4995,22,0))</f>
        <v/>
      </c>
      <c r="K199" s="140" t="str">
        <f>IF(ISNA(VLOOKUP($B199,SUMMARY!$A$5:$BT$4995,23,0)),"",VLOOKUP($B199,SUMMARY!$A$5:$BT$4995,23,0))</f>
        <v/>
      </c>
      <c r="L199" s="140" t="str">
        <f>IF(ISNA(VLOOKUP($B199,SUMMARY!$A$5:$BT$4995,24,0)),"",VLOOKUP($B199,SUMMARY!$A$5:$BT$4995,24,0))</f>
        <v/>
      </c>
      <c r="M199" s="96" t="s">
        <v>87</v>
      </c>
      <c r="N199" s="141">
        <f t="shared" si="33"/>
        <v>0</v>
      </c>
      <c r="O199" s="141">
        <f t="shared" si="37"/>
        <v>0</v>
      </c>
      <c r="P199" s="141">
        <f t="shared" si="34"/>
        <v>0</v>
      </c>
      <c r="Q199" s="141">
        <f t="shared" si="35"/>
        <v>0</v>
      </c>
      <c r="R199" s="141">
        <f t="shared" si="36"/>
        <v>0</v>
      </c>
    </row>
    <row r="200" spans="2:18" s="93" customFormat="1" x14ac:dyDescent="0.2">
      <c r="B200" s="129"/>
      <c r="C200" s="138" t="str">
        <f>IF(ISNA(VLOOKUP($B200,SUMMARY!$A$5:$BT$4995,4,0)),"",VLOOKUP($B200,SUMMARY!$A$5:$BT$4995,4,0))</f>
        <v/>
      </c>
      <c r="D200" s="134" t="str">
        <f>IF(ISNA(VLOOKUP($B200,SUMMARY!$A$5:$BT$4995,5,0)),"",VLOOKUP($B200,SUMMARY!$A$5:$BT$4995,5,0))</f>
        <v/>
      </c>
      <c r="E200" s="134" t="str">
        <f>IF(ISNA(VLOOKUP($B200,SUMMARY!$A$5:$BT$4995,6,0)),"",VLOOKUP($B200,SUMMARY!$A$5:$BT$4995,6,0))</f>
        <v/>
      </c>
      <c r="F200" s="134" t="str">
        <f>IF(ISNA(VLOOKUP($B200,SUMMARY!$A$5:$BT$4995,10,0)),"",VLOOKUP($B200,SUMMARY!$A$5:$BT$4995,10,0))</f>
        <v/>
      </c>
      <c r="G200" s="134" t="str">
        <f>IF(ISNA(VLOOKUP($B200,SUMMARY!$A$5:$BT$4995,7,0)),"",VLOOKUP($B200,SUMMARY!$A$5:$BT$4995,7,0))</f>
        <v/>
      </c>
      <c r="H200" s="134" t="str">
        <f>IF(ISNA(VLOOKUP($B200,SUMMARY!$A$5:$BT$4995,3,0)),"",VLOOKUP($B200,SUMMARY!$A$5:$BT$4995,3,0))</f>
        <v/>
      </c>
      <c r="I200" s="140" t="str">
        <f>IF(ISNA(VLOOKUP($B200,SUMMARY!$A$5:$BT$4995,11,0)),"",VLOOKUP($B200,SUMMARY!$A$5:$BT$4995,11,0))</f>
        <v/>
      </c>
      <c r="J200" s="140" t="str">
        <f>IF(ISNA(VLOOKUP($B200,SUMMARY!$A$5:$BT$4995,22,0)),"",VLOOKUP($B200,SUMMARY!$A$5:$BT$4995,22,0))</f>
        <v/>
      </c>
      <c r="K200" s="140" t="str">
        <f>IF(ISNA(VLOOKUP($B200,SUMMARY!$A$5:$BT$4995,23,0)),"",VLOOKUP($B200,SUMMARY!$A$5:$BT$4995,23,0))</f>
        <v/>
      </c>
      <c r="L200" s="140" t="str">
        <f>IF(ISNA(VLOOKUP($B200,SUMMARY!$A$5:$BT$4995,24,0)),"",VLOOKUP($B200,SUMMARY!$A$5:$BT$4995,24,0))</f>
        <v/>
      </c>
      <c r="M200" s="96" t="s">
        <v>87</v>
      </c>
      <c r="N200" s="141">
        <f t="shared" si="33"/>
        <v>0</v>
      </c>
      <c r="O200" s="141">
        <f t="shared" si="37"/>
        <v>0</v>
      </c>
      <c r="P200" s="141">
        <f t="shared" si="34"/>
        <v>0</v>
      </c>
      <c r="Q200" s="141">
        <f t="shared" si="35"/>
        <v>0</v>
      </c>
      <c r="R200" s="141">
        <f t="shared" si="36"/>
        <v>0</v>
      </c>
    </row>
    <row r="201" spans="2:18" s="93" customFormat="1" x14ac:dyDescent="0.2">
      <c r="B201" s="129"/>
      <c r="C201" s="138" t="str">
        <f>IF(ISNA(VLOOKUP($B201,SUMMARY!$A$5:$BT$4995,4,0)),"",VLOOKUP($B201,SUMMARY!$A$5:$BT$4995,4,0))</f>
        <v/>
      </c>
      <c r="D201" s="134" t="str">
        <f>IF(ISNA(VLOOKUP($B201,SUMMARY!$A$5:$BT$4995,5,0)),"",VLOOKUP($B201,SUMMARY!$A$5:$BT$4995,5,0))</f>
        <v/>
      </c>
      <c r="E201" s="134" t="str">
        <f>IF(ISNA(VLOOKUP($B201,SUMMARY!$A$5:$BT$4995,6,0)),"",VLOOKUP($B201,SUMMARY!$A$5:$BT$4995,6,0))</f>
        <v/>
      </c>
      <c r="F201" s="134" t="str">
        <f>IF(ISNA(VLOOKUP($B201,SUMMARY!$A$5:$BT$4995,10,0)),"",VLOOKUP($B201,SUMMARY!$A$5:$BT$4995,10,0))</f>
        <v/>
      </c>
      <c r="G201" s="134" t="str">
        <f>IF(ISNA(VLOOKUP($B201,SUMMARY!$A$5:$BT$4995,7,0)),"",VLOOKUP($B201,SUMMARY!$A$5:$BT$4995,7,0))</f>
        <v/>
      </c>
      <c r="H201" s="134" t="str">
        <f>IF(ISNA(VLOOKUP($B201,SUMMARY!$A$5:$BT$4995,3,0)),"",VLOOKUP($B201,SUMMARY!$A$5:$BT$4995,3,0))</f>
        <v/>
      </c>
      <c r="I201" s="140" t="str">
        <f>IF(ISNA(VLOOKUP($B201,SUMMARY!$A$5:$BT$4995,11,0)),"",VLOOKUP($B201,SUMMARY!$A$5:$BT$4995,11,0))</f>
        <v/>
      </c>
      <c r="J201" s="140" t="str">
        <f>IF(ISNA(VLOOKUP($B201,SUMMARY!$A$5:$BT$4995,22,0)),"",VLOOKUP($B201,SUMMARY!$A$5:$BT$4995,22,0))</f>
        <v/>
      </c>
      <c r="K201" s="140" t="str">
        <f>IF(ISNA(VLOOKUP($B201,SUMMARY!$A$5:$BT$4995,23,0)),"",VLOOKUP($B201,SUMMARY!$A$5:$BT$4995,23,0))</f>
        <v/>
      </c>
      <c r="L201" s="140" t="str">
        <f>IF(ISNA(VLOOKUP($B201,SUMMARY!$A$5:$BT$4995,24,0)),"",VLOOKUP($B201,SUMMARY!$A$5:$BT$4995,24,0))</f>
        <v/>
      </c>
      <c r="M201" s="96" t="s">
        <v>87</v>
      </c>
      <c r="N201" s="141">
        <f t="shared" si="33"/>
        <v>0</v>
      </c>
      <c r="O201" s="141">
        <f t="shared" si="37"/>
        <v>0</v>
      </c>
      <c r="P201" s="141">
        <f t="shared" si="34"/>
        <v>0</v>
      </c>
      <c r="Q201" s="141">
        <f t="shared" si="35"/>
        <v>0</v>
      </c>
      <c r="R201" s="141">
        <f t="shared" si="36"/>
        <v>0</v>
      </c>
    </row>
    <row r="202" spans="2:18" s="93" customFormat="1" x14ac:dyDescent="0.2">
      <c r="B202" s="129"/>
      <c r="C202" s="138" t="str">
        <f>IF(ISNA(VLOOKUP($B202,SUMMARY!$A$5:$BT$4995,4,0)),"",VLOOKUP($B202,SUMMARY!$A$5:$BT$4995,4,0))</f>
        <v/>
      </c>
      <c r="D202" s="134" t="str">
        <f>IF(ISNA(VLOOKUP($B202,SUMMARY!$A$5:$BT$4995,5,0)),"",VLOOKUP($B202,SUMMARY!$A$5:$BT$4995,5,0))</f>
        <v/>
      </c>
      <c r="E202" s="134" t="str">
        <f>IF(ISNA(VLOOKUP($B202,SUMMARY!$A$5:$BT$4995,6,0)),"",VLOOKUP($B202,SUMMARY!$A$5:$BT$4995,6,0))</f>
        <v/>
      </c>
      <c r="F202" s="134" t="str">
        <f>IF(ISNA(VLOOKUP($B202,SUMMARY!$A$5:$BT$4995,10,0)),"",VLOOKUP($B202,SUMMARY!$A$5:$BT$4995,10,0))</f>
        <v/>
      </c>
      <c r="G202" s="134" t="str">
        <f>IF(ISNA(VLOOKUP($B202,SUMMARY!$A$5:$BT$4995,7,0)),"",VLOOKUP($B202,SUMMARY!$A$5:$BT$4995,7,0))</f>
        <v/>
      </c>
      <c r="H202" s="134" t="str">
        <f>IF(ISNA(VLOOKUP($B202,SUMMARY!$A$5:$BT$4995,3,0)),"",VLOOKUP($B202,SUMMARY!$A$5:$BT$4995,3,0))</f>
        <v/>
      </c>
      <c r="I202" s="140" t="str">
        <f>IF(ISNA(VLOOKUP($B202,SUMMARY!$A$5:$BT$4995,11,0)),"",VLOOKUP($B202,SUMMARY!$A$5:$BT$4995,11,0))</f>
        <v/>
      </c>
      <c r="J202" s="140" t="str">
        <f>IF(ISNA(VLOOKUP($B202,SUMMARY!$A$5:$BT$4995,22,0)),"",VLOOKUP($B202,SUMMARY!$A$5:$BT$4995,22,0))</f>
        <v/>
      </c>
      <c r="K202" s="140" t="str">
        <f>IF(ISNA(VLOOKUP($B202,SUMMARY!$A$5:$BT$4995,23,0)),"",VLOOKUP($B202,SUMMARY!$A$5:$BT$4995,23,0))</f>
        <v/>
      </c>
      <c r="L202" s="140" t="str">
        <f>IF(ISNA(VLOOKUP($B202,SUMMARY!$A$5:$BT$4995,24,0)),"",VLOOKUP($B202,SUMMARY!$A$5:$BT$4995,24,0))</f>
        <v/>
      </c>
      <c r="M202" s="96" t="s">
        <v>87</v>
      </c>
      <c r="N202" s="141">
        <f t="shared" si="33"/>
        <v>0</v>
      </c>
      <c r="O202" s="141">
        <f t="shared" si="37"/>
        <v>0</v>
      </c>
      <c r="P202" s="141">
        <f t="shared" si="34"/>
        <v>0</v>
      </c>
      <c r="Q202" s="141">
        <f t="shared" si="35"/>
        <v>0</v>
      </c>
      <c r="R202" s="141">
        <f t="shared" si="36"/>
        <v>0</v>
      </c>
    </row>
    <row r="203" spans="2:18" s="93" customFormat="1" x14ac:dyDescent="0.2">
      <c r="B203" s="129"/>
      <c r="C203" s="138" t="str">
        <f>IF(ISNA(VLOOKUP($B203,SUMMARY!$A$5:$BT$4995,4,0)),"",VLOOKUP($B203,SUMMARY!$A$5:$BT$4995,4,0))</f>
        <v/>
      </c>
      <c r="D203" s="134" t="str">
        <f>IF(ISNA(VLOOKUP($B203,SUMMARY!$A$5:$BT$4995,5,0)),"",VLOOKUP($B203,SUMMARY!$A$5:$BT$4995,5,0))</f>
        <v/>
      </c>
      <c r="E203" s="134" t="str">
        <f>IF(ISNA(VLOOKUP($B203,SUMMARY!$A$5:$BT$4995,6,0)),"",VLOOKUP($B203,SUMMARY!$A$5:$BT$4995,6,0))</f>
        <v/>
      </c>
      <c r="F203" s="134" t="str">
        <f>IF(ISNA(VLOOKUP($B203,SUMMARY!$A$5:$BT$4995,10,0)),"",VLOOKUP($B203,SUMMARY!$A$5:$BT$4995,10,0))</f>
        <v/>
      </c>
      <c r="G203" s="134" t="str">
        <f>IF(ISNA(VLOOKUP($B203,SUMMARY!$A$5:$BT$4995,7,0)),"",VLOOKUP($B203,SUMMARY!$A$5:$BT$4995,7,0))</f>
        <v/>
      </c>
      <c r="H203" s="134" t="str">
        <f>IF(ISNA(VLOOKUP($B203,SUMMARY!$A$5:$BT$4995,3,0)),"",VLOOKUP($B203,SUMMARY!$A$5:$BT$4995,3,0))</f>
        <v/>
      </c>
      <c r="I203" s="140" t="str">
        <f>IF(ISNA(VLOOKUP($B203,SUMMARY!$A$5:$BT$4995,11,0)),"",VLOOKUP($B203,SUMMARY!$A$5:$BT$4995,11,0))</f>
        <v/>
      </c>
      <c r="J203" s="140" t="str">
        <f>IF(ISNA(VLOOKUP($B203,SUMMARY!$A$5:$BT$4995,22,0)),"",VLOOKUP($B203,SUMMARY!$A$5:$BT$4995,22,0))</f>
        <v/>
      </c>
      <c r="K203" s="140" t="str">
        <f>IF(ISNA(VLOOKUP($B203,SUMMARY!$A$5:$BT$4995,23,0)),"",VLOOKUP($B203,SUMMARY!$A$5:$BT$4995,23,0))</f>
        <v/>
      </c>
      <c r="L203" s="140" t="str">
        <f>IF(ISNA(VLOOKUP($B203,SUMMARY!$A$5:$BT$4995,24,0)),"",VLOOKUP($B203,SUMMARY!$A$5:$BT$4995,24,0))</f>
        <v/>
      </c>
      <c r="M203" s="96" t="s">
        <v>87</v>
      </c>
      <c r="N203" s="141">
        <f t="shared" si="33"/>
        <v>0</v>
      </c>
      <c r="O203" s="141">
        <f t="shared" si="37"/>
        <v>0</v>
      </c>
      <c r="P203" s="141">
        <f t="shared" si="34"/>
        <v>0</v>
      </c>
      <c r="Q203" s="141">
        <f t="shared" si="35"/>
        <v>0</v>
      </c>
      <c r="R203" s="141">
        <f t="shared" si="36"/>
        <v>0</v>
      </c>
    </row>
    <row r="204" spans="2:18" s="93" customFormat="1" x14ac:dyDescent="0.2">
      <c r="B204" s="129"/>
      <c r="C204" s="138" t="str">
        <f>IF(ISNA(VLOOKUP($B204,SUMMARY!$A$5:$BT$4995,4,0)),"",VLOOKUP($B204,SUMMARY!$A$5:$BT$4995,4,0))</f>
        <v/>
      </c>
      <c r="D204" s="134" t="str">
        <f>IF(ISNA(VLOOKUP($B204,SUMMARY!$A$5:$BT$4995,5,0)),"",VLOOKUP($B204,SUMMARY!$A$5:$BT$4995,5,0))</f>
        <v/>
      </c>
      <c r="E204" s="134" t="str">
        <f>IF(ISNA(VLOOKUP($B204,SUMMARY!$A$5:$BT$4995,6,0)),"",VLOOKUP($B204,SUMMARY!$A$5:$BT$4995,6,0))</f>
        <v/>
      </c>
      <c r="F204" s="134" t="str">
        <f>IF(ISNA(VLOOKUP($B204,SUMMARY!$A$5:$BT$4995,10,0)),"",VLOOKUP($B204,SUMMARY!$A$5:$BT$4995,10,0))</f>
        <v/>
      </c>
      <c r="G204" s="134" t="str">
        <f>IF(ISNA(VLOOKUP($B204,SUMMARY!$A$5:$BT$4995,7,0)),"",VLOOKUP($B204,SUMMARY!$A$5:$BT$4995,7,0))</f>
        <v/>
      </c>
      <c r="H204" s="134" t="str">
        <f>IF(ISNA(VLOOKUP($B204,SUMMARY!$A$5:$BT$4995,3,0)),"",VLOOKUP($B204,SUMMARY!$A$5:$BT$4995,3,0))</f>
        <v/>
      </c>
      <c r="I204" s="140" t="str">
        <f>IF(ISNA(VLOOKUP($B204,SUMMARY!$A$5:$BT$4995,11,0)),"",VLOOKUP($B204,SUMMARY!$A$5:$BT$4995,11,0))</f>
        <v/>
      </c>
      <c r="J204" s="140" t="str">
        <f>IF(ISNA(VLOOKUP($B204,SUMMARY!$A$5:$BT$4995,22,0)),"",VLOOKUP($B204,SUMMARY!$A$5:$BT$4995,22,0))</f>
        <v/>
      </c>
      <c r="K204" s="140" t="str">
        <f>IF(ISNA(VLOOKUP($B204,SUMMARY!$A$5:$BT$4995,23,0)),"",VLOOKUP($B204,SUMMARY!$A$5:$BT$4995,23,0))</f>
        <v/>
      </c>
      <c r="L204" s="140" t="str">
        <f>IF(ISNA(VLOOKUP($B204,SUMMARY!$A$5:$BT$4995,24,0)),"",VLOOKUP($B204,SUMMARY!$A$5:$BT$4995,24,0))</f>
        <v/>
      </c>
      <c r="M204" s="96" t="s">
        <v>87</v>
      </c>
      <c r="N204" s="141">
        <f t="shared" si="33"/>
        <v>0</v>
      </c>
      <c r="O204" s="141">
        <f t="shared" si="37"/>
        <v>0</v>
      </c>
      <c r="P204" s="141">
        <f t="shared" si="34"/>
        <v>0</v>
      </c>
      <c r="Q204" s="141">
        <f t="shared" si="35"/>
        <v>0</v>
      </c>
      <c r="R204" s="141">
        <f t="shared" si="36"/>
        <v>0</v>
      </c>
    </row>
    <row r="205" spans="2:18" s="93" customFormat="1" x14ac:dyDescent="0.2">
      <c r="B205" s="129"/>
      <c r="C205" s="138" t="str">
        <f>IF(ISNA(VLOOKUP($B205,SUMMARY!$A$5:$BT$4995,4,0)),"",VLOOKUP($B205,SUMMARY!$A$5:$BT$4995,4,0))</f>
        <v/>
      </c>
      <c r="D205" s="134" t="str">
        <f>IF(ISNA(VLOOKUP($B205,SUMMARY!$A$5:$BT$4995,5,0)),"",VLOOKUP($B205,SUMMARY!$A$5:$BT$4995,5,0))</f>
        <v/>
      </c>
      <c r="E205" s="134" t="str">
        <f>IF(ISNA(VLOOKUP($B205,SUMMARY!$A$5:$BT$4995,6,0)),"",VLOOKUP($B205,SUMMARY!$A$5:$BT$4995,6,0))</f>
        <v/>
      </c>
      <c r="F205" s="134" t="str">
        <f>IF(ISNA(VLOOKUP($B205,SUMMARY!$A$5:$BT$4995,10,0)),"",VLOOKUP($B205,SUMMARY!$A$5:$BT$4995,10,0))</f>
        <v/>
      </c>
      <c r="G205" s="134" t="str">
        <f>IF(ISNA(VLOOKUP($B205,SUMMARY!$A$5:$BT$4995,7,0)),"",VLOOKUP($B205,SUMMARY!$A$5:$BT$4995,7,0))</f>
        <v/>
      </c>
      <c r="H205" s="134" t="str">
        <f>IF(ISNA(VLOOKUP($B205,SUMMARY!$A$5:$BT$4995,3,0)),"",VLOOKUP($B205,SUMMARY!$A$5:$BT$4995,3,0))</f>
        <v/>
      </c>
      <c r="I205" s="140" t="str">
        <f>IF(ISNA(VLOOKUP($B205,SUMMARY!$A$5:$BT$4995,11,0)),"",VLOOKUP($B205,SUMMARY!$A$5:$BT$4995,11,0))</f>
        <v/>
      </c>
      <c r="J205" s="140" t="str">
        <f>IF(ISNA(VLOOKUP($B205,SUMMARY!$A$5:$BT$4995,22,0)),"",VLOOKUP($B205,SUMMARY!$A$5:$BT$4995,22,0))</f>
        <v/>
      </c>
      <c r="K205" s="140" t="str">
        <f>IF(ISNA(VLOOKUP($B205,SUMMARY!$A$5:$BT$4995,23,0)),"",VLOOKUP($B205,SUMMARY!$A$5:$BT$4995,23,0))</f>
        <v/>
      </c>
      <c r="L205" s="140" t="str">
        <f>IF(ISNA(VLOOKUP($B205,SUMMARY!$A$5:$BT$4995,24,0)),"",VLOOKUP($B205,SUMMARY!$A$5:$BT$4995,24,0))</f>
        <v/>
      </c>
      <c r="M205" s="96" t="s">
        <v>87</v>
      </c>
      <c r="N205" s="141">
        <f t="shared" si="33"/>
        <v>0</v>
      </c>
      <c r="O205" s="141">
        <f t="shared" si="37"/>
        <v>0</v>
      </c>
      <c r="P205" s="141">
        <f t="shared" si="34"/>
        <v>0</v>
      </c>
      <c r="Q205" s="141">
        <f t="shared" si="35"/>
        <v>0</v>
      </c>
      <c r="R205" s="141">
        <f t="shared" si="36"/>
        <v>0</v>
      </c>
    </row>
    <row r="206" spans="2:18" s="93" customFormat="1" x14ac:dyDescent="0.2">
      <c r="B206" s="129"/>
      <c r="C206" s="138" t="str">
        <f>IF(ISNA(VLOOKUP($B206,SUMMARY!$A$5:$BT$4995,4,0)),"",VLOOKUP($B206,SUMMARY!$A$5:$BT$4995,4,0))</f>
        <v/>
      </c>
      <c r="D206" s="134" t="str">
        <f>IF(ISNA(VLOOKUP($B206,SUMMARY!$A$5:$BT$4995,5,0)),"",VLOOKUP($B206,SUMMARY!$A$5:$BT$4995,5,0))</f>
        <v/>
      </c>
      <c r="E206" s="134" t="str">
        <f>IF(ISNA(VLOOKUP($B206,SUMMARY!$A$5:$BT$4995,6,0)),"",VLOOKUP($B206,SUMMARY!$A$5:$BT$4995,6,0))</f>
        <v/>
      </c>
      <c r="F206" s="134" t="str">
        <f>IF(ISNA(VLOOKUP($B206,SUMMARY!$A$5:$BT$4995,10,0)),"",VLOOKUP($B206,SUMMARY!$A$5:$BT$4995,10,0))</f>
        <v/>
      </c>
      <c r="G206" s="134" t="str">
        <f>IF(ISNA(VLOOKUP($B206,SUMMARY!$A$5:$BT$4995,7,0)),"",VLOOKUP($B206,SUMMARY!$A$5:$BT$4995,7,0))</f>
        <v/>
      </c>
      <c r="H206" s="134" t="str">
        <f>IF(ISNA(VLOOKUP($B206,SUMMARY!$A$5:$BT$4995,3,0)),"",VLOOKUP($B206,SUMMARY!$A$5:$BT$4995,3,0))</f>
        <v/>
      </c>
      <c r="I206" s="140" t="str">
        <f>IF(ISNA(VLOOKUP($B206,SUMMARY!$A$5:$BT$4995,11,0)),"",VLOOKUP($B206,SUMMARY!$A$5:$BT$4995,11,0))</f>
        <v/>
      </c>
      <c r="J206" s="140" t="str">
        <f>IF(ISNA(VLOOKUP($B206,SUMMARY!$A$5:$BT$4995,22,0)),"",VLOOKUP($B206,SUMMARY!$A$5:$BT$4995,22,0))</f>
        <v/>
      </c>
      <c r="K206" s="140" t="str">
        <f>IF(ISNA(VLOOKUP($B206,SUMMARY!$A$5:$BT$4995,23,0)),"",VLOOKUP($B206,SUMMARY!$A$5:$BT$4995,23,0))</f>
        <v/>
      </c>
      <c r="L206" s="140" t="str">
        <f>IF(ISNA(VLOOKUP($B206,SUMMARY!$A$5:$BT$4995,24,0)),"",VLOOKUP($B206,SUMMARY!$A$5:$BT$4995,24,0))</f>
        <v/>
      </c>
      <c r="M206" s="96" t="s">
        <v>87</v>
      </c>
      <c r="N206" s="141">
        <f t="shared" si="33"/>
        <v>0</v>
      </c>
      <c r="O206" s="141">
        <f t="shared" si="37"/>
        <v>0</v>
      </c>
      <c r="P206" s="141">
        <f t="shared" si="34"/>
        <v>0</v>
      </c>
      <c r="Q206" s="141">
        <f t="shared" si="35"/>
        <v>0</v>
      </c>
      <c r="R206" s="141">
        <f t="shared" si="36"/>
        <v>0</v>
      </c>
    </row>
    <row r="207" spans="2:18" s="93" customFormat="1" x14ac:dyDescent="0.2">
      <c r="B207" s="129"/>
      <c r="C207" s="138" t="str">
        <f>IF(ISNA(VLOOKUP($B207,SUMMARY!$A$5:$BT$4995,4,0)),"",VLOOKUP($B207,SUMMARY!$A$5:$BT$4995,4,0))</f>
        <v/>
      </c>
      <c r="D207" s="134" t="str">
        <f>IF(ISNA(VLOOKUP($B207,SUMMARY!$A$5:$BT$4995,5,0)),"",VLOOKUP($B207,SUMMARY!$A$5:$BT$4995,5,0))</f>
        <v/>
      </c>
      <c r="E207" s="134" t="str">
        <f>IF(ISNA(VLOOKUP($B207,SUMMARY!$A$5:$BT$4995,6,0)),"",VLOOKUP($B207,SUMMARY!$A$5:$BT$4995,6,0))</f>
        <v/>
      </c>
      <c r="F207" s="134" t="str">
        <f>IF(ISNA(VLOOKUP($B207,SUMMARY!$A$5:$BT$4995,10,0)),"",VLOOKUP($B207,SUMMARY!$A$5:$BT$4995,10,0))</f>
        <v/>
      </c>
      <c r="G207" s="134" t="str">
        <f>IF(ISNA(VLOOKUP($B207,SUMMARY!$A$5:$BT$4995,7,0)),"",VLOOKUP($B207,SUMMARY!$A$5:$BT$4995,7,0))</f>
        <v/>
      </c>
      <c r="H207" s="134" t="str">
        <f>IF(ISNA(VLOOKUP($B207,SUMMARY!$A$5:$BT$4995,3,0)),"",VLOOKUP($B207,SUMMARY!$A$5:$BT$4995,3,0))</f>
        <v/>
      </c>
      <c r="I207" s="140" t="str">
        <f>IF(ISNA(VLOOKUP($B207,SUMMARY!$A$5:$BT$4995,11,0)),"",VLOOKUP($B207,SUMMARY!$A$5:$BT$4995,11,0))</f>
        <v/>
      </c>
      <c r="J207" s="140" t="str">
        <f>IF(ISNA(VLOOKUP($B207,SUMMARY!$A$5:$BT$4995,22,0)),"",VLOOKUP($B207,SUMMARY!$A$5:$BT$4995,22,0))</f>
        <v/>
      </c>
      <c r="K207" s="140" t="str">
        <f>IF(ISNA(VLOOKUP($B207,SUMMARY!$A$5:$BT$4995,23,0)),"",VLOOKUP($B207,SUMMARY!$A$5:$BT$4995,23,0))</f>
        <v/>
      </c>
      <c r="L207" s="140" t="str">
        <f>IF(ISNA(VLOOKUP($B207,SUMMARY!$A$5:$BT$4995,24,0)),"",VLOOKUP($B207,SUMMARY!$A$5:$BT$4995,24,0))</f>
        <v/>
      </c>
      <c r="M207" s="96" t="s">
        <v>87</v>
      </c>
      <c r="N207" s="141">
        <f t="shared" si="33"/>
        <v>0</v>
      </c>
      <c r="O207" s="141">
        <f t="shared" si="37"/>
        <v>0</v>
      </c>
      <c r="P207" s="141">
        <f t="shared" si="34"/>
        <v>0</v>
      </c>
      <c r="Q207" s="141">
        <f t="shared" si="35"/>
        <v>0</v>
      </c>
      <c r="R207" s="141">
        <f t="shared" si="36"/>
        <v>0</v>
      </c>
    </row>
    <row r="208" spans="2:18" s="93" customFormat="1" x14ac:dyDescent="0.2">
      <c r="B208" s="129"/>
      <c r="C208" s="138" t="str">
        <f>IF(ISNA(VLOOKUP($B208,SUMMARY!$A$5:$BT$4995,4,0)),"",VLOOKUP($B208,SUMMARY!$A$5:$BT$4995,4,0))</f>
        <v/>
      </c>
      <c r="D208" s="134" t="str">
        <f>IF(ISNA(VLOOKUP($B208,SUMMARY!$A$5:$BT$4995,5,0)),"",VLOOKUP($B208,SUMMARY!$A$5:$BT$4995,5,0))</f>
        <v/>
      </c>
      <c r="E208" s="134" t="str">
        <f>IF(ISNA(VLOOKUP($B208,SUMMARY!$A$5:$BT$4995,6,0)),"",VLOOKUP($B208,SUMMARY!$A$5:$BT$4995,6,0))</f>
        <v/>
      </c>
      <c r="F208" s="134" t="str">
        <f>IF(ISNA(VLOOKUP($B208,SUMMARY!$A$5:$BT$4995,10,0)),"",VLOOKUP($B208,SUMMARY!$A$5:$BT$4995,10,0))</f>
        <v/>
      </c>
      <c r="G208" s="134" t="str">
        <f>IF(ISNA(VLOOKUP($B208,SUMMARY!$A$5:$BT$4995,7,0)),"",VLOOKUP($B208,SUMMARY!$A$5:$BT$4995,7,0))</f>
        <v/>
      </c>
      <c r="H208" s="134" t="str">
        <f>IF(ISNA(VLOOKUP($B208,SUMMARY!$A$5:$BT$4995,3,0)),"",VLOOKUP($B208,SUMMARY!$A$5:$BT$4995,3,0))</f>
        <v/>
      </c>
      <c r="I208" s="140" t="str">
        <f>IF(ISNA(VLOOKUP($B208,SUMMARY!$A$5:$BT$4995,11,0)),"",VLOOKUP($B208,SUMMARY!$A$5:$BT$4995,11,0))</f>
        <v/>
      </c>
      <c r="J208" s="140" t="str">
        <f>IF(ISNA(VLOOKUP($B208,SUMMARY!$A$5:$BT$4995,22,0)),"",VLOOKUP($B208,SUMMARY!$A$5:$BT$4995,22,0))</f>
        <v/>
      </c>
      <c r="K208" s="140" t="str">
        <f>IF(ISNA(VLOOKUP($B208,SUMMARY!$A$5:$BT$4995,23,0)),"",VLOOKUP($B208,SUMMARY!$A$5:$BT$4995,23,0))</f>
        <v/>
      </c>
      <c r="L208" s="140" t="str">
        <f>IF(ISNA(VLOOKUP($B208,SUMMARY!$A$5:$BT$4995,24,0)),"",VLOOKUP($B208,SUMMARY!$A$5:$BT$4995,24,0))</f>
        <v/>
      </c>
      <c r="M208" s="96" t="s">
        <v>87</v>
      </c>
      <c r="N208" s="141">
        <f t="shared" si="33"/>
        <v>0</v>
      </c>
      <c r="O208" s="141">
        <f t="shared" si="37"/>
        <v>0</v>
      </c>
      <c r="P208" s="141">
        <f t="shared" si="34"/>
        <v>0</v>
      </c>
      <c r="Q208" s="141">
        <f t="shared" si="35"/>
        <v>0</v>
      </c>
      <c r="R208" s="141">
        <f t="shared" si="36"/>
        <v>0</v>
      </c>
    </row>
    <row r="209" spans="2:18" s="93" customFormat="1" x14ac:dyDescent="0.2">
      <c r="B209" s="129"/>
      <c r="C209" s="138" t="str">
        <f>IF(ISNA(VLOOKUP($B209,SUMMARY!$A$5:$BT$4995,4,0)),"",VLOOKUP($B209,SUMMARY!$A$5:$BT$4995,4,0))</f>
        <v/>
      </c>
      <c r="D209" s="134" t="str">
        <f>IF(ISNA(VLOOKUP($B209,SUMMARY!$A$5:$BT$4995,5,0)),"",VLOOKUP($B209,SUMMARY!$A$5:$BT$4995,5,0))</f>
        <v/>
      </c>
      <c r="E209" s="134" t="str">
        <f>IF(ISNA(VLOOKUP($B209,SUMMARY!$A$5:$BT$4995,6,0)),"",VLOOKUP($B209,SUMMARY!$A$5:$BT$4995,6,0))</f>
        <v/>
      </c>
      <c r="F209" s="134" t="str">
        <f>IF(ISNA(VLOOKUP($B209,SUMMARY!$A$5:$BT$4995,10,0)),"",VLOOKUP($B209,SUMMARY!$A$5:$BT$4995,10,0))</f>
        <v/>
      </c>
      <c r="G209" s="134" t="str">
        <f>IF(ISNA(VLOOKUP($B209,SUMMARY!$A$5:$BT$4995,7,0)),"",VLOOKUP($B209,SUMMARY!$A$5:$BT$4995,7,0))</f>
        <v/>
      </c>
      <c r="H209" s="134" t="str">
        <f>IF(ISNA(VLOOKUP($B209,SUMMARY!$A$5:$BT$4995,3,0)),"",VLOOKUP($B209,SUMMARY!$A$5:$BT$4995,3,0))</f>
        <v/>
      </c>
      <c r="I209" s="140" t="str">
        <f>IF(ISNA(VLOOKUP($B209,SUMMARY!$A$5:$BT$4995,11,0)),"",VLOOKUP($B209,SUMMARY!$A$5:$BT$4995,11,0))</f>
        <v/>
      </c>
      <c r="J209" s="140" t="str">
        <f>IF(ISNA(VLOOKUP($B209,SUMMARY!$A$5:$BT$4995,22,0)),"",VLOOKUP($B209,SUMMARY!$A$5:$BT$4995,22,0))</f>
        <v/>
      </c>
      <c r="K209" s="140" t="str">
        <f>IF(ISNA(VLOOKUP($B209,SUMMARY!$A$5:$BT$4995,23,0)),"",VLOOKUP($B209,SUMMARY!$A$5:$BT$4995,23,0))</f>
        <v/>
      </c>
      <c r="L209" s="140" t="str">
        <f>IF(ISNA(VLOOKUP($B209,SUMMARY!$A$5:$BT$4995,24,0)),"",VLOOKUP($B209,SUMMARY!$A$5:$BT$4995,24,0))</f>
        <v/>
      </c>
      <c r="M209" s="96" t="s">
        <v>87</v>
      </c>
      <c r="N209" s="141">
        <f t="shared" si="33"/>
        <v>0</v>
      </c>
      <c r="O209" s="141">
        <f t="shared" si="37"/>
        <v>0</v>
      </c>
      <c r="P209" s="141">
        <f t="shared" si="34"/>
        <v>0</v>
      </c>
      <c r="Q209" s="141">
        <f t="shared" si="35"/>
        <v>0</v>
      </c>
      <c r="R209" s="141">
        <f t="shared" si="36"/>
        <v>0</v>
      </c>
    </row>
    <row r="210" spans="2:18" s="93" customFormat="1" x14ac:dyDescent="0.2">
      <c r="B210" s="129"/>
      <c r="C210" s="138" t="str">
        <f>IF(ISNA(VLOOKUP($B210,SUMMARY!$A$5:$BT$4995,4,0)),"",VLOOKUP($B210,SUMMARY!$A$5:$BT$4995,4,0))</f>
        <v/>
      </c>
      <c r="D210" s="134" t="str">
        <f>IF(ISNA(VLOOKUP($B210,SUMMARY!$A$5:$BT$4995,5,0)),"",VLOOKUP($B210,SUMMARY!$A$5:$BT$4995,5,0))</f>
        <v/>
      </c>
      <c r="E210" s="134" t="str">
        <f>IF(ISNA(VLOOKUP($B210,SUMMARY!$A$5:$BT$4995,6,0)),"",VLOOKUP($B210,SUMMARY!$A$5:$BT$4995,6,0))</f>
        <v/>
      </c>
      <c r="F210" s="134" t="str">
        <f>IF(ISNA(VLOOKUP($B210,SUMMARY!$A$5:$BT$4995,10,0)),"",VLOOKUP($B210,SUMMARY!$A$5:$BT$4995,10,0))</f>
        <v/>
      </c>
      <c r="G210" s="134" t="str">
        <f>IF(ISNA(VLOOKUP($B210,SUMMARY!$A$5:$BT$4995,7,0)),"",VLOOKUP($B210,SUMMARY!$A$5:$BT$4995,7,0))</f>
        <v/>
      </c>
      <c r="H210" s="134" t="str">
        <f>IF(ISNA(VLOOKUP($B210,SUMMARY!$A$5:$BT$4995,3,0)),"",VLOOKUP($B210,SUMMARY!$A$5:$BT$4995,3,0))</f>
        <v/>
      </c>
      <c r="I210" s="140" t="str">
        <f>IF(ISNA(VLOOKUP($B210,SUMMARY!$A$5:$BT$4995,11,0)),"",VLOOKUP($B210,SUMMARY!$A$5:$BT$4995,11,0))</f>
        <v/>
      </c>
      <c r="J210" s="140" t="str">
        <f>IF(ISNA(VLOOKUP($B210,SUMMARY!$A$5:$BT$4995,22,0)),"",VLOOKUP($B210,SUMMARY!$A$5:$BT$4995,22,0))</f>
        <v/>
      </c>
      <c r="K210" s="140" t="str">
        <f>IF(ISNA(VLOOKUP($B210,SUMMARY!$A$5:$BT$4995,23,0)),"",VLOOKUP($B210,SUMMARY!$A$5:$BT$4995,23,0))</f>
        <v/>
      </c>
      <c r="L210" s="140" t="str">
        <f>IF(ISNA(VLOOKUP($B210,SUMMARY!$A$5:$BT$4995,24,0)),"",VLOOKUP($B210,SUMMARY!$A$5:$BT$4995,24,0))</f>
        <v/>
      </c>
      <c r="M210" s="96" t="s">
        <v>87</v>
      </c>
      <c r="N210" s="141">
        <f t="shared" si="33"/>
        <v>0</v>
      </c>
      <c r="O210" s="141">
        <f t="shared" si="37"/>
        <v>0</v>
      </c>
      <c r="P210" s="141">
        <f t="shared" si="34"/>
        <v>0</v>
      </c>
      <c r="Q210" s="141">
        <f t="shared" si="35"/>
        <v>0</v>
      </c>
      <c r="R210" s="141">
        <f t="shared" si="36"/>
        <v>0</v>
      </c>
    </row>
    <row r="211" spans="2:18" s="93" customFormat="1" x14ac:dyDescent="0.2">
      <c r="B211" s="129"/>
      <c r="C211" s="138" t="str">
        <f>IF(ISNA(VLOOKUP($B211,SUMMARY!$A$5:$BT$4995,4,0)),"",VLOOKUP($B211,SUMMARY!$A$5:$BT$4995,4,0))</f>
        <v/>
      </c>
      <c r="D211" s="134" t="str">
        <f>IF(ISNA(VLOOKUP($B211,SUMMARY!$A$5:$BT$4995,5,0)),"",VLOOKUP($B211,SUMMARY!$A$5:$BT$4995,5,0))</f>
        <v/>
      </c>
      <c r="E211" s="134" t="str">
        <f>IF(ISNA(VLOOKUP($B211,SUMMARY!$A$5:$BT$4995,6,0)),"",VLOOKUP($B211,SUMMARY!$A$5:$BT$4995,6,0))</f>
        <v/>
      </c>
      <c r="F211" s="134" t="str">
        <f>IF(ISNA(VLOOKUP($B211,SUMMARY!$A$5:$BT$4995,10,0)),"",VLOOKUP($B211,SUMMARY!$A$5:$BT$4995,10,0))</f>
        <v/>
      </c>
      <c r="G211" s="134" t="str">
        <f>IF(ISNA(VLOOKUP($B211,SUMMARY!$A$5:$BT$4995,7,0)),"",VLOOKUP($B211,SUMMARY!$A$5:$BT$4995,7,0))</f>
        <v/>
      </c>
      <c r="H211" s="134" t="str">
        <f>IF(ISNA(VLOOKUP($B211,SUMMARY!$A$5:$BT$4995,3,0)),"",VLOOKUP($B211,SUMMARY!$A$5:$BT$4995,3,0))</f>
        <v/>
      </c>
      <c r="I211" s="140" t="str">
        <f>IF(ISNA(VLOOKUP($B211,SUMMARY!$A$5:$BT$4995,11,0)),"",VLOOKUP($B211,SUMMARY!$A$5:$BT$4995,11,0))</f>
        <v/>
      </c>
      <c r="J211" s="140" t="str">
        <f>IF(ISNA(VLOOKUP($B211,SUMMARY!$A$5:$BT$4995,22,0)),"",VLOOKUP($B211,SUMMARY!$A$5:$BT$4995,22,0))</f>
        <v/>
      </c>
      <c r="K211" s="140" t="str">
        <f>IF(ISNA(VLOOKUP($B211,SUMMARY!$A$5:$BT$4995,23,0)),"",VLOOKUP($B211,SUMMARY!$A$5:$BT$4995,23,0))</f>
        <v/>
      </c>
      <c r="L211" s="140" t="str">
        <f>IF(ISNA(VLOOKUP($B211,SUMMARY!$A$5:$BT$4995,24,0)),"",VLOOKUP($B211,SUMMARY!$A$5:$BT$4995,24,0))</f>
        <v/>
      </c>
      <c r="M211" s="96" t="s">
        <v>87</v>
      </c>
      <c r="N211" s="141">
        <f t="shared" si="33"/>
        <v>0</v>
      </c>
      <c r="O211" s="141">
        <f t="shared" si="37"/>
        <v>0</v>
      </c>
      <c r="P211" s="141">
        <f t="shared" si="34"/>
        <v>0</v>
      </c>
      <c r="Q211" s="141">
        <f t="shared" si="35"/>
        <v>0</v>
      </c>
      <c r="R211" s="141">
        <f t="shared" si="36"/>
        <v>0</v>
      </c>
    </row>
    <row r="212" spans="2:18" s="93" customFormat="1" x14ac:dyDescent="0.2">
      <c r="B212" s="129"/>
      <c r="C212" s="138" t="str">
        <f>IF(ISNA(VLOOKUP($B212,SUMMARY!$A$5:$BT$4995,4,0)),"",VLOOKUP($B212,SUMMARY!$A$5:$BT$4995,4,0))</f>
        <v/>
      </c>
      <c r="D212" s="134" t="str">
        <f>IF(ISNA(VLOOKUP($B212,SUMMARY!$A$5:$BT$4995,5,0)),"",VLOOKUP($B212,SUMMARY!$A$5:$BT$4995,5,0))</f>
        <v/>
      </c>
      <c r="E212" s="134" t="str">
        <f>IF(ISNA(VLOOKUP($B212,SUMMARY!$A$5:$BT$4995,6,0)),"",VLOOKUP($B212,SUMMARY!$A$5:$BT$4995,6,0))</f>
        <v/>
      </c>
      <c r="F212" s="134" t="str">
        <f>IF(ISNA(VLOOKUP($B212,SUMMARY!$A$5:$BT$4995,10,0)),"",VLOOKUP($B212,SUMMARY!$A$5:$BT$4995,10,0))</f>
        <v/>
      </c>
      <c r="G212" s="134" t="str">
        <f>IF(ISNA(VLOOKUP($B212,SUMMARY!$A$5:$BT$4995,7,0)),"",VLOOKUP($B212,SUMMARY!$A$5:$BT$4995,7,0))</f>
        <v/>
      </c>
      <c r="H212" s="134" t="str">
        <f>IF(ISNA(VLOOKUP($B212,SUMMARY!$A$5:$BT$4995,3,0)),"",VLOOKUP($B212,SUMMARY!$A$5:$BT$4995,3,0))</f>
        <v/>
      </c>
      <c r="I212" s="140" t="str">
        <f>IF(ISNA(VLOOKUP($B212,SUMMARY!$A$5:$BT$4995,11,0)),"",VLOOKUP($B212,SUMMARY!$A$5:$BT$4995,11,0))</f>
        <v/>
      </c>
      <c r="J212" s="140" t="str">
        <f>IF(ISNA(VLOOKUP($B212,SUMMARY!$A$5:$BT$4995,22,0)),"",VLOOKUP($B212,SUMMARY!$A$5:$BT$4995,22,0))</f>
        <v/>
      </c>
      <c r="K212" s="140" t="str">
        <f>IF(ISNA(VLOOKUP($B212,SUMMARY!$A$5:$BT$4995,23,0)),"",VLOOKUP($B212,SUMMARY!$A$5:$BT$4995,23,0))</f>
        <v/>
      </c>
      <c r="L212" s="140" t="str">
        <f>IF(ISNA(VLOOKUP($B212,SUMMARY!$A$5:$BT$4995,24,0)),"",VLOOKUP($B212,SUMMARY!$A$5:$BT$4995,24,0))</f>
        <v/>
      </c>
      <c r="M212" s="96" t="s">
        <v>87</v>
      </c>
      <c r="N212" s="141">
        <f t="shared" si="33"/>
        <v>0</v>
      </c>
      <c r="O212" s="141">
        <f t="shared" si="37"/>
        <v>0</v>
      </c>
      <c r="P212" s="141">
        <f t="shared" si="34"/>
        <v>0</v>
      </c>
      <c r="Q212" s="141">
        <f t="shared" si="35"/>
        <v>0</v>
      </c>
      <c r="R212" s="141">
        <f t="shared" si="36"/>
        <v>0</v>
      </c>
    </row>
    <row r="213" spans="2:18" s="93" customFormat="1" x14ac:dyDescent="0.2">
      <c r="B213" s="129"/>
      <c r="C213" s="138" t="str">
        <f>IF(ISNA(VLOOKUP($B213,SUMMARY!$A$5:$BT$4995,4,0)),"",VLOOKUP($B213,SUMMARY!$A$5:$BT$4995,4,0))</f>
        <v/>
      </c>
      <c r="D213" s="134" t="str">
        <f>IF(ISNA(VLOOKUP($B213,SUMMARY!$A$5:$BT$4995,5,0)),"",VLOOKUP($B213,SUMMARY!$A$5:$BT$4995,5,0))</f>
        <v/>
      </c>
      <c r="E213" s="134" t="str">
        <f>IF(ISNA(VLOOKUP($B213,SUMMARY!$A$5:$BT$4995,6,0)),"",VLOOKUP($B213,SUMMARY!$A$5:$BT$4995,6,0))</f>
        <v/>
      </c>
      <c r="F213" s="134" t="str">
        <f>IF(ISNA(VLOOKUP($B213,SUMMARY!$A$5:$BT$4995,10,0)),"",VLOOKUP($B213,SUMMARY!$A$5:$BT$4995,10,0))</f>
        <v/>
      </c>
      <c r="G213" s="134" t="str">
        <f>IF(ISNA(VLOOKUP($B213,SUMMARY!$A$5:$BT$4995,7,0)),"",VLOOKUP($B213,SUMMARY!$A$5:$BT$4995,7,0))</f>
        <v/>
      </c>
      <c r="H213" s="134" t="str">
        <f>IF(ISNA(VLOOKUP($B213,SUMMARY!$A$5:$BT$4995,3,0)),"",VLOOKUP($B213,SUMMARY!$A$5:$BT$4995,3,0))</f>
        <v/>
      </c>
      <c r="I213" s="140" t="str">
        <f>IF(ISNA(VLOOKUP($B213,SUMMARY!$A$5:$BT$4995,11,0)),"",VLOOKUP($B213,SUMMARY!$A$5:$BT$4995,11,0))</f>
        <v/>
      </c>
      <c r="J213" s="140" t="str">
        <f>IF(ISNA(VLOOKUP($B213,SUMMARY!$A$5:$BT$4995,22,0)),"",VLOOKUP($B213,SUMMARY!$A$5:$BT$4995,22,0))</f>
        <v/>
      </c>
      <c r="K213" s="140" t="str">
        <f>IF(ISNA(VLOOKUP($B213,SUMMARY!$A$5:$BT$4995,23,0)),"",VLOOKUP($B213,SUMMARY!$A$5:$BT$4995,23,0))</f>
        <v/>
      </c>
      <c r="L213" s="140" t="str">
        <f>IF(ISNA(VLOOKUP($B213,SUMMARY!$A$5:$BT$4995,24,0)),"",VLOOKUP($B213,SUMMARY!$A$5:$BT$4995,24,0))</f>
        <v/>
      </c>
      <c r="M213" s="96" t="s">
        <v>87</v>
      </c>
      <c r="N213" s="141">
        <f t="shared" si="33"/>
        <v>0</v>
      </c>
      <c r="O213" s="141">
        <f t="shared" si="37"/>
        <v>0</v>
      </c>
      <c r="P213" s="141">
        <f t="shared" si="34"/>
        <v>0</v>
      </c>
      <c r="Q213" s="141">
        <f t="shared" si="35"/>
        <v>0</v>
      </c>
      <c r="R213" s="141">
        <f t="shared" si="36"/>
        <v>0</v>
      </c>
    </row>
    <row r="214" spans="2:18" s="93" customFormat="1" x14ac:dyDescent="0.2">
      <c r="B214" s="129"/>
      <c r="C214" s="138" t="str">
        <f>IF(ISNA(VLOOKUP($B214,SUMMARY!$A$5:$BT$4995,4,0)),"",VLOOKUP($B214,SUMMARY!$A$5:$BT$4995,4,0))</f>
        <v/>
      </c>
      <c r="D214" s="134" t="str">
        <f>IF(ISNA(VLOOKUP($B214,SUMMARY!$A$5:$BT$4995,5,0)),"",VLOOKUP($B214,SUMMARY!$A$5:$BT$4995,5,0))</f>
        <v/>
      </c>
      <c r="E214" s="134" t="str">
        <f>IF(ISNA(VLOOKUP($B214,SUMMARY!$A$5:$BT$4995,6,0)),"",VLOOKUP($B214,SUMMARY!$A$5:$BT$4995,6,0))</f>
        <v/>
      </c>
      <c r="F214" s="134" t="str">
        <f>IF(ISNA(VLOOKUP($B214,SUMMARY!$A$5:$BT$4995,10,0)),"",VLOOKUP($B214,SUMMARY!$A$5:$BT$4995,10,0))</f>
        <v/>
      </c>
      <c r="G214" s="134" t="str">
        <f>IF(ISNA(VLOOKUP($B214,SUMMARY!$A$5:$BT$4995,7,0)),"",VLOOKUP($B214,SUMMARY!$A$5:$BT$4995,7,0))</f>
        <v/>
      </c>
      <c r="H214" s="134" t="str">
        <f>IF(ISNA(VLOOKUP($B214,SUMMARY!$A$5:$BT$4995,3,0)),"",VLOOKUP($B214,SUMMARY!$A$5:$BT$4995,3,0))</f>
        <v/>
      </c>
      <c r="I214" s="140" t="str">
        <f>IF(ISNA(VLOOKUP($B214,SUMMARY!$A$5:$BT$4995,11,0)),"",VLOOKUP($B214,SUMMARY!$A$5:$BT$4995,11,0))</f>
        <v/>
      </c>
      <c r="J214" s="140" t="str">
        <f>IF(ISNA(VLOOKUP($B214,SUMMARY!$A$5:$BT$4995,22,0)),"",VLOOKUP($B214,SUMMARY!$A$5:$BT$4995,22,0))</f>
        <v/>
      </c>
      <c r="K214" s="140" t="str">
        <f>IF(ISNA(VLOOKUP($B214,SUMMARY!$A$5:$BT$4995,23,0)),"",VLOOKUP($B214,SUMMARY!$A$5:$BT$4995,23,0))</f>
        <v/>
      </c>
      <c r="L214" s="140" t="str">
        <f>IF(ISNA(VLOOKUP($B214,SUMMARY!$A$5:$BT$4995,24,0)),"",VLOOKUP($B214,SUMMARY!$A$5:$BT$4995,24,0))</f>
        <v/>
      </c>
      <c r="M214" s="96" t="s">
        <v>87</v>
      </c>
      <c r="N214" s="141">
        <f t="shared" si="33"/>
        <v>0</v>
      </c>
      <c r="O214" s="141">
        <f t="shared" si="37"/>
        <v>0</v>
      </c>
      <c r="P214" s="141">
        <f t="shared" si="34"/>
        <v>0</v>
      </c>
      <c r="Q214" s="141">
        <f t="shared" si="35"/>
        <v>0</v>
      </c>
      <c r="R214" s="141">
        <f t="shared" si="36"/>
        <v>0</v>
      </c>
    </row>
    <row r="215" spans="2:18" s="93" customFormat="1" x14ac:dyDescent="0.2">
      <c r="B215" s="129"/>
      <c r="C215" s="400" t="s">
        <v>108</v>
      </c>
      <c r="D215" s="401"/>
      <c r="E215" s="401"/>
      <c r="F215" s="401"/>
      <c r="G215" s="402"/>
      <c r="H215" s="157" t="s">
        <v>107</v>
      </c>
      <c r="I215" s="135">
        <f>SUM(I191:I214)</f>
        <v>0</v>
      </c>
      <c r="J215" s="135"/>
      <c r="K215" s="135"/>
      <c r="L215" s="135">
        <f>SUM(L191:L214)</f>
        <v>0</v>
      </c>
      <c r="M215" s="137"/>
      <c r="N215" s="136">
        <f>SUM(N191:N214)</f>
        <v>0</v>
      </c>
      <c r="O215" s="136">
        <f>SUM(O191:O214)</f>
        <v>0</v>
      </c>
      <c r="P215" s="136">
        <f>SUM(P191:P214)</f>
        <v>0</v>
      </c>
      <c r="Q215" s="136">
        <f>SUM(Q191:Q214)</f>
        <v>0</v>
      </c>
      <c r="R215" s="136">
        <f>SUM(R191:R214)</f>
        <v>0</v>
      </c>
    </row>
    <row r="216" spans="2:18" s="93" customFormat="1" x14ac:dyDescent="0.2">
      <c r="B216" s="129"/>
      <c r="C216" s="138" t="str">
        <f>IF(ISNA(VLOOKUP($B216,SUMMARY!$A$5:$BT$4995,4,0)),"",VLOOKUP($B216,SUMMARY!$A$5:$BT$4995,4,0))</f>
        <v/>
      </c>
      <c r="D216" s="134" t="str">
        <f>IF(ISNA(VLOOKUP($B216,SUMMARY!$A$5:$BT$4995,5,0)),"",VLOOKUP($B216,SUMMARY!$A$5:$BT$4995,5,0))</f>
        <v/>
      </c>
      <c r="E216" s="134" t="str">
        <f>IF(ISNA(VLOOKUP($B216,SUMMARY!$A$5:$BT$4995,6,0)),"",VLOOKUP($B216,SUMMARY!$A$5:$BT$4995,6,0))</f>
        <v/>
      </c>
      <c r="F216" s="134" t="str">
        <f>IF(ISNA(VLOOKUP($B216,SUMMARY!$A$5:$BT$4995,10,0)),"",VLOOKUP($B216,SUMMARY!$A$5:$BT$4995,10,0))</f>
        <v/>
      </c>
      <c r="G216" s="134" t="str">
        <f>IF(ISNA(VLOOKUP($B216,SUMMARY!$A$5:$BT$4995,7,0)),"",VLOOKUP($B216,SUMMARY!$A$5:$BT$4995,7,0))</f>
        <v/>
      </c>
      <c r="H216" s="134" t="str">
        <f>IF(ISNA(VLOOKUP($B216,SUMMARY!$A$5:$BT$4995,3,0)),"",VLOOKUP($B216,SUMMARY!$A$5:$BT$4995,3,0))</f>
        <v/>
      </c>
      <c r="I216" s="140" t="str">
        <f>IF(ISNA(VLOOKUP($B216,SUMMARY!$A$5:$BT$4995,11,0)),"",VLOOKUP($B216,SUMMARY!$A$5:$BT$4995,11,0))</f>
        <v/>
      </c>
      <c r="J216" s="140" t="str">
        <f>IF(ISNA(VLOOKUP($B216,SUMMARY!$A$5:$BT$4995,22,0)),"",VLOOKUP($B216,SUMMARY!$A$5:$BT$4995,22,0))</f>
        <v/>
      </c>
      <c r="K216" s="140" t="str">
        <f>IF(ISNA(VLOOKUP($B216,SUMMARY!$A$5:$BT$4995,23,0)),"",VLOOKUP($B216,SUMMARY!$A$5:$BT$4995,23,0))</f>
        <v/>
      </c>
      <c r="L216" s="140" t="str">
        <f>IF(ISNA(VLOOKUP($B216,SUMMARY!$A$5:$BT$4995,24,0)),"",VLOOKUP($B216,SUMMARY!$A$5:$BT$4995,24,0))</f>
        <v/>
      </c>
      <c r="M216" s="96" t="s">
        <v>87</v>
      </c>
      <c r="N216" s="141">
        <f>IF(M216="F",0,SUM(J216:L216)*$R$9)</f>
        <v>0</v>
      </c>
      <c r="O216" s="141">
        <f>SUM(J216:L216)-N216</f>
        <v>0</v>
      </c>
      <c r="P216" s="141">
        <f>ROUND(O216*12/12.36,0)</f>
        <v>0</v>
      </c>
      <c r="Q216" s="141">
        <f>+P216*2%</f>
        <v>0</v>
      </c>
      <c r="R216" s="141">
        <f>+P216*1%</f>
        <v>0</v>
      </c>
    </row>
    <row r="217" spans="2:18" s="93" customFormat="1" x14ac:dyDescent="0.2">
      <c r="B217" s="129"/>
      <c r="C217" s="138" t="str">
        <f>IF(ISNA(VLOOKUP($B217,SUMMARY!$A$5:$BT$4995,4,0)),"",VLOOKUP($B217,SUMMARY!$A$5:$BT$4995,4,0))</f>
        <v/>
      </c>
      <c r="D217" s="134" t="str">
        <f>IF(ISNA(VLOOKUP($B217,SUMMARY!$A$5:$BT$4995,5,0)),"",VLOOKUP($B217,SUMMARY!$A$5:$BT$4995,5,0))</f>
        <v/>
      </c>
      <c r="E217" s="134" t="str">
        <f>IF(ISNA(VLOOKUP($B217,SUMMARY!$A$5:$BT$4995,6,0)),"",VLOOKUP($B217,SUMMARY!$A$5:$BT$4995,6,0))</f>
        <v/>
      </c>
      <c r="F217" s="134" t="str">
        <f>IF(ISNA(VLOOKUP($B217,SUMMARY!$A$5:$BT$4995,10,0)),"",VLOOKUP($B217,SUMMARY!$A$5:$BT$4995,10,0))</f>
        <v/>
      </c>
      <c r="G217" s="134" t="str">
        <f>IF(ISNA(VLOOKUP($B217,SUMMARY!$A$5:$BT$4995,7,0)),"",VLOOKUP($B217,SUMMARY!$A$5:$BT$4995,7,0))</f>
        <v/>
      </c>
      <c r="H217" s="134" t="str">
        <f>IF(ISNA(VLOOKUP($B217,SUMMARY!$A$5:$BT$4995,3,0)),"",VLOOKUP($B217,SUMMARY!$A$5:$BT$4995,3,0))</f>
        <v/>
      </c>
      <c r="I217" s="140" t="str">
        <f>IF(ISNA(VLOOKUP($B217,SUMMARY!$A$5:$BT$4995,11,0)),"",VLOOKUP($B217,SUMMARY!$A$5:$BT$4995,11,0))</f>
        <v/>
      </c>
      <c r="J217" s="140" t="str">
        <f>IF(ISNA(VLOOKUP($B217,SUMMARY!$A$5:$BT$4995,22,0)),"",VLOOKUP($B217,SUMMARY!$A$5:$BT$4995,22,0))</f>
        <v/>
      </c>
      <c r="K217" s="140" t="str">
        <f>IF(ISNA(VLOOKUP($B217,SUMMARY!$A$5:$BT$4995,23,0)),"",VLOOKUP($B217,SUMMARY!$A$5:$BT$4995,23,0))</f>
        <v/>
      </c>
      <c r="L217" s="140" t="str">
        <f>IF(ISNA(VLOOKUP($B217,SUMMARY!$A$5:$BT$4995,24,0)),"",VLOOKUP($B217,SUMMARY!$A$5:$BT$4995,24,0))</f>
        <v/>
      </c>
      <c r="M217" s="96" t="s">
        <v>87</v>
      </c>
      <c r="N217" s="141">
        <f t="shared" ref="N217:N239" si="38">IF(M217="F",0,SUM(J217:L217)*$R$9)</f>
        <v>0</v>
      </c>
      <c r="O217" s="141">
        <f>SUM(J217:L217)-N217</f>
        <v>0</v>
      </c>
      <c r="P217" s="141">
        <f t="shared" ref="P217:P239" si="39">ROUND(O217*12/12.36,0)</f>
        <v>0</v>
      </c>
      <c r="Q217" s="141">
        <f t="shared" ref="Q217:Q239" si="40">+P217*2%</f>
        <v>0</v>
      </c>
      <c r="R217" s="141">
        <f t="shared" ref="R217:R239" si="41">+P217*1%</f>
        <v>0</v>
      </c>
    </row>
    <row r="218" spans="2:18" s="93" customFormat="1" x14ac:dyDescent="0.2">
      <c r="B218" s="129"/>
      <c r="C218" s="138" t="str">
        <f>IF(ISNA(VLOOKUP($B218,SUMMARY!$A$5:$BT$4995,4,0)),"",VLOOKUP($B218,SUMMARY!$A$5:$BT$4995,4,0))</f>
        <v/>
      </c>
      <c r="D218" s="134" t="str">
        <f>IF(ISNA(VLOOKUP($B218,SUMMARY!$A$5:$BT$4995,5,0)),"",VLOOKUP($B218,SUMMARY!$A$5:$BT$4995,5,0))</f>
        <v/>
      </c>
      <c r="E218" s="134" t="str">
        <f>IF(ISNA(VLOOKUP($B218,SUMMARY!$A$5:$BT$4995,6,0)),"",VLOOKUP($B218,SUMMARY!$A$5:$BT$4995,6,0))</f>
        <v/>
      </c>
      <c r="F218" s="134" t="str">
        <f>IF(ISNA(VLOOKUP($B218,SUMMARY!$A$5:$BT$4995,10,0)),"",VLOOKUP($B218,SUMMARY!$A$5:$BT$4995,10,0))</f>
        <v/>
      </c>
      <c r="G218" s="134" t="str">
        <f>IF(ISNA(VLOOKUP($B218,SUMMARY!$A$5:$BT$4995,7,0)),"",VLOOKUP($B218,SUMMARY!$A$5:$BT$4995,7,0))</f>
        <v/>
      </c>
      <c r="H218" s="134" t="str">
        <f>IF(ISNA(VLOOKUP($B218,SUMMARY!$A$5:$BT$4995,3,0)),"",VLOOKUP($B218,SUMMARY!$A$5:$BT$4995,3,0))</f>
        <v/>
      </c>
      <c r="I218" s="140" t="str">
        <f>IF(ISNA(VLOOKUP($B218,SUMMARY!$A$5:$BT$4995,11,0)),"",VLOOKUP($B218,SUMMARY!$A$5:$BT$4995,11,0))</f>
        <v/>
      </c>
      <c r="J218" s="140" t="str">
        <f>IF(ISNA(VLOOKUP($B218,SUMMARY!$A$5:$BT$4995,22,0)),"",VLOOKUP($B218,SUMMARY!$A$5:$BT$4995,22,0))</f>
        <v/>
      </c>
      <c r="K218" s="140" t="str">
        <f>IF(ISNA(VLOOKUP($B218,SUMMARY!$A$5:$BT$4995,23,0)),"",VLOOKUP($B218,SUMMARY!$A$5:$BT$4995,23,0))</f>
        <v/>
      </c>
      <c r="L218" s="140" t="str">
        <f>IF(ISNA(VLOOKUP($B218,SUMMARY!$A$5:$BT$4995,24,0)),"",VLOOKUP($B218,SUMMARY!$A$5:$BT$4995,24,0))</f>
        <v/>
      </c>
      <c r="M218" s="96" t="s">
        <v>87</v>
      </c>
      <c r="N218" s="141">
        <f t="shared" si="38"/>
        <v>0</v>
      </c>
      <c r="O218" s="141">
        <f>SUM(J218:L218)-N218</f>
        <v>0</v>
      </c>
      <c r="P218" s="141">
        <f t="shared" si="39"/>
        <v>0</v>
      </c>
      <c r="Q218" s="141">
        <f t="shared" si="40"/>
        <v>0</v>
      </c>
      <c r="R218" s="141">
        <f t="shared" si="41"/>
        <v>0</v>
      </c>
    </row>
    <row r="219" spans="2:18" s="93" customFormat="1" x14ac:dyDescent="0.2">
      <c r="B219" s="129"/>
      <c r="C219" s="138" t="str">
        <f>IF(ISNA(VLOOKUP($B219,SUMMARY!$A$5:$BT$4995,4,0)),"",VLOOKUP($B219,SUMMARY!$A$5:$BT$4995,4,0))</f>
        <v/>
      </c>
      <c r="D219" s="134" t="str">
        <f>IF(ISNA(VLOOKUP($B219,SUMMARY!$A$5:$BT$4995,5,0)),"",VLOOKUP($B219,SUMMARY!$A$5:$BT$4995,5,0))</f>
        <v/>
      </c>
      <c r="E219" s="134" t="str">
        <f>IF(ISNA(VLOOKUP($B219,SUMMARY!$A$5:$BT$4995,6,0)),"",VLOOKUP($B219,SUMMARY!$A$5:$BT$4995,6,0))</f>
        <v/>
      </c>
      <c r="F219" s="134" t="str">
        <f>IF(ISNA(VLOOKUP($B219,SUMMARY!$A$5:$BT$4995,10,0)),"",VLOOKUP($B219,SUMMARY!$A$5:$BT$4995,10,0))</f>
        <v/>
      </c>
      <c r="G219" s="134" t="str">
        <f>IF(ISNA(VLOOKUP($B219,SUMMARY!$A$5:$BT$4995,7,0)),"",VLOOKUP($B219,SUMMARY!$A$5:$BT$4995,7,0))</f>
        <v/>
      </c>
      <c r="H219" s="134" t="str">
        <f>IF(ISNA(VLOOKUP($B219,SUMMARY!$A$5:$BT$4995,3,0)),"",VLOOKUP($B219,SUMMARY!$A$5:$BT$4995,3,0))</f>
        <v/>
      </c>
      <c r="I219" s="140" t="str">
        <f>IF(ISNA(VLOOKUP($B219,SUMMARY!$A$5:$BT$4995,11,0)),"",VLOOKUP($B219,SUMMARY!$A$5:$BT$4995,11,0))</f>
        <v/>
      </c>
      <c r="J219" s="140" t="str">
        <f>IF(ISNA(VLOOKUP($B219,SUMMARY!$A$5:$BT$4995,22,0)),"",VLOOKUP($B219,SUMMARY!$A$5:$BT$4995,22,0))</f>
        <v/>
      </c>
      <c r="K219" s="140" t="str">
        <f>IF(ISNA(VLOOKUP($B219,SUMMARY!$A$5:$BT$4995,23,0)),"",VLOOKUP($B219,SUMMARY!$A$5:$BT$4995,23,0))</f>
        <v/>
      </c>
      <c r="L219" s="140" t="str">
        <f>IF(ISNA(VLOOKUP($B219,SUMMARY!$A$5:$BT$4995,24,0)),"",VLOOKUP($B219,SUMMARY!$A$5:$BT$4995,24,0))</f>
        <v/>
      </c>
      <c r="M219" s="96" t="s">
        <v>87</v>
      </c>
      <c r="N219" s="141">
        <f t="shared" si="38"/>
        <v>0</v>
      </c>
      <c r="O219" s="141">
        <f t="shared" ref="O219:O239" si="42">SUM(J219:L219)-N219</f>
        <v>0</v>
      </c>
      <c r="P219" s="141">
        <f t="shared" si="39"/>
        <v>0</v>
      </c>
      <c r="Q219" s="141">
        <f t="shared" si="40"/>
        <v>0</v>
      </c>
      <c r="R219" s="141">
        <f t="shared" si="41"/>
        <v>0</v>
      </c>
    </row>
    <row r="220" spans="2:18" s="93" customFormat="1" x14ac:dyDescent="0.2">
      <c r="B220" s="129"/>
      <c r="C220" s="138" t="str">
        <f>IF(ISNA(VLOOKUP($B220,SUMMARY!$A$5:$BT$4995,4,0)),"",VLOOKUP($B220,SUMMARY!$A$5:$BT$4995,4,0))</f>
        <v/>
      </c>
      <c r="D220" s="134" t="str">
        <f>IF(ISNA(VLOOKUP($B220,SUMMARY!$A$5:$BT$4995,5,0)),"",VLOOKUP($B220,SUMMARY!$A$5:$BT$4995,5,0))</f>
        <v/>
      </c>
      <c r="E220" s="134" t="str">
        <f>IF(ISNA(VLOOKUP($B220,SUMMARY!$A$5:$BT$4995,6,0)),"",VLOOKUP($B220,SUMMARY!$A$5:$BT$4995,6,0))</f>
        <v/>
      </c>
      <c r="F220" s="134" t="str">
        <f>IF(ISNA(VLOOKUP($B220,SUMMARY!$A$5:$BT$4995,10,0)),"",VLOOKUP($B220,SUMMARY!$A$5:$BT$4995,10,0))</f>
        <v/>
      </c>
      <c r="G220" s="134" t="str">
        <f>IF(ISNA(VLOOKUP($B220,SUMMARY!$A$5:$BT$4995,7,0)),"",VLOOKUP($B220,SUMMARY!$A$5:$BT$4995,7,0))</f>
        <v/>
      </c>
      <c r="H220" s="134" t="str">
        <f>IF(ISNA(VLOOKUP($B220,SUMMARY!$A$5:$BT$4995,3,0)),"",VLOOKUP($B220,SUMMARY!$A$5:$BT$4995,3,0))</f>
        <v/>
      </c>
      <c r="I220" s="140" t="str">
        <f>IF(ISNA(VLOOKUP($B220,SUMMARY!$A$5:$BT$4995,11,0)),"",VLOOKUP($B220,SUMMARY!$A$5:$BT$4995,11,0))</f>
        <v/>
      </c>
      <c r="J220" s="140" t="str">
        <f>IF(ISNA(VLOOKUP($B220,SUMMARY!$A$5:$BT$4995,22,0)),"",VLOOKUP($B220,SUMMARY!$A$5:$BT$4995,22,0))</f>
        <v/>
      </c>
      <c r="K220" s="140" t="str">
        <f>IF(ISNA(VLOOKUP($B220,SUMMARY!$A$5:$BT$4995,23,0)),"",VLOOKUP($B220,SUMMARY!$A$5:$BT$4995,23,0))</f>
        <v/>
      </c>
      <c r="L220" s="140" t="str">
        <f>IF(ISNA(VLOOKUP($B220,SUMMARY!$A$5:$BT$4995,24,0)),"",VLOOKUP($B220,SUMMARY!$A$5:$BT$4995,24,0))</f>
        <v/>
      </c>
      <c r="M220" s="96" t="s">
        <v>87</v>
      </c>
      <c r="N220" s="141">
        <f t="shared" si="38"/>
        <v>0</v>
      </c>
      <c r="O220" s="141">
        <f t="shared" si="42"/>
        <v>0</v>
      </c>
      <c r="P220" s="141">
        <f t="shared" si="39"/>
        <v>0</v>
      </c>
      <c r="Q220" s="141">
        <f t="shared" si="40"/>
        <v>0</v>
      </c>
      <c r="R220" s="141">
        <f t="shared" si="41"/>
        <v>0</v>
      </c>
    </row>
    <row r="221" spans="2:18" s="93" customFormat="1" x14ac:dyDescent="0.2">
      <c r="B221" s="129"/>
      <c r="C221" s="138" t="str">
        <f>IF(ISNA(VLOOKUP($B221,SUMMARY!$A$5:$BT$4995,4,0)),"",VLOOKUP($B221,SUMMARY!$A$5:$BT$4995,4,0))</f>
        <v/>
      </c>
      <c r="D221" s="134" t="str">
        <f>IF(ISNA(VLOOKUP($B221,SUMMARY!$A$5:$BT$4995,5,0)),"",VLOOKUP($B221,SUMMARY!$A$5:$BT$4995,5,0))</f>
        <v/>
      </c>
      <c r="E221" s="134" t="str">
        <f>IF(ISNA(VLOOKUP($B221,SUMMARY!$A$5:$BT$4995,6,0)),"",VLOOKUP($B221,SUMMARY!$A$5:$BT$4995,6,0))</f>
        <v/>
      </c>
      <c r="F221" s="134" t="str">
        <f>IF(ISNA(VLOOKUP($B221,SUMMARY!$A$5:$BT$4995,10,0)),"",VLOOKUP($B221,SUMMARY!$A$5:$BT$4995,10,0))</f>
        <v/>
      </c>
      <c r="G221" s="134" t="str">
        <f>IF(ISNA(VLOOKUP($B221,SUMMARY!$A$5:$BT$4995,7,0)),"",VLOOKUP($B221,SUMMARY!$A$5:$BT$4995,7,0))</f>
        <v/>
      </c>
      <c r="H221" s="134" t="str">
        <f>IF(ISNA(VLOOKUP($B221,SUMMARY!$A$5:$BT$4995,3,0)),"",VLOOKUP($B221,SUMMARY!$A$5:$BT$4995,3,0))</f>
        <v/>
      </c>
      <c r="I221" s="140" t="str">
        <f>IF(ISNA(VLOOKUP($B221,SUMMARY!$A$5:$BT$4995,11,0)),"",VLOOKUP($B221,SUMMARY!$A$5:$BT$4995,11,0))</f>
        <v/>
      </c>
      <c r="J221" s="140" t="str">
        <f>IF(ISNA(VLOOKUP($B221,SUMMARY!$A$5:$BT$4995,22,0)),"",VLOOKUP($B221,SUMMARY!$A$5:$BT$4995,22,0))</f>
        <v/>
      </c>
      <c r="K221" s="140" t="str">
        <f>IF(ISNA(VLOOKUP($B221,SUMMARY!$A$5:$BT$4995,23,0)),"",VLOOKUP($B221,SUMMARY!$A$5:$BT$4995,23,0))</f>
        <v/>
      </c>
      <c r="L221" s="140" t="str">
        <f>IF(ISNA(VLOOKUP($B221,SUMMARY!$A$5:$BT$4995,24,0)),"",VLOOKUP($B221,SUMMARY!$A$5:$BT$4995,24,0))</f>
        <v/>
      </c>
      <c r="M221" s="96" t="s">
        <v>87</v>
      </c>
      <c r="N221" s="141">
        <f t="shared" si="38"/>
        <v>0</v>
      </c>
      <c r="O221" s="141">
        <f t="shared" si="42"/>
        <v>0</v>
      </c>
      <c r="P221" s="141">
        <f t="shared" si="39"/>
        <v>0</v>
      </c>
      <c r="Q221" s="141">
        <f t="shared" si="40"/>
        <v>0</v>
      </c>
      <c r="R221" s="141">
        <f t="shared" si="41"/>
        <v>0</v>
      </c>
    </row>
    <row r="222" spans="2:18" s="93" customFormat="1" x14ac:dyDescent="0.2">
      <c r="B222" s="129"/>
      <c r="C222" s="138" t="str">
        <f>IF(ISNA(VLOOKUP($B222,SUMMARY!$A$5:$BT$4995,4,0)),"",VLOOKUP($B222,SUMMARY!$A$5:$BT$4995,4,0))</f>
        <v/>
      </c>
      <c r="D222" s="134" t="str">
        <f>IF(ISNA(VLOOKUP($B222,SUMMARY!$A$5:$BT$4995,5,0)),"",VLOOKUP($B222,SUMMARY!$A$5:$BT$4995,5,0))</f>
        <v/>
      </c>
      <c r="E222" s="134" t="str">
        <f>IF(ISNA(VLOOKUP($B222,SUMMARY!$A$5:$BT$4995,6,0)),"",VLOOKUP($B222,SUMMARY!$A$5:$BT$4995,6,0))</f>
        <v/>
      </c>
      <c r="F222" s="134" t="str">
        <f>IF(ISNA(VLOOKUP($B222,SUMMARY!$A$5:$BT$4995,10,0)),"",VLOOKUP($B222,SUMMARY!$A$5:$BT$4995,10,0))</f>
        <v/>
      </c>
      <c r="G222" s="134" t="str">
        <f>IF(ISNA(VLOOKUP($B222,SUMMARY!$A$5:$BT$4995,7,0)),"",VLOOKUP($B222,SUMMARY!$A$5:$BT$4995,7,0))</f>
        <v/>
      </c>
      <c r="H222" s="134" t="str">
        <f>IF(ISNA(VLOOKUP($B222,SUMMARY!$A$5:$BT$4995,3,0)),"",VLOOKUP($B222,SUMMARY!$A$5:$BT$4995,3,0))</f>
        <v/>
      </c>
      <c r="I222" s="140" t="str">
        <f>IF(ISNA(VLOOKUP($B222,SUMMARY!$A$5:$BT$4995,11,0)),"",VLOOKUP($B222,SUMMARY!$A$5:$BT$4995,11,0))</f>
        <v/>
      </c>
      <c r="J222" s="140" t="str">
        <f>IF(ISNA(VLOOKUP($B222,SUMMARY!$A$5:$BT$4995,22,0)),"",VLOOKUP($B222,SUMMARY!$A$5:$BT$4995,22,0))</f>
        <v/>
      </c>
      <c r="K222" s="140" t="str">
        <f>IF(ISNA(VLOOKUP($B222,SUMMARY!$A$5:$BT$4995,23,0)),"",VLOOKUP($B222,SUMMARY!$A$5:$BT$4995,23,0))</f>
        <v/>
      </c>
      <c r="L222" s="140" t="str">
        <f>IF(ISNA(VLOOKUP($B222,SUMMARY!$A$5:$BT$4995,24,0)),"",VLOOKUP($B222,SUMMARY!$A$5:$BT$4995,24,0))</f>
        <v/>
      </c>
      <c r="M222" s="96" t="s">
        <v>87</v>
      </c>
      <c r="N222" s="141">
        <f t="shared" si="38"/>
        <v>0</v>
      </c>
      <c r="O222" s="141">
        <f t="shared" si="42"/>
        <v>0</v>
      </c>
      <c r="P222" s="141">
        <f t="shared" si="39"/>
        <v>0</v>
      </c>
      <c r="Q222" s="141">
        <f t="shared" si="40"/>
        <v>0</v>
      </c>
      <c r="R222" s="141">
        <f t="shared" si="41"/>
        <v>0</v>
      </c>
    </row>
    <row r="223" spans="2:18" s="93" customFormat="1" x14ac:dyDescent="0.2">
      <c r="B223" s="129"/>
      <c r="C223" s="138" t="str">
        <f>IF(ISNA(VLOOKUP($B223,SUMMARY!$A$5:$BT$4995,4,0)),"",VLOOKUP($B223,SUMMARY!$A$5:$BT$4995,4,0))</f>
        <v/>
      </c>
      <c r="D223" s="134" t="str">
        <f>IF(ISNA(VLOOKUP($B223,SUMMARY!$A$5:$BT$4995,5,0)),"",VLOOKUP($B223,SUMMARY!$A$5:$BT$4995,5,0))</f>
        <v/>
      </c>
      <c r="E223" s="134" t="str">
        <f>IF(ISNA(VLOOKUP($B223,SUMMARY!$A$5:$BT$4995,6,0)),"",VLOOKUP($B223,SUMMARY!$A$5:$BT$4995,6,0))</f>
        <v/>
      </c>
      <c r="F223" s="134" t="str">
        <f>IF(ISNA(VLOOKUP($B223,SUMMARY!$A$5:$BT$4995,10,0)),"",VLOOKUP($B223,SUMMARY!$A$5:$BT$4995,10,0))</f>
        <v/>
      </c>
      <c r="G223" s="134" t="str">
        <f>IF(ISNA(VLOOKUP($B223,SUMMARY!$A$5:$BT$4995,7,0)),"",VLOOKUP($B223,SUMMARY!$A$5:$BT$4995,7,0))</f>
        <v/>
      </c>
      <c r="H223" s="134" t="str">
        <f>IF(ISNA(VLOOKUP($B223,SUMMARY!$A$5:$BT$4995,3,0)),"",VLOOKUP($B223,SUMMARY!$A$5:$BT$4995,3,0))</f>
        <v/>
      </c>
      <c r="I223" s="140" t="str">
        <f>IF(ISNA(VLOOKUP($B223,SUMMARY!$A$5:$BT$4995,11,0)),"",VLOOKUP($B223,SUMMARY!$A$5:$BT$4995,11,0))</f>
        <v/>
      </c>
      <c r="J223" s="140" t="str">
        <f>IF(ISNA(VLOOKUP($B223,SUMMARY!$A$5:$BT$4995,22,0)),"",VLOOKUP($B223,SUMMARY!$A$5:$BT$4995,22,0))</f>
        <v/>
      </c>
      <c r="K223" s="140" t="str">
        <f>IF(ISNA(VLOOKUP($B223,SUMMARY!$A$5:$BT$4995,23,0)),"",VLOOKUP($B223,SUMMARY!$A$5:$BT$4995,23,0))</f>
        <v/>
      </c>
      <c r="L223" s="140" t="str">
        <f>IF(ISNA(VLOOKUP($B223,SUMMARY!$A$5:$BT$4995,24,0)),"",VLOOKUP($B223,SUMMARY!$A$5:$BT$4995,24,0))</f>
        <v/>
      </c>
      <c r="M223" s="96" t="s">
        <v>87</v>
      </c>
      <c r="N223" s="141">
        <f t="shared" si="38"/>
        <v>0</v>
      </c>
      <c r="O223" s="141">
        <f t="shared" si="42"/>
        <v>0</v>
      </c>
      <c r="P223" s="141">
        <f t="shared" si="39"/>
        <v>0</v>
      </c>
      <c r="Q223" s="141">
        <f t="shared" si="40"/>
        <v>0</v>
      </c>
      <c r="R223" s="141">
        <f t="shared" si="41"/>
        <v>0</v>
      </c>
    </row>
    <row r="224" spans="2:18" s="93" customFormat="1" x14ac:dyDescent="0.2">
      <c r="B224" s="129"/>
      <c r="C224" s="138" t="str">
        <f>IF(ISNA(VLOOKUP($B224,SUMMARY!$A$5:$BT$4995,4,0)),"",VLOOKUP($B224,SUMMARY!$A$5:$BT$4995,4,0))</f>
        <v/>
      </c>
      <c r="D224" s="134" t="str">
        <f>IF(ISNA(VLOOKUP($B224,SUMMARY!$A$5:$BT$4995,5,0)),"",VLOOKUP($B224,SUMMARY!$A$5:$BT$4995,5,0))</f>
        <v/>
      </c>
      <c r="E224" s="134" t="str">
        <f>IF(ISNA(VLOOKUP($B224,SUMMARY!$A$5:$BT$4995,6,0)),"",VLOOKUP($B224,SUMMARY!$A$5:$BT$4995,6,0))</f>
        <v/>
      </c>
      <c r="F224" s="134" t="str">
        <f>IF(ISNA(VLOOKUP($B224,SUMMARY!$A$5:$BT$4995,10,0)),"",VLOOKUP($B224,SUMMARY!$A$5:$BT$4995,10,0))</f>
        <v/>
      </c>
      <c r="G224" s="134" t="str">
        <f>IF(ISNA(VLOOKUP($B224,SUMMARY!$A$5:$BT$4995,7,0)),"",VLOOKUP($B224,SUMMARY!$A$5:$BT$4995,7,0))</f>
        <v/>
      </c>
      <c r="H224" s="134" t="str">
        <f>IF(ISNA(VLOOKUP($B224,SUMMARY!$A$5:$BT$4995,3,0)),"",VLOOKUP($B224,SUMMARY!$A$5:$BT$4995,3,0))</f>
        <v/>
      </c>
      <c r="I224" s="140" t="str">
        <f>IF(ISNA(VLOOKUP($B224,SUMMARY!$A$5:$BT$4995,11,0)),"",VLOOKUP($B224,SUMMARY!$A$5:$BT$4995,11,0))</f>
        <v/>
      </c>
      <c r="J224" s="140" t="str">
        <f>IF(ISNA(VLOOKUP($B224,SUMMARY!$A$5:$BT$4995,22,0)),"",VLOOKUP($B224,SUMMARY!$A$5:$BT$4995,22,0))</f>
        <v/>
      </c>
      <c r="K224" s="140" t="str">
        <f>IF(ISNA(VLOOKUP($B224,SUMMARY!$A$5:$BT$4995,23,0)),"",VLOOKUP($B224,SUMMARY!$A$5:$BT$4995,23,0))</f>
        <v/>
      </c>
      <c r="L224" s="140" t="str">
        <f>IF(ISNA(VLOOKUP($B224,SUMMARY!$A$5:$BT$4995,24,0)),"",VLOOKUP($B224,SUMMARY!$A$5:$BT$4995,24,0))</f>
        <v/>
      </c>
      <c r="M224" s="96" t="s">
        <v>87</v>
      </c>
      <c r="N224" s="141">
        <f t="shared" si="38"/>
        <v>0</v>
      </c>
      <c r="O224" s="141">
        <f t="shared" si="42"/>
        <v>0</v>
      </c>
      <c r="P224" s="141">
        <f t="shared" si="39"/>
        <v>0</v>
      </c>
      <c r="Q224" s="141">
        <f t="shared" si="40"/>
        <v>0</v>
      </c>
      <c r="R224" s="141">
        <f t="shared" si="41"/>
        <v>0</v>
      </c>
    </row>
    <row r="225" spans="2:18" s="93" customFormat="1" x14ac:dyDescent="0.2">
      <c r="B225" s="129"/>
      <c r="C225" s="138" t="str">
        <f>IF(ISNA(VLOOKUP($B225,SUMMARY!$A$5:$BT$4995,4,0)),"",VLOOKUP($B225,SUMMARY!$A$5:$BT$4995,4,0))</f>
        <v/>
      </c>
      <c r="D225" s="134" t="str">
        <f>IF(ISNA(VLOOKUP($B225,SUMMARY!$A$5:$BT$4995,5,0)),"",VLOOKUP($B225,SUMMARY!$A$5:$BT$4995,5,0))</f>
        <v/>
      </c>
      <c r="E225" s="134" t="str">
        <f>IF(ISNA(VLOOKUP($B225,SUMMARY!$A$5:$BT$4995,6,0)),"",VLOOKUP($B225,SUMMARY!$A$5:$BT$4995,6,0))</f>
        <v/>
      </c>
      <c r="F225" s="134" t="str">
        <f>IF(ISNA(VLOOKUP($B225,SUMMARY!$A$5:$BT$4995,10,0)),"",VLOOKUP($B225,SUMMARY!$A$5:$BT$4995,10,0))</f>
        <v/>
      </c>
      <c r="G225" s="134" t="str">
        <f>IF(ISNA(VLOOKUP($B225,SUMMARY!$A$5:$BT$4995,7,0)),"",VLOOKUP($B225,SUMMARY!$A$5:$BT$4995,7,0))</f>
        <v/>
      </c>
      <c r="H225" s="134" t="str">
        <f>IF(ISNA(VLOOKUP($B225,SUMMARY!$A$5:$BT$4995,3,0)),"",VLOOKUP($B225,SUMMARY!$A$5:$BT$4995,3,0))</f>
        <v/>
      </c>
      <c r="I225" s="140" t="str">
        <f>IF(ISNA(VLOOKUP($B225,SUMMARY!$A$5:$BT$4995,11,0)),"",VLOOKUP($B225,SUMMARY!$A$5:$BT$4995,11,0))</f>
        <v/>
      </c>
      <c r="J225" s="140" t="str">
        <f>IF(ISNA(VLOOKUP($B225,SUMMARY!$A$5:$BT$4995,22,0)),"",VLOOKUP($B225,SUMMARY!$A$5:$BT$4995,22,0))</f>
        <v/>
      </c>
      <c r="K225" s="140" t="str">
        <f>IF(ISNA(VLOOKUP($B225,SUMMARY!$A$5:$BT$4995,23,0)),"",VLOOKUP($B225,SUMMARY!$A$5:$BT$4995,23,0))</f>
        <v/>
      </c>
      <c r="L225" s="140" t="str">
        <f>IF(ISNA(VLOOKUP($B225,SUMMARY!$A$5:$BT$4995,24,0)),"",VLOOKUP($B225,SUMMARY!$A$5:$BT$4995,24,0))</f>
        <v/>
      </c>
      <c r="M225" s="96" t="s">
        <v>87</v>
      </c>
      <c r="N225" s="141">
        <f t="shared" si="38"/>
        <v>0</v>
      </c>
      <c r="O225" s="141">
        <f t="shared" si="42"/>
        <v>0</v>
      </c>
      <c r="P225" s="141">
        <f t="shared" si="39"/>
        <v>0</v>
      </c>
      <c r="Q225" s="141">
        <f t="shared" si="40"/>
        <v>0</v>
      </c>
      <c r="R225" s="141">
        <f t="shared" si="41"/>
        <v>0</v>
      </c>
    </row>
    <row r="226" spans="2:18" s="93" customFormat="1" x14ac:dyDescent="0.2">
      <c r="B226" s="129"/>
      <c r="C226" s="138" t="str">
        <f>IF(ISNA(VLOOKUP($B226,SUMMARY!$A$5:$BT$4995,4,0)),"",VLOOKUP($B226,SUMMARY!$A$5:$BT$4995,4,0))</f>
        <v/>
      </c>
      <c r="D226" s="134" t="str">
        <f>IF(ISNA(VLOOKUP($B226,SUMMARY!$A$5:$BT$4995,5,0)),"",VLOOKUP($B226,SUMMARY!$A$5:$BT$4995,5,0))</f>
        <v/>
      </c>
      <c r="E226" s="134" t="str">
        <f>IF(ISNA(VLOOKUP($B226,SUMMARY!$A$5:$BT$4995,6,0)),"",VLOOKUP($B226,SUMMARY!$A$5:$BT$4995,6,0))</f>
        <v/>
      </c>
      <c r="F226" s="134" t="str">
        <f>IF(ISNA(VLOOKUP($B226,SUMMARY!$A$5:$BT$4995,10,0)),"",VLOOKUP($B226,SUMMARY!$A$5:$BT$4995,10,0))</f>
        <v/>
      </c>
      <c r="G226" s="134" t="str">
        <f>IF(ISNA(VLOOKUP($B226,SUMMARY!$A$5:$BT$4995,7,0)),"",VLOOKUP($B226,SUMMARY!$A$5:$BT$4995,7,0))</f>
        <v/>
      </c>
      <c r="H226" s="134" t="str">
        <f>IF(ISNA(VLOOKUP($B226,SUMMARY!$A$5:$BT$4995,3,0)),"",VLOOKUP($B226,SUMMARY!$A$5:$BT$4995,3,0))</f>
        <v/>
      </c>
      <c r="I226" s="140" t="str">
        <f>IF(ISNA(VLOOKUP($B226,SUMMARY!$A$5:$BT$4995,11,0)),"",VLOOKUP($B226,SUMMARY!$A$5:$BT$4995,11,0))</f>
        <v/>
      </c>
      <c r="J226" s="140" t="str">
        <f>IF(ISNA(VLOOKUP($B226,SUMMARY!$A$5:$BT$4995,22,0)),"",VLOOKUP($B226,SUMMARY!$A$5:$BT$4995,22,0))</f>
        <v/>
      </c>
      <c r="K226" s="140" t="str">
        <f>IF(ISNA(VLOOKUP($B226,SUMMARY!$A$5:$BT$4995,23,0)),"",VLOOKUP($B226,SUMMARY!$A$5:$BT$4995,23,0))</f>
        <v/>
      </c>
      <c r="L226" s="140" t="str">
        <f>IF(ISNA(VLOOKUP($B226,SUMMARY!$A$5:$BT$4995,24,0)),"",VLOOKUP($B226,SUMMARY!$A$5:$BT$4995,24,0))</f>
        <v/>
      </c>
      <c r="M226" s="96" t="s">
        <v>87</v>
      </c>
      <c r="N226" s="141">
        <f t="shared" si="38"/>
        <v>0</v>
      </c>
      <c r="O226" s="141">
        <f t="shared" si="42"/>
        <v>0</v>
      </c>
      <c r="P226" s="141">
        <f t="shared" si="39"/>
        <v>0</v>
      </c>
      <c r="Q226" s="141">
        <f t="shared" si="40"/>
        <v>0</v>
      </c>
      <c r="R226" s="141">
        <f t="shared" si="41"/>
        <v>0</v>
      </c>
    </row>
    <row r="227" spans="2:18" s="93" customFormat="1" x14ac:dyDescent="0.2">
      <c r="B227" s="129"/>
      <c r="C227" s="138" t="str">
        <f>IF(ISNA(VLOOKUP($B227,SUMMARY!$A$5:$BT$4995,4,0)),"",VLOOKUP($B227,SUMMARY!$A$5:$BT$4995,4,0))</f>
        <v/>
      </c>
      <c r="D227" s="134" t="str">
        <f>IF(ISNA(VLOOKUP($B227,SUMMARY!$A$5:$BT$4995,5,0)),"",VLOOKUP($B227,SUMMARY!$A$5:$BT$4995,5,0))</f>
        <v/>
      </c>
      <c r="E227" s="134" t="str">
        <f>IF(ISNA(VLOOKUP($B227,SUMMARY!$A$5:$BT$4995,6,0)),"",VLOOKUP($B227,SUMMARY!$A$5:$BT$4995,6,0))</f>
        <v/>
      </c>
      <c r="F227" s="134" t="str">
        <f>IF(ISNA(VLOOKUP($B227,SUMMARY!$A$5:$BT$4995,10,0)),"",VLOOKUP($B227,SUMMARY!$A$5:$BT$4995,10,0))</f>
        <v/>
      </c>
      <c r="G227" s="134" t="str">
        <f>IF(ISNA(VLOOKUP($B227,SUMMARY!$A$5:$BT$4995,7,0)),"",VLOOKUP($B227,SUMMARY!$A$5:$BT$4995,7,0))</f>
        <v/>
      </c>
      <c r="H227" s="134" t="str">
        <f>IF(ISNA(VLOOKUP($B227,SUMMARY!$A$5:$BT$4995,3,0)),"",VLOOKUP($B227,SUMMARY!$A$5:$BT$4995,3,0))</f>
        <v/>
      </c>
      <c r="I227" s="140" t="str">
        <f>IF(ISNA(VLOOKUP($B227,SUMMARY!$A$5:$BT$4995,11,0)),"",VLOOKUP($B227,SUMMARY!$A$5:$BT$4995,11,0))</f>
        <v/>
      </c>
      <c r="J227" s="140" t="str">
        <f>IF(ISNA(VLOOKUP($B227,SUMMARY!$A$5:$BT$4995,22,0)),"",VLOOKUP($B227,SUMMARY!$A$5:$BT$4995,22,0))</f>
        <v/>
      </c>
      <c r="K227" s="140" t="str">
        <f>IF(ISNA(VLOOKUP($B227,SUMMARY!$A$5:$BT$4995,23,0)),"",VLOOKUP($B227,SUMMARY!$A$5:$BT$4995,23,0))</f>
        <v/>
      </c>
      <c r="L227" s="140" t="str">
        <f>IF(ISNA(VLOOKUP($B227,SUMMARY!$A$5:$BT$4995,24,0)),"",VLOOKUP($B227,SUMMARY!$A$5:$BT$4995,24,0))</f>
        <v/>
      </c>
      <c r="M227" s="96" t="s">
        <v>87</v>
      </c>
      <c r="N227" s="141">
        <f t="shared" si="38"/>
        <v>0</v>
      </c>
      <c r="O227" s="141">
        <f t="shared" si="42"/>
        <v>0</v>
      </c>
      <c r="P227" s="141">
        <f t="shared" si="39"/>
        <v>0</v>
      </c>
      <c r="Q227" s="141">
        <f t="shared" si="40"/>
        <v>0</v>
      </c>
      <c r="R227" s="141">
        <f t="shared" si="41"/>
        <v>0</v>
      </c>
    </row>
    <row r="228" spans="2:18" s="93" customFormat="1" x14ac:dyDescent="0.2">
      <c r="B228" s="129"/>
      <c r="C228" s="138" t="str">
        <f>IF(ISNA(VLOOKUP($B228,SUMMARY!$A$5:$BT$4995,4,0)),"",VLOOKUP($B228,SUMMARY!$A$5:$BT$4995,4,0))</f>
        <v/>
      </c>
      <c r="D228" s="134" t="str">
        <f>IF(ISNA(VLOOKUP($B228,SUMMARY!$A$5:$BT$4995,5,0)),"",VLOOKUP($B228,SUMMARY!$A$5:$BT$4995,5,0))</f>
        <v/>
      </c>
      <c r="E228" s="134" t="str">
        <f>IF(ISNA(VLOOKUP($B228,SUMMARY!$A$5:$BT$4995,6,0)),"",VLOOKUP($B228,SUMMARY!$A$5:$BT$4995,6,0))</f>
        <v/>
      </c>
      <c r="F228" s="134" t="str">
        <f>IF(ISNA(VLOOKUP($B228,SUMMARY!$A$5:$BT$4995,10,0)),"",VLOOKUP($B228,SUMMARY!$A$5:$BT$4995,10,0))</f>
        <v/>
      </c>
      <c r="G228" s="134" t="str">
        <f>IF(ISNA(VLOOKUP($B228,SUMMARY!$A$5:$BT$4995,7,0)),"",VLOOKUP($B228,SUMMARY!$A$5:$BT$4995,7,0))</f>
        <v/>
      </c>
      <c r="H228" s="134" t="str">
        <f>IF(ISNA(VLOOKUP($B228,SUMMARY!$A$5:$BT$4995,3,0)),"",VLOOKUP($B228,SUMMARY!$A$5:$BT$4995,3,0))</f>
        <v/>
      </c>
      <c r="I228" s="140" t="str">
        <f>IF(ISNA(VLOOKUP($B228,SUMMARY!$A$5:$BT$4995,11,0)),"",VLOOKUP($B228,SUMMARY!$A$5:$BT$4995,11,0))</f>
        <v/>
      </c>
      <c r="J228" s="140" t="str">
        <f>IF(ISNA(VLOOKUP($B228,SUMMARY!$A$5:$BT$4995,22,0)),"",VLOOKUP($B228,SUMMARY!$A$5:$BT$4995,22,0))</f>
        <v/>
      </c>
      <c r="K228" s="140" t="str">
        <f>IF(ISNA(VLOOKUP($B228,SUMMARY!$A$5:$BT$4995,23,0)),"",VLOOKUP($B228,SUMMARY!$A$5:$BT$4995,23,0))</f>
        <v/>
      </c>
      <c r="L228" s="140" t="str">
        <f>IF(ISNA(VLOOKUP($B228,SUMMARY!$A$5:$BT$4995,24,0)),"",VLOOKUP($B228,SUMMARY!$A$5:$BT$4995,24,0))</f>
        <v/>
      </c>
      <c r="M228" s="96" t="s">
        <v>87</v>
      </c>
      <c r="N228" s="141">
        <f t="shared" si="38"/>
        <v>0</v>
      </c>
      <c r="O228" s="141">
        <f t="shared" si="42"/>
        <v>0</v>
      </c>
      <c r="P228" s="141">
        <f t="shared" si="39"/>
        <v>0</v>
      </c>
      <c r="Q228" s="141">
        <f t="shared" si="40"/>
        <v>0</v>
      </c>
      <c r="R228" s="141">
        <f t="shared" si="41"/>
        <v>0</v>
      </c>
    </row>
    <row r="229" spans="2:18" s="93" customFormat="1" x14ac:dyDescent="0.2">
      <c r="B229" s="129"/>
      <c r="C229" s="138" t="str">
        <f>IF(ISNA(VLOOKUP($B229,SUMMARY!$A$5:$BT$4995,4,0)),"",VLOOKUP($B229,SUMMARY!$A$5:$BT$4995,4,0))</f>
        <v/>
      </c>
      <c r="D229" s="134" t="str">
        <f>IF(ISNA(VLOOKUP($B229,SUMMARY!$A$5:$BT$4995,5,0)),"",VLOOKUP($B229,SUMMARY!$A$5:$BT$4995,5,0))</f>
        <v/>
      </c>
      <c r="E229" s="134" t="str">
        <f>IF(ISNA(VLOOKUP($B229,SUMMARY!$A$5:$BT$4995,6,0)),"",VLOOKUP($B229,SUMMARY!$A$5:$BT$4995,6,0))</f>
        <v/>
      </c>
      <c r="F229" s="134" t="str">
        <f>IF(ISNA(VLOOKUP($B229,SUMMARY!$A$5:$BT$4995,10,0)),"",VLOOKUP($B229,SUMMARY!$A$5:$BT$4995,10,0))</f>
        <v/>
      </c>
      <c r="G229" s="134" t="str">
        <f>IF(ISNA(VLOOKUP($B229,SUMMARY!$A$5:$BT$4995,7,0)),"",VLOOKUP($B229,SUMMARY!$A$5:$BT$4995,7,0))</f>
        <v/>
      </c>
      <c r="H229" s="134" t="str">
        <f>IF(ISNA(VLOOKUP($B229,SUMMARY!$A$5:$BT$4995,3,0)),"",VLOOKUP($B229,SUMMARY!$A$5:$BT$4995,3,0))</f>
        <v/>
      </c>
      <c r="I229" s="140" t="str">
        <f>IF(ISNA(VLOOKUP($B229,SUMMARY!$A$5:$BT$4995,11,0)),"",VLOOKUP($B229,SUMMARY!$A$5:$BT$4995,11,0))</f>
        <v/>
      </c>
      <c r="J229" s="140" t="str">
        <f>IF(ISNA(VLOOKUP($B229,SUMMARY!$A$5:$BT$4995,22,0)),"",VLOOKUP($B229,SUMMARY!$A$5:$BT$4995,22,0))</f>
        <v/>
      </c>
      <c r="K229" s="140" t="str">
        <f>IF(ISNA(VLOOKUP($B229,SUMMARY!$A$5:$BT$4995,23,0)),"",VLOOKUP($B229,SUMMARY!$A$5:$BT$4995,23,0))</f>
        <v/>
      </c>
      <c r="L229" s="140" t="str">
        <f>IF(ISNA(VLOOKUP($B229,SUMMARY!$A$5:$BT$4995,24,0)),"",VLOOKUP($B229,SUMMARY!$A$5:$BT$4995,24,0))</f>
        <v/>
      </c>
      <c r="M229" s="96" t="s">
        <v>87</v>
      </c>
      <c r="N229" s="141">
        <f t="shared" si="38"/>
        <v>0</v>
      </c>
      <c r="O229" s="141">
        <f t="shared" si="42"/>
        <v>0</v>
      </c>
      <c r="P229" s="141">
        <f t="shared" si="39"/>
        <v>0</v>
      </c>
      <c r="Q229" s="141">
        <f t="shared" si="40"/>
        <v>0</v>
      </c>
      <c r="R229" s="141">
        <f t="shared" si="41"/>
        <v>0</v>
      </c>
    </row>
    <row r="230" spans="2:18" s="93" customFormat="1" x14ac:dyDescent="0.2">
      <c r="B230" s="129"/>
      <c r="C230" s="138" t="str">
        <f>IF(ISNA(VLOOKUP($B230,SUMMARY!$A$5:$BT$4995,4,0)),"",VLOOKUP($B230,SUMMARY!$A$5:$BT$4995,4,0))</f>
        <v/>
      </c>
      <c r="D230" s="134" t="str">
        <f>IF(ISNA(VLOOKUP($B230,SUMMARY!$A$5:$BT$4995,5,0)),"",VLOOKUP($B230,SUMMARY!$A$5:$BT$4995,5,0))</f>
        <v/>
      </c>
      <c r="E230" s="134" t="str">
        <f>IF(ISNA(VLOOKUP($B230,SUMMARY!$A$5:$BT$4995,6,0)),"",VLOOKUP($B230,SUMMARY!$A$5:$BT$4995,6,0))</f>
        <v/>
      </c>
      <c r="F230" s="134" t="str">
        <f>IF(ISNA(VLOOKUP($B230,SUMMARY!$A$5:$BT$4995,10,0)),"",VLOOKUP($B230,SUMMARY!$A$5:$BT$4995,10,0))</f>
        <v/>
      </c>
      <c r="G230" s="134" t="str">
        <f>IF(ISNA(VLOOKUP($B230,SUMMARY!$A$5:$BT$4995,7,0)),"",VLOOKUP($B230,SUMMARY!$A$5:$BT$4995,7,0))</f>
        <v/>
      </c>
      <c r="H230" s="134" t="str">
        <f>IF(ISNA(VLOOKUP($B230,SUMMARY!$A$5:$BT$4995,3,0)),"",VLOOKUP($B230,SUMMARY!$A$5:$BT$4995,3,0))</f>
        <v/>
      </c>
      <c r="I230" s="140" t="str">
        <f>IF(ISNA(VLOOKUP($B230,SUMMARY!$A$5:$BT$4995,11,0)),"",VLOOKUP($B230,SUMMARY!$A$5:$BT$4995,11,0))</f>
        <v/>
      </c>
      <c r="J230" s="140" t="str">
        <f>IF(ISNA(VLOOKUP($B230,SUMMARY!$A$5:$BT$4995,22,0)),"",VLOOKUP($B230,SUMMARY!$A$5:$BT$4995,22,0))</f>
        <v/>
      </c>
      <c r="K230" s="140" t="str">
        <f>IF(ISNA(VLOOKUP($B230,SUMMARY!$A$5:$BT$4995,23,0)),"",VLOOKUP($B230,SUMMARY!$A$5:$BT$4995,23,0))</f>
        <v/>
      </c>
      <c r="L230" s="140" t="str">
        <f>IF(ISNA(VLOOKUP($B230,SUMMARY!$A$5:$BT$4995,24,0)),"",VLOOKUP($B230,SUMMARY!$A$5:$BT$4995,24,0))</f>
        <v/>
      </c>
      <c r="M230" s="96" t="s">
        <v>87</v>
      </c>
      <c r="N230" s="141">
        <f t="shared" si="38"/>
        <v>0</v>
      </c>
      <c r="O230" s="141">
        <f t="shared" si="42"/>
        <v>0</v>
      </c>
      <c r="P230" s="141">
        <f t="shared" si="39"/>
        <v>0</v>
      </c>
      <c r="Q230" s="141">
        <f t="shared" si="40"/>
        <v>0</v>
      </c>
      <c r="R230" s="141">
        <f t="shared" si="41"/>
        <v>0</v>
      </c>
    </row>
    <row r="231" spans="2:18" s="93" customFormat="1" x14ac:dyDescent="0.2">
      <c r="B231" s="129"/>
      <c r="C231" s="138" t="str">
        <f>IF(ISNA(VLOOKUP($B231,SUMMARY!$A$5:$BT$4995,4,0)),"",VLOOKUP($B231,SUMMARY!$A$5:$BT$4995,4,0))</f>
        <v/>
      </c>
      <c r="D231" s="134" t="str">
        <f>IF(ISNA(VLOOKUP($B231,SUMMARY!$A$5:$BT$4995,5,0)),"",VLOOKUP($B231,SUMMARY!$A$5:$BT$4995,5,0))</f>
        <v/>
      </c>
      <c r="E231" s="134" t="str">
        <f>IF(ISNA(VLOOKUP($B231,SUMMARY!$A$5:$BT$4995,6,0)),"",VLOOKUP($B231,SUMMARY!$A$5:$BT$4995,6,0))</f>
        <v/>
      </c>
      <c r="F231" s="134" t="str">
        <f>IF(ISNA(VLOOKUP($B231,SUMMARY!$A$5:$BT$4995,10,0)),"",VLOOKUP($B231,SUMMARY!$A$5:$BT$4995,10,0))</f>
        <v/>
      </c>
      <c r="G231" s="134" t="str">
        <f>IF(ISNA(VLOOKUP($B231,SUMMARY!$A$5:$BT$4995,7,0)),"",VLOOKUP($B231,SUMMARY!$A$5:$BT$4995,7,0))</f>
        <v/>
      </c>
      <c r="H231" s="134" t="str">
        <f>IF(ISNA(VLOOKUP($B231,SUMMARY!$A$5:$BT$4995,3,0)),"",VLOOKUP($B231,SUMMARY!$A$5:$BT$4995,3,0))</f>
        <v/>
      </c>
      <c r="I231" s="140" t="str">
        <f>IF(ISNA(VLOOKUP($B231,SUMMARY!$A$5:$BT$4995,11,0)),"",VLOOKUP($B231,SUMMARY!$A$5:$BT$4995,11,0))</f>
        <v/>
      </c>
      <c r="J231" s="140" t="str">
        <f>IF(ISNA(VLOOKUP($B231,SUMMARY!$A$5:$BT$4995,22,0)),"",VLOOKUP($B231,SUMMARY!$A$5:$BT$4995,22,0))</f>
        <v/>
      </c>
      <c r="K231" s="140" t="str">
        <f>IF(ISNA(VLOOKUP($B231,SUMMARY!$A$5:$BT$4995,23,0)),"",VLOOKUP($B231,SUMMARY!$A$5:$BT$4995,23,0))</f>
        <v/>
      </c>
      <c r="L231" s="140" t="str">
        <f>IF(ISNA(VLOOKUP($B231,SUMMARY!$A$5:$BT$4995,24,0)),"",VLOOKUP($B231,SUMMARY!$A$5:$BT$4995,24,0))</f>
        <v/>
      </c>
      <c r="M231" s="96" t="s">
        <v>87</v>
      </c>
      <c r="N231" s="141">
        <f t="shared" si="38"/>
        <v>0</v>
      </c>
      <c r="O231" s="141">
        <f t="shared" si="42"/>
        <v>0</v>
      </c>
      <c r="P231" s="141">
        <f t="shared" si="39"/>
        <v>0</v>
      </c>
      <c r="Q231" s="141">
        <f t="shared" si="40"/>
        <v>0</v>
      </c>
      <c r="R231" s="141">
        <f t="shared" si="41"/>
        <v>0</v>
      </c>
    </row>
    <row r="232" spans="2:18" s="93" customFormat="1" x14ac:dyDescent="0.2">
      <c r="B232" s="129"/>
      <c r="C232" s="138" t="str">
        <f>IF(ISNA(VLOOKUP($B232,SUMMARY!$A$5:$BT$4995,4,0)),"",VLOOKUP($B232,SUMMARY!$A$5:$BT$4995,4,0))</f>
        <v/>
      </c>
      <c r="D232" s="134" t="str">
        <f>IF(ISNA(VLOOKUP($B232,SUMMARY!$A$5:$BT$4995,5,0)),"",VLOOKUP($B232,SUMMARY!$A$5:$BT$4995,5,0))</f>
        <v/>
      </c>
      <c r="E232" s="134" t="str">
        <f>IF(ISNA(VLOOKUP($B232,SUMMARY!$A$5:$BT$4995,6,0)),"",VLOOKUP($B232,SUMMARY!$A$5:$BT$4995,6,0))</f>
        <v/>
      </c>
      <c r="F232" s="134" t="str">
        <f>IF(ISNA(VLOOKUP($B232,SUMMARY!$A$5:$BT$4995,10,0)),"",VLOOKUP($B232,SUMMARY!$A$5:$BT$4995,10,0))</f>
        <v/>
      </c>
      <c r="G232" s="134" t="str">
        <f>IF(ISNA(VLOOKUP($B232,SUMMARY!$A$5:$BT$4995,7,0)),"",VLOOKUP($B232,SUMMARY!$A$5:$BT$4995,7,0))</f>
        <v/>
      </c>
      <c r="H232" s="134" t="str">
        <f>IF(ISNA(VLOOKUP($B232,SUMMARY!$A$5:$BT$4995,3,0)),"",VLOOKUP($B232,SUMMARY!$A$5:$BT$4995,3,0))</f>
        <v/>
      </c>
      <c r="I232" s="140" t="str">
        <f>IF(ISNA(VLOOKUP($B232,SUMMARY!$A$5:$BT$4995,11,0)),"",VLOOKUP($B232,SUMMARY!$A$5:$BT$4995,11,0))</f>
        <v/>
      </c>
      <c r="J232" s="140" t="str">
        <f>IF(ISNA(VLOOKUP($B232,SUMMARY!$A$5:$BT$4995,22,0)),"",VLOOKUP($B232,SUMMARY!$A$5:$BT$4995,22,0))</f>
        <v/>
      </c>
      <c r="K232" s="140" t="str">
        <f>IF(ISNA(VLOOKUP($B232,SUMMARY!$A$5:$BT$4995,23,0)),"",VLOOKUP($B232,SUMMARY!$A$5:$BT$4995,23,0))</f>
        <v/>
      </c>
      <c r="L232" s="140" t="str">
        <f>IF(ISNA(VLOOKUP($B232,SUMMARY!$A$5:$BT$4995,24,0)),"",VLOOKUP($B232,SUMMARY!$A$5:$BT$4995,24,0))</f>
        <v/>
      </c>
      <c r="M232" s="96" t="s">
        <v>87</v>
      </c>
      <c r="N232" s="141">
        <f t="shared" si="38"/>
        <v>0</v>
      </c>
      <c r="O232" s="141">
        <f t="shared" si="42"/>
        <v>0</v>
      </c>
      <c r="P232" s="141">
        <f t="shared" si="39"/>
        <v>0</v>
      </c>
      <c r="Q232" s="141">
        <f t="shared" si="40"/>
        <v>0</v>
      </c>
      <c r="R232" s="141">
        <f t="shared" si="41"/>
        <v>0</v>
      </c>
    </row>
    <row r="233" spans="2:18" s="93" customFormat="1" x14ac:dyDescent="0.2">
      <c r="B233" s="129"/>
      <c r="C233" s="138" t="str">
        <f>IF(ISNA(VLOOKUP($B233,SUMMARY!$A$5:$BT$4995,4,0)),"",VLOOKUP($B233,SUMMARY!$A$5:$BT$4995,4,0))</f>
        <v/>
      </c>
      <c r="D233" s="134" t="str">
        <f>IF(ISNA(VLOOKUP($B233,SUMMARY!$A$5:$BT$4995,5,0)),"",VLOOKUP($B233,SUMMARY!$A$5:$BT$4995,5,0))</f>
        <v/>
      </c>
      <c r="E233" s="134" t="str">
        <f>IF(ISNA(VLOOKUP($B233,SUMMARY!$A$5:$BT$4995,6,0)),"",VLOOKUP($B233,SUMMARY!$A$5:$BT$4995,6,0))</f>
        <v/>
      </c>
      <c r="F233" s="134" t="str">
        <f>IF(ISNA(VLOOKUP($B233,SUMMARY!$A$5:$BT$4995,10,0)),"",VLOOKUP($B233,SUMMARY!$A$5:$BT$4995,10,0))</f>
        <v/>
      </c>
      <c r="G233" s="134" t="str">
        <f>IF(ISNA(VLOOKUP($B233,SUMMARY!$A$5:$BT$4995,7,0)),"",VLOOKUP($B233,SUMMARY!$A$5:$BT$4995,7,0))</f>
        <v/>
      </c>
      <c r="H233" s="134" t="str">
        <f>IF(ISNA(VLOOKUP($B233,SUMMARY!$A$5:$BT$4995,3,0)),"",VLOOKUP($B233,SUMMARY!$A$5:$BT$4995,3,0))</f>
        <v/>
      </c>
      <c r="I233" s="140" t="str">
        <f>IF(ISNA(VLOOKUP($B233,SUMMARY!$A$5:$BT$4995,11,0)),"",VLOOKUP($B233,SUMMARY!$A$5:$BT$4995,11,0))</f>
        <v/>
      </c>
      <c r="J233" s="140" t="str">
        <f>IF(ISNA(VLOOKUP($B233,SUMMARY!$A$5:$BT$4995,22,0)),"",VLOOKUP($B233,SUMMARY!$A$5:$BT$4995,22,0))</f>
        <v/>
      </c>
      <c r="K233" s="140" t="str">
        <f>IF(ISNA(VLOOKUP($B233,SUMMARY!$A$5:$BT$4995,23,0)),"",VLOOKUP($B233,SUMMARY!$A$5:$BT$4995,23,0))</f>
        <v/>
      </c>
      <c r="L233" s="140" t="str">
        <f>IF(ISNA(VLOOKUP($B233,SUMMARY!$A$5:$BT$4995,24,0)),"",VLOOKUP($B233,SUMMARY!$A$5:$BT$4995,24,0))</f>
        <v/>
      </c>
      <c r="M233" s="96" t="s">
        <v>87</v>
      </c>
      <c r="N233" s="141">
        <f t="shared" si="38"/>
        <v>0</v>
      </c>
      <c r="O233" s="141">
        <f t="shared" si="42"/>
        <v>0</v>
      </c>
      <c r="P233" s="141">
        <f t="shared" si="39"/>
        <v>0</v>
      </c>
      <c r="Q233" s="141">
        <f t="shared" si="40"/>
        <v>0</v>
      </c>
      <c r="R233" s="141">
        <f t="shared" si="41"/>
        <v>0</v>
      </c>
    </row>
    <row r="234" spans="2:18" s="93" customFormat="1" x14ac:dyDescent="0.2">
      <c r="B234" s="129"/>
      <c r="C234" s="138" t="str">
        <f>IF(ISNA(VLOOKUP($B234,SUMMARY!$A$5:$BT$4995,4,0)),"",VLOOKUP($B234,SUMMARY!$A$5:$BT$4995,4,0))</f>
        <v/>
      </c>
      <c r="D234" s="134" t="str">
        <f>IF(ISNA(VLOOKUP($B234,SUMMARY!$A$5:$BT$4995,5,0)),"",VLOOKUP($B234,SUMMARY!$A$5:$BT$4995,5,0))</f>
        <v/>
      </c>
      <c r="E234" s="134" t="str">
        <f>IF(ISNA(VLOOKUP($B234,SUMMARY!$A$5:$BT$4995,6,0)),"",VLOOKUP($B234,SUMMARY!$A$5:$BT$4995,6,0))</f>
        <v/>
      </c>
      <c r="F234" s="134" t="str">
        <f>IF(ISNA(VLOOKUP($B234,SUMMARY!$A$5:$BT$4995,10,0)),"",VLOOKUP($B234,SUMMARY!$A$5:$BT$4995,10,0))</f>
        <v/>
      </c>
      <c r="G234" s="134" t="str">
        <f>IF(ISNA(VLOOKUP($B234,SUMMARY!$A$5:$BT$4995,7,0)),"",VLOOKUP($B234,SUMMARY!$A$5:$BT$4995,7,0))</f>
        <v/>
      </c>
      <c r="H234" s="134" t="str">
        <f>IF(ISNA(VLOOKUP($B234,SUMMARY!$A$5:$BT$4995,3,0)),"",VLOOKUP($B234,SUMMARY!$A$5:$BT$4995,3,0))</f>
        <v/>
      </c>
      <c r="I234" s="140" t="str">
        <f>IF(ISNA(VLOOKUP($B234,SUMMARY!$A$5:$BT$4995,11,0)),"",VLOOKUP($B234,SUMMARY!$A$5:$BT$4995,11,0))</f>
        <v/>
      </c>
      <c r="J234" s="140" t="str">
        <f>IF(ISNA(VLOOKUP($B234,SUMMARY!$A$5:$BT$4995,22,0)),"",VLOOKUP($B234,SUMMARY!$A$5:$BT$4995,22,0))</f>
        <v/>
      </c>
      <c r="K234" s="140" t="str">
        <f>IF(ISNA(VLOOKUP($B234,SUMMARY!$A$5:$BT$4995,23,0)),"",VLOOKUP($B234,SUMMARY!$A$5:$BT$4995,23,0))</f>
        <v/>
      </c>
      <c r="L234" s="140" t="str">
        <f>IF(ISNA(VLOOKUP($B234,SUMMARY!$A$5:$BT$4995,24,0)),"",VLOOKUP($B234,SUMMARY!$A$5:$BT$4995,24,0))</f>
        <v/>
      </c>
      <c r="M234" s="96" t="s">
        <v>87</v>
      </c>
      <c r="N234" s="141">
        <f t="shared" si="38"/>
        <v>0</v>
      </c>
      <c r="O234" s="141">
        <f t="shared" si="42"/>
        <v>0</v>
      </c>
      <c r="P234" s="141">
        <f t="shared" si="39"/>
        <v>0</v>
      </c>
      <c r="Q234" s="141">
        <f t="shared" si="40"/>
        <v>0</v>
      </c>
      <c r="R234" s="141">
        <f t="shared" si="41"/>
        <v>0</v>
      </c>
    </row>
    <row r="235" spans="2:18" s="93" customFormat="1" x14ac:dyDescent="0.2">
      <c r="B235" s="129"/>
      <c r="C235" s="138" t="str">
        <f>IF(ISNA(VLOOKUP($B235,SUMMARY!$A$5:$BT$4995,4,0)),"",VLOOKUP($B235,SUMMARY!$A$5:$BT$4995,4,0))</f>
        <v/>
      </c>
      <c r="D235" s="134" t="str">
        <f>IF(ISNA(VLOOKUP($B235,SUMMARY!$A$5:$BT$4995,5,0)),"",VLOOKUP($B235,SUMMARY!$A$5:$BT$4995,5,0))</f>
        <v/>
      </c>
      <c r="E235" s="134" t="str">
        <f>IF(ISNA(VLOOKUP($B235,SUMMARY!$A$5:$BT$4995,6,0)),"",VLOOKUP($B235,SUMMARY!$A$5:$BT$4995,6,0))</f>
        <v/>
      </c>
      <c r="F235" s="134" t="str">
        <f>IF(ISNA(VLOOKUP($B235,SUMMARY!$A$5:$BT$4995,10,0)),"",VLOOKUP($B235,SUMMARY!$A$5:$BT$4995,10,0))</f>
        <v/>
      </c>
      <c r="G235" s="134" t="str">
        <f>IF(ISNA(VLOOKUP($B235,SUMMARY!$A$5:$BT$4995,7,0)),"",VLOOKUP($B235,SUMMARY!$A$5:$BT$4995,7,0))</f>
        <v/>
      </c>
      <c r="H235" s="134" t="str">
        <f>IF(ISNA(VLOOKUP($B235,SUMMARY!$A$5:$BT$4995,3,0)),"",VLOOKUP($B235,SUMMARY!$A$5:$BT$4995,3,0))</f>
        <v/>
      </c>
      <c r="I235" s="140" t="str">
        <f>IF(ISNA(VLOOKUP($B235,SUMMARY!$A$5:$BT$4995,11,0)),"",VLOOKUP($B235,SUMMARY!$A$5:$BT$4995,11,0))</f>
        <v/>
      </c>
      <c r="J235" s="140" t="str">
        <f>IF(ISNA(VLOOKUP($B235,SUMMARY!$A$5:$BT$4995,22,0)),"",VLOOKUP($B235,SUMMARY!$A$5:$BT$4995,22,0))</f>
        <v/>
      </c>
      <c r="K235" s="140" t="str">
        <f>IF(ISNA(VLOOKUP($B235,SUMMARY!$A$5:$BT$4995,23,0)),"",VLOOKUP($B235,SUMMARY!$A$5:$BT$4995,23,0))</f>
        <v/>
      </c>
      <c r="L235" s="140" t="str">
        <f>IF(ISNA(VLOOKUP($B235,SUMMARY!$A$5:$BT$4995,24,0)),"",VLOOKUP($B235,SUMMARY!$A$5:$BT$4995,24,0))</f>
        <v/>
      </c>
      <c r="M235" s="96" t="s">
        <v>87</v>
      </c>
      <c r="N235" s="141">
        <f t="shared" si="38"/>
        <v>0</v>
      </c>
      <c r="O235" s="141">
        <f t="shared" si="42"/>
        <v>0</v>
      </c>
      <c r="P235" s="141">
        <f t="shared" si="39"/>
        <v>0</v>
      </c>
      <c r="Q235" s="141">
        <f t="shared" si="40"/>
        <v>0</v>
      </c>
      <c r="R235" s="141">
        <f t="shared" si="41"/>
        <v>0</v>
      </c>
    </row>
    <row r="236" spans="2:18" s="93" customFormat="1" x14ac:dyDescent="0.2">
      <c r="B236" s="129"/>
      <c r="C236" s="138" t="str">
        <f>IF(ISNA(VLOOKUP($B236,SUMMARY!$A$5:$BT$4995,4,0)),"",VLOOKUP($B236,SUMMARY!$A$5:$BT$4995,4,0))</f>
        <v/>
      </c>
      <c r="D236" s="134" t="str">
        <f>IF(ISNA(VLOOKUP($B236,SUMMARY!$A$5:$BT$4995,5,0)),"",VLOOKUP($B236,SUMMARY!$A$5:$BT$4995,5,0))</f>
        <v/>
      </c>
      <c r="E236" s="134" t="str">
        <f>IF(ISNA(VLOOKUP($B236,SUMMARY!$A$5:$BT$4995,6,0)),"",VLOOKUP($B236,SUMMARY!$A$5:$BT$4995,6,0))</f>
        <v/>
      </c>
      <c r="F236" s="134" t="str">
        <f>IF(ISNA(VLOOKUP($B236,SUMMARY!$A$5:$BT$4995,10,0)),"",VLOOKUP($B236,SUMMARY!$A$5:$BT$4995,10,0))</f>
        <v/>
      </c>
      <c r="G236" s="134" t="str">
        <f>IF(ISNA(VLOOKUP($B236,SUMMARY!$A$5:$BT$4995,7,0)),"",VLOOKUP($B236,SUMMARY!$A$5:$BT$4995,7,0))</f>
        <v/>
      </c>
      <c r="H236" s="134" t="str">
        <f>IF(ISNA(VLOOKUP($B236,SUMMARY!$A$5:$BT$4995,3,0)),"",VLOOKUP($B236,SUMMARY!$A$5:$BT$4995,3,0))</f>
        <v/>
      </c>
      <c r="I236" s="140" t="str">
        <f>IF(ISNA(VLOOKUP($B236,SUMMARY!$A$5:$BT$4995,11,0)),"",VLOOKUP($B236,SUMMARY!$A$5:$BT$4995,11,0))</f>
        <v/>
      </c>
      <c r="J236" s="140" t="str">
        <f>IF(ISNA(VLOOKUP($B236,SUMMARY!$A$5:$BT$4995,22,0)),"",VLOOKUP($B236,SUMMARY!$A$5:$BT$4995,22,0))</f>
        <v/>
      </c>
      <c r="K236" s="140" t="str">
        <f>IF(ISNA(VLOOKUP($B236,SUMMARY!$A$5:$BT$4995,23,0)),"",VLOOKUP($B236,SUMMARY!$A$5:$BT$4995,23,0))</f>
        <v/>
      </c>
      <c r="L236" s="140" t="str">
        <f>IF(ISNA(VLOOKUP($B236,SUMMARY!$A$5:$BT$4995,24,0)),"",VLOOKUP($B236,SUMMARY!$A$5:$BT$4995,24,0))</f>
        <v/>
      </c>
      <c r="M236" s="96" t="s">
        <v>87</v>
      </c>
      <c r="N236" s="141">
        <f t="shared" si="38"/>
        <v>0</v>
      </c>
      <c r="O236" s="141">
        <f t="shared" si="42"/>
        <v>0</v>
      </c>
      <c r="P236" s="141">
        <f t="shared" si="39"/>
        <v>0</v>
      </c>
      <c r="Q236" s="141">
        <f t="shared" si="40"/>
        <v>0</v>
      </c>
      <c r="R236" s="141">
        <f t="shared" si="41"/>
        <v>0</v>
      </c>
    </row>
    <row r="237" spans="2:18" s="93" customFormat="1" x14ac:dyDescent="0.2">
      <c r="B237" s="129"/>
      <c r="C237" s="138" t="str">
        <f>IF(ISNA(VLOOKUP($B237,SUMMARY!$A$5:$BT$4995,4,0)),"",VLOOKUP($B237,SUMMARY!$A$5:$BT$4995,4,0))</f>
        <v/>
      </c>
      <c r="D237" s="134" t="str">
        <f>IF(ISNA(VLOOKUP($B237,SUMMARY!$A$5:$BT$4995,5,0)),"",VLOOKUP($B237,SUMMARY!$A$5:$BT$4995,5,0))</f>
        <v/>
      </c>
      <c r="E237" s="134" t="str">
        <f>IF(ISNA(VLOOKUP($B237,SUMMARY!$A$5:$BT$4995,6,0)),"",VLOOKUP($B237,SUMMARY!$A$5:$BT$4995,6,0))</f>
        <v/>
      </c>
      <c r="F237" s="134" t="str">
        <f>IF(ISNA(VLOOKUP($B237,SUMMARY!$A$5:$BT$4995,10,0)),"",VLOOKUP($B237,SUMMARY!$A$5:$BT$4995,10,0))</f>
        <v/>
      </c>
      <c r="G237" s="134" t="str">
        <f>IF(ISNA(VLOOKUP($B237,SUMMARY!$A$5:$BT$4995,7,0)),"",VLOOKUP($B237,SUMMARY!$A$5:$BT$4995,7,0))</f>
        <v/>
      </c>
      <c r="H237" s="134" t="str">
        <f>IF(ISNA(VLOOKUP($B237,SUMMARY!$A$5:$BT$4995,3,0)),"",VLOOKUP($B237,SUMMARY!$A$5:$BT$4995,3,0))</f>
        <v/>
      </c>
      <c r="I237" s="140" t="str">
        <f>IF(ISNA(VLOOKUP($B237,SUMMARY!$A$5:$BT$4995,11,0)),"",VLOOKUP($B237,SUMMARY!$A$5:$BT$4995,11,0))</f>
        <v/>
      </c>
      <c r="J237" s="140" t="str">
        <f>IF(ISNA(VLOOKUP($B237,SUMMARY!$A$5:$BT$4995,22,0)),"",VLOOKUP($B237,SUMMARY!$A$5:$BT$4995,22,0))</f>
        <v/>
      </c>
      <c r="K237" s="140" t="str">
        <f>IF(ISNA(VLOOKUP($B237,SUMMARY!$A$5:$BT$4995,23,0)),"",VLOOKUP($B237,SUMMARY!$A$5:$BT$4995,23,0))</f>
        <v/>
      </c>
      <c r="L237" s="140" t="str">
        <f>IF(ISNA(VLOOKUP($B237,SUMMARY!$A$5:$BT$4995,24,0)),"",VLOOKUP($B237,SUMMARY!$A$5:$BT$4995,24,0))</f>
        <v/>
      </c>
      <c r="M237" s="96" t="s">
        <v>87</v>
      </c>
      <c r="N237" s="141">
        <f t="shared" si="38"/>
        <v>0</v>
      </c>
      <c r="O237" s="141">
        <f t="shared" si="42"/>
        <v>0</v>
      </c>
      <c r="P237" s="141">
        <f t="shared" si="39"/>
        <v>0</v>
      </c>
      <c r="Q237" s="141">
        <f t="shared" si="40"/>
        <v>0</v>
      </c>
      <c r="R237" s="141">
        <f t="shared" si="41"/>
        <v>0</v>
      </c>
    </row>
    <row r="238" spans="2:18" s="93" customFormat="1" x14ac:dyDescent="0.2">
      <c r="B238" s="129"/>
      <c r="C238" s="138" t="str">
        <f>IF(ISNA(VLOOKUP($B238,SUMMARY!$A$5:$BT$4995,4,0)),"",VLOOKUP($B238,SUMMARY!$A$5:$BT$4995,4,0))</f>
        <v/>
      </c>
      <c r="D238" s="134" t="str">
        <f>IF(ISNA(VLOOKUP($B238,SUMMARY!$A$5:$BT$4995,5,0)),"",VLOOKUP($B238,SUMMARY!$A$5:$BT$4995,5,0))</f>
        <v/>
      </c>
      <c r="E238" s="134" t="str">
        <f>IF(ISNA(VLOOKUP($B238,SUMMARY!$A$5:$BT$4995,6,0)),"",VLOOKUP($B238,SUMMARY!$A$5:$BT$4995,6,0))</f>
        <v/>
      </c>
      <c r="F238" s="134" t="str">
        <f>IF(ISNA(VLOOKUP($B238,SUMMARY!$A$5:$BT$4995,10,0)),"",VLOOKUP($B238,SUMMARY!$A$5:$BT$4995,10,0))</f>
        <v/>
      </c>
      <c r="G238" s="134" t="str">
        <f>IF(ISNA(VLOOKUP($B238,SUMMARY!$A$5:$BT$4995,7,0)),"",VLOOKUP($B238,SUMMARY!$A$5:$BT$4995,7,0))</f>
        <v/>
      </c>
      <c r="H238" s="134" t="str">
        <f>IF(ISNA(VLOOKUP($B238,SUMMARY!$A$5:$BT$4995,3,0)),"",VLOOKUP($B238,SUMMARY!$A$5:$BT$4995,3,0))</f>
        <v/>
      </c>
      <c r="I238" s="140" t="str">
        <f>IF(ISNA(VLOOKUP($B238,SUMMARY!$A$5:$BT$4995,11,0)),"",VLOOKUP($B238,SUMMARY!$A$5:$BT$4995,11,0))</f>
        <v/>
      </c>
      <c r="J238" s="140" t="str">
        <f>IF(ISNA(VLOOKUP($B238,SUMMARY!$A$5:$BT$4995,22,0)),"",VLOOKUP($B238,SUMMARY!$A$5:$BT$4995,22,0))</f>
        <v/>
      </c>
      <c r="K238" s="140" t="str">
        <f>IF(ISNA(VLOOKUP($B238,SUMMARY!$A$5:$BT$4995,23,0)),"",VLOOKUP($B238,SUMMARY!$A$5:$BT$4995,23,0))</f>
        <v/>
      </c>
      <c r="L238" s="140" t="str">
        <f>IF(ISNA(VLOOKUP($B238,SUMMARY!$A$5:$BT$4995,24,0)),"",VLOOKUP($B238,SUMMARY!$A$5:$BT$4995,24,0))</f>
        <v/>
      </c>
      <c r="M238" s="96" t="s">
        <v>87</v>
      </c>
      <c r="N238" s="141">
        <f t="shared" si="38"/>
        <v>0</v>
      </c>
      <c r="O238" s="141">
        <f t="shared" si="42"/>
        <v>0</v>
      </c>
      <c r="P238" s="141">
        <f t="shared" si="39"/>
        <v>0</v>
      </c>
      <c r="Q238" s="141">
        <f t="shared" si="40"/>
        <v>0</v>
      </c>
      <c r="R238" s="141">
        <f t="shared" si="41"/>
        <v>0</v>
      </c>
    </row>
    <row r="239" spans="2:18" s="93" customFormat="1" x14ac:dyDescent="0.2">
      <c r="B239" s="129"/>
      <c r="C239" s="138" t="str">
        <f>IF(ISNA(VLOOKUP($B239,SUMMARY!$A$5:$BT$4995,4,0)),"",VLOOKUP($B239,SUMMARY!$A$5:$BT$4995,4,0))</f>
        <v/>
      </c>
      <c r="D239" s="134" t="str">
        <f>IF(ISNA(VLOOKUP($B239,SUMMARY!$A$5:$BT$4995,5,0)),"",VLOOKUP($B239,SUMMARY!$A$5:$BT$4995,5,0))</f>
        <v/>
      </c>
      <c r="E239" s="134" t="str">
        <f>IF(ISNA(VLOOKUP($B239,SUMMARY!$A$5:$BT$4995,6,0)),"",VLOOKUP($B239,SUMMARY!$A$5:$BT$4995,6,0))</f>
        <v/>
      </c>
      <c r="F239" s="134" t="str">
        <f>IF(ISNA(VLOOKUP($B239,SUMMARY!$A$5:$BT$4995,10,0)),"",VLOOKUP($B239,SUMMARY!$A$5:$BT$4995,10,0))</f>
        <v/>
      </c>
      <c r="G239" s="134" t="str">
        <f>IF(ISNA(VLOOKUP($B239,SUMMARY!$A$5:$BT$4995,7,0)),"",VLOOKUP($B239,SUMMARY!$A$5:$BT$4995,7,0))</f>
        <v/>
      </c>
      <c r="H239" s="134" t="str">
        <f>IF(ISNA(VLOOKUP($B239,SUMMARY!$A$5:$BT$4995,3,0)),"",VLOOKUP($B239,SUMMARY!$A$5:$BT$4995,3,0))</f>
        <v/>
      </c>
      <c r="I239" s="140" t="str">
        <f>IF(ISNA(VLOOKUP($B239,SUMMARY!$A$5:$BT$4995,11,0)),"",VLOOKUP($B239,SUMMARY!$A$5:$BT$4995,11,0))</f>
        <v/>
      </c>
      <c r="J239" s="140" t="str">
        <f>IF(ISNA(VLOOKUP($B239,SUMMARY!$A$5:$BT$4995,22,0)),"",VLOOKUP($B239,SUMMARY!$A$5:$BT$4995,22,0))</f>
        <v/>
      </c>
      <c r="K239" s="140" t="str">
        <f>IF(ISNA(VLOOKUP($B239,SUMMARY!$A$5:$BT$4995,23,0)),"",VLOOKUP($B239,SUMMARY!$A$5:$BT$4995,23,0))</f>
        <v/>
      </c>
      <c r="L239" s="140" t="str">
        <f>IF(ISNA(VLOOKUP($B239,SUMMARY!$A$5:$BT$4995,24,0)),"",VLOOKUP($B239,SUMMARY!$A$5:$BT$4995,24,0))</f>
        <v/>
      </c>
      <c r="M239" s="96" t="s">
        <v>87</v>
      </c>
      <c r="N239" s="141">
        <f t="shared" si="38"/>
        <v>0</v>
      </c>
      <c r="O239" s="141">
        <f t="shared" si="42"/>
        <v>0</v>
      </c>
      <c r="P239" s="141">
        <f t="shared" si="39"/>
        <v>0</v>
      </c>
      <c r="Q239" s="141">
        <f t="shared" si="40"/>
        <v>0</v>
      </c>
      <c r="R239" s="141">
        <f t="shared" si="41"/>
        <v>0</v>
      </c>
    </row>
    <row r="240" spans="2:18" s="93" customFormat="1" x14ac:dyDescent="0.2">
      <c r="B240" s="129"/>
      <c r="C240" s="400" t="s">
        <v>110</v>
      </c>
      <c r="D240" s="401"/>
      <c r="E240" s="401"/>
      <c r="F240" s="401"/>
      <c r="G240" s="402"/>
      <c r="H240" s="157" t="s">
        <v>109</v>
      </c>
      <c r="I240" s="136">
        <f>SUM(I216:I239)</f>
        <v>0</v>
      </c>
      <c r="J240" s="136"/>
      <c r="K240" s="136"/>
      <c r="L240" s="136">
        <f>SUM(L216:L239)</f>
        <v>0</v>
      </c>
      <c r="M240" s="137"/>
      <c r="N240" s="136">
        <f>SUM(N216:N239)</f>
        <v>0</v>
      </c>
      <c r="O240" s="136">
        <f>SUM(O216:O239)</f>
        <v>0</v>
      </c>
      <c r="P240" s="136">
        <f>SUM(P216:P239)</f>
        <v>0</v>
      </c>
      <c r="Q240" s="136">
        <f>SUM(Q216:Q239)</f>
        <v>0</v>
      </c>
      <c r="R240" s="136">
        <f>SUM(R216:R239)</f>
        <v>0</v>
      </c>
    </row>
    <row r="241" spans="2:18" s="93" customFormat="1" x14ac:dyDescent="0.2">
      <c r="B241" s="129"/>
      <c r="C241" s="138" t="str">
        <f>IF(ISNA(VLOOKUP($B241,SUMMARY!$A$5:$BT$4995,4,0)),"",VLOOKUP($B241,SUMMARY!$A$5:$BT$4995,4,0))</f>
        <v/>
      </c>
      <c r="D241" s="134" t="str">
        <f>IF(ISNA(VLOOKUP($B241,SUMMARY!$A$5:$BT$4995,5,0)),"",VLOOKUP($B241,SUMMARY!$A$5:$BT$4995,5,0))</f>
        <v/>
      </c>
      <c r="E241" s="134" t="str">
        <f>IF(ISNA(VLOOKUP($B241,SUMMARY!$A$5:$BT$4995,6,0)),"",VLOOKUP($B241,SUMMARY!$A$5:$BT$4995,6,0))</f>
        <v/>
      </c>
      <c r="F241" s="134" t="str">
        <f>IF(ISNA(VLOOKUP($B241,SUMMARY!$A$5:$BT$4995,10,0)),"",VLOOKUP($B241,SUMMARY!$A$5:$BT$4995,10,0))</f>
        <v/>
      </c>
      <c r="G241" s="134" t="str">
        <f>IF(ISNA(VLOOKUP($B241,SUMMARY!$A$5:$BT$4995,7,0)),"",VLOOKUP($B241,SUMMARY!$A$5:$BT$4995,7,0))</f>
        <v/>
      </c>
      <c r="H241" s="134" t="str">
        <f>IF(ISNA(VLOOKUP($B241,SUMMARY!$A$5:$BT$4995,3,0)),"",VLOOKUP($B241,SUMMARY!$A$5:$BT$4995,3,0))</f>
        <v/>
      </c>
      <c r="I241" s="140" t="str">
        <f>IF(ISNA(VLOOKUP($B241,SUMMARY!$A$5:$BT$4995,11,0)),"",VLOOKUP($B241,SUMMARY!$A$5:$BT$4995,11,0))</f>
        <v/>
      </c>
      <c r="J241" s="140" t="str">
        <f>IF(ISNA(VLOOKUP($B241,SUMMARY!$A$5:$BT$4995,22,0)),"",VLOOKUP($B241,SUMMARY!$A$5:$BT$4995,22,0))</f>
        <v/>
      </c>
      <c r="K241" s="140" t="str">
        <f>IF(ISNA(VLOOKUP($B241,SUMMARY!$A$5:$BT$4995,23,0)),"",VLOOKUP($B241,SUMMARY!$A$5:$BT$4995,23,0))</f>
        <v/>
      </c>
      <c r="L241" s="140" t="str">
        <f>IF(ISNA(VLOOKUP($B241,SUMMARY!$A$5:$BT$4995,24,0)),"",VLOOKUP($B241,SUMMARY!$A$5:$BT$4995,24,0))</f>
        <v/>
      </c>
      <c r="M241" s="96" t="s">
        <v>87</v>
      </c>
      <c r="N241" s="141">
        <f>IF(M241="F",0,SUM(J241:L241)*$R$9)</f>
        <v>0</v>
      </c>
      <c r="O241" s="141">
        <f>SUM(J241:L241)-N241</f>
        <v>0</v>
      </c>
      <c r="P241" s="141">
        <f>ROUND(O241*12/12.36,0)</f>
        <v>0</v>
      </c>
      <c r="Q241" s="141">
        <f>+P241*2%</f>
        <v>0</v>
      </c>
      <c r="R241" s="141">
        <f>+P241*1%</f>
        <v>0</v>
      </c>
    </row>
    <row r="242" spans="2:18" s="93" customFormat="1" x14ac:dyDescent="0.2">
      <c r="B242" s="129"/>
      <c r="C242" s="138" t="str">
        <f>IF(ISNA(VLOOKUP($B242,SUMMARY!$A$5:$BT$4995,4,0)),"",VLOOKUP($B242,SUMMARY!$A$5:$BT$4995,4,0))</f>
        <v/>
      </c>
      <c r="D242" s="134" t="str">
        <f>IF(ISNA(VLOOKUP($B242,SUMMARY!$A$5:$BT$4995,5,0)),"",VLOOKUP($B242,SUMMARY!$A$5:$BT$4995,5,0))</f>
        <v/>
      </c>
      <c r="E242" s="134" t="str">
        <f>IF(ISNA(VLOOKUP($B242,SUMMARY!$A$5:$BT$4995,6,0)),"",VLOOKUP($B242,SUMMARY!$A$5:$BT$4995,6,0))</f>
        <v/>
      </c>
      <c r="F242" s="134" t="str">
        <f>IF(ISNA(VLOOKUP($B242,SUMMARY!$A$5:$BT$4995,10,0)),"",VLOOKUP($B242,SUMMARY!$A$5:$BT$4995,10,0))</f>
        <v/>
      </c>
      <c r="G242" s="134" t="str">
        <f>IF(ISNA(VLOOKUP($B242,SUMMARY!$A$5:$BT$4995,7,0)),"",VLOOKUP($B242,SUMMARY!$A$5:$BT$4995,7,0))</f>
        <v/>
      </c>
      <c r="H242" s="134" t="str">
        <f>IF(ISNA(VLOOKUP($B242,SUMMARY!$A$5:$BT$4995,3,0)),"",VLOOKUP($B242,SUMMARY!$A$5:$BT$4995,3,0))</f>
        <v/>
      </c>
      <c r="I242" s="140" t="str">
        <f>IF(ISNA(VLOOKUP($B242,SUMMARY!$A$5:$BT$4995,11,0)),"",VLOOKUP($B242,SUMMARY!$A$5:$BT$4995,11,0))</f>
        <v/>
      </c>
      <c r="J242" s="140" t="str">
        <f>IF(ISNA(VLOOKUP($B242,SUMMARY!$A$5:$BT$4995,22,0)),"",VLOOKUP($B242,SUMMARY!$A$5:$BT$4995,22,0))</f>
        <v/>
      </c>
      <c r="K242" s="140" t="str">
        <f>IF(ISNA(VLOOKUP($B242,SUMMARY!$A$5:$BT$4995,23,0)),"",VLOOKUP($B242,SUMMARY!$A$5:$BT$4995,23,0))</f>
        <v/>
      </c>
      <c r="L242" s="140" t="str">
        <f>IF(ISNA(VLOOKUP($B242,SUMMARY!$A$5:$BT$4995,24,0)),"",VLOOKUP($B242,SUMMARY!$A$5:$BT$4995,24,0))</f>
        <v/>
      </c>
      <c r="M242" s="96" t="s">
        <v>87</v>
      </c>
      <c r="N242" s="141">
        <f t="shared" ref="N242:N264" si="43">IF(M242="F",0,SUM(J242:L242)*$R$9)</f>
        <v>0</v>
      </c>
      <c r="O242" s="141">
        <f>SUM(J242:L242)-N242</f>
        <v>0</v>
      </c>
      <c r="P242" s="141">
        <f t="shared" ref="P242:P264" si="44">ROUND(O242*12/12.36,0)</f>
        <v>0</v>
      </c>
      <c r="Q242" s="141">
        <f t="shared" ref="Q242:Q264" si="45">+P242*2%</f>
        <v>0</v>
      </c>
      <c r="R242" s="141">
        <f t="shared" ref="R242:R264" si="46">+P242*1%</f>
        <v>0</v>
      </c>
    </row>
    <row r="243" spans="2:18" s="93" customFormat="1" x14ac:dyDescent="0.2">
      <c r="B243" s="129"/>
      <c r="C243" s="138" t="str">
        <f>IF(ISNA(VLOOKUP($B243,SUMMARY!$A$5:$BT$4995,4,0)),"",VLOOKUP($B243,SUMMARY!$A$5:$BT$4995,4,0))</f>
        <v/>
      </c>
      <c r="D243" s="134" t="str">
        <f>IF(ISNA(VLOOKUP($B243,SUMMARY!$A$5:$BT$4995,5,0)),"",VLOOKUP($B243,SUMMARY!$A$5:$BT$4995,5,0))</f>
        <v/>
      </c>
      <c r="E243" s="134" t="str">
        <f>IF(ISNA(VLOOKUP($B243,SUMMARY!$A$5:$BT$4995,6,0)),"",VLOOKUP($B243,SUMMARY!$A$5:$BT$4995,6,0))</f>
        <v/>
      </c>
      <c r="F243" s="134" t="str">
        <f>IF(ISNA(VLOOKUP($B243,SUMMARY!$A$5:$BT$4995,10,0)),"",VLOOKUP($B243,SUMMARY!$A$5:$BT$4995,10,0))</f>
        <v/>
      </c>
      <c r="G243" s="134" t="str">
        <f>IF(ISNA(VLOOKUP($B243,SUMMARY!$A$5:$BT$4995,7,0)),"",VLOOKUP($B243,SUMMARY!$A$5:$BT$4995,7,0))</f>
        <v/>
      </c>
      <c r="H243" s="134" t="str">
        <f>IF(ISNA(VLOOKUP($B243,SUMMARY!$A$5:$BT$4995,3,0)),"",VLOOKUP($B243,SUMMARY!$A$5:$BT$4995,3,0))</f>
        <v/>
      </c>
      <c r="I243" s="140" t="str">
        <f>IF(ISNA(VLOOKUP($B243,SUMMARY!$A$5:$BT$4995,11,0)),"",VLOOKUP($B243,SUMMARY!$A$5:$BT$4995,11,0))</f>
        <v/>
      </c>
      <c r="J243" s="140" t="str">
        <f>IF(ISNA(VLOOKUP($B243,SUMMARY!$A$5:$BT$4995,22,0)),"",VLOOKUP($B243,SUMMARY!$A$5:$BT$4995,22,0))</f>
        <v/>
      </c>
      <c r="K243" s="140" t="str">
        <f>IF(ISNA(VLOOKUP($B243,SUMMARY!$A$5:$BT$4995,23,0)),"",VLOOKUP($B243,SUMMARY!$A$5:$BT$4995,23,0))</f>
        <v/>
      </c>
      <c r="L243" s="140" t="str">
        <f>IF(ISNA(VLOOKUP($B243,SUMMARY!$A$5:$BT$4995,24,0)),"",VLOOKUP($B243,SUMMARY!$A$5:$BT$4995,24,0))</f>
        <v/>
      </c>
      <c r="M243" s="96" t="s">
        <v>87</v>
      </c>
      <c r="N243" s="141">
        <f t="shared" si="43"/>
        <v>0</v>
      </c>
      <c r="O243" s="141">
        <f>SUM(J243:L243)-N243</f>
        <v>0</v>
      </c>
      <c r="P243" s="141">
        <f t="shared" si="44"/>
        <v>0</v>
      </c>
      <c r="Q243" s="141">
        <f t="shared" si="45"/>
        <v>0</v>
      </c>
      <c r="R243" s="141">
        <f t="shared" si="46"/>
        <v>0</v>
      </c>
    </row>
    <row r="244" spans="2:18" s="93" customFormat="1" x14ac:dyDescent="0.2">
      <c r="B244" s="129"/>
      <c r="C244" s="138" t="str">
        <f>IF(ISNA(VLOOKUP($B244,SUMMARY!$A$5:$BT$4995,4,0)),"",VLOOKUP($B244,SUMMARY!$A$5:$BT$4995,4,0))</f>
        <v/>
      </c>
      <c r="D244" s="134" t="str">
        <f>IF(ISNA(VLOOKUP($B244,SUMMARY!$A$5:$BT$4995,5,0)),"",VLOOKUP($B244,SUMMARY!$A$5:$BT$4995,5,0))</f>
        <v/>
      </c>
      <c r="E244" s="134" t="str">
        <f>IF(ISNA(VLOOKUP($B244,SUMMARY!$A$5:$BT$4995,6,0)),"",VLOOKUP($B244,SUMMARY!$A$5:$BT$4995,6,0))</f>
        <v/>
      </c>
      <c r="F244" s="134" t="str">
        <f>IF(ISNA(VLOOKUP($B244,SUMMARY!$A$5:$BT$4995,10,0)),"",VLOOKUP($B244,SUMMARY!$A$5:$BT$4995,10,0))</f>
        <v/>
      </c>
      <c r="G244" s="134" t="str">
        <f>IF(ISNA(VLOOKUP($B244,SUMMARY!$A$5:$BT$4995,7,0)),"",VLOOKUP($B244,SUMMARY!$A$5:$BT$4995,7,0))</f>
        <v/>
      </c>
      <c r="H244" s="134" t="str">
        <f>IF(ISNA(VLOOKUP($B244,SUMMARY!$A$5:$BT$4995,3,0)),"",VLOOKUP($B244,SUMMARY!$A$5:$BT$4995,3,0))</f>
        <v/>
      </c>
      <c r="I244" s="140" t="str">
        <f>IF(ISNA(VLOOKUP($B244,SUMMARY!$A$5:$BT$4995,11,0)),"",VLOOKUP($B244,SUMMARY!$A$5:$BT$4995,11,0))</f>
        <v/>
      </c>
      <c r="J244" s="140" t="str">
        <f>IF(ISNA(VLOOKUP($B244,SUMMARY!$A$5:$BT$4995,22,0)),"",VLOOKUP($B244,SUMMARY!$A$5:$BT$4995,22,0))</f>
        <v/>
      </c>
      <c r="K244" s="140" t="str">
        <f>IF(ISNA(VLOOKUP($B244,SUMMARY!$A$5:$BT$4995,23,0)),"",VLOOKUP($B244,SUMMARY!$A$5:$BT$4995,23,0))</f>
        <v/>
      </c>
      <c r="L244" s="140" t="str">
        <f>IF(ISNA(VLOOKUP($B244,SUMMARY!$A$5:$BT$4995,24,0)),"",VLOOKUP($B244,SUMMARY!$A$5:$BT$4995,24,0))</f>
        <v/>
      </c>
      <c r="M244" s="96" t="s">
        <v>87</v>
      </c>
      <c r="N244" s="141">
        <f t="shared" si="43"/>
        <v>0</v>
      </c>
      <c r="O244" s="141">
        <f t="shared" ref="O244:O264" si="47">SUM(J244:L244)-N244</f>
        <v>0</v>
      </c>
      <c r="P244" s="141">
        <f t="shared" si="44"/>
        <v>0</v>
      </c>
      <c r="Q244" s="141">
        <f t="shared" si="45"/>
        <v>0</v>
      </c>
      <c r="R244" s="141">
        <f t="shared" si="46"/>
        <v>0</v>
      </c>
    </row>
    <row r="245" spans="2:18" s="93" customFormat="1" x14ac:dyDescent="0.2">
      <c r="B245" s="129"/>
      <c r="C245" s="138" t="str">
        <f>IF(ISNA(VLOOKUP($B245,SUMMARY!$A$5:$BT$4995,4,0)),"",VLOOKUP($B245,SUMMARY!$A$5:$BT$4995,4,0))</f>
        <v/>
      </c>
      <c r="D245" s="134" t="str">
        <f>IF(ISNA(VLOOKUP($B245,SUMMARY!$A$5:$BT$4995,5,0)),"",VLOOKUP($B245,SUMMARY!$A$5:$BT$4995,5,0))</f>
        <v/>
      </c>
      <c r="E245" s="134" t="str">
        <f>IF(ISNA(VLOOKUP($B245,SUMMARY!$A$5:$BT$4995,6,0)),"",VLOOKUP($B245,SUMMARY!$A$5:$BT$4995,6,0))</f>
        <v/>
      </c>
      <c r="F245" s="134" t="str">
        <f>IF(ISNA(VLOOKUP($B245,SUMMARY!$A$5:$BT$4995,10,0)),"",VLOOKUP($B245,SUMMARY!$A$5:$BT$4995,10,0))</f>
        <v/>
      </c>
      <c r="G245" s="134" t="str">
        <f>IF(ISNA(VLOOKUP($B245,SUMMARY!$A$5:$BT$4995,7,0)),"",VLOOKUP($B245,SUMMARY!$A$5:$BT$4995,7,0))</f>
        <v/>
      </c>
      <c r="H245" s="134" t="str">
        <f>IF(ISNA(VLOOKUP($B245,SUMMARY!$A$5:$BT$4995,3,0)),"",VLOOKUP($B245,SUMMARY!$A$5:$BT$4995,3,0))</f>
        <v/>
      </c>
      <c r="I245" s="140" t="str">
        <f>IF(ISNA(VLOOKUP($B245,SUMMARY!$A$5:$BT$4995,11,0)),"",VLOOKUP($B245,SUMMARY!$A$5:$BT$4995,11,0))</f>
        <v/>
      </c>
      <c r="J245" s="140" t="str">
        <f>IF(ISNA(VLOOKUP($B245,SUMMARY!$A$5:$BT$4995,22,0)),"",VLOOKUP($B245,SUMMARY!$A$5:$BT$4995,22,0))</f>
        <v/>
      </c>
      <c r="K245" s="140" t="str">
        <f>IF(ISNA(VLOOKUP($B245,SUMMARY!$A$5:$BT$4995,23,0)),"",VLOOKUP($B245,SUMMARY!$A$5:$BT$4995,23,0))</f>
        <v/>
      </c>
      <c r="L245" s="140" t="str">
        <f>IF(ISNA(VLOOKUP($B245,SUMMARY!$A$5:$BT$4995,24,0)),"",VLOOKUP($B245,SUMMARY!$A$5:$BT$4995,24,0))</f>
        <v/>
      </c>
      <c r="M245" s="96" t="s">
        <v>87</v>
      </c>
      <c r="N245" s="141">
        <f t="shared" si="43"/>
        <v>0</v>
      </c>
      <c r="O245" s="141">
        <f t="shared" si="47"/>
        <v>0</v>
      </c>
      <c r="P245" s="141">
        <f t="shared" si="44"/>
        <v>0</v>
      </c>
      <c r="Q245" s="141">
        <f t="shared" si="45"/>
        <v>0</v>
      </c>
      <c r="R245" s="141">
        <f t="shared" si="46"/>
        <v>0</v>
      </c>
    </row>
    <row r="246" spans="2:18" s="93" customFormat="1" x14ac:dyDescent="0.2">
      <c r="B246" s="129"/>
      <c r="C246" s="138" t="str">
        <f>IF(ISNA(VLOOKUP($B246,SUMMARY!$A$5:$BT$4995,4,0)),"",VLOOKUP($B246,SUMMARY!$A$5:$BT$4995,4,0))</f>
        <v/>
      </c>
      <c r="D246" s="134" t="str">
        <f>IF(ISNA(VLOOKUP($B246,SUMMARY!$A$5:$BT$4995,5,0)),"",VLOOKUP($B246,SUMMARY!$A$5:$BT$4995,5,0))</f>
        <v/>
      </c>
      <c r="E246" s="134" t="str">
        <f>IF(ISNA(VLOOKUP($B246,SUMMARY!$A$5:$BT$4995,6,0)),"",VLOOKUP($B246,SUMMARY!$A$5:$BT$4995,6,0))</f>
        <v/>
      </c>
      <c r="F246" s="134" t="str">
        <f>IF(ISNA(VLOOKUP($B246,SUMMARY!$A$5:$BT$4995,10,0)),"",VLOOKUP($B246,SUMMARY!$A$5:$BT$4995,10,0))</f>
        <v/>
      </c>
      <c r="G246" s="134" t="str">
        <f>IF(ISNA(VLOOKUP($B246,SUMMARY!$A$5:$BT$4995,7,0)),"",VLOOKUP($B246,SUMMARY!$A$5:$BT$4995,7,0))</f>
        <v/>
      </c>
      <c r="H246" s="134" t="str">
        <f>IF(ISNA(VLOOKUP($B246,SUMMARY!$A$5:$BT$4995,3,0)),"",VLOOKUP($B246,SUMMARY!$A$5:$BT$4995,3,0))</f>
        <v/>
      </c>
      <c r="I246" s="140" t="str">
        <f>IF(ISNA(VLOOKUP($B246,SUMMARY!$A$5:$BT$4995,11,0)),"",VLOOKUP($B246,SUMMARY!$A$5:$BT$4995,11,0))</f>
        <v/>
      </c>
      <c r="J246" s="140" t="str">
        <f>IF(ISNA(VLOOKUP($B246,SUMMARY!$A$5:$BT$4995,22,0)),"",VLOOKUP($B246,SUMMARY!$A$5:$BT$4995,22,0))</f>
        <v/>
      </c>
      <c r="K246" s="140" t="str">
        <f>IF(ISNA(VLOOKUP($B246,SUMMARY!$A$5:$BT$4995,23,0)),"",VLOOKUP($B246,SUMMARY!$A$5:$BT$4995,23,0))</f>
        <v/>
      </c>
      <c r="L246" s="140" t="str">
        <f>IF(ISNA(VLOOKUP($B246,SUMMARY!$A$5:$BT$4995,24,0)),"",VLOOKUP($B246,SUMMARY!$A$5:$BT$4995,24,0))</f>
        <v/>
      </c>
      <c r="M246" s="96" t="s">
        <v>87</v>
      </c>
      <c r="N246" s="141">
        <f t="shared" si="43"/>
        <v>0</v>
      </c>
      <c r="O246" s="141">
        <f t="shared" si="47"/>
        <v>0</v>
      </c>
      <c r="P246" s="141">
        <f t="shared" si="44"/>
        <v>0</v>
      </c>
      <c r="Q246" s="141">
        <f t="shared" si="45"/>
        <v>0</v>
      </c>
      <c r="R246" s="141">
        <f t="shared" si="46"/>
        <v>0</v>
      </c>
    </row>
    <row r="247" spans="2:18" s="93" customFormat="1" x14ac:dyDescent="0.2">
      <c r="B247" s="129"/>
      <c r="C247" s="138" t="str">
        <f>IF(ISNA(VLOOKUP($B247,SUMMARY!$A$5:$BT$4995,4,0)),"",VLOOKUP($B247,SUMMARY!$A$5:$BT$4995,4,0))</f>
        <v/>
      </c>
      <c r="D247" s="134" t="str">
        <f>IF(ISNA(VLOOKUP($B247,SUMMARY!$A$5:$BT$4995,5,0)),"",VLOOKUP($B247,SUMMARY!$A$5:$BT$4995,5,0))</f>
        <v/>
      </c>
      <c r="E247" s="134" t="str">
        <f>IF(ISNA(VLOOKUP($B247,SUMMARY!$A$5:$BT$4995,6,0)),"",VLOOKUP($B247,SUMMARY!$A$5:$BT$4995,6,0))</f>
        <v/>
      </c>
      <c r="F247" s="134" t="str">
        <f>IF(ISNA(VLOOKUP($B247,SUMMARY!$A$5:$BT$4995,10,0)),"",VLOOKUP($B247,SUMMARY!$A$5:$BT$4995,10,0))</f>
        <v/>
      </c>
      <c r="G247" s="134" t="str">
        <f>IF(ISNA(VLOOKUP($B247,SUMMARY!$A$5:$BT$4995,7,0)),"",VLOOKUP($B247,SUMMARY!$A$5:$BT$4995,7,0))</f>
        <v/>
      </c>
      <c r="H247" s="134" t="str">
        <f>IF(ISNA(VLOOKUP($B247,SUMMARY!$A$5:$BT$4995,3,0)),"",VLOOKUP($B247,SUMMARY!$A$5:$BT$4995,3,0))</f>
        <v/>
      </c>
      <c r="I247" s="140" t="str">
        <f>IF(ISNA(VLOOKUP($B247,SUMMARY!$A$5:$BT$4995,11,0)),"",VLOOKUP($B247,SUMMARY!$A$5:$BT$4995,11,0))</f>
        <v/>
      </c>
      <c r="J247" s="140" t="str">
        <f>IF(ISNA(VLOOKUP($B247,SUMMARY!$A$5:$BT$4995,22,0)),"",VLOOKUP($B247,SUMMARY!$A$5:$BT$4995,22,0))</f>
        <v/>
      </c>
      <c r="K247" s="140" t="str">
        <f>IF(ISNA(VLOOKUP($B247,SUMMARY!$A$5:$BT$4995,23,0)),"",VLOOKUP($B247,SUMMARY!$A$5:$BT$4995,23,0))</f>
        <v/>
      </c>
      <c r="L247" s="140" t="str">
        <f>IF(ISNA(VLOOKUP($B247,SUMMARY!$A$5:$BT$4995,24,0)),"",VLOOKUP($B247,SUMMARY!$A$5:$BT$4995,24,0))</f>
        <v/>
      </c>
      <c r="M247" s="96" t="s">
        <v>87</v>
      </c>
      <c r="N247" s="141">
        <f t="shared" si="43"/>
        <v>0</v>
      </c>
      <c r="O247" s="141">
        <f t="shared" si="47"/>
        <v>0</v>
      </c>
      <c r="P247" s="141">
        <f t="shared" si="44"/>
        <v>0</v>
      </c>
      <c r="Q247" s="141">
        <f t="shared" si="45"/>
        <v>0</v>
      </c>
      <c r="R247" s="141">
        <f t="shared" si="46"/>
        <v>0</v>
      </c>
    </row>
    <row r="248" spans="2:18" s="93" customFormat="1" x14ac:dyDescent="0.2">
      <c r="B248" s="129"/>
      <c r="C248" s="138" t="str">
        <f>IF(ISNA(VLOOKUP($B248,SUMMARY!$A$5:$BT$4995,4,0)),"",VLOOKUP($B248,SUMMARY!$A$5:$BT$4995,4,0))</f>
        <v/>
      </c>
      <c r="D248" s="134" t="str">
        <f>IF(ISNA(VLOOKUP($B248,SUMMARY!$A$5:$BT$4995,5,0)),"",VLOOKUP($B248,SUMMARY!$A$5:$BT$4995,5,0))</f>
        <v/>
      </c>
      <c r="E248" s="134" t="str">
        <f>IF(ISNA(VLOOKUP($B248,SUMMARY!$A$5:$BT$4995,6,0)),"",VLOOKUP($B248,SUMMARY!$A$5:$BT$4995,6,0))</f>
        <v/>
      </c>
      <c r="F248" s="134" t="str">
        <f>IF(ISNA(VLOOKUP($B248,SUMMARY!$A$5:$BT$4995,10,0)),"",VLOOKUP($B248,SUMMARY!$A$5:$BT$4995,10,0))</f>
        <v/>
      </c>
      <c r="G248" s="134" t="str">
        <f>IF(ISNA(VLOOKUP($B248,SUMMARY!$A$5:$BT$4995,7,0)),"",VLOOKUP($B248,SUMMARY!$A$5:$BT$4995,7,0))</f>
        <v/>
      </c>
      <c r="H248" s="134" t="str">
        <f>IF(ISNA(VLOOKUP($B248,SUMMARY!$A$5:$BT$4995,3,0)),"",VLOOKUP($B248,SUMMARY!$A$5:$BT$4995,3,0))</f>
        <v/>
      </c>
      <c r="I248" s="140" t="str">
        <f>IF(ISNA(VLOOKUP($B248,SUMMARY!$A$5:$BT$4995,11,0)),"",VLOOKUP($B248,SUMMARY!$A$5:$BT$4995,11,0))</f>
        <v/>
      </c>
      <c r="J248" s="140" t="str">
        <f>IF(ISNA(VLOOKUP($B248,SUMMARY!$A$5:$BT$4995,22,0)),"",VLOOKUP($B248,SUMMARY!$A$5:$BT$4995,22,0))</f>
        <v/>
      </c>
      <c r="K248" s="140" t="str">
        <f>IF(ISNA(VLOOKUP($B248,SUMMARY!$A$5:$BT$4995,23,0)),"",VLOOKUP($B248,SUMMARY!$A$5:$BT$4995,23,0))</f>
        <v/>
      </c>
      <c r="L248" s="140" t="str">
        <f>IF(ISNA(VLOOKUP($B248,SUMMARY!$A$5:$BT$4995,24,0)),"",VLOOKUP($B248,SUMMARY!$A$5:$BT$4995,24,0))</f>
        <v/>
      </c>
      <c r="M248" s="96" t="s">
        <v>87</v>
      </c>
      <c r="N248" s="141">
        <f t="shared" si="43"/>
        <v>0</v>
      </c>
      <c r="O248" s="141">
        <f t="shared" si="47"/>
        <v>0</v>
      </c>
      <c r="P248" s="141">
        <f t="shared" si="44"/>
        <v>0</v>
      </c>
      <c r="Q248" s="141">
        <f t="shared" si="45"/>
        <v>0</v>
      </c>
      <c r="R248" s="141">
        <f t="shared" si="46"/>
        <v>0</v>
      </c>
    </row>
    <row r="249" spans="2:18" s="93" customFormat="1" x14ac:dyDescent="0.2">
      <c r="B249" s="129"/>
      <c r="C249" s="138" t="str">
        <f>IF(ISNA(VLOOKUP($B249,SUMMARY!$A$5:$BT$4995,4,0)),"",VLOOKUP($B249,SUMMARY!$A$5:$BT$4995,4,0))</f>
        <v/>
      </c>
      <c r="D249" s="134" t="str">
        <f>IF(ISNA(VLOOKUP($B249,SUMMARY!$A$5:$BT$4995,5,0)),"",VLOOKUP($B249,SUMMARY!$A$5:$BT$4995,5,0))</f>
        <v/>
      </c>
      <c r="E249" s="134" t="str">
        <f>IF(ISNA(VLOOKUP($B249,SUMMARY!$A$5:$BT$4995,6,0)),"",VLOOKUP($B249,SUMMARY!$A$5:$BT$4995,6,0))</f>
        <v/>
      </c>
      <c r="F249" s="134" t="str">
        <f>IF(ISNA(VLOOKUP($B249,SUMMARY!$A$5:$BT$4995,10,0)),"",VLOOKUP($B249,SUMMARY!$A$5:$BT$4995,10,0))</f>
        <v/>
      </c>
      <c r="G249" s="134" t="str">
        <f>IF(ISNA(VLOOKUP($B249,SUMMARY!$A$5:$BT$4995,7,0)),"",VLOOKUP($B249,SUMMARY!$A$5:$BT$4995,7,0))</f>
        <v/>
      </c>
      <c r="H249" s="134" t="str">
        <f>IF(ISNA(VLOOKUP($B249,SUMMARY!$A$5:$BT$4995,3,0)),"",VLOOKUP($B249,SUMMARY!$A$5:$BT$4995,3,0))</f>
        <v/>
      </c>
      <c r="I249" s="140" t="str">
        <f>IF(ISNA(VLOOKUP($B249,SUMMARY!$A$5:$BT$4995,11,0)),"",VLOOKUP($B249,SUMMARY!$A$5:$BT$4995,11,0))</f>
        <v/>
      </c>
      <c r="J249" s="140" t="str">
        <f>IF(ISNA(VLOOKUP($B249,SUMMARY!$A$5:$BT$4995,22,0)),"",VLOOKUP($B249,SUMMARY!$A$5:$BT$4995,22,0))</f>
        <v/>
      </c>
      <c r="K249" s="140" t="str">
        <f>IF(ISNA(VLOOKUP($B249,SUMMARY!$A$5:$BT$4995,23,0)),"",VLOOKUP($B249,SUMMARY!$A$5:$BT$4995,23,0))</f>
        <v/>
      </c>
      <c r="L249" s="140" t="str">
        <f>IF(ISNA(VLOOKUP($B249,SUMMARY!$A$5:$BT$4995,24,0)),"",VLOOKUP($B249,SUMMARY!$A$5:$BT$4995,24,0))</f>
        <v/>
      </c>
      <c r="M249" s="96" t="s">
        <v>87</v>
      </c>
      <c r="N249" s="141">
        <f t="shared" si="43"/>
        <v>0</v>
      </c>
      <c r="O249" s="141">
        <f t="shared" si="47"/>
        <v>0</v>
      </c>
      <c r="P249" s="141">
        <f t="shared" si="44"/>
        <v>0</v>
      </c>
      <c r="Q249" s="141">
        <f t="shared" si="45"/>
        <v>0</v>
      </c>
      <c r="R249" s="141">
        <f t="shared" si="46"/>
        <v>0</v>
      </c>
    </row>
    <row r="250" spans="2:18" s="93" customFormat="1" x14ac:dyDescent="0.2">
      <c r="B250" s="129"/>
      <c r="C250" s="138" t="str">
        <f>IF(ISNA(VLOOKUP($B250,SUMMARY!$A$5:$BT$4995,4,0)),"",VLOOKUP($B250,SUMMARY!$A$5:$BT$4995,4,0))</f>
        <v/>
      </c>
      <c r="D250" s="134" t="str">
        <f>IF(ISNA(VLOOKUP($B250,SUMMARY!$A$5:$BT$4995,5,0)),"",VLOOKUP($B250,SUMMARY!$A$5:$BT$4995,5,0))</f>
        <v/>
      </c>
      <c r="E250" s="134" t="str">
        <f>IF(ISNA(VLOOKUP($B250,SUMMARY!$A$5:$BT$4995,6,0)),"",VLOOKUP($B250,SUMMARY!$A$5:$BT$4995,6,0))</f>
        <v/>
      </c>
      <c r="F250" s="134" t="str">
        <f>IF(ISNA(VLOOKUP($B250,SUMMARY!$A$5:$BT$4995,10,0)),"",VLOOKUP($B250,SUMMARY!$A$5:$BT$4995,10,0))</f>
        <v/>
      </c>
      <c r="G250" s="134" t="str">
        <f>IF(ISNA(VLOOKUP($B250,SUMMARY!$A$5:$BT$4995,7,0)),"",VLOOKUP($B250,SUMMARY!$A$5:$BT$4995,7,0))</f>
        <v/>
      </c>
      <c r="H250" s="134" t="str">
        <f>IF(ISNA(VLOOKUP($B250,SUMMARY!$A$5:$BT$4995,3,0)),"",VLOOKUP($B250,SUMMARY!$A$5:$BT$4995,3,0))</f>
        <v/>
      </c>
      <c r="I250" s="140" t="str">
        <f>IF(ISNA(VLOOKUP($B250,SUMMARY!$A$5:$BT$4995,11,0)),"",VLOOKUP($B250,SUMMARY!$A$5:$BT$4995,11,0))</f>
        <v/>
      </c>
      <c r="J250" s="140" t="str">
        <f>IF(ISNA(VLOOKUP($B250,SUMMARY!$A$5:$BT$4995,22,0)),"",VLOOKUP($B250,SUMMARY!$A$5:$BT$4995,22,0))</f>
        <v/>
      </c>
      <c r="K250" s="140" t="str">
        <f>IF(ISNA(VLOOKUP($B250,SUMMARY!$A$5:$BT$4995,23,0)),"",VLOOKUP($B250,SUMMARY!$A$5:$BT$4995,23,0))</f>
        <v/>
      </c>
      <c r="L250" s="140" t="str">
        <f>IF(ISNA(VLOOKUP($B250,SUMMARY!$A$5:$BT$4995,24,0)),"",VLOOKUP($B250,SUMMARY!$A$5:$BT$4995,24,0))</f>
        <v/>
      </c>
      <c r="M250" s="96" t="s">
        <v>87</v>
      </c>
      <c r="N250" s="141">
        <f t="shared" si="43"/>
        <v>0</v>
      </c>
      <c r="O250" s="141">
        <f t="shared" si="47"/>
        <v>0</v>
      </c>
      <c r="P250" s="141">
        <f t="shared" si="44"/>
        <v>0</v>
      </c>
      <c r="Q250" s="141">
        <f t="shared" si="45"/>
        <v>0</v>
      </c>
      <c r="R250" s="141">
        <f t="shared" si="46"/>
        <v>0</v>
      </c>
    </row>
    <row r="251" spans="2:18" s="93" customFormat="1" x14ac:dyDescent="0.2">
      <c r="B251" s="129"/>
      <c r="C251" s="138" t="str">
        <f>IF(ISNA(VLOOKUP($B251,SUMMARY!$A$5:$BT$4995,4,0)),"",VLOOKUP($B251,SUMMARY!$A$5:$BT$4995,4,0))</f>
        <v/>
      </c>
      <c r="D251" s="134" t="str">
        <f>IF(ISNA(VLOOKUP($B251,SUMMARY!$A$5:$BT$4995,5,0)),"",VLOOKUP($B251,SUMMARY!$A$5:$BT$4995,5,0))</f>
        <v/>
      </c>
      <c r="E251" s="134" t="str">
        <f>IF(ISNA(VLOOKUP($B251,SUMMARY!$A$5:$BT$4995,6,0)),"",VLOOKUP($B251,SUMMARY!$A$5:$BT$4995,6,0))</f>
        <v/>
      </c>
      <c r="F251" s="134" t="str">
        <f>IF(ISNA(VLOOKUP($B251,SUMMARY!$A$5:$BT$4995,10,0)),"",VLOOKUP($B251,SUMMARY!$A$5:$BT$4995,10,0))</f>
        <v/>
      </c>
      <c r="G251" s="134" t="str">
        <f>IF(ISNA(VLOOKUP($B251,SUMMARY!$A$5:$BT$4995,7,0)),"",VLOOKUP($B251,SUMMARY!$A$5:$BT$4995,7,0))</f>
        <v/>
      </c>
      <c r="H251" s="134" t="str">
        <f>IF(ISNA(VLOOKUP($B251,SUMMARY!$A$5:$BT$4995,3,0)),"",VLOOKUP($B251,SUMMARY!$A$5:$BT$4995,3,0))</f>
        <v/>
      </c>
      <c r="I251" s="140" t="str">
        <f>IF(ISNA(VLOOKUP($B251,SUMMARY!$A$5:$BT$4995,11,0)),"",VLOOKUP($B251,SUMMARY!$A$5:$BT$4995,11,0))</f>
        <v/>
      </c>
      <c r="J251" s="140" t="str">
        <f>IF(ISNA(VLOOKUP($B251,SUMMARY!$A$5:$BT$4995,22,0)),"",VLOOKUP($B251,SUMMARY!$A$5:$BT$4995,22,0))</f>
        <v/>
      </c>
      <c r="K251" s="140" t="str">
        <f>IF(ISNA(VLOOKUP($B251,SUMMARY!$A$5:$BT$4995,23,0)),"",VLOOKUP($B251,SUMMARY!$A$5:$BT$4995,23,0))</f>
        <v/>
      </c>
      <c r="L251" s="140" t="str">
        <f>IF(ISNA(VLOOKUP($B251,SUMMARY!$A$5:$BT$4995,24,0)),"",VLOOKUP($B251,SUMMARY!$A$5:$BT$4995,24,0))</f>
        <v/>
      </c>
      <c r="M251" s="96" t="s">
        <v>87</v>
      </c>
      <c r="N251" s="141">
        <f t="shared" si="43"/>
        <v>0</v>
      </c>
      <c r="O251" s="141">
        <f t="shared" si="47"/>
        <v>0</v>
      </c>
      <c r="P251" s="141">
        <f t="shared" si="44"/>
        <v>0</v>
      </c>
      <c r="Q251" s="141">
        <f t="shared" si="45"/>
        <v>0</v>
      </c>
      <c r="R251" s="141">
        <f t="shared" si="46"/>
        <v>0</v>
      </c>
    </row>
    <row r="252" spans="2:18" s="93" customFormat="1" x14ac:dyDescent="0.2">
      <c r="B252" s="129"/>
      <c r="C252" s="138" t="str">
        <f>IF(ISNA(VLOOKUP($B252,SUMMARY!$A$5:$BT$4995,4,0)),"",VLOOKUP($B252,SUMMARY!$A$5:$BT$4995,4,0))</f>
        <v/>
      </c>
      <c r="D252" s="134" t="str">
        <f>IF(ISNA(VLOOKUP($B252,SUMMARY!$A$5:$BT$4995,5,0)),"",VLOOKUP($B252,SUMMARY!$A$5:$BT$4995,5,0))</f>
        <v/>
      </c>
      <c r="E252" s="134" t="str">
        <f>IF(ISNA(VLOOKUP($B252,SUMMARY!$A$5:$BT$4995,6,0)),"",VLOOKUP($B252,SUMMARY!$A$5:$BT$4995,6,0))</f>
        <v/>
      </c>
      <c r="F252" s="134" t="str">
        <f>IF(ISNA(VLOOKUP($B252,SUMMARY!$A$5:$BT$4995,10,0)),"",VLOOKUP($B252,SUMMARY!$A$5:$BT$4995,10,0))</f>
        <v/>
      </c>
      <c r="G252" s="134" t="str">
        <f>IF(ISNA(VLOOKUP($B252,SUMMARY!$A$5:$BT$4995,7,0)),"",VLOOKUP($B252,SUMMARY!$A$5:$BT$4995,7,0))</f>
        <v/>
      </c>
      <c r="H252" s="134" t="str">
        <f>IF(ISNA(VLOOKUP($B252,SUMMARY!$A$5:$BT$4995,3,0)),"",VLOOKUP($B252,SUMMARY!$A$5:$BT$4995,3,0))</f>
        <v/>
      </c>
      <c r="I252" s="140" t="str">
        <f>IF(ISNA(VLOOKUP($B252,SUMMARY!$A$5:$BT$4995,11,0)),"",VLOOKUP($B252,SUMMARY!$A$5:$BT$4995,11,0))</f>
        <v/>
      </c>
      <c r="J252" s="140" t="str">
        <f>IF(ISNA(VLOOKUP($B252,SUMMARY!$A$5:$BT$4995,22,0)),"",VLOOKUP($B252,SUMMARY!$A$5:$BT$4995,22,0))</f>
        <v/>
      </c>
      <c r="K252" s="140" t="str">
        <f>IF(ISNA(VLOOKUP($B252,SUMMARY!$A$5:$BT$4995,23,0)),"",VLOOKUP($B252,SUMMARY!$A$5:$BT$4995,23,0))</f>
        <v/>
      </c>
      <c r="L252" s="140" t="str">
        <f>IF(ISNA(VLOOKUP($B252,SUMMARY!$A$5:$BT$4995,24,0)),"",VLOOKUP($B252,SUMMARY!$A$5:$BT$4995,24,0))</f>
        <v/>
      </c>
      <c r="M252" s="96" t="s">
        <v>87</v>
      </c>
      <c r="N252" s="141">
        <f t="shared" si="43"/>
        <v>0</v>
      </c>
      <c r="O252" s="141">
        <f t="shared" si="47"/>
        <v>0</v>
      </c>
      <c r="P252" s="141">
        <f t="shared" si="44"/>
        <v>0</v>
      </c>
      <c r="Q252" s="141">
        <f t="shared" si="45"/>
        <v>0</v>
      </c>
      <c r="R252" s="141">
        <f t="shared" si="46"/>
        <v>0</v>
      </c>
    </row>
    <row r="253" spans="2:18" s="93" customFormat="1" x14ac:dyDescent="0.2">
      <c r="B253" s="129"/>
      <c r="C253" s="138" t="str">
        <f>IF(ISNA(VLOOKUP($B253,SUMMARY!$A$5:$BT$4995,4,0)),"",VLOOKUP($B253,SUMMARY!$A$5:$BT$4995,4,0))</f>
        <v/>
      </c>
      <c r="D253" s="134" t="str">
        <f>IF(ISNA(VLOOKUP($B253,SUMMARY!$A$5:$BT$4995,5,0)),"",VLOOKUP($B253,SUMMARY!$A$5:$BT$4995,5,0))</f>
        <v/>
      </c>
      <c r="E253" s="134" t="str">
        <f>IF(ISNA(VLOOKUP($B253,SUMMARY!$A$5:$BT$4995,6,0)),"",VLOOKUP($B253,SUMMARY!$A$5:$BT$4995,6,0))</f>
        <v/>
      </c>
      <c r="F253" s="134" t="str">
        <f>IF(ISNA(VLOOKUP($B253,SUMMARY!$A$5:$BT$4995,10,0)),"",VLOOKUP($B253,SUMMARY!$A$5:$BT$4995,10,0))</f>
        <v/>
      </c>
      <c r="G253" s="134" t="str">
        <f>IF(ISNA(VLOOKUP($B253,SUMMARY!$A$5:$BT$4995,7,0)),"",VLOOKUP($B253,SUMMARY!$A$5:$BT$4995,7,0))</f>
        <v/>
      </c>
      <c r="H253" s="134" t="str">
        <f>IF(ISNA(VLOOKUP($B253,SUMMARY!$A$5:$BT$4995,3,0)),"",VLOOKUP($B253,SUMMARY!$A$5:$BT$4995,3,0))</f>
        <v/>
      </c>
      <c r="I253" s="140" t="str">
        <f>IF(ISNA(VLOOKUP($B253,SUMMARY!$A$5:$BT$4995,11,0)),"",VLOOKUP($B253,SUMMARY!$A$5:$BT$4995,11,0))</f>
        <v/>
      </c>
      <c r="J253" s="140" t="str">
        <f>IF(ISNA(VLOOKUP($B253,SUMMARY!$A$5:$BT$4995,22,0)),"",VLOOKUP($B253,SUMMARY!$A$5:$BT$4995,22,0))</f>
        <v/>
      </c>
      <c r="K253" s="140" t="str">
        <f>IF(ISNA(VLOOKUP($B253,SUMMARY!$A$5:$BT$4995,23,0)),"",VLOOKUP($B253,SUMMARY!$A$5:$BT$4995,23,0))</f>
        <v/>
      </c>
      <c r="L253" s="140" t="str">
        <f>IF(ISNA(VLOOKUP($B253,SUMMARY!$A$5:$BT$4995,24,0)),"",VLOOKUP($B253,SUMMARY!$A$5:$BT$4995,24,0))</f>
        <v/>
      </c>
      <c r="M253" s="96" t="s">
        <v>87</v>
      </c>
      <c r="N253" s="141">
        <f t="shared" si="43"/>
        <v>0</v>
      </c>
      <c r="O253" s="141">
        <f t="shared" si="47"/>
        <v>0</v>
      </c>
      <c r="P253" s="141">
        <f t="shared" si="44"/>
        <v>0</v>
      </c>
      <c r="Q253" s="141">
        <f t="shared" si="45"/>
        <v>0</v>
      </c>
      <c r="R253" s="141">
        <f t="shared" si="46"/>
        <v>0</v>
      </c>
    </row>
    <row r="254" spans="2:18" s="93" customFormat="1" x14ac:dyDescent="0.2">
      <c r="B254" s="129"/>
      <c r="C254" s="138" t="str">
        <f>IF(ISNA(VLOOKUP($B254,SUMMARY!$A$5:$BT$4995,4,0)),"",VLOOKUP($B254,SUMMARY!$A$5:$BT$4995,4,0))</f>
        <v/>
      </c>
      <c r="D254" s="134" t="str">
        <f>IF(ISNA(VLOOKUP($B254,SUMMARY!$A$5:$BT$4995,5,0)),"",VLOOKUP($B254,SUMMARY!$A$5:$BT$4995,5,0))</f>
        <v/>
      </c>
      <c r="E254" s="134" t="str">
        <f>IF(ISNA(VLOOKUP($B254,SUMMARY!$A$5:$BT$4995,6,0)),"",VLOOKUP($B254,SUMMARY!$A$5:$BT$4995,6,0))</f>
        <v/>
      </c>
      <c r="F254" s="134" t="str">
        <f>IF(ISNA(VLOOKUP($B254,SUMMARY!$A$5:$BT$4995,10,0)),"",VLOOKUP($B254,SUMMARY!$A$5:$BT$4995,10,0))</f>
        <v/>
      </c>
      <c r="G254" s="134" t="str">
        <f>IF(ISNA(VLOOKUP($B254,SUMMARY!$A$5:$BT$4995,7,0)),"",VLOOKUP($B254,SUMMARY!$A$5:$BT$4995,7,0))</f>
        <v/>
      </c>
      <c r="H254" s="134" t="str">
        <f>IF(ISNA(VLOOKUP($B254,SUMMARY!$A$5:$BT$4995,3,0)),"",VLOOKUP($B254,SUMMARY!$A$5:$BT$4995,3,0))</f>
        <v/>
      </c>
      <c r="I254" s="140" t="str">
        <f>IF(ISNA(VLOOKUP($B254,SUMMARY!$A$5:$BT$4995,11,0)),"",VLOOKUP($B254,SUMMARY!$A$5:$BT$4995,11,0))</f>
        <v/>
      </c>
      <c r="J254" s="140" t="str">
        <f>IF(ISNA(VLOOKUP($B254,SUMMARY!$A$5:$BT$4995,22,0)),"",VLOOKUP($B254,SUMMARY!$A$5:$BT$4995,22,0))</f>
        <v/>
      </c>
      <c r="K254" s="140" t="str">
        <f>IF(ISNA(VLOOKUP($B254,SUMMARY!$A$5:$BT$4995,23,0)),"",VLOOKUP($B254,SUMMARY!$A$5:$BT$4995,23,0))</f>
        <v/>
      </c>
      <c r="L254" s="140" t="str">
        <f>IF(ISNA(VLOOKUP($B254,SUMMARY!$A$5:$BT$4995,24,0)),"",VLOOKUP($B254,SUMMARY!$A$5:$BT$4995,24,0))</f>
        <v/>
      </c>
      <c r="M254" s="96" t="s">
        <v>87</v>
      </c>
      <c r="N254" s="141">
        <f t="shared" si="43"/>
        <v>0</v>
      </c>
      <c r="O254" s="141">
        <f t="shared" si="47"/>
        <v>0</v>
      </c>
      <c r="P254" s="141">
        <f t="shared" si="44"/>
        <v>0</v>
      </c>
      <c r="Q254" s="141">
        <f t="shared" si="45"/>
        <v>0</v>
      </c>
      <c r="R254" s="141">
        <f t="shared" si="46"/>
        <v>0</v>
      </c>
    </row>
    <row r="255" spans="2:18" s="93" customFormat="1" x14ac:dyDescent="0.2">
      <c r="B255" s="129"/>
      <c r="C255" s="138" t="str">
        <f>IF(ISNA(VLOOKUP($B255,SUMMARY!$A$5:$BT$4995,4,0)),"",VLOOKUP($B255,SUMMARY!$A$5:$BT$4995,4,0))</f>
        <v/>
      </c>
      <c r="D255" s="134" t="str">
        <f>IF(ISNA(VLOOKUP($B255,SUMMARY!$A$5:$BT$4995,5,0)),"",VLOOKUP($B255,SUMMARY!$A$5:$BT$4995,5,0))</f>
        <v/>
      </c>
      <c r="E255" s="134" t="str">
        <f>IF(ISNA(VLOOKUP($B255,SUMMARY!$A$5:$BT$4995,6,0)),"",VLOOKUP($B255,SUMMARY!$A$5:$BT$4995,6,0))</f>
        <v/>
      </c>
      <c r="F255" s="134" t="str">
        <f>IF(ISNA(VLOOKUP($B255,SUMMARY!$A$5:$BT$4995,10,0)),"",VLOOKUP($B255,SUMMARY!$A$5:$BT$4995,10,0))</f>
        <v/>
      </c>
      <c r="G255" s="134" t="str">
        <f>IF(ISNA(VLOOKUP($B255,SUMMARY!$A$5:$BT$4995,7,0)),"",VLOOKUP($B255,SUMMARY!$A$5:$BT$4995,7,0))</f>
        <v/>
      </c>
      <c r="H255" s="134" t="str">
        <f>IF(ISNA(VLOOKUP($B255,SUMMARY!$A$5:$BT$4995,3,0)),"",VLOOKUP($B255,SUMMARY!$A$5:$BT$4995,3,0))</f>
        <v/>
      </c>
      <c r="I255" s="140" t="str">
        <f>IF(ISNA(VLOOKUP($B255,SUMMARY!$A$5:$BT$4995,11,0)),"",VLOOKUP($B255,SUMMARY!$A$5:$BT$4995,11,0))</f>
        <v/>
      </c>
      <c r="J255" s="140" t="str">
        <f>IF(ISNA(VLOOKUP($B255,SUMMARY!$A$5:$BT$4995,22,0)),"",VLOOKUP($B255,SUMMARY!$A$5:$BT$4995,22,0))</f>
        <v/>
      </c>
      <c r="K255" s="140" t="str">
        <f>IF(ISNA(VLOOKUP($B255,SUMMARY!$A$5:$BT$4995,23,0)),"",VLOOKUP($B255,SUMMARY!$A$5:$BT$4995,23,0))</f>
        <v/>
      </c>
      <c r="L255" s="140" t="str">
        <f>IF(ISNA(VLOOKUP($B255,SUMMARY!$A$5:$BT$4995,24,0)),"",VLOOKUP($B255,SUMMARY!$A$5:$BT$4995,24,0))</f>
        <v/>
      </c>
      <c r="M255" s="96" t="s">
        <v>87</v>
      </c>
      <c r="N255" s="141">
        <f t="shared" si="43"/>
        <v>0</v>
      </c>
      <c r="O255" s="141">
        <f t="shared" si="47"/>
        <v>0</v>
      </c>
      <c r="P255" s="141">
        <f t="shared" si="44"/>
        <v>0</v>
      </c>
      <c r="Q255" s="141">
        <f t="shared" si="45"/>
        <v>0</v>
      </c>
      <c r="R255" s="141">
        <f t="shared" si="46"/>
        <v>0</v>
      </c>
    </row>
    <row r="256" spans="2:18" s="93" customFormat="1" x14ac:dyDescent="0.2">
      <c r="B256" s="129"/>
      <c r="C256" s="138" t="str">
        <f>IF(ISNA(VLOOKUP($B256,SUMMARY!$A$5:$BT$4995,4,0)),"",VLOOKUP($B256,SUMMARY!$A$5:$BT$4995,4,0))</f>
        <v/>
      </c>
      <c r="D256" s="134" t="str">
        <f>IF(ISNA(VLOOKUP($B256,SUMMARY!$A$5:$BT$4995,5,0)),"",VLOOKUP($B256,SUMMARY!$A$5:$BT$4995,5,0))</f>
        <v/>
      </c>
      <c r="E256" s="134" t="str">
        <f>IF(ISNA(VLOOKUP($B256,SUMMARY!$A$5:$BT$4995,6,0)),"",VLOOKUP($B256,SUMMARY!$A$5:$BT$4995,6,0))</f>
        <v/>
      </c>
      <c r="F256" s="134" t="str">
        <f>IF(ISNA(VLOOKUP($B256,SUMMARY!$A$5:$BT$4995,10,0)),"",VLOOKUP($B256,SUMMARY!$A$5:$BT$4995,10,0))</f>
        <v/>
      </c>
      <c r="G256" s="134" t="str">
        <f>IF(ISNA(VLOOKUP($B256,SUMMARY!$A$5:$BT$4995,7,0)),"",VLOOKUP($B256,SUMMARY!$A$5:$BT$4995,7,0))</f>
        <v/>
      </c>
      <c r="H256" s="134" t="str">
        <f>IF(ISNA(VLOOKUP($B256,SUMMARY!$A$5:$BT$4995,3,0)),"",VLOOKUP($B256,SUMMARY!$A$5:$BT$4995,3,0))</f>
        <v/>
      </c>
      <c r="I256" s="140" t="str">
        <f>IF(ISNA(VLOOKUP($B256,SUMMARY!$A$5:$BT$4995,11,0)),"",VLOOKUP($B256,SUMMARY!$A$5:$BT$4995,11,0))</f>
        <v/>
      </c>
      <c r="J256" s="140" t="str">
        <f>IF(ISNA(VLOOKUP($B256,SUMMARY!$A$5:$BT$4995,22,0)),"",VLOOKUP($B256,SUMMARY!$A$5:$BT$4995,22,0))</f>
        <v/>
      </c>
      <c r="K256" s="140" t="str">
        <f>IF(ISNA(VLOOKUP($B256,SUMMARY!$A$5:$BT$4995,23,0)),"",VLOOKUP($B256,SUMMARY!$A$5:$BT$4995,23,0))</f>
        <v/>
      </c>
      <c r="L256" s="140" t="str">
        <f>IF(ISNA(VLOOKUP($B256,SUMMARY!$A$5:$BT$4995,24,0)),"",VLOOKUP($B256,SUMMARY!$A$5:$BT$4995,24,0))</f>
        <v/>
      </c>
      <c r="M256" s="96" t="s">
        <v>87</v>
      </c>
      <c r="N256" s="141">
        <f t="shared" si="43"/>
        <v>0</v>
      </c>
      <c r="O256" s="141">
        <f t="shared" si="47"/>
        <v>0</v>
      </c>
      <c r="P256" s="141">
        <f t="shared" si="44"/>
        <v>0</v>
      </c>
      <c r="Q256" s="141">
        <f t="shared" si="45"/>
        <v>0</v>
      </c>
      <c r="R256" s="141">
        <f t="shared" si="46"/>
        <v>0</v>
      </c>
    </row>
    <row r="257" spans="2:18" s="93" customFormat="1" x14ac:dyDescent="0.2">
      <c r="B257" s="129"/>
      <c r="C257" s="138" t="str">
        <f>IF(ISNA(VLOOKUP($B257,SUMMARY!$A$5:$BT$4995,4,0)),"",VLOOKUP($B257,SUMMARY!$A$5:$BT$4995,4,0))</f>
        <v/>
      </c>
      <c r="D257" s="134" t="str">
        <f>IF(ISNA(VLOOKUP($B257,SUMMARY!$A$5:$BT$4995,5,0)),"",VLOOKUP($B257,SUMMARY!$A$5:$BT$4995,5,0))</f>
        <v/>
      </c>
      <c r="E257" s="134" t="str">
        <f>IF(ISNA(VLOOKUP($B257,SUMMARY!$A$5:$BT$4995,6,0)),"",VLOOKUP($B257,SUMMARY!$A$5:$BT$4995,6,0))</f>
        <v/>
      </c>
      <c r="F257" s="134" t="str">
        <f>IF(ISNA(VLOOKUP($B257,SUMMARY!$A$5:$BT$4995,10,0)),"",VLOOKUP($B257,SUMMARY!$A$5:$BT$4995,10,0))</f>
        <v/>
      </c>
      <c r="G257" s="134" t="str">
        <f>IF(ISNA(VLOOKUP($B257,SUMMARY!$A$5:$BT$4995,7,0)),"",VLOOKUP($B257,SUMMARY!$A$5:$BT$4995,7,0))</f>
        <v/>
      </c>
      <c r="H257" s="134" t="str">
        <f>IF(ISNA(VLOOKUP($B257,SUMMARY!$A$5:$BT$4995,3,0)),"",VLOOKUP($B257,SUMMARY!$A$5:$BT$4995,3,0))</f>
        <v/>
      </c>
      <c r="I257" s="140" t="str">
        <f>IF(ISNA(VLOOKUP($B257,SUMMARY!$A$5:$BT$4995,11,0)),"",VLOOKUP($B257,SUMMARY!$A$5:$BT$4995,11,0))</f>
        <v/>
      </c>
      <c r="J257" s="140" t="str">
        <f>IF(ISNA(VLOOKUP($B257,SUMMARY!$A$5:$BT$4995,22,0)),"",VLOOKUP($B257,SUMMARY!$A$5:$BT$4995,22,0))</f>
        <v/>
      </c>
      <c r="K257" s="140" t="str">
        <f>IF(ISNA(VLOOKUP($B257,SUMMARY!$A$5:$BT$4995,23,0)),"",VLOOKUP($B257,SUMMARY!$A$5:$BT$4995,23,0))</f>
        <v/>
      </c>
      <c r="L257" s="140" t="str">
        <f>IF(ISNA(VLOOKUP($B257,SUMMARY!$A$5:$BT$4995,24,0)),"",VLOOKUP($B257,SUMMARY!$A$5:$BT$4995,24,0))</f>
        <v/>
      </c>
      <c r="M257" s="96" t="s">
        <v>87</v>
      </c>
      <c r="N257" s="141">
        <f t="shared" si="43"/>
        <v>0</v>
      </c>
      <c r="O257" s="141">
        <f t="shared" si="47"/>
        <v>0</v>
      </c>
      <c r="P257" s="141">
        <f t="shared" si="44"/>
        <v>0</v>
      </c>
      <c r="Q257" s="141">
        <f t="shared" si="45"/>
        <v>0</v>
      </c>
      <c r="R257" s="141">
        <f t="shared" si="46"/>
        <v>0</v>
      </c>
    </row>
    <row r="258" spans="2:18" s="93" customFormat="1" x14ac:dyDescent="0.2">
      <c r="B258" s="129"/>
      <c r="C258" s="138" t="str">
        <f>IF(ISNA(VLOOKUP($B258,SUMMARY!$A$5:$BT$4995,4,0)),"",VLOOKUP($B258,SUMMARY!$A$5:$BT$4995,4,0))</f>
        <v/>
      </c>
      <c r="D258" s="134" t="str">
        <f>IF(ISNA(VLOOKUP($B258,SUMMARY!$A$5:$BT$4995,5,0)),"",VLOOKUP($B258,SUMMARY!$A$5:$BT$4995,5,0))</f>
        <v/>
      </c>
      <c r="E258" s="134" t="str">
        <f>IF(ISNA(VLOOKUP($B258,SUMMARY!$A$5:$BT$4995,6,0)),"",VLOOKUP($B258,SUMMARY!$A$5:$BT$4995,6,0))</f>
        <v/>
      </c>
      <c r="F258" s="134" t="str">
        <f>IF(ISNA(VLOOKUP($B258,SUMMARY!$A$5:$BT$4995,10,0)),"",VLOOKUP($B258,SUMMARY!$A$5:$BT$4995,10,0))</f>
        <v/>
      </c>
      <c r="G258" s="134" t="str">
        <f>IF(ISNA(VLOOKUP($B258,SUMMARY!$A$5:$BT$4995,7,0)),"",VLOOKUP($B258,SUMMARY!$A$5:$BT$4995,7,0))</f>
        <v/>
      </c>
      <c r="H258" s="134" t="str">
        <f>IF(ISNA(VLOOKUP($B258,SUMMARY!$A$5:$BT$4995,3,0)),"",VLOOKUP($B258,SUMMARY!$A$5:$BT$4995,3,0))</f>
        <v/>
      </c>
      <c r="I258" s="140" t="str">
        <f>IF(ISNA(VLOOKUP($B258,SUMMARY!$A$5:$BT$4995,11,0)),"",VLOOKUP($B258,SUMMARY!$A$5:$BT$4995,11,0))</f>
        <v/>
      </c>
      <c r="J258" s="140" t="str">
        <f>IF(ISNA(VLOOKUP($B258,SUMMARY!$A$5:$BT$4995,22,0)),"",VLOOKUP($B258,SUMMARY!$A$5:$BT$4995,22,0))</f>
        <v/>
      </c>
      <c r="K258" s="140" t="str">
        <f>IF(ISNA(VLOOKUP($B258,SUMMARY!$A$5:$BT$4995,23,0)),"",VLOOKUP($B258,SUMMARY!$A$5:$BT$4995,23,0))</f>
        <v/>
      </c>
      <c r="L258" s="140" t="str">
        <f>IF(ISNA(VLOOKUP($B258,SUMMARY!$A$5:$BT$4995,24,0)),"",VLOOKUP($B258,SUMMARY!$A$5:$BT$4995,24,0))</f>
        <v/>
      </c>
      <c r="M258" s="96" t="s">
        <v>87</v>
      </c>
      <c r="N258" s="141">
        <f t="shared" si="43"/>
        <v>0</v>
      </c>
      <c r="O258" s="141">
        <f t="shared" si="47"/>
        <v>0</v>
      </c>
      <c r="P258" s="141">
        <f t="shared" si="44"/>
        <v>0</v>
      </c>
      <c r="Q258" s="141">
        <f t="shared" si="45"/>
        <v>0</v>
      </c>
      <c r="R258" s="141">
        <f t="shared" si="46"/>
        <v>0</v>
      </c>
    </row>
    <row r="259" spans="2:18" s="93" customFormat="1" x14ac:dyDescent="0.2">
      <c r="B259" s="129"/>
      <c r="C259" s="138" t="str">
        <f>IF(ISNA(VLOOKUP($B259,SUMMARY!$A$5:$BT$4995,4,0)),"",VLOOKUP($B259,SUMMARY!$A$5:$BT$4995,4,0))</f>
        <v/>
      </c>
      <c r="D259" s="134" t="str">
        <f>IF(ISNA(VLOOKUP($B259,SUMMARY!$A$5:$BT$4995,5,0)),"",VLOOKUP($B259,SUMMARY!$A$5:$BT$4995,5,0))</f>
        <v/>
      </c>
      <c r="E259" s="134" t="str">
        <f>IF(ISNA(VLOOKUP($B259,SUMMARY!$A$5:$BT$4995,6,0)),"",VLOOKUP($B259,SUMMARY!$A$5:$BT$4995,6,0))</f>
        <v/>
      </c>
      <c r="F259" s="134" t="str">
        <f>IF(ISNA(VLOOKUP($B259,SUMMARY!$A$5:$BT$4995,10,0)),"",VLOOKUP($B259,SUMMARY!$A$5:$BT$4995,10,0))</f>
        <v/>
      </c>
      <c r="G259" s="134" t="str">
        <f>IF(ISNA(VLOOKUP($B259,SUMMARY!$A$5:$BT$4995,7,0)),"",VLOOKUP($B259,SUMMARY!$A$5:$BT$4995,7,0))</f>
        <v/>
      </c>
      <c r="H259" s="134" t="str">
        <f>IF(ISNA(VLOOKUP($B259,SUMMARY!$A$5:$BT$4995,3,0)),"",VLOOKUP($B259,SUMMARY!$A$5:$BT$4995,3,0))</f>
        <v/>
      </c>
      <c r="I259" s="140" t="str">
        <f>IF(ISNA(VLOOKUP($B259,SUMMARY!$A$5:$BT$4995,11,0)),"",VLOOKUP($B259,SUMMARY!$A$5:$BT$4995,11,0))</f>
        <v/>
      </c>
      <c r="J259" s="140" t="str">
        <f>IF(ISNA(VLOOKUP($B259,SUMMARY!$A$5:$BT$4995,22,0)),"",VLOOKUP($B259,SUMMARY!$A$5:$BT$4995,22,0))</f>
        <v/>
      </c>
      <c r="K259" s="140" t="str">
        <f>IF(ISNA(VLOOKUP($B259,SUMMARY!$A$5:$BT$4995,23,0)),"",VLOOKUP($B259,SUMMARY!$A$5:$BT$4995,23,0))</f>
        <v/>
      </c>
      <c r="L259" s="140" t="str">
        <f>IF(ISNA(VLOOKUP($B259,SUMMARY!$A$5:$BT$4995,24,0)),"",VLOOKUP($B259,SUMMARY!$A$5:$BT$4995,24,0))</f>
        <v/>
      </c>
      <c r="M259" s="96" t="s">
        <v>87</v>
      </c>
      <c r="N259" s="141">
        <f t="shared" si="43"/>
        <v>0</v>
      </c>
      <c r="O259" s="141">
        <f t="shared" si="47"/>
        <v>0</v>
      </c>
      <c r="P259" s="141">
        <f t="shared" si="44"/>
        <v>0</v>
      </c>
      <c r="Q259" s="141">
        <f t="shared" si="45"/>
        <v>0</v>
      </c>
      <c r="R259" s="141">
        <f t="shared" si="46"/>
        <v>0</v>
      </c>
    </row>
    <row r="260" spans="2:18" s="93" customFormat="1" x14ac:dyDescent="0.2">
      <c r="B260" s="129"/>
      <c r="C260" s="138" t="str">
        <f>IF(ISNA(VLOOKUP($B260,SUMMARY!$A$5:$BT$4995,4,0)),"",VLOOKUP($B260,SUMMARY!$A$5:$BT$4995,4,0))</f>
        <v/>
      </c>
      <c r="D260" s="134" t="str">
        <f>IF(ISNA(VLOOKUP($B260,SUMMARY!$A$5:$BT$4995,5,0)),"",VLOOKUP($B260,SUMMARY!$A$5:$BT$4995,5,0))</f>
        <v/>
      </c>
      <c r="E260" s="134" t="str">
        <f>IF(ISNA(VLOOKUP($B260,SUMMARY!$A$5:$BT$4995,6,0)),"",VLOOKUP($B260,SUMMARY!$A$5:$BT$4995,6,0))</f>
        <v/>
      </c>
      <c r="F260" s="134" t="str">
        <f>IF(ISNA(VLOOKUP($B260,SUMMARY!$A$5:$BT$4995,10,0)),"",VLOOKUP($B260,SUMMARY!$A$5:$BT$4995,10,0))</f>
        <v/>
      </c>
      <c r="G260" s="134" t="str">
        <f>IF(ISNA(VLOOKUP($B260,SUMMARY!$A$5:$BT$4995,7,0)),"",VLOOKUP($B260,SUMMARY!$A$5:$BT$4995,7,0))</f>
        <v/>
      </c>
      <c r="H260" s="134" t="str">
        <f>IF(ISNA(VLOOKUP($B260,SUMMARY!$A$5:$BT$4995,3,0)),"",VLOOKUP($B260,SUMMARY!$A$5:$BT$4995,3,0))</f>
        <v/>
      </c>
      <c r="I260" s="140" t="str">
        <f>IF(ISNA(VLOOKUP($B260,SUMMARY!$A$5:$BT$4995,11,0)),"",VLOOKUP($B260,SUMMARY!$A$5:$BT$4995,11,0))</f>
        <v/>
      </c>
      <c r="J260" s="140" t="str">
        <f>IF(ISNA(VLOOKUP($B260,SUMMARY!$A$5:$BT$4995,22,0)),"",VLOOKUP($B260,SUMMARY!$A$5:$BT$4995,22,0))</f>
        <v/>
      </c>
      <c r="K260" s="140" t="str">
        <f>IF(ISNA(VLOOKUP($B260,SUMMARY!$A$5:$BT$4995,23,0)),"",VLOOKUP($B260,SUMMARY!$A$5:$BT$4995,23,0))</f>
        <v/>
      </c>
      <c r="L260" s="140" t="str">
        <f>IF(ISNA(VLOOKUP($B260,SUMMARY!$A$5:$BT$4995,24,0)),"",VLOOKUP($B260,SUMMARY!$A$5:$BT$4995,24,0))</f>
        <v/>
      </c>
      <c r="M260" s="96" t="s">
        <v>87</v>
      </c>
      <c r="N260" s="141">
        <f t="shared" si="43"/>
        <v>0</v>
      </c>
      <c r="O260" s="141">
        <f t="shared" si="47"/>
        <v>0</v>
      </c>
      <c r="P260" s="141">
        <f t="shared" si="44"/>
        <v>0</v>
      </c>
      <c r="Q260" s="141">
        <f t="shared" si="45"/>
        <v>0</v>
      </c>
      <c r="R260" s="141">
        <f t="shared" si="46"/>
        <v>0</v>
      </c>
    </row>
    <row r="261" spans="2:18" s="93" customFormat="1" x14ac:dyDescent="0.2">
      <c r="B261" s="129"/>
      <c r="C261" s="138" t="str">
        <f>IF(ISNA(VLOOKUP($B261,SUMMARY!$A$5:$BT$4995,4,0)),"",VLOOKUP($B261,SUMMARY!$A$5:$BT$4995,4,0))</f>
        <v/>
      </c>
      <c r="D261" s="134" t="str">
        <f>IF(ISNA(VLOOKUP($B261,SUMMARY!$A$5:$BT$4995,5,0)),"",VLOOKUP($B261,SUMMARY!$A$5:$BT$4995,5,0))</f>
        <v/>
      </c>
      <c r="E261" s="134" t="str">
        <f>IF(ISNA(VLOOKUP($B261,SUMMARY!$A$5:$BT$4995,6,0)),"",VLOOKUP($B261,SUMMARY!$A$5:$BT$4995,6,0))</f>
        <v/>
      </c>
      <c r="F261" s="134" t="str">
        <f>IF(ISNA(VLOOKUP($B261,SUMMARY!$A$5:$BT$4995,10,0)),"",VLOOKUP($B261,SUMMARY!$A$5:$BT$4995,10,0))</f>
        <v/>
      </c>
      <c r="G261" s="134" t="str">
        <f>IF(ISNA(VLOOKUP($B261,SUMMARY!$A$5:$BT$4995,7,0)),"",VLOOKUP($B261,SUMMARY!$A$5:$BT$4995,7,0))</f>
        <v/>
      </c>
      <c r="H261" s="134" t="str">
        <f>IF(ISNA(VLOOKUP($B261,SUMMARY!$A$5:$BT$4995,3,0)),"",VLOOKUP($B261,SUMMARY!$A$5:$BT$4995,3,0))</f>
        <v/>
      </c>
      <c r="I261" s="140" t="str">
        <f>IF(ISNA(VLOOKUP($B261,SUMMARY!$A$5:$BT$4995,11,0)),"",VLOOKUP($B261,SUMMARY!$A$5:$BT$4995,11,0))</f>
        <v/>
      </c>
      <c r="J261" s="140" t="str">
        <f>IF(ISNA(VLOOKUP($B261,SUMMARY!$A$5:$BT$4995,22,0)),"",VLOOKUP($B261,SUMMARY!$A$5:$BT$4995,22,0))</f>
        <v/>
      </c>
      <c r="K261" s="140" t="str">
        <f>IF(ISNA(VLOOKUP($B261,SUMMARY!$A$5:$BT$4995,23,0)),"",VLOOKUP($B261,SUMMARY!$A$5:$BT$4995,23,0))</f>
        <v/>
      </c>
      <c r="L261" s="140" t="str">
        <f>IF(ISNA(VLOOKUP($B261,SUMMARY!$A$5:$BT$4995,24,0)),"",VLOOKUP($B261,SUMMARY!$A$5:$BT$4995,24,0))</f>
        <v/>
      </c>
      <c r="M261" s="96" t="s">
        <v>87</v>
      </c>
      <c r="N261" s="141">
        <f t="shared" si="43"/>
        <v>0</v>
      </c>
      <c r="O261" s="141">
        <f t="shared" si="47"/>
        <v>0</v>
      </c>
      <c r="P261" s="141">
        <f t="shared" si="44"/>
        <v>0</v>
      </c>
      <c r="Q261" s="141">
        <f t="shared" si="45"/>
        <v>0</v>
      </c>
      <c r="R261" s="141">
        <f t="shared" si="46"/>
        <v>0</v>
      </c>
    </row>
    <row r="262" spans="2:18" s="93" customFormat="1" x14ac:dyDescent="0.2">
      <c r="B262" s="129"/>
      <c r="C262" s="138" t="str">
        <f>IF(ISNA(VLOOKUP($B262,SUMMARY!$A$5:$BT$4995,4,0)),"",VLOOKUP($B262,SUMMARY!$A$5:$BT$4995,4,0))</f>
        <v/>
      </c>
      <c r="D262" s="134" t="str">
        <f>IF(ISNA(VLOOKUP($B262,SUMMARY!$A$5:$BT$4995,5,0)),"",VLOOKUP($B262,SUMMARY!$A$5:$BT$4995,5,0))</f>
        <v/>
      </c>
      <c r="E262" s="134" t="str">
        <f>IF(ISNA(VLOOKUP($B262,SUMMARY!$A$5:$BT$4995,6,0)),"",VLOOKUP($B262,SUMMARY!$A$5:$BT$4995,6,0))</f>
        <v/>
      </c>
      <c r="F262" s="134" t="str">
        <f>IF(ISNA(VLOOKUP($B262,SUMMARY!$A$5:$BT$4995,10,0)),"",VLOOKUP($B262,SUMMARY!$A$5:$BT$4995,10,0))</f>
        <v/>
      </c>
      <c r="G262" s="134" t="str">
        <f>IF(ISNA(VLOOKUP($B262,SUMMARY!$A$5:$BT$4995,7,0)),"",VLOOKUP($B262,SUMMARY!$A$5:$BT$4995,7,0))</f>
        <v/>
      </c>
      <c r="H262" s="134" t="str">
        <f>IF(ISNA(VLOOKUP($B262,SUMMARY!$A$5:$BT$4995,3,0)),"",VLOOKUP($B262,SUMMARY!$A$5:$BT$4995,3,0))</f>
        <v/>
      </c>
      <c r="I262" s="140" t="str">
        <f>IF(ISNA(VLOOKUP($B262,SUMMARY!$A$5:$BT$4995,11,0)),"",VLOOKUP($B262,SUMMARY!$A$5:$BT$4995,11,0))</f>
        <v/>
      </c>
      <c r="J262" s="140" t="str">
        <f>IF(ISNA(VLOOKUP($B262,SUMMARY!$A$5:$BT$4995,22,0)),"",VLOOKUP($B262,SUMMARY!$A$5:$BT$4995,22,0))</f>
        <v/>
      </c>
      <c r="K262" s="140" t="str">
        <f>IF(ISNA(VLOOKUP($B262,SUMMARY!$A$5:$BT$4995,23,0)),"",VLOOKUP($B262,SUMMARY!$A$5:$BT$4995,23,0))</f>
        <v/>
      </c>
      <c r="L262" s="140" t="str">
        <f>IF(ISNA(VLOOKUP($B262,SUMMARY!$A$5:$BT$4995,24,0)),"",VLOOKUP($B262,SUMMARY!$A$5:$BT$4995,24,0))</f>
        <v/>
      </c>
      <c r="M262" s="96" t="s">
        <v>87</v>
      </c>
      <c r="N262" s="141">
        <f t="shared" si="43"/>
        <v>0</v>
      </c>
      <c r="O262" s="141">
        <f t="shared" si="47"/>
        <v>0</v>
      </c>
      <c r="P262" s="141">
        <f t="shared" si="44"/>
        <v>0</v>
      </c>
      <c r="Q262" s="141">
        <f t="shared" si="45"/>
        <v>0</v>
      </c>
      <c r="R262" s="141">
        <f t="shared" si="46"/>
        <v>0</v>
      </c>
    </row>
    <row r="263" spans="2:18" s="93" customFormat="1" x14ac:dyDescent="0.2">
      <c r="B263" s="129"/>
      <c r="C263" s="138" t="str">
        <f>IF(ISNA(VLOOKUP($B263,SUMMARY!$A$5:$BT$4995,4,0)),"",VLOOKUP($B263,SUMMARY!$A$5:$BT$4995,4,0))</f>
        <v/>
      </c>
      <c r="D263" s="134" t="str">
        <f>IF(ISNA(VLOOKUP($B263,SUMMARY!$A$5:$BT$4995,5,0)),"",VLOOKUP($B263,SUMMARY!$A$5:$BT$4995,5,0))</f>
        <v/>
      </c>
      <c r="E263" s="134" t="str">
        <f>IF(ISNA(VLOOKUP($B263,SUMMARY!$A$5:$BT$4995,6,0)),"",VLOOKUP($B263,SUMMARY!$A$5:$BT$4995,6,0))</f>
        <v/>
      </c>
      <c r="F263" s="134" t="str">
        <f>IF(ISNA(VLOOKUP($B263,SUMMARY!$A$5:$BT$4995,10,0)),"",VLOOKUP($B263,SUMMARY!$A$5:$BT$4995,10,0))</f>
        <v/>
      </c>
      <c r="G263" s="134" t="str">
        <f>IF(ISNA(VLOOKUP($B263,SUMMARY!$A$5:$BT$4995,7,0)),"",VLOOKUP($B263,SUMMARY!$A$5:$BT$4995,7,0))</f>
        <v/>
      </c>
      <c r="H263" s="134" t="str">
        <f>IF(ISNA(VLOOKUP($B263,SUMMARY!$A$5:$BT$4995,3,0)),"",VLOOKUP($B263,SUMMARY!$A$5:$BT$4995,3,0))</f>
        <v/>
      </c>
      <c r="I263" s="140" t="str">
        <f>IF(ISNA(VLOOKUP($B263,SUMMARY!$A$5:$BT$4995,11,0)),"",VLOOKUP($B263,SUMMARY!$A$5:$BT$4995,11,0))</f>
        <v/>
      </c>
      <c r="J263" s="140" t="str">
        <f>IF(ISNA(VLOOKUP($B263,SUMMARY!$A$5:$BT$4995,22,0)),"",VLOOKUP($B263,SUMMARY!$A$5:$BT$4995,22,0))</f>
        <v/>
      </c>
      <c r="K263" s="140" t="str">
        <f>IF(ISNA(VLOOKUP($B263,SUMMARY!$A$5:$BT$4995,23,0)),"",VLOOKUP($B263,SUMMARY!$A$5:$BT$4995,23,0))</f>
        <v/>
      </c>
      <c r="L263" s="140" t="str">
        <f>IF(ISNA(VLOOKUP($B263,SUMMARY!$A$5:$BT$4995,24,0)),"",VLOOKUP($B263,SUMMARY!$A$5:$BT$4995,24,0))</f>
        <v/>
      </c>
      <c r="M263" s="96" t="s">
        <v>87</v>
      </c>
      <c r="N263" s="141">
        <f t="shared" si="43"/>
        <v>0</v>
      </c>
      <c r="O263" s="141">
        <f t="shared" si="47"/>
        <v>0</v>
      </c>
      <c r="P263" s="141">
        <f t="shared" si="44"/>
        <v>0</v>
      </c>
      <c r="Q263" s="141">
        <f t="shared" si="45"/>
        <v>0</v>
      </c>
      <c r="R263" s="141">
        <f t="shared" si="46"/>
        <v>0</v>
      </c>
    </row>
    <row r="264" spans="2:18" s="93" customFormat="1" x14ac:dyDescent="0.2">
      <c r="B264" s="129"/>
      <c r="C264" s="138" t="str">
        <f>IF(ISNA(VLOOKUP($B264,SUMMARY!$A$5:$BT$4995,4,0)),"",VLOOKUP($B264,SUMMARY!$A$5:$BT$4995,4,0))</f>
        <v/>
      </c>
      <c r="D264" s="134" t="str">
        <f>IF(ISNA(VLOOKUP($B264,SUMMARY!$A$5:$BT$4995,5,0)),"",VLOOKUP($B264,SUMMARY!$A$5:$BT$4995,5,0))</f>
        <v/>
      </c>
      <c r="E264" s="134" t="str">
        <f>IF(ISNA(VLOOKUP($B264,SUMMARY!$A$5:$BT$4995,6,0)),"",VLOOKUP($B264,SUMMARY!$A$5:$BT$4995,6,0))</f>
        <v/>
      </c>
      <c r="F264" s="134" t="str">
        <f>IF(ISNA(VLOOKUP($B264,SUMMARY!$A$5:$BT$4995,10,0)),"",VLOOKUP($B264,SUMMARY!$A$5:$BT$4995,10,0))</f>
        <v/>
      </c>
      <c r="G264" s="134" t="str">
        <f>IF(ISNA(VLOOKUP($B264,SUMMARY!$A$5:$BT$4995,7,0)),"",VLOOKUP($B264,SUMMARY!$A$5:$BT$4995,7,0))</f>
        <v/>
      </c>
      <c r="H264" s="134" t="str">
        <f>IF(ISNA(VLOOKUP($B264,SUMMARY!$A$5:$BT$4995,3,0)),"",VLOOKUP($B264,SUMMARY!$A$5:$BT$4995,3,0))</f>
        <v/>
      </c>
      <c r="I264" s="140" t="str">
        <f>IF(ISNA(VLOOKUP($B264,SUMMARY!$A$5:$BT$4995,11,0)),"",VLOOKUP($B264,SUMMARY!$A$5:$BT$4995,11,0))</f>
        <v/>
      </c>
      <c r="J264" s="140" t="str">
        <f>IF(ISNA(VLOOKUP($B264,SUMMARY!$A$5:$BT$4995,22,0)),"",VLOOKUP($B264,SUMMARY!$A$5:$BT$4995,22,0))</f>
        <v/>
      </c>
      <c r="K264" s="140" t="str">
        <f>IF(ISNA(VLOOKUP($B264,SUMMARY!$A$5:$BT$4995,23,0)),"",VLOOKUP($B264,SUMMARY!$A$5:$BT$4995,23,0))</f>
        <v/>
      </c>
      <c r="L264" s="140" t="str">
        <f>IF(ISNA(VLOOKUP($B264,SUMMARY!$A$5:$BT$4995,24,0)),"",VLOOKUP($B264,SUMMARY!$A$5:$BT$4995,24,0))</f>
        <v/>
      </c>
      <c r="M264" s="96" t="s">
        <v>87</v>
      </c>
      <c r="N264" s="141">
        <f t="shared" si="43"/>
        <v>0</v>
      </c>
      <c r="O264" s="141">
        <f t="shared" si="47"/>
        <v>0</v>
      </c>
      <c r="P264" s="141">
        <f t="shared" si="44"/>
        <v>0</v>
      </c>
      <c r="Q264" s="141">
        <f t="shared" si="45"/>
        <v>0</v>
      </c>
      <c r="R264" s="141">
        <f t="shared" si="46"/>
        <v>0</v>
      </c>
    </row>
    <row r="265" spans="2:18" s="93" customFormat="1" x14ac:dyDescent="0.2">
      <c r="B265" s="129"/>
      <c r="C265" s="400" t="s">
        <v>111</v>
      </c>
      <c r="D265" s="401"/>
      <c r="E265" s="401"/>
      <c r="F265" s="401"/>
      <c r="G265" s="402"/>
      <c r="H265" s="157" t="s">
        <v>64</v>
      </c>
      <c r="I265" s="139"/>
      <c r="J265" s="139"/>
      <c r="K265" s="139"/>
      <c r="L265" s="136">
        <f>SUM(L241:L264)</f>
        <v>0</v>
      </c>
      <c r="M265" s="137"/>
      <c r="N265" s="136">
        <f>SUM(N241:N264)</f>
        <v>0</v>
      </c>
      <c r="O265" s="136">
        <f>SUM(O241:O264)</f>
        <v>0</v>
      </c>
      <c r="P265" s="136">
        <f>SUM(P241:P264)</f>
        <v>0</v>
      </c>
      <c r="Q265" s="136">
        <f>SUM(Q241:Q264)</f>
        <v>0</v>
      </c>
      <c r="R265" s="136">
        <f>SUM(R241:R264)</f>
        <v>0</v>
      </c>
    </row>
    <row r="266" spans="2:18" s="93" customFormat="1" x14ac:dyDescent="0.2">
      <c r="B266" s="129"/>
      <c r="C266" s="138" t="str">
        <f>IF(ISNA(VLOOKUP($B266,SUMMARY!$A$5:$BT$4995,4,0)),"",VLOOKUP($B266,SUMMARY!$A$5:$BT$4995,4,0))</f>
        <v/>
      </c>
      <c r="D266" s="134" t="str">
        <f>IF(ISNA(VLOOKUP($B266,SUMMARY!$A$5:$BT$4995,5,0)),"",VLOOKUP($B266,SUMMARY!$A$5:$BT$4995,5,0))</f>
        <v/>
      </c>
      <c r="E266" s="134" t="str">
        <f>IF(ISNA(VLOOKUP($B266,SUMMARY!$A$5:$BT$4995,6,0)),"",VLOOKUP($B266,SUMMARY!$A$5:$BT$4995,6,0))</f>
        <v/>
      </c>
      <c r="F266" s="134" t="str">
        <f>IF(ISNA(VLOOKUP($B266,SUMMARY!$A$5:$BT$4995,10,0)),"",VLOOKUP($B266,SUMMARY!$A$5:$BT$4995,10,0))</f>
        <v/>
      </c>
      <c r="G266" s="134" t="str">
        <f>IF(ISNA(VLOOKUP($B266,SUMMARY!$A$5:$BT$4995,7,0)),"",VLOOKUP($B266,SUMMARY!$A$5:$BT$4995,7,0))</f>
        <v/>
      </c>
      <c r="H266" s="134" t="str">
        <f>IF(ISNA(VLOOKUP($B266,SUMMARY!$A$5:$BT$4995,3,0)),"",VLOOKUP($B266,SUMMARY!$A$5:$BT$4995,3,0))</f>
        <v/>
      </c>
      <c r="I266" s="140" t="str">
        <f>IF(ISNA(VLOOKUP($B266,SUMMARY!$A$5:$BT$4995,11,0)),"",VLOOKUP($B266,SUMMARY!$A$5:$BT$4995,11,0))</f>
        <v/>
      </c>
      <c r="J266" s="140" t="str">
        <f>IF(ISNA(VLOOKUP($B266,SUMMARY!$A$5:$BT$4995,22,0)),"",VLOOKUP($B266,SUMMARY!$A$5:$BT$4995,22,0))</f>
        <v/>
      </c>
      <c r="K266" s="140" t="str">
        <f>IF(ISNA(VLOOKUP($B266,SUMMARY!$A$5:$BT$4995,23,0)),"",VLOOKUP($B266,SUMMARY!$A$5:$BT$4995,23,0))</f>
        <v/>
      </c>
      <c r="L266" s="140" t="str">
        <f>IF(ISNA(VLOOKUP($B266,SUMMARY!$A$5:$BT$4995,24,0)),"",VLOOKUP($B266,SUMMARY!$A$5:$BT$4995,24,0))</f>
        <v/>
      </c>
      <c r="M266" s="96" t="s">
        <v>87</v>
      </c>
      <c r="N266" s="141">
        <f>IF(M266="F",0,SUM(J266:L266)*$R$9)</f>
        <v>0</v>
      </c>
      <c r="O266" s="141">
        <f>SUM(J266:L266)-N266</f>
        <v>0</v>
      </c>
      <c r="P266" s="141">
        <f>ROUND(O266*12/12.36,0)</f>
        <v>0</v>
      </c>
      <c r="Q266" s="141">
        <f>+P266*2%</f>
        <v>0</v>
      </c>
      <c r="R266" s="141">
        <f>+P266*1%</f>
        <v>0</v>
      </c>
    </row>
    <row r="267" spans="2:18" s="93" customFormat="1" x14ac:dyDescent="0.2">
      <c r="B267" s="129"/>
      <c r="C267" s="138" t="str">
        <f>IF(ISNA(VLOOKUP($B267,SUMMARY!$A$5:$BT$4995,4,0)),"",VLOOKUP($B267,SUMMARY!$A$5:$BT$4995,4,0))</f>
        <v/>
      </c>
      <c r="D267" s="134" t="str">
        <f>IF(ISNA(VLOOKUP($B267,SUMMARY!$A$5:$BT$4995,5,0)),"",VLOOKUP($B267,SUMMARY!$A$5:$BT$4995,5,0))</f>
        <v/>
      </c>
      <c r="E267" s="134" t="str">
        <f>IF(ISNA(VLOOKUP($B267,SUMMARY!$A$5:$BT$4995,6,0)),"",VLOOKUP($B267,SUMMARY!$A$5:$BT$4995,6,0))</f>
        <v/>
      </c>
      <c r="F267" s="134" t="str">
        <f>IF(ISNA(VLOOKUP($B267,SUMMARY!$A$5:$BT$4995,10,0)),"",VLOOKUP($B267,SUMMARY!$A$5:$BT$4995,10,0))</f>
        <v/>
      </c>
      <c r="G267" s="134" t="str">
        <f>IF(ISNA(VLOOKUP($B267,SUMMARY!$A$5:$BT$4995,7,0)),"",VLOOKUP($B267,SUMMARY!$A$5:$BT$4995,7,0))</f>
        <v/>
      </c>
      <c r="H267" s="134" t="str">
        <f>IF(ISNA(VLOOKUP($B267,SUMMARY!$A$5:$BT$4995,3,0)),"",VLOOKUP($B267,SUMMARY!$A$5:$BT$4995,3,0))</f>
        <v/>
      </c>
      <c r="I267" s="140" t="str">
        <f>IF(ISNA(VLOOKUP($B267,SUMMARY!$A$5:$BT$4995,11,0)),"",VLOOKUP($B267,SUMMARY!$A$5:$BT$4995,11,0))</f>
        <v/>
      </c>
      <c r="J267" s="140" t="str">
        <f>IF(ISNA(VLOOKUP($B267,SUMMARY!$A$5:$BT$4995,22,0)),"",VLOOKUP($B267,SUMMARY!$A$5:$BT$4995,22,0))</f>
        <v/>
      </c>
      <c r="K267" s="140" t="str">
        <f>IF(ISNA(VLOOKUP($B267,SUMMARY!$A$5:$BT$4995,23,0)),"",VLOOKUP($B267,SUMMARY!$A$5:$BT$4995,23,0))</f>
        <v/>
      </c>
      <c r="L267" s="140" t="str">
        <f>IF(ISNA(VLOOKUP($B267,SUMMARY!$A$5:$BT$4995,24,0)),"",VLOOKUP($B267,SUMMARY!$A$5:$BT$4995,24,0))</f>
        <v/>
      </c>
      <c r="M267" s="96" t="s">
        <v>87</v>
      </c>
      <c r="N267" s="141">
        <f t="shared" ref="N267:N289" si="48">IF(M267="F",0,SUM(J267:L267)*$R$9)</f>
        <v>0</v>
      </c>
      <c r="O267" s="141">
        <f>SUM(J267:L267)-N267</f>
        <v>0</v>
      </c>
      <c r="P267" s="141">
        <f t="shared" ref="P267:P289" si="49">ROUND(O267*12/12.36,0)</f>
        <v>0</v>
      </c>
      <c r="Q267" s="141">
        <f t="shared" ref="Q267:Q289" si="50">+P267*2%</f>
        <v>0</v>
      </c>
      <c r="R267" s="141">
        <f t="shared" ref="R267:R289" si="51">+P267*1%</f>
        <v>0</v>
      </c>
    </row>
    <row r="268" spans="2:18" s="93" customFormat="1" x14ac:dyDescent="0.2">
      <c r="B268" s="129"/>
      <c r="C268" s="138" t="str">
        <f>IF(ISNA(VLOOKUP($B268,SUMMARY!$A$5:$BT$4995,4,0)),"",VLOOKUP($B268,SUMMARY!$A$5:$BT$4995,4,0))</f>
        <v/>
      </c>
      <c r="D268" s="134" t="str">
        <f>IF(ISNA(VLOOKUP($B268,SUMMARY!$A$5:$BT$4995,5,0)),"",VLOOKUP($B268,SUMMARY!$A$5:$BT$4995,5,0))</f>
        <v/>
      </c>
      <c r="E268" s="134" t="str">
        <f>IF(ISNA(VLOOKUP($B268,SUMMARY!$A$5:$BT$4995,6,0)),"",VLOOKUP($B268,SUMMARY!$A$5:$BT$4995,6,0))</f>
        <v/>
      </c>
      <c r="F268" s="134" t="str">
        <f>IF(ISNA(VLOOKUP($B268,SUMMARY!$A$5:$BT$4995,10,0)),"",VLOOKUP($B268,SUMMARY!$A$5:$BT$4995,10,0))</f>
        <v/>
      </c>
      <c r="G268" s="134" t="str">
        <f>IF(ISNA(VLOOKUP($B268,SUMMARY!$A$5:$BT$4995,7,0)),"",VLOOKUP($B268,SUMMARY!$A$5:$BT$4995,7,0))</f>
        <v/>
      </c>
      <c r="H268" s="134" t="str">
        <f>IF(ISNA(VLOOKUP($B268,SUMMARY!$A$5:$BT$4995,3,0)),"",VLOOKUP($B268,SUMMARY!$A$5:$BT$4995,3,0))</f>
        <v/>
      </c>
      <c r="I268" s="140" t="str">
        <f>IF(ISNA(VLOOKUP($B268,SUMMARY!$A$5:$BT$4995,11,0)),"",VLOOKUP($B268,SUMMARY!$A$5:$BT$4995,11,0))</f>
        <v/>
      </c>
      <c r="J268" s="140" t="str">
        <f>IF(ISNA(VLOOKUP($B268,SUMMARY!$A$5:$BT$4995,22,0)),"",VLOOKUP($B268,SUMMARY!$A$5:$BT$4995,22,0))</f>
        <v/>
      </c>
      <c r="K268" s="140" t="str">
        <f>IF(ISNA(VLOOKUP($B268,SUMMARY!$A$5:$BT$4995,23,0)),"",VLOOKUP($B268,SUMMARY!$A$5:$BT$4995,23,0))</f>
        <v/>
      </c>
      <c r="L268" s="140" t="str">
        <f>IF(ISNA(VLOOKUP($B268,SUMMARY!$A$5:$BT$4995,24,0)),"",VLOOKUP($B268,SUMMARY!$A$5:$BT$4995,24,0))</f>
        <v/>
      </c>
      <c r="M268" s="96" t="s">
        <v>87</v>
      </c>
      <c r="N268" s="141">
        <f t="shared" si="48"/>
        <v>0</v>
      </c>
      <c r="O268" s="141">
        <f>SUM(J268:L268)-N268</f>
        <v>0</v>
      </c>
      <c r="P268" s="141">
        <f t="shared" si="49"/>
        <v>0</v>
      </c>
      <c r="Q268" s="141">
        <f t="shared" si="50"/>
        <v>0</v>
      </c>
      <c r="R268" s="141">
        <f t="shared" si="51"/>
        <v>0</v>
      </c>
    </row>
    <row r="269" spans="2:18" s="93" customFormat="1" x14ac:dyDescent="0.2">
      <c r="B269" s="129"/>
      <c r="C269" s="138" t="str">
        <f>IF(ISNA(VLOOKUP($B269,SUMMARY!$A$5:$BT$4995,4,0)),"",VLOOKUP($B269,SUMMARY!$A$5:$BT$4995,4,0))</f>
        <v/>
      </c>
      <c r="D269" s="134" t="str">
        <f>IF(ISNA(VLOOKUP($B269,SUMMARY!$A$5:$BT$4995,5,0)),"",VLOOKUP($B269,SUMMARY!$A$5:$BT$4995,5,0))</f>
        <v/>
      </c>
      <c r="E269" s="134" t="str">
        <f>IF(ISNA(VLOOKUP($B269,SUMMARY!$A$5:$BT$4995,6,0)),"",VLOOKUP($B269,SUMMARY!$A$5:$BT$4995,6,0))</f>
        <v/>
      </c>
      <c r="F269" s="134" t="str">
        <f>IF(ISNA(VLOOKUP($B269,SUMMARY!$A$5:$BT$4995,10,0)),"",VLOOKUP($B269,SUMMARY!$A$5:$BT$4995,10,0))</f>
        <v/>
      </c>
      <c r="G269" s="134" t="str">
        <f>IF(ISNA(VLOOKUP($B269,SUMMARY!$A$5:$BT$4995,7,0)),"",VLOOKUP($B269,SUMMARY!$A$5:$BT$4995,7,0))</f>
        <v/>
      </c>
      <c r="H269" s="134" t="str">
        <f>IF(ISNA(VLOOKUP($B269,SUMMARY!$A$5:$BT$4995,3,0)),"",VLOOKUP($B269,SUMMARY!$A$5:$BT$4995,3,0))</f>
        <v/>
      </c>
      <c r="I269" s="140" t="str">
        <f>IF(ISNA(VLOOKUP($B269,SUMMARY!$A$5:$BT$4995,11,0)),"",VLOOKUP($B269,SUMMARY!$A$5:$BT$4995,11,0))</f>
        <v/>
      </c>
      <c r="J269" s="140" t="str">
        <f>IF(ISNA(VLOOKUP($B269,SUMMARY!$A$5:$BT$4995,22,0)),"",VLOOKUP($B269,SUMMARY!$A$5:$BT$4995,22,0))</f>
        <v/>
      </c>
      <c r="K269" s="140" t="str">
        <f>IF(ISNA(VLOOKUP($B269,SUMMARY!$A$5:$BT$4995,23,0)),"",VLOOKUP($B269,SUMMARY!$A$5:$BT$4995,23,0))</f>
        <v/>
      </c>
      <c r="L269" s="140" t="str">
        <f>IF(ISNA(VLOOKUP($B269,SUMMARY!$A$5:$BT$4995,24,0)),"",VLOOKUP($B269,SUMMARY!$A$5:$BT$4995,24,0))</f>
        <v/>
      </c>
      <c r="M269" s="96" t="s">
        <v>87</v>
      </c>
      <c r="N269" s="141">
        <f t="shared" si="48"/>
        <v>0</v>
      </c>
      <c r="O269" s="141">
        <f t="shared" ref="O269:O289" si="52">SUM(J269:L269)-N269</f>
        <v>0</v>
      </c>
      <c r="P269" s="141">
        <f t="shared" si="49"/>
        <v>0</v>
      </c>
      <c r="Q269" s="141">
        <f t="shared" si="50"/>
        <v>0</v>
      </c>
      <c r="R269" s="141">
        <f t="shared" si="51"/>
        <v>0</v>
      </c>
    </row>
    <row r="270" spans="2:18" s="93" customFormat="1" x14ac:dyDescent="0.2">
      <c r="B270" s="129"/>
      <c r="C270" s="138" t="str">
        <f>IF(ISNA(VLOOKUP($B270,SUMMARY!$A$5:$BT$4995,4,0)),"",VLOOKUP($B270,SUMMARY!$A$5:$BT$4995,4,0))</f>
        <v/>
      </c>
      <c r="D270" s="134" t="str">
        <f>IF(ISNA(VLOOKUP($B270,SUMMARY!$A$5:$BT$4995,5,0)),"",VLOOKUP($B270,SUMMARY!$A$5:$BT$4995,5,0))</f>
        <v/>
      </c>
      <c r="E270" s="134" t="str">
        <f>IF(ISNA(VLOOKUP($B270,SUMMARY!$A$5:$BT$4995,6,0)),"",VLOOKUP($B270,SUMMARY!$A$5:$BT$4995,6,0))</f>
        <v/>
      </c>
      <c r="F270" s="134" t="str">
        <f>IF(ISNA(VLOOKUP($B270,SUMMARY!$A$5:$BT$4995,10,0)),"",VLOOKUP($B270,SUMMARY!$A$5:$BT$4995,10,0))</f>
        <v/>
      </c>
      <c r="G270" s="134" t="str">
        <f>IF(ISNA(VLOOKUP($B270,SUMMARY!$A$5:$BT$4995,7,0)),"",VLOOKUP($B270,SUMMARY!$A$5:$BT$4995,7,0))</f>
        <v/>
      </c>
      <c r="H270" s="134" t="str">
        <f>IF(ISNA(VLOOKUP($B270,SUMMARY!$A$5:$BT$4995,3,0)),"",VLOOKUP($B270,SUMMARY!$A$5:$BT$4995,3,0))</f>
        <v/>
      </c>
      <c r="I270" s="140" t="str">
        <f>IF(ISNA(VLOOKUP($B270,SUMMARY!$A$5:$BT$4995,11,0)),"",VLOOKUP($B270,SUMMARY!$A$5:$BT$4995,11,0))</f>
        <v/>
      </c>
      <c r="J270" s="140" t="str">
        <f>IF(ISNA(VLOOKUP($B270,SUMMARY!$A$5:$BT$4995,22,0)),"",VLOOKUP($B270,SUMMARY!$A$5:$BT$4995,22,0))</f>
        <v/>
      </c>
      <c r="K270" s="140" t="str">
        <f>IF(ISNA(VLOOKUP($B270,SUMMARY!$A$5:$BT$4995,23,0)),"",VLOOKUP($B270,SUMMARY!$A$5:$BT$4995,23,0))</f>
        <v/>
      </c>
      <c r="L270" s="140" t="str">
        <f>IF(ISNA(VLOOKUP($B270,SUMMARY!$A$5:$BT$4995,24,0)),"",VLOOKUP($B270,SUMMARY!$A$5:$BT$4995,24,0))</f>
        <v/>
      </c>
      <c r="M270" s="96" t="s">
        <v>87</v>
      </c>
      <c r="N270" s="141">
        <f t="shared" si="48"/>
        <v>0</v>
      </c>
      <c r="O270" s="141">
        <f t="shared" si="52"/>
        <v>0</v>
      </c>
      <c r="P270" s="141">
        <f t="shared" si="49"/>
        <v>0</v>
      </c>
      <c r="Q270" s="141">
        <f t="shared" si="50"/>
        <v>0</v>
      </c>
      <c r="R270" s="141">
        <f t="shared" si="51"/>
        <v>0</v>
      </c>
    </row>
    <row r="271" spans="2:18" s="93" customFormat="1" x14ac:dyDescent="0.2">
      <c r="B271" s="129"/>
      <c r="C271" s="138" t="str">
        <f>IF(ISNA(VLOOKUP($B271,SUMMARY!$A$5:$BT$4995,4,0)),"",VLOOKUP($B271,SUMMARY!$A$5:$BT$4995,4,0))</f>
        <v/>
      </c>
      <c r="D271" s="134" t="str">
        <f>IF(ISNA(VLOOKUP($B271,SUMMARY!$A$5:$BT$4995,5,0)),"",VLOOKUP($B271,SUMMARY!$A$5:$BT$4995,5,0))</f>
        <v/>
      </c>
      <c r="E271" s="134" t="str">
        <f>IF(ISNA(VLOOKUP($B271,SUMMARY!$A$5:$BT$4995,6,0)),"",VLOOKUP($B271,SUMMARY!$A$5:$BT$4995,6,0))</f>
        <v/>
      </c>
      <c r="F271" s="134" t="str">
        <f>IF(ISNA(VLOOKUP($B271,SUMMARY!$A$5:$BT$4995,10,0)),"",VLOOKUP($B271,SUMMARY!$A$5:$BT$4995,10,0))</f>
        <v/>
      </c>
      <c r="G271" s="134" t="str">
        <f>IF(ISNA(VLOOKUP($B271,SUMMARY!$A$5:$BT$4995,7,0)),"",VLOOKUP($B271,SUMMARY!$A$5:$BT$4995,7,0))</f>
        <v/>
      </c>
      <c r="H271" s="134" t="str">
        <f>IF(ISNA(VLOOKUP($B271,SUMMARY!$A$5:$BT$4995,3,0)),"",VLOOKUP($B271,SUMMARY!$A$5:$BT$4995,3,0))</f>
        <v/>
      </c>
      <c r="I271" s="140" t="str">
        <f>IF(ISNA(VLOOKUP($B271,SUMMARY!$A$5:$BT$4995,11,0)),"",VLOOKUP($B271,SUMMARY!$A$5:$BT$4995,11,0))</f>
        <v/>
      </c>
      <c r="J271" s="140" t="str">
        <f>IF(ISNA(VLOOKUP($B271,SUMMARY!$A$5:$BT$4995,22,0)),"",VLOOKUP($B271,SUMMARY!$A$5:$BT$4995,22,0))</f>
        <v/>
      </c>
      <c r="K271" s="140" t="str">
        <f>IF(ISNA(VLOOKUP($B271,SUMMARY!$A$5:$BT$4995,23,0)),"",VLOOKUP($B271,SUMMARY!$A$5:$BT$4995,23,0))</f>
        <v/>
      </c>
      <c r="L271" s="140" t="str">
        <f>IF(ISNA(VLOOKUP($B271,SUMMARY!$A$5:$BT$4995,24,0)),"",VLOOKUP($B271,SUMMARY!$A$5:$BT$4995,24,0))</f>
        <v/>
      </c>
      <c r="M271" s="96" t="s">
        <v>87</v>
      </c>
      <c r="N271" s="141">
        <f t="shared" si="48"/>
        <v>0</v>
      </c>
      <c r="O271" s="141">
        <f t="shared" si="52"/>
        <v>0</v>
      </c>
      <c r="P271" s="141">
        <f t="shared" si="49"/>
        <v>0</v>
      </c>
      <c r="Q271" s="141">
        <f t="shared" si="50"/>
        <v>0</v>
      </c>
      <c r="R271" s="141">
        <f t="shared" si="51"/>
        <v>0</v>
      </c>
    </row>
    <row r="272" spans="2:18" s="93" customFormat="1" x14ac:dyDescent="0.2">
      <c r="B272" s="129"/>
      <c r="C272" s="138" t="str">
        <f>IF(ISNA(VLOOKUP($B272,SUMMARY!$A$5:$BT$4995,4,0)),"",VLOOKUP($B272,SUMMARY!$A$5:$BT$4995,4,0))</f>
        <v/>
      </c>
      <c r="D272" s="134" t="str">
        <f>IF(ISNA(VLOOKUP($B272,SUMMARY!$A$5:$BT$4995,5,0)),"",VLOOKUP($B272,SUMMARY!$A$5:$BT$4995,5,0))</f>
        <v/>
      </c>
      <c r="E272" s="134" t="str">
        <f>IF(ISNA(VLOOKUP($B272,SUMMARY!$A$5:$BT$4995,6,0)),"",VLOOKUP($B272,SUMMARY!$A$5:$BT$4995,6,0))</f>
        <v/>
      </c>
      <c r="F272" s="134" t="str">
        <f>IF(ISNA(VLOOKUP($B272,SUMMARY!$A$5:$BT$4995,10,0)),"",VLOOKUP($B272,SUMMARY!$A$5:$BT$4995,10,0))</f>
        <v/>
      </c>
      <c r="G272" s="134" t="str">
        <f>IF(ISNA(VLOOKUP($B272,SUMMARY!$A$5:$BT$4995,7,0)),"",VLOOKUP($B272,SUMMARY!$A$5:$BT$4995,7,0))</f>
        <v/>
      </c>
      <c r="H272" s="134" t="str">
        <f>IF(ISNA(VLOOKUP($B272,SUMMARY!$A$5:$BT$4995,3,0)),"",VLOOKUP($B272,SUMMARY!$A$5:$BT$4995,3,0))</f>
        <v/>
      </c>
      <c r="I272" s="140" t="str">
        <f>IF(ISNA(VLOOKUP($B272,SUMMARY!$A$5:$BT$4995,11,0)),"",VLOOKUP($B272,SUMMARY!$A$5:$BT$4995,11,0))</f>
        <v/>
      </c>
      <c r="J272" s="140" t="str">
        <f>IF(ISNA(VLOOKUP($B272,SUMMARY!$A$5:$BT$4995,22,0)),"",VLOOKUP($B272,SUMMARY!$A$5:$BT$4995,22,0))</f>
        <v/>
      </c>
      <c r="K272" s="140" t="str">
        <f>IF(ISNA(VLOOKUP($B272,SUMMARY!$A$5:$BT$4995,23,0)),"",VLOOKUP($B272,SUMMARY!$A$5:$BT$4995,23,0))</f>
        <v/>
      </c>
      <c r="L272" s="140" t="str">
        <f>IF(ISNA(VLOOKUP($B272,SUMMARY!$A$5:$BT$4995,24,0)),"",VLOOKUP($B272,SUMMARY!$A$5:$BT$4995,24,0))</f>
        <v/>
      </c>
      <c r="M272" s="96" t="s">
        <v>87</v>
      </c>
      <c r="N272" s="141">
        <f t="shared" si="48"/>
        <v>0</v>
      </c>
      <c r="O272" s="141">
        <f t="shared" si="52"/>
        <v>0</v>
      </c>
      <c r="P272" s="141">
        <f t="shared" si="49"/>
        <v>0</v>
      </c>
      <c r="Q272" s="141">
        <f t="shared" si="50"/>
        <v>0</v>
      </c>
      <c r="R272" s="141">
        <f t="shared" si="51"/>
        <v>0</v>
      </c>
    </row>
    <row r="273" spans="2:18" s="93" customFormat="1" x14ac:dyDescent="0.2">
      <c r="B273" s="129"/>
      <c r="C273" s="138" t="str">
        <f>IF(ISNA(VLOOKUP($B273,SUMMARY!$A$5:$BT$4995,4,0)),"",VLOOKUP($B273,SUMMARY!$A$5:$BT$4995,4,0))</f>
        <v/>
      </c>
      <c r="D273" s="134" t="str">
        <f>IF(ISNA(VLOOKUP($B273,SUMMARY!$A$5:$BT$4995,5,0)),"",VLOOKUP($B273,SUMMARY!$A$5:$BT$4995,5,0))</f>
        <v/>
      </c>
      <c r="E273" s="134" t="str">
        <f>IF(ISNA(VLOOKUP($B273,SUMMARY!$A$5:$BT$4995,6,0)),"",VLOOKUP($B273,SUMMARY!$A$5:$BT$4995,6,0))</f>
        <v/>
      </c>
      <c r="F273" s="134" t="str">
        <f>IF(ISNA(VLOOKUP($B273,SUMMARY!$A$5:$BT$4995,10,0)),"",VLOOKUP($B273,SUMMARY!$A$5:$BT$4995,10,0))</f>
        <v/>
      </c>
      <c r="G273" s="134" t="str">
        <f>IF(ISNA(VLOOKUP($B273,SUMMARY!$A$5:$BT$4995,7,0)),"",VLOOKUP($B273,SUMMARY!$A$5:$BT$4995,7,0))</f>
        <v/>
      </c>
      <c r="H273" s="134" t="str">
        <f>IF(ISNA(VLOOKUP($B273,SUMMARY!$A$5:$BT$4995,3,0)),"",VLOOKUP($B273,SUMMARY!$A$5:$BT$4995,3,0))</f>
        <v/>
      </c>
      <c r="I273" s="140" t="str">
        <f>IF(ISNA(VLOOKUP($B273,SUMMARY!$A$5:$BT$4995,11,0)),"",VLOOKUP($B273,SUMMARY!$A$5:$BT$4995,11,0))</f>
        <v/>
      </c>
      <c r="J273" s="140" t="str">
        <f>IF(ISNA(VLOOKUP($B273,SUMMARY!$A$5:$BT$4995,22,0)),"",VLOOKUP($B273,SUMMARY!$A$5:$BT$4995,22,0))</f>
        <v/>
      </c>
      <c r="K273" s="140" t="str">
        <f>IF(ISNA(VLOOKUP($B273,SUMMARY!$A$5:$BT$4995,23,0)),"",VLOOKUP($B273,SUMMARY!$A$5:$BT$4995,23,0))</f>
        <v/>
      </c>
      <c r="L273" s="140" t="str">
        <f>IF(ISNA(VLOOKUP($B273,SUMMARY!$A$5:$BT$4995,24,0)),"",VLOOKUP($B273,SUMMARY!$A$5:$BT$4995,24,0))</f>
        <v/>
      </c>
      <c r="M273" s="96" t="s">
        <v>87</v>
      </c>
      <c r="N273" s="141">
        <f t="shared" si="48"/>
        <v>0</v>
      </c>
      <c r="O273" s="141">
        <f t="shared" si="52"/>
        <v>0</v>
      </c>
      <c r="P273" s="141">
        <f t="shared" si="49"/>
        <v>0</v>
      </c>
      <c r="Q273" s="141">
        <f t="shared" si="50"/>
        <v>0</v>
      </c>
      <c r="R273" s="141">
        <f t="shared" si="51"/>
        <v>0</v>
      </c>
    </row>
    <row r="274" spans="2:18" s="93" customFormat="1" x14ac:dyDescent="0.2">
      <c r="B274" s="129"/>
      <c r="C274" s="138" t="str">
        <f>IF(ISNA(VLOOKUP($B274,SUMMARY!$A$5:$BT$4995,4,0)),"",VLOOKUP($B274,SUMMARY!$A$5:$BT$4995,4,0))</f>
        <v/>
      </c>
      <c r="D274" s="134" t="str">
        <f>IF(ISNA(VLOOKUP($B274,SUMMARY!$A$5:$BT$4995,5,0)),"",VLOOKUP($B274,SUMMARY!$A$5:$BT$4995,5,0))</f>
        <v/>
      </c>
      <c r="E274" s="134" t="str">
        <f>IF(ISNA(VLOOKUP($B274,SUMMARY!$A$5:$BT$4995,6,0)),"",VLOOKUP($B274,SUMMARY!$A$5:$BT$4995,6,0))</f>
        <v/>
      </c>
      <c r="F274" s="134" t="str">
        <f>IF(ISNA(VLOOKUP($B274,SUMMARY!$A$5:$BT$4995,10,0)),"",VLOOKUP($B274,SUMMARY!$A$5:$BT$4995,10,0))</f>
        <v/>
      </c>
      <c r="G274" s="134" t="str">
        <f>IF(ISNA(VLOOKUP($B274,SUMMARY!$A$5:$BT$4995,7,0)),"",VLOOKUP($B274,SUMMARY!$A$5:$BT$4995,7,0))</f>
        <v/>
      </c>
      <c r="H274" s="134" t="str">
        <f>IF(ISNA(VLOOKUP($B274,SUMMARY!$A$5:$BT$4995,3,0)),"",VLOOKUP($B274,SUMMARY!$A$5:$BT$4995,3,0))</f>
        <v/>
      </c>
      <c r="I274" s="140" t="str">
        <f>IF(ISNA(VLOOKUP($B274,SUMMARY!$A$5:$BT$4995,11,0)),"",VLOOKUP($B274,SUMMARY!$A$5:$BT$4995,11,0))</f>
        <v/>
      </c>
      <c r="J274" s="140" t="str">
        <f>IF(ISNA(VLOOKUP($B274,SUMMARY!$A$5:$BT$4995,22,0)),"",VLOOKUP($B274,SUMMARY!$A$5:$BT$4995,22,0))</f>
        <v/>
      </c>
      <c r="K274" s="140" t="str">
        <f>IF(ISNA(VLOOKUP($B274,SUMMARY!$A$5:$BT$4995,23,0)),"",VLOOKUP($B274,SUMMARY!$A$5:$BT$4995,23,0))</f>
        <v/>
      </c>
      <c r="L274" s="140" t="str">
        <f>IF(ISNA(VLOOKUP($B274,SUMMARY!$A$5:$BT$4995,24,0)),"",VLOOKUP($B274,SUMMARY!$A$5:$BT$4995,24,0))</f>
        <v/>
      </c>
      <c r="M274" s="96" t="s">
        <v>87</v>
      </c>
      <c r="N274" s="141">
        <f t="shared" si="48"/>
        <v>0</v>
      </c>
      <c r="O274" s="141">
        <f t="shared" si="52"/>
        <v>0</v>
      </c>
      <c r="P274" s="141">
        <f t="shared" si="49"/>
        <v>0</v>
      </c>
      <c r="Q274" s="141">
        <f t="shared" si="50"/>
        <v>0</v>
      </c>
      <c r="R274" s="141">
        <f t="shared" si="51"/>
        <v>0</v>
      </c>
    </row>
    <row r="275" spans="2:18" s="93" customFormat="1" x14ac:dyDescent="0.2">
      <c r="B275" s="129"/>
      <c r="C275" s="138" t="str">
        <f>IF(ISNA(VLOOKUP($B275,SUMMARY!$A$5:$BT$4995,4,0)),"",VLOOKUP($B275,SUMMARY!$A$5:$BT$4995,4,0))</f>
        <v/>
      </c>
      <c r="D275" s="134" t="str">
        <f>IF(ISNA(VLOOKUP($B275,SUMMARY!$A$5:$BT$4995,5,0)),"",VLOOKUP($B275,SUMMARY!$A$5:$BT$4995,5,0))</f>
        <v/>
      </c>
      <c r="E275" s="134" t="str">
        <f>IF(ISNA(VLOOKUP($B275,SUMMARY!$A$5:$BT$4995,6,0)),"",VLOOKUP($B275,SUMMARY!$A$5:$BT$4995,6,0))</f>
        <v/>
      </c>
      <c r="F275" s="134" t="str">
        <f>IF(ISNA(VLOOKUP($B275,SUMMARY!$A$5:$BT$4995,10,0)),"",VLOOKUP($B275,SUMMARY!$A$5:$BT$4995,10,0))</f>
        <v/>
      </c>
      <c r="G275" s="134" t="str">
        <f>IF(ISNA(VLOOKUP($B275,SUMMARY!$A$5:$BT$4995,7,0)),"",VLOOKUP($B275,SUMMARY!$A$5:$BT$4995,7,0))</f>
        <v/>
      </c>
      <c r="H275" s="134" t="str">
        <f>IF(ISNA(VLOOKUP($B275,SUMMARY!$A$5:$BT$4995,3,0)),"",VLOOKUP($B275,SUMMARY!$A$5:$BT$4995,3,0))</f>
        <v/>
      </c>
      <c r="I275" s="140" t="str">
        <f>IF(ISNA(VLOOKUP($B275,SUMMARY!$A$5:$BT$4995,11,0)),"",VLOOKUP($B275,SUMMARY!$A$5:$BT$4995,11,0))</f>
        <v/>
      </c>
      <c r="J275" s="140" t="str">
        <f>IF(ISNA(VLOOKUP($B275,SUMMARY!$A$5:$BT$4995,22,0)),"",VLOOKUP($B275,SUMMARY!$A$5:$BT$4995,22,0))</f>
        <v/>
      </c>
      <c r="K275" s="140" t="str">
        <f>IF(ISNA(VLOOKUP($B275,SUMMARY!$A$5:$BT$4995,23,0)),"",VLOOKUP($B275,SUMMARY!$A$5:$BT$4995,23,0))</f>
        <v/>
      </c>
      <c r="L275" s="140" t="str">
        <f>IF(ISNA(VLOOKUP($B275,SUMMARY!$A$5:$BT$4995,24,0)),"",VLOOKUP($B275,SUMMARY!$A$5:$BT$4995,24,0))</f>
        <v/>
      </c>
      <c r="M275" s="96" t="s">
        <v>87</v>
      </c>
      <c r="N275" s="141">
        <f t="shared" si="48"/>
        <v>0</v>
      </c>
      <c r="O275" s="141">
        <f t="shared" si="52"/>
        <v>0</v>
      </c>
      <c r="P275" s="141">
        <f t="shared" si="49"/>
        <v>0</v>
      </c>
      <c r="Q275" s="141">
        <f t="shared" si="50"/>
        <v>0</v>
      </c>
      <c r="R275" s="141">
        <f t="shared" si="51"/>
        <v>0</v>
      </c>
    </row>
    <row r="276" spans="2:18" s="93" customFormat="1" x14ac:dyDescent="0.2">
      <c r="B276" s="129"/>
      <c r="C276" s="138" t="str">
        <f>IF(ISNA(VLOOKUP($B276,SUMMARY!$A$5:$BT$4995,4,0)),"",VLOOKUP($B276,SUMMARY!$A$5:$BT$4995,4,0))</f>
        <v/>
      </c>
      <c r="D276" s="134" t="str">
        <f>IF(ISNA(VLOOKUP($B276,SUMMARY!$A$5:$BT$4995,5,0)),"",VLOOKUP($B276,SUMMARY!$A$5:$BT$4995,5,0))</f>
        <v/>
      </c>
      <c r="E276" s="134" t="str">
        <f>IF(ISNA(VLOOKUP($B276,SUMMARY!$A$5:$BT$4995,6,0)),"",VLOOKUP($B276,SUMMARY!$A$5:$BT$4995,6,0))</f>
        <v/>
      </c>
      <c r="F276" s="134" t="str">
        <f>IF(ISNA(VLOOKUP($B276,SUMMARY!$A$5:$BT$4995,10,0)),"",VLOOKUP($B276,SUMMARY!$A$5:$BT$4995,10,0))</f>
        <v/>
      </c>
      <c r="G276" s="134" t="str">
        <f>IF(ISNA(VLOOKUP($B276,SUMMARY!$A$5:$BT$4995,7,0)),"",VLOOKUP($B276,SUMMARY!$A$5:$BT$4995,7,0))</f>
        <v/>
      </c>
      <c r="H276" s="134" t="str">
        <f>IF(ISNA(VLOOKUP($B276,SUMMARY!$A$5:$BT$4995,3,0)),"",VLOOKUP($B276,SUMMARY!$A$5:$BT$4995,3,0))</f>
        <v/>
      </c>
      <c r="I276" s="140" t="str">
        <f>IF(ISNA(VLOOKUP($B276,SUMMARY!$A$5:$BT$4995,11,0)),"",VLOOKUP($B276,SUMMARY!$A$5:$BT$4995,11,0))</f>
        <v/>
      </c>
      <c r="J276" s="140" t="str">
        <f>IF(ISNA(VLOOKUP($B276,SUMMARY!$A$5:$BT$4995,22,0)),"",VLOOKUP($B276,SUMMARY!$A$5:$BT$4995,22,0))</f>
        <v/>
      </c>
      <c r="K276" s="140" t="str">
        <f>IF(ISNA(VLOOKUP($B276,SUMMARY!$A$5:$BT$4995,23,0)),"",VLOOKUP($B276,SUMMARY!$A$5:$BT$4995,23,0))</f>
        <v/>
      </c>
      <c r="L276" s="140" t="str">
        <f>IF(ISNA(VLOOKUP($B276,SUMMARY!$A$5:$BT$4995,24,0)),"",VLOOKUP($B276,SUMMARY!$A$5:$BT$4995,24,0))</f>
        <v/>
      </c>
      <c r="M276" s="96" t="s">
        <v>87</v>
      </c>
      <c r="N276" s="141">
        <f t="shared" si="48"/>
        <v>0</v>
      </c>
      <c r="O276" s="141">
        <f t="shared" si="52"/>
        <v>0</v>
      </c>
      <c r="P276" s="141">
        <f t="shared" si="49"/>
        <v>0</v>
      </c>
      <c r="Q276" s="141">
        <f t="shared" si="50"/>
        <v>0</v>
      </c>
      <c r="R276" s="141">
        <f t="shared" si="51"/>
        <v>0</v>
      </c>
    </row>
    <row r="277" spans="2:18" s="93" customFormat="1" x14ac:dyDescent="0.2">
      <c r="B277" s="129"/>
      <c r="C277" s="138" t="str">
        <f>IF(ISNA(VLOOKUP($B277,SUMMARY!$A$5:$BT$4995,4,0)),"",VLOOKUP($B277,SUMMARY!$A$5:$BT$4995,4,0))</f>
        <v/>
      </c>
      <c r="D277" s="134" t="str">
        <f>IF(ISNA(VLOOKUP($B277,SUMMARY!$A$5:$BT$4995,5,0)),"",VLOOKUP($B277,SUMMARY!$A$5:$BT$4995,5,0))</f>
        <v/>
      </c>
      <c r="E277" s="134" t="str">
        <f>IF(ISNA(VLOOKUP($B277,SUMMARY!$A$5:$BT$4995,6,0)),"",VLOOKUP($B277,SUMMARY!$A$5:$BT$4995,6,0))</f>
        <v/>
      </c>
      <c r="F277" s="134" t="str">
        <f>IF(ISNA(VLOOKUP($B277,SUMMARY!$A$5:$BT$4995,10,0)),"",VLOOKUP($B277,SUMMARY!$A$5:$BT$4995,10,0))</f>
        <v/>
      </c>
      <c r="G277" s="134" t="str">
        <f>IF(ISNA(VLOOKUP($B277,SUMMARY!$A$5:$BT$4995,7,0)),"",VLOOKUP($B277,SUMMARY!$A$5:$BT$4995,7,0))</f>
        <v/>
      </c>
      <c r="H277" s="134" t="str">
        <f>IF(ISNA(VLOOKUP($B277,SUMMARY!$A$5:$BT$4995,3,0)),"",VLOOKUP($B277,SUMMARY!$A$5:$BT$4995,3,0))</f>
        <v/>
      </c>
      <c r="I277" s="140" t="str">
        <f>IF(ISNA(VLOOKUP($B277,SUMMARY!$A$5:$BT$4995,11,0)),"",VLOOKUP($B277,SUMMARY!$A$5:$BT$4995,11,0))</f>
        <v/>
      </c>
      <c r="J277" s="140" t="str">
        <f>IF(ISNA(VLOOKUP($B277,SUMMARY!$A$5:$BT$4995,22,0)),"",VLOOKUP($B277,SUMMARY!$A$5:$BT$4995,22,0))</f>
        <v/>
      </c>
      <c r="K277" s="140" t="str">
        <f>IF(ISNA(VLOOKUP($B277,SUMMARY!$A$5:$BT$4995,23,0)),"",VLOOKUP($B277,SUMMARY!$A$5:$BT$4995,23,0))</f>
        <v/>
      </c>
      <c r="L277" s="140" t="str">
        <f>IF(ISNA(VLOOKUP($B277,SUMMARY!$A$5:$BT$4995,24,0)),"",VLOOKUP($B277,SUMMARY!$A$5:$BT$4995,24,0))</f>
        <v/>
      </c>
      <c r="M277" s="96" t="s">
        <v>87</v>
      </c>
      <c r="N277" s="141">
        <f t="shared" si="48"/>
        <v>0</v>
      </c>
      <c r="O277" s="141">
        <f t="shared" si="52"/>
        <v>0</v>
      </c>
      <c r="P277" s="141">
        <f t="shared" si="49"/>
        <v>0</v>
      </c>
      <c r="Q277" s="141">
        <f t="shared" si="50"/>
        <v>0</v>
      </c>
      <c r="R277" s="141">
        <f t="shared" si="51"/>
        <v>0</v>
      </c>
    </row>
    <row r="278" spans="2:18" s="93" customFormat="1" x14ac:dyDescent="0.2">
      <c r="B278" s="129"/>
      <c r="C278" s="138" t="str">
        <f>IF(ISNA(VLOOKUP($B278,SUMMARY!$A$5:$BT$4995,4,0)),"",VLOOKUP($B278,SUMMARY!$A$5:$BT$4995,4,0))</f>
        <v/>
      </c>
      <c r="D278" s="134" t="str">
        <f>IF(ISNA(VLOOKUP($B278,SUMMARY!$A$5:$BT$4995,5,0)),"",VLOOKUP($B278,SUMMARY!$A$5:$BT$4995,5,0))</f>
        <v/>
      </c>
      <c r="E278" s="134" t="str">
        <f>IF(ISNA(VLOOKUP($B278,SUMMARY!$A$5:$BT$4995,6,0)),"",VLOOKUP($B278,SUMMARY!$A$5:$BT$4995,6,0))</f>
        <v/>
      </c>
      <c r="F278" s="134" t="str">
        <f>IF(ISNA(VLOOKUP($B278,SUMMARY!$A$5:$BT$4995,10,0)),"",VLOOKUP($B278,SUMMARY!$A$5:$BT$4995,10,0))</f>
        <v/>
      </c>
      <c r="G278" s="134" t="str">
        <f>IF(ISNA(VLOOKUP($B278,SUMMARY!$A$5:$BT$4995,7,0)),"",VLOOKUP($B278,SUMMARY!$A$5:$BT$4995,7,0))</f>
        <v/>
      </c>
      <c r="H278" s="134" t="str">
        <f>IF(ISNA(VLOOKUP($B278,SUMMARY!$A$5:$BT$4995,3,0)),"",VLOOKUP($B278,SUMMARY!$A$5:$BT$4995,3,0))</f>
        <v/>
      </c>
      <c r="I278" s="140" t="str">
        <f>IF(ISNA(VLOOKUP($B278,SUMMARY!$A$5:$BT$4995,11,0)),"",VLOOKUP($B278,SUMMARY!$A$5:$BT$4995,11,0))</f>
        <v/>
      </c>
      <c r="J278" s="140" t="str">
        <f>IF(ISNA(VLOOKUP($B278,SUMMARY!$A$5:$BT$4995,22,0)),"",VLOOKUP($B278,SUMMARY!$A$5:$BT$4995,22,0))</f>
        <v/>
      </c>
      <c r="K278" s="140" t="str">
        <f>IF(ISNA(VLOOKUP($B278,SUMMARY!$A$5:$BT$4995,23,0)),"",VLOOKUP($B278,SUMMARY!$A$5:$BT$4995,23,0))</f>
        <v/>
      </c>
      <c r="L278" s="140" t="str">
        <f>IF(ISNA(VLOOKUP($B278,SUMMARY!$A$5:$BT$4995,24,0)),"",VLOOKUP($B278,SUMMARY!$A$5:$BT$4995,24,0))</f>
        <v/>
      </c>
      <c r="M278" s="96" t="s">
        <v>87</v>
      </c>
      <c r="N278" s="141">
        <f t="shared" si="48"/>
        <v>0</v>
      </c>
      <c r="O278" s="141">
        <f t="shared" si="52"/>
        <v>0</v>
      </c>
      <c r="P278" s="141">
        <f t="shared" si="49"/>
        <v>0</v>
      </c>
      <c r="Q278" s="141">
        <f t="shared" si="50"/>
        <v>0</v>
      </c>
      <c r="R278" s="141">
        <f t="shared" si="51"/>
        <v>0</v>
      </c>
    </row>
    <row r="279" spans="2:18" s="93" customFormat="1" x14ac:dyDescent="0.2">
      <c r="B279" s="129"/>
      <c r="C279" s="138" t="str">
        <f>IF(ISNA(VLOOKUP($B279,SUMMARY!$A$5:$BT$4995,4,0)),"",VLOOKUP($B279,SUMMARY!$A$5:$BT$4995,4,0))</f>
        <v/>
      </c>
      <c r="D279" s="134" t="str">
        <f>IF(ISNA(VLOOKUP($B279,SUMMARY!$A$5:$BT$4995,5,0)),"",VLOOKUP($B279,SUMMARY!$A$5:$BT$4995,5,0))</f>
        <v/>
      </c>
      <c r="E279" s="134" t="str">
        <f>IF(ISNA(VLOOKUP($B279,SUMMARY!$A$5:$BT$4995,6,0)),"",VLOOKUP($B279,SUMMARY!$A$5:$BT$4995,6,0))</f>
        <v/>
      </c>
      <c r="F279" s="134" t="str">
        <f>IF(ISNA(VLOOKUP($B279,SUMMARY!$A$5:$BT$4995,10,0)),"",VLOOKUP($B279,SUMMARY!$A$5:$BT$4995,10,0))</f>
        <v/>
      </c>
      <c r="G279" s="134" t="str">
        <f>IF(ISNA(VLOOKUP($B279,SUMMARY!$A$5:$BT$4995,7,0)),"",VLOOKUP($B279,SUMMARY!$A$5:$BT$4995,7,0))</f>
        <v/>
      </c>
      <c r="H279" s="134" t="str">
        <f>IF(ISNA(VLOOKUP($B279,SUMMARY!$A$5:$BT$4995,3,0)),"",VLOOKUP($B279,SUMMARY!$A$5:$BT$4995,3,0))</f>
        <v/>
      </c>
      <c r="I279" s="140" t="str">
        <f>IF(ISNA(VLOOKUP($B279,SUMMARY!$A$5:$BT$4995,11,0)),"",VLOOKUP($B279,SUMMARY!$A$5:$BT$4995,11,0))</f>
        <v/>
      </c>
      <c r="J279" s="140" t="str">
        <f>IF(ISNA(VLOOKUP($B279,SUMMARY!$A$5:$BT$4995,22,0)),"",VLOOKUP($B279,SUMMARY!$A$5:$BT$4995,22,0))</f>
        <v/>
      </c>
      <c r="K279" s="140" t="str">
        <f>IF(ISNA(VLOOKUP($B279,SUMMARY!$A$5:$BT$4995,23,0)),"",VLOOKUP($B279,SUMMARY!$A$5:$BT$4995,23,0))</f>
        <v/>
      </c>
      <c r="L279" s="140" t="str">
        <f>IF(ISNA(VLOOKUP($B279,SUMMARY!$A$5:$BT$4995,24,0)),"",VLOOKUP($B279,SUMMARY!$A$5:$BT$4995,24,0))</f>
        <v/>
      </c>
      <c r="M279" s="96" t="s">
        <v>87</v>
      </c>
      <c r="N279" s="141">
        <f t="shared" si="48"/>
        <v>0</v>
      </c>
      <c r="O279" s="141">
        <f t="shared" si="52"/>
        <v>0</v>
      </c>
      <c r="P279" s="141">
        <f t="shared" si="49"/>
        <v>0</v>
      </c>
      <c r="Q279" s="141">
        <f t="shared" si="50"/>
        <v>0</v>
      </c>
      <c r="R279" s="141">
        <f t="shared" si="51"/>
        <v>0</v>
      </c>
    </row>
    <row r="280" spans="2:18" s="93" customFormat="1" x14ac:dyDescent="0.2">
      <c r="B280" s="129"/>
      <c r="C280" s="138" t="str">
        <f>IF(ISNA(VLOOKUP($B280,SUMMARY!$A$5:$BT$4995,4,0)),"",VLOOKUP($B280,SUMMARY!$A$5:$BT$4995,4,0))</f>
        <v/>
      </c>
      <c r="D280" s="134" t="str">
        <f>IF(ISNA(VLOOKUP($B280,SUMMARY!$A$5:$BT$4995,5,0)),"",VLOOKUP($B280,SUMMARY!$A$5:$BT$4995,5,0))</f>
        <v/>
      </c>
      <c r="E280" s="134" t="str">
        <f>IF(ISNA(VLOOKUP($B280,SUMMARY!$A$5:$BT$4995,6,0)),"",VLOOKUP($B280,SUMMARY!$A$5:$BT$4995,6,0))</f>
        <v/>
      </c>
      <c r="F280" s="134" t="str">
        <f>IF(ISNA(VLOOKUP($B280,SUMMARY!$A$5:$BT$4995,10,0)),"",VLOOKUP($B280,SUMMARY!$A$5:$BT$4995,10,0))</f>
        <v/>
      </c>
      <c r="G280" s="134" t="str">
        <f>IF(ISNA(VLOOKUP($B280,SUMMARY!$A$5:$BT$4995,7,0)),"",VLOOKUP($B280,SUMMARY!$A$5:$BT$4995,7,0))</f>
        <v/>
      </c>
      <c r="H280" s="134" t="str">
        <f>IF(ISNA(VLOOKUP($B280,SUMMARY!$A$5:$BT$4995,3,0)),"",VLOOKUP($B280,SUMMARY!$A$5:$BT$4995,3,0))</f>
        <v/>
      </c>
      <c r="I280" s="140" t="str">
        <f>IF(ISNA(VLOOKUP($B280,SUMMARY!$A$5:$BT$4995,11,0)),"",VLOOKUP($B280,SUMMARY!$A$5:$BT$4995,11,0))</f>
        <v/>
      </c>
      <c r="J280" s="140" t="str">
        <f>IF(ISNA(VLOOKUP($B280,SUMMARY!$A$5:$BT$4995,22,0)),"",VLOOKUP($B280,SUMMARY!$A$5:$BT$4995,22,0))</f>
        <v/>
      </c>
      <c r="K280" s="140" t="str">
        <f>IF(ISNA(VLOOKUP($B280,SUMMARY!$A$5:$BT$4995,23,0)),"",VLOOKUP($B280,SUMMARY!$A$5:$BT$4995,23,0))</f>
        <v/>
      </c>
      <c r="L280" s="140" t="str">
        <f>IF(ISNA(VLOOKUP($B280,SUMMARY!$A$5:$BT$4995,24,0)),"",VLOOKUP($B280,SUMMARY!$A$5:$BT$4995,24,0))</f>
        <v/>
      </c>
      <c r="M280" s="96" t="s">
        <v>87</v>
      </c>
      <c r="N280" s="141">
        <f t="shared" si="48"/>
        <v>0</v>
      </c>
      <c r="O280" s="141">
        <f t="shared" si="52"/>
        <v>0</v>
      </c>
      <c r="P280" s="141">
        <f t="shared" si="49"/>
        <v>0</v>
      </c>
      <c r="Q280" s="141">
        <f t="shared" si="50"/>
        <v>0</v>
      </c>
      <c r="R280" s="141">
        <f t="shared" si="51"/>
        <v>0</v>
      </c>
    </row>
    <row r="281" spans="2:18" s="93" customFormat="1" x14ac:dyDescent="0.2">
      <c r="B281" s="129"/>
      <c r="C281" s="138" t="str">
        <f>IF(ISNA(VLOOKUP($B281,SUMMARY!$A$5:$BT$4995,4,0)),"",VLOOKUP($B281,SUMMARY!$A$5:$BT$4995,4,0))</f>
        <v/>
      </c>
      <c r="D281" s="134" t="str">
        <f>IF(ISNA(VLOOKUP($B281,SUMMARY!$A$5:$BT$4995,5,0)),"",VLOOKUP($B281,SUMMARY!$A$5:$BT$4995,5,0))</f>
        <v/>
      </c>
      <c r="E281" s="134" t="str">
        <f>IF(ISNA(VLOOKUP($B281,SUMMARY!$A$5:$BT$4995,6,0)),"",VLOOKUP($B281,SUMMARY!$A$5:$BT$4995,6,0))</f>
        <v/>
      </c>
      <c r="F281" s="134" t="str">
        <f>IF(ISNA(VLOOKUP($B281,SUMMARY!$A$5:$BT$4995,10,0)),"",VLOOKUP($B281,SUMMARY!$A$5:$BT$4995,10,0))</f>
        <v/>
      </c>
      <c r="G281" s="134" t="str">
        <f>IF(ISNA(VLOOKUP($B281,SUMMARY!$A$5:$BT$4995,7,0)),"",VLOOKUP($B281,SUMMARY!$A$5:$BT$4995,7,0))</f>
        <v/>
      </c>
      <c r="H281" s="134" t="str">
        <f>IF(ISNA(VLOOKUP($B281,SUMMARY!$A$5:$BT$4995,3,0)),"",VLOOKUP($B281,SUMMARY!$A$5:$BT$4995,3,0))</f>
        <v/>
      </c>
      <c r="I281" s="140" t="str">
        <f>IF(ISNA(VLOOKUP($B281,SUMMARY!$A$5:$BT$4995,11,0)),"",VLOOKUP($B281,SUMMARY!$A$5:$BT$4995,11,0))</f>
        <v/>
      </c>
      <c r="J281" s="140" t="str">
        <f>IF(ISNA(VLOOKUP($B281,SUMMARY!$A$5:$BT$4995,22,0)),"",VLOOKUP($B281,SUMMARY!$A$5:$BT$4995,22,0))</f>
        <v/>
      </c>
      <c r="K281" s="140" t="str">
        <f>IF(ISNA(VLOOKUP($B281,SUMMARY!$A$5:$BT$4995,23,0)),"",VLOOKUP($B281,SUMMARY!$A$5:$BT$4995,23,0))</f>
        <v/>
      </c>
      <c r="L281" s="140" t="str">
        <f>IF(ISNA(VLOOKUP($B281,SUMMARY!$A$5:$BT$4995,24,0)),"",VLOOKUP($B281,SUMMARY!$A$5:$BT$4995,24,0))</f>
        <v/>
      </c>
      <c r="M281" s="96" t="s">
        <v>87</v>
      </c>
      <c r="N281" s="141">
        <f t="shared" si="48"/>
        <v>0</v>
      </c>
      <c r="O281" s="141">
        <f t="shared" si="52"/>
        <v>0</v>
      </c>
      <c r="P281" s="141">
        <f t="shared" si="49"/>
        <v>0</v>
      </c>
      <c r="Q281" s="141">
        <f t="shared" si="50"/>
        <v>0</v>
      </c>
      <c r="R281" s="141">
        <f t="shared" si="51"/>
        <v>0</v>
      </c>
    </row>
    <row r="282" spans="2:18" s="93" customFormat="1" x14ac:dyDescent="0.2">
      <c r="B282" s="129"/>
      <c r="C282" s="138" t="str">
        <f>IF(ISNA(VLOOKUP($B282,SUMMARY!$A$5:$BT$4995,4,0)),"",VLOOKUP($B282,SUMMARY!$A$5:$BT$4995,4,0))</f>
        <v/>
      </c>
      <c r="D282" s="134" t="str">
        <f>IF(ISNA(VLOOKUP($B282,SUMMARY!$A$5:$BT$4995,5,0)),"",VLOOKUP($B282,SUMMARY!$A$5:$BT$4995,5,0))</f>
        <v/>
      </c>
      <c r="E282" s="134" t="str">
        <f>IF(ISNA(VLOOKUP($B282,SUMMARY!$A$5:$BT$4995,6,0)),"",VLOOKUP($B282,SUMMARY!$A$5:$BT$4995,6,0))</f>
        <v/>
      </c>
      <c r="F282" s="134" t="str">
        <f>IF(ISNA(VLOOKUP($B282,SUMMARY!$A$5:$BT$4995,10,0)),"",VLOOKUP($B282,SUMMARY!$A$5:$BT$4995,10,0))</f>
        <v/>
      </c>
      <c r="G282" s="134" t="str">
        <f>IF(ISNA(VLOOKUP($B282,SUMMARY!$A$5:$BT$4995,7,0)),"",VLOOKUP($B282,SUMMARY!$A$5:$BT$4995,7,0))</f>
        <v/>
      </c>
      <c r="H282" s="134" t="str">
        <f>IF(ISNA(VLOOKUP($B282,SUMMARY!$A$5:$BT$4995,3,0)),"",VLOOKUP($B282,SUMMARY!$A$5:$BT$4995,3,0))</f>
        <v/>
      </c>
      <c r="I282" s="140" t="str">
        <f>IF(ISNA(VLOOKUP($B282,SUMMARY!$A$5:$BT$4995,11,0)),"",VLOOKUP($B282,SUMMARY!$A$5:$BT$4995,11,0))</f>
        <v/>
      </c>
      <c r="J282" s="140" t="str">
        <f>IF(ISNA(VLOOKUP($B282,SUMMARY!$A$5:$BT$4995,22,0)),"",VLOOKUP($B282,SUMMARY!$A$5:$BT$4995,22,0))</f>
        <v/>
      </c>
      <c r="K282" s="140" t="str">
        <f>IF(ISNA(VLOOKUP($B282,SUMMARY!$A$5:$BT$4995,23,0)),"",VLOOKUP($B282,SUMMARY!$A$5:$BT$4995,23,0))</f>
        <v/>
      </c>
      <c r="L282" s="140" t="str">
        <f>IF(ISNA(VLOOKUP($B282,SUMMARY!$A$5:$BT$4995,24,0)),"",VLOOKUP($B282,SUMMARY!$A$5:$BT$4995,24,0))</f>
        <v/>
      </c>
      <c r="M282" s="96" t="s">
        <v>87</v>
      </c>
      <c r="N282" s="141">
        <f t="shared" si="48"/>
        <v>0</v>
      </c>
      <c r="O282" s="141">
        <f t="shared" si="52"/>
        <v>0</v>
      </c>
      <c r="P282" s="141">
        <f t="shared" si="49"/>
        <v>0</v>
      </c>
      <c r="Q282" s="141">
        <f t="shared" si="50"/>
        <v>0</v>
      </c>
      <c r="R282" s="141">
        <f t="shared" si="51"/>
        <v>0</v>
      </c>
    </row>
    <row r="283" spans="2:18" s="93" customFormat="1" x14ac:dyDescent="0.2">
      <c r="B283" s="129"/>
      <c r="C283" s="138" t="str">
        <f>IF(ISNA(VLOOKUP($B283,SUMMARY!$A$5:$BT$4995,4,0)),"",VLOOKUP($B283,SUMMARY!$A$5:$BT$4995,4,0))</f>
        <v/>
      </c>
      <c r="D283" s="134" t="str">
        <f>IF(ISNA(VLOOKUP($B283,SUMMARY!$A$5:$BT$4995,5,0)),"",VLOOKUP($B283,SUMMARY!$A$5:$BT$4995,5,0))</f>
        <v/>
      </c>
      <c r="E283" s="134" t="str">
        <f>IF(ISNA(VLOOKUP($B283,SUMMARY!$A$5:$BT$4995,6,0)),"",VLOOKUP($B283,SUMMARY!$A$5:$BT$4995,6,0))</f>
        <v/>
      </c>
      <c r="F283" s="134" t="str">
        <f>IF(ISNA(VLOOKUP($B283,SUMMARY!$A$5:$BT$4995,10,0)),"",VLOOKUP($B283,SUMMARY!$A$5:$BT$4995,10,0))</f>
        <v/>
      </c>
      <c r="G283" s="134" t="str">
        <f>IF(ISNA(VLOOKUP($B283,SUMMARY!$A$5:$BT$4995,7,0)),"",VLOOKUP($B283,SUMMARY!$A$5:$BT$4995,7,0))</f>
        <v/>
      </c>
      <c r="H283" s="134" t="str">
        <f>IF(ISNA(VLOOKUP($B283,SUMMARY!$A$5:$BT$4995,3,0)),"",VLOOKUP($B283,SUMMARY!$A$5:$BT$4995,3,0))</f>
        <v/>
      </c>
      <c r="I283" s="140" t="str">
        <f>IF(ISNA(VLOOKUP($B283,SUMMARY!$A$5:$BT$4995,11,0)),"",VLOOKUP($B283,SUMMARY!$A$5:$BT$4995,11,0))</f>
        <v/>
      </c>
      <c r="J283" s="140" t="str">
        <f>IF(ISNA(VLOOKUP($B283,SUMMARY!$A$5:$BT$4995,22,0)),"",VLOOKUP($B283,SUMMARY!$A$5:$BT$4995,22,0))</f>
        <v/>
      </c>
      <c r="K283" s="140" t="str">
        <f>IF(ISNA(VLOOKUP($B283,SUMMARY!$A$5:$BT$4995,23,0)),"",VLOOKUP($B283,SUMMARY!$A$5:$BT$4995,23,0))</f>
        <v/>
      </c>
      <c r="L283" s="140" t="str">
        <f>IF(ISNA(VLOOKUP($B283,SUMMARY!$A$5:$BT$4995,24,0)),"",VLOOKUP($B283,SUMMARY!$A$5:$BT$4995,24,0))</f>
        <v/>
      </c>
      <c r="M283" s="96" t="s">
        <v>87</v>
      </c>
      <c r="N283" s="141">
        <f t="shared" si="48"/>
        <v>0</v>
      </c>
      <c r="O283" s="141">
        <f t="shared" si="52"/>
        <v>0</v>
      </c>
      <c r="P283" s="141">
        <f t="shared" si="49"/>
        <v>0</v>
      </c>
      <c r="Q283" s="141">
        <f t="shared" si="50"/>
        <v>0</v>
      </c>
      <c r="R283" s="141">
        <f t="shared" si="51"/>
        <v>0</v>
      </c>
    </row>
    <row r="284" spans="2:18" s="93" customFormat="1" x14ac:dyDescent="0.2">
      <c r="B284" s="129"/>
      <c r="C284" s="138" t="str">
        <f>IF(ISNA(VLOOKUP($B284,SUMMARY!$A$5:$BT$4995,4,0)),"",VLOOKUP($B284,SUMMARY!$A$5:$BT$4995,4,0))</f>
        <v/>
      </c>
      <c r="D284" s="134" t="str">
        <f>IF(ISNA(VLOOKUP($B284,SUMMARY!$A$5:$BT$4995,5,0)),"",VLOOKUP($B284,SUMMARY!$A$5:$BT$4995,5,0))</f>
        <v/>
      </c>
      <c r="E284" s="134" t="str">
        <f>IF(ISNA(VLOOKUP($B284,SUMMARY!$A$5:$BT$4995,6,0)),"",VLOOKUP($B284,SUMMARY!$A$5:$BT$4995,6,0))</f>
        <v/>
      </c>
      <c r="F284" s="134" t="str">
        <f>IF(ISNA(VLOOKUP($B284,SUMMARY!$A$5:$BT$4995,10,0)),"",VLOOKUP($B284,SUMMARY!$A$5:$BT$4995,10,0))</f>
        <v/>
      </c>
      <c r="G284" s="134" t="str">
        <f>IF(ISNA(VLOOKUP($B284,SUMMARY!$A$5:$BT$4995,7,0)),"",VLOOKUP($B284,SUMMARY!$A$5:$BT$4995,7,0))</f>
        <v/>
      </c>
      <c r="H284" s="134" t="str">
        <f>IF(ISNA(VLOOKUP($B284,SUMMARY!$A$5:$BT$4995,3,0)),"",VLOOKUP($B284,SUMMARY!$A$5:$BT$4995,3,0))</f>
        <v/>
      </c>
      <c r="I284" s="140" t="str">
        <f>IF(ISNA(VLOOKUP($B284,SUMMARY!$A$5:$BT$4995,11,0)),"",VLOOKUP($B284,SUMMARY!$A$5:$BT$4995,11,0))</f>
        <v/>
      </c>
      <c r="J284" s="140" t="str">
        <f>IF(ISNA(VLOOKUP($B284,SUMMARY!$A$5:$BT$4995,22,0)),"",VLOOKUP($B284,SUMMARY!$A$5:$BT$4995,22,0))</f>
        <v/>
      </c>
      <c r="K284" s="140" t="str">
        <f>IF(ISNA(VLOOKUP($B284,SUMMARY!$A$5:$BT$4995,23,0)),"",VLOOKUP($B284,SUMMARY!$A$5:$BT$4995,23,0))</f>
        <v/>
      </c>
      <c r="L284" s="140" t="str">
        <f>IF(ISNA(VLOOKUP($B284,SUMMARY!$A$5:$BT$4995,24,0)),"",VLOOKUP($B284,SUMMARY!$A$5:$BT$4995,24,0))</f>
        <v/>
      </c>
      <c r="M284" s="96" t="s">
        <v>87</v>
      </c>
      <c r="N284" s="141">
        <f t="shared" si="48"/>
        <v>0</v>
      </c>
      <c r="O284" s="141">
        <f t="shared" si="52"/>
        <v>0</v>
      </c>
      <c r="P284" s="141">
        <f t="shared" si="49"/>
        <v>0</v>
      </c>
      <c r="Q284" s="141">
        <f t="shared" si="50"/>
        <v>0</v>
      </c>
      <c r="R284" s="141">
        <f t="shared" si="51"/>
        <v>0</v>
      </c>
    </row>
    <row r="285" spans="2:18" s="93" customFormat="1" x14ac:dyDescent="0.2">
      <c r="B285" s="129"/>
      <c r="C285" s="138" t="str">
        <f>IF(ISNA(VLOOKUP($B285,SUMMARY!$A$5:$BT$4995,4,0)),"",VLOOKUP($B285,SUMMARY!$A$5:$BT$4995,4,0))</f>
        <v/>
      </c>
      <c r="D285" s="134" t="str">
        <f>IF(ISNA(VLOOKUP($B285,SUMMARY!$A$5:$BT$4995,5,0)),"",VLOOKUP($B285,SUMMARY!$A$5:$BT$4995,5,0))</f>
        <v/>
      </c>
      <c r="E285" s="134" t="str">
        <f>IF(ISNA(VLOOKUP($B285,SUMMARY!$A$5:$BT$4995,6,0)),"",VLOOKUP($B285,SUMMARY!$A$5:$BT$4995,6,0))</f>
        <v/>
      </c>
      <c r="F285" s="134" t="str">
        <f>IF(ISNA(VLOOKUP($B285,SUMMARY!$A$5:$BT$4995,10,0)),"",VLOOKUP($B285,SUMMARY!$A$5:$BT$4995,10,0))</f>
        <v/>
      </c>
      <c r="G285" s="134" t="str">
        <f>IF(ISNA(VLOOKUP($B285,SUMMARY!$A$5:$BT$4995,7,0)),"",VLOOKUP($B285,SUMMARY!$A$5:$BT$4995,7,0))</f>
        <v/>
      </c>
      <c r="H285" s="134" t="str">
        <f>IF(ISNA(VLOOKUP($B285,SUMMARY!$A$5:$BT$4995,3,0)),"",VLOOKUP($B285,SUMMARY!$A$5:$BT$4995,3,0))</f>
        <v/>
      </c>
      <c r="I285" s="140" t="str">
        <f>IF(ISNA(VLOOKUP($B285,SUMMARY!$A$5:$BT$4995,11,0)),"",VLOOKUP($B285,SUMMARY!$A$5:$BT$4995,11,0))</f>
        <v/>
      </c>
      <c r="J285" s="140" t="str">
        <f>IF(ISNA(VLOOKUP($B285,SUMMARY!$A$5:$BT$4995,22,0)),"",VLOOKUP($B285,SUMMARY!$A$5:$BT$4995,22,0))</f>
        <v/>
      </c>
      <c r="K285" s="140" t="str">
        <f>IF(ISNA(VLOOKUP($B285,SUMMARY!$A$5:$BT$4995,23,0)),"",VLOOKUP($B285,SUMMARY!$A$5:$BT$4995,23,0))</f>
        <v/>
      </c>
      <c r="L285" s="140" t="str">
        <f>IF(ISNA(VLOOKUP($B285,SUMMARY!$A$5:$BT$4995,24,0)),"",VLOOKUP($B285,SUMMARY!$A$5:$BT$4995,24,0))</f>
        <v/>
      </c>
      <c r="M285" s="96" t="s">
        <v>87</v>
      </c>
      <c r="N285" s="141">
        <f t="shared" si="48"/>
        <v>0</v>
      </c>
      <c r="O285" s="141">
        <f t="shared" si="52"/>
        <v>0</v>
      </c>
      <c r="P285" s="141">
        <f t="shared" si="49"/>
        <v>0</v>
      </c>
      <c r="Q285" s="141">
        <f t="shared" si="50"/>
        <v>0</v>
      </c>
      <c r="R285" s="141">
        <f t="shared" si="51"/>
        <v>0</v>
      </c>
    </row>
    <row r="286" spans="2:18" s="93" customFormat="1" x14ac:dyDescent="0.2">
      <c r="B286" s="129"/>
      <c r="C286" s="138" t="str">
        <f>IF(ISNA(VLOOKUP($B286,SUMMARY!$A$5:$BT$4995,4,0)),"",VLOOKUP($B286,SUMMARY!$A$5:$BT$4995,4,0))</f>
        <v/>
      </c>
      <c r="D286" s="134" t="str">
        <f>IF(ISNA(VLOOKUP($B286,SUMMARY!$A$5:$BT$4995,5,0)),"",VLOOKUP($B286,SUMMARY!$A$5:$BT$4995,5,0))</f>
        <v/>
      </c>
      <c r="E286" s="134" t="str">
        <f>IF(ISNA(VLOOKUP($B286,SUMMARY!$A$5:$BT$4995,6,0)),"",VLOOKUP($B286,SUMMARY!$A$5:$BT$4995,6,0))</f>
        <v/>
      </c>
      <c r="F286" s="134" t="str">
        <f>IF(ISNA(VLOOKUP($B286,SUMMARY!$A$5:$BT$4995,10,0)),"",VLOOKUP($B286,SUMMARY!$A$5:$BT$4995,10,0))</f>
        <v/>
      </c>
      <c r="G286" s="134" t="str">
        <f>IF(ISNA(VLOOKUP($B286,SUMMARY!$A$5:$BT$4995,7,0)),"",VLOOKUP($B286,SUMMARY!$A$5:$BT$4995,7,0))</f>
        <v/>
      </c>
      <c r="H286" s="134" t="str">
        <f>IF(ISNA(VLOOKUP($B286,SUMMARY!$A$5:$BT$4995,3,0)),"",VLOOKUP($B286,SUMMARY!$A$5:$BT$4995,3,0))</f>
        <v/>
      </c>
      <c r="I286" s="140" t="str">
        <f>IF(ISNA(VLOOKUP($B286,SUMMARY!$A$5:$BT$4995,11,0)),"",VLOOKUP($B286,SUMMARY!$A$5:$BT$4995,11,0))</f>
        <v/>
      </c>
      <c r="J286" s="140" t="str">
        <f>IF(ISNA(VLOOKUP($B286,SUMMARY!$A$5:$BT$4995,22,0)),"",VLOOKUP($B286,SUMMARY!$A$5:$BT$4995,22,0))</f>
        <v/>
      </c>
      <c r="K286" s="140" t="str">
        <f>IF(ISNA(VLOOKUP($B286,SUMMARY!$A$5:$BT$4995,23,0)),"",VLOOKUP($B286,SUMMARY!$A$5:$BT$4995,23,0))</f>
        <v/>
      </c>
      <c r="L286" s="140" t="str">
        <f>IF(ISNA(VLOOKUP($B286,SUMMARY!$A$5:$BT$4995,24,0)),"",VLOOKUP($B286,SUMMARY!$A$5:$BT$4995,24,0))</f>
        <v/>
      </c>
      <c r="M286" s="96" t="s">
        <v>87</v>
      </c>
      <c r="N286" s="141">
        <f t="shared" si="48"/>
        <v>0</v>
      </c>
      <c r="O286" s="141">
        <f t="shared" si="52"/>
        <v>0</v>
      </c>
      <c r="P286" s="141">
        <f t="shared" si="49"/>
        <v>0</v>
      </c>
      <c r="Q286" s="141">
        <f t="shared" si="50"/>
        <v>0</v>
      </c>
      <c r="R286" s="141">
        <f t="shared" si="51"/>
        <v>0</v>
      </c>
    </row>
    <row r="287" spans="2:18" s="93" customFormat="1" x14ac:dyDescent="0.2">
      <c r="B287" s="129"/>
      <c r="C287" s="138" t="str">
        <f>IF(ISNA(VLOOKUP($B287,SUMMARY!$A$5:$BT$4995,4,0)),"",VLOOKUP($B287,SUMMARY!$A$5:$BT$4995,4,0))</f>
        <v/>
      </c>
      <c r="D287" s="134" t="str">
        <f>IF(ISNA(VLOOKUP($B287,SUMMARY!$A$5:$BT$4995,5,0)),"",VLOOKUP($B287,SUMMARY!$A$5:$BT$4995,5,0))</f>
        <v/>
      </c>
      <c r="E287" s="134" t="str">
        <f>IF(ISNA(VLOOKUP($B287,SUMMARY!$A$5:$BT$4995,6,0)),"",VLOOKUP($B287,SUMMARY!$A$5:$BT$4995,6,0))</f>
        <v/>
      </c>
      <c r="F287" s="134" t="str">
        <f>IF(ISNA(VLOOKUP($B287,SUMMARY!$A$5:$BT$4995,10,0)),"",VLOOKUP($B287,SUMMARY!$A$5:$BT$4995,10,0))</f>
        <v/>
      </c>
      <c r="G287" s="134" t="str">
        <f>IF(ISNA(VLOOKUP($B287,SUMMARY!$A$5:$BT$4995,7,0)),"",VLOOKUP($B287,SUMMARY!$A$5:$BT$4995,7,0))</f>
        <v/>
      </c>
      <c r="H287" s="134" t="str">
        <f>IF(ISNA(VLOOKUP($B287,SUMMARY!$A$5:$BT$4995,3,0)),"",VLOOKUP($B287,SUMMARY!$A$5:$BT$4995,3,0))</f>
        <v/>
      </c>
      <c r="I287" s="140" t="str">
        <f>IF(ISNA(VLOOKUP($B287,SUMMARY!$A$5:$BT$4995,11,0)),"",VLOOKUP($B287,SUMMARY!$A$5:$BT$4995,11,0))</f>
        <v/>
      </c>
      <c r="J287" s="140" t="str">
        <f>IF(ISNA(VLOOKUP($B287,SUMMARY!$A$5:$BT$4995,22,0)),"",VLOOKUP($B287,SUMMARY!$A$5:$BT$4995,22,0))</f>
        <v/>
      </c>
      <c r="K287" s="140" t="str">
        <f>IF(ISNA(VLOOKUP($B287,SUMMARY!$A$5:$BT$4995,23,0)),"",VLOOKUP($B287,SUMMARY!$A$5:$BT$4995,23,0))</f>
        <v/>
      </c>
      <c r="L287" s="140" t="str">
        <f>IF(ISNA(VLOOKUP($B287,SUMMARY!$A$5:$BT$4995,24,0)),"",VLOOKUP($B287,SUMMARY!$A$5:$BT$4995,24,0))</f>
        <v/>
      </c>
      <c r="M287" s="96" t="s">
        <v>87</v>
      </c>
      <c r="N287" s="141">
        <f t="shared" si="48"/>
        <v>0</v>
      </c>
      <c r="O287" s="141">
        <f t="shared" si="52"/>
        <v>0</v>
      </c>
      <c r="P287" s="141">
        <f t="shared" si="49"/>
        <v>0</v>
      </c>
      <c r="Q287" s="141">
        <f t="shared" si="50"/>
        <v>0</v>
      </c>
      <c r="R287" s="141">
        <f t="shared" si="51"/>
        <v>0</v>
      </c>
    </row>
    <row r="288" spans="2:18" s="93" customFormat="1" x14ac:dyDescent="0.2">
      <c r="B288" s="129"/>
      <c r="C288" s="138" t="str">
        <f>IF(ISNA(VLOOKUP($B288,SUMMARY!$A$5:$BT$4995,4,0)),"",VLOOKUP($B288,SUMMARY!$A$5:$BT$4995,4,0))</f>
        <v/>
      </c>
      <c r="D288" s="134" t="str">
        <f>IF(ISNA(VLOOKUP($B288,SUMMARY!$A$5:$BT$4995,5,0)),"",VLOOKUP($B288,SUMMARY!$A$5:$BT$4995,5,0))</f>
        <v/>
      </c>
      <c r="E288" s="134" t="str">
        <f>IF(ISNA(VLOOKUP($B288,SUMMARY!$A$5:$BT$4995,6,0)),"",VLOOKUP($B288,SUMMARY!$A$5:$BT$4995,6,0))</f>
        <v/>
      </c>
      <c r="F288" s="134" t="str">
        <f>IF(ISNA(VLOOKUP($B288,SUMMARY!$A$5:$BT$4995,10,0)),"",VLOOKUP($B288,SUMMARY!$A$5:$BT$4995,10,0))</f>
        <v/>
      </c>
      <c r="G288" s="134" t="str">
        <f>IF(ISNA(VLOOKUP($B288,SUMMARY!$A$5:$BT$4995,7,0)),"",VLOOKUP($B288,SUMMARY!$A$5:$BT$4995,7,0))</f>
        <v/>
      </c>
      <c r="H288" s="134" t="str">
        <f>IF(ISNA(VLOOKUP($B288,SUMMARY!$A$5:$BT$4995,3,0)),"",VLOOKUP($B288,SUMMARY!$A$5:$BT$4995,3,0))</f>
        <v/>
      </c>
      <c r="I288" s="140" t="str">
        <f>IF(ISNA(VLOOKUP($B288,SUMMARY!$A$5:$BT$4995,11,0)),"",VLOOKUP($B288,SUMMARY!$A$5:$BT$4995,11,0))</f>
        <v/>
      </c>
      <c r="J288" s="140" t="str">
        <f>IF(ISNA(VLOOKUP($B288,SUMMARY!$A$5:$BT$4995,22,0)),"",VLOOKUP($B288,SUMMARY!$A$5:$BT$4995,22,0))</f>
        <v/>
      </c>
      <c r="K288" s="140" t="str">
        <f>IF(ISNA(VLOOKUP($B288,SUMMARY!$A$5:$BT$4995,23,0)),"",VLOOKUP($B288,SUMMARY!$A$5:$BT$4995,23,0))</f>
        <v/>
      </c>
      <c r="L288" s="140" t="str">
        <f>IF(ISNA(VLOOKUP($B288,SUMMARY!$A$5:$BT$4995,24,0)),"",VLOOKUP($B288,SUMMARY!$A$5:$BT$4995,24,0))</f>
        <v/>
      </c>
      <c r="M288" s="96" t="s">
        <v>87</v>
      </c>
      <c r="N288" s="141">
        <f t="shared" si="48"/>
        <v>0</v>
      </c>
      <c r="O288" s="141">
        <f t="shared" si="52"/>
        <v>0</v>
      </c>
      <c r="P288" s="141">
        <f t="shared" si="49"/>
        <v>0</v>
      </c>
      <c r="Q288" s="141">
        <f t="shared" si="50"/>
        <v>0</v>
      </c>
      <c r="R288" s="141">
        <f t="shared" si="51"/>
        <v>0</v>
      </c>
    </row>
    <row r="289" spans="2:18" s="93" customFormat="1" x14ac:dyDescent="0.2">
      <c r="B289" s="129"/>
      <c r="C289" s="138" t="str">
        <f>IF(ISNA(VLOOKUP($B289,SUMMARY!$A$5:$BT$4995,4,0)),"",VLOOKUP($B289,SUMMARY!$A$5:$BT$4995,4,0))</f>
        <v/>
      </c>
      <c r="D289" s="134" t="str">
        <f>IF(ISNA(VLOOKUP($B289,SUMMARY!$A$5:$BT$4995,5,0)),"",VLOOKUP($B289,SUMMARY!$A$5:$BT$4995,5,0))</f>
        <v/>
      </c>
      <c r="E289" s="134" t="str">
        <f>IF(ISNA(VLOOKUP($B289,SUMMARY!$A$5:$BT$4995,6,0)),"",VLOOKUP($B289,SUMMARY!$A$5:$BT$4995,6,0))</f>
        <v/>
      </c>
      <c r="F289" s="134" t="str">
        <f>IF(ISNA(VLOOKUP($B289,SUMMARY!$A$5:$BT$4995,10,0)),"",VLOOKUP($B289,SUMMARY!$A$5:$BT$4995,10,0))</f>
        <v/>
      </c>
      <c r="G289" s="134" t="str">
        <f>IF(ISNA(VLOOKUP($B289,SUMMARY!$A$5:$BT$4995,7,0)),"",VLOOKUP($B289,SUMMARY!$A$5:$BT$4995,7,0))</f>
        <v/>
      </c>
      <c r="H289" s="134" t="str">
        <f>IF(ISNA(VLOOKUP($B289,SUMMARY!$A$5:$BT$4995,3,0)),"",VLOOKUP($B289,SUMMARY!$A$5:$BT$4995,3,0))</f>
        <v/>
      </c>
      <c r="I289" s="140" t="str">
        <f>IF(ISNA(VLOOKUP($B289,SUMMARY!$A$5:$BT$4995,11,0)),"",VLOOKUP($B289,SUMMARY!$A$5:$BT$4995,11,0))</f>
        <v/>
      </c>
      <c r="J289" s="140" t="str">
        <f>IF(ISNA(VLOOKUP($B289,SUMMARY!$A$5:$BT$4995,22,0)),"",VLOOKUP($B289,SUMMARY!$A$5:$BT$4995,22,0))</f>
        <v/>
      </c>
      <c r="K289" s="140" t="str">
        <f>IF(ISNA(VLOOKUP($B289,SUMMARY!$A$5:$BT$4995,23,0)),"",VLOOKUP($B289,SUMMARY!$A$5:$BT$4995,23,0))</f>
        <v/>
      </c>
      <c r="L289" s="140" t="str">
        <f>IF(ISNA(VLOOKUP($B289,SUMMARY!$A$5:$BT$4995,24,0)),"",VLOOKUP($B289,SUMMARY!$A$5:$BT$4995,24,0))</f>
        <v/>
      </c>
      <c r="M289" s="96" t="s">
        <v>87</v>
      </c>
      <c r="N289" s="141">
        <f t="shared" si="48"/>
        <v>0</v>
      </c>
      <c r="O289" s="141">
        <f t="shared" si="52"/>
        <v>0</v>
      </c>
      <c r="P289" s="141">
        <f t="shared" si="49"/>
        <v>0</v>
      </c>
      <c r="Q289" s="141">
        <f t="shared" si="50"/>
        <v>0</v>
      </c>
      <c r="R289" s="141">
        <f t="shared" si="51"/>
        <v>0</v>
      </c>
    </row>
    <row r="290" spans="2:18" s="93" customFormat="1" x14ac:dyDescent="0.2">
      <c r="B290" s="129"/>
      <c r="C290" s="400" t="s">
        <v>113</v>
      </c>
      <c r="D290" s="401"/>
      <c r="E290" s="401"/>
      <c r="F290" s="401"/>
      <c r="G290" s="402"/>
      <c r="H290" s="157" t="s">
        <v>112</v>
      </c>
      <c r="I290" s="139"/>
      <c r="J290" s="139"/>
      <c r="K290" s="139"/>
      <c r="L290" s="135">
        <f t="shared" ref="L290" si="53">I290*12.36%</f>
        <v>0</v>
      </c>
      <c r="M290" s="137"/>
      <c r="N290" s="136">
        <f>SUM(N266:N289)</f>
        <v>0</v>
      </c>
      <c r="O290" s="136">
        <f>SUM(O266:O289)</f>
        <v>0</v>
      </c>
      <c r="P290" s="136">
        <f>SUM(P266:P289)</f>
        <v>0</v>
      </c>
      <c r="Q290" s="136">
        <f>SUM(Q266:Q289)</f>
        <v>0</v>
      </c>
      <c r="R290" s="136">
        <f>SUM(R266:R289)</f>
        <v>0</v>
      </c>
    </row>
    <row r="291" spans="2:18" s="93" customFormat="1" x14ac:dyDescent="0.2">
      <c r="B291" s="129"/>
      <c r="C291" s="138" t="str">
        <f>IF(ISNA(VLOOKUP($B291,SUMMARY!$A$5:$BT$4995,4,0)),"",VLOOKUP($B291,SUMMARY!$A$5:$BT$4995,4,0))</f>
        <v/>
      </c>
      <c r="D291" s="134" t="str">
        <f>IF(ISNA(VLOOKUP($B291,SUMMARY!$A$5:$BT$4995,5,0)),"",VLOOKUP($B291,SUMMARY!$A$5:$BT$4995,5,0))</f>
        <v/>
      </c>
      <c r="E291" s="134" t="str">
        <f>IF(ISNA(VLOOKUP($B291,SUMMARY!$A$5:$BT$4995,6,0)),"",VLOOKUP($B291,SUMMARY!$A$5:$BT$4995,6,0))</f>
        <v/>
      </c>
      <c r="F291" s="134" t="str">
        <f>IF(ISNA(VLOOKUP($B291,SUMMARY!$A$5:$BT$4995,10,0)),"",VLOOKUP($B291,SUMMARY!$A$5:$BT$4995,10,0))</f>
        <v/>
      </c>
      <c r="G291" s="134" t="str">
        <f>IF(ISNA(VLOOKUP($B291,SUMMARY!$A$5:$BT$4995,7,0)),"",VLOOKUP($B291,SUMMARY!$A$5:$BT$4995,7,0))</f>
        <v/>
      </c>
      <c r="H291" s="134" t="str">
        <f>IF(ISNA(VLOOKUP($B291,SUMMARY!$A$5:$BT$4995,3,0)),"",VLOOKUP($B291,SUMMARY!$A$5:$BT$4995,3,0))</f>
        <v/>
      </c>
      <c r="I291" s="140" t="str">
        <f>IF(ISNA(VLOOKUP($B291,SUMMARY!$A$5:$BT$4995,11,0)),"",VLOOKUP($B291,SUMMARY!$A$5:$BT$4995,11,0))</f>
        <v/>
      </c>
      <c r="J291" s="140" t="str">
        <f>IF(ISNA(VLOOKUP($B291,SUMMARY!$A$5:$BT$4995,22,0)),"",VLOOKUP($B291,SUMMARY!$A$5:$BT$4995,22,0))</f>
        <v/>
      </c>
      <c r="K291" s="140" t="str">
        <f>IF(ISNA(VLOOKUP($B291,SUMMARY!$A$5:$BT$4995,23,0)),"",VLOOKUP($B291,SUMMARY!$A$5:$BT$4995,23,0))</f>
        <v/>
      </c>
      <c r="L291" s="140" t="str">
        <f>IF(ISNA(VLOOKUP($B291,SUMMARY!$A$5:$BT$4995,24,0)),"",VLOOKUP($B291,SUMMARY!$A$5:$BT$4995,24,0))</f>
        <v/>
      </c>
      <c r="M291" s="96" t="s">
        <v>87</v>
      </c>
      <c r="N291" s="141">
        <f>IF(M291="F",0,SUM(J291:L291)*$R$9)</f>
        <v>0</v>
      </c>
      <c r="O291" s="141">
        <f>SUM(J291:L291)-N291</f>
        <v>0</v>
      </c>
      <c r="P291" s="141">
        <f>ROUND(O291*12/12.36,0)</f>
        <v>0</v>
      </c>
      <c r="Q291" s="141">
        <f>+P291*2%</f>
        <v>0</v>
      </c>
      <c r="R291" s="141">
        <f>+P291*1%</f>
        <v>0</v>
      </c>
    </row>
    <row r="292" spans="2:18" s="93" customFormat="1" x14ac:dyDescent="0.2">
      <c r="B292" s="129"/>
      <c r="C292" s="138" t="str">
        <f>IF(ISNA(VLOOKUP($B292,SUMMARY!$A$5:$BT$4995,4,0)),"",VLOOKUP($B292,SUMMARY!$A$5:$BT$4995,4,0))</f>
        <v/>
      </c>
      <c r="D292" s="134" t="str">
        <f>IF(ISNA(VLOOKUP($B292,SUMMARY!$A$5:$BT$4995,5,0)),"",VLOOKUP($B292,SUMMARY!$A$5:$BT$4995,5,0))</f>
        <v/>
      </c>
      <c r="E292" s="134" t="str">
        <f>IF(ISNA(VLOOKUP($B292,SUMMARY!$A$5:$BT$4995,6,0)),"",VLOOKUP($B292,SUMMARY!$A$5:$BT$4995,6,0))</f>
        <v/>
      </c>
      <c r="F292" s="134" t="str">
        <f>IF(ISNA(VLOOKUP($B292,SUMMARY!$A$5:$BT$4995,10,0)),"",VLOOKUP($B292,SUMMARY!$A$5:$BT$4995,10,0))</f>
        <v/>
      </c>
      <c r="G292" s="134" t="str">
        <f>IF(ISNA(VLOOKUP($B292,SUMMARY!$A$5:$BT$4995,7,0)),"",VLOOKUP($B292,SUMMARY!$A$5:$BT$4995,7,0))</f>
        <v/>
      </c>
      <c r="H292" s="134" t="str">
        <f>IF(ISNA(VLOOKUP($B292,SUMMARY!$A$5:$BT$4995,3,0)),"",VLOOKUP($B292,SUMMARY!$A$5:$BT$4995,3,0))</f>
        <v/>
      </c>
      <c r="I292" s="140" t="str">
        <f>IF(ISNA(VLOOKUP($B292,SUMMARY!$A$5:$BT$4995,11,0)),"",VLOOKUP($B292,SUMMARY!$A$5:$BT$4995,11,0))</f>
        <v/>
      </c>
      <c r="J292" s="140" t="str">
        <f>IF(ISNA(VLOOKUP($B292,SUMMARY!$A$5:$BT$4995,22,0)),"",VLOOKUP($B292,SUMMARY!$A$5:$BT$4995,22,0))</f>
        <v/>
      </c>
      <c r="K292" s="140" t="str">
        <f>IF(ISNA(VLOOKUP($B292,SUMMARY!$A$5:$BT$4995,23,0)),"",VLOOKUP($B292,SUMMARY!$A$5:$BT$4995,23,0))</f>
        <v/>
      </c>
      <c r="L292" s="140" t="str">
        <f>IF(ISNA(VLOOKUP($B292,SUMMARY!$A$5:$BT$4995,24,0)),"",VLOOKUP($B292,SUMMARY!$A$5:$BT$4995,24,0))</f>
        <v/>
      </c>
      <c r="M292" s="96" t="s">
        <v>87</v>
      </c>
      <c r="N292" s="141">
        <f t="shared" ref="N292:N314" si="54">IF(M292="F",0,SUM(J292:L292)*$R$9)</f>
        <v>0</v>
      </c>
      <c r="O292" s="141">
        <f>SUM(J292:L292)-N292</f>
        <v>0</v>
      </c>
      <c r="P292" s="141">
        <f t="shared" ref="P292:P314" si="55">ROUND(O292*12/12.36,0)</f>
        <v>0</v>
      </c>
      <c r="Q292" s="141">
        <f t="shared" ref="Q292:Q314" si="56">+P292*2%</f>
        <v>0</v>
      </c>
      <c r="R292" s="141">
        <f t="shared" ref="R292:R314" si="57">+P292*1%</f>
        <v>0</v>
      </c>
    </row>
    <row r="293" spans="2:18" s="93" customFormat="1" x14ac:dyDescent="0.2">
      <c r="B293" s="129"/>
      <c r="C293" s="138" t="str">
        <f>IF(ISNA(VLOOKUP($B293,SUMMARY!$A$5:$BT$4995,4,0)),"",VLOOKUP($B293,SUMMARY!$A$5:$BT$4995,4,0))</f>
        <v/>
      </c>
      <c r="D293" s="134" t="str">
        <f>IF(ISNA(VLOOKUP($B293,SUMMARY!$A$5:$BT$4995,5,0)),"",VLOOKUP($B293,SUMMARY!$A$5:$BT$4995,5,0))</f>
        <v/>
      </c>
      <c r="E293" s="134" t="str">
        <f>IF(ISNA(VLOOKUP($B293,SUMMARY!$A$5:$BT$4995,6,0)),"",VLOOKUP($B293,SUMMARY!$A$5:$BT$4995,6,0))</f>
        <v/>
      </c>
      <c r="F293" s="134" t="str">
        <f>IF(ISNA(VLOOKUP($B293,SUMMARY!$A$5:$BT$4995,10,0)),"",VLOOKUP($B293,SUMMARY!$A$5:$BT$4995,10,0))</f>
        <v/>
      </c>
      <c r="G293" s="134" t="str">
        <f>IF(ISNA(VLOOKUP($B293,SUMMARY!$A$5:$BT$4995,7,0)),"",VLOOKUP($B293,SUMMARY!$A$5:$BT$4995,7,0))</f>
        <v/>
      </c>
      <c r="H293" s="134" t="str">
        <f>IF(ISNA(VLOOKUP($B293,SUMMARY!$A$5:$BT$4995,3,0)),"",VLOOKUP($B293,SUMMARY!$A$5:$BT$4995,3,0))</f>
        <v/>
      </c>
      <c r="I293" s="140" t="str">
        <f>IF(ISNA(VLOOKUP($B293,SUMMARY!$A$5:$BT$4995,11,0)),"",VLOOKUP($B293,SUMMARY!$A$5:$BT$4995,11,0))</f>
        <v/>
      </c>
      <c r="J293" s="140" t="str">
        <f>IF(ISNA(VLOOKUP($B293,SUMMARY!$A$5:$BT$4995,22,0)),"",VLOOKUP($B293,SUMMARY!$A$5:$BT$4995,22,0))</f>
        <v/>
      </c>
      <c r="K293" s="140" t="str">
        <f>IF(ISNA(VLOOKUP($B293,SUMMARY!$A$5:$BT$4995,23,0)),"",VLOOKUP($B293,SUMMARY!$A$5:$BT$4995,23,0))</f>
        <v/>
      </c>
      <c r="L293" s="140" t="str">
        <f>IF(ISNA(VLOOKUP($B293,SUMMARY!$A$5:$BT$4995,24,0)),"",VLOOKUP($B293,SUMMARY!$A$5:$BT$4995,24,0))</f>
        <v/>
      </c>
      <c r="M293" s="96" t="s">
        <v>87</v>
      </c>
      <c r="N293" s="141">
        <f t="shared" si="54"/>
        <v>0</v>
      </c>
      <c r="O293" s="141">
        <f>SUM(J293:L293)-N293</f>
        <v>0</v>
      </c>
      <c r="P293" s="141">
        <f t="shared" si="55"/>
        <v>0</v>
      </c>
      <c r="Q293" s="141">
        <f t="shared" si="56"/>
        <v>0</v>
      </c>
      <c r="R293" s="141">
        <f t="shared" si="57"/>
        <v>0</v>
      </c>
    </row>
    <row r="294" spans="2:18" s="93" customFormat="1" x14ac:dyDescent="0.2">
      <c r="B294" s="129"/>
      <c r="C294" s="138" t="str">
        <f>IF(ISNA(VLOOKUP($B294,SUMMARY!$A$5:$BT$4995,4,0)),"",VLOOKUP($B294,SUMMARY!$A$5:$BT$4995,4,0))</f>
        <v/>
      </c>
      <c r="D294" s="134" t="str">
        <f>IF(ISNA(VLOOKUP($B294,SUMMARY!$A$5:$BT$4995,5,0)),"",VLOOKUP($B294,SUMMARY!$A$5:$BT$4995,5,0))</f>
        <v/>
      </c>
      <c r="E294" s="134" t="str">
        <f>IF(ISNA(VLOOKUP($B294,SUMMARY!$A$5:$BT$4995,6,0)),"",VLOOKUP($B294,SUMMARY!$A$5:$BT$4995,6,0))</f>
        <v/>
      </c>
      <c r="F294" s="134" t="str">
        <f>IF(ISNA(VLOOKUP($B294,SUMMARY!$A$5:$BT$4995,10,0)),"",VLOOKUP($B294,SUMMARY!$A$5:$BT$4995,10,0))</f>
        <v/>
      </c>
      <c r="G294" s="134" t="str">
        <f>IF(ISNA(VLOOKUP($B294,SUMMARY!$A$5:$BT$4995,7,0)),"",VLOOKUP($B294,SUMMARY!$A$5:$BT$4995,7,0))</f>
        <v/>
      </c>
      <c r="H294" s="134" t="str">
        <f>IF(ISNA(VLOOKUP($B294,SUMMARY!$A$5:$BT$4995,3,0)),"",VLOOKUP($B294,SUMMARY!$A$5:$BT$4995,3,0))</f>
        <v/>
      </c>
      <c r="I294" s="140" t="str">
        <f>IF(ISNA(VLOOKUP($B294,SUMMARY!$A$5:$BT$4995,11,0)),"",VLOOKUP($B294,SUMMARY!$A$5:$BT$4995,11,0))</f>
        <v/>
      </c>
      <c r="J294" s="140" t="str">
        <f>IF(ISNA(VLOOKUP($B294,SUMMARY!$A$5:$BT$4995,22,0)),"",VLOOKUP($B294,SUMMARY!$A$5:$BT$4995,22,0))</f>
        <v/>
      </c>
      <c r="K294" s="140" t="str">
        <f>IF(ISNA(VLOOKUP($B294,SUMMARY!$A$5:$BT$4995,23,0)),"",VLOOKUP($B294,SUMMARY!$A$5:$BT$4995,23,0))</f>
        <v/>
      </c>
      <c r="L294" s="140" t="str">
        <f>IF(ISNA(VLOOKUP($B294,SUMMARY!$A$5:$BT$4995,24,0)),"",VLOOKUP($B294,SUMMARY!$A$5:$BT$4995,24,0))</f>
        <v/>
      </c>
      <c r="M294" s="96" t="s">
        <v>87</v>
      </c>
      <c r="N294" s="141">
        <f t="shared" si="54"/>
        <v>0</v>
      </c>
      <c r="O294" s="141">
        <f t="shared" ref="O294:O314" si="58">SUM(J294:L294)-N294</f>
        <v>0</v>
      </c>
      <c r="P294" s="141">
        <f t="shared" si="55"/>
        <v>0</v>
      </c>
      <c r="Q294" s="141">
        <f t="shared" si="56"/>
        <v>0</v>
      </c>
      <c r="R294" s="141">
        <f t="shared" si="57"/>
        <v>0</v>
      </c>
    </row>
    <row r="295" spans="2:18" s="93" customFormat="1" x14ac:dyDescent="0.2">
      <c r="B295" s="129"/>
      <c r="C295" s="138" t="str">
        <f>IF(ISNA(VLOOKUP($B295,SUMMARY!$A$5:$BT$4995,4,0)),"",VLOOKUP($B295,SUMMARY!$A$5:$BT$4995,4,0))</f>
        <v/>
      </c>
      <c r="D295" s="134" t="str">
        <f>IF(ISNA(VLOOKUP($B295,SUMMARY!$A$5:$BT$4995,5,0)),"",VLOOKUP($B295,SUMMARY!$A$5:$BT$4995,5,0))</f>
        <v/>
      </c>
      <c r="E295" s="134" t="str">
        <f>IF(ISNA(VLOOKUP($B295,SUMMARY!$A$5:$BT$4995,6,0)),"",VLOOKUP($B295,SUMMARY!$A$5:$BT$4995,6,0))</f>
        <v/>
      </c>
      <c r="F295" s="134" t="str">
        <f>IF(ISNA(VLOOKUP($B295,SUMMARY!$A$5:$BT$4995,10,0)),"",VLOOKUP($B295,SUMMARY!$A$5:$BT$4995,10,0))</f>
        <v/>
      </c>
      <c r="G295" s="134" t="str">
        <f>IF(ISNA(VLOOKUP($B295,SUMMARY!$A$5:$BT$4995,7,0)),"",VLOOKUP($B295,SUMMARY!$A$5:$BT$4995,7,0))</f>
        <v/>
      </c>
      <c r="H295" s="134" t="str">
        <f>IF(ISNA(VLOOKUP($B295,SUMMARY!$A$5:$BT$4995,3,0)),"",VLOOKUP($B295,SUMMARY!$A$5:$BT$4995,3,0))</f>
        <v/>
      </c>
      <c r="I295" s="140" t="str">
        <f>IF(ISNA(VLOOKUP($B295,SUMMARY!$A$5:$BT$4995,11,0)),"",VLOOKUP($B295,SUMMARY!$A$5:$BT$4995,11,0))</f>
        <v/>
      </c>
      <c r="J295" s="140" t="str">
        <f>IF(ISNA(VLOOKUP($B295,SUMMARY!$A$5:$BT$4995,22,0)),"",VLOOKUP($B295,SUMMARY!$A$5:$BT$4995,22,0))</f>
        <v/>
      </c>
      <c r="K295" s="140" t="str">
        <f>IF(ISNA(VLOOKUP($B295,SUMMARY!$A$5:$BT$4995,23,0)),"",VLOOKUP($B295,SUMMARY!$A$5:$BT$4995,23,0))</f>
        <v/>
      </c>
      <c r="L295" s="140" t="str">
        <f>IF(ISNA(VLOOKUP($B295,SUMMARY!$A$5:$BT$4995,24,0)),"",VLOOKUP($B295,SUMMARY!$A$5:$BT$4995,24,0))</f>
        <v/>
      </c>
      <c r="M295" s="96" t="s">
        <v>87</v>
      </c>
      <c r="N295" s="141">
        <f t="shared" si="54"/>
        <v>0</v>
      </c>
      <c r="O295" s="141">
        <f t="shared" si="58"/>
        <v>0</v>
      </c>
      <c r="P295" s="141">
        <f t="shared" si="55"/>
        <v>0</v>
      </c>
      <c r="Q295" s="141">
        <f t="shared" si="56"/>
        <v>0</v>
      </c>
      <c r="R295" s="141">
        <f t="shared" si="57"/>
        <v>0</v>
      </c>
    </row>
    <row r="296" spans="2:18" s="93" customFormat="1" x14ac:dyDescent="0.2">
      <c r="B296" s="129"/>
      <c r="C296" s="138" t="str">
        <f>IF(ISNA(VLOOKUP($B296,SUMMARY!$A$5:$BT$4995,4,0)),"",VLOOKUP($B296,SUMMARY!$A$5:$BT$4995,4,0))</f>
        <v/>
      </c>
      <c r="D296" s="134" t="str">
        <f>IF(ISNA(VLOOKUP($B296,SUMMARY!$A$5:$BT$4995,5,0)),"",VLOOKUP($B296,SUMMARY!$A$5:$BT$4995,5,0))</f>
        <v/>
      </c>
      <c r="E296" s="134" t="str">
        <f>IF(ISNA(VLOOKUP($B296,SUMMARY!$A$5:$BT$4995,6,0)),"",VLOOKUP($B296,SUMMARY!$A$5:$BT$4995,6,0))</f>
        <v/>
      </c>
      <c r="F296" s="134" t="str">
        <f>IF(ISNA(VLOOKUP($B296,SUMMARY!$A$5:$BT$4995,10,0)),"",VLOOKUP($B296,SUMMARY!$A$5:$BT$4995,10,0))</f>
        <v/>
      </c>
      <c r="G296" s="134" t="str">
        <f>IF(ISNA(VLOOKUP($B296,SUMMARY!$A$5:$BT$4995,7,0)),"",VLOOKUP($B296,SUMMARY!$A$5:$BT$4995,7,0))</f>
        <v/>
      </c>
      <c r="H296" s="134" t="str">
        <f>IF(ISNA(VLOOKUP($B296,SUMMARY!$A$5:$BT$4995,3,0)),"",VLOOKUP($B296,SUMMARY!$A$5:$BT$4995,3,0))</f>
        <v/>
      </c>
      <c r="I296" s="140" t="str">
        <f>IF(ISNA(VLOOKUP($B296,SUMMARY!$A$5:$BT$4995,11,0)),"",VLOOKUP($B296,SUMMARY!$A$5:$BT$4995,11,0))</f>
        <v/>
      </c>
      <c r="J296" s="140" t="str">
        <f>IF(ISNA(VLOOKUP($B296,SUMMARY!$A$5:$BT$4995,22,0)),"",VLOOKUP($B296,SUMMARY!$A$5:$BT$4995,22,0))</f>
        <v/>
      </c>
      <c r="K296" s="140" t="str">
        <f>IF(ISNA(VLOOKUP($B296,SUMMARY!$A$5:$BT$4995,23,0)),"",VLOOKUP($B296,SUMMARY!$A$5:$BT$4995,23,0))</f>
        <v/>
      </c>
      <c r="L296" s="140" t="str">
        <f>IF(ISNA(VLOOKUP($B296,SUMMARY!$A$5:$BT$4995,24,0)),"",VLOOKUP($B296,SUMMARY!$A$5:$BT$4995,24,0))</f>
        <v/>
      </c>
      <c r="M296" s="96" t="s">
        <v>87</v>
      </c>
      <c r="N296" s="141">
        <f t="shared" si="54"/>
        <v>0</v>
      </c>
      <c r="O296" s="141">
        <f t="shared" si="58"/>
        <v>0</v>
      </c>
      <c r="P296" s="141">
        <f t="shared" si="55"/>
        <v>0</v>
      </c>
      <c r="Q296" s="141">
        <f t="shared" si="56"/>
        <v>0</v>
      </c>
      <c r="R296" s="141">
        <f t="shared" si="57"/>
        <v>0</v>
      </c>
    </row>
    <row r="297" spans="2:18" s="93" customFormat="1" x14ac:dyDescent="0.2">
      <c r="B297" s="129"/>
      <c r="C297" s="138" t="str">
        <f>IF(ISNA(VLOOKUP($B297,SUMMARY!$A$5:$BT$4995,4,0)),"",VLOOKUP($B297,SUMMARY!$A$5:$BT$4995,4,0))</f>
        <v/>
      </c>
      <c r="D297" s="134" t="str">
        <f>IF(ISNA(VLOOKUP($B297,SUMMARY!$A$5:$BT$4995,5,0)),"",VLOOKUP($B297,SUMMARY!$A$5:$BT$4995,5,0))</f>
        <v/>
      </c>
      <c r="E297" s="134" t="str">
        <f>IF(ISNA(VLOOKUP($B297,SUMMARY!$A$5:$BT$4995,6,0)),"",VLOOKUP($B297,SUMMARY!$A$5:$BT$4995,6,0))</f>
        <v/>
      </c>
      <c r="F297" s="134" t="str">
        <f>IF(ISNA(VLOOKUP($B297,SUMMARY!$A$5:$BT$4995,10,0)),"",VLOOKUP($B297,SUMMARY!$A$5:$BT$4995,10,0))</f>
        <v/>
      </c>
      <c r="G297" s="134" t="str">
        <f>IF(ISNA(VLOOKUP($B297,SUMMARY!$A$5:$BT$4995,7,0)),"",VLOOKUP($B297,SUMMARY!$A$5:$BT$4995,7,0))</f>
        <v/>
      </c>
      <c r="H297" s="134" t="str">
        <f>IF(ISNA(VLOOKUP($B297,SUMMARY!$A$5:$BT$4995,3,0)),"",VLOOKUP($B297,SUMMARY!$A$5:$BT$4995,3,0))</f>
        <v/>
      </c>
      <c r="I297" s="140" t="str">
        <f>IF(ISNA(VLOOKUP($B297,SUMMARY!$A$5:$BT$4995,11,0)),"",VLOOKUP($B297,SUMMARY!$A$5:$BT$4995,11,0))</f>
        <v/>
      </c>
      <c r="J297" s="140" t="str">
        <f>IF(ISNA(VLOOKUP($B297,SUMMARY!$A$5:$BT$4995,22,0)),"",VLOOKUP($B297,SUMMARY!$A$5:$BT$4995,22,0))</f>
        <v/>
      </c>
      <c r="K297" s="140" t="str">
        <f>IF(ISNA(VLOOKUP($B297,SUMMARY!$A$5:$BT$4995,23,0)),"",VLOOKUP($B297,SUMMARY!$A$5:$BT$4995,23,0))</f>
        <v/>
      </c>
      <c r="L297" s="140" t="str">
        <f>IF(ISNA(VLOOKUP($B297,SUMMARY!$A$5:$BT$4995,24,0)),"",VLOOKUP($B297,SUMMARY!$A$5:$BT$4995,24,0))</f>
        <v/>
      </c>
      <c r="M297" s="96" t="s">
        <v>87</v>
      </c>
      <c r="N297" s="141">
        <f t="shared" si="54"/>
        <v>0</v>
      </c>
      <c r="O297" s="141">
        <f t="shared" si="58"/>
        <v>0</v>
      </c>
      <c r="P297" s="141">
        <f t="shared" si="55"/>
        <v>0</v>
      </c>
      <c r="Q297" s="141">
        <f t="shared" si="56"/>
        <v>0</v>
      </c>
      <c r="R297" s="141">
        <f t="shared" si="57"/>
        <v>0</v>
      </c>
    </row>
    <row r="298" spans="2:18" s="93" customFormat="1" x14ac:dyDescent="0.2">
      <c r="B298" s="129"/>
      <c r="C298" s="138" t="str">
        <f>IF(ISNA(VLOOKUP($B298,SUMMARY!$A$5:$BT$4995,4,0)),"",VLOOKUP($B298,SUMMARY!$A$5:$BT$4995,4,0))</f>
        <v/>
      </c>
      <c r="D298" s="134" t="str">
        <f>IF(ISNA(VLOOKUP($B298,SUMMARY!$A$5:$BT$4995,5,0)),"",VLOOKUP($B298,SUMMARY!$A$5:$BT$4995,5,0))</f>
        <v/>
      </c>
      <c r="E298" s="134" t="str">
        <f>IF(ISNA(VLOOKUP($B298,SUMMARY!$A$5:$BT$4995,6,0)),"",VLOOKUP($B298,SUMMARY!$A$5:$BT$4995,6,0))</f>
        <v/>
      </c>
      <c r="F298" s="134" t="str">
        <f>IF(ISNA(VLOOKUP($B298,SUMMARY!$A$5:$BT$4995,10,0)),"",VLOOKUP($B298,SUMMARY!$A$5:$BT$4995,10,0))</f>
        <v/>
      </c>
      <c r="G298" s="134" t="str">
        <f>IF(ISNA(VLOOKUP($B298,SUMMARY!$A$5:$BT$4995,7,0)),"",VLOOKUP($B298,SUMMARY!$A$5:$BT$4995,7,0))</f>
        <v/>
      </c>
      <c r="H298" s="134" t="str">
        <f>IF(ISNA(VLOOKUP($B298,SUMMARY!$A$5:$BT$4995,3,0)),"",VLOOKUP($B298,SUMMARY!$A$5:$BT$4995,3,0))</f>
        <v/>
      </c>
      <c r="I298" s="140" t="str">
        <f>IF(ISNA(VLOOKUP($B298,SUMMARY!$A$5:$BT$4995,11,0)),"",VLOOKUP($B298,SUMMARY!$A$5:$BT$4995,11,0))</f>
        <v/>
      </c>
      <c r="J298" s="140" t="str">
        <f>IF(ISNA(VLOOKUP($B298,SUMMARY!$A$5:$BT$4995,22,0)),"",VLOOKUP($B298,SUMMARY!$A$5:$BT$4995,22,0))</f>
        <v/>
      </c>
      <c r="K298" s="140" t="str">
        <f>IF(ISNA(VLOOKUP($B298,SUMMARY!$A$5:$BT$4995,23,0)),"",VLOOKUP($B298,SUMMARY!$A$5:$BT$4995,23,0))</f>
        <v/>
      </c>
      <c r="L298" s="140" t="str">
        <f>IF(ISNA(VLOOKUP($B298,SUMMARY!$A$5:$BT$4995,24,0)),"",VLOOKUP($B298,SUMMARY!$A$5:$BT$4995,24,0))</f>
        <v/>
      </c>
      <c r="M298" s="96" t="s">
        <v>87</v>
      </c>
      <c r="N298" s="141">
        <f t="shared" si="54"/>
        <v>0</v>
      </c>
      <c r="O298" s="141">
        <f t="shared" si="58"/>
        <v>0</v>
      </c>
      <c r="P298" s="141">
        <f t="shared" si="55"/>
        <v>0</v>
      </c>
      <c r="Q298" s="141">
        <f t="shared" si="56"/>
        <v>0</v>
      </c>
      <c r="R298" s="141">
        <f t="shared" si="57"/>
        <v>0</v>
      </c>
    </row>
    <row r="299" spans="2:18" s="93" customFormat="1" x14ac:dyDescent="0.2">
      <c r="B299" s="129"/>
      <c r="C299" s="138" t="str">
        <f>IF(ISNA(VLOOKUP($B299,SUMMARY!$A$5:$BT$4995,4,0)),"",VLOOKUP($B299,SUMMARY!$A$5:$BT$4995,4,0))</f>
        <v/>
      </c>
      <c r="D299" s="134" t="str">
        <f>IF(ISNA(VLOOKUP($B299,SUMMARY!$A$5:$BT$4995,5,0)),"",VLOOKUP($B299,SUMMARY!$A$5:$BT$4995,5,0))</f>
        <v/>
      </c>
      <c r="E299" s="134" t="str">
        <f>IF(ISNA(VLOOKUP($B299,SUMMARY!$A$5:$BT$4995,6,0)),"",VLOOKUP($B299,SUMMARY!$A$5:$BT$4995,6,0))</f>
        <v/>
      </c>
      <c r="F299" s="134" t="str">
        <f>IF(ISNA(VLOOKUP($B299,SUMMARY!$A$5:$BT$4995,10,0)),"",VLOOKUP($B299,SUMMARY!$A$5:$BT$4995,10,0))</f>
        <v/>
      </c>
      <c r="G299" s="134" t="str">
        <f>IF(ISNA(VLOOKUP($B299,SUMMARY!$A$5:$BT$4995,7,0)),"",VLOOKUP($B299,SUMMARY!$A$5:$BT$4995,7,0))</f>
        <v/>
      </c>
      <c r="H299" s="134" t="str">
        <f>IF(ISNA(VLOOKUP($B299,SUMMARY!$A$5:$BT$4995,3,0)),"",VLOOKUP($B299,SUMMARY!$A$5:$BT$4995,3,0))</f>
        <v/>
      </c>
      <c r="I299" s="140" t="str">
        <f>IF(ISNA(VLOOKUP($B299,SUMMARY!$A$5:$BT$4995,11,0)),"",VLOOKUP($B299,SUMMARY!$A$5:$BT$4995,11,0))</f>
        <v/>
      </c>
      <c r="J299" s="140" t="str">
        <f>IF(ISNA(VLOOKUP($B299,SUMMARY!$A$5:$BT$4995,22,0)),"",VLOOKUP($B299,SUMMARY!$A$5:$BT$4995,22,0))</f>
        <v/>
      </c>
      <c r="K299" s="140" t="str">
        <f>IF(ISNA(VLOOKUP($B299,SUMMARY!$A$5:$BT$4995,23,0)),"",VLOOKUP($B299,SUMMARY!$A$5:$BT$4995,23,0))</f>
        <v/>
      </c>
      <c r="L299" s="140" t="str">
        <f>IF(ISNA(VLOOKUP($B299,SUMMARY!$A$5:$BT$4995,24,0)),"",VLOOKUP($B299,SUMMARY!$A$5:$BT$4995,24,0))</f>
        <v/>
      </c>
      <c r="M299" s="96" t="s">
        <v>87</v>
      </c>
      <c r="N299" s="141">
        <f t="shared" si="54"/>
        <v>0</v>
      </c>
      <c r="O299" s="141">
        <f t="shared" si="58"/>
        <v>0</v>
      </c>
      <c r="P299" s="141">
        <f t="shared" si="55"/>
        <v>0</v>
      </c>
      <c r="Q299" s="141">
        <f t="shared" si="56"/>
        <v>0</v>
      </c>
      <c r="R299" s="141">
        <f t="shared" si="57"/>
        <v>0</v>
      </c>
    </row>
    <row r="300" spans="2:18" s="93" customFormat="1" x14ac:dyDescent="0.2">
      <c r="B300" s="129"/>
      <c r="C300" s="138" t="str">
        <f>IF(ISNA(VLOOKUP($B300,SUMMARY!$A$5:$BT$4995,4,0)),"",VLOOKUP($B300,SUMMARY!$A$5:$BT$4995,4,0))</f>
        <v/>
      </c>
      <c r="D300" s="134" t="str">
        <f>IF(ISNA(VLOOKUP($B300,SUMMARY!$A$5:$BT$4995,5,0)),"",VLOOKUP($B300,SUMMARY!$A$5:$BT$4995,5,0))</f>
        <v/>
      </c>
      <c r="E300" s="134" t="str">
        <f>IF(ISNA(VLOOKUP($B300,SUMMARY!$A$5:$BT$4995,6,0)),"",VLOOKUP($B300,SUMMARY!$A$5:$BT$4995,6,0))</f>
        <v/>
      </c>
      <c r="F300" s="134" t="str">
        <f>IF(ISNA(VLOOKUP($B300,SUMMARY!$A$5:$BT$4995,10,0)),"",VLOOKUP($B300,SUMMARY!$A$5:$BT$4995,10,0))</f>
        <v/>
      </c>
      <c r="G300" s="134" t="str">
        <f>IF(ISNA(VLOOKUP($B300,SUMMARY!$A$5:$BT$4995,7,0)),"",VLOOKUP($B300,SUMMARY!$A$5:$BT$4995,7,0))</f>
        <v/>
      </c>
      <c r="H300" s="134" t="str">
        <f>IF(ISNA(VLOOKUP($B300,SUMMARY!$A$5:$BT$4995,3,0)),"",VLOOKUP($B300,SUMMARY!$A$5:$BT$4995,3,0))</f>
        <v/>
      </c>
      <c r="I300" s="140" t="str">
        <f>IF(ISNA(VLOOKUP($B300,SUMMARY!$A$5:$BT$4995,11,0)),"",VLOOKUP($B300,SUMMARY!$A$5:$BT$4995,11,0))</f>
        <v/>
      </c>
      <c r="J300" s="140" t="str">
        <f>IF(ISNA(VLOOKUP($B300,SUMMARY!$A$5:$BT$4995,22,0)),"",VLOOKUP($B300,SUMMARY!$A$5:$BT$4995,22,0))</f>
        <v/>
      </c>
      <c r="K300" s="140" t="str">
        <f>IF(ISNA(VLOOKUP($B300,SUMMARY!$A$5:$BT$4995,23,0)),"",VLOOKUP($B300,SUMMARY!$A$5:$BT$4995,23,0))</f>
        <v/>
      </c>
      <c r="L300" s="140" t="str">
        <f>IF(ISNA(VLOOKUP($B300,SUMMARY!$A$5:$BT$4995,24,0)),"",VLOOKUP($B300,SUMMARY!$A$5:$BT$4995,24,0))</f>
        <v/>
      </c>
      <c r="M300" s="96" t="s">
        <v>87</v>
      </c>
      <c r="N300" s="141">
        <f t="shared" si="54"/>
        <v>0</v>
      </c>
      <c r="O300" s="141">
        <f t="shared" si="58"/>
        <v>0</v>
      </c>
      <c r="P300" s="141">
        <f t="shared" si="55"/>
        <v>0</v>
      </c>
      <c r="Q300" s="141">
        <f t="shared" si="56"/>
        <v>0</v>
      </c>
      <c r="R300" s="141">
        <f t="shared" si="57"/>
        <v>0</v>
      </c>
    </row>
    <row r="301" spans="2:18" s="93" customFormat="1" x14ac:dyDescent="0.2">
      <c r="B301" s="129"/>
      <c r="C301" s="138" t="str">
        <f>IF(ISNA(VLOOKUP($B301,SUMMARY!$A$5:$BT$4995,4,0)),"",VLOOKUP($B301,SUMMARY!$A$5:$BT$4995,4,0))</f>
        <v/>
      </c>
      <c r="D301" s="134" t="str">
        <f>IF(ISNA(VLOOKUP($B301,SUMMARY!$A$5:$BT$4995,5,0)),"",VLOOKUP($B301,SUMMARY!$A$5:$BT$4995,5,0))</f>
        <v/>
      </c>
      <c r="E301" s="134" t="str">
        <f>IF(ISNA(VLOOKUP($B301,SUMMARY!$A$5:$BT$4995,6,0)),"",VLOOKUP($B301,SUMMARY!$A$5:$BT$4995,6,0))</f>
        <v/>
      </c>
      <c r="F301" s="134" t="str">
        <f>IF(ISNA(VLOOKUP($B301,SUMMARY!$A$5:$BT$4995,10,0)),"",VLOOKUP($B301,SUMMARY!$A$5:$BT$4995,10,0))</f>
        <v/>
      </c>
      <c r="G301" s="134" t="str">
        <f>IF(ISNA(VLOOKUP($B301,SUMMARY!$A$5:$BT$4995,7,0)),"",VLOOKUP($B301,SUMMARY!$A$5:$BT$4995,7,0))</f>
        <v/>
      </c>
      <c r="H301" s="134" t="str">
        <f>IF(ISNA(VLOOKUP($B301,SUMMARY!$A$5:$BT$4995,3,0)),"",VLOOKUP($B301,SUMMARY!$A$5:$BT$4995,3,0))</f>
        <v/>
      </c>
      <c r="I301" s="140" t="str">
        <f>IF(ISNA(VLOOKUP($B301,SUMMARY!$A$5:$BT$4995,11,0)),"",VLOOKUP($B301,SUMMARY!$A$5:$BT$4995,11,0))</f>
        <v/>
      </c>
      <c r="J301" s="140" t="str">
        <f>IF(ISNA(VLOOKUP($B301,SUMMARY!$A$5:$BT$4995,22,0)),"",VLOOKUP($B301,SUMMARY!$A$5:$BT$4995,22,0))</f>
        <v/>
      </c>
      <c r="K301" s="140" t="str">
        <f>IF(ISNA(VLOOKUP($B301,SUMMARY!$A$5:$BT$4995,23,0)),"",VLOOKUP($B301,SUMMARY!$A$5:$BT$4995,23,0))</f>
        <v/>
      </c>
      <c r="L301" s="140" t="str">
        <f>IF(ISNA(VLOOKUP($B301,SUMMARY!$A$5:$BT$4995,24,0)),"",VLOOKUP($B301,SUMMARY!$A$5:$BT$4995,24,0))</f>
        <v/>
      </c>
      <c r="M301" s="96" t="s">
        <v>87</v>
      </c>
      <c r="N301" s="141">
        <f t="shared" si="54"/>
        <v>0</v>
      </c>
      <c r="O301" s="141">
        <f t="shared" si="58"/>
        <v>0</v>
      </c>
      <c r="P301" s="141">
        <f t="shared" si="55"/>
        <v>0</v>
      </c>
      <c r="Q301" s="141">
        <f t="shared" si="56"/>
        <v>0</v>
      </c>
      <c r="R301" s="141">
        <f t="shared" si="57"/>
        <v>0</v>
      </c>
    </row>
    <row r="302" spans="2:18" s="93" customFormat="1" x14ac:dyDescent="0.2">
      <c r="B302" s="129"/>
      <c r="C302" s="138" t="str">
        <f>IF(ISNA(VLOOKUP($B302,SUMMARY!$A$5:$BT$4995,4,0)),"",VLOOKUP($B302,SUMMARY!$A$5:$BT$4995,4,0))</f>
        <v/>
      </c>
      <c r="D302" s="134" t="str">
        <f>IF(ISNA(VLOOKUP($B302,SUMMARY!$A$5:$BT$4995,5,0)),"",VLOOKUP($B302,SUMMARY!$A$5:$BT$4995,5,0))</f>
        <v/>
      </c>
      <c r="E302" s="134" t="str">
        <f>IF(ISNA(VLOOKUP($B302,SUMMARY!$A$5:$BT$4995,6,0)),"",VLOOKUP($B302,SUMMARY!$A$5:$BT$4995,6,0))</f>
        <v/>
      </c>
      <c r="F302" s="134" t="str">
        <f>IF(ISNA(VLOOKUP($B302,SUMMARY!$A$5:$BT$4995,10,0)),"",VLOOKUP($B302,SUMMARY!$A$5:$BT$4995,10,0))</f>
        <v/>
      </c>
      <c r="G302" s="134" t="str">
        <f>IF(ISNA(VLOOKUP($B302,SUMMARY!$A$5:$BT$4995,7,0)),"",VLOOKUP($B302,SUMMARY!$A$5:$BT$4995,7,0))</f>
        <v/>
      </c>
      <c r="H302" s="134" t="str">
        <f>IF(ISNA(VLOOKUP($B302,SUMMARY!$A$5:$BT$4995,3,0)),"",VLOOKUP($B302,SUMMARY!$A$5:$BT$4995,3,0))</f>
        <v/>
      </c>
      <c r="I302" s="140" t="str">
        <f>IF(ISNA(VLOOKUP($B302,SUMMARY!$A$5:$BT$4995,11,0)),"",VLOOKUP($B302,SUMMARY!$A$5:$BT$4995,11,0))</f>
        <v/>
      </c>
      <c r="J302" s="140" t="str">
        <f>IF(ISNA(VLOOKUP($B302,SUMMARY!$A$5:$BT$4995,22,0)),"",VLOOKUP($B302,SUMMARY!$A$5:$BT$4995,22,0))</f>
        <v/>
      </c>
      <c r="K302" s="140" t="str">
        <f>IF(ISNA(VLOOKUP($B302,SUMMARY!$A$5:$BT$4995,23,0)),"",VLOOKUP($B302,SUMMARY!$A$5:$BT$4995,23,0))</f>
        <v/>
      </c>
      <c r="L302" s="140" t="str">
        <f>IF(ISNA(VLOOKUP($B302,SUMMARY!$A$5:$BT$4995,24,0)),"",VLOOKUP($B302,SUMMARY!$A$5:$BT$4995,24,0))</f>
        <v/>
      </c>
      <c r="M302" s="96" t="s">
        <v>87</v>
      </c>
      <c r="N302" s="141">
        <f t="shared" si="54"/>
        <v>0</v>
      </c>
      <c r="O302" s="141">
        <f t="shared" si="58"/>
        <v>0</v>
      </c>
      <c r="P302" s="141">
        <f t="shared" si="55"/>
        <v>0</v>
      </c>
      <c r="Q302" s="141">
        <f t="shared" si="56"/>
        <v>0</v>
      </c>
      <c r="R302" s="141">
        <f t="shared" si="57"/>
        <v>0</v>
      </c>
    </row>
    <row r="303" spans="2:18" s="93" customFormat="1" x14ac:dyDescent="0.2">
      <c r="B303" s="129"/>
      <c r="C303" s="138" t="str">
        <f>IF(ISNA(VLOOKUP($B303,SUMMARY!$A$5:$BT$4995,4,0)),"",VLOOKUP($B303,SUMMARY!$A$5:$BT$4995,4,0))</f>
        <v/>
      </c>
      <c r="D303" s="134" t="str">
        <f>IF(ISNA(VLOOKUP($B303,SUMMARY!$A$5:$BT$4995,5,0)),"",VLOOKUP($B303,SUMMARY!$A$5:$BT$4995,5,0))</f>
        <v/>
      </c>
      <c r="E303" s="134" t="str">
        <f>IF(ISNA(VLOOKUP($B303,SUMMARY!$A$5:$BT$4995,6,0)),"",VLOOKUP($B303,SUMMARY!$A$5:$BT$4995,6,0))</f>
        <v/>
      </c>
      <c r="F303" s="134" t="str">
        <f>IF(ISNA(VLOOKUP($B303,SUMMARY!$A$5:$BT$4995,10,0)),"",VLOOKUP($B303,SUMMARY!$A$5:$BT$4995,10,0))</f>
        <v/>
      </c>
      <c r="G303" s="134" t="str">
        <f>IF(ISNA(VLOOKUP($B303,SUMMARY!$A$5:$BT$4995,7,0)),"",VLOOKUP($B303,SUMMARY!$A$5:$BT$4995,7,0))</f>
        <v/>
      </c>
      <c r="H303" s="134" t="str">
        <f>IF(ISNA(VLOOKUP($B303,SUMMARY!$A$5:$BT$4995,3,0)),"",VLOOKUP($B303,SUMMARY!$A$5:$BT$4995,3,0))</f>
        <v/>
      </c>
      <c r="I303" s="140" t="str">
        <f>IF(ISNA(VLOOKUP($B303,SUMMARY!$A$5:$BT$4995,11,0)),"",VLOOKUP($B303,SUMMARY!$A$5:$BT$4995,11,0))</f>
        <v/>
      </c>
      <c r="J303" s="140" t="str">
        <f>IF(ISNA(VLOOKUP($B303,SUMMARY!$A$5:$BT$4995,22,0)),"",VLOOKUP($B303,SUMMARY!$A$5:$BT$4995,22,0))</f>
        <v/>
      </c>
      <c r="K303" s="140" t="str">
        <f>IF(ISNA(VLOOKUP($B303,SUMMARY!$A$5:$BT$4995,23,0)),"",VLOOKUP($B303,SUMMARY!$A$5:$BT$4995,23,0))</f>
        <v/>
      </c>
      <c r="L303" s="140" t="str">
        <f>IF(ISNA(VLOOKUP($B303,SUMMARY!$A$5:$BT$4995,24,0)),"",VLOOKUP($B303,SUMMARY!$A$5:$BT$4995,24,0))</f>
        <v/>
      </c>
      <c r="M303" s="96" t="s">
        <v>87</v>
      </c>
      <c r="N303" s="141">
        <f t="shared" si="54"/>
        <v>0</v>
      </c>
      <c r="O303" s="141">
        <f t="shared" si="58"/>
        <v>0</v>
      </c>
      <c r="P303" s="141">
        <f t="shared" si="55"/>
        <v>0</v>
      </c>
      <c r="Q303" s="141">
        <f t="shared" si="56"/>
        <v>0</v>
      </c>
      <c r="R303" s="141">
        <f t="shared" si="57"/>
        <v>0</v>
      </c>
    </row>
    <row r="304" spans="2:18" s="93" customFormat="1" x14ac:dyDescent="0.2">
      <c r="B304" s="129"/>
      <c r="C304" s="138" t="str">
        <f>IF(ISNA(VLOOKUP($B304,SUMMARY!$A$5:$BT$4995,4,0)),"",VLOOKUP($B304,SUMMARY!$A$5:$BT$4995,4,0))</f>
        <v/>
      </c>
      <c r="D304" s="134" t="str">
        <f>IF(ISNA(VLOOKUP($B304,SUMMARY!$A$5:$BT$4995,5,0)),"",VLOOKUP($B304,SUMMARY!$A$5:$BT$4995,5,0))</f>
        <v/>
      </c>
      <c r="E304" s="134" t="str">
        <f>IF(ISNA(VLOOKUP($B304,SUMMARY!$A$5:$BT$4995,6,0)),"",VLOOKUP($B304,SUMMARY!$A$5:$BT$4995,6,0))</f>
        <v/>
      </c>
      <c r="F304" s="134" t="str">
        <f>IF(ISNA(VLOOKUP($B304,SUMMARY!$A$5:$BT$4995,10,0)),"",VLOOKUP($B304,SUMMARY!$A$5:$BT$4995,10,0))</f>
        <v/>
      </c>
      <c r="G304" s="134" t="str">
        <f>IF(ISNA(VLOOKUP($B304,SUMMARY!$A$5:$BT$4995,7,0)),"",VLOOKUP($B304,SUMMARY!$A$5:$BT$4995,7,0))</f>
        <v/>
      </c>
      <c r="H304" s="134" t="str">
        <f>IF(ISNA(VLOOKUP($B304,SUMMARY!$A$5:$BT$4995,3,0)),"",VLOOKUP($B304,SUMMARY!$A$5:$BT$4995,3,0))</f>
        <v/>
      </c>
      <c r="I304" s="140" t="str">
        <f>IF(ISNA(VLOOKUP($B304,SUMMARY!$A$5:$BT$4995,11,0)),"",VLOOKUP($B304,SUMMARY!$A$5:$BT$4995,11,0))</f>
        <v/>
      </c>
      <c r="J304" s="140" t="str">
        <f>IF(ISNA(VLOOKUP($B304,SUMMARY!$A$5:$BT$4995,22,0)),"",VLOOKUP($B304,SUMMARY!$A$5:$BT$4995,22,0))</f>
        <v/>
      </c>
      <c r="K304" s="140" t="str">
        <f>IF(ISNA(VLOOKUP($B304,SUMMARY!$A$5:$BT$4995,23,0)),"",VLOOKUP($B304,SUMMARY!$A$5:$BT$4995,23,0))</f>
        <v/>
      </c>
      <c r="L304" s="140" t="str">
        <f>IF(ISNA(VLOOKUP($B304,SUMMARY!$A$5:$BT$4995,24,0)),"",VLOOKUP($B304,SUMMARY!$A$5:$BT$4995,24,0))</f>
        <v/>
      </c>
      <c r="M304" s="96" t="s">
        <v>87</v>
      </c>
      <c r="N304" s="141">
        <f t="shared" si="54"/>
        <v>0</v>
      </c>
      <c r="O304" s="141">
        <f t="shared" si="58"/>
        <v>0</v>
      </c>
      <c r="P304" s="141">
        <f t="shared" si="55"/>
        <v>0</v>
      </c>
      <c r="Q304" s="141">
        <f t="shared" si="56"/>
        <v>0</v>
      </c>
      <c r="R304" s="141">
        <f t="shared" si="57"/>
        <v>0</v>
      </c>
    </row>
    <row r="305" spans="2:18" s="93" customFormat="1" x14ac:dyDescent="0.2">
      <c r="B305" s="129"/>
      <c r="C305" s="138" t="str">
        <f>IF(ISNA(VLOOKUP($B305,SUMMARY!$A$5:$BT$4995,4,0)),"",VLOOKUP($B305,SUMMARY!$A$5:$BT$4995,4,0))</f>
        <v/>
      </c>
      <c r="D305" s="134" t="str">
        <f>IF(ISNA(VLOOKUP($B305,SUMMARY!$A$5:$BT$4995,5,0)),"",VLOOKUP($B305,SUMMARY!$A$5:$BT$4995,5,0))</f>
        <v/>
      </c>
      <c r="E305" s="134" t="str">
        <f>IF(ISNA(VLOOKUP($B305,SUMMARY!$A$5:$BT$4995,6,0)),"",VLOOKUP($B305,SUMMARY!$A$5:$BT$4995,6,0))</f>
        <v/>
      </c>
      <c r="F305" s="134" t="str">
        <f>IF(ISNA(VLOOKUP($B305,SUMMARY!$A$5:$BT$4995,10,0)),"",VLOOKUP($B305,SUMMARY!$A$5:$BT$4995,10,0))</f>
        <v/>
      </c>
      <c r="G305" s="134" t="str">
        <f>IF(ISNA(VLOOKUP($B305,SUMMARY!$A$5:$BT$4995,7,0)),"",VLOOKUP($B305,SUMMARY!$A$5:$BT$4995,7,0))</f>
        <v/>
      </c>
      <c r="H305" s="134" t="str">
        <f>IF(ISNA(VLOOKUP($B305,SUMMARY!$A$5:$BT$4995,3,0)),"",VLOOKUP($B305,SUMMARY!$A$5:$BT$4995,3,0))</f>
        <v/>
      </c>
      <c r="I305" s="140" t="str">
        <f>IF(ISNA(VLOOKUP($B305,SUMMARY!$A$5:$BT$4995,11,0)),"",VLOOKUP($B305,SUMMARY!$A$5:$BT$4995,11,0))</f>
        <v/>
      </c>
      <c r="J305" s="140" t="str">
        <f>IF(ISNA(VLOOKUP($B305,SUMMARY!$A$5:$BT$4995,22,0)),"",VLOOKUP($B305,SUMMARY!$A$5:$BT$4995,22,0))</f>
        <v/>
      </c>
      <c r="K305" s="140" t="str">
        <f>IF(ISNA(VLOOKUP($B305,SUMMARY!$A$5:$BT$4995,23,0)),"",VLOOKUP($B305,SUMMARY!$A$5:$BT$4995,23,0))</f>
        <v/>
      </c>
      <c r="L305" s="140" t="str">
        <f>IF(ISNA(VLOOKUP($B305,SUMMARY!$A$5:$BT$4995,24,0)),"",VLOOKUP($B305,SUMMARY!$A$5:$BT$4995,24,0))</f>
        <v/>
      </c>
      <c r="M305" s="96" t="s">
        <v>87</v>
      </c>
      <c r="N305" s="141">
        <f t="shared" si="54"/>
        <v>0</v>
      </c>
      <c r="O305" s="141">
        <f t="shared" si="58"/>
        <v>0</v>
      </c>
      <c r="P305" s="141">
        <f t="shared" si="55"/>
        <v>0</v>
      </c>
      <c r="Q305" s="141">
        <f t="shared" si="56"/>
        <v>0</v>
      </c>
      <c r="R305" s="141">
        <f t="shared" si="57"/>
        <v>0</v>
      </c>
    </row>
    <row r="306" spans="2:18" s="93" customFormat="1" x14ac:dyDescent="0.2">
      <c r="B306" s="129"/>
      <c r="C306" s="138" t="str">
        <f>IF(ISNA(VLOOKUP($B306,SUMMARY!$A$5:$BT$4995,4,0)),"",VLOOKUP($B306,SUMMARY!$A$5:$BT$4995,4,0))</f>
        <v/>
      </c>
      <c r="D306" s="134" t="str">
        <f>IF(ISNA(VLOOKUP($B306,SUMMARY!$A$5:$BT$4995,5,0)),"",VLOOKUP($B306,SUMMARY!$A$5:$BT$4995,5,0))</f>
        <v/>
      </c>
      <c r="E306" s="134" t="str">
        <f>IF(ISNA(VLOOKUP($B306,SUMMARY!$A$5:$BT$4995,6,0)),"",VLOOKUP($B306,SUMMARY!$A$5:$BT$4995,6,0))</f>
        <v/>
      </c>
      <c r="F306" s="134" t="str">
        <f>IF(ISNA(VLOOKUP($B306,SUMMARY!$A$5:$BT$4995,10,0)),"",VLOOKUP($B306,SUMMARY!$A$5:$BT$4995,10,0))</f>
        <v/>
      </c>
      <c r="G306" s="134" t="str">
        <f>IF(ISNA(VLOOKUP($B306,SUMMARY!$A$5:$BT$4995,7,0)),"",VLOOKUP($B306,SUMMARY!$A$5:$BT$4995,7,0))</f>
        <v/>
      </c>
      <c r="H306" s="134" t="str">
        <f>IF(ISNA(VLOOKUP($B306,SUMMARY!$A$5:$BT$4995,3,0)),"",VLOOKUP($B306,SUMMARY!$A$5:$BT$4995,3,0))</f>
        <v/>
      </c>
      <c r="I306" s="140" t="str">
        <f>IF(ISNA(VLOOKUP($B306,SUMMARY!$A$5:$BT$4995,11,0)),"",VLOOKUP($B306,SUMMARY!$A$5:$BT$4995,11,0))</f>
        <v/>
      </c>
      <c r="J306" s="140" t="str">
        <f>IF(ISNA(VLOOKUP($B306,SUMMARY!$A$5:$BT$4995,22,0)),"",VLOOKUP($B306,SUMMARY!$A$5:$BT$4995,22,0))</f>
        <v/>
      </c>
      <c r="K306" s="140" t="str">
        <f>IF(ISNA(VLOOKUP($B306,SUMMARY!$A$5:$BT$4995,23,0)),"",VLOOKUP($B306,SUMMARY!$A$5:$BT$4995,23,0))</f>
        <v/>
      </c>
      <c r="L306" s="140" t="str">
        <f>IF(ISNA(VLOOKUP($B306,SUMMARY!$A$5:$BT$4995,24,0)),"",VLOOKUP($B306,SUMMARY!$A$5:$BT$4995,24,0))</f>
        <v/>
      </c>
      <c r="M306" s="96" t="s">
        <v>87</v>
      </c>
      <c r="N306" s="141">
        <f t="shared" si="54"/>
        <v>0</v>
      </c>
      <c r="O306" s="141">
        <f t="shared" si="58"/>
        <v>0</v>
      </c>
      <c r="P306" s="141">
        <f t="shared" si="55"/>
        <v>0</v>
      </c>
      <c r="Q306" s="141">
        <f t="shared" si="56"/>
        <v>0</v>
      </c>
      <c r="R306" s="141">
        <f t="shared" si="57"/>
        <v>0</v>
      </c>
    </row>
    <row r="307" spans="2:18" s="93" customFormat="1" x14ac:dyDescent="0.2">
      <c r="B307" s="129"/>
      <c r="C307" s="138" t="str">
        <f>IF(ISNA(VLOOKUP($B307,SUMMARY!$A$5:$BT$4995,4,0)),"",VLOOKUP($B307,SUMMARY!$A$5:$BT$4995,4,0))</f>
        <v/>
      </c>
      <c r="D307" s="134" t="str">
        <f>IF(ISNA(VLOOKUP($B307,SUMMARY!$A$5:$BT$4995,5,0)),"",VLOOKUP($B307,SUMMARY!$A$5:$BT$4995,5,0))</f>
        <v/>
      </c>
      <c r="E307" s="134" t="str">
        <f>IF(ISNA(VLOOKUP($B307,SUMMARY!$A$5:$BT$4995,6,0)),"",VLOOKUP($B307,SUMMARY!$A$5:$BT$4995,6,0))</f>
        <v/>
      </c>
      <c r="F307" s="134" t="str">
        <f>IF(ISNA(VLOOKUP($B307,SUMMARY!$A$5:$BT$4995,10,0)),"",VLOOKUP($B307,SUMMARY!$A$5:$BT$4995,10,0))</f>
        <v/>
      </c>
      <c r="G307" s="134" t="str">
        <f>IF(ISNA(VLOOKUP($B307,SUMMARY!$A$5:$BT$4995,7,0)),"",VLOOKUP($B307,SUMMARY!$A$5:$BT$4995,7,0))</f>
        <v/>
      </c>
      <c r="H307" s="134" t="str">
        <f>IF(ISNA(VLOOKUP($B307,SUMMARY!$A$5:$BT$4995,3,0)),"",VLOOKUP($B307,SUMMARY!$A$5:$BT$4995,3,0))</f>
        <v/>
      </c>
      <c r="I307" s="140" t="str">
        <f>IF(ISNA(VLOOKUP($B307,SUMMARY!$A$5:$BT$4995,11,0)),"",VLOOKUP($B307,SUMMARY!$A$5:$BT$4995,11,0))</f>
        <v/>
      </c>
      <c r="J307" s="140" t="str">
        <f>IF(ISNA(VLOOKUP($B307,SUMMARY!$A$5:$BT$4995,22,0)),"",VLOOKUP($B307,SUMMARY!$A$5:$BT$4995,22,0))</f>
        <v/>
      </c>
      <c r="K307" s="140" t="str">
        <f>IF(ISNA(VLOOKUP($B307,SUMMARY!$A$5:$BT$4995,23,0)),"",VLOOKUP($B307,SUMMARY!$A$5:$BT$4995,23,0))</f>
        <v/>
      </c>
      <c r="L307" s="140" t="str">
        <f>IF(ISNA(VLOOKUP($B307,SUMMARY!$A$5:$BT$4995,24,0)),"",VLOOKUP($B307,SUMMARY!$A$5:$BT$4995,24,0))</f>
        <v/>
      </c>
      <c r="M307" s="96" t="s">
        <v>87</v>
      </c>
      <c r="N307" s="141">
        <f t="shared" si="54"/>
        <v>0</v>
      </c>
      <c r="O307" s="141">
        <f t="shared" si="58"/>
        <v>0</v>
      </c>
      <c r="P307" s="141">
        <f t="shared" si="55"/>
        <v>0</v>
      </c>
      <c r="Q307" s="141">
        <f t="shared" si="56"/>
        <v>0</v>
      </c>
      <c r="R307" s="141">
        <f t="shared" si="57"/>
        <v>0</v>
      </c>
    </row>
    <row r="308" spans="2:18" s="93" customFormat="1" x14ac:dyDescent="0.2">
      <c r="B308" s="129"/>
      <c r="C308" s="138" t="str">
        <f>IF(ISNA(VLOOKUP($B308,SUMMARY!$A$5:$BT$4995,4,0)),"",VLOOKUP($B308,SUMMARY!$A$5:$BT$4995,4,0))</f>
        <v/>
      </c>
      <c r="D308" s="134" t="str">
        <f>IF(ISNA(VLOOKUP($B308,SUMMARY!$A$5:$BT$4995,5,0)),"",VLOOKUP($B308,SUMMARY!$A$5:$BT$4995,5,0))</f>
        <v/>
      </c>
      <c r="E308" s="134" t="str">
        <f>IF(ISNA(VLOOKUP($B308,SUMMARY!$A$5:$BT$4995,6,0)),"",VLOOKUP($B308,SUMMARY!$A$5:$BT$4995,6,0))</f>
        <v/>
      </c>
      <c r="F308" s="134" t="str">
        <f>IF(ISNA(VLOOKUP($B308,SUMMARY!$A$5:$BT$4995,10,0)),"",VLOOKUP($B308,SUMMARY!$A$5:$BT$4995,10,0))</f>
        <v/>
      </c>
      <c r="G308" s="134" t="str">
        <f>IF(ISNA(VLOOKUP($B308,SUMMARY!$A$5:$BT$4995,7,0)),"",VLOOKUP($B308,SUMMARY!$A$5:$BT$4995,7,0))</f>
        <v/>
      </c>
      <c r="H308" s="134" t="str">
        <f>IF(ISNA(VLOOKUP($B308,SUMMARY!$A$5:$BT$4995,3,0)),"",VLOOKUP($B308,SUMMARY!$A$5:$BT$4995,3,0))</f>
        <v/>
      </c>
      <c r="I308" s="140" t="str">
        <f>IF(ISNA(VLOOKUP($B308,SUMMARY!$A$5:$BT$4995,11,0)),"",VLOOKUP($B308,SUMMARY!$A$5:$BT$4995,11,0))</f>
        <v/>
      </c>
      <c r="J308" s="140" t="str">
        <f>IF(ISNA(VLOOKUP($B308,SUMMARY!$A$5:$BT$4995,22,0)),"",VLOOKUP($B308,SUMMARY!$A$5:$BT$4995,22,0))</f>
        <v/>
      </c>
      <c r="K308" s="140" t="str">
        <f>IF(ISNA(VLOOKUP($B308,SUMMARY!$A$5:$BT$4995,23,0)),"",VLOOKUP($B308,SUMMARY!$A$5:$BT$4995,23,0))</f>
        <v/>
      </c>
      <c r="L308" s="140" t="str">
        <f>IF(ISNA(VLOOKUP($B308,SUMMARY!$A$5:$BT$4995,24,0)),"",VLOOKUP($B308,SUMMARY!$A$5:$BT$4995,24,0))</f>
        <v/>
      </c>
      <c r="M308" s="96" t="s">
        <v>87</v>
      </c>
      <c r="N308" s="141">
        <f t="shared" si="54"/>
        <v>0</v>
      </c>
      <c r="O308" s="141">
        <f t="shared" si="58"/>
        <v>0</v>
      </c>
      <c r="P308" s="141">
        <f t="shared" si="55"/>
        <v>0</v>
      </c>
      <c r="Q308" s="141">
        <f t="shared" si="56"/>
        <v>0</v>
      </c>
      <c r="R308" s="141">
        <f t="shared" si="57"/>
        <v>0</v>
      </c>
    </row>
    <row r="309" spans="2:18" s="93" customFormat="1" x14ac:dyDescent="0.2">
      <c r="B309" s="129"/>
      <c r="C309" s="138" t="str">
        <f>IF(ISNA(VLOOKUP($B309,SUMMARY!$A$5:$BT$4995,4,0)),"",VLOOKUP($B309,SUMMARY!$A$5:$BT$4995,4,0))</f>
        <v/>
      </c>
      <c r="D309" s="134" t="str">
        <f>IF(ISNA(VLOOKUP($B309,SUMMARY!$A$5:$BT$4995,5,0)),"",VLOOKUP($B309,SUMMARY!$A$5:$BT$4995,5,0))</f>
        <v/>
      </c>
      <c r="E309" s="134" t="str">
        <f>IF(ISNA(VLOOKUP($B309,SUMMARY!$A$5:$BT$4995,6,0)),"",VLOOKUP($B309,SUMMARY!$A$5:$BT$4995,6,0))</f>
        <v/>
      </c>
      <c r="F309" s="134" t="str">
        <f>IF(ISNA(VLOOKUP($B309,SUMMARY!$A$5:$BT$4995,10,0)),"",VLOOKUP($B309,SUMMARY!$A$5:$BT$4995,10,0))</f>
        <v/>
      </c>
      <c r="G309" s="134" t="str">
        <f>IF(ISNA(VLOOKUP($B309,SUMMARY!$A$5:$BT$4995,7,0)),"",VLOOKUP($B309,SUMMARY!$A$5:$BT$4995,7,0))</f>
        <v/>
      </c>
      <c r="H309" s="134" t="str">
        <f>IF(ISNA(VLOOKUP($B309,SUMMARY!$A$5:$BT$4995,3,0)),"",VLOOKUP($B309,SUMMARY!$A$5:$BT$4995,3,0))</f>
        <v/>
      </c>
      <c r="I309" s="140" t="str">
        <f>IF(ISNA(VLOOKUP($B309,SUMMARY!$A$5:$BT$4995,11,0)),"",VLOOKUP($B309,SUMMARY!$A$5:$BT$4995,11,0))</f>
        <v/>
      </c>
      <c r="J309" s="140" t="str">
        <f>IF(ISNA(VLOOKUP($B309,SUMMARY!$A$5:$BT$4995,22,0)),"",VLOOKUP($B309,SUMMARY!$A$5:$BT$4995,22,0))</f>
        <v/>
      </c>
      <c r="K309" s="140" t="str">
        <f>IF(ISNA(VLOOKUP($B309,SUMMARY!$A$5:$BT$4995,23,0)),"",VLOOKUP($B309,SUMMARY!$A$5:$BT$4995,23,0))</f>
        <v/>
      </c>
      <c r="L309" s="140" t="str">
        <f>IF(ISNA(VLOOKUP($B309,SUMMARY!$A$5:$BT$4995,24,0)),"",VLOOKUP($B309,SUMMARY!$A$5:$BT$4995,24,0))</f>
        <v/>
      </c>
      <c r="M309" s="96" t="s">
        <v>87</v>
      </c>
      <c r="N309" s="141">
        <f t="shared" si="54"/>
        <v>0</v>
      </c>
      <c r="O309" s="141">
        <f t="shared" si="58"/>
        <v>0</v>
      </c>
      <c r="P309" s="141">
        <f t="shared" si="55"/>
        <v>0</v>
      </c>
      <c r="Q309" s="141">
        <f t="shared" si="56"/>
        <v>0</v>
      </c>
      <c r="R309" s="141">
        <f t="shared" si="57"/>
        <v>0</v>
      </c>
    </row>
    <row r="310" spans="2:18" s="93" customFormat="1" x14ac:dyDescent="0.2">
      <c r="B310" s="129"/>
      <c r="C310" s="138" t="str">
        <f>IF(ISNA(VLOOKUP($B310,SUMMARY!$A$5:$BT$4995,4,0)),"",VLOOKUP($B310,SUMMARY!$A$5:$BT$4995,4,0))</f>
        <v/>
      </c>
      <c r="D310" s="134" t="str">
        <f>IF(ISNA(VLOOKUP($B310,SUMMARY!$A$5:$BT$4995,5,0)),"",VLOOKUP($B310,SUMMARY!$A$5:$BT$4995,5,0))</f>
        <v/>
      </c>
      <c r="E310" s="134" t="str">
        <f>IF(ISNA(VLOOKUP($B310,SUMMARY!$A$5:$BT$4995,6,0)),"",VLOOKUP($B310,SUMMARY!$A$5:$BT$4995,6,0))</f>
        <v/>
      </c>
      <c r="F310" s="134" t="str">
        <f>IF(ISNA(VLOOKUP($B310,SUMMARY!$A$5:$BT$4995,10,0)),"",VLOOKUP($B310,SUMMARY!$A$5:$BT$4995,10,0))</f>
        <v/>
      </c>
      <c r="G310" s="134" t="str">
        <f>IF(ISNA(VLOOKUP($B310,SUMMARY!$A$5:$BT$4995,7,0)),"",VLOOKUP($B310,SUMMARY!$A$5:$BT$4995,7,0))</f>
        <v/>
      </c>
      <c r="H310" s="134" t="str">
        <f>IF(ISNA(VLOOKUP($B310,SUMMARY!$A$5:$BT$4995,3,0)),"",VLOOKUP($B310,SUMMARY!$A$5:$BT$4995,3,0))</f>
        <v/>
      </c>
      <c r="I310" s="140" t="str">
        <f>IF(ISNA(VLOOKUP($B310,SUMMARY!$A$5:$BT$4995,11,0)),"",VLOOKUP($B310,SUMMARY!$A$5:$BT$4995,11,0))</f>
        <v/>
      </c>
      <c r="J310" s="140" t="str">
        <f>IF(ISNA(VLOOKUP($B310,SUMMARY!$A$5:$BT$4995,22,0)),"",VLOOKUP($B310,SUMMARY!$A$5:$BT$4995,22,0))</f>
        <v/>
      </c>
      <c r="K310" s="140" t="str">
        <f>IF(ISNA(VLOOKUP($B310,SUMMARY!$A$5:$BT$4995,23,0)),"",VLOOKUP($B310,SUMMARY!$A$5:$BT$4995,23,0))</f>
        <v/>
      </c>
      <c r="L310" s="140" t="str">
        <f>IF(ISNA(VLOOKUP($B310,SUMMARY!$A$5:$BT$4995,24,0)),"",VLOOKUP($B310,SUMMARY!$A$5:$BT$4995,24,0))</f>
        <v/>
      </c>
      <c r="M310" s="96" t="s">
        <v>87</v>
      </c>
      <c r="N310" s="141">
        <f t="shared" si="54"/>
        <v>0</v>
      </c>
      <c r="O310" s="141">
        <f t="shared" si="58"/>
        <v>0</v>
      </c>
      <c r="P310" s="141">
        <f t="shared" si="55"/>
        <v>0</v>
      </c>
      <c r="Q310" s="141">
        <f t="shared" si="56"/>
        <v>0</v>
      </c>
      <c r="R310" s="141">
        <f t="shared" si="57"/>
        <v>0</v>
      </c>
    </row>
    <row r="311" spans="2:18" s="93" customFormat="1" x14ac:dyDescent="0.2">
      <c r="B311" s="129"/>
      <c r="C311" s="138" t="str">
        <f>IF(ISNA(VLOOKUP($B311,SUMMARY!$A$5:$BT$4995,4,0)),"",VLOOKUP($B311,SUMMARY!$A$5:$BT$4995,4,0))</f>
        <v/>
      </c>
      <c r="D311" s="134" t="str">
        <f>IF(ISNA(VLOOKUP($B311,SUMMARY!$A$5:$BT$4995,5,0)),"",VLOOKUP($B311,SUMMARY!$A$5:$BT$4995,5,0))</f>
        <v/>
      </c>
      <c r="E311" s="134" t="str">
        <f>IF(ISNA(VLOOKUP($B311,SUMMARY!$A$5:$BT$4995,6,0)),"",VLOOKUP($B311,SUMMARY!$A$5:$BT$4995,6,0))</f>
        <v/>
      </c>
      <c r="F311" s="134" t="str">
        <f>IF(ISNA(VLOOKUP($B311,SUMMARY!$A$5:$BT$4995,10,0)),"",VLOOKUP($B311,SUMMARY!$A$5:$BT$4995,10,0))</f>
        <v/>
      </c>
      <c r="G311" s="134" t="str">
        <f>IF(ISNA(VLOOKUP($B311,SUMMARY!$A$5:$BT$4995,7,0)),"",VLOOKUP($B311,SUMMARY!$A$5:$BT$4995,7,0))</f>
        <v/>
      </c>
      <c r="H311" s="134" t="str">
        <f>IF(ISNA(VLOOKUP($B311,SUMMARY!$A$5:$BT$4995,3,0)),"",VLOOKUP($B311,SUMMARY!$A$5:$BT$4995,3,0))</f>
        <v/>
      </c>
      <c r="I311" s="140" t="str">
        <f>IF(ISNA(VLOOKUP($B311,SUMMARY!$A$5:$BT$4995,11,0)),"",VLOOKUP($B311,SUMMARY!$A$5:$BT$4995,11,0))</f>
        <v/>
      </c>
      <c r="J311" s="140" t="str">
        <f>IF(ISNA(VLOOKUP($B311,SUMMARY!$A$5:$BT$4995,22,0)),"",VLOOKUP($B311,SUMMARY!$A$5:$BT$4995,22,0))</f>
        <v/>
      </c>
      <c r="K311" s="140" t="str">
        <f>IF(ISNA(VLOOKUP($B311,SUMMARY!$A$5:$BT$4995,23,0)),"",VLOOKUP($B311,SUMMARY!$A$5:$BT$4995,23,0))</f>
        <v/>
      </c>
      <c r="L311" s="140" t="str">
        <f>IF(ISNA(VLOOKUP($B311,SUMMARY!$A$5:$BT$4995,24,0)),"",VLOOKUP($B311,SUMMARY!$A$5:$BT$4995,24,0))</f>
        <v/>
      </c>
      <c r="M311" s="96" t="s">
        <v>87</v>
      </c>
      <c r="N311" s="141">
        <f t="shared" si="54"/>
        <v>0</v>
      </c>
      <c r="O311" s="141">
        <f t="shared" si="58"/>
        <v>0</v>
      </c>
      <c r="P311" s="141">
        <f t="shared" si="55"/>
        <v>0</v>
      </c>
      <c r="Q311" s="141">
        <f t="shared" si="56"/>
        <v>0</v>
      </c>
      <c r="R311" s="141">
        <f t="shared" si="57"/>
        <v>0</v>
      </c>
    </row>
    <row r="312" spans="2:18" s="93" customFormat="1" x14ac:dyDescent="0.2">
      <c r="B312" s="129"/>
      <c r="C312" s="138" t="str">
        <f>IF(ISNA(VLOOKUP($B312,SUMMARY!$A$5:$BT$4995,4,0)),"",VLOOKUP($B312,SUMMARY!$A$5:$BT$4995,4,0))</f>
        <v/>
      </c>
      <c r="D312" s="134" t="str">
        <f>IF(ISNA(VLOOKUP($B312,SUMMARY!$A$5:$BT$4995,5,0)),"",VLOOKUP($B312,SUMMARY!$A$5:$BT$4995,5,0))</f>
        <v/>
      </c>
      <c r="E312" s="134" t="str">
        <f>IF(ISNA(VLOOKUP($B312,SUMMARY!$A$5:$BT$4995,6,0)),"",VLOOKUP($B312,SUMMARY!$A$5:$BT$4995,6,0))</f>
        <v/>
      </c>
      <c r="F312" s="134" t="str">
        <f>IF(ISNA(VLOOKUP($B312,SUMMARY!$A$5:$BT$4995,10,0)),"",VLOOKUP($B312,SUMMARY!$A$5:$BT$4995,10,0))</f>
        <v/>
      </c>
      <c r="G312" s="134" t="str">
        <f>IF(ISNA(VLOOKUP($B312,SUMMARY!$A$5:$BT$4995,7,0)),"",VLOOKUP($B312,SUMMARY!$A$5:$BT$4995,7,0))</f>
        <v/>
      </c>
      <c r="H312" s="134" t="str">
        <f>IF(ISNA(VLOOKUP($B312,SUMMARY!$A$5:$BT$4995,3,0)),"",VLOOKUP($B312,SUMMARY!$A$5:$BT$4995,3,0))</f>
        <v/>
      </c>
      <c r="I312" s="140" t="str">
        <f>IF(ISNA(VLOOKUP($B312,SUMMARY!$A$5:$BT$4995,11,0)),"",VLOOKUP($B312,SUMMARY!$A$5:$BT$4995,11,0))</f>
        <v/>
      </c>
      <c r="J312" s="140" t="str">
        <f>IF(ISNA(VLOOKUP($B312,SUMMARY!$A$5:$BT$4995,22,0)),"",VLOOKUP($B312,SUMMARY!$A$5:$BT$4995,22,0))</f>
        <v/>
      </c>
      <c r="K312" s="140" t="str">
        <f>IF(ISNA(VLOOKUP($B312,SUMMARY!$A$5:$BT$4995,23,0)),"",VLOOKUP($B312,SUMMARY!$A$5:$BT$4995,23,0))</f>
        <v/>
      </c>
      <c r="L312" s="140" t="str">
        <f>IF(ISNA(VLOOKUP($B312,SUMMARY!$A$5:$BT$4995,24,0)),"",VLOOKUP($B312,SUMMARY!$A$5:$BT$4995,24,0))</f>
        <v/>
      </c>
      <c r="M312" s="96" t="s">
        <v>87</v>
      </c>
      <c r="N312" s="141">
        <f t="shared" si="54"/>
        <v>0</v>
      </c>
      <c r="O312" s="141">
        <f t="shared" si="58"/>
        <v>0</v>
      </c>
      <c r="P312" s="141">
        <f t="shared" si="55"/>
        <v>0</v>
      </c>
      <c r="Q312" s="141">
        <f t="shared" si="56"/>
        <v>0</v>
      </c>
      <c r="R312" s="141">
        <f t="shared" si="57"/>
        <v>0</v>
      </c>
    </row>
    <row r="313" spans="2:18" s="93" customFormat="1" x14ac:dyDescent="0.2">
      <c r="B313" s="129"/>
      <c r="C313" s="138" t="str">
        <f>IF(ISNA(VLOOKUP($B313,SUMMARY!$A$5:$BT$4995,4,0)),"",VLOOKUP($B313,SUMMARY!$A$5:$BT$4995,4,0))</f>
        <v/>
      </c>
      <c r="D313" s="134" t="str">
        <f>IF(ISNA(VLOOKUP($B313,SUMMARY!$A$5:$BT$4995,5,0)),"",VLOOKUP($B313,SUMMARY!$A$5:$BT$4995,5,0))</f>
        <v/>
      </c>
      <c r="E313" s="134" t="str">
        <f>IF(ISNA(VLOOKUP($B313,SUMMARY!$A$5:$BT$4995,6,0)),"",VLOOKUP($B313,SUMMARY!$A$5:$BT$4995,6,0))</f>
        <v/>
      </c>
      <c r="F313" s="134" t="str">
        <f>IF(ISNA(VLOOKUP($B313,SUMMARY!$A$5:$BT$4995,10,0)),"",VLOOKUP($B313,SUMMARY!$A$5:$BT$4995,10,0))</f>
        <v/>
      </c>
      <c r="G313" s="134" t="str">
        <f>IF(ISNA(VLOOKUP($B313,SUMMARY!$A$5:$BT$4995,7,0)),"",VLOOKUP($B313,SUMMARY!$A$5:$BT$4995,7,0))</f>
        <v/>
      </c>
      <c r="H313" s="134" t="str">
        <f>IF(ISNA(VLOOKUP($B313,SUMMARY!$A$5:$BT$4995,3,0)),"",VLOOKUP($B313,SUMMARY!$A$5:$BT$4995,3,0))</f>
        <v/>
      </c>
      <c r="I313" s="140" t="str">
        <f>IF(ISNA(VLOOKUP($B313,SUMMARY!$A$5:$BT$4995,11,0)),"",VLOOKUP($B313,SUMMARY!$A$5:$BT$4995,11,0))</f>
        <v/>
      </c>
      <c r="J313" s="140" t="str">
        <f>IF(ISNA(VLOOKUP($B313,SUMMARY!$A$5:$BT$4995,22,0)),"",VLOOKUP($B313,SUMMARY!$A$5:$BT$4995,22,0))</f>
        <v/>
      </c>
      <c r="K313" s="140" t="str">
        <f>IF(ISNA(VLOOKUP($B313,SUMMARY!$A$5:$BT$4995,23,0)),"",VLOOKUP($B313,SUMMARY!$A$5:$BT$4995,23,0))</f>
        <v/>
      </c>
      <c r="L313" s="140" t="str">
        <f>IF(ISNA(VLOOKUP($B313,SUMMARY!$A$5:$BT$4995,24,0)),"",VLOOKUP($B313,SUMMARY!$A$5:$BT$4995,24,0))</f>
        <v/>
      </c>
      <c r="M313" s="96" t="s">
        <v>87</v>
      </c>
      <c r="N313" s="141">
        <f t="shared" si="54"/>
        <v>0</v>
      </c>
      <c r="O313" s="141">
        <f t="shared" si="58"/>
        <v>0</v>
      </c>
      <c r="P313" s="141">
        <f t="shared" si="55"/>
        <v>0</v>
      </c>
      <c r="Q313" s="141">
        <f t="shared" si="56"/>
        <v>0</v>
      </c>
      <c r="R313" s="141">
        <f t="shared" si="57"/>
        <v>0</v>
      </c>
    </row>
    <row r="314" spans="2:18" s="93" customFormat="1" x14ac:dyDescent="0.2">
      <c r="B314" s="129"/>
      <c r="C314" s="138" t="str">
        <f>IF(ISNA(VLOOKUP($B314,SUMMARY!$A$5:$BT$4995,4,0)),"",VLOOKUP($B314,SUMMARY!$A$5:$BT$4995,4,0))</f>
        <v/>
      </c>
      <c r="D314" s="134" t="str">
        <f>IF(ISNA(VLOOKUP($B314,SUMMARY!$A$5:$BT$4995,5,0)),"",VLOOKUP($B314,SUMMARY!$A$5:$BT$4995,5,0))</f>
        <v/>
      </c>
      <c r="E314" s="134" t="str">
        <f>IF(ISNA(VLOOKUP($B314,SUMMARY!$A$5:$BT$4995,6,0)),"",VLOOKUP($B314,SUMMARY!$A$5:$BT$4995,6,0))</f>
        <v/>
      </c>
      <c r="F314" s="134" t="str">
        <f>IF(ISNA(VLOOKUP($B314,SUMMARY!$A$5:$BT$4995,10,0)),"",VLOOKUP($B314,SUMMARY!$A$5:$BT$4995,10,0))</f>
        <v/>
      </c>
      <c r="G314" s="134" t="str">
        <f>IF(ISNA(VLOOKUP($B314,SUMMARY!$A$5:$BT$4995,7,0)),"",VLOOKUP($B314,SUMMARY!$A$5:$BT$4995,7,0))</f>
        <v/>
      </c>
      <c r="H314" s="134" t="str">
        <f>IF(ISNA(VLOOKUP($B314,SUMMARY!$A$5:$BT$4995,3,0)),"",VLOOKUP($B314,SUMMARY!$A$5:$BT$4995,3,0))</f>
        <v/>
      </c>
      <c r="I314" s="140" t="str">
        <f>IF(ISNA(VLOOKUP($B314,SUMMARY!$A$5:$BT$4995,11,0)),"",VLOOKUP($B314,SUMMARY!$A$5:$BT$4995,11,0))</f>
        <v/>
      </c>
      <c r="J314" s="140" t="str">
        <f>IF(ISNA(VLOOKUP($B314,SUMMARY!$A$5:$BT$4995,22,0)),"",VLOOKUP($B314,SUMMARY!$A$5:$BT$4995,22,0))</f>
        <v/>
      </c>
      <c r="K314" s="140" t="str">
        <f>IF(ISNA(VLOOKUP($B314,SUMMARY!$A$5:$BT$4995,23,0)),"",VLOOKUP($B314,SUMMARY!$A$5:$BT$4995,23,0))</f>
        <v/>
      </c>
      <c r="L314" s="140" t="str">
        <f>IF(ISNA(VLOOKUP($B314,SUMMARY!$A$5:$BT$4995,24,0)),"",VLOOKUP($B314,SUMMARY!$A$5:$BT$4995,24,0))</f>
        <v/>
      </c>
      <c r="M314" s="96" t="s">
        <v>87</v>
      </c>
      <c r="N314" s="141">
        <f t="shared" si="54"/>
        <v>0</v>
      </c>
      <c r="O314" s="141">
        <f t="shared" si="58"/>
        <v>0</v>
      </c>
      <c r="P314" s="141">
        <f t="shared" si="55"/>
        <v>0</v>
      </c>
      <c r="Q314" s="141">
        <f t="shared" si="56"/>
        <v>0</v>
      </c>
      <c r="R314" s="141">
        <f t="shared" si="57"/>
        <v>0</v>
      </c>
    </row>
    <row r="315" spans="2:18" s="93" customFormat="1" x14ac:dyDescent="0.2">
      <c r="B315" s="129">
        <v>150</v>
      </c>
      <c r="C315" s="400" t="s">
        <v>115</v>
      </c>
      <c r="D315" s="401"/>
      <c r="E315" s="401"/>
      <c r="F315" s="401"/>
      <c r="G315" s="402"/>
      <c r="H315" s="158" t="s">
        <v>114</v>
      </c>
      <c r="I315" s="139"/>
      <c r="J315" s="139"/>
      <c r="K315" s="139"/>
      <c r="L315" s="135">
        <f t="shared" ref="L315" si="59">I315*12.36%</f>
        <v>0</v>
      </c>
      <c r="M315" s="137"/>
      <c r="N315" s="136">
        <f>SUM(N291:N314)</f>
        <v>0</v>
      </c>
      <c r="O315" s="136">
        <f>SUM(O291:O314)</f>
        <v>0</v>
      </c>
      <c r="P315" s="136">
        <f>SUM(P291:P314)</f>
        <v>0</v>
      </c>
      <c r="Q315" s="136">
        <f>SUM(Q291:Q314)</f>
        <v>0</v>
      </c>
      <c r="R315" s="136">
        <f>SUM(R291:R314)</f>
        <v>0</v>
      </c>
    </row>
    <row r="316" spans="2:18" s="93" customFormat="1" ht="15" customHeight="1" x14ac:dyDescent="0.2">
      <c r="B316" s="129"/>
      <c r="C316" s="406" t="s">
        <v>116</v>
      </c>
      <c r="D316" s="407"/>
      <c r="E316" s="407"/>
      <c r="F316" s="407"/>
      <c r="G316" s="407"/>
      <c r="H316" s="407"/>
      <c r="I316" s="407"/>
      <c r="J316" s="407"/>
      <c r="K316" s="407"/>
      <c r="L316" s="408"/>
      <c r="M316" s="145"/>
      <c r="N316" s="145">
        <f>N315+N290+N265+N240+N215+N190</f>
        <v>0</v>
      </c>
      <c r="O316" s="145">
        <f>O315+O290+O265+O240+O215+O190</f>
        <v>0</v>
      </c>
      <c r="P316" s="145">
        <f>P315+P290+P265+P240+P215+P190</f>
        <v>0</v>
      </c>
      <c r="Q316" s="145">
        <f>Q315+Q290+Q265+Q240+Q215+Q190</f>
        <v>0</v>
      </c>
    </row>
    <row r="317" spans="2:18" x14ac:dyDescent="0.2">
      <c r="B317" s="117" t="s">
        <v>117</v>
      </c>
      <c r="C317" s="29"/>
      <c r="D317" s="29"/>
      <c r="E317" s="29"/>
      <c r="F317" s="29"/>
      <c r="G317" s="29"/>
      <c r="H317" s="29"/>
      <c r="I317" s="30"/>
      <c r="J317" s="30"/>
      <c r="K317" s="30"/>
      <c r="L317" s="159"/>
      <c r="N317" s="87"/>
      <c r="O317" s="100"/>
    </row>
    <row r="318" spans="2:18" x14ac:dyDescent="0.2">
      <c r="B318" s="409" t="s">
        <v>101</v>
      </c>
      <c r="C318" s="410"/>
      <c r="D318" s="146"/>
      <c r="E318" s="110" t="s">
        <v>102</v>
      </c>
      <c r="F318" s="411" t="s">
        <v>103</v>
      </c>
      <c r="G318" s="412"/>
      <c r="H318" s="413"/>
      <c r="I318" s="148" t="s">
        <v>104</v>
      </c>
      <c r="J318" s="160"/>
      <c r="K318" s="160"/>
      <c r="L318" s="149"/>
      <c r="O318" s="100"/>
    </row>
    <row r="319" spans="2:18" x14ac:dyDescent="0.2">
      <c r="B319" s="45"/>
      <c r="C319" s="150"/>
      <c r="D319" s="150"/>
      <c r="E319" s="151"/>
      <c r="F319" s="403"/>
      <c r="G319" s="404"/>
      <c r="H319" s="405"/>
      <c r="I319" s="403">
        <f>+C319+E319-F319</f>
        <v>0</v>
      </c>
      <c r="J319" s="404"/>
      <c r="K319" s="404"/>
      <c r="L319" s="405"/>
      <c r="N319" s="87"/>
      <c r="O319" s="100"/>
    </row>
    <row r="320" spans="2:18" x14ac:dyDescent="0.2">
      <c r="B320" s="117"/>
      <c r="C320" s="29"/>
      <c r="D320" s="29"/>
      <c r="E320" s="29"/>
      <c r="F320" s="29"/>
      <c r="G320" s="29"/>
      <c r="H320" s="29"/>
      <c r="I320" s="30"/>
      <c r="J320" s="30"/>
      <c r="K320" s="30"/>
      <c r="L320" s="159"/>
      <c r="N320" s="87"/>
      <c r="O320" s="100"/>
    </row>
    <row r="321" spans="2:15" x14ac:dyDescent="0.2">
      <c r="B321" s="117"/>
      <c r="C321" s="29"/>
      <c r="D321" s="29"/>
      <c r="E321" s="29"/>
      <c r="F321" s="29"/>
      <c r="G321" s="29"/>
      <c r="H321" s="29"/>
      <c r="I321" s="30"/>
      <c r="J321" s="30"/>
      <c r="K321" s="30"/>
      <c r="L321" s="159"/>
      <c r="N321" s="87"/>
    </row>
    <row r="322" spans="2:15" x14ac:dyDescent="0.2">
      <c r="B322" s="117"/>
      <c r="C322" s="29"/>
      <c r="D322" s="29"/>
      <c r="E322" s="29"/>
      <c r="F322" s="29"/>
      <c r="G322" s="29"/>
      <c r="H322" s="161"/>
      <c r="I322" s="30"/>
      <c r="J322" s="30"/>
      <c r="K322" s="30"/>
      <c r="L322" s="159"/>
      <c r="N322" s="87"/>
      <c r="O322" s="162"/>
    </row>
    <row r="323" spans="2:15" x14ac:dyDescent="0.2">
      <c r="B323" s="117"/>
      <c r="C323" s="29"/>
      <c r="D323" s="29"/>
      <c r="E323" s="29"/>
      <c r="F323" s="29"/>
      <c r="G323" s="29"/>
      <c r="H323" s="29"/>
      <c r="I323" s="30"/>
      <c r="J323" s="30"/>
      <c r="K323" s="30"/>
      <c r="L323" s="159"/>
    </row>
    <row r="324" spans="2:15" x14ac:dyDescent="0.2">
      <c r="B324" s="117"/>
      <c r="C324" s="29"/>
      <c r="D324" s="29"/>
      <c r="E324" s="29"/>
      <c r="F324" s="29"/>
      <c r="G324" s="29"/>
      <c r="H324" s="30"/>
      <c r="I324" s="30"/>
      <c r="J324" s="30"/>
      <c r="K324" s="30"/>
      <c r="L324" s="159"/>
    </row>
    <row r="325" spans="2:15" x14ac:dyDescent="0.2">
      <c r="B325" s="117"/>
      <c r="C325" s="29"/>
      <c r="D325" s="29"/>
      <c r="E325" s="29"/>
      <c r="F325" s="29"/>
      <c r="G325" s="29"/>
      <c r="H325" s="29"/>
      <c r="I325" s="30"/>
      <c r="J325" s="30"/>
      <c r="K325" s="30"/>
      <c r="L325" s="159"/>
    </row>
    <row r="326" spans="2:15" x14ac:dyDescent="0.2">
      <c r="B326" s="117"/>
      <c r="C326" s="29"/>
      <c r="D326" s="29"/>
      <c r="E326" s="29"/>
      <c r="F326" s="29"/>
      <c r="G326" s="29"/>
      <c r="H326" s="161"/>
      <c r="I326" s="30"/>
      <c r="J326" s="30"/>
      <c r="K326" s="30"/>
      <c r="L326" s="159"/>
    </row>
    <row r="327" spans="2:15" x14ac:dyDescent="0.2">
      <c r="B327" s="38"/>
      <c r="C327" s="39"/>
      <c r="D327" s="39"/>
      <c r="E327" s="39"/>
      <c r="F327" s="39"/>
      <c r="G327" s="39"/>
      <c r="H327" s="39"/>
      <c r="I327" s="113"/>
      <c r="J327" s="113"/>
      <c r="K327" s="113"/>
      <c r="L327" s="163"/>
    </row>
    <row r="328" spans="2:15" x14ac:dyDescent="0.2">
      <c r="B328" s="106"/>
      <c r="C328" s="104"/>
      <c r="D328" s="104"/>
      <c r="E328" s="104"/>
      <c r="F328" s="104"/>
      <c r="G328" s="104"/>
      <c r="H328" s="104"/>
      <c r="I328" s="108"/>
      <c r="J328" s="108"/>
      <c r="K328" s="108"/>
      <c r="L328" s="164"/>
    </row>
    <row r="329" spans="2:15" x14ac:dyDescent="0.2">
      <c r="B329" s="117"/>
      <c r="C329" s="29"/>
      <c r="D329" s="29"/>
      <c r="E329" s="29"/>
      <c r="F329" s="29"/>
      <c r="G329" s="29"/>
      <c r="H329" s="29"/>
      <c r="I329" s="30"/>
      <c r="J329" s="30"/>
      <c r="K329" s="30"/>
      <c r="L329" s="159"/>
    </row>
    <row r="330" spans="2:15" x14ac:dyDescent="0.2">
      <c r="B330" s="117" t="s">
        <v>118</v>
      </c>
      <c r="C330" s="29" t="s">
        <v>119</v>
      </c>
      <c r="D330" s="29"/>
      <c r="E330" s="29"/>
      <c r="F330" s="29"/>
      <c r="G330" s="29"/>
      <c r="H330" s="29"/>
      <c r="I330" s="30"/>
      <c r="J330" s="30"/>
      <c r="K330" s="30"/>
      <c r="L330" s="159"/>
    </row>
    <row r="331" spans="2:15" x14ac:dyDescent="0.2">
      <c r="B331" s="117" t="s">
        <v>120</v>
      </c>
      <c r="C331" s="29"/>
      <c r="D331" s="29"/>
      <c r="E331" s="29"/>
      <c r="F331" s="29" t="s">
        <v>121</v>
      </c>
      <c r="G331" s="29"/>
      <c r="H331" s="29"/>
      <c r="I331" s="30"/>
      <c r="J331" s="30"/>
      <c r="K331" s="30"/>
      <c r="L331" s="159"/>
    </row>
    <row r="332" spans="2:15" x14ac:dyDescent="0.2">
      <c r="B332" s="117"/>
      <c r="C332" s="29"/>
      <c r="D332" s="29"/>
      <c r="E332" s="29"/>
      <c r="F332" s="29" t="s">
        <v>122</v>
      </c>
      <c r="G332" s="29"/>
      <c r="H332" s="29"/>
      <c r="I332" s="30"/>
      <c r="J332" s="30"/>
      <c r="K332" s="30"/>
      <c r="L332" s="159"/>
    </row>
    <row r="333" spans="2:15" x14ac:dyDescent="0.2">
      <c r="B333" s="38"/>
      <c r="C333" s="39"/>
      <c r="D333" s="39"/>
      <c r="E333" s="39"/>
      <c r="F333" s="39"/>
      <c r="G333" s="39"/>
      <c r="H333" s="39"/>
      <c r="I333" s="113"/>
      <c r="J333" s="113"/>
      <c r="K333" s="113"/>
      <c r="L333" s="163"/>
    </row>
  </sheetData>
  <mergeCells count="25">
    <mergeCell ref="C190:G190"/>
    <mergeCell ref="C35:G35"/>
    <mergeCell ref="H9:L9"/>
    <mergeCell ref="E9:G9"/>
    <mergeCell ref="C161:M161"/>
    <mergeCell ref="C162:D162"/>
    <mergeCell ref="G162:I162"/>
    <mergeCell ref="G163:I163"/>
    <mergeCell ref="L163:M163"/>
    <mergeCell ref="N9:P9"/>
    <mergeCell ref="C110:G110"/>
    <mergeCell ref="F319:H319"/>
    <mergeCell ref="I319:L319"/>
    <mergeCell ref="C240:G240"/>
    <mergeCell ref="C265:G265"/>
    <mergeCell ref="C290:G290"/>
    <mergeCell ref="C315:G315"/>
    <mergeCell ref="C316:L316"/>
    <mergeCell ref="B318:C318"/>
    <mergeCell ref="F318:H318"/>
    <mergeCell ref="C215:G215"/>
    <mergeCell ref="C60:G60"/>
    <mergeCell ref="C85:G85"/>
    <mergeCell ref="C135:G135"/>
    <mergeCell ref="C160:G16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77"/>
  <sheetViews>
    <sheetView showGridLines="0" workbookViewId="0">
      <selection activeCell="A3" sqref="A3"/>
    </sheetView>
  </sheetViews>
  <sheetFormatPr defaultRowHeight="12.75" x14ac:dyDescent="0.2"/>
  <cols>
    <col min="1" max="1" width="9" style="23" customWidth="1"/>
    <col min="2" max="2" width="6" style="23" customWidth="1"/>
    <col min="3" max="3" width="35.42578125" style="29" customWidth="1"/>
    <col min="4" max="4" width="27.7109375" style="29" customWidth="1"/>
    <col min="5" max="5" width="13.7109375" style="29" customWidth="1"/>
    <col min="6" max="6" width="11.28515625" style="29" bestFit="1" customWidth="1"/>
    <col min="7" max="7" width="11.5703125" style="29" bestFit="1" customWidth="1"/>
    <col min="8" max="8" width="10.28515625" style="29" bestFit="1" customWidth="1"/>
    <col min="9" max="11" width="9.140625" style="29"/>
    <col min="12" max="12" width="9.140625" style="30"/>
    <col min="13" max="13" width="10.28515625" style="30" bestFit="1" customWidth="1"/>
    <col min="14" max="19" width="9.140625" style="30"/>
    <col min="20" max="20" width="10.28515625" style="29" bestFit="1" customWidth="1"/>
    <col min="21" max="23" width="9.140625" style="29"/>
    <col min="24" max="16384" width="9.140625" style="23"/>
  </cols>
  <sheetData>
    <row r="2" spans="1:23" ht="13.5" thickBot="1" x14ac:dyDescent="0.25"/>
    <row r="3" spans="1:23" ht="13.5" thickBot="1" x14ac:dyDescent="0.25">
      <c r="A3" s="24"/>
      <c r="B3" s="31"/>
      <c r="C3" s="32" t="s">
        <v>173</v>
      </c>
      <c r="D3" s="33"/>
      <c r="E3" s="34"/>
      <c r="F3" s="34"/>
      <c r="G3" s="35"/>
      <c r="H3" s="421" t="s">
        <v>174</v>
      </c>
      <c r="I3" s="422"/>
      <c r="J3" s="422"/>
      <c r="K3" s="422"/>
      <c r="L3" s="422"/>
      <c r="M3" s="423"/>
      <c r="N3" s="421" t="s">
        <v>175</v>
      </c>
      <c r="O3" s="422"/>
      <c r="P3" s="422"/>
      <c r="Q3" s="422"/>
      <c r="R3" s="422"/>
      <c r="S3" s="422"/>
      <c r="T3" s="36"/>
      <c r="U3" s="37"/>
      <c r="V3" s="36"/>
      <c r="W3" s="37"/>
    </row>
    <row r="4" spans="1:23" x14ac:dyDescent="0.2">
      <c r="B4" s="38"/>
      <c r="C4" s="38" t="s">
        <v>182</v>
      </c>
      <c r="D4" s="39"/>
      <c r="E4" s="39"/>
      <c r="F4" s="39"/>
      <c r="G4" s="39"/>
      <c r="H4" s="40">
        <v>0.12</v>
      </c>
      <c r="I4" s="40">
        <v>0.12</v>
      </c>
      <c r="J4" s="40">
        <v>0.12</v>
      </c>
      <c r="K4" s="40">
        <v>0.12</v>
      </c>
      <c r="L4" s="40">
        <v>0.12</v>
      </c>
      <c r="M4" s="40">
        <v>0.12</v>
      </c>
      <c r="N4" s="41">
        <v>0.12</v>
      </c>
      <c r="O4" s="41">
        <v>0.12</v>
      </c>
      <c r="P4" s="41">
        <v>0.12</v>
      </c>
      <c r="Q4" s="41">
        <v>0.12</v>
      </c>
      <c r="R4" s="41">
        <v>0.12</v>
      </c>
      <c r="S4" s="42">
        <v>0.12</v>
      </c>
      <c r="T4" s="43"/>
      <c r="U4" s="44"/>
      <c r="V4" s="43"/>
      <c r="W4" s="44"/>
    </row>
    <row r="5" spans="1:23" x14ac:dyDescent="0.2">
      <c r="A5" s="45"/>
      <c r="B5" s="45"/>
      <c r="C5" s="45" t="s">
        <v>182</v>
      </c>
      <c r="D5" s="46"/>
      <c r="E5" s="46"/>
      <c r="F5" s="46"/>
      <c r="G5" s="46"/>
      <c r="H5" s="41">
        <v>0.03</v>
      </c>
      <c r="I5" s="41">
        <v>0.03</v>
      </c>
      <c r="J5" s="41">
        <v>0.03</v>
      </c>
      <c r="K5" s="41">
        <v>0.03</v>
      </c>
      <c r="L5" s="41">
        <v>0.03</v>
      </c>
      <c r="M5" s="41">
        <v>0.03</v>
      </c>
      <c r="N5" s="41">
        <v>0.03</v>
      </c>
      <c r="O5" s="41">
        <v>0.03</v>
      </c>
      <c r="P5" s="41">
        <v>0.03</v>
      </c>
      <c r="Q5" s="41">
        <v>0.03</v>
      </c>
      <c r="R5" s="41">
        <v>0.03</v>
      </c>
      <c r="S5" s="42">
        <v>0.03</v>
      </c>
      <c r="T5" s="47"/>
      <c r="U5" s="48"/>
      <c r="V5" s="43"/>
      <c r="W5" s="44"/>
    </row>
    <row r="6" spans="1:23" ht="25.5" x14ac:dyDescent="0.2">
      <c r="A6" s="1" t="s">
        <v>1</v>
      </c>
      <c r="B6" s="1" t="s">
        <v>134</v>
      </c>
      <c r="C6" s="1" t="s">
        <v>176</v>
      </c>
      <c r="D6" s="1" t="s">
        <v>73</v>
      </c>
      <c r="E6" s="1" t="s">
        <v>56</v>
      </c>
      <c r="F6" s="1" t="s">
        <v>297</v>
      </c>
      <c r="G6" s="1" t="s">
        <v>298</v>
      </c>
      <c r="H6" s="11">
        <v>41000</v>
      </c>
      <c r="I6" s="11">
        <v>41030</v>
      </c>
      <c r="J6" s="11">
        <v>41061</v>
      </c>
      <c r="K6" s="11">
        <v>41091</v>
      </c>
      <c r="L6" s="11">
        <v>41122</v>
      </c>
      <c r="M6" s="11">
        <v>41153</v>
      </c>
      <c r="N6" s="11">
        <v>41183</v>
      </c>
      <c r="O6" s="11">
        <v>41214</v>
      </c>
      <c r="P6" s="11">
        <v>41244</v>
      </c>
      <c r="Q6" s="11">
        <v>41275</v>
      </c>
      <c r="R6" s="11">
        <v>41306</v>
      </c>
      <c r="S6" s="17">
        <v>41334</v>
      </c>
      <c r="T6" s="18" t="s">
        <v>299</v>
      </c>
      <c r="U6" s="19" t="s">
        <v>178</v>
      </c>
      <c r="V6" s="18" t="s">
        <v>179</v>
      </c>
      <c r="W6" s="19" t="s">
        <v>180</v>
      </c>
    </row>
    <row r="7" spans="1:23" x14ac:dyDescent="0.2">
      <c r="A7" s="49" t="str">
        <f>IF(ISNA(VLOOKUP($B7,SALES!$A5:$AR24,14,0)),"",VLOOKUP($B7,SALES!$A5:$AR24,14,0))</f>
        <v>Apr</v>
      </c>
      <c r="B7" s="50">
        <v>1</v>
      </c>
      <c r="C7" s="49" t="str">
        <f>IF(ISNA(VLOOKUP($B7,SALES!$A5:$AR24,4,0)),"",VLOOKUP($B7,SALES!$A5:$AR24,4,0))</f>
        <v>AA</v>
      </c>
      <c r="D7" s="49" t="str">
        <f>IF(ISNA(VLOOKUP($B7,SALES!$A5:$AR24,2,0)),"",VLOOKUP($B7,SALES!$A5:$AR24,2,0))</f>
        <v>DDMM -KA -2013-009</v>
      </c>
      <c r="E7" s="51">
        <f>IF(ISNA(VLOOKUP($B7,SALES!$A5:$AR24,3,0)),"",VLOOKUP($B7,SALES!$A5:$AR24,3,0))</f>
        <v>41373</v>
      </c>
      <c r="F7" s="86">
        <f>IF(ISNA(VLOOKUP($B7,SALES!$A5:$AR24,22,0)),"",VLOOKUP($B7,SALES!$A5:$AR24,22,0))</f>
        <v>0</v>
      </c>
      <c r="G7" s="86">
        <f>IF(ISNA(VLOOKUP($B7,SALES!$A5:$AR24,23,0)),"",VLOOKUP($B7,SALES!$A5:$AR24,23,0))</f>
        <v>0</v>
      </c>
      <c r="H7" s="52">
        <f>IF($A7="APR",($F7+$G7),0)</f>
        <v>0</v>
      </c>
      <c r="I7" s="52">
        <f>IF($A7="MAY",($F7+$G7),0)</f>
        <v>0</v>
      </c>
      <c r="J7" s="52">
        <f>IF($A7="JUN",($F7+$G7),0)</f>
        <v>0</v>
      </c>
      <c r="K7" s="52">
        <f>IF($A7="JUL",($F7+$G7),0)</f>
        <v>0</v>
      </c>
      <c r="L7" s="52">
        <f>IF($A7="AUG",($F7+$G7),0)</f>
        <v>0</v>
      </c>
      <c r="M7" s="52">
        <f>IF($A7="SEP",($F7+$G7),0)</f>
        <v>0</v>
      </c>
      <c r="N7" s="52">
        <f>IF($A7="OCT",($F7+$G7),0)</f>
        <v>0</v>
      </c>
      <c r="O7" s="52">
        <f>IF($A7="NOV",($F7+$G7),0)</f>
        <v>0</v>
      </c>
      <c r="P7" s="52">
        <f>IF($A7="DEC",($F7+$G7),0)</f>
        <v>0</v>
      </c>
      <c r="Q7" s="52">
        <f>IF($A7="JAN",($F7+$G7),0)</f>
        <v>0</v>
      </c>
      <c r="R7" s="52">
        <f>IF($A7="FEB",($F7+$G7),0)</f>
        <v>0</v>
      </c>
      <c r="S7" s="53">
        <f>IF($A7="MAR",($F7+$G7),0)</f>
        <v>0</v>
      </c>
      <c r="T7" s="54">
        <f>SUM(H7:S7)</f>
        <v>0</v>
      </c>
      <c r="U7" s="55">
        <f>T7*12.36%</f>
        <v>0</v>
      </c>
      <c r="V7" s="54">
        <f>ROUND(T7*12%,0)</f>
        <v>0</v>
      </c>
      <c r="W7" s="55">
        <f>ROUND(V7*3%,0)</f>
        <v>0</v>
      </c>
    </row>
    <row r="8" spans="1:23" x14ac:dyDescent="0.2">
      <c r="A8" s="49" t="str">
        <f>IF(ISNA(VLOOKUP($B8,SALES!$A6:$AR37,14,0)),"",VLOOKUP($B8,SALES!$A6:$AR37,14,0))</f>
        <v>Apr</v>
      </c>
      <c r="B8" s="56">
        <v>2</v>
      </c>
      <c r="C8" s="49" t="str">
        <f>IF(ISNA(VLOOKUP($B8,SALES!$A6:$AR37,4,0)),"",VLOOKUP($B8,SALES!$A6:$AR37,4,0))</f>
        <v>BB</v>
      </c>
      <c r="D8" s="49" t="str">
        <f>IF(ISNA(VLOOKUP($B8,SALES!$A6:$AR37,2,0)),"",VLOOKUP($B8,SALES!$A6:$AR37,2,0))</f>
        <v>DDMM -KA -2013-010</v>
      </c>
      <c r="E8" s="51">
        <f>IF(ISNA(VLOOKUP($B8,SALES!$A6:$AR37,3,0)),"",VLOOKUP($B8,SALES!$A6:$AR37,3,0))</f>
        <v>41387</v>
      </c>
      <c r="F8" s="86">
        <f>IF(ISNA(VLOOKUP($B8,SALES!$A6:$AR37,22,0)),"",VLOOKUP($B8,SALES!$A6:$AR37,22,0))</f>
        <v>0</v>
      </c>
      <c r="G8" s="86">
        <f>IF(ISNA(VLOOKUP($B8,SALES!$A6:$AR37,23,0)),"",VLOOKUP($B8,SALES!$A6:$AR37,23,0))</f>
        <v>0</v>
      </c>
      <c r="H8" s="52">
        <f t="shared" ref="H8:H71" si="0">IF($A8="APR",($F8+$G8),0)</f>
        <v>0</v>
      </c>
      <c r="I8" s="52">
        <f t="shared" ref="I8:I71" si="1">IF($A8="MAY",($F8+$G8),0)</f>
        <v>0</v>
      </c>
      <c r="J8" s="52">
        <f t="shared" ref="J8:J71" si="2">IF($A8="JUN",($F8+$G8),0)</f>
        <v>0</v>
      </c>
      <c r="K8" s="52">
        <f t="shared" ref="K8:K71" si="3">IF($A8="JUL",($F8+$G8),0)</f>
        <v>0</v>
      </c>
      <c r="L8" s="52">
        <f t="shared" ref="L8:L71" si="4">IF($A8="AUG",($F8+$G8),0)</f>
        <v>0</v>
      </c>
      <c r="M8" s="52">
        <f t="shared" ref="M8:M71" si="5">IF($A8="SEP",($F8+$G8),0)</f>
        <v>0</v>
      </c>
      <c r="N8" s="52">
        <f t="shared" ref="N8:N71" si="6">IF($A8="OCT",($F8+$G8),0)</f>
        <v>0</v>
      </c>
      <c r="O8" s="52">
        <f t="shared" ref="O8:O71" si="7">IF($A8="NOV",($F8+$G8),0)</f>
        <v>0</v>
      </c>
      <c r="P8" s="52">
        <f t="shared" ref="P8:P71" si="8">IF($A8="DEC",($F8+$G8),0)</f>
        <v>0</v>
      </c>
      <c r="Q8" s="52">
        <f t="shared" ref="Q8:Q71" si="9">IF($A8="JAN",($F8+$G8),0)</f>
        <v>0</v>
      </c>
      <c r="R8" s="52">
        <f t="shared" ref="R8:R71" si="10">IF($A8="FEB",($F8+$G8),0)</f>
        <v>0</v>
      </c>
      <c r="S8" s="53">
        <f t="shared" ref="S8:S71" si="11">IF($A8="MAR",($F8+$G8),0)</f>
        <v>0</v>
      </c>
      <c r="T8" s="57">
        <f>SUM(H8:S8)</f>
        <v>0</v>
      </c>
      <c r="U8" s="58">
        <f t="shared" ref="U8:U76" si="12">T8*12.36%</f>
        <v>0</v>
      </c>
      <c r="V8" s="57">
        <f>ROUND(T8*12%,0)</f>
        <v>0</v>
      </c>
      <c r="W8" s="58">
        <f>ROUND(V8*3%,0)</f>
        <v>0</v>
      </c>
    </row>
    <row r="9" spans="1:23" x14ac:dyDescent="0.2">
      <c r="A9" s="49" t="str">
        <f>IF(ISNA(VLOOKUP($B9,SALES!$A7:$AR38,14,0)),"",VLOOKUP($B9,SALES!$A7:$AR38,14,0))</f>
        <v>May</v>
      </c>
      <c r="B9" s="56">
        <v>3</v>
      </c>
      <c r="C9" s="49" t="str">
        <f>IF(ISNA(VLOOKUP($B9,SALES!$A7:$AR38,4,0)),"",VLOOKUP($B9,SALES!$A7:$AR38,4,0))</f>
        <v>CC</v>
      </c>
      <c r="D9" s="49" t="str">
        <f>IF(ISNA(VLOOKUP($B9,SALES!$A7:$AR38,2,0)),"",VLOOKUP($B9,SALES!$A7:$AR38,2,0))</f>
        <v>DDMM -KA -2013-011</v>
      </c>
      <c r="E9" s="51">
        <f>IF(ISNA(VLOOKUP($B9,SALES!$A7:$AR38,3,0)),"",VLOOKUP($B9,SALES!$A7:$AR38,3,0))</f>
        <v>41396</v>
      </c>
      <c r="F9" s="86">
        <f>IF(ISNA(VLOOKUP($B9,SALES!$A7:$AR38,22,0)),"",VLOOKUP($B9,SALES!$A7:$AR38,22,0))</f>
        <v>0</v>
      </c>
      <c r="G9" s="86">
        <f>IF(ISNA(VLOOKUP($B9,SALES!$A7:$AR38,23,0)),"",VLOOKUP($B9,SALES!$A7:$AR38,23,0))</f>
        <v>0</v>
      </c>
      <c r="H9" s="52">
        <f t="shared" si="0"/>
        <v>0</v>
      </c>
      <c r="I9" s="52">
        <f t="shared" si="1"/>
        <v>0</v>
      </c>
      <c r="J9" s="52">
        <f t="shared" si="2"/>
        <v>0</v>
      </c>
      <c r="K9" s="52">
        <f t="shared" si="3"/>
        <v>0</v>
      </c>
      <c r="L9" s="52">
        <f t="shared" si="4"/>
        <v>0</v>
      </c>
      <c r="M9" s="52">
        <f t="shared" si="5"/>
        <v>0</v>
      </c>
      <c r="N9" s="52">
        <f t="shared" si="6"/>
        <v>0</v>
      </c>
      <c r="O9" s="52">
        <f t="shared" si="7"/>
        <v>0</v>
      </c>
      <c r="P9" s="52">
        <f t="shared" si="8"/>
        <v>0</v>
      </c>
      <c r="Q9" s="52">
        <f t="shared" si="9"/>
        <v>0</v>
      </c>
      <c r="R9" s="52">
        <f t="shared" si="10"/>
        <v>0</v>
      </c>
      <c r="S9" s="53">
        <f t="shared" si="11"/>
        <v>0</v>
      </c>
      <c r="T9" s="57">
        <f t="shared" ref="T9:T72" si="13">SUM(H9:S9)</f>
        <v>0</v>
      </c>
      <c r="U9" s="58">
        <f t="shared" si="12"/>
        <v>0</v>
      </c>
      <c r="V9" s="57">
        <f t="shared" ref="V9:V76" si="14">ROUND(T9*12%,0)</f>
        <v>0</v>
      </c>
      <c r="W9" s="58">
        <f t="shared" ref="W9:W76" si="15">ROUND(V9*3%,0)</f>
        <v>0</v>
      </c>
    </row>
    <row r="10" spans="1:23" x14ac:dyDescent="0.2">
      <c r="A10" s="49" t="str">
        <f>IF(ISNA(VLOOKUP($B10,SALES!$A8:$AR39,14,0)),"",VLOOKUP($B10,SALES!$A8:$AR39,14,0))</f>
        <v>May</v>
      </c>
      <c r="B10" s="56">
        <v>4</v>
      </c>
      <c r="C10" s="49" t="str">
        <f>IF(ISNA(VLOOKUP($B10,SALES!$A8:$AR39,4,0)),"",VLOOKUP($B10,SALES!$A8:$AR39,4,0))</f>
        <v>DD</v>
      </c>
      <c r="D10" s="49" t="str">
        <f>IF(ISNA(VLOOKUP($B10,SALES!$A8:$AR39,2,0)),"",VLOOKUP($B10,SALES!$A8:$AR39,2,0))</f>
        <v>DDMM -KA -2013-012</v>
      </c>
      <c r="E10" s="51">
        <f>IF(ISNA(VLOOKUP($B10,SALES!$A8:$AR39,3,0)),"",VLOOKUP($B10,SALES!$A8:$AR39,3,0))</f>
        <v>41402</v>
      </c>
      <c r="F10" s="86">
        <f>IF(ISNA(VLOOKUP($B10,SALES!$A8:$AR39,22,0)),"",VLOOKUP($B10,SALES!$A8:$AR39,22,0))</f>
        <v>0</v>
      </c>
      <c r="G10" s="86">
        <f>IF(ISNA(VLOOKUP($B10,SALES!$A8:$AR39,23,0)),"",VLOOKUP($B10,SALES!$A8:$AR39,23,0))</f>
        <v>48000</v>
      </c>
      <c r="H10" s="52">
        <f t="shared" si="0"/>
        <v>0</v>
      </c>
      <c r="I10" s="52">
        <f t="shared" si="1"/>
        <v>48000</v>
      </c>
      <c r="J10" s="52">
        <f t="shared" si="2"/>
        <v>0</v>
      </c>
      <c r="K10" s="52">
        <f t="shared" si="3"/>
        <v>0</v>
      </c>
      <c r="L10" s="52">
        <f t="shared" si="4"/>
        <v>0</v>
      </c>
      <c r="M10" s="52">
        <f t="shared" si="5"/>
        <v>0</v>
      </c>
      <c r="N10" s="52">
        <f t="shared" si="6"/>
        <v>0</v>
      </c>
      <c r="O10" s="52">
        <f t="shared" si="7"/>
        <v>0</v>
      </c>
      <c r="P10" s="52">
        <f t="shared" si="8"/>
        <v>0</v>
      </c>
      <c r="Q10" s="52">
        <f t="shared" si="9"/>
        <v>0</v>
      </c>
      <c r="R10" s="52">
        <f t="shared" si="10"/>
        <v>0</v>
      </c>
      <c r="S10" s="53">
        <f t="shared" si="11"/>
        <v>0</v>
      </c>
      <c r="T10" s="57">
        <f t="shared" si="13"/>
        <v>48000</v>
      </c>
      <c r="U10" s="58">
        <f t="shared" si="12"/>
        <v>5932.7999999999993</v>
      </c>
      <c r="V10" s="57">
        <f t="shared" si="14"/>
        <v>5760</v>
      </c>
      <c r="W10" s="58">
        <f t="shared" si="15"/>
        <v>173</v>
      </c>
    </row>
    <row r="11" spans="1:23" x14ac:dyDescent="0.2">
      <c r="A11" s="49" t="str">
        <f>IF(ISNA(VLOOKUP($B11,SALES!$A9:$AR40,14,0)),"",VLOOKUP($B11,SALES!$A9:$AR40,14,0))</f>
        <v>May</v>
      </c>
      <c r="B11" s="56">
        <v>5</v>
      </c>
      <c r="C11" s="49" t="str">
        <f>IF(ISNA(VLOOKUP($B11,SALES!$A9:$AR40,4,0)),"",VLOOKUP($B11,SALES!$A9:$AR40,4,0))</f>
        <v>AA</v>
      </c>
      <c r="D11" s="49" t="str">
        <f>IF(ISNA(VLOOKUP($B11,SALES!$A9:$AR40,2,0)),"",VLOOKUP($B11,SALES!$A9:$AR40,2,0))</f>
        <v>DDMM -KA -2013-013</v>
      </c>
      <c r="E11" s="51">
        <f>IF(ISNA(VLOOKUP($B11,SALES!$A9:$AR40,3,0)),"",VLOOKUP($B11,SALES!$A9:$AR40,3,0))</f>
        <v>41402</v>
      </c>
      <c r="F11" s="86">
        <f>IF(ISNA(VLOOKUP($B11,SALES!$A9:$AR40,22,0)),"",VLOOKUP($B11,SALES!$A9:$AR40,22,0))</f>
        <v>0</v>
      </c>
      <c r="G11" s="86">
        <f>IF(ISNA(VLOOKUP($B11,SALES!$A9:$AR40,23,0)),"",VLOOKUP($B11,SALES!$A9:$AR40,23,0))</f>
        <v>360000</v>
      </c>
      <c r="H11" s="52">
        <f t="shared" si="0"/>
        <v>0</v>
      </c>
      <c r="I11" s="52">
        <f t="shared" si="1"/>
        <v>360000</v>
      </c>
      <c r="J11" s="52">
        <f t="shared" si="2"/>
        <v>0</v>
      </c>
      <c r="K11" s="52">
        <f t="shared" si="3"/>
        <v>0</v>
      </c>
      <c r="L11" s="52">
        <f t="shared" si="4"/>
        <v>0</v>
      </c>
      <c r="M11" s="52">
        <f t="shared" si="5"/>
        <v>0</v>
      </c>
      <c r="N11" s="52">
        <f t="shared" si="6"/>
        <v>0</v>
      </c>
      <c r="O11" s="52">
        <f t="shared" si="7"/>
        <v>0</v>
      </c>
      <c r="P11" s="52">
        <f t="shared" si="8"/>
        <v>0</v>
      </c>
      <c r="Q11" s="52">
        <f t="shared" si="9"/>
        <v>0</v>
      </c>
      <c r="R11" s="52">
        <f t="shared" si="10"/>
        <v>0</v>
      </c>
      <c r="S11" s="53">
        <f t="shared" si="11"/>
        <v>0</v>
      </c>
      <c r="T11" s="57">
        <f t="shared" si="13"/>
        <v>360000</v>
      </c>
      <c r="U11" s="58">
        <f t="shared" si="12"/>
        <v>44495.999999999993</v>
      </c>
      <c r="V11" s="57">
        <f t="shared" si="14"/>
        <v>43200</v>
      </c>
      <c r="W11" s="58">
        <f t="shared" si="15"/>
        <v>1296</v>
      </c>
    </row>
    <row r="12" spans="1:23" x14ac:dyDescent="0.2">
      <c r="A12" s="49" t="str">
        <f>IF(ISNA(VLOOKUP($B12,SALES!$A10:$AR41,14,0)),"",VLOOKUP($B12,SALES!$A10:$AR41,14,0))</f>
        <v>May</v>
      </c>
      <c r="B12" s="56">
        <v>6</v>
      </c>
      <c r="C12" s="49" t="str">
        <f>IF(ISNA(VLOOKUP($B12,SALES!$A10:$AR41,4,0)),"",VLOOKUP($B12,SALES!$A10:$AR41,4,0))</f>
        <v>BB</v>
      </c>
      <c r="D12" s="49" t="str">
        <f>IF(ISNA(VLOOKUP($B12,SALES!$A10:$AR41,2,0)),"",VLOOKUP($B12,SALES!$A10:$AR41,2,0))</f>
        <v>DDMM -Ex -2013-003</v>
      </c>
      <c r="E12" s="51">
        <f>IF(ISNA(VLOOKUP($B12,SALES!$A10:$AR41,3,0)),"",VLOOKUP($B12,SALES!$A10:$AR41,3,0))</f>
        <v>41401</v>
      </c>
      <c r="F12" s="86">
        <f>IF(ISNA(VLOOKUP($B12,SALES!$A10:$AR41,22,0)),"",VLOOKUP($B12,SALES!$A10:$AR41,22,0))</f>
        <v>0</v>
      </c>
      <c r="G12" s="86">
        <f>IF(ISNA(VLOOKUP($B12,SALES!$A10:$AR41,23,0)),"",VLOOKUP($B12,SALES!$A10:$AR41,23,0))</f>
        <v>0</v>
      </c>
      <c r="H12" s="52">
        <f t="shared" si="0"/>
        <v>0</v>
      </c>
      <c r="I12" s="52">
        <f t="shared" si="1"/>
        <v>0</v>
      </c>
      <c r="J12" s="52">
        <f t="shared" si="2"/>
        <v>0</v>
      </c>
      <c r="K12" s="52">
        <f t="shared" si="3"/>
        <v>0</v>
      </c>
      <c r="L12" s="52">
        <f t="shared" si="4"/>
        <v>0</v>
      </c>
      <c r="M12" s="52">
        <f t="shared" si="5"/>
        <v>0</v>
      </c>
      <c r="N12" s="52">
        <f t="shared" si="6"/>
        <v>0</v>
      </c>
      <c r="O12" s="52">
        <f t="shared" si="7"/>
        <v>0</v>
      </c>
      <c r="P12" s="52">
        <f t="shared" si="8"/>
        <v>0</v>
      </c>
      <c r="Q12" s="52">
        <f t="shared" si="9"/>
        <v>0</v>
      </c>
      <c r="R12" s="52">
        <f t="shared" si="10"/>
        <v>0</v>
      </c>
      <c r="S12" s="53">
        <f t="shared" si="11"/>
        <v>0</v>
      </c>
      <c r="T12" s="57">
        <f t="shared" si="13"/>
        <v>0</v>
      </c>
      <c r="U12" s="58">
        <f t="shared" si="12"/>
        <v>0</v>
      </c>
      <c r="V12" s="57">
        <f t="shared" si="14"/>
        <v>0</v>
      </c>
      <c r="W12" s="58">
        <f t="shared" si="15"/>
        <v>0</v>
      </c>
    </row>
    <row r="13" spans="1:23" x14ac:dyDescent="0.2">
      <c r="A13" s="49" t="str">
        <f>IF(ISNA(VLOOKUP($B13,SALES!$A11:$AR42,14,0)),"",VLOOKUP($B13,SALES!$A11:$AR42,14,0))</f>
        <v>May</v>
      </c>
      <c r="B13" s="56">
        <v>7</v>
      </c>
      <c r="C13" s="49" t="str">
        <f>IF(ISNA(VLOOKUP($B13,SALES!$A11:$AR42,4,0)),"",VLOOKUP($B13,SALES!$A11:$AR42,4,0))</f>
        <v>CC</v>
      </c>
      <c r="D13" s="49" t="str">
        <f>IF(ISNA(VLOOKUP($B13,SALES!$A11:$AR42,2,0)),"",VLOOKUP($B13,SALES!$A11:$AR42,2,0))</f>
        <v>DDMM -KA -2013-014</v>
      </c>
      <c r="E13" s="51">
        <f>IF(ISNA(VLOOKUP($B13,SALES!$A11:$AR42,3,0)),"",VLOOKUP($B13,SALES!$A11:$AR42,3,0))</f>
        <v>41404</v>
      </c>
      <c r="F13" s="86">
        <f>IF(ISNA(VLOOKUP($B13,SALES!$A11:$AR42,22,0)),"",VLOOKUP($B13,SALES!$A11:$AR42,22,0))</f>
        <v>0</v>
      </c>
      <c r="G13" s="86">
        <f>IF(ISNA(VLOOKUP($B13,SALES!$A11:$AR42,23,0)),"",VLOOKUP($B13,SALES!$A11:$AR42,23,0))</f>
        <v>0</v>
      </c>
      <c r="H13" s="52">
        <f t="shared" si="0"/>
        <v>0</v>
      </c>
      <c r="I13" s="52">
        <f t="shared" si="1"/>
        <v>0</v>
      </c>
      <c r="J13" s="52">
        <f t="shared" si="2"/>
        <v>0</v>
      </c>
      <c r="K13" s="52">
        <f t="shared" si="3"/>
        <v>0</v>
      </c>
      <c r="L13" s="52">
        <f t="shared" si="4"/>
        <v>0</v>
      </c>
      <c r="M13" s="52">
        <f t="shared" si="5"/>
        <v>0</v>
      </c>
      <c r="N13" s="52">
        <f t="shared" si="6"/>
        <v>0</v>
      </c>
      <c r="O13" s="52">
        <f t="shared" si="7"/>
        <v>0</v>
      </c>
      <c r="P13" s="52">
        <f t="shared" si="8"/>
        <v>0</v>
      </c>
      <c r="Q13" s="52">
        <f t="shared" si="9"/>
        <v>0</v>
      </c>
      <c r="R13" s="52">
        <f t="shared" si="10"/>
        <v>0</v>
      </c>
      <c r="S13" s="53">
        <f t="shared" si="11"/>
        <v>0</v>
      </c>
      <c r="T13" s="57">
        <f t="shared" si="13"/>
        <v>0</v>
      </c>
      <c r="U13" s="58">
        <f t="shared" si="12"/>
        <v>0</v>
      </c>
      <c r="V13" s="57">
        <f t="shared" si="14"/>
        <v>0</v>
      </c>
      <c r="W13" s="58">
        <f t="shared" si="15"/>
        <v>0</v>
      </c>
    </row>
    <row r="14" spans="1:23" x14ac:dyDescent="0.2">
      <c r="A14" s="49" t="str">
        <f>IF(ISNA(VLOOKUP($B14,SALES!$A12:$AR43,14,0)),"",VLOOKUP($B14,SALES!$A12:$AR43,14,0))</f>
        <v>May</v>
      </c>
      <c r="B14" s="56">
        <v>8</v>
      </c>
      <c r="C14" s="49" t="str">
        <f>IF(ISNA(VLOOKUP($B14,SALES!$A12:$AR43,4,0)),"",VLOOKUP($B14,SALES!$A12:$AR43,4,0))</f>
        <v>DD</v>
      </c>
      <c r="D14" s="49" t="str">
        <f>IF(ISNA(VLOOKUP($B14,SALES!$A12:$AR43,2,0)),"",VLOOKUP($B14,SALES!$A12:$AR43,2,0))</f>
        <v>DDMM -KA -2013-015</v>
      </c>
      <c r="E14" s="51">
        <f>IF(ISNA(VLOOKUP($B14,SALES!$A12:$AR43,3,0)),"",VLOOKUP($B14,SALES!$A12:$AR43,3,0))</f>
        <v>41423</v>
      </c>
      <c r="F14" s="86">
        <f>IF(ISNA(VLOOKUP($B14,SALES!$A12:$AR43,22,0)),"",VLOOKUP($B14,SALES!$A12:$AR43,22,0))</f>
        <v>0</v>
      </c>
      <c r="G14" s="86">
        <f>IF(ISNA(VLOOKUP($B14,SALES!$A12:$AR43,23,0)),"",VLOOKUP($B14,SALES!$A12:$AR43,23,0))</f>
        <v>0</v>
      </c>
      <c r="H14" s="52">
        <f t="shared" si="0"/>
        <v>0</v>
      </c>
      <c r="I14" s="52">
        <f t="shared" si="1"/>
        <v>0</v>
      </c>
      <c r="J14" s="52">
        <f t="shared" si="2"/>
        <v>0</v>
      </c>
      <c r="K14" s="52">
        <f t="shared" si="3"/>
        <v>0</v>
      </c>
      <c r="L14" s="52">
        <f t="shared" si="4"/>
        <v>0</v>
      </c>
      <c r="M14" s="52">
        <f t="shared" si="5"/>
        <v>0</v>
      </c>
      <c r="N14" s="52">
        <f t="shared" si="6"/>
        <v>0</v>
      </c>
      <c r="O14" s="52">
        <f t="shared" si="7"/>
        <v>0</v>
      </c>
      <c r="P14" s="52">
        <f t="shared" si="8"/>
        <v>0</v>
      </c>
      <c r="Q14" s="52">
        <f t="shared" si="9"/>
        <v>0</v>
      </c>
      <c r="R14" s="52">
        <f t="shared" si="10"/>
        <v>0</v>
      </c>
      <c r="S14" s="53">
        <f t="shared" si="11"/>
        <v>0</v>
      </c>
      <c r="T14" s="57">
        <f t="shared" si="13"/>
        <v>0</v>
      </c>
      <c r="U14" s="58">
        <f t="shared" si="12"/>
        <v>0</v>
      </c>
      <c r="V14" s="57">
        <f t="shared" si="14"/>
        <v>0</v>
      </c>
      <c r="W14" s="58">
        <f t="shared" si="15"/>
        <v>0</v>
      </c>
    </row>
    <row r="15" spans="1:23" x14ac:dyDescent="0.2">
      <c r="A15" s="49" t="str">
        <f>IF(ISNA(VLOOKUP($B15,SALES!$A13:$AR44,14,0)),"",VLOOKUP($B15,SALES!$A13:$AR44,14,0))</f>
        <v>May</v>
      </c>
      <c r="B15" s="56">
        <v>9</v>
      </c>
      <c r="C15" s="49" t="str">
        <f>IF(ISNA(VLOOKUP($B15,SALES!$A13:$AR44,4,0)),"",VLOOKUP($B15,SALES!$A13:$AR44,4,0))</f>
        <v>AA</v>
      </c>
      <c r="D15" s="49" t="str">
        <f>IF(ISNA(VLOOKUP($B15,SALES!$A13:$AR44,2,0)),"",VLOOKUP($B15,SALES!$A13:$AR44,2,0))</f>
        <v>DDMM -KA -2013-016</v>
      </c>
      <c r="E15" s="51">
        <f>IF(ISNA(VLOOKUP($B15,SALES!$A13:$AR44,3,0)),"",VLOOKUP($B15,SALES!$A13:$AR44,3,0))</f>
        <v>41422</v>
      </c>
      <c r="F15" s="86">
        <f>IF(ISNA(VLOOKUP($B15,SALES!$A13:$AR44,22,0)),"",VLOOKUP($B15,SALES!$A13:$AR44,22,0))</f>
        <v>0</v>
      </c>
      <c r="G15" s="86">
        <f>IF(ISNA(VLOOKUP($B15,SALES!$A13:$AR44,23,0)),"",VLOOKUP($B15,SALES!$A13:$AR44,23,0))</f>
        <v>12000</v>
      </c>
      <c r="H15" s="52">
        <f t="shared" si="0"/>
        <v>0</v>
      </c>
      <c r="I15" s="52">
        <f t="shared" si="1"/>
        <v>12000</v>
      </c>
      <c r="J15" s="52">
        <f t="shared" si="2"/>
        <v>0</v>
      </c>
      <c r="K15" s="52">
        <f t="shared" si="3"/>
        <v>0</v>
      </c>
      <c r="L15" s="52">
        <f t="shared" si="4"/>
        <v>0</v>
      </c>
      <c r="M15" s="52">
        <f t="shared" si="5"/>
        <v>0</v>
      </c>
      <c r="N15" s="52">
        <f t="shared" si="6"/>
        <v>0</v>
      </c>
      <c r="O15" s="52">
        <f t="shared" si="7"/>
        <v>0</v>
      </c>
      <c r="P15" s="52">
        <f t="shared" si="8"/>
        <v>0</v>
      </c>
      <c r="Q15" s="52">
        <f t="shared" si="9"/>
        <v>0</v>
      </c>
      <c r="R15" s="52">
        <f t="shared" si="10"/>
        <v>0</v>
      </c>
      <c r="S15" s="53">
        <f t="shared" si="11"/>
        <v>0</v>
      </c>
      <c r="T15" s="57">
        <f t="shared" si="13"/>
        <v>12000</v>
      </c>
      <c r="U15" s="58">
        <f t="shared" si="12"/>
        <v>1483.1999999999998</v>
      </c>
      <c r="V15" s="57">
        <f t="shared" si="14"/>
        <v>1440</v>
      </c>
      <c r="W15" s="58">
        <f t="shared" si="15"/>
        <v>43</v>
      </c>
    </row>
    <row r="16" spans="1:23" x14ac:dyDescent="0.2">
      <c r="A16" s="49" t="str">
        <f>IF(ISNA(VLOOKUP($B16,SALES!$A14:$AR45,14,0)),"",VLOOKUP($B16,SALES!$A14:$AR45,14,0))</f>
        <v>May</v>
      </c>
      <c r="B16" s="56">
        <v>10</v>
      </c>
      <c r="C16" s="49" t="str">
        <f>IF(ISNA(VLOOKUP($B16,SALES!$A14:$AR45,4,0)),"",VLOOKUP($B16,SALES!$A14:$AR45,4,0))</f>
        <v>BB</v>
      </c>
      <c r="D16" s="49" t="str">
        <f>IF(ISNA(VLOOKUP($B16,SALES!$A14:$AR45,2,0)),"",VLOOKUP($B16,SALES!$A14:$AR45,2,0))</f>
        <v>DDMM -KA -2013-017</v>
      </c>
      <c r="E16" s="51">
        <f>IF(ISNA(VLOOKUP($B16,SALES!$A14:$AR45,3,0)),"",VLOOKUP($B16,SALES!$A14:$AR45,3,0))</f>
        <v>41425</v>
      </c>
      <c r="F16" s="86">
        <f>IF(ISNA(VLOOKUP($B16,SALES!$A14:$AR45,22,0)),"",VLOOKUP($B16,SALES!$A14:$AR45,22,0))</f>
        <v>0</v>
      </c>
      <c r="G16" s="86">
        <f>IF(ISNA(VLOOKUP($B16,SALES!$A14:$AR45,23,0)),"",VLOOKUP($B16,SALES!$A14:$AR45,23,0))</f>
        <v>0</v>
      </c>
      <c r="H16" s="52">
        <f t="shared" si="0"/>
        <v>0</v>
      </c>
      <c r="I16" s="52">
        <f t="shared" si="1"/>
        <v>0</v>
      </c>
      <c r="J16" s="52">
        <f t="shared" si="2"/>
        <v>0</v>
      </c>
      <c r="K16" s="52">
        <f t="shared" si="3"/>
        <v>0</v>
      </c>
      <c r="L16" s="52">
        <f t="shared" si="4"/>
        <v>0</v>
      </c>
      <c r="M16" s="52">
        <f t="shared" si="5"/>
        <v>0</v>
      </c>
      <c r="N16" s="52">
        <f t="shared" si="6"/>
        <v>0</v>
      </c>
      <c r="O16" s="52">
        <f t="shared" si="7"/>
        <v>0</v>
      </c>
      <c r="P16" s="52">
        <f t="shared" si="8"/>
        <v>0</v>
      </c>
      <c r="Q16" s="52">
        <f t="shared" si="9"/>
        <v>0</v>
      </c>
      <c r="R16" s="52">
        <f t="shared" si="10"/>
        <v>0</v>
      </c>
      <c r="S16" s="53">
        <f t="shared" si="11"/>
        <v>0</v>
      </c>
      <c r="T16" s="57">
        <f t="shared" si="13"/>
        <v>0</v>
      </c>
      <c r="U16" s="58">
        <f t="shared" si="12"/>
        <v>0</v>
      </c>
      <c r="V16" s="57">
        <f t="shared" si="14"/>
        <v>0</v>
      </c>
      <c r="W16" s="58">
        <f t="shared" si="15"/>
        <v>0</v>
      </c>
    </row>
    <row r="17" spans="1:23" x14ac:dyDescent="0.2">
      <c r="A17" s="49" t="str">
        <f>IF(ISNA(VLOOKUP($B17,SALES!$A15:$AR46,14,0)),"",VLOOKUP($B17,SALES!$A15:$AR46,14,0))</f>
        <v>May</v>
      </c>
      <c r="B17" s="56">
        <v>11</v>
      </c>
      <c r="C17" s="49" t="str">
        <f>IF(ISNA(VLOOKUP($B17,SALES!$A15:$AR46,4,0)),"",VLOOKUP($B17,SALES!$A15:$AR46,4,0))</f>
        <v>CC</v>
      </c>
      <c r="D17" s="49" t="str">
        <f>IF(ISNA(VLOOKUP($B17,SALES!$A15:$AR46,2,0)),"",VLOOKUP($B17,SALES!$A15:$AR46,2,0))</f>
        <v>DDMM -KA -2013-018</v>
      </c>
      <c r="E17" s="51">
        <f>IF(ISNA(VLOOKUP($B17,SALES!$A15:$AR46,3,0)),"",VLOOKUP($B17,SALES!$A15:$AR46,3,0))</f>
        <v>41425</v>
      </c>
      <c r="F17" s="86">
        <f>IF(ISNA(VLOOKUP($B17,SALES!$A15:$AR46,22,0)),"",VLOOKUP($B17,SALES!$A15:$AR46,22,0))</f>
        <v>0</v>
      </c>
      <c r="G17" s="86">
        <f>IF(ISNA(VLOOKUP($B17,SALES!$A15:$AR46,23,0)),"",VLOOKUP($B17,SALES!$A15:$AR46,23,0))</f>
        <v>81616</v>
      </c>
      <c r="H17" s="52">
        <f t="shared" si="0"/>
        <v>0</v>
      </c>
      <c r="I17" s="52">
        <f>IF($A17="MAY",($F17+$G17),0)</f>
        <v>81616</v>
      </c>
      <c r="J17" s="52">
        <f t="shared" si="2"/>
        <v>0</v>
      </c>
      <c r="K17" s="52">
        <f t="shared" si="3"/>
        <v>0</v>
      </c>
      <c r="L17" s="52">
        <f t="shared" si="4"/>
        <v>0</v>
      </c>
      <c r="M17" s="52">
        <f t="shared" si="5"/>
        <v>0</v>
      </c>
      <c r="N17" s="52">
        <f t="shared" si="6"/>
        <v>0</v>
      </c>
      <c r="O17" s="52">
        <f t="shared" si="7"/>
        <v>0</v>
      </c>
      <c r="P17" s="52">
        <f t="shared" si="8"/>
        <v>0</v>
      </c>
      <c r="Q17" s="52">
        <f t="shared" si="9"/>
        <v>0</v>
      </c>
      <c r="R17" s="52">
        <f t="shared" si="10"/>
        <v>0</v>
      </c>
      <c r="S17" s="53">
        <f t="shared" si="11"/>
        <v>0</v>
      </c>
      <c r="T17" s="57">
        <f>SUM(H17:S17)</f>
        <v>81616</v>
      </c>
      <c r="U17" s="58">
        <f t="shared" si="12"/>
        <v>10087.737599999999</v>
      </c>
      <c r="V17" s="57">
        <f t="shared" si="14"/>
        <v>9794</v>
      </c>
      <c r="W17" s="58">
        <f t="shared" si="15"/>
        <v>294</v>
      </c>
    </row>
    <row r="18" spans="1:23" x14ac:dyDescent="0.2">
      <c r="A18" s="49" t="str">
        <f>IF(ISNA(VLOOKUP($B18,SALES!$A16:$AR47,14,0)),"",VLOOKUP($B18,SALES!$A16:$AR47,14,0))</f>
        <v>Jun</v>
      </c>
      <c r="B18" s="56">
        <v>12</v>
      </c>
      <c r="C18" s="49" t="str">
        <f>IF(ISNA(VLOOKUP($B18,SALES!$A16:$AR47,4,0)),"",VLOOKUP($B18,SALES!$A16:$AR47,4,0))</f>
        <v>DD</v>
      </c>
      <c r="D18" s="49" t="str">
        <f>IF(ISNA(VLOOKUP($B18,SALES!$A16:$AR47,2,0)),"",VLOOKUP($B18,SALES!$A16:$AR47,2,0))</f>
        <v>DDMM KA -2013-004</v>
      </c>
      <c r="E18" s="51">
        <f>IF(ISNA(VLOOKUP($B18,SALES!$A16:$AR47,3,0)),"",VLOOKUP($B18,SALES!$A16:$AR47,3,0))</f>
        <v>41432</v>
      </c>
      <c r="F18" s="86">
        <f>IF(ISNA(VLOOKUP($B18,SALES!$A16:$AR47,22,0)),"",VLOOKUP($B18,SALES!$A16:$AR47,22,0))</f>
        <v>0</v>
      </c>
      <c r="G18" s="86">
        <f>IF(ISNA(VLOOKUP($B18,SALES!$A16:$AR47,23,0)),"",VLOOKUP($B18,SALES!$A16:$AR47,23,0))</f>
        <v>0</v>
      </c>
      <c r="H18" s="52">
        <f t="shared" si="0"/>
        <v>0</v>
      </c>
      <c r="I18" s="52">
        <f t="shared" si="1"/>
        <v>0</v>
      </c>
      <c r="J18" s="52">
        <f t="shared" si="2"/>
        <v>0</v>
      </c>
      <c r="K18" s="52">
        <f t="shared" si="3"/>
        <v>0</v>
      </c>
      <c r="L18" s="52">
        <f t="shared" si="4"/>
        <v>0</v>
      </c>
      <c r="M18" s="52">
        <f t="shared" si="5"/>
        <v>0</v>
      </c>
      <c r="N18" s="52">
        <f t="shared" si="6"/>
        <v>0</v>
      </c>
      <c r="O18" s="52">
        <f t="shared" si="7"/>
        <v>0</v>
      </c>
      <c r="P18" s="52">
        <f t="shared" si="8"/>
        <v>0</v>
      </c>
      <c r="Q18" s="52">
        <f t="shared" si="9"/>
        <v>0</v>
      </c>
      <c r="R18" s="52">
        <f t="shared" si="10"/>
        <v>0</v>
      </c>
      <c r="S18" s="53">
        <f t="shared" si="11"/>
        <v>0</v>
      </c>
      <c r="T18" s="57">
        <f>SUM(H18:S18)</f>
        <v>0</v>
      </c>
      <c r="U18" s="58">
        <f t="shared" si="12"/>
        <v>0</v>
      </c>
      <c r="V18" s="57">
        <f t="shared" si="14"/>
        <v>0</v>
      </c>
      <c r="W18" s="58">
        <f t="shared" si="15"/>
        <v>0</v>
      </c>
    </row>
    <row r="19" spans="1:23" x14ac:dyDescent="0.2">
      <c r="A19" s="49" t="str">
        <f>IF(ISNA(VLOOKUP($B19,SALES!$A17:$AR48,14,0)),"",VLOOKUP($B19,SALES!$A17:$AR48,14,0))</f>
        <v>Jun</v>
      </c>
      <c r="B19" s="56">
        <v>13</v>
      </c>
      <c r="C19" s="49" t="str">
        <f>IF(ISNA(VLOOKUP($B19,SALES!$A17:$AR48,4,0)),"",VLOOKUP($B19,SALES!$A17:$AR48,4,0))</f>
        <v>AA</v>
      </c>
      <c r="D19" s="49" t="str">
        <f>IF(ISNA(VLOOKUP($B19,SALES!$A17:$AR48,2,0)),"",VLOOKUP($B19,SALES!$A17:$AR48,2,0))</f>
        <v>DDMM KA -2013-005</v>
      </c>
      <c r="E19" s="51">
        <f>IF(ISNA(VLOOKUP($B19,SALES!$A17:$AR48,3,0)),"",VLOOKUP($B19,SALES!$A17:$AR48,3,0))</f>
        <v>41432</v>
      </c>
      <c r="F19" s="86">
        <f>IF(ISNA(VLOOKUP($B19,SALES!$A17:$AR48,22,0)),"",VLOOKUP($B19,SALES!$A17:$AR48,22,0))</f>
        <v>0</v>
      </c>
      <c r="G19" s="86">
        <f>IF(ISNA(VLOOKUP($B19,SALES!$A17:$AR48,23,0)),"",VLOOKUP($B19,SALES!$A17:$AR48,23,0))</f>
        <v>0</v>
      </c>
      <c r="H19" s="52">
        <f t="shared" si="0"/>
        <v>0</v>
      </c>
      <c r="I19" s="52">
        <f t="shared" si="1"/>
        <v>0</v>
      </c>
      <c r="J19" s="52">
        <f t="shared" si="2"/>
        <v>0</v>
      </c>
      <c r="K19" s="52">
        <f t="shared" si="3"/>
        <v>0</v>
      </c>
      <c r="L19" s="52">
        <f t="shared" si="4"/>
        <v>0</v>
      </c>
      <c r="M19" s="52">
        <f t="shared" si="5"/>
        <v>0</v>
      </c>
      <c r="N19" s="52">
        <f t="shared" si="6"/>
        <v>0</v>
      </c>
      <c r="O19" s="52">
        <f t="shared" si="7"/>
        <v>0</v>
      </c>
      <c r="P19" s="52">
        <f t="shared" si="8"/>
        <v>0</v>
      </c>
      <c r="Q19" s="52">
        <f t="shared" si="9"/>
        <v>0</v>
      </c>
      <c r="R19" s="52">
        <f t="shared" si="10"/>
        <v>0</v>
      </c>
      <c r="S19" s="53">
        <f t="shared" si="11"/>
        <v>0</v>
      </c>
      <c r="T19" s="57">
        <f t="shared" si="13"/>
        <v>0</v>
      </c>
      <c r="U19" s="58">
        <f t="shared" si="12"/>
        <v>0</v>
      </c>
      <c r="V19" s="57">
        <f t="shared" si="14"/>
        <v>0</v>
      </c>
      <c r="W19" s="58">
        <f t="shared" si="15"/>
        <v>0</v>
      </c>
    </row>
    <row r="20" spans="1:23" x14ac:dyDescent="0.2">
      <c r="A20" s="49" t="str">
        <f>IF(ISNA(VLOOKUP($B20,SALES!$A18:$AR49,14,0)),"",VLOOKUP($B20,SALES!$A18:$AR49,14,0))</f>
        <v>Jun</v>
      </c>
      <c r="B20" s="56">
        <v>14</v>
      </c>
      <c r="C20" s="49" t="str">
        <f>IF(ISNA(VLOOKUP($B20,SALES!$A18:$AR49,4,0)),"",VLOOKUP($B20,SALES!$A18:$AR49,4,0))</f>
        <v>BB</v>
      </c>
      <c r="D20" s="49" t="str">
        <f>IF(ISNA(VLOOKUP($B20,SALES!$A18:$AR49,2,0)),"",VLOOKUP($B20,SALES!$A18:$AR49,2,0))</f>
        <v>DDMM -KA -2013-019</v>
      </c>
      <c r="E20" s="51">
        <f>IF(ISNA(VLOOKUP($B20,SALES!$A18:$AR49,3,0)),"",VLOOKUP($B20,SALES!$A18:$AR49,3,0))</f>
        <v>41435</v>
      </c>
      <c r="F20" s="86">
        <f>IF(ISNA(VLOOKUP($B20,SALES!$A18:$AR49,22,0)),"",VLOOKUP($B20,SALES!$A18:$AR49,22,0))</f>
        <v>0</v>
      </c>
      <c r="G20" s="86">
        <f>IF(ISNA(VLOOKUP($B20,SALES!$A18:$AR49,23,0)),"",VLOOKUP($B20,SALES!$A18:$AR49,23,0))</f>
        <v>0</v>
      </c>
      <c r="H20" s="52">
        <f t="shared" si="0"/>
        <v>0</v>
      </c>
      <c r="I20" s="52">
        <f t="shared" si="1"/>
        <v>0</v>
      </c>
      <c r="J20" s="52">
        <f t="shared" si="2"/>
        <v>0</v>
      </c>
      <c r="K20" s="52">
        <f t="shared" si="3"/>
        <v>0</v>
      </c>
      <c r="L20" s="52">
        <f t="shared" si="4"/>
        <v>0</v>
      </c>
      <c r="M20" s="52">
        <f t="shared" si="5"/>
        <v>0</v>
      </c>
      <c r="N20" s="52">
        <f t="shared" si="6"/>
        <v>0</v>
      </c>
      <c r="O20" s="52">
        <f t="shared" si="7"/>
        <v>0</v>
      </c>
      <c r="P20" s="52">
        <f t="shared" si="8"/>
        <v>0</v>
      </c>
      <c r="Q20" s="52">
        <f t="shared" si="9"/>
        <v>0</v>
      </c>
      <c r="R20" s="52">
        <f t="shared" si="10"/>
        <v>0</v>
      </c>
      <c r="S20" s="53">
        <f t="shared" si="11"/>
        <v>0</v>
      </c>
      <c r="T20" s="57">
        <f t="shared" si="13"/>
        <v>0</v>
      </c>
      <c r="U20" s="58">
        <f t="shared" si="12"/>
        <v>0</v>
      </c>
      <c r="V20" s="57">
        <f t="shared" si="14"/>
        <v>0</v>
      </c>
      <c r="W20" s="58">
        <f t="shared" si="15"/>
        <v>0</v>
      </c>
    </row>
    <row r="21" spans="1:23" x14ac:dyDescent="0.2">
      <c r="A21" s="49" t="str">
        <f>IF(ISNA(VLOOKUP($B21,SALES!$A19:$AR50,14,0)),"",VLOOKUP($B21,SALES!$A19:$AR50,14,0))</f>
        <v>Jun</v>
      </c>
      <c r="B21" s="56">
        <v>15</v>
      </c>
      <c r="C21" s="49" t="str">
        <f>IF(ISNA(VLOOKUP($B21,SALES!$A19:$AR50,4,0)),"",VLOOKUP($B21,SALES!$A19:$AR50,4,0))</f>
        <v>CC</v>
      </c>
      <c r="D21" s="49" t="str">
        <f>IF(ISNA(VLOOKUP($B21,SALES!$A19:$AR50,2,0)),"",VLOOKUP($B21,SALES!$A19:$AR50,2,0))</f>
        <v>DDMM/KA/1314/020/RCOM008</v>
      </c>
      <c r="E21" s="51">
        <f>IF(ISNA(VLOOKUP($B21,SALES!$A19:$AR50,3,0)),"",VLOOKUP($B21,SALES!$A19:$AR50,3,0))</f>
        <v>41452</v>
      </c>
      <c r="F21" s="86">
        <f>IF(ISNA(VLOOKUP($B21,SALES!$A19:$AR50,22,0)),"",VLOOKUP($B21,SALES!$A19:$AR50,22,0))</f>
        <v>0</v>
      </c>
      <c r="G21" s="86">
        <f>IF(ISNA(VLOOKUP($B21,SALES!$A19:$AR50,23,0)),"",VLOOKUP($B21,SALES!$A19:$AR50,23,0))</f>
        <v>0</v>
      </c>
      <c r="H21" s="52">
        <f t="shared" si="0"/>
        <v>0</v>
      </c>
      <c r="I21" s="52">
        <f t="shared" si="1"/>
        <v>0</v>
      </c>
      <c r="J21" s="52">
        <f t="shared" si="2"/>
        <v>0</v>
      </c>
      <c r="K21" s="52">
        <f t="shared" si="3"/>
        <v>0</v>
      </c>
      <c r="L21" s="52">
        <f t="shared" si="4"/>
        <v>0</v>
      </c>
      <c r="M21" s="52">
        <f t="shared" si="5"/>
        <v>0</v>
      </c>
      <c r="N21" s="52">
        <f t="shared" si="6"/>
        <v>0</v>
      </c>
      <c r="O21" s="52">
        <f t="shared" si="7"/>
        <v>0</v>
      </c>
      <c r="P21" s="52">
        <f t="shared" si="8"/>
        <v>0</v>
      </c>
      <c r="Q21" s="52">
        <f t="shared" si="9"/>
        <v>0</v>
      </c>
      <c r="R21" s="52">
        <f t="shared" si="10"/>
        <v>0</v>
      </c>
      <c r="S21" s="53">
        <f t="shared" si="11"/>
        <v>0</v>
      </c>
      <c r="T21" s="57">
        <f t="shared" si="13"/>
        <v>0</v>
      </c>
      <c r="U21" s="58">
        <f t="shared" si="12"/>
        <v>0</v>
      </c>
      <c r="V21" s="57">
        <f t="shared" si="14"/>
        <v>0</v>
      </c>
      <c r="W21" s="58">
        <f t="shared" si="15"/>
        <v>0</v>
      </c>
    </row>
    <row r="22" spans="1:23" x14ac:dyDescent="0.2">
      <c r="A22" s="49" t="str">
        <f>IF(ISNA(VLOOKUP($B22,SALES!$A20:$AR51,14,0)),"",VLOOKUP($B22,SALES!$A20:$AR51,14,0))</f>
        <v>Jun</v>
      </c>
      <c r="B22" s="56">
        <v>16</v>
      </c>
      <c r="C22" s="49" t="str">
        <f>IF(ISNA(VLOOKUP($B22,SALES!$A20:$AR51,4,0)),"",VLOOKUP($B22,SALES!$A20:$AR51,4,0))</f>
        <v>DD</v>
      </c>
      <c r="D22" s="49" t="str">
        <f>IF(ISNA(VLOOKUP($B22,SALES!$A20:$AR51,2,0)),"",VLOOKUP($B22,SALES!$A20:$AR51,2,0))</f>
        <v>DDMM/KA/1314/021/RCOM009</v>
      </c>
      <c r="E22" s="51">
        <f>IF(ISNA(VLOOKUP($B22,SALES!$A20:$AR51,3,0)),"",VLOOKUP($B22,SALES!$A20:$AR51,3,0))</f>
        <v>41452</v>
      </c>
      <c r="F22" s="86">
        <f>IF(ISNA(VLOOKUP($B22,SALES!$A20:$AR51,22,0)),"",VLOOKUP($B22,SALES!$A20:$AR51,22,0))</f>
        <v>0</v>
      </c>
      <c r="G22" s="86">
        <f>IF(ISNA(VLOOKUP($B22,SALES!$A20:$AR51,23,0)),"",VLOOKUP($B22,SALES!$A20:$AR51,23,0))</f>
        <v>0</v>
      </c>
      <c r="H22" s="52">
        <f t="shared" si="0"/>
        <v>0</v>
      </c>
      <c r="I22" s="52">
        <f t="shared" si="1"/>
        <v>0</v>
      </c>
      <c r="J22" s="52">
        <f t="shared" si="2"/>
        <v>0</v>
      </c>
      <c r="K22" s="52">
        <f t="shared" si="3"/>
        <v>0</v>
      </c>
      <c r="L22" s="52">
        <f t="shared" si="4"/>
        <v>0</v>
      </c>
      <c r="M22" s="52">
        <f t="shared" si="5"/>
        <v>0</v>
      </c>
      <c r="N22" s="52">
        <f t="shared" si="6"/>
        <v>0</v>
      </c>
      <c r="O22" s="52">
        <f t="shared" si="7"/>
        <v>0</v>
      </c>
      <c r="P22" s="52">
        <f t="shared" si="8"/>
        <v>0</v>
      </c>
      <c r="Q22" s="52">
        <f t="shared" si="9"/>
        <v>0</v>
      </c>
      <c r="R22" s="52">
        <f t="shared" si="10"/>
        <v>0</v>
      </c>
      <c r="S22" s="53">
        <f t="shared" si="11"/>
        <v>0</v>
      </c>
      <c r="T22" s="57">
        <f t="shared" si="13"/>
        <v>0</v>
      </c>
      <c r="U22" s="58">
        <f t="shared" si="12"/>
        <v>0</v>
      </c>
      <c r="V22" s="57">
        <f t="shared" si="14"/>
        <v>0</v>
      </c>
      <c r="W22" s="58">
        <f t="shared" si="15"/>
        <v>0</v>
      </c>
    </row>
    <row r="23" spans="1:23" x14ac:dyDescent="0.2">
      <c r="A23" s="49" t="str">
        <f>IF(ISNA(VLOOKUP($B23,SALES!$A21:$AR52,14,0)),"",VLOOKUP($B23,SALES!$A21:$AR52,14,0))</f>
        <v>Jun</v>
      </c>
      <c r="B23" s="56">
        <v>17</v>
      </c>
      <c r="C23" s="49" t="str">
        <f>IF(ISNA(VLOOKUP($B23,SALES!$A21:$AR52,4,0)),"",VLOOKUP($B23,SALES!$A21:$AR52,4,0))</f>
        <v>AA</v>
      </c>
      <c r="D23" s="49" t="str">
        <f>IF(ISNA(VLOOKUP($B23,SALES!$A21:$AR52,2,0)),"",VLOOKUP($B23,SALES!$A21:$AR52,2,0))</f>
        <v>DDMM/KA/1314/021/ST003</v>
      </c>
      <c r="E23" s="51">
        <f>IF(ISNA(VLOOKUP($B23,SALES!$A21:$AR52,3,0)),"",VLOOKUP($B23,SALES!$A21:$AR52,3,0))</f>
        <v>41443</v>
      </c>
      <c r="F23" s="86">
        <f>IF(ISNA(VLOOKUP($B23,SALES!$A21:$AR52,22,0)),"",VLOOKUP($B23,SALES!$A21:$AR52,22,0))</f>
        <v>0</v>
      </c>
      <c r="G23" s="86">
        <f>IF(ISNA(VLOOKUP($B23,SALES!$A21:$AR52,23,0)),"",VLOOKUP($B23,SALES!$A21:$AR52,23,0))</f>
        <v>0</v>
      </c>
      <c r="H23" s="52">
        <f t="shared" si="0"/>
        <v>0</v>
      </c>
      <c r="I23" s="52">
        <f t="shared" si="1"/>
        <v>0</v>
      </c>
      <c r="J23" s="52">
        <f t="shared" si="2"/>
        <v>0</v>
      </c>
      <c r="K23" s="52">
        <f t="shared" si="3"/>
        <v>0</v>
      </c>
      <c r="L23" s="52">
        <f t="shared" si="4"/>
        <v>0</v>
      </c>
      <c r="M23" s="52">
        <f t="shared" si="5"/>
        <v>0</v>
      </c>
      <c r="N23" s="52">
        <f t="shared" si="6"/>
        <v>0</v>
      </c>
      <c r="O23" s="52">
        <f t="shared" si="7"/>
        <v>0</v>
      </c>
      <c r="P23" s="52">
        <f t="shared" si="8"/>
        <v>0</v>
      </c>
      <c r="Q23" s="52">
        <f t="shared" si="9"/>
        <v>0</v>
      </c>
      <c r="R23" s="52">
        <f t="shared" si="10"/>
        <v>0</v>
      </c>
      <c r="S23" s="53">
        <f t="shared" si="11"/>
        <v>0</v>
      </c>
      <c r="T23" s="57">
        <f t="shared" si="13"/>
        <v>0</v>
      </c>
      <c r="U23" s="58">
        <f t="shared" si="12"/>
        <v>0</v>
      </c>
      <c r="V23" s="57">
        <f t="shared" si="14"/>
        <v>0</v>
      </c>
      <c r="W23" s="58">
        <f t="shared" si="15"/>
        <v>0</v>
      </c>
    </row>
    <row r="24" spans="1:23" x14ac:dyDescent="0.2">
      <c r="A24" s="49" t="str">
        <f>IF(ISNA(VLOOKUP($B24,SALES!$A22:$AR53,14,0)),"",VLOOKUP($B24,SALES!$A22:$AR53,14,0))</f>
        <v>JUN</v>
      </c>
      <c r="B24" s="56">
        <v>18</v>
      </c>
      <c r="C24" s="49" t="str">
        <f>IF(ISNA(VLOOKUP($B24,SALES!$A22:$AR53,4,0)),"",VLOOKUP($B24,SALES!$A22:$AR53,4,0))</f>
        <v>BB</v>
      </c>
      <c r="D24" s="49" t="str">
        <f>IF(ISNA(VLOOKUP($B24,SALES!$A22:$AR53,2,0)),"",VLOOKUP($B24,SALES!$A22:$AR53,2,0))</f>
        <v>DDMM/KA/1314/022/RCOM010</v>
      </c>
      <c r="E24" s="51">
        <f>IF(ISNA(VLOOKUP($B24,SALES!$A22:$AR53,3,0)),"",VLOOKUP($B24,SALES!$A22:$AR53,3,0))</f>
        <v>41452</v>
      </c>
      <c r="F24" s="86">
        <f>IF(ISNA(VLOOKUP($B24,SALES!$A22:$AR53,22,0)),"",VLOOKUP($B24,SALES!$A22:$AR53,22,0))</f>
        <v>0</v>
      </c>
      <c r="G24" s="86">
        <f>IF(ISNA(VLOOKUP($B24,SALES!$A22:$AR53,23,0)),"",VLOOKUP($B24,SALES!$A22:$AR53,23,0))</f>
        <v>23744</v>
      </c>
      <c r="H24" s="52">
        <f t="shared" si="0"/>
        <v>0</v>
      </c>
      <c r="I24" s="52">
        <f>IF($A24="MAY",($F24+$G24),0)</f>
        <v>0</v>
      </c>
      <c r="J24" s="52">
        <f t="shared" si="2"/>
        <v>23744</v>
      </c>
      <c r="K24" s="52">
        <f t="shared" si="3"/>
        <v>0</v>
      </c>
      <c r="L24" s="52">
        <f t="shared" si="4"/>
        <v>0</v>
      </c>
      <c r="M24" s="52">
        <f t="shared" si="5"/>
        <v>0</v>
      </c>
      <c r="N24" s="52">
        <f t="shared" si="6"/>
        <v>0</v>
      </c>
      <c r="O24" s="52">
        <f t="shared" si="7"/>
        <v>0</v>
      </c>
      <c r="P24" s="52">
        <f t="shared" si="8"/>
        <v>0</v>
      </c>
      <c r="Q24" s="52">
        <f t="shared" si="9"/>
        <v>0</v>
      </c>
      <c r="R24" s="52">
        <f t="shared" si="10"/>
        <v>0</v>
      </c>
      <c r="S24" s="53">
        <f t="shared" si="11"/>
        <v>0</v>
      </c>
      <c r="T24" s="57">
        <f t="shared" ref="T24:T41" si="16">SUM(H24:S24)</f>
        <v>23744</v>
      </c>
      <c r="U24" s="58">
        <f t="shared" ref="U24:U41" si="17">T24*12.36%</f>
        <v>2934.7583999999997</v>
      </c>
      <c r="V24" s="57">
        <f t="shared" ref="V24:V41" si="18">ROUND(T24*12%,0)</f>
        <v>2849</v>
      </c>
      <c r="W24" s="58">
        <f t="shared" ref="W24:W41" si="19">ROUND(V24*3%,0)</f>
        <v>85</v>
      </c>
    </row>
    <row r="25" spans="1:23" x14ac:dyDescent="0.2">
      <c r="A25" s="49" t="str">
        <f>IF(ISNA(VLOOKUP($B25,SALES!$A23:$AR54,14,0)),"",VLOOKUP($B25,SALES!$A23:$AR54,14,0))</f>
        <v>Jun</v>
      </c>
      <c r="B25" s="56">
        <v>19</v>
      </c>
      <c r="C25" s="49" t="str">
        <f>IF(ISNA(VLOOKUP($B25,SALES!$A23:$AR54,4,0)),"",VLOOKUP($B25,SALES!$A23:$AR54,4,0))</f>
        <v>CC</v>
      </c>
      <c r="D25" s="49" t="str">
        <f>IF(ISNA(VLOOKUP($B25,SALES!$A23:$AR54,2,0)),"",VLOOKUP($B25,SALES!$A23:$AR54,2,0))</f>
        <v>DDMM/KA/1314/006/DAX003</v>
      </c>
      <c r="E25" s="51">
        <f>IF(ISNA(VLOOKUP($B25,SALES!$A23:$AR54,3,0)),"",VLOOKUP($B25,SALES!$A23:$AR54,3,0))</f>
        <v>41445</v>
      </c>
      <c r="F25" s="86">
        <f>IF(ISNA(VLOOKUP($B25,SALES!$A23:$AR54,22,0)),"",VLOOKUP($B25,SALES!$A23:$AR54,22,0))</f>
        <v>0</v>
      </c>
      <c r="G25" s="86">
        <f>IF(ISNA(VLOOKUP($B25,SALES!$A23:$AR54,23,0)),"",VLOOKUP($B25,SALES!$A23:$AR54,23,0))</f>
        <v>0</v>
      </c>
      <c r="H25" s="52">
        <f t="shared" si="0"/>
        <v>0</v>
      </c>
      <c r="I25" s="52">
        <f t="shared" si="1"/>
        <v>0</v>
      </c>
      <c r="J25" s="52">
        <f t="shared" si="2"/>
        <v>0</v>
      </c>
      <c r="K25" s="52">
        <f t="shared" si="3"/>
        <v>0</v>
      </c>
      <c r="L25" s="52">
        <f t="shared" si="4"/>
        <v>0</v>
      </c>
      <c r="M25" s="52">
        <f t="shared" si="5"/>
        <v>0</v>
      </c>
      <c r="N25" s="52">
        <f t="shared" si="6"/>
        <v>0</v>
      </c>
      <c r="O25" s="52">
        <f t="shared" si="7"/>
        <v>0</v>
      </c>
      <c r="P25" s="52">
        <f t="shared" si="8"/>
        <v>0</v>
      </c>
      <c r="Q25" s="52">
        <f t="shared" si="9"/>
        <v>0</v>
      </c>
      <c r="R25" s="52">
        <f t="shared" si="10"/>
        <v>0</v>
      </c>
      <c r="S25" s="53">
        <f t="shared" si="11"/>
        <v>0</v>
      </c>
      <c r="T25" s="57">
        <f t="shared" si="16"/>
        <v>0</v>
      </c>
      <c r="U25" s="58">
        <f t="shared" si="17"/>
        <v>0</v>
      </c>
      <c r="V25" s="57">
        <f t="shared" si="18"/>
        <v>0</v>
      </c>
      <c r="W25" s="58">
        <f t="shared" si="19"/>
        <v>0</v>
      </c>
    </row>
    <row r="26" spans="1:23" x14ac:dyDescent="0.2">
      <c r="A26" s="49" t="str">
        <f>IF(ISNA(VLOOKUP($B26,SALES!$A24:$AR55,14,0)),"",VLOOKUP($B26,SALES!$A24:$AR55,14,0))</f>
        <v>Jun</v>
      </c>
      <c r="B26" s="56">
        <v>20</v>
      </c>
      <c r="C26" s="49" t="str">
        <f>IF(ISNA(VLOOKUP($B26,SALES!$A24:$AR55,4,0)),"",VLOOKUP($B26,SALES!$A24:$AR55,4,0))</f>
        <v>DD</v>
      </c>
      <c r="D26" s="49" t="str">
        <f>IF(ISNA(VLOOKUP($B26,SALES!$A24:$AR55,2,0)),"",VLOOKUP($B26,SALES!$A24:$AR55,2,0))</f>
        <v>DDMM/KA/1314/007/HSB001</v>
      </c>
      <c r="E26" s="51">
        <f>IF(ISNA(VLOOKUP($B26,SALES!$A24:$AR55,3,0)),"",VLOOKUP($B26,SALES!$A24:$AR55,3,0))</f>
        <v>41449</v>
      </c>
      <c r="F26" s="86">
        <f>IF(ISNA(VLOOKUP($B26,SALES!$A24:$AR55,22,0)),"",VLOOKUP($B26,SALES!$A24:$AR55,22,0))</f>
        <v>0</v>
      </c>
      <c r="G26" s="86">
        <f>IF(ISNA(VLOOKUP($B26,SALES!$A24:$AR55,23,0)),"",VLOOKUP($B26,SALES!$A24:$AR55,23,0))</f>
        <v>0</v>
      </c>
      <c r="H26" s="52">
        <f t="shared" si="0"/>
        <v>0</v>
      </c>
      <c r="I26" s="52">
        <f t="shared" si="1"/>
        <v>0</v>
      </c>
      <c r="J26" s="52">
        <f t="shared" si="2"/>
        <v>0</v>
      </c>
      <c r="K26" s="52">
        <f t="shared" si="3"/>
        <v>0</v>
      </c>
      <c r="L26" s="52">
        <f t="shared" si="4"/>
        <v>0</v>
      </c>
      <c r="M26" s="52">
        <f t="shared" si="5"/>
        <v>0</v>
      </c>
      <c r="N26" s="52">
        <f t="shared" si="6"/>
        <v>0</v>
      </c>
      <c r="O26" s="52">
        <f t="shared" si="7"/>
        <v>0</v>
      </c>
      <c r="P26" s="52">
        <f t="shared" si="8"/>
        <v>0</v>
      </c>
      <c r="Q26" s="52">
        <f t="shared" si="9"/>
        <v>0</v>
      </c>
      <c r="R26" s="52">
        <f t="shared" si="10"/>
        <v>0</v>
      </c>
      <c r="S26" s="53">
        <f t="shared" si="11"/>
        <v>0</v>
      </c>
      <c r="T26" s="57">
        <f t="shared" si="16"/>
        <v>0</v>
      </c>
      <c r="U26" s="58">
        <f t="shared" si="17"/>
        <v>0</v>
      </c>
      <c r="V26" s="57">
        <f t="shared" si="18"/>
        <v>0</v>
      </c>
      <c r="W26" s="58">
        <f t="shared" si="19"/>
        <v>0</v>
      </c>
    </row>
    <row r="27" spans="1:23" x14ac:dyDescent="0.2">
      <c r="A27" s="49" t="str">
        <f>IF(ISNA(VLOOKUP($B27,SALES!$A25:$AR56,14,0)),"",VLOOKUP($B27,SALES!$A25:$AR56,14,0))</f>
        <v>Jun</v>
      </c>
      <c r="B27" s="56">
        <v>21</v>
      </c>
      <c r="C27" s="49" t="str">
        <f>IF(ISNA(VLOOKUP($B27,SALES!$A25:$AR56,4,0)),"",VLOOKUP($B27,SALES!$A25:$AR56,4,0))</f>
        <v>AA</v>
      </c>
      <c r="D27" s="49" t="str">
        <f>IF(ISNA(VLOOKUP($B27,SALES!$A25:$AR56,2,0)),"",VLOOKUP($B27,SALES!$A25:$AR56,2,0))</f>
        <v>DDMM/KA/1314/008/HSB002</v>
      </c>
      <c r="E27" s="51">
        <f>IF(ISNA(VLOOKUP($B27,SALES!$A25:$AR56,3,0)),"",VLOOKUP($B27,SALES!$A25:$AR56,3,0))</f>
        <v>41449</v>
      </c>
      <c r="F27" s="86">
        <f>IF(ISNA(VLOOKUP($B27,SALES!$A25:$AR56,22,0)),"",VLOOKUP($B27,SALES!$A25:$AR56,22,0))</f>
        <v>104500</v>
      </c>
      <c r="G27" s="86">
        <f>IF(ISNA(VLOOKUP($B27,SALES!$A25:$AR56,23,0)),"",VLOOKUP($B27,SALES!$A25:$AR56,23,0))</f>
        <v>0</v>
      </c>
      <c r="H27" s="52">
        <f t="shared" si="0"/>
        <v>0</v>
      </c>
      <c r="I27" s="52">
        <f t="shared" si="1"/>
        <v>0</v>
      </c>
      <c r="J27" s="52">
        <f>IF($A27="JUN",($F27+$G27),0)</f>
        <v>104500</v>
      </c>
      <c r="K27" s="52">
        <f t="shared" si="3"/>
        <v>0</v>
      </c>
      <c r="L27" s="52">
        <f t="shared" si="4"/>
        <v>0</v>
      </c>
      <c r="M27" s="52">
        <f t="shared" si="5"/>
        <v>0</v>
      </c>
      <c r="N27" s="52">
        <f t="shared" si="6"/>
        <v>0</v>
      </c>
      <c r="O27" s="52">
        <f t="shared" si="7"/>
        <v>0</v>
      </c>
      <c r="P27" s="52">
        <f t="shared" si="8"/>
        <v>0</v>
      </c>
      <c r="Q27" s="52">
        <f t="shared" si="9"/>
        <v>0</v>
      </c>
      <c r="R27" s="52">
        <f t="shared" si="10"/>
        <v>0</v>
      </c>
      <c r="S27" s="53">
        <f t="shared" si="11"/>
        <v>0</v>
      </c>
      <c r="T27" s="57">
        <f t="shared" si="16"/>
        <v>104500</v>
      </c>
      <c r="U27" s="58">
        <f t="shared" si="17"/>
        <v>12916.199999999999</v>
      </c>
      <c r="V27" s="57">
        <f t="shared" si="18"/>
        <v>12540</v>
      </c>
      <c r="W27" s="58">
        <f t="shared" si="19"/>
        <v>376</v>
      </c>
    </row>
    <row r="28" spans="1:23" x14ac:dyDescent="0.2">
      <c r="A28" s="49" t="str">
        <f>IF(ISNA(VLOOKUP($B28,SALES!$A26:$AR57,14,0)),"",VLOOKUP($B28,SALES!$A26:$AR57,14,0))</f>
        <v>Jul</v>
      </c>
      <c r="B28" s="56">
        <v>22</v>
      </c>
      <c r="C28" s="49" t="str">
        <f>IF(ISNA(VLOOKUP($B28,SALES!$A26:$AR57,4,0)),"",VLOOKUP($B28,SALES!$A26:$AR57,4,0))</f>
        <v>BB</v>
      </c>
      <c r="D28" s="49" t="str">
        <f>IF(ISNA(VLOOKUP($B28,SALES!$A26:$AR57,2,0)),"",VLOOKUP($B28,SALES!$A26:$AR57,2,0))</f>
        <v>DDMM/KA/1314/023/RCOM011</v>
      </c>
      <c r="E28" s="51">
        <f>IF(ISNA(VLOOKUP($B28,SALES!$A26:$AR57,3,0)),"",VLOOKUP($B28,SALES!$A26:$AR57,3,0))</f>
        <v>41458</v>
      </c>
      <c r="F28" s="86">
        <f>IF(ISNA(VLOOKUP($B28,SALES!$A26:$AR57,22,0)),"",VLOOKUP($B28,SALES!$A26:$AR57,22,0))</f>
        <v>0</v>
      </c>
      <c r="G28" s="86">
        <f>IF(ISNA(VLOOKUP($B28,SALES!$A26:$AR57,23,0)),"",VLOOKUP($B28,SALES!$A26:$AR57,23,0))</f>
        <v>0</v>
      </c>
      <c r="H28" s="52">
        <f t="shared" si="0"/>
        <v>0</v>
      </c>
      <c r="I28" s="52">
        <f t="shared" si="1"/>
        <v>0</v>
      </c>
      <c r="J28" s="52">
        <f t="shared" si="2"/>
        <v>0</v>
      </c>
      <c r="K28" s="52">
        <f t="shared" si="3"/>
        <v>0</v>
      </c>
      <c r="L28" s="52">
        <f t="shared" si="4"/>
        <v>0</v>
      </c>
      <c r="M28" s="52">
        <f t="shared" si="5"/>
        <v>0</v>
      </c>
      <c r="N28" s="52">
        <f t="shared" si="6"/>
        <v>0</v>
      </c>
      <c r="O28" s="52">
        <f t="shared" si="7"/>
        <v>0</v>
      </c>
      <c r="P28" s="52">
        <f t="shared" si="8"/>
        <v>0</v>
      </c>
      <c r="Q28" s="52">
        <f t="shared" si="9"/>
        <v>0</v>
      </c>
      <c r="R28" s="52">
        <f t="shared" si="10"/>
        <v>0</v>
      </c>
      <c r="S28" s="53">
        <f t="shared" si="11"/>
        <v>0</v>
      </c>
      <c r="T28" s="57">
        <f t="shared" si="16"/>
        <v>0</v>
      </c>
      <c r="U28" s="58">
        <f t="shared" si="17"/>
        <v>0</v>
      </c>
      <c r="V28" s="57">
        <f t="shared" si="18"/>
        <v>0</v>
      </c>
      <c r="W28" s="58">
        <f t="shared" si="19"/>
        <v>0</v>
      </c>
    </row>
    <row r="29" spans="1:23" x14ac:dyDescent="0.2">
      <c r="A29" s="49" t="str">
        <f>IF(ISNA(VLOOKUP($B29,SALES!$A27:$AR58,14,0)),"",VLOOKUP($B29,SALES!$A27:$AR58,14,0))</f>
        <v>Jul</v>
      </c>
      <c r="B29" s="56">
        <v>23</v>
      </c>
      <c r="C29" s="49" t="str">
        <f>IF(ISNA(VLOOKUP($B29,SALES!$A27:$AR58,4,0)),"",VLOOKUP($B29,SALES!$A27:$AR58,4,0))</f>
        <v>CC</v>
      </c>
      <c r="D29" s="49" t="str">
        <f>IF(ISNA(VLOOKUP($B29,SALES!$A27:$AR58,2,0)),"",VLOOKUP($B29,SALES!$A27:$AR58,2,0))</f>
        <v>DDMM/KA/1314/024/VI005</v>
      </c>
      <c r="E29" s="51">
        <f>IF(ISNA(VLOOKUP($B29,SALES!$A27:$AR58,3,0)),"",VLOOKUP($B29,SALES!$A27:$AR58,3,0))</f>
        <v>41462</v>
      </c>
      <c r="F29" s="86">
        <f>IF(ISNA(VLOOKUP($B29,SALES!$A27:$AR58,22,0)),"",VLOOKUP($B29,SALES!$A27:$AR58,22,0))</f>
        <v>0</v>
      </c>
      <c r="G29" s="86">
        <f>IF(ISNA(VLOOKUP($B29,SALES!$A27:$AR58,23,0)),"",VLOOKUP($B29,SALES!$A27:$AR58,23,0))</f>
        <v>0</v>
      </c>
      <c r="H29" s="52">
        <f t="shared" si="0"/>
        <v>0</v>
      </c>
      <c r="I29" s="52">
        <f t="shared" si="1"/>
        <v>0</v>
      </c>
      <c r="J29" s="52">
        <f t="shared" si="2"/>
        <v>0</v>
      </c>
      <c r="K29" s="52">
        <f t="shared" si="3"/>
        <v>0</v>
      </c>
      <c r="L29" s="52">
        <f t="shared" si="4"/>
        <v>0</v>
      </c>
      <c r="M29" s="52">
        <f t="shared" si="5"/>
        <v>0</v>
      </c>
      <c r="N29" s="52">
        <f t="shared" si="6"/>
        <v>0</v>
      </c>
      <c r="O29" s="52">
        <f t="shared" si="7"/>
        <v>0</v>
      </c>
      <c r="P29" s="52">
        <f t="shared" si="8"/>
        <v>0</v>
      </c>
      <c r="Q29" s="52">
        <f t="shared" si="9"/>
        <v>0</v>
      </c>
      <c r="R29" s="52">
        <f t="shared" si="10"/>
        <v>0</v>
      </c>
      <c r="S29" s="53">
        <f t="shared" si="11"/>
        <v>0</v>
      </c>
      <c r="T29" s="57">
        <f t="shared" si="16"/>
        <v>0</v>
      </c>
      <c r="U29" s="58">
        <f t="shared" si="17"/>
        <v>0</v>
      </c>
      <c r="V29" s="57">
        <f t="shared" si="18"/>
        <v>0</v>
      </c>
      <c r="W29" s="58">
        <f t="shared" si="19"/>
        <v>0</v>
      </c>
    </row>
    <row r="30" spans="1:23" x14ac:dyDescent="0.2">
      <c r="A30" s="49" t="str">
        <f>IF(ISNA(VLOOKUP($B30,SALES!$A28:$AR59,14,0)),"",VLOOKUP($B30,SALES!$A28:$AR59,14,0))</f>
        <v>Jul</v>
      </c>
      <c r="B30" s="56">
        <v>24</v>
      </c>
      <c r="C30" s="49" t="str">
        <f>IF(ISNA(VLOOKUP($B30,SALES!$A28:$AR59,4,0)),"",VLOOKUP($B30,SALES!$A28:$AR59,4,0))</f>
        <v>DD</v>
      </c>
      <c r="D30" s="49" t="str">
        <f>IF(ISNA(VLOOKUP($B30,SALES!$A28:$AR59,2,0)),"",VLOOKUP($B30,SALES!$A28:$AR59,2,0))</f>
        <v>DDMM/KA/1314/025/RCOM012</v>
      </c>
      <c r="E30" s="51">
        <f>IF(ISNA(VLOOKUP($B30,SALES!$A28:$AR59,3,0)),"",VLOOKUP($B30,SALES!$A28:$AR59,3,0))</f>
        <v>41470</v>
      </c>
      <c r="F30" s="86">
        <f>IF(ISNA(VLOOKUP($B30,SALES!$A28:$AR59,22,0)),"",VLOOKUP($B30,SALES!$A28:$AR59,22,0))</f>
        <v>0</v>
      </c>
      <c r="G30" s="86">
        <f>IF(ISNA(VLOOKUP($B30,SALES!$A28:$AR59,23,0)),"",VLOOKUP($B30,SALES!$A28:$AR59,23,0))</f>
        <v>0</v>
      </c>
      <c r="H30" s="52">
        <f t="shared" si="0"/>
        <v>0</v>
      </c>
      <c r="I30" s="52">
        <f t="shared" si="1"/>
        <v>0</v>
      </c>
      <c r="J30" s="52">
        <f t="shared" si="2"/>
        <v>0</v>
      </c>
      <c r="K30" s="52">
        <f t="shared" si="3"/>
        <v>0</v>
      </c>
      <c r="L30" s="52">
        <f t="shared" si="4"/>
        <v>0</v>
      </c>
      <c r="M30" s="52">
        <f t="shared" si="5"/>
        <v>0</v>
      </c>
      <c r="N30" s="52">
        <f t="shared" si="6"/>
        <v>0</v>
      </c>
      <c r="O30" s="52">
        <f t="shared" si="7"/>
        <v>0</v>
      </c>
      <c r="P30" s="52">
        <f t="shared" si="8"/>
        <v>0</v>
      </c>
      <c r="Q30" s="52">
        <f t="shared" si="9"/>
        <v>0</v>
      </c>
      <c r="R30" s="52">
        <f t="shared" si="10"/>
        <v>0</v>
      </c>
      <c r="S30" s="53">
        <f t="shared" si="11"/>
        <v>0</v>
      </c>
      <c r="T30" s="57">
        <f t="shared" si="16"/>
        <v>0</v>
      </c>
      <c r="U30" s="58">
        <f t="shared" si="17"/>
        <v>0</v>
      </c>
      <c r="V30" s="57">
        <f t="shared" si="18"/>
        <v>0</v>
      </c>
      <c r="W30" s="58">
        <f t="shared" si="19"/>
        <v>0</v>
      </c>
    </row>
    <row r="31" spans="1:23" x14ac:dyDescent="0.2">
      <c r="A31" s="49" t="str">
        <f>IF(ISNA(VLOOKUP($B31,SALES!$A29:$AR60,14,0)),"",VLOOKUP($B31,SALES!$A29:$AR60,14,0))</f>
        <v/>
      </c>
      <c r="B31" s="56"/>
      <c r="C31" s="49" t="str">
        <f>IF(ISNA(VLOOKUP($B31,SALES!$A29:$AR60,4,0)),"",VLOOKUP($B31,SALES!$A29:$AR60,4,0))</f>
        <v/>
      </c>
      <c r="D31" s="49" t="str">
        <f>IF(ISNA(VLOOKUP($B31,SALES!$A29:$AR60,2,0)),"",VLOOKUP($B31,SALES!$A29:$AR60,2,0))</f>
        <v/>
      </c>
      <c r="E31" s="51" t="str">
        <f>IF(ISNA(VLOOKUP($B31,SALES!$A29:$AR60,3,0)),"",VLOOKUP($B31,SALES!$A29:$AR60,3,0))</f>
        <v/>
      </c>
      <c r="F31" s="86" t="str">
        <f>IF(ISNA(VLOOKUP($B31,SALES!$A29:$AR60,22,0)),"",VLOOKUP($B31,SALES!$A29:$AR60,22,0))</f>
        <v/>
      </c>
      <c r="G31" s="86" t="str">
        <f>IF(ISNA(VLOOKUP($B31,SALES!$A29:$AR60,23,0)),"",VLOOKUP($B31,SALES!$A29:$AR60,23,0))</f>
        <v/>
      </c>
      <c r="H31" s="52">
        <f t="shared" si="0"/>
        <v>0</v>
      </c>
      <c r="I31" s="52">
        <f t="shared" si="1"/>
        <v>0</v>
      </c>
      <c r="J31" s="52">
        <f t="shared" si="2"/>
        <v>0</v>
      </c>
      <c r="K31" s="52">
        <f t="shared" si="3"/>
        <v>0</v>
      </c>
      <c r="L31" s="52">
        <f t="shared" si="4"/>
        <v>0</v>
      </c>
      <c r="M31" s="52">
        <f t="shared" si="5"/>
        <v>0</v>
      </c>
      <c r="N31" s="52">
        <f t="shared" si="6"/>
        <v>0</v>
      </c>
      <c r="O31" s="52">
        <f t="shared" si="7"/>
        <v>0</v>
      </c>
      <c r="P31" s="52">
        <f t="shared" si="8"/>
        <v>0</v>
      </c>
      <c r="Q31" s="52">
        <f t="shared" si="9"/>
        <v>0</v>
      </c>
      <c r="R31" s="52">
        <f t="shared" si="10"/>
        <v>0</v>
      </c>
      <c r="S31" s="53">
        <f t="shared" si="11"/>
        <v>0</v>
      </c>
      <c r="T31" s="57">
        <f t="shared" si="16"/>
        <v>0</v>
      </c>
      <c r="U31" s="58">
        <f t="shared" si="17"/>
        <v>0</v>
      </c>
      <c r="V31" s="57">
        <f t="shared" si="18"/>
        <v>0</v>
      </c>
      <c r="W31" s="58">
        <f t="shared" si="19"/>
        <v>0</v>
      </c>
    </row>
    <row r="32" spans="1:23" x14ac:dyDescent="0.2">
      <c r="A32" s="49" t="str">
        <f>IF(ISNA(VLOOKUP($B32,SALES!$A30:$AR61,14,0)),"",VLOOKUP($B32,SALES!$A30:$AR61,14,0))</f>
        <v/>
      </c>
      <c r="B32" s="56"/>
      <c r="C32" s="49" t="str">
        <f>IF(ISNA(VLOOKUP($B32,SALES!$A30:$AR61,4,0)),"",VLOOKUP($B32,SALES!$A30:$AR61,4,0))</f>
        <v/>
      </c>
      <c r="D32" s="49" t="str">
        <f>IF(ISNA(VLOOKUP($B32,SALES!$A30:$AR61,2,0)),"",VLOOKUP($B32,SALES!$A30:$AR61,2,0))</f>
        <v/>
      </c>
      <c r="E32" s="51" t="str">
        <f>IF(ISNA(VLOOKUP($B32,SALES!$A30:$AR61,3,0)),"",VLOOKUP($B32,SALES!$A30:$AR61,3,0))</f>
        <v/>
      </c>
      <c r="F32" s="86" t="str">
        <f>IF(ISNA(VLOOKUP($B32,SALES!$A30:$AR61,22,0)),"",VLOOKUP($B32,SALES!$A30:$AR61,22,0))</f>
        <v/>
      </c>
      <c r="G32" s="86" t="str">
        <f>IF(ISNA(VLOOKUP($B32,SALES!$A30:$AR61,23,0)),"",VLOOKUP($B32,SALES!$A30:$AR61,23,0))</f>
        <v/>
      </c>
      <c r="H32" s="52">
        <f t="shared" si="0"/>
        <v>0</v>
      </c>
      <c r="I32" s="52">
        <f t="shared" si="1"/>
        <v>0</v>
      </c>
      <c r="J32" s="52">
        <f t="shared" si="2"/>
        <v>0</v>
      </c>
      <c r="K32" s="52">
        <f t="shared" si="3"/>
        <v>0</v>
      </c>
      <c r="L32" s="52">
        <f t="shared" si="4"/>
        <v>0</v>
      </c>
      <c r="M32" s="52">
        <f t="shared" si="5"/>
        <v>0</v>
      </c>
      <c r="N32" s="52">
        <f t="shared" si="6"/>
        <v>0</v>
      </c>
      <c r="O32" s="52">
        <f t="shared" si="7"/>
        <v>0</v>
      </c>
      <c r="P32" s="52">
        <f t="shared" si="8"/>
        <v>0</v>
      </c>
      <c r="Q32" s="52">
        <f t="shared" si="9"/>
        <v>0</v>
      </c>
      <c r="R32" s="52">
        <f t="shared" si="10"/>
        <v>0</v>
      </c>
      <c r="S32" s="53">
        <f t="shared" si="11"/>
        <v>0</v>
      </c>
      <c r="T32" s="57">
        <f t="shared" si="16"/>
        <v>0</v>
      </c>
      <c r="U32" s="58">
        <f t="shared" si="17"/>
        <v>0</v>
      </c>
      <c r="V32" s="57">
        <f t="shared" si="18"/>
        <v>0</v>
      </c>
      <c r="W32" s="58">
        <f t="shared" si="19"/>
        <v>0</v>
      </c>
    </row>
    <row r="33" spans="1:23" x14ac:dyDescent="0.2">
      <c r="A33" s="49" t="str">
        <f>IF(ISNA(VLOOKUP($B33,SALES!$A31:$AR62,14,0)),"",VLOOKUP($B33,SALES!$A31:$AR62,14,0))</f>
        <v/>
      </c>
      <c r="B33" s="56"/>
      <c r="C33" s="49" t="str">
        <f>IF(ISNA(VLOOKUP($B33,SALES!$A31:$AR62,4,0)),"",VLOOKUP($B33,SALES!$A31:$AR62,4,0))</f>
        <v/>
      </c>
      <c r="D33" s="49" t="str">
        <f>IF(ISNA(VLOOKUP($B33,SALES!$A31:$AR62,2,0)),"",VLOOKUP($B33,SALES!$A31:$AR62,2,0))</f>
        <v/>
      </c>
      <c r="E33" s="51" t="str">
        <f>IF(ISNA(VLOOKUP($B33,SALES!$A31:$AR62,3,0)),"",VLOOKUP($B33,SALES!$A31:$AR62,3,0))</f>
        <v/>
      </c>
      <c r="F33" s="86" t="str">
        <f>IF(ISNA(VLOOKUP($B33,SALES!$A31:$AR62,22,0)),"",VLOOKUP($B33,SALES!$A31:$AR62,22,0))</f>
        <v/>
      </c>
      <c r="G33" s="86" t="str">
        <f>IF(ISNA(VLOOKUP($B33,SALES!$A31:$AR62,23,0)),"",VLOOKUP($B33,SALES!$A31:$AR62,23,0))</f>
        <v/>
      </c>
      <c r="H33" s="52">
        <f t="shared" si="0"/>
        <v>0</v>
      </c>
      <c r="I33" s="52">
        <f t="shared" si="1"/>
        <v>0</v>
      </c>
      <c r="J33" s="52">
        <f t="shared" si="2"/>
        <v>0</v>
      </c>
      <c r="K33" s="52">
        <f t="shared" si="3"/>
        <v>0</v>
      </c>
      <c r="L33" s="52">
        <f t="shared" si="4"/>
        <v>0</v>
      </c>
      <c r="M33" s="52">
        <f t="shared" si="5"/>
        <v>0</v>
      </c>
      <c r="N33" s="52">
        <f t="shared" si="6"/>
        <v>0</v>
      </c>
      <c r="O33" s="52">
        <f t="shared" si="7"/>
        <v>0</v>
      </c>
      <c r="P33" s="52">
        <f t="shared" si="8"/>
        <v>0</v>
      </c>
      <c r="Q33" s="52">
        <f t="shared" si="9"/>
        <v>0</v>
      </c>
      <c r="R33" s="52">
        <f t="shared" si="10"/>
        <v>0</v>
      </c>
      <c r="S33" s="53">
        <f t="shared" si="11"/>
        <v>0</v>
      </c>
      <c r="T33" s="57">
        <f t="shared" si="16"/>
        <v>0</v>
      </c>
      <c r="U33" s="58">
        <f t="shared" si="17"/>
        <v>0</v>
      </c>
      <c r="V33" s="57">
        <f t="shared" si="18"/>
        <v>0</v>
      </c>
      <c r="W33" s="58">
        <f t="shared" si="19"/>
        <v>0</v>
      </c>
    </row>
    <row r="34" spans="1:23" x14ac:dyDescent="0.2">
      <c r="A34" s="49" t="str">
        <f>IF(ISNA(VLOOKUP($B34,SALES!$A32:$AR63,14,0)),"",VLOOKUP($B34,SALES!$A32:$AR63,14,0))</f>
        <v/>
      </c>
      <c r="B34" s="56"/>
      <c r="C34" s="49" t="str">
        <f>IF(ISNA(VLOOKUP($B34,SALES!$A32:$AR63,4,0)),"",VLOOKUP($B34,SALES!$A32:$AR63,4,0))</f>
        <v/>
      </c>
      <c r="D34" s="49" t="str">
        <f>IF(ISNA(VLOOKUP($B34,SALES!$A32:$AR63,2,0)),"",VLOOKUP($B34,SALES!$A32:$AR63,2,0))</f>
        <v/>
      </c>
      <c r="E34" s="51" t="str">
        <f>IF(ISNA(VLOOKUP($B34,SALES!$A32:$AR63,3,0)),"",VLOOKUP($B34,SALES!$A32:$AR63,3,0))</f>
        <v/>
      </c>
      <c r="F34" s="86" t="str">
        <f>IF(ISNA(VLOOKUP($B34,SALES!$A32:$AR63,22,0)),"",VLOOKUP($B34,SALES!$A32:$AR63,22,0))</f>
        <v/>
      </c>
      <c r="G34" s="86" t="str">
        <f>IF(ISNA(VLOOKUP($B34,SALES!$A32:$AR63,23,0)),"",VLOOKUP($B34,SALES!$A32:$AR63,23,0))</f>
        <v/>
      </c>
      <c r="H34" s="52">
        <f t="shared" si="0"/>
        <v>0</v>
      </c>
      <c r="I34" s="52">
        <f t="shared" si="1"/>
        <v>0</v>
      </c>
      <c r="J34" s="52">
        <f t="shared" si="2"/>
        <v>0</v>
      </c>
      <c r="K34" s="52">
        <f t="shared" si="3"/>
        <v>0</v>
      </c>
      <c r="L34" s="52">
        <f t="shared" si="4"/>
        <v>0</v>
      </c>
      <c r="M34" s="52">
        <f t="shared" si="5"/>
        <v>0</v>
      </c>
      <c r="N34" s="52">
        <f t="shared" si="6"/>
        <v>0</v>
      </c>
      <c r="O34" s="52">
        <f t="shared" si="7"/>
        <v>0</v>
      </c>
      <c r="P34" s="52">
        <f t="shared" si="8"/>
        <v>0</v>
      </c>
      <c r="Q34" s="52">
        <f t="shared" si="9"/>
        <v>0</v>
      </c>
      <c r="R34" s="52">
        <f t="shared" si="10"/>
        <v>0</v>
      </c>
      <c r="S34" s="53">
        <f t="shared" si="11"/>
        <v>0</v>
      </c>
      <c r="T34" s="57">
        <f t="shared" si="16"/>
        <v>0</v>
      </c>
      <c r="U34" s="58">
        <f t="shared" si="17"/>
        <v>0</v>
      </c>
      <c r="V34" s="57">
        <f t="shared" si="18"/>
        <v>0</v>
      </c>
      <c r="W34" s="58">
        <f t="shared" si="19"/>
        <v>0</v>
      </c>
    </row>
    <row r="35" spans="1:23" x14ac:dyDescent="0.2">
      <c r="A35" s="49" t="str">
        <f>IF(ISNA(VLOOKUP($B35,SALES!$A33:$AR64,14,0)),"",VLOOKUP($B35,SALES!$A33:$AR64,14,0))</f>
        <v/>
      </c>
      <c r="B35" s="56"/>
      <c r="C35" s="49" t="str">
        <f>IF(ISNA(VLOOKUP($B35,SALES!$A33:$AR64,4,0)),"",VLOOKUP($B35,SALES!$A33:$AR64,4,0))</f>
        <v/>
      </c>
      <c r="D35" s="49" t="str">
        <f>IF(ISNA(VLOOKUP($B35,SALES!$A33:$AR64,2,0)),"",VLOOKUP($B35,SALES!$A33:$AR64,2,0))</f>
        <v/>
      </c>
      <c r="E35" s="51" t="str">
        <f>IF(ISNA(VLOOKUP($B35,SALES!$A33:$AR64,3,0)),"",VLOOKUP($B35,SALES!$A33:$AR64,3,0))</f>
        <v/>
      </c>
      <c r="F35" s="86" t="str">
        <f>IF(ISNA(VLOOKUP($B35,SALES!$A33:$AR64,22,0)),"",VLOOKUP($B35,SALES!$A33:$AR64,22,0))</f>
        <v/>
      </c>
      <c r="G35" s="86" t="str">
        <f>IF(ISNA(VLOOKUP($B35,SALES!$A33:$AR64,23,0)),"",VLOOKUP($B35,SALES!$A33:$AR64,23,0))</f>
        <v/>
      </c>
      <c r="H35" s="52">
        <f t="shared" si="0"/>
        <v>0</v>
      </c>
      <c r="I35" s="52">
        <f t="shared" si="1"/>
        <v>0</v>
      </c>
      <c r="J35" s="52">
        <f t="shared" si="2"/>
        <v>0</v>
      </c>
      <c r="K35" s="52">
        <f t="shared" si="3"/>
        <v>0</v>
      </c>
      <c r="L35" s="52">
        <f t="shared" si="4"/>
        <v>0</v>
      </c>
      <c r="M35" s="52">
        <f t="shared" si="5"/>
        <v>0</v>
      </c>
      <c r="N35" s="52">
        <f t="shared" si="6"/>
        <v>0</v>
      </c>
      <c r="O35" s="52">
        <f t="shared" si="7"/>
        <v>0</v>
      </c>
      <c r="P35" s="52">
        <f t="shared" si="8"/>
        <v>0</v>
      </c>
      <c r="Q35" s="52">
        <f t="shared" si="9"/>
        <v>0</v>
      </c>
      <c r="R35" s="52">
        <f t="shared" si="10"/>
        <v>0</v>
      </c>
      <c r="S35" s="53">
        <f t="shared" si="11"/>
        <v>0</v>
      </c>
      <c r="T35" s="57">
        <f t="shared" si="16"/>
        <v>0</v>
      </c>
      <c r="U35" s="58">
        <f t="shared" si="17"/>
        <v>0</v>
      </c>
      <c r="V35" s="57">
        <f t="shared" si="18"/>
        <v>0</v>
      </c>
      <c r="W35" s="58">
        <f t="shared" si="19"/>
        <v>0</v>
      </c>
    </row>
    <row r="36" spans="1:23" x14ac:dyDescent="0.2">
      <c r="A36" s="49" t="str">
        <f>IF(ISNA(VLOOKUP($B36,SALES!$A34:$AR65,14,0)),"",VLOOKUP($B36,SALES!$A34:$AR65,14,0))</f>
        <v/>
      </c>
      <c r="B36" s="56"/>
      <c r="C36" s="49" t="str">
        <f>IF(ISNA(VLOOKUP($B36,SALES!$A34:$AR65,4,0)),"",VLOOKUP($B36,SALES!$A34:$AR65,4,0))</f>
        <v/>
      </c>
      <c r="D36" s="49" t="str">
        <f>IF(ISNA(VLOOKUP($B36,SALES!$A34:$AR65,2,0)),"",VLOOKUP($B36,SALES!$A34:$AR65,2,0))</f>
        <v/>
      </c>
      <c r="E36" s="51" t="str">
        <f>IF(ISNA(VLOOKUP($B36,SALES!$A34:$AR65,3,0)),"",VLOOKUP($B36,SALES!$A34:$AR65,3,0))</f>
        <v/>
      </c>
      <c r="F36" s="86" t="str">
        <f>IF(ISNA(VLOOKUP($B36,SALES!$A34:$AR65,22,0)),"",VLOOKUP($B36,SALES!$A34:$AR65,22,0))</f>
        <v/>
      </c>
      <c r="G36" s="86" t="str">
        <f>IF(ISNA(VLOOKUP($B36,SALES!$A34:$AR65,23,0)),"",VLOOKUP($B36,SALES!$A34:$AR65,23,0))</f>
        <v/>
      </c>
      <c r="H36" s="52">
        <f t="shared" si="0"/>
        <v>0</v>
      </c>
      <c r="I36" s="52">
        <f t="shared" si="1"/>
        <v>0</v>
      </c>
      <c r="J36" s="52">
        <f t="shared" si="2"/>
        <v>0</v>
      </c>
      <c r="K36" s="52">
        <f t="shared" si="3"/>
        <v>0</v>
      </c>
      <c r="L36" s="52">
        <f t="shared" si="4"/>
        <v>0</v>
      </c>
      <c r="M36" s="52">
        <f t="shared" si="5"/>
        <v>0</v>
      </c>
      <c r="N36" s="52">
        <f t="shared" si="6"/>
        <v>0</v>
      </c>
      <c r="O36" s="52">
        <f t="shared" si="7"/>
        <v>0</v>
      </c>
      <c r="P36" s="52">
        <f t="shared" si="8"/>
        <v>0</v>
      </c>
      <c r="Q36" s="52">
        <f t="shared" si="9"/>
        <v>0</v>
      </c>
      <c r="R36" s="52">
        <f t="shared" si="10"/>
        <v>0</v>
      </c>
      <c r="S36" s="53">
        <f t="shared" si="11"/>
        <v>0</v>
      </c>
      <c r="T36" s="57">
        <f t="shared" si="16"/>
        <v>0</v>
      </c>
      <c r="U36" s="58">
        <f t="shared" si="17"/>
        <v>0</v>
      </c>
      <c r="V36" s="57">
        <f t="shared" si="18"/>
        <v>0</v>
      </c>
      <c r="W36" s="58">
        <f t="shared" si="19"/>
        <v>0</v>
      </c>
    </row>
    <row r="37" spans="1:23" x14ac:dyDescent="0.2">
      <c r="A37" s="49" t="str">
        <f>IF(ISNA(VLOOKUP($B37,SALES!$A35:$AR66,14,0)),"",VLOOKUP($B37,SALES!$A35:$AR66,14,0))</f>
        <v/>
      </c>
      <c r="B37" s="56"/>
      <c r="C37" s="49" t="str">
        <f>IF(ISNA(VLOOKUP($B37,SALES!$A35:$AR66,4,0)),"",VLOOKUP($B37,SALES!$A35:$AR66,4,0))</f>
        <v/>
      </c>
      <c r="D37" s="49" t="str">
        <f>IF(ISNA(VLOOKUP($B37,SALES!$A35:$AR66,2,0)),"",VLOOKUP($B37,SALES!$A35:$AR66,2,0))</f>
        <v/>
      </c>
      <c r="E37" s="51" t="str">
        <f>IF(ISNA(VLOOKUP($B37,SALES!$A35:$AR66,3,0)),"",VLOOKUP($B37,SALES!$A35:$AR66,3,0))</f>
        <v/>
      </c>
      <c r="F37" s="86" t="str">
        <f>IF(ISNA(VLOOKUP($B37,SALES!$A35:$AR66,22,0)),"",VLOOKUP($B37,SALES!$A35:$AR66,22,0))</f>
        <v/>
      </c>
      <c r="G37" s="86" t="str">
        <f>IF(ISNA(VLOOKUP($B37,SALES!$A35:$AR66,23,0)),"",VLOOKUP($B37,SALES!$A35:$AR66,23,0))</f>
        <v/>
      </c>
      <c r="H37" s="52">
        <f t="shared" si="0"/>
        <v>0</v>
      </c>
      <c r="I37" s="52">
        <f t="shared" si="1"/>
        <v>0</v>
      </c>
      <c r="J37" s="52">
        <f t="shared" si="2"/>
        <v>0</v>
      </c>
      <c r="K37" s="52">
        <f t="shared" si="3"/>
        <v>0</v>
      </c>
      <c r="L37" s="52">
        <f t="shared" si="4"/>
        <v>0</v>
      </c>
      <c r="M37" s="52">
        <f t="shared" si="5"/>
        <v>0</v>
      </c>
      <c r="N37" s="52">
        <f t="shared" si="6"/>
        <v>0</v>
      </c>
      <c r="O37" s="52">
        <f t="shared" si="7"/>
        <v>0</v>
      </c>
      <c r="P37" s="52">
        <f t="shared" si="8"/>
        <v>0</v>
      </c>
      <c r="Q37" s="52">
        <f t="shared" si="9"/>
        <v>0</v>
      </c>
      <c r="R37" s="52">
        <f t="shared" si="10"/>
        <v>0</v>
      </c>
      <c r="S37" s="53">
        <f t="shared" si="11"/>
        <v>0</v>
      </c>
      <c r="T37" s="57">
        <f t="shared" si="16"/>
        <v>0</v>
      </c>
      <c r="U37" s="58">
        <f t="shared" si="17"/>
        <v>0</v>
      </c>
      <c r="V37" s="57">
        <f t="shared" si="18"/>
        <v>0</v>
      </c>
      <c r="W37" s="58">
        <f t="shared" si="19"/>
        <v>0</v>
      </c>
    </row>
    <row r="38" spans="1:23" x14ac:dyDescent="0.2">
      <c r="A38" s="49" t="str">
        <f>IF(ISNA(VLOOKUP($B38,SALES!$A36:$AR67,14,0)),"",VLOOKUP($B38,SALES!$A36:$AR67,14,0))</f>
        <v/>
      </c>
      <c r="B38" s="56"/>
      <c r="C38" s="49" t="str">
        <f>IF(ISNA(VLOOKUP($B38,SALES!$A36:$AR67,4,0)),"",VLOOKUP($B38,SALES!$A36:$AR67,4,0))</f>
        <v/>
      </c>
      <c r="D38" s="49" t="str">
        <f>IF(ISNA(VLOOKUP($B38,SALES!$A36:$AR67,2,0)),"",VLOOKUP($B38,SALES!$A36:$AR67,2,0))</f>
        <v/>
      </c>
      <c r="E38" s="51" t="str">
        <f>IF(ISNA(VLOOKUP($B38,SALES!$A36:$AR67,3,0)),"",VLOOKUP($B38,SALES!$A36:$AR67,3,0))</f>
        <v/>
      </c>
      <c r="F38" s="86" t="str">
        <f>IF(ISNA(VLOOKUP($B38,SALES!$A36:$AR67,22,0)),"",VLOOKUP($B38,SALES!$A36:$AR67,22,0))</f>
        <v/>
      </c>
      <c r="G38" s="86" t="str">
        <f>IF(ISNA(VLOOKUP($B38,SALES!$A36:$AR67,23,0)),"",VLOOKUP($B38,SALES!$A36:$AR67,23,0))</f>
        <v/>
      </c>
      <c r="H38" s="52">
        <f t="shared" si="0"/>
        <v>0</v>
      </c>
      <c r="I38" s="52">
        <f t="shared" si="1"/>
        <v>0</v>
      </c>
      <c r="J38" s="52">
        <f t="shared" si="2"/>
        <v>0</v>
      </c>
      <c r="K38" s="52">
        <f t="shared" si="3"/>
        <v>0</v>
      </c>
      <c r="L38" s="52">
        <f t="shared" si="4"/>
        <v>0</v>
      </c>
      <c r="M38" s="52">
        <f t="shared" si="5"/>
        <v>0</v>
      </c>
      <c r="N38" s="52">
        <f t="shared" si="6"/>
        <v>0</v>
      </c>
      <c r="O38" s="52">
        <f t="shared" si="7"/>
        <v>0</v>
      </c>
      <c r="P38" s="52">
        <f t="shared" si="8"/>
        <v>0</v>
      </c>
      <c r="Q38" s="52">
        <f t="shared" si="9"/>
        <v>0</v>
      </c>
      <c r="R38" s="52">
        <f t="shared" si="10"/>
        <v>0</v>
      </c>
      <c r="S38" s="53">
        <f t="shared" si="11"/>
        <v>0</v>
      </c>
      <c r="T38" s="57">
        <f t="shared" si="16"/>
        <v>0</v>
      </c>
      <c r="U38" s="58">
        <f t="shared" si="17"/>
        <v>0</v>
      </c>
      <c r="V38" s="57">
        <f t="shared" si="18"/>
        <v>0</v>
      </c>
      <c r="W38" s="58">
        <f t="shared" si="19"/>
        <v>0</v>
      </c>
    </row>
    <row r="39" spans="1:23" x14ac:dyDescent="0.2">
      <c r="A39" s="49" t="str">
        <f>IF(ISNA(VLOOKUP($B39,SALES!$A37:$AR68,14,0)),"",VLOOKUP($B39,SALES!$A37:$AR68,14,0))</f>
        <v/>
      </c>
      <c r="B39" s="56"/>
      <c r="C39" s="49" t="str">
        <f>IF(ISNA(VLOOKUP($B39,SALES!$A37:$AR68,4,0)),"",VLOOKUP($B39,SALES!$A37:$AR68,4,0))</f>
        <v/>
      </c>
      <c r="D39" s="49" t="str">
        <f>IF(ISNA(VLOOKUP($B39,SALES!$A37:$AR68,2,0)),"",VLOOKUP($B39,SALES!$A37:$AR68,2,0))</f>
        <v/>
      </c>
      <c r="E39" s="51" t="str">
        <f>IF(ISNA(VLOOKUP($B39,SALES!$A37:$AR68,3,0)),"",VLOOKUP($B39,SALES!$A37:$AR68,3,0))</f>
        <v/>
      </c>
      <c r="F39" s="86" t="str">
        <f>IF(ISNA(VLOOKUP($B39,SALES!$A37:$AR68,22,0)),"",VLOOKUP($B39,SALES!$A37:$AR68,22,0))</f>
        <v/>
      </c>
      <c r="G39" s="86" t="str">
        <f>IF(ISNA(VLOOKUP($B39,SALES!$A37:$AR68,23,0)),"",VLOOKUP($B39,SALES!$A37:$AR68,23,0))</f>
        <v/>
      </c>
      <c r="H39" s="52">
        <f t="shared" si="0"/>
        <v>0</v>
      </c>
      <c r="I39" s="52">
        <f t="shared" si="1"/>
        <v>0</v>
      </c>
      <c r="J39" s="52">
        <f t="shared" si="2"/>
        <v>0</v>
      </c>
      <c r="K39" s="52">
        <f t="shared" si="3"/>
        <v>0</v>
      </c>
      <c r="L39" s="52">
        <f t="shared" si="4"/>
        <v>0</v>
      </c>
      <c r="M39" s="52">
        <f t="shared" si="5"/>
        <v>0</v>
      </c>
      <c r="N39" s="52">
        <f t="shared" si="6"/>
        <v>0</v>
      </c>
      <c r="O39" s="52">
        <f t="shared" si="7"/>
        <v>0</v>
      </c>
      <c r="P39" s="52">
        <f t="shared" si="8"/>
        <v>0</v>
      </c>
      <c r="Q39" s="52">
        <f t="shared" si="9"/>
        <v>0</v>
      </c>
      <c r="R39" s="52">
        <f t="shared" si="10"/>
        <v>0</v>
      </c>
      <c r="S39" s="53">
        <f t="shared" si="11"/>
        <v>0</v>
      </c>
      <c r="T39" s="57">
        <f t="shared" si="16"/>
        <v>0</v>
      </c>
      <c r="U39" s="58">
        <f t="shared" si="17"/>
        <v>0</v>
      </c>
      <c r="V39" s="57">
        <f t="shared" si="18"/>
        <v>0</v>
      </c>
      <c r="W39" s="58">
        <f t="shared" si="19"/>
        <v>0</v>
      </c>
    </row>
    <row r="40" spans="1:23" x14ac:dyDescent="0.2">
      <c r="A40" s="49" t="str">
        <f>IF(ISNA(VLOOKUP($B40,SALES!$A38:$AR69,14,0)),"",VLOOKUP($B40,SALES!$A38:$AR69,14,0))</f>
        <v/>
      </c>
      <c r="B40" s="56"/>
      <c r="C40" s="49" t="str">
        <f>IF(ISNA(VLOOKUP($B40,SALES!$A38:$AR69,4,0)),"",VLOOKUP($B40,SALES!$A38:$AR69,4,0))</f>
        <v/>
      </c>
      <c r="D40" s="49" t="str">
        <f>IF(ISNA(VLOOKUP($B40,SALES!$A38:$AR69,2,0)),"",VLOOKUP($B40,SALES!$A38:$AR69,2,0))</f>
        <v/>
      </c>
      <c r="E40" s="51" t="str">
        <f>IF(ISNA(VLOOKUP($B40,SALES!$A38:$AR69,3,0)),"",VLOOKUP($B40,SALES!$A38:$AR69,3,0))</f>
        <v/>
      </c>
      <c r="F40" s="86" t="str">
        <f>IF(ISNA(VLOOKUP($B40,SALES!$A38:$AR69,22,0)),"",VLOOKUP($B40,SALES!$A38:$AR69,22,0))</f>
        <v/>
      </c>
      <c r="G40" s="86" t="str">
        <f>IF(ISNA(VLOOKUP($B40,SALES!$A38:$AR69,23,0)),"",VLOOKUP($B40,SALES!$A38:$AR69,23,0))</f>
        <v/>
      </c>
      <c r="H40" s="52">
        <f t="shared" si="0"/>
        <v>0</v>
      </c>
      <c r="I40" s="52">
        <f t="shared" si="1"/>
        <v>0</v>
      </c>
      <c r="J40" s="52">
        <f t="shared" si="2"/>
        <v>0</v>
      </c>
      <c r="K40" s="52">
        <f t="shared" si="3"/>
        <v>0</v>
      </c>
      <c r="L40" s="52">
        <f t="shared" si="4"/>
        <v>0</v>
      </c>
      <c r="M40" s="52">
        <f t="shared" si="5"/>
        <v>0</v>
      </c>
      <c r="N40" s="52">
        <f t="shared" si="6"/>
        <v>0</v>
      </c>
      <c r="O40" s="52">
        <f t="shared" si="7"/>
        <v>0</v>
      </c>
      <c r="P40" s="52">
        <f t="shared" si="8"/>
        <v>0</v>
      </c>
      <c r="Q40" s="52">
        <f t="shared" si="9"/>
        <v>0</v>
      </c>
      <c r="R40" s="52">
        <f t="shared" si="10"/>
        <v>0</v>
      </c>
      <c r="S40" s="53">
        <f t="shared" si="11"/>
        <v>0</v>
      </c>
      <c r="T40" s="57">
        <f t="shared" si="16"/>
        <v>0</v>
      </c>
      <c r="U40" s="58">
        <f t="shared" si="17"/>
        <v>0</v>
      </c>
      <c r="V40" s="57">
        <f t="shared" si="18"/>
        <v>0</v>
      </c>
      <c r="W40" s="58">
        <f t="shared" si="19"/>
        <v>0</v>
      </c>
    </row>
    <row r="41" spans="1:23" x14ac:dyDescent="0.2">
      <c r="A41" s="49" t="str">
        <f>IF(ISNA(VLOOKUP($B41,SALES!$A39:$AR70,14,0)),"",VLOOKUP($B41,SALES!$A39:$AR70,14,0))</f>
        <v/>
      </c>
      <c r="B41" s="56"/>
      <c r="C41" s="49" t="str">
        <f>IF(ISNA(VLOOKUP($B41,SALES!$A39:$AR70,4,0)),"",VLOOKUP($B41,SALES!$A39:$AR70,4,0))</f>
        <v/>
      </c>
      <c r="D41" s="49" t="str">
        <f>IF(ISNA(VLOOKUP($B41,SALES!$A39:$AR70,2,0)),"",VLOOKUP($B41,SALES!$A39:$AR70,2,0))</f>
        <v/>
      </c>
      <c r="E41" s="51" t="str">
        <f>IF(ISNA(VLOOKUP($B41,SALES!$A39:$AR70,3,0)),"",VLOOKUP($B41,SALES!$A39:$AR70,3,0))</f>
        <v/>
      </c>
      <c r="F41" s="86" t="str">
        <f>IF(ISNA(VLOOKUP($B41,SALES!$A39:$AR70,22,0)),"",VLOOKUP($B41,SALES!$A39:$AR70,22,0))</f>
        <v/>
      </c>
      <c r="G41" s="86" t="str">
        <f>IF(ISNA(VLOOKUP($B41,SALES!$A39:$AR70,23,0)),"",VLOOKUP($B41,SALES!$A39:$AR70,23,0))</f>
        <v/>
      </c>
      <c r="H41" s="52">
        <f t="shared" si="0"/>
        <v>0</v>
      </c>
      <c r="I41" s="52">
        <f t="shared" si="1"/>
        <v>0</v>
      </c>
      <c r="J41" s="52">
        <f t="shared" si="2"/>
        <v>0</v>
      </c>
      <c r="K41" s="52">
        <f t="shared" si="3"/>
        <v>0</v>
      </c>
      <c r="L41" s="52">
        <f t="shared" si="4"/>
        <v>0</v>
      </c>
      <c r="M41" s="52">
        <f t="shared" si="5"/>
        <v>0</v>
      </c>
      <c r="N41" s="52">
        <f t="shared" si="6"/>
        <v>0</v>
      </c>
      <c r="O41" s="52">
        <f t="shared" si="7"/>
        <v>0</v>
      </c>
      <c r="P41" s="52">
        <f t="shared" si="8"/>
        <v>0</v>
      </c>
      <c r="Q41" s="52">
        <f t="shared" si="9"/>
        <v>0</v>
      </c>
      <c r="R41" s="52">
        <f t="shared" si="10"/>
        <v>0</v>
      </c>
      <c r="S41" s="53">
        <f t="shared" si="11"/>
        <v>0</v>
      </c>
      <c r="T41" s="57">
        <f t="shared" si="16"/>
        <v>0</v>
      </c>
      <c r="U41" s="58">
        <f t="shared" si="17"/>
        <v>0</v>
      </c>
      <c r="V41" s="57">
        <f t="shared" si="18"/>
        <v>0</v>
      </c>
      <c r="W41" s="58">
        <f t="shared" si="19"/>
        <v>0</v>
      </c>
    </row>
    <row r="42" spans="1:23" x14ac:dyDescent="0.2">
      <c r="A42" s="49" t="str">
        <f>IF(ISNA(VLOOKUP($B42,SALES!$A54:$AR71,14,0)),"",VLOOKUP($B42,SALES!$A54:$AR71,14,0))</f>
        <v/>
      </c>
      <c r="B42" s="56"/>
      <c r="C42" s="49" t="str">
        <f>IF(ISNA(VLOOKUP($B42,SALES!$A54:$AR71,4,0)),"",VLOOKUP($B42,SALES!$A54:$AR71,4,0))</f>
        <v/>
      </c>
      <c r="D42" s="49" t="str">
        <f>IF(ISNA(VLOOKUP($B42,SALES!$A54:$AR71,2,0)),"",VLOOKUP($B42,SALES!$A54:$AR71,2,0))</f>
        <v/>
      </c>
      <c r="E42" s="51" t="str">
        <f>IF(ISNA(VLOOKUP($B42,SALES!$A54:$AR71,3,0)),"",VLOOKUP($B42,SALES!$A54:$AR71,3,0))</f>
        <v/>
      </c>
      <c r="F42" s="86" t="str">
        <f>IF(ISNA(VLOOKUP($B42,SALES!$A54:$AR71,22,0)),"",VLOOKUP($B42,SALES!$A54:$AR71,22,0))</f>
        <v/>
      </c>
      <c r="G42" s="86" t="str">
        <f>IF(ISNA(VLOOKUP($B42,SALES!$A54:$AR71,23,0)),"",VLOOKUP($B42,SALES!$A54:$AR71,23,0))</f>
        <v/>
      </c>
      <c r="H42" s="52">
        <f t="shared" si="0"/>
        <v>0</v>
      </c>
      <c r="I42" s="52">
        <f t="shared" si="1"/>
        <v>0</v>
      </c>
      <c r="J42" s="52">
        <f t="shared" si="2"/>
        <v>0</v>
      </c>
      <c r="K42" s="52">
        <f t="shared" si="3"/>
        <v>0</v>
      </c>
      <c r="L42" s="52">
        <f t="shared" si="4"/>
        <v>0</v>
      </c>
      <c r="M42" s="52">
        <f t="shared" si="5"/>
        <v>0</v>
      </c>
      <c r="N42" s="52">
        <f t="shared" si="6"/>
        <v>0</v>
      </c>
      <c r="O42" s="52">
        <f t="shared" si="7"/>
        <v>0</v>
      </c>
      <c r="P42" s="52">
        <f t="shared" si="8"/>
        <v>0</v>
      </c>
      <c r="Q42" s="52">
        <f t="shared" si="9"/>
        <v>0</v>
      </c>
      <c r="R42" s="52">
        <f t="shared" si="10"/>
        <v>0</v>
      </c>
      <c r="S42" s="53">
        <f t="shared" si="11"/>
        <v>0</v>
      </c>
      <c r="T42" s="57">
        <f t="shared" si="13"/>
        <v>0</v>
      </c>
      <c r="U42" s="58">
        <f t="shared" ref="U42:U66" si="20">T42*12.36%</f>
        <v>0</v>
      </c>
      <c r="V42" s="57">
        <f t="shared" ref="V42:V66" si="21">ROUND(T42*12%,0)</f>
        <v>0</v>
      </c>
      <c r="W42" s="58">
        <f t="shared" ref="W42:W66" si="22">ROUND(V42*3%,0)</f>
        <v>0</v>
      </c>
    </row>
    <row r="43" spans="1:23" x14ac:dyDescent="0.2">
      <c r="A43" s="49" t="str">
        <f>IF(ISNA(VLOOKUP($B43,SALES!$A55:$AR72,14,0)),"",VLOOKUP($B43,SALES!$A55:$AR72,14,0))</f>
        <v/>
      </c>
      <c r="B43" s="56"/>
      <c r="C43" s="49" t="str">
        <f>IF(ISNA(VLOOKUP($B43,SALES!$A55:$AR72,4,0)),"",VLOOKUP($B43,SALES!$A55:$AR72,4,0))</f>
        <v/>
      </c>
      <c r="D43" s="49" t="str">
        <f>IF(ISNA(VLOOKUP($B43,SALES!$A55:$AR72,2,0)),"",VLOOKUP($B43,SALES!$A55:$AR72,2,0))</f>
        <v/>
      </c>
      <c r="E43" s="51" t="str">
        <f>IF(ISNA(VLOOKUP($B43,SALES!$A55:$AR72,3,0)),"",VLOOKUP($B43,SALES!$A55:$AR72,3,0))</f>
        <v/>
      </c>
      <c r="F43" s="86" t="str">
        <f>IF(ISNA(VLOOKUP($B43,SALES!$A55:$AR72,22,0)),"",VLOOKUP($B43,SALES!$A55:$AR72,22,0))</f>
        <v/>
      </c>
      <c r="G43" s="86" t="str">
        <f>IF(ISNA(VLOOKUP($B43,SALES!$A55:$AR72,23,0)),"",VLOOKUP($B43,SALES!$A55:$AR72,23,0))</f>
        <v/>
      </c>
      <c r="H43" s="52">
        <f t="shared" si="0"/>
        <v>0</v>
      </c>
      <c r="I43" s="52">
        <f t="shared" si="1"/>
        <v>0</v>
      </c>
      <c r="J43" s="52">
        <f t="shared" si="2"/>
        <v>0</v>
      </c>
      <c r="K43" s="52">
        <f t="shared" si="3"/>
        <v>0</v>
      </c>
      <c r="L43" s="52">
        <f t="shared" si="4"/>
        <v>0</v>
      </c>
      <c r="M43" s="52">
        <f t="shared" si="5"/>
        <v>0</v>
      </c>
      <c r="N43" s="52">
        <f t="shared" si="6"/>
        <v>0</v>
      </c>
      <c r="O43" s="52">
        <f t="shared" si="7"/>
        <v>0</v>
      </c>
      <c r="P43" s="52">
        <f t="shared" si="8"/>
        <v>0</v>
      </c>
      <c r="Q43" s="52">
        <f t="shared" si="9"/>
        <v>0</v>
      </c>
      <c r="R43" s="52">
        <f t="shared" si="10"/>
        <v>0</v>
      </c>
      <c r="S43" s="53">
        <f t="shared" si="11"/>
        <v>0</v>
      </c>
      <c r="T43" s="57">
        <f t="shared" si="13"/>
        <v>0</v>
      </c>
      <c r="U43" s="58">
        <f t="shared" si="20"/>
        <v>0</v>
      </c>
      <c r="V43" s="57">
        <f t="shared" si="21"/>
        <v>0</v>
      </c>
      <c r="W43" s="58">
        <f t="shared" si="22"/>
        <v>0</v>
      </c>
    </row>
    <row r="44" spans="1:23" x14ac:dyDescent="0.2">
      <c r="A44" s="49" t="str">
        <f>IF(ISNA(VLOOKUP($B44,SALES!$A56:$AR73,14,0)),"",VLOOKUP($B44,SALES!$A56:$AR73,14,0))</f>
        <v/>
      </c>
      <c r="B44" s="56"/>
      <c r="C44" s="49" t="str">
        <f>IF(ISNA(VLOOKUP($B44,SALES!$A56:$AR73,4,0)),"",VLOOKUP($B44,SALES!$A56:$AR73,4,0))</f>
        <v/>
      </c>
      <c r="D44" s="49" t="str">
        <f>IF(ISNA(VLOOKUP($B44,SALES!$A56:$AR73,2,0)),"",VLOOKUP($B44,SALES!$A56:$AR73,2,0))</f>
        <v/>
      </c>
      <c r="E44" s="51" t="str">
        <f>IF(ISNA(VLOOKUP($B44,SALES!$A56:$AR73,3,0)),"",VLOOKUP($B44,SALES!$A56:$AR73,3,0))</f>
        <v/>
      </c>
      <c r="F44" s="86" t="str">
        <f>IF(ISNA(VLOOKUP($B44,SALES!$A56:$AR73,22,0)),"",VLOOKUP($B44,SALES!$A56:$AR73,22,0))</f>
        <v/>
      </c>
      <c r="G44" s="86" t="str">
        <f>IF(ISNA(VLOOKUP($B44,SALES!$A56:$AR73,23,0)),"",VLOOKUP($B44,SALES!$A56:$AR73,23,0))</f>
        <v/>
      </c>
      <c r="H44" s="52">
        <f t="shared" si="0"/>
        <v>0</v>
      </c>
      <c r="I44" s="52">
        <f t="shared" si="1"/>
        <v>0</v>
      </c>
      <c r="J44" s="52">
        <f t="shared" si="2"/>
        <v>0</v>
      </c>
      <c r="K44" s="52">
        <f t="shared" si="3"/>
        <v>0</v>
      </c>
      <c r="L44" s="52">
        <f t="shared" si="4"/>
        <v>0</v>
      </c>
      <c r="M44" s="52">
        <f t="shared" si="5"/>
        <v>0</v>
      </c>
      <c r="N44" s="52">
        <f t="shared" si="6"/>
        <v>0</v>
      </c>
      <c r="O44" s="52">
        <f t="shared" si="7"/>
        <v>0</v>
      </c>
      <c r="P44" s="52">
        <f t="shared" si="8"/>
        <v>0</v>
      </c>
      <c r="Q44" s="52">
        <f t="shared" si="9"/>
        <v>0</v>
      </c>
      <c r="R44" s="52">
        <f t="shared" si="10"/>
        <v>0</v>
      </c>
      <c r="S44" s="53">
        <f t="shared" si="11"/>
        <v>0</v>
      </c>
      <c r="T44" s="57">
        <f t="shared" si="13"/>
        <v>0</v>
      </c>
      <c r="U44" s="58">
        <f t="shared" si="20"/>
        <v>0</v>
      </c>
      <c r="V44" s="57">
        <f t="shared" si="21"/>
        <v>0</v>
      </c>
      <c r="W44" s="58">
        <f t="shared" si="22"/>
        <v>0</v>
      </c>
    </row>
    <row r="45" spans="1:23" x14ac:dyDescent="0.2">
      <c r="A45" s="49" t="str">
        <f>IF(ISNA(VLOOKUP($B45,SALES!$A57:$AR74,14,0)),"",VLOOKUP($B45,SALES!$A57:$AR74,14,0))</f>
        <v/>
      </c>
      <c r="B45" s="56"/>
      <c r="C45" s="49" t="str">
        <f>IF(ISNA(VLOOKUP($B45,SALES!$A57:$AR74,4,0)),"",VLOOKUP($B45,SALES!$A57:$AR74,4,0))</f>
        <v/>
      </c>
      <c r="D45" s="49" t="str">
        <f>IF(ISNA(VLOOKUP($B45,SALES!$A57:$AR74,2,0)),"",VLOOKUP($B45,SALES!$A57:$AR74,2,0))</f>
        <v/>
      </c>
      <c r="E45" s="51" t="str">
        <f>IF(ISNA(VLOOKUP($B45,SALES!$A57:$AR74,3,0)),"",VLOOKUP($B45,SALES!$A57:$AR74,3,0))</f>
        <v/>
      </c>
      <c r="F45" s="86" t="str">
        <f>IF(ISNA(VLOOKUP($B45,SALES!$A57:$AR74,22,0)),"",VLOOKUP($B45,SALES!$A57:$AR74,22,0))</f>
        <v/>
      </c>
      <c r="G45" s="86" t="str">
        <f>IF(ISNA(VLOOKUP($B45,SALES!$A57:$AR74,23,0)),"",VLOOKUP($B45,SALES!$A57:$AR74,23,0))</f>
        <v/>
      </c>
      <c r="H45" s="52">
        <f t="shared" si="0"/>
        <v>0</v>
      </c>
      <c r="I45" s="52">
        <f t="shared" si="1"/>
        <v>0</v>
      </c>
      <c r="J45" s="52">
        <f t="shared" si="2"/>
        <v>0</v>
      </c>
      <c r="K45" s="52">
        <f t="shared" si="3"/>
        <v>0</v>
      </c>
      <c r="L45" s="52">
        <f t="shared" si="4"/>
        <v>0</v>
      </c>
      <c r="M45" s="52">
        <f t="shared" si="5"/>
        <v>0</v>
      </c>
      <c r="N45" s="52">
        <f t="shared" si="6"/>
        <v>0</v>
      </c>
      <c r="O45" s="52">
        <f t="shared" si="7"/>
        <v>0</v>
      </c>
      <c r="P45" s="52">
        <f t="shared" si="8"/>
        <v>0</v>
      </c>
      <c r="Q45" s="52">
        <f t="shared" si="9"/>
        <v>0</v>
      </c>
      <c r="R45" s="52">
        <f t="shared" si="10"/>
        <v>0</v>
      </c>
      <c r="S45" s="53">
        <f t="shared" si="11"/>
        <v>0</v>
      </c>
      <c r="T45" s="57">
        <f t="shared" si="13"/>
        <v>0</v>
      </c>
      <c r="U45" s="58">
        <f t="shared" si="20"/>
        <v>0</v>
      </c>
      <c r="V45" s="57">
        <f t="shared" si="21"/>
        <v>0</v>
      </c>
      <c r="W45" s="58">
        <f t="shared" si="22"/>
        <v>0</v>
      </c>
    </row>
    <row r="46" spans="1:23" x14ac:dyDescent="0.2">
      <c r="A46" s="49" t="str">
        <f>IF(ISNA(VLOOKUP($B46,SALES!$A58:$AR75,14,0)),"",VLOOKUP($B46,SALES!$A58:$AR75,14,0))</f>
        <v/>
      </c>
      <c r="B46" s="56"/>
      <c r="C46" s="49" t="str">
        <f>IF(ISNA(VLOOKUP($B46,SALES!$A58:$AR75,4,0)),"",VLOOKUP($B46,SALES!$A58:$AR75,4,0))</f>
        <v/>
      </c>
      <c r="D46" s="49" t="str">
        <f>IF(ISNA(VLOOKUP($B46,SALES!$A58:$AR75,2,0)),"",VLOOKUP($B46,SALES!$A58:$AR75,2,0))</f>
        <v/>
      </c>
      <c r="E46" s="51" t="str">
        <f>IF(ISNA(VLOOKUP($B46,SALES!$A58:$AR75,3,0)),"",VLOOKUP($B46,SALES!$A58:$AR75,3,0))</f>
        <v/>
      </c>
      <c r="F46" s="86" t="str">
        <f>IF(ISNA(VLOOKUP($B46,SALES!$A58:$AR75,22,0)),"",VLOOKUP($B46,SALES!$A58:$AR75,22,0))</f>
        <v/>
      </c>
      <c r="G46" s="86" t="str">
        <f>IF(ISNA(VLOOKUP($B46,SALES!$A58:$AR75,23,0)),"",VLOOKUP($B46,SALES!$A58:$AR75,23,0))</f>
        <v/>
      </c>
      <c r="H46" s="52">
        <f t="shared" si="0"/>
        <v>0</v>
      </c>
      <c r="I46" s="52">
        <f t="shared" si="1"/>
        <v>0</v>
      </c>
      <c r="J46" s="52">
        <f t="shared" si="2"/>
        <v>0</v>
      </c>
      <c r="K46" s="52">
        <f t="shared" si="3"/>
        <v>0</v>
      </c>
      <c r="L46" s="52">
        <f t="shared" si="4"/>
        <v>0</v>
      </c>
      <c r="M46" s="52">
        <f t="shared" si="5"/>
        <v>0</v>
      </c>
      <c r="N46" s="52">
        <f t="shared" si="6"/>
        <v>0</v>
      </c>
      <c r="O46" s="52">
        <f t="shared" si="7"/>
        <v>0</v>
      </c>
      <c r="P46" s="52">
        <f t="shared" si="8"/>
        <v>0</v>
      </c>
      <c r="Q46" s="52">
        <f t="shared" si="9"/>
        <v>0</v>
      </c>
      <c r="R46" s="52">
        <f t="shared" si="10"/>
        <v>0</v>
      </c>
      <c r="S46" s="53">
        <f t="shared" si="11"/>
        <v>0</v>
      </c>
      <c r="T46" s="57">
        <f t="shared" si="13"/>
        <v>0</v>
      </c>
      <c r="U46" s="58">
        <f t="shared" si="20"/>
        <v>0</v>
      </c>
      <c r="V46" s="57">
        <f t="shared" si="21"/>
        <v>0</v>
      </c>
      <c r="W46" s="58">
        <f t="shared" si="22"/>
        <v>0</v>
      </c>
    </row>
    <row r="47" spans="1:23" x14ac:dyDescent="0.2">
      <c r="A47" s="49" t="str">
        <f>IF(ISNA(VLOOKUP($B47,SALES!$A59:$AR76,14,0)),"",VLOOKUP($B47,SALES!$A59:$AR76,14,0))</f>
        <v/>
      </c>
      <c r="B47" s="56"/>
      <c r="C47" s="49" t="str">
        <f>IF(ISNA(VLOOKUP($B47,SALES!$A59:$AR76,4,0)),"",VLOOKUP($B47,SALES!$A59:$AR76,4,0))</f>
        <v/>
      </c>
      <c r="D47" s="49" t="str">
        <f>IF(ISNA(VLOOKUP($B47,SALES!$A59:$AR76,2,0)),"",VLOOKUP($B47,SALES!$A59:$AR76,2,0))</f>
        <v/>
      </c>
      <c r="E47" s="51" t="str">
        <f>IF(ISNA(VLOOKUP($B47,SALES!$A59:$AR76,3,0)),"",VLOOKUP($B47,SALES!$A59:$AR76,3,0))</f>
        <v/>
      </c>
      <c r="F47" s="86" t="str">
        <f>IF(ISNA(VLOOKUP($B47,SALES!$A59:$AR76,22,0)),"",VLOOKUP($B47,SALES!$A59:$AR76,22,0))</f>
        <v/>
      </c>
      <c r="G47" s="86" t="str">
        <f>IF(ISNA(VLOOKUP($B47,SALES!$A59:$AR76,23,0)),"",VLOOKUP($B47,SALES!$A59:$AR76,23,0))</f>
        <v/>
      </c>
      <c r="H47" s="52">
        <f t="shared" si="0"/>
        <v>0</v>
      </c>
      <c r="I47" s="52">
        <f t="shared" si="1"/>
        <v>0</v>
      </c>
      <c r="J47" s="52">
        <f t="shared" si="2"/>
        <v>0</v>
      </c>
      <c r="K47" s="52">
        <f t="shared" si="3"/>
        <v>0</v>
      </c>
      <c r="L47" s="52">
        <f t="shared" si="4"/>
        <v>0</v>
      </c>
      <c r="M47" s="52">
        <f t="shared" si="5"/>
        <v>0</v>
      </c>
      <c r="N47" s="52">
        <f t="shared" si="6"/>
        <v>0</v>
      </c>
      <c r="O47" s="52">
        <f t="shared" si="7"/>
        <v>0</v>
      </c>
      <c r="P47" s="52">
        <f t="shared" si="8"/>
        <v>0</v>
      </c>
      <c r="Q47" s="52">
        <f t="shared" si="9"/>
        <v>0</v>
      </c>
      <c r="R47" s="52">
        <f t="shared" si="10"/>
        <v>0</v>
      </c>
      <c r="S47" s="53">
        <f t="shared" si="11"/>
        <v>0</v>
      </c>
      <c r="T47" s="57">
        <f t="shared" si="13"/>
        <v>0</v>
      </c>
      <c r="U47" s="58">
        <f t="shared" si="20"/>
        <v>0</v>
      </c>
      <c r="V47" s="57">
        <f t="shared" si="21"/>
        <v>0</v>
      </c>
      <c r="W47" s="58">
        <f t="shared" si="22"/>
        <v>0</v>
      </c>
    </row>
    <row r="48" spans="1:23" x14ac:dyDescent="0.2">
      <c r="A48" s="49" t="str">
        <f>IF(ISNA(VLOOKUP($B48,SALES!$A60:$AR77,14,0)),"",VLOOKUP($B48,SALES!$A60:$AR77,14,0))</f>
        <v/>
      </c>
      <c r="B48" s="56"/>
      <c r="C48" s="49" t="str">
        <f>IF(ISNA(VLOOKUP($B48,SALES!$A60:$AR77,4,0)),"",VLOOKUP($B48,SALES!$A60:$AR77,4,0))</f>
        <v/>
      </c>
      <c r="D48" s="49" t="str">
        <f>IF(ISNA(VLOOKUP($B48,SALES!$A60:$AR77,2,0)),"",VLOOKUP($B48,SALES!$A60:$AR77,2,0))</f>
        <v/>
      </c>
      <c r="E48" s="51" t="str">
        <f>IF(ISNA(VLOOKUP($B48,SALES!$A60:$AR77,3,0)),"",VLOOKUP($B48,SALES!$A60:$AR77,3,0))</f>
        <v/>
      </c>
      <c r="F48" s="86" t="str">
        <f>IF(ISNA(VLOOKUP($B48,SALES!$A60:$AR77,22,0)),"",VLOOKUP($B48,SALES!$A60:$AR77,22,0))</f>
        <v/>
      </c>
      <c r="G48" s="86" t="str">
        <f>IF(ISNA(VLOOKUP($B48,SALES!$A60:$AR77,23,0)),"",VLOOKUP($B48,SALES!$A60:$AR77,23,0))</f>
        <v/>
      </c>
      <c r="H48" s="52">
        <f t="shared" si="0"/>
        <v>0</v>
      </c>
      <c r="I48" s="52">
        <f t="shared" si="1"/>
        <v>0</v>
      </c>
      <c r="J48" s="52">
        <f t="shared" si="2"/>
        <v>0</v>
      </c>
      <c r="K48" s="52">
        <f t="shared" si="3"/>
        <v>0</v>
      </c>
      <c r="L48" s="52">
        <f t="shared" si="4"/>
        <v>0</v>
      </c>
      <c r="M48" s="52">
        <f t="shared" si="5"/>
        <v>0</v>
      </c>
      <c r="N48" s="52">
        <f t="shared" si="6"/>
        <v>0</v>
      </c>
      <c r="O48" s="52">
        <f t="shared" si="7"/>
        <v>0</v>
      </c>
      <c r="P48" s="52">
        <f t="shared" si="8"/>
        <v>0</v>
      </c>
      <c r="Q48" s="52">
        <f t="shared" si="9"/>
        <v>0</v>
      </c>
      <c r="R48" s="52">
        <f t="shared" si="10"/>
        <v>0</v>
      </c>
      <c r="S48" s="53">
        <f t="shared" si="11"/>
        <v>0</v>
      </c>
      <c r="T48" s="57">
        <f t="shared" si="13"/>
        <v>0</v>
      </c>
      <c r="U48" s="58">
        <f t="shared" si="20"/>
        <v>0</v>
      </c>
      <c r="V48" s="57">
        <f t="shared" si="21"/>
        <v>0</v>
      </c>
      <c r="W48" s="58">
        <f t="shared" si="22"/>
        <v>0</v>
      </c>
    </row>
    <row r="49" spans="1:23" x14ac:dyDescent="0.2">
      <c r="A49" s="49" t="str">
        <f>IF(ISNA(VLOOKUP($B49,SALES!$A61:$AR78,14,0)),"",VLOOKUP($B49,SALES!$A61:$AR78,14,0))</f>
        <v/>
      </c>
      <c r="B49" s="56"/>
      <c r="C49" s="49" t="str">
        <f>IF(ISNA(VLOOKUP($B49,SALES!$A61:$AR78,4,0)),"",VLOOKUP($B49,SALES!$A61:$AR78,4,0))</f>
        <v/>
      </c>
      <c r="D49" s="49" t="str">
        <f>IF(ISNA(VLOOKUP($B49,SALES!$A61:$AR78,2,0)),"",VLOOKUP($B49,SALES!$A61:$AR78,2,0))</f>
        <v/>
      </c>
      <c r="E49" s="51" t="str">
        <f>IF(ISNA(VLOOKUP($B49,SALES!$A61:$AR78,3,0)),"",VLOOKUP($B49,SALES!$A61:$AR78,3,0))</f>
        <v/>
      </c>
      <c r="F49" s="86" t="str">
        <f>IF(ISNA(VLOOKUP($B49,SALES!$A61:$AR78,22,0)),"",VLOOKUP($B49,SALES!$A61:$AR78,22,0))</f>
        <v/>
      </c>
      <c r="G49" s="86" t="str">
        <f>IF(ISNA(VLOOKUP($B49,SALES!$A61:$AR78,23,0)),"",VLOOKUP($B49,SALES!$A61:$AR78,23,0))</f>
        <v/>
      </c>
      <c r="H49" s="52">
        <f t="shared" si="0"/>
        <v>0</v>
      </c>
      <c r="I49" s="52">
        <f t="shared" si="1"/>
        <v>0</v>
      </c>
      <c r="J49" s="52">
        <f t="shared" si="2"/>
        <v>0</v>
      </c>
      <c r="K49" s="52">
        <f t="shared" si="3"/>
        <v>0</v>
      </c>
      <c r="L49" s="52">
        <f t="shared" si="4"/>
        <v>0</v>
      </c>
      <c r="M49" s="52">
        <f t="shared" si="5"/>
        <v>0</v>
      </c>
      <c r="N49" s="52">
        <f t="shared" si="6"/>
        <v>0</v>
      </c>
      <c r="O49" s="52">
        <f t="shared" si="7"/>
        <v>0</v>
      </c>
      <c r="P49" s="52">
        <f t="shared" si="8"/>
        <v>0</v>
      </c>
      <c r="Q49" s="52">
        <f t="shared" si="9"/>
        <v>0</v>
      </c>
      <c r="R49" s="52">
        <f t="shared" si="10"/>
        <v>0</v>
      </c>
      <c r="S49" s="53">
        <f t="shared" si="11"/>
        <v>0</v>
      </c>
      <c r="T49" s="57">
        <f t="shared" si="13"/>
        <v>0</v>
      </c>
      <c r="U49" s="58">
        <f t="shared" si="20"/>
        <v>0</v>
      </c>
      <c r="V49" s="57">
        <f t="shared" si="21"/>
        <v>0</v>
      </c>
      <c r="W49" s="58">
        <f t="shared" si="22"/>
        <v>0</v>
      </c>
    </row>
    <row r="50" spans="1:23" x14ac:dyDescent="0.2">
      <c r="A50" s="49" t="str">
        <f>IF(ISNA(VLOOKUP($B50,SALES!$A62:$AR79,14,0)),"",VLOOKUP($B50,SALES!$A62:$AR79,14,0))</f>
        <v/>
      </c>
      <c r="B50" s="56"/>
      <c r="C50" s="49" t="str">
        <f>IF(ISNA(VLOOKUP($B50,SALES!$A62:$AR79,4,0)),"",VLOOKUP($B50,SALES!$A62:$AR79,4,0))</f>
        <v/>
      </c>
      <c r="D50" s="49" t="str">
        <f>IF(ISNA(VLOOKUP($B50,SALES!$A62:$AR79,2,0)),"",VLOOKUP($B50,SALES!$A62:$AR79,2,0))</f>
        <v/>
      </c>
      <c r="E50" s="51" t="str">
        <f>IF(ISNA(VLOOKUP($B50,SALES!$A62:$AR79,3,0)),"",VLOOKUP($B50,SALES!$A62:$AR79,3,0))</f>
        <v/>
      </c>
      <c r="F50" s="86" t="str">
        <f>IF(ISNA(VLOOKUP($B50,SALES!$A62:$AR79,22,0)),"",VLOOKUP($B50,SALES!$A62:$AR79,22,0))</f>
        <v/>
      </c>
      <c r="G50" s="86" t="str">
        <f>IF(ISNA(VLOOKUP($B50,SALES!$A62:$AR79,23,0)),"",VLOOKUP($B50,SALES!$A62:$AR79,23,0))</f>
        <v/>
      </c>
      <c r="H50" s="52">
        <f t="shared" si="0"/>
        <v>0</v>
      </c>
      <c r="I50" s="52">
        <f t="shared" si="1"/>
        <v>0</v>
      </c>
      <c r="J50" s="52">
        <f t="shared" si="2"/>
        <v>0</v>
      </c>
      <c r="K50" s="52">
        <f t="shared" si="3"/>
        <v>0</v>
      </c>
      <c r="L50" s="52">
        <f t="shared" si="4"/>
        <v>0</v>
      </c>
      <c r="M50" s="52">
        <f t="shared" si="5"/>
        <v>0</v>
      </c>
      <c r="N50" s="52">
        <f t="shared" si="6"/>
        <v>0</v>
      </c>
      <c r="O50" s="52">
        <f t="shared" si="7"/>
        <v>0</v>
      </c>
      <c r="P50" s="52">
        <f t="shared" si="8"/>
        <v>0</v>
      </c>
      <c r="Q50" s="52">
        <f t="shared" si="9"/>
        <v>0</v>
      </c>
      <c r="R50" s="52">
        <f t="shared" si="10"/>
        <v>0</v>
      </c>
      <c r="S50" s="53">
        <f t="shared" si="11"/>
        <v>0</v>
      </c>
      <c r="T50" s="57">
        <f t="shared" si="13"/>
        <v>0</v>
      </c>
      <c r="U50" s="58">
        <f t="shared" si="20"/>
        <v>0</v>
      </c>
      <c r="V50" s="57">
        <f t="shared" si="21"/>
        <v>0</v>
      </c>
      <c r="W50" s="58">
        <f t="shared" si="22"/>
        <v>0</v>
      </c>
    </row>
    <row r="51" spans="1:23" x14ac:dyDescent="0.2">
      <c r="A51" s="49" t="str">
        <f>IF(ISNA(VLOOKUP($B51,SALES!$A63:$AR80,14,0)),"",VLOOKUP($B51,SALES!$A63:$AR80,14,0))</f>
        <v/>
      </c>
      <c r="B51" s="56"/>
      <c r="C51" s="49" t="str">
        <f>IF(ISNA(VLOOKUP($B51,SALES!$A63:$AR80,4,0)),"",VLOOKUP($B51,SALES!$A63:$AR80,4,0))</f>
        <v/>
      </c>
      <c r="D51" s="49" t="str">
        <f>IF(ISNA(VLOOKUP($B51,SALES!$A63:$AR80,2,0)),"",VLOOKUP($B51,SALES!$A63:$AR80,2,0))</f>
        <v/>
      </c>
      <c r="E51" s="51" t="str">
        <f>IF(ISNA(VLOOKUP($B51,SALES!$A63:$AR80,3,0)),"",VLOOKUP($B51,SALES!$A63:$AR80,3,0))</f>
        <v/>
      </c>
      <c r="F51" s="86" t="str">
        <f>IF(ISNA(VLOOKUP($B51,SALES!$A63:$AR80,22,0)),"",VLOOKUP($B51,SALES!$A63:$AR80,22,0))</f>
        <v/>
      </c>
      <c r="G51" s="86" t="str">
        <f>IF(ISNA(VLOOKUP($B51,SALES!$A63:$AR80,23,0)),"",VLOOKUP($B51,SALES!$A63:$AR80,23,0))</f>
        <v/>
      </c>
      <c r="H51" s="52">
        <f t="shared" si="0"/>
        <v>0</v>
      </c>
      <c r="I51" s="52">
        <f t="shared" si="1"/>
        <v>0</v>
      </c>
      <c r="J51" s="52">
        <f t="shared" si="2"/>
        <v>0</v>
      </c>
      <c r="K51" s="52">
        <f t="shared" si="3"/>
        <v>0</v>
      </c>
      <c r="L51" s="52">
        <f t="shared" si="4"/>
        <v>0</v>
      </c>
      <c r="M51" s="52">
        <f t="shared" si="5"/>
        <v>0</v>
      </c>
      <c r="N51" s="52">
        <f t="shared" si="6"/>
        <v>0</v>
      </c>
      <c r="O51" s="52">
        <f t="shared" si="7"/>
        <v>0</v>
      </c>
      <c r="P51" s="52">
        <f t="shared" si="8"/>
        <v>0</v>
      </c>
      <c r="Q51" s="52">
        <f t="shared" si="9"/>
        <v>0</v>
      </c>
      <c r="R51" s="52">
        <f t="shared" si="10"/>
        <v>0</v>
      </c>
      <c r="S51" s="53">
        <f t="shared" si="11"/>
        <v>0</v>
      </c>
      <c r="T51" s="57">
        <f t="shared" si="13"/>
        <v>0</v>
      </c>
      <c r="U51" s="58">
        <f t="shared" si="20"/>
        <v>0</v>
      </c>
      <c r="V51" s="57">
        <f t="shared" si="21"/>
        <v>0</v>
      </c>
      <c r="W51" s="58">
        <f t="shared" si="22"/>
        <v>0</v>
      </c>
    </row>
    <row r="52" spans="1:23" x14ac:dyDescent="0.2">
      <c r="A52" s="49" t="str">
        <f>IF(ISNA(VLOOKUP($B52,SALES!$A64:$AR81,14,0)),"",VLOOKUP($B52,SALES!$A64:$AR81,14,0))</f>
        <v/>
      </c>
      <c r="B52" s="56"/>
      <c r="C52" s="49" t="str">
        <f>IF(ISNA(VLOOKUP($B52,SALES!$A64:$AR81,4,0)),"",VLOOKUP($B52,SALES!$A64:$AR81,4,0))</f>
        <v/>
      </c>
      <c r="D52" s="49" t="str">
        <f>IF(ISNA(VLOOKUP($B52,SALES!$A64:$AR81,2,0)),"",VLOOKUP($B52,SALES!$A64:$AR81,2,0))</f>
        <v/>
      </c>
      <c r="E52" s="51" t="str">
        <f>IF(ISNA(VLOOKUP($B52,SALES!$A64:$AR81,3,0)),"",VLOOKUP($B52,SALES!$A64:$AR81,3,0))</f>
        <v/>
      </c>
      <c r="F52" s="86" t="str">
        <f>IF(ISNA(VLOOKUP($B52,SALES!$A64:$AR81,22,0)),"",VLOOKUP($B52,SALES!$A64:$AR81,22,0))</f>
        <v/>
      </c>
      <c r="G52" s="86" t="str">
        <f>IF(ISNA(VLOOKUP($B52,SALES!$A64:$AR81,23,0)),"",VLOOKUP($B52,SALES!$A64:$AR81,23,0))</f>
        <v/>
      </c>
      <c r="H52" s="52">
        <f t="shared" si="0"/>
        <v>0</v>
      </c>
      <c r="I52" s="52">
        <f t="shared" si="1"/>
        <v>0</v>
      </c>
      <c r="J52" s="52">
        <f t="shared" si="2"/>
        <v>0</v>
      </c>
      <c r="K52" s="52">
        <f t="shared" si="3"/>
        <v>0</v>
      </c>
      <c r="L52" s="52">
        <f t="shared" si="4"/>
        <v>0</v>
      </c>
      <c r="M52" s="52">
        <f t="shared" si="5"/>
        <v>0</v>
      </c>
      <c r="N52" s="52">
        <f t="shared" si="6"/>
        <v>0</v>
      </c>
      <c r="O52" s="52">
        <f t="shared" si="7"/>
        <v>0</v>
      </c>
      <c r="P52" s="52">
        <f t="shared" si="8"/>
        <v>0</v>
      </c>
      <c r="Q52" s="52">
        <f t="shared" si="9"/>
        <v>0</v>
      </c>
      <c r="R52" s="52">
        <f t="shared" si="10"/>
        <v>0</v>
      </c>
      <c r="S52" s="53">
        <f t="shared" si="11"/>
        <v>0</v>
      </c>
      <c r="T52" s="57">
        <f t="shared" si="13"/>
        <v>0</v>
      </c>
      <c r="U52" s="58">
        <f t="shared" si="20"/>
        <v>0</v>
      </c>
      <c r="V52" s="57">
        <f t="shared" si="21"/>
        <v>0</v>
      </c>
      <c r="W52" s="58">
        <f t="shared" si="22"/>
        <v>0</v>
      </c>
    </row>
    <row r="53" spans="1:23" x14ac:dyDescent="0.2">
      <c r="A53" s="49" t="str">
        <f>IF(ISNA(VLOOKUP($B53,SALES!$A65:$AR82,14,0)),"",VLOOKUP($B53,SALES!$A65:$AR82,14,0))</f>
        <v/>
      </c>
      <c r="B53" s="56"/>
      <c r="C53" s="49" t="str">
        <f>IF(ISNA(VLOOKUP($B53,SALES!$A65:$AR82,4,0)),"",VLOOKUP($B53,SALES!$A65:$AR82,4,0))</f>
        <v/>
      </c>
      <c r="D53" s="49" t="str">
        <f>IF(ISNA(VLOOKUP($B53,SALES!$A65:$AR82,2,0)),"",VLOOKUP($B53,SALES!$A65:$AR82,2,0))</f>
        <v/>
      </c>
      <c r="E53" s="51" t="str">
        <f>IF(ISNA(VLOOKUP($B53,SALES!$A65:$AR82,3,0)),"",VLOOKUP($B53,SALES!$A65:$AR82,3,0))</f>
        <v/>
      </c>
      <c r="F53" s="86" t="str">
        <f>IF(ISNA(VLOOKUP($B53,SALES!$A65:$AR82,22,0)),"",VLOOKUP($B53,SALES!$A65:$AR82,22,0))</f>
        <v/>
      </c>
      <c r="G53" s="86" t="str">
        <f>IF(ISNA(VLOOKUP($B53,SALES!$A65:$AR82,23,0)),"",VLOOKUP($B53,SALES!$A65:$AR82,23,0))</f>
        <v/>
      </c>
      <c r="H53" s="52">
        <f t="shared" si="0"/>
        <v>0</v>
      </c>
      <c r="I53" s="52">
        <f t="shared" si="1"/>
        <v>0</v>
      </c>
      <c r="J53" s="52">
        <f t="shared" si="2"/>
        <v>0</v>
      </c>
      <c r="K53" s="52">
        <f t="shared" si="3"/>
        <v>0</v>
      </c>
      <c r="L53" s="52">
        <f t="shared" si="4"/>
        <v>0</v>
      </c>
      <c r="M53" s="52">
        <f t="shared" si="5"/>
        <v>0</v>
      </c>
      <c r="N53" s="52">
        <f t="shared" si="6"/>
        <v>0</v>
      </c>
      <c r="O53" s="52">
        <f t="shared" si="7"/>
        <v>0</v>
      </c>
      <c r="P53" s="52">
        <f t="shared" si="8"/>
        <v>0</v>
      </c>
      <c r="Q53" s="52">
        <f t="shared" si="9"/>
        <v>0</v>
      </c>
      <c r="R53" s="52">
        <f t="shared" si="10"/>
        <v>0</v>
      </c>
      <c r="S53" s="53">
        <f t="shared" si="11"/>
        <v>0</v>
      </c>
      <c r="T53" s="57">
        <f t="shared" si="13"/>
        <v>0</v>
      </c>
      <c r="U53" s="58">
        <f t="shared" si="20"/>
        <v>0</v>
      </c>
      <c r="V53" s="57">
        <f t="shared" si="21"/>
        <v>0</v>
      </c>
      <c r="W53" s="58">
        <f t="shared" si="22"/>
        <v>0</v>
      </c>
    </row>
    <row r="54" spans="1:23" x14ac:dyDescent="0.2">
      <c r="A54" s="49" t="str">
        <f>IF(ISNA(VLOOKUP($B54,SALES!$A66:$AR83,14,0)),"",VLOOKUP($B54,SALES!$A66:$AR83,14,0))</f>
        <v/>
      </c>
      <c r="B54" s="56"/>
      <c r="C54" s="49" t="str">
        <f>IF(ISNA(VLOOKUP($B54,SALES!$A66:$AR83,4,0)),"",VLOOKUP($B54,SALES!$A66:$AR83,4,0))</f>
        <v/>
      </c>
      <c r="D54" s="49" t="str">
        <f>IF(ISNA(VLOOKUP($B54,SALES!$A66:$AR83,2,0)),"",VLOOKUP($B54,SALES!$A66:$AR83,2,0))</f>
        <v/>
      </c>
      <c r="E54" s="51" t="str">
        <f>IF(ISNA(VLOOKUP($B54,SALES!$A66:$AR83,3,0)),"",VLOOKUP($B54,SALES!$A66:$AR83,3,0))</f>
        <v/>
      </c>
      <c r="F54" s="86" t="str">
        <f>IF(ISNA(VLOOKUP($B54,SALES!$A66:$AR83,22,0)),"",VLOOKUP($B54,SALES!$A66:$AR83,22,0))</f>
        <v/>
      </c>
      <c r="G54" s="86" t="str">
        <f>IF(ISNA(VLOOKUP($B54,SALES!$A66:$AR83,23,0)),"",VLOOKUP($B54,SALES!$A66:$AR83,23,0))</f>
        <v/>
      </c>
      <c r="H54" s="52">
        <f t="shared" si="0"/>
        <v>0</v>
      </c>
      <c r="I54" s="52">
        <f t="shared" si="1"/>
        <v>0</v>
      </c>
      <c r="J54" s="52">
        <f t="shared" si="2"/>
        <v>0</v>
      </c>
      <c r="K54" s="52">
        <f t="shared" si="3"/>
        <v>0</v>
      </c>
      <c r="L54" s="52">
        <f t="shared" si="4"/>
        <v>0</v>
      </c>
      <c r="M54" s="52">
        <f t="shared" si="5"/>
        <v>0</v>
      </c>
      <c r="N54" s="52">
        <f t="shared" si="6"/>
        <v>0</v>
      </c>
      <c r="O54" s="52">
        <f t="shared" si="7"/>
        <v>0</v>
      </c>
      <c r="P54" s="52">
        <f t="shared" si="8"/>
        <v>0</v>
      </c>
      <c r="Q54" s="52">
        <f t="shared" si="9"/>
        <v>0</v>
      </c>
      <c r="R54" s="52">
        <f t="shared" si="10"/>
        <v>0</v>
      </c>
      <c r="S54" s="53">
        <f t="shared" si="11"/>
        <v>0</v>
      </c>
      <c r="T54" s="57">
        <f t="shared" si="13"/>
        <v>0</v>
      </c>
      <c r="U54" s="58">
        <f t="shared" si="20"/>
        <v>0</v>
      </c>
      <c r="V54" s="57">
        <f t="shared" si="21"/>
        <v>0</v>
      </c>
      <c r="W54" s="58">
        <f t="shared" si="22"/>
        <v>0</v>
      </c>
    </row>
    <row r="55" spans="1:23" x14ac:dyDescent="0.2">
      <c r="A55" s="49" t="str">
        <f>IF(ISNA(VLOOKUP($B55,SALES!$A67:$AR84,14,0)),"",VLOOKUP($B55,SALES!$A67:$AR84,14,0))</f>
        <v/>
      </c>
      <c r="B55" s="56"/>
      <c r="C55" s="49" t="str">
        <f>IF(ISNA(VLOOKUP($B55,SALES!$A67:$AR84,4,0)),"",VLOOKUP($B55,SALES!$A67:$AR84,4,0))</f>
        <v/>
      </c>
      <c r="D55" s="49" t="str">
        <f>IF(ISNA(VLOOKUP($B55,SALES!$A67:$AR84,2,0)),"",VLOOKUP($B55,SALES!$A67:$AR84,2,0))</f>
        <v/>
      </c>
      <c r="E55" s="51" t="str">
        <f>IF(ISNA(VLOOKUP($B55,SALES!$A67:$AR84,3,0)),"",VLOOKUP($B55,SALES!$A67:$AR84,3,0))</f>
        <v/>
      </c>
      <c r="F55" s="86" t="str">
        <f>IF(ISNA(VLOOKUP($B55,SALES!$A67:$AR84,22,0)),"",VLOOKUP($B55,SALES!$A67:$AR84,22,0))</f>
        <v/>
      </c>
      <c r="G55" s="86" t="str">
        <f>IF(ISNA(VLOOKUP($B55,SALES!$A67:$AR84,23,0)),"",VLOOKUP($B55,SALES!$A67:$AR84,23,0))</f>
        <v/>
      </c>
      <c r="H55" s="52">
        <f t="shared" si="0"/>
        <v>0</v>
      </c>
      <c r="I55" s="52">
        <f t="shared" si="1"/>
        <v>0</v>
      </c>
      <c r="J55" s="52">
        <f t="shared" si="2"/>
        <v>0</v>
      </c>
      <c r="K55" s="52">
        <f t="shared" si="3"/>
        <v>0</v>
      </c>
      <c r="L55" s="52">
        <f t="shared" si="4"/>
        <v>0</v>
      </c>
      <c r="M55" s="52">
        <f t="shared" si="5"/>
        <v>0</v>
      </c>
      <c r="N55" s="52">
        <f t="shared" si="6"/>
        <v>0</v>
      </c>
      <c r="O55" s="52">
        <f t="shared" si="7"/>
        <v>0</v>
      </c>
      <c r="P55" s="52">
        <f t="shared" si="8"/>
        <v>0</v>
      </c>
      <c r="Q55" s="52">
        <f t="shared" si="9"/>
        <v>0</v>
      </c>
      <c r="R55" s="52">
        <f t="shared" si="10"/>
        <v>0</v>
      </c>
      <c r="S55" s="53">
        <f t="shared" si="11"/>
        <v>0</v>
      </c>
      <c r="T55" s="57">
        <f t="shared" si="13"/>
        <v>0</v>
      </c>
      <c r="U55" s="58">
        <f t="shared" si="20"/>
        <v>0</v>
      </c>
      <c r="V55" s="57">
        <f t="shared" si="21"/>
        <v>0</v>
      </c>
      <c r="W55" s="58">
        <f t="shared" si="22"/>
        <v>0</v>
      </c>
    </row>
    <row r="56" spans="1:23" x14ac:dyDescent="0.2">
      <c r="A56" s="49" t="str">
        <f>IF(ISNA(VLOOKUP($B56,SALES!$A68:$AR85,14,0)),"",VLOOKUP($B56,SALES!$A68:$AR85,14,0))</f>
        <v/>
      </c>
      <c r="B56" s="56"/>
      <c r="C56" s="49" t="str">
        <f>IF(ISNA(VLOOKUP($B56,SALES!$A68:$AR85,4,0)),"",VLOOKUP($B56,SALES!$A68:$AR85,4,0))</f>
        <v/>
      </c>
      <c r="D56" s="49" t="str">
        <f>IF(ISNA(VLOOKUP($B56,SALES!$A68:$AR85,2,0)),"",VLOOKUP($B56,SALES!$A68:$AR85,2,0))</f>
        <v/>
      </c>
      <c r="E56" s="51" t="str">
        <f>IF(ISNA(VLOOKUP($B56,SALES!$A68:$AR85,3,0)),"",VLOOKUP($B56,SALES!$A68:$AR85,3,0))</f>
        <v/>
      </c>
      <c r="F56" s="86" t="str">
        <f>IF(ISNA(VLOOKUP($B56,SALES!$A68:$AR85,22,0)),"",VLOOKUP($B56,SALES!$A68:$AR85,22,0))</f>
        <v/>
      </c>
      <c r="G56" s="86" t="str">
        <f>IF(ISNA(VLOOKUP($B56,SALES!$A68:$AR85,23,0)),"",VLOOKUP($B56,SALES!$A68:$AR85,23,0))</f>
        <v/>
      </c>
      <c r="H56" s="52">
        <f t="shared" si="0"/>
        <v>0</v>
      </c>
      <c r="I56" s="52">
        <f t="shared" si="1"/>
        <v>0</v>
      </c>
      <c r="J56" s="52">
        <f t="shared" si="2"/>
        <v>0</v>
      </c>
      <c r="K56" s="52">
        <f t="shared" si="3"/>
        <v>0</v>
      </c>
      <c r="L56" s="52">
        <f t="shared" si="4"/>
        <v>0</v>
      </c>
      <c r="M56" s="52">
        <f t="shared" si="5"/>
        <v>0</v>
      </c>
      <c r="N56" s="52">
        <f t="shared" si="6"/>
        <v>0</v>
      </c>
      <c r="O56" s="52">
        <f t="shared" si="7"/>
        <v>0</v>
      </c>
      <c r="P56" s="52">
        <f t="shared" si="8"/>
        <v>0</v>
      </c>
      <c r="Q56" s="52">
        <f t="shared" si="9"/>
        <v>0</v>
      </c>
      <c r="R56" s="52">
        <f t="shared" si="10"/>
        <v>0</v>
      </c>
      <c r="S56" s="53">
        <f t="shared" si="11"/>
        <v>0</v>
      </c>
      <c r="T56" s="57">
        <f t="shared" si="13"/>
        <v>0</v>
      </c>
      <c r="U56" s="58">
        <f t="shared" si="20"/>
        <v>0</v>
      </c>
      <c r="V56" s="57">
        <f t="shared" si="21"/>
        <v>0</v>
      </c>
      <c r="W56" s="58">
        <f t="shared" si="22"/>
        <v>0</v>
      </c>
    </row>
    <row r="57" spans="1:23" x14ac:dyDescent="0.2">
      <c r="A57" s="49" t="str">
        <f>IF(ISNA(VLOOKUP($B57,SALES!$A69:$AR86,14,0)),"",VLOOKUP($B57,SALES!$A69:$AR86,14,0))</f>
        <v/>
      </c>
      <c r="B57" s="56"/>
      <c r="C57" s="49" t="str">
        <f>IF(ISNA(VLOOKUP($B57,SALES!$A69:$AR86,4,0)),"",VLOOKUP($B57,SALES!$A69:$AR86,4,0))</f>
        <v/>
      </c>
      <c r="D57" s="49" t="str">
        <f>IF(ISNA(VLOOKUP($B57,SALES!$A69:$AR86,2,0)),"",VLOOKUP($B57,SALES!$A69:$AR86,2,0))</f>
        <v/>
      </c>
      <c r="E57" s="51" t="str">
        <f>IF(ISNA(VLOOKUP($B57,SALES!$A69:$AR86,3,0)),"",VLOOKUP($B57,SALES!$A69:$AR86,3,0))</f>
        <v/>
      </c>
      <c r="F57" s="86" t="str">
        <f>IF(ISNA(VLOOKUP($B57,SALES!$A69:$AR86,22,0)),"",VLOOKUP($B57,SALES!$A69:$AR86,22,0))</f>
        <v/>
      </c>
      <c r="G57" s="86" t="str">
        <f>IF(ISNA(VLOOKUP($B57,SALES!$A69:$AR86,23,0)),"",VLOOKUP($B57,SALES!$A69:$AR86,23,0))</f>
        <v/>
      </c>
      <c r="H57" s="52">
        <f t="shared" si="0"/>
        <v>0</v>
      </c>
      <c r="I57" s="52">
        <f t="shared" si="1"/>
        <v>0</v>
      </c>
      <c r="J57" s="52">
        <f t="shared" si="2"/>
        <v>0</v>
      </c>
      <c r="K57" s="52">
        <f t="shared" si="3"/>
        <v>0</v>
      </c>
      <c r="L57" s="52">
        <f t="shared" si="4"/>
        <v>0</v>
      </c>
      <c r="M57" s="52">
        <f t="shared" si="5"/>
        <v>0</v>
      </c>
      <c r="N57" s="52">
        <f t="shared" si="6"/>
        <v>0</v>
      </c>
      <c r="O57" s="52">
        <f t="shared" si="7"/>
        <v>0</v>
      </c>
      <c r="P57" s="52">
        <f t="shared" si="8"/>
        <v>0</v>
      </c>
      <c r="Q57" s="52">
        <f t="shared" si="9"/>
        <v>0</v>
      </c>
      <c r="R57" s="52">
        <f t="shared" si="10"/>
        <v>0</v>
      </c>
      <c r="S57" s="53">
        <f t="shared" si="11"/>
        <v>0</v>
      </c>
      <c r="T57" s="57">
        <f t="shared" si="13"/>
        <v>0</v>
      </c>
      <c r="U57" s="58">
        <f t="shared" si="20"/>
        <v>0</v>
      </c>
      <c r="V57" s="57">
        <f t="shared" si="21"/>
        <v>0</v>
      </c>
      <c r="W57" s="58">
        <f t="shared" si="22"/>
        <v>0</v>
      </c>
    </row>
    <row r="58" spans="1:23" x14ac:dyDescent="0.2">
      <c r="A58" s="49" t="str">
        <f>IF(ISNA(VLOOKUP($B58,SALES!$A70:$AR87,14,0)),"",VLOOKUP($B58,SALES!$A70:$AR87,14,0))</f>
        <v/>
      </c>
      <c r="B58" s="56"/>
      <c r="C58" s="49" t="str">
        <f>IF(ISNA(VLOOKUP($B58,SALES!$A70:$AR87,4,0)),"",VLOOKUP($B58,SALES!$A70:$AR87,4,0))</f>
        <v/>
      </c>
      <c r="D58" s="49" t="str">
        <f>IF(ISNA(VLOOKUP($B58,SALES!$A70:$AR87,2,0)),"",VLOOKUP($B58,SALES!$A70:$AR87,2,0))</f>
        <v/>
      </c>
      <c r="E58" s="51" t="str">
        <f>IF(ISNA(VLOOKUP($B58,SALES!$A70:$AR87,3,0)),"",VLOOKUP($B58,SALES!$A70:$AR87,3,0))</f>
        <v/>
      </c>
      <c r="F58" s="86" t="str">
        <f>IF(ISNA(VLOOKUP($B58,SALES!$A70:$AR87,22,0)),"",VLOOKUP($B58,SALES!$A70:$AR87,22,0))</f>
        <v/>
      </c>
      <c r="G58" s="86" t="str">
        <f>IF(ISNA(VLOOKUP($B58,SALES!$A70:$AR87,23,0)),"",VLOOKUP($B58,SALES!$A70:$AR87,23,0))</f>
        <v/>
      </c>
      <c r="H58" s="52">
        <f t="shared" si="0"/>
        <v>0</v>
      </c>
      <c r="I58" s="52">
        <f t="shared" si="1"/>
        <v>0</v>
      </c>
      <c r="J58" s="52">
        <f t="shared" si="2"/>
        <v>0</v>
      </c>
      <c r="K58" s="52">
        <f t="shared" si="3"/>
        <v>0</v>
      </c>
      <c r="L58" s="52">
        <f t="shared" si="4"/>
        <v>0</v>
      </c>
      <c r="M58" s="52">
        <f t="shared" si="5"/>
        <v>0</v>
      </c>
      <c r="N58" s="52">
        <f t="shared" si="6"/>
        <v>0</v>
      </c>
      <c r="O58" s="52">
        <f t="shared" si="7"/>
        <v>0</v>
      </c>
      <c r="P58" s="52">
        <f t="shared" si="8"/>
        <v>0</v>
      </c>
      <c r="Q58" s="52">
        <f t="shared" si="9"/>
        <v>0</v>
      </c>
      <c r="R58" s="52">
        <f t="shared" si="10"/>
        <v>0</v>
      </c>
      <c r="S58" s="53">
        <f t="shared" si="11"/>
        <v>0</v>
      </c>
      <c r="T58" s="57">
        <f t="shared" si="13"/>
        <v>0</v>
      </c>
      <c r="U58" s="58">
        <f t="shared" si="20"/>
        <v>0</v>
      </c>
      <c r="V58" s="57">
        <f t="shared" si="21"/>
        <v>0</v>
      </c>
      <c r="W58" s="58">
        <f t="shared" si="22"/>
        <v>0</v>
      </c>
    </row>
    <row r="59" spans="1:23" x14ac:dyDescent="0.2">
      <c r="A59" s="49" t="str">
        <f>IF(ISNA(VLOOKUP($B59,SALES!$A71:$AR88,14,0)),"",VLOOKUP($B59,SALES!$A71:$AR88,14,0))</f>
        <v/>
      </c>
      <c r="B59" s="56"/>
      <c r="C59" s="49" t="str">
        <f>IF(ISNA(VLOOKUP($B59,SALES!$A71:$AR88,4,0)),"",VLOOKUP($B59,SALES!$A71:$AR88,4,0))</f>
        <v/>
      </c>
      <c r="D59" s="49" t="str">
        <f>IF(ISNA(VLOOKUP($B59,SALES!$A71:$AR88,2,0)),"",VLOOKUP($B59,SALES!$A71:$AR88,2,0))</f>
        <v/>
      </c>
      <c r="E59" s="51" t="str">
        <f>IF(ISNA(VLOOKUP($B59,SALES!$A71:$AR88,3,0)),"",VLOOKUP($B59,SALES!$A71:$AR88,3,0))</f>
        <v/>
      </c>
      <c r="F59" s="86" t="str">
        <f>IF(ISNA(VLOOKUP($B59,SALES!$A71:$AR88,22,0)),"",VLOOKUP($B59,SALES!$A71:$AR88,22,0))</f>
        <v/>
      </c>
      <c r="G59" s="86" t="str">
        <f>IF(ISNA(VLOOKUP($B59,SALES!$A71:$AR88,23,0)),"",VLOOKUP($B59,SALES!$A71:$AR88,23,0))</f>
        <v/>
      </c>
      <c r="H59" s="52">
        <f t="shared" si="0"/>
        <v>0</v>
      </c>
      <c r="I59" s="52">
        <f t="shared" si="1"/>
        <v>0</v>
      </c>
      <c r="J59" s="52">
        <f t="shared" si="2"/>
        <v>0</v>
      </c>
      <c r="K59" s="52">
        <f t="shared" si="3"/>
        <v>0</v>
      </c>
      <c r="L59" s="52">
        <f t="shared" si="4"/>
        <v>0</v>
      </c>
      <c r="M59" s="52">
        <f t="shared" si="5"/>
        <v>0</v>
      </c>
      <c r="N59" s="52">
        <f t="shared" si="6"/>
        <v>0</v>
      </c>
      <c r="O59" s="52">
        <f t="shared" si="7"/>
        <v>0</v>
      </c>
      <c r="P59" s="52">
        <f t="shared" si="8"/>
        <v>0</v>
      </c>
      <c r="Q59" s="52">
        <f t="shared" si="9"/>
        <v>0</v>
      </c>
      <c r="R59" s="52">
        <f t="shared" si="10"/>
        <v>0</v>
      </c>
      <c r="S59" s="53">
        <f t="shared" si="11"/>
        <v>0</v>
      </c>
      <c r="T59" s="57">
        <f t="shared" si="13"/>
        <v>0</v>
      </c>
      <c r="U59" s="58">
        <f t="shared" si="20"/>
        <v>0</v>
      </c>
      <c r="V59" s="57">
        <f t="shared" si="21"/>
        <v>0</v>
      </c>
      <c r="W59" s="58">
        <f t="shared" si="22"/>
        <v>0</v>
      </c>
    </row>
    <row r="60" spans="1:23" x14ac:dyDescent="0.2">
      <c r="A60" s="49" t="str">
        <f>IF(ISNA(VLOOKUP($B60,SALES!$A72:$AR89,14,0)),"",VLOOKUP($B60,SALES!$A72:$AR89,14,0))</f>
        <v/>
      </c>
      <c r="B60" s="56"/>
      <c r="C60" s="49" t="str">
        <f>IF(ISNA(VLOOKUP($B60,SALES!$A72:$AR89,4,0)),"",VLOOKUP($B60,SALES!$A72:$AR89,4,0))</f>
        <v/>
      </c>
      <c r="D60" s="49" t="str">
        <f>IF(ISNA(VLOOKUP($B60,SALES!$A72:$AR89,2,0)),"",VLOOKUP($B60,SALES!$A72:$AR89,2,0))</f>
        <v/>
      </c>
      <c r="E60" s="51" t="str">
        <f>IF(ISNA(VLOOKUP($B60,SALES!$A72:$AR89,3,0)),"",VLOOKUP($B60,SALES!$A72:$AR89,3,0))</f>
        <v/>
      </c>
      <c r="F60" s="86" t="str">
        <f>IF(ISNA(VLOOKUP($B60,SALES!$A72:$AR89,22,0)),"",VLOOKUP($B60,SALES!$A72:$AR89,22,0))</f>
        <v/>
      </c>
      <c r="G60" s="86" t="str">
        <f>IF(ISNA(VLOOKUP($B60,SALES!$A72:$AR89,23,0)),"",VLOOKUP($B60,SALES!$A72:$AR89,23,0))</f>
        <v/>
      </c>
      <c r="H60" s="52">
        <f t="shared" si="0"/>
        <v>0</v>
      </c>
      <c r="I60" s="52">
        <f t="shared" si="1"/>
        <v>0</v>
      </c>
      <c r="J60" s="52">
        <f t="shared" si="2"/>
        <v>0</v>
      </c>
      <c r="K60" s="52">
        <f t="shared" si="3"/>
        <v>0</v>
      </c>
      <c r="L60" s="52">
        <f t="shared" si="4"/>
        <v>0</v>
      </c>
      <c r="M60" s="52">
        <f t="shared" si="5"/>
        <v>0</v>
      </c>
      <c r="N60" s="52">
        <f t="shared" si="6"/>
        <v>0</v>
      </c>
      <c r="O60" s="52">
        <f t="shared" si="7"/>
        <v>0</v>
      </c>
      <c r="P60" s="52">
        <f t="shared" si="8"/>
        <v>0</v>
      </c>
      <c r="Q60" s="52">
        <f t="shared" si="9"/>
        <v>0</v>
      </c>
      <c r="R60" s="52">
        <f t="shared" si="10"/>
        <v>0</v>
      </c>
      <c r="S60" s="53">
        <f t="shared" si="11"/>
        <v>0</v>
      </c>
      <c r="T60" s="57">
        <f t="shared" si="13"/>
        <v>0</v>
      </c>
      <c r="U60" s="58">
        <f t="shared" si="20"/>
        <v>0</v>
      </c>
      <c r="V60" s="57">
        <f t="shared" si="21"/>
        <v>0</v>
      </c>
      <c r="W60" s="58">
        <f t="shared" si="22"/>
        <v>0</v>
      </c>
    </row>
    <row r="61" spans="1:23" x14ac:dyDescent="0.2">
      <c r="A61" s="49" t="str">
        <f>IF(ISNA(VLOOKUP($B61,SALES!$A73:$AR90,14,0)),"",VLOOKUP($B61,SALES!$A73:$AR90,14,0))</f>
        <v/>
      </c>
      <c r="B61" s="56"/>
      <c r="C61" s="49" t="str">
        <f>IF(ISNA(VLOOKUP($B61,SALES!$A73:$AR90,4,0)),"",VLOOKUP($B61,SALES!$A73:$AR90,4,0))</f>
        <v/>
      </c>
      <c r="D61" s="49" t="str">
        <f>IF(ISNA(VLOOKUP($B61,SALES!$A73:$AR90,2,0)),"",VLOOKUP($B61,SALES!$A73:$AR90,2,0))</f>
        <v/>
      </c>
      <c r="E61" s="51" t="str">
        <f>IF(ISNA(VLOOKUP($B61,SALES!$A73:$AR90,3,0)),"",VLOOKUP($B61,SALES!$A73:$AR90,3,0))</f>
        <v/>
      </c>
      <c r="F61" s="86" t="str">
        <f>IF(ISNA(VLOOKUP($B61,SALES!$A73:$AR90,22,0)),"",VLOOKUP($B61,SALES!$A73:$AR90,22,0))</f>
        <v/>
      </c>
      <c r="G61" s="86" t="str">
        <f>IF(ISNA(VLOOKUP($B61,SALES!$A73:$AR90,23,0)),"",VLOOKUP($B61,SALES!$A73:$AR90,23,0))</f>
        <v/>
      </c>
      <c r="H61" s="52">
        <f t="shared" si="0"/>
        <v>0</v>
      </c>
      <c r="I61" s="52">
        <f t="shared" si="1"/>
        <v>0</v>
      </c>
      <c r="J61" s="52">
        <f t="shared" si="2"/>
        <v>0</v>
      </c>
      <c r="K61" s="52">
        <f t="shared" si="3"/>
        <v>0</v>
      </c>
      <c r="L61" s="52">
        <f t="shared" si="4"/>
        <v>0</v>
      </c>
      <c r="M61" s="52">
        <f t="shared" si="5"/>
        <v>0</v>
      </c>
      <c r="N61" s="52">
        <f t="shared" si="6"/>
        <v>0</v>
      </c>
      <c r="O61" s="52">
        <f t="shared" si="7"/>
        <v>0</v>
      </c>
      <c r="P61" s="52">
        <f t="shared" si="8"/>
        <v>0</v>
      </c>
      <c r="Q61" s="52">
        <f t="shared" si="9"/>
        <v>0</v>
      </c>
      <c r="R61" s="52">
        <f t="shared" si="10"/>
        <v>0</v>
      </c>
      <c r="S61" s="53">
        <f t="shared" si="11"/>
        <v>0</v>
      </c>
      <c r="T61" s="57">
        <f t="shared" si="13"/>
        <v>0</v>
      </c>
      <c r="U61" s="58">
        <f t="shared" si="20"/>
        <v>0</v>
      </c>
      <c r="V61" s="57">
        <f t="shared" si="21"/>
        <v>0</v>
      </c>
      <c r="W61" s="58">
        <f t="shared" si="22"/>
        <v>0</v>
      </c>
    </row>
    <row r="62" spans="1:23" x14ac:dyDescent="0.2">
      <c r="A62" s="49" t="str">
        <f>IF(ISNA(VLOOKUP($B62,SALES!$A74:$AR91,14,0)),"",VLOOKUP($B62,SALES!$A74:$AR91,14,0))</f>
        <v/>
      </c>
      <c r="B62" s="56"/>
      <c r="C62" s="49" t="str">
        <f>IF(ISNA(VLOOKUP($B62,SALES!$A74:$AR91,4,0)),"",VLOOKUP($B62,SALES!$A74:$AR91,4,0))</f>
        <v/>
      </c>
      <c r="D62" s="49" t="str">
        <f>IF(ISNA(VLOOKUP($B62,SALES!$A74:$AR91,2,0)),"",VLOOKUP($B62,SALES!$A74:$AR91,2,0))</f>
        <v/>
      </c>
      <c r="E62" s="51" t="str">
        <f>IF(ISNA(VLOOKUP($B62,SALES!$A74:$AR91,3,0)),"",VLOOKUP($B62,SALES!$A74:$AR91,3,0))</f>
        <v/>
      </c>
      <c r="F62" s="86" t="str">
        <f>IF(ISNA(VLOOKUP($B62,SALES!$A74:$AR91,22,0)),"",VLOOKUP($B62,SALES!$A74:$AR91,22,0))</f>
        <v/>
      </c>
      <c r="G62" s="86" t="str">
        <f>IF(ISNA(VLOOKUP($B62,SALES!$A74:$AR91,23,0)),"",VLOOKUP($B62,SALES!$A74:$AR91,23,0))</f>
        <v/>
      </c>
      <c r="H62" s="52">
        <f t="shared" si="0"/>
        <v>0</v>
      </c>
      <c r="I62" s="52">
        <f t="shared" si="1"/>
        <v>0</v>
      </c>
      <c r="J62" s="52">
        <f t="shared" si="2"/>
        <v>0</v>
      </c>
      <c r="K62" s="52">
        <f t="shared" si="3"/>
        <v>0</v>
      </c>
      <c r="L62" s="52">
        <f t="shared" si="4"/>
        <v>0</v>
      </c>
      <c r="M62" s="52">
        <f t="shared" si="5"/>
        <v>0</v>
      </c>
      <c r="N62" s="52">
        <f t="shared" si="6"/>
        <v>0</v>
      </c>
      <c r="O62" s="52">
        <f t="shared" si="7"/>
        <v>0</v>
      </c>
      <c r="P62" s="52">
        <f t="shared" si="8"/>
        <v>0</v>
      </c>
      <c r="Q62" s="52">
        <f t="shared" si="9"/>
        <v>0</v>
      </c>
      <c r="R62" s="52">
        <f t="shared" si="10"/>
        <v>0</v>
      </c>
      <c r="S62" s="53">
        <f t="shared" si="11"/>
        <v>0</v>
      </c>
      <c r="T62" s="57">
        <f t="shared" si="13"/>
        <v>0</v>
      </c>
      <c r="U62" s="58">
        <f t="shared" si="20"/>
        <v>0</v>
      </c>
      <c r="V62" s="57">
        <f t="shared" si="21"/>
        <v>0</v>
      </c>
      <c r="W62" s="58">
        <f t="shared" si="22"/>
        <v>0</v>
      </c>
    </row>
    <row r="63" spans="1:23" x14ac:dyDescent="0.2">
      <c r="A63" s="49" t="str">
        <f>IF(ISNA(VLOOKUP($B63,SALES!$A75:$AR92,14,0)),"",VLOOKUP($B63,SALES!$A75:$AR92,14,0))</f>
        <v/>
      </c>
      <c r="B63" s="56"/>
      <c r="C63" s="49" t="str">
        <f>IF(ISNA(VLOOKUP($B63,SALES!$A75:$AR92,4,0)),"",VLOOKUP($B63,SALES!$A75:$AR92,4,0))</f>
        <v/>
      </c>
      <c r="D63" s="49" t="str">
        <f>IF(ISNA(VLOOKUP($B63,SALES!$A75:$AR92,2,0)),"",VLOOKUP($B63,SALES!$A75:$AR92,2,0))</f>
        <v/>
      </c>
      <c r="E63" s="51" t="str">
        <f>IF(ISNA(VLOOKUP($B63,SALES!$A75:$AR92,3,0)),"",VLOOKUP($B63,SALES!$A75:$AR92,3,0))</f>
        <v/>
      </c>
      <c r="F63" s="86" t="str">
        <f>IF(ISNA(VLOOKUP($B63,SALES!$A75:$AR92,22,0)),"",VLOOKUP($B63,SALES!$A75:$AR92,22,0))</f>
        <v/>
      </c>
      <c r="G63" s="86" t="str">
        <f>IF(ISNA(VLOOKUP($B63,SALES!$A75:$AR92,23,0)),"",VLOOKUP($B63,SALES!$A75:$AR92,23,0))</f>
        <v/>
      </c>
      <c r="H63" s="52">
        <f t="shared" si="0"/>
        <v>0</v>
      </c>
      <c r="I63" s="52">
        <f t="shared" si="1"/>
        <v>0</v>
      </c>
      <c r="J63" s="52">
        <f t="shared" si="2"/>
        <v>0</v>
      </c>
      <c r="K63" s="52">
        <f t="shared" si="3"/>
        <v>0</v>
      </c>
      <c r="L63" s="52">
        <f t="shared" si="4"/>
        <v>0</v>
      </c>
      <c r="M63" s="52">
        <f t="shared" si="5"/>
        <v>0</v>
      </c>
      <c r="N63" s="52">
        <f t="shared" si="6"/>
        <v>0</v>
      </c>
      <c r="O63" s="52">
        <f t="shared" si="7"/>
        <v>0</v>
      </c>
      <c r="P63" s="52">
        <f t="shared" si="8"/>
        <v>0</v>
      </c>
      <c r="Q63" s="52">
        <f t="shared" si="9"/>
        <v>0</v>
      </c>
      <c r="R63" s="52">
        <f t="shared" si="10"/>
        <v>0</v>
      </c>
      <c r="S63" s="53">
        <f t="shared" si="11"/>
        <v>0</v>
      </c>
      <c r="T63" s="57">
        <f t="shared" si="13"/>
        <v>0</v>
      </c>
      <c r="U63" s="58">
        <f t="shared" si="20"/>
        <v>0</v>
      </c>
      <c r="V63" s="57">
        <f t="shared" si="21"/>
        <v>0</v>
      </c>
      <c r="W63" s="58">
        <f t="shared" si="22"/>
        <v>0</v>
      </c>
    </row>
    <row r="64" spans="1:23" x14ac:dyDescent="0.2">
      <c r="A64" s="49" t="str">
        <f>IF(ISNA(VLOOKUP($B64,SALES!$A76:$AR93,14,0)),"",VLOOKUP($B64,SALES!$A76:$AR93,14,0))</f>
        <v/>
      </c>
      <c r="B64" s="56"/>
      <c r="C64" s="49" t="str">
        <f>IF(ISNA(VLOOKUP($B64,SALES!$A76:$AR93,4,0)),"",VLOOKUP($B64,SALES!$A76:$AR93,4,0))</f>
        <v/>
      </c>
      <c r="D64" s="49" t="str">
        <f>IF(ISNA(VLOOKUP($B64,SALES!$A76:$AR93,2,0)),"",VLOOKUP($B64,SALES!$A76:$AR93,2,0))</f>
        <v/>
      </c>
      <c r="E64" s="51" t="str">
        <f>IF(ISNA(VLOOKUP($B64,SALES!$A76:$AR93,3,0)),"",VLOOKUP($B64,SALES!$A76:$AR93,3,0))</f>
        <v/>
      </c>
      <c r="F64" s="86" t="str">
        <f>IF(ISNA(VLOOKUP($B64,SALES!$A76:$AR93,22,0)),"",VLOOKUP($B64,SALES!$A76:$AR93,22,0))</f>
        <v/>
      </c>
      <c r="G64" s="86" t="str">
        <f>IF(ISNA(VLOOKUP($B64,SALES!$A76:$AR93,23,0)),"",VLOOKUP($B64,SALES!$A76:$AR93,23,0))</f>
        <v/>
      </c>
      <c r="H64" s="52">
        <f t="shared" si="0"/>
        <v>0</v>
      </c>
      <c r="I64" s="52">
        <f t="shared" si="1"/>
        <v>0</v>
      </c>
      <c r="J64" s="52">
        <f t="shared" si="2"/>
        <v>0</v>
      </c>
      <c r="K64" s="52">
        <f t="shared" si="3"/>
        <v>0</v>
      </c>
      <c r="L64" s="52">
        <f t="shared" si="4"/>
        <v>0</v>
      </c>
      <c r="M64" s="52">
        <f t="shared" si="5"/>
        <v>0</v>
      </c>
      <c r="N64" s="52">
        <f t="shared" si="6"/>
        <v>0</v>
      </c>
      <c r="O64" s="52">
        <f t="shared" si="7"/>
        <v>0</v>
      </c>
      <c r="P64" s="52">
        <f t="shared" si="8"/>
        <v>0</v>
      </c>
      <c r="Q64" s="52">
        <f t="shared" si="9"/>
        <v>0</v>
      </c>
      <c r="R64" s="52">
        <f t="shared" si="10"/>
        <v>0</v>
      </c>
      <c r="S64" s="53">
        <f t="shared" si="11"/>
        <v>0</v>
      </c>
      <c r="T64" s="57">
        <f t="shared" si="13"/>
        <v>0</v>
      </c>
      <c r="U64" s="58">
        <f t="shared" si="20"/>
        <v>0</v>
      </c>
      <c r="V64" s="57">
        <f t="shared" si="21"/>
        <v>0</v>
      </c>
      <c r="W64" s="58">
        <f t="shared" si="22"/>
        <v>0</v>
      </c>
    </row>
    <row r="65" spans="1:23" x14ac:dyDescent="0.2">
      <c r="A65" s="49" t="str">
        <f>IF(ISNA(VLOOKUP($B65,SALES!$A77:$AR94,14,0)),"",VLOOKUP($B65,SALES!$A77:$AR94,14,0))</f>
        <v/>
      </c>
      <c r="B65" s="56"/>
      <c r="C65" s="49" t="str">
        <f>IF(ISNA(VLOOKUP($B65,SALES!$A77:$AR94,4,0)),"",VLOOKUP($B65,SALES!$A77:$AR94,4,0))</f>
        <v/>
      </c>
      <c r="D65" s="49" t="str">
        <f>IF(ISNA(VLOOKUP($B65,SALES!$A77:$AR94,2,0)),"",VLOOKUP($B65,SALES!$A77:$AR94,2,0))</f>
        <v/>
      </c>
      <c r="E65" s="51" t="str">
        <f>IF(ISNA(VLOOKUP($B65,SALES!$A77:$AR94,3,0)),"",VLOOKUP($B65,SALES!$A77:$AR94,3,0))</f>
        <v/>
      </c>
      <c r="F65" s="86" t="str">
        <f>IF(ISNA(VLOOKUP($B65,SALES!$A77:$AR94,22,0)),"",VLOOKUP($B65,SALES!$A77:$AR94,22,0))</f>
        <v/>
      </c>
      <c r="G65" s="86" t="str">
        <f>IF(ISNA(VLOOKUP($B65,SALES!$A77:$AR94,23,0)),"",VLOOKUP($B65,SALES!$A77:$AR94,23,0))</f>
        <v/>
      </c>
      <c r="H65" s="52">
        <f t="shared" si="0"/>
        <v>0</v>
      </c>
      <c r="I65" s="52">
        <f t="shared" si="1"/>
        <v>0</v>
      </c>
      <c r="J65" s="52">
        <f t="shared" si="2"/>
        <v>0</v>
      </c>
      <c r="K65" s="52">
        <f t="shared" si="3"/>
        <v>0</v>
      </c>
      <c r="L65" s="52">
        <f t="shared" si="4"/>
        <v>0</v>
      </c>
      <c r="M65" s="52">
        <f t="shared" si="5"/>
        <v>0</v>
      </c>
      <c r="N65" s="52">
        <f t="shared" si="6"/>
        <v>0</v>
      </c>
      <c r="O65" s="52">
        <f t="shared" si="7"/>
        <v>0</v>
      </c>
      <c r="P65" s="52">
        <f t="shared" si="8"/>
        <v>0</v>
      </c>
      <c r="Q65" s="52">
        <f t="shared" si="9"/>
        <v>0</v>
      </c>
      <c r="R65" s="52">
        <f t="shared" si="10"/>
        <v>0</v>
      </c>
      <c r="S65" s="53">
        <f t="shared" si="11"/>
        <v>0</v>
      </c>
      <c r="T65" s="57">
        <f t="shared" si="13"/>
        <v>0</v>
      </c>
      <c r="U65" s="58">
        <f t="shared" si="20"/>
        <v>0</v>
      </c>
      <c r="V65" s="57">
        <f t="shared" si="21"/>
        <v>0</v>
      </c>
      <c r="W65" s="58">
        <f t="shared" si="22"/>
        <v>0</v>
      </c>
    </row>
    <row r="66" spans="1:23" x14ac:dyDescent="0.2">
      <c r="A66" s="49" t="str">
        <f>IF(ISNA(VLOOKUP($B66,SALES!$A78:$AR95,14,0)),"",VLOOKUP($B66,SALES!$A78:$AR95,14,0))</f>
        <v/>
      </c>
      <c r="B66" s="56"/>
      <c r="C66" s="49" t="str">
        <f>IF(ISNA(VLOOKUP($B66,SALES!$A78:$AR95,4,0)),"",VLOOKUP($B66,SALES!$A78:$AR95,4,0))</f>
        <v/>
      </c>
      <c r="D66" s="49" t="str">
        <f>IF(ISNA(VLOOKUP($B66,SALES!$A78:$AR95,2,0)),"",VLOOKUP($B66,SALES!$A78:$AR95,2,0))</f>
        <v/>
      </c>
      <c r="E66" s="51" t="str">
        <f>IF(ISNA(VLOOKUP($B66,SALES!$A78:$AR95,3,0)),"",VLOOKUP($B66,SALES!$A78:$AR95,3,0))</f>
        <v/>
      </c>
      <c r="F66" s="86" t="str">
        <f>IF(ISNA(VLOOKUP($B66,SALES!$A78:$AR95,22,0)),"",VLOOKUP($B66,SALES!$A78:$AR95,22,0))</f>
        <v/>
      </c>
      <c r="G66" s="86" t="str">
        <f>IF(ISNA(VLOOKUP($B66,SALES!$A78:$AR95,23,0)),"",VLOOKUP($B66,SALES!$A78:$AR95,23,0))</f>
        <v/>
      </c>
      <c r="H66" s="52">
        <f t="shared" si="0"/>
        <v>0</v>
      </c>
      <c r="I66" s="52">
        <f t="shared" si="1"/>
        <v>0</v>
      </c>
      <c r="J66" s="52">
        <f t="shared" si="2"/>
        <v>0</v>
      </c>
      <c r="K66" s="52">
        <f t="shared" si="3"/>
        <v>0</v>
      </c>
      <c r="L66" s="52">
        <f t="shared" si="4"/>
        <v>0</v>
      </c>
      <c r="M66" s="52">
        <f t="shared" si="5"/>
        <v>0</v>
      </c>
      <c r="N66" s="52">
        <f t="shared" si="6"/>
        <v>0</v>
      </c>
      <c r="O66" s="52">
        <f t="shared" si="7"/>
        <v>0</v>
      </c>
      <c r="P66" s="52">
        <f t="shared" si="8"/>
        <v>0</v>
      </c>
      <c r="Q66" s="52">
        <f t="shared" si="9"/>
        <v>0</v>
      </c>
      <c r="R66" s="52">
        <f t="shared" si="10"/>
        <v>0</v>
      </c>
      <c r="S66" s="53">
        <f t="shared" si="11"/>
        <v>0</v>
      </c>
      <c r="T66" s="57">
        <f t="shared" si="13"/>
        <v>0</v>
      </c>
      <c r="U66" s="58">
        <f t="shared" si="20"/>
        <v>0</v>
      </c>
      <c r="V66" s="57">
        <f t="shared" si="21"/>
        <v>0</v>
      </c>
      <c r="W66" s="58">
        <f t="shared" si="22"/>
        <v>0</v>
      </c>
    </row>
    <row r="67" spans="1:23" x14ac:dyDescent="0.2">
      <c r="A67" s="49" t="str">
        <f>IF(ISNA(VLOOKUP($B67,SALES!$A79:$AR96,14,0)),"",VLOOKUP($B67,SALES!$A79:$AR96,14,0))</f>
        <v/>
      </c>
      <c r="B67" s="56"/>
      <c r="C67" s="49" t="str">
        <f>IF(ISNA(VLOOKUP($B67,SALES!$A79:$AR96,4,0)),"",VLOOKUP($B67,SALES!$A79:$AR96,4,0))</f>
        <v/>
      </c>
      <c r="D67" s="49" t="str">
        <f>IF(ISNA(VLOOKUP($B67,SALES!$A79:$AR96,2,0)),"",VLOOKUP($B67,SALES!$A79:$AR96,2,0))</f>
        <v/>
      </c>
      <c r="E67" s="51" t="str">
        <f>IF(ISNA(VLOOKUP($B67,SALES!$A79:$AR96,3,0)),"",VLOOKUP($B67,SALES!$A79:$AR96,3,0))</f>
        <v/>
      </c>
      <c r="F67" s="86" t="str">
        <f>IF(ISNA(VLOOKUP($B67,SALES!$A79:$AR96,22,0)),"",VLOOKUP($B67,SALES!$A79:$AR96,22,0))</f>
        <v/>
      </c>
      <c r="G67" s="86" t="str">
        <f>IF(ISNA(VLOOKUP($B67,SALES!$A79:$AR96,23,0)),"",VLOOKUP($B67,SALES!$A79:$AR96,23,0))</f>
        <v/>
      </c>
      <c r="H67" s="52">
        <f t="shared" si="0"/>
        <v>0</v>
      </c>
      <c r="I67" s="52">
        <f t="shared" si="1"/>
        <v>0</v>
      </c>
      <c r="J67" s="52">
        <f t="shared" si="2"/>
        <v>0</v>
      </c>
      <c r="K67" s="52">
        <f t="shared" si="3"/>
        <v>0</v>
      </c>
      <c r="L67" s="52">
        <f t="shared" si="4"/>
        <v>0</v>
      </c>
      <c r="M67" s="52">
        <f t="shared" si="5"/>
        <v>0</v>
      </c>
      <c r="N67" s="52">
        <f t="shared" si="6"/>
        <v>0</v>
      </c>
      <c r="O67" s="52">
        <f t="shared" si="7"/>
        <v>0</v>
      </c>
      <c r="P67" s="52">
        <f t="shared" si="8"/>
        <v>0</v>
      </c>
      <c r="Q67" s="52">
        <f t="shared" si="9"/>
        <v>0</v>
      </c>
      <c r="R67" s="52">
        <f t="shared" si="10"/>
        <v>0</v>
      </c>
      <c r="S67" s="53">
        <f t="shared" si="11"/>
        <v>0</v>
      </c>
      <c r="T67" s="57">
        <f t="shared" si="13"/>
        <v>0</v>
      </c>
      <c r="U67" s="58">
        <f t="shared" si="12"/>
        <v>0</v>
      </c>
      <c r="V67" s="57">
        <f t="shared" si="14"/>
        <v>0</v>
      </c>
      <c r="W67" s="58">
        <f t="shared" si="15"/>
        <v>0</v>
      </c>
    </row>
    <row r="68" spans="1:23" x14ac:dyDescent="0.2">
      <c r="A68" s="49" t="str">
        <f>IF(ISNA(VLOOKUP($B68,SALES!$A80:$AR97,14,0)),"",VLOOKUP($B68,SALES!$A80:$AR97,14,0))</f>
        <v/>
      </c>
      <c r="B68" s="56"/>
      <c r="C68" s="49" t="str">
        <f>IF(ISNA(VLOOKUP($B68,SALES!$A80:$AR97,4,0)),"",VLOOKUP($B68,SALES!$A80:$AR97,4,0))</f>
        <v/>
      </c>
      <c r="D68" s="49" t="str">
        <f>IF(ISNA(VLOOKUP($B68,SALES!$A80:$AR97,2,0)),"",VLOOKUP($B68,SALES!$A80:$AR97,2,0))</f>
        <v/>
      </c>
      <c r="E68" s="51" t="str">
        <f>IF(ISNA(VLOOKUP($B68,SALES!$A80:$AR97,3,0)),"",VLOOKUP($B68,SALES!$A80:$AR97,3,0))</f>
        <v/>
      </c>
      <c r="F68" s="86" t="str">
        <f>IF(ISNA(VLOOKUP($B68,SALES!$A80:$AR97,22,0)),"",VLOOKUP($B68,SALES!$A80:$AR97,22,0))</f>
        <v/>
      </c>
      <c r="G68" s="86" t="str">
        <f>IF(ISNA(VLOOKUP($B68,SALES!$A80:$AR97,23,0)),"",VLOOKUP($B68,SALES!$A80:$AR97,23,0))</f>
        <v/>
      </c>
      <c r="H68" s="52">
        <f t="shared" si="0"/>
        <v>0</v>
      </c>
      <c r="I68" s="52">
        <f t="shared" si="1"/>
        <v>0</v>
      </c>
      <c r="J68" s="52">
        <f t="shared" si="2"/>
        <v>0</v>
      </c>
      <c r="K68" s="52">
        <f t="shared" si="3"/>
        <v>0</v>
      </c>
      <c r="L68" s="52">
        <f t="shared" si="4"/>
        <v>0</v>
      </c>
      <c r="M68" s="52">
        <f t="shared" si="5"/>
        <v>0</v>
      </c>
      <c r="N68" s="52">
        <f t="shared" si="6"/>
        <v>0</v>
      </c>
      <c r="O68" s="52">
        <f t="shared" si="7"/>
        <v>0</v>
      </c>
      <c r="P68" s="52">
        <f t="shared" si="8"/>
        <v>0</v>
      </c>
      <c r="Q68" s="52">
        <f t="shared" si="9"/>
        <v>0</v>
      </c>
      <c r="R68" s="52">
        <f t="shared" si="10"/>
        <v>0</v>
      </c>
      <c r="S68" s="53">
        <f t="shared" si="11"/>
        <v>0</v>
      </c>
      <c r="T68" s="57">
        <f t="shared" si="13"/>
        <v>0</v>
      </c>
      <c r="U68" s="58">
        <f t="shared" si="12"/>
        <v>0</v>
      </c>
      <c r="V68" s="57">
        <f>ROUND(T68*12%,0)</f>
        <v>0</v>
      </c>
      <c r="W68" s="58">
        <f t="shared" si="15"/>
        <v>0</v>
      </c>
    </row>
    <row r="69" spans="1:23" x14ac:dyDescent="0.2">
      <c r="A69" s="49" t="str">
        <f>IF(ISNA(VLOOKUP($B69,SALES!$A81:$AR98,14,0)),"",VLOOKUP($B69,SALES!$A81:$AR98,14,0))</f>
        <v/>
      </c>
      <c r="B69" s="56"/>
      <c r="C69" s="49" t="str">
        <f>IF(ISNA(VLOOKUP($B69,SALES!$A81:$AR98,4,0)),"",VLOOKUP($B69,SALES!$A81:$AR98,4,0))</f>
        <v/>
      </c>
      <c r="D69" s="49" t="str">
        <f>IF(ISNA(VLOOKUP($B69,SALES!$A81:$AR98,2,0)),"",VLOOKUP($B69,SALES!$A81:$AR98,2,0))</f>
        <v/>
      </c>
      <c r="E69" s="51" t="str">
        <f>IF(ISNA(VLOOKUP($B69,SALES!$A81:$AR98,3,0)),"",VLOOKUP($B69,SALES!$A81:$AR98,3,0))</f>
        <v/>
      </c>
      <c r="F69" s="86" t="str">
        <f>IF(ISNA(VLOOKUP($B69,SALES!$A81:$AR98,22,0)),"",VLOOKUP($B69,SALES!$A81:$AR98,22,0))</f>
        <v/>
      </c>
      <c r="G69" s="86" t="str">
        <f>IF(ISNA(VLOOKUP($B69,SALES!$A81:$AR98,23,0)),"",VLOOKUP($B69,SALES!$A81:$AR98,23,0))</f>
        <v/>
      </c>
      <c r="H69" s="52">
        <f t="shared" si="0"/>
        <v>0</v>
      </c>
      <c r="I69" s="52">
        <f t="shared" si="1"/>
        <v>0</v>
      </c>
      <c r="J69" s="52">
        <f t="shared" si="2"/>
        <v>0</v>
      </c>
      <c r="K69" s="52">
        <f t="shared" si="3"/>
        <v>0</v>
      </c>
      <c r="L69" s="52">
        <f t="shared" si="4"/>
        <v>0</v>
      </c>
      <c r="M69" s="52">
        <f t="shared" si="5"/>
        <v>0</v>
      </c>
      <c r="N69" s="52">
        <f t="shared" si="6"/>
        <v>0</v>
      </c>
      <c r="O69" s="52">
        <f t="shared" si="7"/>
        <v>0</v>
      </c>
      <c r="P69" s="52">
        <f t="shared" si="8"/>
        <v>0</v>
      </c>
      <c r="Q69" s="52">
        <f t="shared" si="9"/>
        <v>0</v>
      </c>
      <c r="R69" s="52">
        <f t="shared" si="10"/>
        <v>0</v>
      </c>
      <c r="S69" s="53">
        <f t="shared" si="11"/>
        <v>0</v>
      </c>
      <c r="T69" s="57">
        <f t="shared" si="13"/>
        <v>0</v>
      </c>
      <c r="U69" s="58">
        <f t="shared" si="12"/>
        <v>0</v>
      </c>
      <c r="V69" s="57">
        <f t="shared" si="14"/>
        <v>0</v>
      </c>
      <c r="W69" s="58">
        <f t="shared" si="15"/>
        <v>0</v>
      </c>
    </row>
    <row r="70" spans="1:23" x14ac:dyDescent="0.2">
      <c r="A70" s="49" t="str">
        <f>IF(ISNA(VLOOKUP($B70,SALES!$A82:$AR99,14,0)),"",VLOOKUP($B70,SALES!$A82:$AR99,14,0))</f>
        <v/>
      </c>
      <c r="B70" s="56"/>
      <c r="C70" s="49" t="str">
        <f>IF(ISNA(VLOOKUP($B70,SALES!$A82:$AR99,4,0)),"",VLOOKUP($B70,SALES!$A82:$AR99,4,0))</f>
        <v/>
      </c>
      <c r="D70" s="49" t="str">
        <f>IF(ISNA(VLOOKUP($B70,SALES!$A82:$AR99,2,0)),"",VLOOKUP($B70,SALES!$A82:$AR99,2,0))</f>
        <v/>
      </c>
      <c r="E70" s="51" t="str">
        <f>IF(ISNA(VLOOKUP($B70,SALES!$A82:$AR99,3,0)),"",VLOOKUP($B70,SALES!$A82:$AR99,3,0))</f>
        <v/>
      </c>
      <c r="F70" s="86" t="str">
        <f>IF(ISNA(VLOOKUP($B70,SALES!$A82:$AR99,22,0)),"",VLOOKUP($B70,SALES!$A82:$AR99,22,0))</f>
        <v/>
      </c>
      <c r="G70" s="86" t="str">
        <f>IF(ISNA(VLOOKUP($B70,SALES!$A82:$AR99,23,0)),"",VLOOKUP($B70,SALES!$A82:$AR99,23,0))</f>
        <v/>
      </c>
      <c r="H70" s="52">
        <f t="shared" si="0"/>
        <v>0</v>
      </c>
      <c r="I70" s="52">
        <f t="shared" si="1"/>
        <v>0</v>
      </c>
      <c r="J70" s="52">
        <f t="shared" si="2"/>
        <v>0</v>
      </c>
      <c r="K70" s="52">
        <f t="shared" si="3"/>
        <v>0</v>
      </c>
      <c r="L70" s="52">
        <f t="shared" si="4"/>
        <v>0</v>
      </c>
      <c r="M70" s="52">
        <f t="shared" si="5"/>
        <v>0</v>
      </c>
      <c r="N70" s="52">
        <f t="shared" si="6"/>
        <v>0</v>
      </c>
      <c r="O70" s="52">
        <f t="shared" si="7"/>
        <v>0</v>
      </c>
      <c r="P70" s="52">
        <f t="shared" si="8"/>
        <v>0</v>
      </c>
      <c r="Q70" s="52">
        <f t="shared" si="9"/>
        <v>0</v>
      </c>
      <c r="R70" s="52">
        <f t="shared" si="10"/>
        <v>0</v>
      </c>
      <c r="S70" s="53">
        <f t="shared" si="11"/>
        <v>0</v>
      </c>
      <c r="T70" s="57">
        <f t="shared" si="13"/>
        <v>0</v>
      </c>
      <c r="U70" s="58">
        <f t="shared" si="12"/>
        <v>0</v>
      </c>
      <c r="V70" s="57">
        <f t="shared" si="14"/>
        <v>0</v>
      </c>
      <c r="W70" s="58">
        <f t="shared" si="15"/>
        <v>0</v>
      </c>
    </row>
    <row r="71" spans="1:23" x14ac:dyDescent="0.2">
      <c r="A71" s="49" t="str">
        <f>IF(ISNA(VLOOKUP($B71,SALES!$A83:$AR100,14,0)),"",VLOOKUP($B71,SALES!$A83:$AR100,14,0))</f>
        <v/>
      </c>
      <c r="B71" s="56"/>
      <c r="C71" s="49" t="str">
        <f>IF(ISNA(VLOOKUP($B71,SALES!$A83:$AR100,4,0)),"",VLOOKUP($B71,SALES!$A83:$AR100,4,0))</f>
        <v/>
      </c>
      <c r="D71" s="49" t="str">
        <f>IF(ISNA(VLOOKUP($B71,SALES!$A83:$AR100,2,0)),"",VLOOKUP($B71,SALES!$A83:$AR100,2,0))</f>
        <v/>
      </c>
      <c r="E71" s="51" t="str">
        <f>IF(ISNA(VLOOKUP($B71,SALES!$A83:$AR100,3,0)),"",VLOOKUP($B71,SALES!$A83:$AR100,3,0))</f>
        <v/>
      </c>
      <c r="F71" s="86" t="str">
        <f>IF(ISNA(VLOOKUP($B71,SALES!$A83:$AR100,22,0)),"",VLOOKUP($B71,SALES!$A83:$AR100,22,0))</f>
        <v/>
      </c>
      <c r="G71" s="86" t="str">
        <f>IF(ISNA(VLOOKUP($B71,SALES!$A83:$AR100,23,0)),"",VLOOKUP($B71,SALES!$A83:$AR100,23,0))</f>
        <v/>
      </c>
      <c r="H71" s="52">
        <f t="shared" si="0"/>
        <v>0</v>
      </c>
      <c r="I71" s="52">
        <f t="shared" si="1"/>
        <v>0</v>
      </c>
      <c r="J71" s="52">
        <f t="shared" si="2"/>
        <v>0</v>
      </c>
      <c r="K71" s="52">
        <f t="shared" si="3"/>
        <v>0</v>
      </c>
      <c r="L71" s="52">
        <f t="shared" si="4"/>
        <v>0</v>
      </c>
      <c r="M71" s="52">
        <f t="shared" si="5"/>
        <v>0</v>
      </c>
      <c r="N71" s="52">
        <f t="shared" si="6"/>
        <v>0</v>
      </c>
      <c r="O71" s="52">
        <f t="shared" si="7"/>
        <v>0</v>
      </c>
      <c r="P71" s="52">
        <f t="shared" si="8"/>
        <v>0</v>
      </c>
      <c r="Q71" s="52">
        <f t="shared" si="9"/>
        <v>0</v>
      </c>
      <c r="R71" s="52">
        <f t="shared" si="10"/>
        <v>0</v>
      </c>
      <c r="S71" s="53">
        <f t="shared" si="11"/>
        <v>0</v>
      </c>
      <c r="T71" s="57">
        <f t="shared" si="13"/>
        <v>0</v>
      </c>
      <c r="U71" s="58">
        <f t="shared" si="12"/>
        <v>0</v>
      </c>
      <c r="V71" s="57">
        <f t="shared" si="14"/>
        <v>0</v>
      </c>
      <c r="W71" s="58">
        <f t="shared" si="15"/>
        <v>0</v>
      </c>
    </row>
    <row r="72" spans="1:23" x14ac:dyDescent="0.2">
      <c r="A72" s="49" t="str">
        <f>IF(ISNA(VLOOKUP($B72,SALES!$A84:$AR101,14,0)),"",VLOOKUP($B72,SALES!$A84:$AR101,14,0))</f>
        <v/>
      </c>
      <c r="B72" s="56"/>
      <c r="C72" s="49" t="str">
        <f>IF(ISNA(VLOOKUP($B72,SALES!$A84:$AR101,4,0)),"",VLOOKUP($B72,SALES!$A84:$AR101,4,0))</f>
        <v/>
      </c>
      <c r="D72" s="49" t="str">
        <f>IF(ISNA(VLOOKUP($B72,SALES!$A84:$AR101,2,0)),"",VLOOKUP($B72,SALES!$A84:$AR101,2,0))</f>
        <v/>
      </c>
      <c r="E72" s="51" t="str">
        <f>IF(ISNA(VLOOKUP($B72,SALES!$A84:$AR101,3,0)),"",VLOOKUP($B72,SALES!$A84:$AR101,3,0))</f>
        <v/>
      </c>
      <c r="F72" s="86" t="str">
        <f>IF(ISNA(VLOOKUP($B72,SALES!$A84:$AR101,22,0)),"",VLOOKUP($B72,SALES!$A84:$AR101,22,0))</f>
        <v/>
      </c>
      <c r="G72" s="86" t="str">
        <f>IF(ISNA(VLOOKUP($B72,SALES!$A84:$AR101,23,0)),"",VLOOKUP($B72,SALES!$A84:$AR101,23,0))</f>
        <v/>
      </c>
      <c r="H72" s="52">
        <f t="shared" ref="H72:H124" si="23">IF($A72="APR",($F72+$G72),0)</f>
        <v>0</v>
      </c>
      <c r="I72" s="52">
        <f t="shared" ref="I72:I124" si="24">IF($A72="MAY",($F72+$G72),0)</f>
        <v>0</v>
      </c>
      <c r="J72" s="52">
        <f t="shared" ref="J72:J124" si="25">IF($A72="JUN",($F72+$G72),0)</f>
        <v>0</v>
      </c>
      <c r="K72" s="52">
        <f t="shared" ref="K72:K124" si="26">IF($A72="JUL",($F72+$G72),0)</f>
        <v>0</v>
      </c>
      <c r="L72" s="52">
        <f t="shared" ref="L72:L124" si="27">IF($A72="AUG",($F72+$G72),0)</f>
        <v>0</v>
      </c>
      <c r="M72" s="52">
        <f t="shared" ref="M72:M124" si="28">IF($A72="SEP",($F72+$G72),0)</f>
        <v>0</v>
      </c>
      <c r="N72" s="52">
        <f t="shared" ref="N72:N124" si="29">IF($A72="OCT",($F72+$G72),0)</f>
        <v>0</v>
      </c>
      <c r="O72" s="52">
        <f t="shared" ref="O72:O124" si="30">IF($A72="NOV",($F72+$G72),0)</f>
        <v>0</v>
      </c>
      <c r="P72" s="52">
        <f t="shared" ref="P72:P124" si="31">IF($A72="DEC",($F72+$G72),0)</f>
        <v>0</v>
      </c>
      <c r="Q72" s="52">
        <f t="shared" ref="Q72:Q124" si="32">IF($A72="JAN",($F72+$G72),0)</f>
        <v>0</v>
      </c>
      <c r="R72" s="52">
        <f t="shared" ref="R72:R124" si="33">IF($A72="FEB",($F72+$G72),0)</f>
        <v>0</v>
      </c>
      <c r="S72" s="53">
        <f t="shared" ref="S72:S124" si="34">IF($A72="MAR",($F72+$G72),0)</f>
        <v>0</v>
      </c>
      <c r="T72" s="57">
        <f t="shared" si="13"/>
        <v>0</v>
      </c>
      <c r="U72" s="58">
        <f t="shared" si="12"/>
        <v>0</v>
      </c>
      <c r="V72" s="57">
        <f t="shared" si="14"/>
        <v>0</v>
      </c>
      <c r="W72" s="58">
        <f t="shared" si="15"/>
        <v>0</v>
      </c>
    </row>
    <row r="73" spans="1:23" x14ac:dyDescent="0.2">
      <c r="A73" s="49" t="str">
        <f>IF(ISNA(VLOOKUP($B73,SALES!$A85:$AR102,14,0)),"",VLOOKUP($B73,SALES!$A85:$AR102,14,0))</f>
        <v/>
      </c>
      <c r="B73" s="56"/>
      <c r="C73" s="49" t="str">
        <f>IF(ISNA(VLOOKUP($B73,SALES!$A85:$AR102,4,0)),"",VLOOKUP($B73,SALES!$A85:$AR102,4,0))</f>
        <v/>
      </c>
      <c r="D73" s="49" t="str">
        <f>IF(ISNA(VLOOKUP($B73,SALES!$A85:$AR102,2,0)),"",VLOOKUP($B73,SALES!$A85:$AR102,2,0))</f>
        <v/>
      </c>
      <c r="E73" s="51" t="str">
        <f>IF(ISNA(VLOOKUP($B73,SALES!$A85:$AR102,3,0)),"",VLOOKUP($B73,SALES!$A85:$AR102,3,0))</f>
        <v/>
      </c>
      <c r="F73" s="86" t="str">
        <f>IF(ISNA(VLOOKUP($B73,SALES!$A85:$AR102,22,0)),"",VLOOKUP($B73,SALES!$A85:$AR102,22,0))</f>
        <v/>
      </c>
      <c r="G73" s="86" t="str">
        <f>IF(ISNA(VLOOKUP($B73,SALES!$A85:$AR102,23,0)),"",VLOOKUP($B73,SALES!$A85:$AR102,23,0))</f>
        <v/>
      </c>
      <c r="H73" s="52">
        <f t="shared" si="23"/>
        <v>0</v>
      </c>
      <c r="I73" s="52">
        <f t="shared" si="24"/>
        <v>0</v>
      </c>
      <c r="J73" s="52">
        <f t="shared" si="25"/>
        <v>0</v>
      </c>
      <c r="K73" s="52">
        <f t="shared" si="26"/>
        <v>0</v>
      </c>
      <c r="L73" s="52">
        <f t="shared" si="27"/>
        <v>0</v>
      </c>
      <c r="M73" s="52">
        <f t="shared" si="28"/>
        <v>0</v>
      </c>
      <c r="N73" s="52">
        <f t="shared" si="29"/>
        <v>0</v>
      </c>
      <c r="O73" s="52">
        <f t="shared" si="30"/>
        <v>0</v>
      </c>
      <c r="P73" s="52">
        <f t="shared" si="31"/>
        <v>0</v>
      </c>
      <c r="Q73" s="52">
        <f t="shared" si="32"/>
        <v>0</v>
      </c>
      <c r="R73" s="52">
        <f t="shared" si="33"/>
        <v>0</v>
      </c>
      <c r="S73" s="53">
        <f t="shared" si="34"/>
        <v>0</v>
      </c>
      <c r="T73" s="57">
        <f t="shared" ref="T73:T124" si="35">SUM(H73:S73)</f>
        <v>0</v>
      </c>
      <c r="U73" s="58">
        <f t="shared" si="12"/>
        <v>0</v>
      </c>
      <c r="V73" s="57">
        <f t="shared" si="14"/>
        <v>0</v>
      </c>
      <c r="W73" s="58">
        <f t="shared" si="15"/>
        <v>0</v>
      </c>
    </row>
    <row r="74" spans="1:23" x14ac:dyDescent="0.2">
      <c r="A74" s="49" t="str">
        <f>IF(ISNA(VLOOKUP($B74,SALES!$A86:$AR103,14,0)),"",VLOOKUP($B74,SALES!$A86:$AR103,14,0))</f>
        <v/>
      </c>
      <c r="B74" s="56"/>
      <c r="C74" s="49" t="str">
        <f>IF(ISNA(VLOOKUP($B74,SALES!$A86:$AR103,4,0)),"",VLOOKUP($B74,SALES!$A86:$AR103,4,0))</f>
        <v/>
      </c>
      <c r="D74" s="49" t="str">
        <f>IF(ISNA(VLOOKUP($B74,SALES!$A86:$AR103,2,0)),"",VLOOKUP($B74,SALES!$A86:$AR103,2,0))</f>
        <v/>
      </c>
      <c r="E74" s="51" t="str">
        <f>IF(ISNA(VLOOKUP($B74,SALES!$A86:$AR103,3,0)),"",VLOOKUP($B74,SALES!$A86:$AR103,3,0))</f>
        <v/>
      </c>
      <c r="F74" s="86" t="str">
        <f>IF(ISNA(VLOOKUP($B74,SALES!$A86:$AR103,22,0)),"",VLOOKUP($B74,SALES!$A86:$AR103,22,0))</f>
        <v/>
      </c>
      <c r="G74" s="86" t="str">
        <f>IF(ISNA(VLOOKUP($B74,SALES!$A86:$AR103,23,0)),"",VLOOKUP($B74,SALES!$A86:$AR103,23,0))</f>
        <v/>
      </c>
      <c r="H74" s="52">
        <f t="shared" si="23"/>
        <v>0</v>
      </c>
      <c r="I74" s="52">
        <f t="shared" si="24"/>
        <v>0</v>
      </c>
      <c r="J74" s="52">
        <f t="shared" si="25"/>
        <v>0</v>
      </c>
      <c r="K74" s="52">
        <f t="shared" si="26"/>
        <v>0</v>
      </c>
      <c r="L74" s="52">
        <f t="shared" si="27"/>
        <v>0</v>
      </c>
      <c r="M74" s="52">
        <f t="shared" si="28"/>
        <v>0</v>
      </c>
      <c r="N74" s="52">
        <f t="shared" si="29"/>
        <v>0</v>
      </c>
      <c r="O74" s="52">
        <f t="shared" si="30"/>
        <v>0</v>
      </c>
      <c r="P74" s="52">
        <f t="shared" si="31"/>
        <v>0</v>
      </c>
      <c r="Q74" s="52">
        <f t="shared" si="32"/>
        <v>0</v>
      </c>
      <c r="R74" s="52">
        <f t="shared" si="33"/>
        <v>0</v>
      </c>
      <c r="S74" s="53">
        <f t="shared" si="34"/>
        <v>0</v>
      </c>
      <c r="T74" s="57">
        <f t="shared" si="35"/>
        <v>0</v>
      </c>
      <c r="U74" s="58">
        <f t="shared" si="12"/>
        <v>0</v>
      </c>
      <c r="V74" s="57">
        <f t="shared" si="14"/>
        <v>0</v>
      </c>
      <c r="W74" s="58">
        <f t="shared" si="15"/>
        <v>0</v>
      </c>
    </row>
    <row r="75" spans="1:23" x14ac:dyDescent="0.2">
      <c r="A75" s="49" t="str">
        <f>IF(ISNA(VLOOKUP($B75,SALES!$A87:$AR104,14,0)),"",VLOOKUP($B75,SALES!$A87:$AR104,14,0))</f>
        <v/>
      </c>
      <c r="B75" s="56"/>
      <c r="C75" s="49" t="str">
        <f>IF(ISNA(VLOOKUP($B75,SALES!$A87:$AR104,4,0)),"",VLOOKUP($B75,SALES!$A87:$AR104,4,0))</f>
        <v/>
      </c>
      <c r="D75" s="49" t="str">
        <f>IF(ISNA(VLOOKUP($B75,SALES!$A87:$AR104,2,0)),"",VLOOKUP($B75,SALES!$A87:$AR104,2,0))</f>
        <v/>
      </c>
      <c r="E75" s="51" t="str">
        <f>IF(ISNA(VLOOKUP($B75,SALES!$A87:$AR104,3,0)),"",VLOOKUP($B75,SALES!$A87:$AR104,3,0))</f>
        <v/>
      </c>
      <c r="F75" s="86" t="str">
        <f>IF(ISNA(VLOOKUP($B75,SALES!$A87:$AR104,22,0)),"",VLOOKUP($B75,SALES!$A87:$AR104,22,0))</f>
        <v/>
      </c>
      <c r="G75" s="86" t="str">
        <f>IF(ISNA(VLOOKUP($B75,SALES!$A87:$AR104,23,0)),"",VLOOKUP($B75,SALES!$A87:$AR104,23,0))</f>
        <v/>
      </c>
      <c r="H75" s="52">
        <f t="shared" si="23"/>
        <v>0</v>
      </c>
      <c r="I75" s="52">
        <f t="shared" si="24"/>
        <v>0</v>
      </c>
      <c r="J75" s="52">
        <f t="shared" si="25"/>
        <v>0</v>
      </c>
      <c r="K75" s="52">
        <f t="shared" si="26"/>
        <v>0</v>
      </c>
      <c r="L75" s="52">
        <f t="shared" si="27"/>
        <v>0</v>
      </c>
      <c r="M75" s="52">
        <f t="shared" si="28"/>
        <v>0</v>
      </c>
      <c r="N75" s="52">
        <f t="shared" si="29"/>
        <v>0</v>
      </c>
      <c r="O75" s="52">
        <f t="shared" si="30"/>
        <v>0</v>
      </c>
      <c r="P75" s="52">
        <f t="shared" si="31"/>
        <v>0</v>
      </c>
      <c r="Q75" s="52">
        <f t="shared" si="32"/>
        <v>0</v>
      </c>
      <c r="R75" s="52">
        <f t="shared" si="33"/>
        <v>0</v>
      </c>
      <c r="S75" s="53">
        <f t="shared" si="34"/>
        <v>0</v>
      </c>
      <c r="T75" s="57">
        <f t="shared" si="35"/>
        <v>0</v>
      </c>
      <c r="U75" s="58">
        <f t="shared" si="12"/>
        <v>0</v>
      </c>
      <c r="V75" s="57">
        <f t="shared" si="14"/>
        <v>0</v>
      </c>
      <c r="W75" s="58">
        <f t="shared" si="15"/>
        <v>0</v>
      </c>
    </row>
    <row r="76" spans="1:23" x14ac:dyDescent="0.2">
      <c r="A76" s="49" t="str">
        <f>IF(ISNA(VLOOKUP($B76,SALES!$A88:$AR105,14,0)),"",VLOOKUP($B76,SALES!$A88:$AR105,14,0))</f>
        <v/>
      </c>
      <c r="B76" s="56"/>
      <c r="C76" s="49" t="str">
        <f>IF(ISNA(VLOOKUP($B76,SALES!$A88:$AR105,4,0)),"",VLOOKUP($B76,SALES!$A88:$AR105,4,0))</f>
        <v/>
      </c>
      <c r="D76" s="49" t="str">
        <f>IF(ISNA(VLOOKUP($B76,SALES!$A88:$AR105,2,0)),"",VLOOKUP($B76,SALES!$A88:$AR105,2,0))</f>
        <v/>
      </c>
      <c r="E76" s="51" t="str">
        <f>IF(ISNA(VLOOKUP($B76,SALES!$A88:$AR105,3,0)),"",VLOOKUP($B76,SALES!$A88:$AR105,3,0))</f>
        <v/>
      </c>
      <c r="F76" s="86" t="str">
        <f>IF(ISNA(VLOOKUP($B76,SALES!$A88:$AR105,22,0)),"",VLOOKUP($B76,SALES!$A88:$AR105,22,0))</f>
        <v/>
      </c>
      <c r="G76" s="86" t="str">
        <f>IF(ISNA(VLOOKUP($B76,SALES!$A88:$AR105,23,0)),"",VLOOKUP($B76,SALES!$A88:$AR105,23,0))</f>
        <v/>
      </c>
      <c r="H76" s="52">
        <f t="shared" si="23"/>
        <v>0</v>
      </c>
      <c r="I76" s="52">
        <f t="shared" si="24"/>
        <v>0</v>
      </c>
      <c r="J76" s="52">
        <f t="shared" si="25"/>
        <v>0</v>
      </c>
      <c r="K76" s="52">
        <f t="shared" si="26"/>
        <v>0</v>
      </c>
      <c r="L76" s="52">
        <f t="shared" si="27"/>
        <v>0</v>
      </c>
      <c r="M76" s="52">
        <f t="shared" si="28"/>
        <v>0</v>
      </c>
      <c r="N76" s="52">
        <f t="shared" si="29"/>
        <v>0</v>
      </c>
      <c r="O76" s="52">
        <f t="shared" si="30"/>
        <v>0</v>
      </c>
      <c r="P76" s="52">
        <f t="shared" si="31"/>
        <v>0</v>
      </c>
      <c r="Q76" s="52">
        <f t="shared" si="32"/>
        <v>0</v>
      </c>
      <c r="R76" s="52">
        <f t="shared" si="33"/>
        <v>0</v>
      </c>
      <c r="S76" s="53">
        <f t="shared" si="34"/>
        <v>0</v>
      </c>
      <c r="T76" s="57">
        <f t="shared" si="35"/>
        <v>0</v>
      </c>
      <c r="U76" s="58">
        <f t="shared" si="12"/>
        <v>0</v>
      </c>
      <c r="V76" s="57">
        <f t="shared" si="14"/>
        <v>0</v>
      </c>
      <c r="W76" s="58">
        <f t="shared" si="15"/>
        <v>0</v>
      </c>
    </row>
    <row r="77" spans="1:23" x14ac:dyDescent="0.2">
      <c r="A77" s="49" t="str">
        <f>IF(ISNA(VLOOKUP($B77,SALES!$A89:$AR106,14,0)),"",VLOOKUP($B77,SALES!$A89:$AR106,14,0))</f>
        <v/>
      </c>
      <c r="B77" s="56"/>
      <c r="C77" s="49" t="str">
        <f>IF(ISNA(VLOOKUP($B77,SALES!$A89:$AR106,4,0)),"",VLOOKUP($B77,SALES!$A89:$AR106,4,0))</f>
        <v/>
      </c>
      <c r="D77" s="49" t="str">
        <f>IF(ISNA(VLOOKUP($B77,SALES!$A89:$AR106,2,0)),"",VLOOKUP($B77,SALES!$A89:$AR106,2,0))</f>
        <v/>
      </c>
      <c r="E77" s="51" t="str">
        <f>IF(ISNA(VLOOKUP($B77,SALES!$A89:$AR106,3,0)),"",VLOOKUP($B77,SALES!$A89:$AR106,3,0))</f>
        <v/>
      </c>
      <c r="F77" s="86" t="str">
        <f>IF(ISNA(VLOOKUP($B77,SALES!$A89:$AR106,22,0)),"",VLOOKUP($B77,SALES!$A89:$AR106,22,0))</f>
        <v/>
      </c>
      <c r="G77" s="86" t="str">
        <f>IF(ISNA(VLOOKUP($B77,SALES!$A89:$AR106,23,0)),"",VLOOKUP($B77,SALES!$A89:$AR106,23,0))</f>
        <v/>
      </c>
      <c r="H77" s="52">
        <f t="shared" si="23"/>
        <v>0</v>
      </c>
      <c r="I77" s="52">
        <f t="shared" si="24"/>
        <v>0</v>
      </c>
      <c r="J77" s="52">
        <f t="shared" si="25"/>
        <v>0</v>
      </c>
      <c r="K77" s="52">
        <f t="shared" si="26"/>
        <v>0</v>
      </c>
      <c r="L77" s="52">
        <f t="shared" si="27"/>
        <v>0</v>
      </c>
      <c r="M77" s="52">
        <f t="shared" si="28"/>
        <v>0</v>
      </c>
      <c r="N77" s="52">
        <f t="shared" si="29"/>
        <v>0</v>
      </c>
      <c r="O77" s="52">
        <f t="shared" si="30"/>
        <v>0</v>
      </c>
      <c r="P77" s="52">
        <f t="shared" si="31"/>
        <v>0</v>
      </c>
      <c r="Q77" s="52">
        <f t="shared" si="32"/>
        <v>0</v>
      </c>
      <c r="R77" s="52">
        <f t="shared" si="33"/>
        <v>0</v>
      </c>
      <c r="S77" s="53">
        <f t="shared" si="34"/>
        <v>0</v>
      </c>
      <c r="T77" s="57">
        <f t="shared" si="35"/>
        <v>0</v>
      </c>
      <c r="U77" s="58">
        <f t="shared" ref="U77:U121" si="36">T77*12.36%</f>
        <v>0</v>
      </c>
      <c r="V77" s="57">
        <f t="shared" ref="V77:V121" si="37">ROUND(T77*12%,0)</f>
        <v>0</v>
      </c>
      <c r="W77" s="58">
        <f t="shared" ref="W77:W121" si="38">ROUND(V77*3%,0)</f>
        <v>0</v>
      </c>
    </row>
    <row r="78" spans="1:23" x14ac:dyDescent="0.2">
      <c r="A78" s="49" t="str">
        <f>IF(ISNA(VLOOKUP($B78,SALES!$A90:$AR107,14,0)),"",VLOOKUP($B78,SALES!$A90:$AR107,14,0))</f>
        <v/>
      </c>
      <c r="B78" s="56"/>
      <c r="C78" s="49" t="str">
        <f>IF(ISNA(VLOOKUP($B78,SALES!$A90:$AR107,4,0)),"",VLOOKUP($B78,SALES!$A90:$AR107,4,0))</f>
        <v/>
      </c>
      <c r="D78" s="49" t="str">
        <f>IF(ISNA(VLOOKUP($B78,SALES!$A90:$AR107,2,0)),"",VLOOKUP($B78,SALES!$A90:$AR107,2,0))</f>
        <v/>
      </c>
      <c r="E78" s="51" t="str">
        <f>IF(ISNA(VLOOKUP($B78,SALES!$A90:$AR107,3,0)),"",VLOOKUP($B78,SALES!$A90:$AR107,3,0))</f>
        <v/>
      </c>
      <c r="F78" s="86" t="str">
        <f>IF(ISNA(VLOOKUP($B78,SALES!$A90:$AR107,22,0)),"",VLOOKUP($B78,SALES!$A90:$AR107,22,0))</f>
        <v/>
      </c>
      <c r="G78" s="86" t="str">
        <f>IF(ISNA(VLOOKUP($B78,SALES!$A90:$AR107,23,0)),"",VLOOKUP($B78,SALES!$A90:$AR107,23,0))</f>
        <v/>
      </c>
      <c r="H78" s="52">
        <f t="shared" si="23"/>
        <v>0</v>
      </c>
      <c r="I78" s="52">
        <f t="shared" si="24"/>
        <v>0</v>
      </c>
      <c r="J78" s="52">
        <f t="shared" si="25"/>
        <v>0</v>
      </c>
      <c r="K78" s="52">
        <f t="shared" si="26"/>
        <v>0</v>
      </c>
      <c r="L78" s="52">
        <f t="shared" si="27"/>
        <v>0</v>
      </c>
      <c r="M78" s="52">
        <f t="shared" si="28"/>
        <v>0</v>
      </c>
      <c r="N78" s="52">
        <f t="shared" si="29"/>
        <v>0</v>
      </c>
      <c r="O78" s="52">
        <f t="shared" si="30"/>
        <v>0</v>
      </c>
      <c r="P78" s="52">
        <f t="shared" si="31"/>
        <v>0</v>
      </c>
      <c r="Q78" s="52">
        <f t="shared" si="32"/>
        <v>0</v>
      </c>
      <c r="R78" s="52">
        <f t="shared" si="33"/>
        <v>0</v>
      </c>
      <c r="S78" s="53">
        <f t="shared" si="34"/>
        <v>0</v>
      </c>
      <c r="T78" s="57">
        <f t="shared" si="35"/>
        <v>0</v>
      </c>
      <c r="U78" s="58">
        <f t="shared" si="36"/>
        <v>0</v>
      </c>
      <c r="V78" s="57">
        <f t="shared" si="37"/>
        <v>0</v>
      </c>
      <c r="W78" s="58">
        <f t="shared" si="38"/>
        <v>0</v>
      </c>
    </row>
    <row r="79" spans="1:23" x14ac:dyDescent="0.2">
      <c r="A79" s="49" t="str">
        <f>IF(ISNA(VLOOKUP($B79,SALES!$A91:$AR108,14,0)),"",VLOOKUP($B79,SALES!$A91:$AR108,14,0))</f>
        <v/>
      </c>
      <c r="B79" s="56"/>
      <c r="C79" s="49" t="str">
        <f>IF(ISNA(VLOOKUP($B79,SALES!$A91:$AR108,4,0)),"",VLOOKUP($B79,SALES!$A91:$AR108,4,0))</f>
        <v/>
      </c>
      <c r="D79" s="49" t="str">
        <f>IF(ISNA(VLOOKUP($B79,SALES!$A91:$AR108,2,0)),"",VLOOKUP($B79,SALES!$A91:$AR108,2,0))</f>
        <v/>
      </c>
      <c r="E79" s="51" t="str">
        <f>IF(ISNA(VLOOKUP($B79,SALES!$A91:$AR108,3,0)),"",VLOOKUP($B79,SALES!$A91:$AR108,3,0))</f>
        <v/>
      </c>
      <c r="F79" s="86" t="str">
        <f>IF(ISNA(VLOOKUP($B79,SALES!$A91:$AR108,22,0)),"",VLOOKUP($B79,SALES!$A91:$AR108,22,0))</f>
        <v/>
      </c>
      <c r="G79" s="86" t="str">
        <f>IF(ISNA(VLOOKUP($B79,SALES!$A91:$AR108,23,0)),"",VLOOKUP($B79,SALES!$A91:$AR108,23,0))</f>
        <v/>
      </c>
      <c r="H79" s="52">
        <f t="shared" si="23"/>
        <v>0</v>
      </c>
      <c r="I79" s="52">
        <f t="shared" si="24"/>
        <v>0</v>
      </c>
      <c r="J79" s="52">
        <f t="shared" si="25"/>
        <v>0</v>
      </c>
      <c r="K79" s="52">
        <f t="shared" si="26"/>
        <v>0</v>
      </c>
      <c r="L79" s="52">
        <f t="shared" si="27"/>
        <v>0</v>
      </c>
      <c r="M79" s="52">
        <f t="shared" si="28"/>
        <v>0</v>
      </c>
      <c r="N79" s="52">
        <f t="shared" si="29"/>
        <v>0</v>
      </c>
      <c r="O79" s="52">
        <f t="shared" si="30"/>
        <v>0</v>
      </c>
      <c r="P79" s="52">
        <f t="shared" si="31"/>
        <v>0</v>
      </c>
      <c r="Q79" s="52">
        <f t="shared" si="32"/>
        <v>0</v>
      </c>
      <c r="R79" s="52">
        <f t="shared" si="33"/>
        <v>0</v>
      </c>
      <c r="S79" s="53">
        <f t="shared" si="34"/>
        <v>0</v>
      </c>
      <c r="T79" s="57">
        <f t="shared" si="35"/>
        <v>0</v>
      </c>
      <c r="U79" s="58">
        <f t="shared" si="36"/>
        <v>0</v>
      </c>
      <c r="V79" s="57">
        <f t="shared" si="37"/>
        <v>0</v>
      </c>
      <c r="W79" s="58">
        <f t="shared" si="38"/>
        <v>0</v>
      </c>
    </row>
    <row r="80" spans="1:23" x14ac:dyDescent="0.2">
      <c r="A80" s="49" t="str">
        <f>IF(ISNA(VLOOKUP($B80,SALES!$A92:$AR109,14,0)),"",VLOOKUP($B80,SALES!$A92:$AR109,14,0))</f>
        <v/>
      </c>
      <c r="B80" s="56"/>
      <c r="C80" s="49" t="str">
        <f>IF(ISNA(VLOOKUP($B80,SALES!$A92:$AR109,4,0)),"",VLOOKUP($B80,SALES!$A92:$AR109,4,0))</f>
        <v/>
      </c>
      <c r="D80" s="49" t="str">
        <f>IF(ISNA(VLOOKUP($B80,SALES!$A92:$AR109,2,0)),"",VLOOKUP($B80,SALES!$A92:$AR109,2,0))</f>
        <v/>
      </c>
      <c r="E80" s="51" t="str">
        <f>IF(ISNA(VLOOKUP($B80,SALES!$A92:$AR109,3,0)),"",VLOOKUP($B80,SALES!$A92:$AR109,3,0))</f>
        <v/>
      </c>
      <c r="F80" s="86" t="str">
        <f>IF(ISNA(VLOOKUP($B80,SALES!$A92:$AR109,22,0)),"",VLOOKUP($B80,SALES!$A92:$AR109,22,0))</f>
        <v/>
      </c>
      <c r="G80" s="86" t="str">
        <f>IF(ISNA(VLOOKUP($B80,SALES!$A92:$AR109,23,0)),"",VLOOKUP($B80,SALES!$A92:$AR109,23,0))</f>
        <v/>
      </c>
      <c r="H80" s="52">
        <f t="shared" si="23"/>
        <v>0</v>
      </c>
      <c r="I80" s="52">
        <f t="shared" si="24"/>
        <v>0</v>
      </c>
      <c r="J80" s="52">
        <f t="shared" si="25"/>
        <v>0</v>
      </c>
      <c r="K80" s="52">
        <f t="shared" si="26"/>
        <v>0</v>
      </c>
      <c r="L80" s="52">
        <f t="shared" si="27"/>
        <v>0</v>
      </c>
      <c r="M80" s="52">
        <f t="shared" si="28"/>
        <v>0</v>
      </c>
      <c r="N80" s="52">
        <f t="shared" si="29"/>
        <v>0</v>
      </c>
      <c r="O80" s="52">
        <f t="shared" si="30"/>
        <v>0</v>
      </c>
      <c r="P80" s="52">
        <f t="shared" si="31"/>
        <v>0</v>
      </c>
      <c r="Q80" s="52">
        <f t="shared" si="32"/>
        <v>0</v>
      </c>
      <c r="R80" s="52">
        <f t="shared" si="33"/>
        <v>0</v>
      </c>
      <c r="S80" s="53">
        <f t="shared" si="34"/>
        <v>0</v>
      </c>
      <c r="T80" s="57">
        <f t="shared" si="35"/>
        <v>0</v>
      </c>
      <c r="U80" s="58">
        <f t="shared" si="36"/>
        <v>0</v>
      </c>
      <c r="V80" s="57">
        <f t="shared" si="37"/>
        <v>0</v>
      </c>
      <c r="W80" s="58">
        <f t="shared" si="38"/>
        <v>0</v>
      </c>
    </row>
    <row r="81" spans="1:23" x14ac:dyDescent="0.2">
      <c r="A81" s="49" t="str">
        <f>IF(ISNA(VLOOKUP($B81,SALES!$A93:$AR110,14,0)),"",VLOOKUP($B81,SALES!$A93:$AR110,14,0))</f>
        <v/>
      </c>
      <c r="B81" s="56"/>
      <c r="C81" s="49" t="str">
        <f>IF(ISNA(VLOOKUP($B81,SALES!$A93:$AR110,4,0)),"",VLOOKUP($B81,SALES!$A93:$AR110,4,0))</f>
        <v/>
      </c>
      <c r="D81" s="49" t="str">
        <f>IF(ISNA(VLOOKUP($B81,SALES!$A93:$AR110,2,0)),"",VLOOKUP($B81,SALES!$A93:$AR110,2,0))</f>
        <v/>
      </c>
      <c r="E81" s="51" t="str">
        <f>IF(ISNA(VLOOKUP($B81,SALES!$A93:$AR110,3,0)),"",VLOOKUP($B81,SALES!$A93:$AR110,3,0))</f>
        <v/>
      </c>
      <c r="F81" s="86" t="str">
        <f>IF(ISNA(VLOOKUP($B81,SALES!$A93:$AR110,22,0)),"",VLOOKUP($B81,SALES!$A93:$AR110,22,0))</f>
        <v/>
      </c>
      <c r="G81" s="86" t="str">
        <f>IF(ISNA(VLOOKUP($B81,SALES!$A93:$AR110,23,0)),"",VLOOKUP($B81,SALES!$A93:$AR110,23,0))</f>
        <v/>
      </c>
      <c r="H81" s="52">
        <f t="shared" si="23"/>
        <v>0</v>
      </c>
      <c r="I81" s="52">
        <f t="shared" si="24"/>
        <v>0</v>
      </c>
      <c r="J81" s="52">
        <f t="shared" si="25"/>
        <v>0</v>
      </c>
      <c r="K81" s="52">
        <f t="shared" si="26"/>
        <v>0</v>
      </c>
      <c r="L81" s="52">
        <f t="shared" si="27"/>
        <v>0</v>
      </c>
      <c r="M81" s="52">
        <f t="shared" si="28"/>
        <v>0</v>
      </c>
      <c r="N81" s="52">
        <f t="shared" si="29"/>
        <v>0</v>
      </c>
      <c r="O81" s="52">
        <f t="shared" si="30"/>
        <v>0</v>
      </c>
      <c r="P81" s="52">
        <f t="shared" si="31"/>
        <v>0</v>
      </c>
      <c r="Q81" s="52">
        <f t="shared" si="32"/>
        <v>0</v>
      </c>
      <c r="R81" s="52">
        <f t="shared" si="33"/>
        <v>0</v>
      </c>
      <c r="S81" s="53">
        <f t="shared" si="34"/>
        <v>0</v>
      </c>
      <c r="T81" s="57">
        <f t="shared" si="35"/>
        <v>0</v>
      </c>
      <c r="U81" s="58">
        <f t="shared" si="36"/>
        <v>0</v>
      </c>
      <c r="V81" s="57">
        <f t="shared" si="37"/>
        <v>0</v>
      </c>
      <c r="W81" s="58">
        <f t="shared" si="38"/>
        <v>0</v>
      </c>
    </row>
    <row r="82" spans="1:23" x14ac:dyDescent="0.2">
      <c r="A82" s="49" t="str">
        <f>IF(ISNA(VLOOKUP($B82,SALES!$A94:$AR111,14,0)),"",VLOOKUP($B82,SALES!$A94:$AR111,14,0))</f>
        <v/>
      </c>
      <c r="B82" s="56"/>
      <c r="C82" s="49" t="str">
        <f>IF(ISNA(VLOOKUP($B82,SALES!$A94:$AR111,4,0)),"",VLOOKUP($B82,SALES!$A94:$AR111,4,0))</f>
        <v/>
      </c>
      <c r="D82" s="49" t="str">
        <f>IF(ISNA(VLOOKUP($B82,SALES!$A94:$AR111,2,0)),"",VLOOKUP($B82,SALES!$A94:$AR111,2,0))</f>
        <v/>
      </c>
      <c r="E82" s="51" t="str">
        <f>IF(ISNA(VLOOKUP($B82,SALES!$A94:$AR111,3,0)),"",VLOOKUP($B82,SALES!$A94:$AR111,3,0))</f>
        <v/>
      </c>
      <c r="F82" s="86" t="str">
        <f>IF(ISNA(VLOOKUP($B82,SALES!$A94:$AR111,22,0)),"",VLOOKUP($B82,SALES!$A94:$AR111,22,0))</f>
        <v/>
      </c>
      <c r="G82" s="86" t="str">
        <f>IF(ISNA(VLOOKUP($B82,SALES!$A94:$AR111,23,0)),"",VLOOKUP($B82,SALES!$A94:$AR111,23,0))</f>
        <v/>
      </c>
      <c r="H82" s="52">
        <f t="shared" si="23"/>
        <v>0</v>
      </c>
      <c r="I82" s="52">
        <f t="shared" si="24"/>
        <v>0</v>
      </c>
      <c r="J82" s="52">
        <f t="shared" si="25"/>
        <v>0</v>
      </c>
      <c r="K82" s="52">
        <f t="shared" si="26"/>
        <v>0</v>
      </c>
      <c r="L82" s="52">
        <f t="shared" si="27"/>
        <v>0</v>
      </c>
      <c r="M82" s="52">
        <f t="shared" si="28"/>
        <v>0</v>
      </c>
      <c r="N82" s="52">
        <f t="shared" si="29"/>
        <v>0</v>
      </c>
      <c r="O82" s="52">
        <f t="shared" si="30"/>
        <v>0</v>
      </c>
      <c r="P82" s="52">
        <f t="shared" si="31"/>
        <v>0</v>
      </c>
      <c r="Q82" s="52">
        <f t="shared" si="32"/>
        <v>0</v>
      </c>
      <c r="R82" s="52">
        <f t="shared" si="33"/>
        <v>0</v>
      </c>
      <c r="S82" s="53">
        <f t="shared" si="34"/>
        <v>0</v>
      </c>
      <c r="T82" s="57">
        <f t="shared" si="35"/>
        <v>0</v>
      </c>
      <c r="U82" s="58">
        <f t="shared" si="36"/>
        <v>0</v>
      </c>
      <c r="V82" s="57">
        <f t="shared" si="37"/>
        <v>0</v>
      </c>
      <c r="W82" s="58">
        <f t="shared" si="38"/>
        <v>0</v>
      </c>
    </row>
    <row r="83" spans="1:23" x14ac:dyDescent="0.2">
      <c r="A83" s="49" t="str">
        <f>IF(ISNA(VLOOKUP($B83,SALES!$A95:$AR112,14,0)),"",VLOOKUP($B83,SALES!$A95:$AR112,14,0))</f>
        <v/>
      </c>
      <c r="B83" s="56"/>
      <c r="C83" s="49" t="str">
        <f>IF(ISNA(VLOOKUP($B83,SALES!$A95:$AR112,4,0)),"",VLOOKUP($B83,SALES!$A95:$AR112,4,0))</f>
        <v/>
      </c>
      <c r="D83" s="49" t="str">
        <f>IF(ISNA(VLOOKUP($B83,SALES!$A95:$AR112,2,0)),"",VLOOKUP($B83,SALES!$A95:$AR112,2,0))</f>
        <v/>
      </c>
      <c r="E83" s="51" t="str">
        <f>IF(ISNA(VLOOKUP($B83,SALES!$A95:$AR112,3,0)),"",VLOOKUP($B83,SALES!$A95:$AR112,3,0))</f>
        <v/>
      </c>
      <c r="F83" s="86" t="str">
        <f>IF(ISNA(VLOOKUP($B83,SALES!$A95:$AR112,22,0)),"",VLOOKUP($B83,SALES!$A95:$AR112,22,0))</f>
        <v/>
      </c>
      <c r="G83" s="86" t="str">
        <f>IF(ISNA(VLOOKUP($B83,SALES!$A95:$AR112,23,0)),"",VLOOKUP($B83,SALES!$A95:$AR112,23,0))</f>
        <v/>
      </c>
      <c r="H83" s="52">
        <f t="shared" si="23"/>
        <v>0</v>
      </c>
      <c r="I83" s="52">
        <f t="shared" si="24"/>
        <v>0</v>
      </c>
      <c r="J83" s="52">
        <f t="shared" si="25"/>
        <v>0</v>
      </c>
      <c r="K83" s="52">
        <f t="shared" si="26"/>
        <v>0</v>
      </c>
      <c r="L83" s="52">
        <f t="shared" si="27"/>
        <v>0</v>
      </c>
      <c r="M83" s="52">
        <f t="shared" si="28"/>
        <v>0</v>
      </c>
      <c r="N83" s="52">
        <f t="shared" si="29"/>
        <v>0</v>
      </c>
      <c r="O83" s="52">
        <f t="shared" si="30"/>
        <v>0</v>
      </c>
      <c r="P83" s="52">
        <f t="shared" si="31"/>
        <v>0</v>
      </c>
      <c r="Q83" s="52">
        <f t="shared" si="32"/>
        <v>0</v>
      </c>
      <c r="R83" s="52">
        <f t="shared" si="33"/>
        <v>0</v>
      </c>
      <c r="S83" s="53">
        <f t="shared" si="34"/>
        <v>0</v>
      </c>
      <c r="T83" s="57">
        <f t="shared" si="35"/>
        <v>0</v>
      </c>
      <c r="U83" s="58">
        <f t="shared" si="36"/>
        <v>0</v>
      </c>
      <c r="V83" s="57">
        <f t="shared" si="37"/>
        <v>0</v>
      </c>
      <c r="W83" s="58">
        <f t="shared" si="38"/>
        <v>0</v>
      </c>
    </row>
    <row r="84" spans="1:23" x14ac:dyDescent="0.2">
      <c r="A84" s="49" t="str">
        <f>IF(ISNA(VLOOKUP($B84,SALES!$A96:$AR113,14,0)),"",VLOOKUP($B84,SALES!$A96:$AR113,14,0))</f>
        <v/>
      </c>
      <c r="B84" s="56"/>
      <c r="C84" s="49" t="str">
        <f>IF(ISNA(VLOOKUP($B84,SALES!$A96:$AR113,4,0)),"",VLOOKUP($B84,SALES!$A96:$AR113,4,0))</f>
        <v/>
      </c>
      <c r="D84" s="49" t="str">
        <f>IF(ISNA(VLOOKUP($B84,SALES!$A96:$AR113,2,0)),"",VLOOKUP($B84,SALES!$A96:$AR113,2,0))</f>
        <v/>
      </c>
      <c r="E84" s="51" t="str">
        <f>IF(ISNA(VLOOKUP($B84,SALES!$A96:$AR113,3,0)),"",VLOOKUP($B84,SALES!$A96:$AR113,3,0))</f>
        <v/>
      </c>
      <c r="F84" s="86" t="str">
        <f>IF(ISNA(VLOOKUP($B84,SALES!$A96:$AR113,22,0)),"",VLOOKUP($B84,SALES!$A96:$AR113,22,0))</f>
        <v/>
      </c>
      <c r="G84" s="86" t="str">
        <f>IF(ISNA(VLOOKUP($B84,SALES!$A96:$AR113,23,0)),"",VLOOKUP($B84,SALES!$A96:$AR113,23,0))</f>
        <v/>
      </c>
      <c r="H84" s="52">
        <f t="shared" si="23"/>
        <v>0</v>
      </c>
      <c r="I84" s="52">
        <f t="shared" si="24"/>
        <v>0</v>
      </c>
      <c r="J84" s="52">
        <f t="shared" si="25"/>
        <v>0</v>
      </c>
      <c r="K84" s="52">
        <f t="shared" si="26"/>
        <v>0</v>
      </c>
      <c r="L84" s="52">
        <f t="shared" si="27"/>
        <v>0</v>
      </c>
      <c r="M84" s="52">
        <f t="shared" si="28"/>
        <v>0</v>
      </c>
      <c r="N84" s="52">
        <f t="shared" si="29"/>
        <v>0</v>
      </c>
      <c r="O84" s="52">
        <f t="shared" si="30"/>
        <v>0</v>
      </c>
      <c r="P84" s="52">
        <f t="shared" si="31"/>
        <v>0</v>
      </c>
      <c r="Q84" s="52">
        <f t="shared" si="32"/>
        <v>0</v>
      </c>
      <c r="R84" s="52">
        <f t="shared" si="33"/>
        <v>0</v>
      </c>
      <c r="S84" s="53">
        <f t="shared" si="34"/>
        <v>0</v>
      </c>
      <c r="T84" s="57">
        <f t="shared" si="35"/>
        <v>0</v>
      </c>
      <c r="U84" s="58">
        <f t="shared" si="36"/>
        <v>0</v>
      </c>
      <c r="V84" s="57">
        <f t="shared" si="37"/>
        <v>0</v>
      </c>
      <c r="W84" s="58">
        <f t="shared" si="38"/>
        <v>0</v>
      </c>
    </row>
    <row r="85" spans="1:23" x14ac:dyDescent="0.2">
      <c r="A85" s="49" t="str">
        <f>IF(ISNA(VLOOKUP($B85,SALES!$A97:$AR114,14,0)),"",VLOOKUP($B85,SALES!$A97:$AR114,14,0))</f>
        <v/>
      </c>
      <c r="B85" s="56"/>
      <c r="C85" s="49" t="str">
        <f>IF(ISNA(VLOOKUP($B85,SALES!$A97:$AR114,4,0)),"",VLOOKUP($B85,SALES!$A97:$AR114,4,0))</f>
        <v/>
      </c>
      <c r="D85" s="49" t="str">
        <f>IF(ISNA(VLOOKUP($B85,SALES!$A97:$AR114,2,0)),"",VLOOKUP($B85,SALES!$A97:$AR114,2,0))</f>
        <v/>
      </c>
      <c r="E85" s="51" t="str">
        <f>IF(ISNA(VLOOKUP($B85,SALES!$A97:$AR114,3,0)),"",VLOOKUP($B85,SALES!$A97:$AR114,3,0))</f>
        <v/>
      </c>
      <c r="F85" s="86" t="str">
        <f>IF(ISNA(VLOOKUP($B85,SALES!$A97:$AR114,22,0)),"",VLOOKUP($B85,SALES!$A97:$AR114,22,0))</f>
        <v/>
      </c>
      <c r="G85" s="86" t="str">
        <f>IF(ISNA(VLOOKUP($B85,SALES!$A97:$AR114,23,0)),"",VLOOKUP($B85,SALES!$A97:$AR114,23,0))</f>
        <v/>
      </c>
      <c r="H85" s="52">
        <f t="shared" si="23"/>
        <v>0</v>
      </c>
      <c r="I85" s="52">
        <f t="shared" si="24"/>
        <v>0</v>
      </c>
      <c r="J85" s="52">
        <f t="shared" si="25"/>
        <v>0</v>
      </c>
      <c r="K85" s="52">
        <f t="shared" si="26"/>
        <v>0</v>
      </c>
      <c r="L85" s="52">
        <f t="shared" si="27"/>
        <v>0</v>
      </c>
      <c r="M85" s="52">
        <f t="shared" si="28"/>
        <v>0</v>
      </c>
      <c r="N85" s="52">
        <f t="shared" si="29"/>
        <v>0</v>
      </c>
      <c r="O85" s="52">
        <f t="shared" si="30"/>
        <v>0</v>
      </c>
      <c r="P85" s="52">
        <f t="shared" si="31"/>
        <v>0</v>
      </c>
      <c r="Q85" s="52">
        <f t="shared" si="32"/>
        <v>0</v>
      </c>
      <c r="R85" s="52">
        <f t="shared" si="33"/>
        <v>0</v>
      </c>
      <c r="S85" s="53">
        <f t="shared" si="34"/>
        <v>0</v>
      </c>
      <c r="T85" s="57">
        <f t="shared" si="35"/>
        <v>0</v>
      </c>
      <c r="U85" s="58">
        <f t="shared" si="36"/>
        <v>0</v>
      </c>
      <c r="V85" s="57">
        <f t="shared" si="37"/>
        <v>0</v>
      </c>
      <c r="W85" s="58">
        <f t="shared" si="38"/>
        <v>0</v>
      </c>
    </row>
    <row r="86" spans="1:23" x14ac:dyDescent="0.2">
      <c r="A86" s="49" t="str">
        <f>IF(ISNA(VLOOKUP($B86,SALES!$A98:$AR115,14,0)),"",VLOOKUP($B86,SALES!$A98:$AR115,14,0))</f>
        <v/>
      </c>
      <c r="B86" s="56"/>
      <c r="C86" s="49" t="str">
        <f>IF(ISNA(VLOOKUP($B86,SALES!$A98:$AR115,4,0)),"",VLOOKUP($B86,SALES!$A98:$AR115,4,0))</f>
        <v/>
      </c>
      <c r="D86" s="49" t="str">
        <f>IF(ISNA(VLOOKUP($B86,SALES!$A98:$AR115,2,0)),"",VLOOKUP($B86,SALES!$A98:$AR115,2,0))</f>
        <v/>
      </c>
      <c r="E86" s="51" t="str">
        <f>IF(ISNA(VLOOKUP($B86,SALES!$A98:$AR115,3,0)),"",VLOOKUP($B86,SALES!$A98:$AR115,3,0))</f>
        <v/>
      </c>
      <c r="F86" s="86" t="str">
        <f>IF(ISNA(VLOOKUP($B86,SALES!$A98:$AR115,22,0)),"",VLOOKUP($B86,SALES!$A98:$AR115,22,0))</f>
        <v/>
      </c>
      <c r="G86" s="86" t="str">
        <f>IF(ISNA(VLOOKUP($B86,SALES!$A98:$AR115,23,0)),"",VLOOKUP($B86,SALES!$A98:$AR115,23,0))</f>
        <v/>
      </c>
      <c r="H86" s="52">
        <f t="shared" si="23"/>
        <v>0</v>
      </c>
      <c r="I86" s="52">
        <f t="shared" si="24"/>
        <v>0</v>
      </c>
      <c r="J86" s="52">
        <f t="shared" si="25"/>
        <v>0</v>
      </c>
      <c r="K86" s="52">
        <f t="shared" si="26"/>
        <v>0</v>
      </c>
      <c r="L86" s="52">
        <f t="shared" si="27"/>
        <v>0</v>
      </c>
      <c r="M86" s="52">
        <f t="shared" si="28"/>
        <v>0</v>
      </c>
      <c r="N86" s="52">
        <f t="shared" si="29"/>
        <v>0</v>
      </c>
      <c r="O86" s="52">
        <f t="shared" si="30"/>
        <v>0</v>
      </c>
      <c r="P86" s="52">
        <f t="shared" si="31"/>
        <v>0</v>
      </c>
      <c r="Q86" s="52">
        <f t="shared" si="32"/>
        <v>0</v>
      </c>
      <c r="R86" s="52">
        <f t="shared" si="33"/>
        <v>0</v>
      </c>
      <c r="S86" s="53">
        <f t="shared" si="34"/>
        <v>0</v>
      </c>
      <c r="T86" s="57">
        <f t="shared" si="35"/>
        <v>0</v>
      </c>
      <c r="U86" s="58">
        <f t="shared" si="36"/>
        <v>0</v>
      </c>
      <c r="V86" s="57">
        <f t="shared" si="37"/>
        <v>0</v>
      </c>
      <c r="W86" s="58">
        <f t="shared" si="38"/>
        <v>0</v>
      </c>
    </row>
    <row r="87" spans="1:23" x14ac:dyDescent="0.2">
      <c r="A87" s="49" t="str">
        <f>IF(ISNA(VLOOKUP($B87,SALES!$A99:$AR116,14,0)),"",VLOOKUP($B87,SALES!$A99:$AR116,14,0))</f>
        <v/>
      </c>
      <c r="B87" s="56"/>
      <c r="C87" s="49" t="str">
        <f>IF(ISNA(VLOOKUP($B87,SALES!$A99:$AR116,4,0)),"",VLOOKUP($B87,SALES!$A99:$AR116,4,0))</f>
        <v/>
      </c>
      <c r="D87" s="49" t="str">
        <f>IF(ISNA(VLOOKUP($B87,SALES!$A99:$AR116,2,0)),"",VLOOKUP($B87,SALES!$A99:$AR116,2,0))</f>
        <v/>
      </c>
      <c r="E87" s="51" t="str">
        <f>IF(ISNA(VLOOKUP($B87,SALES!$A99:$AR116,3,0)),"",VLOOKUP($B87,SALES!$A99:$AR116,3,0))</f>
        <v/>
      </c>
      <c r="F87" s="86" t="str">
        <f>IF(ISNA(VLOOKUP($B87,SALES!$A99:$AR116,22,0)),"",VLOOKUP($B87,SALES!$A99:$AR116,22,0))</f>
        <v/>
      </c>
      <c r="G87" s="86" t="str">
        <f>IF(ISNA(VLOOKUP($B87,SALES!$A99:$AR116,23,0)),"",VLOOKUP($B87,SALES!$A99:$AR116,23,0))</f>
        <v/>
      </c>
      <c r="H87" s="52">
        <f t="shared" si="23"/>
        <v>0</v>
      </c>
      <c r="I87" s="52">
        <f t="shared" si="24"/>
        <v>0</v>
      </c>
      <c r="J87" s="52">
        <f t="shared" si="25"/>
        <v>0</v>
      </c>
      <c r="K87" s="52">
        <f t="shared" si="26"/>
        <v>0</v>
      </c>
      <c r="L87" s="52">
        <f t="shared" si="27"/>
        <v>0</v>
      </c>
      <c r="M87" s="52">
        <f t="shared" si="28"/>
        <v>0</v>
      </c>
      <c r="N87" s="52">
        <f t="shared" si="29"/>
        <v>0</v>
      </c>
      <c r="O87" s="52">
        <f t="shared" si="30"/>
        <v>0</v>
      </c>
      <c r="P87" s="52">
        <f t="shared" si="31"/>
        <v>0</v>
      </c>
      <c r="Q87" s="52">
        <f t="shared" si="32"/>
        <v>0</v>
      </c>
      <c r="R87" s="52">
        <f t="shared" si="33"/>
        <v>0</v>
      </c>
      <c r="S87" s="53">
        <f t="shared" si="34"/>
        <v>0</v>
      </c>
      <c r="T87" s="57">
        <f t="shared" si="35"/>
        <v>0</v>
      </c>
      <c r="U87" s="58">
        <f t="shared" si="36"/>
        <v>0</v>
      </c>
      <c r="V87" s="57">
        <f t="shared" si="37"/>
        <v>0</v>
      </c>
      <c r="W87" s="58">
        <f t="shared" si="38"/>
        <v>0</v>
      </c>
    </row>
    <row r="88" spans="1:23" x14ac:dyDescent="0.2">
      <c r="A88" s="49" t="str">
        <f>IF(ISNA(VLOOKUP($B88,SALES!$A100:$AR117,14,0)),"",VLOOKUP($B88,SALES!$A100:$AR117,14,0))</f>
        <v/>
      </c>
      <c r="B88" s="56"/>
      <c r="C88" s="49" t="str">
        <f>IF(ISNA(VLOOKUP($B88,SALES!$A100:$AR117,4,0)),"",VLOOKUP($B88,SALES!$A100:$AR117,4,0))</f>
        <v/>
      </c>
      <c r="D88" s="49" t="str">
        <f>IF(ISNA(VLOOKUP($B88,SALES!$A100:$AR117,2,0)),"",VLOOKUP($B88,SALES!$A100:$AR117,2,0))</f>
        <v/>
      </c>
      <c r="E88" s="51" t="str">
        <f>IF(ISNA(VLOOKUP($B88,SALES!$A100:$AR117,3,0)),"",VLOOKUP($B88,SALES!$A100:$AR117,3,0))</f>
        <v/>
      </c>
      <c r="F88" s="86" t="str">
        <f>IF(ISNA(VLOOKUP($B88,SALES!$A100:$AR117,22,0)),"",VLOOKUP($B88,SALES!$A100:$AR117,22,0))</f>
        <v/>
      </c>
      <c r="G88" s="86" t="str">
        <f>IF(ISNA(VLOOKUP($B88,SALES!$A100:$AR117,23,0)),"",VLOOKUP($B88,SALES!$A100:$AR117,23,0))</f>
        <v/>
      </c>
      <c r="H88" s="52">
        <f t="shared" si="23"/>
        <v>0</v>
      </c>
      <c r="I88" s="52">
        <f t="shared" si="24"/>
        <v>0</v>
      </c>
      <c r="J88" s="52">
        <f t="shared" si="25"/>
        <v>0</v>
      </c>
      <c r="K88" s="52">
        <f t="shared" si="26"/>
        <v>0</v>
      </c>
      <c r="L88" s="52">
        <f t="shared" si="27"/>
        <v>0</v>
      </c>
      <c r="M88" s="52">
        <f t="shared" si="28"/>
        <v>0</v>
      </c>
      <c r="N88" s="52">
        <f t="shared" si="29"/>
        <v>0</v>
      </c>
      <c r="O88" s="52">
        <f t="shared" si="30"/>
        <v>0</v>
      </c>
      <c r="P88" s="52">
        <f t="shared" si="31"/>
        <v>0</v>
      </c>
      <c r="Q88" s="52">
        <f t="shared" si="32"/>
        <v>0</v>
      </c>
      <c r="R88" s="52">
        <f t="shared" si="33"/>
        <v>0</v>
      </c>
      <c r="S88" s="53">
        <f t="shared" si="34"/>
        <v>0</v>
      </c>
      <c r="T88" s="57">
        <f t="shared" si="35"/>
        <v>0</v>
      </c>
      <c r="U88" s="58">
        <f t="shared" si="36"/>
        <v>0</v>
      </c>
      <c r="V88" s="57">
        <f t="shared" si="37"/>
        <v>0</v>
      </c>
      <c r="W88" s="58">
        <f t="shared" si="38"/>
        <v>0</v>
      </c>
    </row>
    <row r="89" spans="1:23" x14ac:dyDescent="0.2">
      <c r="A89" s="49" t="str">
        <f>IF(ISNA(VLOOKUP($B89,SALES!$A101:$AR118,14,0)),"",VLOOKUP($B89,SALES!$A101:$AR118,14,0))</f>
        <v/>
      </c>
      <c r="B89" s="56"/>
      <c r="C89" s="49" t="str">
        <f>IF(ISNA(VLOOKUP($B89,SALES!$A101:$AR118,4,0)),"",VLOOKUP($B89,SALES!$A101:$AR118,4,0))</f>
        <v/>
      </c>
      <c r="D89" s="49" t="str">
        <f>IF(ISNA(VLOOKUP($B89,SALES!$A101:$AR118,2,0)),"",VLOOKUP($B89,SALES!$A101:$AR118,2,0))</f>
        <v/>
      </c>
      <c r="E89" s="51" t="str">
        <f>IF(ISNA(VLOOKUP($B89,SALES!$A101:$AR118,3,0)),"",VLOOKUP($B89,SALES!$A101:$AR118,3,0))</f>
        <v/>
      </c>
      <c r="F89" s="86" t="str">
        <f>IF(ISNA(VLOOKUP($B89,SALES!$A101:$AR118,22,0)),"",VLOOKUP($B89,SALES!$A101:$AR118,22,0))</f>
        <v/>
      </c>
      <c r="G89" s="86" t="str">
        <f>IF(ISNA(VLOOKUP($B89,SALES!$A101:$AR118,23,0)),"",VLOOKUP($B89,SALES!$A101:$AR118,23,0))</f>
        <v/>
      </c>
      <c r="H89" s="52">
        <f t="shared" si="23"/>
        <v>0</v>
      </c>
      <c r="I89" s="52">
        <f t="shared" si="24"/>
        <v>0</v>
      </c>
      <c r="J89" s="52">
        <f t="shared" si="25"/>
        <v>0</v>
      </c>
      <c r="K89" s="52">
        <f t="shared" si="26"/>
        <v>0</v>
      </c>
      <c r="L89" s="52">
        <f t="shared" si="27"/>
        <v>0</v>
      </c>
      <c r="M89" s="52">
        <f t="shared" si="28"/>
        <v>0</v>
      </c>
      <c r="N89" s="52">
        <f t="shared" si="29"/>
        <v>0</v>
      </c>
      <c r="O89" s="52">
        <f t="shared" si="30"/>
        <v>0</v>
      </c>
      <c r="P89" s="52">
        <f t="shared" si="31"/>
        <v>0</v>
      </c>
      <c r="Q89" s="52">
        <f t="shared" si="32"/>
        <v>0</v>
      </c>
      <c r="R89" s="52">
        <f t="shared" si="33"/>
        <v>0</v>
      </c>
      <c r="S89" s="53">
        <f t="shared" si="34"/>
        <v>0</v>
      </c>
      <c r="T89" s="57">
        <f t="shared" si="35"/>
        <v>0</v>
      </c>
      <c r="U89" s="58">
        <f t="shared" si="36"/>
        <v>0</v>
      </c>
      <c r="V89" s="57">
        <f t="shared" si="37"/>
        <v>0</v>
      </c>
      <c r="W89" s="58">
        <f t="shared" si="38"/>
        <v>0</v>
      </c>
    </row>
    <row r="90" spans="1:23" x14ac:dyDescent="0.2">
      <c r="A90" s="49" t="str">
        <f>IF(ISNA(VLOOKUP($B90,SALES!$A102:$AR119,14,0)),"",VLOOKUP($B90,SALES!$A102:$AR119,14,0))</f>
        <v/>
      </c>
      <c r="B90" s="56"/>
      <c r="C90" s="49" t="str">
        <f>IF(ISNA(VLOOKUP($B90,SALES!$A102:$AR119,4,0)),"",VLOOKUP($B90,SALES!$A102:$AR119,4,0))</f>
        <v/>
      </c>
      <c r="D90" s="49" t="str">
        <f>IF(ISNA(VLOOKUP($B90,SALES!$A102:$AR119,2,0)),"",VLOOKUP($B90,SALES!$A102:$AR119,2,0))</f>
        <v/>
      </c>
      <c r="E90" s="51" t="str">
        <f>IF(ISNA(VLOOKUP($B90,SALES!$A102:$AR119,3,0)),"",VLOOKUP($B90,SALES!$A102:$AR119,3,0))</f>
        <v/>
      </c>
      <c r="F90" s="86" t="str">
        <f>IF(ISNA(VLOOKUP($B90,SALES!$A102:$AR119,22,0)),"",VLOOKUP($B90,SALES!$A102:$AR119,22,0))</f>
        <v/>
      </c>
      <c r="G90" s="86" t="str">
        <f>IF(ISNA(VLOOKUP($B90,SALES!$A102:$AR119,23,0)),"",VLOOKUP($B90,SALES!$A102:$AR119,23,0))</f>
        <v/>
      </c>
      <c r="H90" s="52">
        <f t="shared" si="23"/>
        <v>0</v>
      </c>
      <c r="I90" s="52">
        <f t="shared" si="24"/>
        <v>0</v>
      </c>
      <c r="J90" s="52">
        <f t="shared" si="25"/>
        <v>0</v>
      </c>
      <c r="K90" s="52">
        <f t="shared" si="26"/>
        <v>0</v>
      </c>
      <c r="L90" s="52">
        <f t="shared" si="27"/>
        <v>0</v>
      </c>
      <c r="M90" s="52">
        <f t="shared" si="28"/>
        <v>0</v>
      </c>
      <c r="N90" s="52">
        <f t="shared" si="29"/>
        <v>0</v>
      </c>
      <c r="O90" s="52">
        <f t="shared" si="30"/>
        <v>0</v>
      </c>
      <c r="P90" s="52">
        <f t="shared" si="31"/>
        <v>0</v>
      </c>
      <c r="Q90" s="52">
        <f t="shared" si="32"/>
        <v>0</v>
      </c>
      <c r="R90" s="52">
        <f t="shared" si="33"/>
        <v>0</v>
      </c>
      <c r="S90" s="53">
        <f t="shared" si="34"/>
        <v>0</v>
      </c>
      <c r="T90" s="57">
        <f t="shared" si="35"/>
        <v>0</v>
      </c>
      <c r="U90" s="58">
        <f t="shared" si="36"/>
        <v>0</v>
      </c>
      <c r="V90" s="57">
        <f t="shared" si="37"/>
        <v>0</v>
      </c>
      <c r="W90" s="58">
        <f t="shared" si="38"/>
        <v>0</v>
      </c>
    </row>
    <row r="91" spans="1:23" x14ac:dyDescent="0.2">
      <c r="A91" s="49" t="str">
        <f>IF(ISNA(VLOOKUP($B91,SALES!$A103:$AR120,14,0)),"",VLOOKUP($B91,SALES!$A103:$AR120,14,0))</f>
        <v/>
      </c>
      <c r="B91" s="56"/>
      <c r="C91" s="49" t="str">
        <f>IF(ISNA(VLOOKUP($B91,SALES!$A103:$AR120,4,0)),"",VLOOKUP($B91,SALES!$A103:$AR120,4,0))</f>
        <v/>
      </c>
      <c r="D91" s="49" t="str">
        <f>IF(ISNA(VLOOKUP($B91,SALES!$A103:$AR120,2,0)),"",VLOOKUP($B91,SALES!$A103:$AR120,2,0))</f>
        <v/>
      </c>
      <c r="E91" s="51" t="str">
        <f>IF(ISNA(VLOOKUP($B91,SALES!$A103:$AR120,3,0)),"",VLOOKUP($B91,SALES!$A103:$AR120,3,0))</f>
        <v/>
      </c>
      <c r="F91" s="86" t="str">
        <f>IF(ISNA(VLOOKUP($B91,SALES!$A103:$AR120,22,0)),"",VLOOKUP($B91,SALES!$A103:$AR120,22,0))</f>
        <v/>
      </c>
      <c r="G91" s="86" t="str">
        <f>IF(ISNA(VLOOKUP($B91,SALES!$A103:$AR120,23,0)),"",VLOOKUP($B91,SALES!$A103:$AR120,23,0))</f>
        <v/>
      </c>
      <c r="H91" s="52">
        <f t="shared" si="23"/>
        <v>0</v>
      </c>
      <c r="I91" s="52">
        <f t="shared" si="24"/>
        <v>0</v>
      </c>
      <c r="J91" s="52">
        <f t="shared" si="25"/>
        <v>0</v>
      </c>
      <c r="K91" s="52">
        <f t="shared" si="26"/>
        <v>0</v>
      </c>
      <c r="L91" s="52">
        <f t="shared" si="27"/>
        <v>0</v>
      </c>
      <c r="M91" s="52">
        <f t="shared" si="28"/>
        <v>0</v>
      </c>
      <c r="N91" s="52">
        <f t="shared" si="29"/>
        <v>0</v>
      </c>
      <c r="O91" s="52">
        <f t="shared" si="30"/>
        <v>0</v>
      </c>
      <c r="P91" s="52">
        <f t="shared" si="31"/>
        <v>0</v>
      </c>
      <c r="Q91" s="52">
        <f t="shared" si="32"/>
        <v>0</v>
      </c>
      <c r="R91" s="52">
        <f t="shared" si="33"/>
        <v>0</v>
      </c>
      <c r="S91" s="53">
        <f t="shared" si="34"/>
        <v>0</v>
      </c>
      <c r="T91" s="57">
        <f t="shared" si="35"/>
        <v>0</v>
      </c>
      <c r="U91" s="58">
        <f t="shared" si="36"/>
        <v>0</v>
      </c>
      <c r="V91" s="57">
        <f t="shared" si="37"/>
        <v>0</v>
      </c>
      <c r="W91" s="58">
        <f t="shared" si="38"/>
        <v>0</v>
      </c>
    </row>
    <row r="92" spans="1:23" x14ac:dyDescent="0.2">
      <c r="A92" s="49" t="str">
        <f>IF(ISNA(VLOOKUP($B92,SALES!$A104:$AR121,14,0)),"",VLOOKUP($B92,SALES!$A104:$AR121,14,0))</f>
        <v/>
      </c>
      <c r="B92" s="56"/>
      <c r="C92" s="49" t="str">
        <f>IF(ISNA(VLOOKUP($B92,SALES!$A104:$AR121,4,0)),"",VLOOKUP($B92,SALES!$A104:$AR121,4,0))</f>
        <v/>
      </c>
      <c r="D92" s="49" t="str">
        <f>IF(ISNA(VLOOKUP($B92,SALES!$A104:$AR121,2,0)),"",VLOOKUP($B92,SALES!$A104:$AR121,2,0))</f>
        <v/>
      </c>
      <c r="E92" s="51" t="str">
        <f>IF(ISNA(VLOOKUP($B92,SALES!$A104:$AR121,3,0)),"",VLOOKUP($B92,SALES!$A104:$AR121,3,0))</f>
        <v/>
      </c>
      <c r="F92" s="86" t="str">
        <f>IF(ISNA(VLOOKUP($B92,SALES!$A104:$AR121,22,0)),"",VLOOKUP($B92,SALES!$A104:$AR121,22,0))</f>
        <v/>
      </c>
      <c r="G92" s="86" t="str">
        <f>IF(ISNA(VLOOKUP($B92,SALES!$A104:$AR121,23,0)),"",VLOOKUP($B92,SALES!$A104:$AR121,23,0))</f>
        <v/>
      </c>
      <c r="H92" s="52">
        <f t="shared" si="23"/>
        <v>0</v>
      </c>
      <c r="I92" s="52">
        <f t="shared" si="24"/>
        <v>0</v>
      </c>
      <c r="J92" s="52">
        <f t="shared" si="25"/>
        <v>0</v>
      </c>
      <c r="K92" s="52">
        <f t="shared" si="26"/>
        <v>0</v>
      </c>
      <c r="L92" s="52">
        <f t="shared" si="27"/>
        <v>0</v>
      </c>
      <c r="M92" s="52">
        <f t="shared" si="28"/>
        <v>0</v>
      </c>
      <c r="N92" s="52">
        <f t="shared" si="29"/>
        <v>0</v>
      </c>
      <c r="O92" s="52">
        <f t="shared" si="30"/>
        <v>0</v>
      </c>
      <c r="P92" s="52">
        <f t="shared" si="31"/>
        <v>0</v>
      </c>
      <c r="Q92" s="52">
        <f t="shared" si="32"/>
        <v>0</v>
      </c>
      <c r="R92" s="52">
        <f t="shared" si="33"/>
        <v>0</v>
      </c>
      <c r="S92" s="53">
        <f t="shared" si="34"/>
        <v>0</v>
      </c>
      <c r="T92" s="57">
        <f t="shared" si="35"/>
        <v>0</v>
      </c>
      <c r="U92" s="58">
        <f t="shared" si="36"/>
        <v>0</v>
      </c>
      <c r="V92" s="57">
        <f t="shared" si="37"/>
        <v>0</v>
      </c>
      <c r="W92" s="58">
        <f t="shared" si="38"/>
        <v>0</v>
      </c>
    </row>
    <row r="93" spans="1:23" x14ac:dyDescent="0.2">
      <c r="A93" s="49" t="str">
        <f>IF(ISNA(VLOOKUP($B93,SALES!$A105:$AR122,14,0)),"",VLOOKUP($B93,SALES!$A105:$AR122,14,0))</f>
        <v/>
      </c>
      <c r="B93" s="56"/>
      <c r="C93" s="49" t="str">
        <f>IF(ISNA(VLOOKUP($B93,SALES!$A105:$AR122,4,0)),"",VLOOKUP($B93,SALES!$A105:$AR122,4,0))</f>
        <v/>
      </c>
      <c r="D93" s="49" t="str">
        <f>IF(ISNA(VLOOKUP($B93,SALES!$A105:$AR122,2,0)),"",VLOOKUP($B93,SALES!$A105:$AR122,2,0))</f>
        <v/>
      </c>
      <c r="E93" s="51" t="str">
        <f>IF(ISNA(VLOOKUP($B93,SALES!$A105:$AR122,3,0)),"",VLOOKUP($B93,SALES!$A105:$AR122,3,0))</f>
        <v/>
      </c>
      <c r="F93" s="86" t="str">
        <f>IF(ISNA(VLOOKUP($B93,SALES!$A105:$AR122,22,0)),"",VLOOKUP($B93,SALES!$A105:$AR122,22,0))</f>
        <v/>
      </c>
      <c r="G93" s="86" t="str">
        <f>IF(ISNA(VLOOKUP($B93,SALES!$A105:$AR122,23,0)),"",VLOOKUP($B93,SALES!$A105:$AR122,23,0))</f>
        <v/>
      </c>
      <c r="H93" s="52">
        <f t="shared" si="23"/>
        <v>0</v>
      </c>
      <c r="I93" s="52">
        <f t="shared" si="24"/>
        <v>0</v>
      </c>
      <c r="J93" s="52">
        <f t="shared" si="25"/>
        <v>0</v>
      </c>
      <c r="K93" s="52">
        <f t="shared" si="26"/>
        <v>0</v>
      </c>
      <c r="L93" s="52">
        <f t="shared" si="27"/>
        <v>0</v>
      </c>
      <c r="M93" s="52">
        <f t="shared" si="28"/>
        <v>0</v>
      </c>
      <c r="N93" s="52">
        <f t="shared" si="29"/>
        <v>0</v>
      </c>
      <c r="O93" s="52">
        <f t="shared" si="30"/>
        <v>0</v>
      </c>
      <c r="P93" s="52">
        <f t="shared" si="31"/>
        <v>0</v>
      </c>
      <c r="Q93" s="52">
        <f t="shared" si="32"/>
        <v>0</v>
      </c>
      <c r="R93" s="52">
        <f t="shared" si="33"/>
        <v>0</v>
      </c>
      <c r="S93" s="53">
        <f t="shared" si="34"/>
        <v>0</v>
      </c>
      <c r="T93" s="57">
        <f t="shared" si="35"/>
        <v>0</v>
      </c>
      <c r="U93" s="58">
        <f t="shared" si="36"/>
        <v>0</v>
      </c>
      <c r="V93" s="57">
        <f t="shared" si="37"/>
        <v>0</v>
      </c>
      <c r="W93" s="58">
        <f t="shared" si="38"/>
        <v>0</v>
      </c>
    </row>
    <row r="94" spans="1:23" x14ac:dyDescent="0.2">
      <c r="A94" s="49" t="str">
        <f>IF(ISNA(VLOOKUP($B94,SALES!$A106:$AR123,14,0)),"",VLOOKUP($B94,SALES!$A106:$AR123,14,0))</f>
        <v/>
      </c>
      <c r="B94" s="56"/>
      <c r="C94" s="49" t="str">
        <f>IF(ISNA(VLOOKUP($B94,SALES!$A106:$AR123,4,0)),"",VLOOKUP($B94,SALES!$A106:$AR123,4,0))</f>
        <v/>
      </c>
      <c r="D94" s="49" t="str">
        <f>IF(ISNA(VLOOKUP($B94,SALES!$A106:$AR123,2,0)),"",VLOOKUP($B94,SALES!$A106:$AR123,2,0))</f>
        <v/>
      </c>
      <c r="E94" s="51" t="str">
        <f>IF(ISNA(VLOOKUP($B94,SALES!$A106:$AR123,3,0)),"",VLOOKUP($B94,SALES!$A106:$AR123,3,0))</f>
        <v/>
      </c>
      <c r="F94" s="86" t="str">
        <f>IF(ISNA(VLOOKUP($B94,SALES!$A106:$AR123,22,0)),"",VLOOKUP($B94,SALES!$A106:$AR123,22,0))</f>
        <v/>
      </c>
      <c r="G94" s="86" t="str">
        <f>IF(ISNA(VLOOKUP($B94,SALES!$A106:$AR123,23,0)),"",VLOOKUP($B94,SALES!$A106:$AR123,23,0))</f>
        <v/>
      </c>
      <c r="H94" s="52">
        <f t="shared" si="23"/>
        <v>0</v>
      </c>
      <c r="I94" s="52">
        <f t="shared" si="24"/>
        <v>0</v>
      </c>
      <c r="J94" s="52">
        <f t="shared" si="25"/>
        <v>0</v>
      </c>
      <c r="K94" s="52">
        <f t="shared" si="26"/>
        <v>0</v>
      </c>
      <c r="L94" s="52">
        <f t="shared" si="27"/>
        <v>0</v>
      </c>
      <c r="M94" s="52">
        <f t="shared" si="28"/>
        <v>0</v>
      </c>
      <c r="N94" s="52">
        <f t="shared" si="29"/>
        <v>0</v>
      </c>
      <c r="O94" s="52">
        <f t="shared" si="30"/>
        <v>0</v>
      </c>
      <c r="P94" s="52">
        <f t="shared" si="31"/>
        <v>0</v>
      </c>
      <c r="Q94" s="52">
        <f t="shared" si="32"/>
        <v>0</v>
      </c>
      <c r="R94" s="52">
        <f t="shared" si="33"/>
        <v>0</v>
      </c>
      <c r="S94" s="53">
        <f t="shared" si="34"/>
        <v>0</v>
      </c>
      <c r="T94" s="57">
        <f t="shared" si="35"/>
        <v>0</v>
      </c>
      <c r="U94" s="58">
        <f t="shared" si="36"/>
        <v>0</v>
      </c>
      <c r="V94" s="57">
        <f t="shared" si="37"/>
        <v>0</v>
      </c>
      <c r="W94" s="58">
        <f t="shared" si="38"/>
        <v>0</v>
      </c>
    </row>
    <row r="95" spans="1:23" x14ac:dyDescent="0.2">
      <c r="A95" s="49" t="str">
        <f>IF(ISNA(VLOOKUP($B95,SALES!$A107:$AR124,14,0)),"",VLOOKUP($B95,SALES!$A107:$AR124,14,0))</f>
        <v/>
      </c>
      <c r="B95" s="56"/>
      <c r="C95" s="49" t="str">
        <f>IF(ISNA(VLOOKUP($B95,SALES!$A107:$AR124,4,0)),"",VLOOKUP($B95,SALES!$A107:$AR124,4,0))</f>
        <v/>
      </c>
      <c r="D95" s="49" t="str">
        <f>IF(ISNA(VLOOKUP($B95,SALES!$A107:$AR124,2,0)),"",VLOOKUP($B95,SALES!$A107:$AR124,2,0))</f>
        <v/>
      </c>
      <c r="E95" s="51" t="str">
        <f>IF(ISNA(VLOOKUP($B95,SALES!$A107:$AR124,3,0)),"",VLOOKUP($B95,SALES!$A107:$AR124,3,0))</f>
        <v/>
      </c>
      <c r="F95" s="86" t="str">
        <f>IF(ISNA(VLOOKUP($B95,SALES!$A107:$AR124,22,0)),"",VLOOKUP($B95,SALES!$A107:$AR124,22,0))</f>
        <v/>
      </c>
      <c r="G95" s="86" t="str">
        <f>IF(ISNA(VLOOKUP($B95,SALES!$A107:$AR124,23,0)),"",VLOOKUP($B95,SALES!$A107:$AR124,23,0))</f>
        <v/>
      </c>
      <c r="H95" s="52">
        <f t="shared" si="23"/>
        <v>0</v>
      </c>
      <c r="I95" s="52">
        <f t="shared" si="24"/>
        <v>0</v>
      </c>
      <c r="J95" s="52">
        <f t="shared" si="25"/>
        <v>0</v>
      </c>
      <c r="K95" s="52">
        <f t="shared" si="26"/>
        <v>0</v>
      </c>
      <c r="L95" s="52">
        <f t="shared" si="27"/>
        <v>0</v>
      </c>
      <c r="M95" s="52">
        <f t="shared" si="28"/>
        <v>0</v>
      </c>
      <c r="N95" s="52">
        <f t="shared" si="29"/>
        <v>0</v>
      </c>
      <c r="O95" s="52">
        <f t="shared" si="30"/>
        <v>0</v>
      </c>
      <c r="P95" s="52">
        <f t="shared" si="31"/>
        <v>0</v>
      </c>
      <c r="Q95" s="52">
        <f t="shared" si="32"/>
        <v>0</v>
      </c>
      <c r="R95" s="52">
        <f t="shared" si="33"/>
        <v>0</v>
      </c>
      <c r="S95" s="53">
        <f t="shared" si="34"/>
        <v>0</v>
      </c>
      <c r="T95" s="57">
        <f t="shared" si="35"/>
        <v>0</v>
      </c>
      <c r="U95" s="58">
        <f t="shared" si="36"/>
        <v>0</v>
      </c>
      <c r="V95" s="57">
        <f t="shared" si="37"/>
        <v>0</v>
      </c>
      <c r="W95" s="58">
        <f t="shared" si="38"/>
        <v>0</v>
      </c>
    </row>
    <row r="96" spans="1:23" x14ac:dyDescent="0.2">
      <c r="A96" s="49" t="str">
        <f>IF(ISNA(VLOOKUP($B96,SALES!$A108:$AR125,14,0)),"",VLOOKUP($B96,SALES!$A108:$AR125,14,0))</f>
        <v/>
      </c>
      <c r="B96" s="56"/>
      <c r="C96" s="49" t="str">
        <f>IF(ISNA(VLOOKUP($B96,SALES!$A108:$AR125,4,0)),"",VLOOKUP($B96,SALES!$A108:$AR125,4,0))</f>
        <v/>
      </c>
      <c r="D96" s="49" t="str">
        <f>IF(ISNA(VLOOKUP($B96,SALES!$A108:$AR125,2,0)),"",VLOOKUP($B96,SALES!$A108:$AR125,2,0))</f>
        <v/>
      </c>
      <c r="E96" s="51" t="str">
        <f>IF(ISNA(VLOOKUP($B96,SALES!$A108:$AR125,3,0)),"",VLOOKUP($B96,SALES!$A108:$AR125,3,0))</f>
        <v/>
      </c>
      <c r="F96" s="86" t="str">
        <f>IF(ISNA(VLOOKUP($B96,SALES!$A108:$AR125,22,0)),"",VLOOKUP($B96,SALES!$A108:$AR125,22,0))</f>
        <v/>
      </c>
      <c r="G96" s="86" t="str">
        <f>IF(ISNA(VLOOKUP($B96,SALES!$A108:$AR125,23,0)),"",VLOOKUP($B96,SALES!$A108:$AR125,23,0))</f>
        <v/>
      </c>
      <c r="H96" s="52">
        <f t="shared" si="23"/>
        <v>0</v>
      </c>
      <c r="I96" s="52">
        <f t="shared" si="24"/>
        <v>0</v>
      </c>
      <c r="J96" s="52">
        <f t="shared" si="25"/>
        <v>0</v>
      </c>
      <c r="K96" s="52">
        <f t="shared" si="26"/>
        <v>0</v>
      </c>
      <c r="L96" s="52">
        <f t="shared" si="27"/>
        <v>0</v>
      </c>
      <c r="M96" s="52">
        <f t="shared" si="28"/>
        <v>0</v>
      </c>
      <c r="N96" s="52">
        <f t="shared" si="29"/>
        <v>0</v>
      </c>
      <c r="O96" s="52">
        <f t="shared" si="30"/>
        <v>0</v>
      </c>
      <c r="P96" s="52">
        <f t="shared" si="31"/>
        <v>0</v>
      </c>
      <c r="Q96" s="52">
        <f t="shared" si="32"/>
        <v>0</v>
      </c>
      <c r="R96" s="52">
        <f t="shared" si="33"/>
        <v>0</v>
      </c>
      <c r="S96" s="53">
        <f t="shared" si="34"/>
        <v>0</v>
      </c>
      <c r="T96" s="57">
        <f t="shared" si="35"/>
        <v>0</v>
      </c>
      <c r="U96" s="58">
        <f t="shared" si="36"/>
        <v>0</v>
      </c>
      <c r="V96" s="57">
        <f t="shared" si="37"/>
        <v>0</v>
      </c>
      <c r="W96" s="58">
        <f t="shared" si="38"/>
        <v>0</v>
      </c>
    </row>
    <row r="97" spans="1:23" x14ac:dyDescent="0.2">
      <c r="A97" s="49" t="str">
        <f>IF(ISNA(VLOOKUP($B97,SALES!$A109:$AR126,14,0)),"",VLOOKUP($B97,SALES!$A109:$AR126,14,0))</f>
        <v/>
      </c>
      <c r="B97" s="56"/>
      <c r="C97" s="49" t="str">
        <f>IF(ISNA(VLOOKUP($B97,SALES!$A109:$AR126,4,0)),"",VLOOKUP($B97,SALES!$A109:$AR126,4,0))</f>
        <v/>
      </c>
      <c r="D97" s="49" t="str">
        <f>IF(ISNA(VLOOKUP($B97,SALES!$A109:$AR126,2,0)),"",VLOOKUP($B97,SALES!$A109:$AR126,2,0))</f>
        <v/>
      </c>
      <c r="E97" s="51" t="str">
        <f>IF(ISNA(VLOOKUP($B97,SALES!$A109:$AR126,3,0)),"",VLOOKUP($B97,SALES!$A109:$AR126,3,0))</f>
        <v/>
      </c>
      <c r="F97" s="86" t="str">
        <f>IF(ISNA(VLOOKUP($B97,SALES!$A109:$AR126,22,0)),"",VLOOKUP($B97,SALES!$A109:$AR126,22,0))</f>
        <v/>
      </c>
      <c r="G97" s="86" t="str">
        <f>IF(ISNA(VLOOKUP($B97,SALES!$A109:$AR126,23,0)),"",VLOOKUP($B97,SALES!$A109:$AR126,23,0))</f>
        <v/>
      </c>
      <c r="H97" s="52">
        <f t="shared" si="23"/>
        <v>0</v>
      </c>
      <c r="I97" s="52">
        <f t="shared" si="24"/>
        <v>0</v>
      </c>
      <c r="J97" s="52">
        <f t="shared" si="25"/>
        <v>0</v>
      </c>
      <c r="K97" s="52">
        <f t="shared" si="26"/>
        <v>0</v>
      </c>
      <c r="L97" s="52">
        <f t="shared" si="27"/>
        <v>0</v>
      </c>
      <c r="M97" s="52">
        <f t="shared" si="28"/>
        <v>0</v>
      </c>
      <c r="N97" s="52">
        <f t="shared" si="29"/>
        <v>0</v>
      </c>
      <c r="O97" s="52">
        <f t="shared" si="30"/>
        <v>0</v>
      </c>
      <c r="P97" s="52">
        <f t="shared" si="31"/>
        <v>0</v>
      </c>
      <c r="Q97" s="52">
        <f t="shared" si="32"/>
        <v>0</v>
      </c>
      <c r="R97" s="52">
        <f t="shared" si="33"/>
        <v>0</v>
      </c>
      <c r="S97" s="53">
        <f t="shared" si="34"/>
        <v>0</v>
      </c>
      <c r="T97" s="57">
        <f t="shared" si="35"/>
        <v>0</v>
      </c>
      <c r="U97" s="58">
        <f t="shared" si="36"/>
        <v>0</v>
      </c>
      <c r="V97" s="57">
        <f t="shared" si="37"/>
        <v>0</v>
      </c>
      <c r="W97" s="58">
        <f t="shared" si="38"/>
        <v>0</v>
      </c>
    </row>
    <row r="98" spans="1:23" x14ac:dyDescent="0.2">
      <c r="A98" s="49" t="str">
        <f>IF(ISNA(VLOOKUP($B98,SALES!$A110:$AR127,14,0)),"",VLOOKUP($B98,SALES!$A110:$AR127,14,0))</f>
        <v/>
      </c>
      <c r="B98" s="56"/>
      <c r="C98" s="49" t="str">
        <f>IF(ISNA(VLOOKUP($B98,SALES!$A110:$AR127,4,0)),"",VLOOKUP($B98,SALES!$A110:$AR127,4,0))</f>
        <v/>
      </c>
      <c r="D98" s="49" t="str">
        <f>IF(ISNA(VLOOKUP($B98,SALES!$A110:$AR127,2,0)),"",VLOOKUP($B98,SALES!$A110:$AR127,2,0))</f>
        <v/>
      </c>
      <c r="E98" s="51" t="str">
        <f>IF(ISNA(VLOOKUP($B98,SALES!$A110:$AR127,3,0)),"",VLOOKUP($B98,SALES!$A110:$AR127,3,0))</f>
        <v/>
      </c>
      <c r="F98" s="86" t="str">
        <f>IF(ISNA(VLOOKUP($B98,SALES!$A110:$AR127,22,0)),"",VLOOKUP($B98,SALES!$A110:$AR127,22,0))</f>
        <v/>
      </c>
      <c r="G98" s="86" t="str">
        <f>IF(ISNA(VLOOKUP($B98,SALES!$A110:$AR127,23,0)),"",VLOOKUP($B98,SALES!$A110:$AR127,23,0))</f>
        <v/>
      </c>
      <c r="H98" s="52">
        <f t="shared" si="23"/>
        <v>0</v>
      </c>
      <c r="I98" s="52">
        <f t="shared" si="24"/>
        <v>0</v>
      </c>
      <c r="J98" s="52">
        <f t="shared" si="25"/>
        <v>0</v>
      </c>
      <c r="K98" s="52">
        <f t="shared" si="26"/>
        <v>0</v>
      </c>
      <c r="L98" s="52">
        <f t="shared" si="27"/>
        <v>0</v>
      </c>
      <c r="M98" s="52">
        <f t="shared" si="28"/>
        <v>0</v>
      </c>
      <c r="N98" s="52">
        <f t="shared" si="29"/>
        <v>0</v>
      </c>
      <c r="O98" s="52">
        <f t="shared" si="30"/>
        <v>0</v>
      </c>
      <c r="P98" s="52">
        <f t="shared" si="31"/>
        <v>0</v>
      </c>
      <c r="Q98" s="52">
        <f t="shared" si="32"/>
        <v>0</v>
      </c>
      <c r="R98" s="52">
        <f t="shared" si="33"/>
        <v>0</v>
      </c>
      <c r="S98" s="53">
        <f t="shared" si="34"/>
        <v>0</v>
      </c>
      <c r="T98" s="57">
        <f t="shared" si="35"/>
        <v>0</v>
      </c>
      <c r="U98" s="58">
        <f t="shared" si="36"/>
        <v>0</v>
      </c>
      <c r="V98" s="57">
        <f t="shared" si="37"/>
        <v>0</v>
      </c>
      <c r="W98" s="58">
        <f t="shared" si="38"/>
        <v>0</v>
      </c>
    </row>
    <row r="99" spans="1:23" x14ac:dyDescent="0.2">
      <c r="A99" s="49" t="str">
        <f>IF(ISNA(VLOOKUP($B99,SALES!$A111:$AR128,14,0)),"",VLOOKUP($B99,SALES!$A111:$AR128,14,0))</f>
        <v/>
      </c>
      <c r="B99" s="56"/>
      <c r="C99" s="49" t="str">
        <f>IF(ISNA(VLOOKUP($B99,SALES!$A111:$AR128,4,0)),"",VLOOKUP($B99,SALES!$A111:$AR128,4,0))</f>
        <v/>
      </c>
      <c r="D99" s="49" t="str">
        <f>IF(ISNA(VLOOKUP($B99,SALES!$A111:$AR128,2,0)),"",VLOOKUP($B99,SALES!$A111:$AR128,2,0))</f>
        <v/>
      </c>
      <c r="E99" s="51" t="str">
        <f>IF(ISNA(VLOOKUP($B99,SALES!$A111:$AR128,3,0)),"",VLOOKUP($B99,SALES!$A111:$AR128,3,0))</f>
        <v/>
      </c>
      <c r="F99" s="86" t="str">
        <f>IF(ISNA(VLOOKUP($B99,SALES!$A111:$AR128,22,0)),"",VLOOKUP($B99,SALES!$A111:$AR128,22,0))</f>
        <v/>
      </c>
      <c r="G99" s="86" t="str">
        <f>IF(ISNA(VLOOKUP($B99,SALES!$A111:$AR128,23,0)),"",VLOOKUP($B99,SALES!$A111:$AR128,23,0))</f>
        <v/>
      </c>
      <c r="H99" s="52">
        <f t="shared" si="23"/>
        <v>0</v>
      </c>
      <c r="I99" s="52">
        <f t="shared" si="24"/>
        <v>0</v>
      </c>
      <c r="J99" s="52">
        <f t="shared" si="25"/>
        <v>0</v>
      </c>
      <c r="K99" s="52">
        <f t="shared" si="26"/>
        <v>0</v>
      </c>
      <c r="L99" s="52">
        <f t="shared" si="27"/>
        <v>0</v>
      </c>
      <c r="M99" s="52">
        <f t="shared" si="28"/>
        <v>0</v>
      </c>
      <c r="N99" s="52">
        <f t="shared" si="29"/>
        <v>0</v>
      </c>
      <c r="O99" s="52">
        <f t="shared" si="30"/>
        <v>0</v>
      </c>
      <c r="P99" s="52">
        <f t="shared" si="31"/>
        <v>0</v>
      </c>
      <c r="Q99" s="52">
        <f t="shared" si="32"/>
        <v>0</v>
      </c>
      <c r="R99" s="52">
        <f t="shared" si="33"/>
        <v>0</v>
      </c>
      <c r="S99" s="53">
        <f t="shared" si="34"/>
        <v>0</v>
      </c>
      <c r="T99" s="57">
        <f t="shared" si="35"/>
        <v>0</v>
      </c>
      <c r="U99" s="58">
        <f t="shared" si="36"/>
        <v>0</v>
      </c>
      <c r="V99" s="57">
        <f t="shared" si="37"/>
        <v>0</v>
      </c>
      <c r="W99" s="58">
        <f t="shared" si="38"/>
        <v>0</v>
      </c>
    </row>
    <row r="100" spans="1:23" x14ac:dyDescent="0.2">
      <c r="A100" s="49" t="str">
        <f>IF(ISNA(VLOOKUP($B100,SALES!$A112:$AR129,14,0)),"",VLOOKUP($B100,SALES!$A112:$AR129,14,0))</f>
        <v/>
      </c>
      <c r="B100" s="56"/>
      <c r="C100" s="49" t="str">
        <f>IF(ISNA(VLOOKUP($B100,SALES!$A112:$AR129,4,0)),"",VLOOKUP($B100,SALES!$A112:$AR129,4,0))</f>
        <v/>
      </c>
      <c r="D100" s="49" t="str">
        <f>IF(ISNA(VLOOKUP($B100,SALES!$A112:$AR129,2,0)),"",VLOOKUP($B100,SALES!$A112:$AR129,2,0))</f>
        <v/>
      </c>
      <c r="E100" s="51" t="str">
        <f>IF(ISNA(VLOOKUP($B100,SALES!$A112:$AR129,3,0)),"",VLOOKUP($B100,SALES!$A112:$AR129,3,0))</f>
        <v/>
      </c>
      <c r="F100" s="86" t="str">
        <f>IF(ISNA(VLOOKUP($B100,SALES!$A112:$AR129,22,0)),"",VLOOKUP($B100,SALES!$A112:$AR129,22,0))</f>
        <v/>
      </c>
      <c r="G100" s="86" t="str">
        <f>IF(ISNA(VLOOKUP($B100,SALES!$A112:$AR129,23,0)),"",VLOOKUP($B100,SALES!$A112:$AR129,23,0))</f>
        <v/>
      </c>
      <c r="H100" s="52">
        <f t="shared" si="23"/>
        <v>0</v>
      </c>
      <c r="I100" s="52">
        <f t="shared" si="24"/>
        <v>0</v>
      </c>
      <c r="J100" s="52">
        <f t="shared" si="25"/>
        <v>0</v>
      </c>
      <c r="K100" s="52">
        <f t="shared" si="26"/>
        <v>0</v>
      </c>
      <c r="L100" s="52">
        <f t="shared" si="27"/>
        <v>0</v>
      </c>
      <c r="M100" s="52">
        <f t="shared" si="28"/>
        <v>0</v>
      </c>
      <c r="N100" s="52">
        <f t="shared" si="29"/>
        <v>0</v>
      </c>
      <c r="O100" s="52">
        <f t="shared" si="30"/>
        <v>0</v>
      </c>
      <c r="P100" s="52">
        <f t="shared" si="31"/>
        <v>0</v>
      </c>
      <c r="Q100" s="52">
        <f t="shared" si="32"/>
        <v>0</v>
      </c>
      <c r="R100" s="52">
        <f t="shared" si="33"/>
        <v>0</v>
      </c>
      <c r="S100" s="53">
        <f t="shared" si="34"/>
        <v>0</v>
      </c>
      <c r="T100" s="57">
        <f t="shared" si="35"/>
        <v>0</v>
      </c>
      <c r="U100" s="58">
        <f t="shared" si="36"/>
        <v>0</v>
      </c>
      <c r="V100" s="57">
        <f t="shared" si="37"/>
        <v>0</v>
      </c>
      <c r="W100" s="58">
        <f t="shared" si="38"/>
        <v>0</v>
      </c>
    </row>
    <row r="101" spans="1:23" x14ac:dyDescent="0.2">
      <c r="A101" s="49" t="str">
        <f>IF(ISNA(VLOOKUP($B101,SALES!$A113:$AR130,14,0)),"",VLOOKUP($B101,SALES!$A113:$AR130,14,0))</f>
        <v/>
      </c>
      <c r="B101" s="56"/>
      <c r="C101" s="49" t="str">
        <f>IF(ISNA(VLOOKUP($B101,SALES!$A113:$AR130,4,0)),"",VLOOKUP($B101,SALES!$A113:$AR130,4,0))</f>
        <v/>
      </c>
      <c r="D101" s="49" t="str">
        <f>IF(ISNA(VLOOKUP($B101,SALES!$A113:$AR130,2,0)),"",VLOOKUP($B101,SALES!$A113:$AR130,2,0))</f>
        <v/>
      </c>
      <c r="E101" s="51" t="str">
        <f>IF(ISNA(VLOOKUP($B101,SALES!$A113:$AR130,3,0)),"",VLOOKUP($B101,SALES!$A113:$AR130,3,0))</f>
        <v/>
      </c>
      <c r="F101" s="86" t="str">
        <f>IF(ISNA(VLOOKUP($B101,SALES!$A113:$AR130,22,0)),"",VLOOKUP($B101,SALES!$A113:$AR130,22,0))</f>
        <v/>
      </c>
      <c r="G101" s="86" t="str">
        <f>IF(ISNA(VLOOKUP($B101,SALES!$A113:$AR130,23,0)),"",VLOOKUP($B101,SALES!$A113:$AR130,23,0))</f>
        <v/>
      </c>
      <c r="H101" s="52">
        <f t="shared" si="23"/>
        <v>0</v>
      </c>
      <c r="I101" s="52">
        <f t="shared" si="24"/>
        <v>0</v>
      </c>
      <c r="J101" s="52">
        <f t="shared" si="25"/>
        <v>0</v>
      </c>
      <c r="K101" s="52">
        <f t="shared" si="26"/>
        <v>0</v>
      </c>
      <c r="L101" s="52">
        <f t="shared" si="27"/>
        <v>0</v>
      </c>
      <c r="M101" s="52">
        <f t="shared" si="28"/>
        <v>0</v>
      </c>
      <c r="N101" s="52">
        <f t="shared" si="29"/>
        <v>0</v>
      </c>
      <c r="O101" s="52">
        <f t="shared" si="30"/>
        <v>0</v>
      </c>
      <c r="P101" s="52">
        <f t="shared" si="31"/>
        <v>0</v>
      </c>
      <c r="Q101" s="52">
        <f t="shared" si="32"/>
        <v>0</v>
      </c>
      <c r="R101" s="52">
        <f t="shared" si="33"/>
        <v>0</v>
      </c>
      <c r="S101" s="53">
        <f t="shared" si="34"/>
        <v>0</v>
      </c>
      <c r="T101" s="57">
        <f t="shared" si="35"/>
        <v>0</v>
      </c>
      <c r="U101" s="58">
        <f t="shared" si="36"/>
        <v>0</v>
      </c>
      <c r="V101" s="57">
        <f t="shared" si="37"/>
        <v>0</v>
      </c>
      <c r="W101" s="58">
        <f t="shared" si="38"/>
        <v>0</v>
      </c>
    </row>
    <row r="102" spans="1:23" x14ac:dyDescent="0.2">
      <c r="A102" s="49" t="str">
        <f>IF(ISNA(VLOOKUP($B102,SALES!$A114:$AR131,14,0)),"",VLOOKUP($B102,SALES!$A114:$AR131,14,0))</f>
        <v/>
      </c>
      <c r="B102" s="56"/>
      <c r="C102" s="49" t="str">
        <f>IF(ISNA(VLOOKUP($B102,SALES!$A114:$AR131,4,0)),"",VLOOKUP($B102,SALES!$A114:$AR131,4,0))</f>
        <v/>
      </c>
      <c r="D102" s="49" t="str">
        <f>IF(ISNA(VLOOKUP($B102,SALES!$A114:$AR131,2,0)),"",VLOOKUP($B102,SALES!$A114:$AR131,2,0))</f>
        <v/>
      </c>
      <c r="E102" s="51" t="str">
        <f>IF(ISNA(VLOOKUP($B102,SALES!$A114:$AR131,3,0)),"",VLOOKUP($B102,SALES!$A114:$AR131,3,0))</f>
        <v/>
      </c>
      <c r="F102" s="86" t="str">
        <f>IF(ISNA(VLOOKUP($B102,SALES!$A114:$AR131,22,0)),"",VLOOKUP($B102,SALES!$A114:$AR131,22,0))</f>
        <v/>
      </c>
      <c r="G102" s="86" t="str">
        <f>IF(ISNA(VLOOKUP($B102,SALES!$A114:$AR131,23,0)),"",VLOOKUP($B102,SALES!$A114:$AR131,23,0))</f>
        <v/>
      </c>
      <c r="H102" s="52">
        <f t="shared" si="23"/>
        <v>0</v>
      </c>
      <c r="I102" s="52">
        <f t="shared" si="24"/>
        <v>0</v>
      </c>
      <c r="J102" s="52">
        <f t="shared" si="25"/>
        <v>0</v>
      </c>
      <c r="K102" s="52">
        <f t="shared" si="26"/>
        <v>0</v>
      </c>
      <c r="L102" s="52">
        <f t="shared" si="27"/>
        <v>0</v>
      </c>
      <c r="M102" s="52">
        <f t="shared" si="28"/>
        <v>0</v>
      </c>
      <c r="N102" s="52">
        <f t="shared" si="29"/>
        <v>0</v>
      </c>
      <c r="O102" s="52">
        <f t="shared" si="30"/>
        <v>0</v>
      </c>
      <c r="P102" s="52">
        <f t="shared" si="31"/>
        <v>0</v>
      </c>
      <c r="Q102" s="52">
        <f t="shared" si="32"/>
        <v>0</v>
      </c>
      <c r="R102" s="52">
        <f t="shared" si="33"/>
        <v>0</v>
      </c>
      <c r="S102" s="53">
        <f t="shared" si="34"/>
        <v>0</v>
      </c>
      <c r="T102" s="57">
        <f t="shared" si="35"/>
        <v>0</v>
      </c>
      <c r="U102" s="58">
        <f t="shared" si="36"/>
        <v>0</v>
      </c>
      <c r="V102" s="57">
        <f t="shared" si="37"/>
        <v>0</v>
      </c>
      <c r="W102" s="58">
        <f t="shared" si="38"/>
        <v>0</v>
      </c>
    </row>
    <row r="103" spans="1:23" x14ac:dyDescent="0.2">
      <c r="A103" s="49" t="str">
        <f>IF(ISNA(VLOOKUP($B103,SALES!$A115:$AR132,14,0)),"",VLOOKUP($B103,SALES!$A115:$AR132,14,0))</f>
        <v/>
      </c>
      <c r="B103" s="56"/>
      <c r="C103" s="49" t="str">
        <f>IF(ISNA(VLOOKUP($B103,SALES!$A115:$AR132,4,0)),"",VLOOKUP($B103,SALES!$A115:$AR132,4,0))</f>
        <v/>
      </c>
      <c r="D103" s="49" t="str">
        <f>IF(ISNA(VLOOKUP($B103,SALES!$A115:$AR132,2,0)),"",VLOOKUP($B103,SALES!$A115:$AR132,2,0))</f>
        <v/>
      </c>
      <c r="E103" s="51" t="str">
        <f>IF(ISNA(VLOOKUP($B103,SALES!$A115:$AR132,3,0)),"",VLOOKUP($B103,SALES!$A115:$AR132,3,0))</f>
        <v/>
      </c>
      <c r="F103" s="86" t="str">
        <f>IF(ISNA(VLOOKUP($B103,SALES!$A115:$AR132,22,0)),"",VLOOKUP($B103,SALES!$A115:$AR132,22,0))</f>
        <v/>
      </c>
      <c r="G103" s="86" t="str">
        <f>IF(ISNA(VLOOKUP($B103,SALES!$A115:$AR132,23,0)),"",VLOOKUP($B103,SALES!$A115:$AR132,23,0))</f>
        <v/>
      </c>
      <c r="H103" s="52">
        <f t="shared" si="23"/>
        <v>0</v>
      </c>
      <c r="I103" s="52">
        <f t="shared" si="24"/>
        <v>0</v>
      </c>
      <c r="J103" s="52">
        <f t="shared" si="25"/>
        <v>0</v>
      </c>
      <c r="K103" s="52">
        <f t="shared" si="26"/>
        <v>0</v>
      </c>
      <c r="L103" s="52">
        <f t="shared" si="27"/>
        <v>0</v>
      </c>
      <c r="M103" s="52">
        <f t="shared" si="28"/>
        <v>0</v>
      </c>
      <c r="N103" s="52">
        <f t="shared" si="29"/>
        <v>0</v>
      </c>
      <c r="O103" s="52">
        <f t="shared" si="30"/>
        <v>0</v>
      </c>
      <c r="P103" s="52">
        <f t="shared" si="31"/>
        <v>0</v>
      </c>
      <c r="Q103" s="52">
        <f t="shared" si="32"/>
        <v>0</v>
      </c>
      <c r="R103" s="52">
        <f t="shared" si="33"/>
        <v>0</v>
      </c>
      <c r="S103" s="53">
        <f t="shared" si="34"/>
        <v>0</v>
      </c>
      <c r="T103" s="57">
        <f t="shared" si="35"/>
        <v>0</v>
      </c>
      <c r="U103" s="58">
        <f t="shared" si="36"/>
        <v>0</v>
      </c>
      <c r="V103" s="57">
        <f t="shared" si="37"/>
        <v>0</v>
      </c>
      <c r="W103" s="58">
        <f t="shared" si="38"/>
        <v>0</v>
      </c>
    </row>
    <row r="104" spans="1:23" x14ac:dyDescent="0.2">
      <c r="A104" s="49" t="str">
        <f>IF(ISNA(VLOOKUP($B104,SALES!$A116:$AR133,14,0)),"",VLOOKUP($B104,SALES!$A116:$AR133,14,0))</f>
        <v/>
      </c>
      <c r="B104" s="56"/>
      <c r="C104" s="49" t="str">
        <f>IF(ISNA(VLOOKUP($B104,SALES!$A116:$AR133,4,0)),"",VLOOKUP($B104,SALES!$A116:$AR133,4,0))</f>
        <v/>
      </c>
      <c r="D104" s="49" t="str">
        <f>IF(ISNA(VLOOKUP($B104,SALES!$A116:$AR133,2,0)),"",VLOOKUP($B104,SALES!$A116:$AR133,2,0))</f>
        <v/>
      </c>
      <c r="E104" s="51" t="str">
        <f>IF(ISNA(VLOOKUP($B104,SALES!$A116:$AR133,3,0)),"",VLOOKUP($B104,SALES!$A116:$AR133,3,0))</f>
        <v/>
      </c>
      <c r="F104" s="86" t="str">
        <f>IF(ISNA(VLOOKUP($B104,SALES!$A116:$AR133,22,0)),"",VLOOKUP($B104,SALES!$A116:$AR133,22,0))</f>
        <v/>
      </c>
      <c r="G104" s="86" t="str">
        <f>IF(ISNA(VLOOKUP($B104,SALES!$A116:$AR133,23,0)),"",VLOOKUP($B104,SALES!$A116:$AR133,23,0))</f>
        <v/>
      </c>
      <c r="H104" s="52">
        <f t="shared" si="23"/>
        <v>0</v>
      </c>
      <c r="I104" s="52">
        <f t="shared" si="24"/>
        <v>0</v>
      </c>
      <c r="J104" s="52">
        <f t="shared" si="25"/>
        <v>0</v>
      </c>
      <c r="K104" s="52">
        <f t="shared" si="26"/>
        <v>0</v>
      </c>
      <c r="L104" s="52">
        <f t="shared" si="27"/>
        <v>0</v>
      </c>
      <c r="M104" s="52">
        <f t="shared" si="28"/>
        <v>0</v>
      </c>
      <c r="N104" s="52">
        <f t="shared" si="29"/>
        <v>0</v>
      </c>
      <c r="O104" s="52">
        <f t="shared" si="30"/>
        <v>0</v>
      </c>
      <c r="P104" s="52">
        <f t="shared" si="31"/>
        <v>0</v>
      </c>
      <c r="Q104" s="52">
        <f t="shared" si="32"/>
        <v>0</v>
      </c>
      <c r="R104" s="52">
        <f t="shared" si="33"/>
        <v>0</v>
      </c>
      <c r="S104" s="53">
        <f t="shared" si="34"/>
        <v>0</v>
      </c>
      <c r="T104" s="57">
        <f t="shared" si="35"/>
        <v>0</v>
      </c>
      <c r="U104" s="58">
        <f t="shared" si="36"/>
        <v>0</v>
      </c>
      <c r="V104" s="57">
        <f t="shared" si="37"/>
        <v>0</v>
      </c>
      <c r="W104" s="58">
        <f t="shared" si="38"/>
        <v>0</v>
      </c>
    </row>
    <row r="105" spans="1:23" x14ac:dyDescent="0.2">
      <c r="A105" s="49" t="str">
        <f>IF(ISNA(VLOOKUP($B105,SALES!$A117:$AR134,14,0)),"",VLOOKUP($B105,SALES!$A117:$AR134,14,0))</f>
        <v/>
      </c>
      <c r="B105" s="56"/>
      <c r="C105" s="49" t="str">
        <f>IF(ISNA(VLOOKUP($B105,SALES!$A117:$AR134,4,0)),"",VLOOKUP($B105,SALES!$A117:$AR134,4,0))</f>
        <v/>
      </c>
      <c r="D105" s="49" t="str">
        <f>IF(ISNA(VLOOKUP($B105,SALES!$A117:$AR134,2,0)),"",VLOOKUP($B105,SALES!$A117:$AR134,2,0))</f>
        <v/>
      </c>
      <c r="E105" s="51" t="str">
        <f>IF(ISNA(VLOOKUP($B105,SALES!$A117:$AR134,3,0)),"",VLOOKUP($B105,SALES!$A117:$AR134,3,0))</f>
        <v/>
      </c>
      <c r="F105" s="86" t="str">
        <f>IF(ISNA(VLOOKUP($B105,SALES!$A117:$AR134,22,0)),"",VLOOKUP($B105,SALES!$A117:$AR134,22,0))</f>
        <v/>
      </c>
      <c r="G105" s="86" t="str">
        <f>IF(ISNA(VLOOKUP($B105,SALES!$A117:$AR134,23,0)),"",VLOOKUP($B105,SALES!$A117:$AR134,23,0))</f>
        <v/>
      </c>
      <c r="H105" s="52">
        <f t="shared" si="23"/>
        <v>0</v>
      </c>
      <c r="I105" s="52">
        <f t="shared" si="24"/>
        <v>0</v>
      </c>
      <c r="J105" s="52">
        <f t="shared" si="25"/>
        <v>0</v>
      </c>
      <c r="K105" s="52">
        <f t="shared" si="26"/>
        <v>0</v>
      </c>
      <c r="L105" s="52">
        <f t="shared" si="27"/>
        <v>0</v>
      </c>
      <c r="M105" s="52">
        <f t="shared" si="28"/>
        <v>0</v>
      </c>
      <c r="N105" s="52">
        <f t="shared" si="29"/>
        <v>0</v>
      </c>
      <c r="O105" s="52">
        <f t="shared" si="30"/>
        <v>0</v>
      </c>
      <c r="P105" s="52">
        <f t="shared" si="31"/>
        <v>0</v>
      </c>
      <c r="Q105" s="52">
        <f t="shared" si="32"/>
        <v>0</v>
      </c>
      <c r="R105" s="52">
        <f t="shared" si="33"/>
        <v>0</v>
      </c>
      <c r="S105" s="53">
        <f t="shared" si="34"/>
        <v>0</v>
      </c>
      <c r="T105" s="57">
        <f t="shared" si="35"/>
        <v>0</v>
      </c>
      <c r="U105" s="58">
        <f t="shared" si="36"/>
        <v>0</v>
      </c>
      <c r="V105" s="57">
        <f t="shared" si="37"/>
        <v>0</v>
      </c>
      <c r="W105" s="58">
        <f t="shared" si="38"/>
        <v>0</v>
      </c>
    </row>
    <row r="106" spans="1:23" x14ac:dyDescent="0.2">
      <c r="A106" s="49" t="str">
        <f>IF(ISNA(VLOOKUP($B106,SALES!$A118:$AR135,14,0)),"",VLOOKUP($B106,SALES!$A118:$AR135,14,0))</f>
        <v/>
      </c>
      <c r="B106" s="56"/>
      <c r="C106" s="49" t="str">
        <f>IF(ISNA(VLOOKUP($B106,SALES!$A118:$AR135,4,0)),"",VLOOKUP($B106,SALES!$A118:$AR135,4,0))</f>
        <v/>
      </c>
      <c r="D106" s="49" t="str">
        <f>IF(ISNA(VLOOKUP($B106,SALES!$A118:$AR135,2,0)),"",VLOOKUP($B106,SALES!$A118:$AR135,2,0))</f>
        <v/>
      </c>
      <c r="E106" s="51" t="str">
        <f>IF(ISNA(VLOOKUP($B106,SALES!$A118:$AR135,3,0)),"",VLOOKUP($B106,SALES!$A118:$AR135,3,0))</f>
        <v/>
      </c>
      <c r="F106" s="86" t="str">
        <f>IF(ISNA(VLOOKUP($B106,SALES!$A118:$AR135,22,0)),"",VLOOKUP($B106,SALES!$A118:$AR135,22,0))</f>
        <v/>
      </c>
      <c r="G106" s="86" t="str">
        <f>IF(ISNA(VLOOKUP($B106,SALES!$A118:$AR135,23,0)),"",VLOOKUP($B106,SALES!$A118:$AR135,23,0))</f>
        <v/>
      </c>
      <c r="H106" s="52">
        <f t="shared" si="23"/>
        <v>0</v>
      </c>
      <c r="I106" s="52">
        <f t="shared" si="24"/>
        <v>0</v>
      </c>
      <c r="J106" s="52">
        <f t="shared" si="25"/>
        <v>0</v>
      </c>
      <c r="K106" s="52">
        <f t="shared" si="26"/>
        <v>0</v>
      </c>
      <c r="L106" s="52">
        <f t="shared" si="27"/>
        <v>0</v>
      </c>
      <c r="M106" s="52">
        <f t="shared" si="28"/>
        <v>0</v>
      </c>
      <c r="N106" s="52">
        <f t="shared" si="29"/>
        <v>0</v>
      </c>
      <c r="O106" s="52">
        <f t="shared" si="30"/>
        <v>0</v>
      </c>
      <c r="P106" s="52">
        <f t="shared" si="31"/>
        <v>0</v>
      </c>
      <c r="Q106" s="52">
        <f t="shared" si="32"/>
        <v>0</v>
      </c>
      <c r="R106" s="52">
        <f t="shared" si="33"/>
        <v>0</v>
      </c>
      <c r="S106" s="53">
        <f t="shared" si="34"/>
        <v>0</v>
      </c>
      <c r="T106" s="57">
        <f t="shared" si="35"/>
        <v>0</v>
      </c>
      <c r="U106" s="58">
        <f t="shared" si="36"/>
        <v>0</v>
      </c>
      <c r="V106" s="57">
        <f t="shared" si="37"/>
        <v>0</v>
      </c>
      <c r="W106" s="58">
        <f t="shared" si="38"/>
        <v>0</v>
      </c>
    </row>
    <row r="107" spans="1:23" x14ac:dyDescent="0.2">
      <c r="A107" s="49" t="str">
        <f>IF(ISNA(VLOOKUP($B107,SALES!$A119:$AR136,14,0)),"",VLOOKUP($B107,SALES!$A119:$AR136,14,0))</f>
        <v/>
      </c>
      <c r="B107" s="56"/>
      <c r="C107" s="49" t="str">
        <f>IF(ISNA(VLOOKUP($B107,SALES!$A119:$AR136,4,0)),"",VLOOKUP($B107,SALES!$A119:$AR136,4,0))</f>
        <v/>
      </c>
      <c r="D107" s="49" t="str">
        <f>IF(ISNA(VLOOKUP($B107,SALES!$A119:$AR136,2,0)),"",VLOOKUP($B107,SALES!$A119:$AR136,2,0))</f>
        <v/>
      </c>
      <c r="E107" s="51" t="str">
        <f>IF(ISNA(VLOOKUP($B107,SALES!$A119:$AR136,3,0)),"",VLOOKUP($B107,SALES!$A119:$AR136,3,0))</f>
        <v/>
      </c>
      <c r="F107" s="86" t="str">
        <f>IF(ISNA(VLOOKUP($B107,SALES!$A119:$AR136,22,0)),"",VLOOKUP($B107,SALES!$A119:$AR136,22,0))</f>
        <v/>
      </c>
      <c r="G107" s="86" t="str">
        <f>IF(ISNA(VLOOKUP($B107,SALES!$A119:$AR136,23,0)),"",VLOOKUP($B107,SALES!$A119:$AR136,23,0))</f>
        <v/>
      </c>
      <c r="H107" s="52">
        <f t="shared" si="23"/>
        <v>0</v>
      </c>
      <c r="I107" s="52">
        <f t="shared" si="24"/>
        <v>0</v>
      </c>
      <c r="J107" s="52">
        <f t="shared" si="25"/>
        <v>0</v>
      </c>
      <c r="K107" s="52">
        <f t="shared" si="26"/>
        <v>0</v>
      </c>
      <c r="L107" s="52">
        <f t="shared" si="27"/>
        <v>0</v>
      </c>
      <c r="M107" s="52">
        <f t="shared" si="28"/>
        <v>0</v>
      </c>
      <c r="N107" s="52">
        <f t="shared" si="29"/>
        <v>0</v>
      </c>
      <c r="O107" s="52">
        <f t="shared" si="30"/>
        <v>0</v>
      </c>
      <c r="P107" s="52">
        <f t="shared" si="31"/>
        <v>0</v>
      </c>
      <c r="Q107" s="52">
        <f t="shared" si="32"/>
        <v>0</v>
      </c>
      <c r="R107" s="52">
        <f t="shared" si="33"/>
        <v>0</v>
      </c>
      <c r="S107" s="53">
        <f t="shared" si="34"/>
        <v>0</v>
      </c>
      <c r="T107" s="57">
        <f t="shared" si="35"/>
        <v>0</v>
      </c>
      <c r="U107" s="58">
        <f t="shared" si="36"/>
        <v>0</v>
      </c>
      <c r="V107" s="57">
        <f t="shared" si="37"/>
        <v>0</v>
      </c>
      <c r="W107" s="58">
        <f t="shared" si="38"/>
        <v>0</v>
      </c>
    </row>
    <row r="108" spans="1:23" x14ac:dyDescent="0.2">
      <c r="A108" s="49" t="str">
        <f>IF(ISNA(VLOOKUP($B108,SALES!$A120:$AR137,14,0)),"",VLOOKUP($B108,SALES!$A120:$AR137,14,0))</f>
        <v/>
      </c>
      <c r="B108" s="56"/>
      <c r="C108" s="49" t="str">
        <f>IF(ISNA(VLOOKUP($B108,SALES!$A120:$AR137,4,0)),"",VLOOKUP($B108,SALES!$A120:$AR137,4,0))</f>
        <v/>
      </c>
      <c r="D108" s="49" t="str">
        <f>IF(ISNA(VLOOKUP($B108,SALES!$A120:$AR137,2,0)),"",VLOOKUP($B108,SALES!$A120:$AR137,2,0))</f>
        <v/>
      </c>
      <c r="E108" s="51" t="str">
        <f>IF(ISNA(VLOOKUP($B108,SALES!$A120:$AR137,3,0)),"",VLOOKUP($B108,SALES!$A120:$AR137,3,0))</f>
        <v/>
      </c>
      <c r="F108" s="86" t="str">
        <f>IF(ISNA(VLOOKUP($B108,SALES!$A120:$AR137,22,0)),"",VLOOKUP($B108,SALES!$A120:$AR137,22,0))</f>
        <v/>
      </c>
      <c r="G108" s="86" t="str">
        <f>IF(ISNA(VLOOKUP($B108,SALES!$A120:$AR137,23,0)),"",VLOOKUP($B108,SALES!$A120:$AR137,23,0))</f>
        <v/>
      </c>
      <c r="H108" s="52">
        <f t="shared" si="23"/>
        <v>0</v>
      </c>
      <c r="I108" s="52">
        <f t="shared" si="24"/>
        <v>0</v>
      </c>
      <c r="J108" s="52">
        <f t="shared" si="25"/>
        <v>0</v>
      </c>
      <c r="K108" s="52">
        <f t="shared" si="26"/>
        <v>0</v>
      </c>
      <c r="L108" s="52">
        <f t="shared" si="27"/>
        <v>0</v>
      </c>
      <c r="M108" s="52">
        <f t="shared" si="28"/>
        <v>0</v>
      </c>
      <c r="N108" s="52">
        <f t="shared" si="29"/>
        <v>0</v>
      </c>
      <c r="O108" s="52">
        <f t="shared" si="30"/>
        <v>0</v>
      </c>
      <c r="P108" s="52">
        <f t="shared" si="31"/>
        <v>0</v>
      </c>
      <c r="Q108" s="52">
        <f t="shared" si="32"/>
        <v>0</v>
      </c>
      <c r="R108" s="52">
        <f t="shared" si="33"/>
        <v>0</v>
      </c>
      <c r="S108" s="53">
        <f t="shared" si="34"/>
        <v>0</v>
      </c>
      <c r="T108" s="57">
        <f t="shared" si="35"/>
        <v>0</v>
      </c>
      <c r="U108" s="58">
        <f t="shared" si="36"/>
        <v>0</v>
      </c>
      <c r="V108" s="57">
        <f t="shared" si="37"/>
        <v>0</v>
      </c>
      <c r="W108" s="58">
        <f t="shared" si="38"/>
        <v>0</v>
      </c>
    </row>
    <row r="109" spans="1:23" x14ac:dyDescent="0.2">
      <c r="A109" s="49" t="str">
        <f>IF(ISNA(VLOOKUP($B109,SALES!$A121:$AR138,14,0)),"",VLOOKUP($B109,SALES!$A121:$AR138,14,0))</f>
        <v/>
      </c>
      <c r="B109" s="56"/>
      <c r="C109" s="49" t="str">
        <f>IF(ISNA(VLOOKUP($B109,SALES!$A121:$AR138,4,0)),"",VLOOKUP($B109,SALES!$A121:$AR138,4,0))</f>
        <v/>
      </c>
      <c r="D109" s="49" t="str">
        <f>IF(ISNA(VLOOKUP($B109,SALES!$A121:$AR138,2,0)),"",VLOOKUP($B109,SALES!$A121:$AR138,2,0))</f>
        <v/>
      </c>
      <c r="E109" s="51" t="str">
        <f>IF(ISNA(VLOOKUP($B109,SALES!$A121:$AR138,3,0)),"",VLOOKUP($B109,SALES!$A121:$AR138,3,0))</f>
        <v/>
      </c>
      <c r="F109" s="86" t="str">
        <f>IF(ISNA(VLOOKUP($B109,SALES!$A121:$AR138,22,0)),"",VLOOKUP($B109,SALES!$A121:$AR138,22,0))</f>
        <v/>
      </c>
      <c r="G109" s="86" t="str">
        <f>IF(ISNA(VLOOKUP($B109,SALES!$A121:$AR138,23,0)),"",VLOOKUP($B109,SALES!$A121:$AR138,23,0))</f>
        <v/>
      </c>
      <c r="H109" s="52">
        <f t="shared" si="23"/>
        <v>0</v>
      </c>
      <c r="I109" s="52">
        <f t="shared" si="24"/>
        <v>0</v>
      </c>
      <c r="J109" s="52">
        <f t="shared" si="25"/>
        <v>0</v>
      </c>
      <c r="K109" s="52">
        <f t="shared" si="26"/>
        <v>0</v>
      </c>
      <c r="L109" s="52">
        <f t="shared" si="27"/>
        <v>0</v>
      </c>
      <c r="M109" s="52">
        <f t="shared" si="28"/>
        <v>0</v>
      </c>
      <c r="N109" s="52">
        <f t="shared" si="29"/>
        <v>0</v>
      </c>
      <c r="O109" s="52">
        <f t="shared" si="30"/>
        <v>0</v>
      </c>
      <c r="P109" s="52">
        <f t="shared" si="31"/>
        <v>0</v>
      </c>
      <c r="Q109" s="52">
        <f t="shared" si="32"/>
        <v>0</v>
      </c>
      <c r="R109" s="52">
        <f t="shared" si="33"/>
        <v>0</v>
      </c>
      <c r="S109" s="53">
        <f t="shared" si="34"/>
        <v>0</v>
      </c>
      <c r="T109" s="57">
        <f t="shared" si="35"/>
        <v>0</v>
      </c>
      <c r="U109" s="58">
        <f t="shared" si="36"/>
        <v>0</v>
      </c>
      <c r="V109" s="57">
        <f t="shared" si="37"/>
        <v>0</v>
      </c>
      <c r="W109" s="58">
        <f t="shared" si="38"/>
        <v>0</v>
      </c>
    </row>
    <row r="110" spans="1:23" x14ac:dyDescent="0.2">
      <c r="A110" s="49" t="str">
        <f>IF(ISNA(VLOOKUP($B110,SALES!$A122:$AR139,14,0)),"",VLOOKUP($B110,SALES!$A122:$AR139,14,0))</f>
        <v/>
      </c>
      <c r="B110" s="56"/>
      <c r="C110" s="49" t="str">
        <f>IF(ISNA(VLOOKUP($B110,SALES!$A122:$AR139,4,0)),"",VLOOKUP($B110,SALES!$A122:$AR139,4,0))</f>
        <v/>
      </c>
      <c r="D110" s="49" t="str">
        <f>IF(ISNA(VLOOKUP($B110,SALES!$A122:$AR139,2,0)),"",VLOOKUP($B110,SALES!$A122:$AR139,2,0))</f>
        <v/>
      </c>
      <c r="E110" s="51" t="str">
        <f>IF(ISNA(VLOOKUP($B110,SALES!$A122:$AR139,3,0)),"",VLOOKUP($B110,SALES!$A122:$AR139,3,0))</f>
        <v/>
      </c>
      <c r="F110" s="86" t="str">
        <f>IF(ISNA(VLOOKUP($B110,SALES!$A122:$AR139,22,0)),"",VLOOKUP($B110,SALES!$A122:$AR139,22,0))</f>
        <v/>
      </c>
      <c r="G110" s="86" t="str">
        <f>IF(ISNA(VLOOKUP($B110,SALES!$A122:$AR139,23,0)),"",VLOOKUP($B110,SALES!$A122:$AR139,23,0))</f>
        <v/>
      </c>
      <c r="H110" s="52">
        <f t="shared" si="23"/>
        <v>0</v>
      </c>
      <c r="I110" s="52">
        <f t="shared" si="24"/>
        <v>0</v>
      </c>
      <c r="J110" s="52">
        <f t="shared" si="25"/>
        <v>0</v>
      </c>
      <c r="K110" s="52">
        <f t="shared" si="26"/>
        <v>0</v>
      </c>
      <c r="L110" s="52">
        <f t="shared" si="27"/>
        <v>0</v>
      </c>
      <c r="M110" s="52">
        <f t="shared" si="28"/>
        <v>0</v>
      </c>
      <c r="N110" s="52">
        <f t="shared" si="29"/>
        <v>0</v>
      </c>
      <c r="O110" s="52">
        <f t="shared" si="30"/>
        <v>0</v>
      </c>
      <c r="P110" s="52">
        <f t="shared" si="31"/>
        <v>0</v>
      </c>
      <c r="Q110" s="52">
        <f t="shared" si="32"/>
        <v>0</v>
      </c>
      <c r="R110" s="52">
        <f t="shared" si="33"/>
        <v>0</v>
      </c>
      <c r="S110" s="53">
        <f t="shared" si="34"/>
        <v>0</v>
      </c>
      <c r="T110" s="57">
        <f t="shared" si="35"/>
        <v>0</v>
      </c>
      <c r="U110" s="58">
        <f t="shared" si="36"/>
        <v>0</v>
      </c>
      <c r="V110" s="57">
        <f t="shared" si="37"/>
        <v>0</v>
      </c>
      <c r="W110" s="58">
        <f t="shared" si="38"/>
        <v>0</v>
      </c>
    </row>
    <row r="111" spans="1:23" x14ac:dyDescent="0.2">
      <c r="A111" s="49" t="str">
        <f>IF(ISNA(VLOOKUP($B111,SALES!$A123:$AR140,14,0)),"",VLOOKUP($B111,SALES!$A123:$AR140,14,0))</f>
        <v/>
      </c>
      <c r="B111" s="56"/>
      <c r="C111" s="49" t="str">
        <f>IF(ISNA(VLOOKUP($B111,SALES!$A123:$AR140,4,0)),"",VLOOKUP($B111,SALES!$A123:$AR140,4,0))</f>
        <v/>
      </c>
      <c r="D111" s="49" t="str">
        <f>IF(ISNA(VLOOKUP($B111,SALES!$A123:$AR140,2,0)),"",VLOOKUP($B111,SALES!$A123:$AR140,2,0))</f>
        <v/>
      </c>
      <c r="E111" s="51" t="str">
        <f>IF(ISNA(VLOOKUP($B111,SALES!$A123:$AR140,3,0)),"",VLOOKUP($B111,SALES!$A123:$AR140,3,0))</f>
        <v/>
      </c>
      <c r="F111" s="86" t="str">
        <f>IF(ISNA(VLOOKUP($B111,SALES!$A123:$AR140,22,0)),"",VLOOKUP($B111,SALES!$A123:$AR140,22,0))</f>
        <v/>
      </c>
      <c r="G111" s="86" t="str">
        <f>IF(ISNA(VLOOKUP($B111,SALES!$A123:$AR140,23,0)),"",VLOOKUP($B111,SALES!$A123:$AR140,23,0))</f>
        <v/>
      </c>
      <c r="H111" s="52">
        <f t="shared" si="23"/>
        <v>0</v>
      </c>
      <c r="I111" s="52">
        <f t="shared" si="24"/>
        <v>0</v>
      </c>
      <c r="J111" s="52">
        <f t="shared" si="25"/>
        <v>0</v>
      </c>
      <c r="K111" s="52">
        <f t="shared" si="26"/>
        <v>0</v>
      </c>
      <c r="L111" s="52">
        <f t="shared" si="27"/>
        <v>0</v>
      </c>
      <c r="M111" s="52">
        <f t="shared" si="28"/>
        <v>0</v>
      </c>
      <c r="N111" s="52">
        <f t="shared" si="29"/>
        <v>0</v>
      </c>
      <c r="O111" s="52">
        <f t="shared" si="30"/>
        <v>0</v>
      </c>
      <c r="P111" s="52">
        <f t="shared" si="31"/>
        <v>0</v>
      </c>
      <c r="Q111" s="52">
        <f t="shared" si="32"/>
        <v>0</v>
      </c>
      <c r="R111" s="52">
        <f t="shared" si="33"/>
        <v>0</v>
      </c>
      <c r="S111" s="53">
        <f t="shared" si="34"/>
        <v>0</v>
      </c>
      <c r="T111" s="57">
        <f t="shared" si="35"/>
        <v>0</v>
      </c>
      <c r="U111" s="58">
        <f t="shared" si="36"/>
        <v>0</v>
      </c>
      <c r="V111" s="57">
        <f t="shared" si="37"/>
        <v>0</v>
      </c>
      <c r="W111" s="58">
        <f t="shared" si="38"/>
        <v>0</v>
      </c>
    </row>
    <row r="112" spans="1:23" x14ac:dyDescent="0.2">
      <c r="A112" s="49" t="str">
        <f>IF(ISNA(VLOOKUP($B112,SALES!$A124:$AR141,14,0)),"",VLOOKUP($B112,SALES!$A124:$AR141,14,0))</f>
        <v/>
      </c>
      <c r="B112" s="56"/>
      <c r="C112" s="49" t="str">
        <f>IF(ISNA(VLOOKUP($B112,SALES!$A124:$AR141,4,0)),"",VLOOKUP($B112,SALES!$A124:$AR141,4,0))</f>
        <v/>
      </c>
      <c r="D112" s="49" t="str">
        <f>IF(ISNA(VLOOKUP($B112,SALES!$A124:$AR141,2,0)),"",VLOOKUP($B112,SALES!$A124:$AR141,2,0))</f>
        <v/>
      </c>
      <c r="E112" s="51" t="str">
        <f>IF(ISNA(VLOOKUP($B112,SALES!$A124:$AR141,3,0)),"",VLOOKUP($B112,SALES!$A124:$AR141,3,0))</f>
        <v/>
      </c>
      <c r="F112" s="86" t="str">
        <f>IF(ISNA(VLOOKUP($B112,SALES!$A124:$AR141,22,0)),"",VLOOKUP($B112,SALES!$A124:$AR141,22,0))</f>
        <v/>
      </c>
      <c r="G112" s="86" t="str">
        <f>IF(ISNA(VLOOKUP($B112,SALES!$A124:$AR141,23,0)),"",VLOOKUP($B112,SALES!$A124:$AR141,23,0))</f>
        <v/>
      </c>
      <c r="H112" s="52">
        <f t="shared" si="23"/>
        <v>0</v>
      </c>
      <c r="I112" s="52">
        <f t="shared" si="24"/>
        <v>0</v>
      </c>
      <c r="J112" s="52">
        <f t="shared" si="25"/>
        <v>0</v>
      </c>
      <c r="K112" s="52">
        <f t="shared" si="26"/>
        <v>0</v>
      </c>
      <c r="L112" s="52">
        <f t="shared" si="27"/>
        <v>0</v>
      </c>
      <c r="M112" s="52">
        <f t="shared" si="28"/>
        <v>0</v>
      </c>
      <c r="N112" s="52">
        <f t="shared" si="29"/>
        <v>0</v>
      </c>
      <c r="O112" s="52">
        <f t="shared" si="30"/>
        <v>0</v>
      </c>
      <c r="P112" s="52">
        <f t="shared" si="31"/>
        <v>0</v>
      </c>
      <c r="Q112" s="52">
        <f t="shared" si="32"/>
        <v>0</v>
      </c>
      <c r="R112" s="52">
        <f t="shared" si="33"/>
        <v>0</v>
      </c>
      <c r="S112" s="53">
        <f t="shared" si="34"/>
        <v>0</v>
      </c>
      <c r="T112" s="57">
        <f t="shared" si="35"/>
        <v>0</v>
      </c>
      <c r="U112" s="58">
        <f t="shared" si="36"/>
        <v>0</v>
      </c>
      <c r="V112" s="57">
        <f t="shared" si="37"/>
        <v>0</v>
      </c>
      <c r="W112" s="58">
        <f t="shared" si="38"/>
        <v>0</v>
      </c>
    </row>
    <row r="113" spans="1:23" x14ac:dyDescent="0.2">
      <c r="A113" s="49" t="str">
        <f>IF(ISNA(VLOOKUP($B113,SALES!$A125:$AR142,14,0)),"",VLOOKUP($B113,SALES!$A125:$AR142,14,0))</f>
        <v/>
      </c>
      <c r="B113" s="56"/>
      <c r="C113" s="49" t="str">
        <f>IF(ISNA(VLOOKUP($B113,SALES!$A125:$AR142,4,0)),"",VLOOKUP($B113,SALES!$A125:$AR142,4,0))</f>
        <v/>
      </c>
      <c r="D113" s="49" t="str">
        <f>IF(ISNA(VLOOKUP($B113,SALES!$A125:$AR142,2,0)),"",VLOOKUP($B113,SALES!$A125:$AR142,2,0))</f>
        <v/>
      </c>
      <c r="E113" s="51" t="str">
        <f>IF(ISNA(VLOOKUP($B113,SALES!$A125:$AR142,3,0)),"",VLOOKUP($B113,SALES!$A125:$AR142,3,0))</f>
        <v/>
      </c>
      <c r="F113" s="86" t="str">
        <f>IF(ISNA(VLOOKUP($B113,SALES!$A125:$AR142,22,0)),"",VLOOKUP($B113,SALES!$A125:$AR142,22,0))</f>
        <v/>
      </c>
      <c r="G113" s="86" t="str">
        <f>IF(ISNA(VLOOKUP($B113,SALES!$A125:$AR142,23,0)),"",VLOOKUP($B113,SALES!$A125:$AR142,23,0))</f>
        <v/>
      </c>
      <c r="H113" s="52">
        <f t="shared" si="23"/>
        <v>0</v>
      </c>
      <c r="I113" s="52">
        <f t="shared" si="24"/>
        <v>0</v>
      </c>
      <c r="J113" s="52">
        <f t="shared" si="25"/>
        <v>0</v>
      </c>
      <c r="K113" s="52">
        <f t="shared" si="26"/>
        <v>0</v>
      </c>
      <c r="L113" s="52">
        <f t="shared" si="27"/>
        <v>0</v>
      </c>
      <c r="M113" s="52">
        <f t="shared" si="28"/>
        <v>0</v>
      </c>
      <c r="N113" s="52">
        <f t="shared" si="29"/>
        <v>0</v>
      </c>
      <c r="O113" s="52">
        <f t="shared" si="30"/>
        <v>0</v>
      </c>
      <c r="P113" s="52">
        <f t="shared" si="31"/>
        <v>0</v>
      </c>
      <c r="Q113" s="52">
        <f t="shared" si="32"/>
        <v>0</v>
      </c>
      <c r="R113" s="52">
        <f t="shared" si="33"/>
        <v>0</v>
      </c>
      <c r="S113" s="53">
        <f t="shared" si="34"/>
        <v>0</v>
      </c>
      <c r="T113" s="57">
        <f t="shared" si="35"/>
        <v>0</v>
      </c>
      <c r="U113" s="58">
        <f t="shared" si="36"/>
        <v>0</v>
      </c>
      <c r="V113" s="57">
        <f t="shared" si="37"/>
        <v>0</v>
      </c>
      <c r="W113" s="58">
        <f t="shared" si="38"/>
        <v>0</v>
      </c>
    </row>
    <row r="114" spans="1:23" x14ac:dyDescent="0.2">
      <c r="A114" s="49" t="str">
        <f>IF(ISNA(VLOOKUP($B114,SALES!$A126:$AR143,14,0)),"",VLOOKUP($B114,SALES!$A126:$AR143,14,0))</f>
        <v/>
      </c>
      <c r="B114" s="56"/>
      <c r="C114" s="49" t="str">
        <f>IF(ISNA(VLOOKUP($B114,SALES!$A126:$AR143,4,0)),"",VLOOKUP($B114,SALES!$A126:$AR143,4,0))</f>
        <v/>
      </c>
      <c r="D114" s="49" t="str">
        <f>IF(ISNA(VLOOKUP($B114,SALES!$A126:$AR143,2,0)),"",VLOOKUP($B114,SALES!$A126:$AR143,2,0))</f>
        <v/>
      </c>
      <c r="E114" s="51" t="str">
        <f>IF(ISNA(VLOOKUP($B114,SALES!$A126:$AR143,3,0)),"",VLOOKUP($B114,SALES!$A126:$AR143,3,0))</f>
        <v/>
      </c>
      <c r="F114" s="86" t="str">
        <f>IF(ISNA(VLOOKUP($B114,SALES!$A126:$AR143,22,0)),"",VLOOKUP($B114,SALES!$A126:$AR143,22,0))</f>
        <v/>
      </c>
      <c r="G114" s="86" t="str">
        <f>IF(ISNA(VLOOKUP($B114,SALES!$A126:$AR143,23,0)),"",VLOOKUP($B114,SALES!$A126:$AR143,23,0))</f>
        <v/>
      </c>
      <c r="H114" s="52">
        <f t="shared" si="23"/>
        <v>0</v>
      </c>
      <c r="I114" s="52">
        <f t="shared" si="24"/>
        <v>0</v>
      </c>
      <c r="J114" s="52">
        <f t="shared" si="25"/>
        <v>0</v>
      </c>
      <c r="K114" s="52">
        <f t="shared" si="26"/>
        <v>0</v>
      </c>
      <c r="L114" s="52">
        <f t="shared" si="27"/>
        <v>0</v>
      </c>
      <c r="M114" s="52">
        <f t="shared" si="28"/>
        <v>0</v>
      </c>
      <c r="N114" s="52">
        <f t="shared" si="29"/>
        <v>0</v>
      </c>
      <c r="O114" s="52">
        <f t="shared" si="30"/>
        <v>0</v>
      </c>
      <c r="P114" s="52">
        <f t="shared" si="31"/>
        <v>0</v>
      </c>
      <c r="Q114" s="52">
        <f t="shared" si="32"/>
        <v>0</v>
      </c>
      <c r="R114" s="52">
        <f t="shared" si="33"/>
        <v>0</v>
      </c>
      <c r="S114" s="53">
        <f t="shared" si="34"/>
        <v>0</v>
      </c>
      <c r="T114" s="57">
        <f t="shared" si="35"/>
        <v>0</v>
      </c>
      <c r="U114" s="58">
        <f t="shared" si="36"/>
        <v>0</v>
      </c>
      <c r="V114" s="57">
        <f t="shared" si="37"/>
        <v>0</v>
      </c>
      <c r="W114" s="58">
        <f t="shared" si="38"/>
        <v>0</v>
      </c>
    </row>
    <row r="115" spans="1:23" x14ac:dyDescent="0.2">
      <c r="A115" s="49" t="str">
        <f>IF(ISNA(VLOOKUP($B115,SALES!$A127:$AR144,14,0)),"",VLOOKUP($B115,SALES!$A127:$AR144,14,0))</f>
        <v/>
      </c>
      <c r="B115" s="56"/>
      <c r="C115" s="49" t="str">
        <f>IF(ISNA(VLOOKUP($B115,SALES!$A127:$AR144,4,0)),"",VLOOKUP($B115,SALES!$A127:$AR144,4,0))</f>
        <v/>
      </c>
      <c r="D115" s="49" t="str">
        <f>IF(ISNA(VLOOKUP($B115,SALES!$A127:$AR144,2,0)),"",VLOOKUP($B115,SALES!$A127:$AR144,2,0))</f>
        <v/>
      </c>
      <c r="E115" s="51" t="str">
        <f>IF(ISNA(VLOOKUP($B115,SALES!$A127:$AR144,3,0)),"",VLOOKUP($B115,SALES!$A127:$AR144,3,0))</f>
        <v/>
      </c>
      <c r="F115" s="86" t="str">
        <f>IF(ISNA(VLOOKUP($B115,SALES!$A127:$AR144,22,0)),"",VLOOKUP($B115,SALES!$A127:$AR144,22,0))</f>
        <v/>
      </c>
      <c r="G115" s="86" t="str">
        <f>IF(ISNA(VLOOKUP($B115,SALES!$A127:$AR144,23,0)),"",VLOOKUP($B115,SALES!$A127:$AR144,23,0))</f>
        <v/>
      </c>
      <c r="H115" s="52">
        <f t="shared" si="23"/>
        <v>0</v>
      </c>
      <c r="I115" s="52">
        <f t="shared" si="24"/>
        <v>0</v>
      </c>
      <c r="J115" s="52">
        <f t="shared" si="25"/>
        <v>0</v>
      </c>
      <c r="K115" s="52">
        <f t="shared" si="26"/>
        <v>0</v>
      </c>
      <c r="L115" s="52">
        <f t="shared" si="27"/>
        <v>0</v>
      </c>
      <c r="M115" s="52">
        <f t="shared" si="28"/>
        <v>0</v>
      </c>
      <c r="N115" s="52">
        <f t="shared" si="29"/>
        <v>0</v>
      </c>
      <c r="O115" s="52">
        <f t="shared" si="30"/>
        <v>0</v>
      </c>
      <c r="P115" s="52">
        <f t="shared" si="31"/>
        <v>0</v>
      </c>
      <c r="Q115" s="52">
        <f t="shared" si="32"/>
        <v>0</v>
      </c>
      <c r="R115" s="52">
        <f t="shared" si="33"/>
        <v>0</v>
      </c>
      <c r="S115" s="53">
        <f t="shared" si="34"/>
        <v>0</v>
      </c>
      <c r="T115" s="57">
        <f t="shared" si="35"/>
        <v>0</v>
      </c>
      <c r="U115" s="58">
        <f t="shared" si="36"/>
        <v>0</v>
      </c>
      <c r="V115" s="57">
        <f t="shared" si="37"/>
        <v>0</v>
      </c>
      <c r="W115" s="58">
        <f t="shared" si="38"/>
        <v>0</v>
      </c>
    </row>
    <row r="116" spans="1:23" x14ac:dyDescent="0.2">
      <c r="A116" s="49" t="str">
        <f>IF(ISNA(VLOOKUP($B116,SALES!$A128:$AR145,14,0)),"",VLOOKUP($B116,SALES!$A128:$AR145,14,0))</f>
        <v/>
      </c>
      <c r="B116" s="56"/>
      <c r="C116" s="49" t="str">
        <f>IF(ISNA(VLOOKUP($B116,SALES!$A128:$AR145,4,0)),"",VLOOKUP($B116,SALES!$A128:$AR145,4,0))</f>
        <v/>
      </c>
      <c r="D116" s="49" t="str">
        <f>IF(ISNA(VLOOKUP($B116,SALES!$A128:$AR145,2,0)),"",VLOOKUP($B116,SALES!$A128:$AR145,2,0))</f>
        <v/>
      </c>
      <c r="E116" s="51" t="str">
        <f>IF(ISNA(VLOOKUP($B116,SALES!$A128:$AR145,3,0)),"",VLOOKUP($B116,SALES!$A128:$AR145,3,0))</f>
        <v/>
      </c>
      <c r="F116" s="86" t="str">
        <f>IF(ISNA(VLOOKUP($B116,SALES!$A128:$AR145,22,0)),"",VLOOKUP($B116,SALES!$A128:$AR145,22,0))</f>
        <v/>
      </c>
      <c r="G116" s="86" t="str">
        <f>IF(ISNA(VLOOKUP($B116,SALES!$A128:$AR145,23,0)),"",VLOOKUP($B116,SALES!$A128:$AR145,23,0))</f>
        <v/>
      </c>
      <c r="H116" s="52">
        <f t="shared" si="23"/>
        <v>0</v>
      </c>
      <c r="I116" s="52">
        <f t="shared" si="24"/>
        <v>0</v>
      </c>
      <c r="J116" s="52">
        <f t="shared" si="25"/>
        <v>0</v>
      </c>
      <c r="K116" s="52">
        <f t="shared" si="26"/>
        <v>0</v>
      </c>
      <c r="L116" s="52">
        <f t="shared" si="27"/>
        <v>0</v>
      </c>
      <c r="M116" s="52">
        <f t="shared" si="28"/>
        <v>0</v>
      </c>
      <c r="N116" s="52">
        <f t="shared" si="29"/>
        <v>0</v>
      </c>
      <c r="O116" s="52">
        <f t="shared" si="30"/>
        <v>0</v>
      </c>
      <c r="P116" s="52">
        <f t="shared" si="31"/>
        <v>0</v>
      </c>
      <c r="Q116" s="52">
        <f t="shared" si="32"/>
        <v>0</v>
      </c>
      <c r="R116" s="52">
        <f t="shared" si="33"/>
        <v>0</v>
      </c>
      <c r="S116" s="53">
        <f t="shared" si="34"/>
        <v>0</v>
      </c>
      <c r="T116" s="57">
        <f t="shared" si="35"/>
        <v>0</v>
      </c>
      <c r="U116" s="58">
        <f t="shared" si="36"/>
        <v>0</v>
      </c>
      <c r="V116" s="57">
        <f t="shared" si="37"/>
        <v>0</v>
      </c>
      <c r="W116" s="58">
        <f t="shared" si="38"/>
        <v>0</v>
      </c>
    </row>
    <row r="117" spans="1:23" x14ac:dyDescent="0.2">
      <c r="A117" s="49" t="str">
        <f>IF(ISNA(VLOOKUP($B117,SALES!$A129:$AR146,14,0)),"",VLOOKUP($B117,SALES!$A129:$AR146,14,0))</f>
        <v/>
      </c>
      <c r="B117" s="56"/>
      <c r="C117" s="49" t="str">
        <f>IF(ISNA(VLOOKUP($B117,SALES!$A129:$AR146,4,0)),"",VLOOKUP($B117,SALES!$A129:$AR146,4,0))</f>
        <v/>
      </c>
      <c r="D117" s="49" t="str">
        <f>IF(ISNA(VLOOKUP($B117,SALES!$A129:$AR146,2,0)),"",VLOOKUP($B117,SALES!$A129:$AR146,2,0))</f>
        <v/>
      </c>
      <c r="E117" s="51" t="str">
        <f>IF(ISNA(VLOOKUP($B117,SALES!$A129:$AR146,3,0)),"",VLOOKUP($B117,SALES!$A129:$AR146,3,0))</f>
        <v/>
      </c>
      <c r="F117" s="86" t="str">
        <f>IF(ISNA(VLOOKUP($B117,SALES!$A129:$AR146,22,0)),"",VLOOKUP($B117,SALES!$A129:$AR146,22,0))</f>
        <v/>
      </c>
      <c r="G117" s="86" t="str">
        <f>IF(ISNA(VLOOKUP($B117,SALES!$A129:$AR146,23,0)),"",VLOOKUP($B117,SALES!$A129:$AR146,23,0))</f>
        <v/>
      </c>
      <c r="H117" s="52">
        <f t="shared" si="23"/>
        <v>0</v>
      </c>
      <c r="I117" s="52">
        <f t="shared" si="24"/>
        <v>0</v>
      </c>
      <c r="J117" s="52">
        <f t="shared" si="25"/>
        <v>0</v>
      </c>
      <c r="K117" s="52">
        <f t="shared" si="26"/>
        <v>0</v>
      </c>
      <c r="L117" s="52">
        <f t="shared" si="27"/>
        <v>0</v>
      </c>
      <c r="M117" s="52">
        <f t="shared" si="28"/>
        <v>0</v>
      </c>
      <c r="N117" s="52">
        <f t="shared" si="29"/>
        <v>0</v>
      </c>
      <c r="O117" s="52">
        <f t="shared" si="30"/>
        <v>0</v>
      </c>
      <c r="P117" s="52">
        <f t="shared" si="31"/>
        <v>0</v>
      </c>
      <c r="Q117" s="52">
        <f t="shared" si="32"/>
        <v>0</v>
      </c>
      <c r="R117" s="52">
        <f t="shared" si="33"/>
        <v>0</v>
      </c>
      <c r="S117" s="53">
        <f t="shared" si="34"/>
        <v>0</v>
      </c>
      <c r="T117" s="57">
        <f t="shared" si="35"/>
        <v>0</v>
      </c>
      <c r="U117" s="58">
        <f t="shared" si="36"/>
        <v>0</v>
      </c>
      <c r="V117" s="57">
        <f t="shared" si="37"/>
        <v>0</v>
      </c>
      <c r="W117" s="58">
        <f t="shared" si="38"/>
        <v>0</v>
      </c>
    </row>
    <row r="118" spans="1:23" x14ac:dyDescent="0.2">
      <c r="A118" s="49" t="str">
        <f>IF(ISNA(VLOOKUP($B118,SALES!$A130:$AR147,14,0)),"",VLOOKUP($B118,SALES!$A130:$AR147,14,0))</f>
        <v/>
      </c>
      <c r="B118" s="56"/>
      <c r="C118" s="49" t="str">
        <f>IF(ISNA(VLOOKUP($B118,SALES!$A130:$AR147,4,0)),"",VLOOKUP($B118,SALES!$A130:$AR147,4,0))</f>
        <v/>
      </c>
      <c r="D118" s="49" t="str">
        <f>IF(ISNA(VLOOKUP($B118,SALES!$A130:$AR147,2,0)),"",VLOOKUP($B118,SALES!$A130:$AR147,2,0))</f>
        <v/>
      </c>
      <c r="E118" s="51" t="str">
        <f>IF(ISNA(VLOOKUP($B118,SALES!$A130:$AR147,3,0)),"",VLOOKUP($B118,SALES!$A130:$AR147,3,0))</f>
        <v/>
      </c>
      <c r="F118" s="86" t="str">
        <f>IF(ISNA(VLOOKUP($B118,SALES!$A130:$AR147,22,0)),"",VLOOKUP($B118,SALES!$A130:$AR147,22,0))</f>
        <v/>
      </c>
      <c r="G118" s="86" t="str">
        <f>IF(ISNA(VLOOKUP($B118,SALES!$A130:$AR147,23,0)),"",VLOOKUP($B118,SALES!$A130:$AR147,23,0))</f>
        <v/>
      </c>
      <c r="H118" s="52">
        <f t="shared" si="23"/>
        <v>0</v>
      </c>
      <c r="I118" s="52">
        <f t="shared" si="24"/>
        <v>0</v>
      </c>
      <c r="J118" s="52">
        <f t="shared" si="25"/>
        <v>0</v>
      </c>
      <c r="K118" s="52">
        <f t="shared" si="26"/>
        <v>0</v>
      </c>
      <c r="L118" s="52">
        <f t="shared" si="27"/>
        <v>0</v>
      </c>
      <c r="M118" s="52">
        <f t="shared" si="28"/>
        <v>0</v>
      </c>
      <c r="N118" s="52">
        <f t="shared" si="29"/>
        <v>0</v>
      </c>
      <c r="O118" s="52">
        <f t="shared" si="30"/>
        <v>0</v>
      </c>
      <c r="P118" s="52">
        <f t="shared" si="31"/>
        <v>0</v>
      </c>
      <c r="Q118" s="52">
        <f t="shared" si="32"/>
        <v>0</v>
      </c>
      <c r="R118" s="52">
        <f t="shared" si="33"/>
        <v>0</v>
      </c>
      <c r="S118" s="53">
        <f t="shared" si="34"/>
        <v>0</v>
      </c>
      <c r="T118" s="57">
        <f t="shared" si="35"/>
        <v>0</v>
      </c>
      <c r="U118" s="58">
        <f t="shared" si="36"/>
        <v>0</v>
      </c>
      <c r="V118" s="57">
        <f t="shared" si="37"/>
        <v>0</v>
      </c>
      <c r="W118" s="58">
        <f t="shared" si="38"/>
        <v>0</v>
      </c>
    </row>
    <row r="119" spans="1:23" x14ac:dyDescent="0.2">
      <c r="A119" s="49" t="str">
        <f>IF(ISNA(VLOOKUP($B119,SALES!$A131:$AR148,14,0)),"",VLOOKUP($B119,SALES!$A131:$AR148,14,0))</f>
        <v/>
      </c>
      <c r="B119" s="56"/>
      <c r="C119" s="49" t="str">
        <f>IF(ISNA(VLOOKUP($B119,SALES!$A131:$AR148,4,0)),"",VLOOKUP($B119,SALES!$A131:$AR148,4,0))</f>
        <v/>
      </c>
      <c r="D119" s="49" t="str">
        <f>IF(ISNA(VLOOKUP($B119,SALES!$A131:$AR148,2,0)),"",VLOOKUP($B119,SALES!$A131:$AR148,2,0))</f>
        <v/>
      </c>
      <c r="E119" s="51" t="str">
        <f>IF(ISNA(VLOOKUP($B119,SALES!$A131:$AR148,3,0)),"",VLOOKUP($B119,SALES!$A131:$AR148,3,0))</f>
        <v/>
      </c>
      <c r="F119" s="86" t="str">
        <f>IF(ISNA(VLOOKUP($B119,SALES!$A131:$AR148,22,0)),"",VLOOKUP($B119,SALES!$A131:$AR148,22,0))</f>
        <v/>
      </c>
      <c r="G119" s="86" t="str">
        <f>IF(ISNA(VLOOKUP($B119,SALES!$A131:$AR148,23,0)),"",VLOOKUP($B119,SALES!$A131:$AR148,23,0))</f>
        <v/>
      </c>
      <c r="H119" s="52">
        <f t="shared" si="23"/>
        <v>0</v>
      </c>
      <c r="I119" s="52">
        <f t="shared" si="24"/>
        <v>0</v>
      </c>
      <c r="J119" s="52">
        <f t="shared" si="25"/>
        <v>0</v>
      </c>
      <c r="K119" s="52">
        <f t="shared" si="26"/>
        <v>0</v>
      </c>
      <c r="L119" s="52">
        <f t="shared" si="27"/>
        <v>0</v>
      </c>
      <c r="M119" s="52">
        <f t="shared" si="28"/>
        <v>0</v>
      </c>
      <c r="N119" s="52">
        <f t="shared" si="29"/>
        <v>0</v>
      </c>
      <c r="O119" s="52">
        <f t="shared" si="30"/>
        <v>0</v>
      </c>
      <c r="P119" s="52">
        <f t="shared" si="31"/>
        <v>0</v>
      </c>
      <c r="Q119" s="52">
        <f t="shared" si="32"/>
        <v>0</v>
      </c>
      <c r="R119" s="52">
        <f t="shared" si="33"/>
        <v>0</v>
      </c>
      <c r="S119" s="53">
        <f t="shared" si="34"/>
        <v>0</v>
      </c>
      <c r="T119" s="57">
        <f t="shared" si="35"/>
        <v>0</v>
      </c>
      <c r="U119" s="58">
        <f t="shared" si="36"/>
        <v>0</v>
      </c>
      <c r="V119" s="57">
        <f t="shared" si="37"/>
        <v>0</v>
      </c>
      <c r="W119" s="58">
        <f t="shared" si="38"/>
        <v>0</v>
      </c>
    </row>
    <row r="120" spans="1:23" x14ac:dyDescent="0.2">
      <c r="A120" s="49" t="str">
        <f>IF(ISNA(VLOOKUP($B120,SALES!$A132:$AR149,14,0)),"",VLOOKUP($B120,SALES!$A132:$AR149,14,0))</f>
        <v/>
      </c>
      <c r="B120" s="56"/>
      <c r="C120" s="49" t="str">
        <f>IF(ISNA(VLOOKUP($B120,SALES!$A132:$AR149,4,0)),"",VLOOKUP($B120,SALES!$A132:$AR149,4,0))</f>
        <v/>
      </c>
      <c r="D120" s="49" t="str">
        <f>IF(ISNA(VLOOKUP($B120,SALES!$A132:$AR149,2,0)),"",VLOOKUP($B120,SALES!$A132:$AR149,2,0))</f>
        <v/>
      </c>
      <c r="E120" s="51" t="str">
        <f>IF(ISNA(VLOOKUP($B120,SALES!$A132:$AR149,3,0)),"",VLOOKUP($B120,SALES!$A132:$AR149,3,0))</f>
        <v/>
      </c>
      <c r="F120" s="86" t="str">
        <f>IF(ISNA(VLOOKUP($B120,SALES!$A132:$AR149,22,0)),"",VLOOKUP($B120,SALES!$A132:$AR149,22,0))</f>
        <v/>
      </c>
      <c r="G120" s="86" t="str">
        <f>IF(ISNA(VLOOKUP($B120,SALES!$A132:$AR149,23,0)),"",VLOOKUP($B120,SALES!$A132:$AR149,23,0))</f>
        <v/>
      </c>
      <c r="H120" s="52">
        <f t="shared" si="23"/>
        <v>0</v>
      </c>
      <c r="I120" s="52">
        <f t="shared" si="24"/>
        <v>0</v>
      </c>
      <c r="J120" s="52">
        <f t="shared" si="25"/>
        <v>0</v>
      </c>
      <c r="K120" s="52">
        <f t="shared" si="26"/>
        <v>0</v>
      </c>
      <c r="L120" s="52">
        <f t="shared" si="27"/>
        <v>0</v>
      </c>
      <c r="M120" s="52">
        <f t="shared" si="28"/>
        <v>0</v>
      </c>
      <c r="N120" s="52">
        <f t="shared" si="29"/>
        <v>0</v>
      </c>
      <c r="O120" s="52">
        <f t="shared" si="30"/>
        <v>0</v>
      </c>
      <c r="P120" s="52">
        <f t="shared" si="31"/>
        <v>0</v>
      </c>
      <c r="Q120" s="52">
        <f t="shared" si="32"/>
        <v>0</v>
      </c>
      <c r="R120" s="52">
        <f t="shared" si="33"/>
        <v>0</v>
      </c>
      <c r="S120" s="53">
        <f t="shared" si="34"/>
        <v>0</v>
      </c>
      <c r="T120" s="57">
        <f t="shared" si="35"/>
        <v>0</v>
      </c>
      <c r="U120" s="58">
        <f t="shared" si="36"/>
        <v>0</v>
      </c>
      <c r="V120" s="57">
        <f t="shared" si="37"/>
        <v>0</v>
      </c>
      <c r="W120" s="58">
        <f t="shared" si="38"/>
        <v>0</v>
      </c>
    </row>
    <row r="121" spans="1:23" x14ac:dyDescent="0.2">
      <c r="A121" s="49" t="str">
        <f>IF(ISNA(VLOOKUP($B121,SALES!$A133:$AR150,14,0)),"",VLOOKUP($B121,SALES!$A133:$AR150,14,0))</f>
        <v/>
      </c>
      <c r="B121" s="56"/>
      <c r="C121" s="49" t="str">
        <f>IF(ISNA(VLOOKUP($B121,SALES!$A133:$AR150,4,0)),"",VLOOKUP($B121,SALES!$A133:$AR150,4,0))</f>
        <v/>
      </c>
      <c r="D121" s="49" t="str">
        <f>IF(ISNA(VLOOKUP($B121,SALES!$A133:$AR150,2,0)),"",VLOOKUP($B121,SALES!$A133:$AR150,2,0))</f>
        <v/>
      </c>
      <c r="E121" s="51" t="str">
        <f>IF(ISNA(VLOOKUP($B121,SALES!$A133:$AR150,3,0)),"",VLOOKUP($B121,SALES!$A133:$AR150,3,0))</f>
        <v/>
      </c>
      <c r="F121" s="86" t="str">
        <f>IF(ISNA(VLOOKUP($B121,SALES!$A133:$AR150,22,0)),"",VLOOKUP($B121,SALES!$A133:$AR150,22,0))</f>
        <v/>
      </c>
      <c r="G121" s="86" t="str">
        <f>IF(ISNA(VLOOKUP($B121,SALES!$A133:$AR150,23,0)),"",VLOOKUP($B121,SALES!$A133:$AR150,23,0))</f>
        <v/>
      </c>
      <c r="H121" s="52">
        <f t="shared" si="23"/>
        <v>0</v>
      </c>
      <c r="I121" s="52">
        <f t="shared" si="24"/>
        <v>0</v>
      </c>
      <c r="J121" s="52">
        <f t="shared" si="25"/>
        <v>0</v>
      </c>
      <c r="K121" s="52">
        <f t="shared" si="26"/>
        <v>0</v>
      </c>
      <c r="L121" s="52">
        <f t="shared" si="27"/>
        <v>0</v>
      </c>
      <c r="M121" s="52">
        <f t="shared" si="28"/>
        <v>0</v>
      </c>
      <c r="N121" s="52">
        <f t="shared" si="29"/>
        <v>0</v>
      </c>
      <c r="O121" s="52">
        <f t="shared" si="30"/>
        <v>0</v>
      </c>
      <c r="P121" s="52">
        <f t="shared" si="31"/>
        <v>0</v>
      </c>
      <c r="Q121" s="52">
        <f t="shared" si="32"/>
        <v>0</v>
      </c>
      <c r="R121" s="52">
        <f t="shared" si="33"/>
        <v>0</v>
      </c>
      <c r="S121" s="53">
        <f t="shared" si="34"/>
        <v>0</v>
      </c>
      <c r="T121" s="57">
        <f t="shared" si="35"/>
        <v>0</v>
      </c>
      <c r="U121" s="58">
        <f t="shared" si="36"/>
        <v>0</v>
      </c>
      <c r="V121" s="57">
        <f t="shared" si="37"/>
        <v>0</v>
      </c>
      <c r="W121" s="58">
        <f t="shared" si="38"/>
        <v>0</v>
      </c>
    </row>
    <row r="122" spans="1:23" x14ac:dyDescent="0.2">
      <c r="A122" s="49" t="str">
        <f>IF(ISNA(VLOOKUP($B122,SALES!$A134:$AR151,14,0)),"",VLOOKUP($B122,SALES!$A134:$AR151,14,0))</f>
        <v/>
      </c>
      <c r="B122" s="56"/>
      <c r="C122" s="49" t="str">
        <f>IF(ISNA(VLOOKUP($B122,SALES!$A134:$AR151,4,0)),"",VLOOKUP($B122,SALES!$A134:$AR151,4,0))</f>
        <v/>
      </c>
      <c r="D122" s="49" t="str">
        <f>IF(ISNA(VLOOKUP($B122,SALES!$A134:$AR151,2,0)),"",VLOOKUP($B122,SALES!$A134:$AR151,2,0))</f>
        <v/>
      </c>
      <c r="E122" s="51" t="str">
        <f>IF(ISNA(VLOOKUP($B122,SALES!$A134:$AR151,3,0)),"",VLOOKUP($B122,SALES!$A134:$AR151,3,0))</f>
        <v/>
      </c>
      <c r="F122" s="86" t="str">
        <f>IF(ISNA(VLOOKUP($B122,SALES!$A134:$AR151,22,0)),"",VLOOKUP($B122,SALES!$A134:$AR151,22,0))</f>
        <v/>
      </c>
      <c r="G122" s="86" t="str">
        <f>IF(ISNA(VLOOKUP($B122,SALES!$A134:$AR151,23,0)),"",VLOOKUP($B122,SALES!$A134:$AR151,23,0))</f>
        <v/>
      </c>
      <c r="H122" s="52">
        <f t="shared" si="23"/>
        <v>0</v>
      </c>
      <c r="I122" s="52">
        <f t="shared" si="24"/>
        <v>0</v>
      </c>
      <c r="J122" s="52">
        <f t="shared" si="25"/>
        <v>0</v>
      </c>
      <c r="K122" s="52">
        <f t="shared" si="26"/>
        <v>0</v>
      </c>
      <c r="L122" s="52">
        <f t="shared" si="27"/>
        <v>0</v>
      </c>
      <c r="M122" s="52">
        <f t="shared" si="28"/>
        <v>0</v>
      </c>
      <c r="N122" s="52">
        <f t="shared" si="29"/>
        <v>0</v>
      </c>
      <c r="O122" s="52">
        <f t="shared" si="30"/>
        <v>0</v>
      </c>
      <c r="P122" s="52">
        <f t="shared" si="31"/>
        <v>0</v>
      </c>
      <c r="Q122" s="52">
        <f t="shared" si="32"/>
        <v>0</v>
      </c>
      <c r="R122" s="52">
        <f t="shared" si="33"/>
        <v>0</v>
      </c>
      <c r="S122" s="53">
        <f t="shared" si="34"/>
        <v>0</v>
      </c>
      <c r="T122" s="57">
        <f t="shared" si="35"/>
        <v>0</v>
      </c>
      <c r="U122" s="58">
        <f t="shared" ref="U122:U124" si="39">T122*12.36%</f>
        <v>0</v>
      </c>
      <c r="V122" s="57">
        <f t="shared" ref="V122:V124" si="40">ROUND(T122*12%,0)</f>
        <v>0</v>
      </c>
      <c r="W122" s="58">
        <f t="shared" ref="W122:W124" si="41">ROUND(V122*3%,0)</f>
        <v>0</v>
      </c>
    </row>
    <row r="123" spans="1:23" x14ac:dyDescent="0.2">
      <c r="A123" s="49" t="str">
        <f>IF(ISNA(VLOOKUP($B123,SALES!$A135:$AR152,14,0)),"",VLOOKUP($B123,SALES!$A135:$AR152,14,0))</f>
        <v/>
      </c>
      <c r="B123" s="56"/>
      <c r="C123" s="49" t="str">
        <f>IF(ISNA(VLOOKUP($B123,SALES!$A135:$AR152,4,0)),"",VLOOKUP($B123,SALES!$A135:$AR152,4,0))</f>
        <v/>
      </c>
      <c r="D123" s="49" t="str">
        <f>IF(ISNA(VLOOKUP($B123,SALES!$A135:$AR152,2,0)),"",VLOOKUP($B123,SALES!$A135:$AR152,2,0))</f>
        <v/>
      </c>
      <c r="E123" s="51" t="str">
        <f>IF(ISNA(VLOOKUP($B123,SALES!$A135:$AR152,3,0)),"",VLOOKUP($B123,SALES!$A135:$AR152,3,0))</f>
        <v/>
      </c>
      <c r="F123" s="86" t="str">
        <f>IF(ISNA(VLOOKUP($B123,SALES!$A135:$AR152,22,0)),"",VLOOKUP($B123,SALES!$A135:$AR152,22,0))</f>
        <v/>
      </c>
      <c r="G123" s="86" t="str">
        <f>IF(ISNA(VLOOKUP($B123,SALES!$A135:$AR152,23,0)),"",VLOOKUP($B123,SALES!$A135:$AR152,23,0))</f>
        <v/>
      </c>
      <c r="H123" s="52">
        <f t="shared" si="23"/>
        <v>0</v>
      </c>
      <c r="I123" s="52">
        <f t="shared" si="24"/>
        <v>0</v>
      </c>
      <c r="J123" s="52">
        <f t="shared" si="25"/>
        <v>0</v>
      </c>
      <c r="K123" s="52">
        <f t="shared" si="26"/>
        <v>0</v>
      </c>
      <c r="L123" s="52">
        <f t="shared" si="27"/>
        <v>0</v>
      </c>
      <c r="M123" s="52">
        <f t="shared" si="28"/>
        <v>0</v>
      </c>
      <c r="N123" s="52">
        <f t="shared" si="29"/>
        <v>0</v>
      </c>
      <c r="O123" s="52">
        <f t="shared" si="30"/>
        <v>0</v>
      </c>
      <c r="P123" s="52">
        <f t="shared" si="31"/>
        <v>0</v>
      </c>
      <c r="Q123" s="52">
        <f t="shared" si="32"/>
        <v>0</v>
      </c>
      <c r="R123" s="52">
        <f t="shared" si="33"/>
        <v>0</v>
      </c>
      <c r="S123" s="53">
        <f t="shared" si="34"/>
        <v>0</v>
      </c>
      <c r="T123" s="57">
        <f t="shared" si="35"/>
        <v>0</v>
      </c>
      <c r="U123" s="58">
        <f t="shared" si="39"/>
        <v>0</v>
      </c>
      <c r="V123" s="57">
        <f t="shared" si="40"/>
        <v>0</v>
      </c>
      <c r="W123" s="58">
        <f t="shared" si="41"/>
        <v>0</v>
      </c>
    </row>
    <row r="124" spans="1:23" x14ac:dyDescent="0.2">
      <c r="A124" s="49" t="str">
        <f>IF(ISNA(VLOOKUP($B124,SALES!$A136:$AR153,14,0)),"",VLOOKUP($B124,SALES!$A136:$AR153,14,0))</f>
        <v/>
      </c>
      <c r="B124" s="56"/>
      <c r="C124" s="49" t="str">
        <f>IF(ISNA(VLOOKUP($B124,SALES!$A136:$AR153,4,0)),"",VLOOKUP($B124,SALES!$A136:$AR153,4,0))</f>
        <v/>
      </c>
      <c r="D124" s="49" t="str">
        <f>IF(ISNA(VLOOKUP($B124,SALES!$A136:$AR153,2,0)),"",VLOOKUP($B124,SALES!$A136:$AR153,2,0))</f>
        <v/>
      </c>
      <c r="E124" s="51" t="str">
        <f>IF(ISNA(VLOOKUP($B124,SALES!$A136:$AR153,3,0)),"",VLOOKUP($B124,SALES!$A136:$AR153,3,0))</f>
        <v/>
      </c>
      <c r="F124" s="86" t="str">
        <f>IF(ISNA(VLOOKUP($B124,SALES!$A136:$AR153,22,0)),"",VLOOKUP($B124,SALES!$A136:$AR153,22,0))</f>
        <v/>
      </c>
      <c r="G124" s="86" t="str">
        <f>IF(ISNA(VLOOKUP($B124,SALES!$A136:$AR153,23,0)),"",VLOOKUP($B124,SALES!$A136:$AR153,23,0))</f>
        <v/>
      </c>
      <c r="H124" s="52">
        <f t="shared" si="23"/>
        <v>0</v>
      </c>
      <c r="I124" s="52">
        <f t="shared" si="24"/>
        <v>0</v>
      </c>
      <c r="J124" s="52">
        <f t="shared" si="25"/>
        <v>0</v>
      </c>
      <c r="K124" s="52">
        <f t="shared" si="26"/>
        <v>0</v>
      </c>
      <c r="L124" s="52">
        <f t="shared" si="27"/>
        <v>0</v>
      </c>
      <c r="M124" s="52">
        <f t="shared" si="28"/>
        <v>0</v>
      </c>
      <c r="N124" s="52">
        <f t="shared" si="29"/>
        <v>0</v>
      </c>
      <c r="O124" s="52">
        <f t="shared" si="30"/>
        <v>0</v>
      </c>
      <c r="P124" s="52">
        <f t="shared" si="31"/>
        <v>0</v>
      </c>
      <c r="Q124" s="52">
        <f t="shared" si="32"/>
        <v>0</v>
      </c>
      <c r="R124" s="52">
        <f t="shared" si="33"/>
        <v>0</v>
      </c>
      <c r="S124" s="53">
        <f t="shared" si="34"/>
        <v>0</v>
      </c>
      <c r="T124" s="57">
        <f t="shared" si="35"/>
        <v>0</v>
      </c>
      <c r="U124" s="58">
        <f t="shared" si="39"/>
        <v>0</v>
      </c>
      <c r="V124" s="57">
        <f t="shared" si="40"/>
        <v>0</v>
      </c>
      <c r="W124" s="58">
        <f t="shared" si="41"/>
        <v>0</v>
      </c>
    </row>
    <row r="125" spans="1:23" ht="13.5" thickBot="1" x14ac:dyDescent="0.25">
      <c r="B125" s="59"/>
      <c r="C125" s="59"/>
      <c r="D125" s="59"/>
      <c r="E125" s="59"/>
      <c r="F125" s="59"/>
      <c r="G125" s="59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1"/>
      <c r="U125" s="62"/>
      <c r="V125" s="61"/>
      <c r="W125" s="62"/>
    </row>
    <row r="126" spans="1:23" s="25" customFormat="1" ht="13.5" thickBot="1" x14ac:dyDescent="0.25">
      <c r="B126" s="26"/>
      <c r="C126" s="63" t="s">
        <v>177</v>
      </c>
      <c r="D126" s="64"/>
      <c r="E126" s="65"/>
      <c r="F126" s="65"/>
      <c r="G126" s="65"/>
      <c r="H126" s="66">
        <f t="shared" ref="H126:W126" si="42">SUM(H7:H124)</f>
        <v>0</v>
      </c>
      <c r="I126" s="66">
        <f t="shared" si="42"/>
        <v>501616</v>
      </c>
      <c r="J126" s="66">
        <f t="shared" si="42"/>
        <v>128244</v>
      </c>
      <c r="K126" s="66">
        <f t="shared" si="42"/>
        <v>0</v>
      </c>
      <c r="L126" s="66">
        <f t="shared" si="42"/>
        <v>0</v>
      </c>
      <c r="M126" s="66">
        <f t="shared" si="42"/>
        <v>0</v>
      </c>
      <c r="N126" s="66">
        <f t="shared" si="42"/>
        <v>0</v>
      </c>
      <c r="O126" s="66">
        <f t="shared" si="42"/>
        <v>0</v>
      </c>
      <c r="P126" s="66">
        <f t="shared" si="42"/>
        <v>0</v>
      </c>
      <c r="Q126" s="66">
        <f t="shared" si="42"/>
        <v>0</v>
      </c>
      <c r="R126" s="66">
        <f t="shared" si="42"/>
        <v>0</v>
      </c>
      <c r="S126" s="67">
        <f t="shared" si="42"/>
        <v>0</v>
      </c>
      <c r="T126" s="68">
        <f t="shared" si="42"/>
        <v>629860</v>
      </c>
      <c r="U126" s="69">
        <f t="shared" si="42"/>
        <v>77850.695999999982</v>
      </c>
      <c r="V126" s="69">
        <f t="shared" si="42"/>
        <v>75583</v>
      </c>
      <c r="W126" s="70">
        <f t="shared" si="42"/>
        <v>2267</v>
      </c>
    </row>
    <row r="127" spans="1:23" s="25" customFormat="1" x14ac:dyDescent="0.2">
      <c r="B127" s="27"/>
      <c r="C127" s="71" t="s">
        <v>184</v>
      </c>
      <c r="D127" s="72"/>
      <c r="E127" s="73">
        <v>0.1236</v>
      </c>
      <c r="F127" s="73"/>
      <c r="G127" s="73"/>
      <c r="H127" s="74">
        <f t="shared" ref="H127:S127" si="43">ROUND(H126*$E$127,0)</f>
        <v>0</v>
      </c>
      <c r="I127" s="74">
        <f t="shared" si="43"/>
        <v>62000</v>
      </c>
      <c r="J127" s="74">
        <f t="shared" si="43"/>
        <v>15851</v>
      </c>
      <c r="K127" s="74">
        <f t="shared" si="43"/>
        <v>0</v>
      </c>
      <c r="L127" s="74">
        <f t="shared" si="43"/>
        <v>0</v>
      </c>
      <c r="M127" s="74">
        <f t="shared" si="43"/>
        <v>0</v>
      </c>
      <c r="N127" s="74">
        <f t="shared" si="43"/>
        <v>0</v>
      </c>
      <c r="O127" s="74">
        <f t="shared" si="43"/>
        <v>0</v>
      </c>
      <c r="P127" s="74">
        <f t="shared" si="43"/>
        <v>0</v>
      </c>
      <c r="Q127" s="74">
        <f t="shared" si="43"/>
        <v>0</v>
      </c>
      <c r="R127" s="74">
        <f t="shared" si="43"/>
        <v>0</v>
      </c>
      <c r="S127" s="75">
        <f t="shared" si="43"/>
        <v>0</v>
      </c>
      <c r="T127" s="76"/>
      <c r="U127" s="76"/>
      <c r="V127" s="76"/>
      <c r="W127" s="76"/>
    </row>
    <row r="128" spans="1:23" s="25" customFormat="1" x14ac:dyDescent="0.2">
      <c r="B128" s="27"/>
      <c r="C128" s="71" t="s">
        <v>183</v>
      </c>
      <c r="D128" s="77"/>
      <c r="E128" s="78"/>
      <c r="F128" s="78"/>
      <c r="G128" s="78"/>
      <c r="H128" s="74">
        <f>ROUND(H126*$H$4,0)</f>
        <v>0</v>
      </c>
      <c r="I128" s="74">
        <f>ROUND(I126*$I$4,0)</f>
        <v>60194</v>
      </c>
      <c r="J128" s="74">
        <f>ROUND(J126*$J$4,0)</f>
        <v>15389</v>
      </c>
      <c r="K128" s="74">
        <f>ROUND(K126*$K$4,0)</f>
        <v>0</v>
      </c>
      <c r="L128" s="74">
        <f>ROUND(L126*$L$4,0)</f>
        <v>0</v>
      </c>
      <c r="M128" s="74">
        <f>ROUND(M126*$M$4,0)</f>
        <v>0</v>
      </c>
      <c r="N128" s="74">
        <f t="shared" ref="N128:S128" si="44">ROUND(N126*$H$4,0)</f>
        <v>0</v>
      </c>
      <c r="O128" s="74">
        <f t="shared" si="44"/>
        <v>0</v>
      </c>
      <c r="P128" s="74">
        <f t="shared" si="44"/>
        <v>0</v>
      </c>
      <c r="Q128" s="74">
        <f t="shared" si="44"/>
        <v>0</v>
      </c>
      <c r="R128" s="74">
        <f t="shared" si="44"/>
        <v>0</v>
      </c>
      <c r="S128" s="75">
        <f t="shared" si="44"/>
        <v>0</v>
      </c>
      <c r="T128" s="76"/>
      <c r="U128" s="76"/>
      <c r="V128" s="79"/>
      <c r="W128" s="79"/>
    </row>
    <row r="129" spans="2:23" s="25" customFormat="1" x14ac:dyDescent="0.2">
      <c r="B129" s="27"/>
      <c r="C129" s="71" t="s">
        <v>181</v>
      </c>
      <c r="D129" s="77"/>
      <c r="E129" s="78"/>
      <c r="F129" s="78"/>
      <c r="G129" s="78"/>
      <c r="H129" s="74">
        <f>ROUND(H128*$H$5,0)</f>
        <v>0</v>
      </c>
      <c r="I129" s="74">
        <f>ROUND(I128*$I$5,0)</f>
        <v>1806</v>
      </c>
      <c r="J129" s="74">
        <f>ROUND(J128*$J$5,0)</f>
        <v>462</v>
      </c>
      <c r="K129" s="74">
        <f>ROUND(K128*$K$5,0)</f>
        <v>0</v>
      </c>
      <c r="L129" s="74">
        <f>ROUND(L128*$L$5,0)</f>
        <v>0</v>
      </c>
      <c r="M129" s="74">
        <f>ROUND(M128*$M$5,0)</f>
        <v>0</v>
      </c>
      <c r="N129" s="74">
        <f t="shared" ref="N129:R129" si="45">ROUND(N128*$H$5,0)</f>
        <v>0</v>
      </c>
      <c r="O129" s="74">
        <f t="shared" si="45"/>
        <v>0</v>
      </c>
      <c r="P129" s="74">
        <f t="shared" si="45"/>
        <v>0</v>
      </c>
      <c r="Q129" s="74">
        <f t="shared" si="45"/>
        <v>0</v>
      </c>
      <c r="R129" s="74">
        <f t="shared" si="45"/>
        <v>0</v>
      </c>
      <c r="S129" s="75">
        <f>ROUND(S128*$H$5,0)</f>
        <v>0</v>
      </c>
      <c r="T129" s="76"/>
      <c r="U129" s="76"/>
      <c r="V129" s="79"/>
      <c r="W129" s="79"/>
    </row>
    <row r="130" spans="2:23" s="25" customFormat="1" ht="13.5" thickBot="1" x14ac:dyDescent="0.25">
      <c r="B130" s="28"/>
      <c r="C130" s="80" t="s">
        <v>185</v>
      </c>
      <c r="D130" s="81"/>
      <c r="E130" s="82"/>
      <c r="F130" s="82"/>
      <c r="G130" s="82"/>
      <c r="H130" s="83">
        <f>H127-SUM(H128:H129)</f>
        <v>0</v>
      </c>
      <c r="I130" s="83">
        <f t="shared" ref="I130:R130" si="46">I127-SUM(I128:I129)</f>
        <v>0</v>
      </c>
      <c r="J130" s="83">
        <f t="shared" si="46"/>
        <v>0</v>
      </c>
      <c r="K130" s="83">
        <f t="shared" si="46"/>
        <v>0</v>
      </c>
      <c r="L130" s="83">
        <f t="shared" si="46"/>
        <v>0</v>
      </c>
      <c r="M130" s="83">
        <f t="shared" si="46"/>
        <v>0</v>
      </c>
      <c r="N130" s="83">
        <f t="shared" si="46"/>
        <v>0</v>
      </c>
      <c r="O130" s="83">
        <f t="shared" si="46"/>
        <v>0</v>
      </c>
      <c r="P130" s="83">
        <f t="shared" si="46"/>
        <v>0</v>
      </c>
      <c r="Q130" s="83">
        <f t="shared" si="46"/>
        <v>0</v>
      </c>
      <c r="R130" s="83">
        <f t="shared" si="46"/>
        <v>0</v>
      </c>
      <c r="S130" s="84">
        <f>S127-SUM(S128:S129)</f>
        <v>0</v>
      </c>
      <c r="T130" s="76"/>
      <c r="U130" s="76"/>
      <c r="V130" s="79"/>
      <c r="W130" s="79"/>
    </row>
    <row r="131" spans="2:23" s="25" customFormat="1" x14ac:dyDescent="0.2"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79"/>
      <c r="U131" s="79"/>
      <c r="V131" s="79"/>
      <c r="W131" s="79"/>
    </row>
    <row r="132" spans="2:23" s="25" customFormat="1" x14ac:dyDescent="0.2"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79"/>
      <c r="U132" s="79"/>
      <c r="V132" s="79"/>
      <c r="W132" s="79"/>
    </row>
    <row r="133" spans="2:23" s="25" customFormat="1" x14ac:dyDescent="0.2">
      <c r="C133" s="29"/>
      <c r="D133" s="29"/>
      <c r="E133" s="29"/>
      <c r="F133" s="29"/>
      <c r="G133" s="29"/>
      <c r="H133" s="85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79"/>
      <c r="U133" s="79"/>
      <c r="V133" s="79"/>
      <c r="W133" s="79"/>
    </row>
    <row r="134" spans="2:23" s="25" customFormat="1" x14ac:dyDescent="0.2"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79"/>
      <c r="U134" s="79"/>
      <c r="V134" s="79"/>
      <c r="W134" s="79"/>
    </row>
    <row r="135" spans="2:23" s="25" customFormat="1" x14ac:dyDescent="0.2"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79"/>
      <c r="U135" s="79"/>
      <c r="V135" s="79"/>
      <c r="W135" s="79"/>
    </row>
    <row r="136" spans="2:23" s="25" customFormat="1" x14ac:dyDescent="0.2"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79"/>
      <c r="U136" s="79"/>
      <c r="V136" s="79"/>
      <c r="W136" s="79"/>
    </row>
    <row r="137" spans="2:23" s="25" customFormat="1" x14ac:dyDescent="0.2"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79"/>
      <c r="U137" s="79"/>
      <c r="V137" s="79"/>
      <c r="W137" s="79"/>
    </row>
    <row r="138" spans="2:23" s="25" customFormat="1" x14ac:dyDescent="0.2"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79"/>
      <c r="U138" s="79"/>
      <c r="V138" s="79"/>
      <c r="W138" s="79"/>
    </row>
    <row r="139" spans="2:23" s="25" customFormat="1" x14ac:dyDescent="0.2"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79"/>
      <c r="U139" s="79"/>
      <c r="V139" s="79"/>
      <c r="W139" s="79"/>
    </row>
    <row r="140" spans="2:23" s="25" customFormat="1" x14ac:dyDescent="0.2"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79"/>
      <c r="U140" s="79"/>
      <c r="V140" s="79"/>
      <c r="W140" s="79"/>
    </row>
    <row r="141" spans="2:23" s="25" customFormat="1" x14ac:dyDescent="0.2"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79"/>
      <c r="U141" s="79"/>
      <c r="V141" s="79"/>
      <c r="W141" s="79"/>
    </row>
    <row r="142" spans="2:23" s="25" customFormat="1" x14ac:dyDescent="0.2"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79"/>
      <c r="U142" s="79"/>
      <c r="V142" s="79"/>
      <c r="W142" s="79"/>
    </row>
    <row r="143" spans="2:23" s="25" customFormat="1" x14ac:dyDescent="0.2"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79"/>
      <c r="U143" s="79"/>
      <c r="V143" s="79"/>
      <c r="W143" s="79"/>
    </row>
    <row r="144" spans="2:23" s="25" customFormat="1" x14ac:dyDescent="0.2"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79"/>
      <c r="U144" s="79"/>
      <c r="V144" s="79"/>
      <c r="W144" s="79"/>
    </row>
    <row r="145" spans="3:23" s="25" customFormat="1" x14ac:dyDescent="0.2"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79"/>
      <c r="U145" s="79"/>
      <c r="V145" s="79"/>
      <c r="W145" s="79"/>
    </row>
    <row r="146" spans="3:23" s="25" customFormat="1" x14ac:dyDescent="0.2"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79"/>
      <c r="U146" s="79"/>
      <c r="V146" s="79"/>
      <c r="W146" s="79"/>
    </row>
    <row r="147" spans="3:23" s="25" customFormat="1" x14ac:dyDescent="0.2"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79"/>
      <c r="U147" s="79"/>
      <c r="V147" s="79"/>
      <c r="W147" s="79"/>
    </row>
    <row r="148" spans="3:23" s="25" customFormat="1" x14ac:dyDescent="0.2"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79"/>
      <c r="U148" s="79"/>
      <c r="V148" s="79"/>
      <c r="W148" s="79"/>
    </row>
    <row r="149" spans="3:23" s="25" customFormat="1" x14ac:dyDescent="0.2"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79"/>
      <c r="U149" s="79"/>
      <c r="V149" s="79"/>
      <c r="W149" s="79"/>
    </row>
    <row r="150" spans="3:23" s="25" customFormat="1" x14ac:dyDescent="0.2"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79"/>
      <c r="U150" s="79"/>
      <c r="V150" s="79"/>
      <c r="W150" s="79"/>
    </row>
    <row r="151" spans="3:23" s="25" customFormat="1" x14ac:dyDescent="0.2"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79"/>
      <c r="U151" s="79"/>
      <c r="V151" s="79"/>
      <c r="W151" s="79"/>
    </row>
    <row r="152" spans="3:23" s="25" customFormat="1" x14ac:dyDescent="0.2"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79"/>
      <c r="U152" s="79"/>
      <c r="V152" s="79"/>
      <c r="W152" s="79"/>
    </row>
    <row r="153" spans="3:23" s="25" customFormat="1" x14ac:dyDescent="0.2"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79"/>
      <c r="U153" s="79"/>
      <c r="V153" s="79"/>
      <c r="W153" s="79"/>
    </row>
    <row r="154" spans="3:23" s="25" customFormat="1" x14ac:dyDescent="0.2"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79"/>
      <c r="U154" s="79"/>
      <c r="V154" s="79"/>
      <c r="W154" s="79"/>
    </row>
    <row r="155" spans="3:23" s="25" customFormat="1" x14ac:dyDescent="0.2"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79"/>
      <c r="U155" s="79"/>
      <c r="V155" s="79"/>
      <c r="W155" s="79"/>
    </row>
    <row r="156" spans="3:23" x14ac:dyDescent="0.2">
      <c r="L156" s="29"/>
      <c r="M156" s="29"/>
      <c r="N156" s="29"/>
      <c r="O156" s="29"/>
      <c r="P156" s="29"/>
      <c r="Q156" s="29"/>
      <c r="R156" s="29"/>
      <c r="S156" s="29"/>
    </row>
    <row r="157" spans="3:23" x14ac:dyDescent="0.2">
      <c r="L157" s="29"/>
      <c r="M157" s="29"/>
      <c r="N157" s="29"/>
      <c r="O157" s="29"/>
      <c r="P157" s="29"/>
      <c r="Q157" s="29"/>
      <c r="R157" s="29"/>
      <c r="S157" s="29"/>
    </row>
    <row r="158" spans="3:23" x14ac:dyDescent="0.2">
      <c r="L158" s="29"/>
      <c r="M158" s="29"/>
      <c r="N158" s="29"/>
      <c r="O158" s="29"/>
      <c r="P158" s="29"/>
      <c r="Q158" s="29"/>
      <c r="R158" s="29"/>
      <c r="S158" s="29"/>
    </row>
    <row r="159" spans="3:23" x14ac:dyDescent="0.2">
      <c r="L159" s="29"/>
      <c r="M159" s="29"/>
      <c r="N159" s="29"/>
      <c r="O159" s="29"/>
      <c r="P159" s="29"/>
      <c r="Q159" s="29"/>
      <c r="R159" s="29"/>
      <c r="S159" s="29"/>
    </row>
    <row r="160" spans="3:23" x14ac:dyDescent="0.2">
      <c r="L160" s="29"/>
      <c r="M160" s="29"/>
      <c r="N160" s="29"/>
      <c r="O160" s="29"/>
      <c r="P160" s="29"/>
      <c r="Q160" s="29"/>
      <c r="R160" s="29"/>
      <c r="S160" s="29"/>
    </row>
    <row r="161" spans="12:19" x14ac:dyDescent="0.2">
      <c r="L161" s="29"/>
      <c r="M161" s="29"/>
      <c r="N161" s="29"/>
      <c r="O161" s="29"/>
      <c r="P161" s="29"/>
      <c r="Q161" s="29"/>
      <c r="R161" s="29"/>
      <c r="S161" s="29"/>
    </row>
    <row r="162" spans="12:19" x14ac:dyDescent="0.2">
      <c r="L162" s="29"/>
      <c r="M162" s="29"/>
      <c r="N162" s="29"/>
      <c r="O162" s="29"/>
      <c r="P162" s="29"/>
      <c r="Q162" s="29"/>
      <c r="R162" s="29"/>
      <c r="S162" s="29"/>
    </row>
    <row r="163" spans="12:19" x14ac:dyDescent="0.2">
      <c r="L163" s="29"/>
      <c r="M163" s="29"/>
      <c r="N163" s="29"/>
      <c r="O163" s="29"/>
      <c r="P163" s="29"/>
      <c r="Q163" s="29"/>
      <c r="R163" s="29"/>
      <c r="S163" s="29"/>
    </row>
    <row r="164" spans="12:19" x14ac:dyDescent="0.2">
      <c r="L164" s="29"/>
      <c r="M164" s="29"/>
      <c r="N164" s="29"/>
      <c r="O164" s="29"/>
      <c r="P164" s="29"/>
      <c r="Q164" s="29"/>
      <c r="R164" s="29"/>
      <c r="S164" s="29"/>
    </row>
    <row r="165" spans="12:19" x14ac:dyDescent="0.2">
      <c r="L165" s="29"/>
      <c r="M165" s="29"/>
      <c r="N165" s="29"/>
      <c r="O165" s="29"/>
      <c r="P165" s="29"/>
      <c r="Q165" s="29"/>
      <c r="R165" s="29"/>
      <c r="S165" s="29"/>
    </row>
    <row r="166" spans="12:19" x14ac:dyDescent="0.2">
      <c r="L166" s="29"/>
      <c r="M166" s="29"/>
      <c r="N166" s="29"/>
      <c r="O166" s="29"/>
      <c r="P166" s="29"/>
      <c r="Q166" s="29"/>
      <c r="R166" s="29"/>
      <c r="S166" s="29"/>
    </row>
    <row r="167" spans="12:19" x14ac:dyDescent="0.2">
      <c r="L167" s="29"/>
      <c r="M167" s="29"/>
      <c r="N167" s="29"/>
      <c r="O167" s="29"/>
      <c r="P167" s="29"/>
      <c r="Q167" s="29"/>
      <c r="R167" s="29"/>
      <c r="S167" s="29"/>
    </row>
    <row r="168" spans="12:19" x14ac:dyDescent="0.2">
      <c r="L168" s="29"/>
      <c r="M168" s="29"/>
      <c r="N168" s="29"/>
      <c r="O168" s="29"/>
      <c r="P168" s="29"/>
      <c r="Q168" s="29"/>
      <c r="R168" s="29"/>
      <c r="S168" s="29"/>
    </row>
    <row r="169" spans="12:19" x14ac:dyDescent="0.2">
      <c r="L169" s="29"/>
      <c r="M169" s="29"/>
      <c r="N169" s="29"/>
      <c r="O169" s="29"/>
      <c r="P169" s="29"/>
      <c r="Q169" s="29"/>
      <c r="R169" s="29"/>
      <c r="S169" s="29"/>
    </row>
    <row r="170" spans="12:19" x14ac:dyDescent="0.2">
      <c r="L170" s="29"/>
      <c r="M170" s="29"/>
      <c r="N170" s="29"/>
      <c r="O170" s="29"/>
      <c r="P170" s="29"/>
      <c r="Q170" s="29"/>
      <c r="R170" s="29"/>
      <c r="S170" s="29"/>
    </row>
    <row r="171" spans="12:19" x14ac:dyDescent="0.2">
      <c r="L171" s="29"/>
      <c r="M171" s="29"/>
      <c r="N171" s="29"/>
      <c r="O171" s="29"/>
      <c r="P171" s="29"/>
      <c r="Q171" s="29"/>
      <c r="R171" s="29"/>
      <c r="S171" s="29"/>
    </row>
    <row r="172" spans="12:19" x14ac:dyDescent="0.2">
      <c r="L172" s="29"/>
      <c r="M172" s="29"/>
      <c r="N172" s="29"/>
      <c r="O172" s="29"/>
      <c r="P172" s="29"/>
      <c r="Q172" s="29"/>
      <c r="R172" s="29"/>
      <c r="S172" s="29"/>
    </row>
    <row r="173" spans="12:19" x14ac:dyDescent="0.2">
      <c r="L173" s="29"/>
      <c r="M173" s="29"/>
      <c r="N173" s="29"/>
      <c r="O173" s="29"/>
      <c r="P173" s="29"/>
      <c r="Q173" s="29"/>
      <c r="R173" s="29"/>
      <c r="S173" s="29"/>
    </row>
    <row r="174" spans="12:19" x14ac:dyDescent="0.2">
      <c r="L174" s="29"/>
      <c r="M174" s="29"/>
      <c r="N174" s="29"/>
      <c r="O174" s="29"/>
      <c r="P174" s="29"/>
      <c r="Q174" s="29"/>
      <c r="R174" s="29"/>
      <c r="S174" s="29"/>
    </row>
    <row r="175" spans="12:19" x14ac:dyDescent="0.2">
      <c r="L175" s="29"/>
      <c r="M175" s="29"/>
      <c r="N175" s="29"/>
      <c r="O175" s="29"/>
      <c r="P175" s="29"/>
      <c r="Q175" s="29"/>
      <c r="R175" s="29"/>
      <c r="S175" s="29"/>
    </row>
    <row r="176" spans="12:19" x14ac:dyDescent="0.2">
      <c r="L176" s="29"/>
      <c r="M176" s="29"/>
      <c r="N176" s="29"/>
      <c r="O176" s="29"/>
      <c r="P176" s="29"/>
      <c r="Q176" s="29"/>
      <c r="R176" s="29"/>
      <c r="S176" s="29"/>
    </row>
    <row r="177" spans="12:19" x14ac:dyDescent="0.2">
      <c r="L177" s="29"/>
      <c r="M177" s="29"/>
      <c r="N177" s="29"/>
      <c r="O177" s="29"/>
      <c r="P177" s="29"/>
      <c r="Q177" s="29"/>
      <c r="R177" s="29"/>
      <c r="S177" s="29"/>
    </row>
  </sheetData>
  <mergeCells count="2">
    <mergeCell ref="H3:M3"/>
    <mergeCell ref="N3:S3"/>
  </mergeCells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5488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2" sqref="B2"/>
    </sheetView>
  </sheetViews>
  <sheetFormatPr defaultRowHeight="12.75" x14ac:dyDescent="0.2"/>
  <cols>
    <col min="1" max="1" width="3" style="87" customWidth="1"/>
    <col min="2" max="2" width="4.42578125" style="87" customWidth="1"/>
    <col min="3" max="3" width="27.85546875" style="87" bestFit="1" customWidth="1"/>
    <col min="4" max="4" width="27.85546875" style="87" customWidth="1"/>
    <col min="5" max="5" width="12" style="87" customWidth="1"/>
    <col min="6" max="7" width="9.140625" style="87"/>
    <col min="8" max="8" width="10.28515625" style="87" bestFit="1" customWidth="1"/>
    <col min="9" max="10" width="10.28515625" style="87" customWidth="1"/>
    <col min="11" max="12" width="7.5703125" style="87" bestFit="1" customWidth="1"/>
    <col min="13" max="14" width="9" style="87" bestFit="1" customWidth="1"/>
    <col min="15" max="16" width="7.5703125" style="87" bestFit="1" customWidth="1"/>
    <col min="17" max="19" width="7.5703125" style="87" customWidth="1"/>
    <col min="20" max="20" width="9" style="87" bestFit="1" customWidth="1"/>
    <col min="21" max="21" width="10" style="87" bestFit="1" customWidth="1"/>
    <col min="22" max="22" width="10" style="87" customWidth="1"/>
    <col min="23" max="23" width="10" style="87" bestFit="1" customWidth="1"/>
    <col min="24" max="24" width="9.5703125" style="87" bestFit="1" customWidth="1"/>
    <col min="25" max="25" width="10.5703125" style="87" bestFit="1" customWidth="1"/>
    <col min="26" max="26" width="9.5703125" style="87" customWidth="1"/>
    <col min="27" max="27" width="9.140625" style="87"/>
    <col min="28" max="28" width="9.5703125" style="87" bestFit="1" customWidth="1"/>
    <col min="29" max="31" width="9.140625" style="87"/>
    <col min="32" max="32" width="2.42578125" style="87" customWidth="1"/>
    <col min="33" max="33" width="9.5703125" style="87" hidden="1" customWidth="1"/>
    <col min="34" max="34" width="10.5703125" style="87" hidden="1" customWidth="1"/>
    <col min="35" max="35" width="7.85546875" style="87" customWidth="1"/>
    <col min="36" max="39" width="9.140625" style="87" customWidth="1"/>
    <col min="40" max="44" width="9.140625" style="87" hidden="1" customWidth="1"/>
    <col min="45" max="45" width="2.5703125" style="87" customWidth="1"/>
    <col min="46" max="47" width="0" style="87" hidden="1" customWidth="1"/>
    <col min="48" max="48" width="9.140625" style="87" hidden="1" customWidth="1"/>
    <col min="49" max="49" width="9.140625" style="87" customWidth="1"/>
    <col min="50" max="50" width="9.5703125" style="87" bestFit="1" customWidth="1"/>
    <col min="51" max="54" width="9.140625" style="87" customWidth="1"/>
    <col min="55" max="57" width="9.140625" style="87" hidden="1" customWidth="1"/>
    <col min="58" max="58" width="2.5703125" style="87" customWidth="1"/>
    <col min="59" max="60" width="0" style="87" hidden="1" customWidth="1"/>
    <col min="61" max="61" width="9.140625" style="87" hidden="1" customWidth="1"/>
    <col min="62" max="65" width="9.140625" style="87" customWidth="1"/>
    <col min="66" max="70" width="9.140625" style="87" hidden="1" customWidth="1"/>
    <col min="71" max="16384" width="9.140625" style="87"/>
  </cols>
  <sheetData>
    <row r="1" spans="2:70" s="217" customFormat="1" ht="13.5" thickBot="1" x14ac:dyDescent="0.25"/>
    <row r="2" spans="2:70" s="217" customFormat="1" ht="51.75" thickBot="1" x14ac:dyDescent="0.35">
      <c r="B2" s="354" t="s">
        <v>441</v>
      </c>
      <c r="W2" s="4" t="s">
        <v>258</v>
      </c>
      <c r="X2" s="4" t="s">
        <v>259</v>
      </c>
      <c r="Y2" s="4" t="s">
        <v>262</v>
      </c>
      <c r="AG2" s="224" t="s">
        <v>286</v>
      </c>
      <c r="AH2" s="224" t="s">
        <v>286</v>
      </c>
      <c r="AI2" s="224" t="s">
        <v>283</v>
      </c>
      <c r="AJ2" s="224" t="s">
        <v>283</v>
      </c>
      <c r="AK2" s="224" t="s">
        <v>283</v>
      </c>
      <c r="AL2" s="224" t="s">
        <v>283</v>
      </c>
      <c r="AM2" s="224" t="s">
        <v>283</v>
      </c>
      <c r="AN2" s="4" t="s">
        <v>283</v>
      </c>
      <c r="AO2" s="4" t="s">
        <v>283</v>
      </c>
      <c r="AP2" s="4" t="s">
        <v>283</v>
      </c>
      <c r="AQ2" s="4" t="s">
        <v>283</v>
      </c>
      <c r="AR2" s="4" t="s">
        <v>283</v>
      </c>
      <c r="AS2" s="4"/>
      <c r="AT2" s="225" t="s">
        <v>293</v>
      </c>
      <c r="AU2" s="225" t="s">
        <v>293</v>
      </c>
      <c r="AV2" s="225" t="s">
        <v>284</v>
      </c>
      <c r="AW2" s="225" t="s">
        <v>284</v>
      </c>
      <c r="AX2" s="225" t="s">
        <v>284</v>
      </c>
      <c r="AY2" s="225" t="s">
        <v>284</v>
      </c>
      <c r="AZ2" s="225" t="s">
        <v>284</v>
      </c>
      <c r="BA2" s="4" t="s">
        <v>284</v>
      </c>
      <c r="BB2" s="4" t="s">
        <v>284</v>
      </c>
      <c r="BC2" s="4" t="s">
        <v>284</v>
      </c>
      <c r="BD2" s="4" t="s">
        <v>284</v>
      </c>
      <c r="BE2" s="4" t="s">
        <v>284</v>
      </c>
      <c r="BF2" s="4"/>
      <c r="BG2" s="226" t="s">
        <v>294</v>
      </c>
      <c r="BH2" s="226" t="s">
        <v>294</v>
      </c>
      <c r="BI2" s="226" t="s">
        <v>285</v>
      </c>
      <c r="BJ2" s="226" t="s">
        <v>285</v>
      </c>
      <c r="BK2" s="226" t="s">
        <v>285</v>
      </c>
      <c r="BL2" s="226" t="s">
        <v>285</v>
      </c>
      <c r="BM2" s="226" t="s">
        <v>285</v>
      </c>
      <c r="BN2" s="4" t="s">
        <v>285</v>
      </c>
      <c r="BO2" s="4" t="s">
        <v>285</v>
      </c>
      <c r="BP2" s="4" t="s">
        <v>285</v>
      </c>
      <c r="BQ2" s="4" t="s">
        <v>285</v>
      </c>
      <c r="BR2" s="4" t="s">
        <v>285</v>
      </c>
    </row>
    <row r="3" spans="2:70" s="217" customFormat="1" ht="39" thickBot="1" x14ac:dyDescent="0.25">
      <c r="B3" s="3" t="s">
        <v>255</v>
      </c>
      <c r="C3" s="4" t="s">
        <v>55</v>
      </c>
      <c r="D3" s="4" t="s">
        <v>327</v>
      </c>
      <c r="E3" s="4" t="s">
        <v>256</v>
      </c>
      <c r="F3" s="4" t="s">
        <v>53</v>
      </c>
      <c r="G3" s="5" t="s">
        <v>237</v>
      </c>
      <c r="H3" s="3" t="s">
        <v>242</v>
      </c>
      <c r="I3" s="327" t="s">
        <v>260</v>
      </c>
      <c r="J3" s="328" t="s">
        <v>261</v>
      </c>
      <c r="K3" s="329" t="s">
        <v>265</v>
      </c>
      <c r="L3" s="327" t="s">
        <v>266</v>
      </c>
      <c r="M3" s="328" t="s">
        <v>267</v>
      </c>
      <c r="N3" s="329" t="s">
        <v>268</v>
      </c>
      <c r="O3" s="327" t="s">
        <v>269</v>
      </c>
      <c r="P3" s="328" t="s">
        <v>270</v>
      </c>
      <c r="Q3" s="329" t="s">
        <v>280</v>
      </c>
      <c r="R3" s="327" t="s">
        <v>281</v>
      </c>
      <c r="S3" s="328" t="s">
        <v>282</v>
      </c>
      <c r="T3" s="329" t="s">
        <v>271</v>
      </c>
      <c r="U3" s="327" t="s">
        <v>272</v>
      </c>
      <c r="V3" s="328" t="s">
        <v>273</v>
      </c>
      <c r="W3" s="325" t="s">
        <v>257</v>
      </c>
      <c r="X3" s="4" t="s">
        <v>264</v>
      </c>
      <c r="Y3" s="4" t="s">
        <v>263</v>
      </c>
      <c r="Z3" s="4" t="s">
        <v>274</v>
      </c>
      <c r="AA3" s="4" t="s">
        <v>275</v>
      </c>
      <c r="AB3" s="4" t="s">
        <v>276</v>
      </c>
      <c r="AC3" s="4" t="s">
        <v>277</v>
      </c>
      <c r="AD3" s="4" t="s">
        <v>278</v>
      </c>
      <c r="AE3" s="4" t="s">
        <v>279</v>
      </c>
      <c r="AF3" s="4"/>
      <c r="AG3" s="227">
        <v>41275</v>
      </c>
      <c r="AH3" s="227">
        <v>41306</v>
      </c>
      <c r="AI3" s="227">
        <v>41334</v>
      </c>
      <c r="AJ3" s="227">
        <v>41365</v>
      </c>
      <c r="AK3" s="227">
        <v>41395</v>
      </c>
      <c r="AL3" s="227">
        <v>41426</v>
      </c>
      <c r="AM3" s="227">
        <v>41456</v>
      </c>
      <c r="AN3" s="227">
        <v>41487</v>
      </c>
      <c r="AO3" s="227">
        <v>41518</v>
      </c>
      <c r="AP3" s="227">
        <v>41548</v>
      </c>
      <c r="AQ3" s="227">
        <v>41579</v>
      </c>
      <c r="AR3" s="227">
        <v>41609</v>
      </c>
      <c r="AS3" s="227"/>
      <c r="AT3" s="227">
        <v>41275</v>
      </c>
      <c r="AU3" s="227">
        <v>41306</v>
      </c>
      <c r="AV3" s="227">
        <v>41334</v>
      </c>
      <c r="AW3" s="227">
        <v>41365</v>
      </c>
      <c r="AX3" s="227">
        <v>41395</v>
      </c>
      <c r="AY3" s="227">
        <v>41426</v>
      </c>
      <c r="AZ3" s="227">
        <v>41456</v>
      </c>
      <c r="BA3" s="227">
        <v>41487</v>
      </c>
      <c r="BB3" s="227">
        <v>41518</v>
      </c>
      <c r="BC3" s="227">
        <v>41548</v>
      </c>
      <c r="BD3" s="227">
        <v>41579</v>
      </c>
      <c r="BE3" s="227">
        <v>41609</v>
      </c>
      <c r="BF3" s="227"/>
      <c r="BG3" s="227">
        <v>41275</v>
      </c>
      <c r="BH3" s="227">
        <v>41306</v>
      </c>
      <c r="BI3" s="227">
        <v>41334</v>
      </c>
      <c r="BJ3" s="227">
        <v>41365</v>
      </c>
      <c r="BK3" s="227">
        <v>41395</v>
      </c>
      <c r="BL3" s="227">
        <v>41426</v>
      </c>
      <c r="BM3" s="227">
        <v>41456</v>
      </c>
      <c r="BN3" s="227">
        <v>41487</v>
      </c>
      <c r="BO3" s="227">
        <v>41518</v>
      </c>
      <c r="BP3" s="227">
        <v>41548</v>
      </c>
      <c r="BQ3" s="227">
        <v>41579</v>
      </c>
      <c r="BR3" s="227">
        <v>41609</v>
      </c>
    </row>
    <row r="4" spans="2:70" s="217" customFormat="1" x14ac:dyDescent="0.2">
      <c r="B4" s="342">
        <v>1</v>
      </c>
      <c r="C4" s="219" t="str">
        <f>IF(ISNA(VLOOKUP($B4,SALES!$A5:$AR11,2,0)),"",VLOOKUP($B4,SALES!$A5:$AR11,2,0))</f>
        <v>DDMM -KA -2013-009</v>
      </c>
      <c r="D4" s="219" t="str">
        <f>IF(ISNA(VLOOKUP($B4,SALES!$A5:$AR11,4,0)),"",VLOOKUP($B4,SALES!$A5:$AR11,4,0))</f>
        <v>AA</v>
      </c>
      <c r="E4" s="219">
        <f>IF(ISNA(VLOOKUP($B4,SALES!$A5:$AR11,3,0)),"",VLOOKUP($B4,SALES!$A5:$AR11,3,0))</f>
        <v>41373</v>
      </c>
      <c r="F4" s="219" t="str">
        <f>IF(ISNA(VLOOKUP($B4,SALES!$A5:$AR11,14,0)),"",VLOOKUP($B4,SALES!$A5:$AR11,14,0))</f>
        <v>Apr</v>
      </c>
      <c r="G4" s="343">
        <f>IF(ISNA(VLOOKUP($B4,SALES!$A5:$AR11,15,0)),"",VLOOKUP($B4,SALES!$A5:$AR11,15,0))</f>
        <v>2013</v>
      </c>
      <c r="H4" s="331">
        <f>IF(ISNA(VLOOKUP($B4,SALES!$A5:$AR11,21,0)),"",VLOOKUP($B4,SALES!$A5:$AR11,21,0))</f>
        <v>162462</v>
      </c>
      <c r="I4" s="326">
        <f>IF(ISNA(VLOOKUP($B4,SALES!$A5:$AR11,22,0)),"",VLOOKUP($B4,SALES!$A5:$AR11,22,0))</f>
        <v>0</v>
      </c>
      <c r="J4" s="332">
        <f>IF(ISNA(VLOOKUP($B4,SALES!$A5:$AR11,23,0)),"",VLOOKUP($B4,SALES!$A5:$AR11,23,0))</f>
        <v>0</v>
      </c>
      <c r="K4" s="331">
        <f>IF(ISNA(VLOOKUP($B4,SALES!$A5:$AR11,24,0)),"",VLOOKUP($B4,SALES!$A5:$AR11,24,0))</f>
        <v>0</v>
      </c>
      <c r="L4" s="326">
        <f>IF(ISNA(VLOOKUP($B4,SALES!$A5:$AR11,25,0)),"",VLOOKUP($B4,SALES!$A5:$AR11,25,0))</f>
        <v>0</v>
      </c>
      <c r="M4" s="332">
        <f>IF(ISNA(VLOOKUP($B4,SALES!$A5:$AR11,26,0)),"",VLOOKUP($B4,SALES!$A5:$AR11,26,0))</f>
        <v>0</v>
      </c>
      <c r="N4" s="331">
        <f>IF(ISNA(VLOOKUP($B4,SALES!$A5:$AR11,27,0)),"",VLOOKUP($B4,SALES!$A5:$AR11,27,0))</f>
        <v>8123</v>
      </c>
      <c r="O4" s="326">
        <f>IF(ISNA(VLOOKUP($B4,SALES!$A5:$AR11,28,0)),"",VLOOKUP($B4,SALES!$A5:$AR11,28,0))</f>
        <v>0</v>
      </c>
      <c r="P4" s="332">
        <f>IF(ISNA(VLOOKUP($B4,SALES!$A5:$AR11,29,0)),"",VLOOKUP($B4,SALES!$A5:$AR11,29,0))</f>
        <v>0</v>
      </c>
      <c r="Q4" s="331">
        <f>IF(ISNA(VLOOKUP($B4,SALES!$A5:$AR11,30,0)),"",VLOOKUP($B4,SALES!$A5:$AR11,30,0))</f>
        <v>0</v>
      </c>
      <c r="R4" s="326">
        <f>IF(ISNA(VLOOKUP($B4,SALES!$A5:$AR11,31,0)),"",VLOOKUP($B4,SALES!$A5:$AR11,31,0))</f>
        <v>0</v>
      </c>
      <c r="S4" s="332">
        <f>IF(ISNA(VLOOKUP($B4,SALES!$A5:$AR11,32,0)),"",VLOOKUP($B4,SALES!$A5:$AR11,32,0))</f>
        <v>0</v>
      </c>
      <c r="T4" s="331">
        <f>IF(ISNA(VLOOKUP($B4,SALES!$A5:$AR11,33,0)),"",VLOOKUP($B4,SALES!$A5:$AR11,33,0))</f>
        <v>0</v>
      </c>
      <c r="U4" s="326">
        <f>IF(ISNA(VLOOKUP($B4,SALES!$A5:$AR11,34,0)),"",VLOOKUP($B4,SALES!$A5:$AR11,34,0))</f>
        <v>0</v>
      </c>
      <c r="V4" s="332">
        <f>IF(ISNA(VLOOKUP($B4,SALES!$A5:$AR11,35,0)),"",VLOOKUP($B4,SALES!$A5:$AR11,35,0))</f>
        <v>0</v>
      </c>
      <c r="W4" s="330">
        <f>IF(ISNA(VLOOKUP($B4,SALES!$A5:$AR11,20,0)),"",VLOOKUP($B4,SALES!$A5:$AR11,20,0))</f>
        <v>0</v>
      </c>
      <c r="X4" s="228">
        <f t="shared" ref="X4:X9" si="0">I4+T4</f>
        <v>0</v>
      </c>
      <c r="Y4" s="228">
        <f t="shared" ref="Y4:Y10" si="1">J4+U4+V4</f>
        <v>0</v>
      </c>
      <c r="Z4" s="228">
        <f t="shared" ref="Z4:Z30" si="2">$M4</f>
        <v>0</v>
      </c>
      <c r="AA4" s="228">
        <f t="shared" ref="AA4:AA30" si="3">SUM($K4:$L4)</f>
        <v>0</v>
      </c>
      <c r="AB4" s="228">
        <f t="shared" ref="AB4:AB30" si="4">$N4</f>
        <v>8123</v>
      </c>
      <c r="AC4" s="228">
        <f t="shared" ref="AC4:AC30" si="5">SUM($O4:$P4)</f>
        <v>0</v>
      </c>
      <c r="AD4" s="228">
        <f t="shared" ref="AD4:AD30" si="6">$Q4</f>
        <v>0</v>
      </c>
      <c r="AE4" s="228">
        <f t="shared" ref="AE4:AE30" si="7">SUM($R4:$S4)</f>
        <v>0</v>
      </c>
      <c r="AF4" s="221"/>
      <c r="AG4" s="222">
        <f t="shared" ref="AG4:AG30" si="8">IF($F4="JAN",ROUND($Z4+$AA4,0),0)</f>
        <v>0</v>
      </c>
      <c r="AH4" s="222">
        <f t="shared" ref="AH4:AH30" si="9">IF($F4="FEB",ROUND($Z4+$AA4,0),0)</f>
        <v>0</v>
      </c>
      <c r="AI4" s="388">
        <f t="shared" ref="AI4:AI30" si="10">IF($F4="MAR",ROUND($Z4+$AA4,0),0)</f>
        <v>0</v>
      </c>
      <c r="AJ4" s="388">
        <f t="shared" ref="AJ4:AJ30" si="11">IF($F4="APR",ROUND($Z4+$AA4,0),0)</f>
        <v>0</v>
      </c>
      <c r="AK4" s="388">
        <f t="shared" ref="AK4:AK30" si="12">IF($F4="MAY",ROUND($Z4+$AA4,0),0)</f>
        <v>0</v>
      </c>
      <c r="AL4" s="388">
        <f t="shared" ref="AL4:AL30" si="13">IF($F4="JUN",ROUND($Z4+$AA4,0),0)</f>
        <v>0</v>
      </c>
      <c r="AM4" s="388">
        <f>IF($F4="JUL",ROUND($Z4+$AA4,0),0)</f>
        <v>0</v>
      </c>
      <c r="AN4" s="222">
        <f t="shared" ref="AN4:AN14" si="14">IF($F4="AUG",ROUND($Z4+$AA4,0),0)</f>
        <v>0</v>
      </c>
      <c r="AO4" s="222">
        <f t="shared" ref="AO4:AO14" si="15">IF($F4="SEP",ROUND($Z4+$AA4,0),0)</f>
        <v>0</v>
      </c>
      <c r="AP4" s="222">
        <f t="shared" ref="AP4:AP14" si="16">IF($F4="OCT",ROUND($Z4+$AA4,0),0)</f>
        <v>0</v>
      </c>
      <c r="AQ4" s="222">
        <f t="shared" ref="AQ4:AQ14" si="17">IF($F4="NOV",ROUND($Z4+$AA4,0),0)</f>
        <v>0</v>
      </c>
      <c r="AR4" s="222">
        <f t="shared" ref="AR4:AR14" si="18">IF($F4="DEC",ROUND($Z4+$AA4,0),0)</f>
        <v>0</v>
      </c>
      <c r="AS4" s="222"/>
      <c r="AT4" s="222">
        <f t="shared" ref="AT4:AT30" si="19">IF($F4="JAN",ROUND($AB4+$AC4,0),0)</f>
        <v>0</v>
      </c>
      <c r="AU4" s="222">
        <f t="shared" ref="AU4:AU30" si="20">IF($F4="FEB",ROUND($AB4+$AC4,0),0)</f>
        <v>0</v>
      </c>
      <c r="AV4" s="222">
        <f t="shared" ref="AV4:AV30" si="21">IF($F4="MAR",ROUND($AB4+$AC4,0),0)</f>
        <v>0</v>
      </c>
      <c r="AW4" s="388">
        <f t="shared" ref="AW4:AW30" si="22">IF($F4="APR",ROUND($AB4+$AC4,0),0)</f>
        <v>8123</v>
      </c>
      <c r="AX4" s="388">
        <f t="shared" ref="AX4:AX30" si="23">IF($F4="MAY",ROUND($AB4+$AC4,0),0)</f>
        <v>0</v>
      </c>
      <c r="AY4" s="388">
        <f t="shared" ref="AY4:AY30" si="24">IF($F4="JUN",ROUND($AB4+$AC4,0),0)</f>
        <v>0</v>
      </c>
      <c r="AZ4" s="388">
        <f t="shared" ref="AZ4:AZ30" si="25">IF($F4="JUL",ROUND($AB4+$AC4,0),0)</f>
        <v>0</v>
      </c>
      <c r="BA4" s="388">
        <f t="shared" ref="BA4:BA30" si="26">IF($F4="AUG",ROUND($AB4+$AC4,0),0)</f>
        <v>0</v>
      </c>
      <c r="BB4" s="388">
        <f t="shared" ref="BB4:BB30" si="27">IF($F4="SEP",ROUND($AB4+$AC4,0),0)</f>
        <v>0</v>
      </c>
      <c r="BC4" s="222">
        <f t="shared" ref="BC4:BC30" si="28">IF($F4="OCT",ROUND($AB4+$AC4,0),0)</f>
        <v>0</v>
      </c>
      <c r="BD4" s="222">
        <f t="shared" ref="BD4:BD30" si="29">IF($F4="NOV",ROUND($AB4+$AC4,0),0)</f>
        <v>0</v>
      </c>
      <c r="BE4" s="222">
        <f t="shared" ref="BE4:BE30" si="30">IF($F4="DEC",ROUND($AB4+$AC4,0),0)</f>
        <v>0</v>
      </c>
      <c r="BF4" s="222"/>
      <c r="BG4" s="222">
        <f t="shared" ref="BG4:BG30" si="31">IF($F4="JAN",ROUND($AD4+$AE4,0),0)</f>
        <v>0</v>
      </c>
      <c r="BH4" s="222">
        <f>IF($F4="FEB",ROUND($AD4+$AE4,0),0)</f>
        <v>0</v>
      </c>
      <c r="BI4" s="222">
        <f t="shared" ref="BI4:BI30" si="32">IF($F4="MAR",ROUND($AD4+$AE4,0),0)</f>
        <v>0</v>
      </c>
      <c r="BJ4" s="388">
        <f t="shared" ref="BJ4:BJ30" si="33">IF($F4="APR",ROUND($AD4+$AE4,0),0)</f>
        <v>0</v>
      </c>
      <c r="BK4" s="388">
        <f t="shared" ref="BK4:BK30" si="34">IF($F4="MAY",ROUND($AD4+$AE4,0),0)</f>
        <v>0</v>
      </c>
      <c r="BL4" s="388">
        <f t="shared" ref="BL4:BL30" si="35">IF($F4="JUN",ROUND($AD4+$AE4,0),0)</f>
        <v>0</v>
      </c>
      <c r="BM4" s="388">
        <f t="shared" ref="BM4:BM14" si="36">IF($F4="JUL",ROUND($AD4+$AE4,0),0)</f>
        <v>0</v>
      </c>
      <c r="BN4" s="222">
        <f t="shared" ref="BN4:BN14" si="37">IF($F4="AUG",ROUND($AD4+$AE4,0),0)</f>
        <v>0</v>
      </c>
      <c r="BO4" s="222">
        <f t="shared" ref="BO4:BO14" si="38">IF($F4="SEP",ROUND($AD4+$AE4,0),0)</f>
        <v>0</v>
      </c>
      <c r="BP4" s="222">
        <f t="shared" ref="BP4:BP14" si="39">IF($F4="OCT",ROUND($AD4+$AE4,0),0)</f>
        <v>0</v>
      </c>
      <c r="BQ4" s="222">
        <f t="shared" ref="BQ4:BQ14" si="40">IF($F4="NOV",ROUND($AD4+$AE4,0),0)</f>
        <v>0</v>
      </c>
      <c r="BR4" s="222">
        <f t="shared" ref="BR4:BR14" si="41">IF($F4="DEC",ROUND($AD4+$AE4,0),0)</f>
        <v>0</v>
      </c>
    </row>
    <row r="5" spans="2:70" s="217" customFormat="1" x14ac:dyDescent="0.2">
      <c r="B5" s="344">
        <v>2</v>
      </c>
      <c r="C5" s="219" t="str">
        <f>IF(ISNA(VLOOKUP($B5,SALES!$A6:$AR12,2,0)),"",VLOOKUP($B5,SALES!$A6:$AR12,2,0))</f>
        <v>DDMM -KA -2013-010</v>
      </c>
      <c r="D5" s="219" t="str">
        <f>IF(ISNA(VLOOKUP($B5,SALES!$A6:$AR12,4,0)),"",VLOOKUP($B5,SALES!$A6:$AR12,4,0))</f>
        <v>BB</v>
      </c>
      <c r="E5" s="219">
        <f>IF(ISNA(VLOOKUP($B5,SALES!$A6:$AR12,3,0)),"",VLOOKUP($B5,SALES!$A6:$AR12,3,0))</f>
        <v>41387</v>
      </c>
      <c r="F5" s="219" t="str">
        <f>IF(ISNA(VLOOKUP($B5,SALES!$A6:$AR12,14,0)),"",VLOOKUP($B5,SALES!$A6:$AR12,14,0))</f>
        <v>Apr</v>
      </c>
      <c r="G5" s="343">
        <f>IF(ISNA(VLOOKUP($B5,SALES!$A6:$AR12,15,0)),"",VLOOKUP($B5,SALES!$A6:$AR12,15,0))</f>
        <v>2013</v>
      </c>
      <c r="H5" s="333">
        <f>IF(ISNA(VLOOKUP($B5,SALES!$A6:$AR12,21,0)),"",VLOOKUP($B5,SALES!$A6:$AR12,21,0))</f>
        <v>23000</v>
      </c>
      <c r="I5" s="220">
        <f>IF(ISNA(VLOOKUP($B5,SALES!$A6:$AR12,22,0)),"",VLOOKUP($B5,SALES!$A6:$AR12,22,0))</f>
        <v>0</v>
      </c>
      <c r="J5" s="334">
        <f>IF(ISNA(VLOOKUP($B5,SALES!$A6:$AR12,23,0)),"",VLOOKUP($B5,SALES!$A6:$AR12,23,0))</f>
        <v>0</v>
      </c>
      <c r="K5" s="333">
        <f>IF(ISNA(VLOOKUP($B5,SALES!$A6:$AR12,24,0)),"",VLOOKUP($B5,SALES!$A6:$AR12,24,0))</f>
        <v>0</v>
      </c>
      <c r="L5" s="220">
        <f>IF(ISNA(VLOOKUP($B5,SALES!$A6:$AR12,25,0)),"",VLOOKUP($B5,SALES!$A6:$AR12,25,0))</f>
        <v>0</v>
      </c>
      <c r="M5" s="334">
        <f>IF(ISNA(VLOOKUP($B5,SALES!$A6:$AR12,26,0)),"",VLOOKUP($B5,SALES!$A6:$AR12,26,0))</f>
        <v>0</v>
      </c>
      <c r="N5" s="333">
        <f>IF(ISNA(VLOOKUP($B5,SALES!$A6:$AR12,27,0)),"",VLOOKUP($B5,SALES!$A6:$AR12,27,0))</f>
        <v>1150</v>
      </c>
      <c r="O5" s="220">
        <f>IF(ISNA(VLOOKUP($B5,SALES!$A6:$AR12,28,0)),"",VLOOKUP($B5,SALES!$A6:$AR12,28,0))</f>
        <v>0</v>
      </c>
      <c r="P5" s="334">
        <f>IF(ISNA(VLOOKUP($B5,SALES!$A6:$AR12,29,0)),"",VLOOKUP($B5,SALES!$A6:$AR12,29,0))</f>
        <v>0</v>
      </c>
      <c r="Q5" s="333">
        <f>IF(ISNA(VLOOKUP($B5,SALES!$A6:$AR12,30,0)),"",VLOOKUP($B5,SALES!$A6:$AR12,30,0))</f>
        <v>0</v>
      </c>
      <c r="R5" s="220">
        <f>IF(ISNA(VLOOKUP($B5,SALES!$A6:$AR12,31,0)),"",VLOOKUP($B5,SALES!$A6:$AR12,31,0))</f>
        <v>0</v>
      </c>
      <c r="S5" s="334">
        <f>IF(ISNA(VLOOKUP($B5,SALES!$A6:$AR12,32,0)),"",VLOOKUP($B5,SALES!$A6:$AR12,32,0))</f>
        <v>0</v>
      </c>
      <c r="T5" s="333">
        <f>IF(ISNA(VLOOKUP($B5,SALES!$A6:$AR12,33,0)),"",VLOOKUP($B5,SALES!$A6:$AR12,33,0))</f>
        <v>0</v>
      </c>
      <c r="U5" s="220">
        <f>IF(ISNA(VLOOKUP($B5,SALES!$A6:$AR12,34,0)),"",VLOOKUP($B5,SALES!$A6:$AR12,34,0))</f>
        <v>0</v>
      </c>
      <c r="V5" s="334">
        <f>IF(ISNA(VLOOKUP($B5,SALES!$A6:$AR12,35,0)),"",VLOOKUP($B5,SALES!$A6:$AR12,35,0))</f>
        <v>0</v>
      </c>
      <c r="W5" s="330">
        <f>IF(ISNA(VLOOKUP($B5,SALES!$A6:$AR12,20,0)),"",VLOOKUP($B5,SALES!$A6:$AR12,20,0))</f>
        <v>0</v>
      </c>
      <c r="X5" s="228">
        <f t="shared" si="0"/>
        <v>0</v>
      </c>
      <c r="Y5" s="228">
        <f t="shared" si="1"/>
        <v>0</v>
      </c>
      <c r="Z5" s="228">
        <f t="shared" si="2"/>
        <v>0</v>
      </c>
      <c r="AA5" s="228">
        <f t="shared" si="3"/>
        <v>0</v>
      </c>
      <c r="AB5" s="228">
        <f t="shared" si="4"/>
        <v>1150</v>
      </c>
      <c r="AC5" s="228">
        <f t="shared" si="5"/>
        <v>0</v>
      </c>
      <c r="AD5" s="228">
        <f t="shared" si="6"/>
        <v>0</v>
      </c>
      <c r="AE5" s="228">
        <f t="shared" si="7"/>
        <v>0</v>
      </c>
      <c r="AF5" s="221"/>
      <c r="AG5" s="222">
        <f t="shared" si="8"/>
        <v>0</v>
      </c>
      <c r="AH5" s="222">
        <f t="shared" si="9"/>
        <v>0</v>
      </c>
      <c r="AI5" s="388">
        <f t="shared" si="10"/>
        <v>0</v>
      </c>
      <c r="AJ5" s="388">
        <f t="shared" si="11"/>
        <v>0</v>
      </c>
      <c r="AK5" s="388">
        <f t="shared" si="12"/>
        <v>0</v>
      </c>
      <c r="AL5" s="388">
        <f t="shared" si="13"/>
        <v>0</v>
      </c>
      <c r="AM5" s="388">
        <f t="shared" ref="AM5:AM30" si="42">IF($F5="JUL",ROUND($Z5+$AA5,0),0)</f>
        <v>0</v>
      </c>
      <c r="AN5" s="222">
        <f t="shared" si="14"/>
        <v>0</v>
      </c>
      <c r="AO5" s="222">
        <f t="shared" si="15"/>
        <v>0</v>
      </c>
      <c r="AP5" s="222">
        <f t="shared" si="16"/>
        <v>0</v>
      </c>
      <c r="AQ5" s="222">
        <f t="shared" si="17"/>
        <v>0</v>
      </c>
      <c r="AR5" s="222">
        <f t="shared" si="18"/>
        <v>0</v>
      </c>
      <c r="AS5" s="222"/>
      <c r="AT5" s="222">
        <f t="shared" si="19"/>
        <v>0</v>
      </c>
      <c r="AU5" s="222">
        <f t="shared" si="20"/>
        <v>0</v>
      </c>
      <c r="AV5" s="222">
        <f t="shared" si="21"/>
        <v>0</v>
      </c>
      <c r="AW5" s="388">
        <f t="shared" si="22"/>
        <v>1150</v>
      </c>
      <c r="AX5" s="388">
        <f t="shared" si="23"/>
        <v>0</v>
      </c>
      <c r="AY5" s="388">
        <f t="shared" si="24"/>
        <v>0</v>
      </c>
      <c r="AZ5" s="388">
        <f t="shared" si="25"/>
        <v>0</v>
      </c>
      <c r="BA5" s="388">
        <f t="shared" si="26"/>
        <v>0</v>
      </c>
      <c r="BB5" s="388">
        <f t="shared" si="27"/>
        <v>0</v>
      </c>
      <c r="BC5" s="222">
        <f t="shared" si="28"/>
        <v>0</v>
      </c>
      <c r="BD5" s="222">
        <f t="shared" si="29"/>
        <v>0</v>
      </c>
      <c r="BE5" s="222">
        <f t="shared" si="30"/>
        <v>0</v>
      </c>
      <c r="BF5" s="222"/>
      <c r="BG5" s="222">
        <f t="shared" si="31"/>
        <v>0</v>
      </c>
      <c r="BH5" s="222">
        <f t="shared" ref="BH5:BH30" si="43">IF($F5="FEB",ROUND($AD5+$AE5,0),0)</f>
        <v>0</v>
      </c>
      <c r="BI5" s="222">
        <f t="shared" si="32"/>
        <v>0</v>
      </c>
      <c r="BJ5" s="388">
        <f t="shared" si="33"/>
        <v>0</v>
      </c>
      <c r="BK5" s="388">
        <f t="shared" si="34"/>
        <v>0</v>
      </c>
      <c r="BL5" s="388">
        <f t="shared" si="35"/>
        <v>0</v>
      </c>
      <c r="BM5" s="388">
        <f t="shared" si="36"/>
        <v>0</v>
      </c>
      <c r="BN5" s="222">
        <f t="shared" si="37"/>
        <v>0</v>
      </c>
      <c r="BO5" s="222">
        <f t="shared" si="38"/>
        <v>0</v>
      </c>
      <c r="BP5" s="222">
        <f t="shared" si="39"/>
        <v>0</v>
      </c>
      <c r="BQ5" s="222">
        <f t="shared" si="40"/>
        <v>0</v>
      </c>
      <c r="BR5" s="222">
        <f t="shared" si="41"/>
        <v>0</v>
      </c>
    </row>
    <row r="6" spans="2:70" s="217" customFormat="1" x14ac:dyDescent="0.2">
      <c r="B6" s="344">
        <v>3</v>
      </c>
      <c r="C6" s="219" t="str">
        <f>IF(ISNA(VLOOKUP($B6,SALES!$A7:$AR13,2,0)),"",VLOOKUP($B6,SALES!$A7:$AR13,2,0))</f>
        <v>DDMM -KA -2013-011</v>
      </c>
      <c r="D6" s="219" t="str">
        <f>IF(ISNA(VLOOKUP($B6,SALES!$A7:$AR13,4,0)),"",VLOOKUP($B6,SALES!$A7:$AR13,4,0))</f>
        <v>CC</v>
      </c>
      <c r="E6" s="219">
        <f>IF(ISNA(VLOOKUP($B6,SALES!$A7:$AR13,3,0)),"",VLOOKUP($B6,SALES!$A7:$AR13,3,0))</f>
        <v>41396</v>
      </c>
      <c r="F6" s="219" t="str">
        <f>IF(ISNA(VLOOKUP($B6,SALES!$A7:$AR13,14,0)),"",VLOOKUP($B6,SALES!$A7:$AR13,14,0))</f>
        <v>May</v>
      </c>
      <c r="G6" s="343">
        <f>IF(ISNA(VLOOKUP($B6,SALES!$A7:$AR13,15,0)),"",VLOOKUP($B6,SALES!$A7:$AR13,15,0))</f>
        <v>2013</v>
      </c>
      <c r="H6" s="333">
        <f>IF(ISNA(VLOOKUP($B6,SALES!$A7:$AR13,21,0)),"",VLOOKUP($B6,SALES!$A7:$AR13,21,0))</f>
        <v>2390000</v>
      </c>
      <c r="I6" s="220">
        <f>IF(ISNA(VLOOKUP($B6,SALES!$A7:$AR13,22,0)),"",VLOOKUP($B6,SALES!$A7:$AR13,22,0))</f>
        <v>0</v>
      </c>
      <c r="J6" s="334">
        <f>IF(ISNA(VLOOKUP($B6,SALES!$A7:$AR13,23,0)),"",VLOOKUP($B6,SALES!$A7:$AR13,23,0))</f>
        <v>0</v>
      </c>
      <c r="K6" s="333">
        <f>IF(ISNA(VLOOKUP($B6,SALES!$A7:$AR13,24,0)),"",VLOOKUP($B6,SALES!$A7:$AR13,24,0))</f>
        <v>0</v>
      </c>
      <c r="L6" s="220">
        <f>IF(ISNA(VLOOKUP($B6,SALES!$A7:$AR13,25,0)),"",VLOOKUP($B6,SALES!$A7:$AR13,25,0))</f>
        <v>0</v>
      </c>
      <c r="M6" s="334">
        <f>IF(ISNA(VLOOKUP($B6,SALES!$A7:$AR13,26,0)),"",VLOOKUP($B6,SALES!$A7:$AR13,26,0))</f>
        <v>0</v>
      </c>
      <c r="N6" s="333">
        <f>IF(ISNA(VLOOKUP($B6,SALES!$A7:$AR13,27,0)),"",VLOOKUP($B6,SALES!$A7:$AR13,27,0))</f>
        <v>119500</v>
      </c>
      <c r="O6" s="220">
        <f>IF(ISNA(VLOOKUP($B6,SALES!$A7:$AR13,28,0)),"",VLOOKUP($B6,SALES!$A7:$AR13,28,0))</f>
        <v>0</v>
      </c>
      <c r="P6" s="334">
        <f>IF(ISNA(VLOOKUP($B6,SALES!$A7:$AR13,29,0)),"",VLOOKUP($B6,SALES!$A7:$AR13,29,0))</f>
        <v>0</v>
      </c>
      <c r="Q6" s="333">
        <f>IF(ISNA(VLOOKUP($B6,SALES!$A7:$AR13,30,0)),"",VLOOKUP($B6,SALES!$A7:$AR13,30,0))</f>
        <v>0</v>
      </c>
      <c r="R6" s="220">
        <f>IF(ISNA(VLOOKUP($B6,SALES!$A7:$AR13,31,0)),"",VLOOKUP($B6,SALES!$A7:$AR13,31,0))</f>
        <v>0</v>
      </c>
      <c r="S6" s="334">
        <f>IF(ISNA(VLOOKUP($B6,SALES!$A7:$AR13,32,0)),"",VLOOKUP($B6,SALES!$A7:$AR13,32,0))</f>
        <v>0</v>
      </c>
      <c r="T6" s="333">
        <f>IF(ISNA(VLOOKUP($B6,SALES!$A7:$AR13,33,0)),"",VLOOKUP($B6,SALES!$A7:$AR13,33,0))</f>
        <v>0</v>
      </c>
      <c r="U6" s="220">
        <f>IF(ISNA(VLOOKUP($B6,SALES!$A7:$AR13,34,0)),"",VLOOKUP($B6,SALES!$A7:$AR13,34,0))</f>
        <v>0</v>
      </c>
      <c r="V6" s="334">
        <f>IF(ISNA(VLOOKUP($B6,SALES!$A7:$AR13,35,0)),"",VLOOKUP($B6,SALES!$A7:$AR13,35,0))</f>
        <v>0</v>
      </c>
      <c r="W6" s="330">
        <f>IF(ISNA(VLOOKUP($B6,SALES!$A7:$AR13,20,0)),"",VLOOKUP($B6,SALES!$A7:$AR13,20,0))</f>
        <v>0</v>
      </c>
      <c r="X6" s="228">
        <f t="shared" si="0"/>
        <v>0</v>
      </c>
      <c r="Y6" s="228">
        <f t="shared" si="1"/>
        <v>0</v>
      </c>
      <c r="Z6" s="228">
        <f t="shared" si="2"/>
        <v>0</v>
      </c>
      <c r="AA6" s="228">
        <f t="shared" si="3"/>
        <v>0</v>
      </c>
      <c r="AB6" s="228">
        <f t="shared" si="4"/>
        <v>119500</v>
      </c>
      <c r="AC6" s="228">
        <f t="shared" si="5"/>
        <v>0</v>
      </c>
      <c r="AD6" s="228">
        <f t="shared" si="6"/>
        <v>0</v>
      </c>
      <c r="AE6" s="228">
        <f t="shared" si="7"/>
        <v>0</v>
      </c>
      <c r="AF6" s="221"/>
      <c r="AG6" s="222">
        <f t="shared" si="8"/>
        <v>0</v>
      </c>
      <c r="AH6" s="222">
        <f t="shared" si="9"/>
        <v>0</v>
      </c>
      <c r="AI6" s="388">
        <f t="shared" si="10"/>
        <v>0</v>
      </c>
      <c r="AJ6" s="388">
        <f t="shared" si="11"/>
        <v>0</v>
      </c>
      <c r="AK6" s="388">
        <f t="shared" si="12"/>
        <v>0</v>
      </c>
      <c r="AL6" s="388">
        <f t="shared" si="13"/>
        <v>0</v>
      </c>
      <c r="AM6" s="388">
        <f t="shared" si="42"/>
        <v>0</v>
      </c>
      <c r="AN6" s="222">
        <f t="shared" si="14"/>
        <v>0</v>
      </c>
      <c r="AO6" s="222">
        <f t="shared" si="15"/>
        <v>0</v>
      </c>
      <c r="AP6" s="222">
        <f t="shared" si="16"/>
        <v>0</v>
      </c>
      <c r="AQ6" s="222">
        <f t="shared" si="17"/>
        <v>0</v>
      </c>
      <c r="AR6" s="222">
        <f t="shared" si="18"/>
        <v>0</v>
      </c>
      <c r="AS6" s="222"/>
      <c r="AT6" s="222">
        <f t="shared" si="19"/>
        <v>0</v>
      </c>
      <c r="AU6" s="222">
        <f t="shared" si="20"/>
        <v>0</v>
      </c>
      <c r="AV6" s="222">
        <f t="shared" si="21"/>
        <v>0</v>
      </c>
      <c r="AW6" s="388">
        <f t="shared" si="22"/>
        <v>0</v>
      </c>
      <c r="AX6" s="388">
        <f t="shared" si="23"/>
        <v>119500</v>
      </c>
      <c r="AY6" s="388">
        <f t="shared" si="24"/>
        <v>0</v>
      </c>
      <c r="AZ6" s="388">
        <f t="shared" si="25"/>
        <v>0</v>
      </c>
      <c r="BA6" s="388">
        <f t="shared" si="26"/>
        <v>0</v>
      </c>
      <c r="BB6" s="388">
        <f t="shared" si="27"/>
        <v>0</v>
      </c>
      <c r="BC6" s="222">
        <f t="shared" si="28"/>
        <v>0</v>
      </c>
      <c r="BD6" s="222">
        <f t="shared" si="29"/>
        <v>0</v>
      </c>
      <c r="BE6" s="222">
        <f t="shared" si="30"/>
        <v>0</v>
      </c>
      <c r="BF6" s="222"/>
      <c r="BG6" s="222">
        <f t="shared" si="31"/>
        <v>0</v>
      </c>
      <c r="BH6" s="222">
        <f t="shared" si="43"/>
        <v>0</v>
      </c>
      <c r="BI6" s="222">
        <f t="shared" si="32"/>
        <v>0</v>
      </c>
      <c r="BJ6" s="388">
        <f t="shared" si="33"/>
        <v>0</v>
      </c>
      <c r="BK6" s="388">
        <f t="shared" si="34"/>
        <v>0</v>
      </c>
      <c r="BL6" s="388">
        <f t="shared" si="35"/>
        <v>0</v>
      </c>
      <c r="BM6" s="388">
        <f t="shared" si="36"/>
        <v>0</v>
      </c>
      <c r="BN6" s="222">
        <f t="shared" si="37"/>
        <v>0</v>
      </c>
      <c r="BO6" s="222">
        <f t="shared" si="38"/>
        <v>0</v>
      </c>
      <c r="BP6" s="222">
        <f t="shared" si="39"/>
        <v>0</v>
      </c>
      <c r="BQ6" s="222">
        <f t="shared" si="40"/>
        <v>0</v>
      </c>
      <c r="BR6" s="222">
        <f t="shared" si="41"/>
        <v>0</v>
      </c>
    </row>
    <row r="7" spans="2:70" s="217" customFormat="1" x14ac:dyDescent="0.2">
      <c r="B7" s="342">
        <v>4</v>
      </c>
      <c r="C7" s="219" t="str">
        <f>IF(ISNA(VLOOKUP($B7,SALES!$A8:$AR14,2,0)),"",VLOOKUP($B7,SALES!$A8:$AR14,2,0))</f>
        <v>DDMM -KA -2013-012</v>
      </c>
      <c r="D7" s="219" t="str">
        <f>IF(ISNA(VLOOKUP($B7,SALES!$A8:$AR14,4,0)),"",VLOOKUP($B7,SALES!$A8:$AR14,4,0))</f>
        <v>DD</v>
      </c>
      <c r="E7" s="219">
        <f>IF(ISNA(VLOOKUP($B7,SALES!$A8:$AR14,3,0)),"",VLOOKUP($B7,SALES!$A8:$AR14,3,0))</f>
        <v>41402</v>
      </c>
      <c r="F7" s="219" t="str">
        <f>IF(ISNA(VLOOKUP($B7,SALES!$A8:$AR14,14,0)),"",VLOOKUP($B7,SALES!$A8:$AR14,14,0))</f>
        <v>May</v>
      </c>
      <c r="G7" s="343">
        <f>IF(ISNA(VLOOKUP($B7,SALES!$A8:$AR14,15,0)),"",VLOOKUP($B7,SALES!$A8:$AR14,15,0))</f>
        <v>2013</v>
      </c>
      <c r="H7" s="333">
        <f>IF(ISNA(VLOOKUP($B7,SALES!$A8:$AR14,21,0)),"",VLOOKUP($B7,SALES!$A8:$AR14,21,0))</f>
        <v>0</v>
      </c>
      <c r="I7" s="220">
        <f>IF(ISNA(VLOOKUP($B7,SALES!$A8:$AR14,22,0)),"",VLOOKUP($B7,SALES!$A8:$AR14,22,0))</f>
        <v>0</v>
      </c>
      <c r="J7" s="334">
        <f>IF(ISNA(VLOOKUP($B7,SALES!$A8:$AR14,23,0)),"",VLOOKUP($B7,SALES!$A8:$AR14,23,0))</f>
        <v>48000</v>
      </c>
      <c r="K7" s="333">
        <f>IF(ISNA(VLOOKUP($B7,SALES!$A8:$AR14,24,0)),"",VLOOKUP($B7,SALES!$A8:$AR14,24,0))</f>
        <v>0</v>
      </c>
      <c r="L7" s="220">
        <f>IF(ISNA(VLOOKUP($B7,SALES!$A8:$AR14,25,0)),"",VLOOKUP($B7,SALES!$A8:$AR14,25,0))</f>
        <v>0</v>
      </c>
      <c r="M7" s="334">
        <f>IF(ISNA(VLOOKUP($B7,SALES!$A8:$AR14,26,0)),"",VLOOKUP($B7,SALES!$A8:$AR14,26,0))</f>
        <v>0</v>
      </c>
      <c r="N7" s="333">
        <f>IF(ISNA(VLOOKUP($B7,SALES!$A8:$AR14,27,0)),"",VLOOKUP($B7,SALES!$A8:$AR14,27,0))</f>
        <v>0</v>
      </c>
      <c r="O7" s="220">
        <f>IF(ISNA(VLOOKUP($B7,SALES!$A8:$AR14,28,0)),"",VLOOKUP($B7,SALES!$A8:$AR14,28,0))</f>
        <v>0</v>
      </c>
      <c r="P7" s="334">
        <f>IF(ISNA(VLOOKUP($B7,SALES!$A8:$AR14,29,0)),"",VLOOKUP($B7,SALES!$A8:$AR14,29,0))</f>
        <v>0</v>
      </c>
      <c r="Q7" s="333">
        <f>IF(ISNA(VLOOKUP($B7,SALES!$A8:$AR14,30,0)),"",VLOOKUP($B7,SALES!$A8:$AR14,30,0))</f>
        <v>0</v>
      </c>
      <c r="R7" s="220">
        <f>IF(ISNA(VLOOKUP($B7,SALES!$A8:$AR14,31,0)),"",VLOOKUP($B7,SALES!$A8:$AR14,31,0))</f>
        <v>0</v>
      </c>
      <c r="S7" s="334">
        <f>IF(ISNA(VLOOKUP($B7,SALES!$A8:$AR14,32,0)),"",VLOOKUP($B7,SALES!$A8:$AR14,32,0))</f>
        <v>0</v>
      </c>
      <c r="T7" s="333">
        <f>IF(ISNA(VLOOKUP($B7,SALES!$A8:$AR14,33,0)),"",VLOOKUP($B7,SALES!$A8:$AR14,33,0))</f>
        <v>0</v>
      </c>
      <c r="U7" s="220">
        <f>IF(ISNA(VLOOKUP($B7,SALES!$A8:$AR14,34,0)),"",VLOOKUP($B7,SALES!$A8:$AR14,34,0))</f>
        <v>5933</v>
      </c>
      <c r="V7" s="334">
        <f>IF(ISNA(VLOOKUP($B7,SALES!$A8:$AR14,35,0)),"",VLOOKUP($B7,SALES!$A8:$AR14,35,0))</f>
        <v>0</v>
      </c>
      <c r="W7" s="330">
        <f>IF(ISNA(VLOOKUP($B7,SALES!$A8:$AR14,20,0)),"",VLOOKUP($B7,SALES!$A8:$AR14,20,0))</f>
        <v>0</v>
      </c>
      <c r="X7" s="228">
        <f t="shared" si="0"/>
        <v>0</v>
      </c>
      <c r="Y7" s="228">
        <f t="shared" si="1"/>
        <v>53933</v>
      </c>
      <c r="Z7" s="228">
        <f t="shared" si="2"/>
        <v>0</v>
      </c>
      <c r="AA7" s="228">
        <f t="shared" si="3"/>
        <v>0</v>
      </c>
      <c r="AB7" s="228">
        <f t="shared" si="4"/>
        <v>0</v>
      </c>
      <c r="AC7" s="228">
        <f t="shared" si="5"/>
        <v>0</v>
      </c>
      <c r="AD7" s="228">
        <f t="shared" si="6"/>
        <v>0</v>
      </c>
      <c r="AE7" s="228">
        <f t="shared" si="7"/>
        <v>0</v>
      </c>
      <c r="AF7" s="221"/>
      <c r="AG7" s="222">
        <f t="shared" si="8"/>
        <v>0</v>
      </c>
      <c r="AH7" s="222">
        <f t="shared" si="9"/>
        <v>0</v>
      </c>
      <c r="AI7" s="388">
        <f t="shared" si="10"/>
        <v>0</v>
      </c>
      <c r="AJ7" s="388">
        <f t="shared" si="11"/>
        <v>0</v>
      </c>
      <c r="AK7" s="388">
        <f t="shared" si="12"/>
        <v>0</v>
      </c>
      <c r="AL7" s="388">
        <f t="shared" si="13"/>
        <v>0</v>
      </c>
      <c r="AM7" s="388">
        <f t="shared" si="42"/>
        <v>0</v>
      </c>
      <c r="AN7" s="222">
        <f t="shared" si="14"/>
        <v>0</v>
      </c>
      <c r="AO7" s="222">
        <f t="shared" si="15"/>
        <v>0</v>
      </c>
      <c r="AP7" s="222">
        <f t="shared" si="16"/>
        <v>0</v>
      </c>
      <c r="AQ7" s="222">
        <f t="shared" si="17"/>
        <v>0</v>
      </c>
      <c r="AR7" s="222">
        <f t="shared" si="18"/>
        <v>0</v>
      </c>
      <c r="AS7" s="222"/>
      <c r="AT7" s="222">
        <f t="shared" si="19"/>
        <v>0</v>
      </c>
      <c r="AU7" s="222">
        <f t="shared" si="20"/>
        <v>0</v>
      </c>
      <c r="AV7" s="222">
        <f t="shared" si="21"/>
        <v>0</v>
      </c>
      <c r="AW7" s="388">
        <f t="shared" si="22"/>
        <v>0</v>
      </c>
      <c r="AX7" s="388">
        <f t="shared" si="23"/>
        <v>0</v>
      </c>
      <c r="AY7" s="388">
        <f t="shared" si="24"/>
        <v>0</v>
      </c>
      <c r="AZ7" s="388">
        <f t="shared" si="25"/>
        <v>0</v>
      </c>
      <c r="BA7" s="388">
        <f t="shared" si="26"/>
        <v>0</v>
      </c>
      <c r="BB7" s="388">
        <f t="shared" si="27"/>
        <v>0</v>
      </c>
      <c r="BC7" s="222">
        <f t="shared" si="28"/>
        <v>0</v>
      </c>
      <c r="BD7" s="222">
        <f t="shared" si="29"/>
        <v>0</v>
      </c>
      <c r="BE7" s="222">
        <f t="shared" si="30"/>
        <v>0</v>
      </c>
      <c r="BF7" s="222"/>
      <c r="BG7" s="222">
        <f t="shared" si="31"/>
        <v>0</v>
      </c>
      <c r="BH7" s="222">
        <f t="shared" si="43"/>
        <v>0</v>
      </c>
      <c r="BI7" s="222">
        <f t="shared" si="32"/>
        <v>0</v>
      </c>
      <c r="BJ7" s="388">
        <f t="shared" si="33"/>
        <v>0</v>
      </c>
      <c r="BK7" s="388">
        <f t="shared" si="34"/>
        <v>0</v>
      </c>
      <c r="BL7" s="388">
        <f t="shared" si="35"/>
        <v>0</v>
      </c>
      <c r="BM7" s="388">
        <f t="shared" si="36"/>
        <v>0</v>
      </c>
      <c r="BN7" s="222">
        <f t="shared" si="37"/>
        <v>0</v>
      </c>
      <c r="BO7" s="222">
        <f t="shared" si="38"/>
        <v>0</v>
      </c>
      <c r="BP7" s="222">
        <f t="shared" si="39"/>
        <v>0</v>
      </c>
      <c r="BQ7" s="222">
        <f t="shared" si="40"/>
        <v>0</v>
      </c>
      <c r="BR7" s="222">
        <f t="shared" si="41"/>
        <v>0</v>
      </c>
    </row>
    <row r="8" spans="2:70" s="217" customFormat="1" x14ac:dyDescent="0.2">
      <c r="B8" s="344">
        <v>5</v>
      </c>
      <c r="C8" s="219" t="str">
        <f>IF(ISNA(VLOOKUP($B8,SALES!$A9:$AR15,2,0)),"",VLOOKUP($B8,SALES!$A9:$AR15,2,0))</f>
        <v>DDMM -KA -2013-013</v>
      </c>
      <c r="D8" s="219" t="str">
        <f>IF(ISNA(VLOOKUP($B8,SALES!$A9:$AR15,4,0)),"",VLOOKUP($B8,SALES!$A9:$AR15,4,0))</f>
        <v>AA</v>
      </c>
      <c r="E8" s="219">
        <f>IF(ISNA(VLOOKUP($B8,SALES!$A9:$AR15,3,0)),"",VLOOKUP($B8,SALES!$A9:$AR15,3,0))</f>
        <v>41402</v>
      </c>
      <c r="F8" s="219" t="str">
        <f>IF(ISNA(VLOOKUP($B8,SALES!$A9:$AR15,14,0)),"",VLOOKUP($B8,SALES!$A9:$AR15,14,0))</f>
        <v>May</v>
      </c>
      <c r="G8" s="343">
        <f>IF(ISNA(VLOOKUP($B8,SALES!$A9:$AR15,15,0)),"",VLOOKUP($B8,SALES!$A9:$AR15,15,0))</f>
        <v>2013</v>
      </c>
      <c r="H8" s="333">
        <f>IF(ISNA(VLOOKUP($B8,SALES!$A9:$AR15,21,0)),"",VLOOKUP($B8,SALES!$A9:$AR15,21,0))</f>
        <v>0</v>
      </c>
      <c r="I8" s="220">
        <f>IF(ISNA(VLOOKUP($B8,SALES!$A9:$AR15,22,0)),"",VLOOKUP($B8,SALES!$A9:$AR15,22,0))</f>
        <v>0</v>
      </c>
      <c r="J8" s="334">
        <f>IF(ISNA(VLOOKUP($B8,SALES!$A9:$AR15,23,0)),"",VLOOKUP($B8,SALES!$A9:$AR15,23,0))</f>
        <v>360000</v>
      </c>
      <c r="K8" s="333">
        <f>IF(ISNA(VLOOKUP($B8,SALES!$A9:$AR15,24,0)),"",VLOOKUP($B8,SALES!$A9:$AR15,24,0))</f>
        <v>0</v>
      </c>
      <c r="L8" s="220">
        <f>IF(ISNA(VLOOKUP($B8,SALES!$A9:$AR15,25,0)),"",VLOOKUP($B8,SALES!$A9:$AR15,25,0))</f>
        <v>0</v>
      </c>
      <c r="M8" s="334">
        <f>IF(ISNA(VLOOKUP($B8,SALES!$A9:$AR15,26,0)),"",VLOOKUP($B8,SALES!$A9:$AR15,26,0))</f>
        <v>0</v>
      </c>
      <c r="N8" s="333">
        <f>IF(ISNA(VLOOKUP($B8,SALES!$A9:$AR15,27,0)),"",VLOOKUP($B8,SALES!$A9:$AR15,27,0))</f>
        <v>0</v>
      </c>
      <c r="O8" s="220">
        <f>IF(ISNA(VLOOKUP($B8,SALES!$A9:$AR15,28,0)),"",VLOOKUP($B8,SALES!$A9:$AR15,28,0))</f>
        <v>0</v>
      </c>
      <c r="P8" s="334">
        <f>IF(ISNA(VLOOKUP($B8,SALES!$A9:$AR15,29,0)),"",VLOOKUP($B8,SALES!$A9:$AR15,29,0))</f>
        <v>0</v>
      </c>
      <c r="Q8" s="333">
        <f>IF(ISNA(VLOOKUP($B8,SALES!$A9:$AR15,30,0)),"",VLOOKUP($B8,SALES!$A9:$AR15,30,0))</f>
        <v>0</v>
      </c>
      <c r="R8" s="220">
        <f>IF(ISNA(VLOOKUP($B8,SALES!$A9:$AR15,31,0)),"",VLOOKUP($B8,SALES!$A9:$AR15,31,0))</f>
        <v>0</v>
      </c>
      <c r="S8" s="334">
        <f>IF(ISNA(VLOOKUP($B8,SALES!$A9:$AR15,32,0)),"",VLOOKUP($B8,SALES!$A9:$AR15,32,0))</f>
        <v>0</v>
      </c>
      <c r="T8" s="333">
        <f>IF(ISNA(VLOOKUP($B8,SALES!$A9:$AR15,33,0)),"",VLOOKUP($B8,SALES!$A9:$AR15,33,0))</f>
        <v>0</v>
      </c>
      <c r="U8" s="220">
        <f>IF(ISNA(VLOOKUP($B8,SALES!$A9:$AR15,34,0)),"",VLOOKUP($B8,SALES!$A9:$AR15,34,0))</f>
        <v>44496</v>
      </c>
      <c r="V8" s="334">
        <f>IF(ISNA(VLOOKUP($B8,SALES!$A9:$AR15,35,0)),"",VLOOKUP($B8,SALES!$A9:$AR15,35,0))</f>
        <v>0</v>
      </c>
      <c r="W8" s="330">
        <f>IF(ISNA(VLOOKUP($B8,SALES!$A9:$AR15,20,0)),"",VLOOKUP($B8,SALES!$A9:$AR15,20,0))</f>
        <v>0</v>
      </c>
      <c r="X8" s="228">
        <f t="shared" si="0"/>
        <v>0</v>
      </c>
      <c r="Y8" s="228">
        <f t="shared" si="1"/>
        <v>404496</v>
      </c>
      <c r="Z8" s="228">
        <f t="shared" si="2"/>
        <v>0</v>
      </c>
      <c r="AA8" s="228">
        <f t="shared" si="3"/>
        <v>0</v>
      </c>
      <c r="AB8" s="228">
        <f t="shared" si="4"/>
        <v>0</v>
      </c>
      <c r="AC8" s="228">
        <f t="shared" si="5"/>
        <v>0</v>
      </c>
      <c r="AD8" s="228">
        <f t="shared" si="6"/>
        <v>0</v>
      </c>
      <c r="AE8" s="228">
        <f t="shared" si="7"/>
        <v>0</v>
      </c>
      <c r="AF8" s="221"/>
      <c r="AG8" s="222">
        <f t="shared" si="8"/>
        <v>0</v>
      </c>
      <c r="AH8" s="222">
        <f t="shared" si="9"/>
        <v>0</v>
      </c>
      <c r="AI8" s="388">
        <f t="shared" si="10"/>
        <v>0</v>
      </c>
      <c r="AJ8" s="388">
        <f t="shared" si="11"/>
        <v>0</v>
      </c>
      <c r="AK8" s="388">
        <f t="shared" si="12"/>
        <v>0</v>
      </c>
      <c r="AL8" s="388">
        <f t="shared" si="13"/>
        <v>0</v>
      </c>
      <c r="AM8" s="388">
        <f t="shared" si="42"/>
        <v>0</v>
      </c>
      <c r="AN8" s="222">
        <f t="shared" si="14"/>
        <v>0</v>
      </c>
      <c r="AO8" s="222">
        <f t="shared" si="15"/>
        <v>0</v>
      </c>
      <c r="AP8" s="222">
        <f t="shared" si="16"/>
        <v>0</v>
      </c>
      <c r="AQ8" s="222">
        <f t="shared" si="17"/>
        <v>0</v>
      </c>
      <c r="AR8" s="222">
        <f t="shared" si="18"/>
        <v>0</v>
      </c>
      <c r="AS8" s="222"/>
      <c r="AT8" s="222">
        <f t="shared" si="19"/>
        <v>0</v>
      </c>
      <c r="AU8" s="222">
        <f t="shared" si="20"/>
        <v>0</v>
      </c>
      <c r="AV8" s="222">
        <f t="shared" si="21"/>
        <v>0</v>
      </c>
      <c r="AW8" s="388">
        <f t="shared" si="22"/>
        <v>0</v>
      </c>
      <c r="AX8" s="388">
        <f t="shared" si="23"/>
        <v>0</v>
      </c>
      <c r="AY8" s="388">
        <f t="shared" si="24"/>
        <v>0</v>
      </c>
      <c r="AZ8" s="388">
        <f t="shared" si="25"/>
        <v>0</v>
      </c>
      <c r="BA8" s="388">
        <f t="shared" si="26"/>
        <v>0</v>
      </c>
      <c r="BB8" s="388">
        <f t="shared" si="27"/>
        <v>0</v>
      </c>
      <c r="BC8" s="222">
        <f t="shared" si="28"/>
        <v>0</v>
      </c>
      <c r="BD8" s="222">
        <f t="shared" si="29"/>
        <v>0</v>
      </c>
      <c r="BE8" s="222">
        <f t="shared" si="30"/>
        <v>0</v>
      </c>
      <c r="BF8" s="222"/>
      <c r="BG8" s="222">
        <f t="shared" si="31"/>
        <v>0</v>
      </c>
      <c r="BH8" s="222">
        <f t="shared" si="43"/>
        <v>0</v>
      </c>
      <c r="BI8" s="222">
        <f t="shared" si="32"/>
        <v>0</v>
      </c>
      <c r="BJ8" s="388">
        <f t="shared" si="33"/>
        <v>0</v>
      </c>
      <c r="BK8" s="388">
        <f t="shared" si="34"/>
        <v>0</v>
      </c>
      <c r="BL8" s="388">
        <f t="shared" si="35"/>
        <v>0</v>
      </c>
      <c r="BM8" s="388">
        <f t="shared" si="36"/>
        <v>0</v>
      </c>
      <c r="BN8" s="222">
        <f t="shared" si="37"/>
        <v>0</v>
      </c>
      <c r="BO8" s="222">
        <f t="shared" si="38"/>
        <v>0</v>
      </c>
      <c r="BP8" s="222">
        <f t="shared" si="39"/>
        <v>0</v>
      </c>
      <c r="BQ8" s="222">
        <f t="shared" si="40"/>
        <v>0</v>
      </c>
      <c r="BR8" s="222">
        <f t="shared" si="41"/>
        <v>0</v>
      </c>
    </row>
    <row r="9" spans="2:70" s="217" customFormat="1" x14ac:dyDescent="0.2">
      <c r="B9" s="344">
        <v>6</v>
      </c>
      <c r="C9" s="219" t="str">
        <f>IF(ISNA(VLOOKUP($B9,SALES!$A10:$AR16,2,0)),"",VLOOKUP($B9,SALES!$A10:$AR16,2,0))</f>
        <v>DDMM -Ex -2013-003</v>
      </c>
      <c r="D9" s="219" t="str">
        <f>IF(ISNA(VLOOKUP($B9,SALES!$A10:$AR16,4,0)),"",VLOOKUP($B9,SALES!$A10:$AR16,4,0))</f>
        <v>BB</v>
      </c>
      <c r="E9" s="219">
        <f>IF(ISNA(VLOOKUP($B9,SALES!$A10:$AR16,3,0)),"",VLOOKUP($B9,SALES!$A10:$AR16,3,0))</f>
        <v>41401</v>
      </c>
      <c r="F9" s="219" t="str">
        <f>IF(ISNA(VLOOKUP($B9,SALES!$A10:$AR16,14,0)),"",VLOOKUP($B9,SALES!$A10:$AR16,14,0))</f>
        <v>May</v>
      </c>
      <c r="G9" s="343">
        <f>IF(ISNA(VLOOKUP($B9,SALES!$A10:$AR16,15,0)),"",VLOOKUP($B9,SALES!$A10:$AR16,15,0))</f>
        <v>2013</v>
      </c>
      <c r="H9" s="333">
        <f>IF(ISNA(VLOOKUP($B9,SALES!$A10:$AR16,21,0)),"",VLOOKUP($B9,SALES!$A10:$AR16,21,0))</f>
        <v>0</v>
      </c>
      <c r="I9" s="220">
        <f>IF(ISNA(VLOOKUP($B9,SALES!$A10:$AR16,22,0)),"",VLOOKUP($B9,SALES!$A10:$AR16,22,0))</f>
        <v>0</v>
      </c>
      <c r="J9" s="334">
        <f>IF(ISNA(VLOOKUP($B9,SALES!$A10:$AR16,23,0)),"",VLOOKUP($B9,SALES!$A10:$AR16,23,0))</f>
        <v>0</v>
      </c>
      <c r="K9" s="333">
        <f>IF(ISNA(VLOOKUP($B9,SALES!$A10:$AR16,24,0)),"",VLOOKUP($B9,SALES!$A10:$AR16,24,0))</f>
        <v>0</v>
      </c>
      <c r="L9" s="220">
        <f>IF(ISNA(VLOOKUP($B9,SALES!$A10:$AR16,25,0)),"",VLOOKUP($B9,SALES!$A10:$AR16,25,0))</f>
        <v>0</v>
      </c>
      <c r="M9" s="334">
        <f>IF(ISNA(VLOOKUP($B9,SALES!$A10:$AR16,26,0)),"",VLOOKUP($B9,SALES!$A10:$AR16,26,0))</f>
        <v>0</v>
      </c>
      <c r="N9" s="333">
        <f>IF(ISNA(VLOOKUP($B9,SALES!$A10:$AR16,27,0)),"",VLOOKUP($B9,SALES!$A10:$AR16,27,0))</f>
        <v>0</v>
      </c>
      <c r="O9" s="220">
        <f>IF(ISNA(VLOOKUP($B9,SALES!$A10:$AR16,28,0)),"",VLOOKUP($B9,SALES!$A10:$AR16,28,0))</f>
        <v>0</v>
      </c>
      <c r="P9" s="334">
        <f>IF(ISNA(VLOOKUP($B9,SALES!$A10:$AR16,29,0)),"",VLOOKUP($B9,SALES!$A10:$AR16,29,0))</f>
        <v>0</v>
      </c>
      <c r="Q9" s="333">
        <f>IF(ISNA(VLOOKUP($B9,SALES!$A10:$AR16,30,0)),"",VLOOKUP($B9,SALES!$A10:$AR16,30,0))</f>
        <v>0</v>
      </c>
      <c r="R9" s="220">
        <f>IF(ISNA(VLOOKUP($B9,SALES!$A10:$AR16,31,0)),"",VLOOKUP($B9,SALES!$A10:$AR16,31,0))</f>
        <v>0</v>
      </c>
      <c r="S9" s="334">
        <f>IF(ISNA(VLOOKUP($B9,SALES!$A10:$AR16,32,0)),"",VLOOKUP($B9,SALES!$A10:$AR16,32,0))</f>
        <v>0</v>
      </c>
      <c r="T9" s="333">
        <f>IF(ISNA(VLOOKUP($B9,SALES!$A10:$AR16,33,0)),"",VLOOKUP($B9,SALES!$A10:$AR16,33,0))</f>
        <v>0</v>
      </c>
      <c r="U9" s="220">
        <f>IF(ISNA(VLOOKUP($B9,SALES!$A10:$AR16,34,0)),"",VLOOKUP($B9,SALES!$A10:$AR16,34,0))</f>
        <v>0</v>
      </c>
      <c r="V9" s="334">
        <f>IF(ISNA(VLOOKUP($B9,SALES!$A10:$AR16,35,0)),"",VLOOKUP($B9,SALES!$A10:$AR16,35,0))</f>
        <v>0</v>
      </c>
      <c r="W9" s="330">
        <f>IF(ISNA(VLOOKUP($B9,SALES!$A10:$AR16,20,0)),"",VLOOKUP($B9,SALES!$A10:$AR16,20,0))</f>
        <v>2142965</v>
      </c>
      <c r="X9" s="228">
        <f t="shared" si="0"/>
        <v>0</v>
      </c>
      <c r="Y9" s="228">
        <f t="shared" si="1"/>
        <v>0</v>
      </c>
      <c r="Z9" s="228">
        <f t="shared" si="2"/>
        <v>0</v>
      </c>
      <c r="AA9" s="228">
        <f t="shared" si="3"/>
        <v>0</v>
      </c>
      <c r="AB9" s="228">
        <f t="shared" si="4"/>
        <v>0</v>
      </c>
      <c r="AC9" s="228">
        <f t="shared" si="5"/>
        <v>0</v>
      </c>
      <c r="AD9" s="228">
        <f t="shared" si="6"/>
        <v>0</v>
      </c>
      <c r="AE9" s="228">
        <f t="shared" si="7"/>
        <v>0</v>
      </c>
      <c r="AF9" s="221"/>
      <c r="AG9" s="222">
        <f t="shared" si="8"/>
        <v>0</v>
      </c>
      <c r="AH9" s="222">
        <f t="shared" si="9"/>
        <v>0</v>
      </c>
      <c r="AI9" s="388">
        <f t="shared" si="10"/>
        <v>0</v>
      </c>
      <c r="AJ9" s="388">
        <f t="shared" si="11"/>
        <v>0</v>
      </c>
      <c r="AK9" s="388">
        <f t="shared" si="12"/>
        <v>0</v>
      </c>
      <c r="AL9" s="388">
        <f t="shared" si="13"/>
        <v>0</v>
      </c>
      <c r="AM9" s="388">
        <f t="shared" si="42"/>
        <v>0</v>
      </c>
      <c r="AN9" s="222">
        <f t="shared" si="14"/>
        <v>0</v>
      </c>
      <c r="AO9" s="222">
        <f t="shared" si="15"/>
        <v>0</v>
      </c>
      <c r="AP9" s="222">
        <f t="shared" si="16"/>
        <v>0</v>
      </c>
      <c r="AQ9" s="222">
        <f t="shared" si="17"/>
        <v>0</v>
      </c>
      <c r="AR9" s="222">
        <f t="shared" si="18"/>
        <v>0</v>
      </c>
      <c r="AS9" s="222"/>
      <c r="AT9" s="222">
        <f t="shared" si="19"/>
        <v>0</v>
      </c>
      <c r="AU9" s="222">
        <f t="shared" si="20"/>
        <v>0</v>
      </c>
      <c r="AV9" s="222">
        <f t="shared" si="21"/>
        <v>0</v>
      </c>
      <c r="AW9" s="388">
        <f t="shared" si="22"/>
        <v>0</v>
      </c>
      <c r="AX9" s="388">
        <f t="shared" si="23"/>
        <v>0</v>
      </c>
      <c r="AY9" s="388">
        <f t="shared" si="24"/>
        <v>0</v>
      </c>
      <c r="AZ9" s="388">
        <f t="shared" si="25"/>
        <v>0</v>
      </c>
      <c r="BA9" s="388">
        <f t="shared" si="26"/>
        <v>0</v>
      </c>
      <c r="BB9" s="388">
        <f t="shared" si="27"/>
        <v>0</v>
      </c>
      <c r="BC9" s="222">
        <f t="shared" si="28"/>
        <v>0</v>
      </c>
      <c r="BD9" s="222">
        <f t="shared" si="29"/>
        <v>0</v>
      </c>
      <c r="BE9" s="222">
        <f t="shared" si="30"/>
        <v>0</v>
      </c>
      <c r="BF9" s="222"/>
      <c r="BG9" s="222">
        <f t="shared" si="31"/>
        <v>0</v>
      </c>
      <c r="BH9" s="222">
        <f t="shared" si="43"/>
        <v>0</v>
      </c>
      <c r="BI9" s="222">
        <f t="shared" si="32"/>
        <v>0</v>
      </c>
      <c r="BJ9" s="388">
        <f t="shared" si="33"/>
        <v>0</v>
      </c>
      <c r="BK9" s="388">
        <f t="shared" si="34"/>
        <v>0</v>
      </c>
      <c r="BL9" s="388">
        <f t="shared" si="35"/>
        <v>0</v>
      </c>
      <c r="BM9" s="388">
        <f t="shared" si="36"/>
        <v>0</v>
      </c>
      <c r="BN9" s="222">
        <f t="shared" si="37"/>
        <v>0</v>
      </c>
      <c r="BO9" s="222">
        <f t="shared" si="38"/>
        <v>0</v>
      </c>
      <c r="BP9" s="222">
        <f t="shared" si="39"/>
        <v>0</v>
      </c>
      <c r="BQ9" s="222">
        <f t="shared" si="40"/>
        <v>0</v>
      </c>
      <c r="BR9" s="222">
        <f t="shared" si="41"/>
        <v>0</v>
      </c>
    </row>
    <row r="10" spans="2:70" s="217" customFormat="1" x14ac:dyDescent="0.2">
      <c r="B10" s="342">
        <v>7</v>
      </c>
      <c r="C10" s="219" t="str">
        <f>IF(ISNA(VLOOKUP($B10,SALES!$A11:$AR17,2,0)),"",VLOOKUP($B10,SALES!$A11:$AR17,2,0))</f>
        <v>DDMM -KA -2013-014</v>
      </c>
      <c r="D10" s="219" t="str">
        <f>IF(ISNA(VLOOKUP($B10,SALES!$A11:$AR17,4,0)),"",VLOOKUP($B10,SALES!$A11:$AR17,4,0))</f>
        <v>CC</v>
      </c>
      <c r="E10" s="219">
        <f>IF(ISNA(VLOOKUP($B10,SALES!$A11:$AR17,3,0)),"",VLOOKUP($B10,SALES!$A11:$AR17,3,0))</f>
        <v>41404</v>
      </c>
      <c r="F10" s="219" t="str">
        <f>IF(ISNA(VLOOKUP($B10,SALES!$A11:$AR17,14,0)),"",VLOOKUP($B10,SALES!$A11:$AR17,14,0))</f>
        <v>May</v>
      </c>
      <c r="G10" s="343">
        <f>IF(ISNA(VLOOKUP($B10,SALES!$A11:$AR17,15,0)),"",VLOOKUP($B10,SALES!$A11:$AR17,15,0))</f>
        <v>2013</v>
      </c>
      <c r="H10" s="333">
        <f>IF(ISNA(VLOOKUP($B10,SALES!$A11:$AR17,21,0)),"",VLOOKUP($B10,SALES!$A11:$AR17,21,0))</f>
        <v>23000</v>
      </c>
      <c r="I10" s="220">
        <f>IF(ISNA(VLOOKUP($B10,SALES!$A11:$AR17,22,0)),"",VLOOKUP($B10,SALES!$A11:$AR17,22,0))</f>
        <v>0</v>
      </c>
      <c r="J10" s="334">
        <f>IF(ISNA(VLOOKUP($B10,SALES!$A11:$AR17,23,0)),"",VLOOKUP($B10,SALES!$A11:$AR17,23,0))</f>
        <v>0</v>
      </c>
      <c r="K10" s="333">
        <f>IF(ISNA(VLOOKUP($B10,SALES!$A11:$AR17,24,0)),"",VLOOKUP($B10,SALES!$A11:$AR17,24,0))</f>
        <v>0</v>
      </c>
      <c r="L10" s="220">
        <f>IF(ISNA(VLOOKUP($B10,SALES!$A11:$AR17,25,0)),"",VLOOKUP($B10,SALES!$A11:$AR17,25,0))</f>
        <v>0</v>
      </c>
      <c r="M10" s="334">
        <f>IF(ISNA(VLOOKUP($B10,SALES!$A11:$AR17,26,0)),"",VLOOKUP($B10,SALES!$A11:$AR17,26,0))</f>
        <v>0</v>
      </c>
      <c r="N10" s="333">
        <f>IF(ISNA(VLOOKUP($B10,SALES!$A11:$AR17,27,0)),"",VLOOKUP($B10,SALES!$A11:$AR17,27,0))</f>
        <v>1150</v>
      </c>
      <c r="O10" s="220">
        <f>IF(ISNA(VLOOKUP($B10,SALES!$A11:$AR17,28,0)),"",VLOOKUP($B10,SALES!$A11:$AR17,28,0))</f>
        <v>0</v>
      </c>
      <c r="P10" s="334">
        <f>IF(ISNA(VLOOKUP($B10,SALES!$A11:$AR17,29,0)),"",VLOOKUP($B10,SALES!$A11:$AR17,29,0))</f>
        <v>0</v>
      </c>
      <c r="Q10" s="333">
        <f>IF(ISNA(VLOOKUP($B10,SALES!$A11:$AR17,30,0)),"",VLOOKUP($B10,SALES!$A11:$AR17,30,0))</f>
        <v>0</v>
      </c>
      <c r="R10" s="220">
        <f>IF(ISNA(VLOOKUP($B10,SALES!$A11:$AR17,31,0)),"",VLOOKUP($B10,SALES!$A11:$AR17,31,0))</f>
        <v>0</v>
      </c>
      <c r="S10" s="334">
        <f>IF(ISNA(VLOOKUP($B10,SALES!$A11:$AR17,32,0)),"",VLOOKUP($B10,SALES!$A11:$AR17,32,0))</f>
        <v>0</v>
      </c>
      <c r="T10" s="333">
        <f>IF(ISNA(VLOOKUP($B10,SALES!$A11:$AR17,33,0)),"",VLOOKUP($B10,SALES!$A11:$AR17,33,0))</f>
        <v>0</v>
      </c>
      <c r="U10" s="220">
        <f>IF(ISNA(VLOOKUP($B10,SALES!$A11:$AR17,34,0)),"",VLOOKUP($B10,SALES!$A11:$AR17,34,0))</f>
        <v>0</v>
      </c>
      <c r="V10" s="334">
        <f>IF(ISNA(VLOOKUP($B10,SALES!$A11:$AR17,35,0)),"",VLOOKUP($B10,SALES!$A11:$AR17,35,0))</f>
        <v>0</v>
      </c>
      <c r="W10" s="330">
        <f>IF(ISNA(VLOOKUP($B10,SALES!$A11:$AR17,20,0)),"",VLOOKUP($B10,SALES!$A11:$AR17,20,0))</f>
        <v>0</v>
      </c>
      <c r="X10" s="228">
        <f>I10+T10</f>
        <v>0</v>
      </c>
      <c r="Y10" s="228">
        <f t="shared" si="1"/>
        <v>0</v>
      </c>
      <c r="Z10" s="228">
        <f t="shared" si="2"/>
        <v>0</v>
      </c>
      <c r="AA10" s="228">
        <f t="shared" si="3"/>
        <v>0</v>
      </c>
      <c r="AB10" s="228">
        <f t="shared" si="4"/>
        <v>1150</v>
      </c>
      <c r="AC10" s="228">
        <f t="shared" si="5"/>
        <v>0</v>
      </c>
      <c r="AD10" s="228">
        <f t="shared" si="6"/>
        <v>0</v>
      </c>
      <c r="AE10" s="228">
        <f t="shared" si="7"/>
        <v>0</v>
      </c>
      <c r="AF10" s="221"/>
      <c r="AG10" s="222">
        <f t="shared" si="8"/>
        <v>0</v>
      </c>
      <c r="AH10" s="222">
        <f t="shared" si="9"/>
        <v>0</v>
      </c>
      <c r="AI10" s="388">
        <f t="shared" si="10"/>
        <v>0</v>
      </c>
      <c r="AJ10" s="388">
        <f t="shared" si="11"/>
        <v>0</v>
      </c>
      <c r="AK10" s="388">
        <f t="shared" si="12"/>
        <v>0</v>
      </c>
      <c r="AL10" s="388">
        <f t="shared" si="13"/>
        <v>0</v>
      </c>
      <c r="AM10" s="388">
        <f t="shared" si="42"/>
        <v>0</v>
      </c>
      <c r="AN10" s="222">
        <f t="shared" si="14"/>
        <v>0</v>
      </c>
      <c r="AO10" s="222">
        <f t="shared" si="15"/>
        <v>0</v>
      </c>
      <c r="AP10" s="222">
        <f t="shared" si="16"/>
        <v>0</v>
      </c>
      <c r="AQ10" s="222">
        <f t="shared" si="17"/>
        <v>0</v>
      </c>
      <c r="AR10" s="222">
        <f t="shared" si="18"/>
        <v>0</v>
      </c>
      <c r="AS10" s="222"/>
      <c r="AT10" s="222">
        <f t="shared" si="19"/>
        <v>0</v>
      </c>
      <c r="AU10" s="222">
        <f t="shared" si="20"/>
        <v>0</v>
      </c>
      <c r="AV10" s="222">
        <f t="shared" si="21"/>
        <v>0</v>
      </c>
      <c r="AW10" s="388">
        <f t="shared" si="22"/>
        <v>0</v>
      </c>
      <c r="AX10" s="388">
        <f t="shared" si="23"/>
        <v>1150</v>
      </c>
      <c r="AY10" s="388">
        <f t="shared" si="24"/>
        <v>0</v>
      </c>
      <c r="AZ10" s="388">
        <f t="shared" si="25"/>
        <v>0</v>
      </c>
      <c r="BA10" s="388">
        <f t="shared" si="26"/>
        <v>0</v>
      </c>
      <c r="BB10" s="388">
        <f t="shared" si="27"/>
        <v>0</v>
      </c>
      <c r="BC10" s="222">
        <f t="shared" si="28"/>
        <v>0</v>
      </c>
      <c r="BD10" s="222">
        <f t="shared" si="29"/>
        <v>0</v>
      </c>
      <c r="BE10" s="222">
        <f t="shared" si="30"/>
        <v>0</v>
      </c>
      <c r="BF10" s="222"/>
      <c r="BG10" s="222">
        <f t="shared" si="31"/>
        <v>0</v>
      </c>
      <c r="BH10" s="222">
        <f t="shared" si="43"/>
        <v>0</v>
      </c>
      <c r="BI10" s="222">
        <f t="shared" si="32"/>
        <v>0</v>
      </c>
      <c r="BJ10" s="388">
        <f t="shared" si="33"/>
        <v>0</v>
      </c>
      <c r="BK10" s="388">
        <f t="shared" si="34"/>
        <v>0</v>
      </c>
      <c r="BL10" s="388">
        <f t="shared" si="35"/>
        <v>0</v>
      </c>
      <c r="BM10" s="388">
        <f t="shared" si="36"/>
        <v>0</v>
      </c>
      <c r="BN10" s="222">
        <f t="shared" si="37"/>
        <v>0</v>
      </c>
      <c r="BO10" s="222">
        <f t="shared" si="38"/>
        <v>0</v>
      </c>
      <c r="BP10" s="222">
        <f t="shared" si="39"/>
        <v>0</v>
      </c>
      <c r="BQ10" s="222">
        <f t="shared" si="40"/>
        <v>0</v>
      </c>
      <c r="BR10" s="222">
        <f t="shared" si="41"/>
        <v>0</v>
      </c>
    </row>
    <row r="11" spans="2:70" s="217" customFormat="1" x14ac:dyDescent="0.2">
      <c r="B11" s="344">
        <v>8</v>
      </c>
      <c r="C11" s="219" t="str">
        <f>IF(ISNA(VLOOKUP($B11,SALES!$A12:$AR18,2,0)),"",VLOOKUP($B11,SALES!$A12:$AR18,2,0))</f>
        <v>DDMM -KA -2013-015</v>
      </c>
      <c r="D11" s="219" t="str">
        <f>IF(ISNA(VLOOKUP($B11,SALES!$A12:$AR18,4,0)),"",VLOOKUP($B11,SALES!$A12:$AR18,4,0))</f>
        <v>DD</v>
      </c>
      <c r="E11" s="219">
        <f>IF(ISNA(VLOOKUP($B11,SALES!$A12:$AR18,3,0)),"",VLOOKUP($B11,SALES!$A12:$AR18,3,0))</f>
        <v>41423</v>
      </c>
      <c r="F11" s="219" t="str">
        <f>IF(ISNA(VLOOKUP($B11,SALES!$A12:$AR18,14,0)),"",VLOOKUP($B11,SALES!$A12:$AR18,14,0))</f>
        <v>May</v>
      </c>
      <c r="G11" s="343">
        <f>IF(ISNA(VLOOKUP($B11,SALES!$A12:$AR18,15,0)),"",VLOOKUP($B11,SALES!$A12:$AR18,15,0))</f>
        <v>2013</v>
      </c>
      <c r="H11" s="333">
        <f>IF(ISNA(VLOOKUP($B11,SALES!$A12:$AR18,21,0)),"",VLOOKUP($B11,SALES!$A12:$AR18,21,0))</f>
        <v>172011</v>
      </c>
      <c r="I11" s="220">
        <f>IF(ISNA(VLOOKUP($B11,SALES!$A12:$AR18,22,0)),"",VLOOKUP($B11,SALES!$A12:$AR18,22,0))</f>
        <v>0</v>
      </c>
      <c r="J11" s="334">
        <f>IF(ISNA(VLOOKUP($B11,SALES!$A12:$AR18,23,0)),"",VLOOKUP($B11,SALES!$A12:$AR18,23,0))</f>
        <v>0</v>
      </c>
      <c r="K11" s="333">
        <f>IF(ISNA(VLOOKUP($B11,SALES!$A12:$AR18,24,0)),"",VLOOKUP($B11,SALES!$A12:$AR18,24,0))</f>
        <v>0</v>
      </c>
      <c r="L11" s="220">
        <f>IF(ISNA(VLOOKUP($B11,SALES!$A12:$AR18,25,0)),"",VLOOKUP($B11,SALES!$A12:$AR18,25,0))</f>
        <v>0</v>
      </c>
      <c r="M11" s="334">
        <f>IF(ISNA(VLOOKUP($B11,SALES!$A12:$AR18,26,0)),"",VLOOKUP($B11,SALES!$A12:$AR18,26,0))</f>
        <v>0</v>
      </c>
      <c r="N11" s="333">
        <f>IF(ISNA(VLOOKUP($B11,SALES!$A12:$AR18,27,0)),"",VLOOKUP($B11,SALES!$A12:$AR18,27,0))</f>
        <v>8601</v>
      </c>
      <c r="O11" s="220">
        <f>IF(ISNA(VLOOKUP($B11,SALES!$A12:$AR18,28,0)),"",VLOOKUP($B11,SALES!$A12:$AR18,28,0))</f>
        <v>0</v>
      </c>
      <c r="P11" s="334">
        <f>IF(ISNA(VLOOKUP($B11,SALES!$A12:$AR18,29,0)),"",VLOOKUP($B11,SALES!$A12:$AR18,29,0))</f>
        <v>0</v>
      </c>
      <c r="Q11" s="333">
        <f>IF(ISNA(VLOOKUP($B11,SALES!$A12:$AR18,30,0)),"",VLOOKUP($B11,SALES!$A12:$AR18,30,0))</f>
        <v>0</v>
      </c>
      <c r="R11" s="220">
        <f>IF(ISNA(VLOOKUP($B11,SALES!$A12:$AR18,31,0)),"",VLOOKUP($B11,SALES!$A12:$AR18,31,0))</f>
        <v>0</v>
      </c>
      <c r="S11" s="334">
        <f>IF(ISNA(VLOOKUP($B11,SALES!$A12:$AR18,32,0)),"",VLOOKUP($B11,SALES!$A12:$AR18,32,0))</f>
        <v>0</v>
      </c>
      <c r="T11" s="333">
        <f>IF(ISNA(VLOOKUP($B11,SALES!$A12:$AR18,33,0)),"",VLOOKUP($B11,SALES!$A12:$AR18,33,0))</f>
        <v>0</v>
      </c>
      <c r="U11" s="220">
        <f>IF(ISNA(VLOOKUP($B11,SALES!$A12:$AR18,34,0)),"",VLOOKUP($B11,SALES!$A12:$AR18,34,0))</f>
        <v>0</v>
      </c>
      <c r="V11" s="334">
        <f>IF(ISNA(VLOOKUP($B11,SALES!$A12:$AR18,35,0)),"",VLOOKUP($B11,SALES!$A12:$AR18,35,0))</f>
        <v>0</v>
      </c>
      <c r="W11" s="330">
        <f>IF(ISNA(VLOOKUP($B11,SALES!$A12:$AR18,20,0)),"",VLOOKUP($B11,SALES!$A12:$AR18,20,0))</f>
        <v>0</v>
      </c>
      <c r="X11" s="228">
        <f t="shared" ref="X11:X16" si="44">I11+T11</f>
        <v>0</v>
      </c>
      <c r="Y11" s="228">
        <f t="shared" ref="Y11:Y16" si="45">J11+U11+V11</f>
        <v>0</v>
      </c>
      <c r="Z11" s="228">
        <f t="shared" si="2"/>
        <v>0</v>
      </c>
      <c r="AA11" s="228">
        <f t="shared" si="3"/>
        <v>0</v>
      </c>
      <c r="AB11" s="228">
        <f t="shared" si="4"/>
        <v>8601</v>
      </c>
      <c r="AC11" s="228">
        <f t="shared" si="5"/>
        <v>0</v>
      </c>
      <c r="AD11" s="228">
        <f t="shared" si="6"/>
        <v>0</v>
      </c>
      <c r="AE11" s="228">
        <f t="shared" si="7"/>
        <v>0</v>
      </c>
      <c r="AF11" s="221"/>
      <c r="AG11" s="222">
        <f t="shared" si="8"/>
        <v>0</v>
      </c>
      <c r="AH11" s="222">
        <f t="shared" si="9"/>
        <v>0</v>
      </c>
      <c r="AI11" s="388">
        <f t="shared" si="10"/>
        <v>0</v>
      </c>
      <c r="AJ11" s="388">
        <f t="shared" si="11"/>
        <v>0</v>
      </c>
      <c r="AK11" s="388">
        <f t="shared" si="12"/>
        <v>0</v>
      </c>
      <c r="AL11" s="388">
        <f t="shared" si="13"/>
        <v>0</v>
      </c>
      <c r="AM11" s="388">
        <f t="shared" si="42"/>
        <v>0</v>
      </c>
      <c r="AN11" s="222">
        <f t="shared" si="14"/>
        <v>0</v>
      </c>
      <c r="AO11" s="222">
        <f t="shared" si="15"/>
        <v>0</v>
      </c>
      <c r="AP11" s="222">
        <f t="shared" si="16"/>
        <v>0</v>
      </c>
      <c r="AQ11" s="222">
        <f t="shared" si="17"/>
        <v>0</v>
      </c>
      <c r="AR11" s="222">
        <f t="shared" si="18"/>
        <v>0</v>
      </c>
      <c r="AS11" s="222"/>
      <c r="AT11" s="222">
        <f t="shared" si="19"/>
        <v>0</v>
      </c>
      <c r="AU11" s="222">
        <f t="shared" si="20"/>
        <v>0</v>
      </c>
      <c r="AV11" s="222">
        <f t="shared" si="21"/>
        <v>0</v>
      </c>
      <c r="AW11" s="388">
        <f t="shared" si="22"/>
        <v>0</v>
      </c>
      <c r="AX11" s="388">
        <f t="shared" si="23"/>
        <v>8601</v>
      </c>
      <c r="AY11" s="388">
        <f t="shared" si="24"/>
        <v>0</v>
      </c>
      <c r="AZ11" s="388">
        <f t="shared" si="25"/>
        <v>0</v>
      </c>
      <c r="BA11" s="388">
        <f t="shared" si="26"/>
        <v>0</v>
      </c>
      <c r="BB11" s="388">
        <f t="shared" si="27"/>
        <v>0</v>
      </c>
      <c r="BC11" s="222">
        <f t="shared" si="28"/>
        <v>0</v>
      </c>
      <c r="BD11" s="222">
        <f t="shared" si="29"/>
        <v>0</v>
      </c>
      <c r="BE11" s="222">
        <f t="shared" si="30"/>
        <v>0</v>
      </c>
      <c r="BF11" s="222"/>
      <c r="BG11" s="222">
        <f t="shared" si="31"/>
        <v>0</v>
      </c>
      <c r="BH11" s="222">
        <f t="shared" si="43"/>
        <v>0</v>
      </c>
      <c r="BI11" s="222">
        <f t="shared" si="32"/>
        <v>0</v>
      </c>
      <c r="BJ11" s="388">
        <f t="shared" si="33"/>
        <v>0</v>
      </c>
      <c r="BK11" s="388">
        <f t="shared" si="34"/>
        <v>0</v>
      </c>
      <c r="BL11" s="388">
        <f t="shared" si="35"/>
        <v>0</v>
      </c>
      <c r="BM11" s="388">
        <f t="shared" si="36"/>
        <v>0</v>
      </c>
      <c r="BN11" s="222">
        <f t="shared" si="37"/>
        <v>0</v>
      </c>
      <c r="BO11" s="222">
        <f t="shared" si="38"/>
        <v>0</v>
      </c>
      <c r="BP11" s="222">
        <f t="shared" si="39"/>
        <v>0</v>
      </c>
      <c r="BQ11" s="222">
        <f t="shared" si="40"/>
        <v>0</v>
      </c>
      <c r="BR11" s="222">
        <f t="shared" si="41"/>
        <v>0</v>
      </c>
    </row>
    <row r="12" spans="2:70" s="217" customFormat="1" x14ac:dyDescent="0.2">
      <c r="B12" s="344">
        <v>9</v>
      </c>
      <c r="C12" s="219" t="str">
        <f>IF(ISNA(VLOOKUP($B12,SALES!$A13:$AR19,2,0)),"",VLOOKUP($B12,SALES!$A13:$AR19,2,0))</f>
        <v>DDMM -KA -2013-016</v>
      </c>
      <c r="D12" s="219" t="str">
        <f>IF(ISNA(VLOOKUP($B12,SALES!$A13:$AR19,4,0)),"",VLOOKUP($B12,SALES!$A13:$AR19,4,0))</f>
        <v>AA</v>
      </c>
      <c r="E12" s="219">
        <f>IF(ISNA(VLOOKUP($B12,SALES!$A13:$AR19,3,0)),"",VLOOKUP($B12,SALES!$A13:$AR19,3,0))</f>
        <v>41422</v>
      </c>
      <c r="F12" s="219" t="str">
        <f>IF(ISNA(VLOOKUP($B12,SALES!$A13:$AR19,14,0)),"",VLOOKUP($B12,SALES!$A13:$AR19,14,0))</f>
        <v>May</v>
      </c>
      <c r="G12" s="343">
        <f>IF(ISNA(VLOOKUP($B12,SALES!$A13:$AR19,15,0)),"",VLOOKUP($B12,SALES!$A13:$AR19,15,0))</f>
        <v>2013</v>
      </c>
      <c r="H12" s="333">
        <f>IF(ISNA(VLOOKUP($B12,SALES!$A13:$AR19,21,0)),"",VLOOKUP($B12,SALES!$A13:$AR19,21,0))</f>
        <v>0</v>
      </c>
      <c r="I12" s="220">
        <f>IF(ISNA(VLOOKUP($B12,SALES!$A13:$AR19,22,0)),"",VLOOKUP($B12,SALES!$A13:$AR19,22,0))</f>
        <v>0</v>
      </c>
      <c r="J12" s="334">
        <f>IF(ISNA(VLOOKUP($B12,SALES!$A13:$AR19,23,0)),"",VLOOKUP($B12,SALES!$A13:$AR19,23,0))</f>
        <v>12000</v>
      </c>
      <c r="K12" s="333">
        <f>IF(ISNA(VLOOKUP($B12,SALES!$A13:$AR19,24,0)),"",VLOOKUP($B12,SALES!$A13:$AR19,24,0))</f>
        <v>0</v>
      </c>
      <c r="L12" s="220">
        <f>IF(ISNA(VLOOKUP($B12,SALES!$A13:$AR19,25,0)),"",VLOOKUP($B12,SALES!$A13:$AR19,25,0))</f>
        <v>0</v>
      </c>
      <c r="M12" s="334">
        <f>IF(ISNA(VLOOKUP($B12,SALES!$A13:$AR19,26,0)),"",VLOOKUP($B12,SALES!$A13:$AR19,26,0))</f>
        <v>0</v>
      </c>
      <c r="N12" s="333">
        <f>IF(ISNA(VLOOKUP($B12,SALES!$A13:$AR19,27,0)),"",VLOOKUP($B12,SALES!$A13:$AR19,27,0))</f>
        <v>0</v>
      </c>
      <c r="O12" s="220">
        <f>IF(ISNA(VLOOKUP($B12,SALES!$A13:$AR19,28,0)),"",VLOOKUP($B12,SALES!$A13:$AR19,28,0))</f>
        <v>0</v>
      </c>
      <c r="P12" s="334">
        <f>IF(ISNA(VLOOKUP($B12,SALES!$A13:$AR19,29,0)),"",VLOOKUP($B12,SALES!$A13:$AR19,29,0))</f>
        <v>0</v>
      </c>
      <c r="Q12" s="333">
        <f>IF(ISNA(VLOOKUP($B12,SALES!$A13:$AR19,30,0)),"",VLOOKUP($B12,SALES!$A13:$AR19,30,0))</f>
        <v>0</v>
      </c>
      <c r="R12" s="220">
        <f>IF(ISNA(VLOOKUP($B12,SALES!$A13:$AR19,31,0)),"",VLOOKUP($B12,SALES!$A13:$AR19,31,0))</f>
        <v>0</v>
      </c>
      <c r="S12" s="334">
        <f>IF(ISNA(VLOOKUP($B12,SALES!$A13:$AR19,32,0)),"",VLOOKUP($B12,SALES!$A13:$AR19,32,0))</f>
        <v>0</v>
      </c>
      <c r="T12" s="333">
        <f>IF(ISNA(VLOOKUP($B12,SALES!$A13:$AR19,33,0)),"",VLOOKUP($B12,SALES!$A13:$AR19,33,0))</f>
        <v>0</v>
      </c>
      <c r="U12" s="220">
        <f>IF(ISNA(VLOOKUP($B12,SALES!$A13:$AR19,34,0)),"",VLOOKUP($B12,SALES!$A13:$AR19,34,0))</f>
        <v>1483</v>
      </c>
      <c r="V12" s="334">
        <f>IF(ISNA(VLOOKUP($B12,SALES!$A13:$AR19,35,0)),"",VLOOKUP($B12,SALES!$A13:$AR19,35,0))</f>
        <v>0</v>
      </c>
      <c r="W12" s="330">
        <f>IF(ISNA(VLOOKUP($B12,SALES!$A13:$AR19,20,0)),"",VLOOKUP($B12,SALES!$A13:$AR19,20,0))</f>
        <v>0</v>
      </c>
      <c r="X12" s="228">
        <f t="shared" si="44"/>
        <v>0</v>
      </c>
      <c r="Y12" s="228">
        <f t="shared" si="45"/>
        <v>13483</v>
      </c>
      <c r="Z12" s="228">
        <f t="shared" si="2"/>
        <v>0</v>
      </c>
      <c r="AA12" s="228">
        <f t="shared" si="3"/>
        <v>0</v>
      </c>
      <c r="AB12" s="228">
        <f t="shared" si="4"/>
        <v>0</v>
      </c>
      <c r="AC12" s="228">
        <f t="shared" si="5"/>
        <v>0</v>
      </c>
      <c r="AD12" s="228">
        <f t="shared" si="6"/>
        <v>0</v>
      </c>
      <c r="AE12" s="228">
        <f t="shared" si="7"/>
        <v>0</v>
      </c>
      <c r="AF12" s="221"/>
      <c r="AG12" s="222">
        <f t="shared" si="8"/>
        <v>0</v>
      </c>
      <c r="AH12" s="222">
        <f t="shared" si="9"/>
        <v>0</v>
      </c>
      <c r="AI12" s="388">
        <f t="shared" si="10"/>
        <v>0</v>
      </c>
      <c r="AJ12" s="388">
        <f t="shared" si="11"/>
        <v>0</v>
      </c>
      <c r="AK12" s="388">
        <f t="shared" si="12"/>
        <v>0</v>
      </c>
      <c r="AL12" s="388">
        <f t="shared" si="13"/>
        <v>0</v>
      </c>
      <c r="AM12" s="388">
        <f t="shared" si="42"/>
        <v>0</v>
      </c>
      <c r="AN12" s="222">
        <f t="shared" si="14"/>
        <v>0</v>
      </c>
      <c r="AO12" s="222">
        <f t="shared" si="15"/>
        <v>0</v>
      </c>
      <c r="AP12" s="222">
        <f t="shared" si="16"/>
        <v>0</v>
      </c>
      <c r="AQ12" s="222">
        <f t="shared" si="17"/>
        <v>0</v>
      </c>
      <c r="AR12" s="222">
        <f t="shared" si="18"/>
        <v>0</v>
      </c>
      <c r="AS12" s="222"/>
      <c r="AT12" s="222">
        <f t="shared" si="19"/>
        <v>0</v>
      </c>
      <c r="AU12" s="222">
        <f t="shared" si="20"/>
        <v>0</v>
      </c>
      <c r="AV12" s="222">
        <f t="shared" si="21"/>
        <v>0</v>
      </c>
      <c r="AW12" s="388">
        <f t="shared" si="22"/>
        <v>0</v>
      </c>
      <c r="AX12" s="388">
        <f t="shared" si="23"/>
        <v>0</v>
      </c>
      <c r="AY12" s="388">
        <f t="shared" si="24"/>
        <v>0</v>
      </c>
      <c r="AZ12" s="388">
        <f t="shared" si="25"/>
        <v>0</v>
      </c>
      <c r="BA12" s="388">
        <f t="shared" si="26"/>
        <v>0</v>
      </c>
      <c r="BB12" s="388">
        <f t="shared" si="27"/>
        <v>0</v>
      </c>
      <c r="BC12" s="222">
        <f t="shared" si="28"/>
        <v>0</v>
      </c>
      <c r="BD12" s="222">
        <f t="shared" si="29"/>
        <v>0</v>
      </c>
      <c r="BE12" s="222">
        <f t="shared" si="30"/>
        <v>0</v>
      </c>
      <c r="BF12" s="222"/>
      <c r="BG12" s="222">
        <f t="shared" si="31"/>
        <v>0</v>
      </c>
      <c r="BH12" s="222">
        <f t="shared" si="43"/>
        <v>0</v>
      </c>
      <c r="BI12" s="222">
        <f t="shared" si="32"/>
        <v>0</v>
      </c>
      <c r="BJ12" s="388">
        <f t="shared" si="33"/>
        <v>0</v>
      </c>
      <c r="BK12" s="388">
        <f t="shared" si="34"/>
        <v>0</v>
      </c>
      <c r="BL12" s="388">
        <f t="shared" si="35"/>
        <v>0</v>
      </c>
      <c r="BM12" s="388">
        <f t="shared" si="36"/>
        <v>0</v>
      </c>
      <c r="BN12" s="222">
        <f t="shared" si="37"/>
        <v>0</v>
      </c>
      <c r="BO12" s="222">
        <f t="shared" si="38"/>
        <v>0</v>
      </c>
      <c r="BP12" s="222">
        <f t="shared" si="39"/>
        <v>0</v>
      </c>
      <c r="BQ12" s="222">
        <f t="shared" si="40"/>
        <v>0</v>
      </c>
      <c r="BR12" s="222">
        <f t="shared" si="41"/>
        <v>0</v>
      </c>
    </row>
    <row r="13" spans="2:70" s="217" customFormat="1" x14ac:dyDescent="0.2">
      <c r="B13" s="342">
        <v>10</v>
      </c>
      <c r="C13" s="219" t="str">
        <f>IF(ISNA(VLOOKUP($B13,SALES!$A14:$AR21,2,0)),"",VLOOKUP($B13,SALES!$A14:$AR21,2,0))</f>
        <v>DDMM -KA -2013-017</v>
      </c>
      <c r="D13" s="219" t="str">
        <f>IF(ISNA(VLOOKUP($B13,SALES!$A14:$AR21,4,0)),"",VLOOKUP($B13,SALES!$A14:$AR21,4,0))</f>
        <v>BB</v>
      </c>
      <c r="E13" s="219">
        <f>IF(ISNA(VLOOKUP($B13,SALES!$A14:$AR21,3,0)),"",VLOOKUP($B13,SALES!$A14:$AR21,3,0))</f>
        <v>41425</v>
      </c>
      <c r="F13" s="219" t="str">
        <f>IF(ISNA(VLOOKUP($B13,SALES!$A14:$AR21,14,0)),"",VLOOKUP($B13,SALES!$A14:$AR21,14,0))</f>
        <v>May</v>
      </c>
      <c r="G13" s="343">
        <f>IF(ISNA(VLOOKUP($B13,SALES!$A14:$AR21,15,0)),"",VLOOKUP($B13,SALES!$A14:$AR21,15,0))</f>
        <v>2013</v>
      </c>
      <c r="H13" s="333">
        <f>IF(ISNA(VLOOKUP($B13,SALES!$A14:$AR21,21,0)),"",VLOOKUP($B13,SALES!$A14:$AR21,21,0))</f>
        <v>115578.99</v>
      </c>
      <c r="I13" s="220">
        <f>IF(ISNA(VLOOKUP($B13,SALES!$A14:$AR21,22,0)),"",VLOOKUP($B13,SALES!$A14:$AR21,22,0))</f>
        <v>0</v>
      </c>
      <c r="J13" s="334">
        <f>IF(ISNA(VLOOKUP($B13,SALES!$A14:$AR21,23,0)),"",VLOOKUP($B13,SALES!$A14:$AR21,23,0))</f>
        <v>0</v>
      </c>
      <c r="K13" s="333">
        <f>IF(ISNA(VLOOKUP($B13,SALES!$A14:$AR21,24,0)),"",VLOOKUP($B13,SALES!$A14:$AR21,24,0))</f>
        <v>0</v>
      </c>
      <c r="L13" s="220">
        <f>IF(ISNA(VLOOKUP($B13,SALES!$A14:$AR21,25,0)),"",VLOOKUP($B13,SALES!$A14:$AR21,25,0))</f>
        <v>0</v>
      </c>
      <c r="M13" s="334">
        <f>IF(ISNA(VLOOKUP($B13,SALES!$A14:$AR21,26,0)),"",VLOOKUP($B13,SALES!$A14:$AR21,26,0))</f>
        <v>0</v>
      </c>
      <c r="N13" s="333">
        <f>IF(ISNA(VLOOKUP($B13,SALES!$A14:$AR21,27,0)),"",VLOOKUP($B13,SALES!$A14:$AR21,27,0))</f>
        <v>5779</v>
      </c>
      <c r="O13" s="220">
        <f>IF(ISNA(VLOOKUP($B13,SALES!$A14:$AR21,28,0)),"",VLOOKUP($B13,SALES!$A14:$AR21,28,0))</f>
        <v>0</v>
      </c>
      <c r="P13" s="334">
        <f>IF(ISNA(VLOOKUP($B13,SALES!$A14:$AR21,29,0)),"",VLOOKUP($B13,SALES!$A14:$AR21,29,0))</f>
        <v>0</v>
      </c>
      <c r="Q13" s="333">
        <f>IF(ISNA(VLOOKUP($B13,SALES!$A14:$AR21,30,0)),"",VLOOKUP($B13,SALES!$A14:$AR21,30,0))</f>
        <v>0</v>
      </c>
      <c r="R13" s="220">
        <f>IF(ISNA(VLOOKUP($B13,SALES!$A14:$AR21,31,0)),"",VLOOKUP($B13,SALES!$A14:$AR21,31,0))</f>
        <v>0</v>
      </c>
      <c r="S13" s="334">
        <f>IF(ISNA(VLOOKUP($B13,SALES!$A14:$AR21,32,0)),"",VLOOKUP($B13,SALES!$A14:$AR21,32,0))</f>
        <v>0</v>
      </c>
      <c r="T13" s="333">
        <f>IF(ISNA(VLOOKUP($B13,SALES!$A14:$AR21,33,0)),"",VLOOKUP($B13,SALES!$A14:$AR21,33,0))</f>
        <v>0</v>
      </c>
      <c r="U13" s="220">
        <f>IF(ISNA(VLOOKUP($B13,SALES!$A14:$AR21,34,0)),"",VLOOKUP($B13,SALES!$A14:$AR21,34,0))</f>
        <v>0</v>
      </c>
      <c r="V13" s="334">
        <f>IF(ISNA(VLOOKUP($B13,SALES!$A14:$AR21,35,0)),"",VLOOKUP($B13,SALES!$A14:$AR21,35,0))</f>
        <v>0</v>
      </c>
      <c r="W13" s="330">
        <f>IF(ISNA(VLOOKUP($B13,SALES!$A14:$AR21,20,0)),"",VLOOKUP($B13,SALES!$A14:$AR21,20,0))</f>
        <v>0</v>
      </c>
      <c r="X13" s="228">
        <f t="shared" si="44"/>
        <v>0</v>
      </c>
      <c r="Y13" s="228">
        <f t="shared" si="45"/>
        <v>0</v>
      </c>
      <c r="Z13" s="228">
        <f t="shared" si="2"/>
        <v>0</v>
      </c>
      <c r="AA13" s="228">
        <f t="shared" si="3"/>
        <v>0</v>
      </c>
      <c r="AB13" s="228">
        <f t="shared" si="4"/>
        <v>5779</v>
      </c>
      <c r="AC13" s="228">
        <f t="shared" si="5"/>
        <v>0</v>
      </c>
      <c r="AD13" s="228">
        <f t="shared" si="6"/>
        <v>0</v>
      </c>
      <c r="AE13" s="228">
        <f t="shared" si="7"/>
        <v>0</v>
      </c>
      <c r="AF13" s="221"/>
      <c r="AG13" s="222">
        <f t="shared" si="8"/>
        <v>0</v>
      </c>
      <c r="AH13" s="222">
        <f t="shared" si="9"/>
        <v>0</v>
      </c>
      <c r="AI13" s="388">
        <f t="shared" si="10"/>
        <v>0</v>
      </c>
      <c r="AJ13" s="388">
        <f t="shared" si="11"/>
        <v>0</v>
      </c>
      <c r="AK13" s="388">
        <f t="shared" si="12"/>
        <v>0</v>
      </c>
      <c r="AL13" s="388">
        <f t="shared" si="13"/>
        <v>0</v>
      </c>
      <c r="AM13" s="388">
        <f t="shared" si="42"/>
        <v>0</v>
      </c>
      <c r="AN13" s="222">
        <f t="shared" si="14"/>
        <v>0</v>
      </c>
      <c r="AO13" s="222">
        <f t="shared" si="15"/>
        <v>0</v>
      </c>
      <c r="AP13" s="222">
        <f t="shared" si="16"/>
        <v>0</v>
      </c>
      <c r="AQ13" s="222">
        <f t="shared" si="17"/>
        <v>0</v>
      </c>
      <c r="AR13" s="222">
        <f t="shared" si="18"/>
        <v>0</v>
      </c>
      <c r="AS13" s="222"/>
      <c r="AT13" s="222">
        <f t="shared" si="19"/>
        <v>0</v>
      </c>
      <c r="AU13" s="222">
        <f t="shared" si="20"/>
        <v>0</v>
      </c>
      <c r="AV13" s="222">
        <f t="shared" si="21"/>
        <v>0</v>
      </c>
      <c r="AW13" s="388">
        <f t="shared" si="22"/>
        <v>0</v>
      </c>
      <c r="AX13" s="388">
        <f t="shared" si="23"/>
        <v>5779</v>
      </c>
      <c r="AY13" s="388">
        <f t="shared" si="24"/>
        <v>0</v>
      </c>
      <c r="AZ13" s="388">
        <f t="shared" si="25"/>
        <v>0</v>
      </c>
      <c r="BA13" s="388">
        <f t="shared" si="26"/>
        <v>0</v>
      </c>
      <c r="BB13" s="388">
        <f t="shared" si="27"/>
        <v>0</v>
      </c>
      <c r="BC13" s="222">
        <f t="shared" si="28"/>
        <v>0</v>
      </c>
      <c r="BD13" s="222">
        <f t="shared" si="29"/>
        <v>0</v>
      </c>
      <c r="BE13" s="222">
        <f t="shared" si="30"/>
        <v>0</v>
      </c>
      <c r="BF13" s="222"/>
      <c r="BG13" s="222">
        <f t="shared" si="31"/>
        <v>0</v>
      </c>
      <c r="BH13" s="222">
        <f t="shared" si="43"/>
        <v>0</v>
      </c>
      <c r="BI13" s="222">
        <f t="shared" si="32"/>
        <v>0</v>
      </c>
      <c r="BJ13" s="388">
        <f t="shared" si="33"/>
        <v>0</v>
      </c>
      <c r="BK13" s="388">
        <f t="shared" si="34"/>
        <v>0</v>
      </c>
      <c r="BL13" s="388">
        <f t="shared" si="35"/>
        <v>0</v>
      </c>
      <c r="BM13" s="388">
        <f t="shared" si="36"/>
        <v>0</v>
      </c>
      <c r="BN13" s="222">
        <f t="shared" si="37"/>
        <v>0</v>
      </c>
      <c r="BO13" s="222">
        <f t="shared" si="38"/>
        <v>0</v>
      </c>
      <c r="BP13" s="222">
        <f t="shared" si="39"/>
        <v>0</v>
      </c>
      <c r="BQ13" s="222">
        <f t="shared" si="40"/>
        <v>0</v>
      </c>
      <c r="BR13" s="222">
        <f t="shared" si="41"/>
        <v>0</v>
      </c>
    </row>
    <row r="14" spans="2:70" s="217" customFormat="1" x14ac:dyDescent="0.2">
      <c r="B14" s="344">
        <v>11</v>
      </c>
      <c r="C14" s="219" t="str">
        <f>IF(ISNA(VLOOKUP($B14,SALES!$A15:$AR23,2,0)),"",VLOOKUP($B14,SALES!$A15:$AR23,2,0))</f>
        <v>DDMM -KA -2013-018</v>
      </c>
      <c r="D14" s="219" t="str">
        <f>IF(ISNA(VLOOKUP($B14,SALES!$A15:$AR23,4,0)),"",VLOOKUP($B14,SALES!$A15:$AR23,4,0))</f>
        <v>CC</v>
      </c>
      <c r="E14" s="219">
        <f>IF(ISNA(VLOOKUP($B14,SALES!$A15:$AR23,3,0)),"",VLOOKUP($B14,SALES!$A15:$AR23,3,0))</f>
        <v>41425</v>
      </c>
      <c r="F14" s="219" t="str">
        <f>IF(ISNA(VLOOKUP($B14,SALES!$A15:$AR23,14,0)),"",VLOOKUP($B14,SALES!$A15:$AR23,14,0))</f>
        <v>May</v>
      </c>
      <c r="G14" s="343">
        <f>IF(ISNA(VLOOKUP($B14,SALES!$A15:$AR23,15,0)),"",VLOOKUP($B14,SALES!$A15:$AR23,15,0))</f>
        <v>2013</v>
      </c>
      <c r="H14" s="333">
        <f>IF(ISNA(VLOOKUP($B14,SALES!$A15:$AR23,21,0)),"",VLOOKUP($B14,SALES!$A15:$AR23,21,0))</f>
        <v>0</v>
      </c>
      <c r="I14" s="220">
        <f>IF(ISNA(VLOOKUP($B14,SALES!$A15:$AR23,22,0)),"",VLOOKUP($B14,SALES!$A15:$AR23,22,0))</f>
        <v>0</v>
      </c>
      <c r="J14" s="334">
        <f>IF(ISNA(VLOOKUP($B14,SALES!$A15:$AR23,23,0)),"",VLOOKUP($B14,SALES!$A15:$AR23,23,0))</f>
        <v>81616</v>
      </c>
      <c r="K14" s="333">
        <f>IF(ISNA(VLOOKUP($B14,SALES!$A15:$AR23,24,0)),"",VLOOKUP($B14,SALES!$A15:$AR23,24,0))</f>
        <v>0</v>
      </c>
      <c r="L14" s="220">
        <f>IF(ISNA(VLOOKUP($B14,SALES!$A15:$AR23,25,0)),"",VLOOKUP($B14,SALES!$A15:$AR23,25,0))</f>
        <v>0</v>
      </c>
      <c r="M14" s="334">
        <f>IF(ISNA(VLOOKUP($B14,SALES!$A15:$AR23,26,0)),"",VLOOKUP($B14,SALES!$A15:$AR23,26,0))</f>
        <v>0</v>
      </c>
      <c r="N14" s="333">
        <f>IF(ISNA(VLOOKUP($B14,SALES!$A15:$AR23,27,0)),"",VLOOKUP($B14,SALES!$A15:$AR23,27,0))</f>
        <v>0</v>
      </c>
      <c r="O14" s="220">
        <f>IF(ISNA(VLOOKUP($B14,SALES!$A15:$AR23,28,0)),"",VLOOKUP($B14,SALES!$A15:$AR23,28,0))</f>
        <v>0</v>
      </c>
      <c r="P14" s="334">
        <f>IF(ISNA(VLOOKUP($B14,SALES!$A15:$AR23,29,0)),"",VLOOKUP($B14,SALES!$A15:$AR23,29,0))</f>
        <v>0</v>
      </c>
      <c r="Q14" s="333">
        <f>IF(ISNA(VLOOKUP($B14,SALES!$A15:$AR23,30,0)),"",VLOOKUP($B14,SALES!$A15:$AR23,30,0))</f>
        <v>0</v>
      </c>
      <c r="R14" s="220">
        <f>IF(ISNA(VLOOKUP($B14,SALES!$A15:$AR23,31,0)),"",VLOOKUP($B14,SALES!$A15:$AR23,31,0))</f>
        <v>0</v>
      </c>
      <c r="S14" s="334">
        <f>IF(ISNA(VLOOKUP($B14,SALES!$A15:$AR23,32,0)),"",VLOOKUP($B14,SALES!$A15:$AR23,32,0))</f>
        <v>0</v>
      </c>
      <c r="T14" s="333">
        <f>IF(ISNA(VLOOKUP($B14,SALES!$A15:$AR23,33,0)),"",VLOOKUP($B14,SALES!$A15:$AR23,33,0))</f>
        <v>0</v>
      </c>
      <c r="U14" s="220">
        <f>IF(ISNA(VLOOKUP($B14,SALES!$A15:$AR23,34,0)),"",VLOOKUP($B14,SALES!$A15:$AR23,34,0))</f>
        <v>10088</v>
      </c>
      <c r="V14" s="334">
        <f>IF(ISNA(VLOOKUP($B14,SALES!$A15:$AR23,35,0)),"",VLOOKUP($B14,SALES!$A15:$AR23,35,0))</f>
        <v>0</v>
      </c>
      <c r="W14" s="330">
        <f>IF(ISNA(VLOOKUP($B14,SALES!$A15:$AR23,20,0)),"",VLOOKUP($B14,SALES!$A15:$AR23,20,0))</f>
        <v>0</v>
      </c>
      <c r="X14" s="228">
        <f t="shared" si="44"/>
        <v>0</v>
      </c>
      <c r="Y14" s="228">
        <f t="shared" si="45"/>
        <v>91704</v>
      </c>
      <c r="Z14" s="228">
        <f t="shared" si="2"/>
        <v>0</v>
      </c>
      <c r="AA14" s="228">
        <f t="shared" si="3"/>
        <v>0</v>
      </c>
      <c r="AB14" s="228">
        <f t="shared" si="4"/>
        <v>0</v>
      </c>
      <c r="AC14" s="228">
        <f t="shared" si="5"/>
        <v>0</v>
      </c>
      <c r="AD14" s="228">
        <f t="shared" si="6"/>
        <v>0</v>
      </c>
      <c r="AE14" s="228">
        <f t="shared" si="7"/>
        <v>0</v>
      </c>
      <c r="AF14" s="221"/>
      <c r="AG14" s="222">
        <f t="shared" si="8"/>
        <v>0</v>
      </c>
      <c r="AH14" s="222">
        <f t="shared" si="9"/>
        <v>0</v>
      </c>
      <c r="AI14" s="388">
        <f t="shared" si="10"/>
        <v>0</v>
      </c>
      <c r="AJ14" s="388">
        <f t="shared" si="11"/>
        <v>0</v>
      </c>
      <c r="AK14" s="388">
        <f t="shared" si="12"/>
        <v>0</v>
      </c>
      <c r="AL14" s="388">
        <f t="shared" si="13"/>
        <v>0</v>
      </c>
      <c r="AM14" s="388">
        <f t="shared" si="42"/>
        <v>0</v>
      </c>
      <c r="AN14" s="222">
        <f t="shared" si="14"/>
        <v>0</v>
      </c>
      <c r="AO14" s="222">
        <f t="shared" si="15"/>
        <v>0</v>
      </c>
      <c r="AP14" s="222">
        <f t="shared" si="16"/>
        <v>0</v>
      </c>
      <c r="AQ14" s="222">
        <f t="shared" si="17"/>
        <v>0</v>
      </c>
      <c r="AR14" s="222">
        <f t="shared" si="18"/>
        <v>0</v>
      </c>
      <c r="AS14" s="222"/>
      <c r="AT14" s="222">
        <f t="shared" si="19"/>
        <v>0</v>
      </c>
      <c r="AU14" s="222">
        <f t="shared" si="20"/>
        <v>0</v>
      </c>
      <c r="AV14" s="222">
        <f t="shared" si="21"/>
        <v>0</v>
      </c>
      <c r="AW14" s="388">
        <f t="shared" si="22"/>
        <v>0</v>
      </c>
      <c r="AX14" s="388">
        <f t="shared" si="23"/>
        <v>0</v>
      </c>
      <c r="AY14" s="388">
        <f t="shared" si="24"/>
        <v>0</v>
      </c>
      <c r="AZ14" s="388">
        <f t="shared" si="25"/>
        <v>0</v>
      </c>
      <c r="BA14" s="388">
        <f t="shared" si="26"/>
        <v>0</v>
      </c>
      <c r="BB14" s="388">
        <f t="shared" si="27"/>
        <v>0</v>
      </c>
      <c r="BC14" s="222">
        <f t="shared" si="28"/>
        <v>0</v>
      </c>
      <c r="BD14" s="222">
        <f t="shared" si="29"/>
        <v>0</v>
      </c>
      <c r="BE14" s="222">
        <f t="shared" si="30"/>
        <v>0</v>
      </c>
      <c r="BF14" s="222"/>
      <c r="BG14" s="222">
        <f t="shared" si="31"/>
        <v>0</v>
      </c>
      <c r="BH14" s="222">
        <f t="shared" si="43"/>
        <v>0</v>
      </c>
      <c r="BI14" s="222">
        <f t="shared" si="32"/>
        <v>0</v>
      </c>
      <c r="BJ14" s="388">
        <f t="shared" si="33"/>
        <v>0</v>
      </c>
      <c r="BK14" s="388">
        <f t="shared" si="34"/>
        <v>0</v>
      </c>
      <c r="BL14" s="388">
        <f t="shared" si="35"/>
        <v>0</v>
      </c>
      <c r="BM14" s="388">
        <f t="shared" si="36"/>
        <v>0</v>
      </c>
      <c r="BN14" s="222">
        <f t="shared" si="37"/>
        <v>0</v>
      </c>
      <c r="BO14" s="222">
        <f t="shared" si="38"/>
        <v>0</v>
      </c>
      <c r="BP14" s="222">
        <f t="shared" si="39"/>
        <v>0</v>
      </c>
      <c r="BQ14" s="222">
        <f t="shared" si="40"/>
        <v>0</v>
      </c>
      <c r="BR14" s="222">
        <f t="shared" si="41"/>
        <v>0</v>
      </c>
    </row>
    <row r="15" spans="2:70" s="217" customFormat="1" x14ac:dyDescent="0.2">
      <c r="B15" s="344">
        <v>12</v>
      </c>
      <c r="C15" s="219" t="str">
        <f>IF(ISNA(VLOOKUP($B15,SALES!$A16:$AR24,2,0)),"",VLOOKUP($B15,SALES!$A16:$AR24,2,0))</f>
        <v>DDMM KA -2013-004</v>
      </c>
      <c r="D15" s="219" t="str">
        <f>IF(ISNA(VLOOKUP($B15,SALES!$A16:$AR24,4,0)),"",VLOOKUP($B15,SALES!$A16:$AR24,4,0))</f>
        <v>DD</v>
      </c>
      <c r="E15" s="219">
        <f>IF(ISNA(VLOOKUP($B15,SALES!$A16:$AR24,3,0)),"",VLOOKUP($B15,SALES!$A16:$AR24,3,0))</f>
        <v>41432</v>
      </c>
      <c r="F15" s="219" t="str">
        <f>IF(ISNA(VLOOKUP($B15,SALES!$A16:$AR24,14,0)),"",VLOOKUP($B15,SALES!$A16:$AR24,14,0))</f>
        <v>Jun</v>
      </c>
      <c r="G15" s="343">
        <f>IF(ISNA(VLOOKUP($B15,SALES!$A16:$AR24,15,0)),"",VLOOKUP($B15,SALES!$A16:$AR24,15,0))</f>
        <v>2013</v>
      </c>
      <c r="H15" s="333">
        <f>IF(ISNA(VLOOKUP($B15,SALES!$A16:$AR24,21,0)),"",VLOOKUP($B15,SALES!$A16:$AR24,21,0))</f>
        <v>131400</v>
      </c>
      <c r="I15" s="220">
        <f>IF(ISNA(VLOOKUP($B15,SALES!$A16:$AR24,22,0)),"",VLOOKUP($B15,SALES!$A16:$AR24,22,0))</f>
        <v>0</v>
      </c>
      <c r="J15" s="334">
        <f>IF(ISNA(VLOOKUP($B15,SALES!$A16:$AR24,23,0)),"",VLOOKUP($B15,SALES!$A16:$AR24,23,0))</f>
        <v>0</v>
      </c>
      <c r="K15" s="333">
        <f>IF(ISNA(VLOOKUP($B15,SALES!$A16:$AR24,24,0)),"",VLOOKUP($B15,SALES!$A16:$AR24,24,0))</f>
        <v>0</v>
      </c>
      <c r="L15" s="220">
        <f>IF(ISNA(VLOOKUP($B15,SALES!$A16:$AR24,25,0)),"",VLOOKUP($B15,SALES!$A16:$AR24,25,0))</f>
        <v>2628</v>
      </c>
      <c r="M15" s="334">
        <f>IF(ISNA(VLOOKUP($B15,SALES!$A16:$AR24,26,0)),"",VLOOKUP($B15,SALES!$A16:$AR24,26,0))</f>
        <v>0</v>
      </c>
      <c r="N15" s="333">
        <f>IF(ISNA(VLOOKUP($B15,SALES!$A16:$AR24,27,0)),"",VLOOKUP($B15,SALES!$A16:$AR24,27,0))</f>
        <v>0</v>
      </c>
      <c r="O15" s="220">
        <f>IF(ISNA(VLOOKUP($B15,SALES!$A16:$AR24,28,0)),"",VLOOKUP($B15,SALES!$A16:$AR24,28,0))</f>
        <v>0</v>
      </c>
      <c r="P15" s="334">
        <f>IF(ISNA(VLOOKUP($B15,SALES!$A16:$AR24,29,0)),"",VLOOKUP($B15,SALES!$A16:$AR24,29,0))</f>
        <v>0</v>
      </c>
      <c r="Q15" s="333">
        <f>IF(ISNA(VLOOKUP($B15,SALES!$A16:$AR24,30,0)),"",VLOOKUP($B15,SALES!$A16:$AR24,30,0))</f>
        <v>0</v>
      </c>
      <c r="R15" s="220">
        <f>IF(ISNA(VLOOKUP($B15,SALES!$A16:$AR24,31,0)),"",VLOOKUP($B15,SALES!$A16:$AR24,31,0))</f>
        <v>0</v>
      </c>
      <c r="S15" s="334">
        <f>IF(ISNA(VLOOKUP($B15,SALES!$A16:$AR24,32,0)),"",VLOOKUP($B15,SALES!$A16:$AR24,32,0))</f>
        <v>0</v>
      </c>
      <c r="T15" s="333">
        <f>IF(ISNA(VLOOKUP($B15,SALES!$A16:$AR24,33,0)),"",VLOOKUP($B15,SALES!$A16:$AR24,33,0))</f>
        <v>0</v>
      </c>
      <c r="U15" s="220">
        <f>IF(ISNA(VLOOKUP($B15,SALES!$A16:$AR24,34,0)),"",VLOOKUP($B15,SALES!$A16:$AR24,34,0))</f>
        <v>0</v>
      </c>
      <c r="V15" s="334">
        <f>IF(ISNA(VLOOKUP($B15,SALES!$A16:$AR24,35,0)),"",VLOOKUP($B15,SALES!$A16:$AR24,35,0))</f>
        <v>0</v>
      </c>
      <c r="W15" s="330">
        <f>IF(ISNA(VLOOKUP($B15,SALES!$A16:$AR24,20,0)),"",VLOOKUP($B15,SALES!$A16:$AR24,20,0))</f>
        <v>0</v>
      </c>
      <c r="X15" s="228">
        <f t="shared" si="44"/>
        <v>0</v>
      </c>
      <c r="Y15" s="228">
        <f t="shared" si="45"/>
        <v>0</v>
      </c>
      <c r="Z15" s="228">
        <f t="shared" si="2"/>
        <v>0</v>
      </c>
      <c r="AA15" s="228">
        <f t="shared" si="3"/>
        <v>2628</v>
      </c>
      <c r="AB15" s="228">
        <f t="shared" si="4"/>
        <v>0</v>
      </c>
      <c r="AC15" s="228">
        <f t="shared" si="5"/>
        <v>0</v>
      </c>
      <c r="AD15" s="228">
        <f t="shared" si="6"/>
        <v>0</v>
      </c>
      <c r="AE15" s="228">
        <f t="shared" si="7"/>
        <v>0</v>
      </c>
      <c r="AF15" s="221"/>
      <c r="AG15" s="222">
        <f t="shared" si="8"/>
        <v>0</v>
      </c>
      <c r="AH15" s="222">
        <f t="shared" si="9"/>
        <v>0</v>
      </c>
      <c r="AI15" s="388">
        <f t="shared" si="10"/>
        <v>0</v>
      </c>
      <c r="AJ15" s="388">
        <f t="shared" si="11"/>
        <v>0</v>
      </c>
      <c r="AK15" s="388">
        <f t="shared" si="12"/>
        <v>0</v>
      </c>
      <c r="AL15" s="388">
        <f t="shared" si="13"/>
        <v>2628</v>
      </c>
      <c r="AM15" s="388">
        <f t="shared" si="42"/>
        <v>0</v>
      </c>
      <c r="AN15" s="229"/>
      <c r="AO15" s="229"/>
      <c r="AP15" s="229"/>
      <c r="AQ15" s="229"/>
      <c r="AR15" s="229"/>
      <c r="AS15" s="229"/>
      <c r="AT15" s="222">
        <f t="shared" si="19"/>
        <v>0</v>
      </c>
      <c r="AU15" s="222">
        <f t="shared" si="20"/>
        <v>0</v>
      </c>
      <c r="AV15" s="222">
        <f t="shared" si="21"/>
        <v>0</v>
      </c>
      <c r="AW15" s="388">
        <f t="shared" si="22"/>
        <v>0</v>
      </c>
      <c r="AX15" s="388">
        <f t="shared" si="23"/>
        <v>0</v>
      </c>
      <c r="AY15" s="388">
        <f t="shared" si="24"/>
        <v>0</v>
      </c>
      <c r="AZ15" s="388">
        <f t="shared" si="25"/>
        <v>0</v>
      </c>
      <c r="BA15" s="388">
        <f t="shared" si="26"/>
        <v>0</v>
      </c>
      <c r="BB15" s="388">
        <f t="shared" si="27"/>
        <v>0</v>
      </c>
      <c r="BC15" s="222">
        <f t="shared" si="28"/>
        <v>0</v>
      </c>
      <c r="BD15" s="222">
        <f t="shared" si="29"/>
        <v>0</v>
      </c>
      <c r="BE15" s="222">
        <f t="shared" si="30"/>
        <v>0</v>
      </c>
      <c r="BF15" s="222"/>
      <c r="BG15" s="222">
        <f t="shared" si="31"/>
        <v>0</v>
      </c>
      <c r="BH15" s="222">
        <f t="shared" si="43"/>
        <v>0</v>
      </c>
      <c r="BI15" s="222">
        <f t="shared" si="32"/>
        <v>0</v>
      </c>
      <c r="BJ15" s="388">
        <f t="shared" si="33"/>
        <v>0</v>
      </c>
      <c r="BK15" s="388">
        <f t="shared" si="34"/>
        <v>0</v>
      </c>
      <c r="BL15" s="388">
        <f t="shared" si="35"/>
        <v>0</v>
      </c>
      <c r="BM15" s="389"/>
      <c r="BN15" s="229"/>
      <c r="BO15" s="229"/>
      <c r="BP15" s="229"/>
      <c r="BQ15" s="229"/>
      <c r="BR15" s="229"/>
    </row>
    <row r="16" spans="2:70" s="217" customFormat="1" x14ac:dyDescent="0.2">
      <c r="B16" s="342">
        <v>13</v>
      </c>
      <c r="C16" s="219" t="str">
        <f>IF(ISNA(VLOOKUP($B16,SALES!$A17:$AR37,2,0)),"",VLOOKUP($B16,SALES!$A17:$AR37,2,0))</f>
        <v>DDMM KA -2013-005</v>
      </c>
      <c r="D16" s="219" t="str">
        <f>IF(ISNA(VLOOKUP($B16,SALES!$A17:$AR25,4,0)),"",VLOOKUP($B16,SALES!$A17:$AR25,4,0))</f>
        <v>AA</v>
      </c>
      <c r="E16" s="219">
        <f>IF(ISNA(VLOOKUP($B16,SALES!$A17:$AR37,3,0)),"",VLOOKUP($B16,SALES!$A17:$AR37,3,0))</f>
        <v>41432</v>
      </c>
      <c r="F16" s="219" t="str">
        <f>IF(ISNA(VLOOKUP($B16,SALES!$A17:$AR37,14,0)),"",VLOOKUP($B16,SALES!$A17:$AR37,14,0))</f>
        <v>Jun</v>
      </c>
      <c r="G16" s="343">
        <f>IF(ISNA(VLOOKUP($B16,SALES!$A17:$AR25,15,0)),"",VLOOKUP($B16,SALES!$A17:$AR25,15,0))</f>
        <v>2013</v>
      </c>
      <c r="H16" s="333">
        <f>IF(ISNA(VLOOKUP($B16,SALES!$A17:$AR25,21,0)),"",VLOOKUP($B16,SALES!$A17:$AR25,21,0))</f>
        <v>497850</v>
      </c>
      <c r="I16" s="220">
        <f>IF(ISNA(VLOOKUP($B16,SALES!$A17:$AR25,22,0)),"",VLOOKUP($B16,SALES!$A17:$AR25,22,0))</f>
        <v>0</v>
      </c>
      <c r="J16" s="334">
        <f>IF(ISNA(VLOOKUP($B16,SALES!$A17:$AR25,23,0)),"",VLOOKUP($B16,SALES!$A17:$AR25,23,0))</f>
        <v>0</v>
      </c>
      <c r="K16" s="333">
        <f>IF(ISNA(VLOOKUP($B16,SALES!$A17:$AR25,24,0)),"",VLOOKUP($B16,SALES!$A17:$AR25,24,0))</f>
        <v>24893</v>
      </c>
      <c r="L16" s="220">
        <f>IF(ISNA(VLOOKUP($B16,SALES!$A17:$AR25,25,0)),"",VLOOKUP($B16,SALES!$A17:$AR25,25,0))</f>
        <v>0</v>
      </c>
      <c r="M16" s="334">
        <f>IF(ISNA(VLOOKUP($B16,SALES!$A17:$AR25,26,0)),"",VLOOKUP($B16,SALES!$A17:$AR25,26,0))</f>
        <v>0</v>
      </c>
      <c r="N16" s="333">
        <f>IF(ISNA(VLOOKUP($B16,SALES!$A17:$AR25,27,0)),"",VLOOKUP($B16,SALES!$A17:$AR25,27,0))</f>
        <v>0</v>
      </c>
      <c r="O16" s="220">
        <f>IF(ISNA(VLOOKUP($B16,SALES!$A17:$AR25,28,0)),"",VLOOKUP($B16,SALES!$A17:$AR25,28,0))</f>
        <v>0</v>
      </c>
      <c r="P16" s="334">
        <f>IF(ISNA(VLOOKUP($B16,SALES!$A17:$AR25,29,0)),"",VLOOKUP($B16,SALES!$A17:$AR25,29,0))</f>
        <v>0</v>
      </c>
      <c r="Q16" s="333">
        <f>IF(ISNA(VLOOKUP($B16,SALES!$A17:$AR25,30,0)),"",VLOOKUP($B16,SALES!$A17:$AR25,30,0))</f>
        <v>0</v>
      </c>
      <c r="R16" s="220">
        <f>IF(ISNA(VLOOKUP($B16,SALES!$A17:$AR25,31,0)),"",VLOOKUP($B16,SALES!$A17:$AR25,31,0))</f>
        <v>0</v>
      </c>
      <c r="S16" s="334">
        <f>IF(ISNA(VLOOKUP($B16,SALES!$A17:$AR25,32,0)),"",VLOOKUP($B16,SALES!$A17:$AR25,32,0))</f>
        <v>0</v>
      </c>
      <c r="T16" s="333">
        <f>IF(ISNA(VLOOKUP($B16,SALES!$A17:$AR25,33,0)),"",VLOOKUP($B16,SALES!$A17:$AR25,33,0))</f>
        <v>0</v>
      </c>
      <c r="U16" s="220">
        <f>IF(ISNA(VLOOKUP($B16,SALES!$A17:$AR25,34,0)),"",VLOOKUP($B16,SALES!$A17:$AR25,34,0))</f>
        <v>0</v>
      </c>
      <c r="V16" s="334">
        <f>IF(ISNA(VLOOKUP($B16,SALES!$A17:$AR25,35,0)),"",VLOOKUP($B16,SALES!$A17:$AR25,35,0))</f>
        <v>0</v>
      </c>
      <c r="W16" s="330">
        <f>IF(ISNA(VLOOKUP($B16,SALES!$A17:$AR25,20,0)),"",VLOOKUP($B16,SALES!$A17:$AR25,20,0))</f>
        <v>0</v>
      </c>
      <c r="X16" s="228">
        <f t="shared" si="44"/>
        <v>0</v>
      </c>
      <c r="Y16" s="228">
        <f t="shared" si="45"/>
        <v>0</v>
      </c>
      <c r="Z16" s="228">
        <f t="shared" si="2"/>
        <v>0</v>
      </c>
      <c r="AA16" s="228">
        <f t="shared" si="3"/>
        <v>24893</v>
      </c>
      <c r="AB16" s="228">
        <f t="shared" si="4"/>
        <v>0</v>
      </c>
      <c r="AC16" s="228">
        <f t="shared" si="5"/>
        <v>0</v>
      </c>
      <c r="AD16" s="228">
        <f t="shared" si="6"/>
        <v>0</v>
      </c>
      <c r="AE16" s="228">
        <f t="shared" si="7"/>
        <v>0</v>
      </c>
      <c r="AF16" s="221"/>
      <c r="AG16" s="222">
        <f t="shared" si="8"/>
        <v>0</v>
      </c>
      <c r="AH16" s="222">
        <f t="shared" si="9"/>
        <v>0</v>
      </c>
      <c r="AI16" s="388">
        <f t="shared" si="10"/>
        <v>0</v>
      </c>
      <c r="AJ16" s="388">
        <f t="shared" si="11"/>
        <v>0</v>
      </c>
      <c r="AK16" s="388">
        <f t="shared" si="12"/>
        <v>0</v>
      </c>
      <c r="AL16" s="388">
        <f t="shared" si="13"/>
        <v>24893</v>
      </c>
      <c r="AM16" s="388">
        <f t="shared" si="42"/>
        <v>0</v>
      </c>
      <c r="AN16" s="229"/>
      <c r="AO16" s="229"/>
      <c r="AP16" s="229"/>
      <c r="AQ16" s="229"/>
      <c r="AR16" s="229"/>
      <c r="AS16" s="229"/>
      <c r="AT16" s="222">
        <f t="shared" si="19"/>
        <v>0</v>
      </c>
      <c r="AU16" s="222">
        <f t="shared" si="20"/>
        <v>0</v>
      </c>
      <c r="AV16" s="222">
        <f t="shared" si="21"/>
        <v>0</v>
      </c>
      <c r="AW16" s="388">
        <f t="shared" si="22"/>
        <v>0</v>
      </c>
      <c r="AX16" s="388">
        <f t="shared" si="23"/>
        <v>0</v>
      </c>
      <c r="AY16" s="388">
        <f t="shared" si="24"/>
        <v>0</v>
      </c>
      <c r="AZ16" s="388">
        <f t="shared" si="25"/>
        <v>0</v>
      </c>
      <c r="BA16" s="388">
        <f t="shared" si="26"/>
        <v>0</v>
      </c>
      <c r="BB16" s="388">
        <f t="shared" si="27"/>
        <v>0</v>
      </c>
      <c r="BC16" s="222">
        <f t="shared" si="28"/>
        <v>0</v>
      </c>
      <c r="BD16" s="222">
        <f t="shared" si="29"/>
        <v>0</v>
      </c>
      <c r="BE16" s="222">
        <f t="shared" si="30"/>
        <v>0</v>
      </c>
      <c r="BF16" s="222"/>
      <c r="BG16" s="222">
        <f t="shared" si="31"/>
        <v>0</v>
      </c>
      <c r="BH16" s="222">
        <f t="shared" si="43"/>
        <v>0</v>
      </c>
      <c r="BI16" s="222">
        <f t="shared" si="32"/>
        <v>0</v>
      </c>
      <c r="BJ16" s="388">
        <f t="shared" si="33"/>
        <v>0</v>
      </c>
      <c r="BK16" s="388">
        <f t="shared" si="34"/>
        <v>0</v>
      </c>
      <c r="BL16" s="388">
        <f t="shared" si="35"/>
        <v>0</v>
      </c>
      <c r="BM16" s="389"/>
      <c r="BN16" s="229"/>
      <c r="BO16" s="229"/>
      <c r="BP16" s="229"/>
      <c r="BQ16" s="229"/>
      <c r="BR16" s="229"/>
    </row>
    <row r="17" spans="2:70" s="217" customFormat="1" x14ac:dyDescent="0.2">
      <c r="B17" s="345">
        <v>14</v>
      </c>
      <c r="C17" s="219" t="str">
        <f>IF(ISNA(VLOOKUP($B17,SALES!$A18:$AR38,2,0)),"",VLOOKUP($B17,SALES!$A18:$AR38,2,0))</f>
        <v>DDMM -KA -2013-019</v>
      </c>
      <c r="D17" s="219" t="str">
        <f>IF(ISNA(VLOOKUP($B17,SALES!$A18:$AR26,4,0)),"",VLOOKUP($B17,SALES!$A18:$AR26,4,0))</f>
        <v>BB</v>
      </c>
      <c r="E17" s="219">
        <f>IF(ISNA(VLOOKUP($B17,SALES!$A18:$AR38,3,0)),"",VLOOKUP($B17,SALES!$A18:$AR38,3,0))</f>
        <v>41435</v>
      </c>
      <c r="F17" s="219" t="str">
        <f>IF(ISNA(VLOOKUP($B17,SALES!$A18:$AR38,14,0)),"",VLOOKUP($B17,SALES!$A18:$AR38,14,0))</f>
        <v>Jun</v>
      </c>
      <c r="G17" s="343">
        <f>IF(ISNA(VLOOKUP($B17,SALES!$A18:$AR26,15,0)),"",VLOOKUP($B17,SALES!$A18:$AR26,15,0))</f>
        <v>2013</v>
      </c>
      <c r="H17" s="333">
        <f>IF(ISNA(VLOOKUP($B17,SALES!$A18:$AR26,21,0)),"",VLOOKUP($B17,SALES!$A18:$AR26,21,0))</f>
        <v>162462</v>
      </c>
      <c r="I17" s="220">
        <f>IF(ISNA(VLOOKUP($B17,SALES!$A18:$AR26,22,0)),"",VLOOKUP($B17,SALES!$A18:$AR26,22,0))</f>
        <v>0</v>
      </c>
      <c r="J17" s="334">
        <f>IF(ISNA(VLOOKUP($B17,SALES!$A18:$AR26,23,0)),"",VLOOKUP($B17,SALES!$A18:$AR26,23,0))</f>
        <v>0</v>
      </c>
      <c r="K17" s="333">
        <f>IF(ISNA(VLOOKUP($B17,SALES!$A18:$AR26,24,0)),"",VLOOKUP($B17,SALES!$A18:$AR26,24,0))</f>
        <v>0</v>
      </c>
      <c r="L17" s="220">
        <f>IF(ISNA(VLOOKUP($B17,SALES!$A18:$AR26,25,0)),"",VLOOKUP($B17,SALES!$A18:$AR26,25,0))</f>
        <v>0</v>
      </c>
      <c r="M17" s="334">
        <f>IF(ISNA(VLOOKUP($B17,SALES!$A18:$AR26,26,0)),"",VLOOKUP($B17,SALES!$A18:$AR26,26,0))</f>
        <v>0</v>
      </c>
      <c r="N17" s="333">
        <f>IF(ISNA(VLOOKUP($B17,SALES!$A18:$AR26,27,0)),"",VLOOKUP($B17,SALES!$A18:$AR26,27,0))</f>
        <v>8123</v>
      </c>
      <c r="O17" s="220">
        <f>IF(ISNA(VLOOKUP($B17,SALES!$A18:$AR26,28,0)),"",VLOOKUP($B17,SALES!$A18:$AR26,28,0))</f>
        <v>0</v>
      </c>
      <c r="P17" s="334">
        <f>IF(ISNA(VLOOKUP($B17,SALES!$A18:$AR26,29,0)),"",VLOOKUP($B17,SALES!$A18:$AR26,29,0))</f>
        <v>0</v>
      </c>
      <c r="Q17" s="333">
        <f>IF(ISNA(VLOOKUP($B17,SALES!$A18:$AR26,30,0)),"",VLOOKUP($B17,SALES!$A18:$AR26,30,0))</f>
        <v>0</v>
      </c>
      <c r="R17" s="220">
        <f>IF(ISNA(VLOOKUP($B17,SALES!$A18:$AR26,31,0)),"",VLOOKUP($B17,SALES!$A18:$AR26,31,0))</f>
        <v>0</v>
      </c>
      <c r="S17" s="334">
        <f>IF(ISNA(VLOOKUP($B17,SALES!$A18:$AR26,32,0)),"",VLOOKUP($B17,SALES!$A18:$AR26,32,0))</f>
        <v>0</v>
      </c>
      <c r="T17" s="333">
        <f>IF(ISNA(VLOOKUP($B17,SALES!$A18:$AR26,33,0)),"",VLOOKUP($B17,SALES!$A18:$AR26,33,0))</f>
        <v>0</v>
      </c>
      <c r="U17" s="220">
        <f>IF(ISNA(VLOOKUP($B17,SALES!$A18:$AR26,34,0)),"",VLOOKUP($B17,SALES!$A18:$AR26,34,0))</f>
        <v>0</v>
      </c>
      <c r="V17" s="334">
        <f>IF(ISNA(VLOOKUP($B17,SALES!$A18:$AR26,35,0)),"",VLOOKUP($B17,SALES!$A18:$AR26,35,0))</f>
        <v>0</v>
      </c>
      <c r="W17" s="330">
        <f>IF(ISNA(VLOOKUP($B17,SALES!$A18:$AR26,20,0)),"",VLOOKUP($B17,SALES!$A18:$AR26,20,0))</f>
        <v>0</v>
      </c>
      <c r="X17" s="228">
        <f t="shared" ref="X17:X20" si="46">I17+T17</f>
        <v>0</v>
      </c>
      <c r="Y17" s="228">
        <f t="shared" ref="Y17:Y20" si="47">J17+U17+V17</f>
        <v>0</v>
      </c>
      <c r="Z17" s="228">
        <f t="shared" si="2"/>
        <v>0</v>
      </c>
      <c r="AA17" s="228">
        <f t="shared" si="3"/>
        <v>0</v>
      </c>
      <c r="AB17" s="228">
        <f t="shared" si="4"/>
        <v>8123</v>
      </c>
      <c r="AC17" s="228">
        <f t="shared" si="5"/>
        <v>0</v>
      </c>
      <c r="AD17" s="228">
        <f t="shared" si="6"/>
        <v>0</v>
      </c>
      <c r="AE17" s="228">
        <f t="shared" si="7"/>
        <v>0</v>
      </c>
      <c r="AF17" s="221"/>
      <c r="AG17" s="222">
        <f t="shared" si="8"/>
        <v>0</v>
      </c>
      <c r="AH17" s="222">
        <f t="shared" si="9"/>
        <v>0</v>
      </c>
      <c r="AI17" s="388">
        <f t="shared" si="10"/>
        <v>0</v>
      </c>
      <c r="AJ17" s="388">
        <f t="shared" si="11"/>
        <v>0</v>
      </c>
      <c r="AK17" s="388">
        <f t="shared" si="12"/>
        <v>0</v>
      </c>
      <c r="AL17" s="388">
        <f t="shared" si="13"/>
        <v>0</v>
      </c>
      <c r="AM17" s="388">
        <f t="shared" si="42"/>
        <v>0</v>
      </c>
      <c r="AN17" s="229"/>
      <c r="AO17" s="229"/>
      <c r="AP17" s="229"/>
      <c r="AQ17" s="229"/>
      <c r="AR17" s="229"/>
      <c r="AS17" s="229"/>
      <c r="AT17" s="222">
        <f t="shared" si="19"/>
        <v>0</v>
      </c>
      <c r="AU17" s="222">
        <f t="shared" si="20"/>
        <v>0</v>
      </c>
      <c r="AV17" s="222">
        <f t="shared" si="21"/>
        <v>0</v>
      </c>
      <c r="AW17" s="388">
        <f t="shared" si="22"/>
        <v>0</v>
      </c>
      <c r="AX17" s="388">
        <f t="shared" si="23"/>
        <v>0</v>
      </c>
      <c r="AY17" s="388">
        <f t="shared" si="24"/>
        <v>8123</v>
      </c>
      <c r="AZ17" s="388">
        <f t="shared" si="25"/>
        <v>0</v>
      </c>
      <c r="BA17" s="388">
        <f t="shared" si="26"/>
        <v>0</v>
      </c>
      <c r="BB17" s="388">
        <f t="shared" si="27"/>
        <v>0</v>
      </c>
      <c r="BC17" s="222">
        <f t="shared" si="28"/>
        <v>0</v>
      </c>
      <c r="BD17" s="222">
        <f t="shared" si="29"/>
        <v>0</v>
      </c>
      <c r="BE17" s="222">
        <f t="shared" si="30"/>
        <v>0</v>
      </c>
      <c r="BF17" s="222"/>
      <c r="BG17" s="222">
        <f t="shared" si="31"/>
        <v>0</v>
      </c>
      <c r="BH17" s="222">
        <f t="shared" si="43"/>
        <v>0</v>
      </c>
      <c r="BI17" s="222">
        <f t="shared" si="32"/>
        <v>0</v>
      </c>
      <c r="BJ17" s="388">
        <f t="shared" si="33"/>
        <v>0</v>
      </c>
      <c r="BK17" s="388">
        <f t="shared" si="34"/>
        <v>0</v>
      </c>
      <c r="BL17" s="388">
        <f t="shared" si="35"/>
        <v>0</v>
      </c>
      <c r="BM17" s="389"/>
      <c r="BN17" s="229"/>
      <c r="BO17" s="229"/>
      <c r="BP17" s="229"/>
      <c r="BQ17" s="229"/>
      <c r="BR17" s="229"/>
    </row>
    <row r="18" spans="2:70" s="217" customFormat="1" x14ac:dyDescent="0.2">
      <c r="B18" s="345">
        <v>15</v>
      </c>
      <c r="C18" s="219" t="str">
        <f>IF(ISNA(VLOOKUP($B18,SALES!$A19:$AR39,2,0)),"",VLOOKUP($B18,SALES!$A19:$AR39,2,0))</f>
        <v>DDMM/KA/1314/020/RCOM008</v>
      </c>
      <c r="D18" s="219" t="str">
        <f>IF(ISNA(VLOOKUP($B18,SALES!$A19:$AR27,4,0)),"",VLOOKUP($B18,SALES!$A19:$AR27,4,0))</f>
        <v>CC</v>
      </c>
      <c r="E18" s="219">
        <f>IF(ISNA(VLOOKUP($B18,SALES!$A19:$AR39,3,0)),"",VLOOKUP($B18,SALES!$A19:$AR39,3,0))</f>
        <v>41452</v>
      </c>
      <c r="F18" s="219" t="str">
        <f>IF(ISNA(VLOOKUP($B18,SALES!$A19:$AR39,14,0)),"",VLOOKUP($B18,SALES!$A19:$AR39,14,0))</f>
        <v>Jun</v>
      </c>
      <c r="G18" s="343">
        <f>IF(ISNA(VLOOKUP($B18,SALES!$A19:$AR27,15,0)),"",VLOOKUP($B18,SALES!$A19:$AR27,15,0))</f>
        <v>2013</v>
      </c>
      <c r="H18" s="333">
        <f>IF(ISNA(VLOOKUP($B18,SALES!$A19:$AR27,21,0)),"",VLOOKUP($B18,SALES!$A19:$AR27,21,0))</f>
        <v>338471</v>
      </c>
      <c r="I18" s="220">
        <f>IF(ISNA(VLOOKUP($B18,SALES!$A19:$AR27,22,0)),"",VLOOKUP($B18,SALES!$A19:$AR27,22,0))</f>
        <v>0</v>
      </c>
      <c r="J18" s="334">
        <f>IF(ISNA(VLOOKUP($B18,SALES!$A19:$AR27,23,0)),"",VLOOKUP($B18,SALES!$A19:$AR27,23,0))</f>
        <v>0</v>
      </c>
      <c r="K18" s="333">
        <f>IF(ISNA(VLOOKUP($B18,SALES!$A19:$AR27,24,0)),"",VLOOKUP($B18,SALES!$A19:$AR27,24,0))</f>
        <v>0</v>
      </c>
      <c r="L18" s="220">
        <f>IF(ISNA(VLOOKUP($B18,SALES!$A19:$AR27,25,0)),"",VLOOKUP($B18,SALES!$A19:$AR27,25,0))</f>
        <v>0</v>
      </c>
      <c r="M18" s="334">
        <f>IF(ISNA(VLOOKUP($B18,SALES!$A19:$AR27,26,0)),"",VLOOKUP($B18,SALES!$A19:$AR27,26,0))</f>
        <v>0</v>
      </c>
      <c r="N18" s="333">
        <f>IF(ISNA(VLOOKUP($B18,SALES!$A19:$AR27,27,0)),"",VLOOKUP($B18,SALES!$A19:$AR27,27,0))</f>
        <v>16924</v>
      </c>
      <c r="O18" s="220">
        <f>IF(ISNA(VLOOKUP($B18,SALES!$A19:$AR27,28,0)),"",VLOOKUP($B18,SALES!$A19:$AR27,28,0))</f>
        <v>0</v>
      </c>
      <c r="P18" s="334">
        <f>IF(ISNA(VLOOKUP($B18,SALES!$A19:$AR27,29,0)),"",VLOOKUP($B18,SALES!$A19:$AR27,29,0))</f>
        <v>0</v>
      </c>
      <c r="Q18" s="333">
        <f>IF(ISNA(VLOOKUP($B18,SALES!$A19:$AR27,30,0)),"",VLOOKUP($B18,SALES!$A19:$AR27,30,0))</f>
        <v>0</v>
      </c>
      <c r="R18" s="220">
        <f>IF(ISNA(VLOOKUP($B18,SALES!$A19:$AR27,31,0)),"",VLOOKUP($B18,SALES!$A19:$AR27,31,0))</f>
        <v>0</v>
      </c>
      <c r="S18" s="334">
        <f>IF(ISNA(VLOOKUP($B18,SALES!$A19:$AR27,32,0)),"",VLOOKUP($B18,SALES!$A19:$AR27,32,0))</f>
        <v>0</v>
      </c>
      <c r="T18" s="333">
        <f>IF(ISNA(VLOOKUP($B18,SALES!$A19:$AR27,33,0)),"",VLOOKUP($B18,SALES!$A19:$AR27,33,0))</f>
        <v>0</v>
      </c>
      <c r="U18" s="220">
        <f>IF(ISNA(VLOOKUP($B18,SALES!$A19:$AR27,34,0)),"",VLOOKUP($B18,SALES!$A19:$AR27,34,0))</f>
        <v>0</v>
      </c>
      <c r="V18" s="334">
        <f>IF(ISNA(VLOOKUP($B18,SALES!$A19:$AR27,35,0)),"",VLOOKUP($B18,SALES!$A19:$AR27,35,0))</f>
        <v>0</v>
      </c>
      <c r="W18" s="330">
        <f>IF(ISNA(VLOOKUP($B18,SALES!$A19:$AR27,20,0)),"",VLOOKUP($B18,SALES!$A19:$AR27,20,0))</f>
        <v>0</v>
      </c>
      <c r="X18" s="228">
        <f t="shared" si="46"/>
        <v>0</v>
      </c>
      <c r="Y18" s="228">
        <f t="shared" si="47"/>
        <v>0</v>
      </c>
      <c r="Z18" s="228">
        <f t="shared" si="2"/>
        <v>0</v>
      </c>
      <c r="AA18" s="228">
        <f t="shared" si="3"/>
        <v>0</v>
      </c>
      <c r="AB18" s="228">
        <f t="shared" si="4"/>
        <v>16924</v>
      </c>
      <c r="AC18" s="228">
        <f t="shared" si="5"/>
        <v>0</v>
      </c>
      <c r="AD18" s="228">
        <f t="shared" si="6"/>
        <v>0</v>
      </c>
      <c r="AE18" s="228">
        <f t="shared" si="7"/>
        <v>0</v>
      </c>
      <c r="AF18" s="221"/>
      <c r="AG18" s="222">
        <f t="shared" si="8"/>
        <v>0</v>
      </c>
      <c r="AH18" s="222">
        <f t="shared" si="9"/>
        <v>0</v>
      </c>
      <c r="AI18" s="388">
        <f t="shared" si="10"/>
        <v>0</v>
      </c>
      <c r="AJ18" s="388">
        <f t="shared" si="11"/>
        <v>0</v>
      </c>
      <c r="AK18" s="388">
        <f t="shared" si="12"/>
        <v>0</v>
      </c>
      <c r="AL18" s="388">
        <f t="shared" si="13"/>
        <v>0</v>
      </c>
      <c r="AM18" s="388">
        <f t="shared" si="42"/>
        <v>0</v>
      </c>
      <c r="AN18" s="229"/>
      <c r="AO18" s="229"/>
      <c r="AP18" s="229"/>
      <c r="AQ18" s="229"/>
      <c r="AR18" s="229"/>
      <c r="AS18" s="229"/>
      <c r="AT18" s="222">
        <f t="shared" si="19"/>
        <v>0</v>
      </c>
      <c r="AU18" s="222">
        <f t="shared" si="20"/>
        <v>0</v>
      </c>
      <c r="AV18" s="222">
        <f t="shared" si="21"/>
        <v>0</v>
      </c>
      <c r="AW18" s="388">
        <f t="shared" si="22"/>
        <v>0</v>
      </c>
      <c r="AX18" s="388">
        <f t="shared" si="23"/>
        <v>0</v>
      </c>
      <c r="AY18" s="388">
        <f t="shared" si="24"/>
        <v>16924</v>
      </c>
      <c r="AZ18" s="388">
        <f t="shared" si="25"/>
        <v>0</v>
      </c>
      <c r="BA18" s="388">
        <f t="shared" si="26"/>
        <v>0</v>
      </c>
      <c r="BB18" s="388">
        <f t="shared" si="27"/>
        <v>0</v>
      </c>
      <c r="BC18" s="222">
        <f t="shared" si="28"/>
        <v>0</v>
      </c>
      <c r="BD18" s="222">
        <f t="shared" si="29"/>
        <v>0</v>
      </c>
      <c r="BE18" s="222">
        <f t="shared" si="30"/>
        <v>0</v>
      </c>
      <c r="BF18" s="222"/>
      <c r="BG18" s="222">
        <f t="shared" si="31"/>
        <v>0</v>
      </c>
      <c r="BH18" s="222">
        <f t="shared" si="43"/>
        <v>0</v>
      </c>
      <c r="BI18" s="222">
        <f t="shared" si="32"/>
        <v>0</v>
      </c>
      <c r="BJ18" s="388">
        <f t="shared" si="33"/>
        <v>0</v>
      </c>
      <c r="BK18" s="388">
        <f t="shared" si="34"/>
        <v>0</v>
      </c>
      <c r="BL18" s="388">
        <f t="shared" si="35"/>
        <v>0</v>
      </c>
      <c r="BM18" s="389"/>
      <c r="BN18" s="229"/>
      <c r="BO18" s="229"/>
      <c r="BP18" s="229"/>
      <c r="BQ18" s="229"/>
      <c r="BR18" s="229"/>
    </row>
    <row r="19" spans="2:70" s="217" customFormat="1" x14ac:dyDescent="0.2">
      <c r="B19" s="345">
        <v>16</v>
      </c>
      <c r="C19" s="219" t="str">
        <f>IF(ISNA(VLOOKUP($B19,SALES!$A20:$AR40,2,0)),"",VLOOKUP($B19,SALES!$A20:$AR40,2,0))</f>
        <v>DDMM/KA/1314/021/RCOM009</v>
      </c>
      <c r="D19" s="219" t="str">
        <f>IF(ISNA(VLOOKUP($B19,SALES!$A20:$AR28,4,0)),"",VLOOKUP($B19,SALES!$A20:$AR28,4,0))</f>
        <v>DD</v>
      </c>
      <c r="E19" s="219">
        <f>IF(ISNA(VLOOKUP($B19,SALES!$A20:$AR40,3,0)),"",VLOOKUP($B19,SALES!$A20:$AR40,3,0))</f>
        <v>41452</v>
      </c>
      <c r="F19" s="219" t="str">
        <f>IF(ISNA(VLOOKUP($B19,SALES!$A20:$AR40,14,0)),"",VLOOKUP($B19,SALES!$A20:$AR40,14,0))</f>
        <v>Jun</v>
      </c>
      <c r="G19" s="343">
        <f>IF(ISNA(VLOOKUP($B19,SALES!$A20:$AR28,15,0)),"",VLOOKUP($B19,SALES!$A20:$AR28,15,0))</f>
        <v>2013</v>
      </c>
      <c r="H19" s="333">
        <f>IF(ISNA(VLOOKUP($B19,SALES!$A20:$AR28,21,0)),"",VLOOKUP($B19,SALES!$A20:$AR28,21,0))</f>
        <v>57895</v>
      </c>
      <c r="I19" s="220">
        <f>IF(ISNA(VLOOKUP($B19,SALES!$A20:$AR28,22,0)),"",VLOOKUP($B19,SALES!$A20:$AR28,22,0))</f>
        <v>0</v>
      </c>
      <c r="J19" s="334">
        <f>IF(ISNA(VLOOKUP($B19,SALES!$A20:$AR28,23,0)),"",VLOOKUP($B19,SALES!$A20:$AR28,23,0))</f>
        <v>0</v>
      </c>
      <c r="K19" s="333">
        <f>IF(ISNA(VLOOKUP($B19,SALES!$A20:$AR28,24,0)),"",VLOOKUP($B19,SALES!$A20:$AR28,24,0))</f>
        <v>0</v>
      </c>
      <c r="L19" s="220">
        <f>IF(ISNA(VLOOKUP($B19,SALES!$A20:$AR28,25,0)),"",VLOOKUP($B19,SALES!$A20:$AR28,25,0))</f>
        <v>0</v>
      </c>
      <c r="M19" s="334">
        <f>IF(ISNA(VLOOKUP($B19,SALES!$A20:$AR28,26,0)),"",VLOOKUP($B19,SALES!$A20:$AR28,26,0))</f>
        <v>0</v>
      </c>
      <c r="N19" s="333">
        <f>IF(ISNA(VLOOKUP($B19,SALES!$A20:$AR28,27,0)),"",VLOOKUP($B19,SALES!$A20:$AR28,27,0))</f>
        <v>2895</v>
      </c>
      <c r="O19" s="220">
        <f>IF(ISNA(VLOOKUP($B19,SALES!$A20:$AR28,28,0)),"",VLOOKUP($B19,SALES!$A20:$AR28,28,0))</f>
        <v>0</v>
      </c>
      <c r="P19" s="334">
        <f>IF(ISNA(VLOOKUP($B19,SALES!$A20:$AR28,29,0)),"",VLOOKUP($B19,SALES!$A20:$AR28,29,0))</f>
        <v>0</v>
      </c>
      <c r="Q19" s="333">
        <f>IF(ISNA(VLOOKUP($B19,SALES!$A20:$AR28,30,0)),"",VLOOKUP($B19,SALES!$A20:$AR28,30,0))</f>
        <v>0</v>
      </c>
      <c r="R19" s="220">
        <f>IF(ISNA(VLOOKUP($B19,SALES!$A20:$AR28,31,0)),"",VLOOKUP($B19,SALES!$A20:$AR28,31,0))</f>
        <v>0</v>
      </c>
      <c r="S19" s="334">
        <f>IF(ISNA(VLOOKUP($B19,SALES!$A20:$AR28,32,0)),"",VLOOKUP($B19,SALES!$A20:$AR28,32,0))</f>
        <v>0</v>
      </c>
      <c r="T19" s="333">
        <f>IF(ISNA(VLOOKUP($B19,SALES!$A20:$AR28,33,0)),"",VLOOKUP($B19,SALES!$A20:$AR28,33,0))</f>
        <v>0</v>
      </c>
      <c r="U19" s="220">
        <f>IF(ISNA(VLOOKUP($B19,SALES!$A20:$AR28,34,0)),"",VLOOKUP($B19,SALES!$A20:$AR28,34,0))</f>
        <v>0</v>
      </c>
      <c r="V19" s="334">
        <f>IF(ISNA(VLOOKUP($B19,SALES!$A20:$AR28,35,0)),"",VLOOKUP($B19,SALES!$A20:$AR28,35,0))</f>
        <v>0</v>
      </c>
      <c r="W19" s="330">
        <f>IF(ISNA(VLOOKUP($B19,SALES!$A20:$AR28,20,0)),"",VLOOKUP($B19,SALES!$A20:$AR28,20,0))</f>
        <v>0</v>
      </c>
      <c r="X19" s="228">
        <f t="shared" si="46"/>
        <v>0</v>
      </c>
      <c r="Y19" s="228">
        <f t="shared" si="47"/>
        <v>0</v>
      </c>
      <c r="Z19" s="228">
        <f t="shared" si="2"/>
        <v>0</v>
      </c>
      <c r="AA19" s="228">
        <f t="shared" si="3"/>
        <v>0</v>
      </c>
      <c r="AB19" s="228">
        <f t="shared" si="4"/>
        <v>2895</v>
      </c>
      <c r="AC19" s="228">
        <f t="shared" si="5"/>
        <v>0</v>
      </c>
      <c r="AD19" s="228">
        <f t="shared" si="6"/>
        <v>0</v>
      </c>
      <c r="AE19" s="228">
        <f t="shared" si="7"/>
        <v>0</v>
      </c>
      <c r="AF19" s="221"/>
      <c r="AG19" s="222">
        <f t="shared" si="8"/>
        <v>0</v>
      </c>
      <c r="AH19" s="222">
        <f t="shared" si="9"/>
        <v>0</v>
      </c>
      <c r="AI19" s="388">
        <f t="shared" si="10"/>
        <v>0</v>
      </c>
      <c r="AJ19" s="388">
        <f t="shared" si="11"/>
        <v>0</v>
      </c>
      <c r="AK19" s="388">
        <f t="shared" si="12"/>
        <v>0</v>
      </c>
      <c r="AL19" s="388">
        <f t="shared" si="13"/>
        <v>0</v>
      </c>
      <c r="AM19" s="388">
        <f t="shared" si="42"/>
        <v>0</v>
      </c>
      <c r="AN19" s="229"/>
      <c r="AO19" s="229"/>
      <c r="AP19" s="229"/>
      <c r="AQ19" s="229"/>
      <c r="AR19" s="229"/>
      <c r="AS19" s="229"/>
      <c r="AT19" s="222">
        <f t="shared" si="19"/>
        <v>0</v>
      </c>
      <c r="AU19" s="222">
        <f t="shared" si="20"/>
        <v>0</v>
      </c>
      <c r="AV19" s="222">
        <f t="shared" si="21"/>
        <v>0</v>
      </c>
      <c r="AW19" s="388">
        <f t="shared" si="22"/>
        <v>0</v>
      </c>
      <c r="AX19" s="388">
        <f t="shared" si="23"/>
        <v>0</v>
      </c>
      <c r="AY19" s="388">
        <f t="shared" si="24"/>
        <v>2895</v>
      </c>
      <c r="AZ19" s="388">
        <f t="shared" si="25"/>
        <v>0</v>
      </c>
      <c r="BA19" s="388">
        <f t="shared" si="26"/>
        <v>0</v>
      </c>
      <c r="BB19" s="388">
        <f t="shared" si="27"/>
        <v>0</v>
      </c>
      <c r="BC19" s="222">
        <f t="shared" si="28"/>
        <v>0</v>
      </c>
      <c r="BD19" s="222">
        <f t="shared" si="29"/>
        <v>0</v>
      </c>
      <c r="BE19" s="222">
        <f t="shared" si="30"/>
        <v>0</v>
      </c>
      <c r="BF19" s="222"/>
      <c r="BG19" s="222">
        <f t="shared" si="31"/>
        <v>0</v>
      </c>
      <c r="BH19" s="222">
        <f t="shared" si="43"/>
        <v>0</v>
      </c>
      <c r="BI19" s="222">
        <f t="shared" si="32"/>
        <v>0</v>
      </c>
      <c r="BJ19" s="388">
        <f t="shared" si="33"/>
        <v>0</v>
      </c>
      <c r="BK19" s="388">
        <f t="shared" si="34"/>
        <v>0</v>
      </c>
      <c r="BL19" s="388">
        <f t="shared" si="35"/>
        <v>0</v>
      </c>
      <c r="BM19" s="389"/>
      <c r="BN19" s="229"/>
      <c r="BO19" s="229"/>
      <c r="BP19" s="229"/>
      <c r="BQ19" s="229"/>
      <c r="BR19" s="229"/>
    </row>
    <row r="20" spans="2:70" s="217" customFormat="1" x14ac:dyDescent="0.2">
      <c r="B20" s="345">
        <v>17</v>
      </c>
      <c r="C20" s="219" t="str">
        <f>IF(ISNA(VLOOKUP($B20,SALES!$A21:$AR41,2,0)),"",VLOOKUP($B20,SALES!$A21:$AR41,2,0))</f>
        <v>DDMM/KA/1314/021/ST003</v>
      </c>
      <c r="D20" s="219" t="str">
        <f>IF(ISNA(VLOOKUP($B20,SALES!$A21:$AR29,4,0)),"",VLOOKUP($B20,SALES!$A21:$AR29,4,0))</f>
        <v>AA</v>
      </c>
      <c r="E20" s="219">
        <f>IF(ISNA(VLOOKUP($B20,SALES!$A21:$AR41,3,0)),"",VLOOKUP($B20,SALES!$A21:$AR41,3,0))</f>
        <v>41443</v>
      </c>
      <c r="F20" s="219" t="str">
        <f>IF(ISNA(VLOOKUP($B20,SALES!$A21:$AR41,14,0)),"",VLOOKUP($B20,SALES!$A21:$AR41,14,0))</f>
        <v>Jun</v>
      </c>
      <c r="G20" s="343">
        <f>IF(ISNA(VLOOKUP($B20,SALES!$A21:$AR29,15,0)),"",VLOOKUP($B20,SALES!$A21:$AR29,15,0))</f>
        <v>2013</v>
      </c>
      <c r="H20" s="333">
        <f>IF(ISNA(VLOOKUP($B20,SALES!$A21:$AR29,21,0)),"",VLOOKUP($B20,SALES!$A21:$AR29,21,0))</f>
        <v>23000</v>
      </c>
      <c r="I20" s="220">
        <f>IF(ISNA(VLOOKUP($B20,SALES!$A21:$AR29,22,0)),"",VLOOKUP($B20,SALES!$A21:$AR29,22,0))</f>
        <v>0</v>
      </c>
      <c r="J20" s="334">
        <f>IF(ISNA(VLOOKUP($B20,SALES!$A21:$AR29,23,0)),"",VLOOKUP($B20,SALES!$A21:$AR29,23,0))</f>
        <v>0</v>
      </c>
      <c r="K20" s="333">
        <f>IF(ISNA(VLOOKUP($B20,SALES!$A21:$AR29,24,0)),"",VLOOKUP($B20,SALES!$A21:$AR29,24,0))</f>
        <v>0</v>
      </c>
      <c r="L20" s="220">
        <f>IF(ISNA(VLOOKUP($B20,SALES!$A21:$AR29,25,0)),"",VLOOKUP($B20,SALES!$A21:$AR29,25,0))</f>
        <v>0</v>
      </c>
      <c r="M20" s="334">
        <f>IF(ISNA(VLOOKUP($B20,SALES!$A21:$AR29,26,0)),"",VLOOKUP($B20,SALES!$A21:$AR29,26,0))</f>
        <v>0</v>
      </c>
      <c r="N20" s="333">
        <f>IF(ISNA(VLOOKUP($B20,SALES!$A21:$AR29,27,0)),"",VLOOKUP($B20,SALES!$A21:$AR29,27,0))</f>
        <v>1150</v>
      </c>
      <c r="O20" s="220">
        <f>IF(ISNA(VLOOKUP($B20,SALES!$A21:$AR29,28,0)),"",VLOOKUP($B20,SALES!$A21:$AR29,28,0))</f>
        <v>0</v>
      </c>
      <c r="P20" s="334">
        <f>IF(ISNA(VLOOKUP($B20,SALES!$A21:$AR29,29,0)),"",VLOOKUP($B20,SALES!$A21:$AR29,29,0))</f>
        <v>0</v>
      </c>
      <c r="Q20" s="333">
        <f>IF(ISNA(VLOOKUP($B20,SALES!$A21:$AR29,30,0)),"",VLOOKUP($B20,SALES!$A21:$AR29,30,0))</f>
        <v>0</v>
      </c>
      <c r="R20" s="220">
        <f>IF(ISNA(VLOOKUP($B20,SALES!$A21:$AR29,31,0)),"",VLOOKUP($B20,SALES!$A21:$AR29,31,0))</f>
        <v>0</v>
      </c>
      <c r="S20" s="334">
        <f>IF(ISNA(VLOOKUP($B20,SALES!$A21:$AR29,32,0)),"",VLOOKUP($B20,SALES!$A21:$AR29,32,0))</f>
        <v>0</v>
      </c>
      <c r="T20" s="333">
        <f>IF(ISNA(VLOOKUP($B20,SALES!$A21:$AR29,33,0)),"",VLOOKUP($B20,SALES!$A21:$AR29,33,0))</f>
        <v>0</v>
      </c>
      <c r="U20" s="220">
        <f>IF(ISNA(VLOOKUP($B20,SALES!$A21:$AR29,34,0)),"",VLOOKUP($B20,SALES!$A21:$AR29,34,0))</f>
        <v>0</v>
      </c>
      <c r="V20" s="334">
        <f>IF(ISNA(VLOOKUP($B20,SALES!$A21:$AR29,35,0)),"",VLOOKUP($B20,SALES!$A21:$AR29,35,0))</f>
        <v>0</v>
      </c>
      <c r="W20" s="330">
        <f>IF(ISNA(VLOOKUP($B20,SALES!$A21:$AR29,20,0)),"",VLOOKUP($B20,SALES!$A21:$AR29,20,0))</f>
        <v>0</v>
      </c>
      <c r="X20" s="228">
        <f t="shared" si="46"/>
        <v>0</v>
      </c>
      <c r="Y20" s="228">
        <f t="shared" si="47"/>
        <v>0</v>
      </c>
      <c r="Z20" s="228">
        <f t="shared" si="2"/>
        <v>0</v>
      </c>
      <c r="AA20" s="228">
        <f t="shared" si="3"/>
        <v>0</v>
      </c>
      <c r="AB20" s="228">
        <f t="shared" si="4"/>
        <v>1150</v>
      </c>
      <c r="AC20" s="228">
        <f t="shared" si="5"/>
        <v>0</v>
      </c>
      <c r="AD20" s="228">
        <f t="shared" si="6"/>
        <v>0</v>
      </c>
      <c r="AE20" s="228">
        <f t="shared" si="7"/>
        <v>0</v>
      </c>
      <c r="AF20" s="221"/>
      <c r="AG20" s="222">
        <f t="shared" si="8"/>
        <v>0</v>
      </c>
      <c r="AH20" s="222">
        <f t="shared" si="9"/>
        <v>0</v>
      </c>
      <c r="AI20" s="388">
        <f t="shared" si="10"/>
        <v>0</v>
      </c>
      <c r="AJ20" s="388">
        <f t="shared" si="11"/>
        <v>0</v>
      </c>
      <c r="AK20" s="388">
        <f t="shared" si="12"/>
        <v>0</v>
      </c>
      <c r="AL20" s="388">
        <f t="shared" si="13"/>
        <v>0</v>
      </c>
      <c r="AM20" s="388">
        <f t="shared" si="42"/>
        <v>0</v>
      </c>
      <c r="AN20" s="229"/>
      <c r="AO20" s="229"/>
      <c r="AP20" s="229"/>
      <c r="AQ20" s="229"/>
      <c r="AR20" s="229"/>
      <c r="AS20" s="229"/>
      <c r="AT20" s="222">
        <f t="shared" si="19"/>
        <v>0</v>
      </c>
      <c r="AU20" s="222">
        <f t="shared" si="20"/>
        <v>0</v>
      </c>
      <c r="AV20" s="222">
        <f t="shared" si="21"/>
        <v>0</v>
      </c>
      <c r="AW20" s="388">
        <f t="shared" si="22"/>
        <v>0</v>
      </c>
      <c r="AX20" s="388">
        <f t="shared" si="23"/>
        <v>0</v>
      </c>
      <c r="AY20" s="388">
        <f t="shared" si="24"/>
        <v>1150</v>
      </c>
      <c r="AZ20" s="388">
        <f t="shared" si="25"/>
        <v>0</v>
      </c>
      <c r="BA20" s="388">
        <f t="shared" si="26"/>
        <v>0</v>
      </c>
      <c r="BB20" s="388">
        <f t="shared" si="27"/>
        <v>0</v>
      </c>
      <c r="BC20" s="222">
        <f t="shared" si="28"/>
        <v>0</v>
      </c>
      <c r="BD20" s="222">
        <f t="shared" si="29"/>
        <v>0</v>
      </c>
      <c r="BE20" s="222">
        <f t="shared" si="30"/>
        <v>0</v>
      </c>
      <c r="BF20" s="222"/>
      <c r="BG20" s="222">
        <f t="shared" si="31"/>
        <v>0</v>
      </c>
      <c r="BH20" s="222">
        <f t="shared" si="43"/>
        <v>0</v>
      </c>
      <c r="BI20" s="222">
        <f t="shared" si="32"/>
        <v>0</v>
      </c>
      <c r="BJ20" s="388">
        <f t="shared" si="33"/>
        <v>0</v>
      </c>
      <c r="BK20" s="388">
        <f t="shared" si="34"/>
        <v>0</v>
      </c>
      <c r="BL20" s="388">
        <f t="shared" si="35"/>
        <v>0</v>
      </c>
      <c r="BM20" s="389"/>
      <c r="BN20" s="229"/>
      <c r="BO20" s="229"/>
      <c r="BP20" s="229"/>
      <c r="BQ20" s="229"/>
      <c r="BR20" s="229"/>
    </row>
    <row r="21" spans="2:70" s="217" customFormat="1" x14ac:dyDescent="0.2">
      <c r="B21" s="345">
        <v>18</v>
      </c>
      <c r="C21" s="219" t="str">
        <f>IF(ISNA(VLOOKUP($B21,SALES!$A22:$AR42,2,0)),"",VLOOKUP($B21,SALES!$A22:$AR42,2,0))</f>
        <v>DDMM/KA/1314/022/RCOM010</v>
      </c>
      <c r="D21" s="219" t="str">
        <f>IF(ISNA(VLOOKUP($B21,SALES!$A22:$AR30,4,0)),"",VLOOKUP($B21,SALES!$A22:$AR30,4,0))</f>
        <v>BB</v>
      </c>
      <c r="E21" s="219">
        <f>IF(ISNA(VLOOKUP($B21,SALES!$A22:$AR42,3,0)),"",VLOOKUP($B21,SALES!$A22:$AR42,3,0))</f>
        <v>41452</v>
      </c>
      <c r="F21" s="219" t="str">
        <f>IF(ISNA(VLOOKUP($B21,SALES!$A22:$AR42,14,0)),"",VLOOKUP($B21,SALES!$A22:$AR42,14,0))</f>
        <v>JUN</v>
      </c>
      <c r="G21" s="343">
        <f>IF(ISNA(VLOOKUP($B21,SALES!$A22:$AR30,15,0)),"",VLOOKUP($B21,SALES!$A22:$AR30,15,0))</f>
        <v>2013</v>
      </c>
      <c r="H21" s="333">
        <f>IF(ISNA(VLOOKUP($B21,SALES!$A22:$AR30,21,0)),"",VLOOKUP($B21,SALES!$A22:$AR30,21,0))</f>
        <v>0</v>
      </c>
      <c r="I21" s="220">
        <f>IF(ISNA(VLOOKUP($B21,SALES!$A22:$AR30,22,0)),"",VLOOKUP($B21,SALES!$A22:$AR30,22,0))</f>
        <v>0</v>
      </c>
      <c r="J21" s="334">
        <f>IF(ISNA(VLOOKUP($B21,SALES!$A22:$AR30,23,0)),"",VLOOKUP($B21,SALES!$A22:$AR30,23,0))</f>
        <v>23744</v>
      </c>
      <c r="K21" s="333">
        <f>IF(ISNA(VLOOKUP($B21,SALES!$A22:$AR30,24,0)),"",VLOOKUP($B21,SALES!$A22:$AR30,24,0))</f>
        <v>0</v>
      </c>
      <c r="L21" s="220">
        <f>IF(ISNA(VLOOKUP($B21,SALES!$A22:$AR30,25,0)),"",VLOOKUP($B21,SALES!$A22:$AR30,25,0))</f>
        <v>0</v>
      </c>
      <c r="M21" s="334">
        <f>IF(ISNA(VLOOKUP($B21,SALES!$A22:$AR30,26,0)),"",VLOOKUP($B21,SALES!$A22:$AR30,26,0))</f>
        <v>0</v>
      </c>
      <c r="N21" s="333">
        <f>IF(ISNA(VLOOKUP($B21,SALES!$A22:$AR30,27,0)),"",VLOOKUP($B21,SALES!$A22:$AR30,27,0))</f>
        <v>0</v>
      </c>
      <c r="O21" s="220">
        <f>IF(ISNA(VLOOKUP($B21,SALES!$A22:$AR30,28,0)),"",VLOOKUP($B21,SALES!$A22:$AR30,28,0))</f>
        <v>0</v>
      </c>
      <c r="P21" s="334">
        <f>IF(ISNA(VLOOKUP($B21,SALES!$A22:$AR30,29,0)),"",VLOOKUP($B21,SALES!$A22:$AR30,29,0))</f>
        <v>0</v>
      </c>
      <c r="Q21" s="333">
        <f>IF(ISNA(VLOOKUP($B21,SALES!$A22:$AR30,30,0)),"",VLOOKUP($B21,SALES!$A22:$AR30,30,0))</f>
        <v>0</v>
      </c>
      <c r="R21" s="220">
        <f>IF(ISNA(VLOOKUP($B21,SALES!$A22:$AR30,31,0)),"",VLOOKUP($B21,SALES!$A22:$AR30,31,0))</f>
        <v>0</v>
      </c>
      <c r="S21" s="334">
        <f>IF(ISNA(VLOOKUP($B21,SALES!$A22:$AR30,32,0)),"",VLOOKUP($B21,SALES!$A22:$AR30,32,0))</f>
        <v>0</v>
      </c>
      <c r="T21" s="333">
        <f>IF(ISNA(VLOOKUP($B21,SALES!$A22:$AR30,33,0)),"",VLOOKUP($B21,SALES!$A22:$AR30,33,0))</f>
        <v>0</v>
      </c>
      <c r="U21" s="220">
        <f>IF(ISNA(VLOOKUP($B21,SALES!$A22:$AR30,34,0)),"",VLOOKUP($B21,SALES!$A22:$AR30,34,0))</f>
        <v>2935</v>
      </c>
      <c r="V21" s="334">
        <f>IF(ISNA(VLOOKUP($B21,SALES!$A22:$AR30,35,0)),"",VLOOKUP($B21,SALES!$A22:$AR30,35,0))</f>
        <v>0</v>
      </c>
      <c r="W21" s="330">
        <f>IF(ISNA(VLOOKUP($B21,SALES!$A22:$AR30,20,0)),"",VLOOKUP($B21,SALES!$A22:$AR30,20,0))</f>
        <v>0</v>
      </c>
      <c r="X21" s="228">
        <f t="shared" ref="X21:X25" si="48">I21+T21</f>
        <v>0</v>
      </c>
      <c r="Y21" s="228">
        <f t="shared" ref="Y21:Y25" si="49">J21+U21+V21</f>
        <v>26679</v>
      </c>
      <c r="Z21" s="228">
        <f t="shared" si="2"/>
        <v>0</v>
      </c>
      <c r="AA21" s="228">
        <f t="shared" si="3"/>
        <v>0</v>
      </c>
      <c r="AB21" s="228">
        <f t="shared" si="4"/>
        <v>0</v>
      </c>
      <c r="AC21" s="228">
        <f t="shared" si="5"/>
        <v>0</v>
      </c>
      <c r="AD21" s="228">
        <f t="shared" si="6"/>
        <v>0</v>
      </c>
      <c r="AE21" s="228">
        <f t="shared" si="7"/>
        <v>0</v>
      </c>
      <c r="AF21" s="221"/>
      <c r="AG21" s="222">
        <f t="shared" si="8"/>
        <v>0</v>
      </c>
      <c r="AH21" s="222">
        <f t="shared" si="9"/>
        <v>0</v>
      </c>
      <c r="AI21" s="388">
        <f t="shared" si="10"/>
        <v>0</v>
      </c>
      <c r="AJ21" s="388">
        <f t="shared" si="11"/>
        <v>0</v>
      </c>
      <c r="AK21" s="388">
        <f t="shared" si="12"/>
        <v>0</v>
      </c>
      <c r="AL21" s="388">
        <f t="shared" si="13"/>
        <v>0</v>
      </c>
      <c r="AM21" s="388">
        <f t="shared" si="42"/>
        <v>0</v>
      </c>
      <c r="AN21" s="229"/>
      <c r="AO21" s="229"/>
      <c r="AP21" s="229"/>
      <c r="AQ21" s="229"/>
      <c r="AR21" s="229"/>
      <c r="AS21" s="229"/>
      <c r="AT21" s="222">
        <f t="shared" si="19"/>
        <v>0</v>
      </c>
      <c r="AU21" s="222">
        <f t="shared" si="20"/>
        <v>0</v>
      </c>
      <c r="AV21" s="222">
        <f t="shared" si="21"/>
        <v>0</v>
      </c>
      <c r="AW21" s="388">
        <f t="shared" si="22"/>
        <v>0</v>
      </c>
      <c r="AX21" s="388">
        <f t="shared" si="23"/>
        <v>0</v>
      </c>
      <c r="AY21" s="388">
        <f t="shared" si="24"/>
        <v>0</v>
      </c>
      <c r="AZ21" s="388">
        <f t="shared" si="25"/>
        <v>0</v>
      </c>
      <c r="BA21" s="388">
        <f t="shared" si="26"/>
        <v>0</v>
      </c>
      <c r="BB21" s="388">
        <f t="shared" si="27"/>
        <v>0</v>
      </c>
      <c r="BC21" s="222">
        <f t="shared" si="28"/>
        <v>0</v>
      </c>
      <c r="BD21" s="222">
        <f t="shared" si="29"/>
        <v>0</v>
      </c>
      <c r="BE21" s="222">
        <f t="shared" si="30"/>
        <v>0</v>
      </c>
      <c r="BF21" s="222"/>
      <c r="BG21" s="222">
        <f t="shared" si="31"/>
        <v>0</v>
      </c>
      <c r="BH21" s="222">
        <f t="shared" si="43"/>
        <v>0</v>
      </c>
      <c r="BI21" s="222">
        <f t="shared" si="32"/>
        <v>0</v>
      </c>
      <c r="BJ21" s="388">
        <f t="shared" si="33"/>
        <v>0</v>
      </c>
      <c r="BK21" s="388">
        <f t="shared" si="34"/>
        <v>0</v>
      </c>
      <c r="BL21" s="388">
        <f t="shared" si="35"/>
        <v>0</v>
      </c>
      <c r="BM21" s="389"/>
      <c r="BN21" s="229"/>
      <c r="BO21" s="229"/>
      <c r="BP21" s="229"/>
      <c r="BQ21" s="229"/>
      <c r="BR21" s="229"/>
    </row>
    <row r="22" spans="2:70" s="217" customFormat="1" x14ac:dyDescent="0.2">
      <c r="B22" s="345">
        <v>19</v>
      </c>
      <c r="C22" s="219" t="str">
        <f>IF(ISNA(VLOOKUP($B22,SALES!$A23:$AR43,2,0)),"",VLOOKUP($B22,SALES!$A23:$AR43,2,0))</f>
        <v>DDMM/KA/1314/006/DAX003</v>
      </c>
      <c r="D22" s="219" t="str">
        <f>IF(ISNA(VLOOKUP($B22,SALES!$A23:$AR31,4,0)),"",VLOOKUP($B22,SALES!$A23:$AR31,4,0))</f>
        <v>CC</v>
      </c>
      <c r="E22" s="219">
        <f>IF(ISNA(VLOOKUP($B22,SALES!$A23:$AR43,3,0)),"",VLOOKUP($B22,SALES!$A23:$AR43,3,0))</f>
        <v>41445</v>
      </c>
      <c r="F22" s="219" t="str">
        <f>IF(ISNA(VLOOKUP($B22,SALES!$A23:$AR43,14,0)),"",VLOOKUP($B22,SALES!$A23:$AR43,14,0))</f>
        <v>Jun</v>
      </c>
      <c r="G22" s="343">
        <f>IF(ISNA(VLOOKUP($B22,SALES!$A23:$AR31,15,0)),"",VLOOKUP($B22,SALES!$A23:$AR31,15,0))</f>
        <v>2013</v>
      </c>
      <c r="H22" s="333">
        <f>IF(ISNA(VLOOKUP($B22,SALES!$A23:$AR31,21,0)),"",VLOOKUP($B22,SALES!$A23:$AR31,21,0))</f>
        <v>43800</v>
      </c>
      <c r="I22" s="220">
        <f>IF(ISNA(VLOOKUP($B22,SALES!$A23:$AR31,22,0)),"",VLOOKUP($B22,SALES!$A23:$AR31,22,0))</f>
        <v>0</v>
      </c>
      <c r="J22" s="334">
        <f>IF(ISNA(VLOOKUP($B22,SALES!$A23:$AR31,23,0)),"",VLOOKUP($B22,SALES!$A23:$AR31,23,0))</f>
        <v>0</v>
      </c>
      <c r="K22" s="333">
        <f>IF(ISNA(VLOOKUP($B22,SALES!$A23:$AR31,24,0)),"",VLOOKUP($B22,SALES!$A23:$AR31,24,0))</f>
        <v>0</v>
      </c>
      <c r="L22" s="220">
        <f>IF(ISNA(VLOOKUP($B22,SALES!$A23:$AR31,25,0)),"",VLOOKUP($B22,SALES!$A23:$AR31,25,0))</f>
        <v>876</v>
      </c>
      <c r="M22" s="334">
        <f>IF(ISNA(VLOOKUP($B22,SALES!$A23:$AR31,26,0)),"",VLOOKUP($B22,SALES!$A23:$AR31,26,0))</f>
        <v>0</v>
      </c>
      <c r="N22" s="333">
        <f>IF(ISNA(VLOOKUP($B22,SALES!$A23:$AR31,27,0)),"",VLOOKUP($B22,SALES!$A23:$AR31,27,0))</f>
        <v>0</v>
      </c>
      <c r="O22" s="220">
        <f>IF(ISNA(VLOOKUP($B22,SALES!$A23:$AR31,28,0)),"",VLOOKUP($B22,SALES!$A23:$AR31,28,0))</f>
        <v>0</v>
      </c>
      <c r="P22" s="334">
        <f>IF(ISNA(VLOOKUP($B22,SALES!$A23:$AR31,29,0)),"",VLOOKUP($B22,SALES!$A23:$AR31,29,0))</f>
        <v>0</v>
      </c>
      <c r="Q22" s="333">
        <f>IF(ISNA(VLOOKUP($B22,SALES!$A23:$AR31,30,0)),"",VLOOKUP($B22,SALES!$A23:$AR31,30,0))</f>
        <v>0</v>
      </c>
      <c r="R22" s="220">
        <f>IF(ISNA(VLOOKUP($B22,SALES!$A23:$AR31,31,0)),"",VLOOKUP($B22,SALES!$A23:$AR31,31,0))</f>
        <v>0</v>
      </c>
      <c r="S22" s="334">
        <f>IF(ISNA(VLOOKUP($B22,SALES!$A23:$AR31,32,0)),"",VLOOKUP($B22,SALES!$A23:$AR31,32,0))</f>
        <v>0</v>
      </c>
      <c r="T22" s="333">
        <f>IF(ISNA(VLOOKUP($B22,SALES!$A23:$AR31,33,0)),"",VLOOKUP($B22,SALES!$A23:$AR31,33,0))</f>
        <v>0</v>
      </c>
      <c r="U22" s="220">
        <f>IF(ISNA(VLOOKUP($B22,SALES!$A23:$AR31,34,0)),"",VLOOKUP($B22,SALES!$A23:$AR31,34,0))</f>
        <v>0</v>
      </c>
      <c r="V22" s="334">
        <f>IF(ISNA(VLOOKUP($B22,SALES!$A23:$AR31,35,0)),"",VLOOKUP($B22,SALES!$A23:$AR31,35,0))</f>
        <v>0</v>
      </c>
      <c r="W22" s="330">
        <f>IF(ISNA(VLOOKUP($B22,SALES!$A23:$AR31,20,0)),"",VLOOKUP($B22,SALES!$A23:$AR31,20,0))</f>
        <v>0</v>
      </c>
      <c r="X22" s="228">
        <f t="shared" si="48"/>
        <v>0</v>
      </c>
      <c r="Y22" s="228">
        <f t="shared" si="49"/>
        <v>0</v>
      </c>
      <c r="Z22" s="228">
        <f t="shared" si="2"/>
        <v>0</v>
      </c>
      <c r="AA22" s="228">
        <f t="shared" si="3"/>
        <v>876</v>
      </c>
      <c r="AB22" s="228">
        <f t="shared" si="4"/>
        <v>0</v>
      </c>
      <c r="AC22" s="228">
        <f t="shared" si="5"/>
        <v>0</v>
      </c>
      <c r="AD22" s="228">
        <f t="shared" si="6"/>
        <v>0</v>
      </c>
      <c r="AE22" s="228">
        <f t="shared" si="7"/>
        <v>0</v>
      </c>
      <c r="AF22" s="221"/>
      <c r="AG22" s="222">
        <f t="shared" si="8"/>
        <v>0</v>
      </c>
      <c r="AH22" s="222">
        <f t="shared" si="9"/>
        <v>0</v>
      </c>
      <c r="AI22" s="388">
        <f t="shared" si="10"/>
        <v>0</v>
      </c>
      <c r="AJ22" s="388">
        <f t="shared" si="11"/>
        <v>0</v>
      </c>
      <c r="AK22" s="388">
        <f t="shared" si="12"/>
        <v>0</v>
      </c>
      <c r="AL22" s="388">
        <f t="shared" si="13"/>
        <v>876</v>
      </c>
      <c r="AM22" s="388">
        <f t="shared" si="42"/>
        <v>0</v>
      </c>
      <c r="AN22" s="229"/>
      <c r="AO22" s="229"/>
      <c r="AP22" s="229"/>
      <c r="AQ22" s="229"/>
      <c r="AR22" s="229"/>
      <c r="AS22" s="229"/>
      <c r="AT22" s="222">
        <f t="shared" si="19"/>
        <v>0</v>
      </c>
      <c r="AU22" s="222">
        <f t="shared" si="20"/>
        <v>0</v>
      </c>
      <c r="AV22" s="222">
        <f t="shared" si="21"/>
        <v>0</v>
      </c>
      <c r="AW22" s="388">
        <f t="shared" si="22"/>
        <v>0</v>
      </c>
      <c r="AX22" s="388">
        <f t="shared" si="23"/>
        <v>0</v>
      </c>
      <c r="AY22" s="388">
        <f t="shared" si="24"/>
        <v>0</v>
      </c>
      <c r="AZ22" s="388">
        <f t="shared" si="25"/>
        <v>0</v>
      </c>
      <c r="BA22" s="388">
        <f t="shared" si="26"/>
        <v>0</v>
      </c>
      <c r="BB22" s="388">
        <f t="shared" si="27"/>
        <v>0</v>
      </c>
      <c r="BC22" s="222">
        <f t="shared" si="28"/>
        <v>0</v>
      </c>
      <c r="BD22" s="222">
        <f t="shared" si="29"/>
        <v>0</v>
      </c>
      <c r="BE22" s="222">
        <f t="shared" si="30"/>
        <v>0</v>
      </c>
      <c r="BF22" s="222"/>
      <c r="BG22" s="222">
        <f t="shared" si="31"/>
        <v>0</v>
      </c>
      <c r="BH22" s="222">
        <f t="shared" si="43"/>
        <v>0</v>
      </c>
      <c r="BI22" s="222">
        <f t="shared" si="32"/>
        <v>0</v>
      </c>
      <c r="BJ22" s="388">
        <f t="shared" si="33"/>
        <v>0</v>
      </c>
      <c r="BK22" s="388">
        <f t="shared" si="34"/>
        <v>0</v>
      </c>
      <c r="BL22" s="388">
        <f t="shared" si="35"/>
        <v>0</v>
      </c>
      <c r="BM22" s="389"/>
      <c r="BN22" s="229"/>
      <c r="BO22" s="229"/>
      <c r="BP22" s="229"/>
      <c r="BQ22" s="229"/>
      <c r="BR22" s="229"/>
    </row>
    <row r="23" spans="2:70" s="217" customFormat="1" x14ac:dyDescent="0.2">
      <c r="B23" s="345">
        <v>20</v>
      </c>
      <c r="C23" s="219" t="str">
        <f>IF(ISNA(VLOOKUP($B23,SALES!$A24:$AR44,2,0)),"",VLOOKUP($B23,SALES!$A24:$AR44,2,0))</f>
        <v>DDMM/KA/1314/007/HSB001</v>
      </c>
      <c r="D23" s="219" t="str">
        <f>IF(ISNA(VLOOKUP($B23,SALES!$A24:$AR32,4,0)),"",VLOOKUP($B23,SALES!$A24:$AR32,4,0))</f>
        <v>DD</v>
      </c>
      <c r="E23" s="219">
        <f>IF(ISNA(VLOOKUP($B23,SALES!$A24:$AR44,3,0)),"",VLOOKUP($B23,SALES!$A24:$AR44,3,0))</f>
        <v>41449</v>
      </c>
      <c r="F23" s="219" t="str">
        <f>IF(ISNA(VLOOKUP($B23,SALES!$A24:$AR44,14,0)),"",VLOOKUP($B23,SALES!$A24:$AR44,14,0))</f>
        <v>Jun</v>
      </c>
      <c r="G23" s="343">
        <f>IF(ISNA(VLOOKUP($B23,SALES!$A24:$AR32,15,0)),"",VLOOKUP($B23,SALES!$A24:$AR32,15,0))</f>
        <v>2013</v>
      </c>
      <c r="H23" s="333">
        <f>IF(ISNA(VLOOKUP($B23,SALES!$A24:$AR32,21,0)),"",VLOOKUP($B23,SALES!$A24:$AR32,21,0))</f>
        <v>431775</v>
      </c>
      <c r="I23" s="220">
        <f>IF(ISNA(VLOOKUP($B23,SALES!$A24:$AR32,22,0)),"",VLOOKUP($B23,SALES!$A24:$AR32,22,0))</f>
        <v>0</v>
      </c>
      <c r="J23" s="334">
        <f>IF(ISNA(VLOOKUP($B23,SALES!$A24:$AR32,23,0)),"",VLOOKUP($B23,SALES!$A24:$AR32,23,0))</f>
        <v>0</v>
      </c>
      <c r="K23" s="333">
        <f>IF(ISNA(VLOOKUP($B23,SALES!$A24:$AR32,24,0)),"",VLOOKUP($B23,SALES!$A24:$AR32,24,0))</f>
        <v>0</v>
      </c>
      <c r="L23" s="220">
        <f>IF(ISNA(VLOOKUP($B23,SALES!$A24:$AR32,25,0)),"",VLOOKUP($B23,SALES!$A24:$AR32,25,0))</f>
        <v>0</v>
      </c>
      <c r="M23" s="334">
        <f>IF(ISNA(VLOOKUP($B23,SALES!$A24:$AR32,26,0)),"",VLOOKUP($B23,SALES!$A24:$AR32,26,0))</f>
        <v>23748</v>
      </c>
      <c r="N23" s="333">
        <f>IF(ISNA(VLOOKUP($B23,SALES!$A24:$AR32,27,0)),"",VLOOKUP($B23,SALES!$A24:$AR32,27,0))</f>
        <v>0</v>
      </c>
      <c r="O23" s="220">
        <f>IF(ISNA(VLOOKUP($B23,SALES!$A24:$AR32,28,0)),"",VLOOKUP($B23,SALES!$A24:$AR32,28,0))</f>
        <v>0</v>
      </c>
      <c r="P23" s="334">
        <f>IF(ISNA(VLOOKUP($B23,SALES!$A24:$AR32,29,0)),"",VLOOKUP($B23,SALES!$A24:$AR32,29,0))</f>
        <v>0</v>
      </c>
      <c r="Q23" s="333">
        <f>IF(ISNA(VLOOKUP($B23,SALES!$A24:$AR32,30,0)),"",VLOOKUP($B23,SALES!$A24:$AR32,30,0))</f>
        <v>0</v>
      </c>
      <c r="R23" s="220">
        <f>IF(ISNA(VLOOKUP($B23,SALES!$A24:$AR32,31,0)),"",VLOOKUP($B23,SALES!$A24:$AR32,31,0))</f>
        <v>0</v>
      </c>
      <c r="S23" s="334">
        <f>IF(ISNA(VLOOKUP($B23,SALES!$A24:$AR32,32,0)),"",VLOOKUP($B23,SALES!$A24:$AR32,32,0))</f>
        <v>0</v>
      </c>
      <c r="T23" s="333">
        <f>IF(ISNA(VLOOKUP($B23,SALES!$A24:$AR32,33,0)),"",VLOOKUP($B23,SALES!$A24:$AR32,33,0))</f>
        <v>0</v>
      </c>
      <c r="U23" s="220">
        <f>IF(ISNA(VLOOKUP($B23,SALES!$A24:$AR32,34,0)),"",VLOOKUP($B23,SALES!$A24:$AR32,34,0))</f>
        <v>0</v>
      </c>
      <c r="V23" s="334">
        <f>IF(ISNA(VLOOKUP($B23,SALES!$A24:$AR32,35,0)),"",VLOOKUP($B23,SALES!$A24:$AR32,35,0))</f>
        <v>0</v>
      </c>
      <c r="W23" s="330">
        <f>IF(ISNA(VLOOKUP($B23,SALES!$A24:$AR32,20,0)),"",VLOOKUP($B23,SALES!$A24:$AR32,20,0))</f>
        <v>0</v>
      </c>
      <c r="X23" s="228">
        <f t="shared" si="48"/>
        <v>0</v>
      </c>
      <c r="Y23" s="228">
        <f t="shared" si="49"/>
        <v>0</v>
      </c>
      <c r="Z23" s="228">
        <f t="shared" si="2"/>
        <v>23748</v>
      </c>
      <c r="AA23" s="228">
        <f t="shared" si="3"/>
        <v>0</v>
      </c>
      <c r="AB23" s="228">
        <f t="shared" si="4"/>
        <v>0</v>
      </c>
      <c r="AC23" s="228">
        <f t="shared" si="5"/>
        <v>0</v>
      </c>
      <c r="AD23" s="228">
        <f t="shared" si="6"/>
        <v>0</v>
      </c>
      <c r="AE23" s="228">
        <f t="shared" si="7"/>
        <v>0</v>
      </c>
      <c r="AF23" s="221"/>
      <c r="AG23" s="222">
        <f t="shared" si="8"/>
        <v>0</v>
      </c>
      <c r="AH23" s="222">
        <f t="shared" si="9"/>
        <v>0</v>
      </c>
      <c r="AI23" s="388">
        <f t="shared" si="10"/>
        <v>0</v>
      </c>
      <c r="AJ23" s="388">
        <f t="shared" si="11"/>
        <v>0</v>
      </c>
      <c r="AK23" s="388">
        <f t="shared" si="12"/>
        <v>0</v>
      </c>
      <c r="AL23" s="388">
        <f t="shared" si="13"/>
        <v>23748</v>
      </c>
      <c r="AM23" s="388">
        <f t="shared" si="42"/>
        <v>0</v>
      </c>
      <c r="AN23" s="229"/>
      <c r="AO23" s="229"/>
      <c r="AP23" s="229"/>
      <c r="AQ23" s="229"/>
      <c r="AR23" s="229"/>
      <c r="AS23" s="229"/>
      <c r="AT23" s="222">
        <f t="shared" si="19"/>
        <v>0</v>
      </c>
      <c r="AU23" s="222">
        <f t="shared" si="20"/>
        <v>0</v>
      </c>
      <c r="AV23" s="222">
        <f t="shared" si="21"/>
        <v>0</v>
      </c>
      <c r="AW23" s="388">
        <f t="shared" si="22"/>
        <v>0</v>
      </c>
      <c r="AX23" s="388">
        <f t="shared" si="23"/>
        <v>0</v>
      </c>
      <c r="AY23" s="388">
        <f t="shared" si="24"/>
        <v>0</v>
      </c>
      <c r="AZ23" s="388">
        <f t="shared" si="25"/>
        <v>0</v>
      </c>
      <c r="BA23" s="388">
        <f t="shared" si="26"/>
        <v>0</v>
      </c>
      <c r="BB23" s="388">
        <f t="shared" si="27"/>
        <v>0</v>
      </c>
      <c r="BC23" s="222">
        <f t="shared" si="28"/>
        <v>0</v>
      </c>
      <c r="BD23" s="222">
        <f t="shared" si="29"/>
        <v>0</v>
      </c>
      <c r="BE23" s="222">
        <f t="shared" si="30"/>
        <v>0</v>
      </c>
      <c r="BF23" s="222"/>
      <c r="BG23" s="222">
        <f t="shared" si="31"/>
        <v>0</v>
      </c>
      <c r="BH23" s="222">
        <f t="shared" si="43"/>
        <v>0</v>
      </c>
      <c r="BI23" s="222">
        <f t="shared" si="32"/>
        <v>0</v>
      </c>
      <c r="BJ23" s="388">
        <f t="shared" si="33"/>
        <v>0</v>
      </c>
      <c r="BK23" s="388">
        <f t="shared" si="34"/>
        <v>0</v>
      </c>
      <c r="BL23" s="388">
        <f t="shared" si="35"/>
        <v>0</v>
      </c>
      <c r="BM23" s="389"/>
      <c r="BN23" s="229"/>
      <c r="BO23" s="229"/>
      <c r="BP23" s="229"/>
      <c r="BQ23" s="229"/>
      <c r="BR23" s="229"/>
    </row>
    <row r="24" spans="2:70" s="217" customFormat="1" x14ac:dyDescent="0.2">
      <c r="B24" s="345">
        <v>21</v>
      </c>
      <c r="C24" s="219" t="str">
        <f>IF(ISNA(VLOOKUP($B24,SALES!$A25:$AR45,2,0)),"",VLOOKUP($B24,SALES!$A25:$AR45,2,0))</f>
        <v>DDMM/KA/1314/008/HSB002</v>
      </c>
      <c r="D24" s="219" t="str">
        <f>IF(ISNA(VLOOKUP($B24,SALES!$A25:$AR33,4,0)),"",VLOOKUP($B24,SALES!$A25:$AR33,4,0))</f>
        <v>AA</v>
      </c>
      <c r="E24" s="219">
        <f>IF(ISNA(VLOOKUP($B24,SALES!$A25:$AR45,3,0)),"",VLOOKUP($B24,SALES!$A25:$AR45,3,0))</f>
        <v>41449</v>
      </c>
      <c r="F24" s="219" t="str">
        <f>IF(ISNA(VLOOKUP($B24,SALES!$A25:$AR45,14,0)),"",VLOOKUP($B24,SALES!$A25:$AR45,14,0))</f>
        <v>Jun</v>
      </c>
      <c r="G24" s="343">
        <f>IF(ISNA(VLOOKUP($B24,SALES!$A25:$AR33,15,0)),"",VLOOKUP($B24,SALES!$A25:$AR33,15,0))</f>
        <v>2013</v>
      </c>
      <c r="H24" s="333">
        <f>IF(ISNA(VLOOKUP($B24,SALES!$A25:$AR33,21,0)),"",VLOOKUP($B24,SALES!$A25:$AR33,21,0))</f>
        <v>0</v>
      </c>
      <c r="I24" s="220">
        <f>IF(ISNA(VLOOKUP($B24,SALES!$A25:$AR33,22,0)),"",VLOOKUP($B24,SALES!$A25:$AR33,22,0))</f>
        <v>104500</v>
      </c>
      <c r="J24" s="334">
        <f>IF(ISNA(VLOOKUP($B24,SALES!$A25:$AR33,23,0)),"",VLOOKUP($B24,SALES!$A25:$AR33,23,0))</f>
        <v>0</v>
      </c>
      <c r="K24" s="333">
        <f>IF(ISNA(VLOOKUP($B24,SALES!$A25:$AR33,24,0)),"",VLOOKUP($B24,SALES!$A25:$AR33,24,0))</f>
        <v>0</v>
      </c>
      <c r="L24" s="220">
        <f>IF(ISNA(VLOOKUP($B24,SALES!$A25:$AR33,25,0)),"",VLOOKUP($B24,SALES!$A25:$AR33,25,0))</f>
        <v>0</v>
      </c>
      <c r="M24" s="334">
        <f>IF(ISNA(VLOOKUP($B24,SALES!$A25:$AR33,26,0)),"",VLOOKUP($B24,SALES!$A25:$AR33,26,0))</f>
        <v>0</v>
      </c>
      <c r="N24" s="333">
        <f>IF(ISNA(VLOOKUP($B24,SALES!$A25:$AR33,27,0)),"",VLOOKUP($B24,SALES!$A25:$AR33,27,0))</f>
        <v>0</v>
      </c>
      <c r="O24" s="220">
        <f>IF(ISNA(VLOOKUP($B24,SALES!$A25:$AR33,28,0)),"",VLOOKUP($B24,SALES!$A25:$AR33,28,0))</f>
        <v>0</v>
      </c>
      <c r="P24" s="334">
        <f>IF(ISNA(VLOOKUP($B24,SALES!$A25:$AR33,29,0)),"",VLOOKUP($B24,SALES!$A25:$AR33,29,0))</f>
        <v>0</v>
      </c>
      <c r="Q24" s="333">
        <f>IF(ISNA(VLOOKUP($B24,SALES!$A25:$AR33,30,0)),"",VLOOKUP($B24,SALES!$A25:$AR33,30,0))</f>
        <v>0</v>
      </c>
      <c r="R24" s="220">
        <f>IF(ISNA(VLOOKUP($B24,SALES!$A25:$AR33,31,0)),"",VLOOKUP($B24,SALES!$A25:$AR33,31,0))</f>
        <v>0</v>
      </c>
      <c r="S24" s="334">
        <f>IF(ISNA(VLOOKUP($B24,SALES!$A25:$AR33,32,0)),"",VLOOKUP($B24,SALES!$A25:$AR33,32,0))</f>
        <v>0</v>
      </c>
      <c r="T24" s="333">
        <f>IF(ISNA(VLOOKUP($B24,SALES!$A25:$AR33,33,0)),"",VLOOKUP($B24,SALES!$A25:$AR33,33,0))</f>
        <v>12916</v>
      </c>
      <c r="U24" s="220">
        <f>IF(ISNA(VLOOKUP($B24,SALES!$A25:$AR33,34,0)),"",VLOOKUP($B24,SALES!$A25:$AR33,34,0))</f>
        <v>0</v>
      </c>
      <c r="V24" s="334">
        <f>IF(ISNA(VLOOKUP($B24,SALES!$A25:$AR33,35,0)),"",VLOOKUP($B24,SALES!$A25:$AR33,35,0))</f>
        <v>0</v>
      </c>
      <c r="W24" s="330">
        <f>IF(ISNA(VLOOKUP($B24,SALES!$A25:$AR33,20,0)),"",VLOOKUP($B24,SALES!$A25:$AR33,20,0))</f>
        <v>0</v>
      </c>
      <c r="X24" s="228">
        <f t="shared" si="48"/>
        <v>117416</v>
      </c>
      <c r="Y24" s="228">
        <f t="shared" si="49"/>
        <v>0</v>
      </c>
      <c r="Z24" s="228">
        <f t="shared" si="2"/>
        <v>0</v>
      </c>
      <c r="AA24" s="228">
        <f t="shared" si="3"/>
        <v>0</v>
      </c>
      <c r="AB24" s="228">
        <f t="shared" si="4"/>
        <v>0</v>
      </c>
      <c r="AC24" s="228">
        <f t="shared" si="5"/>
        <v>0</v>
      </c>
      <c r="AD24" s="228">
        <f t="shared" si="6"/>
        <v>0</v>
      </c>
      <c r="AE24" s="228">
        <f t="shared" si="7"/>
        <v>0</v>
      </c>
      <c r="AF24" s="221"/>
      <c r="AG24" s="222">
        <f t="shared" si="8"/>
        <v>0</v>
      </c>
      <c r="AH24" s="222">
        <f t="shared" si="9"/>
        <v>0</v>
      </c>
      <c r="AI24" s="388">
        <f t="shared" si="10"/>
        <v>0</v>
      </c>
      <c r="AJ24" s="388">
        <f t="shared" si="11"/>
        <v>0</v>
      </c>
      <c r="AK24" s="388">
        <f t="shared" si="12"/>
        <v>0</v>
      </c>
      <c r="AL24" s="388">
        <f t="shared" si="13"/>
        <v>0</v>
      </c>
      <c r="AM24" s="388">
        <f t="shared" si="42"/>
        <v>0</v>
      </c>
      <c r="AN24" s="229"/>
      <c r="AO24" s="229"/>
      <c r="AP24" s="229"/>
      <c r="AQ24" s="229"/>
      <c r="AR24" s="229"/>
      <c r="AS24" s="229"/>
      <c r="AT24" s="222">
        <f t="shared" si="19"/>
        <v>0</v>
      </c>
      <c r="AU24" s="222">
        <f t="shared" si="20"/>
        <v>0</v>
      </c>
      <c r="AV24" s="222">
        <f t="shared" si="21"/>
        <v>0</v>
      </c>
      <c r="AW24" s="388">
        <f t="shared" si="22"/>
        <v>0</v>
      </c>
      <c r="AX24" s="388">
        <f t="shared" si="23"/>
        <v>0</v>
      </c>
      <c r="AY24" s="388">
        <f t="shared" si="24"/>
        <v>0</v>
      </c>
      <c r="AZ24" s="388">
        <f t="shared" si="25"/>
        <v>0</v>
      </c>
      <c r="BA24" s="388">
        <f t="shared" si="26"/>
        <v>0</v>
      </c>
      <c r="BB24" s="388">
        <f t="shared" si="27"/>
        <v>0</v>
      </c>
      <c r="BC24" s="222">
        <f t="shared" si="28"/>
        <v>0</v>
      </c>
      <c r="BD24" s="222">
        <f t="shared" si="29"/>
        <v>0</v>
      </c>
      <c r="BE24" s="222">
        <f t="shared" si="30"/>
        <v>0</v>
      </c>
      <c r="BF24" s="222"/>
      <c r="BG24" s="222">
        <f t="shared" si="31"/>
        <v>0</v>
      </c>
      <c r="BH24" s="222">
        <f t="shared" si="43"/>
        <v>0</v>
      </c>
      <c r="BI24" s="222">
        <f t="shared" si="32"/>
        <v>0</v>
      </c>
      <c r="BJ24" s="388">
        <f t="shared" si="33"/>
        <v>0</v>
      </c>
      <c r="BK24" s="388">
        <f t="shared" si="34"/>
        <v>0</v>
      </c>
      <c r="BL24" s="388">
        <f t="shared" si="35"/>
        <v>0</v>
      </c>
      <c r="BM24" s="389"/>
      <c r="BN24" s="229"/>
      <c r="BO24" s="229"/>
      <c r="BP24" s="229"/>
      <c r="BQ24" s="229"/>
      <c r="BR24" s="229"/>
    </row>
    <row r="25" spans="2:70" s="217" customFormat="1" x14ac:dyDescent="0.2">
      <c r="B25" s="345">
        <v>22</v>
      </c>
      <c r="C25" s="219" t="str">
        <f>IF(ISNA(VLOOKUP($B25,SALES!$A26:$AR46,2,0)),"",VLOOKUP($B25,SALES!$A26:$AR46,2,0))</f>
        <v>DDMM/KA/1314/023/RCOM011</v>
      </c>
      <c r="D25" s="219" t="str">
        <f>IF(ISNA(VLOOKUP($B25,SALES!$A26:$AR34,4,0)),"",VLOOKUP($B25,SALES!$A26:$AR34,4,0))</f>
        <v>BB</v>
      </c>
      <c r="E25" s="219">
        <f>IF(ISNA(VLOOKUP($B25,SALES!$A26:$AR46,3,0)),"",VLOOKUP($B25,SALES!$A26:$AR46,3,0))</f>
        <v>41458</v>
      </c>
      <c r="F25" s="219" t="str">
        <f>IF(ISNA(VLOOKUP($B25,SALES!$A26:$AR46,14,0)),"",VLOOKUP($B25,SALES!$A26:$AR46,14,0))</f>
        <v>Jul</v>
      </c>
      <c r="G25" s="343">
        <f>IF(ISNA(VLOOKUP($B25,SALES!$A26:$AR34,15,0)),"",VLOOKUP($B25,SALES!$A26:$AR34,15,0))</f>
        <v>2013</v>
      </c>
      <c r="H25" s="333">
        <f>IF(ISNA(VLOOKUP($B25,SALES!$A26:$AR34,21,0)),"",VLOOKUP($B25,SALES!$A26:$AR34,21,0))</f>
        <v>4182500</v>
      </c>
      <c r="I25" s="220">
        <f>IF(ISNA(VLOOKUP($B25,SALES!$A26:$AR34,22,0)),"",VLOOKUP($B25,SALES!$A26:$AR34,22,0))</f>
        <v>0</v>
      </c>
      <c r="J25" s="334">
        <f>IF(ISNA(VLOOKUP($B25,SALES!$A26:$AR34,23,0)),"",VLOOKUP($B25,SALES!$A26:$AR34,23,0))</f>
        <v>0</v>
      </c>
      <c r="K25" s="333">
        <f>IF(ISNA(VLOOKUP($B25,SALES!$A26:$AR34,24,0)),"",VLOOKUP($B25,SALES!$A26:$AR34,24,0))</f>
        <v>0</v>
      </c>
      <c r="L25" s="220">
        <f>IF(ISNA(VLOOKUP($B25,SALES!$A26:$AR34,25,0)),"",VLOOKUP($B25,SALES!$A26:$AR34,25,0))</f>
        <v>0</v>
      </c>
      <c r="M25" s="334">
        <f>IF(ISNA(VLOOKUP($B25,SALES!$A26:$AR34,26,0)),"",VLOOKUP($B25,SALES!$A26:$AR34,26,0))</f>
        <v>0</v>
      </c>
      <c r="N25" s="333">
        <f>IF(ISNA(VLOOKUP($B25,SALES!$A26:$AR34,27,0)),"",VLOOKUP($B25,SALES!$A26:$AR34,27,0))</f>
        <v>209125</v>
      </c>
      <c r="O25" s="220">
        <f>IF(ISNA(VLOOKUP($B25,SALES!$A26:$AR34,28,0)),"",VLOOKUP($B25,SALES!$A26:$AR34,28,0))</f>
        <v>0</v>
      </c>
      <c r="P25" s="334">
        <f>IF(ISNA(VLOOKUP($B25,SALES!$A26:$AR34,29,0)),"",VLOOKUP($B25,SALES!$A26:$AR34,29,0))</f>
        <v>0</v>
      </c>
      <c r="Q25" s="333">
        <f>IF(ISNA(VLOOKUP($B25,SALES!$A26:$AR34,30,0)),"",VLOOKUP($B25,SALES!$A26:$AR34,30,0))</f>
        <v>0</v>
      </c>
      <c r="R25" s="220">
        <f>IF(ISNA(VLOOKUP($B25,SALES!$A26:$AR34,31,0)),"",VLOOKUP($B25,SALES!$A26:$AR34,31,0))</f>
        <v>0</v>
      </c>
      <c r="S25" s="334">
        <f>IF(ISNA(VLOOKUP($B25,SALES!$A26:$AR34,32,0)),"",VLOOKUP($B25,SALES!$A26:$AR34,32,0))</f>
        <v>0</v>
      </c>
      <c r="T25" s="333">
        <f>IF(ISNA(VLOOKUP($B25,SALES!$A26:$AR34,33,0)),"",VLOOKUP($B25,SALES!$A26:$AR34,33,0))</f>
        <v>0</v>
      </c>
      <c r="U25" s="220">
        <f>IF(ISNA(VLOOKUP($B25,SALES!$A26:$AR34,34,0)),"",VLOOKUP($B25,SALES!$A26:$AR34,34,0))</f>
        <v>0</v>
      </c>
      <c r="V25" s="334">
        <f>IF(ISNA(VLOOKUP($B25,SALES!$A26:$AR34,35,0)),"",VLOOKUP($B25,SALES!$A26:$AR34,35,0))</f>
        <v>0</v>
      </c>
      <c r="W25" s="330">
        <f>IF(ISNA(VLOOKUP($B25,SALES!$A26:$AR34,20,0)),"",VLOOKUP($B25,SALES!$A26:$AR34,20,0))</f>
        <v>0</v>
      </c>
      <c r="X25" s="228">
        <f t="shared" si="48"/>
        <v>0</v>
      </c>
      <c r="Y25" s="228">
        <f t="shared" si="49"/>
        <v>0</v>
      </c>
      <c r="Z25" s="228">
        <f t="shared" si="2"/>
        <v>0</v>
      </c>
      <c r="AA25" s="228">
        <f t="shared" si="3"/>
        <v>0</v>
      </c>
      <c r="AB25" s="228">
        <f t="shared" si="4"/>
        <v>209125</v>
      </c>
      <c r="AC25" s="228">
        <f t="shared" si="5"/>
        <v>0</v>
      </c>
      <c r="AD25" s="228">
        <f t="shared" si="6"/>
        <v>0</v>
      </c>
      <c r="AE25" s="228">
        <f t="shared" si="7"/>
        <v>0</v>
      </c>
      <c r="AF25" s="221"/>
      <c r="AG25" s="222">
        <f t="shared" si="8"/>
        <v>0</v>
      </c>
      <c r="AH25" s="222">
        <f t="shared" si="9"/>
        <v>0</v>
      </c>
      <c r="AI25" s="388">
        <f t="shared" si="10"/>
        <v>0</v>
      </c>
      <c r="AJ25" s="388">
        <f t="shared" si="11"/>
        <v>0</v>
      </c>
      <c r="AK25" s="388">
        <f t="shared" si="12"/>
        <v>0</v>
      </c>
      <c r="AL25" s="388">
        <f t="shared" si="13"/>
        <v>0</v>
      </c>
      <c r="AM25" s="388">
        <f t="shared" si="42"/>
        <v>0</v>
      </c>
      <c r="AN25" s="229"/>
      <c r="AO25" s="229"/>
      <c r="AP25" s="229"/>
      <c r="AQ25" s="229"/>
      <c r="AR25" s="229"/>
      <c r="AS25" s="229"/>
      <c r="AT25" s="222">
        <f t="shared" si="19"/>
        <v>0</v>
      </c>
      <c r="AU25" s="222">
        <f t="shared" si="20"/>
        <v>0</v>
      </c>
      <c r="AV25" s="222">
        <f t="shared" si="21"/>
        <v>0</v>
      </c>
      <c r="AW25" s="388">
        <f t="shared" si="22"/>
        <v>0</v>
      </c>
      <c r="AX25" s="388">
        <f t="shared" si="23"/>
        <v>0</v>
      </c>
      <c r="AY25" s="388">
        <f t="shared" si="24"/>
        <v>0</v>
      </c>
      <c r="AZ25" s="388">
        <f t="shared" si="25"/>
        <v>209125</v>
      </c>
      <c r="BA25" s="388">
        <f t="shared" si="26"/>
        <v>0</v>
      </c>
      <c r="BB25" s="388">
        <f t="shared" si="27"/>
        <v>0</v>
      </c>
      <c r="BC25" s="222">
        <f t="shared" si="28"/>
        <v>0</v>
      </c>
      <c r="BD25" s="222">
        <f t="shared" si="29"/>
        <v>0</v>
      </c>
      <c r="BE25" s="222">
        <f t="shared" si="30"/>
        <v>0</v>
      </c>
      <c r="BF25" s="222"/>
      <c r="BG25" s="222">
        <f t="shared" si="31"/>
        <v>0</v>
      </c>
      <c r="BH25" s="222">
        <f t="shared" si="43"/>
        <v>0</v>
      </c>
      <c r="BI25" s="222">
        <f t="shared" si="32"/>
        <v>0</v>
      </c>
      <c r="BJ25" s="388">
        <f t="shared" si="33"/>
        <v>0</v>
      </c>
      <c r="BK25" s="388">
        <f t="shared" si="34"/>
        <v>0</v>
      </c>
      <c r="BL25" s="388">
        <f t="shared" si="35"/>
        <v>0</v>
      </c>
      <c r="BM25" s="389"/>
      <c r="BN25" s="229"/>
      <c r="BO25" s="229"/>
      <c r="BP25" s="229"/>
      <c r="BQ25" s="229"/>
      <c r="BR25" s="229"/>
    </row>
    <row r="26" spans="2:70" s="217" customFormat="1" x14ac:dyDescent="0.2">
      <c r="B26" s="345">
        <v>23</v>
      </c>
      <c r="C26" s="219" t="str">
        <f>IF(ISNA(VLOOKUP($B26,SALES!$A27:$AR47,2,0)),"",VLOOKUP($B26,SALES!$A27:$AR47,2,0))</f>
        <v>DDMM/KA/1314/024/VI005</v>
      </c>
      <c r="D26" s="219" t="str">
        <f>IF(ISNA(VLOOKUP($B26,SALES!$A27:$AR35,4,0)),"",VLOOKUP($B26,SALES!$A27:$AR35,4,0))</f>
        <v>CC</v>
      </c>
      <c r="E26" s="219">
        <f>IF(ISNA(VLOOKUP($B26,SALES!$A27:$AR47,3,0)),"",VLOOKUP($B26,SALES!$A27:$AR47,3,0))</f>
        <v>41462</v>
      </c>
      <c r="F26" s="219" t="str">
        <f>IF(ISNA(VLOOKUP($B26,SALES!$A27:$AR47,14,0)),"",VLOOKUP($B26,SALES!$A27:$AR47,14,0))</f>
        <v>Jul</v>
      </c>
      <c r="G26" s="343">
        <f>IF(ISNA(VLOOKUP($B26,SALES!$A27:$AR35,15,0)),"",VLOOKUP($B26,SALES!$A27:$AR35,15,0))</f>
        <v>2013</v>
      </c>
      <c r="H26" s="333">
        <f>IF(ISNA(VLOOKUP($B26,SALES!$A27:$AR35,21,0)),"",VLOOKUP($B26,SALES!$A27:$AR35,21,0))</f>
        <v>162462</v>
      </c>
      <c r="I26" s="220">
        <f>IF(ISNA(VLOOKUP($B26,SALES!$A27:$AR35,22,0)),"",VLOOKUP($B26,SALES!$A27:$AR35,22,0))</f>
        <v>0</v>
      </c>
      <c r="J26" s="334">
        <f>IF(ISNA(VLOOKUP($B26,SALES!$A27:$AR35,23,0)),"",VLOOKUP($B26,SALES!$A27:$AR35,23,0))</f>
        <v>0</v>
      </c>
      <c r="K26" s="333">
        <f>IF(ISNA(VLOOKUP($B26,SALES!$A27:$AR35,24,0)),"",VLOOKUP($B26,SALES!$A27:$AR35,24,0))</f>
        <v>0</v>
      </c>
      <c r="L26" s="220">
        <f>IF(ISNA(VLOOKUP($B26,SALES!$A27:$AR35,25,0)),"",VLOOKUP($B26,SALES!$A27:$AR35,25,0))</f>
        <v>0</v>
      </c>
      <c r="M26" s="334">
        <f>IF(ISNA(VLOOKUP($B26,SALES!$A27:$AR35,26,0)),"",VLOOKUP($B26,SALES!$A27:$AR35,26,0))</f>
        <v>0</v>
      </c>
      <c r="N26" s="333">
        <f>IF(ISNA(VLOOKUP($B26,SALES!$A27:$AR35,27,0)),"",VLOOKUP($B26,SALES!$A27:$AR35,27,0))</f>
        <v>8123</v>
      </c>
      <c r="O26" s="220">
        <f>IF(ISNA(VLOOKUP($B26,SALES!$A27:$AR35,28,0)),"",VLOOKUP($B26,SALES!$A27:$AR35,28,0))</f>
        <v>0</v>
      </c>
      <c r="P26" s="334">
        <f>IF(ISNA(VLOOKUP($B26,SALES!$A27:$AR35,29,0)),"",VLOOKUP($B26,SALES!$A27:$AR35,29,0))</f>
        <v>0</v>
      </c>
      <c r="Q26" s="333">
        <f>IF(ISNA(VLOOKUP($B26,SALES!$A27:$AR35,30,0)),"",VLOOKUP($B26,SALES!$A27:$AR35,30,0))</f>
        <v>0</v>
      </c>
      <c r="R26" s="220">
        <f>IF(ISNA(VLOOKUP($B26,SALES!$A27:$AR35,31,0)),"",VLOOKUP($B26,SALES!$A27:$AR35,31,0))</f>
        <v>0</v>
      </c>
      <c r="S26" s="334">
        <f>IF(ISNA(VLOOKUP($B26,SALES!$A27:$AR35,32,0)),"",VLOOKUP($B26,SALES!$A27:$AR35,32,0))</f>
        <v>0</v>
      </c>
      <c r="T26" s="333">
        <f>IF(ISNA(VLOOKUP($B26,SALES!$A27:$AR35,33,0)),"",VLOOKUP($B26,SALES!$A27:$AR35,33,0))</f>
        <v>0</v>
      </c>
      <c r="U26" s="220">
        <f>IF(ISNA(VLOOKUP($B26,SALES!$A27:$AR35,34,0)),"",VLOOKUP($B26,SALES!$A27:$AR35,34,0))</f>
        <v>0</v>
      </c>
      <c r="V26" s="334">
        <f>IF(ISNA(VLOOKUP($B26,SALES!$A27:$AR35,35,0)),"",VLOOKUP($B26,SALES!$A27:$AR35,35,0))</f>
        <v>0</v>
      </c>
      <c r="W26" s="330">
        <f>IF(ISNA(VLOOKUP($B26,SALES!$A27:$AR35,20,0)),"",VLOOKUP($B26,SALES!$A27:$AR35,20,0))</f>
        <v>0</v>
      </c>
      <c r="X26" s="228">
        <f t="shared" ref="X26" si="50">I26+T26</f>
        <v>0</v>
      </c>
      <c r="Y26" s="228">
        <f t="shared" ref="Y26" si="51">J26+U26+V26</f>
        <v>0</v>
      </c>
      <c r="Z26" s="228">
        <f t="shared" si="2"/>
        <v>0</v>
      </c>
      <c r="AA26" s="228">
        <f t="shared" si="3"/>
        <v>0</v>
      </c>
      <c r="AB26" s="228">
        <f t="shared" si="4"/>
        <v>8123</v>
      </c>
      <c r="AC26" s="228">
        <f t="shared" si="5"/>
        <v>0</v>
      </c>
      <c r="AD26" s="228">
        <f t="shared" si="6"/>
        <v>0</v>
      </c>
      <c r="AE26" s="228">
        <f t="shared" si="7"/>
        <v>0</v>
      </c>
      <c r="AF26" s="221"/>
      <c r="AG26" s="222">
        <f t="shared" si="8"/>
        <v>0</v>
      </c>
      <c r="AH26" s="222">
        <f t="shared" si="9"/>
        <v>0</v>
      </c>
      <c r="AI26" s="388">
        <f t="shared" si="10"/>
        <v>0</v>
      </c>
      <c r="AJ26" s="388">
        <f t="shared" si="11"/>
        <v>0</v>
      </c>
      <c r="AK26" s="388">
        <f t="shared" si="12"/>
        <v>0</v>
      </c>
      <c r="AL26" s="388">
        <f t="shared" si="13"/>
        <v>0</v>
      </c>
      <c r="AM26" s="388">
        <f t="shared" si="42"/>
        <v>0</v>
      </c>
      <c r="AN26" s="229"/>
      <c r="AO26" s="229"/>
      <c r="AP26" s="229"/>
      <c r="AQ26" s="229"/>
      <c r="AR26" s="229"/>
      <c r="AS26" s="229"/>
      <c r="AT26" s="222">
        <f t="shared" si="19"/>
        <v>0</v>
      </c>
      <c r="AU26" s="222">
        <f t="shared" si="20"/>
        <v>0</v>
      </c>
      <c r="AV26" s="222">
        <f t="shared" si="21"/>
        <v>0</v>
      </c>
      <c r="AW26" s="388">
        <f t="shared" si="22"/>
        <v>0</v>
      </c>
      <c r="AX26" s="388">
        <f t="shared" si="23"/>
        <v>0</v>
      </c>
      <c r="AY26" s="388">
        <f t="shared" si="24"/>
        <v>0</v>
      </c>
      <c r="AZ26" s="388">
        <f t="shared" si="25"/>
        <v>8123</v>
      </c>
      <c r="BA26" s="388">
        <f t="shared" si="26"/>
        <v>0</v>
      </c>
      <c r="BB26" s="388">
        <f t="shared" si="27"/>
        <v>0</v>
      </c>
      <c r="BC26" s="222">
        <f t="shared" si="28"/>
        <v>0</v>
      </c>
      <c r="BD26" s="222">
        <f t="shared" si="29"/>
        <v>0</v>
      </c>
      <c r="BE26" s="222">
        <f t="shared" si="30"/>
        <v>0</v>
      </c>
      <c r="BF26" s="222"/>
      <c r="BG26" s="222">
        <f t="shared" si="31"/>
        <v>0</v>
      </c>
      <c r="BH26" s="222">
        <f t="shared" si="43"/>
        <v>0</v>
      </c>
      <c r="BI26" s="222">
        <f t="shared" si="32"/>
        <v>0</v>
      </c>
      <c r="BJ26" s="388">
        <f t="shared" si="33"/>
        <v>0</v>
      </c>
      <c r="BK26" s="388">
        <f t="shared" si="34"/>
        <v>0</v>
      </c>
      <c r="BL26" s="388">
        <f t="shared" si="35"/>
        <v>0</v>
      </c>
      <c r="BM26" s="389"/>
      <c r="BN26" s="229"/>
      <c r="BO26" s="229"/>
      <c r="BP26" s="229"/>
      <c r="BQ26" s="229"/>
      <c r="BR26" s="229"/>
    </row>
    <row r="27" spans="2:70" s="217" customFormat="1" x14ac:dyDescent="0.2">
      <c r="B27" s="345">
        <v>24</v>
      </c>
      <c r="C27" s="219" t="str">
        <f>IF(ISNA(VLOOKUP($B27,SALES!$A28:$AR48,2,0)),"",VLOOKUP($B27,SALES!$A28:$AR48,2,0))</f>
        <v>DDMM/KA/1314/025/RCOM012</v>
      </c>
      <c r="D27" s="219" t="str">
        <f>IF(ISNA(VLOOKUP($B27,SALES!$A28:$AR36,4,0)),"",VLOOKUP($B27,SALES!$A28:$AR36,4,0))</f>
        <v>DD</v>
      </c>
      <c r="E27" s="219">
        <f>IF(ISNA(VLOOKUP($B27,SALES!$A28:$AR48,3,0)),"",VLOOKUP($B27,SALES!$A28:$AR48,3,0))</f>
        <v>41470</v>
      </c>
      <c r="F27" s="219" t="str">
        <f>IF(ISNA(VLOOKUP($B27,SALES!$A28:$AR48,14,0)),"",VLOOKUP($B27,SALES!$A28:$AR48,14,0))</f>
        <v>Jul</v>
      </c>
      <c r="G27" s="343">
        <f>IF(ISNA(VLOOKUP($B27,SALES!$A28:$AR36,15,0)),"",VLOOKUP($B27,SALES!$A28:$AR36,15,0))</f>
        <v>2013</v>
      </c>
      <c r="H27" s="333">
        <f>IF(ISNA(VLOOKUP($B27,SALES!$A28:$AR36,21,0)),"",VLOOKUP($B27,SALES!$A28:$AR36,21,0))</f>
        <v>1075500</v>
      </c>
      <c r="I27" s="220">
        <f>IF(ISNA(VLOOKUP($B27,SALES!$A28:$AR36,22,0)),"",VLOOKUP($B27,SALES!$A28:$AR36,22,0))</f>
        <v>0</v>
      </c>
      <c r="J27" s="334">
        <f>IF(ISNA(VLOOKUP($B27,SALES!$A28:$AR36,23,0)),"",VLOOKUP($B27,SALES!$A28:$AR36,23,0))</f>
        <v>0</v>
      </c>
      <c r="K27" s="333">
        <f>IF(ISNA(VLOOKUP($B27,SALES!$A28:$AR36,24,0)),"",VLOOKUP($B27,SALES!$A28:$AR36,24,0))</f>
        <v>0</v>
      </c>
      <c r="L27" s="220">
        <f>IF(ISNA(VLOOKUP($B27,SALES!$A28:$AR36,25,0)),"",VLOOKUP($B27,SALES!$A28:$AR36,25,0))</f>
        <v>0</v>
      </c>
      <c r="M27" s="334">
        <f>IF(ISNA(VLOOKUP($B27,SALES!$A28:$AR36,26,0)),"",VLOOKUP($B27,SALES!$A28:$AR36,26,0))</f>
        <v>0</v>
      </c>
      <c r="N27" s="333">
        <f>IF(ISNA(VLOOKUP($B27,SALES!$A28:$AR36,27,0)),"",VLOOKUP($B27,SALES!$A28:$AR36,27,0))</f>
        <v>53775</v>
      </c>
      <c r="O27" s="220">
        <f>IF(ISNA(VLOOKUP($B27,SALES!$A28:$AR36,28,0)),"",VLOOKUP($B27,SALES!$A28:$AR36,28,0))</f>
        <v>0</v>
      </c>
      <c r="P27" s="334">
        <f>IF(ISNA(VLOOKUP($B27,SALES!$A28:$AR36,29,0)),"",VLOOKUP($B27,SALES!$A28:$AR36,29,0))</f>
        <v>0</v>
      </c>
      <c r="Q27" s="333">
        <f>IF(ISNA(VLOOKUP($B27,SALES!$A28:$AR36,30,0)),"",VLOOKUP($B27,SALES!$A28:$AR36,30,0))</f>
        <v>0</v>
      </c>
      <c r="R27" s="220">
        <f>IF(ISNA(VLOOKUP($B27,SALES!$A28:$AR36,31,0)),"",VLOOKUP($B27,SALES!$A28:$AR36,31,0))</f>
        <v>0</v>
      </c>
      <c r="S27" s="334">
        <f>IF(ISNA(VLOOKUP($B27,SALES!$A28:$AR36,32,0)),"",VLOOKUP($B27,SALES!$A28:$AR36,32,0))</f>
        <v>0</v>
      </c>
      <c r="T27" s="333">
        <f>IF(ISNA(VLOOKUP($B27,SALES!$A28:$AR36,33,0)),"",VLOOKUP($B27,SALES!$A28:$AR36,33,0))</f>
        <v>0</v>
      </c>
      <c r="U27" s="220">
        <f>IF(ISNA(VLOOKUP($B27,SALES!$A28:$AR36,34,0)),"",VLOOKUP($B27,SALES!$A28:$AR36,34,0))</f>
        <v>0</v>
      </c>
      <c r="V27" s="334">
        <f>IF(ISNA(VLOOKUP($B27,SALES!$A28:$AR36,35,0)),"",VLOOKUP($B27,SALES!$A28:$AR36,35,0))</f>
        <v>0</v>
      </c>
      <c r="W27" s="330">
        <f>IF(ISNA(VLOOKUP($B27,SALES!$A28:$AR36,20,0)),"",VLOOKUP($B27,SALES!$A28:$AR36,20,0))</f>
        <v>0</v>
      </c>
      <c r="X27" s="228">
        <f t="shared" ref="X27" si="52">I27+T27</f>
        <v>0</v>
      </c>
      <c r="Y27" s="228">
        <f t="shared" ref="Y27" si="53">J27+U27+V27</f>
        <v>0</v>
      </c>
      <c r="Z27" s="228">
        <f t="shared" si="2"/>
        <v>0</v>
      </c>
      <c r="AA27" s="228">
        <f t="shared" si="3"/>
        <v>0</v>
      </c>
      <c r="AB27" s="228">
        <f t="shared" si="4"/>
        <v>53775</v>
      </c>
      <c r="AC27" s="228">
        <f t="shared" si="5"/>
        <v>0</v>
      </c>
      <c r="AD27" s="228">
        <f t="shared" si="6"/>
        <v>0</v>
      </c>
      <c r="AE27" s="228">
        <f t="shared" si="7"/>
        <v>0</v>
      </c>
      <c r="AF27" s="221"/>
      <c r="AG27" s="222">
        <f t="shared" si="8"/>
        <v>0</v>
      </c>
      <c r="AH27" s="222">
        <f t="shared" si="9"/>
        <v>0</v>
      </c>
      <c r="AI27" s="388">
        <f t="shared" si="10"/>
        <v>0</v>
      </c>
      <c r="AJ27" s="388">
        <f t="shared" si="11"/>
        <v>0</v>
      </c>
      <c r="AK27" s="388">
        <f t="shared" si="12"/>
        <v>0</v>
      </c>
      <c r="AL27" s="388">
        <f t="shared" si="13"/>
        <v>0</v>
      </c>
      <c r="AM27" s="388">
        <f t="shared" si="42"/>
        <v>0</v>
      </c>
      <c r="AN27" s="229"/>
      <c r="AO27" s="229"/>
      <c r="AP27" s="229"/>
      <c r="AQ27" s="229"/>
      <c r="AR27" s="229"/>
      <c r="AS27" s="229"/>
      <c r="AT27" s="222">
        <f t="shared" si="19"/>
        <v>0</v>
      </c>
      <c r="AU27" s="222">
        <f t="shared" si="20"/>
        <v>0</v>
      </c>
      <c r="AV27" s="222">
        <f t="shared" si="21"/>
        <v>0</v>
      </c>
      <c r="AW27" s="388">
        <f t="shared" si="22"/>
        <v>0</v>
      </c>
      <c r="AX27" s="388">
        <f t="shared" si="23"/>
        <v>0</v>
      </c>
      <c r="AY27" s="388">
        <f t="shared" si="24"/>
        <v>0</v>
      </c>
      <c r="AZ27" s="388">
        <f t="shared" si="25"/>
        <v>53775</v>
      </c>
      <c r="BA27" s="388">
        <f t="shared" si="26"/>
        <v>0</v>
      </c>
      <c r="BB27" s="388">
        <f t="shared" si="27"/>
        <v>0</v>
      </c>
      <c r="BC27" s="222">
        <f t="shared" si="28"/>
        <v>0</v>
      </c>
      <c r="BD27" s="222">
        <f t="shared" si="29"/>
        <v>0</v>
      </c>
      <c r="BE27" s="222">
        <f t="shared" si="30"/>
        <v>0</v>
      </c>
      <c r="BF27" s="222"/>
      <c r="BG27" s="222">
        <f t="shared" si="31"/>
        <v>0</v>
      </c>
      <c r="BH27" s="222">
        <f t="shared" si="43"/>
        <v>0</v>
      </c>
      <c r="BI27" s="222">
        <f t="shared" si="32"/>
        <v>0</v>
      </c>
      <c r="BJ27" s="388">
        <f t="shared" si="33"/>
        <v>0</v>
      </c>
      <c r="BK27" s="388">
        <f t="shared" si="34"/>
        <v>0</v>
      </c>
      <c r="BL27" s="388">
        <f t="shared" si="35"/>
        <v>0</v>
      </c>
      <c r="BM27" s="389"/>
      <c r="BN27" s="229"/>
      <c r="BO27" s="229"/>
      <c r="BP27" s="229"/>
      <c r="BQ27" s="229"/>
      <c r="BR27" s="229"/>
    </row>
    <row r="28" spans="2:70" s="217" customFormat="1" x14ac:dyDescent="0.2">
      <c r="B28" s="345"/>
      <c r="C28" s="219" t="str">
        <f>IF(ISNA(VLOOKUP($B28,SALES!$A31:$AR49,2,0)),"",VLOOKUP($B28,SALES!$A31:$AR49,2,0))</f>
        <v/>
      </c>
      <c r="D28" s="219" t="str">
        <f>IF(ISNA(VLOOKUP($B28,SALES!$A31:$AR37,4,0)),"",VLOOKUP($B28,SALES!$A31:$AR37,4,0))</f>
        <v/>
      </c>
      <c r="E28" s="219" t="str">
        <f>IF(ISNA(VLOOKUP($B28,SALES!$A31:$AR49,3,0)),"",VLOOKUP($B28,SALES!$A31:$AR49,3,0))</f>
        <v/>
      </c>
      <c r="F28" s="219" t="str">
        <f>IF(ISNA(VLOOKUP($B28,SALES!$A31:$AR49,14,0)),"",VLOOKUP($B28,SALES!$A31:$AR49,14,0))</f>
        <v/>
      </c>
      <c r="G28" s="343" t="str">
        <f>IF(ISNA(VLOOKUP($B28,SALES!$A31:$AR37,15,0)),"",VLOOKUP($B28,SALES!$A31:$AR37,15,0))</f>
        <v/>
      </c>
      <c r="H28" s="333" t="str">
        <f>IF(ISNA(VLOOKUP($B28,SALES!$A31:$AR37,21,0)),"",VLOOKUP($B28,SALES!$A31:$AR37,21,0))</f>
        <v/>
      </c>
      <c r="I28" s="220" t="str">
        <f>IF(ISNA(VLOOKUP($B28,SALES!$A31:$AR37,22,0)),"",VLOOKUP($B28,SALES!$A31:$AR37,22,0))</f>
        <v/>
      </c>
      <c r="J28" s="334" t="str">
        <f>IF(ISNA(VLOOKUP($B28,SALES!$A31:$AR37,23,0)),"",VLOOKUP($B28,SALES!$A31:$AR37,23,0))</f>
        <v/>
      </c>
      <c r="K28" s="333" t="str">
        <f>IF(ISNA(VLOOKUP($B28,SALES!$A31:$AR37,24,0)),"",VLOOKUP($B28,SALES!$A31:$AR37,24,0))</f>
        <v/>
      </c>
      <c r="L28" s="220" t="str">
        <f>IF(ISNA(VLOOKUP($B28,SALES!$A31:$AR37,25,0)),"",VLOOKUP($B28,SALES!$A31:$AR37,25,0))</f>
        <v/>
      </c>
      <c r="M28" s="334" t="str">
        <f>IF(ISNA(VLOOKUP($B28,SALES!$A31:$AR37,26,0)),"",VLOOKUP($B28,SALES!$A31:$AR37,26,0))</f>
        <v/>
      </c>
      <c r="N28" s="333" t="str">
        <f>IF(ISNA(VLOOKUP($B28,SALES!$A31:$AR37,27,0)),"",VLOOKUP($B28,SALES!$A31:$AR37,27,0))</f>
        <v/>
      </c>
      <c r="O28" s="220" t="str">
        <f>IF(ISNA(VLOOKUP($B28,SALES!$A31:$AR37,28,0)),"",VLOOKUP($B28,SALES!$A31:$AR37,28,0))</f>
        <v/>
      </c>
      <c r="P28" s="334" t="str">
        <f>IF(ISNA(VLOOKUP($B28,SALES!$A31:$AR37,29,0)),"",VLOOKUP($B28,SALES!$A31:$AR37,29,0))</f>
        <v/>
      </c>
      <c r="Q28" s="333" t="str">
        <f>IF(ISNA(VLOOKUP($B28,SALES!$A31:$AR37,30,0)),"",VLOOKUP($B28,SALES!$A31:$AR37,30,0))</f>
        <v/>
      </c>
      <c r="R28" s="220" t="str">
        <f>IF(ISNA(VLOOKUP($B28,SALES!$A31:$AR37,31,0)),"",VLOOKUP($B28,SALES!$A31:$AR37,31,0))</f>
        <v/>
      </c>
      <c r="S28" s="334" t="str">
        <f>IF(ISNA(VLOOKUP($B28,SALES!$A31:$AR37,32,0)),"",VLOOKUP($B28,SALES!$A31:$AR37,32,0))</f>
        <v/>
      </c>
      <c r="T28" s="333" t="str">
        <f>IF(ISNA(VLOOKUP($B28,SALES!$A31:$AR37,33,0)),"",VLOOKUP($B28,SALES!$A31:$AR37,33,0))</f>
        <v/>
      </c>
      <c r="U28" s="220" t="str">
        <f>IF(ISNA(VLOOKUP($B28,SALES!$A31:$AR37,34,0)),"",VLOOKUP($B28,SALES!$A31:$AR37,34,0))</f>
        <v/>
      </c>
      <c r="V28" s="334" t="str">
        <f>IF(ISNA(VLOOKUP($B28,SALES!$A31:$AR37,35,0)),"",VLOOKUP($B28,SALES!$A31:$AR37,35,0))</f>
        <v/>
      </c>
      <c r="W28" s="330" t="str">
        <f>IF(ISNA(VLOOKUP($B28,SALES!$A31:$AR37,20,0)),"",VLOOKUP($B28,SALES!$A31:$AR37,20,0))</f>
        <v/>
      </c>
      <c r="X28" s="228"/>
      <c r="Y28" s="228"/>
      <c r="Z28" s="228" t="str">
        <f t="shared" si="2"/>
        <v/>
      </c>
      <c r="AA28" s="228">
        <f t="shared" si="3"/>
        <v>0</v>
      </c>
      <c r="AB28" s="228" t="str">
        <f t="shared" si="4"/>
        <v/>
      </c>
      <c r="AC28" s="228">
        <f t="shared" si="5"/>
        <v>0</v>
      </c>
      <c r="AD28" s="228" t="str">
        <f t="shared" si="6"/>
        <v/>
      </c>
      <c r="AE28" s="228">
        <f t="shared" si="7"/>
        <v>0</v>
      </c>
      <c r="AF28" s="221"/>
      <c r="AG28" s="222">
        <f t="shared" si="8"/>
        <v>0</v>
      </c>
      <c r="AH28" s="222">
        <f t="shared" si="9"/>
        <v>0</v>
      </c>
      <c r="AI28" s="388">
        <f t="shared" si="10"/>
        <v>0</v>
      </c>
      <c r="AJ28" s="388">
        <f t="shared" si="11"/>
        <v>0</v>
      </c>
      <c r="AK28" s="388">
        <f t="shared" si="12"/>
        <v>0</v>
      </c>
      <c r="AL28" s="388">
        <f t="shared" si="13"/>
        <v>0</v>
      </c>
      <c r="AM28" s="388">
        <f t="shared" si="42"/>
        <v>0</v>
      </c>
      <c r="AN28" s="229"/>
      <c r="AO28" s="229"/>
      <c r="AP28" s="229"/>
      <c r="AQ28" s="229"/>
      <c r="AR28" s="229"/>
      <c r="AS28" s="229"/>
      <c r="AT28" s="222">
        <f t="shared" si="19"/>
        <v>0</v>
      </c>
      <c r="AU28" s="222">
        <f t="shared" si="20"/>
        <v>0</v>
      </c>
      <c r="AV28" s="222">
        <f t="shared" si="21"/>
        <v>0</v>
      </c>
      <c r="AW28" s="388">
        <f t="shared" si="22"/>
        <v>0</v>
      </c>
      <c r="AX28" s="388">
        <f t="shared" si="23"/>
        <v>0</v>
      </c>
      <c r="AY28" s="388">
        <f t="shared" si="24"/>
        <v>0</v>
      </c>
      <c r="AZ28" s="388">
        <f t="shared" si="25"/>
        <v>0</v>
      </c>
      <c r="BA28" s="388">
        <f t="shared" si="26"/>
        <v>0</v>
      </c>
      <c r="BB28" s="388">
        <f t="shared" si="27"/>
        <v>0</v>
      </c>
      <c r="BC28" s="222">
        <f t="shared" si="28"/>
        <v>0</v>
      </c>
      <c r="BD28" s="222">
        <f t="shared" si="29"/>
        <v>0</v>
      </c>
      <c r="BE28" s="222">
        <f t="shared" si="30"/>
        <v>0</v>
      </c>
      <c r="BF28" s="222"/>
      <c r="BG28" s="222">
        <f t="shared" si="31"/>
        <v>0</v>
      </c>
      <c r="BH28" s="222">
        <f t="shared" si="43"/>
        <v>0</v>
      </c>
      <c r="BI28" s="222">
        <f t="shared" si="32"/>
        <v>0</v>
      </c>
      <c r="BJ28" s="388">
        <f t="shared" si="33"/>
        <v>0</v>
      </c>
      <c r="BK28" s="388">
        <f t="shared" si="34"/>
        <v>0</v>
      </c>
      <c r="BL28" s="388">
        <f t="shared" si="35"/>
        <v>0</v>
      </c>
      <c r="BM28" s="389"/>
      <c r="BN28" s="229"/>
      <c r="BO28" s="229"/>
      <c r="BP28" s="229"/>
      <c r="BQ28" s="229"/>
      <c r="BR28" s="229"/>
    </row>
    <row r="29" spans="2:70" s="217" customFormat="1" x14ac:dyDescent="0.2">
      <c r="B29" s="345"/>
      <c r="C29" s="219" t="str">
        <f>IF(ISNA(VLOOKUP($B29,SALES!$A32:$AR50,2,0)),"",VLOOKUP($B29,SALES!$A32:$AR50,2,0))</f>
        <v/>
      </c>
      <c r="D29" s="219" t="str">
        <f>IF(ISNA(VLOOKUP($B29,SALES!$A32:$AR38,4,0)),"",VLOOKUP($B29,SALES!$A32:$AR38,4,0))</f>
        <v/>
      </c>
      <c r="E29" s="219" t="str">
        <f>IF(ISNA(VLOOKUP($B29,SALES!$A32:$AR50,3,0)),"",VLOOKUP($B29,SALES!$A32:$AR50,3,0))</f>
        <v/>
      </c>
      <c r="F29" s="219" t="str">
        <f>IF(ISNA(VLOOKUP($B29,SALES!$A32:$AR50,14,0)),"",VLOOKUP($B29,SALES!$A32:$AR50,14,0))</f>
        <v/>
      </c>
      <c r="G29" s="343" t="str">
        <f>IF(ISNA(VLOOKUP($B29,SALES!$A32:$AR38,15,0)),"",VLOOKUP($B29,SALES!$A32:$AR38,15,0))</f>
        <v/>
      </c>
      <c r="H29" s="333" t="str">
        <f>IF(ISNA(VLOOKUP($B29,SALES!$A32:$AR38,21,0)),"",VLOOKUP($B29,SALES!$A32:$AR38,21,0))</f>
        <v/>
      </c>
      <c r="I29" s="220" t="str">
        <f>IF(ISNA(VLOOKUP($B29,SALES!$A32:$AR38,22,0)),"",VLOOKUP($B29,SALES!$A32:$AR38,22,0))</f>
        <v/>
      </c>
      <c r="J29" s="334" t="str">
        <f>IF(ISNA(VLOOKUP($B29,SALES!$A32:$AR38,23,0)),"",VLOOKUP($B29,SALES!$A32:$AR38,23,0))</f>
        <v/>
      </c>
      <c r="K29" s="333" t="str">
        <f>IF(ISNA(VLOOKUP($B29,SALES!$A32:$AR38,24,0)),"",VLOOKUP($B29,SALES!$A32:$AR38,24,0))</f>
        <v/>
      </c>
      <c r="L29" s="220" t="str">
        <f>IF(ISNA(VLOOKUP($B29,SALES!$A32:$AR38,25,0)),"",VLOOKUP($B29,SALES!$A32:$AR38,25,0))</f>
        <v/>
      </c>
      <c r="M29" s="334" t="str">
        <f>IF(ISNA(VLOOKUP($B29,SALES!$A32:$AR38,26,0)),"",VLOOKUP($B29,SALES!$A32:$AR38,26,0))</f>
        <v/>
      </c>
      <c r="N29" s="333" t="str">
        <f>IF(ISNA(VLOOKUP($B29,SALES!$A32:$AR38,27,0)),"",VLOOKUP($B29,SALES!$A32:$AR38,27,0))</f>
        <v/>
      </c>
      <c r="O29" s="220" t="str">
        <f>IF(ISNA(VLOOKUP($B29,SALES!$A32:$AR38,28,0)),"",VLOOKUP($B29,SALES!$A32:$AR38,28,0))</f>
        <v/>
      </c>
      <c r="P29" s="334" t="str">
        <f>IF(ISNA(VLOOKUP($B29,SALES!$A32:$AR38,29,0)),"",VLOOKUP($B29,SALES!$A32:$AR38,29,0))</f>
        <v/>
      </c>
      <c r="Q29" s="333" t="str">
        <f>IF(ISNA(VLOOKUP($B29,SALES!$A32:$AR38,30,0)),"",VLOOKUP($B29,SALES!$A32:$AR38,30,0))</f>
        <v/>
      </c>
      <c r="R29" s="220" t="str">
        <f>IF(ISNA(VLOOKUP($B29,SALES!$A32:$AR38,31,0)),"",VLOOKUP($B29,SALES!$A32:$AR38,31,0))</f>
        <v/>
      </c>
      <c r="S29" s="334" t="str">
        <f>IF(ISNA(VLOOKUP($B29,SALES!$A32:$AR38,32,0)),"",VLOOKUP($B29,SALES!$A32:$AR38,32,0))</f>
        <v/>
      </c>
      <c r="T29" s="333" t="str">
        <f>IF(ISNA(VLOOKUP($B29,SALES!$A32:$AR38,33,0)),"",VLOOKUP($B29,SALES!$A32:$AR38,33,0))</f>
        <v/>
      </c>
      <c r="U29" s="220" t="str">
        <f>IF(ISNA(VLOOKUP($B29,SALES!$A32:$AR38,34,0)),"",VLOOKUP($B29,SALES!$A32:$AR38,34,0))</f>
        <v/>
      </c>
      <c r="V29" s="334" t="str">
        <f>IF(ISNA(VLOOKUP($B29,SALES!$A32:$AR38,35,0)),"",VLOOKUP($B29,SALES!$A32:$AR38,35,0))</f>
        <v/>
      </c>
      <c r="W29" s="330" t="str">
        <f>IF(ISNA(VLOOKUP($B29,SALES!$A32:$AR38,20,0)),"",VLOOKUP($B29,SALES!$A32:$AR38,20,0))</f>
        <v/>
      </c>
      <c r="X29" s="228"/>
      <c r="Y29" s="228"/>
      <c r="Z29" s="228" t="str">
        <f t="shared" si="2"/>
        <v/>
      </c>
      <c r="AA29" s="228">
        <f t="shared" si="3"/>
        <v>0</v>
      </c>
      <c r="AB29" s="228" t="str">
        <f t="shared" si="4"/>
        <v/>
      </c>
      <c r="AC29" s="228">
        <f t="shared" si="5"/>
        <v>0</v>
      </c>
      <c r="AD29" s="228" t="str">
        <f t="shared" si="6"/>
        <v/>
      </c>
      <c r="AE29" s="228">
        <f t="shared" si="7"/>
        <v>0</v>
      </c>
      <c r="AF29" s="221"/>
      <c r="AG29" s="222">
        <f t="shared" si="8"/>
        <v>0</v>
      </c>
      <c r="AH29" s="222">
        <f t="shared" si="9"/>
        <v>0</v>
      </c>
      <c r="AI29" s="388">
        <f t="shared" si="10"/>
        <v>0</v>
      </c>
      <c r="AJ29" s="388">
        <f t="shared" si="11"/>
        <v>0</v>
      </c>
      <c r="AK29" s="388">
        <f t="shared" si="12"/>
        <v>0</v>
      </c>
      <c r="AL29" s="388">
        <f t="shared" si="13"/>
        <v>0</v>
      </c>
      <c r="AM29" s="388">
        <f t="shared" si="42"/>
        <v>0</v>
      </c>
      <c r="AN29" s="229"/>
      <c r="AO29" s="229"/>
      <c r="AP29" s="229"/>
      <c r="AQ29" s="229"/>
      <c r="AR29" s="229"/>
      <c r="AS29" s="229"/>
      <c r="AT29" s="222">
        <f t="shared" si="19"/>
        <v>0</v>
      </c>
      <c r="AU29" s="222">
        <f t="shared" si="20"/>
        <v>0</v>
      </c>
      <c r="AV29" s="222">
        <f t="shared" si="21"/>
        <v>0</v>
      </c>
      <c r="AW29" s="388">
        <f t="shared" si="22"/>
        <v>0</v>
      </c>
      <c r="AX29" s="388">
        <f t="shared" si="23"/>
        <v>0</v>
      </c>
      <c r="AY29" s="388">
        <f t="shared" si="24"/>
        <v>0</v>
      </c>
      <c r="AZ29" s="388">
        <f t="shared" si="25"/>
        <v>0</v>
      </c>
      <c r="BA29" s="388">
        <f t="shared" si="26"/>
        <v>0</v>
      </c>
      <c r="BB29" s="388">
        <f t="shared" si="27"/>
        <v>0</v>
      </c>
      <c r="BC29" s="222">
        <f t="shared" si="28"/>
        <v>0</v>
      </c>
      <c r="BD29" s="222">
        <f t="shared" si="29"/>
        <v>0</v>
      </c>
      <c r="BE29" s="222">
        <f t="shared" si="30"/>
        <v>0</v>
      </c>
      <c r="BF29" s="222"/>
      <c r="BG29" s="222">
        <f t="shared" si="31"/>
        <v>0</v>
      </c>
      <c r="BH29" s="222">
        <f t="shared" si="43"/>
        <v>0</v>
      </c>
      <c r="BI29" s="222">
        <f t="shared" si="32"/>
        <v>0</v>
      </c>
      <c r="BJ29" s="388">
        <f t="shared" si="33"/>
        <v>0</v>
      </c>
      <c r="BK29" s="388">
        <f t="shared" si="34"/>
        <v>0</v>
      </c>
      <c r="BL29" s="388">
        <f t="shared" si="35"/>
        <v>0</v>
      </c>
      <c r="BM29" s="389"/>
      <c r="BN29" s="229"/>
      <c r="BO29" s="229"/>
      <c r="BP29" s="229"/>
      <c r="BQ29" s="229"/>
      <c r="BR29" s="229"/>
    </row>
    <row r="30" spans="2:70" s="217" customFormat="1" ht="13.5" thickBot="1" x14ac:dyDescent="0.25">
      <c r="B30" s="346"/>
      <c r="C30" s="219"/>
      <c r="D30" s="347" t="str">
        <f>IF(ISNA(VLOOKUP($B30,SALES!$A33:$AR39,4,0)),"",VLOOKUP($B30,SALES!$A33:$AR39,4,0))</f>
        <v/>
      </c>
      <c r="E30" s="347" t="str">
        <f>IF(ISNA(VLOOKUP($B30,SALES!$A33:$AR51,3,0)),"",VLOOKUP($B30,SALES!$A33:$AR51,3,0))</f>
        <v/>
      </c>
      <c r="F30" s="347" t="str">
        <f>IF(ISNA(VLOOKUP($B30,SALES!$A33:$AR51,14,0)),"",VLOOKUP($B30,SALES!$A33:$AR51,14,0))</f>
        <v/>
      </c>
      <c r="G30" s="348" t="str">
        <f>IF(ISNA(VLOOKUP($B30,SALES!$A33:$AR39,15,0)),"",VLOOKUP($B30,SALES!$A33:$AR39,15,0))</f>
        <v/>
      </c>
      <c r="H30" s="336" t="str">
        <f>IF(ISNA(VLOOKUP($B30,SALES!$A33:$AR39,21,0)),"",VLOOKUP($B30,SALES!$A33:$AR39,21,0))</f>
        <v/>
      </c>
      <c r="I30" s="337" t="str">
        <f>IF(ISNA(VLOOKUP($B30,SALES!$A33:$AR39,22,0)),"",VLOOKUP($B30,SALES!$A33:$AR39,22,0))</f>
        <v/>
      </c>
      <c r="J30" s="335" t="str">
        <f>IF(ISNA(VLOOKUP($B30,SALES!$A33:$AR39,23,0)),"",VLOOKUP($B30,SALES!$A33:$AR39,23,0))</f>
        <v/>
      </c>
      <c r="K30" s="336" t="str">
        <f>IF(ISNA(VLOOKUP($B30,SALES!$A33:$AR39,24,0)),"",VLOOKUP($B30,SALES!$A33:$AR39,24,0))</f>
        <v/>
      </c>
      <c r="L30" s="337" t="str">
        <f>IF(ISNA(VLOOKUP($B30,SALES!$A33:$AR39,25,0)),"",VLOOKUP($B30,SALES!$A33:$AR39,25,0))</f>
        <v/>
      </c>
      <c r="M30" s="335" t="str">
        <f>IF(ISNA(VLOOKUP($B30,SALES!$A33:$AR39,26,0)),"",VLOOKUP($B30,SALES!$A33:$AR39,26,0))</f>
        <v/>
      </c>
      <c r="N30" s="336" t="str">
        <f>IF(ISNA(VLOOKUP($B30,SALES!$A33:$AR39,27,0)),"",VLOOKUP($B30,SALES!$A33:$AR39,27,0))</f>
        <v/>
      </c>
      <c r="O30" s="337" t="str">
        <f>IF(ISNA(VLOOKUP($B30,SALES!$A33:$AR39,28,0)),"",VLOOKUP($B30,SALES!$A33:$AR39,28,0))</f>
        <v/>
      </c>
      <c r="P30" s="335" t="str">
        <f>IF(ISNA(VLOOKUP($B30,SALES!$A33:$AR39,29,0)),"",VLOOKUP($B30,SALES!$A33:$AR39,29,0))</f>
        <v/>
      </c>
      <c r="Q30" s="336" t="str">
        <f>IF(ISNA(VLOOKUP($B30,SALES!$A33:$AR39,30,0)),"",VLOOKUP($B30,SALES!$A33:$AR39,30,0))</f>
        <v/>
      </c>
      <c r="R30" s="337" t="str">
        <f>IF(ISNA(VLOOKUP($B30,SALES!$A33:$AR39,31,0)),"",VLOOKUP($B30,SALES!$A33:$AR39,31,0))</f>
        <v/>
      </c>
      <c r="S30" s="335" t="str">
        <f>IF(ISNA(VLOOKUP($B30,SALES!$A33:$AR39,32,0)),"",VLOOKUP($B30,SALES!$A33:$AR39,32,0))</f>
        <v/>
      </c>
      <c r="T30" s="336" t="str">
        <f>IF(ISNA(VLOOKUP($B30,SALES!$A33:$AR39,33,0)),"",VLOOKUP($B30,SALES!$A33:$AR39,33,0))</f>
        <v/>
      </c>
      <c r="U30" s="337" t="str">
        <f>IF(ISNA(VLOOKUP($B30,SALES!$A33:$AR39,34,0)),"",VLOOKUP($B30,SALES!$A33:$AR39,34,0))</f>
        <v/>
      </c>
      <c r="V30" s="335" t="str">
        <f>IF(ISNA(VLOOKUP($B30,SALES!$A33:$AR39,35,0)),"",VLOOKUP($B30,SALES!$A33:$AR39,35,0))</f>
        <v/>
      </c>
      <c r="W30" s="339" t="str">
        <f>IF(ISNA(VLOOKUP($B30,SALES!$A33:$AR39,20,0)),"",VLOOKUP($B30,SALES!$A33:$AR39,20,0))</f>
        <v/>
      </c>
      <c r="X30" s="228"/>
      <c r="Y30" s="228"/>
      <c r="Z30" s="340" t="str">
        <f t="shared" si="2"/>
        <v/>
      </c>
      <c r="AA30" s="340">
        <f t="shared" si="3"/>
        <v>0</v>
      </c>
      <c r="AB30" s="340" t="str">
        <f t="shared" si="4"/>
        <v/>
      </c>
      <c r="AC30" s="340">
        <f t="shared" si="5"/>
        <v>0</v>
      </c>
      <c r="AD30" s="340" t="str">
        <f t="shared" si="6"/>
        <v/>
      </c>
      <c r="AE30" s="340">
        <f t="shared" si="7"/>
        <v>0</v>
      </c>
      <c r="AF30" s="221"/>
      <c r="AG30" s="222">
        <f t="shared" si="8"/>
        <v>0</v>
      </c>
      <c r="AH30" s="222">
        <f t="shared" si="9"/>
        <v>0</v>
      </c>
      <c r="AI30" s="388">
        <f t="shared" si="10"/>
        <v>0</v>
      </c>
      <c r="AJ30" s="388">
        <f t="shared" si="11"/>
        <v>0</v>
      </c>
      <c r="AK30" s="388">
        <f t="shared" si="12"/>
        <v>0</v>
      </c>
      <c r="AL30" s="388">
        <f t="shared" si="13"/>
        <v>0</v>
      </c>
      <c r="AM30" s="388">
        <f t="shared" si="42"/>
        <v>0</v>
      </c>
      <c r="AN30" s="229"/>
      <c r="AO30" s="229"/>
      <c r="AP30" s="229"/>
      <c r="AQ30" s="229"/>
      <c r="AR30" s="229"/>
      <c r="AS30" s="229"/>
      <c r="AT30" s="222">
        <f t="shared" si="19"/>
        <v>0</v>
      </c>
      <c r="AU30" s="222">
        <f t="shared" si="20"/>
        <v>0</v>
      </c>
      <c r="AV30" s="222">
        <f t="shared" si="21"/>
        <v>0</v>
      </c>
      <c r="AW30" s="388">
        <f t="shared" si="22"/>
        <v>0</v>
      </c>
      <c r="AX30" s="388">
        <f t="shared" si="23"/>
        <v>0</v>
      </c>
      <c r="AY30" s="388">
        <f t="shared" si="24"/>
        <v>0</v>
      </c>
      <c r="AZ30" s="388">
        <f t="shared" si="25"/>
        <v>0</v>
      </c>
      <c r="BA30" s="388">
        <f t="shared" si="26"/>
        <v>0</v>
      </c>
      <c r="BB30" s="388">
        <f t="shared" si="27"/>
        <v>0</v>
      </c>
      <c r="BC30" s="222">
        <f t="shared" si="28"/>
        <v>0</v>
      </c>
      <c r="BD30" s="222">
        <f t="shared" si="29"/>
        <v>0</v>
      </c>
      <c r="BE30" s="222">
        <f t="shared" si="30"/>
        <v>0</v>
      </c>
      <c r="BF30" s="222"/>
      <c r="BG30" s="222">
        <f t="shared" si="31"/>
        <v>0</v>
      </c>
      <c r="BH30" s="222">
        <f t="shared" si="43"/>
        <v>0</v>
      </c>
      <c r="BI30" s="222">
        <f t="shared" si="32"/>
        <v>0</v>
      </c>
      <c r="BJ30" s="388">
        <f t="shared" si="33"/>
        <v>0</v>
      </c>
      <c r="BK30" s="388">
        <f t="shared" si="34"/>
        <v>0</v>
      </c>
      <c r="BL30" s="388">
        <f t="shared" si="35"/>
        <v>0</v>
      </c>
      <c r="BM30" s="389"/>
      <c r="BN30" s="229"/>
      <c r="BO30" s="229"/>
      <c r="BP30" s="229"/>
      <c r="BQ30" s="229"/>
      <c r="BR30" s="229"/>
    </row>
    <row r="31" spans="2:70" s="217" customFormat="1" ht="13.5" thickBot="1" x14ac:dyDescent="0.25">
      <c r="B31" s="349"/>
      <c r="C31" s="350" t="s">
        <v>254</v>
      </c>
      <c r="D31" s="351"/>
      <c r="E31" s="352"/>
      <c r="F31" s="352"/>
      <c r="G31" s="353"/>
      <c r="H31" s="341">
        <f>SUBTOTAL(109,H4:H30)</f>
        <v>9993166.9900000002</v>
      </c>
      <c r="I31" s="341">
        <f t="shared" ref="I31:J31" si="54">SUBTOTAL(109,I4:I30)</f>
        <v>104500</v>
      </c>
      <c r="J31" s="341">
        <f t="shared" si="54"/>
        <v>525360</v>
      </c>
      <c r="K31" s="341">
        <f t="shared" ref="K31" si="55">SUBTOTAL(109,K4:K30)</f>
        <v>24893</v>
      </c>
      <c r="L31" s="341">
        <f t="shared" ref="L31" si="56">SUBTOTAL(109,L4:L30)</f>
        <v>3504</v>
      </c>
      <c r="M31" s="341">
        <f t="shared" ref="M31" si="57">SUBTOTAL(109,M4:M30)</f>
        <v>23748</v>
      </c>
      <c r="N31" s="341">
        <f t="shared" ref="N31" si="58">SUBTOTAL(109,N4:N30)</f>
        <v>444418</v>
      </c>
      <c r="O31" s="341">
        <f t="shared" ref="O31" si="59">SUBTOTAL(109,O4:O30)</f>
        <v>0</v>
      </c>
      <c r="P31" s="341">
        <f t="shared" ref="P31" si="60">SUBTOTAL(109,P4:P30)</f>
        <v>0</v>
      </c>
      <c r="Q31" s="341">
        <f t="shared" ref="Q31" si="61">SUBTOTAL(109,Q4:Q30)</f>
        <v>0</v>
      </c>
      <c r="R31" s="341">
        <f t="shared" ref="R31" si="62">SUBTOTAL(109,R4:R30)</f>
        <v>0</v>
      </c>
      <c r="S31" s="341">
        <f t="shared" ref="S31" si="63">SUBTOTAL(109,S4:S30)</f>
        <v>0</v>
      </c>
      <c r="T31" s="341">
        <f t="shared" ref="T31" si="64">SUBTOTAL(109,T4:T30)</f>
        <v>12916</v>
      </c>
      <c r="U31" s="341">
        <f t="shared" ref="U31" si="65">SUBTOTAL(109,U4:U30)</f>
        <v>64935</v>
      </c>
      <c r="V31" s="341">
        <f t="shared" ref="V31" si="66">SUBTOTAL(109,V4:V30)</f>
        <v>0</v>
      </c>
      <c r="W31" s="341">
        <f t="shared" ref="W31" si="67">SUBTOTAL(109,W4:W30)</f>
        <v>2142965</v>
      </c>
      <c r="X31" s="341">
        <f t="shared" ref="X31" si="68">SUBTOTAL(109,X4:X30)</f>
        <v>117416</v>
      </c>
      <c r="Y31" s="341">
        <f t="shared" ref="Y31" si="69">SUBTOTAL(109,Y4:Y30)</f>
        <v>590295</v>
      </c>
      <c r="Z31" s="341">
        <f t="shared" ref="Z31" si="70">SUBTOTAL(109,Z4:Z30)</f>
        <v>23748</v>
      </c>
      <c r="AA31" s="341">
        <f t="shared" ref="AA31" si="71">SUBTOTAL(109,AA4:AA30)</f>
        <v>28397</v>
      </c>
      <c r="AB31" s="341">
        <f t="shared" ref="AB31" si="72">SUBTOTAL(109,AB4:AB30)</f>
        <v>444418</v>
      </c>
      <c r="AC31" s="341">
        <f t="shared" ref="AC31" si="73">SUBTOTAL(109,AC4:AC30)</f>
        <v>0</v>
      </c>
      <c r="AD31" s="341">
        <f t="shared" ref="AD31" si="74">SUBTOTAL(109,AD4:AD30)</f>
        <v>0</v>
      </c>
      <c r="AE31" s="341">
        <f t="shared" ref="AE31" si="75">SUBTOTAL(109,AE4:AE30)</f>
        <v>0</v>
      </c>
      <c r="AF31" s="338"/>
      <c r="AG31" s="223">
        <f>SUBTOTAL(109,AG4:AG30)</f>
        <v>0</v>
      </c>
      <c r="AH31" s="223">
        <f t="shared" ref="AH31:AK31" si="76">SUBTOTAL(109,AH4:AH30)</f>
        <v>0</v>
      </c>
      <c r="AI31" s="223">
        <f t="shared" si="76"/>
        <v>0</v>
      </c>
      <c r="AJ31" s="223">
        <f t="shared" si="76"/>
        <v>0</v>
      </c>
      <c r="AK31" s="223">
        <f t="shared" si="76"/>
        <v>0</v>
      </c>
      <c r="AL31" s="223">
        <f>SUBTOTAL(109,AL4:AL30)</f>
        <v>52145</v>
      </c>
      <c r="AM31" s="223">
        <f>SUBTOTAL(109,AM4:AM30)</f>
        <v>0</v>
      </c>
      <c r="AN31" s="223"/>
      <c r="AO31" s="223"/>
      <c r="AP31" s="223"/>
      <c r="AQ31" s="223"/>
      <c r="AR31" s="223"/>
      <c r="AS31" s="223"/>
      <c r="AT31" s="223">
        <f>SUBTOTAL(109,AT4:AT30)</f>
        <v>0</v>
      </c>
      <c r="AU31" s="223">
        <f t="shared" ref="AU31:AX31" si="77">SUBTOTAL(109,AU4:AU30)</f>
        <v>0</v>
      </c>
      <c r="AV31" s="223">
        <f t="shared" si="77"/>
        <v>0</v>
      </c>
      <c r="AW31" s="223">
        <f t="shared" si="77"/>
        <v>9273</v>
      </c>
      <c r="AX31" s="223">
        <f t="shared" si="77"/>
        <v>135030</v>
      </c>
      <c r="AY31" s="223">
        <f>SUBTOTAL(109,AY4:AY30)</f>
        <v>29092</v>
      </c>
      <c r="AZ31" s="223">
        <f>SUBTOTAL(109,AZ4:AZ30)</f>
        <v>271023</v>
      </c>
      <c r="BA31" s="223"/>
      <c r="BB31" s="223"/>
      <c r="BC31" s="223"/>
      <c r="BD31" s="223"/>
      <c r="BE31" s="223"/>
      <c r="BF31" s="223"/>
      <c r="BG31" s="223">
        <f>SUBTOTAL(109,BG4:BG30)</f>
        <v>0</v>
      </c>
      <c r="BH31" s="223">
        <f t="shared" ref="BH31:BL31" si="78">SUBTOTAL(109,BH4:BH30)</f>
        <v>0</v>
      </c>
      <c r="BI31" s="223">
        <f t="shared" si="78"/>
        <v>0</v>
      </c>
      <c r="BJ31" s="223">
        <f t="shared" si="78"/>
        <v>0</v>
      </c>
      <c r="BK31" s="223">
        <f t="shared" si="78"/>
        <v>0</v>
      </c>
      <c r="BL31" s="223">
        <f t="shared" si="78"/>
        <v>0</v>
      </c>
      <c r="BM31" s="223"/>
      <c r="BN31" s="223"/>
      <c r="BO31" s="223"/>
      <c r="BP31" s="223"/>
      <c r="BQ31" s="223"/>
      <c r="BR31" s="223"/>
    </row>
    <row r="32" spans="2:70" s="217" customFormat="1" x14ac:dyDescent="0.2">
      <c r="P32" s="230"/>
      <c r="Q32" s="230"/>
      <c r="R32" s="230"/>
      <c r="S32" s="230"/>
    </row>
    <row r="33" spans="2:70" s="217" customFormat="1" x14ac:dyDescent="0.2">
      <c r="B33" s="217" t="s">
        <v>295</v>
      </c>
      <c r="AG33" s="231">
        <f>'INPUT VAT'!R27</f>
        <v>0</v>
      </c>
      <c r="AH33" s="231">
        <f>'INPUT VAT'!S27</f>
        <v>0</v>
      </c>
      <c r="AI33" s="231">
        <f>'INPUT VAT'!T27</f>
        <v>23049</v>
      </c>
      <c r="AJ33" s="231">
        <f>'INPUT VAT'!U27</f>
        <v>1732</v>
      </c>
      <c r="AK33" s="231">
        <f>'INPUT VAT'!V27</f>
        <v>26053</v>
      </c>
      <c r="AL33" s="231">
        <f>'INPUT VAT'!W27</f>
        <v>5536</v>
      </c>
      <c r="AM33" s="231">
        <f>'INPUT VAT'!X27</f>
        <v>7217</v>
      </c>
      <c r="AN33" s="231">
        <f>'INPUT VAT'!Y27</f>
        <v>0</v>
      </c>
      <c r="AO33" s="231">
        <f>'INPUT VAT'!Z27</f>
        <v>0</v>
      </c>
      <c r="AP33" s="231">
        <f>'INPUT VAT'!AA27</f>
        <v>0</v>
      </c>
      <c r="AQ33" s="231">
        <f>'INPUT VAT'!AB27</f>
        <v>0</v>
      </c>
      <c r="AR33" s="231">
        <f>'INPUT VAT'!AC27</f>
        <v>0</v>
      </c>
      <c r="AS33" s="231"/>
      <c r="AT33" s="231">
        <f>'INPUT VAT'!AE27</f>
        <v>0</v>
      </c>
      <c r="AU33" s="231">
        <f>'INPUT VAT'!AF27</f>
        <v>0</v>
      </c>
      <c r="AV33" s="231">
        <f>'INPUT VAT'!AG27</f>
        <v>0</v>
      </c>
      <c r="AW33" s="395">
        <f>'INPUT VAT'!AH27</f>
        <v>66000</v>
      </c>
      <c r="AX33" s="395">
        <f>'INPUT VAT'!AI27</f>
        <v>32800</v>
      </c>
      <c r="AY33" s="395">
        <f>'INPUT VAT'!AJ27</f>
        <v>24134</v>
      </c>
      <c r="AZ33" s="231">
        <f>'INPUT VAT'!AK27</f>
        <v>315844</v>
      </c>
      <c r="BA33" s="231">
        <f>'INPUT VAT'!AL27</f>
        <v>0</v>
      </c>
      <c r="BB33" s="231">
        <f>'INPUT VAT'!AM27</f>
        <v>0</v>
      </c>
      <c r="BC33" s="231">
        <f>'INPUT VAT'!AN27</f>
        <v>0</v>
      </c>
      <c r="BD33" s="231">
        <f>'INPUT VAT'!AO27</f>
        <v>0</v>
      </c>
      <c r="BE33" s="231">
        <f>'INPUT VAT'!AP27</f>
        <v>0</v>
      </c>
      <c r="BF33" s="231"/>
      <c r="BG33" s="231">
        <f>'INPUT VAT'!AR27</f>
        <v>0</v>
      </c>
      <c r="BH33" s="231">
        <f>'INPUT VAT'!AS27</f>
        <v>0</v>
      </c>
      <c r="BI33" s="231">
        <f>'INPUT VAT'!AT27</f>
        <v>0</v>
      </c>
      <c r="BJ33" s="231">
        <f>'INPUT VAT'!AU27</f>
        <v>0</v>
      </c>
      <c r="BK33" s="231">
        <f>'INPUT VAT'!AV27</f>
        <v>0</v>
      </c>
      <c r="BL33" s="231">
        <f>'INPUT VAT'!AW27</f>
        <v>0</v>
      </c>
      <c r="BM33" s="231">
        <f>'INPUT VAT'!AX27</f>
        <v>0</v>
      </c>
      <c r="BN33" s="231">
        <f>'INPUT VAT'!AY27</f>
        <v>0</v>
      </c>
      <c r="BO33" s="231">
        <f>'INPUT VAT'!AZ27</f>
        <v>0</v>
      </c>
      <c r="BP33" s="231">
        <f>'INPUT VAT'!BA27</f>
        <v>0</v>
      </c>
      <c r="BQ33" s="231">
        <f>'INPUT VAT'!BB27</f>
        <v>0</v>
      </c>
      <c r="BR33" s="231">
        <f>'INPUT VAT'!BC27</f>
        <v>0</v>
      </c>
    </row>
    <row r="34" spans="2:70" s="217" customFormat="1" x14ac:dyDescent="0.2"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396"/>
      <c r="AX34" s="396"/>
      <c r="AY34" s="396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</row>
    <row r="35" spans="2:70" s="217" customFormat="1" x14ac:dyDescent="0.2">
      <c r="B35" s="217" t="s">
        <v>296</v>
      </c>
      <c r="AG35" s="231">
        <f>AG31-AG33</f>
        <v>0</v>
      </c>
      <c r="AH35" s="231">
        <f>AH31-AH33</f>
        <v>0</v>
      </c>
      <c r="AI35" s="231">
        <f>AI31-AI33</f>
        <v>-23049</v>
      </c>
      <c r="AJ35" s="231">
        <f>AJ31-AI35+AJ33</f>
        <v>24781</v>
      </c>
      <c r="AK35" s="231">
        <f>AK31+AJ35+AK33</f>
        <v>50834</v>
      </c>
      <c r="AL35" s="231">
        <f>AL31-AK35-AL33</f>
        <v>-4225</v>
      </c>
      <c r="AM35" s="231">
        <f>AM31-AL35-AM33</f>
        <v>-2992</v>
      </c>
      <c r="AN35" s="231">
        <f t="shared" ref="AN35:AR35" si="79">AN31-AN33</f>
        <v>0</v>
      </c>
      <c r="AO35" s="231">
        <f t="shared" si="79"/>
        <v>0</v>
      </c>
      <c r="AP35" s="231">
        <f t="shared" si="79"/>
        <v>0</v>
      </c>
      <c r="AQ35" s="231">
        <f t="shared" si="79"/>
        <v>0</v>
      </c>
      <c r="AR35" s="231">
        <f t="shared" si="79"/>
        <v>0</v>
      </c>
      <c r="AS35" s="231"/>
      <c r="AT35" s="231">
        <f t="shared" ref="AT35:AZ35" si="80">AT31-AT33</f>
        <v>0</v>
      </c>
      <c r="AU35" s="231">
        <f t="shared" si="80"/>
        <v>0</v>
      </c>
      <c r="AV35" s="231">
        <f t="shared" si="80"/>
        <v>0</v>
      </c>
      <c r="AW35" s="395">
        <f t="shared" si="80"/>
        <v>-56727</v>
      </c>
      <c r="AX35" s="395">
        <f t="shared" si="80"/>
        <v>102230</v>
      </c>
      <c r="AY35" s="395">
        <f t="shared" si="80"/>
        <v>4958</v>
      </c>
      <c r="AZ35" s="231">
        <f t="shared" si="80"/>
        <v>-44821</v>
      </c>
      <c r="BA35" s="231">
        <f t="shared" ref="BA35:BE35" si="81">BA31-BA33</f>
        <v>0</v>
      </c>
      <c r="BB35" s="231">
        <f t="shared" si="81"/>
        <v>0</v>
      </c>
      <c r="BC35" s="231">
        <f t="shared" si="81"/>
        <v>0</v>
      </c>
      <c r="BD35" s="231">
        <f t="shared" si="81"/>
        <v>0</v>
      </c>
      <c r="BE35" s="231">
        <f t="shared" si="81"/>
        <v>0</v>
      </c>
      <c r="BF35" s="231"/>
      <c r="BG35" s="231">
        <f>BG31-BG33</f>
        <v>0</v>
      </c>
      <c r="BH35" s="231">
        <f>BH31-BH33</f>
        <v>0</v>
      </c>
      <c r="BI35" s="231">
        <f>BI31-BI33</f>
        <v>0</v>
      </c>
      <c r="BJ35" s="231">
        <f t="shared" ref="BJ35:BR35" si="82">BJ31-BJ33</f>
        <v>0</v>
      </c>
      <c r="BK35" s="231">
        <f t="shared" si="82"/>
        <v>0</v>
      </c>
      <c r="BL35" s="231">
        <f t="shared" si="82"/>
        <v>0</v>
      </c>
      <c r="BM35" s="231">
        <f t="shared" si="82"/>
        <v>0</v>
      </c>
      <c r="BN35" s="231">
        <f t="shared" si="82"/>
        <v>0</v>
      </c>
      <c r="BO35" s="231">
        <f t="shared" si="82"/>
        <v>0</v>
      </c>
      <c r="BP35" s="231">
        <f t="shared" si="82"/>
        <v>0</v>
      </c>
      <c r="BQ35" s="231">
        <f t="shared" si="82"/>
        <v>0</v>
      </c>
      <c r="BR35" s="231">
        <f t="shared" si="82"/>
        <v>0</v>
      </c>
    </row>
    <row r="36" spans="2:70" s="217" customFormat="1" x14ac:dyDescent="0.2"/>
    <row r="37" spans="2:70" s="217" customFormat="1" x14ac:dyDescent="0.2">
      <c r="B37" s="217" t="s">
        <v>337</v>
      </c>
      <c r="AJ37" s="231"/>
      <c r="AK37" s="231"/>
      <c r="AL37" s="231"/>
      <c r="AM37" s="231"/>
      <c r="AN37" s="231"/>
      <c r="AO37" s="231"/>
      <c r="AP37" s="231"/>
      <c r="AQ37" s="231"/>
      <c r="AR37" s="231"/>
      <c r="AS37" s="231"/>
      <c r="AT37" s="231"/>
      <c r="AU37" s="231"/>
      <c r="AV37" s="231"/>
      <c r="AW37" s="231"/>
      <c r="AX37" s="231"/>
      <c r="AY37" s="231"/>
      <c r="AZ37" s="231"/>
      <c r="BA37" s="231"/>
      <c r="BB37" s="231"/>
      <c r="BC37" s="231"/>
      <c r="BD37" s="231"/>
      <c r="BE37" s="231"/>
      <c r="BF37" s="231"/>
      <c r="BG37" s="231"/>
      <c r="BH37" s="231"/>
      <c r="BI37" s="231"/>
      <c r="BJ37" s="231"/>
      <c r="BK37" s="231"/>
      <c r="BL37" s="231"/>
      <c r="BM37" s="231"/>
    </row>
    <row r="38" spans="2:70" s="217" customFormat="1" x14ac:dyDescent="0.2"/>
    <row r="39" spans="2:70" s="217" customFormat="1" x14ac:dyDescent="0.2">
      <c r="B39" s="217" t="s">
        <v>338</v>
      </c>
      <c r="AJ39" s="231"/>
      <c r="AK39" s="231"/>
      <c r="AL39" s="231"/>
      <c r="AW39" s="231"/>
      <c r="AX39" s="231"/>
      <c r="AY39" s="231"/>
      <c r="BJ39" s="231"/>
      <c r="BK39" s="231"/>
      <c r="BL39" s="231"/>
    </row>
    <row r="40" spans="2:70" s="217" customFormat="1" x14ac:dyDescent="0.2"/>
    <row r="41" spans="2:70" s="217" customFormat="1" x14ac:dyDescent="0.2">
      <c r="B41" s="217" t="s">
        <v>339</v>
      </c>
      <c r="AJ41" s="231"/>
      <c r="AK41" s="231"/>
      <c r="AL41" s="231"/>
      <c r="AW41" s="231"/>
      <c r="AX41" s="231"/>
      <c r="AY41" s="231"/>
      <c r="BJ41" s="231"/>
      <c r="BK41" s="231"/>
      <c r="BL41" s="231"/>
    </row>
    <row r="42" spans="2:70" s="217" customFormat="1" x14ac:dyDescent="0.2"/>
    <row r="43" spans="2:70" s="217" customFormat="1" x14ac:dyDescent="0.2">
      <c r="B43" s="217" t="s">
        <v>340</v>
      </c>
      <c r="AJ43" s="231"/>
      <c r="AK43" s="231"/>
      <c r="AL43" s="231"/>
      <c r="AW43" s="231"/>
      <c r="AX43" s="231"/>
      <c r="AY43" s="231"/>
      <c r="BJ43" s="231"/>
      <c r="BK43" s="231"/>
      <c r="BL43" s="231"/>
    </row>
    <row r="44" spans="2:70" s="217" customFormat="1" x14ac:dyDescent="0.2"/>
    <row r="45" spans="2:70" s="217" customFormat="1" x14ac:dyDescent="0.2">
      <c r="B45" s="217" t="s">
        <v>341</v>
      </c>
      <c r="AJ45" s="231"/>
      <c r="AK45" s="231"/>
      <c r="AL45" s="231"/>
      <c r="AW45" s="231"/>
      <c r="AX45" s="231"/>
      <c r="AY45" s="231"/>
      <c r="BJ45" s="231"/>
      <c r="BK45" s="231"/>
      <c r="BL45" s="231"/>
    </row>
    <row r="46" spans="2:70" s="217" customFormat="1" x14ac:dyDescent="0.2"/>
    <row r="47" spans="2:70" s="217" customFormat="1" x14ac:dyDescent="0.2"/>
    <row r="48" spans="2:70" s="217" customFormat="1" x14ac:dyDescent="0.2"/>
    <row r="49" s="217" customFormat="1" x14ac:dyDescent="0.2"/>
    <row r="50" s="217" customFormat="1" x14ac:dyDescent="0.2"/>
    <row r="51" s="217" customFormat="1" x14ac:dyDescent="0.2"/>
    <row r="52" s="217" customFormat="1" x14ac:dyDescent="0.2"/>
    <row r="53" s="217" customFormat="1" x14ac:dyDescent="0.2"/>
    <row r="54" s="217" customFormat="1" x14ac:dyDescent="0.2"/>
    <row r="55" s="217" customFormat="1" x14ac:dyDescent="0.2"/>
    <row r="56" s="217" customFormat="1" x14ac:dyDescent="0.2"/>
    <row r="57" s="217" customFormat="1" x14ac:dyDescent="0.2"/>
    <row r="58" s="217" customFormat="1" x14ac:dyDescent="0.2"/>
    <row r="59" s="217" customFormat="1" x14ac:dyDescent="0.2"/>
    <row r="60" s="217" customFormat="1" x14ac:dyDescent="0.2"/>
    <row r="61" s="217" customFormat="1" x14ac:dyDescent="0.2"/>
    <row r="62" s="217" customFormat="1" x14ac:dyDescent="0.2"/>
    <row r="63" s="217" customFormat="1" x14ac:dyDescent="0.2"/>
    <row r="64" s="217" customFormat="1" x14ac:dyDescent="0.2"/>
    <row r="65" s="217" customFormat="1" x14ac:dyDescent="0.2"/>
    <row r="66" s="217" customFormat="1" x14ac:dyDescent="0.2"/>
    <row r="67" s="217" customFormat="1" x14ac:dyDescent="0.2"/>
    <row r="68" s="217" customFormat="1" x14ac:dyDescent="0.2"/>
    <row r="69" s="217" customFormat="1" x14ac:dyDescent="0.2"/>
    <row r="70" s="217" customFormat="1" x14ac:dyDescent="0.2"/>
    <row r="71" s="217" customFormat="1" x14ac:dyDescent="0.2"/>
    <row r="72" s="217" customFormat="1" x14ac:dyDescent="0.2"/>
    <row r="73" s="217" customFormat="1" x14ac:dyDescent="0.2"/>
    <row r="74" s="217" customFormat="1" x14ac:dyDescent="0.2"/>
    <row r="75" s="217" customFormat="1" x14ac:dyDescent="0.2"/>
    <row r="76" s="217" customFormat="1" x14ac:dyDescent="0.2"/>
    <row r="77" s="217" customFormat="1" x14ac:dyDescent="0.2"/>
    <row r="78" s="217" customFormat="1" x14ac:dyDescent="0.2"/>
    <row r="79" s="217" customFormat="1" x14ac:dyDescent="0.2"/>
    <row r="80" s="217" customFormat="1" x14ac:dyDescent="0.2"/>
    <row r="81" s="217" customFormat="1" x14ac:dyDescent="0.2"/>
    <row r="82" s="217" customFormat="1" x14ac:dyDescent="0.2"/>
    <row r="83" s="217" customFormat="1" x14ac:dyDescent="0.2"/>
    <row r="84" s="217" customFormat="1" x14ac:dyDescent="0.2"/>
    <row r="85" s="217" customFormat="1" x14ac:dyDescent="0.2"/>
    <row r="86" s="217" customFormat="1" x14ac:dyDescent="0.2"/>
    <row r="87" s="217" customFormat="1" x14ac:dyDescent="0.2"/>
    <row r="88" s="217" customFormat="1" x14ac:dyDescent="0.2"/>
    <row r="89" s="217" customFormat="1" x14ac:dyDescent="0.2"/>
    <row r="90" s="217" customFormat="1" x14ac:dyDescent="0.2"/>
    <row r="91" s="217" customFormat="1" x14ac:dyDescent="0.2"/>
    <row r="92" s="217" customFormat="1" x14ac:dyDescent="0.2"/>
    <row r="93" s="217" customFormat="1" x14ac:dyDescent="0.2"/>
    <row r="94" s="217" customFormat="1" x14ac:dyDescent="0.2"/>
    <row r="95" s="217" customFormat="1" x14ac:dyDescent="0.2"/>
    <row r="96" s="217" customFormat="1" x14ac:dyDescent="0.2"/>
    <row r="97" s="217" customFormat="1" x14ac:dyDescent="0.2"/>
    <row r="98" s="217" customFormat="1" x14ac:dyDescent="0.2"/>
    <row r="99" s="217" customFormat="1" x14ac:dyDescent="0.2"/>
    <row r="100" s="217" customFormat="1" x14ac:dyDescent="0.2"/>
    <row r="101" s="217" customFormat="1" x14ac:dyDescent="0.2"/>
    <row r="102" s="217" customFormat="1" x14ac:dyDescent="0.2"/>
    <row r="103" s="217" customFormat="1" x14ac:dyDescent="0.2"/>
    <row r="104" s="217" customFormat="1" x14ac:dyDescent="0.2"/>
    <row r="105" s="217" customFormat="1" x14ac:dyDescent="0.2"/>
    <row r="106" s="217" customFormat="1" x14ac:dyDescent="0.2"/>
    <row r="107" s="217" customFormat="1" x14ac:dyDescent="0.2"/>
    <row r="108" s="217" customFormat="1" x14ac:dyDescent="0.2"/>
    <row r="109" s="217" customFormat="1" x14ac:dyDescent="0.2"/>
    <row r="110" s="217" customFormat="1" x14ac:dyDescent="0.2"/>
    <row r="111" s="217" customFormat="1" x14ac:dyDescent="0.2"/>
    <row r="112" s="217" customFormat="1" x14ac:dyDescent="0.2"/>
    <row r="113" s="217" customFormat="1" x14ac:dyDescent="0.2"/>
    <row r="114" s="217" customFormat="1" x14ac:dyDescent="0.2"/>
    <row r="115" s="217" customFormat="1" x14ac:dyDescent="0.2"/>
    <row r="116" s="217" customFormat="1" x14ac:dyDescent="0.2"/>
    <row r="117" s="217" customFormat="1" x14ac:dyDescent="0.2"/>
    <row r="118" s="217" customFormat="1" x14ac:dyDescent="0.2"/>
    <row r="119" s="217" customFormat="1" x14ac:dyDescent="0.2"/>
    <row r="120" s="217" customFormat="1" x14ac:dyDescent="0.2"/>
    <row r="121" s="217" customFormat="1" x14ac:dyDescent="0.2"/>
    <row r="122" s="217" customFormat="1" x14ac:dyDescent="0.2"/>
    <row r="123" s="217" customFormat="1" x14ac:dyDescent="0.2"/>
    <row r="124" s="217" customFormat="1" x14ac:dyDescent="0.2"/>
    <row r="125" s="217" customFormat="1" x14ac:dyDescent="0.2"/>
    <row r="126" s="217" customFormat="1" x14ac:dyDescent="0.2"/>
    <row r="127" s="217" customFormat="1" x14ac:dyDescent="0.2"/>
    <row r="128" s="217" customFormat="1" x14ac:dyDescent="0.2"/>
    <row r="129" s="217" customFormat="1" x14ac:dyDescent="0.2"/>
    <row r="130" s="217" customFormat="1" x14ac:dyDescent="0.2"/>
    <row r="131" s="217" customFormat="1" x14ac:dyDescent="0.2"/>
    <row r="132" s="217" customFormat="1" x14ac:dyDescent="0.2"/>
    <row r="133" s="217" customFormat="1" x14ac:dyDescent="0.2"/>
    <row r="134" s="217" customFormat="1" x14ac:dyDescent="0.2"/>
    <row r="135" s="217" customFormat="1" x14ac:dyDescent="0.2"/>
    <row r="136" s="217" customFormat="1" x14ac:dyDescent="0.2"/>
    <row r="137" s="217" customFormat="1" x14ac:dyDescent="0.2"/>
    <row r="138" s="217" customFormat="1" x14ac:dyDescent="0.2"/>
    <row r="139" s="217" customFormat="1" x14ac:dyDescent="0.2"/>
    <row r="140" s="217" customFormat="1" x14ac:dyDescent="0.2"/>
    <row r="141" s="217" customFormat="1" x14ac:dyDescent="0.2"/>
    <row r="142" s="217" customFormat="1" x14ac:dyDescent="0.2"/>
    <row r="143" s="217" customFormat="1" x14ac:dyDescent="0.2"/>
    <row r="144" s="217" customFormat="1" x14ac:dyDescent="0.2"/>
    <row r="145" s="217" customFormat="1" x14ac:dyDescent="0.2"/>
    <row r="146" s="217" customFormat="1" x14ac:dyDescent="0.2"/>
    <row r="147" s="217" customFormat="1" x14ac:dyDescent="0.2"/>
    <row r="148" s="217" customFormat="1" x14ac:dyDescent="0.2"/>
    <row r="149" s="217" customFormat="1" x14ac:dyDescent="0.2"/>
    <row r="150" s="217" customFormat="1" x14ac:dyDescent="0.2"/>
    <row r="151" s="217" customFormat="1" x14ac:dyDescent="0.2"/>
    <row r="152" s="217" customFormat="1" x14ac:dyDescent="0.2"/>
    <row r="153" s="217" customFormat="1" x14ac:dyDescent="0.2"/>
    <row r="154" s="217" customFormat="1" x14ac:dyDescent="0.2"/>
    <row r="155" s="217" customFormat="1" x14ac:dyDescent="0.2"/>
    <row r="156" s="217" customFormat="1" x14ac:dyDescent="0.2"/>
    <row r="157" s="217" customFormat="1" x14ac:dyDescent="0.2"/>
    <row r="158" s="217" customFormat="1" x14ac:dyDescent="0.2"/>
    <row r="159" s="217" customFormat="1" x14ac:dyDescent="0.2"/>
    <row r="160" s="217" customFormat="1" x14ac:dyDescent="0.2"/>
    <row r="161" s="217" customFormat="1" x14ac:dyDescent="0.2"/>
    <row r="162" s="217" customFormat="1" x14ac:dyDescent="0.2"/>
    <row r="163" s="217" customFormat="1" x14ac:dyDescent="0.2"/>
    <row r="164" s="217" customFormat="1" x14ac:dyDescent="0.2"/>
    <row r="165" s="217" customFormat="1" x14ac:dyDescent="0.2"/>
    <row r="166" s="217" customFormat="1" x14ac:dyDescent="0.2"/>
    <row r="167" s="217" customFormat="1" x14ac:dyDescent="0.2"/>
    <row r="168" s="217" customFormat="1" x14ac:dyDescent="0.2"/>
    <row r="169" s="217" customFormat="1" x14ac:dyDescent="0.2"/>
    <row r="170" s="217" customFormat="1" x14ac:dyDescent="0.2"/>
    <row r="171" s="217" customFormat="1" x14ac:dyDescent="0.2"/>
    <row r="172" s="217" customFormat="1" x14ac:dyDescent="0.2"/>
    <row r="173" s="217" customFormat="1" x14ac:dyDescent="0.2"/>
    <row r="174" s="217" customFormat="1" x14ac:dyDescent="0.2"/>
    <row r="175" s="217" customFormat="1" x14ac:dyDescent="0.2"/>
    <row r="176" s="217" customFormat="1" x14ac:dyDescent="0.2"/>
    <row r="177" s="217" customFormat="1" x14ac:dyDescent="0.2"/>
    <row r="178" s="217" customFormat="1" x14ac:dyDescent="0.2"/>
    <row r="179" s="217" customFormat="1" x14ac:dyDescent="0.2"/>
    <row r="180" s="217" customFormat="1" x14ac:dyDescent="0.2"/>
    <row r="181" s="217" customFormat="1" x14ac:dyDescent="0.2"/>
    <row r="182" s="217" customFormat="1" x14ac:dyDescent="0.2"/>
    <row r="183" s="217" customFormat="1" x14ac:dyDescent="0.2"/>
    <row r="184" s="217" customFormat="1" x14ac:dyDescent="0.2"/>
    <row r="185" s="217" customFormat="1" x14ac:dyDescent="0.2"/>
    <row r="186" s="217" customFormat="1" x14ac:dyDescent="0.2"/>
    <row r="187" s="217" customFormat="1" x14ac:dyDescent="0.2"/>
    <row r="188" s="217" customFormat="1" x14ac:dyDescent="0.2"/>
    <row r="189" s="217" customFormat="1" x14ac:dyDescent="0.2"/>
    <row r="190" s="217" customFormat="1" x14ac:dyDescent="0.2"/>
    <row r="191" s="217" customFormat="1" x14ac:dyDescent="0.2"/>
    <row r="192" s="217" customFormat="1" x14ac:dyDescent="0.2"/>
    <row r="193" s="217" customFormat="1" x14ac:dyDescent="0.2"/>
    <row r="194" s="217" customFormat="1" x14ac:dyDescent="0.2"/>
    <row r="195" s="217" customFormat="1" x14ac:dyDescent="0.2"/>
    <row r="196" s="217" customFormat="1" x14ac:dyDescent="0.2"/>
    <row r="197" s="217" customFormat="1" x14ac:dyDescent="0.2"/>
    <row r="198" s="217" customFormat="1" x14ac:dyDescent="0.2"/>
    <row r="199" s="217" customFormat="1" x14ac:dyDescent="0.2"/>
    <row r="200" s="217" customFormat="1" x14ac:dyDescent="0.2"/>
    <row r="201" s="217" customFormat="1" x14ac:dyDescent="0.2"/>
    <row r="202" s="217" customFormat="1" x14ac:dyDescent="0.2"/>
    <row r="203" s="217" customFormat="1" x14ac:dyDescent="0.2"/>
    <row r="204" s="217" customFormat="1" x14ac:dyDescent="0.2"/>
    <row r="205" s="217" customFormat="1" x14ac:dyDescent="0.2"/>
    <row r="206" s="217" customFormat="1" x14ac:dyDescent="0.2"/>
    <row r="207" s="217" customFormat="1" x14ac:dyDescent="0.2"/>
    <row r="208" s="217" customFormat="1" x14ac:dyDescent="0.2"/>
    <row r="209" s="217" customFormat="1" x14ac:dyDescent="0.2"/>
    <row r="210" s="217" customFormat="1" x14ac:dyDescent="0.2"/>
    <row r="211" s="217" customFormat="1" x14ac:dyDescent="0.2"/>
    <row r="212" s="217" customFormat="1" x14ac:dyDescent="0.2"/>
    <row r="213" s="217" customFormat="1" x14ac:dyDescent="0.2"/>
    <row r="214" s="217" customFormat="1" x14ac:dyDescent="0.2"/>
    <row r="215" s="217" customFormat="1" x14ac:dyDescent="0.2"/>
    <row r="216" s="217" customFormat="1" x14ac:dyDescent="0.2"/>
    <row r="217" s="217" customFormat="1" x14ac:dyDescent="0.2"/>
    <row r="218" s="217" customFormat="1" x14ac:dyDescent="0.2"/>
    <row r="219" s="217" customFormat="1" x14ac:dyDescent="0.2"/>
    <row r="220" s="217" customFormat="1" x14ac:dyDescent="0.2"/>
    <row r="221" s="217" customFormat="1" x14ac:dyDescent="0.2"/>
    <row r="222" s="217" customFormat="1" x14ac:dyDescent="0.2"/>
    <row r="223" s="217" customFormat="1" x14ac:dyDescent="0.2"/>
    <row r="224" s="217" customFormat="1" x14ac:dyDescent="0.2"/>
    <row r="225" s="217" customFormat="1" x14ac:dyDescent="0.2"/>
    <row r="226" s="217" customFormat="1" x14ac:dyDescent="0.2"/>
    <row r="227" s="217" customFormat="1" x14ac:dyDescent="0.2"/>
    <row r="228" s="217" customFormat="1" x14ac:dyDescent="0.2"/>
    <row r="229" s="217" customFormat="1" x14ac:dyDescent="0.2"/>
    <row r="230" s="217" customFormat="1" x14ac:dyDescent="0.2"/>
    <row r="231" s="217" customFormat="1" x14ac:dyDescent="0.2"/>
    <row r="232" s="217" customFormat="1" x14ac:dyDescent="0.2"/>
    <row r="233" s="217" customFormat="1" x14ac:dyDescent="0.2"/>
    <row r="234" s="217" customFormat="1" x14ac:dyDescent="0.2"/>
    <row r="235" s="217" customFormat="1" x14ac:dyDescent="0.2"/>
    <row r="236" s="217" customFormat="1" x14ac:dyDescent="0.2"/>
    <row r="237" s="217" customFormat="1" x14ac:dyDescent="0.2"/>
    <row r="238" s="217" customFormat="1" x14ac:dyDescent="0.2"/>
    <row r="239" s="217" customFormat="1" x14ac:dyDescent="0.2"/>
    <row r="240" s="217" customFormat="1" x14ac:dyDescent="0.2"/>
    <row r="241" s="217" customFormat="1" x14ac:dyDescent="0.2"/>
    <row r="242" s="217" customFormat="1" x14ac:dyDescent="0.2"/>
    <row r="243" s="217" customFormat="1" x14ac:dyDescent="0.2"/>
    <row r="244" s="217" customFormat="1" x14ac:dyDescent="0.2"/>
    <row r="245" s="217" customFormat="1" x14ac:dyDescent="0.2"/>
    <row r="246" s="217" customFormat="1" x14ac:dyDescent="0.2"/>
    <row r="247" s="217" customFormat="1" x14ac:dyDescent="0.2"/>
    <row r="248" s="217" customFormat="1" x14ac:dyDescent="0.2"/>
    <row r="249" s="217" customFormat="1" x14ac:dyDescent="0.2"/>
    <row r="250" s="217" customFormat="1" x14ac:dyDescent="0.2"/>
    <row r="251" s="217" customFormat="1" x14ac:dyDescent="0.2"/>
    <row r="252" s="217" customFormat="1" x14ac:dyDescent="0.2"/>
    <row r="253" s="217" customFormat="1" x14ac:dyDescent="0.2"/>
    <row r="254" s="217" customFormat="1" x14ac:dyDescent="0.2"/>
    <row r="255" s="217" customFormat="1" x14ac:dyDescent="0.2"/>
    <row r="256" s="217" customFormat="1" x14ac:dyDescent="0.2"/>
    <row r="257" s="217" customFormat="1" x14ac:dyDescent="0.2"/>
    <row r="258" s="217" customFormat="1" x14ac:dyDescent="0.2"/>
    <row r="259" s="217" customFormat="1" x14ac:dyDescent="0.2"/>
    <row r="260" s="217" customFormat="1" x14ac:dyDescent="0.2"/>
    <row r="261" s="217" customFormat="1" x14ac:dyDescent="0.2"/>
    <row r="262" s="217" customFormat="1" x14ac:dyDescent="0.2"/>
    <row r="263" s="217" customFormat="1" x14ac:dyDescent="0.2"/>
    <row r="264" s="217" customFormat="1" x14ac:dyDescent="0.2"/>
    <row r="265" s="217" customFormat="1" x14ac:dyDescent="0.2"/>
    <row r="266" s="217" customFormat="1" x14ac:dyDescent="0.2"/>
    <row r="267" s="217" customFormat="1" x14ac:dyDescent="0.2"/>
    <row r="268" s="217" customFormat="1" x14ac:dyDescent="0.2"/>
    <row r="269" s="217" customFormat="1" x14ac:dyDescent="0.2"/>
    <row r="270" s="217" customFormat="1" x14ac:dyDescent="0.2"/>
    <row r="271" s="217" customFormat="1" x14ac:dyDescent="0.2"/>
    <row r="272" s="217" customFormat="1" x14ac:dyDescent="0.2"/>
    <row r="273" s="217" customFormat="1" x14ac:dyDescent="0.2"/>
    <row r="274" s="217" customFormat="1" x14ac:dyDescent="0.2"/>
    <row r="275" s="217" customFormat="1" x14ac:dyDescent="0.2"/>
    <row r="276" s="217" customFormat="1" x14ac:dyDescent="0.2"/>
    <row r="277" s="217" customFormat="1" x14ac:dyDescent="0.2"/>
    <row r="278" s="217" customFormat="1" x14ac:dyDescent="0.2"/>
    <row r="279" s="217" customFormat="1" x14ac:dyDescent="0.2"/>
    <row r="280" s="217" customFormat="1" x14ac:dyDescent="0.2"/>
    <row r="281" s="217" customFormat="1" x14ac:dyDescent="0.2"/>
    <row r="282" s="217" customFormat="1" x14ac:dyDescent="0.2"/>
    <row r="283" s="217" customFormat="1" x14ac:dyDescent="0.2"/>
    <row r="284" s="217" customFormat="1" x14ac:dyDescent="0.2"/>
    <row r="285" s="217" customFormat="1" x14ac:dyDescent="0.2"/>
    <row r="286" s="217" customFormat="1" x14ac:dyDescent="0.2"/>
    <row r="287" s="217" customFormat="1" x14ac:dyDescent="0.2"/>
    <row r="288" s="217" customFormat="1" x14ac:dyDescent="0.2"/>
    <row r="289" s="217" customFormat="1" x14ac:dyDescent="0.2"/>
    <row r="290" s="217" customFormat="1" x14ac:dyDescent="0.2"/>
    <row r="291" s="217" customFormat="1" x14ac:dyDescent="0.2"/>
    <row r="292" s="217" customFormat="1" x14ac:dyDescent="0.2"/>
    <row r="293" s="217" customFormat="1" x14ac:dyDescent="0.2"/>
    <row r="294" s="217" customFormat="1" x14ac:dyDescent="0.2"/>
    <row r="295" s="217" customFormat="1" x14ac:dyDescent="0.2"/>
    <row r="296" s="217" customFormat="1" x14ac:dyDescent="0.2"/>
    <row r="297" s="217" customFormat="1" x14ac:dyDescent="0.2"/>
    <row r="298" s="217" customFormat="1" x14ac:dyDescent="0.2"/>
    <row r="299" s="217" customFormat="1" x14ac:dyDescent="0.2"/>
    <row r="300" s="217" customFormat="1" x14ac:dyDescent="0.2"/>
    <row r="301" s="217" customFormat="1" x14ac:dyDescent="0.2"/>
    <row r="302" s="217" customFormat="1" x14ac:dyDescent="0.2"/>
    <row r="303" s="217" customFormat="1" x14ac:dyDescent="0.2"/>
    <row r="304" s="217" customFormat="1" x14ac:dyDescent="0.2"/>
    <row r="305" s="217" customFormat="1" x14ac:dyDescent="0.2"/>
    <row r="306" s="217" customFormat="1" x14ac:dyDescent="0.2"/>
    <row r="307" s="217" customFormat="1" x14ac:dyDescent="0.2"/>
    <row r="308" s="217" customFormat="1" x14ac:dyDescent="0.2"/>
    <row r="309" s="217" customFormat="1" x14ac:dyDescent="0.2"/>
    <row r="310" s="217" customFormat="1" x14ac:dyDescent="0.2"/>
    <row r="311" s="217" customFormat="1" x14ac:dyDescent="0.2"/>
    <row r="312" s="217" customFormat="1" x14ac:dyDescent="0.2"/>
    <row r="313" s="217" customFormat="1" x14ac:dyDescent="0.2"/>
    <row r="314" s="217" customFormat="1" x14ac:dyDescent="0.2"/>
    <row r="315" s="217" customFormat="1" x14ac:dyDescent="0.2"/>
    <row r="316" s="217" customFormat="1" x14ac:dyDescent="0.2"/>
    <row r="317" s="217" customFormat="1" x14ac:dyDescent="0.2"/>
    <row r="318" s="217" customFormat="1" x14ac:dyDescent="0.2"/>
    <row r="319" s="217" customFormat="1" x14ac:dyDescent="0.2"/>
    <row r="320" s="217" customFormat="1" x14ac:dyDescent="0.2"/>
    <row r="321" s="217" customFormat="1" x14ac:dyDescent="0.2"/>
    <row r="322" s="217" customFormat="1" x14ac:dyDescent="0.2"/>
    <row r="323" s="217" customFormat="1" x14ac:dyDescent="0.2"/>
    <row r="324" s="217" customFormat="1" x14ac:dyDescent="0.2"/>
    <row r="325" s="217" customFormat="1" x14ac:dyDescent="0.2"/>
    <row r="326" s="217" customFormat="1" x14ac:dyDescent="0.2"/>
    <row r="327" s="217" customFormat="1" x14ac:dyDescent="0.2"/>
    <row r="328" s="217" customFormat="1" x14ac:dyDescent="0.2"/>
    <row r="329" s="217" customFormat="1" x14ac:dyDescent="0.2"/>
    <row r="330" s="217" customFormat="1" x14ac:dyDescent="0.2"/>
    <row r="331" s="217" customFormat="1" x14ac:dyDescent="0.2"/>
    <row r="332" s="217" customFormat="1" x14ac:dyDescent="0.2"/>
    <row r="333" s="217" customFormat="1" x14ac:dyDescent="0.2"/>
    <row r="334" s="217" customFormat="1" x14ac:dyDescent="0.2"/>
    <row r="335" s="217" customFormat="1" x14ac:dyDescent="0.2"/>
    <row r="336" s="217" customFormat="1" x14ac:dyDescent="0.2"/>
    <row r="337" s="217" customFormat="1" x14ac:dyDescent="0.2"/>
    <row r="338" s="217" customFormat="1" x14ac:dyDescent="0.2"/>
    <row r="339" s="217" customFormat="1" x14ac:dyDescent="0.2"/>
    <row r="340" s="217" customFormat="1" x14ac:dyDescent="0.2"/>
    <row r="341" s="217" customFormat="1" x14ac:dyDescent="0.2"/>
    <row r="342" s="217" customFormat="1" x14ac:dyDescent="0.2"/>
    <row r="343" s="217" customFormat="1" x14ac:dyDescent="0.2"/>
    <row r="344" s="217" customFormat="1" x14ac:dyDescent="0.2"/>
    <row r="345" s="217" customFormat="1" x14ac:dyDescent="0.2"/>
    <row r="346" s="217" customFormat="1" x14ac:dyDescent="0.2"/>
    <row r="347" s="217" customFormat="1" x14ac:dyDescent="0.2"/>
    <row r="348" s="217" customFormat="1" x14ac:dyDescent="0.2"/>
    <row r="349" s="217" customFormat="1" x14ac:dyDescent="0.2"/>
    <row r="350" s="217" customFormat="1" x14ac:dyDescent="0.2"/>
    <row r="351" s="217" customFormat="1" x14ac:dyDescent="0.2"/>
    <row r="352" s="217" customFormat="1" x14ac:dyDescent="0.2"/>
    <row r="353" s="217" customFormat="1" x14ac:dyDescent="0.2"/>
    <row r="354" s="217" customFormat="1" x14ac:dyDescent="0.2"/>
    <row r="355" s="217" customFormat="1" x14ac:dyDescent="0.2"/>
    <row r="356" s="217" customFormat="1" x14ac:dyDescent="0.2"/>
    <row r="357" s="217" customFormat="1" x14ac:dyDescent="0.2"/>
    <row r="358" s="217" customFormat="1" x14ac:dyDescent="0.2"/>
    <row r="359" s="217" customFormat="1" x14ac:dyDescent="0.2"/>
    <row r="360" s="217" customFormat="1" x14ac:dyDescent="0.2"/>
    <row r="361" s="217" customFormat="1" x14ac:dyDescent="0.2"/>
    <row r="362" s="217" customFormat="1" x14ac:dyDescent="0.2"/>
    <row r="363" s="217" customFormat="1" x14ac:dyDescent="0.2"/>
    <row r="364" s="217" customFormat="1" x14ac:dyDescent="0.2"/>
    <row r="365" s="217" customFormat="1" x14ac:dyDescent="0.2"/>
    <row r="366" s="217" customFormat="1" x14ac:dyDescent="0.2"/>
    <row r="367" s="217" customFormat="1" x14ac:dyDescent="0.2"/>
    <row r="368" s="217" customFormat="1" x14ac:dyDescent="0.2"/>
    <row r="369" s="217" customFormat="1" x14ac:dyDescent="0.2"/>
    <row r="370" s="217" customFormat="1" x14ac:dyDescent="0.2"/>
    <row r="371" s="217" customFormat="1" x14ac:dyDescent="0.2"/>
    <row r="372" s="217" customFormat="1" x14ac:dyDescent="0.2"/>
    <row r="373" s="217" customFormat="1" x14ac:dyDescent="0.2"/>
    <row r="374" s="217" customFormat="1" x14ac:dyDescent="0.2"/>
    <row r="375" s="217" customFormat="1" x14ac:dyDescent="0.2"/>
    <row r="376" s="217" customFormat="1" x14ac:dyDescent="0.2"/>
    <row r="377" s="217" customFormat="1" x14ac:dyDescent="0.2"/>
    <row r="378" s="217" customFormat="1" x14ac:dyDescent="0.2"/>
    <row r="379" s="217" customFormat="1" x14ac:dyDescent="0.2"/>
    <row r="380" s="217" customFormat="1" x14ac:dyDescent="0.2"/>
    <row r="381" s="217" customFormat="1" x14ac:dyDescent="0.2"/>
    <row r="382" s="217" customFormat="1" x14ac:dyDescent="0.2"/>
    <row r="383" s="217" customFormat="1" x14ac:dyDescent="0.2"/>
    <row r="384" s="217" customFormat="1" x14ac:dyDescent="0.2"/>
    <row r="385" s="217" customFormat="1" x14ac:dyDescent="0.2"/>
    <row r="386" s="217" customFormat="1" x14ac:dyDescent="0.2"/>
    <row r="387" s="217" customFormat="1" x14ac:dyDescent="0.2"/>
    <row r="388" s="217" customFormat="1" x14ac:dyDescent="0.2"/>
    <row r="389" s="217" customFormat="1" x14ac:dyDescent="0.2"/>
    <row r="390" s="217" customFormat="1" x14ac:dyDescent="0.2"/>
    <row r="391" s="217" customFormat="1" x14ac:dyDescent="0.2"/>
    <row r="392" s="217" customFormat="1" x14ac:dyDescent="0.2"/>
    <row r="393" s="217" customFormat="1" x14ac:dyDescent="0.2"/>
    <row r="394" s="217" customFormat="1" x14ac:dyDescent="0.2"/>
    <row r="395" s="217" customFormat="1" x14ac:dyDescent="0.2"/>
    <row r="396" s="217" customFormat="1" x14ac:dyDescent="0.2"/>
    <row r="397" s="217" customFormat="1" x14ac:dyDescent="0.2"/>
    <row r="398" s="217" customFormat="1" x14ac:dyDescent="0.2"/>
    <row r="399" s="217" customFormat="1" x14ac:dyDescent="0.2"/>
    <row r="400" s="217" customFormat="1" x14ac:dyDescent="0.2"/>
    <row r="401" s="217" customFormat="1" x14ac:dyDescent="0.2"/>
    <row r="402" s="217" customFormat="1" x14ac:dyDescent="0.2"/>
    <row r="403" s="217" customFormat="1" x14ac:dyDescent="0.2"/>
    <row r="404" s="217" customFormat="1" x14ac:dyDescent="0.2"/>
    <row r="405" s="217" customFormat="1" x14ac:dyDescent="0.2"/>
    <row r="406" s="217" customFormat="1" x14ac:dyDescent="0.2"/>
    <row r="407" s="217" customFormat="1" x14ac:dyDescent="0.2"/>
    <row r="408" s="217" customFormat="1" x14ac:dyDescent="0.2"/>
    <row r="409" s="217" customFormat="1" x14ac:dyDescent="0.2"/>
    <row r="410" s="217" customFormat="1" x14ac:dyDescent="0.2"/>
    <row r="411" s="217" customFormat="1" x14ac:dyDescent="0.2"/>
    <row r="412" s="217" customFormat="1" x14ac:dyDescent="0.2"/>
    <row r="413" s="217" customFormat="1" x14ac:dyDescent="0.2"/>
    <row r="414" s="217" customFormat="1" x14ac:dyDescent="0.2"/>
    <row r="415" s="217" customFormat="1" x14ac:dyDescent="0.2"/>
    <row r="416" s="217" customFormat="1" x14ac:dyDescent="0.2"/>
    <row r="417" s="217" customFormat="1" x14ac:dyDescent="0.2"/>
    <row r="418" s="217" customFormat="1" x14ac:dyDescent="0.2"/>
    <row r="419" s="217" customFormat="1" x14ac:dyDescent="0.2"/>
    <row r="420" s="217" customFormat="1" x14ac:dyDescent="0.2"/>
    <row r="421" s="217" customFormat="1" x14ac:dyDescent="0.2"/>
    <row r="422" s="217" customFormat="1" x14ac:dyDescent="0.2"/>
    <row r="423" s="217" customFormat="1" x14ac:dyDescent="0.2"/>
    <row r="424" s="217" customFormat="1" x14ac:dyDescent="0.2"/>
    <row r="425" s="217" customFormat="1" x14ac:dyDescent="0.2"/>
    <row r="426" s="217" customFormat="1" x14ac:dyDescent="0.2"/>
    <row r="427" s="217" customFormat="1" x14ac:dyDescent="0.2"/>
    <row r="428" s="217" customFormat="1" x14ac:dyDescent="0.2"/>
    <row r="429" s="217" customFormat="1" x14ac:dyDescent="0.2"/>
    <row r="430" s="217" customFormat="1" x14ac:dyDescent="0.2"/>
    <row r="431" s="217" customFormat="1" x14ac:dyDescent="0.2"/>
    <row r="432" s="217" customFormat="1" x14ac:dyDescent="0.2"/>
    <row r="433" s="217" customFormat="1" x14ac:dyDescent="0.2"/>
    <row r="434" s="217" customFormat="1" x14ac:dyDescent="0.2"/>
    <row r="435" s="217" customFormat="1" x14ac:dyDescent="0.2"/>
    <row r="436" s="217" customFormat="1" x14ac:dyDescent="0.2"/>
    <row r="437" s="217" customFormat="1" x14ac:dyDescent="0.2"/>
    <row r="438" s="217" customFormat="1" x14ac:dyDescent="0.2"/>
    <row r="439" s="217" customFormat="1" x14ac:dyDescent="0.2"/>
    <row r="440" s="217" customFormat="1" x14ac:dyDescent="0.2"/>
    <row r="441" s="217" customFormat="1" x14ac:dyDescent="0.2"/>
    <row r="442" s="217" customFormat="1" x14ac:dyDescent="0.2"/>
    <row r="443" s="217" customFormat="1" x14ac:dyDescent="0.2"/>
    <row r="444" s="217" customFormat="1" x14ac:dyDescent="0.2"/>
    <row r="445" s="217" customFormat="1" x14ac:dyDescent="0.2"/>
    <row r="446" s="217" customFormat="1" x14ac:dyDescent="0.2"/>
    <row r="447" s="217" customFormat="1" x14ac:dyDescent="0.2"/>
    <row r="448" s="217" customFormat="1" x14ac:dyDescent="0.2"/>
    <row r="449" s="217" customFormat="1" x14ac:dyDescent="0.2"/>
    <row r="450" s="217" customFormat="1" x14ac:dyDescent="0.2"/>
    <row r="451" s="217" customFormat="1" x14ac:dyDescent="0.2"/>
    <row r="452" s="217" customFormat="1" x14ac:dyDescent="0.2"/>
    <row r="453" s="217" customFormat="1" x14ac:dyDescent="0.2"/>
    <row r="454" s="217" customFormat="1" x14ac:dyDescent="0.2"/>
    <row r="455" s="217" customFormat="1" x14ac:dyDescent="0.2"/>
    <row r="456" s="217" customFormat="1" x14ac:dyDescent="0.2"/>
    <row r="457" s="217" customFormat="1" x14ac:dyDescent="0.2"/>
    <row r="458" s="217" customFormat="1" x14ac:dyDescent="0.2"/>
    <row r="459" s="217" customFormat="1" x14ac:dyDescent="0.2"/>
    <row r="460" s="217" customFormat="1" x14ac:dyDescent="0.2"/>
    <row r="461" s="217" customFormat="1" x14ac:dyDescent="0.2"/>
    <row r="462" s="217" customFormat="1" x14ac:dyDescent="0.2"/>
    <row r="463" s="217" customFormat="1" x14ac:dyDescent="0.2"/>
    <row r="464" s="217" customFormat="1" x14ac:dyDescent="0.2"/>
    <row r="465" s="217" customFormat="1" x14ac:dyDescent="0.2"/>
    <row r="466" s="217" customFormat="1" x14ac:dyDescent="0.2"/>
    <row r="467" s="217" customFormat="1" x14ac:dyDescent="0.2"/>
    <row r="468" s="217" customFormat="1" x14ac:dyDescent="0.2"/>
    <row r="469" s="217" customFormat="1" x14ac:dyDescent="0.2"/>
    <row r="470" s="217" customFormat="1" x14ac:dyDescent="0.2"/>
    <row r="471" s="217" customFormat="1" x14ac:dyDescent="0.2"/>
    <row r="472" s="217" customFormat="1" x14ac:dyDescent="0.2"/>
    <row r="473" s="217" customFormat="1" x14ac:dyDescent="0.2"/>
    <row r="474" s="217" customFormat="1" x14ac:dyDescent="0.2"/>
    <row r="475" s="217" customFormat="1" x14ac:dyDescent="0.2"/>
    <row r="476" s="217" customFormat="1" x14ac:dyDescent="0.2"/>
    <row r="477" s="217" customFormat="1" x14ac:dyDescent="0.2"/>
    <row r="478" s="217" customFormat="1" x14ac:dyDescent="0.2"/>
    <row r="479" s="217" customFormat="1" x14ac:dyDescent="0.2"/>
    <row r="480" s="217" customFormat="1" x14ac:dyDescent="0.2"/>
    <row r="481" s="217" customFormat="1" x14ac:dyDescent="0.2"/>
    <row r="482" s="217" customFormat="1" x14ac:dyDescent="0.2"/>
    <row r="483" s="217" customFormat="1" x14ac:dyDescent="0.2"/>
    <row r="484" s="217" customFormat="1" x14ac:dyDescent="0.2"/>
    <row r="485" s="217" customFormat="1" x14ac:dyDescent="0.2"/>
    <row r="486" s="217" customFormat="1" x14ac:dyDescent="0.2"/>
    <row r="487" s="217" customFormat="1" x14ac:dyDescent="0.2"/>
    <row r="488" s="217" customFormat="1" x14ac:dyDescent="0.2"/>
    <row r="489" s="217" customFormat="1" x14ac:dyDescent="0.2"/>
    <row r="490" s="217" customFormat="1" x14ac:dyDescent="0.2"/>
    <row r="491" s="217" customFormat="1" x14ac:dyDescent="0.2"/>
    <row r="492" s="217" customFormat="1" x14ac:dyDescent="0.2"/>
    <row r="493" s="217" customFormat="1" x14ac:dyDescent="0.2"/>
    <row r="494" s="217" customFormat="1" x14ac:dyDescent="0.2"/>
    <row r="495" s="217" customFormat="1" x14ac:dyDescent="0.2"/>
    <row r="496" s="217" customFormat="1" x14ac:dyDescent="0.2"/>
    <row r="497" s="217" customFormat="1" x14ac:dyDescent="0.2"/>
    <row r="498" s="217" customFormat="1" x14ac:dyDescent="0.2"/>
    <row r="499" s="217" customFormat="1" x14ac:dyDescent="0.2"/>
    <row r="500" s="217" customFormat="1" x14ac:dyDescent="0.2"/>
    <row r="501" s="217" customFormat="1" x14ac:dyDescent="0.2"/>
    <row r="502" s="217" customFormat="1" x14ac:dyDescent="0.2"/>
    <row r="503" s="217" customFormat="1" x14ac:dyDescent="0.2"/>
    <row r="504" s="217" customFormat="1" x14ac:dyDescent="0.2"/>
    <row r="505" s="217" customFormat="1" x14ac:dyDescent="0.2"/>
    <row r="506" s="217" customFormat="1" x14ac:dyDescent="0.2"/>
    <row r="507" s="217" customFormat="1" x14ac:dyDescent="0.2"/>
    <row r="508" s="217" customFormat="1" x14ac:dyDescent="0.2"/>
    <row r="509" s="217" customFormat="1" x14ac:dyDescent="0.2"/>
    <row r="510" s="217" customFormat="1" x14ac:dyDescent="0.2"/>
    <row r="511" s="217" customFormat="1" x14ac:dyDescent="0.2"/>
    <row r="512" s="217" customFormat="1" x14ac:dyDescent="0.2"/>
    <row r="513" s="217" customFormat="1" x14ac:dyDescent="0.2"/>
    <row r="514" s="217" customFormat="1" x14ac:dyDescent="0.2"/>
    <row r="515" s="217" customFormat="1" x14ac:dyDescent="0.2"/>
    <row r="516" s="217" customFormat="1" x14ac:dyDescent="0.2"/>
    <row r="517" s="217" customFormat="1" x14ac:dyDescent="0.2"/>
    <row r="518" s="217" customFormat="1" x14ac:dyDescent="0.2"/>
    <row r="519" s="217" customFormat="1" x14ac:dyDescent="0.2"/>
    <row r="520" s="217" customFormat="1" x14ac:dyDescent="0.2"/>
    <row r="521" s="217" customFormat="1" x14ac:dyDescent="0.2"/>
    <row r="522" s="217" customFormat="1" x14ac:dyDescent="0.2"/>
    <row r="523" s="217" customFormat="1" x14ac:dyDescent="0.2"/>
    <row r="524" s="217" customFormat="1" x14ac:dyDescent="0.2"/>
    <row r="525" s="217" customFormat="1" x14ac:dyDescent="0.2"/>
    <row r="526" s="217" customFormat="1" x14ac:dyDescent="0.2"/>
    <row r="527" s="217" customFormat="1" x14ac:dyDescent="0.2"/>
    <row r="528" s="217" customFormat="1" x14ac:dyDescent="0.2"/>
    <row r="529" s="217" customFormat="1" x14ac:dyDescent="0.2"/>
    <row r="530" s="217" customFormat="1" x14ac:dyDescent="0.2"/>
    <row r="531" s="217" customFormat="1" x14ac:dyDescent="0.2"/>
    <row r="532" s="217" customFormat="1" x14ac:dyDescent="0.2"/>
    <row r="533" s="217" customFormat="1" x14ac:dyDescent="0.2"/>
    <row r="534" s="217" customFormat="1" x14ac:dyDescent="0.2"/>
    <row r="535" s="217" customFormat="1" x14ac:dyDescent="0.2"/>
    <row r="536" s="217" customFormat="1" x14ac:dyDescent="0.2"/>
    <row r="537" s="217" customFormat="1" x14ac:dyDescent="0.2"/>
    <row r="538" s="217" customFormat="1" x14ac:dyDescent="0.2"/>
    <row r="539" s="217" customFormat="1" x14ac:dyDescent="0.2"/>
    <row r="540" s="217" customFormat="1" x14ac:dyDescent="0.2"/>
    <row r="541" s="217" customFormat="1" x14ac:dyDescent="0.2"/>
    <row r="542" s="217" customFormat="1" x14ac:dyDescent="0.2"/>
    <row r="543" s="217" customFormat="1" x14ac:dyDescent="0.2"/>
    <row r="544" s="217" customFormat="1" x14ac:dyDescent="0.2"/>
    <row r="545" s="217" customFormat="1" x14ac:dyDescent="0.2"/>
    <row r="546" s="217" customFormat="1" x14ac:dyDescent="0.2"/>
    <row r="547" s="217" customFormat="1" x14ac:dyDescent="0.2"/>
    <row r="548" s="217" customFormat="1" x14ac:dyDescent="0.2"/>
    <row r="549" s="217" customFormat="1" x14ac:dyDescent="0.2"/>
    <row r="550" s="217" customFormat="1" x14ac:dyDescent="0.2"/>
    <row r="551" s="217" customFormat="1" x14ac:dyDescent="0.2"/>
    <row r="552" s="217" customFormat="1" x14ac:dyDescent="0.2"/>
    <row r="553" s="217" customFormat="1" x14ac:dyDescent="0.2"/>
    <row r="554" s="217" customFormat="1" x14ac:dyDescent="0.2"/>
    <row r="555" s="217" customFormat="1" x14ac:dyDescent="0.2"/>
    <row r="556" s="217" customFormat="1" x14ac:dyDescent="0.2"/>
    <row r="557" s="217" customFormat="1" x14ac:dyDescent="0.2"/>
    <row r="558" s="217" customFormat="1" x14ac:dyDescent="0.2"/>
    <row r="559" s="217" customFormat="1" x14ac:dyDescent="0.2"/>
    <row r="560" s="217" customFormat="1" x14ac:dyDescent="0.2"/>
    <row r="561" s="217" customFormat="1" x14ac:dyDescent="0.2"/>
    <row r="562" s="217" customFormat="1" x14ac:dyDescent="0.2"/>
    <row r="563" s="217" customFormat="1" x14ac:dyDescent="0.2"/>
    <row r="564" s="217" customFormat="1" x14ac:dyDescent="0.2"/>
    <row r="565" s="217" customFormat="1" x14ac:dyDescent="0.2"/>
    <row r="566" s="217" customFormat="1" x14ac:dyDescent="0.2"/>
    <row r="567" s="217" customFormat="1" x14ac:dyDescent="0.2"/>
    <row r="568" s="217" customFormat="1" x14ac:dyDescent="0.2"/>
    <row r="569" s="217" customFormat="1" x14ac:dyDescent="0.2"/>
    <row r="570" s="217" customFormat="1" x14ac:dyDescent="0.2"/>
    <row r="571" s="217" customFormat="1" x14ac:dyDescent="0.2"/>
    <row r="572" s="217" customFormat="1" x14ac:dyDescent="0.2"/>
    <row r="573" s="217" customFormat="1" x14ac:dyDescent="0.2"/>
    <row r="574" s="217" customFormat="1" x14ac:dyDescent="0.2"/>
    <row r="575" s="217" customFormat="1" x14ac:dyDescent="0.2"/>
    <row r="576" s="217" customFormat="1" x14ac:dyDescent="0.2"/>
    <row r="577" s="217" customFormat="1" x14ac:dyDescent="0.2"/>
    <row r="578" s="217" customFormat="1" x14ac:dyDescent="0.2"/>
    <row r="579" s="217" customFormat="1" x14ac:dyDescent="0.2"/>
    <row r="580" s="217" customFormat="1" x14ac:dyDescent="0.2"/>
    <row r="581" s="217" customFormat="1" x14ac:dyDescent="0.2"/>
    <row r="582" s="217" customFormat="1" x14ac:dyDescent="0.2"/>
    <row r="583" s="217" customFormat="1" x14ac:dyDescent="0.2"/>
    <row r="584" s="217" customFormat="1" x14ac:dyDescent="0.2"/>
    <row r="585" s="217" customFormat="1" x14ac:dyDescent="0.2"/>
    <row r="586" s="217" customFormat="1" x14ac:dyDescent="0.2"/>
    <row r="587" s="217" customFormat="1" x14ac:dyDescent="0.2"/>
    <row r="588" s="217" customFormat="1" x14ac:dyDescent="0.2"/>
    <row r="589" s="217" customFormat="1" x14ac:dyDescent="0.2"/>
    <row r="590" s="217" customFormat="1" x14ac:dyDescent="0.2"/>
    <row r="591" s="217" customFormat="1" x14ac:dyDescent="0.2"/>
    <row r="592" s="217" customFormat="1" x14ac:dyDescent="0.2"/>
    <row r="593" s="217" customFormat="1" x14ac:dyDescent="0.2"/>
    <row r="594" s="217" customFormat="1" x14ac:dyDescent="0.2"/>
    <row r="595" s="217" customFormat="1" x14ac:dyDescent="0.2"/>
    <row r="596" s="217" customFormat="1" x14ac:dyDescent="0.2"/>
    <row r="597" s="217" customFormat="1" x14ac:dyDescent="0.2"/>
    <row r="598" s="217" customFormat="1" x14ac:dyDescent="0.2"/>
    <row r="599" s="217" customFormat="1" x14ac:dyDescent="0.2"/>
    <row r="600" s="217" customFormat="1" x14ac:dyDescent="0.2"/>
    <row r="601" s="217" customFormat="1" x14ac:dyDescent="0.2"/>
    <row r="602" s="217" customFormat="1" x14ac:dyDescent="0.2"/>
    <row r="603" s="217" customFormat="1" x14ac:dyDescent="0.2"/>
    <row r="604" s="217" customFormat="1" x14ac:dyDescent="0.2"/>
    <row r="605" s="217" customFormat="1" x14ac:dyDescent="0.2"/>
    <row r="606" s="217" customFormat="1" x14ac:dyDescent="0.2"/>
    <row r="607" s="217" customFormat="1" x14ac:dyDescent="0.2"/>
    <row r="608" s="217" customFormat="1" x14ac:dyDescent="0.2"/>
    <row r="609" s="217" customFormat="1" x14ac:dyDescent="0.2"/>
    <row r="610" s="217" customFormat="1" x14ac:dyDescent="0.2"/>
    <row r="611" s="217" customFormat="1" x14ac:dyDescent="0.2"/>
    <row r="612" s="217" customFormat="1" x14ac:dyDescent="0.2"/>
    <row r="613" s="217" customFormat="1" x14ac:dyDescent="0.2"/>
    <row r="614" s="217" customFormat="1" x14ac:dyDescent="0.2"/>
    <row r="615" s="217" customFormat="1" x14ac:dyDescent="0.2"/>
    <row r="616" s="217" customFormat="1" x14ac:dyDescent="0.2"/>
    <row r="617" s="217" customFormat="1" x14ac:dyDescent="0.2"/>
    <row r="618" s="217" customFormat="1" x14ac:dyDescent="0.2"/>
    <row r="619" s="217" customFormat="1" x14ac:dyDescent="0.2"/>
    <row r="620" s="217" customFormat="1" x14ac:dyDescent="0.2"/>
    <row r="621" s="217" customFormat="1" x14ac:dyDescent="0.2"/>
    <row r="622" s="217" customFormat="1" x14ac:dyDescent="0.2"/>
    <row r="623" s="217" customFormat="1" x14ac:dyDescent="0.2"/>
    <row r="624" s="217" customFormat="1" x14ac:dyDescent="0.2"/>
    <row r="625" s="217" customFormat="1" x14ac:dyDescent="0.2"/>
    <row r="626" s="217" customFormat="1" x14ac:dyDescent="0.2"/>
    <row r="627" s="217" customFormat="1" x14ac:dyDescent="0.2"/>
    <row r="628" s="217" customFormat="1" x14ac:dyDescent="0.2"/>
    <row r="629" s="217" customFormat="1" x14ac:dyDescent="0.2"/>
    <row r="630" s="217" customFormat="1" x14ac:dyDescent="0.2"/>
    <row r="631" s="217" customFormat="1" x14ac:dyDescent="0.2"/>
    <row r="632" s="217" customFormat="1" x14ac:dyDescent="0.2"/>
    <row r="633" s="217" customFormat="1" x14ac:dyDescent="0.2"/>
    <row r="634" s="217" customFormat="1" x14ac:dyDescent="0.2"/>
    <row r="635" s="217" customFormat="1" x14ac:dyDescent="0.2"/>
    <row r="636" s="217" customFormat="1" x14ac:dyDescent="0.2"/>
    <row r="637" s="217" customFormat="1" x14ac:dyDescent="0.2"/>
    <row r="638" s="217" customFormat="1" x14ac:dyDescent="0.2"/>
    <row r="639" s="217" customFormat="1" x14ac:dyDescent="0.2"/>
    <row r="640" s="217" customFormat="1" x14ac:dyDescent="0.2"/>
    <row r="641" s="217" customFormat="1" x14ac:dyDescent="0.2"/>
    <row r="642" s="217" customFormat="1" x14ac:dyDescent="0.2"/>
    <row r="643" s="217" customFormat="1" x14ac:dyDescent="0.2"/>
    <row r="644" s="217" customFormat="1" x14ac:dyDescent="0.2"/>
    <row r="645" s="217" customFormat="1" x14ac:dyDescent="0.2"/>
    <row r="646" s="217" customFormat="1" x14ac:dyDescent="0.2"/>
    <row r="647" s="217" customFormat="1" x14ac:dyDescent="0.2"/>
    <row r="648" s="217" customFormat="1" x14ac:dyDescent="0.2"/>
    <row r="649" s="217" customFormat="1" x14ac:dyDescent="0.2"/>
    <row r="650" s="217" customFormat="1" x14ac:dyDescent="0.2"/>
    <row r="651" s="217" customFormat="1" x14ac:dyDescent="0.2"/>
    <row r="652" s="217" customFormat="1" x14ac:dyDescent="0.2"/>
    <row r="653" s="217" customFormat="1" x14ac:dyDescent="0.2"/>
    <row r="654" s="217" customFormat="1" x14ac:dyDescent="0.2"/>
    <row r="655" s="217" customFormat="1" x14ac:dyDescent="0.2"/>
    <row r="656" s="217" customFormat="1" x14ac:dyDescent="0.2"/>
    <row r="657" s="217" customFormat="1" x14ac:dyDescent="0.2"/>
    <row r="658" s="217" customFormat="1" x14ac:dyDescent="0.2"/>
    <row r="659" s="217" customFormat="1" x14ac:dyDescent="0.2"/>
    <row r="660" s="217" customFormat="1" x14ac:dyDescent="0.2"/>
    <row r="661" s="217" customFormat="1" x14ac:dyDescent="0.2"/>
    <row r="662" s="217" customFormat="1" x14ac:dyDescent="0.2"/>
    <row r="663" s="217" customFormat="1" x14ac:dyDescent="0.2"/>
    <row r="664" s="217" customFormat="1" x14ac:dyDescent="0.2"/>
    <row r="665" s="217" customFormat="1" x14ac:dyDescent="0.2"/>
    <row r="666" s="217" customFormat="1" x14ac:dyDescent="0.2"/>
    <row r="667" s="217" customFormat="1" x14ac:dyDescent="0.2"/>
    <row r="668" s="217" customFormat="1" x14ac:dyDescent="0.2"/>
    <row r="669" s="217" customFormat="1" x14ac:dyDescent="0.2"/>
    <row r="670" s="217" customFormat="1" x14ac:dyDescent="0.2"/>
    <row r="671" s="217" customFormat="1" x14ac:dyDescent="0.2"/>
    <row r="672" s="217" customFormat="1" x14ac:dyDescent="0.2"/>
    <row r="673" s="217" customFormat="1" x14ac:dyDescent="0.2"/>
    <row r="674" s="217" customFormat="1" x14ac:dyDescent="0.2"/>
    <row r="675" s="217" customFormat="1" x14ac:dyDescent="0.2"/>
    <row r="676" s="217" customFormat="1" x14ac:dyDescent="0.2"/>
    <row r="677" s="217" customFormat="1" x14ac:dyDescent="0.2"/>
    <row r="678" s="217" customFormat="1" x14ac:dyDescent="0.2"/>
    <row r="679" s="217" customFormat="1" x14ac:dyDescent="0.2"/>
    <row r="680" s="217" customFormat="1" x14ac:dyDescent="0.2"/>
    <row r="681" s="217" customFormat="1" x14ac:dyDescent="0.2"/>
    <row r="682" s="217" customFormat="1" x14ac:dyDescent="0.2"/>
    <row r="683" s="217" customFormat="1" x14ac:dyDescent="0.2"/>
    <row r="684" s="217" customFormat="1" x14ac:dyDescent="0.2"/>
    <row r="685" s="217" customFormat="1" x14ac:dyDescent="0.2"/>
    <row r="686" s="217" customFormat="1" x14ac:dyDescent="0.2"/>
    <row r="687" s="217" customFormat="1" x14ac:dyDescent="0.2"/>
    <row r="688" s="217" customFormat="1" x14ac:dyDescent="0.2"/>
    <row r="689" s="217" customFormat="1" x14ac:dyDescent="0.2"/>
    <row r="690" s="217" customFormat="1" x14ac:dyDescent="0.2"/>
    <row r="691" s="217" customFormat="1" x14ac:dyDescent="0.2"/>
    <row r="692" s="217" customFormat="1" x14ac:dyDescent="0.2"/>
    <row r="693" s="217" customFormat="1" x14ac:dyDescent="0.2"/>
    <row r="694" s="217" customFormat="1" x14ac:dyDescent="0.2"/>
    <row r="695" s="217" customFormat="1" x14ac:dyDescent="0.2"/>
    <row r="696" s="217" customFormat="1" x14ac:dyDescent="0.2"/>
    <row r="697" s="217" customFormat="1" x14ac:dyDescent="0.2"/>
    <row r="698" s="217" customFormat="1" x14ac:dyDescent="0.2"/>
    <row r="699" s="217" customFormat="1" x14ac:dyDescent="0.2"/>
    <row r="700" s="217" customFormat="1" x14ac:dyDescent="0.2"/>
    <row r="701" s="217" customFormat="1" x14ac:dyDescent="0.2"/>
    <row r="702" s="217" customFormat="1" x14ac:dyDescent="0.2"/>
    <row r="703" s="217" customFormat="1" x14ac:dyDescent="0.2"/>
    <row r="704" s="217" customFormat="1" x14ac:dyDescent="0.2"/>
    <row r="705" s="217" customFormat="1" x14ac:dyDescent="0.2"/>
    <row r="706" s="217" customFormat="1" x14ac:dyDescent="0.2"/>
    <row r="707" s="217" customFormat="1" x14ac:dyDescent="0.2"/>
    <row r="708" s="217" customFormat="1" x14ac:dyDescent="0.2"/>
    <row r="709" s="217" customFormat="1" x14ac:dyDescent="0.2"/>
    <row r="710" s="217" customFormat="1" x14ac:dyDescent="0.2"/>
    <row r="711" s="217" customFormat="1" x14ac:dyDescent="0.2"/>
    <row r="712" s="217" customFormat="1" x14ac:dyDescent="0.2"/>
    <row r="713" s="217" customFormat="1" x14ac:dyDescent="0.2"/>
    <row r="714" s="217" customFormat="1" x14ac:dyDescent="0.2"/>
    <row r="715" s="217" customFormat="1" x14ac:dyDescent="0.2"/>
    <row r="716" s="217" customFormat="1" x14ac:dyDescent="0.2"/>
    <row r="717" s="217" customFormat="1" x14ac:dyDescent="0.2"/>
    <row r="718" s="217" customFormat="1" x14ac:dyDescent="0.2"/>
    <row r="719" s="217" customFormat="1" x14ac:dyDescent="0.2"/>
    <row r="720" s="217" customFormat="1" x14ac:dyDescent="0.2"/>
    <row r="721" s="217" customFormat="1" x14ac:dyDescent="0.2"/>
    <row r="722" s="217" customFormat="1" x14ac:dyDescent="0.2"/>
    <row r="723" s="217" customFormat="1" x14ac:dyDescent="0.2"/>
    <row r="724" s="217" customFormat="1" x14ac:dyDescent="0.2"/>
    <row r="725" s="217" customFormat="1" x14ac:dyDescent="0.2"/>
    <row r="726" s="217" customFormat="1" x14ac:dyDescent="0.2"/>
    <row r="727" s="217" customFormat="1" x14ac:dyDescent="0.2"/>
    <row r="728" s="217" customFormat="1" x14ac:dyDescent="0.2"/>
    <row r="729" s="217" customFormat="1" x14ac:dyDescent="0.2"/>
    <row r="730" s="217" customFormat="1" x14ac:dyDescent="0.2"/>
    <row r="731" s="217" customFormat="1" x14ac:dyDescent="0.2"/>
    <row r="732" s="217" customFormat="1" x14ac:dyDescent="0.2"/>
    <row r="733" s="217" customFormat="1" x14ac:dyDescent="0.2"/>
    <row r="734" s="217" customFormat="1" x14ac:dyDescent="0.2"/>
    <row r="735" s="217" customFormat="1" x14ac:dyDescent="0.2"/>
    <row r="736" s="217" customFormat="1" x14ac:dyDescent="0.2"/>
    <row r="737" s="217" customFormat="1" x14ac:dyDescent="0.2"/>
    <row r="738" s="217" customFormat="1" x14ac:dyDescent="0.2"/>
    <row r="739" s="217" customFormat="1" x14ac:dyDescent="0.2"/>
    <row r="740" s="217" customFormat="1" x14ac:dyDescent="0.2"/>
    <row r="741" s="217" customFormat="1" x14ac:dyDescent="0.2"/>
    <row r="742" s="217" customFormat="1" x14ac:dyDescent="0.2"/>
    <row r="743" s="217" customFormat="1" x14ac:dyDescent="0.2"/>
    <row r="744" s="217" customFormat="1" x14ac:dyDescent="0.2"/>
    <row r="745" s="217" customFormat="1" x14ac:dyDescent="0.2"/>
    <row r="746" s="217" customFormat="1" x14ac:dyDescent="0.2"/>
    <row r="747" s="217" customFormat="1" x14ac:dyDescent="0.2"/>
    <row r="748" s="217" customFormat="1" x14ac:dyDescent="0.2"/>
    <row r="749" s="217" customFormat="1" x14ac:dyDescent="0.2"/>
    <row r="750" s="217" customFormat="1" x14ac:dyDescent="0.2"/>
    <row r="751" s="217" customFormat="1" x14ac:dyDescent="0.2"/>
    <row r="752" s="217" customFormat="1" x14ac:dyDescent="0.2"/>
    <row r="753" s="217" customFormat="1" x14ac:dyDescent="0.2"/>
    <row r="754" s="217" customFormat="1" x14ac:dyDescent="0.2"/>
    <row r="755" s="217" customFormat="1" x14ac:dyDescent="0.2"/>
    <row r="756" s="217" customFormat="1" x14ac:dyDescent="0.2"/>
    <row r="757" s="217" customFormat="1" x14ac:dyDescent="0.2"/>
    <row r="758" s="217" customFormat="1" x14ac:dyDescent="0.2"/>
    <row r="759" s="217" customFormat="1" x14ac:dyDescent="0.2"/>
    <row r="760" s="217" customFormat="1" x14ac:dyDescent="0.2"/>
    <row r="761" s="217" customFormat="1" x14ac:dyDescent="0.2"/>
    <row r="762" s="217" customFormat="1" x14ac:dyDescent="0.2"/>
    <row r="763" s="217" customFormat="1" x14ac:dyDescent="0.2"/>
    <row r="764" s="217" customFormat="1" x14ac:dyDescent="0.2"/>
    <row r="765" s="217" customFormat="1" x14ac:dyDescent="0.2"/>
    <row r="766" s="217" customFormat="1" x14ac:dyDescent="0.2"/>
    <row r="767" s="217" customFormat="1" x14ac:dyDescent="0.2"/>
    <row r="768" s="217" customFormat="1" x14ac:dyDescent="0.2"/>
    <row r="769" s="217" customFormat="1" x14ac:dyDescent="0.2"/>
    <row r="770" s="217" customFormat="1" x14ac:dyDescent="0.2"/>
    <row r="771" s="217" customFormat="1" x14ac:dyDescent="0.2"/>
    <row r="772" s="217" customFormat="1" x14ac:dyDescent="0.2"/>
    <row r="773" s="217" customFormat="1" x14ac:dyDescent="0.2"/>
    <row r="774" s="217" customFormat="1" x14ac:dyDescent="0.2"/>
    <row r="775" s="217" customFormat="1" x14ac:dyDescent="0.2"/>
    <row r="776" s="217" customFormat="1" x14ac:dyDescent="0.2"/>
    <row r="777" s="217" customFormat="1" x14ac:dyDescent="0.2"/>
    <row r="778" s="217" customFormat="1" x14ac:dyDescent="0.2"/>
    <row r="779" s="217" customFormat="1" x14ac:dyDescent="0.2"/>
    <row r="780" s="217" customFormat="1" x14ac:dyDescent="0.2"/>
    <row r="781" s="217" customFormat="1" x14ac:dyDescent="0.2"/>
    <row r="782" s="217" customFormat="1" x14ac:dyDescent="0.2"/>
    <row r="783" s="217" customFormat="1" x14ac:dyDescent="0.2"/>
    <row r="784" s="217" customFormat="1" x14ac:dyDescent="0.2"/>
    <row r="785" s="217" customFormat="1" x14ac:dyDescent="0.2"/>
    <row r="786" s="217" customFormat="1" x14ac:dyDescent="0.2"/>
    <row r="787" s="217" customFormat="1" x14ac:dyDescent="0.2"/>
    <row r="788" s="217" customFormat="1" x14ac:dyDescent="0.2"/>
    <row r="789" s="217" customFormat="1" x14ac:dyDescent="0.2"/>
    <row r="790" s="217" customFormat="1" x14ac:dyDescent="0.2"/>
    <row r="791" s="217" customFormat="1" x14ac:dyDescent="0.2"/>
    <row r="792" s="217" customFormat="1" x14ac:dyDescent="0.2"/>
    <row r="793" s="217" customFormat="1" x14ac:dyDescent="0.2"/>
    <row r="794" s="217" customFormat="1" x14ac:dyDescent="0.2"/>
    <row r="795" s="217" customFormat="1" x14ac:dyDescent="0.2"/>
    <row r="796" s="217" customFormat="1" x14ac:dyDescent="0.2"/>
    <row r="797" s="217" customFormat="1" x14ac:dyDescent="0.2"/>
    <row r="798" s="217" customFormat="1" x14ac:dyDescent="0.2"/>
    <row r="799" s="217" customFormat="1" x14ac:dyDescent="0.2"/>
    <row r="800" s="217" customFormat="1" x14ac:dyDescent="0.2"/>
    <row r="801" s="217" customFormat="1" x14ac:dyDescent="0.2"/>
    <row r="802" s="217" customFormat="1" x14ac:dyDescent="0.2"/>
    <row r="803" s="217" customFormat="1" x14ac:dyDescent="0.2"/>
    <row r="804" s="217" customFormat="1" x14ac:dyDescent="0.2"/>
    <row r="805" s="217" customFormat="1" x14ac:dyDescent="0.2"/>
    <row r="806" s="217" customFormat="1" x14ac:dyDescent="0.2"/>
    <row r="807" s="217" customFormat="1" x14ac:dyDescent="0.2"/>
    <row r="808" s="217" customFormat="1" x14ac:dyDescent="0.2"/>
    <row r="809" s="217" customFormat="1" x14ac:dyDescent="0.2"/>
    <row r="810" s="217" customFormat="1" x14ac:dyDescent="0.2"/>
    <row r="811" s="217" customFormat="1" x14ac:dyDescent="0.2"/>
    <row r="812" s="217" customFormat="1" x14ac:dyDescent="0.2"/>
    <row r="813" s="217" customFormat="1" x14ac:dyDescent="0.2"/>
    <row r="814" s="217" customFormat="1" x14ac:dyDescent="0.2"/>
    <row r="815" s="217" customFormat="1" x14ac:dyDescent="0.2"/>
    <row r="816" s="217" customFormat="1" x14ac:dyDescent="0.2"/>
    <row r="817" s="217" customFormat="1" x14ac:dyDescent="0.2"/>
    <row r="818" s="217" customFormat="1" x14ac:dyDescent="0.2"/>
    <row r="819" s="217" customFormat="1" x14ac:dyDescent="0.2"/>
    <row r="820" s="217" customFormat="1" x14ac:dyDescent="0.2"/>
    <row r="821" s="217" customFormat="1" x14ac:dyDescent="0.2"/>
    <row r="822" s="217" customFormat="1" x14ac:dyDescent="0.2"/>
    <row r="823" s="217" customFormat="1" x14ac:dyDescent="0.2"/>
    <row r="824" s="217" customFormat="1" x14ac:dyDescent="0.2"/>
    <row r="825" s="217" customFormat="1" x14ac:dyDescent="0.2"/>
    <row r="826" s="217" customFormat="1" x14ac:dyDescent="0.2"/>
    <row r="827" s="217" customFormat="1" x14ac:dyDescent="0.2"/>
    <row r="828" s="217" customFormat="1" x14ac:dyDescent="0.2"/>
    <row r="829" s="217" customFormat="1" x14ac:dyDescent="0.2"/>
    <row r="830" s="217" customFormat="1" x14ac:dyDescent="0.2"/>
    <row r="831" s="217" customFormat="1" x14ac:dyDescent="0.2"/>
    <row r="832" s="217" customFormat="1" x14ac:dyDescent="0.2"/>
    <row r="833" s="217" customFormat="1" x14ac:dyDescent="0.2"/>
    <row r="834" s="217" customFormat="1" x14ac:dyDescent="0.2"/>
    <row r="835" s="217" customFormat="1" x14ac:dyDescent="0.2"/>
    <row r="836" s="217" customFormat="1" x14ac:dyDescent="0.2"/>
    <row r="837" s="217" customFormat="1" x14ac:dyDescent="0.2"/>
    <row r="838" s="217" customFormat="1" x14ac:dyDescent="0.2"/>
    <row r="839" s="217" customFormat="1" x14ac:dyDescent="0.2"/>
    <row r="840" s="217" customFormat="1" x14ac:dyDescent="0.2"/>
    <row r="841" s="217" customFormat="1" x14ac:dyDescent="0.2"/>
    <row r="842" s="217" customFormat="1" x14ac:dyDescent="0.2"/>
    <row r="843" s="217" customFormat="1" x14ac:dyDescent="0.2"/>
    <row r="844" s="217" customFormat="1" x14ac:dyDescent="0.2"/>
    <row r="845" s="217" customFormat="1" x14ac:dyDescent="0.2"/>
    <row r="846" s="217" customFormat="1" x14ac:dyDescent="0.2"/>
    <row r="847" s="217" customFormat="1" x14ac:dyDescent="0.2"/>
    <row r="848" s="217" customFormat="1" x14ac:dyDescent="0.2"/>
    <row r="849" s="217" customFormat="1" x14ac:dyDescent="0.2"/>
    <row r="850" s="217" customFormat="1" x14ac:dyDescent="0.2"/>
    <row r="851" s="217" customFormat="1" x14ac:dyDescent="0.2"/>
    <row r="852" s="217" customFormat="1" x14ac:dyDescent="0.2"/>
    <row r="853" s="217" customFormat="1" x14ac:dyDescent="0.2"/>
    <row r="854" s="217" customFormat="1" x14ac:dyDescent="0.2"/>
    <row r="855" s="217" customFormat="1" x14ac:dyDescent="0.2"/>
    <row r="856" s="217" customFormat="1" x14ac:dyDescent="0.2"/>
    <row r="857" s="217" customFormat="1" x14ac:dyDescent="0.2"/>
    <row r="858" s="217" customFormat="1" x14ac:dyDescent="0.2"/>
    <row r="859" s="217" customFormat="1" x14ac:dyDescent="0.2"/>
    <row r="860" s="217" customFormat="1" x14ac:dyDescent="0.2"/>
    <row r="861" s="217" customFormat="1" x14ac:dyDescent="0.2"/>
    <row r="862" s="217" customFormat="1" x14ac:dyDescent="0.2"/>
    <row r="863" s="217" customFormat="1" x14ac:dyDescent="0.2"/>
    <row r="864" s="217" customFormat="1" x14ac:dyDescent="0.2"/>
    <row r="865" s="217" customFormat="1" x14ac:dyDescent="0.2"/>
    <row r="866" s="217" customFormat="1" x14ac:dyDescent="0.2"/>
    <row r="867" s="217" customFormat="1" x14ac:dyDescent="0.2"/>
    <row r="868" s="217" customFormat="1" x14ac:dyDescent="0.2"/>
    <row r="869" s="217" customFormat="1" x14ac:dyDescent="0.2"/>
    <row r="870" s="217" customFormat="1" x14ac:dyDescent="0.2"/>
    <row r="871" s="217" customFormat="1" x14ac:dyDescent="0.2"/>
    <row r="872" s="217" customFormat="1" x14ac:dyDescent="0.2"/>
    <row r="873" s="217" customFormat="1" x14ac:dyDescent="0.2"/>
    <row r="874" s="217" customFormat="1" x14ac:dyDescent="0.2"/>
    <row r="875" s="217" customFormat="1" x14ac:dyDescent="0.2"/>
    <row r="876" s="217" customFormat="1" x14ac:dyDescent="0.2"/>
    <row r="877" s="217" customFormat="1" x14ac:dyDescent="0.2"/>
    <row r="878" s="217" customFormat="1" x14ac:dyDescent="0.2"/>
    <row r="879" s="217" customFormat="1" x14ac:dyDescent="0.2"/>
    <row r="880" s="217" customFormat="1" x14ac:dyDescent="0.2"/>
    <row r="881" s="217" customFormat="1" x14ac:dyDescent="0.2"/>
    <row r="882" s="217" customFormat="1" x14ac:dyDescent="0.2"/>
    <row r="883" s="217" customFormat="1" x14ac:dyDescent="0.2"/>
    <row r="884" s="217" customFormat="1" x14ac:dyDescent="0.2"/>
    <row r="885" s="217" customFormat="1" x14ac:dyDescent="0.2"/>
    <row r="886" s="217" customFormat="1" x14ac:dyDescent="0.2"/>
    <row r="887" s="217" customFormat="1" x14ac:dyDescent="0.2"/>
    <row r="888" s="217" customFormat="1" x14ac:dyDescent="0.2"/>
    <row r="889" s="217" customFormat="1" x14ac:dyDescent="0.2"/>
    <row r="890" s="217" customFormat="1" x14ac:dyDescent="0.2"/>
    <row r="891" s="217" customFormat="1" x14ac:dyDescent="0.2"/>
    <row r="892" s="217" customFormat="1" x14ac:dyDescent="0.2"/>
    <row r="893" s="217" customFormat="1" x14ac:dyDescent="0.2"/>
    <row r="894" s="217" customFormat="1" x14ac:dyDescent="0.2"/>
    <row r="895" s="217" customFormat="1" x14ac:dyDescent="0.2"/>
    <row r="896" s="217" customFormat="1" x14ac:dyDescent="0.2"/>
    <row r="897" s="217" customFormat="1" x14ac:dyDescent="0.2"/>
    <row r="898" s="217" customFormat="1" x14ac:dyDescent="0.2"/>
    <row r="899" s="217" customFormat="1" x14ac:dyDescent="0.2"/>
    <row r="900" s="217" customFormat="1" x14ac:dyDescent="0.2"/>
    <row r="901" s="217" customFormat="1" x14ac:dyDescent="0.2"/>
    <row r="902" s="217" customFormat="1" x14ac:dyDescent="0.2"/>
    <row r="903" s="217" customFormat="1" x14ac:dyDescent="0.2"/>
    <row r="904" s="217" customFormat="1" x14ac:dyDescent="0.2"/>
    <row r="905" s="217" customFormat="1" x14ac:dyDescent="0.2"/>
    <row r="906" s="217" customFormat="1" x14ac:dyDescent="0.2"/>
    <row r="907" s="217" customFormat="1" x14ac:dyDescent="0.2"/>
    <row r="908" s="217" customFormat="1" x14ac:dyDescent="0.2"/>
    <row r="909" s="217" customFormat="1" x14ac:dyDescent="0.2"/>
    <row r="910" s="217" customFormat="1" x14ac:dyDescent="0.2"/>
    <row r="911" s="217" customFormat="1" x14ac:dyDescent="0.2"/>
    <row r="912" s="217" customFormat="1" x14ac:dyDescent="0.2"/>
    <row r="913" s="217" customFormat="1" x14ac:dyDescent="0.2"/>
    <row r="914" s="217" customFormat="1" x14ac:dyDescent="0.2"/>
    <row r="915" s="217" customFormat="1" x14ac:dyDescent="0.2"/>
    <row r="916" s="217" customFormat="1" x14ac:dyDescent="0.2"/>
    <row r="917" s="217" customFormat="1" x14ac:dyDescent="0.2"/>
    <row r="918" s="217" customFormat="1" x14ac:dyDescent="0.2"/>
    <row r="919" s="217" customFormat="1" x14ac:dyDescent="0.2"/>
    <row r="920" s="217" customFormat="1" x14ac:dyDescent="0.2"/>
    <row r="921" s="217" customFormat="1" x14ac:dyDescent="0.2"/>
    <row r="922" s="217" customFormat="1" x14ac:dyDescent="0.2"/>
    <row r="923" s="217" customFormat="1" x14ac:dyDescent="0.2"/>
    <row r="924" s="217" customFormat="1" x14ac:dyDescent="0.2"/>
    <row r="925" s="217" customFormat="1" x14ac:dyDescent="0.2"/>
    <row r="926" s="217" customFormat="1" x14ac:dyDescent="0.2"/>
    <row r="927" s="217" customFormat="1" x14ac:dyDescent="0.2"/>
    <row r="928" s="217" customFormat="1" x14ac:dyDescent="0.2"/>
    <row r="929" s="217" customFormat="1" x14ac:dyDescent="0.2"/>
    <row r="930" s="217" customFormat="1" x14ac:dyDescent="0.2"/>
    <row r="931" s="217" customFormat="1" x14ac:dyDescent="0.2"/>
    <row r="932" s="217" customFormat="1" x14ac:dyDescent="0.2"/>
    <row r="933" s="217" customFormat="1" x14ac:dyDescent="0.2"/>
    <row r="934" s="217" customFormat="1" x14ac:dyDescent="0.2"/>
    <row r="935" s="217" customFormat="1" x14ac:dyDescent="0.2"/>
    <row r="936" s="217" customFormat="1" x14ac:dyDescent="0.2"/>
    <row r="937" s="217" customFormat="1" x14ac:dyDescent="0.2"/>
    <row r="938" s="217" customFormat="1" x14ac:dyDescent="0.2"/>
    <row r="939" s="217" customFormat="1" x14ac:dyDescent="0.2"/>
    <row r="940" s="217" customFormat="1" x14ac:dyDescent="0.2"/>
    <row r="941" s="217" customFormat="1" x14ac:dyDescent="0.2"/>
    <row r="942" s="217" customFormat="1" x14ac:dyDescent="0.2"/>
    <row r="943" s="217" customFormat="1" x14ac:dyDescent="0.2"/>
    <row r="944" s="217" customFormat="1" x14ac:dyDescent="0.2"/>
    <row r="945" s="217" customFormat="1" x14ac:dyDescent="0.2"/>
    <row r="946" s="217" customFormat="1" x14ac:dyDescent="0.2"/>
    <row r="947" s="217" customFormat="1" x14ac:dyDescent="0.2"/>
    <row r="948" s="217" customFormat="1" x14ac:dyDescent="0.2"/>
    <row r="949" s="217" customFormat="1" x14ac:dyDescent="0.2"/>
    <row r="950" s="217" customFormat="1" x14ac:dyDescent="0.2"/>
    <row r="951" s="217" customFormat="1" x14ac:dyDescent="0.2"/>
    <row r="952" s="217" customFormat="1" x14ac:dyDescent="0.2"/>
    <row r="953" s="217" customFormat="1" x14ac:dyDescent="0.2"/>
    <row r="954" s="217" customFormat="1" x14ac:dyDescent="0.2"/>
    <row r="955" s="217" customFormat="1" x14ac:dyDescent="0.2"/>
    <row r="956" s="217" customFormat="1" x14ac:dyDescent="0.2"/>
    <row r="957" s="217" customFormat="1" x14ac:dyDescent="0.2"/>
    <row r="958" s="217" customFormat="1" x14ac:dyDescent="0.2"/>
    <row r="959" s="217" customFormat="1" x14ac:dyDescent="0.2"/>
    <row r="960" s="217" customFormat="1" x14ac:dyDescent="0.2"/>
    <row r="961" s="217" customFormat="1" x14ac:dyDescent="0.2"/>
    <row r="962" s="217" customFormat="1" x14ac:dyDescent="0.2"/>
    <row r="963" s="217" customFormat="1" x14ac:dyDescent="0.2"/>
    <row r="964" s="217" customFormat="1" x14ac:dyDescent="0.2"/>
    <row r="965" s="217" customFormat="1" x14ac:dyDescent="0.2"/>
    <row r="966" s="217" customFormat="1" x14ac:dyDescent="0.2"/>
    <row r="967" s="217" customFormat="1" x14ac:dyDescent="0.2"/>
    <row r="968" s="217" customFormat="1" x14ac:dyDescent="0.2"/>
    <row r="969" s="217" customFormat="1" x14ac:dyDescent="0.2"/>
    <row r="970" s="217" customFormat="1" x14ac:dyDescent="0.2"/>
    <row r="971" s="217" customFormat="1" x14ac:dyDescent="0.2"/>
    <row r="972" s="217" customFormat="1" x14ac:dyDescent="0.2"/>
    <row r="973" s="217" customFormat="1" x14ac:dyDescent="0.2"/>
    <row r="974" s="217" customFormat="1" x14ac:dyDescent="0.2"/>
    <row r="975" s="217" customFormat="1" x14ac:dyDescent="0.2"/>
    <row r="976" s="217" customFormat="1" x14ac:dyDescent="0.2"/>
    <row r="977" s="217" customFormat="1" x14ac:dyDescent="0.2"/>
    <row r="978" s="217" customFormat="1" x14ac:dyDescent="0.2"/>
    <row r="979" s="217" customFormat="1" x14ac:dyDescent="0.2"/>
    <row r="980" s="217" customFormat="1" x14ac:dyDescent="0.2"/>
    <row r="981" s="217" customFormat="1" x14ac:dyDescent="0.2"/>
    <row r="982" s="217" customFormat="1" x14ac:dyDescent="0.2"/>
    <row r="983" s="217" customFormat="1" x14ac:dyDescent="0.2"/>
    <row r="984" s="217" customFormat="1" x14ac:dyDescent="0.2"/>
    <row r="985" s="217" customFormat="1" x14ac:dyDescent="0.2"/>
    <row r="986" s="217" customFormat="1" x14ac:dyDescent="0.2"/>
    <row r="987" s="217" customFormat="1" x14ac:dyDescent="0.2"/>
    <row r="988" s="217" customFormat="1" x14ac:dyDescent="0.2"/>
    <row r="989" s="217" customFormat="1" x14ac:dyDescent="0.2"/>
    <row r="990" s="217" customFormat="1" x14ac:dyDescent="0.2"/>
    <row r="991" s="217" customFormat="1" x14ac:dyDescent="0.2"/>
    <row r="992" s="217" customFormat="1" x14ac:dyDescent="0.2"/>
    <row r="993" s="217" customFormat="1" x14ac:dyDescent="0.2"/>
    <row r="994" s="217" customFormat="1" x14ac:dyDescent="0.2"/>
    <row r="995" s="217" customFormat="1" x14ac:dyDescent="0.2"/>
    <row r="996" s="217" customFormat="1" x14ac:dyDescent="0.2"/>
    <row r="997" s="217" customFormat="1" x14ac:dyDescent="0.2"/>
    <row r="998" s="217" customFormat="1" x14ac:dyDescent="0.2"/>
    <row r="999" s="217" customFormat="1" x14ac:dyDescent="0.2"/>
    <row r="1000" s="217" customFormat="1" x14ac:dyDescent="0.2"/>
    <row r="1001" s="217" customFormat="1" x14ac:dyDescent="0.2"/>
    <row r="1002" s="217" customFormat="1" x14ac:dyDescent="0.2"/>
    <row r="1003" s="217" customFormat="1" x14ac:dyDescent="0.2"/>
    <row r="1004" s="217" customFormat="1" x14ac:dyDescent="0.2"/>
    <row r="1005" s="217" customFormat="1" x14ac:dyDescent="0.2"/>
    <row r="1006" s="217" customFormat="1" x14ac:dyDescent="0.2"/>
    <row r="1007" s="217" customFormat="1" x14ac:dyDescent="0.2"/>
    <row r="1008" s="217" customFormat="1" x14ac:dyDescent="0.2"/>
    <row r="1009" s="217" customFormat="1" x14ac:dyDescent="0.2"/>
    <row r="1010" s="217" customFormat="1" x14ac:dyDescent="0.2"/>
    <row r="1011" s="217" customFormat="1" x14ac:dyDescent="0.2"/>
    <row r="1012" s="217" customFormat="1" x14ac:dyDescent="0.2"/>
    <row r="1013" s="217" customFormat="1" x14ac:dyDescent="0.2"/>
    <row r="1014" s="217" customFormat="1" x14ac:dyDescent="0.2"/>
    <row r="1015" s="217" customFormat="1" x14ac:dyDescent="0.2"/>
    <row r="1016" s="217" customFormat="1" x14ac:dyDescent="0.2"/>
    <row r="1017" s="217" customFormat="1" x14ac:dyDescent="0.2"/>
    <row r="1018" s="217" customFormat="1" x14ac:dyDescent="0.2"/>
    <row r="1019" s="217" customFormat="1" x14ac:dyDescent="0.2"/>
    <row r="1020" s="217" customFormat="1" x14ac:dyDescent="0.2"/>
    <row r="1021" s="217" customFormat="1" x14ac:dyDescent="0.2"/>
    <row r="1022" s="217" customFormat="1" x14ac:dyDescent="0.2"/>
    <row r="1023" s="217" customFormat="1" x14ac:dyDescent="0.2"/>
    <row r="1024" s="217" customFormat="1" x14ac:dyDescent="0.2"/>
    <row r="1025" s="217" customFormat="1" x14ac:dyDescent="0.2"/>
    <row r="1026" s="217" customFormat="1" x14ac:dyDescent="0.2"/>
    <row r="1027" s="217" customFormat="1" x14ac:dyDescent="0.2"/>
    <row r="1028" s="217" customFormat="1" x14ac:dyDescent="0.2"/>
    <row r="1029" s="217" customFormat="1" x14ac:dyDescent="0.2"/>
    <row r="1030" s="217" customFormat="1" x14ac:dyDescent="0.2"/>
    <row r="1031" s="217" customFormat="1" x14ac:dyDescent="0.2"/>
    <row r="1032" s="217" customFormat="1" x14ac:dyDescent="0.2"/>
    <row r="1033" s="217" customFormat="1" x14ac:dyDescent="0.2"/>
    <row r="1034" s="217" customFormat="1" x14ac:dyDescent="0.2"/>
    <row r="1035" s="217" customFormat="1" x14ac:dyDescent="0.2"/>
    <row r="1036" s="217" customFormat="1" x14ac:dyDescent="0.2"/>
    <row r="1037" s="217" customFormat="1" x14ac:dyDescent="0.2"/>
    <row r="1038" s="217" customFormat="1" x14ac:dyDescent="0.2"/>
    <row r="1039" s="217" customFormat="1" x14ac:dyDescent="0.2"/>
    <row r="1040" s="217" customFormat="1" x14ac:dyDescent="0.2"/>
    <row r="1041" s="217" customFormat="1" x14ac:dyDescent="0.2"/>
    <row r="1042" s="217" customFormat="1" x14ac:dyDescent="0.2"/>
    <row r="1043" s="217" customFormat="1" x14ac:dyDescent="0.2"/>
    <row r="1044" s="217" customFormat="1" x14ac:dyDescent="0.2"/>
    <row r="1045" s="217" customFormat="1" x14ac:dyDescent="0.2"/>
    <row r="1046" s="217" customFormat="1" x14ac:dyDescent="0.2"/>
    <row r="1047" s="217" customFormat="1" x14ac:dyDescent="0.2"/>
    <row r="1048" s="217" customFormat="1" x14ac:dyDescent="0.2"/>
    <row r="1049" s="217" customFormat="1" x14ac:dyDescent="0.2"/>
    <row r="1050" s="217" customFormat="1" x14ac:dyDescent="0.2"/>
    <row r="1051" s="217" customFormat="1" x14ac:dyDescent="0.2"/>
    <row r="1052" s="217" customFormat="1" x14ac:dyDescent="0.2"/>
    <row r="1053" s="217" customFormat="1" x14ac:dyDescent="0.2"/>
    <row r="1054" s="217" customFormat="1" x14ac:dyDescent="0.2"/>
    <row r="1055" s="217" customFormat="1" x14ac:dyDescent="0.2"/>
    <row r="1056" s="217" customFormat="1" x14ac:dyDescent="0.2"/>
    <row r="1057" s="217" customFormat="1" x14ac:dyDescent="0.2"/>
    <row r="1058" s="217" customFormat="1" x14ac:dyDescent="0.2"/>
    <row r="1059" s="217" customFormat="1" x14ac:dyDescent="0.2"/>
    <row r="1060" s="217" customFormat="1" x14ac:dyDescent="0.2"/>
    <row r="1061" s="217" customFormat="1" x14ac:dyDescent="0.2"/>
    <row r="1062" s="217" customFormat="1" x14ac:dyDescent="0.2"/>
    <row r="1063" s="217" customFormat="1" x14ac:dyDescent="0.2"/>
    <row r="1064" s="217" customFormat="1" x14ac:dyDescent="0.2"/>
    <row r="1065" s="217" customFormat="1" x14ac:dyDescent="0.2"/>
    <row r="1066" s="217" customFormat="1" x14ac:dyDescent="0.2"/>
    <row r="1067" s="217" customFormat="1" x14ac:dyDescent="0.2"/>
    <row r="1068" s="217" customFormat="1" x14ac:dyDescent="0.2"/>
    <row r="1069" s="217" customFormat="1" x14ac:dyDescent="0.2"/>
    <row r="1070" s="217" customFormat="1" x14ac:dyDescent="0.2"/>
    <row r="1071" s="217" customFormat="1" x14ac:dyDescent="0.2"/>
    <row r="1072" s="217" customFormat="1" x14ac:dyDescent="0.2"/>
    <row r="1073" s="217" customFormat="1" x14ac:dyDescent="0.2"/>
    <row r="1074" s="217" customFormat="1" x14ac:dyDescent="0.2"/>
    <row r="1075" s="217" customFormat="1" x14ac:dyDescent="0.2"/>
    <row r="1076" s="217" customFormat="1" x14ac:dyDescent="0.2"/>
    <row r="1077" s="217" customFormat="1" x14ac:dyDescent="0.2"/>
    <row r="1078" s="217" customFormat="1" x14ac:dyDescent="0.2"/>
    <row r="1079" s="217" customFormat="1" x14ac:dyDescent="0.2"/>
    <row r="1080" s="217" customFormat="1" x14ac:dyDescent="0.2"/>
    <row r="1081" s="217" customFormat="1" x14ac:dyDescent="0.2"/>
    <row r="1082" s="217" customFormat="1" x14ac:dyDescent="0.2"/>
    <row r="1083" s="217" customFormat="1" x14ac:dyDescent="0.2"/>
    <row r="1084" s="217" customFormat="1" x14ac:dyDescent="0.2"/>
    <row r="1085" s="217" customFormat="1" x14ac:dyDescent="0.2"/>
    <row r="1086" s="217" customFormat="1" x14ac:dyDescent="0.2"/>
    <row r="1087" s="217" customFormat="1" x14ac:dyDescent="0.2"/>
    <row r="1088" s="217" customFormat="1" x14ac:dyDescent="0.2"/>
    <row r="1089" s="217" customFormat="1" x14ac:dyDescent="0.2"/>
    <row r="1090" s="217" customFormat="1" x14ac:dyDescent="0.2"/>
    <row r="1091" s="217" customFormat="1" x14ac:dyDescent="0.2"/>
    <row r="1092" s="217" customFormat="1" x14ac:dyDescent="0.2"/>
    <row r="1093" s="217" customFormat="1" x14ac:dyDescent="0.2"/>
    <row r="1094" s="217" customFormat="1" x14ac:dyDescent="0.2"/>
    <row r="1095" s="217" customFormat="1" x14ac:dyDescent="0.2"/>
    <row r="1096" s="217" customFormat="1" x14ac:dyDescent="0.2"/>
    <row r="1097" s="217" customFormat="1" x14ac:dyDescent="0.2"/>
    <row r="1098" s="217" customFormat="1" x14ac:dyDescent="0.2"/>
    <row r="1099" s="217" customFormat="1" x14ac:dyDescent="0.2"/>
    <row r="1100" s="217" customFormat="1" x14ac:dyDescent="0.2"/>
    <row r="1101" s="217" customFormat="1" x14ac:dyDescent="0.2"/>
    <row r="1102" s="217" customFormat="1" x14ac:dyDescent="0.2"/>
    <row r="1103" s="217" customFormat="1" x14ac:dyDescent="0.2"/>
    <row r="1104" s="217" customFormat="1" x14ac:dyDescent="0.2"/>
    <row r="1105" s="217" customFormat="1" x14ac:dyDescent="0.2"/>
    <row r="1106" s="217" customFormat="1" x14ac:dyDescent="0.2"/>
    <row r="1107" s="217" customFormat="1" x14ac:dyDescent="0.2"/>
    <row r="1108" s="217" customFormat="1" x14ac:dyDescent="0.2"/>
    <row r="1109" s="217" customFormat="1" x14ac:dyDescent="0.2"/>
    <row r="1110" s="217" customFormat="1" x14ac:dyDescent="0.2"/>
    <row r="1111" s="217" customFormat="1" x14ac:dyDescent="0.2"/>
    <row r="1112" s="217" customFormat="1" x14ac:dyDescent="0.2"/>
    <row r="1113" s="217" customFormat="1" x14ac:dyDescent="0.2"/>
    <row r="1114" s="217" customFormat="1" x14ac:dyDescent="0.2"/>
    <row r="1115" s="217" customFormat="1" x14ac:dyDescent="0.2"/>
    <row r="1116" s="217" customFormat="1" x14ac:dyDescent="0.2"/>
    <row r="1117" s="217" customFormat="1" x14ac:dyDescent="0.2"/>
    <row r="1118" s="217" customFormat="1" x14ac:dyDescent="0.2"/>
    <row r="1119" s="217" customFormat="1" x14ac:dyDescent="0.2"/>
    <row r="1120" s="217" customFormat="1" x14ac:dyDescent="0.2"/>
    <row r="1121" s="217" customFormat="1" x14ac:dyDescent="0.2"/>
    <row r="1122" s="217" customFormat="1" x14ac:dyDescent="0.2"/>
    <row r="1123" s="217" customFormat="1" x14ac:dyDescent="0.2"/>
    <row r="1124" s="217" customFormat="1" x14ac:dyDescent="0.2"/>
    <row r="1125" s="217" customFormat="1" x14ac:dyDescent="0.2"/>
    <row r="1126" s="217" customFormat="1" x14ac:dyDescent="0.2"/>
    <row r="1127" s="217" customFormat="1" x14ac:dyDescent="0.2"/>
    <row r="1128" s="217" customFormat="1" x14ac:dyDescent="0.2"/>
    <row r="1129" s="217" customFormat="1" x14ac:dyDescent="0.2"/>
    <row r="1130" s="217" customFormat="1" x14ac:dyDescent="0.2"/>
    <row r="1131" s="217" customFormat="1" x14ac:dyDescent="0.2"/>
    <row r="1132" s="217" customFormat="1" x14ac:dyDescent="0.2"/>
    <row r="1133" s="217" customFormat="1" x14ac:dyDescent="0.2"/>
    <row r="1134" s="217" customFormat="1" x14ac:dyDescent="0.2"/>
    <row r="1135" s="217" customFormat="1" x14ac:dyDescent="0.2"/>
    <row r="1136" s="217" customFormat="1" x14ac:dyDescent="0.2"/>
    <row r="1137" s="217" customFormat="1" x14ac:dyDescent="0.2"/>
    <row r="1138" s="217" customFormat="1" x14ac:dyDescent="0.2"/>
    <row r="1139" s="217" customFormat="1" x14ac:dyDescent="0.2"/>
    <row r="1140" s="217" customFormat="1" x14ac:dyDescent="0.2"/>
    <row r="1141" s="217" customFormat="1" x14ac:dyDescent="0.2"/>
    <row r="1142" s="217" customFormat="1" x14ac:dyDescent="0.2"/>
    <row r="1143" s="217" customFormat="1" x14ac:dyDescent="0.2"/>
    <row r="1144" s="217" customFormat="1" x14ac:dyDescent="0.2"/>
    <row r="1145" s="217" customFormat="1" x14ac:dyDescent="0.2"/>
    <row r="1146" s="217" customFormat="1" x14ac:dyDescent="0.2"/>
    <row r="1147" s="217" customFormat="1" x14ac:dyDescent="0.2"/>
    <row r="1148" s="217" customFormat="1" x14ac:dyDescent="0.2"/>
    <row r="1149" s="217" customFormat="1" x14ac:dyDescent="0.2"/>
    <row r="1150" s="217" customFormat="1" x14ac:dyDescent="0.2"/>
    <row r="1151" s="217" customFormat="1" x14ac:dyDescent="0.2"/>
    <row r="1152" s="217" customFormat="1" x14ac:dyDescent="0.2"/>
    <row r="1153" s="217" customFormat="1" x14ac:dyDescent="0.2"/>
    <row r="1154" s="217" customFormat="1" x14ac:dyDescent="0.2"/>
    <row r="1155" s="217" customFormat="1" x14ac:dyDescent="0.2"/>
    <row r="1156" s="217" customFormat="1" x14ac:dyDescent="0.2"/>
    <row r="1157" s="217" customFormat="1" x14ac:dyDescent="0.2"/>
    <row r="1158" s="217" customFormat="1" x14ac:dyDescent="0.2"/>
    <row r="1159" s="217" customFormat="1" x14ac:dyDescent="0.2"/>
    <row r="1160" s="217" customFormat="1" x14ac:dyDescent="0.2"/>
    <row r="1161" s="217" customFormat="1" x14ac:dyDescent="0.2"/>
    <row r="1162" s="217" customFormat="1" x14ac:dyDescent="0.2"/>
    <row r="1163" s="217" customFormat="1" x14ac:dyDescent="0.2"/>
    <row r="1164" s="217" customFormat="1" x14ac:dyDescent="0.2"/>
    <row r="1165" s="217" customFormat="1" x14ac:dyDescent="0.2"/>
    <row r="1166" s="217" customFormat="1" x14ac:dyDescent="0.2"/>
    <row r="1167" s="217" customFormat="1" x14ac:dyDescent="0.2"/>
    <row r="1168" s="217" customFormat="1" x14ac:dyDescent="0.2"/>
    <row r="1169" s="217" customFormat="1" x14ac:dyDescent="0.2"/>
    <row r="1170" s="217" customFormat="1" x14ac:dyDescent="0.2"/>
    <row r="1171" s="217" customFormat="1" x14ac:dyDescent="0.2"/>
    <row r="1172" s="217" customFormat="1" x14ac:dyDescent="0.2"/>
    <row r="1173" s="217" customFormat="1" x14ac:dyDescent="0.2"/>
    <row r="1174" s="217" customFormat="1" x14ac:dyDescent="0.2"/>
    <row r="1175" s="217" customFormat="1" x14ac:dyDescent="0.2"/>
    <row r="1176" s="217" customFormat="1" x14ac:dyDescent="0.2"/>
    <row r="1177" s="217" customFormat="1" x14ac:dyDescent="0.2"/>
    <row r="1178" s="217" customFormat="1" x14ac:dyDescent="0.2"/>
    <row r="1179" s="217" customFormat="1" x14ac:dyDescent="0.2"/>
    <row r="1180" s="217" customFormat="1" x14ac:dyDescent="0.2"/>
    <row r="1181" s="217" customFormat="1" x14ac:dyDescent="0.2"/>
    <row r="1182" s="217" customFormat="1" x14ac:dyDescent="0.2"/>
    <row r="1183" s="217" customFormat="1" x14ac:dyDescent="0.2"/>
    <row r="1184" s="217" customFormat="1" x14ac:dyDescent="0.2"/>
    <row r="1185" s="217" customFormat="1" x14ac:dyDescent="0.2"/>
    <row r="1186" s="217" customFormat="1" x14ac:dyDescent="0.2"/>
    <row r="1187" s="217" customFormat="1" x14ac:dyDescent="0.2"/>
    <row r="1188" s="217" customFormat="1" x14ac:dyDescent="0.2"/>
    <row r="1189" s="217" customFormat="1" x14ac:dyDescent="0.2"/>
    <row r="1190" s="217" customFormat="1" x14ac:dyDescent="0.2"/>
    <row r="1191" s="217" customFormat="1" x14ac:dyDescent="0.2"/>
    <row r="1192" s="217" customFormat="1" x14ac:dyDescent="0.2"/>
    <row r="1193" s="217" customFormat="1" x14ac:dyDescent="0.2"/>
    <row r="1194" s="217" customFormat="1" x14ac:dyDescent="0.2"/>
    <row r="1195" s="217" customFormat="1" x14ac:dyDescent="0.2"/>
    <row r="1196" s="217" customFormat="1" x14ac:dyDescent="0.2"/>
    <row r="1197" s="217" customFormat="1" x14ac:dyDescent="0.2"/>
    <row r="1198" s="217" customFormat="1" x14ac:dyDescent="0.2"/>
    <row r="1199" s="217" customFormat="1" x14ac:dyDescent="0.2"/>
    <row r="1200" s="217" customFormat="1" x14ac:dyDescent="0.2"/>
    <row r="1201" s="217" customFormat="1" x14ac:dyDescent="0.2"/>
    <row r="1202" s="217" customFormat="1" x14ac:dyDescent="0.2"/>
    <row r="1203" s="217" customFormat="1" x14ac:dyDescent="0.2"/>
    <row r="1204" s="217" customFormat="1" x14ac:dyDescent="0.2"/>
    <row r="1205" s="217" customFormat="1" x14ac:dyDescent="0.2"/>
    <row r="1206" s="217" customFormat="1" x14ac:dyDescent="0.2"/>
    <row r="1207" s="217" customFormat="1" x14ac:dyDescent="0.2"/>
    <row r="1208" s="217" customFormat="1" x14ac:dyDescent="0.2"/>
    <row r="1209" s="217" customFormat="1" x14ac:dyDescent="0.2"/>
    <row r="1210" s="217" customFormat="1" x14ac:dyDescent="0.2"/>
    <row r="1211" s="217" customFormat="1" x14ac:dyDescent="0.2"/>
    <row r="1212" s="217" customFormat="1" x14ac:dyDescent="0.2"/>
    <row r="1213" s="217" customFormat="1" x14ac:dyDescent="0.2"/>
    <row r="1214" s="217" customFormat="1" x14ac:dyDescent="0.2"/>
    <row r="1215" s="217" customFormat="1" x14ac:dyDescent="0.2"/>
    <row r="1216" s="217" customFormat="1" x14ac:dyDescent="0.2"/>
    <row r="1217" s="217" customFormat="1" x14ac:dyDescent="0.2"/>
    <row r="1218" s="217" customFormat="1" x14ac:dyDescent="0.2"/>
    <row r="1219" s="217" customFormat="1" x14ac:dyDescent="0.2"/>
    <row r="1220" s="217" customFormat="1" x14ac:dyDescent="0.2"/>
    <row r="1221" s="217" customFormat="1" x14ac:dyDescent="0.2"/>
    <row r="1222" s="217" customFormat="1" x14ac:dyDescent="0.2"/>
    <row r="1223" s="217" customFormat="1" x14ac:dyDescent="0.2"/>
    <row r="1224" s="217" customFormat="1" x14ac:dyDescent="0.2"/>
    <row r="1225" s="217" customFormat="1" x14ac:dyDescent="0.2"/>
    <row r="1226" s="217" customFormat="1" x14ac:dyDescent="0.2"/>
    <row r="1227" s="217" customFormat="1" x14ac:dyDescent="0.2"/>
    <row r="1228" s="217" customFormat="1" x14ac:dyDescent="0.2"/>
    <row r="1229" s="217" customFormat="1" x14ac:dyDescent="0.2"/>
    <row r="1230" s="217" customFormat="1" x14ac:dyDescent="0.2"/>
    <row r="1231" s="217" customFormat="1" x14ac:dyDescent="0.2"/>
    <row r="1232" s="217" customFormat="1" x14ac:dyDescent="0.2"/>
    <row r="1233" s="217" customFormat="1" x14ac:dyDescent="0.2"/>
    <row r="1234" s="217" customFormat="1" x14ac:dyDescent="0.2"/>
    <row r="1235" s="217" customFormat="1" x14ac:dyDescent="0.2"/>
    <row r="1236" s="217" customFormat="1" x14ac:dyDescent="0.2"/>
    <row r="1237" s="217" customFormat="1" x14ac:dyDescent="0.2"/>
    <row r="1238" s="217" customFormat="1" x14ac:dyDescent="0.2"/>
    <row r="1239" s="217" customFormat="1" x14ac:dyDescent="0.2"/>
    <row r="1240" s="217" customFormat="1" x14ac:dyDescent="0.2"/>
    <row r="1241" s="217" customFormat="1" x14ac:dyDescent="0.2"/>
    <row r="1242" s="217" customFormat="1" x14ac:dyDescent="0.2"/>
    <row r="1243" s="217" customFormat="1" x14ac:dyDescent="0.2"/>
    <row r="1244" s="217" customFormat="1" x14ac:dyDescent="0.2"/>
    <row r="1245" s="217" customFormat="1" x14ac:dyDescent="0.2"/>
    <row r="1246" s="217" customFormat="1" x14ac:dyDescent="0.2"/>
    <row r="1247" s="217" customFormat="1" x14ac:dyDescent="0.2"/>
    <row r="1248" s="217" customFormat="1" x14ac:dyDescent="0.2"/>
    <row r="1249" s="217" customFormat="1" x14ac:dyDescent="0.2"/>
    <row r="1250" s="217" customFormat="1" x14ac:dyDescent="0.2"/>
    <row r="1251" s="217" customFormat="1" x14ac:dyDescent="0.2"/>
    <row r="1252" s="217" customFormat="1" x14ac:dyDescent="0.2"/>
    <row r="1253" s="217" customFormat="1" x14ac:dyDescent="0.2"/>
    <row r="1254" s="217" customFormat="1" x14ac:dyDescent="0.2"/>
    <row r="1255" s="217" customFormat="1" x14ac:dyDescent="0.2"/>
    <row r="1256" s="217" customFormat="1" x14ac:dyDescent="0.2"/>
    <row r="1257" s="217" customFormat="1" x14ac:dyDescent="0.2"/>
    <row r="1258" s="217" customFormat="1" x14ac:dyDescent="0.2"/>
    <row r="1259" s="217" customFormat="1" x14ac:dyDescent="0.2"/>
    <row r="1260" s="217" customFormat="1" x14ac:dyDescent="0.2"/>
    <row r="1261" s="217" customFormat="1" x14ac:dyDescent="0.2"/>
    <row r="1262" s="217" customFormat="1" x14ac:dyDescent="0.2"/>
    <row r="1263" s="217" customFormat="1" x14ac:dyDescent="0.2"/>
    <row r="1264" s="217" customFormat="1" x14ac:dyDescent="0.2"/>
    <row r="1265" s="217" customFormat="1" x14ac:dyDescent="0.2"/>
    <row r="1266" s="217" customFormat="1" x14ac:dyDescent="0.2"/>
    <row r="1267" s="217" customFormat="1" x14ac:dyDescent="0.2"/>
    <row r="1268" s="217" customFormat="1" x14ac:dyDescent="0.2"/>
    <row r="1269" s="217" customFormat="1" x14ac:dyDescent="0.2"/>
    <row r="1270" s="217" customFormat="1" x14ac:dyDescent="0.2"/>
    <row r="1271" s="217" customFormat="1" x14ac:dyDescent="0.2"/>
    <row r="1272" s="217" customFormat="1" x14ac:dyDescent="0.2"/>
    <row r="1273" s="217" customFormat="1" x14ac:dyDescent="0.2"/>
    <row r="1274" s="217" customFormat="1" x14ac:dyDescent="0.2"/>
    <row r="1275" s="217" customFormat="1" x14ac:dyDescent="0.2"/>
    <row r="1276" s="217" customFormat="1" x14ac:dyDescent="0.2"/>
    <row r="1277" s="217" customFormat="1" x14ac:dyDescent="0.2"/>
    <row r="1278" s="217" customFormat="1" x14ac:dyDescent="0.2"/>
    <row r="1279" s="217" customFormat="1" x14ac:dyDescent="0.2"/>
    <row r="1280" s="217" customFormat="1" x14ac:dyDescent="0.2"/>
    <row r="1281" s="217" customFormat="1" x14ac:dyDescent="0.2"/>
    <row r="1282" s="217" customFormat="1" x14ac:dyDescent="0.2"/>
    <row r="1283" s="217" customFormat="1" x14ac:dyDescent="0.2"/>
    <row r="1284" s="217" customFormat="1" x14ac:dyDescent="0.2"/>
    <row r="1285" s="217" customFormat="1" x14ac:dyDescent="0.2"/>
    <row r="1286" s="217" customFormat="1" x14ac:dyDescent="0.2"/>
    <row r="1287" s="217" customFormat="1" x14ac:dyDescent="0.2"/>
    <row r="1288" s="217" customFormat="1" x14ac:dyDescent="0.2"/>
    <row r="1289" s="217" customFormat="1" x14ac:dyDescent="0.2"/>
    <row r="1290" s="217" customFormat="1" x14ac:dyDescent="0.2"/>
    <row r="1291" s="217" customFormat="1" x14ac:dyDescent="0.2"/>
    <row r="1292" s="217" customFormat="1" x14ac:dyDescent="0.2"/>
    <row r="1293" s="217" customFormat="1" x14ac:dyDescent="0.2"/>
    <row r="1294" s="217" customFormat="1" x14ac:dyDescent="0.2"/>
    <row r="1295" s="217" customFormat="1" x14ac:dyDescent="0.2"/>
    <row r="1296" s="217" customFormat="1" x14ac:dyDescent="0.2"/>
    <row r="1297" s="217" customFormat="1" x14ac:dyDescent="0.2"/>
    <row r="1298" s="217" customFormat="1" x14ac:dyDescent="0.2"/>
    <row r="1299" s="217" customFormat="1" x14ac:dyDescent="0.2"/>
    <row r="1300" s="217" customFormat="1" x14ac:dyDescent="0.2"/>
    <row r="1301" s="217" customFormat="1" x14ac:dyDescent="0.2"/>
    <row r="1302" s="217" customFormat="1" x14ac:dyDescent="0.2"/>
    <row r="1303" s="217" customFormat="1" x14ac:dyDescent="0.2"/>
    <row r="1304" s="217" customFormat="1" x14ac:dyDescent="0.2"/>
    <row r="1305" s="217" customFormat="1" x14ac:dyDescent="0.2"/>
    <row r="1306" s="217" customFormat="1" x14ac:dyDescent="0.2"/>
    <row r="1307" s="217" customFormat="1" x14ac:dyDescent="0.2"/>
    <row r="1308" s="217" customFormat="1" x14ac:dyDescent="0.2"/>
    <row r="1309" s="217" customFormat="1" x14ac:dyDescent="0.2"/>
    <row r="1310" s="217" customFormat="1" x14ac:dyDescent="0.2"/>
    <row r="1311" s="217" customFormat="1" x14ac:dyDescent="0.2"/>
    <row r="1312" s="217" customFormat="1" x14ac:dyDescent="0.2"/>
    <row r="1313" s="217" customFormat="1" x14ac:dyDescent="0.2"/>
    <row r="1314" s="217" customFormat="1" x14ac:dyDescent="0.2"/>
    <row r="1315" s="217" customFormat="1" x14ac:dyDescent="0.2"/>
    <row r="1316" s="217" customFormat="1" x14ac:dyDescent="0.2"/>
    <row r="1317" s="217" customFormat="1" x14ac:dyDescent="0.2"/>
    <row r="1318" s="217" customFormat="1" x14ac:dyDescent="0.2"/>
    <row r="1319" s="217" customFormat="1" x14ac:dyDescent="0.2"/>
    <row r="1320" s="217" customFormat="1" x14ac:dyDescent="0.2"/>
    <row r="1321" s="217" customFormat="1" x14ac:dyDescent="0.2"/>
    <row r="1322" s="217" customFormat="1" x14ac:dyDescent="0.2"/>
    <row r="1323" s="217" customFormat="1" x14ac:dyDescent="0.2"/>
    <row r="1324" s="217" customFormat="1" x14ac:dyDescent="0.2"/>
    <row r="1325" s="217" customFormat="1" x14ac:dyDescent="0.2"/>
    <row r="1326" s="217" customFormat="1" x14ac:dyDescent="0.2"/>
    <row r="1327" s="217" customFormat="1" x14ac:dyDescent="0.2"/>
    <row r="1328" s="217" customFormat="1" x14ac:dyDescent="0.2"/>
    <row r="1329" s="217" customFormat="1" x14ac:dyDescent="0.2"/>
    <row r="1330" s="217" customFormat="1" x14ac:dyDescent="0.2"/>
    <row r="1331" s="217" customFormat="1" x14ac:dyDescent="0.2"/>
    <row r="1332" s="217" customFormat="1" x14ac:dyDescent="0.2"/>
    <row r="1333" s="217" customFormat="1" x14ac:dyDescent="0.2"/>
    <row r="1334" s="217" customFormat="1" x14ac:dyDescent="0.2"/>
    <row r="1335" s="217" customFormat="1" x14ac:dyDescent="0.2"/>
    <row r="1336" s="217" customFormat="1" x14ac:dyDescent="0.2"/>
    <row r="1337" s="217" customFormat="1" x14ac:dyDescent="0.2"/>
    <row r="1338" s="217" customFormat="1" x14ac:dyDescent="0.2"/>
    <row r="1339" s="217" customFormat="1" x14ac:dyDescent="0.2"/>
    <row r="1340" s="217" customFormat="1" x14ac:dyDescent="0.2"/>
    <row r="1341" s="217" customFormat="1" x14ac:dyDescent="0.2"/>
    <row r="1342" s="217" customFormat="1" x14ac:dyDescent="0.2"/>
    <row r="1343" s="217" customFormat="1" x14ac:dyDescent="0.2"/>
    <row r="1344" s="217" customFormat="1" x14ac:dyDescent="0.2"/>
    <row r="1345" s="217" customFormat="1" x14ac:dyDescent="0.2"/>
    <row r="1346" s="217" customFormat="1" x14ac:dyDescent="0.2"/>
    <row r="1347" s="217" customFormat="1" x14ac:dyDescent="0.2"/>
    <row r="1348" s="217" customFormat="1" x14ac:dyDescent="0.2"/>
    <row r="1349" s="217" customFormat="1" x14ac:dyDescent="0.2"/>
    <row r="1350" s="217" customFormat="1" x14ac:dyDescent="0.2"/>
    <row r="1351" s="217" customFormat="1" x14ac:dyDescent="0.2"/>
    <row r="1352" s="217" customFormat="1" x14ac:dyDescent="0.2"/>
    <row r="1353" s="217" customFormat="1" x14ac:dyDescent="0.2"/>
    <row r="1354" s="217" customFormat="1" x14ac:dyDescent="0.2"/>
    <row r="1355" s="217" customFormat="1" x14ac:dyDescent="0.2"/>
    <row r="1356" s="217" customFormat="1" x14ac:dyDescent="0.2"/>
    <row r="1357" s="217" customFormat="1" x14ac:dyDescent="0.2"/>
    <row r="1358" s="217" customFormat="1" x14ac:dyDescent="0.2"/>
    <row r="1359" s="217" customFormat="1" x14ac:dyDescent="0.2"/>
    <row r="1360" s="217" customFormat="1" x14ac:dyDescent="0.2"/>
    <row r="1361" s="217" customFormat="1" x14ac:dyDescent="0.2"/>
    <row r="1362" s="217" customFormat="1" x14ac:dyDescent="0.2"/>
    <row r="1363" s="217" customFormat="1" x14ac:dyDescent="0.2"/>
    <row r="1364" s="217" customFormat="1" x14ac:dyDescent="0.2"/>
    <row r="1365" s="217" customFormat="1" x14ac:dyDescent="0.2"/>
    <row r="1366" s="217" customFormat="1" x14ac:dyDescent="0.2"/>
    <row r="1367" s="217" customFormat="1" x14ac:dyDescent="0.2"/>
    <row r="1368" s="217" customFormat="1" x14ac:dyDescent="0.2"/>
    <row r="1369" s="217" customFormat="1" x14ac:dyDescent="0.2"/>
    <row r="1370" s="217" customFormat="1" x14ac:dyDescent="0.2"/>
    <row r="1371" s="217" customFormat="1" x14ac:dyDescent="0.2"/>
    <row r="1372" s="217" customFormat="1" x14ac:dyDescent="0.2"/>
    <row r="1373" s="217" customFormat="1" x14ac:dyDescent="0.2"/>
    <row r="1374" s="217" customFormat="1" x14ac:dyDescent="0.2"/>
    <row r="1375" s="217" customFormat="1" x14ac:dyDescent="0.2"/>
    <row r="1376" s="217" customFormat="1" x14ac:dyDescent="0.2"/>
    <row r="1377" s="217" customFormat="1" x14ac:dyDescent="0.2"/>
    <row r="1378" s="217" customFormat="1" x14ac:dyDescent="0.2"/>
    <row r="1379" s="217" customFormat="1" x14ac:dyDescent="0.2"/>
    <row r="1380" s="217" customFormat="1" x14ac:dyDescent="0.2"/>
    <row r="1381" s="217" customFormat="1" x14ac:dyDescent="0.2"/>
    <row r="1382" s="217" customFormat="1" x14ac:dyDescent="0.2"/>
    <row r="1383" s="217" customFormat="1" x14ac:dyDescent="0.2"/>
    <row r="1384" s="217" customFormat="1" x14ac:dyDescent="0.2"/>
    <row r="1385" s="217" customFormat="1" x14ac:dyDescent="0.2"/>
    <row r="1386" s="217" customFormat="1" x14ac:dyDescent="0.2"/>
    <row r="1387" s="217" customFormat="1" x14ac:dyDescent="0.2"/>
    <row r="1388" s="217" customFormat="1" x14ac:dyDescent="0.2"/>
    <row r="1389" s="217" customFormat="1" x14ac:dyDescent="0.2"/>
    <row r="1390" s="217" customFormat="1" x14ac:dyDescent="0.2"/>
    <row r="1391" s="217" customFormat="1" x14ac:dyDescent="0.2"/>
    <row r="1392" s="217" customFormat="1" x14ac:dyDescent="0.2"/>
    <row r="1393" s="217" customFormat="1" x14ac:dyDescent="0.2"/>
    <row r="1394" s="217" customFormat="1" x14ac:dyDescent="0.2"/>
    <row r="1395" s="217" customFormat="1" x14ac:dyDescent="0.2"/>
    <row r="1396" s="217" customFormat="1" x14ac:dyDescent="0.2"/>
    <row r="1397" s="217" customFormat="1" x14ac:dyDescent="0.2"/>
    <row r="1398" s="217" customFormat="1" x14ac:dyDescent="0.2"/>
    <row r="1399" s="217" customFormat="1" x14ac:dyDescent="0.2"/>
    <row r="1400" s="217" customFormat="1" x14ac:dyDescent="0.2"/>
    <row r="1401" s="217" customFormat="1" x14ac:dyDescent="0.2"/>
    <row r="1402" s="217" customFormat="1" x14ac:dyDescent="0.2"/>
    <row r="1403" s="217" customFormat="1" x14ac:dyDescent="0.2"/>
    <row r="1404" s="217" customFormat="1" x14ac:dyDescent="0.2"/>
    <row r="1405" s="217" customFormat="1" x14ac:dyDescent="0.2"/>
    <row r="1406" s="217" customFormat="1" x14ac:dyDescent="0.2"/>
    <row r="1407" s="217" customFormat="1" x14ac:dyDescent="0.2"/>
    <row r="1408" s="217" customFormat="1" x14ac:dyDescent="0.2"/>
    <row r="1409" s="217" customFormat="1" x14ac:dyDescent="0.2"/>
    <row r="1410" s="217" customFormat="1" x14ac:dyDescent="0.2"/>
    <row r="1411" s="217" customFormat="1" x14ac:dyDescent="0.2"/>
    <row r="1412" s="217" customFormat="1" x14ac:dyDescent="0.2"/>
    <row r="1413" s="217" customFormat="1" x14ac:dyDescent="0.2"/>
    <row r="1414" s="217" customFormat="1" x14ac:dyDescent="0.2"/>
    <row r="1415" s="217" customFormat="1" x14ac:dyDescent="0.2"/>
    <row r="1416" s="217" customFormat="1" x14ac:dyDescent="0.2"/>
    <row r="1417" s="217" customFormat="1" x14ac:dyDescent="0.2"/>
    <row r="1418" s="217" customFormat="1" x14ac:dyDescent="0.2"/>
    <row r="1419" s="217" customFormat="1" x14ac:dyDescent="0.2"/>
    <row r="1420" s="217" customFormat="1" x14ac:dyDescent="0.2"/>
    <row r="1421" s="217" customFormat="1" x14ac:dyDescent="0.2"/>
    <row r="1422" s="217" customFormat="1" x14ac:dyDescent="0.2"/>
    <row r="1423" s="217" customFormat="1" x14ac:dyDescent="0.2"/>
    <row r="1424" s="217" customFormat="1" x14ac:dyDescent="0.2"/>
    <row r="1425" s="217" customFormat="1" x14ac:dyDescent="0.2"/>
    <row r="1426" s="217" customFormat="1" x14ac:dyDescent="0.2"/>
    <row r="1427" s="217" customFormat="1" x14ac:dyDescent="0.2"/>
    <row r="1428" s="217" customFormat="1" x14ac:dyDescent="0.2"/>
    <row r="1429" s="217" customFormat="1" x14ac:dyDescent="0.2"/>
    <row r="1430" s="217" customFormat="1" x14ac:dyDescent="0.2"/>
    <row r="1431" s="217" customFormat="1" x14ac:dyDescent="0.2"/>
    <row r="1432" s="217" customFormat="1" x14ac:dyDescent="0.2"/>
    <row r="1433" s="217" customFormat="1" x14ac:dyDescent="0.2"/>
    <row r="1434" s="217" customFormat="1" x14ac:dyDescent="0.2"/>
    <row r="1435" s="217" customFormat="1" x14ac:dyDescent="0.2"/>
    <row r="1436" s="217" customFormat="1" x14ac:dyDescent="0.2"/>
    <row r="1437" s="217" customFormat="1" x14ac:dyDescent="0.2"/>
    <row r="1438" s="217" customFormat="1" x14ac:dyDescent="0.2"/>
    <row r="1439" s="217" customFormat="1" x14ac:dyDescent="0.2"/>
    <row r="1440" s="217" customFormat="1" x14ac:dyDescent="0.2"/>
    <row r="1441" s="217" customFormat="1" x14ac:dyDescent="0.2"/>
    <row r="1442" s="217" customFormat="1" x14ac:dyDescent="0.2"/>
    <row r="1443" s="217" customFormat="1" x14ac:dyDescent="0.2"/>
    <row r="1444" s="217" customFormat="1" x14ac:dyDescent="0.2"/>
    <row r="1445" s="217" customFormat="1" x14ac:dyDescent="0.2"/>
    <row r="1446" s="217" customFormat="1" x14ac:dyDescent="0.2"/>
    <row r="1447" s="217" customFormat="1" x14ac:dyDescent="0.2"/>
    <row r="1448" s="217" customFormat="1" x14ac:dyDescent="0.2"/>
    <row r="1449" s="217" customFormat="1" x14ac:dyDescent="0.2"/>
    <row r="1450" s="217" customFormat="1" x14ac:dyDescent="0.2"/>
    <row r="1451" s="217" customFormat="1" x14ac:dyDescent="0.2"/>
    <row r="1452" s="217" customFormat="1" x14ac:dyDescent="0.2"/>
    <row r="1453" s="217" customFormat="1" x14ac:dyDescent="0.2"/>
    <row r="1454" s="217" customFormat="1" x14ac:dyDescent="0.2"/>
    <row r="1455" s="217" customFormat="1" x14ac:dyDescent="0.2"/>
    <row r="1456" s="217" customFormat="1" x14ac:dyDescent="0.2"/>
    <row r="1457" s="217" customFormat="1" x14ac:dyDescent="0.2"/>
    <row r="1458" s="217" customFormat="1" x14ac:dyDescent="0.2"/>
    <row r="1459" s="217" customFormat="1" x14ac:dyDescent="0.2"/>
    <row r="1460" s="217" customFormat="1" x14ac:dyDescent="0.2"/>
    <row r="1461" s="217" customFormat="1" x14ac:dyDescent="0.2"/>
    <row r="1462" s="217" customFormat="1" x14ac:dyDescent="0.2"/>
    <row r="1463" s="217" customFormat="1" x14ac:dyDescent="0.2"/>
    <row r="1464" s="217" customFormat="1" x14ac:dyDescent="0.2"/>
    <row r="1465" s="217" customFormat="1" x14ac:dyDescent="0.2"/>
    <row r="1466" s="217" customFormat="1" x14ac:dyDescent="0.2"/>
    <row r="1467" s="217" customFormat="1" x14ac:dyDescent="0.2"/>
    <row r="1468" s="217" customFormat="1" x14ac:dyDescent="0.2"/>
    <row r="1469" s="217" customFormat="1" x14ac:dyDescent="0.2"/>
    <row r="1470" s="217" customFormat="1" x14ac:dyDescent="0.2"/>
    <row r="1471" s="217" customFormat="1" x14ac:dyDescent="0.2"/>
    <row r="1472" s="217" customFormat="1" x14ac:dyDescent="0.2"/>
    <row r="1473" s="217" customFormat="1" x14ac:dyDescent="0.2"/>
    <row r="1474" s="217" customFormat="1" x14ac:dyDescent="0.2"/>
    <row r="1475" s="217" customFormat="1" x14ac:dyDescent="0.2"/>
    <row r="1476" s="217" customFormat="1" x14ac:dyDescent="0.2"/>
    <row r="1477" s="217" customFormat="1" x14ac:dyDescent="0.2"/>
    <row r="1478" s="217" customFormat="1" x14ac:dyDescent="0.2"/>
    <row r="1479" s="217" customFormat="1" x14ac:dyDescent="0.2"/>
    <row r="1480" s="217" customFormat="1" x14ac:dyDescent="0.2"/>
    <row r="1481" s="217" customFormat="1" x14ac:dyDescent="0.2"/>
    <row r="1482" s="217" customFormat="1" x14ac:dyDescent="0.2"/>
    <row r="1483" s="217" customFormat="1" x14ac:dyDescent="0.2"/>
    <row r="1484" s="217" customFormat="1" x14ac:dyDescent="0.2"/>
    <row r="1485" s="217" customFormat="1" x14ac:dyDescent="0.2"/>
    <row r="1486" s="217" customFormat="1" x14ac:dyDescent="0.2"/>
    <row r="1487" s="217" customFormat="1" x14ac:dyDescent="0.2"/>
    <row r="1488" s="217" customFormat="1" x14ac:dyDescent="0.2"/>
    <row r="1489" s="217" customFormat="1" x14ac:dyDescent="0.2"/>
    <row r="1490" s="217" customFormat="1" x14ac:dyDescent="0.2"/>
    <row r="1491" s="217" customFormat="1" x14ac:dyDescent="0.2"/>
    <row r="1492" s="217" customFormat="1" x14ac:dyDescent="0.2"/>
    <row r="1493" s="217" customFormat="1" x14ac:dyDescent="0.2"/>
    <row r="1494" s="217" customFormat="1" x14ac:dyDescent="0.2"/>
    <row r="1495" s="217" customFormat="1" x14ac:dyDescent="0.2"/>
    <row r="1496" s="217" customFormat="1" x14ac:dyDescent="0.2"/>
    <row r="1497" s="217" customFormat="1" x14ac:dyDescent="0.2"/>
    <row r="1498" s="217" customFormat="1" x14ac:dyDescent="0.2"/>
    <row r="1499" s="217" customFormat="1" x14ac:dyDescent="0.2"/>
    <row r="1500" s="217" customFormat="1" x14ac:dyDescent="0.2"/>
    <row r="1501" s="217" customFormat="1" x14ac:dyDescent="0.2"/>
    <row r="1502" s="217" customFormat="1" x14ac:dyDescent="0.2"/>
    <row r="1503" s="217" customFormat="1" x14ac:dyDescent="0.2"/>
    <row r="1504" s="217" customFormat="1" x14ac:dyDescent="0.2"/>
    <row r="1505" s="217" customFormat="1" x14ac:dyDescent="0.2"/>
    <row r="1506" s="217" customFormat="1" x14ac:dyDescent="0.2"/>
    <row r="1507" s="217" customFormat="1" x14ac:dyDescent="0.2"/>
    <row r="1508" s="217" customFormat="1" x14ac:dyDescent="0.2"/>
    <row r="1509" s="217" customFormat="1" x14ac:dyDescent="0.2"/>
    <row r="1510" s="217" customFormat="1" x14ac:dyDescent="0.2"/>
    <row r="1511" s="217" customFormat="1" x14ac:dyDescent="0.2"/>
    <row r="1512" s="217" customFormat="1" x14ac:dyDescent="0.2"/>
    <row r="1513" s="217" customFormat="1" x14ac:dyDescent="0.2"/>
    <row r="1514" s="217" customFormat="1" x14ac:dyDescent="0.2"/>
    <row r="1515" s="217" customFormat="1" x14ac:dyDescent="0.2"/>
    <row r="1516" s="217" customFormat="1" x14ac:dyDescent="0.2"/>
    <row r="1517" s="217" customFormat="1" x14ac:dyDescent="0.2"/>
    <row r="1518" s="217" customFormat="1" x14ac:dyDescent="0.2"/>
    <row r="1519" s="217" customFormat="1" x14ac:dyDescent="0.2"/>
    <row r="1520" s="217" customFormat="1" x14ac:dyDescent="0.2"/>
    <row r="1521" s="217" customFormat="1" x14ac:dyDescent="0.2"/>
    <row r="1522" s="217" customFormat="1" x14ac:dyDescent="0.2"/>
    <row r="1523" s="217" customFormat="1" x14ac:dyDescent="0.2"/>
    <row r="1524" s="217" customFormat="1" x14ac:dyDescent="0.2"/>
    <row r="1525" s="217" customFormat="1" x14ac:dyDescent="0.2"/>
    <row r="1526" s="217" customFormat="1" x14ac:dyDescent="0.2"/>
    <row r="1527" s="217" customFormat="1" x14ac:dyDescent="0.2"/>
    <row r="1528" s="217" customFormat="1" x14ac:dyDescent="0.2"/>
    <row r="1529" s="217" customFormat="1" x14ac:dyDescent="0.2"/>
    <row r="1530" s="217" customFormat="1" x14ac:dyDescent="0.2"/>
    <row r="1531" s="217" customFormat="1" x14ac:dyDescent="0.2"/>
    <row r="1532" s="217" customFormat="1" x14ac:dyDescent="0.2"/>
    <row r="1533" s="217" customFormat="1" x14ac:dyDescent="0.2"/>
    <row r="1534" s="217" customFormat="1" x14ac:dyDescent="0.2"/>
    <row r="1535" s="217" customFormat="1" x14ac:dyDescent="0.2"/>
    <row r="1536" s="217" customFormat="1" x14ac:dyDescent="0.2"/>
    <row r="1537" s="217" customFormat="1" x14ac:dyDescent="0.2"/>
    <row r="1538" s="217" customFormat="1" x14ac:dyDescent="0.2"/>
    <row r="1539" s="217" customFormat="1" x14ac:dyDescent="0.2"/>
    <row r="1540" s="217" customFormat="1" x14ac:dyDescent="0.2"/>
    <row r="1541" s="217" customFormat="1" x14ac:dyDescent="0.2"/>
    <row r="1542" s="217" customFormat="1" x14ac:dyDescent="0.2"/>
    <row r="1543" s="217" customFormat="1" x14ac:dyDescent="0.2"/>
    <row r="1544" s="217" customFormat="1" x14ac:dyDescent="0.2"/>
    <row r="1545" s="217" customFormat="1" x14ac:dyDescent="0.2"/>
    <row r="1546" s="217" customFormat="1" x14ac:dyDescent="0.2"/>
    <row r="1547" s="217" customFormat="1" x14ac:dyDescent="0.2"/>
    <row r="1548" s="217" customFormat="1" x14ac:dyDescent="0.2"/>
    <row r="1549" s="217" customFormat="1" x14ac:dyDescent="0.2"/>
    <row r="1550" s="217" customFormat="1" x14ac:dyDescent="0.2"/>
    <row r="1551" s="217" customFormat="1" x14ac:dyDescent="0.2"/>
    <row r="1552" s="217" customFormat="1" x14ac:dyDescent="0.2"/>
    <row r="1553" s="217" customFormat="1" x14ac:dyDescent="0.2"/>
    <row r="1554" s="217" customFormat="1" x14ac:dyDescent="0.2"/>
    <row r="1555" s="217" customFormat="1" x14ac:dyDescent="0.2"/>
    <row r="1556" s="217" customFormat="1" x14ac:dyDescent="0.2"/>
    <row r="1557" s="217" customFormat="1" x14ac:dyDescent="0.2"/>
    <row r="1558" s="217" customFormat="1" x14ac:dyDescent="0.2"/>
    <row r="1559" s="217" customFormat="1" x14ac:dyDescent="0.2"/>
    <row r="1560" s="217" customFormat="1" x14ac:dyDescent="0.2"/>
    <row r="1561" s="217" customFormat="1" x14ac:dyDescent="0.2"/>
    <row r="1562" s="217" customFormat="1" x14ac:dyDescent="0.2"/>
    <row r="1563" s="217" customFormat="1" x14ac:dyDescent="0.2"/>
    <row r="1564" s="217" customFormat="1" x14ac:dyDescent="0.2"/>
    <row r="1565" s="217" customFormat="1" x14ac:dyDescent="0.2"/>
    <row r="1566" s="217" customFormat="1" x14ac:dyDescent="0.2"/>
    <row r="1567" s="217" customFormat="1" x14ac:dyDescent="0.2"/>
    <row r="1568" s="217" customFormat="1" x14ac:dyDescent="0.2"/>
    <row r="1569" s="217" customFormat="1" x14ac:dyDescent="0.2"/>
    <row r="1570" s="217" customFormat="1" x14ac:dyDescent="0.2"/>
    <row r="1571" s="217" customFormat="1" x14ac:dyDescent="0.2"/>
    <row r="1572" s="217" customFormat="1" x14ac:dyDescent="0.2"/>
    <row r="1573" s="217" customFormat="1" x14ac:dyDescent="0.2"/>
    <row r="1574" s="217" customFormat="1" x14ac:dyDescent="0.2"/>
    <row r="1575" s="217" customFormat="1" x14ac:dyDescent="0.2"/>
    <row r="1576" s="217" customFormat="1" x14ac:dyDescent="0.2"/>
    <row r="1577" s="217" customFormat="1" x14ac:dyDescent="0.2"/>
    <row r="1578" s="217" customFormat="1" x14ac:dyDescent="0.2"/>
    <row r="1579" s="217" customFormat="1" x14ac:dyDescent="0.2"/>
    <row r="1580" s="217" customFormat="1" x14ac:dyDescent="0.2"/>
    <row r="1581" s="217" customFormat="1" x14ac:dyDescent="0.2"/>
    <row r="1582" s="217" customFormat="1" x14ac:dyDescent="0.2"/>
    <row r="1583" s="217" customFormat="1" x14ac:dyDescent="0.2"/>
    <row r="1584" s="217" customFormat="1" x14ac:dyDescent="0.2"/>
    <row r="1585" s="217" customFormat="1" x14ac:dyDescent="0.2"/>
    <row r="1586" s="217" customFormat="1" x14ac:dyDescent="0.2"/>
    <row r="1587" s="217" customFormat="1" x14ac:dyDescent="0.2"/>
    <row r="1588" s="217" customFormat="1" x14ac:dyDescent="0.2"/>
    <row r="1589" s="217" customFormat="1" x14ac:dyDescent="0.2"/>
    <row r="1590" s="217" customFormat="1" x14ac:dyDescent="0.2"/>
    <row r="1591" s="217" customFormat="1" x14ac:dyDescent="0.2"/>
    <row r="1592" s="217" customFormat="1" x14ac:dyDescent="0.2"/>
    <row r="1593" s="217" customFormat="1" x14ac:dyDescent="0.2"/>
    <row r="1594" s="217" customFormat="1" x14ac:dyDescent="0.2"/>
    <row r="1595" s="217" customFormat="1" x14ac:dyDescent="0.2"/>
    <row r="1596" s="217" customFormat="1" x14ac:dyDescent="0.2"/>
    <row r="1597" s="217" customFormat="1" x14ac:dyDescent="0.2"/>
    <row r="1598" s="217" customFormat="1" x14ac:dyDescent="0.2"/>
    <row r="1599" s="217" customFormat="1" x14ac:dyDescent="0.2"/>
    <row r="1600" s="217" customFormat="1" x14ac:dyDescent="0.2"/>
    <row r="1601" s="217" customFormat="1" x14ac:dyDescent="0.2"/>
    <row r="1602" s="217" customFormat="1" x14ac:dyDescent="0.2"/>
    <row r="1603" s="217" customFormat="1" x14ac:dyDescent="0.2"/>
    <row r="1604" s="217" customFormat="1" x14ac:dyDescent="0.2"/>
    <row r="1605" s="217" customFormat="1" x14ac:dyDescent="0.2"/>
    <row r="1606" s="217" customFormat="1" x14ac:dyDescent="0.2"/>
    <row r="1607" s="217" customFormat="1" x14ac:dyDescent="0.2"/>
    <row r="1608" s="217" customFormat="1" x14ac:dyDescent="0.2"/>
    <row r="1609" s="217" customFormat="1" x14ac:dyDescent="0.2"/>
    <row r="1610" s="217" customFormat="1" x14ac:dyDescent="0.2"/>
    <row r="1611" s="217" customFormat="1" x14ac:dyDescent="0.2"/>
    <row r="1612" s="217" customFormat="1" x14ac:dyDescent="0.2"/>
    <row r="1613" s="217" customFormat="1" x14ac:dyDescent="0.2"/>
    <row r="1614" s="217" customFormat="1" x14ac:dyDescent="0.2"/>
    <row r="1615" s="217" customFormat="1" x14ac:dyDescent="0.2"/>
    <row r="1616" s="217" customFormat="1" x14ac:dyDescent="0.2"/>
    <row r="1617" s="217" customFormat="1" x14ac:dyDescent="0.2"/>
    <row r="1618" s="217" customFormat="1" x14ac:dyDescent="0.2"/>
    <row r="1619" s="217" customFormat="1" x14ac:dyDescent="0.2"/>
    <row r="1620" s="217" customFormat="1" x14ac:dyDescent="0.2"/>
    <row r="1621" s="217" customFormat="1" x14ac:dyDescent="0.2"/>
    <row r="1622" s="217" customFormat="1" x14ac:dyDescent="0.2"/>
    <row r="1623" s="217" customFormat="1" x14ac:dyDescent="0.2"/>
    <row r="1624" s="217" customFormat="1" x14ac:dyDescent="0.2"/>
    <row r="1625" s="217" customFormat="1" x14ac:dyDescent="0.2"/>
    <row r="1626" s="217" customFormat="1" x14ac:dyDescent="0.2"/>
    <row r="1627" s="217" customFormat="1" x14ac:dyDescent="0.2"/>
    <row r="1628" s="217" customFormat="1" x14ac:dyDescent="0.2"/>
    <row r="1629" s="217" customFormat="1" x14ac:dyDescent="0.2"/>
    <row r="1630" s="217" customFormat="1" x14ac:dyDescent="0.2"/>
    <row r="1631" s="217" customFormat="1" x14ac:dyDescent="0.2"/>
    <row r="1632" s="217" customFormat="1" x14ac:dyDescent="0.2"/>
    <row r="1633" s="217" customFormat="1" x14ac:dyDescent="0.2"/>
    <row r="1634" s="217" customFormat="1" x14ac:dyDescent="0.2"/>
    <row r="1635" s="217" customFormat="1" x14ac:dyDescent="0.2"/>
    <row r="1636" s="217" customFormat="1" x14ac:dyDescent="0.2"/>
    <row r="1637" s="217" customFormat="1" x14ac:dyDescent="0.2"/>
    <row r="1638" s="217" customFormat="1" x14ac:dyDescent="0.2"/>
    <row r="1639" s="217" customFormat="1" x14ac:dyDescent="0.2"/>
    <row r="1640" s="217" customFormat="1" x14ac:dyDescent="0.2"/>
    <row r="1641" s="217" customFormat="1" x14ac:dyDescent="0.2"/>
    <row r="1642" s="217" customFormat="1" x14ac:dyDescent="0.2"/>
    <row r="1643" s="217" customFormat="1" x14ac:dyDescent="0.2"/>
    <row r="1644" s="217" customFormat="1" x14ac:dyDescent="0.2"/>
    <row r="1645" s="217" customFormat="1" x14ac:dyDescent="0.2"/>
    <row r="1646" s="217" customFormat="1" x14ac:dyDescent="0.2"/>
    <row r="1647" s="217" customFormat="1" x14ac:dyDescent="0.2"/>
    <row r="1648" s="217" customFormat="1" x14ac:dyDescent="0.2"/>
    <row r="1649" s="217" customFormat="1" x14ac:dyDescent="0.2"/>
    <row r="1650" s="217" customFormat="1" x14ac:dyDescent="0.2"/>
    <row r="1651" s="217" customFormat="1" x14ac:dyDescent="0.2"/>
    <row r="1652" s="217" customFormat="1" x14ac:dyDescent="0.2"/>
    <row r="1653" s="217" customFormat="1" x14ac:dyDescent="0.2"/>
    <row r="1654" s="217" customFormat="1" x14ac:dyDescent="0.2"/>
    <row r="1655" s="217" customFormat="1" x14ac:dyDescent="0.2"/>
    <row r="1656" s="217" customFormat="1" x14ac:dyDescent="0.2"/>
    <row r="1657" s="217" customFormat="1" x14ac:dyDescent="0.2"/>
    <row r="1658" s="217" customFormat="1" x14ac:dyDescent="0.2"/>
    <row r="1659" s="217" customFormat="1" x14ac:dyDescent="0.2"/>
    <row r="1660" s="217" customFormat="1" x14ac:dyDescent="0.2"/>
    <row r="1661" s="217" customFormat="1" x14ac:dyDescent="0.2"/>
    <row r="1662" s="217" customFormat="1" x14ac:dyDescent="0.2"/>
    <row r="1663" s="217" customFormat="1" x14ac:dyDescent="0.2"/>
    <row r="1664" s="217" customFormat="1" x14ac:dyDescent="0.2"/>
    <row r="1665" s="217" customFormat="1" x14ac:dyDescent="0.2"/>
    <row r="1666" s="217" customFormat="1" x14ac:dyDescent="0.2"/>
    <row r="1667" s="217" customFormat="1" x14ac:dyDescent="0.2"/>
    <row r="1668" s="217" customFormat="1" x14ac:dyDescent="0.2"/>
    <row r="1669" s="217" customFormat="1" x14ac:dyDescent="0.2"/>
    <row r="1670" s="217" customFormat="1" x14ac:dyDescent="0.2"/>
    <row r="1671" s="217" customFormat="1" x14ac:dyDescent="0.2"/>
    <row r="1672" s="217" customFormat="1" x14ac:dyDescent="0.2"/>
    <row r="1673" s="217" customFormat="1" x14ac:dyDescent="0.2"/>
    <row r="1674" s="217" customFormat="1" x14ac:dyDescent="0.2"/>
    <row r="1675" s="217" customFormat="1" x14ac:dyDescent="0.2"/>
    <row r="1676" s="217" customFormat="1" x14ac:dyDescent="0.2"/>
    <row r="1677" s="217" customFormat="1" x14ac:dyDescent="0.2"/>
    <row r="1678" s="217" customFormat="1" x14ac:dyDescent="0.2"/>
    <row r="1679" s="217" customFormat="1" x14ac:dyDescent="0.2"/>
    <row r="1680" s="217" customFormat="1" x14ac:dyDescent="0.2"/>
    <row r="1681" s="217" customFormat="1" x14ac:dyDescent="0.2"/>
    <row r="1682" s="217" customFormat="1" x14ac:dyDescent="0.2"/>
    <row r="1683" s="217" customFormat="1" x14ac:dyDescent="0.2"/>
    <row r="1684" s="217" customFormat="1" x14ac:dyDescent="0.2"/>
    <row r="1685" s="217" customFormat="1" x14ac:dyDescent="0.2"/>
    <row r="1686" s="217" customFormat="1" x14ac:dyDescent="0.2"/>
    <row r="1687" s="217" customFormat="1" x14ac:dyDescent="0.2"/>
    <row r="1688" s="217" customFormat="1" x14ac:dyDescent="0.2"/>
    <row r="1689" s="217" customFormat="1" x14ac:dyDescent="0.2"/>
    <row r="1690" s="217" customFormat="1" x14ac:dyDescent="0.2"/>
    <row r="1691" s="217" customFormat="1" x14ac:dyDescent="0.2"/>
    <row r="1692" s="217" customFormat="1" x14ac:dyDescent="0.2"/>
    <row r="1693" s="217" customFormat="1" x14ac:dyDescent="0.2"/>
    <row r="1694" s="217" customFormat="1" x14ac:dyDescent="0.2"/>
    <row r="1695" s="217" customFormat="1" x14ac:dyDescent="0.2"/>
    <row r="1696" s="217" customFormat="1" x14ac:dyDescent="0.2"/>
    <row r="1697" s="217" customFormat="1" x14ac:dyDescent="0.2"/>
    <row r="1698" s="217" customFormat="1" x14ac:dyDescent="0.2"/>
    <row r="1699" s="217" customFormat="1" x14ac:dyDescent="0.2"/>
    <row r="1700" s="217" customFormat="1" x14ac:dyDescent="0.2"/>
    <row r="1701" s="217" customFormat="1" x14ac:dyDescent="0.2"/>
    <row r="1702" s="217" customFormat="1" x14ac:dyDescent="0.2"/>
    <row r="1703" s="217" customFormat="1" x14ac:dyDescent="0.2"/>
    <row r="1704" s="217" customFormat="1" x14ac:dyDescent="0.2"/>
    <row r="1705" s="217" customFormat="1" x14ac:dyDescent="0.2"/>
    <row r="1706" s="217" customFormat="1" x14ac:dyDescent="0.2"/>
    <row r="1707" s="217" customFormat="1" x14ac:dyDescent="0.2"/>
    <row r="1708" s="217" customFormat="1" x14ac:dyDescent="0.2"/>
    <row r="1709" s="217" customFormat="1" x14ac:dyDescent="0.2"/>
    <row r="1710" s="217" customFormat="1" x14ac:dyDescent="0.2"/>
    <row r="1711" s="217" customFormat="1" x14ac:dyDescent="0.2"/>
    <row r="1712" s="217" customFormat="1" x14ac:dyDescent="0.2"/>
    <row r="1713" s="217" customFormat="1" x14ac:dyDescent="0.2"/>
    <row r="1714" s="217" customFormat="1" x14ac:dyDescent="0.2"/>
    <row r="1715" s="217" customFormat="1" x14ac:dyDescent="0.2"/>
    <row r="1716" s="217" customFormat="1" x14ac:dyDescent="0.2"/>
    <row r="1717" s="217" customFormat="1" x14ac:dyDescent="0.2"/>
    <row r="1718" s="217" customFormat="1" x14ac:dyDescent="0.2"/>
    <row r="1719" s="217" customFormat="1" x14ac:dyDescent="0.2"/>
    <row r="1720" s="217" customFormat="1" x14ac:dyDescent="0.2"/>
    <row r="1721" s="217" customFormat="1" x14ac:dyDescent="0.2"/>
    <row r="1722" s="217" customFormat="1" x14ac:dyDescent="0.2"/>
    <row r="1723" s="217" customFormat="1" x14ac:dyDescent="0.2"/>
    <row r="1724" s="217" customFormat="1" x14ac:dyDescent="0.2"/>
    <row r="1725" s="217" customFormat="1" x14ac:dyDescent="0.2"/>
    <row r="1726" s="217" customFormat="1" x14ac:dyDescent="0.2"/>
    <row r="1727" s="217" customFormat="1" x14ac:dyDescent="0.2"/>
    <row r="1728" s="217" customFormat="1" x14ac:dyDescent="0.2"/>
    <row r="1729" s="217" customFormat="1" x14ac:dyDescent="0.2"/>
    <row r="1730" s="217" customFormat="1" x14ac:dyDescent="0.2"/>
    <row r="1731" s="217" customFormat="1" x14ac:dyDescent="0.2"/>
    <row r="1732" s="217" customFormat="1" x14ac:dyDescent="0.2"/>
    <row r="1733" s="217" customFormat="1" x14ac:dyDescent="0.2"/>
    <row r="1734" s="217" customFormat="1" x14ac:dyDescent="0.2"/>
    <row r="1735" s="217" customFormat="1" x14ac:dyDescent="0.2"/>
    <row r="1736" s="217" customFormat="1" x14ac:dyDescent="0.2"/>
    <row r="1737" s="217" customFormat="1" x14ac:dyDescent="0.2"/>
    <row r="1738" s="217" customFormat="1" x14ac:dyDescent="0.2"/>
    <row r="1739" s="217" customFormat="1" x14ac:dyDescent="0.2"/>
    <row r="1740" s="217" customFormat="1" x14ac:dyDescent="0.2"/>
    <row r="1741" s="217" customFormat="1" x14ac:dyDescent="0.2"/>
    <row r="1742" s="217" customFormat="1" x14ac:dyDescent="0.2"/>
    <row r="1743" s="217" customFormat="1" x14ac:dyDescent="0.2"/>
    <row r="1744" s="217" customFormat="1" x14ac:dyDescent="0.2"/>
    <row r="1745" s="217" customFormat="1" x14ac:dyDescent="0.2"/>
    <row r="1746" s="217" customFormat="1" x14ac:dyDescent="0.2"/>
    <row r="1747" s="217" customFormat="1" x14ac:dyDescent="0.2"/>
    <row r="1748" s="217" customFormat="1" x14ac:dyDescent="0.2"/>
    <row r="1749" s="217" customFormat="1" x14ac:dyDescent="0.2"/>
    <row r="1750" s="217" customFormat="1" x14ac:dyDescent="0.2"/>
    <row r="1751" s="217" customFormat="1" x14ac:dyDescent="0.2"/>
    <row r="1752" s="217" customFormat="1" x14ac:dyDescent="0.2"/>
    <row r="1753" s="217" customFormat="1" x14ac:dyDescent="0.2"/>
    <row r="1754" s="217" customFormat="1" x14ac:dyDescent="0.2"/>
    <row r="1755" s="217" customFormat="1" x14ac:dyDescent="0.2"/>
    <row r="1756" s="217" customFormat="1" x14ac:dyDescent="0.2"/>
    <row r="1757" s="217" customFormat="1" x14ac:dyDescent="0.2"/>
    <row r="1758" s="217" customFormat="1" x14ac:dyDescent="0.2"/>
    <row r="1759" s="217" customFormat="1" x14ac:dyDescent="0.2"/>
    <row r="1760" s="217" customFormat="1" x14ac:dyDescent="0.2"/>
    <row r="1761" s="217" customFormat="1" x14ac:dyDescent="0.2"/>
    <row r="1762" s="217" customFormat="1" x14ac:dyDescent="0.2"/>
    <row r="1763" s="217" customFormat="1" x14ac:dyDescent="0.2"/>
    <row r="1764" s="217" customFormat="1" x14ac:dyDescent="0.2"/>
    <row r="1765" s="217" customFormat="1" x14ac:dyDescent="0.2"/>
    <row r="1766" s="217" customFormat="1" x14ac:dyDescent="0.2"/>
    <row r="1767" s="217" customFormat="1" x14ac:dyDescent="0.2"/>
    <row r="1768" s="217" customFormat="1" x14ac:dyDescent="0.2"/>
    <row r="1769" s="217" customFormat="1" x14ac:dyDescent="0.2"/>
    <row r="1770" s="217" customFormat="1" x14ac:dyDescent="0.2"/>
    <row r="1771" s="217" customFormat="1" x14ac:dyDescent="0.2"/>
    <row r="1772" s="217" customFormat="1" x14ac:dyDescent="0.2"/>
    <row r="1773" s="217" customFormat="1" x14ac:dyDescent="0.2"/>
    <row r="1774" s="217" customFormat="1" x14ac:dyDescent="0.2"/>
    <row r="1775" s="217" customFormat="1" x14ac:dyDescent="0.2"/>
    <row r="1776" s="217" customFormat="1" x14ac:dyDescent="0.2"/>
    <row r="1777" s="217" customFormat="1" x14ac:dyDescent="0.2"/>
    <row r="1778" s="217" customFormat="1" x14ac:dyDescent="0.2"/>
    <row r="1779" s="217" customFormat="1" x14ac:dyDescent="0.2"/>
    <row r="1780" s="217" customFormat="1" x14ac:dyDescent="0.2"/>
    <row r="1781" s="217" customFormat="1" x14ac:dyDescent="0.2"/>
    <row r="1782" s="217" customFormat="1" x14ac:dyDescent="0.2"/>
    <row r="1783" s="217" customFormat="1" x14ac:dyDescent="0.2"/>
    <row r="1784" s="217" customFormat="1" x14ac:dyDescent="0.2"/>
    <row r="1785" s="217" customFormat="1" x14ac:dyDescent="0.2"/>
    <row r="1786" s="217" customFormat="1" x14ac:dyDescent="0.2"/>
    <row r="1787" s="217" customFormat="1" x14ac:dyDescent="0.2"/>
    <row r="1788" s="217" customFormat="1" x14ac:dyDescent="0.2"/>
    <row r="1789" s="217" customFormat="1" x14ac:dyDescent="0.2"/>
    <row r="1790" s="217" customFormat="1" x14ac:dyDescent="0.2"/>
    <row r="1791" s="217" customFormat="1" x14ac:dyDescent="0.2"/>
    <row r="1792" s="217" customFormat="1" x14ac:dyDescent="0.2"/>
    <row r="1793" s="217" customFormat="1" x14ac:dyDescent="0.2"/>
    <row r="1794" s="217" customFormat="1" x14ac:dyDescent="0.2"/>
    <row r="1795" s="217" customFormat="1" x14ac:dyDescent="0.2"/>
    <row r="1796" s="217" customFormat="1" x14ac:dyDescent="0.2"/>
    <row r="1797" s="217" customFormat="1" x14ac:dyDescent="0.2"/>
    <row r="1798" s="217" customFormat="1" x14ac:dyDescent="0.2"/>
    <row r="1799" s="217" customFormat="1" x14ac:dyDescent="0.2"/>
    <row r="1800" s="217" customFormat="1" x14ac:dyDescent="0.2"/>
    <row r="1801" s="217" customFormat="1" x14ac:dyDescent="0.2"/>
    <row r="1802" s="217" customFormat="1" x14ac:dyDescent="0.2"/>
    <row r="1803" s="217" customFormat="1" x14ac:dyDescent="0.2"/>
    <row r="1804" s="217" customFormat="1" x14ac:dyDescent="0.2"/>
    <row r="1805" s="217" customFormat="1" x14ac:dyDescent="0.2"/>
    <row r="1806" s="217" customFormat="1" x14ac:dyDescent="0.2"/>
    <row r="1807" s="217" customFormat="1" x14ac:dyDescent="0.2"/>
    <row r="1808" s="217" customFormat="1" x14ac:dyDescent="0.2"/>
    <row r="1809" s="217" customFormat="1" x14ac:dyDescent="0.2"/>
    <row r="1810" s="217" customFormat="1" x14ac:dyDescent="0.2"/>
    <row r="1811" s="217" customFormat="1" x14ac:dyDescent="0.2"/>
    <row r="1812" s="217" customFormat="1" x14ac:dyDescent="0.2"/>
    <row r="1813" s="217" customFormat="1" x14ac:dyDescent="0.2"/>
    <row r="1814" s="217" customFormat="1" x14ac:dyDescent="0.2"/>
    <row r="1815" s="217" customFormat="1" x14ac:dyDescent="0.2"/>
    <row r="1816" s="217" customFormat="1" x14ac:dyDescent="0.2"/>
    <row r="1817" s="217" customFormat="1" x14ac:dyDescent="0.2"/>
    <row r="1818" s="217" customFormat="1" x14ac:dyDescent="0.2"/>
    <row r="1819" s="217" customFormat="1" x14ac:dyDescent="0.2"/>
    <row r="1820" s="217" customFormat="1" x14ac:dyDescent="0.2"/>
    <row r="1821" s="217" customFormat="1" x14ac:dyDescent="0.2"/>
    <row r="1822" s="217" customFormat="1" x14ac:dyDescent="0.2"/>
    <row r="1823" s="217" customFormat="1" x14ac:dyDescent="0.2"/>
    <row r="1824" s="217" customFormat="1" x14ac:dyDescent="0.2"/>
    <row r="1825" s="217" customFormat="1" x14ac:dyDescent="0.2"/>
    <row r="1826" s="217" customFormat="1" x14ac:dyDescent="0.2"/>
    <row r="1827" s="217" customFormat="1" x14ac:dyDescent="0.2"/>
    <row r="1828" s="217" customFormat="1" x14ac:dyDescent="0.2"/>
    <row r="1829" s="217" customFormat="1" x14ac:dyDescent="0.2"/>
    <row r="1830" s="217" customFormat="1" x14ac:dyDescent="0.2"/>
    <row r="1831" s="217" customFormat="1" x14ac:dyDescent="0.2"/>
    <row r="1832" s="217" customFormat="1" x14ac:dyDescent="0.2"/>
    <row r="1833" s="217" customFormat="1" x14ac:dyDescent="0.2"/>
    <row r="1834" s="217" customFormat="1" x14ac:dyDescent="0.2"/>
    <row r="1835" s="217" customFormat="1" x14ac:dyDescent="0.2"/>
    <row r="1836" s="217" customFormat="1" x14ac:dyDescent="0.2"/>
    <row r="1837" s="217" customFormat="1" x14ac:dyDescent="0.2"/>
    <row r="1838" s="217" customFormat="1" x14ac:dyDescent="0.2"/>
    <row r="1839" s="217" customFormat="1" x14ac:dyDescent="0.2"/>
    <row r="1840" s="217" customFormat="1" x14ac:dyDescent="0.2"/>
    <row r="1841" s="217" customFormat="1" x14ac:dyDescent="0.2"/>
    <row r="1842" s="217" customFormat="1" x14ac:dyDescent="0.2"/>
    <row r="1843" s="217" customFormat="1" x14ac:dyDescent="0.2"/>
    <row r="1844" s="217" customFormat="1" x14ac:dyDescent="0.2"/>
    <row r="1845" s="217" customFormat="1" x14ac:dyDescent="0.2"/>
    <row r="1846" s="217" customFormat="1" x14ac:dyDescent="0.2"/>
    <row r="1847" s="217" customFormat="1" x14ac:dyDescent="0.2"/>
    <row r="1848" s="217" customFormat="1" x14ac:dyDescent="0.2"/>
    <row r="1849" s="217" customFormat="1" x14ac:dyDescent="0.2"/>
    <row r="1850" s="217" customFormat="1" x14ac:dyDescent="0.2"/>
    <row r="1851" s="217" customFormat="1" x14ac:dyDescent="0.2"/>
    <row r="1852" s="217" customFormat="1" x14ac:dyDescent="0.2"/>
    <row r="1853" s="217" customFormat="1" x14ac:dyDescent="0.2"/>
    <row r="1854" s="217" customFormat="1" x14ac:dyDescent="0.2"/>
    <row r="1855" s="217" customFormat="1" x14ac:dyDescent="0.2"/>
    <row r="1856" s="217" customFormat="1" x14ac:dyDescent="0.2"/>
    <row r="1857" s="217" customFormat="1" x14ac:dyDescent="0.2"/>
    <row r="1858" s="217" customFormat="1" x14ac:dyDescent="0.2"/>
    <row r="1859" s="217" customFormat="1" x14ac:dyDescent="0.2"/>
    <row r="1860" s="217" customFormat="1" x14ac:dyDescent="0.2"/>
    <row r="1861" s="217" customFormat="1" x14ac:dyDescent="0.2"/>
    <row r="1862" s="217" customFormat="1" x14ac:dyDescent="0.2"/>
    <row r="1863" s="217" customFormat="1" x14ac:dyDescent="0.2"/>
    <row r="1864" s="217" customFormat="1" x14ac:dyDescent="0.2"/>
    <row r="1865" s="217" customFormat="1" x14ac:dyDescent="0.2"/>
    <row r="1866" s="217" customFormat="1" x14ac:dyDescent="0.2"/>
    <row r="1867" s="217" customFormat="1" x14ac:dyDescent="0.2"/>
    <row r="1868" s="217" customFormat="1" x14ac:dyDescent="0.2"/>
    <row r="1869" s="217" customFormat="1" x14ac:dyDescent="0.2"/>
    <row r="1870" s="217" customFormat="1" x14ac:dyDescent="0.2"/>
    <row r="1871" s="217" customFormat="1" x14ac:dyDescent="0.2"/>
    <row r="1872" s="217" customFormat="1" x14ac:dyDescent="0.2"/>
    <row r="1873" s="217" customFormat="1" x14ac:dyDescent="0.2"/>
    <row r="1874" s="217" customFormat="1" x14ac:dyDescent="0.2"/>
    <row r="1875" s="217" customFormat="1" x14ac:dyDescent="0.2"/>
    <row r="1876" s="217" customFormat="1" x14ac:dyDescent="0.2"/>
    <row r="1877" s="217" customFormat="1" x14ac:dyDescent="0.2"/>
    <row r="1878" s="217" customFormat="1" x14ac:dyDescent="0.2"/>
    <row r="1879" s="217" customFormat="1" x14ac:dyDescent="0.2"/>
    <row r="1880" s="217" customFormat="1" x14ac:dyDescent="0.2"/>
    <row r="1881" s="217" customFormat="1" x14ac:dyDescent="0.2"/>
    <row r="1882" s="217" customFormat="1" x14ac:dyDescent="0.2"/>
    <row r="1883" s="217" customFormat="1" x14ac:dyDescent="0.2"/>
    <row r="1884" s="217" customFormat="1" x14ac:dyDescent="0.2"/>
    <row r="1885" s="217" customFormat="1" x14ac:dyDescent="0.2"/>
    <row r="1886" s="217" customFormat="1" x14ac:dyDescent="0.2"/>
    <row r="1887" s="217" customFormat="1" x14ac:dyDescent="0.2"/>
    <row r="1888" s="217" customFormat="1" x14ac:dyDescent="0.2"/>
    <row r="1889" s="217" customFormat="1" x14ac:dyDescent="0.2"/>
    <row r="1890" s="217" customFormat="1" x14ac:dyDescent="0.2"/>
    <row r="1891" s="217" customFormat="1" x14ac:dyDescent="0.2"/>
    <row r="1892" s="217" customFormat="1" x14ac:dyDescent="0.2"/>
    <row r="1893" s="217" customFormat="1" x14ac:dyDescent="0.2"/>
    <row r="1894" s="217" customFormat="1" x14ac:dyDescent="0.2"/>
    <row r="1895" s="217" customFormat="1" x14ac:dyDescent="0.2"/>
    <row r="1896" s="217" customFormat="1" x14ac:dyDescent="0.2"/>
    <row r="1897" s="217" customFormat="1" x14ac:dyDescent="0.2"/>
    <row r="1898" s="217" customFormat="1" x14ac:dyDescent="0.2"/>
    <row r="1899" s="217" customFormat="1" x14ac:dyDescent="0.2"/>
    <row r="1900" s="217" customFormat="1" x14ac:dyDescent="0.2"/>
    <row r="1901" s="217" customFormat="1" x14ac:dyDescent="0.2"/>
    <row r="1902" s="217" customFormat="1" x14ac:dyDescent="0.2"/>
    <row r="1903" s="217" customFormat="1" x14ac:dyDescent="0.2"/>
    <row r="1904" s="217" customFormat="1" x14ac:dyDescent="0.2"/>
    <row r="1905" s="217" customFormat="1" x14ac:dyDescent="0.2"/>
    <row r="1906" s="217" customFormat="1" x14ac:dyDescent="0.2"/>
    <row r="1907" s="217" customFormat="1" x14ac:dyDescent="0.2"/>
    <row r="1908" s="217" customFormat="1" x14ac:dyDescent="0.2"/>
    <row r="1909" s="217" customFormat="1" x14ac:dyDescent="0.2"/>
    <row r="1910" s="217" customFormat="1" x14ac:dyDescent="0.2"/>
    <row r="1911" s="217" customFormat="1" x14ac:dyDescent="0.2"/>
    <row r="1912" s="217" customFormat="1" x14ac:dyDescent="0.2"/>
    <row r="1913" s="217" customFormat="1" x14ac:dyDescent="0.2"/>
    <row r="1914" s="217" customFormat="1" x14ac:dyDescent="0.2"/>
    <row r="1915" s="217" customFormat="1" x14ac:dyDescent="0.2"/>
    <row r="1916" s="217" customFormat="1" x14ac:dyDescent="0.2"/>
    <row r="1917" s="217" customFormat="1" x14ac:dyDescent="0.2"/>
    <row r="1918" s="217" customFormat="1" x14ac:dyDescent="0.2"/>
    <row r="1919" s="217" customFormat="1" x14ac:dyDescent="0.2"/>
    <row r="1920" s="217" customFormat="1" x14ac:dyDescent="0.2"/>
    <row r="1921" s="217" customFormat="1" x14ac:dyDescent="0.2"/>
    <row r="1922" s="217" customFormat="1" x14ac:dyDescent="0.2"/>
    <row r="1923" s="217" customFormat="1" x14ac:dyDescent="0.2"/>
    <row r="1924" s="217" customFormat="1" x14ac:dyDescent="0.2"/>
    <row r="1925" s="217" customFormat="1" x14ac:dyDescent="0.2"/>
    <row r="1926" s="217" customFormat="1" x14ac:dyDescent="0.2"/>
    <row r="1927" s="217" customFormat="1" x14ac:dyDescent="0.2"/>
    <row r="1928" s="217" customFormat="1" x14ac:dyDescent="0.2"/>
    <row r="1929" s="217" customFormat="1" x14ac:dyDescent="0.2"/>
    <row r="1930" s="217" customFormat="1" x14ac:dyDescent="0.2"/>
    <row r="1931" s="217" customFormat="1" x14ac:dyDescent="0.2"/>
    <row r="1932" s="217" customFormat="1" x14ac:dyDescent="0.2"/>
    <row r="1933" s="217" customFormat="1" x14ac:dyDescent="0.2"/>
    <row r="1934" s="217" customFormat="1" x14ac:dyDescent="0.2"/>
    <row r="1935" s="217" customFormat="1" x14ac:dyDescent="0.2"/>
    <row r="1936" s="217" customFormat="1" x14ac:dyDescent="0.2"/>
    <row r="1937" s="217" customFormat="1" x14ac:dyDescent="0.2"/>
    <row r="1938" s="217" customFormat="1" x14ac:dyDescent="0.2"/>
    <row r="1939" s="217" customFormat="1" x14ac:dyDescent="0.2"/>
    <row r="1940" s="217" customFormat="1" x14ac:dyDescent="0.2"/>
    <row r="1941" s="217" customFormat="1" x14ac:dyDescent="0.2"/>
    <row r="1942" s="217" customFormat="1" x14ac:dyDescent="0.2"/>
    <row r="1943" s="217" customFormat="1" x14ac:dyDescent="0.2"/>
    <row r="1944" s="217" customFormat="1" x14ac:dyDescent="0.2"/>
    <row r="1945" s="217" customFormat="1" x14ac:dyDescent="0.2"/>
    <row r="1946" s="217" customFormat="1" x14ac:dyDescent="0.2"/>
    <row r="1947" s="217" customFormat="1" x14ac:dyDescent="0.2"/>
    <row r="1948" s="217" customFormat="1" x14ac:dyDescent="0.2"/>
    <row r="1949" s="217" customFormat="1" x14ac:dyDescent="0.2"/>
    <row r="1950" s="217" customFormat="1" x14ac:dyDescent="0.2"/>
    <row r="1951" s="217" customFormat="1" x14ac:dyDescent="0.2"/>
    <row r="1952" s="217" customFormat="1" x14ac:dyDescent="0.2"/>
    <row r="1953" s="217" customFormat="1" x14ac:dyDescent="0.2"/>
    <row r="1954" s="217" customFormat="1" x14ac:dyDescent="0.2"/>
    <row r="1955" s="217" customFormat="1" x14ac:dyDescent="0.2"/>
    <row r="1956" s="217" customFormat="1" x14ac:dyDescent="0.2"/>
    <row r="1957" s="217" customFormat="1" x14ac:dyDescent="0.2"/>
    <row r="1958" s="217" customFormat="1" x14ac:dyDescent="0.2"/>
    <row r="1959" s="217" customFormat="1" x14ac:dyDescent="0.2"/>
    <row r="1960" s="217" customFormat="1" x14ac:dyDescent="0.2"/>
    <row r="1961" s="217" customFormat="1" x14ac:dyDescent="0.2"/>
    <row r="1962" s="217" customFormat="1" x14ac:dyDescent="0.2"/>
    <row r="1963" s="217" customFormat="1" x14ac:dyDescent="0.2"/>
    <row r="1964" s="217" customFormat="1" x14ac:dyDescent="0.2"/>
    <row r="1965" s="217" customFormat="1" x14ac:dyDescent="0.2"/>
    <row r="1966" s="217" customFormat="1" x14ac:dyDescent="0.2"/>
    <row r="1967" s="217" customFormat="1" x14ac:dyDescent="0.2"/>
    <row r="1968" s="217" customFormat="1" x14ac:dyDescent="0.2"/>
    <row r="1969" s="217" customFormat="1" x14ac:dyDescent="0.2"/>
    <row r="1970" s="217" customFormat="1" x14ac:dyDescent="0.2"/>
    <row r="1971" s="217" customFormat="1" x14ac:dyDescent="0.2"/>
    <row r="1972" s="217" customFormat="1" x14ac:dyDescent="0.2"/>
    <row r="1973" s="217" customFormat="1" x14ac:dyDescent="0.2"/>
    <row r="1974" s="217" customFormat="1" x14ac:dyDescent="0.2"/>
    <row r="1975" s="217" customFormat="1" x14ac:dyDescent="0.2"/>
    <row r="1976" s="217" customFormat="1" x14ac:dyDescent="0.2"/>
    <row r="1977" s="217" customFormat="1" x14ac:dyDescent="0.2"/>
    <row r="1978" s="217" customFormat="1" x14ac:dyDescent="0.2"/>
    <row r="1979" s="217" customFormat="1" x14ac:dyDescent="0.2"/>
    <row r="1980" s="217" customFormat="1" x14ac:dyDescent="0.2"/>
    <row r="1981" s="217" customFormat="1" x14ac:dyDescent="0.2"/>
    <row r="1982" s="217" customFormat="1" x14ac:dyDescent="0.2"/>
    <row r="1983" s="217" customFormat="1" x14ac:dyDescent="0.2"/>
    <row r="1984" s="217" customFormat="1" x14ac:dyDescent="0.2"/>
    <row r="1985" s="217" customFormat="1" x14ac:dyDescent="0.2"/>
    <row r="1986" s="217" customFormat="1" x14ac:dyDescent="0.2"/>
    <row r="1987" s="217" customFormat="1" x14ac:dyDescent="0.2"/>
    <row r="1988" s="217" customFormat="1" x14ac:dyDescent="0.2"/>
    <row r="1989" s="217" customFormat="1" x14ac:dyDescent="0.2"/>
    <row r="1990" s="217" customFormat="1" x14ac:dyDescent="0.2"/>
    <row r="1991" s="217" customFormat="1" x14ac:dyDescent="0.2"/>
    <row r="1992" s="217" customFormat="1" x14ac:dyDescent="0.2"/>
    <row r="1993" s="217" customFormat="1" x14ac:dyDescent="0.2"/>
    <row r="1994" s="217" customFormat="1" x14ac:dyDescent="0.2"/>
    <row r="1995" s="217" customFormat="1" x14ac:dyDescent="0.2"/>
    <row r="1996" s="217" customFormat="1" x14ac:dyDescent="0.2"/>
    <row r="1997" s="217" customFormat="1" x14ac:dyDescent="0.2"/>
    <row r="1998" s="217" customFormat="1" x14ac:dyDescent="0.2"/>
    <row r="1999" s="217" customFormat="1" x14ac:dyDescent="0.2"/>
    <row r="2000" s="217" customFormat="1" x14ac:dyDescent="0.2"/>
    <row r="2001" s="217" customFormat="1" x14ac:dyDescent="0.2"/>
    <row r="2002" s="217" customFormat="1" x14ac:dyDescent="0.2"/>
    <row r="2003" s="217" customFormat="1" x14ac:dyDescent="0.2"/>
    <row r="2004" s="217" customFormat="1" x14ac:dyDescent="0.2"/>
    <row r="2005" s="217" customFormat="1" x14ac:dyDescent="0.2"/>
    <row r="2006" s="217" customFormat="1" x14ac:dyDescent="0.2"/>
    <row r="2007" s="217" customFormat="1" x14ac:dyDescent="0.2"/>
    <row r="2008" s="217" customFormat="1" x14ac:dyDescent="0.2"/>
    <row r="2009" s="217" customFormat="1" x14ac:dyDescent="0.2"/>
    <row r="2010" s="217" customFormat="1" x14ac:dyDescent="0.2"/>
    <row r="2011" s="217" customFormat="1" x14ac:dyDescent="0.2"/>
    <row r="2012" s="217" customFormat="1" x14ac:dyDescent="0.2"/>
    <row r="2013" s="217" customFormat="1" x14ac:dyDescent="0.2"/>
    <row r="2014" s="217" customFormat="1" x14ac:dyDescent="0.2"/>
    <row r="2015" s="217" customFormat="1" x14ac:dyDescent="0.2"/>
    <row r="2016" s="217" customFormat="1" x14ac:dyDescent="0.2"/>
    <row r="2017" s="217" customFormat="1" x14ac:dyDescent="0.2"/>
    <row r="2018" s="217" customFormat="1" x14ac:dyDescent="0.2"/>
    <row r="2019" s="217" customFormat="1" x14ac:dyDescent="0.2"/>
    <row r="2020" s="217" customFormat="1" x14ac:dyDescent="0.2"/>
    <row r="2021" s="217" customFormat="1" x14ac:dyDescent="0.2"/>
    <row r="2022" s="217" customFormat="1" x14ac:dyDescent="0.2"/>
    <row r="2023" s="217" customFormat="1" x14ac:dyDescent="0.2"/>
    <row r="2024" s="217" customFormat="1" x14ac:dyDescent="0.2"/>
    <row r="2025" s="217" customFormat="1" x14ac:dyDescent="0.2"/>
    <row r="2026" s="217" customFormat="1" x14ac:dyDescent="0.2"/>
    <row r="2027" s="217" customFormat="1" x14ac:dyDescent="0.2"/>
    <row r="2028" s="217" customFormat="1" x14ac:dyDescent="0.2"/>
    <row r="2029" s="217" customFormat="1" x14ac:dyDescent="0.2"/>
    <row r="2030" s="217" customFormat="1" x14ac:dyDescent="0.2"/>
    <row r="2031" s="217" customFormat="1" x14ac:dyDescent="0.2"/>
    <row r="2032" s="217" customFormat="1" x14ac:dyDescent="0.2"/>
    <row r="2033" s="217" customFormat="1" x14ac:dyDescent="0.2"/>
    <row r="2034" s="217" customFormat="1" x14ac:dyDescent="0.2"/>
    <row r="2035" s="217" customFormat="1" x14ac:dyDescent="0.2"/>
    <row r="2036" s="217" customFormat="1" x14ac:dyDescent="0.2"/>
    <row r="2037" s="217" customFormat="1" x14ac:dyDescent="0.2"/>
    <row r="2038" s="217" customFormat="1" x14ac:dyDescent="0.2"/>
    <row r="2039" s="217" customFormat="1" x14ac:dyDescent="0.2"/>
    <row r="2040" s="217" customFormat="1" x14ac:dyDescent="0.2"/>
    <row r="2041" s="217" customFormat="1" x14ac:dyDescent="0.2"/>
    <row r="2042" s="217" customFormat="1" x14ac:dyDescent="0.2"/>
    <row r="2043" s="217" customFormat="1" x14ac:dyDescent="0.2"/>
    <row r="2044" s="217" customFormat="1" x14ac:dyDescent="0.2"/>
    <row r="2045" s="217" customFormat="1" x14ac:dyDescent="0.2"/>
    <row r="2046" s="217" customFormat="1" x14ac:dyDescent="0.2"/>
    <row r="2047" s="217" customFormat="1" x14ac:dyDescent="0.2"/>
    <row r="2048" s="217" customFormat="1" x14ac:dyDescent="0.2"/>
    <row r="2049" s="217" customFormat="1" x14ac:dyDescent="0.2"/>
    <row r="2050" s="217" customFormat="1" x14ac:dyDescent="0.2"/>
    <row r="2051" s="217" customFormat="1" x14ac:dyDescent="0.2"/>
    <row r="2052" s="217" customFormat="1" x14ac:dyDescent="0.2"/>
    <row r="2053" s="217" customFormat="1" x14ac:dyDescent="0.2"/>
    <row r="2054" s="217" customFormat="1" x14ac:dyDescent="0.2"/>
    <row r="2055" s="217" customFormat="1" x14ac:dyDescent="0.2"/>
    <row r="2056" s="217" customFormat="1" x14ac:dyDescent="0.2"/>
    <row r="2057" s="217" customFormat="1" x14ac:dyDescent="0.2"/>
    <row r="2058" s="217" customFormat="1" x14ac:dyDescent="0.2"/>
    <row r="2059" s="217" customFormat="1" x14ac:dyDescent="0.2"/>
    <row r="2060" s="217" customFormat="1" x14ac:dyDescent="0.2"/>
    <row r="2061" s="217" customFormat="1" x14ac:dyDescent="0.2"/>
    <row r="2062" s="217" customFormat="1" x14ac:dyDescent="0.2"/>
    <row r="2063" s="217" customFormat="1" x14ac:dyDescent="0.2"/>
    <row r="2064" s="217" customFormat="1" x14ac:dyDescent="0.2"/>
    <row r="2065" s="217" customFormat="1" x14ac:dyDescent="0.2"/>
    <row r="2066" s="217" customFormat="1" x14ac:dyDescent="0.2"/>
    <row r="2067" s="217" customFormat="1" x14ac:dyDescent="0.2"/>
    <row r="2068" s="217" customFormat="1" x14ac:dyDescent="0.2"/>
    <row r="2069" s="217" customFormat="1" x14ac:dyDescent="0.2"/>
    <row r="2070" s="217" customFormat="1" x14ac:dyDescent="0.2"/>
    <row r="2071" s="217" customFormat="1" x14ac:dyDescent="0.2"/>
    <row r="2072" s="217" customFormat="1" x14ac:dyDescent="0.2"/>
    <row r="2073" s="217" customFormat="1" x14ac:dyDescent="0.2"/>
    <row r="2074" s="217" customFormat="1" x14ac:dyDescent="0.2"/>
    <row r="2075" s="217" customFormat="1" x14ac:dyDescent="0.2"/>
    <row r="2076" s="217" customFormat="1" x14ac:dyDescent="0.2"/>
    <row r="2077" s="217" customFormat="1" x14ac:dyDescent="0.2"/>
    <row r="2078" s="217" customFormat="1" x14ac:dyDescent="0.2"/>
    <row r="2079" s="217" customFormat="1" x14ac:dyDescent="0.2"/>
    <row r="2080" s="217" customFormat="1" x14ac:dyDescent="0.2"/>
    <row r="2081" s="217" customFormat="1" x14ac:dyDescent="0.2"/>
    <row r="2082" s="217" customFormat="1" x14ac:dyDescent="0.2"/>
    <row r="2083" s="217" customFormat="1" x14ac:dyDescent="0.2"/>
    <row r="2084" s="217" customFormat="1" x14ac:dyDescent="0.2"/>
    <row r="2085" s="217" customFormat="1" x14ac:dyDescent="0.2"/>
    <row r="2086" s="217" customFormat="1" x14ac:dyDescent="0.2"/>
    <row r="2087" s="217" customFormat="1" x14ac:dyDescent="0.2"/>
    <row r="2088" s="217" customFormat="1" x14ac:dyDescent="0.2"/>
    <row r="2089" s="217" customFormat="1" x14ac:dyDescent="0.2"/>
    <row r="2090" s="217" customFormat="1" x14ac:dyDescent="0.2"/>
    <row r="2091" s="217" customFormat="1" x14ac:dyDescent="0.2"/>
    <row r="2092" s="217" customFormat="1" x14ac:dyDescent="0.2"/>
    <row r="2093" s="217" customFormat="1" x14ac:dyDescent="0.2"/>
    <row r="2094" s="217" customFormat="1" x14ac:dyDescent="0.2"/>
    <row r="2095" s="217" customFormat="1" x14ac:dyDescent="0.2"/>
    <row r="2096" s="217" customFormat="1" x14ac:dyDescent="0.2"/>
    <row r="2097" s="217" customFormat="1" x14ac:dyDescent="0.2"/>
    <row r="2098" s="217" customFormat="1" x14ac:dyDescent="0.2"/>
    <row r="2099" s="217" customFormat="1" x14ac:dyDescent="0.2"/>
    <row r="2100" s="217" customFormat="1" x14ac:dyDescent="0.2"/>
    <row r="2101" s="217" customFormat="1" x14ac:dyDescent="0.2"/>
    <row r="2102" s="217" customFormat="1" x14ac:dyDescent="0.2"/>
    <row r="2103" s="217" customFormat="1" x14ac:dyDescent="0.2"/>
    <row r="2104" s="217" customFormat="1" x14ac:dyDescent="0.2"/>
    <row r="2105" s="217" customFormat="1" x14ac:dyDescent="0.2"/>
    <row r="2106" s="217" customFormat="1" x14ac:dyDescent="0.2"/>
    <row r="2107" s="217" customFormat="1" x14ac:dyDescent="0.2"/>
    <row r="2108" s="217" customFormat="1" x14ac:dyDescent="0.2"/>
    <row r="2109" s="217" customFormat="1" x14ac:dyDescent="0.2"/>
    <row r="2110" s="217" customFormat="1" x14ac:dyDescent="0.2"/>
    <row r="2111" s="217" customFormat="1" x14ac:dyDescent="0.2"/>
    <row r="2112" s="217" customFormat="1" x14ac:dyDescent="0.2"/>
    <row r="2113" s="217" customFormat="1" x14ac:dyDescent="0.2"/>
    <row r="2114" s="217" customFormat="1" x14ac:dyDescent="0.2"/>
    <row r="2115" s="217" customFormat="1" x14ac:dyDescent="0.2"/>
    <row r="2116" s="217" customFormat="1" x14ac:dyDescent="0.2"/>
    <row r="2117" s="217" customFormat="1" x14ac:dyDescent="0.2"/>
    <row r="2118" s="217" customFormat="1" x14ac:dyDescent="0.2"/>
    <row r="2119" s="217" customFormat="1" x14ac:dyDescent="0.2"/>
    <row r="2120" s="217" customFormat="1" x14ac:dyDescent="0.2"/>
    <row r="2121" s="217" customFormat="1" x14ac:dyDescent="0.2"/>
    <row r="2122" s="217" customFormat="1" x14ac:dyDescent="0.2"/>
    <row r="2123" s="217" customFormat="1" x14ac:dyDescent="0.2"/>
    <row r="2124" s="217" customFormat="1" x14ac:dyDescent="0.2"/>
    <row r="2125" s="217" customFormat="1" x14ac:dyDescent="0.2"/>
    <row r="2126" s="217" customFormat="1" x14ac:dyDescent="0.2"/>
    <row r="2127" s="217" customFormat="1" x14ac:dyDescent="0.2"/>
    <row r="2128" s="217" customFormat="1" x14ac:dyDescent="0.2"/>
    <row r="2129" s="217" customFormat="1" x14ac:dyDescent="0.2"/>
    <row r="2130" s="217" customFormat="1" x14ac:dyDescent="0.2"/>
    <row r="2131" s="217" customFormat="1" x14ac:dyDescent="0.2"/>
    <row r="2132" s="217" customFormat="1" x14ac:dyDescent="0.2"/>
    <row r="2133" s="217" customFormat="1" x14ac:dyDescent="0.2"/>
    <row r="2134" s="217" customFormat="1" x14ac:dyDescent="0.2"/>
    <row r="2135" s="217" customFormat="1" x14ac:dyDescent="0.2"/>
    <row r="2136" s="217" customFormat="1" x14ac:dyDescent="0.2"/>
    <row r="2137" s="217" customFormat="1" x14ac:dyDescent="0.2"/>
    <row r="2138" s="217" customFormat="1" x14ac:dyDescent="0.2"/>
    <row r="2139" s="217" customFormat="1" x14ac:dyDescent="0.2"/>
    <row r="2140" s="217" customFormat="1" x14ac:dyDescent="0.2"/>
    <row r="2141" s="217" customFormat="1" x14ac:dyDescent="0.2"/>
    <row r="2142" s="217" customFormat="1" x14ac:dyDescent="0.2"/>
    <row r="2143" s="217" customFormat="1" x14ac:dyDescent="0.2"/>
    <row r="2144" s="217" customFormat="1" x14ac:dyDescent="0.2"/>
    <row r="2145" s="217" customFormat="1" x14ac:dyDescent="0.2"/>
    <row r="2146" s="217" customFormat="1" x14ac:dyDescent="0.2"/>
    <row r="2147" s="217" customFormat="1" x14ac:dyDescent="0.2"/>
    <row r="2148" s="217" customFormat="1" x14ac:dyDescent="0.2"/>
    <row r="2149" s="217" customFormat="1" x14ac:dyDescent="0.2"/>
    <row r="2150" s="217" customFormat="1" x14ac:dyDescent="0.2"/>
    <row r="2151" s="217" customFormat="1" x14ac:dyDescent="0.2"/>
    <row r="2152" s="217" customFormat="1" x14ac:dyDescent="0.2"/>
    <row r="2153" s="217" customFormat="1" x14ac:dyDescent="0.2"/>
    <row r="2154" s="217" customFormat="1" x14ac:dyDescent="0.2"/>
    <row r="2155" s="217" customFormat="1" x14ac:dyDescent="0.2"/>
    <row r="2156" s="217" customFormat="1" x14ac:dyDescent="0.2"/>
    <row r="2157" s="217" customFormat="1" x14ac:dyDescent="0.2"/>
    <row r="2158" s="217" customFormat="1" x14ac:dyDescent="0.2"/>
    <row r="2159" s="217" customFormat="1" x14ac:dyDescent="0.2"/>
    <row r="2160" s="217" customFormat="1" x14ac:dyDescent="0.2"/>
    <row r="2161" s="217" customFormat="1" x14ac:dyDescent="0.2"/>
    <row r="2162" s="217" customFormat="1" x14ac:dyDescent="0.2"/>
    <row r="2163" s="217" customFormat="1" x14ac:dyDescent="0.2"/>
    <row r="2164" s="217" customFormat="1" x14ac:dyDescent="0.2"/>
    <row r="2165" s="217" customFormat="1" x14ac:dyDescent="0.2"/>
    <row r="2166" s="217" customFormat="1" x14ac:dyDescent="0.2"/>
    <row r="2167" s="217" customFormat="1" x14ac:dyDescent="0.2"/>
    <row r="2168" s="217" customFormat="1" x14ac:dyDescent="0.2"/>
    <row r="2169" s="217" customFormat="1" x14ac:dyDescent="0.2"/>
    <row r="2170" s="217" customFormat="1" x14ac:dyDescent="0.2"/>
    <row r="2171" s="217" customFormat="1" x14ac:dyDescent="0.2"/>
    <row r="2172" s="217" customFormat="1" x14ac:dyDescent="0.2"/>
    <row r="2173" s="217" customFormat="1" x14ac:dyDescent="0.2"/>
    <row r="2174" s="217" customFormat="1" x14ac:dyDescent="0.2"/>
    <row r="2175" s="217" customFormat="1" x14ac:dyDescent="0.2"/>
    <row r="2176" s="217" customFormat="1" x14ac:dyDescent="0.2"/>
    <row r="2177" s="217" customFormat="1" x14ac:dyDescent="0.2"/>
    <row r="2178" s="217" customFormat="1" x14ac:dyDescent="0.2"/>
    <row r="2179" s="217" customFormat="1" x14ac:dyDescent="0.2"/>
    <row r="2180" s="217" customFormat="1" x14ac:dyDescent="0.2"/>
    <row r="2181" s="217" customFormat="1" x14ac:dyDescent="0.2"/>
    <row r="2182" s="217" customFormat="1" x14ac:dyDescent="0.2"/>
    <row r="2183" s="217" customFormat="1" x14ac:dyDescent="0.2"/>
    <row r="2184" s="217" customFormat="1" x14ac:dyDescent="0.2"/>
    <row r="2185" s="217" customFormat="1" x14ac:dyDescent="0.2"/>
    <row r="2186" s="217" customFormat="1" x14ac:dyDescent="0.2"/>
    <row r="2187" s="217" customFormat="1" x14ac:dyDescent="0.2"/>
    <row r="2188" s="217" customFormat="1" x14ac:dyDescent="0.2"/>
    <row r="2189" s="217" customFormat="1" x14ac:dyDescent="0.2"/>
    <row r="2190" s="217" customFormat="1" x14ac:dyDescent="0.2"/>
    <row r="2191" s="217" customFormat="1" x14ac:dyDescent="0.2"/>
    <row r="2192" s="217" customFormat="1" x14ac:dyDescent="0.2"/>
    <row r="2193" s="217" customFormat="1" x14ac:dyDescent="0.2"/>
    <row r="2194" s="217" customFormat="1" x14ac:dyDescent="0.2"/>
    <row r="2195" s="217" customFormat="1" x14ac:dyDescent="0.2"/>
    <row r="2196" s="217" customFormat="1" x14ac:dyDescent="0.2"/>
    <row r="2197" s="217" customFormat="1" x14ac:dyDescent="0.2"/>
    <row r="2198" s="217" customFormat="1" x14ac:dyDescent="0.2"/>
    <row r="2199" s="217" customFormat="1" x14ac:dyDescent="0.2"/>
    <row r="2200" s="217" customFormat="1" x14ac:dyDescent="0.2"/>
    <row r="2201" s="217" customFormat="1" x14ac:dyDescent="0.2"/>
    <row r="2202" s="217" customFormat="1" x14ac:dyDescent="0.2"/>
    <row r="2203" s="217" customFormat="1" x14ac:dyDescent="0.2"/>
    <row r="2204" s="217" customFormat="1" x14ac:dyDescent="0.2"/>
    <row r="2205" s="217" customFormat="1" x14ac:dyDescent="0.2"/>
    <row r="2206" s="217" customFormat="1" x14ac:dyDescent="0.2"/>
    <row r="2207" s="217" customFormat="1" x14ac:dyDescent="0.2"/>
    <row r="2208" s="217" customFormat="1" x14ac:dyDescent="0.2"/>
    <row r="2209" s="217" customFormat="1" x14ac:dyDescent="0.2"/>
    <row r="2210" s="217" customFormat="1" x14ac:dyDescent="0.2"/>
    <row r="2211" s="217" customFormat="1" x14ac:dyDescent="0.2"/>
    <row r="2212" s="217" customFormat="1" x14ac:dyDescent="0.2"/>
    <row r="2213" s="217" customFormat="1" x14ac:dyDescent="0.2"/>
    <row r="2214" s="217" customFormat="1" x14ac:dyDescent="0.2"/>
    <row r="2215" s="217" customFormat="1" x14ac:dyDescent="0.2"/>
    <row r="2216" s="217" customFormat="1" x14ac:dyDescent="0.2"/>
    <row r="2217" s="217" customFormat="1" x14ac:dyDescent="0.2"/>
    <row r="2218" s="217" customFormat="1" x14ac:dyDescent="0.2"/>
    <row r="2219" s="217" customFormat="1" x14ac:dyDescent="0.2"/>
    <row r="2220" s="217" customFormat="1" x14ac:dyDescent="0.2"/>
    <row r="2221" s="217" customFormat="1" x14ac:dyDescent="0.2"/>
    <row r="2222" s="217" customFormat="1" x14ac:dyDescent="0.2"/>
    <row r="2223" s="217" customFormat="1" x14ac:dyDescent="0.2"/>
    <row r="2224" s="217" customFormat="1" x14ac:dyDescent="0.2"/>
    <row r="2225" s="217" customFormat="1" x14ac:dyDescent="0.2"/>
    <row r="2226" s="217" customFormat="1" x14ac:dyDescent="0.2"/>
    <row r="2227" s="217" customFormat="1" x14ac:dyDescent="0.2"/>
    <row r="2228" s="217" customFormat="1" x14ac:dyDescent="0.2"/>
    <row r="2229" s="217" customFormat="1" x14ac:dyDescent="0.2"/>
    <row r="2230" s="217" customFormat="1" x14ac:dyDescent="0.2"/>
    <row r="2231" s="217" customFormat="1" x14ac:dyDescent="0.2"/>
    <row r="2232" s="217" customFormat="1" x14ac:dyDescent="0.2"/>
    <row r="2233" s="217" customFormat="1" x14ac:dyDescent="0.2"/>
    <row r="2234" s="217" customFormat="1" x14ac:dyDescent="0.2"/>
    <row r="2235" s="217" customFormat="1" x14ac:dyDescent="0.2"/>
    <row r="2236" s="217" customFormat="1" x14ac:dyDescent="0.2"/>
    <row r="2237" s="217" customFormat="1" x14ac:dyDescent="0.2"/>
    <row r="2238" s="217" customFormat="1" x14ac:dyDescent="0.2"/>
    <row r="2239" s="217" customFormat="1" x14ac:dyDescent="0.2"/>
    <row r="2240" s="217" customFormat="1" x14ac:dyDescent="0.2"/>
    <row r="2241" s="217" customFormat="1" x14ac:dyDescent="0.2"/>
    <row r="2242" s="217" customFormat="1" x14ac:dyDescent="0.2"/>
    <row r="2243" s="217" customFormat="1" x14ac:dyDescent="0.2"/>
    <row r="2244" s="217" customFormat="1" x14ac:dyDescent="0.2"/>
    <row r="2245" s="217" customFormat="1" x14ac:dyDescent="0.2"/>
    <row r="2246" s="217" customFormat="1" x14ac:dyDescent="0.2"/>
    <row r="2247" s="217" customFormat="1" x14ac:dyDescent="0.2"/>
    <row r="2248" s="217" customFormat="1" x14ac:dyDescent="0.2"/>
    <row r="2249" s="217" customFormat="1" x14ac:dyDescent="0.2"/>
    <row r="2250" s="217" customFormat="1" x14ac:dyDescent="0.2"/>
    <row r="2251" s="217" customFormat="1" x14ac:dyDescent="0.2"/>
    <row r="2252" s="217" customFormat="1" x14ac:dyDescent="0.2"/>
    <row r="2253" s="217" customFormat="1" x14ac:dyDescent="0.2"/>
    <row r="2254" s="217" customFormat="1" x14ac:dyDescent="0.2"/>
    <row r="2255" s="217" customFormat="1" x14ac:dyDescent="0.2"/>
    <row r="2256" s="217" customFormat="1" x14ac:dyDescent="0.2"/>
    <row r="2257" s="217" customFormat="1" x14ac:dyDescent="0.2"/>
    <row r="2258" s="217" customFormat="1" x14ac:dyDescent="0.2"/>
    <row r="2259" s="217" customFormat="1" x14ac:dyDescent="0.2"/>
    <row r="2260" s="217" customFormat="1" x14ac:dyDescent="0.2"/>
    <row r="2261" s="217" customFormat="1" x14ac:dyDescent="0.2"/>
    <row r="2262" s="217" customFormat="1" x14ac:dyDescent="0.2"/>
    <row r="2263" s="217" customFormat="1" x14ac:dyDescent="0.2"/>
    <row r="2264" s="217" customFormat="1" x14ac:dyDescent="0.2"/>
    <row r="2265" s="217" customFormat="1" x14ac:dyDescent="0.2"/>
    <row r="2266" s="217" customFormat="1" x14ac:dyDescent="0.2"/>
    <row r="2267" s="217" customFormat="1" x14ac:dyDescent="0.2"/>
    <row r="2268" s="217" customFormat="1" x14ac:dyDescent="0.2"/>
    <row r="2269" s="217" customFormat="1" x14ac:dyDescent="0.2"/>
    <row r="2270" s="217" customFormat="1" x14ac:dyDescent="0.2"/>
    <row r="2271" s="217" customFormat="1" x14ac:dyDescent="0.2"/>
    <row r="2272" s="217" customFormat="1" x14ac:dyDescent="0.2"/>
    <row r="2273" s="217" customFormat="1" x14ac:dyDescent="0.2"/>
    <row r="2274" s="217" customFormat="1" x14ac:dyDescent="0.2"/>
    <row r="2275" s="217" customFormat="1" x14ac:dyDescent="0.2"/>
    <row r="2276" s="217" customFormat="1" x14ac:dyDescent="0.2"/>
    <row r="2277" s="217" customFormat="1" x14ac:dyDescent="0.2"/>
    <row r="2278" s="217" customFormat="1" x14ac:dyDescent="0.2"/>
    <row r="2279" s="217" customFormat="1" x14ac:dyDescent="0.2"/>
    <row r="2280" s="217" customFormat="1" x14ac:dyDescent="0.2"/>
    <row r="2281" s="217" customFormat="1" x14ac:dyDescent="0.2"/>
    <row r="2282" s="217" customFormat="1" x14ac:dyDescent="0.2"/>
    <row r="2283" s="217" customFormat="1" x14ac:dyDescent="0.2"/>
    <row r="2284" s="217" customFormat="1" x14ac:dyDescent="0.2"/>
    <row r="2285" s="217" customFormat="1" x14ac:dyDescent="0.2"/>
    <row r="2286" s="217" customFormat="1" x14ac:dyDescent="0.2"/>
    <row r="2287" s="217" customFormat="1" x14ac:dyDescent="0.2"/>
    <row r="2288" s="217" customFormat="1" x14ac:dyDescent="0.2"/>
    <row r="2289" s="217" customFormat="1" x14ac:dyDescent="0.2"/>
    <row r="2290" s="217" customFormat="1" x14ac:dyDescent="0.2"/>
    <row r="2291" s="217" customFormat="1" x14ac:dyDescent="0.2"/>
    <row r="2292" s="217" customFormat="1" x14ac:dyDescent="0.2"/>
    <row r="2293" s="217" customFormat="1" x14ac:dyDescent="0.2"/>
    <row r="2294" s="217" customFormat="1" x14ac:dyDescent="0.2"/>
    <row r="2295" s="217" customFormat="1" x14ac:dyDescent="0.2"/>
    <row r="2296" s="217" customFormat="1" x14ac:dyDescent="0.2"/>
    <row r="2297" s="217" customFormat="1" x14ac:dyDescent="0.2"/>
    <row r="2298" s="217" customFormat="1" x14ac:dyDescent="0.2"/>
    <row r="2299" s="217" customFormat="1" x14ac:dyDescent="0.2"/>
    <row r="2300" s="217" customFormat="1" x14ac:dyDescent="0.2"/>
    <row r="2301" s="217" customFormat="1" x14ac:dyDescent="0.2"/>
    <row r="2302" s="217" customFormat="1" x14ac:dyDescent="0.2"/>
    <row r="2303" s="217" customFormat="1" x14ac:dyDescent="0.2"/>
    <row r="2304" s="217" customFormat="1" x14ac:dyDescent="0.2"/>
    <row r="2305" s="217" customFormat="1" x14ac:dyDescent="0.2"/>
    <row r="2306" s="217" customFormat="1" x14ac:dyDescent="0.2"/>
    <row r="2307" s="217" customFormat="1" x14ac:dyDescent="0.2"/>
    <row r="2308" s="217" customFormat="1" x14ac:dyDescent="0.2"/>
    <row r="2309" s="217" customFormat="1" x14ac:dyDescent="0.2"/>
    <row r="2310" s="217" customFormat="1" x14ac:dyDescent="0.2"/>
    <row r="2311" s="217" customFormat="1" x14ac:dyDescent="0.2"/>
    <row r="2312" s="217" customFormat="1" x14ac:dyDescent="0.2"/>
    <row r="2313" s="217" customFormat="1" x14ac:dyDescent="0.2"/>
    <row r="2314" s="217" customFormat="1" x14ac:dyDescent="0.2"/>
    <row r="2315" s="217" customFormat="1" x14ac:dyDescent="0.2"/>
    <row r="2316" s="217" customFormat="1" x14ac:dyDescent="0.2"/>
    <row r="2317" s="217" customFormat="1" x14ac:dyDescent="0.2"/>
    <row r="2318" s="217" customFormat="1" x14ac:dyDescent="0.2"/>
    <row r="2319" s="217" customFormat="1" x14ac:dyDescent="0.2"/>
    <row r="2320" s="217" customFormat="1" x14ac:dyDescent="0.2"/>
    <row r="2321" s="217" customFormat="1" x14ac:dyDescent="0.2"/>
    <row r="2322" s="217" customFormat="1" x14ac:dyDescent="0.2"/>
    <row r="2323" s="217" customFormat="1" x14ac:dyDescent="0.2"/>
    <row r="2324" s="217" customFormat="1" x14ac:dyDescent="0.2"/>
    <row r="2325" s="217" customFormat="1" x14ac:dyDescent="0.2"/>
    <row r="2326" s="217" customFormat="1" x14ac:dyDescent="0.2"/>
    <row r="2327" s="217" customFormat="1" x14ac:dyDescent="0.2"/>
    <row r="2328" s="217" customFormat="1" x14ac:dyDescent="0.2"/>
    <row r="2329" s="217" customFormat="1" x14ac:dyDescent="0.2"/>
    <row r="2330" s="217" customFormat="1" x14ac:dyDescent="0.2"/>
    <row r="2331" s="217" customFormat="1" x14ac:dyDescent="0.2"/>
    <row r="2332" s="217" customFormat="1" x14ac:dyDescent="0.2"/>
    <row r="2333" s="217" customFormat="1" x14ac:dyDescent="0.2"/>
    <row r="2334" s="217" customFormat="1" x14ac:dyDescent="0.2"/>
    <row r="2335" s="217" customFormat="1" x14ac:dyDescent="0.2"/>
    <row r="2336" s="217" customFormat="1" x14ac:dyDescent="0.2"/>
    <row r="2337" s="217" customFormat="1" x14ac:dyDescent="0.2"/>
    <row r="2338" s="217" customFormat="1" x14ac:dyDescent="0.2"/>
    <row r="2339" s="217" customFormat="1" x14ac:dyDescent="0.2"/>
    <row r="2340" s="217" customFormat="1" x14ac:dyDescent="0.2"/>
    <row r="2341" s="217" customFormat="1" x14ac:dyDescent="0.2"/>
    <row r="2342" s="217" customFormat="1" x14ac:dyDescent="0.2"/>
    <row r="2343" s="217" customFormat="1" x14ac:dyDescent="0.2"/>
    <row r="2344" s="217" customFormat="1" x14ac:dyDescent="0.2"/>
    <row r="2345" s="217" customFormat="1" x14ac:dyDescent="0.2"/>
    <row r="2346" s="217" customFormat="1" x14ac:dyDescent="0.2"/>
    <row r="2347" s="217" customFormat="1" x14ac:dyDescent="0.2"/>
    <row r="2348" s="217" customFormat="1" x14ac:dyDescent="0.2"/>
    <row r="2349" s="217" customFormat="1" x14ac:dyDescent="0.2"/>
    <row r="2350" s="217" customFormat="1" x14ac:dyDescent="0.2"/>
    <row r="2351" s="217" customFormat="1" x14ac:dyDescent="0.2"/>
    <row r="2352" s="217" customFormat="1" x14ac:dyDescent="0.2"/>
    <row r="2353" s="217" customFormat="1" x14ac:dyDescent="0.2"/>
    <row r="2354" s="217" customFormat="1" x14ac:dyDescent="0.2"/>
    <row r="2355" s="217" customFormat="1" x14ac:dyDescent="0.2"/>
    <row r="2356" s="217" customFormat="1" x14ac:dyDescent="0.2"/>
    <row r="2357" s="217" customFormat="1" x14ac:dyDescent="0.2"/>
    <row r="2358" s="217" customFormat="1" x14ac:dyDescent="0.2"/>
    <row r="2359" s="217" customFormat="1" x14ac:dyDescent="0.2"/>
    <row r="2360" s="217" customFormat="1" x14ac:dyDescent="0.2"/>
    <row r="2361" s="217" customFormat="1" x14ac:dyDescent="0.2"/>
    <row r="2362" s="217" customFormat="1" x14ac:dyDescent="0.2"/>
    <row r="2363" s="217" customFormat="1" x14ac:dyDescent="0.2"/>
    <row r="2364" s="217" customFormat="1" x14ac:dyDescent="0.2"/>
    <row r="2365" s="217" customFormat="1" x14ac:dyDescent="0.2"/>
    <row r="2366" s="217" customFormat="1" x14ac:dyDescent="0.2"/>
    <row r="2367" s="217" customFormat="1" x14ac:dyDescent="0.2"/>
    <row r="2368" s="217" customFormat="1" x14ac:dyDescent="0.2"/>
    <row r="2369" s="217" customFormat="1" x14ac:dyDescent="0.2"/>
    <row r="2370" s="217" customFormat="1" x14ac:dyDescent="0.2"/>
    <row r="2371" s="217" customFormat="1" x14ac:dyDescent="0.2"/>
    <row r="2372" s="217" customFormat="1" x14ac:dyDescent="0.2"/>
    <row r="2373" s="217" customFormat="1" x14ac:dyDescent="0.2"/>
    <row r="2374" s="217" customFormat="1" x14ac:dyDescent="0.2"/>
    <row r="2375" s="217" customFormat="1" x14ac:dyDescent="0.2"/>
    <row r="2376" s="217" customFormat="1" x14ac:dyDescent="0.2"/>
    <row r="2377" s="217" customFormat="1" x14ac:dyDescent="0.2"/>
    <row r="2378" s="217" customFormat="1" x14ac:dyDescent="0.2"/>
    <row r="2379" s="217" customFormat="1" x14ac:dyDescent="0.2"/>
    <row r="2380" s="217" customFormat="1" x14ac:dyDescent="0.2"/>
    <row r="2381" s="217" customFormat="1" x14ac:dyDescent="0.2"/>
    <row r="2382" s="217" customFormat="1" x14ac:dyDescent="0.2"/>
    <row r="2383" s="217" customFormat="1" x14ac:dyDescent="0.2"/>
    <row r="2384" s="217" customFormat="1" x14ac:dyDescent="0.2"/>
    <row r="2385" s="217" customFormat="1" x14ac:dyDescent="0.2"/>
    <row r="2386" s="217" customFormat="1" x14ac:dyDescent="0.2"/>
    <row r="2387" s="217" customFormat="1" x14ac:dyDescent="0.2"/>
    <row r="2388" s="217" customFormat="1" x14ac:dyDescent="0.2"/>
    <row r="2389" s="217" customFormat="1" x14ac:dyDescent="0.2"/>
    <row r="2390" s="217" customFormat="1" x14ac:dyDescent="0.2"/>
    <row r="2391" s="217" customFormat="1" x14ac:dyDescent="0.2"/>
    <row r="2392" s="217" customFormat="1" x14ac:dyDescent="0.2"/>
    <row r="2393" s="217" customFormat="1" x14ac:dyDescent="0.2"/>
    <row r="2394" s="217" customFormat="1" x14ac:dyDescent="0.2"/>
    <row r="2395" s="217" customFormat="1" x14ac:dyDescent="0.2"/>
    <row r="2396" s="217" customFormat="1" x14ac:dyDescent="0.2"/>
    <row r="2397" s="217" customFormat="1" x14ac:dyDescent="0.2"/>
    <row r="2398" s="217" customFormat="1" x14ac:dyDescent="0.2"/>
    <row r="2399" s="217" customFormat="1" x14ac:dyDescent="0.2"/>
    <row r="2400" s="217" customFormat="1" x14ac:dyDescent="0.2"/>
    <row r="2401" s="217" customFormat="1" x14ac:dyDescent="0.2"/>
    <row r="2402" s="217" customFormat="1" x14ac:dyDescent="0.2"/>
    <row r="2403" s="217" customFormat="1" x14ac:dyDescent="0.2"/>
    <row r="2404" s="217" customFormat="1" x14ac:dyDescent="0.2"/>
    <row r="2405" s="217" customFormat="1" x14ac:dyDescent="0.2"/>
    <row r="2406" s="217" customFormat="1" x14ac:dyDescent="0.2"/>
    <row r="2407" s="217" customFormat="1" x14ac:dyDescent="0.2"/>
    <row r="2408" s="217" customFormat="1" x14ac:dyDescent="0.2"/>
    <row r="2409" s="217" customFormat="1" x14ac:dyDescent="0.2"/>
    <row r="2410" s="217" customFormat="1" x14ac:dyDescent="0.2"/>
    <row r="2411" s="217" customFormat="1" x14ac:dyDescent="0.2"/>
    <row r="2412" s="217" customFormat="1" x14ac:dyDescent="0.2"/>
    <row r="2413" s="217" customFormat="1" x14ac:dyDescent="0.2"/>
    <row r="2414" s="217" customFormat="1" x14ac:dyDescent="0.2"/>
    <row r="2415" s="217" customFormat="1" x14ac:dyDescent="0.2"/>
    <row r="2416" s="217" customFormat="1" x14ac:dyDescent="0.2"/>
    <row r="2417" s="217" customFormat="1" x14ac:dyDescent="0.2"/>
    <row r="2418" s="217" customFormat="1" x14ac:dyDescent="0.2"/>
    <row r="2419" s="217" customFormat="1" x14ac:dyDescent="0.2"/>
    <row r="2420" s="217" customFormat="1" x14ac:dyDescent="0.2"/>
    <row r="2421" s="217" customFormat="1" x14ac:dyDescent="0.2"/>
    <row r="2422" s="217" customFormat="1" x14ac:dyDescent="0.2"/>
    <row r="2423" s="217" customFormat="1" x14ac:dyDescent="0.2"/>
    <row r="2424" s="217" customFormat="1" x14ac:dyDescent="0.2"/>
    <row r="2425" s="217" customFormat="1" x14ac:dyDescent="0.2"/>
    <row r="2426" s="217" customFormat="1" x14ac:dyDescent="0.2"/>
    <row r="2427" s="217" customFormat="1" x14ac:dyDescent="0.2"/>
    <row r="2428" s="217" customFormat="1" x14ac:dyDescent="0.2"/>
    <row r="2429" s="217" customFormat="1" x14ac:dyDescent="0.2"/>
    <row r="2430" s="217" customFormat="1" x14ac:dyDescent="0.2"/>
    <row r="2431" s="217" customFormat="1" x14ac:dyDescent="0.2"/>
    <row r="2432" s="217" customFormat="1" x14ac:dyDescent="0.2"/>
    <row r="2433" s="217" customFormat="1" x14ac:dyDescent="0.2"/>
    <row r="2434" s="217" customFormat="1" x14ac:dyDescent="0.2"/>
    <row r="2435" s="217" customFormat="1" x14ac:dyDescent="0.2"/>
    <row r="2436" s="217" customFormat="1" x14ac:dyDescent="0.2"/>
    <row r="2437" s="217" customFormat="1" x14ac:dyDescent="0.2"/>
    <row r="2438" s="217" customFormat="1" x14ac:dyDescent="0.2"/>
    <row r="2439" s="217" customFormat="1" x14ac:dyDescent="0.2"/>
    <row r="2440" s="217" customFormat="1" x14ac:dyDescent="0.2"/>
    <row r="2441" s="217" customFormat="1" x14ac:dyDescent="0.2"/>
    <row r="2442" s="217" customFormat="1" x14ac:dyDescent="0.2"/>
    <row r="2443" s="217" customFormat="1" x14ac:dyDescent="0.2"/>
    <row r="2444" s="217" customFormat="1" x14ac:dyDescent="0.2"/>
    <row r="2445" s="217" customFormat="1" x14ac:dyDescent="0.2"/>
    <row r="2446" s="217" customFormat="1" x14ac:dyDescent="0.2"/>
    <row r="2447" s="217" customFormat="1" x14ac:dyDescent="0.2"/>
    <row r="2448" s="217" customFormat="1" x14ac:dyDescent="0.2"/>
    <row r="2449" s="217" customFormat="1" x14ac:dyDescent="0.2"/>
    <row r="2450" s="217" customFormat="1" x14ac:dyDescent="0.2"/>
    <row r="2451" s="217" customFormat="1" x14ac:dyDescent="0.2"/>
    <row r="2452" s="217" customFormat="1" x14ac:dyDescent="0.2"/>
    <row r="2453" s="217" customFormat="1" x14ac:dyDescent="0.2"/>
    <row r="2454" s="217" customFormat="1" x14ac:dyDescent="0.2"/>
    <row r="2455" s="217" customFormat="1" x14ac:dyDescent="0.2"/>
    <row r="2456" s="217" customFormat="1" x14ac:dyDescent="0.2"/>
    <row r="2457" s="217" customFormat="1" x14ac:dyDescent="0.2"/>
    <row r="2458" s="217" customFormat="1" x14ac:dyDescent="0.2"/>
    <row r="2459" s="217" customFormat="1" x14ac:dyDescent="0.2"/>
    <row r="2460" s="217" customFormat="1" x14ac:dyDescent="0.2"/>
    <row r="2461" s="217" customFormat="1" x14ac:dyDescent="0.2"/>
    <row r="2462" s="217" customFormat="1" x14ac:dyDescent="0.2"/>
    <row r="2463" s="217" customFormat="1" x14ac:dyDescent="0.2"/>
    <row r="2464" s="217" customFormat="1" x14ac:dyDescent="0.2"/>
    <row r="2465" s="217" customFormat="1" x14ac:dyDescent="0.2"/>
    <row r="2466" s="217" customFormat="1" x14ac:dyDescent="0.2"/>
    <row r="2467" s="217" customFormat="1" x14ac:dyDescent="0.2"/>
    <row r="2468" s="217" customFormat="1" x14ac:dyDescent="0.2"/>
    <row r="2469" s="217" customFormat="1" x14ac:dyDescent="0.2"/>
    <row r="2470" s="217" customFormat="1" x14ac:dyDescent="0.2"/>
    <row r="2471" s="217" customFormat="1" x14ac:dyDescent="0.2"/>
    <row r="2472" s="217" customFormat="1" x14ac:dyDescent="0.2"/>
    <row r="2473" s="217" customFormat="1" x14ac:dyDescent="0.2"/>
    <row r="2474" s="217" customFormat="1" x14ac:dyDescent="0.2"/>
    <row r="2475" s="217" customFormat="1" x14ac:dyDescent="0.2"/>
    <row r="2476" s="217" customFormat="1" x14ac:dyDescent="0.2"/>
    <row r="2477" s="217" customFormat="1" x14ac:dyDescent="0.2"/>
    <row r="2478" s="217" customFormat="1" x14ac:dyDescent="0.2"/>
    <row r="2479" s="217" customFormat="1" x14ac:dyDescent="0.2"/>
    <row r="2480" s="217" customFormat="1" x14ac:dyDescent="0.2"/>
    <row r="2481" s="217" customFormat="1" x14ac:dyDescent="0.2"/>
    <row r="2482" s="217" customFormat="1" x14ac:dyDescent="0.2"/>
    <row r="2483" s="217" customFormat="1" x14ac:dyDescent="0.2"/>
    <row r="2484" s="217" customFormat="1" x14ac:dyDescent="0.2"/>
    <row r="2485" s="217" customFormat="1" x14ac:dyDescent="0.2"/>
    <row r="2486" s="217" customFormat="1" x14ac:dyDescent="0.2"/>
    <row r="2487" s="217" customFormat="1" x14ac:dyDescent="0.2"/>
    <row r="2488" s="217" customFormat="1" x14ac:dyDescent="0.2"/>
    <row r="2489" s="217" customFormat="1" x14ac:dyDescent="0.2"/>
    <row r="2490" s="217" customFormat="1" x14ac:dyDescent="0.2"/>
    <row r="2491" s="217" customFormat="1" x14ac:dyDescent="0.2"/>
    <row r="2492" s="217" customFormat="1" x14ac:dyDescent="0.2"/>
    <row r="2493" s="217" customFormat="1" x14ac:dyDescent="0.2"/>
    <row r="2494" s="217" customFormat="1" x14ac:dyDescent="0.2"/>
    <row r="2495" s="217" customFormat="1" x14ac:dyDescent="0.2"/>
    <row r="2496" s="217" customFormat="1" x14ac:dyDescent="0.2"/>
    <row r="2497" s="217" customFormat="1" x14ac:dyDescent="0.2"/>
    <row r="2498" s="217" customFormat="1" x14ac:dyDescent="0.2"/>
    <row r="2499" s="217" customFormat="1" x14ac:dyDescent="0.2"/>
    <row r="2500" s="217" customFormat="1" x14ac:dyDescent="0.2"/>
    <row r="2501" s="217" customFormat="1" x14ac:dyDescent="0.2"/>
    <row r="2502" s="217" customFormat="1" x14ac:dyDescent="0.2"/>
    <row r="2503" s="217" customFormat="1" x14ac:dyDescent="0.2"/>
    <row r="2504" s="217" customFormat="1" x14ac:dyDescent="0.2"/>
    <row r="2505" s="217" customFormat="1" x14ac:dyDescent="0.2"/>
    <row r="2506" s="217" customFormat="1" x14ac:dyDescent="0.2"/>
    <row r="2507" s="217" customFormat="1" x14ac:dyDescent="0.2"/>
    <row r="2508" s="217" customFormat="1" x14ac:dyDescent="0.2"/>
    <row r="2509" s="217" customFormat="1" x14ac:dyDescent="0.2"/>
    <row r="2510" s="217" customFormat="1" x14ac:dyDescent="0.2"/>
    <row r="2511" s="217" customFormat="1" x14ac:dyDescent="0.2"/>
    <row r="2512" s="217" customFormat="1" x14ac:dyDescent="0.2"/>
    <row r="2513" s="217" customFormat="1" x14ac:dyDescent="0.2"/>
    <row r="2514" s="217" customFormat="1" x14ac:dyDescent="0.2"/>
    <row r="2515" s="217" customFormat="1" x14ac:dyDescent="0.2"/>
    <row r="2516" s="217" customFormat="1" x14ac:dyDescent="0.2"/>
    <row r="2517" s="217" customFormat="1" x14ac:dyDescent="0.2"/>
    <row r="2518" s="217" customFormat="1" x14ac:dyDescent="0.2"/>
    <row r="2519" s="217" customFormat="1" x14ac:dyDescent="0.2"/>
    <row r="2520" s="217" customFormat="1" x14ac:dyDescent="0.2"/>
    <row r="2521" s="217" customFormat="1" x14ac:dyDescent="0.2"/>
    <row r="2522" s="217" customFormat="1" x14ac:dyDescent="0.2"/>
    <row r="2523" s="217" customFormat="1" x14ac:dyDescent="0.2"/>
    <row r="2524" s="217" customFormat="1" x14ac:dyDescent="0.2"/>
    <row r="2525" s="217" customFormat="1" x14ac:dyDescent="0.2"/>
    <row r="2526" s="217" customFormat="1" x14ac:dyDescent="0.2"/>
    <row r="2527" s="217" customFormat="1" x14ac:dyDescent="0.2"/>
    <row r="2528" s="217" customFormat="1" x14ac:dyDescent="0.2"/>
    <row r="2529" s="217" customFormat="1" x14ac:dyDescent="0.2"/>
    <row r="2530" s="217" customFormat="1" x14ac:dyDescent="0.2"/>
    <row r="2531" s="217" customFormat="1" x14ac:dyDescent="0.2"/>
    <row r="2532" s="217" customFormat="1" x14ac:dyDescent="0.2"/>
    <row r="2533" s="217" customFormat="1" x14ac:dyDescent="0.2"/>
    <row r="2534" s="217" customFormat="1" x14ac:dyDescent="0.2"/>
    <row r="2535" s="217" customFormat="1" x14ac:dyDescent="0.2"/>
    <row r="2536" s="217" customFormat="1" x14ac:dyDescent="0.2"/>
    <row r="2537" s="217" customFormat="1" x14ac:dyDescent="0.2"/>
    <row r="2538" s="217" customFormat="1" x14ac:dyDescent="0.2"/>
    <row r="2539" s="217" customFormat="1" x14ac:dyDescent="0.2"/>
    <row r="2540" s="217" customFormat="1" x14ac:dyDescent="0.2"/>
    <row r="2541" s="217" customFormat="1" x14ac:dyDescent="0.2"/>
    <row r="2542" s="217" customFormat="1" x14ac:dyDescent="0.2"/>
    <row r="2543" s="217" customFormat="1" x14ac:dyDescent="0.2"/>
    <row r="2544" s="217" customFormat="1" x14ac:dyDescent="0.2"/>
    <row r="2545" s="217" customFormat="1" x14ac:dyDescent="0.2"/>
    <row r="2546" s="217" customFormat="1" x14ac:dyDescent="0.2"/>
    <row r="2547" s="217" customFormat="1" x14ac:dyDescent="0.2"/>
    <row r="2548" s="217" customFormat="1" x14ac:dyDescent="0.2"/>
    <row r="2549" s="217" customFormat="1" x14ac:dyDescent="0.2"/>
    <row r="2550" s="217" customFormat="1" x14ac:dyDescent="0.2"/>
    <row r="2551" s="217" customFormat="1" x14ac:dyDescent="0.2"/>
    <row r="2552" s="217" customFormat="1" x14ac:dyDescent="0.2"/>
    <row r="2553" s="217" customFormat="1" x14ac:dyDescent="0.2"/>
    <row r="2554" s="217" customFormat="1" x14ac:dyDescent="0.2"/>
    <row r="2555" s="217" customFormat="1" x14ac:dyDescent="0.2"/>
    <row r="2556" s="217" customFormat="1" x14ac:dyDescent="0.2"/>
    <row r="2557" s="217" customFormat="1" x14ac:dyDescent="0.2"/>
    <row r="2558" s="217" customFormat="1" x14ac:dyDescent="0.2"/>
    <row r="2559" s="217" customFormat="1" x14ac:dyDescent="0.2"/>
    <row r="2560" s="217" customFormat="1" x14ac:dyDescent="0.2"/>
    <row r="2561" s="217" customFormat="1" x14ac:dyDescent="0.2"/>
    <row r="2562" s="217" customFormat="1" x14ac:dyDescent="0.2"/>
    <row r="2563" s="217" customFormat="1" x14ac:dyDescent="0.2"/>
    <row r="2564" s="217" customFormat="1" x14ac:dyDescent="0.2"/>
    <row r="2565" s="217" customFormat="1" x14ac:dyDescent="0.2"/>
    <row r="2566" s="217" customFormat="1" x14ac:dyDescent="0.2"/>
    <row r="2567" s="217" customFormat="1" x14ac:dyDescent="0.2"/>
    <row r="2568" s="217" customFormat="1" x14ac:dyDescent="0.2"/>
    <row r="2569" s="217" customFormat="1" x14ac:dyDescent="0.2"/>
    <row r="2570" s="217" customFormat="1" x14ac:dyDescent="0.2"/>
    <row r="2571" s="217" customFormat="1" x14ac:dyDescent="0.2"/>
    <row r="2572" s="217" customFormat="1" x14ac:dyDescent="0.2"/>
    <row r="2573" s="217" customFormat="1" x14ac:dyDescent="0.2"/>
    <row r="2574" s="217" customFormat="1" x14ac:dyDescent="0.2"/>
    <row r="2575" s="217" customFormat="1" x14ac:dyDescent="0.2"/>
    <row r="2576" s="217" customFormat="1" x14ac:dyDescent="0.2"/>
    <row r="2577" s="217" customFormat="1" x14ac:dyDescent="0.2"/>
    <row r="2578" s="217" customFormat="1" x14ac:dyDescent="0.2"/>
    <row r="2579" s="217" customFormat="1" x14ac:dyDescent="0.2"/>
    <row r="2580" s="217" customFormat="1" x14ac:dyDescent="0.2"/>
    <row r="2581" s="217" customFormat="1" x14ac:dyDescent="0.2"/>
    <row r="2582" s="217" customFormat="1" x14ac:dyDescent="0.2"/>
    <row r="2583" s="217" customFormat="1" x14ac:dyDescent="0.2"/>
    <row r="2584" s="217" customFormat="1" x14ac:dyDescent="0.2"/>
    <row r="2585" s="217" customFormat="1" x14ac:dyDescent="0.2"/>
    <row r="2586" s="217" customFormat="1" x14ac:dyDescent="0.2"/>
    <row r="2587" s="217" customFormat="1" x14ac:dyDescent="0.2"/>
    <row r="2588" s="217" customFormat="1" x14ac:dyDescent="0.2"/>
    <row r="2589" s="217" customFormat="1" x14ac:dyDescent="0.2"/>
    <row r="2590" s="217" customFormat="1" x14ac:dyDescent="0.2"/>
    <row r="2591" s="217" customFormat="1" x14ac:dyDescent="0.2"/>
    <row r="2592" s="217" customFormat="1" x14ac:dyDescent="0.2"/>
    <row r="2593" s="217" customFormat="1" x14ac:dyDescent="0.2"/>
    <row r="2594" s="217" customFormat="1" x14ac:dyDescent="0.2"/>
    <row r="2595" s="217" customFormat="1" x14ac:dyDescent="0.2"/>
    <row r="2596" s="217" customFormat="1" x14ac:dyDescent="0.2"/>
    <row r="2597" s="217" customFormat="1" x14ac:dyDescent="0.2"/>
    <row r="2598" s="217" customFormat="1" x14ac:dyDescent="0.2"/>
    <row r="2599" s="217" customFormat="1" x14ac:dyDescent="0.2"/>
    <row r="2600" s="217" customFormat="1" x14ac:dyDescent="0.2"/>
    <row r="2601" s="217" customFormat="1" x14ac:dyDescent="0.2"/>
    <row r="2602" s="217" customFormat="1" x14ac:dyDescent="0.2"/>
    <row r="2603" s="217" customFormat="1" x14ac:dyDescent="0.2"/>
    <row r="2604" s="217" customFormat="1" x14ac:dyDescent="0.2"/>
    <row r="2605" s="217" customFormat="1" x14ac:dyDescent="0.2"/>
    <row r="2606" s="217" customFormat="1" x14ac:dyDescent="0.2"/>
    <row r="2607" s="217" customFormat="1" x14ac:dyDescent="0.2"/>
    <row r="2608" s="217" customFormat="1" x14ac:dyDescent="0.2"/>
    <row r="2609" s="217" customFormat="1" x14ac:dyDescent="0.2"/>
    <row r="2610" s="217" customFormat="1" x14ac:dyDescent="0.2"/>
    <row r="2611" s="217" customFormat="1" x14ac:dyDescent="0.2"/>
    <row r="2612" s="217" customFormat="1" x14ac:dyDescent="0.2"/>
    <row r="2613" s="217" customFormat="1" x14ac:dyDescent="0.2"/>
    <row r="2614" s="217" customFormat="1" x14ac:dyDescent="0.2"/>
    <row r="2615" s="217" customFormat="1" x14ac:dyDescent="0.2"/>
    <row r="2616" s="217" customFormat="1" x14ac:dyDescent="0.2"/>
    <row r="2617" s="217" customFormat="1" x14ac:dyDescent="0.2"/>
    <row r="2618" s="217" customFormat="1" x14ac:dyDescent="0.2"/>
    <row r="2619" s="217" customFormat="1" x14ac:dyDescent="0.2"/>
    <row r="2620" s="217" customFormat="1" x14ac:dyDescent="0.2"/>
    <row r="2621" s="217" customFormat="1" x14ac:dyDescent="0.2"/>
    <row r="2622" s="217" customFormat="1" x14ac:dyDescent="0.2"/>
    <row r="2623" s="217" customFormat="1" x14ac:dyDescent="0.2"/>
    <row r="2624" s="217" customFormat="1" x14ac:dyDescent="0.2"/>
    <row r="2625" s="217" customFormat="1" x14ac:dyDescent="0.2"/>
    <row r="2626" s="217" customFormat="1" x14ac:dyDescent="0.2"/>
    <row r="2627" s="217" customFormat="1" x14ac:dyDescent="0.2"/>
    <row r="2628" s="217" customFormat="1" x14ac:dyDescent="0.2"/>
    <row r="2629" s="217" customFormat="1" x14ac:dyDescent="0.2"/>
    <row r="2630" s="217" customFormat="1" x14ac:dyDescent="0.2"/>
    <row r="2631" s="217" customFormat="1" x14ac:dyDescent="0.2"/>
    <row r="2632" s="217" customFormat="1" x14ac:dyDescent="0.2"/>
    <row r="2633" s="217" customFormat="1" x14ac:dyDescent="0.2"/>
    <row r="2634" s="217" customFormat="1" x14ac:dyDescent="0.2"/>
    <row r="2635" s="217" customFormat="1" x14ac:dyDescent="0.2"/>
    <row r="2636" s="217" customFormat="1" x14ac:dyDescent="0.2"/>
    <row r="2637" s="217" customFormat="1" x14ac:dyDescent="0.2"/>
    <row r="2638" s="217" customFormat="1" x14ac:dyDescent="0.2"/>
    <row r="2639" s="217" customFormat="1" x14ac:dyDescent="0.2"/>
    <row r="2640" s="217" customFormat="1" x14ac:dyDescent="0.2"/>
    <row r="2641" s="217" customFormat="1" x14ac:dyDescent="0.2"/>
    <row r="2642" s="217" customFormat="1" x14ac:dyDescent="0.2"/>
    <row r="2643" s="217" customFormat="1" x14ac:dyDescent="0.2"/>
    <row r="2644" s="217" customFormat="1" x14ac:dyDescent="0.2"/>
    <row r="2645" s="217" customFormat="1" x14ac:dyDescent="0.2"/>
    <row r="2646" s="217" customFormat="1" x14ac:dyDescent="0.2"/>
    <row r="2647" s="217" customFormat="1" x14ac:dyDescent="0.2"/>
    <row r="2648" s="217" customFormat="1" x14ac:dyDescent="0.2"/>
    <row r="2649" s="217" customFormat="1" x14ac:dyDescent="0.2"/>
    <row r="2650" s="217" customFormat="1" x14ac:dyDescent="0.2"/>
    <row r="2651" s="217" customFormat="1" x14ac:dyDescent="0.2"/>
    <row r="2652" s="217" customFormat="1" x14ac:dyDescent="0.2"/>
    <row r="2653" s="217" customFormat="1" x14ac:dyDescent="0.2"/>
    <row r="2654" s="217" customFormat="1" x14ac:dyDescent="0.2"/>
    <row r="2655" s="217" customFormat="1" x14ac:dyDescent="0.2"/>
    <row r="2656" s="217" customFormat="1" x14ac:dyDescent="0.2"/>
    <row r="2657" s="217" customFormat="1" x14ac:dyDescent="0.2"/>
    <row r="2658" s="217" customFormat="1" x14ac:dyDescent="0.2"/>
    <row r="2659" s="217" customFormat="1" x14ac:dyDescent="0.2"/>
    <row r="2660" s="217" customFormat="1" x14ac:dyDescent="0.2"/>
    <row r="2661" s="217" customFormat="1" x14ac:dyDescent="0.2"/>
    <row r="2662" s="217" customFormat="1" x14ac:dyDescent="0.2"/>
    <row r="2663" s="217" customFormat="1" x14ac:dyDescent="0.2"/>
    <row r="2664" s="217" customFormat="1" x14ac:dyDescent="0.2"/>
    <row r="2665" s="217" customFormat="1" x14ac:dyDescent="0.2"/>
    <row r="2666" s="217" customFormat="1" x14ac:dyDescent="0.2"/>
    <row r="2667" s="217" customFormat="1" x14ac:dyDescent="0.2"/>
    <row r="2668" s="217" customFormat="1" x14ac:dyDescent="0.2"/>
    <row r="2669" s="217" customFormat="1" x14ac:dyDescent="0.2"/>
    <row r="2670" s="217" customFormat="1" x14ac:dyDescent="0.2"/>
    <row r="2671" s="217" customFormat="1" x14ac:dyDescent="0.2"/>
    <row r="2672" s="217" customFormat="1" x14ac:dyDescent="0.2"/>
    <row r="2673" s="217" customFormat="1" x14ac:dyDescent="0.2"/>
    <row r="2674" s="217" customFormat="1" x14ac:dyDescent="0.2"/>
    <row r="2675" s="217" customFormat="1" x14ac:dyDescent="0.2"/>
    <row r="2676" s="217" customFormat="1" x14ac:dyDescent="0.2"/>
    <row r="2677" s="217" customFormat="1" x14ac:dyDescent="0.2"/>
    <row r="2678" s="217" customFormat="1" x14ac:dyDescent="0.2"/>
    <row r="2679" s="217" customFormat="1" x14ac:dyDescent="0.2"/>
    <row r="2680" s="217" customFormat="1" x14ac:dyDescent="0.2"/>
    <row r="2681" s="217" customFormat="1" x14ac:dyDescent="0.2"/>
    <row r="2682" s="217" customFormat="1" x14ac:dyDescent="0.2"/>
    <row r="2683" s="217" customFormat="1" x14ac:dyDescent="0.2"/>
    <row r="2684" s="217" customFormat="1" x14ac:dyDescent="0.2"/>
    <row r="2685" s="217" customFormat="1" x14ac:dyDescent="0.2"/>
    <row r="2686" s="217" customFormat="1" x14ac:dyDescent="0.2"/>
    <row r="2687" s="217" customFormat="1" x14ac:dyDescent="0.2"/>
    <row r="2688" s="217" customFormat="1" x14ac:dyDescent="0.2"/>
    <row r="2689" s="217" customFormat="1" x14ac:dyDescent="0.2"/>
    <row r="2690" s="217" customFormat="1" x14ac:dyDescent="0.2"/>
    <row r="2691" s="217" customFormat="1" x14ac:dyDescent="0.2"/>
    <row r="2692" s="217" customFormat="1" x14ac:dyDescent="0.2"/>
    <row r="2693" s="217" customFormat="1" x14ac:dyDescent="0.2"/>
    <row r="2694" s="217" customFormat="1" x14ac:dyDescent="0.2"/>
    <row r="2695" s="217" customFormat="1" x14ac:dyDescent="0.2"/>
    <row r="2696" s="217" customFormat="1" x14ac:dyDescent="0.2"/>
    <row r="2697" s="217" customFormat="1" x14ac:dyDescent="0.2"/>
    <row r="2698" s="217" customFormat="1" x14ac:dyDescent="0.2"/>
    <row r="2699" s="217" customFormat="1" x14ac:dyDescent="0.2"/>
    <row r="2700" s="217" customFormat="1" x14ac:dyDescent="0.2"/>
    <row r="2701" s="217" customFormat="1" x14ac:dyDescent="0.2"/>
    <row r="2702" s="217" customFormat="1" x14ac:dyDescent="0.2"/>
    <row r="2703" s="217" customFormat="1" x14ac:dyDescent="0.2"/>
    <row r="2704" s="217" customFormat="1" x14ac:dyDescent="0.2"/>
    <row r="2705" s="217" customFormat="1" x14ac:dyDescent="0.2"/>
    <row r="2706" s="217" customFormat="1" x14ac:dyDescent="0.2"/>
    <row r="2707" s="217" customFormat="1" x14ac:dyDescent="0.2"/>
    <row r="2708" s="217" customFormat="1" x14ac:dyDescent="0.2"/>
    <row r="2709" s="217" customFormat="1" x14ac:dyDescent="0.2"/>
    <row r="2710" s="217" customFormat="1" x14ac:dyDescent="0.2"/>
    <row r="2711" s="217" customFormat="1" x14ac:dyDescent="0.2"/>
    <row r="2712" s="217" customFormat="1" x14ac:dyDescent="0.2"/>
    <row r="2713" s="217" customFormat="1" x14ac:dyDescent="0.2"/>
    <row r="2714" s="217" customFormat="1" x14ac:dyDescent="0.2"/>
    <row r="2715" s="217" customFormat="1" x14ac:dyDescent="0.2"/>
    <row r="2716" s="217" customFormat="1" x14ac:dyDescent="0.2"/>
    <row r="2717" s="217" customFormat="1" x14ac:dyDescent="0.2"/>
    <row r="2718" s="217" customFormat="1" x14ac:dyDescent="0.2"/>
    <row r="2719" s="217" customFormat="1" x14ac:dyDescent="0.2"/>
    <row r="2720" s="217" customFormat="1" x14ac:dyDescent="0.2"/>
    <row r="2721" s="217" customFormat="1" x14ac:dyDescent="0.2"/>
    <row r="2722" s="217" customFormat="1" x14ac:dyDescent="0.2"/>
    <row r="2723" s="217" customFormat="1" x14ac:dyDescent="0.2"/>
    <row r="2724" s="217" customFormat="1" x14ac:dyDescent="0.2"/>
    <row r="2725" s="217" customFormat="1" x14ac:dyDescent="0.2"/>
    <row r="2726" s="217" customFormat="1" x14ac:dyDescent="0.2"/>
    <row r="2727" s="217" customFormat="1" x14ac:dyDescent="0.2"/>
    <row r="2728" s="217" customFormat="1" x14ac:dyDescent="0.2"/>
    <row r="2729" s="217" customFormat="1" x14ac:dyDescent="0.2"/>
    <row r="2730" s="217" customFormat="1" x14ac:dyDescent="0.2"/>
    <row r="2731" s="217" customFormat="1" x14ac:dyDescent="0.2"/>
    <row r="2732" s="217" customFormat="1" x14ac:dyDescent="0.2"/>
    <row r="2733" s="217" customFormat="1" x14ac:dyDescent="0.2"/>
    <row r="2734" s="217" customFormat="1" x14ac:dyDescent="0.2"/>
    <row r="2735" s="217" customFormat="1" x14ac:dyDescent="0.2"/>
    <row r="2736" s="217" customFormat="1" x14ac:dyDescent="0.2"/>
    <row r="2737" s="217" customFormat="1" x14ac:dyDescent="0.2"/>
    <row r="2738" s="217" customFormat="1" x14ac:dyDescent="0.2"/>
    <row r="2739" s="217" customFormat="1" x14ac:dyDescent="0.2"/>
    <row r="2740" s="217" customFormat="1" x14ac:dyDescent="0.2"/>
    <row r="2741" s="217" customFormat="1" x14ac:dyDescent="0.2"/>
    <row r="2742" s="217" customFormat="1" x14ac:dyDescent="0.2"/>
    <row r="2743" s="217" customFormat="1" x14ac:dyDescent="0.2"/>
    <row r="2744" s="217" customFormat="1" x14ac:dyDescent="0.2"/>
    <row r="2745" s="217" customFormat="1" x14ac:dyDescent="0.2"/>
    <row r="2746" s="217" customFormat="1" x14ac:dyDescent="0.2"/>
    <row r="2747" s="217" customFormat="1" x14ac:dyDescent="0.2"/>
    <row r="2748" s="217" customFormat="1" x14ac:dyDescent="0.2"/>
    <row r="2749" s="217" customFormat="1" x14ac:dyDescent="0.2"/>
    <row r="2750" s="217" customFormat="1" x14ac:dyDescent="0.2"/>
    <row r="2751" s="217" customFormat="1" x14ac:dyDescent="0.2"/>
    <row r="2752" s="217" customFormat="1" x14ac:dyDescent="0.2"/>
    <row r="2753" s="217" customFormat="1" x14ac:dyDescent="0.2"/>
    <row r="2754" s="217" customFormat="1" x14ac:dyDescent="0.2"/>
    <row r="2755" s="217" customFormat="1" x14ac:dyDescent="0.2"/>
    <row r="2756" s="217" customFormat="1" x14ac:dyDescent="0.2"/>
    <row r="2757" s="217" customFormat="1" x14ac:dyDescent="0.2"/>
    <row r="2758" s="217" customFormat="1" x14ac:dyDescent="0.2"/>
    <row r="2759" s="217" customFormat="1" x14ac:dyDescent="0.2"/>
    <row r="2760" s="217" customFormat="1" x14ac:dyDescent="0.2"/>
    <row r="2761" s="217" customFormat="1" x14ac:dyDescent="0.2"/>
    <row r="2762" s="217" customFormat="1" x14ac:dyDescent="0.2"/>
    <row r="2763" s="217" customFormat="1" x14ac:dyDescent="0.2"/>
    <row r="2764" s="217" customFormat="1" x14ac:dyDescent="0.2"/>
    <row r="2765" s="217" customFormat="1" x14ac:dyDescent="0.2"/>
    <row r="2766" s="217" customFormat="1" x14ac:dyDescent="0.2"/>
    <row r="2767" s="217" customFormat="1" x14ac:dyDescent="0.2"/>
    <row r="2768" s="217" customFormat="1" x14ac:dyDescent="0.2"/>
    <row r="2769" s="217" customFormat="1" x14ac:dyDescent="0.2"/>
    <row r="2770" s="217" customFormat="1" x14ac:dyDescent="0.2"/>
    <row r="2771" s="217" customFormat="1" x14ac:dyDescent="0.2"/>
    <row r="2772" s="217" customFormat="1" x14ac:dyDescent="0.2"/>
    <row r="2773" s="217" customFormat="1" x14ac:dyDescent="0.2"/>
    <row r="2774" s="217" customFormat="1" x14ac:dyDescent="0.2"/>
    <row r="2775" s="217" customFormat="1" x14ac:dyDescent="0.2"/>
    <row r="2776" s="217" customFormat="1" x14ac:dyDescent="0.2"/>
    <row r="2777" s="217" customFormat="1" x14ac:dyDescent="0.2"/>
    <row r="2778" s="217" customFormat="1" x14ac:dyDescent="0.2"/>
    <row r="2779" s="217" customFormat="1" x14ac:dyDescent="0.2"/>
    <row r="2780" s="217" customFormat="1" x14ac:dyDescent="0.2"/>
    <row r="2781" s="217" customFormat="1" x14ac:dyDescent="0.2"/>
    <row r="2782" s="217" customFormat="1" x14ac:dyDescent="0.2"/>
    <row r="2783" s="217" customFormat="1" x14ac:dyDescent="0.2"/>
    <row r="2784" s="217" customFormat="1" x14ac:dyDescent="0.2"/>
    <row r="2785" s="217" customFormat="1" x14ac:dyDescent="0.2"/>
    <row r="2786" s="217" customFormat="1" x14ac:dyDescent="0.2"/>
    <row r="2787" s="217" customFormat="1" x14ac:dyDescent="0.2"/>
    <row r="2788" s="217" customFormat="1" x14ac:dyDescent="0.2"/>
    <row r="2789" s="217" customFormat="1" x14ac:dyDescent="0.2"/>
    <row r="2790" s="217" customFormat="1" x14ac:dyDescent="0.2"/>
    <row r="2791" s="217" customFormat="1" x14ac:dyDescent="0.2"/>
    <row r="2792" s="217" customFormat="1" x14ac:dyDescent="0.2"/>
    <row r="2793" s="217" customFormat="1" x14ac:dyDescent="0.2"/>
    <row r="2794" s="217" customFormat="1" x14ac:dyDescent="0.2"/>
    <row r="2795" s="217" customFormat="1" x14ac:dyDescent="0.2"/>
    <row r="2796" s="217" customFormat="1" x14ac:dyDescent="0.2"/>
    <row r="2797" s="217" customFormat="1" x14ac:dyDescent="0.2"/>
    <row r="2798" s="217" customFormat="1" x14ac:dyDescent="0.2"/>
    <row r="2799" s="217" customFormat="1" x14ac:dyDescent="0.2"/>
    <row r="2800" s="217" customFormat="1" x14ac:dyDescent="0.2"/>
    <row r="2801" s="217" customFormat="1" x14ac:dyDescent="0.2"/>
    <row r="2802" s="217" customFormat="1" x14ac:dyDescent="0.2"/>
    <row r="2803" s="217" customFormat="1" x14ac:dyDescent="0.2"/>
    <row r="2804" s="217" customFormat="1" x14ac:dyDescent="0.2"/>
    <row r="2805" s="217" customFormat="1" x14ac:dyDescent="0.2"/>
    <row r="2806" s="217" customFormat="1" x14ac:dyDescent="0.2"/>
    <row r="2807" s="217" customFormat="1" x14ac:dyDescent="0.2"/>
    <row r="2808" s="217" customFormat="1" x14ac:dyDescent="0.2"/>
    <row r="2809" s="217" customFormat="1" x14ac:dyDescent="0.2"/>
    <row r="2810" s="217" customFormat="1" x14ac:dyDescent="0.2"/>
    <row r="2811" s="217" customFormat="1" x14ac:dyDescent="0.2"/>
    <row r="2812" s="217" customFormat="1" x14ac:dyDescent="0.2"/>
    <row r="2813" s="217" customFormat="1" x14ac:dyDescent="0.2"/>
    <row r="2814" s="217" customFormat="1" x14ac:dyDescent="0.2"/>
    <row r="2815" s="217" customFormat="1" x14ac:dyDescent="0.2"/>
    <row r="2816" s="217" customFormat="1" x14ac:dyDescent="0.2"/>
    <row r="2817" s="217" customFormat="1" x14ac:dyDescent="0.2"/>
    <row r="2818" s="217" customFormat="1" x14ac:dyDescent="0.2"/>
    <row r="2819" s="217" customFormat="1" x14ac:dyDescent="0.2"/>
    <row r="2820" s="217" customFormat="1" x14ac:dyDescent="0.2"/>
    <row r="2821" s="217" customFormat="1" x14ac:dyDescent="0.2"/>
    <row r="2822" s="217" customFormat="1" x14ac:dyDescent="0.2"/>
    <row r="2823" s="217" customFormat="1" x14ac:dyDescent="0.2"/>
    <row r="2824" s="217" customFormat="1" x14ac:dyDescent="0.2"/>
    <row r="2825" s="217" customFormat="1" x14ac:dyDescent="0.2"/>
    <row r="2826" s="217" customFormat="1" x14ac:dyDescent="0.2"/>
    <row r="2827" s="217" customFormat="1" x14ac:dyDescent="0.2"/>
    <row r="2828" s="217" customFormat="1" x14ac:dyDescent="0.2"/>
    <row r="2829" s="217" customFormat="1" x14ac:dyDescent="0.2"/>
    <row r="2830" s="217" customFormat="1" x14ac:dyDescent="0.2"/>
    <row r="2831" s="217" customFormat="1" x14ac:dyDescent="0.2"/>
    <row r="2832" s="217" customFormat="1" x14ac:dyDescent="0.2"/>
    <row r="2833" s="217" customFormat="1" x14ac:dyDescent="0.2"/>
    <row r="2834" s="217" customFormat="1" x14ac:dyDescent="0.2"/>
    <row r="2835" s="217" customFormat="1" x14ac:dyDescent="0.2"/>
    <row r="2836" s="217" customFormat="1" x14ac:dyDescent="0.2"/>
    <row r="2837" s="217" customFormat="1" x14ac:dyDescent="0.2"/>
    <row r="2838" s="217" customFormat="1" x14ac:dyDescent="0.2"/>
    <row r="2839" s="217" customFormat="1" x14ac:dyDescent="0.2"/>
    <row r="2840" s="217" customFormat="1" x14ac:dyDescent="0.2"/>
    <row r="2841" s="217" customFormat="1" x14ac:dyDescent="0.2"/>
    <row r="2842" s="217" customFormat="1" x14ac:dyDescent="0.2"/>
    <row r="2843" s="217" customFormat="1" x14ac:dyDescent="0.2"/>
    <row r="2844" s="217" customFormat="1" x14ac:dyDescent="0.2"/>
    <row r="2845" s="217" customFormat="1" x14ac:dyDescent="0.2"/>
    <row r="2846" s="217" customFormat="1" x14ac:dyDescent="0.2"/>
    <row r="2847" s="217" customFormat="1" x14ac:dyDescent="0.2"/>
    <row r="2848" s="217" customFormat="1" x14ac:dyDescent="0.2"/>
    <row r="2849" s="217" customFormat="1" x14ac:dyDescent="0.2"/>
    <row r="2850" s="217" customFormat="1" x14ac:dyDescent="0.2"/>
    <row r="2851" s="217" customFormat="1" x14ac:dyDescent="0.2"/>
    <row r="2852" s="217" customFormat="1" x14ac:dyDescent="0.2"/>
    <row r="2853" s="217" customFormat="1" x14ac:dyDescent="0.2"/>
    <row r="2854" s="217" customFormat="1" x14ac:dyDescent="0.2"/>
    <row r="2855" s="217" customFormat="1" x14ac:dyDescent="0.2"/>
    <row r="2856" s="217" customFormat="1" x14ac:dyDescent="0.2"/>
    <row r="2857" s="217" customFormat="1" x14ac:dyDescent="0.2"/>
    <row r="2858" s="217" customFormat="1" x14ac:dyDescent="0.2"/>
    <row r="2859" s="217" customFormat="1" x14ac:dyDescent="0.2"/>
    <row r="2860" s="217" customFormat="1" x14ac:dyDescent="0.2"/>
    <row r="2861" s="217" customFormat="1" x14ac:dyDescent="0.2"/>
    <row r="2862" s="217" customFormat="1" x14ac:dyDescent="0.2"/>
    <row r="2863" s="217" customFormat="1" x14ac:dyDescent="0.2"/>
    <row r="2864" s="217" customFormat="1" x14ac:dyDescent="0.2"/>
    <row r="2865" s="217" customFormat="1" x14ac:dyDescent="0.2"/>
    <row r="2866" s="217" customFormat="1" x14ac:dyDescent="0.2"/>
    <row r="2867" s="217" customFormat="1" x14ac:dyDescent="0.2"/>
    <row r="2868" s="217" customFormat="1" x14ac:dyDescent="0.2"/>
    <row r="2869" s="217" customFormat="1" x14ac:dyDescent="0.2"/>
    <row r="2870" s="217" customFormat="1" x14ac:dyDescent="0.2"/>
    <row r="2871" s="217" customFormat="1" x14ac:dyDescent="0.2"/>
    <row r="2872" s="217" customFormat="1" x14ac:dyDescent="0.2"/>
    <row r="2873" s="217" customFormat="1" x14ac:dyDescent="0.2"/>
    <row r="2874" s="217" customFormat="1" x14ac:dyDescent="0.2"/>
    <row r="2875" s="217" customFormat="1" x14ac:dyDescent="0.2"/>
    <row r="2876" s="217" customFormat="1" x14ac:dyDescent="0.2"/>
    <row r="2877" s="217" customFormat="1" x14ac:dyDescent="0.2"/>
    <row r="2878" s="217" customFormat="1" x14ac:dyDescent="0.2"/>
    <row r="2879" s="217" customFormat="1" x14ac:dyDescent="0.2"/>
    <row r="2880" s="217" customFormat="1" x14ac:dyDescent="0.2"/>
    <row r="2881" s="217" customFormat="1" x14ac:dyDescent="0.2"/>
    <row r="2882" s="217" customFormat="1" x14ac:dyDescent="0.2"/>
    <row r="2883" s="217" customFormat="1" x14ac:dyDescent="0.2"/>
    <row r="2884" s="217" customFormat="1" x14ac:dyDescent="0.2"/>
    <row r="2885" s="217" customFormat="1" x14ac:dyDescent="0.2"/>
    <row r="2886" s="217" customFormat="1" x14ac:dyDescent="0.2"/>
    <row r="2887" s="217" customFormat="1" x14ac:dyDescent="0.2"/>
    <row r="2888" s="217" customFormat="1" x14ac:dyDescent="0.2"/>
    <row r="2889" s="217" customFormat="1" x14ac:dyDescent="0.2"/>
    <row r="2890" s="217" customFormat="1" x14ac:dyDescent="0.2"/>
    <row r="2891" s="217" customFormat="1" x14ac:dyDescent="0.2"/>
    <row r="2892" s="217" customFormat="1" x14ac:dyDescent="0.2"/>
    <row r="2893" s="217" customFormat="1" x14ac:dyDescent="0.2"/>
    <row r="2894" s="217" customFormat="1" x14ac:dyDescent="0.2"/>
    <row r="2895" s="217" customFormat="1" x14ac:dyDescent="0.2"/>
    <row r="2896" s="217" customFormat="1" x14ac:dyDescent="0.2"/>
    <row r="2897" s="217" customFormat="1" x14ac:dyDescent="0.2"/>
    <row r="2898" s="217" customFormat="1" x14ac:dyDescent="0.2"/>
    <row r="2899" s="217" customFormat="1" x14ac:dyDescent="0.2"/>
    <row r="2900" s="217" customFormat="1" x14ac:dyDescent="0.2"/>
    <row r="2901" s="217" customFormat="1" x14ac:dyDescent="0.2"/>
    <row r="2902" s="217" customFormat="1" x14ac:dyDescent="0.2"/>
    <row r="2903" s="217" customFormat="1" x14ac:dyDescent="0.2"/>
    <row r="2904" s="217" customFormat="1" x14ac:dyDescent="0.2"/>
    <row r="2905" s="217" customFormat="1" x14ac:dyDescent="0.2"/>
    <row r="2906" s="217" customFormat="1" x14ac:dyDescent="0.2"/>
    <row r="2907" s="217" customFormat="1" x14ac:dyDescent="0.2"/>
    <row r="2908" s="217" customFormat="1" x14ac:dyDescent="0.2"/>
    <row r="2909" s="217" customFormat="1" x14ac:dyDescent="0.2"/>
    <row r="2910" s="217" customFormat="1" x14ac:dyDescent="0.2"/>
    <row r="2911" s="217" customFormat="1" x14ac:dyDescent="0.2"/>
    <row r="2912" s="217" customFormat="1" x14ac:dyDescent="0.2"/>
    <row r="2913" s="217" customFormat="1" x14ac:dyDescent="0.2"/>
    <row r="2914" s="217" customFormat="1" x14ac:dyDescent="0.2"/>
    <row r="2915" s="217" customFormat="1" x14ac:dyDescent="0.2"/>
    <row r="2916" s="217" customFormat="1" x14ac:dyDescent="0.2"/>
    <row r="2917" s="217" customFormat="1" x14ac:dyDescent="0.2"/>
    <row r="2918" s="217" customFormat="1" x14ac:dyDescent="0.2"/>
    <row r="2919" s="217" customFormat="1" x14ac:dyDescent="0.2"/>
    <row r="2920" s="217" customFormat="1" x14ac:dyDescent="0.2"/>
    <row r="2921" s="217" customFormat="1" x14ac:dyDescent="0.2"/>
    <row r="2922" s="217" customFormat="1" x14ac:dyDescent="0.2"/>
    <row r="2923" s="217" customFormat="1" x14ac:dyDescent="0.2"/>
    <row r="2924" s="217" customFormat="1" x14ac:dyDescent="0.2"/>
    <row r="2925" s="217" customFormat="1" x14ac:dyDescent="0.2"/>
    <row r="2926" s="217" customFormat="1" x14ac:dyDescent="0.2"/>
    <row r="2927" s="217" customFormat="1" x14ac:dyDescent="0.2"/>
    <row r="2928" s="217" customFormat="1" x14ac:dyDescent="0.2"/>
    <row r="2929" s="217" customFormat="1" x14ac:dyDescent="0.2"/>
    <row r="2930" s="217" customFormat="1" x14ac:dyDescent="0.2"/>
    <row r="2931" s="217" customFormat="1" x14ac:dyDescent="0.2"/>
    <row r="2932" s="217" customFormat="1" x14ac:dyDescent="0.2"/>
    <row r="2933" s="217" customFormat="1" x14ac:dyDescent="0.2"/>
    <row r="2934" s="217" customFormat="1" x14ac:dyDescent="0.2"/>
    <row r="2935" s="217" customFormat="1" x14ac:dyDescent="0.2"/>
    <row r="2936" s="217" customFormat="1" x14ac:dyDescent="0.2"/>
    <row r="2937" s="217" customFormat="1" x14ac:dyDescent="0.2"/>
    <row r="2938" s="217" customFormat="1" x14ac:dyDescent="0.2"/>
    <row r="2939" s="217" customFormat="1" x14ac:dyDescent="0.2"/>
    <row r="2940" s="217" customFormat="1" x14ac:dyDescent="0.2"/>
    <row r="2941" s="217" customFormat="1" x14ac:dyDescent="0.2"/>
    <row r="2942" s="217" customFormat="1" x14ac:dyDescent="0.2"/>
    <row r="2943" s="217" customFormat="1" x14ac:dyDescent="0.2"/>
    <row r="2944" s="217" customFormat="1" x14ac:dyDescent="0.2"/>
    <row r="2945" s="217" customFormat="1" x14ac:dyDescent="0.2"/>
    <row r="2946" s="217" customFormat="1" x14ac:dyDescent="0.2"/>
    <row r="2947" s="217" customFormat="1" x14ac:dyDescent="0.2"/>
    <row r="2948" s="217" customFormat="1" x14ac:dyDescent="0.2"/>
    <row r="2949" s="217" customFormat="1" x14ac:dyDescent="0.2"/>
    <row r="2950" s="217" customFormat="1" x14ac:dyDescent="0.2"/>
    <row r="2951" s="217" customFormat="1" x14ac:dyDescent="0.2"/>
    <row r="2952" s="217" customFormat="1" x14ac:dyDescent="0.2"/>
    <row r="2953" s="217" customFormat="1" x14ac:dyDescent="0.2"/>
    <row r="2954" s="217" customFormat="1" x14ac:dyDescent="0.2"/>
    <row r="2955" s="217" customFormat="1" x14ac:dyDescent="0.2"/>
    <row r="2956" s="217" customFormat="1" x14ac:dyDescent="0.2"/>
    <row r="2957" s="217" customFormat="1" x14ac:dyDescent="0.2"/>
    <row r="2958" s="217" customFormat="1" x14ac:dyDescent="0.2"/>
    <row r="2959" s="217" customFormat="1" x14ac:dyDescent="0.2"/>
    <row r="2960" s="217" customFormat="1" x14ac:dyDescent="0.2"/>
    <row r="2961" s="217" customFormat="1" x14ac:dyDescent="0.2"/>
    <row r="2962" s="217" customFormat="1" x14ac:dyDescent="0.2"/>
    <row r="2963" s="217" customFormat="1" x14ac:dyDescent="0.2"/>
    <row r="2964" s="217" customFormat="1" x14ac:dyDescent="0.2"/>
    <row r="2965" s="217" customFormat="1" x14ac:dyDescent="0.2"/>
    <row r="2966" s="217" customFormat="1" x14ac:dyDescent="0.2"/>
    <row r="2967" s="217" customFormat="1" x14ac:dyDescent="0.2"/>
    <row r="2968" s="217" customFormat="1" x14ac:dyDescent="0.2"/>
    <row r="2969" s="217" customFormat="1" x14ac:dyDescent="0.2"/>
    <row r="2970" s="217" customFormat="1" x14ac:dyDescent="0.2"/>
    <row r="2971" s="217" customFormat="1" x14ac:dyDescent="0.2"/>
    <row r="2972" s="217" customFormat="1" x14ac:dyDescent="0.2"/>
    <row r="2973" s="217" customFormat="1" x14ac:dyDescent="0.2"/>
    <row r="2974" s="217" customFormat="1" x14ac:dyDescent="0.2"/>
    <row r="2975" s="217" customFormat="1" x14ac:dyDescent="0.2"/>
    <row r="2976" s="217" customFormat="1" x14ac:dyDescent="0.2"/>
    <row r="2977" s="217" customFormat="1" x14ac:dyDescent="0.2"/>
    <row r="2978" s="217" customFormat="1" x14ac:dyDescent="0.2"/>
    <row r="2979" s="217" customFormat="1" x14ac:dyDescent="0.2"/>
    <row r="2980" s="217" customFormat="1" x14ac:dyDescent="0.2"/>
    <row r="2981" s="217" customFormat="1" x14ac:dyDescent="0.2"/>
    <row r="2982" s="217" customFormat="1" x14ac:dyDescent="0.2"/>
    <row r="2983" s="217" customFormat="1" x14ac:dyDescent="0.2"/>
    <row r="2984" s="217" customFormat="1" x14ac:dyDescent="0.2"/>
    <row r="2985" s="217" customFormat="1" x14ac:dyDescent="0.2"/>
    <row r="2986" s="217" customFormat="1" x14ac:dyDescent="0.2"/>
    <row r="2987" s="217" customFormat="1" x14ac:dyDescent="0.2"/>
    <row r="2988" s="217" customFormat="1" x14ac:dyDescent="0.2"/>
    <row r="2989" s="217" customFormat="1" x14ac:dyDescent="0.2"/>
    <row r="2990" s="217" customFormat="1" x14ac:dyDescent="0.2"/>
    <row r="2991" s="217" customFormat="1" x14ac:dyDescent="0.2"/>
    <row r="2992" s="217" customFormat="1" x14ac:dyDescent="0.2"/>
    <row r="2993" s="217" customFormat="1" x14ac:dyDescent="0.2"/>
    <row r="2994" s="217" customFormat="1" x14ac:dyDescent="0.2"/>
    <row r="2995" s="217" customFormat="1" x14ac:dyDescent="0.2"/>
    <row r="2996" s="217" customFormat="1" x14ac:dyDescent="0.2"/>
    <row r="2997" s="217" customFormat="1" x14ac:dyDescent="0.2"/>
    <row r="2998" s="217" customFormat="1" x14ac:dyDescent="0.2"/>
    <row r="2999" s="217" customFormat="1" x14ac:dyDescent="0.2"/>
    <row r="3000" s="217" customFormat="1" x14ac:dyDescent="0.2"/>
    <row r="3001" s="217" customFormat="1" x14ac:dyDescent="0.2"/>
    <row r="3002" s="217" customFormat="1" x14ac:dyDescent="0.2"/>
    <row r="3003" s="217" customFormat="1" x14ac:dyDescent="0.2"/>
    <row r="3004" s="217" customFormat="1" x14ac:dyDescent="0.2"/>
    <row r="3005" s="217" customFormat="1" x14ac:dyDescent="0.2"/>
    <row r="3006" s="217" customFormat="1" x14ac:dyDescent="0.2"/>
    <row r="3007" s="217" customFormat="1" x14ac:dyDescent="0.2"/>
    <row r="3008" s="217" customFormat="1" x14ac:dyDescent="0.2"/>
    <row r="3009" s="217" customFormat="1" x14ac:dyDescent="0.2"/>
    <row r="3010" s="217" customFormat="1" x14ac:dyDescent="0.2"/>
    <row r="3011" s="217" customFormat="1" x14ac:dyDescent="0.2"/>
    <row r="3012" s="217" customFormat="1" x14ac:dyDescent="0.2"/>
    <row r="3013" s="217" customFormat="1" x14ac:dyDescent="0.2"/>
    <row r="3014" s="217" customFormat="1" x14ac:dyDescent="0.2"/>
    <row r="3015" s="217" customFormat="1" x14ac:dyDescent="0.2"/>
    <row r="3016" s="217" customFormat="1" x14ac:dyDescent="0.2"/>
    <row r="3017" s="217" customFormat="1" x14ac:dyDescent="0.2"/>
    <row r="3018" s="217" customFormat="1" x14ac:dyDescent="0.2"/>
    <row r="3019" s="217" customFormat="1" x14ac:dyDescent="0.2"/>
    <row r="3020" s="217" customFormat="1" x14ac:dyDescent="0.2"/>
    <row r="3021" s="217" customFormat="1" x14ac:dyDescent="0.2"/>
    <row r="3022" s="217" customFormat="1" x14ac:dyDescent="0.2"/>
    <row r="3023" s="217" customFormat="1" x14ac:dyDescent="0.2"/>
    <row r="3024" s="217" customFormat="1" x14ac:dyDescent="0.2"/>
    <row r="3025" s="217" customFormat="1" x14ac:dyDescent="0.2"/>
    <row r="3026" s="217" customFormat="1" x14ac:dyDescent="0.2"/>
    <row r="3027" s="217" customFormat="1" x14ac:dyDescent="0.2"/>
    <row r="3028" s="217" customFormat="1" x14ac:dyDescent="0.2"/>
    <row r="3029" s="217" customFormat="1" x14ac:dyDescent="0.2"/>
    <row r="3030" s="217" customFormat="1" x14ac:dyDescent="0.2"/>
    <row r="3031" s="217" customFormat="1" x14ac:dyDescent="0.2"/>
    <row r="3032" s="217" customFormat="1" x14ac:dyDescent="0.2"/>
    <row r="3033" s="217" customFormat="1" x14ac:dyDescent="0.2"/>
    <row r="3034" s="217" customFormat="1" x14ac:dyDescent="0.2"/>
    <row r="3035" s="217" customFormat="1" x14ac:dyDescent="0.2"/>
    <row r="3036" s="217" customFormat="1" x14ac:dyDescent="0.2"/>
    <row r="3037" s="217" customFormat="1" x14ac:dyDescent="0.2"/>
    <row r="3038" s="217" customFormat="1" x14ac:dyDescent="0.2"/>
    <row r="3039" s="217" customFormat="1" x14ac:dyDescent="0.2"/>
    <row r="3040" s="217" customFormat="1" x14ac:dyDescent="0.2"/>
    <row r="3041" s="217" customFormat="1" x14ac:dyDescent="0.2"/>
    <row r="3042" s="217" customFormat="1" x14ac:dyDescent="0.2"/>
    <row r="3043" s="217" customFormat="1" x14ac:dyDescent="0.2"/>
    <row r="3044" s="217" customFormat="1" x14ac:dyDescent="0.2"/>
    <row r="3045" s="217" customFormat="1" x14ac:dyDescent="0.2"/>
    <row r="3046" s="217" customFormat="1" x14ac:dyDescent="0.2"/>
    <row r="3047" s="217" customFormat="1" x14ac:dyDescent="0.2"/>
    <row r="3048" s="217" customFormat="1" x14ac:dyDescent="0.2"/>
    <row r="3049" s="217" customFormat="1" x14ac:dyDescent="0.2"/>
    <row r="3050" s="217" customFormat="1" x14ac:dyDescent="0.2"/>
    <row r="3051" s="217" customFormat="1" x14ac:dyDescent="0.2"/>
    <row r="3052" s="217" customFormat="1" x14ac:dyDescent="0.2"/>
    <row r="3053" s="217" customFormat="1" x14ac:dyDescent="0.2"/>
    <row r="3054" s="217" customFormat="1" x14ac:dyDescent="0.2"/>
    <row r="3055" s="217" customFormat="1" x14ac:dyDescent="0.2"/>
    <row r="3056" s="217" customFormat="1" x14ac:dyDescent="0.2"/>
    <row r="3057" s="217" customFormat="1" x14ac:dyDescent="0.2"/>
    <row r="3058" s="217" customFormat="1" x14ac:dyDescent="0.2"/>
    <row r="3059" s="217" customFormat="1" x14ac:dyDescent="0.2"/>
    <row r="3060" s="217" customFormat="1" x14ac:dyDescent="0.2"/>
    <row r="3061" s="217" customFormat="1" x14ac:dyDescent="0.2"/>
    <row r="3062" s="217" customFormat="1" x14ac:dyDescent="0.2"/>
    <row r="3063" s="217" customFormat="1" x14ac:dyDescent="0.2"/>
    <row r="3064" s="217" customFormat="1" x14ac:dyDescent="0.2"/>
    <row r="3065" s="217" customFormat="1" x14ac:dyDescent="0.2"/>
    <row r="3066" s="217" customFormat="1" x14ac:dyDescent="0.2"/>
    <row r="3067" s="217" customFormat="1" x14ac:dyDescent="0.2"/>
    <row r="3068" s="217" customFormat="1" x14ac:dyDescent="0.2"/>
    <row r="3069" s="217" customFormat="1" x14ac:dyDescent="0.2"/>
    <row r="3070" s="217" customFormat="1" x14ac:dyDescent="0.2"/>
    <row r="3071" s="217" customFormat="1" x14ac:dyDescent="0.2"/>
    <row r="3072" s="217" customFormat="1" x14ac:dyDescent="0.2"/>
    <row r="3073" s="217" customFormat="1" x14ac:dyDescent="0.2"/>
    <row r="3074" s="217" customFormat="1" x14ac:dyDescent="0.2"/>
    <row r="3075" s="217" customFormat="1" x14ac:dyDescent="0.2"/>
    <row r="3076" s="217" customFormat="1" x14ac:dyDescent="0.2"/>
    <row r="3077" s="217" customFormat="1" x14ac:dyDescent="0.2"/>
    <row r="3078" s="217" customFormat="1" x14ac:dyDescent="0.2"/>
    <row r="3079" s="217" customFormat="1" x14ac:dyDescent="0.2"/>
    <row r="3080" s="217" customFormat="1" x14ac:dyDescent="0.2"/>
    <row r="3081" s="217" customFormat="1" x14ac:dyDescent="0.2"/>
    <row r="3082" s="217" customFormat="1" x14ac:dyDescent="0.2"/>
    <row r="3083" s="217" customFormat="1" x14ac:dyDescent="0.2"/>
    <row r="3084" s="217" customFormat="1" x14ac:dyDescent="0.2"/>
    <row r="3085" s="217" customFormat="1" x14ac:dyDescent="0.2"/>
    <row r="3086" s="217" customFormat="1" x14ac:dyDescent="0.2"/>
    <row r="3087" s="217" customFormat="1" x14ac:dyDescent="0.2"/>
    <row r="3088" s="217" customFormat="1" x14ac:dyDescent="0.2"/>
    <row r="3089" s="217" customFormat="1" x14ac:dyDescent="0.2"/>
    <row r="3090" s="217" customFormat="1" x14ac:dyDescent="0.2"/>
    <row r="3091" s="217" customFormat="1" x14ac:dyDescent="0.2"/>
    <row r="3092" s="217" customFormat="1" x14ac:dyDescent="0.2"/>
    <row r="3093" s="217" customFormat="1" x14ac:dyDescent="0.2"/>
    <row r="3094" s="217" customFormat="1" x14ac:dyDescent="0.2"/>
    <row r="3095" s="217" customFormat="1" x14ac:dyDescent="0.2"/>
    <row r="3096" s="217" customFormat="1" x14ac:dyDescent="0.2"/>
    <row r="3097" s="217" customFormat="1" x14ac:dyDescent="0.2"/>
    <row r="3098" s="217" customFormat="1" x14ac:dyDescent="0.2"/>
    <row r="3099" s="217" customFormat="1" x14ac:dyDescent="0.2"/>
    <row r="3100" s="217" customFormat="1" x14ac:dyDescent="0.2"/>
    <row r="3101" s="217" customFormat="1" x14ac:dyDescent="0.2"/>
    <row r="3102" s="217" customFormat="1" x14ac:dyDescent="0.2"/>
    <row r="3103" s="217" customFormat="1" x14ac:dyDescent="0.2"/>
    <row r="3104" s="217" customFormat="1" x14ac:dyDescent="0.2"/>
    <row r="3105" s="217" customFormat="1" x14ac:dyDescent="0.2"/>
    <row r="3106" s="217" customFormat="1" x14ac:dyDescent="0.2"/>
    <row r="3107" s="217" customFormat="1" x14ac:dyDescent="0.2"/>
    <row r="3108" s="217" customFormat="1" x14ac:dyDescent="0.2"/>
    <row r="3109" s="217" customFormat="1" x14ac:dyDescent="0.2"/>
    <row r="3110" s="217" customFormat="1" x14ac:dyDescent="0.2"/>
    <row r="3111" s="217" customFormat="1" x14ac:dyDescent="0.2"/>
    <row r="3112" s="217" customFormat="1" x14ac:dyDescent="0.2"/>
    <row r="3113" s="217" customFormat="1" x14ac:dyDescent="0.2"/>
    <row r="3114" s="217" customFormat="1" x14ac:dyDescent="0.2"/>
    <row r="3115" s="217" customFormat="1" x14ac:dyDescent="0.2"/>
    <row r="3116" s="217" customFormat="1" x14ac:dyDescent="0.2"/>
    <row r="3117" s="217" customFormat="1" x14ac:dyDescent="0.2"/>
    <row r="3118" s="217" customFormat="1" x14ac:dyDescent="0.2"/>
    <row r="3119" s="217" customFormat="1" x14ac:dyDescent="0.2"/>
    <row r="3120" s="217" customFormat="1" x14ac:dyDescent="0.2"/>
    <row r="3121" s="217" customFormat="1" x14ac:dyDescent="0.2"/>
    <row r="3122" s="217" customFormat="1" x14ac:dyDescent="0.2"/>
    <row r="3123" s="217" customFormat="1" x14ac:dyDescent="0.2"/>
    <row r="3124" s="217" customFormat="1" x14ac:dyDescent="0.2"/>
    <row r="3125" s="217" customFormat="1" x14ac:dyDescent="0.2"/>
    <row r="3126" s="217" customFormat="1" x14ac:dyDescent="0.2"/>
    <row r="3127" s="217" customFormat="1" x14ac:dyDescent="0.2"/>
    <row r="3128" s="217" customFormat="1" x14ac:dyDescent="0.2"/>
    <row r="3129" s="217" customFormat="1" x14ac:dyDescent="0.2"/>
    <row r="3130" s="217" customFormat="1" x14ac:dyDescent="0.2"/>
    <row r="3131" s="217" customFormat="1" x14ac:dyDescent="0.2"/>
    <row r="3132" s="217" customFormat="1" x14ac:dyDescent="0.2"/>
    <row r="3133" s="217" customFormat="1" x14ac:dyDescent="0.2"/>
    <row r="3134" s="217" customFormat="1" x14ac:dyDescent="0.2"/>
    <row r="3135" s="217" customFormat="1" x14ac:dyDescent="0.2"/>
    <row r="3136" s="217" customFormat="1" x14ac:dyDescent="0.2"/>
    <row r="3137" s="217" customFormat="1" x14ac:dyDescent="0.2"/>
    <row r="3138" s="217" customFormat="1" x14ac:dyDescent="0.2"/>
    <row r="3139" s="217" customFormat="1" x14ac:dyDescent="0.2"/>
    <row r="3140" s="217" customFormat="1" x14ac:dyDescent="0.2"/>
    <row r="3141" s="217" customFormat="1" x14ac:dyDescent="0.2"/>
    <row r="3142" s="217" customFormat="1" x14ac:dyDescent="0.2"/>
    <row r="3143" s="217" customFormat="1" x14ac:dyDescent="0.2"/>
    <row r="3144" s="217" customFormat="1" x14ac:dyDescent="0.2"/>
    <row r="3145" s="217" customFormat="1" x14ac:dyDescent="0.2"/>
    <row r="3146" s="217" customFormat="1" x14ac:dyDescent="0.2"/>
    <row r="3147" s="217" customFormat="1" x14ac:dyDescent="0.2"/>
    <row r="3148" s="217" customFormat="1" x14ac:dyDescent="0.2"/>
    <row r="3149" s="217" customFormat="1" x14ac:dyDescent="0.2"/>
    <row r="3150" s="217" customFormat="1" x14ac:dyDescent="0.2"/>
    <row r="3151" s="217" customFormat="1" x14ac:dyDescent="0.2"/>
    <row r="3152" s="217" customFormat="1" x14ac:dyDescent="0.2"/>
    <row r="3153" s="217" customFormat="1" x14ac:dyDescent="0.2"/>
    <row r="3154" s="217" customFormat="1" x14ac:dyDescent="0.2"/>
    <row r="3155" s="217" customFormat="1" x14ac:dyDescent="0.2"/>
    <row r="3156" s="217" customFormat="1" x14ac:dyDescent="0.2"/>
    <row r="3157" s="217" customFormat="1" x14ac:dyDescent="0.2"/>
    <row r="3158" s="217" customFormat="1" x14ac:dyDescent="0.2"/>
    <row r="3159" s="217" customFormat="1" x14ac:dyDescent="0.2"/>
    <row r="3160" s="217" customFormat="1" x14ac:dyDescent="0.2"/>
    <row r="3161" s="217" customFormat="1" x14ac:dyDescent="0.2"/>
    <row r="3162" s="217" customFormat="1" x14ac:dyDescent="0.2"/>
    <row r="3163" s="217" customFormat="1" x14ac:dyDescent="0.2"/>
    <row r="3164" s="217" customFormat="1" x14ac:dyDescent="0.2"/>
    <row r="3165" s="217" customFormat="1" x14ac:dyDescent="0.2"/>
    <row r="3166" s="217" customFormat="1" x14ac:dyDescent="0.2"/>
    <row r="3167" s="217" customFormat="1" x14ac:dyDescent="0.2"/>
    <row r="3168" s="217" customFormat="1" x14ac:dyDescent="0.2"/>
    <row r="3169" s="217" customFormat="1" x14ac:dyDescent="0.2"/>
    <row r="3170" s="217" customFormat="1" x14ac:dyDescent="0.2"/>
    <row r="3171" s="217" customFormat="1" x14ac:dyDescent="0.2"/>
    <row r="3172" s="217" customFormat="1" x14ac:dyDescent="0.2"/>
    <row r="3173" s="217" customFormat="1" x14ac:dyDescent="0.2"/>
    <row r="3174" s="217" customFormat="1" x14ac:dyDescent="0.2"/>
    <row r="3175" s="217" customFormat="1" x14ac:dyDescent="0.2"/>
    <row r="3176" s="217" customFormat="1" x14ac:dyDescent="0.2"/>
    <row r="3177" s="217" customFormat="1" x14ac:dyDescent="0.2"/>
    <row r="3178" s="217" customFormat="1" x14ac:dyDescent="0.2"/>
    <row r="3179" s="217" customFormat="1" x14ac:dyDescent="0.2"/>
    <row r="3180" s="217" customFormat="1" x14ac:dyDescent="0.2"/>
    <row r="3181" s="217" customFormat="1" x14ac:dyDescent="0.2"/>
    <row r="3182" s="217" customFormat="1" x14ac:dyDescent="0.2"/>
    <row r="3183" s="217" customFormat="1" x14ac:dyDescent="0.2"/>
    <row r="3184" s="217" customFormat="1" x14ac:dyDescent="0.2"/>
    <row r="3185" s="217" customFormat="1" x14ac:dyDescent="0.2"/>
    <row r="3186" s="217" customFormat="1" x14ac:dyDescent="0.2"/>
    <row r="3187" s="217" customFormat="1" x14ac:dyDescent="0.2"/>
    <row r="3188" s="217" customFormat="1" x14ac:dyDescent="0.2"/>
    <row r="3189" s="217" customFormat="1" x14ac:dyDescent="0.2"/>
    <row r="3190" s="217" customFormat="1" x14ac:dyDescent="0.2"/>
    <row r="3191" s="217" customFormat="1" x14ac:dyDescent="0.2"/>
    <row r="3192" s="217" customFormat="1" x14ac:dyDescent="0.2"/>
    <row r="3193" s="217" customFormat="1" x14ac:dyDescent="0.2"/>
    <row r="3194" s="217" customFormat="1" x14ac:dyDescent="0.2"/>
    <row r="3195" s="217" customFormat="1" x14ac:dyDescent="0.2"/>
    <row r="3196" s="217" customFormat="1" x14ac:dyDescent="0.2"/>
    <row r="3197" s="217" customFormat="1" x14ac:dyDescent="0.2"/>
    <row r="3198" s="217" customFormat="1" x14ac:dyDescent="0.2"/>
    <row r="3199" s="217" customFormat="1" x14ac:dyDescent="0.2"/>
    <row r="3200" s="217" customFormat="1" x14ac:dyDescent="0.2"/>
    <row r="3201" s="217" customFormat="1" x14ac:dyDescent="0.2"/>
    <row r="3202" s="217" customFormat="1" x14ac:dyDescent="0.2"/>
    <row r="3203" s="217" customFormat="1" x14ac:dyDescent="0.2"/>
    <row r="3204" s="217" customFormat="1" x14ac:dyDescent="0.2"/>
    <row r="3205" s="217" customFormat="1" x14ac:dyDescent="0.2"/>
    <row r="3206" s="217" customFormat="1" x14ac:dyDescent="0.2"/>
    <row r="3207" s="217" customFormat="1" x14ac:dyDescent="0.2"/>
    <row r="3208" s="217" customFormat="1" x14ac:dyDescent="0.2"/>
    <row r="3209" s="217" customFormat="1" x14ac:dyDescent="0.2"/>
    <row r="3210" s="217" customFormat="1" x14ac:dyDescent="0.2"/>
    <row r="3211" s="217" customFormat="1" x14ac:dyDescent="0.2"/>
    <row r="3212" s="217" customFormat="1" x14ac:dyDescent="0.2"/>
    <row r="3213" s="217" customFormat="1" x14ac:dyDescent="0.2"/>
    <row r="3214" s="217" customFormat="1" x14ac:dyDescent="0.2"/>
    <row r="3215" s="217" customFormat="1" x14ac:dyDescent="0.2"/>
    <row r="3216" s="217" customFormat="1" x14ac:dyDescent="0.2"/>
    <row r="3217" s="217" customFormat="1" x14ac:dyDescent="0.2"/>
    <row r="3218" s="217" customFormat="1" x14ac:dyDescent="0.2"/>
    <row r="3219" s="217" customFormat="1" x14ac:dyDescent="0.2"/>
    <row r="3220" s="217" customFormat="1" x14ac:dyDescent="0.2"/>
    <row r="3221" s="217" customFormat="1" x14ac:dyDescent="0.2"/>
    <row r="3222" s="217" customFormat="1" x14ac:dyDescent="0.2"/>
    <row r="3223" s="217" customFormat="1" x14ac:dyDescent="0.2"/>
    <row r="3224" s="217" customFormat="1" x14ac:dyDescent="0.2"/>
    <row r="3225" s="217" customFormat="1" x14ac:dyDescent="0.2"/>
    <row r="3226" s="217" customFormat="1" x14ac:dyDescent="0.2"/>
    <row r="3227" s="217" customFormat="1" x14ac:dyDescent="0.2"/>
    <row r="3228" s="217" customFormat="1" x14ac:dyDescent="0.2"/>
    <row r="3229" s="217" customFormat="1" x14ac:dyDescent="0.2"/>
    <row r="3230" s="217" customFormat="1" x14ac:dyDescent="0.2"/>
    <row r="3231" s="217" customFormat="1" x14ac:dyDescent="0.2"/>
    <row r="3232" s="217" customFormat="1" x14ac:dyDescent="0.2"/>
    <row r="3233" s="217" customFormat="1" x14ac:dyDescent="0.2"/>
    <row r="3234" s="217" customFormat="1" x14ac:dyDescent="0.2"/>
    <row r="3235" s="217" customFormat="1" x14ac:dyDescent="0.2"/>
    <row r="3236" s="217" customFormat="1" x14ac:dyDescent="0.2"/>
    <row r="3237" s="217" customFormat="1" x14ac:dyDescent="0.2"/>
    <row r="3238" s="217" customFormat="1" x14ac:dyDescent="0.2"/>
    <row r="3239" s="217" customFormat="1" x14ac:dyDescent="0.2"/>
    <row r="3240" s="217" customFormat="1" x14ac:dyDescent="0.2"/>
    <row r="3241" s="217" customFormat="1" x14ac:dyDescent="0.2"/>
    <row r="3242" s="217" customFormat="1" x14ac:dyDescent="0.2"/>
    <row r="3243" s="217" customFormat="1" x14ac:dyDescent="0.2"/>
    <row r="3244" s="217" customFormat="1" x14ac:dyDescent="0.2"/>
    <row r="3245" s="217" customFormat="1" x14ac:dyDescent="0.2"/>
    <row r="3246" s="217" customFormat="1" x14ac:dyDescent="0.2"/>
    <row r="3247" s="217" customFormat="1" x14ac:dyDescent="0.2"/>
    <row r="3248" s="217" customFormat="1" x14ac:dyDescent="0.2"/>
    <row r="3249" s="217" customFormat="1" x14ac:dyDescent="0.2"/>
    <row r="3250" s="217" customFormat="1" x14ac:dyDescent="0.2"/>
    <row r="3251" s="217" customFormat="1" x14ac:dyDescent="0.2"/>
    <row r="3252" s="217" customFormat="1" x14ac:dyDescent="0.2"/>
    <row r="3253" s="217" customFormat="1" x14ac:dyDescent="0.2"/>
    <row r="3254" s="217" customFormat="1" x14ac:dyDescent="0.2"/>
    <row r="3255" s="217" customFormat="1" x14ac:dyDescent="0.2"/>
    <row r="3256" s="217" customFormat="1" x14ac:dyDescent="0.2"/>
    <row r="3257" s="217" customFormat="1" x14ac:dyDescent="0.2"/>
    <row r="3258" s="217" customFormat="1" x14ac:dyDescent="0.2"/>
    <row r="3259" s="217" customFormat="1" x14ac:dyDescent="0.2"/>
    <row r="3260" s="217" customFormat="1" x14ac:dyDescent="0.2"/>
    <row r="3261" s="217" customFormat="1" x14ac:dyDescent="0.2"/>
    <row r="3262" s="217" customFormat="1" x14ac:dyDescent="0.2"/>
    <row r="3263" s="217" customFormat="1" x14ac:dyDescent="0.2"/>
    <row r="3264" s="217" customFormat="1" x14ac:dyDescent="0.2"/>
    <row r="3265" s="217" customFormat="1" x14ac:dyDescent="0.2"/>
    <row r="3266" s="217" customFormat="1" x14ac:dyDescent="0.2"/>
    <row r="3267" s="217" customFormat="1" x14ac:dyDescent="0.2"/>
    <row r="3268" s="217" customFormat="1" x14ac:dyDescent="0.2"/>
    <row r="3269" s="217" customFormat="1" x14ac:dyDescent="0.2"/>
    <row r="3270" s="217" customFormat="1" x14ac:dyDescent="0.2"/>
    <row r="3271" s="217" customFormat="1" x14ac:dyDescent="0.2"/>
    <row r="3272" s="217" customFormat="1" x14ac:dyDescent="0.2"/>
    <row r="3273" s="217" customFormat="1" x14ac:dyDescent="0.2"/>
    <row r="3274" s="217" customFormat="1" x14ac:dyDescent="0.2"/>
    <row r="3275" s="217" customFormat="1" x14ac:dyDescent="0.2"/>
    <row r="3276" s="217" customFormat="1" x14ac:dyDescent="0.2"/>
    <row r="3277" s="217" customFormat="1" x14ac:dyDescent="0.2"/>
    <row r="3278" s="217" customFormat="1" x14ac:dyDescent="0.2"/>
    <row r="3279" s="217" customFormat="1" x14ac:dyDescent="0.2"/>
    <row r="3280" s="217" customFormat="1" x14ac:dyDescent="0.2"/>
    <row r="3281" s="217" customFormat="1" x14ac:dyDescent="0.2"/>
    <row r="3282" s="217" customFormat="1" x14ac:dyDescent="0.2"/>
    <row r="3283" s="217" customFormat="1" x14ac:dyDescent="0.2"/>
    <row r="3284" s="217" customFormat="1" x14ac:dyDescent="0.2"/>
    <row r="3285" s="217" customFormat="1" x14ac:dyDescent="0.2"/>
    <row r="3286" s="217" customFormat="1" x14ac:dyDescent="0.2"/>
    <row r="3287" s="217" customFormat="1" x14ac:dyDescent="0.2"/>
    <row r="3288" s="217" customFormat="1" x14ac:dyDescent="0.2"/>
    <row r="3289" s="217" customFormat="1" x14ac:dyDescent="0.2"/>
    <row r="3290" s="217" customFormat="1" x14ac:dyDescent="0.2"/>
    <row r="3291" s="217" customFormat="1" x14ac:dyDescent="0.2"/>
    <row r="3292" s="217" customFormat="1" x14ac:dyDescent="0.2"/>
    <row r="3293" s="217" customFormat="1" x14ac:dyDescent="0.2"/>
    <row r="3294" s="217" customFormat="1" x14ac:dyDescent="0.2"/>
    <row r="3295" s="217" customFormat="1" x14ac:dyDescent="0.2"/>
    <row r="3296" s="217" customFormat="1" x14ac:dyDescent="0.2"/>
    <row r="3297" s="217" customFormat="1" x14ac:dyDescent="0.2"/>
    <row r="3298" s="217" customFormat="1" x14ac:dyDescent="0.2"/>
    <row r="3299" s="217" customFormat="1" x14ac:dyDescent="0.2"/>
    <row r="3300" s="217" customFormat="1" x14ac:dyDescent="0.2"/>
    <row r="3301" s="217" customFormat="1" x14ac:dyDescent="0.2"/>
    <row r="3302" s="217" customFormat="1" x14ac:dyDescent="0.2"/>
    <row r="3303" s="217" customFormat="1" x14ac:dyDescent="0.2"/>
    <row r="3304" s="217" customFormat="1" x14ac:dyDescent="0.2"/>
    <row r="3305" s="217" customFormat="1" x14ac:dyDescent="0.2"/>
    <row r="3306" s="217" customFormat="1" x14ac:dyDescent="0.2"/>
    <row r="3307" s="217" customFormat="1" x14ac:dyDescent="0.2"/>
    <row r="3308" s="217" customFormat="1" x14ac:dyDescent="0.2"/>
    <row r="3309" s="217" customFormat="1" x14ac:dyDescent="0.2"/>
    <row r="3310" s="217" customFormat="1" x14ac:dyDescent="0.2"/>
    <row r="3311" s="217" customFormat="1" x14ac:dyDescent="0.2"/>
    <row r="3312" s="217" customFormat="1" x14ac:dyDescent="0.2"/>
    <row r="3313" s="217" customFormat="1" x14ac:dyDescent="0.2"/>
    <row r="3314" s="217" customFormat="1" x14ac:dyDescent="0.2"/>
    <row r="3315" s="217" customFormat="1" x14ac:dyDescent="0.2"/>
    <row r="3316" s="217" customFormat="1" x14ac:dyDescent="0.2"/>
    <row r="3317" s="217" customFormat="1" x14ac:dyDescent="0.2"/>
    <row r="3318" s="217" customFormat="1" x14ac:dyDescent="0.2"/>
    <row r="3319" s="217" customFormat="1" x14ac:dyDescent="0.2"/>
    <row r="3320" s="217" customFormat="1" x14ac:dyDescent="0.2"/>
    <row r="3321" s="217" customFormat="1" x14ac:dyDescent="0.2"/>
    <row r="3322" s="217" customFormat="1" x14ac:dyDescent="0.2"/>
    <row r="3323" s="217" customFormat="1" x14ac:dyDescent="0.2"/>
    <row r="3324" s="217" customFormat="1" x14ac:dyDescent="0.2"/>
    <row r="3325" s="217" customFormat="1" x14ac:dyDescent="0.2"/>
    <row r="3326" s="217" customFormat="1" x14ac:dyDescent="0.2"/>
    <row r="3327" s="217" customFormat="1" x14ac:dyDescent="0.2"/>
    <row r="3328" s="217" customFormat="1" x14ac:dyDescent="0.2"/>
    <row r="3329" s="217" customFormat="1" x14ac:dyDescent="0.2"/>
    <row r="3330" s="217" customFormat="1" x14ac:dyDescent="0.2"/>
    <row r="3331" s="217" customFormat="1" x14ac:dyDescent="0.2"/>
    <row r="3332" s="217" customFormat="1" x14ac:dyDescent="0.2"/>
    <row r="3333" s="217" customFormat="1" x14ac:dyDescent="0.2"/>
    <row r="3334" s="217" customFormat="1" x14ac:dyDescent="0.2"/>
    <row r="3335" s="217" customFormat="1" x14ac:dyDescent="0.2"/>
    <row r="3336" s="217" customFormat="1" x14ac:dyDescent="0.2"/>
    <row r="3337" s="217" customFormat="1" x14ac:dyDescent="0.2"/>
    <row r="3338" s="217" customFormat="1" x14ac:dyDescent="0.2"/>
    <row r="3339" s="217" customFormat="1" x14ac:dyDescent="0.2"/>
    <row r="3340" s="217" customFormat="1" x14ac:dyDescent="0.2"/>
    <row r="3341" s="217" customFormat="1" x14ac:dyDescent="0.2"/>
    <row r="3342" s="217" customFormat="1" x14ac:dyDescent="0.2"/>
    <row r="3343" s="217" customFormat="1" x14ac:dyDescent="0.2"/>
    <row r="3344" s="217" customFormat="1" x14ac:dyDescent="0.2"/>
    <row r="3345" s="217" customFormat="1" x14ac:dyDescent="0.2"/>
    <row r="3346" s="217" customFormat="1" x14ac:dyDescent="0.2"/>
    <row r="3347" s="217" customFormat="1" x14ac:dyDescent="0.2"/>
    <row r="3348" s="217" customFormat="1" x14ac:dyDescent="0.2"/>
    <row r="3349" s="217" customFormat="1" x14ac:dyDescent="0.2"/>
    <row r="3350" s="217" customFormat="1" x14ac:dyDescent="0.2"/>
    <row r="3351" s="217" customFormat="1" x14ac:dyDescent="0.2"/>
    <row r="3352" s="217" customFormat="1" x14ac:dyDescent="0.2"/>
    <row r="3353" s="217" customFormat="1" x14ac:dyDescent="0.2"/>
    <row r="3354" s="217" customFormat="1" x14ac:dyDescent="0.2"/>
    <row r="3355" s="217" customFormat="1" x14ac:dyDescent="0.2"/>
    <row r="3356" s="217" customFormat="1" x14ac:dyDescent="0.2"/>
    <row r="3357" s="217" customFormat="1" x14ac:dyDescent="0.2"/>
    <row r="3358" s="217" customFormat="1" x14ac:dyDescent="0.2"/>
    <row r="3359" s="217" customFormat="1" x14ac:dyDescent="0.2"/>
    <row r="3360" s="217" customFormat="1" x14ac:dyDescent="0.2"/>
    <row r="3361" s="217" customFormat="1" x14ac:dyDescent="0.2"/>
    <row r="3362" s="217" customFormat="1" x14ac:dyDescent="0.2"/>
    <row r="3363" s="217" customFormat="1" x14ac:dyDescent="0.2"/>
    <row r="3364" s="217" customFormat="1" x14ac:dyDescent="0.2"/>
    <row r="3365" s="217" customFormat="1" x14ac:dyDescent="0.2"/>
    <row r="3366" s="217" customFormat="1" x14ac:dyDescent="0.2"/>
    <row r="3367" s="217" customFormat="1" x14ac:dyDescent="0.2"/>
    <row r="3368" s="217" customFormat="1" x14ac:dyDescent="0.2"/>
    <row r="3369" s="217" customFormat="1" x14ac:dyDescent="0.2"/>
    <row r="3370" s="217" customFormat="1" x14ac:dyDescent="0.2"/>
    <row r="3371" s="217" customFormat="1" x14ac:dyDescent="0.2"/>
    <row r="3372" s="217" customFormat="1" x14ac:dyDescent="0.2"/>
    <row r="3373" s="217" customFormat="1" x14ac:dyDescent="0.2"/>
    <row r="3374" s="217" customFormat="1" x14ac:dyDescent="0.2"/>
    <row r="3375" s="217" customFormat="1" x14ac:dyDescent="0.2"/>
    <row r="3376" s="217" customFormat="1" x14ac:dyDescent="0.2"/>
    <row r="3377" s="217" customFormat="1" x14ac:dyDescent="0.2"/>
    <row r="3378" s="217" customFormat="1" x14ac:dyDescent="0.2"/>
    <row r="3379" s="217" customFormat="1" x14ac:dyDescent="0.2"/>
    <row r="3380" s="217" customFormat="1" x14ac:dyDescent="0.2"/>
    <row r="3381" s="217" customFormat="1" x14ac:dyDescent="0.2"/>
    <row r="3382" s="217" customFormat="1" x14ac:dyDescent="0.2"/>
    <row r="3383" s="217" customFormat="1" x14ac:dyDescent="0.2"/>
    <row r="3384" s="217" customFormat="1" x14ac:dyDescent="0.2"/>
    <row r="3385" s="217" customFormat="1" x14ac:dyDescent="0.2"/>
    <row r="3386" s="217" customFormat="1" x14ac:dyDescent="0.2"/>
    <row r="3387" s="217" customFormat="1" x14ac:dyDescent="0.2"/>
    <row r="3388" s="217" customFormat="1" x14ac:dyDescent="0.2"/>
    <row r="3389" s="217" customFormat="1" x14ac:dyDescent="0.2"/>
    <row r="3390" s="217" customFormat="1" x14ac:dyDescent="0.2"/>
    <row r="3391" s="217" customFormat="1" x14ac:dyDescent="0.2"/>
    <row r="3392" s="217" customFormat="1" x14ac:dyDescent="0.2"/>
    <row r="3393" s="217" customFormat="1" x14ac:dyDescent="0.2"/>
    <row r="3394" s="217" customFormat="1" x14ac:dyDescent="0.2"/>
    <row r="3395" s="217" customFormat="1" x14ac:dyDescent="0.2"/>
    <row r="3396" s="217" customFormat="1" x14ac:dyDescent="0.2"/>
    <row r="3397" s="217" customFormat="1" x14ac:dyDescent="0.2"/>
    <row r="3398" s="217" customFormat="1" x14ac:dyDescent="0.2"/>
    <row r="3399" s="217" customFormat="1" x14ac:dyDescent="0.2"/>
    <row r="3400" s="217" customFormat="1" x14ac:dyDescent="0.2"/>
    <row r="3401" s="217" customFormat="1" x14ac:dyDescent="0.2"/>
    <row r="3402" s="217" customFormat="1" x14ac:dyDescent="0.2"/>
    <row r="3403" s="217" customFormat="1" x14ac:dyDescent="0.2"/>
    <row r="3404" s="217" customFormat="1" x14ac:dyDescent="0.2"/>
    <row r="3405" s="217" customFormat="1" x14ac:dyDescent="0.2"/>
    <row r="3406" s="217" customFormat="1" x14ac:dyDescent="0.2"/>
    <row r="3407" s="217" customFormat="1" x14ac:dyDescent="0.2"/>
    <row r="3408" s="217" customFormat="1" x14ac:dyDescent="0.2"/>
    <row r="3409" s="217" customFormat="1" x14ac:dyDescent="0.2"/>
    <row r="3410" s="217" customFormat="1" x14ac:dyDescent="0.2"/>
    <row r="3411" s="217" customFormat="1" x14ac:dyDescent="0.2"/>
    <row r="3412" s="217" customFormat="1" x14ac:dyDescent="0.2"/>
    <row r="3413" s="217" customFormat="1" x14ac:dyDescent="0.2"/>
    <row r="3414" s="217" customFormat="1" x14ac:dyDescent="0.2"/>
    <row r="3415" s="217" customFormat="1" x14ac:dyDescent="0.2"/>
    <row r="3416" s="217" customFormat="1" x14ac:dyDescent="0.2"/>
    <row r="3417" s="217" customFormat="1" x14ac:dyDescent="0.2"/>
    <row r="3418" s="217" customFormat="1" x14ac:dyDescent="0.2"/>
    <row r="3419" s="217" customFormat="1" x14ac:dyDescent="0.2"/>
    <row r="3420" s="217" customFormat="1" x14ac:dyDescent="0.2"/>
    <row r="3421" s="217" customFormat="1" x14ac:dyDescent="0.2"/>
    <row r="3422" s="217" customFormat="1" x14ac:dyDescent="0.2"/>
    <row r="3423" s="217" customFormat="1" x14ac:dyDescent="0.2"/>
    <row r="3424" s="217" customFormat="1" x14ac:dyDescent="0.2"/>
    <row r="3425" s="217" customFormat="1" x14ac:dyDescent="0.2"/>
    <row r="3426" s="217" customFormat="1" x14ac:dyDescent="0.2"/>
    <row r="3427" s="217" customFormat="1" x14ac:dyDescent="0.2"/>
    <row r="3428" s="217" customFormat="1" x14ac:dyDescent="0.2"/>
    <row r="3429" s="217" customFormat="1" x14ac:dyDescent="0.2"/>
    <row r="3430" s="217" customFormat="1" x14ac:dyDescent="0.2"/>
    <row r="3431" s="217" customFormat="1" x14ac:dyDescent="0.2"/>
    <row r="3432" s="217" customFormat="1" x14ac:dyDescent="0.2"/>
    <row r="3433" s="217" customFormat="1" x14ac:dyDescent="0.2"/>
    <row r="3434" s="217" customFormat="1" x14ac:dyDescent="0.2"/>
    <row r="3435" s="217" customFormat="1" x14ac:dyDescent="0.2"/>
    <row r="3436" s="217" customFormat="1" x14ac:dyDescent="0.2"/>
    <row r="3437" s="217" customFormat="1" x14ac:dyDescent="0.2"/>
    <row r="3438" s="217" customFormat="1" x14ac:dyDescent="0.2"/>
    <row r="3439" s="217" customFormat="1" x14ac:dyDescent="0.2"/>
    <row r="3440" s="217" customFormat="1" x14ac:dyDescent="0.2"/>
    <row r="3441" s="217" customFormat="1" x14ac:dyDescent="0.2"/>
    <row r="3442" s="217" customFormat="1" x14ac:dyDescent="0.2"/>
    <row r="3443" s="217" customFormat="1" x14ac:dyDescent="0.2"/>
    <row r="3444" s="217" customFormat="1" x14ac:dyDescent="0.2"/>
    <row r="3445" s="217" customFormat="1" x14ac:dyDescent="0.2"/>
    <row r="3446" s="217" customFormat="1" x14ac:dyDescent="0.2"/>
    <row r="3447" s="217" customFormat="1" x14ac:dyDescent="0.2"/>
    <row r="3448" s="217" customFormat="1" x14ac:dyDescent="0.2"/>
    <row r="3449" s="217" customFormat="1" x14ac:dyDescent="0.2"/>
    <row r="3450" s="217" customFormat="1" x14ac:dyDescent="0.2"/>
    <row r="3451" s="217" customFormat="1" x14ac:dyDescent="0.2"/>
    <row r="3452" s="217" customFormat="1" x14ac:dyDescent="0.2"/>
    <row r="3453" s="217" customFormat="1" x14ac:dyDescent="0.2"/>
    <row r="3454" s="217" customFormat="1" x14ac:dyDescent="0.2"/>
    <row r="3455" s="217" customFormat="1" x14ac:dyDescent="0.2"/>
    <row r="3456" s="217" customFormat="1" x14ac:dyDescent="0.2"/>
    <row r="3457" s="217" customFormat="1" x14ac:dyDescent="0.2"/>
    <row r="3458" s="217" customFormat="1" x14ac:dyDescent="0.2"/>
    <row r="3459" s="217" customFormat="1" x14ac:dyDescent="0.2"/>
    <row r="3460" s="217" customFormat="1" x14ac:dyDescent="0.2"/>
    <row r="3461" s="217" customFormat="1" x14ac:dyDescent="0.2"/>
    <row r="3462" s="217" customFormat="1" x14ac:dyDescent="0.2"/>
    <row r="3463" s="217" customFormat="1" x14ac:dyDescent="0.2"/>
    <row r="3464" s="217" customFormat="1" x14ac:dyDescent="0.2"/>
    <row r="3465" s="217" customFormat="1" x14ac:dyDescent="0.2"/>
    <row r="3466" s="217" customFormat="1" x14ac:dyDescent="0.2"/>
    <row r="3467" s="217" customFormat="1" x14ac:dyDescent="0.2"/>
    <row r="3468" s="217" customFormat="1" x14ac:dyDescent="0.2"/>
    <row r="3469" s="217" customFormat="1" x14ac:dyDescent="0.2"/>
    <row r="3470" s="217" customFormat="1" x14ac:dyDescent="0.2"/>
    <row r="3471" s="217" customFormat="1" x14ac:dyDescent="0.2"/>
    <row r="3472" s="217" customFormat="1" x14ac:dyDescent="0.2"/>
    <row r="3473" s="217" customFormat="1" x14ac:dyDescent="0.2"/>
    <row r="3474" s="217" customFormat="1" x14ac:dyDescent="0.2"/>
    <row r="3475" s="217" customFormat="1" x14ac:dyDescent="0.2"/>
    <row r="3476" s="217" customFormat="1" x14ac:dyDescent="0.2"/>
    <row r="3477" s="217" customFormat="1" x14ac:dyDescent="0.2"/>
    <row r="3478" s="217" customFormat="1" x14ac:dyDescent="0.2"/>
    <row r="3479" s="217" customFormat="1" x14ac:dyDescent="0.2"/>
    <row r="3480" s="217" customFormat="1" x14ac:dyDescent="0.2"/>
    <row r="3481" s="217" customFormat="1" x14ac:dyDescent="0.2"/>
    <row r="3482" s="217" customFormat="1" x14ac:dyDescent="0.2"/>
    <row r="3483" s="217" customFormat="1" x14ac:dyDescent="0.2"/>
    <row r="3484" s="217" customFormat="1" x14ac:dyDescent="0.2"/>
    <row r="3485" s="217" customFormat="1" x14ac:dyDescent="0.2"/>
    <row r="3486" s="217" customFormat="1" x14ac:dyDescent="0.2"/>
    <row r="3487" s="217" customFormat="1" x14ac:dyDescent="0.2"/>
    <row r="3488" s="217" customFormat="1" x14ac:dyDescent="0.2"/>
    <row r="3489" s="217" customFormat="1" x14ac:dyDescent="0.2"/>
    <row r="3490" s="217" customFormat="1" x14ac:dyDescent="0.2"/>
    <row r="3491" s="217" customFormat="1" x14ac:dyDescent="0.2"/>
    <row r="3492" s="217" customFormat="1" x14ac:dyDescent="0.2"/>
    <row r="3493" s="217" customFormat="1" x14ac:dyDescent="0.2"/>
    <row r="3494" s="217" customFormat="1" x14ac:dyDescent="0.2"/>
    <row r="3495" s="217" customFormat="1" x14ac:dyDescent="0.2"/>
    <row r="3496" s="217" customFormat="1" x14ac:dyDescent="0.2"/>
    <row r="3497" s="217" customFormat="1" x14ac:dyDescent="0.2"/>
    <row r="3498" s="217" customFormat="1" x14ac:dyDescent="0.2"/>
    <row r="3499" s="217" customFormat="1" x14ac:dyDescent="0.2"/>
    <row r="3500" s="217" customFormat="1" x14ac:dyDescent="0.2"/>
    <row r="3501" s="217" customFormat="1" x14ac:dyDescent="0.2"/>
    <row r="3502" s="217" customFormat="1" x14ac:dyDescent="0.2"/>
    <row r="3503" s="217" customFormat="1" x14ac:dyDescent="0.2"/>
    <row r="3504" s="217" customFormat="1" x14ac:dyDescent="0.2"/>
    <row r="3505" s="217" customFormat="1" x14ac:dyDescent="0.2"/>
    <row r="3506" s="217" customFormat="1" x14ac:dyDescent="0.2"/>
    <row r="3507" s="217" customFormat="1" x14ac:dyDescent="0.2"/>
    <row r="3508" s="217" customFormat="1" x14ac:dyDescent="0.2"/>
    <row r="3509" s="217" customFormat="1" x14ac:dyDescent="0.2"/>
    <row r="3510" s="217" customFormat="1" x14ac:dyDescent="0.2"/>
    <row r="3511" s="217" customFormat="1" x14ac:dyDescent="0.2"/>
    <row r="3512" s="217" customFormat="1" x14ac:dyDescent="0.2"/>
    <row r="3513" s="217" customFormat="1" x14ac:dyDescent="0.2"/>
    <row r="3514" s="217" customFormat="1" x14ac:dyDescent="0.2"/>
    <row r="3515" s="217" customFormat="1" x14ac:dyDescent="0.2"/>
    <row r="3516" s="217" customFormat="1" x14ac:dyDescent="0.2"/>
    <row r="3517" s="217" customFormat="1" x14ac:dyDescent="0.2"/>
    <row r="3518" s="217" customFormat="1" x14ac:dyDescent="0.2"/>
    <row r="3519" s="217" customFormat="1" x14ac:dyDescent="0.2"/>
    <row r="3520" s="217" customFormat="1" x14ac:dyDescent="0.2"/>
    <row r="3521" s="217" customFormat="1" x14ac:dyDescent="0.2"/>
    <row r="3522" s="217" customFormat="1" x14ac:dyDescent="0.2"/>
    <row r="3523" s="217" customFormat="1" x14ac:dyDescent="0.2"/>
    <row r="3524" s="217" customFormat="1" x14ac:dyDescent="0.2"/>
    <row r="3525" s="217" customFormat="1" x14ac:dyDescent="0.2"/>
    <row r="3526" s="217" customFormat="1" x14ac:dyDescent="0.2"/>
    <row r="3527" s="217" customFormat="1" x14ac:dyDescent="0.2"/>
    <row r="3528" s="217" customFormat="1" x14ac:dyDescent="0.2"/>
    <row r="3529" s="217" customFormat="1" x14ac:dyDescent="0.2"/>
    <row r="3530" s="217" customFormat="1" x14ac:dyDescent="0.2"/>
    <row r="3531" s="217" customFormat="1" x14ac:dyDescent="0.2"/>
    <row r="3532" s="217" customFormat="1" x14ac:dyDescent="0.2"/>
    <row r="3533" s="217" customFormat="1" x14ac:dyDescent="0.2"/>
    <row r="3534" s="217" customFormat="1" x14ac:dyDescent="0.2"/>
    <row r="3535" s="217" customFormat="1" x14ac:dyDescent="0.2"/>
    <row r="3536" s="217" customFormat="1" x14ac:dyDescent="0.2"/>
    <row r="3537" s="217" customFormat="1" x14ac:dyDescent="0.2"/>
    <row r="3538" s="217" customFormat="1" x14ac:dyDescent="0.2"/>
    <row r="3539" s="217" customFormat="1" x14ac:dyDescent="0.2"/>
    <row r="3540" s="217" customFormat="1" x14ac:dyDescent="0.2"/>
    <row r="3541" s="217" customFormat="1" x14ac:dyDescent="0.2"/>
    <row r="3542" s="217" customFormat="1" x14ac:dyDescent="0.2"/>
    <row r="3543" s="217" customFormat="1" x14ac:dyDescent="0.2"/>
    <row r="3544" s="217" customFormat="1" x14ac:dyDescent="0.2"/>
    <row r="3545" s="217" customFormat="1" x14ac:dyDescent="0.2"/>
    <row r="3546" s="217" customFormat="1" x14ac:dyDescent="0.2"/>
    <row r="3547" s="217" customFormat="1" x14ac:dyDescent="0.2"/>
    <row r="3548" s="217" customFormat="1" x14ac:dyDescent="0.2"/>
    <row r="3549" s="217" customFormat="1" x14ac:dyDescent="0.2"/>
    <row r="3550" s="217" customFormat="1" x14ac:dyDescent="0.2"/>
    <row r="3551" s="217" customFormat="1" x14ac:dyDescent="0.2"/>
    <row r="3552" s="217" customFormat="1" x14ac:dyDescent="0.2"/>
    <row r="3553" s="217" customFormat="1" x14ac:dyDescent="0.2"/>
    <row r="3554" s="217" customFormat="1" x14ac:dyDescent="0.2"/>
    <row r="3555" s="217" customFormat="1" x14ac:dyDescent="0.2"/>
    <row r="3556" s="217" customFormat="1" x14ac:dyDescent="0.2"/>
    <row r="3557" s="217" customFormat="1" x14ac:dyDescent="0.2"/>
    <row r="3558" s="217" customFormat="1" x14ac:dyDescent="0.2"/>
    <row r="3559" s="217" customFormat="1" x14ac:dyDescent="0.2"/>
    <row r="3560" s="217" customFormat="1" x14ac:dyDescent="0.2"/>
    <row r="3561" s="217" customFormat="1" x14ac:dyDescent="0.2"/>
    <row r="3562" s="217" customFormat="1" x14ac:dyDescent="0.2"/>
    <row r="3563" s="217" customFormat="1" x14ac:dyDescent="0.2"/>
    <row r="3564" s="217" customFormat="1" x14ac:dyDescent="0.2"/>
    <row r="3565" s="217" customFormat="1" x14ac:dyDescent="0.2"/>
    <row r="3566" s="217" customFormat="1" x14ac:dyDescent="0.2"/>
    <row r="3567" s="217" customFormat="1" x14ac:dyDescent="0.2"/>
    <row r="3568" s="217" customFormat="1" x14ac:dyDescent="0.2"/>
    <row r="3569" s="217" customFormat="1" x14ac:dyDescent="0.2"/>
    <row r="3570" s="217" customFormat="1" x14ac:dyDescent="0.2"/>
    <row r="3571" s="217" customFormat="1" x14ac:dyDescent="0.2"/>
    <row r="3572" s="217" customFormat="1" x14ac:dyDescent="0.2"/>
    <row r="3573" s="217" customFormat="1" x14ac:dyDescent="0.2"/>
    <row r="3574" s="217" customFormat="1" x14ac:dyDescent="0.2"/>
    <row r="3575" s="217" customFormat="1" x14ac:dyDescent="0.2"/>
    <row r="3576" s="217" customFormat="1" x14ac:dyDescent="0.2"/>
    <row r="3577" s="217" customFormat="1" x14ac:dyDescent="0.2"/>
    <row r="3578" s="217" customFormat="1" x14ac:dyDescent="0.2"/>
    <row r="3579" s="217" customFormat="1" x14ac:dyDescent="0.2"/>
    <row r="3580" s="217" customFormat="1" x14ac:dyDescent="0.2"/>
    <row r="3581" s="217" customFormat="1" x14ac:dyDescent="0.2"/>
    <row r="3582" s="217" customFormat="1" x14ac:dyDescent="0.2"/>
    <row r="3583" s="217" customFormat="1" x14ac:dyDescent="0.2"/>
    <row r="3584" s="217" customFormat="1" x14ac:dyDescent="0.2"/>
    <row r="3585" s="217" customFormat="1" x14ac:dyDescent="0.2"/>
    <row r="3586" s="217" customFormat="1" x14ac:dyDescent="0.2"/>
    <row r="3587" s="217" customFormat="1" x14ac:dyDescent="0.2"/>
    <row r="3588" s="217" customFormat="1" x14ac:dyDescent="0.2"/>
    <row r="3589" s="217" customFormat="1" x14ac:dyDescent="0.2"/>
    <row r="3590" s="217" customFormat="1" x14ac:dyDescent="0.2"/>
    <row r="3591" s="217" customFormat="1" x14ac:dyDescent="0.2"/>
    <row r="3592" s="217" customFormat="1" x14ac:dyDescent="0.2"/>
    <row r="3593" s="217" customFormat="1" x14ac:dyDescent="0.2"/>
    <row r="3594" s="217" customFormat="1" x14ac:dyDescent="0.2"/>
    <row r="3595" s="217" customFormat="1" x14ac:dyDescent="0.2"/>
    <row r="3596" s="217" customFormat="1" x14ac:dyDescent="0.2"/>
    <row r="3597" s="217" customFormat="1" x14ac:dyDescent="0.2"/>
    <row r="3598" s="217" customFormat="1" x14ac:dyDescent="0.2"/>
    <row r="3599" s="217" customFormat="1" x14ac:dyDescent="0.2"/>
    <row r="3600" s="217" customFormat="1" x14ac:dyDescent="0.2"/>
    <row r="3601" s="217" customFormat="1" x14ac:dyDescent="0.2"/>
    <row r="3602" s="217" customFormat="1" x14ac:dyDescent="0.2"/>
    <row r="3603" s="217" customFormat="1" x14ac:dyDescent="0.2"/>
    <row r="3604" s="217" customFormat="1" x14ac:dyDescent="0.2"/>
    <row r="3605" s="217" customFormat="1" x14ac:dyDescent="0.2"/>
    <row r="3606" s="217" customFormat="1" x14ac:dyDescent="0.2"/>
    <row r="3607" s="217" customFormat="1" x14ac:dyDescent="0.2"/>
    <row r="3608" s="217" customFormat="1" x14ac:dyDescent="0.2"/>
    <row r="3609" s="217" customFormat="1" x14ac:dyDescent="0.2"/>
    <row r="3610" s="217" customFormat="1" x14ac:dyDescent="0.2"/>
    <row r="3611" s="217" customFormat="1" x14ac:dyDescent="0.2"/>
    <row r="3612" s="217" customFormat="1" x14ac:dyDescent="0.2"/>
    <row r="3613" s="217" customFormat="1" x14ac:dyDescent="0.2"/>
    <row r="3614" s="217" customFormat="1" x14ac:dyDescent="0.2"/>
    <row r="3615" s="217" customFormat="1" x14ac:dyDescent="0.2"/>
    <row r="3616" s="217" customFormat="1" x14ac:dyDescent="0.2"/>
    <row r="3617" s="217" customFormat="1" x14ac:dyDescent="0.2"/>
    <row r="3618" s="217" customFormat="1" x14ac:dyDescent="0.2"/>
    <row r="3619" s="217" customFormat="1" x14ac:dyDescent="0.2"/>
    <row r="3620" s="217" customFormat="1" x14ac:dyDescent="0.2"/>
    <row r="3621" s="217" customFormat="1" x14ac:dyDescent="0.2"/>
    <row r="3622" s="217" customFormat="1" x14ac:dyDescent="0.2"/>
    <row r="3623" s="217" customFormat="1" x14ac:dyDescent="0.2"/>
    <row r="3624" s="217" customFormat="1" x14ac:dyDescent="0.2"/>
    <row r="3625" s="217" customFormat="1" x14ac:dyDescent="0.2"/>
    <row r="3626" s="217" customFormat="1" x14ac:dyDescent="0.2"/>
    <row r="3627" s="217" customFormat="1" x14ac:dyDescent="0.2"/>
    <row r="3628" s="217" customFormat="1" x14ac:dyDescent="0.2"/>
    <row r="3629" s="217" customFormat="1" x14ac:dyDescent="0.2"/>
    <row r="3630" s="217" customFormat="1" x14ac:dyDescent="0.2"/>
    <row r="3631" s="217" customFormat="1" x14ac:dyDescent="0.2"/>
    <row r="3632" s="217" customFormat="1" x14ac:dyDescent="0.2"/>
    <row r="3633" s="217" customFormat="1" x14ac:dyDescent="0.2"/>
    <row r="3634" s="217" customFormat="1" x14ac:dyDescent="0.2"/>
    <row r="3635" s="217" customFormat="1" x14ac:dyDescent="0.2"/>
    <row r="3636" s="217" customFormat="1" x14ac:dyDescent="0.2"/>
    <row r="3637" s="217" customFormat="1" x14ac:dyDescent="0.2"/>
    <row r="3638" s="217" customFormat="1" x14ac:dyDescent="0.2"/>
    <row r="3639" s="217" customFormat="1" x14ac:dyDescent="0.2"/>
    <row r="3640" s="217" customFormat="1" x14ac:dyDescent="0.2"/>
    <row r="3641" s="217" customFormat="1" x14ac:dyDescent="0.2"/>
    <row r="3642" s="217" customFormat="1" x14ac:dyDescent="0.2"/>
    <row r="3643" s="217" customFormat="1" x14ac:dyDescent="0.2"/>
    <row r="3644" s="217" customFormat="1" x14ac:dyDescent="0.2"/>
    <row r="3645" s="217" customFormat="1" x14ac:dyDescent="0.2"/>
    <row r="3646" s="217" customFormat="1" x14ac:dyDescent="0.2"/>
    <row r="3647" s="217" customFormat="1" x14ac:dyDescent="0.2"/>
    <row r="3648" s="217" customFormat="1" x14ac:dyDescent="0.2"/>
    <row r="3649" s="217" customFormat="1" x14ac:dyDescent="0.2"/>
    <row r="3650" s="217" customFormat="1" x14ac:dyDescent="0.2"/>
    <row r="3651" s="217" customFormat="1" x14ac:dyDescent="0.2"/>
    <row r="3652" s="217" customFormat="1" x14ac:dyDescent="0.2"/>
    <row r="3653" s="217" customFormat="1" x14ac:dyDescent="0.2"/>
    <row r="3654" s="217" customFormat="1" x14ac:dyDescent="0.2"/>
    <row r="3655" s="217" customFormat="1" x14ac:dyDescent="0.2"/>
    <row r="3656" s="217" customFormat="1" x14ac:dyDescent="0.2"/>
    <row r="3657" s="217" customFormat="1" x14ac:dyDescent="0.2"/>
    <row r="3658" s="217" customFormat="1" x14ac:dyDescent="0.2"/>
    <row r="3659" s="217" customFormat="1" x14ac:dyDescent="0.2"/>
    <row r="3660" s="217" customFormat="1" x14ac:dyDescent="0.2"/>
    <row r="3661" s="217" customFormat="1" x14ac:dyDescent="0.2"/>
    <row r="3662" s="217" customFormat="1" x14ac:dyDescent="0.2"/>
    <row r="3663" s="217" customFormat="1" x14ac:dyDescent="0.2"/>
    <row r="3664" s="217" customFormat="1" x14ac:dyDescent="0.2"/>
    <row r="3665" s="217" customFormat="1" x14ac:dyDescent="0.2"/>
    <row r="3666" s="217" customFormat="1" x14ac:dyDescent="0.2"/>
    <row r="3667" s="217" customFormat="1" x14ac:dyDescent="0.2"/>
    <row r="3668" s="217" customFormat="1" x14ac:dyDescent="0.2"/>
    <row r="3669" s="217" customFormat="1" x14ac:dyDescent="0.2"/>
    <row r="3670" s="217" customFormat="1" x14ac:dyDescent="0.2"/>
    <row r="3671" s="217" customFormat="1" x14ac:dyDescent="0.2"/>
    <row r="3672" s="217" customFormat="1" x14ac:dyDescent="0.2"/>
    <row r="3673" s="217" customFormat="1" x14ac:dyDescent="0.2"/>
    <row r="3674" s="217" customFormat="1" x14ac:dyDescent="0.2"/>
    <row r="3675" s="217" customFormat="1" x14ac:dyDescent="0.2"/>
    <row r="3676" s="217" customFormat="1" x14ac:dyDescent="0.2"/>
    <row r="3677" s="217" customFormat="1" x14ac:dyDescent="0.2"/>
    <row r="3678" s="217" customFormat="1" x14ac:dyDescent="0.2"/>
    <row r="3679" s="217" customFormat="1" x14ac:dyDescent="0.2"/>
    <row r="3680" s="217" customFormat="1" x14ac:dyDescent="0.2"/>
    <row r="3681" s="217" customFormat="1" x14ac:dyDescent="0.2"/>
    <row r="3682" s="217" customFormat="1" x14ac:dyDescent="0.2"/>
    <row r="3683" s="217" customFormat="1" x14ac:dyDescent="0.2"/>
    <row r="3684" s="217" customFormat="1" x14ac:dyDescent="0.2"/>
    <row r="3685" s="217" customFormat="1" x14ac:dyDescent="0.2"/>
    <row r="3686" s="217" customFormat="1" x14ac:dyDescent="0.2"/>
    <row r="3687" s="217" customFormat="1" x14ac:dyDescent="0.2"/>
    <row r="3688" s="217" customFormat="1" x14ac:dyDescent="0.2"/>
    <row r="3689" s="217" customFormat="1" x14ac:dyDescent="0.2"/>
    <row r="3690" s="217" customFormat="1" x14ac:dyDescent="0.2"/>
    <row r="3691" s="217" customFormat="1" x14ac:dyDescent="0.2"/>
    <row r="3692" s="217" customFormat="1" x14ac:dyDescent="0.2"/>
    <row r="3693" s="217" customFormat="1" x14ac:dyDescent="0.2"/>
    <row r="3694" s="217" customFormat="1" x14ac:dyDescent="0.2"/>
    <row r="3695" s="217" customFormat="1" x14ac:dyDescent="0.2"/>
    <row r="3696" s="217" customFormat="1" x14ac:dyDescent="0.2"/>
    <row r="3697" s="217" customFormat="1" x14ac:dyDescent="0.2"/>
    <row r="3698" s="217" customFormat="1" x14ac:dyDescent="0.2"/>
    <row r="3699" s="217" customFormat="1" x14ac:dyDescent="0.2"/>
    <row r="3700" s="217" customFormat="1" x14ac:dyDescent="0.2"/>
    <row r="3701" s="217" customFormat="1" x14ac:dyDescent="0.2"/>
    <row r="3702" s="217" customFormat="1" x14ac:dyDescent="0.2"/>
    <row r="3703" s="217" customFormat="1" x14ac:dyDescent="0.2"/>
    <row r="3704" s="217" customFormat="1" x14ac:dyDescent="0.2"/>
    <row r="3705" s="217" customFormat="1" x14ac:dyDescent="0.2"/>
    <row r="3706" s="217" customFormat="1" x14ac:dyDescent="0.2"/>
    <row r="3707" s="217" customFormat="1" x14ac:dyDescent="0.2"/>
    <row r="3708" s="217" customFormat="1" x14ac:dyDescent="0.2"/>
    <row r="3709" s="217" customFormat="1" x14ac:dyDescent="0.2"/>
    <row r="3710" s="217" customFormat="1" x14ac:dyDescent="0.2"/>
    <row r="3711" s="217" customFormat="1" x14ac:dyDescent="0.2"/>
    <row r="3712" s="217" customFormat="1" x14ac:dyDescent="0.2"/>
    <row r="3713" s="217" customFormat="1" x14ac:dyDescent="0.2"/>
    <row r="3714" s="217" customFormat="1" x14ac:dyDescent="0.2"/>
    <row r="3715" s="217" customFormat="1" x14ac:dyDescent="0.2"/>
    <row r="3716" s="217" customFormat="1" x14ac:dyDescent="0.2"/>
    <row r="3717" s="217" customFormat="1" x14ac:dyDescent="0.2"/>
    <row r="3718" s="217" customFormat="1" x14ac:dyDescent="0.2"/>
    <row r="3719" s="217" customFormat="1" x14ac:dyDescent="0.2"/>
    <row r="3720" s="217" customFormat="1" x14ac:dyDescent="0.2"/>
    <row r="3721" s="217" customFormat="1" x14ac:dyDescent="0.2"/>
    <row r="3722" s="217" customFormat="1" x14ac:dyDescent="0.2"/>
    <row r="3723" s="217" customFormat="1" x14ac:dyDescent="0.2"/>
    <row r="3724" s="217" customFormat="1" x14ac:dyDescent="0.2"/>
    <row r="3725" s="217" customFormat="1" x14ac:dyDescent="0.2"/>
    <row r="3726" s="217" customFormat="1" x14ac:dyDescent="0.2"/>
    <row r="3727" s="217" customFormat="1" x14ac:dyDescent="0.2"/>
    <row r="3728" s="217" customFormat="1" x14ac:dyDescent="0.2"/>
    <row r="3729" s="217" customFormat="1" x14ac:dyDescent="0.2"/>
    <row r="3730" s="217" customFormat="1" x14ac:dyDescent="0.2"/>
    <row r="3731" s="217" customFormat="1" x14ac:dyDescent="0.2"/>
    <row r="3732" s="217" customFormat="1" x14ac:dyDescent="0.2"/>
    <row r="3733" s="217" customFormat="1" x14ac:dyDescent="0.2"/>
    <row r="3734" s="217" customFormat="1" x14ac:dyDescent="0.2"/>
    <row r="3735" s="217" customFormat="1" x14ac:dyDescent="0.2"/>
    <row r="3736" s="217" customFormat="1" x14ac:dyDescent="0.2"/>
    <row r="3737" s="217" customFormat="1" x14ac:dyDescent="0.2"/>
    <row r="3738" s="217" customFormat="1" x14ac:dyDescent="0.2"/>
    <row r="3739" s="217" customFormat="1" x14ac:dyDescent="0.2"/>
    <row r="3740" s="217" customFormat="1" x14ac:dyDescent="0.2"/>
    <row r="3741" s="217" customFormat="1" x14ac:dyDescent="0.2"/>
    <row r="3742" s="217" customFormat="1" x14ac:dyDescent="0.2"/>
    <row r="3743" s="217" customFormat="1" x14ac:dyDescent="0.2"/>
    <row r="3744" s="217" customFormat="1" x14ac:dyDescent="0.2"/>
    <row r="3745" s="217" customFormat="1" x14ac:dyDescent="0.2"/>
    <row r="3746" s="217" customFormat="1" x14ac:dyDescent="0.2"/>
    <row r="3747" s="217" customFormat="1" x14ac:dyDescent="0.2"/>
    <row r="3748" s="217" customFormat="1" x14ac:dyDescent="0.2"/>
    <row r="3749" s="217" customFormat="1" x14ac:dyDescent="0.2"/>
    <row r="3750" s="217" customFormat="1" x14ac:dyDescent="0.2"/>
    <row r="3751" s="217" customFormat="1" x14ac:dyDescent="0.2"/>
    <row r="3752" s="217" customFormat="1" x14ac:dyDescent="0.2"/>
    <row r="3753" s="217" customFormat="1" x14ac:dyDescent="0.2"/>
    <row r="3754" s="217" customFormat="1" x14ac:dyDescent="0.2"/>
    <row r="3755" s="217" customFormat="1" x14ac:dyDescent="0.2"/>
    <row r="3756" s="217" customFormat="1" x14ac:dyDescent="0.2"/>
    <row r="3757" s="217" customFormat="1" x14ac:dyDescent="0.2"/>
    <row r="3758" s="217" customFormat="1" x14ac:dyDescent="0.2"/>
    <row r="3759" s="217" customFormat="1" x14ac:dyDescent="0.2"/>
    <row r="3760" s="217" customFormat="1" x14ac:dyDescent="0.2"/>
    <row r="3761" s="217" customFormat="1" x14ac:dyDescent="0.2"/>
    <row r="3762" s="217" customFormat="1" x14ac:dyDescent="0.2"/>
    <row r="3763" s="217" customFormat="1" x14ac:dyDescent="0.2"/>
    <row r="3764" s="217" customFormat="1" x14ac:dyDescent="0.2"/>
    <row r="3765" s="217" customFormat="1" x14ac:dyDescent="0.2"/>
    <row r="3766" s="217" customFormat="1" x14ac:dyDescent="0.2"/>
    <row r="3767" s="217" customFormat="1" x14ac:dyDescent="0.2"/>
    <row r="3768" s="217" customFormat="1" x14ac:dyDescent="0.2"/>
    <row r="3769" s="217" customFormat="1" x14ac:dyDescent="0.2"/>
    <row r="3770" s="217" customFormat="1" x14ac:dyDescent="0.2"/>
    <row r="3771" s="217" customFormat="1" x14ac:dyDescent="0.2"/>
    <row r="3772" s="217" customFormat="1" x14ac:dyDescent="0.2"/>
    <row r="3773" s="217" customFormat="1" x14ac:dyDescent="0.2"/>
    <row r="3774" s="217" customFormat="1" x14ac:dyDescent="0.2"/>
    <row r="3775" s="217" customFormat="1" x14ac:dyDescent="0.2"/>
    <row r="3776" s="217" customFormat="1" x14ac:dyDescent="0.2"/>
    <row r="3777" s="217" customFormat="1" x14ac:dyDescent="0.2"/>
    <row r="3778" s="217" customFormat="1" x14ac:dyDescent="0.2"/>
    <row r="3779" s="217" customFormat="1" x14ac:dyDescent="0.2"/>
    <row r="3780" s="217" customFormat="1" x14ac:dyDescent="0.2"/>
    <row r="3781" s="217" customFormat="1" x14ac:dyDescent="0.2"/>
    <row r="3782" s="217" customFormat="1" x14ac:dyDescent="0.2"/>
    <row r="3783" s="217" customFormat="1" x14ac:dyDescent="0.2"/>
    <row r="3784" s="217" customFormat="1" x14ac:dyDescent="0.2"/>
    <row r="3785" s="217" customFormat="1" x14ac:dyDescent="0.2"/>
    <row r="3786" s="217" customFormat="1" x14ac:dyDescent="0.2"/>
    <row r="3787" s="217" customFormat="1" x14ac:dyDescent="0.2"/>
    <row r="3788" s="217" customFormat="1" x14ac:dyDescent="0.2"/>
    <row r="3789" s="217" customFormat="1" x14ac:dyDescent="0.2"/>
    <row r="3790" s="217" customFormat="1" x14ac:dyDescent="0.2"/>
    <row r="3791" s="217" customFormat="1" x14ac:dyDescent="0.2"/>
    <row r="3792" s="217" customFormat="1" x14ac:dyDescent="0.2"/>
    <row r="3793" s="217" customFormat="1" x14ac:dyDescent="0.2"/>
    <row r="3794" s="217" customFormat="1" x14ac:dyDescent="0.2"/>
    <row r="3795" s="217" customFormat="1" x14ac:dyDescent="0.2"/>
    <row r="3796" s="217" customFormat="1" x14ac:dyDescent="0.2"/>
    <row r="3797" s="217" customFormat="1" x14ac:dyDescent="0.2"/>
    <row r="3798" s="217" customFormat="1" x14ac:dyDescent="0.2"/>
    <row r="3799" s="217" customFormat="1" x14ac:dyDescent="0.2"/>
    <row r="3800" s="217" customFormat="1" x14ac:dyDescent="0.2"/>
    <row r="3801" s="217" customFormat="1" x14ac:dyDescent="0.2"/>
    <row r="3802" s="217" customFormat="1" x14ac:dyDescent="0.2"/>
    <row r="3803" s="217" customFormat="1" x14ac:dyDescent="0.2"/>
    <row r="3804" s="217" customFormat="1" x14ac:dyDescent="0.2"/>
    <row r="3805" s="217" customFormat="1" x14ac:dyDescent="0.2"/>
    <row r="3806" s="217" customFormat="1" x14ac:dyDescent="0.2"/>
    <row r="3807" s="217" customFormat="1" x14ac:dyDescent="0.2"/>
    <row r="3808" s="217" customFormat="1" x14ac:dyDescent="0.2"/>
    <row r="3809" s="217" customFormat="1" x14ac:dyDescent="0.2"/>
    <row r="3810" s="217" customFormat="1" x14ac:dyDescent="0.2"/>
    <row r="3811" s="217" customFormat="1" x14ac:dyDescent="0.2"/>
    <row r="3812" s="217" customFormat="1" x14ac:dyDescent="0.2"/>
    <row r="3813" s="217" customFormat="1" x14ac:dyDescent="0.2"/>
    <row r="3814" s="217" customFormat="1" x14ac:dyDescent="0.2"/>
    <row r="3815" s="217" customFormat="1" x14ac:dyDescent="0.2"/>
    <row r="3816" s="217" customFormat="1" x14ac:dyDescent="0.2"/>
    <row r="3817" s="217" customFormat="1" x14ac:dyDescent="0.2"/>
    <row r="3818" s="217" customFormat="1" x14ac:dyDescent="0.2"/>
    <row r="3819" s="217" customFormat="1" x14ac:dyDescent="0.2"/>
    <row r="3820" s="217" customFormat="1" x14ac:dyDescent="0.2"/>
    <row r="3821" s="217" customFormat="1" x14ac:dyDescent="0.2"/>
    <row r="3822" s="217" customFormat="1" x14ac:dyDescent="0.2"/>
    <row r="3823" s="217" customFormat="1" x14ac:dyDescent="0.2"/>
    <row r="3824" s="217" customFormat="1" x14ac:dyDescent="0.2"/>
    <row r="3825" s="217" customFormat="1" x14ac:dyDescent="0.2"/>
    <row r="3826" s="217" customFormat="1" x14ac:dyDescent="0.2"/>
    <row r="3827" s="217" customFormat="1" x14ac:dyDescent="0.2"/>
    <row r="3828" s="217" customFormat="1" x14ac:dyDescent="0.2"/>
    <row r="3829" s="217" customFormat="1" x14ac:dyDescent="0.2"/>
    <row r="3830" s="217" customFormat="1" x14ac:dyDescent="0.2"/>
    <row r="3831" s="217" customFormat="1" x14ac:dyDescent="0.2"/>
    <row r="3832" s="217" customFormat="1" x14ac:dyDescent="0.2"/>
    <row r="3833" s="217" customFormat="1" x14ac:dyDescent="0.2"/>
    <row r="3834" s="217" customFormat="1" x14ac:dyDescent="0.2"/>
    <row r="3835" s="217" customFormat="1" x14ac:dyDescent="0.2"/>
    <row r="3836" s="217" customFormat="1" x14ac:dyDescent="0.2"/>
    <row r="3837" s="217" customFormat="1" x14ac:dyDescent="0.2"/>
    <row r="3838" s="217" customFormat="1" x14ac:dyDescent="0.2"/>
    <row r="3839" s="217" customFormat="1" x14ac:dyDescent="0.2"/>
    <row r="3840" s="217" customFormat="1" x14ac:dyDescent="0.2"/>
    <row r="3841" s="217" customFormat="1" x14ac:dyDescent="0.2"/>
    <row r="3842" s="217" customFormat="1" x14ac:dyDescent="0.2"/>
    <row r="3843" s="217" customFormat="1" x14ac:dyDescent="0.2"/>
    <row r="3844" s="217" customFormat="1" x14ac:dyDescent="0.2"/>
    <row r="3845" s="217" customFormat="1" x14ac:dyDescent="0.2"/>
    <row r="3846" s="217" customFormat="1" x14ac:dyDescent="0.2"/>
    <row r="3847" s="217" customFormat="1" x14ac:dyDescent="0.2"/>
    <row r="3848" s="217" customFormat="1" x14ac:dyDescent="0.2"/>
    <row r="3849" s="217" customFormat="1" x14ac:dyDescent="0.2"/>
    <row r="3850" s="217" customFormat="1" x14ac:dyDescent="0.2"/>
    <row r="3851" s="217" customFormat="1" x14ac:dyDescent="0.2"/>
    <row r="3852" s="217" customFormat="1" x14ac:dyDescent="0.2"/>
    <row r="3853" s="217" customFormat="1" x14ac:dyDescent="0.2"/>
    <row r="3854" s="217" customFormat="1" x14ac:dyDescent="0.2"/>
    <row r="3855" s="217" customFormat="1" x14ac:dyDescent="0.2"/>
    <row r="3856" s="217" customFormat="1" x14ac:dyDescent="0.2"/>
    <row r="3857" s="217" customFormat="1" x14ac:dyDescent="0.2"/>
    <row r="3858" s="217" customFormat="1" x14ac:dyDescent="0.2"/>
    <row r="3859" s="217" customFormat="1" x14ac:dyDescent="0.2"/>
    <row r="3860" s="217" customFormat="1" x14ac:dyDescent="0.2"/>
    <row r="3861" s="217" customFormat="1" x14ac:dyDescent="0.2"/>
    <row r="3862" s="217" customFormat="1" x14ac:dyDescent="0.2"/>
    <row r="3863" s="217" customFormat="1" x14ac:dyDescent="0.2"/>
    <row r="3864" s="217" customFormat="1" x14ac:dyDescent="0.2"/>
    <row r="3865" s="217" customFormat="1" x14ac:dyDescent="0.2"/>
    <row r="3866" s="217" customFormat="1" x14ac:dyDescent="0.2"/>
    <row r="3867" s="217" customFormat="1" x14ac:dyDescent="0.2"/>
    <row r="3868" s="217" customFormat="1" x14ac:dyDescent="0.2"/>
    <row r="3869" s="217" customFormat="1" x14ac:dyDescent="0.2"/>
    <row r="3870" s="217" customFormat="1" x14ac:dyDescent="0.2"/>
    <row r="3871" s="217" customFormat="1" x14ac:dyDescent="0.2"/>
    <row r="3872" s="217" customFormat="1" x14ac:dyDescent="0.2"/>
    <row r="3873" s="217" customFormat="1" x14ac:dyDescent="0.2"/>
    <row r="3874" s="217" customFormat="1" x14ac:dyDescent="0.2"/>
    <row r="3875" s="217" customFormat="1" x14ac:dyDescent="0.2"/>
    <row r="3876" s="217" customFormat="1" x14ac:dyDescent="0.2"/>
    <row r="3877" s="217" customFormat="1" x14ac:dyDescent="0.2"/>
    <row r="3878" s="217" customFormat="1" x14ac:dyDescent="0.2"/>
    <row r="3879" s="217" customFormat="1" x14ac:dyDescent="0.2"/>
    <row r="3880" s="217" customFormat="1" x14ac:dyDescent="0.2"/>
    <row r="3881" s="217" customFormat="1" x14ac:dyDescent="0.2"/>
    <row r="3882" s="217" customFormat="1" x14ac:dyDescent="0.2"/>
    <row r="3883" s="217" customFormat="1" x14ac:dyDescent="0.2"/>
    <row r="3884" s="217" customFormat="1" x14ac:dyDescent="0.2"/>
    <row r="3885" s="217" customFormat="1" x14ac:dyDescent="0.2"/>
    <row r="3886" s="217" customFormat="1" x14ac:dyDescent="0.2"/>
    <row r="3887" s="217" customFormat="1" x14ac:dyDescent="0.2"/>
    <row r="3888" s="217" customFormat="1" x14ac:dyDescent="0.2"/>
    <row r="3889" s="217" customFormat="1" x14ac:dyDescent="0.2"/>
    <row r="3890" s="217" customFormat="1" x14ac:dyDescent="0.2"/>
    <row r="3891" s="217" customFormat="1" x14ac:dyDescent="0.2"/>
    <row r="3892" s="217" customFormat="1" x14ac:dyDescent="0.2"/>
    <row r="3893" s="217" customFormat="1" x14ac:dyDescent="0.2"/>
    <row r="3894" s="217" customFormat="1" x14ac:dyDescent="0.2"/>
    <row r="3895" s="217" customFormat="1" x14ac:dyDescent="0.2"/>
    <row r="3896" s="217" customFormat="1" x14ac:dyDescent="0.2"/>
    <row r="3897" s="217" customFormat="1" x14ac:dyDescent="0.2"/>
    <row r="3898" s="217" customFormat="1" x14ac:dyDescent="0.2"/>
    <row r="3899" s="217" customFormat="1" x14ac:dyDescent="0.2"/>
    <row r="3900" s="217" customFormat="1" x14ac:dyDescent="0.2"/>
    <row r="3901" s="217" customFormat="1" x14ac:dyDescent="0.2"/>
    <row r="3902" s="217" customFormat="1" x14ac:dyDescent="0.2"/>
    <row r="3903" s="217" customFormat="1" x14ac:dyDescent="0.2"/>
    <row r="3904" s="217" customFormat="1" x14ac:dyDescent="0.2"/>
    <row r="3905" s="217" customFormat="1" x14ac:dyDescent="0.2"/>
    <row r="3906" s="217" customFormat="1" x14ac:dyDescent="0.2"/>
    <row r="3907" s="217" customFormat="1" x14ac:dyDescent="0.2"/>
    <row r="3908" s="217" customFormat="1" x14ac:dyDescent="0.2"/>
    <row r="3909" s="217" customFormat="1" x14ac:dyDescent="0.2"/>
    <row r="3910" s="217" customFormat="1" x14ac:dyDescent="0.2"/>
    <row r="3911" s="217" customFormat="1" x14ac:dyDescent="0.2"/>
    <row r="3912" s="217" customFormat="1" x14ac:dyDescent="0.2"/>
    <row r="3913" s="217" customFormat="1" x14ac:dyDescent="0.2"/>
    <row r="3914" s="217" customFormat="1" x14ac:dyDescent="0.2"/>
    <row r="3915" s="217" customFormat="1" x14ac:dyDescent="0.2"/>
    <row r="3916" s="217" customFormat="1" x14ac:dyDescent="0.2"/>
    <row r="3917" s="217" customFormat="1" x14ac:dyDescent="0.2"/>
    <row r="3918" s="217" customFormat="1" x14ac:dyDescent="0.2"/>
    <row r="3919" s="217" customFormat="1" x14ac:dyDescent="0.2"/>
    <row r="3920" s="217" customFormat="1" x14ac:dyDescent="0.2"/>
    <row r="3921" s="217" customFormat="1" x14ac:dyDescent="0.2"/>
    <row r="3922" s="217" customFormat="1" x14ac:dyDescent="0.2"/>
    <row r="3923" s="217" customFormat="1" x14ac:dyDescent="0.2"/>
    <row r="3924" s="217" customFormat="1" x14ac:dyDescent="0.2"/>
    <row r="3925" s="217" customFormat="1" x14ac:dyDescent="0.2"/>
    <row r="3926" s="217" customFormat="1" x14ac:dyDescent="0.2"/>
    <row r="3927" s="217" customFormat="1" x14ac:dyDescent="0.2"/>
    <row r="3928" s="217" customFormat="1" x14ac:dyDescent="0.2"/>
    <row r="3929" s="217" customFormat="1" x14ac:dyDescent="0.2"/>
    <row r="3930" s="217" customFormat="1" x14ac:dyDescent="0.2"/>
    <row r="3931" s="217" customFormat="1" x14ac:dyDescent="0.2"/>
    <row r="3932" s="217" customFormat="1" x14ac:dyDescent="0.2"/>
    <row r="3933" s="217" customFormat="1" x14ac:dyDescent="0.2"/>
    <row r="3934" s="217" customFormat="1" x14ac:dyDescent="0.2"/>
    <row r="3935" s="217" customFormat="1" x14ac:dyDescent="0.2"/>
    <row r="3936" s="217" customFormat="1" x14ac:dyDescent="0.2"/>
    <row r="3937" s="217" customFormat="1" x14ac:dyDescent="0.2"/>
    <row r="3938" s="217" customFormat="1" x14ac:dyDescent="0.2"/>
    <row r="3939" s="217" customFormat="1" x14ac:dyDescent="0.2"/>
    <row r="3940" s="217" customFormat="1" x14ac:dyDescent="0.2"/>
    <row r="3941" s="217" customFormat="1" x14ac:dyDescent="0.2"/>
    <row r="3942" s="217" customFormat="1" x14ac:dyDescent="0.2"/>
    <row r="3943" s="217" customFormat="1" x14ac:dyDescent="0.2"/>
    <row r="3944" s="217" customFormat="1" x14ac:dyDescent="0.2"/>
    <row r="3945" s="217" customFormat="1" x14ac:dyDescent="0.2"/>
    <row r="3946" s="217" customFormat="1" x14ac:dyDescent="0.2"/>
    <row r="3947" s="217" customFormat="1" x14ac:dyDescent="0.2"/>
    <row r="3948" s="217" customFormat="1" x14ac:dyDescent="0.2"/>
    <row r="3949" s="217" customFormat="1" x14ac:dyDescent="0.2"/>
    <row r="3950" s="217" customFormat="1" x14ac:dyDescent="0.2"/>
    <row r="3951" s="217" customFormat="1" x14ac:dyDescent="0.2"/>
    <row r="3952" s="217" customFormat="1" x14ac:dyDescent="0.2"/>
    <row r="3953" s="217" customFormat="1" x14ac:dyDescent="0.2"/>
    <row r="3954" s="217" customFormat="1" x14ac:dyDescent="0.2"/>
    <row r="3955" s="217" customFormat="1" x14ac:dyDescent="0.2"/>
    <row r="3956" s="217" customFormat="1" x14ac:dyDescent="0.2"/>
    <row r="3957" s="217" customFormat="1" x14ac:dyDescent="0.2"/>
    <row r="3958" s="217" customFormat="1" x14ac:dyDescent="0.2"/>
    <row r="3959" s="217" customFormat="1" x14ac:dyDescent="0.2"/>
    <row r="3960" s="217" customFormat="1" x14ac:dyDescent="0.2"/>
    <row r="3961" s="217" customFormat="1" x14ac:dyDescent="0.2"/>
    <row r="3962" s="217" customFormat="1" x14ac:dyDescent="0.2"/>
    <row r="3963" s="217" customFormat="1" x14ac:dyDescent="0.2"/>
    <row r="3964" s="217" customFormat="1" x14ac:dyDescent="0.2"/>
    <row r="3965" s="217" customFormat="1" x14ac:dyDescent="0.2"/>
    <row r="3966" s="217" customFormat="1" x14ac:dyDescent="0.2"/>
    <row r="3967" s="217" customFormat="1" x14ac:dyDescent="0.2"/>
    <row r="3968" s="217" customFormat="1" x14ac:dyDescent="0.2"/>
    <row r="3969" s="217" customFormat="1" x14ac:dyDescent="0.2"/>
    <row r="3970" s="217" customFormat="1" x14ac:dyDescent="0.2"/>
    <row r="3971" s="217" customFormat="1" x14ac:dyDescent="0.2"/>
    <row r="3972" s="217" customFormat="1" x14ac:dyDescent="0.2"/>
    <row r="3973" s="217" customFormat="1" x14ac:dyDescent="0.2"/>
    <row r="3974" s="217" customFormat="1" x14ac:dyDescent="0.2"/>
    <row r="3975" s="217" customFormat="1" x14ac:dyDescent="0.2"/>
    <row r="3976" s="217" customFormat="1" x14ac:dyDescent="0.2"/>
    <row r="3977" s="217" customFormat="1" x14ac:dyDescent="0.2"/>
    <row r="3978" s="217" customFormat="1" x14ac:dyDescent="0.2"/>
    <row r="3979" s="217" customFormat="1" x14ac:dyDescent="0.2"/>
    <row r="3980" s="217" customFormat="1" x14ac:dyDescent="0.2"/>
    <row r="3981" s="217" customFormat="1" x14ac:dyDescent="0.2"/>
    <row r="3982" s="217" customFormat="1" x14ac:dyDescent="0.2"/>
    <row r="3983" s="217" customFormat="1" x14ac:dyDescent="0.2"/>
    <row r="3984" s="217" customFormat="1" x14ac:dyDescent="0.2"/>
    <row r="3985" s="217" customFormat="1" x14ac:dyDescent="0.2"/>
    <row r="3986" s="217" customFormat="1" x14ac:dyDescent="0.2"/>
    <row r="3987" s="217" customFormat="1" x14ac:dyDescent="0.2"/>
    <row r="3988" s="217" customFormat="1" x14ac:dyDescent="0.2"/>
    <row r="3989" s="217" customFormat="1" x14ac:dyDescent="0.2"/>
    <row r="3990" s="217" customFormat="1" x14ac:dyDescent="0.2"/>
    <row r="3991" s="217" customFormat="1" x14ac:dyDescent="0.2"/>
    <row r="3992" s="217" customFormat="1" x14ac:dyDescent="0.2"/>
    <row r="3993" s="217" customFormat="1" x14ac:dyDescent="0.2"/>
    <row r="3994" s="217" customFormat="1" x14ac:dyDescent="0.2"/>
    <row r="3995" s="217" customFormat="1" x14ac:dyDescent="0.2"/>
    <row r="3996" s="217" customFormat="1" x14ac:dyDescent="0.2"/>
    <row r="3997" s="217" customFormat="1" x14ac:dyDescent="0.2"/>
    <row r="3998" s="217" customFormat="1" x14ac:dyDescent="0.2"/>
    <row r="3999" s="217" customFormat="1" x14ac:dyDescent="0.2"/>
    <row r="4000" s="217" customFormat="1" x14ac:dyDescent="0.2"/>
    <row r="4001" s="217" customFormat="1" x14ac:dyDescent="0.2"/>
    <row r="4002" s="217" customFormat="1" x14ac:dyDescent="0.2"/>
    <row r="4003" s="217" customFormat="1" x14ac:dyDescent="0.2"/>
    <row r="4004" s="217" customFormat="1" x14ac:dyDescent="0.2"/>
    <row r="4005" s="217" customFormat="1" x14ac:dyDescent="0.2"/>
    <row r="4006" s="217" customFormat="1" x14ac:dyDescent="0.2"/>
    <row r="4007" s="217" customFormat="1" x14ac:dyDescent="0.2"/>
    <row r="4008" s="217" customFormat="1" x14ac:dyDescent="0.2"/>
    <row r="4009" s="217" customFormat="1" x14ac:dyDescent="0.2"/>
    <row r="4010" s="217" customFormat="1" x14ac:dyDescent="0.2"/>
    <row r="4011" s="217" customFormat="1" x14ac:dyDescent="0.2"/>
    <row r="4012" s="217" customFormat="1" x14ac:dyDescent="0.2"/>
    <row r="4013" s="217" customFormat="1" x14ac:dyDescent="0.2"/>
    <row r="4014" s="217" customFormat="1" x14ac:dyDescent="0.2"/>
    <row r="4015" s="217" customFormat="1" x14ac:dyDescent="0.2"/>
    <row r="4016" s="217" customFormat="1" x14ac:dyDescent="0.2"/>
    <row r="4017" s="217" customFormat="1" x14ac:dyDescent="0.2"/>
    <row r="4018" s="217" customFormat="1" x14ac:dyDescent="0.2"/>
    <row r="4019" s="217" customFormat="1" x14ac:dyDescent="0.2"/>
    <row r="4020" s="217" customFormat="1" x14ac:dyDescent="0.2"/>
    <row r="4021" s="217" customFormat="1" x14ac:dyDescent="0.2"/>
    <row r="4022" s="217" customFormat="1" x14ac:dyDescent="0.2"/>
    <row r="4023" s="217" customFormat="1" x14ac:dyDescent="0.2"/>
    <row r="4024" s="217" customFormat="1" x14ac:dyDescent="0.2"/>
    <row r="4025" s="217" customFormat="1" x14ac:dyDescent="0.2"/>
    <row r="4026" s="217" customFormat="1" x14ac:dyDescent="0.2"/>
    <row r="4027" s="217" customFormat="1" x14ac:dyDescent="0.2"/>
    <row r="4028" s="217" customFormat="1" x14ac:dyDescent="0.2"/>
    <row r="4029" s="217" customFormat="1" x14ac:dyDescent="0.2"/>
    <row r="4030" s="217" customFormat="1" x14ac:dyDescent="0.2"/>
    <row r="4031" s="217" customFormat="1" x14ac:dyDescent="0.2"/>
    <row r="4032" s="217" customFormat="1" x14ac:dyDescent="0.2"/>
    <row r="4033" s="217" customFormat="1" x14ac:dyDescent="0.2"/>
    <row r="4034" s="217" customFormat="1" x14ac:dyDescent="0.2"/>
    <row r="4035" s="217" customFormat="1" x14ac:dyDescent="0.2"/>
    <row r="4036" s="217" customFormat="1" x14ac:dyDescent="0.2"/>
    <row r="4037" s="217" customFormat="1" x14ac:dyDescent="0.2"/>
    <row r="4038" s="217" customFormat="1" x14ac:dyDescent="0.2"/>
    <row r="4039" s="217" customFormat="1" x14ac:dyDescent="0.2"/>
    <row r="4040" s="217" customFormat="1" x14ac:dyDescent="0.2"/>
    <row r="4041" s="217" customFormat="1" x14ac:dyDescent="0.2"/>
    <row r="4042" s="217" customFormat="1" x14ac:dyDescent="0.2"/>
    <row r="4043" s="217" customFormat="1" x14ac:dyDescent="0.2"/>
    <row r="4044" s="217" customFormat="1" x14ac:dyDescent="0.2"/>
    <row r="4045" s="217" customFormat="1" x14ac:dyDescent="0.2"/>
    <row r="4046" s="217" customFormat="1" x14ac:dyDescent="0.2"/>
    <row r="4047" s="217" customFormat="1" x14ac:dyDescent="0.2"/>
    <row r="4048" s="217" customFormat="1" x14ac:dyDescent="0.2"/>
    <row r="4049" s="217" customFormat="1" x14ac:dyDescent="0.2"/>
    <row r="4050" s="217" customFormat="1" x14ac:dyDescent="0.2"/>
    <row r="4051" s="217" customFormat="1" x14ac:dyDescent="0.2"/>
    <row r="4052" s="217" customFormat="1" x14ac:dyDescent="0.2"/>
    <row r="4053" s="217" customFormat="1" x14ac:dyDescent="0.2"/>
    <row r="4054" s="217" customFormat="1" x14ac:dyDescent="0.2"/>
    <row r="4055" s="217" customFormat="1" x14ac:dyDescent="0.2"/>
    <row r="4056" s="217" customFormat="1" x14ac:dyDescent="0.2"/>
    <row r="4057" s="217" customFormat="1" x14ac:dyDescent="0.2"/>
    <row r="4058" s="217" customFormat="1" x14ac:dyDescent="0.2"/>
    <row r="4059" s="217" customFormat="1" x14ac:dyDescent="0.2"/>
    <row r="4060" s="217" customFormat="1" x14ac:dyDescent="0.2"/>
    <row r="4061" s="217" customFormat="1" x14ac:dyDescent="0.2"/>
    <row r="4062" s="217" customFormat="1" x14ac:dyDescent="0.2"/>
    <row r="4063" s="217" customFormat="1" x14ac:dyDescent="0.2"/>
    <row r="4064" s="217" customFormat="1" x14ac:dyDescent="0.2"/>
    <row r="4065" s="217" customFormat="1" x14ac:dyDescent="0.2"/>
    <row r="4066" s="217" customFormat="1" x14ac:dyDescent="0.2"/>
    <row r="4067" s="217" customFormat="1" x14ac:dyDescent="0.2"/>
    <row r="4068" s="217" customFormat="1" x14ac:dyDescent="0.2"/>
    <row r="4069" s="217" customFormat="1" x14ac:dyDescent="0.2"/>
    <row r="4070" s="217" customFormat="1" x14ac:dyDescent="0.2"/>
    <row r="4071" s="217" customFormat="1" x14ac:dyDescent="0.2"/>
    <row r="4072" s="217" customFormat="1" x14ac:dyDescent="0.2"/>
    <row r="4073" s="217" customFormat="1" x14ac:dyDescent="0.2"/>
    <row r="4074" s="217" customFormat="1" x14ac:dyDescent="0.2"/>
    <row r="4075" s="217" customFormat="1" x14ac:dyDescent="0.2"/>
    <row r="4076" s="217" customFormat="1" x14ac:dyDescent="0.2"/>
    <row r="4077" s="217" customFormat="1" x14ac:dyDescent="0.2"/>
    <row r="4078" s="217" customFormat="1" x14ac:dyDescent="0.2"/>
    <row r="4079" s="217" customFormat="1" x14ac:dyDescent="0.2"/>
    <row r="4080" s="217" customFormat="1" x14ac:dyDescent="0.2"/>
    <row r="4081" s="217" customFormat="1" x14ac:dyDescent="0.2"/>
    <row r="4082" s="217" customFormat="1" x14ac:dyDescent="0.2"/>
    <row r="4083" s="217" customFormat="1" x14ac:dyDescent="0.2"/>
    <row r="4084" s="217" customFormat="1" x14ac:dyDescent="0.2"/>
    <row r="4085" s="217" customFormat="1" x14ac:dyDescent="0.2"/>
    <row r="4086" s="217" customFormat="1" x14ac:dyDescent="0.2"/>
    <row r="4087" s="217" customFormat="1" x14ac:dyDescent="0.2"/>
    <row r="4088" s="217" customFormat="1" x14ac:dyDescent="0.2"/>
    <row r="4089" s="217" customFormat="1" x14ac:dyDescent="0.2"/>
    <row r="4090" s="217" customFormat="1" x14ac:dyDescent="0.2"/>
    <row r="4091" s="217" customFormat="1" x14ac:dyDescent="0.2"/>
    <row r="4092" s="217" customFormat="1" x14ac:dyDescent="0.2"/>
    <row r="4093" s="217" customFormat="1" x14ac:dyDescent="0.2"/>
    <row r="4094" s="217" customFormat="1" x14ac:dyDescent="0.2"/>
    <row r="4095" s="217" customFormat="1" x14ac:dyDescent="0.2"/>
    <row r="4096" s="217" customFormat="1" x14ac:dyDescent="0.2"/>
    <row r="4097" s="217" customFormat="1" x14ac:dyDescent="0.2"/>
    <row r="4098" s="217" customFormat="1" x14ac:dyDescent="0.2"/>
    <row r="4099" s="217" customFormat="1" x14ac:dyDescent="0.2"/>
    <row r="4100" s="217" customFormat="1" x14ac:dyDescent="0.2"/>
    <row r="4101" s="217" customFormat="1" x14ac:dyDescent="0.2"/>
    <row r="4102" s="217" customFormat="1" x14ac:dyDescent="0.2"/>
    <row r="4103" s="217" customFormat="1" x14ac:dyDescent="0.2"/>
    <row r="4104" s="217" customFormat="1" x14ac:dyDescent="0.2"/>
    <row r="4105" s="217" customFormat="1" x14ac:dyDescent="0.2"/>
    <row r="4106" s="217" customFormat="1" x14ac:dyDescent="0.2"/>
    <row r="4107" s="217" customFormat="1" x14ac:dyDescent="0.2"/>
    <row r="4108" s="217" customFormat="1" x14ac:dyDescent="0.2"/>
    <row r="4109" s="217" customFormat="1" x14ac:dyDescent="0.2"/>
    <row r="4110" s="217" customFormat="1" x14ac:dyDescent="0.2"/>
    <row r="4111" s="217" customFormat="1" x14ac:dyDescent="0.2"/>
    <row r="4112" s="217" customFormat="1" x14ac:dyDescent="0.2"/>
    <row r="4113" s="217" customFormat="1" x14ac:dyDescent="0.2"/>
    <row r="4114" s="217" customFormat="1" x14ac:dyDescent="0.2"/>
    <row r="4115" s="217" customFormat="1" x14ac:dyDescent="0.2"/>
    <row r="4116" s="217" customFormat="1" x14ac:dyDescent="0.2"/>
    <row r="4117" s="217" customFormat="1" x14ac:dyDescent="0.2"/>
    <row r="4118" s="217" customFormat="1" x14ac:dyDescent="0.2"/>
    <row r="4119" s="217" customFormat="1" x14ac:dyDescent="0.2"/>
    <row r="4120" s="217" customFormat="1" x14ac:dyDescent="0.2"/>
    <row r="4121" s="217" customFormat="1" x14ac:dyDescent="0.2"/>
    <row r="4122" s="217" customFormat="1" x14ac:dyDescent="0.2"/>
    <row r="4123" s="217" customFormat="1" x14ac:dyDescent="0.2"/>
    <row r="4124" s="217" customFormat="1" x14ac:dyDescent="0.2"/>
    <row r="4125" s="217" customFormat="1" x14ac:dyDescent="0.2"/>
    <row r="4126" s="217" customFormat="1" x14ac:dyDescent="0.2"/>
    <row r="4127" s="217" customFormat="1" x14ac:dyDescent="0.2"/>
    <row r="4128" s="217" customFormat="1" x14ac:dyDescent="0.2"/>
    <row r="4129" s="217" customFormat="1" x14ac:dyDescent="0.2"/>
    <row r="4130" s="217" customFormat="1" x14ac:dyDescent="0.2"/>
    <row r="4131" s="217" customFormat="1" x14ac:dyDescent="0.2"/>
    <row r="4132" s="217" customFormat="1" x14ac:dyDescent="0.2"/>
    <row r="4133" s="217" customFormat="1" x14ac:dyDescent="0.2"/>
    <row r="4134" s="217" customFormat="1" x14ac:dyDescent="0.2"/>
    <row r="4135" s="217" customFormat="1" x14ac:dyDescent="0.2"/>
    <row r="4136" s="217" customFormat="1" x14ac:dyDescent="0.2"/>
    <row r="4137" s="217" customFormat="1" x14ac:dyDescent="0.2"/>
    <row r="4138" s="217" customFormat="1" x14ac:dyDescent="0.2"/>
    <row r="4139" s="217" customFormat="1" x14ac:dyDescent="0.2"/>
    <row r="4140" s="217" customFormat="1" x14ac:dyDescent="0.2"/>
    <row r="4141" s="217" customFormat="1" x14ac:dyDescent="0.2"/>
    <row r="4142" s="217" customFormat="1" x14ac:dyDescent="0.2"/>
    <row r="4143" s="217" customFormat="1" x14ac:dyDescent="0.2"/>
    <row r="4144" s="217" customFormat="1" x14ac:dyDescent="0.2"/>
    <row r="4145" s="217" customFormat="1" x14ac:dyDescent="0.2"/>
    <row r="4146" s="217" customFormat="1" x14ac:dyDescent="0.2"/>
    <row r="4147" s="217" customFormat="1" x14ac:dyDescent="0.2"/>
    <row r="4148" s="217" customFormat="1" x14ac:dyDescent="0.2"/>
    <row r="4149" s="217" customFormat="1" x14ac:dyDescent="0.2"/>
    <row r="4150" s="217" customFormat="1" x14ac:dyDescent="0.2"/>
    <row r="4151" s="217" customFormat="1" x14ac:dyDescent="0.2"/>
    <row r="4152" s="217" customFormat="1" x14ac:dyDescent="0.2"/>
    <row r="4153" s="217" customFormat="1" x14ac:dyDescent="0.2"/>
    <row r="4154" s="217" customFormat="1" x14ac:dyDescent="0.2"/>
    <row r="4155" s="217" customFormat="1" x14ac:dyDescent="0.2"/>
    <row r="4156" s="217" customFormat="1" x14ac:dyDescent="0.2"/>
    <row r="4157" s="217" customFormat="1" x14ac:dyDescent="0.2"/>
    <row r="4158" s="217" customFormat="1" x14ac:dyDescent="0.2"/>
    <row r="4159" s="217" customFormat="1" x14ac:dyDescent="0.2"/>
    <row r="4160" s="217" customFormat="1" x14ac:dyDescent="0.2"/>
    <row r="4161" s="217" customFormat="1" x14ac:dyDescent="0.2"/>
    <row r="4162" s="217" customFormat="1" x14ac:dyDescent="0.2"/>
    <row r="4163" s="217" customFormat="1" x14ac:dyDescent="0.2"/>
    <row r="4164" s="217" customFormat="1" x14ac:dyDescent="0.2"/>
    <row r="4165" s="217" customFormat="1" x14ac:dyDescent="0.2"/>
    <row r="4166" s="217" customFormat="1" x14ac:dyDescent="0.2"/>
    <row r="4167" s="217" customFormat="1" x14ac:dyDescent="0.2"/>
    <row r="4168" s="217" customFormat="1" x14ac:dyDescent="0.2"/>
    <row r="4169" s="217" customFormat="1" x14ac:dyDescent="0.2"/>
    <row r="4170" s="217" customFormat="1" x14ac:dyDescent="0.2"/>
    <row r="4171" s="217" customFormat="1" x14ac:dyDescent="0.2"/>
    <row r="4172" s="217" customFormat="1" x14ac:dyDescent="0.2"/>
    <row r="4173" s="217" customFormat="1" x14ac:dyDescent="0.2"/>
    <row r="4174" s="217" customFormat="1" x14ac:dyDescent="0.2"/>
    <row r="4175" s="217" customFormat="1" x14ac:dyDescent="0.2"/>
    <row r="4176" s="217" customFormat="1" x14ac:dyDescent="0.2"/>
    <row r="4177" s="217" customFormat="1" x14ac:dyDescent="0.2"/>
    <row r="4178" s="217" customFormat="1" x14ac:dyDescent="0.2"/>
    <row r="4179" s="217" customFormat="1" x14ac:dyDescent="0.2"/>
    <row r="4180" s="217" customFormat="1" x14ac:dyDescent="0.2"/>
    <row r="4181" s="217" customFormat="1" x14ac:dyDescent="0.2"/>
    <row r="4182" s="217" customFormat="1" x14ac:dyDescent="0.2"/>
    <row r="4183" s="217" customFormat="1" x14ac:dyDescent="0.2"/>
    <row r="4184" s="217" customFormat="1" x14ac:dyDescent="0.2"/>
    <row r="4185" s="217" customFormat="1" x14ac:dyDescent="0.2"/>
    <row r="4186" s="217" customFormat="1" x14ac:dyDescent="0.2"/>
    <row r="4187" s="217" customFormat="1" x14ac:dyDescent="0.2"/>
    <row r="4188" s="217" customFormat="1" x14ac:dyDescent="0.2"/>
    <row r="4189" s="217" customFormat="1" x14ac:dyDescent="0.2"/>
    <row r="4190" s="217" customFormat="1" x14ac:dyDescent="0.2"/>
    <row r="4191" s="217" customFormat="1" x14ac:dyDescent="0.2"/>
    <row r="4192" s="217" customFormat="1" x14ac:dyDescent="0.2"/>
    <row r="4193" s="217" customFormat="1" x14ac:dyDescent="0.2"/>
    <row r="4194" s="217" customFormat="1" x14ac:dyDescent="0.2"/>
    <row r="4195" s="217" customFormat="1" x14ac:dyDescent="0.2"/>
    <row r="4196" s="217" customFormat="1" x14ac:dyDescent="0.2"/>
    <row r="4197" s="217" customFormat="1" x14ac:dyDescent="0.2"/>
    <row r="4198" s="217" customFormat="1" x14ac:dyDescent="0.2"/>
    <row r="4199" s="217" customFormat="1" x14ac:dyDescent="0.2"/>
    <row r="4200" s="217" customFormat="1" x14ac:dyDescent="0.2"/>
    <row r="4201" s="217" customFormat="1" x14ac:dyDescent="0.2"/>
    <row r="4202" s="217" customFormat="1" x14ac:dyDescent="0.2"/>
    <row r="4203" s="217" customFormat="1" x14ac:dyDescent="0.2"/>
    <row r="4204" s="217" customFormat="1" x14ac:dyDescent="0.2"/>
    <row r="4205" s="217" customFormat="1" x14ac:dyDescent="0.2"/>
    <row r="4206" s="217" customFormat="1" x14ac:dyDescent="0.2"/>
    <row r="4207" s="217" customFormat="1" x14ac:dyDescent="0.2"/>
    <row r="4208" s="217" customFormat="1" x14ac:dyDescent="0.2"/>
    <row r="4209" s="217" customFormat="1" x14ac:dyDescent="0.2"/>
    <row r="4210" s="217" customFormat="1" x14ac:dyDescent="0.2"/>
    <row r="4211" s="217" customFormat="1" x14ac:dyDescent="0.2"/>
    <row r="4212" s="217" customFormat="1" x14ac:dyDescent="0.2"/>
    <row r="4213" s="217" customFormat="1" x14ac:dyDescent="0.2"/>
    <row r="4214" s="217" customFormat="1" x14ac:dyDescent="0.2"/>
    <row r="4215" s="217" customFormat="1" x14ac:dyDescent="0.2"/>
    <row r="4216" s="217" customFormat="1" x14ac:dyDescent="0.2"/>
    <row r="4217" s="217" customFormat="1" x14ac:dyDescent="0.2"/>
    <row r="4218" s="217" customFormat="1" x14ac:dyDescent="0.2"/>
    <row r="4219" s="217" customFormat="1" x14ac:dyDescent="0.2"/>
    <row r="4220" s="217" customFormat="1" x14ac:dyDescent="0.2"/>
    <row r="4221" s="217" customFormat="1" x14ac:dyDescent="0.2"/>
    <row r="4222" s="217" customFormat="1" x14ac:dyDescent="0.2"/>
    <row r="4223" s="217" customFormat="1" x14ac:dyDescent="0.2"/>
    <row r="4224" s="217" customFormat="1" x14ac:dyDescent="0.2"/>
    <row r="4225" s="217" customFormat="1" x14ac:dyDescent="0.2"/>
    <row r="4226" s="217" customFormat="1" x14ac:dyDescent="0.2"/>
    <row r="4227" s="217" customFormat="1" x14ac:dyDescent="0.2"/>
    <row r="4228" s="217" customFormat="1" x14ac:dyDescent="0.2"/>
    <row r="4229" s="217" customFormat="1" x14ac:dyDescent="0.2"/>
    <row r="4230" s="217" customFormat="1" x14ac:dyDescent="0.2"/>
    <row r="4231" s="217" customFormat="1" x14ac:dyDescent="0.2"/>
    <row r="4232" s="217" customFormat="1" x14ac:dyDescent="0.2"/>
    <row r="4233" s="217" customFormat="1" x14ac:dyDescent="0.2"/>
    <row r="4234" s="217" customFormat="1" x14ac:dyDescent="0.2"/>
    <row r="4235" s="217" customFormat="1" x14ac:dyDescent="0.2"/>
    <row r="4236" s="217" customFormat="1" x14ac:dyDescent="0.2"/>
    <row r="4237" s="217" customFormat="1" x14ac:dyDescent="0.2"/>
    <row r="4238" s="217" customFormat="1" x14ac:dyDescent="0.2"/>
    <row r="4239" s="217" customFormat="1" x14ac:dyDescent="0.2"/>
    <row r="4240" s="217" customFormat="1" x14ac:dyDescent="0.2"/>
    <row r="4241" s="217" customFormat="1" x14ac:dyDescent="0.2"/>
    <row r="4242" s="217" customFormat="1" x14ac:dyDescent="0.2"/>
    <row r="4243" s="217" customFormat="1" x14ac:dyDescent="0.2"/>
    <row r="4244" s="217" customFormat="1" x14ac:dyDescent="0.2"/>
    <row r="4245" s="217" customFormat="1" x14ac:dyDescent="0.2"/>
    <row r="4246" s="217" customFormat="1" x14ac:dyDescent="0.2"/>
    <row r="4247" s="217" customFormat="1" x14ac:dyDescent="0.2"/>
    <row r="4248" s="217" customFormat="1" x14ac:dyDescent="0.2"/>
    <row r="4249" s="217" customFormat="1" x14ac:dyDescent="0.2"/>
    <row r="4250" s="217" customFormat="1" x14ac:dyDescent="0.2"/>
    <row r="4251" s="217" customFormat="1" x14ac:dyDescent="0.2"/>
    <row r="4252" s="217" customFormat="1" x14ac:dyDescent="0.2"/>
    <row r="4253" s="217" customFormat="1" x14ac:dyDescent="0.2"/>
    <row r="4254" s="217" customFormat="1" x14ac:dyDescent="0.2"/>
    <row r="4255" s="217" customFormat="1" x14ac:dyDescent="0.2"/>
    <row r="4256" s="217" customFormat="1" x14ac:dyDescent="0.2"/>
    <row r="4257" s="217" customFormat="1" x14ac:dyDescent="0.2"/>
    <row r="4258" s="217" customFormat="1" x14ac:dyDescent="0.2"/>
    <row r="4259" s="217" customFormat="1" x14ac:dyDescent="0.2"/>
    <row r="4260" s="217" customFormat="1" x14ac:dyDescent="0.2"/>
    <row r="4261" s="217" customFormat="1" x14ac:dyDescent="0.2"/>
    <row r="4262" s="217" customFormat="1" x14ac:dyDescent="0.2"/>
    <row r="4263" s="217" customFormat="1" x14ac:dyDescent="0.2"/>
    <row r="4264" s="217" customFormat="1" x14ac:dyDescent="0.2"/>
    <row r="4265" s="217" customFormat="1" x14ac:dyDescent="0.2"/>
    <row r="4266" s="217" customFormat="1" x14ac:dyDescent="0.2"/>
    <row r="4267" s="217" customFormat="1" x14ac:dyDescent="0.2"/>
    <row r="4268" s="217" customFormat="1" x14ac:dyDescent="0.2"/>
    <row r="4269" s="217" customFormat="1" x14ac:dyDescent="0.2"/>
    <row r="4270" s="217" customFormat="1" x14ac:dyDescent="0.2"/>
    <row r="4271" s="217" customFormat="1" x14ac:dyDescent="0.2"/>
    <row r="4272" s="217" customFormat="1" x14ac:dyDescent="0.2"/>
    <row r="4273" s="217" customFormat="1" x14ac:dyDescent="0.2"/>
    <row r="4274" s="217" customFormat="1" x14ac:dyDescent="0.2"/>
    <row r="4275" s="217" customFormat="1" x14ac:dyDescent="0.2"/>
    <row r="4276" s="217" customFormat="1" x14ac:dyDescent="0.2"/>
    <row r="4277" s="217" customFormat="1" x14ac:dyDescent="0.2"/>
    <row r="4278" s="217" customFormat="1" x14ac:dyDescent="0.2"/>
    <row r="4279" s="217" customFormat="1" x14ac:dyDescent="0.2"/>
    <row r="4280" s="217" customFormat="1" x14ac:dyDescent="0.2"/>
    <row r="4281" s="217" customFormat="1" x14ac:dyDescent="0.2"/>
    <row r="4282" s="217" customFormat="1" x14ac:dyDescent="0.2"/>
    <row r="4283" s="217" customFormat="1" x14ac:dyDescent="0.2"/>
    <row r="4284" s="217" customFormat="1" x14ac:dyDescent="0.2"/>
    <row r="4285" s="217" customFormat="1" x14ac:dyDescent="0.2"/>
    <row r="4286" s="217" customFormat="1" x14ac:dyDescent="0.2"/>
    <row r="4287" s="217" customFormat="1" x14ac:dyDescent="0.2"/>
    <row r="4288" s="217" customFormat="1" x14ac:dyDescent="0.2"/>
    <row r="4289" s="217" customFormat="1" x14ac:dyDescent="0.2"/>
    <row r="4290" s="217" customFormat="1" x14ac:dyDescent="0.2"/>
    <row r="4291" s="217" customFormat="1" x14ac:dyDescent="0.2"/>
    <row r="4292" s="217" customFormat="1" x14ac:dyDescent="0.2"/>
    <row r="4293" s="217" customFormat="1" x14ac:dyDescent="0.2"/>
    <row r="4294" s="217" customFormat="1" x14ac:dyDescent="0.2"/>
    <row r="4295" s="217" customFormat="1" x14ac:dyDescent="0.2"/>
    <row r="4296" s="217" customFormat="1" x14ac:dyDescent="0.2"/>
    <row r="4297" s="217" customFormat="1" x14ac:dyDescent="0.2"/>
    <row r="4298" s="217" customFormat="1" x14ac:dyDescent="0.2"/>
    <row r="4299" s="217" customFormat="1" x14ac:dyDescent="0.2"/>
    <row r="4300" s="217" customFormat="1" x14ac:dyDescent="0.2"/>
    <row r="4301" s="217" customFormat="1" x14ac:dyDescent="0.2"/>
    <row r="4302" s="217" customFormat="1" x14ac:dyDescent="0.2"/>
    <row r="4303" s="217" customFormat="1" x14ac:dyDescent="0.2"/>
    <row r="4304" s="217" customFormat="1" x14ac:dyDescent="0.2"/>
    <row r="4305" s="217" customFormat="1" x14ac:dyDescent="0.2"/>
    <row r="4306" s="217" customFormat="1" x14ac:dyDescent="0.2"/>
    <row r="4307" s="217" customFormat="1" x14ac:dyDescent="0.2"/>
    <row r="4308" s="217" customFormat="1" x14ac:dyDescent="0.2"/>
    <row r="4309" s="217" customFormat="1" x14ac:dyDescent="0.2"/>
    <row r="4310" s="217" customFormat="1" x14ac:dyDescent="0.2"/>
    <row r="4311" s="217" customFormat="1" x14ac:dyDescent="0.2"/>
    <row r="4312" s="217" customFormat="1" x14ac:dyDescent="0.2"/>
    <row r="4313" s="217" customFormat="1" x14ac:dyDescent="0.2"/>
    <row r="4314" s="217" customFormat="1" x14ac:dyDescent="0.2"/>
    <row r="4315" s="217" customFormat="1" x14ac:dyDescent="0.2"/>
    <row r="4316" s="217" customFormat="1" x14ac:dyDescent="0.2"/>
    <row r="4317" s="217" customFormat="1" x14ac:dyDescent="0.2"/>
    <row r="4318" s="217" customFormat="1" x14ac:dyDescent="0.2"/>
    <row r="4319" s="217" customFormat="1" x14ac:dyDescent="0.2"/>
    <row r="4320" s="217" customFormat="1" x14ac:dyDescent="0.2"/>
    <row r="4321" s="217" customFormat="1" x14ac:dyDescent="0.2"/>
    <row r="4322" s="217" customFormat="1" x14ac:dyDescent="0.2"/>
    <row r="4323" s="217" customFormat="1" x14ac:dyDescent="0.2"/>
    <row r="4324" s="217" customFormat="1" x14ac:dyDescent="0.2"/>
    <row r="4325" s="217" customFormat="1" x14ac:dyDescent="0.2"/>
    <row r="4326" s="217" customFormat="1" x14ac:dyDescent="0.2"/>
    <row r="4327" s="217" customFormat="1" x14ac:dyDescent="0.2"/>
    <row r="4328" s="217" customFormat="1" x14ac:dyDescent="0.2"/>
    <row r="4329" s="217" customFormat="1" x14ac:dyDescent="0.2"/>
    <row r="4330" s="217" customFormat="1" x14ac:dyDescent="0.2"/>
    <row r="4331" s="217" customFormat="1" x14ac:dyDescent="0.2"/>
    <row r="4332" s="217" customFormat="1" x14ac:dyDescent="0.2"/>
    <row r="4333" s="217" customFormat="1" x14ac:dyDescent="0.2"/>
    <row r="4334" s="217" customFormat="1" x14ac:dyDescent="0.2"/>
    <row r="4335" s="217" customFormat="1" x14ac:dyDescent="0.2"/>
    <row r="4336" s="217" customFormat="1" x14ac:dyDescent="0.2"/>
    <row r="4337" s="217" customFormat="1" x14ac:dyDescent="0.2"/>
    <row r="4338" s="217" customFormat="1" x14ac:dyDescent="0.2"/>
    <row r="4339" s="217" customFormat="1" x14ac:dyDescent="0.2"/>
    <row r="4340" s="217" customFormat="1" x14ac:dyDescent="0.2"/>
    <row r="4341" s="217" customFormat="1" x14ac:dyDescent="0.2"/>
    <row r="4342" s="217" customFormat="1" x14ac:dyDescent="0.2"/>
    <row r="4343" s="217" customFormat="1" x14ac:dyDescent="0.2"/>
    <row r="4344" s="217" customFormat="1" x14ac:dyDescent="0.2"/>
    <row r="4345" s="217" customFormat="1" x14ac:dyDescent="0.2"/>
    <row r="4346" s="217" customFormat="1" x14ac:dyDescent="0.2"/>
    <row r="4347" s="217" customFormat="1" x14ac:dyDescent="0.2"/>
    <row r="4348" s="217" customFormat="1" x14ac:dyDescent="0.2"/>
    <row r="4349" s="217" customFormat="1" x14ac:dyDescent="0.2"/>
    <row r="4350" s="217" customFormat="1" x14ac:dyDescent="0.2"/>
    <row r="4351" s="217" customFormat="1" x14ac:dyDescent="0.2"/>
    <row r="4352" s="217" customFormat="1" x14ac:dyDescent="0.2"/>
    <row r="4353" s="217" customFormat="1" x14ac:dyDescent="0.2"/>
    <row r="4354" s="217" customFormat="1" x14ac:dyDescent="0.2"/>
    <row r="4355" s="217" customFormat="1" x14ac:dyDescent="0.2"/>
    <row r="4356" s="217" customFormat="1" x14ac:dyDescent="0.2"/>
    <row r="4357" s="217" customFormat="1" x14ac:dyDescent="0.2"/>
    <row r="4358" s="217" customFormat="1" x14ac:dyDescent="0.2"/>
    <row r="4359" s="217" customFormat="1" x14ac:dyDescent="0.2"/>
    <row r="4360" s="217" customFormat="1" x14ac:dyDescent="0.2"/>
    <row r="4361" s="217" customFormat="1" x14ac:dyDescent="0.2"/>
    <row r="4362" s="217" customFormat="1" x14ac:dyDescent="0.2"/>
    <row r="4363" s="217" customFormat="1" x14ac:dyDescent="0.2"/>
    <row r="4364" s="217" customFormat="1" x14ac:dyDescent="0.2"/>
    <row r="4365" s="217" customFormat="1" x14ac:dyDescent="0.2"/>
    <row r="4366" s="217" customFormat="1" x14ac:dyDescent="0.2"/>
    <row r="4367" s="217" customFormat="1" x14ac:dyDescent="0.2"/>
    <row r="4368" s="217" customFormat="1" x14ac:dyDescent="0.2"/>
    <row r="4369" s="217" customFormat="1" x14ac:dyDescent="0.2"/>
    <row r="4370" s="217" customFormat="1" x14ac:dyDescent="0.2"/>
    <row r="4371" s="217" customFormat="1" x14ac:dyDescent="0.2"/>
    <row r="4372" s="217" customFormat="1" x14ac:dyDescent="0.2"/>
    <row r="4373" s="217" customFormat="1" x14ac:dyDescent="0.2"/>
    <row r="4374" s="217" customFormat="1" x14ac:dyDescent="0.2"/>
    <row r="4375" s="217" customFormat="1" x14ac:dyDescent="0.2"/>
    <row r="4376" s="217" customFormat="1" x14ac:dyDescent="0.2"/>
    <row r="4377" s="217" customFormat="1" x14ac:dyDescent="0.2"/>
    <row r="4378" s="217" customFormat="1" x14ac:dyDescent="0.2"/>
    <row r="4379" s="217" customFormat="1" x14ac:dyDescent="0.2"/>
    <row r="4380" s="217" customFormat="1" x14ac:dyDescent="0.2"/>
    <row r="4381" s="217" customFormat="1" x14ac:dyDescent="0.2"/>
    <row r="4382" s="217" customFormat="1" x14ac:dyDescent="0.2"/>
    <row r="4383" s="217" customFormat="1" x14ac:dyDescent="0.2"/>
    <row r="4384" s="217" customFormat="1" x14ac:dyDescent="0.2"/>
    <row r="4385" s="217" customFormat="1" x14ac:dyDescent="0.2"/>
    <row r="4386" s="217" customFormat="1" x14ac:dyDescent="0.2"/>
    <row r="4387" s="217" customFormat="1" x14ac:dyDescent="0.2"/>
    <row r="4388" s="217" customFormat="1" x14ac:dyDescent="0.2"/>
    <row r="4389" s="217" customFormat="1" x14ac:dyDescent="0.2"/>
    <row r="4390" s="217" customFormat="1" x14ac:dyDescent="0.2"/>
    <row r="4391" s="217" customFormat="1" x14ac:dyDescent="0.2"/>
    <row r="4392" s="217" customFormat="1" x14ac:dyDescent="0.2"/>
    <row r="4393" s="217" customFormat="1" x14ac:dyDescent="0.2"/>
    <row r="4394" s="217" customFormat="1" x14ac:dyDescent="0.2"/>
    <row r="4395" s="217" customFormat="1" x14ac:dyDescent="0.2"/>
    <row r="4396" s="217" customFormat="1" x14ac:dyDescent="0.2"/>
    <row r="4397" s="217" customFormat="1" x14ac:dyDescent="0.2"/>
    <row r="4398" s="217" customFormat="1" x14ac:dyDescent="0.2"/>
    <row r="4399" s="217" customFormat="1" x14ac:dyDescent="0.2"/>
    <row r="4400" s="217" customFormat="1" x14ac:dyDescent="0.2"/>
    <row r="4401" s="217" customFormat="1" x14ac:dyDescent="0.2"/>
    <row r="4402" s="217" customFormat="1" x14ac:dyDescent="0.2"/>
    <row r="4403" s="217" customFormat="1" x14ac:dyDescent="0.2"/>
    <row r="4404" s="217" customFormat="1" x14ac:dyDescent="0.2"/>
    <row r="4405" s="217" customFormat="1" x14ac:dyDescent="0.2"/>
    <row r="4406" s="217" customFormat="1" x14ac:dyDescent="0.2"/>
    <row r="4407" s="217" customFormat="1" x14ac:dyDescent="0.2"/>
    <row r="4408" s="217" customFormat="1" x14ac:dyDescent="0.2"/>
    <row r="4409" s="217" customFormat="1" x14ac:dyDescent="0.2"/>
    <row r="4410" s="217" customFormat="1" x14ac:dyDescent="0.2"/>
    <row r="4411" s="217" customFormat="1" x14ac:dyDescent="0.2"/>
    <row r="4412" s="217" customFormat="1" x14ac:dyDescent="0.2"/>
    <row r="4413" s="217" customFormat="1" x14ac:dyDescent="0.2"/>
    <row r="4414" s="217" customFormat="1" x14ac:dyDescent="0.2"/>
    <row r="4415" s="217" customFormat="1" x14ac:dyDescent="0.2"/>
    <row r="4416" s="217" customFormat="1" x14ac:dyDescent="0.2"/>
    <row r="4417" s="217" customFormat="1" x14ac:dyDescent="0.2"/>
    <row r="4418" s="217" customFormat="1" x14ac:dyDescent="0.2"/>
    <row r="4419" s="217" customFormat="1" x14ac:dyDescent="0.2"/>
    <row r="4420" s="217" customFormat="1" x14ac:dyDescent="0.2"/>
    <row r="4421" s="217" customFormat="1" x14ac:dyDescent="0.2"/>
    <row r="4422" s="217" customFormat="1" x14ac:dyDescent="0.2"/>
    <row r="4423" s="217" customFormat="1" x14ac:dyDescent="0.2"/>
    <row r="4424" s="217" customFormat="1" x14ac:dyDescent="0.2"/>
    <row r="4425" s="217" customFormat="1" x14ac:dyDescent="0.2"/>
    <row r="4426" s="217" customFormat="1" x14ac:dyDescent="0.2"/>
    <row r="4427" s="217" customFormat="1" x14ac:dyDescent="0.2"/>
    <row r="4428" s="217" customFormat="1" x14ac:dyDescent="0.2"/>
    <row r="4429" s="217" customFormat="1" x14ac:dyDescent="0.2"/>
    <row r="4430" s="217" customFormat="1" x14ac:dyDescent="0.2"/>
    <row r="4431" s="217" customFormat="1" x14ac:dyDescent="0.2"/>
    <row r="4432" s="217" customFormat="1" x14ac:dyDescent="0.2"/>
    <row r="4433" s="217" customFormat="1" x14ac:dyDescent="0.2"/>
    <row r="4434" s="217" customFormat="1" x14ac:dyDescent="0.2"/>
    <row r="4435" s="217" customFormat="1" x14ac:dyDescent="0.2"/>
    <row r="4436" s="217" customFormat="1" x14ac:dyDescent="0.2"/>
    <row r="4437" s="217" customFormat="1" x14ac:dyDescent="0.2"/>
    <row r="4438" s="217" customFormat="1" x14ac:dyDescent="0.2"/>
    <row r="4439" s="217" customFormat="1" x14ac:dyDescent="0.2"/>
    <row r="4440" s="217" customFormat="1" x14ac:dyDescent="0.2"/>
    <row r="4441" s="217" customFormat="1" x14ac:dyDescent="0.2"/>
    <row r="4442" s="217" customFormat="1" x14ac:dyDescent="0.2"/>
    <row r="4443" s="217" customFormat="1" x14ac:dyDescent="0.2"/>
    <row r="4444" s="217" customFormat="1" x14ac:dyDescent="0.2"/>
    <row r="4445" s="217" customFormat="1" x14ac:dyDescent="0.2"/>
    <row r="4446" s="217" customFormat="1" x14ac:dyDescent="0.2"/>
    <row r="4447" s="217" customFormat="1" x14ac:dyDescent="0.2"/>
    <row r="4448" s="217" customFormat="1" x14ac:dyDescent="0.2"/>
    <row r="4449" s="217" customFormat="1" x14ac:dyDescent="0.2"/>
    <row r="4450" s="217" customFormat="1" x14ac:dyDescent="0.2"/>
    <row r="4451" s="217" customFormat="1" x14ac:dyDescent="0.2"/>
    <row r="4452" s="217" customFormat="1" x14ac:dyDescent="0.2"/>
    <row r="4453" s="217" customFormat="1" x14ac:dyDescent="0.2"/>
    <row r="4454" s="217" customFormat="1" x14ac:dyDescent="0.2"/>
    <row r="4455" s="217" customFormat="1" x14ac:dyDescent="0.2"/>
    <row r="4456" s="217" customFormat="1" x14ac:dyDescent="0.2"/>
    <row r="4457" s="217" customFormat="1" x14ac:dyDescent="0.2"/>
    <row r="4458" s="217" customFormat="1" x14ac:dyDescent="0.2"/>
    <row r="4459" s="217" customFormat="1" x14ac:dyDescent="0.2"/>
    <row r="4460" s="217" customFormat="1" x14ac:dyDescent="0.2"/>
    <row r="4461" s="217" customFormat="1" x14ac:dyDescent="0.2"/>
    <row r="4462" s="217" customFormat="1" x14ac:dyDescent="0.2"/>
    <row r="4463" s="217" customFormat="1" x14ac:dyDescent="0.2"/>
    <row r="4464" s="217" customFormat="1" x14ac:dyDescent="0.2"/>
    <row r="4465" s="217" customFormat="1" x14ac:dyDescent="0.2"/>
    <row r="4466" s="217" customFormat="1" x14ac:dyDescent="0.2"/>
    <row r="4467" s="217" customFormat="1" x14ac:dyDescent="0.2"/>
    <row r="4468" s="217" customFormat="1" x14ac:dyDescent="0.2"/>
    <row r="4469" s="217" customFormat="1" x14ac:dyDescent="0.2"/>
    <row r="4470" s="217" customFormat="1" x14ac:dyDescent="0.2"/>
    <row r="4471" s="217" customFormat="1" x14ac:dyDescent="0.2"/>
    <row r="4472" s="217" customFormat="1" x14ac:dyDescent="0.2"/>
    <row r="4473" s="217" customFormat="1" x14ac:dyDescent="0.2"/>
    <row r="4474" s="217" customFormat="1" x14ac:dyDescent="0.2"/>
    <row r="4475" s="217" customFormat="1" x14ac:dyDescent="0.2"/>
    <row r="4476" s="217" customFormat="1" x14ac:dyDescent="0.2"/>
    <row r="4477" s="217" customFormat="1" x14ac:dyDescent="0.2"/>
    <row r="4478" s="217" customFormat="1" x14ac:dyDescent="0.2"/>
    <row r="4479" s="217" customFormat="1" x14ac:dyDescent="0.2"/>
    <row r="4480" s="217" customFormat="1" x14ac:dyDescent="0.2"/>
    <row r="4481" s="217" customFormat="1" x14ac:dyDescent="0.2"/>
    <row r="4482" s="217" customFormat="1" x14ac:dyDescent="0.2"/>
    <row r="4483" s="217" customFormat="1" x14ac:dyDescent="0.2"/>
    <row r="4484" s="217" customFormat="1" x14ac:dyDescent="0.2"/>
    <row r="4485" s="217" customFormat="1" x14ac:dyDescent="0.2"/>
    <row r="4486" s="217" customFormat="1" x14ac:dyDescent="0.2"/>
    <row r="4487" s="217" customFormat="1" x14ac:dyDescent="0.2"/>
    <row r="4488" s="217" customFormat="1" x14ac:dyDescent="0.2"/>
    <row r="4489" s="217" customFormat="1" x14ac:dyDescent="0.2"/>
    <row r="4490" s="217" customFormat="1" x14ac:dyDescent="0.2"/>
    <row r="4491" s="217" customFormat="1" x14ac:dyDescent="0.2"/>
    <row r="4492" s="217" customFormat="1" x14ac:dyDescent="0.2"/>
    <row r="4493" s="217" customFormat="1" x14ac:dyDescent="0.2"/>
    <row r="4494" s="217" customFormat="1" x14ac:dyDescent="0.2"/>
    <row r="4495" s="217" customFormat="1" x14ac:dyDescent="0.2"/>
    <row r="4496" s="217" customFormat="1" x14ac:dyDescent="0.2"/>
    <row r="4497" s="217" customFormat="1" x14ac:dyDescent="0.2"/>
    <row r="4498" s="217" customFormat="1" x14ac:dyDescent="0.2"/>
    <row r="4499" s="217" customFormat="1" x14ac:dyDescent="0.2"/>
    <row r="4500" s="217" customFormat="1" x14ac:dyDescent="0.2"/>
    <row r="4501" s="217" customFormat="1" x14ac:dyDescent="0.2"/>
    <row r="4502" s="217" customFormat="1" x14ac:dyDescent="0.2"/>
    <row r="4503" s="217" customFormat="1" x14ac:dyDescent="0.2"/>
    <row r="4504" s="217" customFormat="1" x14ac:dyDescent="0.2"/>
    <row r="4505" s="217" customFormat="1" x14ac:dyDescent="0.2"/>
    <row r="4506" s="217" customFormat="1" x14ac:dyDescent="0.2"/>
    <row r="4507" s="217" customFormat="1" x14ac:dyDescent="0.2"/>
    <row r="4508" s="217" customFormat="1" x14ac:dyDescent="0.2"/>
    <row r="4509" s="217" customFormat="1" x14ac:dyDescent="0.2"/>
    <row r="4510" s="217" customFormat="1" x14ac:dyDescent="0.2"/>
    <row r="4511" s="217" customFormat="1" x14ac:dyDescent="0.2"/>
    <row r="4512" s="217" customFormat="1" x14ac:dyDescent="0.2"/>
    <row r="4513" s="217" customFormat="1" x14ac:dyDescent="0.2"/>
    <row r="4514" s="217" customFormat="1" x14ac:dyDescent="0.2"/>
    <row r="4515" s="217" customFormat="1" x14ac:dyDescent="0.2"/>
    <row r="4516" s="217" customFormat="1" x14ac:dyDescent="0.2"/>
    <row r="4517" s="217" customFormat="1" x14ac:dyDescent="0.2"/>
    <row r="4518" s="217" customFormat="1" x14ac:dyDescent="0.2"/>
    <row r="4519" s="217" customFormat="1" x14ac:dyDescent="0.2"/>
    <row r="4520" s="217" customFormat="1" x14ac:dyDescent="0.2"/>
    <row r="4521" s="217" customFormat="1" x14ac:dyDescent="0.2"/>
    <row r="4522" s="217" customFormat="1" x14ac:dyDescent="0.2"/>
    <row r="4523" s="217" customFormat="1" x14ac:dyDescent="0.2"/>
    <row r="4524" s="217" customFormat="1" x14ac:dyDescent="0.2"/>
    <row r="4525" s="217" customFormat="1" x14ac:dyDescent="0.2"/>
    <row r="4526" s="217" customFormat="1" x14ac:dyDescent="0.2"/>
    <row r="4527" s="217" customFormat="1" x14ac:dyDescent="0.2"/>
    <row r="4528" s="217" customFormat="1" x14ac:dyDescent="0.2"/>
    <row r="4529" s="217" customFormat="1" x14ac:dyDescent="0.2"/>
    <row r="4530" s="217" customFormat="1" x14ac:dyDescent="0.2"/>
    <row r="4531" s="217" customFormat="1" x14ac:dyDescent="0.2"/>
    <row r="4532" s="217" customFormat="1" x14ac:dyDescent="0.2"/>
    <row r="4533" s="217" customFormat="1" x14ac:dyDescent="0.2"/>
    <row r="4534" s="217" customFormat="1" x14ac:dyDescent="0.2"/>
    <row r="4535" s="217" customFormat="1" x14ac:dyDescent="0.2"/>
    <row r="4536" s="217" customFormat="1" x14ac:dyDescent="0.2"/>
    <row r="4537" s="217" customFormat="1" x14ac:dyDescent="0.2"/>
    <row r="4538" s="217" customFormat="1" x14ac:dyDescent="0.2"/>
    <row r="4539" s="217" customFormat="1" x14ac:dyDescent="0.2"/>
    <row r="4540" s="217" customFormat="1" x14ac:dyDescent="0.2"/>
    <row r="4541" s="217" customFormat="1" x14ac:dyDescent="0.2"/>
    <row r="4542" s="217" customFormat="1" x14ac:dyDescent="0.2"/>
    <row r="4543" s="217" customFormat="1" x14ac:dyDescent="0.2"/>
    <row r="4544" s="217" customFormat="1" x14ac:dyDescent="0.2"/>
    <row r="4545" s="217" customFormat="1" x14ac:dyDescent="0.2"/>
    <row r="4546" s="217" customFormat="1" x14ac:dyDescent="0.2"/>
    <row r="4547" s="217" customFormat="1" x14ac:dyDescent="0.2"/>
    <row r="4548" s="217" customFormat="1" x14ac:dyDescent="0.2"/>
    <row r="4549" s="217" customFormat="1" x14ac:dyDescent="0.2"/>
    <row r="4550" s="217" customFormat="1" x14ac:dyDescent="0.2"/>
    <row r="4551" s="217" customFormat="1" x14ac:dyDescent="0.2"/>
    <row r="4552" s="217" customFormat="1" x14ac:dyDescent="0.2"/>
    <row r="4553" s="217" customFormat="1" x14ac:dyDescent="0.2"/>
    <row r="4554" s="217" customFormat="1" x14ac:dyDescent="0.2"/>
    <row r="4555" s="217" customFormat="1" x14ac:dyDescent="0.2"/>
    <row r="4556" s="217" customFormat="1" x14ac:dyDescent="0.2"/>
    <row r="4557" s="217" customFormat="1" x14ac:dyDescent="0.2"/>
    <row r="4558" s="217" customFormat="1" x14ac:dyDescent="0.2"/>
    <row r="4559" s="217" customFormat="1" x14ac:dyDescent="0.2"/>
    <row r="4560" s="217" customFormat="1" x14ac:dyDescent="0.2"/>
    <row r="4561" s="217" customFormat="1" x14ac:dyDescent="0.2"/>
    <row r="4562" s="217" customFormat="1" x14ac:dyDescent="0.2"/>
    <row r="4563" s="217" customFormat="1" x14ac:dyDescent="0.2"/>
    <row r="4564" s="217" customFormat="1" x14ac:dyDescent="0.2"/>
    <row r="4565" s="217" customFormat="1" x14ac:dyDescent="0.2"/>
    <row r="4566" s="217" customFormat="1" x14ac:dyDescent="0.2"/>
    <row r="4567" s="217" customFormat="1" x14ac:dyDescent="0.2"/>
    <row r="4568" s="217" customFormat="1" x14ac:dyDescent="0.2"/>
    <row r="4569" s="217" customFormat="1" x14ac:dyDescent="0.2"/>
    <row r="4570" s="217" customFormat="1" x14ac:dyDescent="0.2"/>
    <row r="4571" s="217" customFormat="1" x14ac:dyDescent="0.2"/>
    <row r="4572" s="217" customFormat="1" x14ac:dyDescent="0.2"/>
    <row r="4573" s="217" customFormat="1" x14ac:dyDescent="0.2"/>
    <row r="4574" s="217" customFormat="1" x14ac:dyDescent="0.2"/>
    <row r="4575" s="217" customFormat="1" x14ac:dyDescent="0.2"/>
    <row r="4576" s="217" customFormat="1" x14ac:dyDescent="0.2"/>
    <row r="4577" s="217" customFormat="1" x14ac:dyDescent="0.2"/>
    <row r="4578" s="217" customFormat="1" x14ac:dyDescent="0.2"/>
    <row r="4579" s="217" customFormat="1" x14ac:dyDescent="0.2"/>
    <row r="4580" s="217" customFormat="1" x14ac:dyDescent="0.2"/>
    <row r="4581" s="217" customFormat="1" x14ac:dyDescent="0.2"/>
    <row r="4582" s="217" customFormat="1" x14ac:dyDescent="0.2"/>
    <row r="4583" s="217" customFormat="1" x14ac:dyDescent="0.2"/>
    <row r="4584" s="217" customFormat="1" x14ac:dyDescent="0.2"/>
    <row r="4585" s="217" customFormat="1" x14ac:dyDescent="0.2"/>
    <row r="4586" s="217" customFormat="1" x14ac:dyDescent="0.2"/>
    <row r="4587" s="217" customFormat="1" x14ac:dyDescent="0.2"/>
    <row r="4588" s="217" customFormat="1" x14ac:dyDescent="0.2"/>
    <row r="4589" s="217" customFormat="1" x14ac:dyDescent="0.2"/>
    <row r="4590" s="217" customFormat="1" x14ac:dyDescent="0.2"/>
    <row r="4591" s="217" customFormat="1" x14ac:dyDescent="0.2"/>
    <row r="4592" s="217" customFormat="1" x14ac:dyDescent="0.2"/>
    <row r="4593" s="217" customFormat="1" x14ac:dyDescent="0.2"/>
    <row r="4594" s="217" customFormat="1" x14ac:dyDescent="0.2"/>
    <row r="4595" s="217" customFormat="1" x14ac:dyDescent="0.2"/>
    <row r="4596" s="217" customFormat="1" x14ac:dyDescent="0.2"/>
    <row r="4597" s="217" customFormat="1" x14ac:dyDescent="0.2"/>
    <row r="4598" s="217" customFormat="1" x14ac:dyDescent="0.2"/>
    <row r="4599" s="217" customFormat="1" x14ac:dyDescent="0.2"/>
    <row r="4600" s="217" customFormat="1" x14ac:dyDescent="0.2"/>
    <row r="4601" s="217" customFormat="1" x14ac:dyDescent="0.2"/>
    <row r="4602" s="217" customFormat="1" x14ac:dyDescent="0.2"/>
    <row r="4603" s="217" customFormat="1" x14ac:dyDescent="0.2"/>
    <row r="4604" s="217" customFormat="1" x14ac:dyDescent="0.2"/>
    <row r="4605" s="217" customFormat="1" x14ac:dyDescent="0.2"/>
    <row r="4606" s="217" customFormat="1" x14ac:dyDescent="0.2"/>
    <row r="4607" s="217" customFormat="1" x14ac:dyDescent="0.2"/>
    <row r="4608" s="217" customFormat="1" x14ac:dyDescent="0.2"/>
    <row r="4609" s="217" customFormat="1" x14ac:dyDescent="0.2"/>
    <row r="4610" s="217" customFormat="1" x14ac:dyDescent="0.2"/>
    <row r="4611" s="217" customFormat="1" x14ac:dyDescent="0.2"/>
    <row r="4612" s="217" customFormat="1" x14ac:dyDescent="0.2"/>
    <row r="4613" s="217" customFormat="1" x14ac:dyDescent="0.2"/>
    <row r="4614" s="217" customFormat="1" x14ac:dyDescent="0.2"/>
    <row r="4615" s="217" customFormat="1" x14ac:dyDescent="0.2"/>
    <row r="4616" s="217" customFormat="1" x14ac:dyDescent="0.2"/>
    <row r="4617" s="217" customFormat="1" x14ac:dyDescent="0.2"/>
    <row r="4618" s="217" customFormat="1" x14ac:dyDescent="0.2"/>
    <row r="4619" s="217" customFormat="1" x14ac:dyDescent="0.2"/>
    <row r="4620" s="217" customFormat="1" x14ac:dyDescent="0.2"/>
    <row r="4621" s="217" customFormat="1" x14ac:dyDescent="0.2"/>
    <row r="4622" s="217" customFormat="1" x14ac:dyDescent="0.2"/>
    <row r="4623" s="217" customFormat="1" x14ac:dyDescent="0.2"/>
    <row r="4624" s="217" customFormat="1" x14ac:dyDescent="0.2"/>
    <row r="4625" s="217" customFormat="1" x14ac:dyDescent="0.2"/>
    <row r="4626" s="217" customFormat="1" x14ac:dyDescent="0.2"/>
    <row r="4627" s="217" customFormat="1" x14ac:dyDescent="0.2"/>
    <row r="4628" s="217" customFormat="1" x14ac:dyDescent="0.2"/>
    <row r="4629" s="217" customFormat="1" x14ac:dyDescent="0.2"/>
    <row r="4630" s="217" customFormat="1" x14ac:dyDescent="0.2"/>
    <row r="4631" s="217" customFormat="1" x14ac:dyDescent="0.2"/>
    <row r="4632" s="217" customFormat="1" x14ac:dyDescent="0.2"/>
    <row r="4633" s="217" customFormat="1" x14ac:dyDescent="0.2"/>
    <row r="4634" s="217" customFormat="1" x14ac:dyDescent="0.2"/>
    <row r="4635" s="217" customFormat="1" x14ac:dyDescent="0.2"/>
    <row r="4636" s="217" customFormat="1" x14ac:dyDescent="0.2"/>
    <row r="4637" s="217" customFormat="1" x14ac:dyDescent="0.2"/>
    <row r="4638" s="217" customFormat="1" x14ac:dyDescent="0.2"/>
    <row r="4639" s="217" customFormat="1" x14ac:dyDescent="0.2"/>
    <row r="4640" s="217" customFormat="1" x14ac:dyDescent="0.2"/>
    <row r="4641" s="217" customFormat="1" x14ac:dyDescent="0.2"/>
    <row r="4642" s="217" customFormat="1" x14ac:dyDescent="0.2"/>
    <row r="4643" s="217" customFormat="1" x14ac:dyDescent="0.2"/>
    <row r="4644" s="217" customFormat="1" x14ac:dyDescent="0.2"/>
    <row r="4645" s="217" customFormat="1" x14ac:dyDescent="0.2"/>
    <row r="4646" s="217" customFormat="1" x14ac:dyDescent="0.2"/>
    <row r="4647" s="217" customFormat="1" x14ac:dyDescent="0.2"/>
    <row r="4648" s="217" customFormat="1" x14ac:dyDescent="0.2"/>
    <row r="4649" s="217" customFormat="1" x14ac:dyDescent="0.2"/>
    <row r="4650" s="217" customFormat="1" x14ac:dyDescent="0.2"/>
    <row r="4651" s="217" customFormat="1" x14ac:dyDescent="0.2"/>
    <row r="4652" s="217" customFormat="1" x14ac:dyDescent="0.2"/>
    <row r="4653" s="217" customFormat="1" x14ac:dyDescent="0.2"/>
    <row r="4654" s="217" customFormat="1" x14ac:dyDescent="0.2"/>
    <row r="4655" s="217" customFormat="1" x14ac:dyDescent="0.2"/>
    <row r="4656" s="217" customFormat="1" x14ac:dyDescent="0.2"/>
    <row r="4657" s="217" customFormat="1" x14ac:dyDescent="0.2"/>
    <row r="4658" s="217" customFormat="1" x14ac:dyDescent="0.2"/>
    <row r="4659" s="217" customFormat="1" x14ac:dyDescent="0.2"/>
    <row r="4660" s="217" customFormat="1" x14ac:dyDescent="0.2"/>
    <row r="4661" s="217" customFormat="1" x14ac:dyDescent="0.2"/>
    <row r="4662" s="217" customFormat="1" x14ac:dyDescent="0.2"/>
    <row r="4663" s="217" customFormat="1" x14ac:dyDescent="0.2"/>
    <row r="4664" s="217" customFormat="1" x14ac:dyDescent="0.2"/>
    <row r="4665" s="217" customFormat="1" x14ac:dyDescent="0.2"/>
    <row r="4666" s="217" customFormat="1" x14ac:dyDescent="0.2"/>
    <row r="4667" s="217" customFormat="1" x14ac:dyDescent="0.2"/>
    <row r="4668" s="217" customFormat="1" x14ac:dyDescent="0.2"/>
    <row r="4669" s="217" customFormat="1" x14ac:dyDescent="0.2"/>
    <row r="4670" s="217" customFormat="1" x14ac:dyDescent="0.2"/>
    <row r="4671" s="217" customFormat="1" x14ac:dyDescent="0.2"/>
    <row r="4672" s="217" customFormat="1" x14ac:dyDescent="0.2"/>
    <row r="4673" s="217" customFormat="1" x14ac:dyDescent="0.2"/>
    <row r="4674" s="217" customFormat="1" x14ac:dyDescent="0.2"/>
    <row r="4675" s="217" customFormat="1" x14ac:dyDescent="0.2"/>
    <row r="4676" s="217" customFormat="1" x14ac:dyDescent="0.2"/>
    <row r="4677" s="217" customFormat="1" x14ac:dyDescent="0.2"/>
    <row r="4678" s="217" customFormat="1" x14ac:dyDescent="0.2"/>
    <row r="4679" s="217" customFormat="1" x14ac:dyDescent="0.2"/>
    <row r="4680" s="217" customFormat="1" x14ac:dyDescent="0.2"/>
    <row r="4681" s="217" customFormat="1" x14ac:dyDescent="0.2"/>
    <row r="4682" s="217" customFormat="1" x14ac:dyDescent="0.2"/>
    <row r="4683" s="217" customFormat="1" x14ac:dyDescent="0.2"/>
    <row r="4684" s="217" customFormat="1" x14ac:dyDescent="0.2"/>
    <row r="4685" s="217" customFormat="1" x14ac:dyDescent="0.2"/>
    <row r="4686" s="217" customFormat="1" x14ac:dyDescent="0.2"/>
    <row r="4687" s="217" customFormat="1" x14ac:dyDescent="0.2"/>
    <row r="4688" s="217" customFormat="1" x14ac:dyDescent="0.2"/>
    <row r="4689" s="217" customFormat="1" x14ac:dyDescent="0.2"/>
    <row r="4690" s="217" customFormat="1" x14ac:dyDescent="0.2"/>
    <row r="4691" s="217" customFormat="1" x14ac:dyDescent="0.2"/>
    <row r="4692" s="217" customFormat="1" x14ac:dyDescent="0.2"/>
    <row r="4693" s="217" customFormat="1" x14ac:dyDescent="0.2"/>
    <row r="4694" s="217" customFormat="1" x14ac:dyDescent="0.2"/>
    <row r="4695" s="217" customFormat="1" x14ac:dyDescent="0.2"/>
    <row r="4696" s="217" customFormat="1" x14ac:dyDescent="0.2"/>
    <row r="4697" s="217" customFormat="1" x14ac:dyDescent="0.2"/>
    <row r="4698" s="217" customFormat="1" x14ac:dyDescent="0.2"/>
    <row r="4699" s="217" customFormat="1" x14ac:dyDescent="0.2"/>
    <row r="4700" s="217" customFormat="1" x14ac:dyDescent="0.2"/>
    <row r="4701" s="217" customFormat="1" x14ac:dyDescent="0.2"/>
    <row r="4702" s="217" customFormat="1" x14ac:dyDescent="0.2"/>
    <row r="4703" s="217" customFormat="1" x14ac:dyDescent="0.2"/>
    <row r="4704" s="217" customFormat="1" x14ac:dyDescent="0.2"/>
    <row r="4705" s="217" customFormat="1" x14ac:dyDescent="0.2"/>
    <row r="4706" s="217" customFormat="1" x14ac:dyDescent="0.2"/>
    <row r="4707" s="217" customFormat="1" x14ac:dyDescent="0.2"/>
    <row r="4708" s="217" customFormat="1" x14ac:dyDescent="0.2"/>
    <row r="4709" s="217" customFormat="1" x14ac:dyDescent="0.2"/>
    <row r="4710" s="217" customFormat="1" x14ac:dyDescent="0.2"/>
    <row r="4711" s="217" customFormat="1" x14ac:dyDescent="0.2"/>
    <row r="4712" s="217" customFormat="1" x14ac:dyDescent="0.2"/>
    <row r="4713" s="217" customFormat="1" x14ac:dyDescent="0.2"/>
    <row r="4714" s="217" customFormat="1" x14ac:dyDescent="0.2"/>
    <row r="4715" s="217" customFormat="1" x14ac:dyDescent="0.2"/>
    <row r="4716" s="217" customFormat="1" x14ac:dyDescent="0.2"/>
    <row r="4717" s="217" customFormat="1" x14ac:dyDescent="0.2"/>
    <row r="4718" s="217" customFormat="1" x14ac:dyDescent="0.2"/>
    <row r="4719" s="217" customFormat="1" x14ac:dyDescent="0.2"/>
    <row r="4720" s="217" customFormat="1" x14ac:dyDescent="0.2"/>
    <row r="4721" s="217" customFormat="1" x14ac:dyDescent="0.2"/>
    <row r="4722" s="217" customFormat="1" x14ac:dyDescent="0.2"/>
    <row r="4723" s="217" customFormat="1" x14ac:dyDescent="0.2"/>
    <row r="4724" s="217" customFormat="1" x14ac:dyDescent="0.2"/>
    <row r="4725" s="217" customFormat="1" x14ac:dyDescent="0.2"/>
    <row r="4726" s="217" customFormat="1" x14ac:dyDescent="0.2"/>
    <row r="4727" s="217" customFormat="1" x14ac:dyDescent="0.2"/>
    <row r="4728" s="217" customFormat="1" x14ac:dyDescent="0.2"/>
    <row r="4729" s="217" customFormat="1" x14ac:dyDescent="0.2"/>
    <row r="4730" s="217" customFormat="1" x14ac:dyDescent="0.2"/>
    <row r="4731" s="217" customFormat="1" x14ac:dyDescent="0.2"/>
    <row r="4732" s="217" customFormat="1" x14ac:dyDescent="0.2"/>
    <row r="4733" s="217" customFormat="1" x14ac:dyDescent="0.2"/>
    <row r="4734" s="217" customFormat="1" x14ac:dyDescent="0.2"/>
    <row r="4735" s="217" customFormat="1" x14ac:dyDescent="0.2"/>
    <row r="4736" s="217" customFormat="1" x14ac:dyDescent="0.2"/>
    <row r="4737" s="217" customFormat="1" x14ac:dyDescent="0.2"/>
    <row r="4738" s="217" customFormat="1" x14ac:dyDescent="0.2"/>
    <row r="4739" s="217" customFormat="1" x14ac:dyDescent="0.2"/>
    <row r="4740" s="217" customFormat="1" x14ac:dyDescent="0.2"/>
    <row r="4741" s="217" customFormat="1" x14ac:dyDescent="0.2"/>
    <row r="4742" s="217" customFormat="1" x14ac:dyDescent="0.2"/>
    <row r="4743" s="217" customFormat="1" x14ac:dyDescent="0.2"/>
    <row r="4744" s="217" customFormat="1" x14ac:dyDescent="0.2"/>
    <row r="4745" s="217" customFormat="1" x14ac:dyDescent="0.2"/>
    <row r="4746" s="217" customFormat="1" x14ac:dyDescent="0.2"/>
    <row r="4747" s="217" customFormat="1" x14ac:dyDescent="0.2"/>
    <row r="4748" s="217" customFormat="1" x14ac:dyDescent="0.2"/>
    <row r="4749" s="217" customFormat="1" x14ac:dyDescent="0.2"/>
    <row r="4750" s="217" customFormat="1" x14ac:dyDescent="0.2"/>
    <row r="4751" s="217" customFormat="1" x14ac:dyDescent="0.2"/>
    <row r="4752" s="217" customFormat="1" x14ac:dyDescent="0.2"/>
    <row r="4753" s="217" customFormat="1" x14ac:dyDescent="0.2"/>
    <row r="4754" s="217" customFormat="1" x14ac:dyDescent="0.2"/>
    <row r="4755" s="217" customFormat="1" x14ac:dyDescent="0.2"/>
    <row r="4756" s="217" customFormat="1" x14ac:dyDescent="0.2"/>
    <row r="4757" s="217" customFormat="1" x14ac:dyDescent="0.2"/>
    <row r="4758" s="217" customFormat="1" x14ac:dyDescent="0.2"/>
    <row r="4759" s="217" customFormat="1" x14ac:dyDescent="0.2"/>
    <row r="4760" s="217" customFormat="1" x14ac:dyDescent="0.2"/>
    <row r="4761" s="217" customFormat="1" x14ac:dyDescent="0.2"/>
    <row r="4762" s="217" customFormat="1" x14ac:dyDescent="0.2"/>
    <row r="4763" s="217" customFormat="1" x14ac:dyDescent="0.2"/>
    <row r="4764" s="217" customFormat="1" x14ac:dyDescent="0.2"/>
    <row r="4765" s="217" customFormat="1" x14ac:dyDescent="0.2"/>
    <row r="4766" s="217" customFormat="1" x14ac:dyDescent="0.2"/>
    <row r="4767" s="217" customFormat="1" x14ac:dyDescent="0.2"/>
    <row r="4768" s="217" customFormat="1" x14ac:dyDescent="0.2"/>
    <row r="4769" s="217" customFormat="1" x14ac:dyDescent="0.2"/>
    <row r="4770" s="217" customFormat="1" x14ac:dyDescent="0.2"/>
    <row r="4771" s="217" customFormat="1" x14ac:dyDescent="0.2"/>
    <row r="4772" s="217" customFormat="1" x14ac:dyDescent="0.2"/>
    <row r="4773" s="217" customFormat="1" x14ac:dyDescent="0.2"/>
    <row r="4774" s="217" customFormat="1" x14ac:dyDescent="0.2"/>
    <row r="4775" s="217" customFormat="1" x14ac:dyDescent="0.2"/>
    <row r="4776" s="217" customFormat="1" x14ac:dyDescent="0.2"/>
    <row r="4777" s="217" customFormat="1" x14ac:dyDescent="0.2"/>
    <row r="4778" s="217" customFormat="1" x14ac:dyDescent="0.2"/>
    <row r="4779" s="217" customFormat="1" x14ac:dyDescent="0.2"/>
    <row r="4780" s="217" customFormat="1" x14ac:dyDescent="0.2"/>
    <row r="4781" s="217" customFormat="1" x14ac:dyDescent="0.2"/>
    <row r="4782" s="217" customFormat="1" x14ac:dyDescent="0.2"/>
    <row r="4783" s="217" customFormat="1" x14ac:dyDescent="0.2"/>
    <row r="4784" s="217" customFormat="1" x14ac:dyDescent="0.2"/>
    <row r="4785" s="217" customFormat="1" x14ac:dyDescent="0.2"/>
    <row r="4786" s="217" customFormat="1" x14ac:dyDescent="0.2"/>
    <row r="4787" s="217" customFormat="1" x14ac:dyDescent="0.2"/>
    <row r="4788" s="217" customFormat="1" x14ac:dyDescent="0.2"/>
    <row r="4789" s="217" customFormat="1" x14ac:dyDescent="0.2"/>
    <row r="4790" s="217" customFormat="1" x14ac:dyDescent="0.2"/>
    <row r="4791" s="217" customFormat="1" x14ac:dyDescent="0.2"/>
    <row r="4792" s="217" customFormat="1" x14ac:dyDescent="0.2"/>
    <row r="4793" s="217" customFormat="1" x14ac:dyDescent="0.2"/>
    <row r="4794" s="217" customFormat="1" x14ac:dyDescent="0.2"/>
    <row r="4795" s="217" customFormat="1" x14ac:dyDescent="0.2"/>
    <row r="4796" s="217" customFormat="1" x14ac:dyDescent="0.2"/>
    <row r="4797" s="217" customFormat="1" x14ac:dyDescent="0.2"/>
    <row r="4798" s="217" customFormat="1" x14ac:dyDescent="0.2"/>
    <row r="4799" s="217" customFormat="1" x14ac:dyDescent="0.2"/>
    <row r="4800" s="217" customFormat="1" x14ac:dyDescent="0.2"/>
    <row r="4801" s="217" customFormat="1" x14ac:dyDescent="0.2"/>
    <row r="4802" s="217" customFormat="1" x14ac:dyDescent="0.2"/>
    <row r="4803" s="217" customFormat="1" x14ac:dyDescent="0.2"/>
    <row r="4804" s="217" customFormat="1" x14ac:dyDescent="0.2"/>
    <row r="4805" s="217" customFormat="1" x14ac:dyDescent="0.2"/>
    <row r="4806" s="217" customFormat="1" x14ac:dyDescent="0.2"/>
    <row r="4807" s="217" customFormat="1" x14ac:dyDescent="0.2"/>
    <row r="4808" s="217" customFormat="1" x14ac:dyDescent="0.2"/>
    <row r="4809" s="217" customFormat="1" x14ac:dyDescent="0.2"/>
    <row r="4810" s="217" customFormat="1" x14ac:dyDescent="0.2"/>
    <row r="4811" s="217" customFormat="1" x14ac:dyDescent="0.2"/>
    <row r="4812" s="217" customFormat="1" x14ac:dyDescent="0.2"/>
    <row r="4813" s="217" customFormat="1" x14ac:dyDescent="0.2"/>
    <row r="4814" s="217" customFormat="1" x14ac:dyDescent="0.2"/>
    <row r="4815" s="217" customFormat="1" x14ac:dyDescent="0.2"/>
    <row r="4816" s="217" customFormat="1" x14ac:dyDescent="0.2"/>
    <row r="4817" s="217" customFormat="1" x14ac:dyDescent="0.2"/>
    <row r="4818" s="217" customFormat="1" x14ac:dyDescent="0.2"/>
    <row r="4819" s="217" customFormat="1" x14ac:dyDescent="0.2"/>
    <row r="4820" s="217" customFormat="1" x14ac:dyDescent="0.2"/>
    <row r="4821" s="217" customFormat="1" x14ac:dyDescent="0.2"/>
    <row r="4822" s="217" customFormat="1" x14ac:dyDescent="0.2"/>
    <row r="4823" s="217" customFormat="1" x14ac:dyDescent="0.2"/>
    <row r="4824" s="217" customFormat="1" x14ac:dyDescent="0.2"/>
    <row r="4825" s="217" customFormat="1" x14ac:dyDescent="0.2"/>
    <row r="4826" s="217" customFormat="1" x14ac:dyDescent="0.2"/>
    <row r="4827" s="217" customFormat="1" x14ac:dyDescent="0.2"/>
    <row r="4828" s="217" customFormat="1" x14ac:dyDescent="0.2"/>
    <row r="4829" s="217" customFormat="1" x14ac:dyDescent="0.2"/>
    <row r="4830" s="217" customFormat="1" x14ac:dyDescent="0.2"/>
    <row r="4831" s="217" customFormat="1" x14ac:dyDescent="0.2"/>
    <row r="4832" s="217" customFormat="1" x14ac:dyDescent="0.2"/>
    <row r="4833" s="217" customFormat="1" x14ac:dyDescent="0.2"/>
    <row r="4834" s="217" customFormat="1" x14ac:dyDescent="0.2"/>
    <row r="4835" s="217" customFormat="1" x14ac:dyDescent="0.2"/>
    <row r="4836" s="217" customFormat="1" x14ac:dyDescent="0.2"/>
    <row r="4837" s="217" customFormat="1" x14ac:dyDescent="0.2"/>
    <row r="4838" s="217" customFormat="1" x14ac:dyDescent="0.2"/>
    <row r="4839" s="217" customFormat="1" x14ac:dyDescent="0.2"/>
    <row r="4840" s="217" customFormat="1" x14ac:dyDescent="0.2"/>
    <row r="4841" s="217" customFormat="1" x14ac:dyDescent="0.2"/>
    <row r="4842" s="217" customFormat="1" x14ac:dyDescent="0.2"/>
    <row r="4843" s="217" customFormat="1" x14ac:dyDescent="0.2"/>
    <row r="4844" s="217" customFormat="1" x14ac:dyDescent="0.2"/>
    <row r="4845" s="217" customFormat="1" x14ac:dyDescent="0.2"/>
    <row r="4846" s="217" customFormat="1" x14ac:dyDescent="0.2"/>
    <row r="4847" s="217" customFormat="1" x14ac:dyDescent="0.2"/>
    <row r="4848" s="217" customFormat="1" x14ac:dyDescent="0.2"/>
    <row r="4849" s="217" customFormat="1" x14ac:dyDescent="0.2"/>
    <row r="4850" s="217" customFormat="1" x14ac:dyDescent="0.2"/>
    <row r="4851" s="217" customFormat="1" x14ac:dyDescent="0.2"/>
    <row r="4852" s="217" customFormat="1" x14ac:dyDescent="0.2"/>
    <row r="4853" s="217" customFormat="1" x14ac:dyDescent="0.2"/>
    <row r="4854" s="217" customFormat="1" x14ac:dyDescent="0.2"/>
    <row r="4855" s="217" customFormat="1" x14ac:dyDescent="0.2"/>
    <row r="4856" s="217" customFormat="1" x14ac:dyDescent="0.2"/>
    <row r="4857" s="217" customFormat="1" x14ac:dyDescent="0.2"/>
    <row r="4858" s="217" customFormat="1" x14ac:dyDescent="0.2"/>
    <row r="4859" s="217" customFormat="1" x14ac:dyDescent="0.2"/>
    <row r="4860" s="217" customFormat="1" x14ac:dyDescent="0.2"/>
    <row r="4861" s="217" customFormat="1" x14ac:dyDescent="0.2"/>
    <row r="4862" s="217" customFormat="1" x14ac:dyDescent="0.2"/>
    <row r="4863" s="217" customFormat="1" x14ac:dyDescent="0.2"/>
    <row r="4864" s="217" customFormat="1" x14ac:dyDescent="0.2"/>
    <row r="4865" s="217" customFormat="1" x14ac:dyDescent="0.2"/>
    <row r="4866" s="217" customFormat="1" x14ac:dyDescent="0.2"/>
    <row r="4867" s="217" customFormat="1" x14ac:dyDescent="0.2"/>
    <row r="4868" s="217" customFormat="1" x14ac:dyDescent="0.2"/>
    <row r="4869" s="217" customFormat="1" x14ac:dyDescent="0.2"/>
    <row r="4870" s="217" customFormat="1" x14ac:dyDescent="0.2"/>
    <row r="4871" s="217" customFormat="1" x14ac:dyDescent="0.2"/>
    <row r="4872" s="217" customFormat="1" x14ac:dyDescent="0.2"/>
    <row r="4873" s="217" customFormat="1" x14ac:dyDescent="0.2"/>
    <row r="4874" s="217" customFormat="1" x14ac:dyDescent="0.2"/>
    <row r="4875" s="217" customFormat="1" x14ac:dyDescent="0.2"/>
    <row r="4876" s="217" customFormat="1" x14ac:dyDescent="0.2"/>
    <row r="4877" s="217" customFormat="1" x14ac:dyDescent="0.2"/>
    <row r="4878" s="217" customFormat="1" x14ac:dyDescent="0.2"/>
    <row r="4879" s="217" customFormat="1" x14ac:dyDescent="0.2"/>
    <row r="4880" s="217" customFormat="1" x14ac:dyDescent="0.2"/>
    <row r="4881" s="217" customFormat="1" x14ac:dyDescent="0.2"/>
    <row r="4882" s="217" customFormat="1" x14ac:dyDescent="0.2"/>
    <row r="4883" s="217" customFormat="1" x14ac:dyDescent="0.2"/>
    <row r="4884" s="217" customFormat="1" x14ac:dyDescent="0.2"/>
    <row r="4885" s="217" customFormat="1" x14ac:dyDescent="0.2"/>
    <row r="4886" s="217" customFormat="1" x14ac:dyDescent="0.2"/>
    <row r="4887" s="217" customFormat="1" x14ac:dyDescent="0.2"/>
    <row r="4888" s="217" customFormat="1" x14ac:dyDescent="0.2"/>
    <row r="4889" s="217" customFormat="1" x14ac:dyDescent="0.2"/>
    <row r="4890" s="217" customFormat="1" x14ac:dyDescent="0.2"/>
    <row r="4891" s="217" customFormat="1" x14ac:dyDescent="0.2"/>
    <row r="4892" s="217" customFormat="1" x14ac:dyDescent="0.2"/>
    <row r="4893" s="217" customFormat="1" x14ac:dyDescent="0.2"/>
    <row r="4894" s="217" customFormat="1" x14ac:dyDescent="0.2"/>
    <row r="4895" s="217" customFormat="1" x14ac:dyDescent="0.2"/>
    <row r="4896" s="217" customFormat="1" x14ac:dyDescent="0.2"/>
    <row r="4897" s="217" customFormat="1" x14ac:dyDescent="0.2"/>
    <row r="4898" s="217" customFormat="1" x14ac:dyDescent="0.2"/>
    <row r="4899" s="217" customFormat="1" x14ac:dyDescent="0.2"/>
    <row r="4900" s="217" customFormat="1" x14ac:dyDescent="0.2"/>
    <row r="4901" s="217" customFormat="1" x14ac:dyDescent="0.2"/>
    <row r="4902" s="217" customFormat="1" x14ac:dyDescent="0.2"/>
    <row r="4903" s="217" customFormat="1" x14ac:dyDescent="0.2"/>
    <row r="4904" s="217" customFormat="1" x14ac:dyDescent="0.2"/>
    <row r="4905" s="217" customFormat="1" x14ac:dyDescent="0.2"/>
    <row r="4906" s="217" customFormat="1" x14ac:dyDescent="0.2"/>
    <row r="4907" s="217" customFormat="1" x14ac:dyDescent="0.2"/>
    <row r="4908" s="217" customFormat="1" x14ac:dyDescent="0.2"/>
    <row r="4909" s="217" customFormat="1" x14ac:dyDescent="0.2"/>
    <row r="4910" s="217" customFormat="1" x14ac:dyDescent="0.2"/>
    <row r="4911" s="217" customFormat="1" x14ac:dyDescent="0.2"/>
    <row r="4912" s="217" customFormat="1" x14ac:dyDescent="0.2"/>
    <row r="4913" s="217" customFormat="1" x14ac:dyDescent="0.2"/>
    <row r="4914" s="217" customFormat="1" x14ac:dyDescent="0.2"/>
    <row r="4915" s="217" customFormat="1" x14ac:dyDescent="0.2"/>
    <row r="4916" s="217" customFormat="1" x14ac:dyDescent="0.2"/>
    <row r="4917" s="217" customFormat="1" x14ac:dyDescent="0.2"/>
    <row r="4918" s="217" customFormat="1" x14ac:dyDescent="0.2"/>
    <row r="4919" s="217" customFormat="1" x14ac:dyDescent="0.2"/>
    <row r="4920" s="217" customFormat="1" x14ac:dyDescent="0.2"/>
    <row r="4921" s="217" customFormat="1" x14ac:dyDescent="0.2"/>
    <row r="4922" s="217" customFormat="1" x14ac:dyDescent="0.2"/>
    <row r="4923" s="217" customFormat="1" x14ac:dyDescent="0.2"/>
    <row r="4924" s="217" customFormat="1" x14ac:dyDescent="0.2"/>
    <row r="4925" s="217" customFormat="1" x14ac:dyDescent="0.2"/>
    <row r="4926" s="217" customFormat="1" x14ac:dyDescent="0.2"/>
    <row r="4927" s="217" customFormat="1" x14ac:dyDescent="0.2"/>
    <row r="4928" s="217" customFormat="1" x14ac:dyDescent="0.2"/>
    <row r="4929" s="217" customFormat="1" x14ac:dyDescent="0.2"/>
    <row r="4930" s="217" customFormat="1" x14ac:dyDescent="0.2"/>
    <row r="4931" s="217" customFormat="1" x14ac:dyDescent="0.2"/>
    <row r="4932" s="217" customFormat="1" x14ac:dyDescent="0.2"/>
    <row r="4933" s="217" customFormat="1" x14ac:dyDescent="0.2"/>
    <row r="4934" s="217" customFormat="1" x14ac:dyDescent="0.2"/>
    <row r="4935" s="217" customFormat="1" x14ac:dyDescent="0.2"/>
    <row r="4936" s="217" customFormat="1" x14ac:dyDescent="0.2"/>
    <row r="4937" s="217" customFormat="1" x14ac:dyDescent="0.2"/>
    <row r="4938" s="217" customFormat="1" x14ac:dyDescent="0.2"/>
    <row r="4939" s="217" customFormat="1" x14ac:dyDescent="0.2"/>
    <row r="4940" s="217" customFormat="1" x14ac:dyDescent="0.2"/>
    <row r="4941" s="217" customFormat="1" x14ac:dyDescent="0.2"/>
    <row r="4942" s="217" customFormat="1" x14ac:dyDescent="0.2"/>
    <row r="4943" s="217" customFormat="1" x14ac:dyDescent="0.2"/>
    <row r="4944" s="217" customFormat="1" x14ac:dyDescent="0.2"/>
    <row r="4945" s="217" customFormat="1" x14ac:dyDescent="0.2"/>
    <row r="4946" s="217" customFormat="1" x14ac:dyDescent="0.2"/>
    <row r="4947" s="217" customFormat="1" x14ac:dyDescent="0.2"/>
    <row r="4948" s="217" customFormat="1" x14ac:dyDescent="0.2"/>
    <row r="4949" s="217" customFormat="1" x14ac:dyDescent="0.2"/>
    <row r="4950" s="217" customFormat="1" x14ac:dyDescent="0.2"/>
    <row r="4951" s="217" customFormat="1" x14ac:dyDescent="0.2"/>
    <row r="4952" s="217" customFormat="1" x14ac:dyDescent="0.2"/>
    <row r="4953" s="217" customFormat="1" x14ac:dyDescent="0.2"/>
    <row r="4954" s="217" customFormat="1" x14ac:dyDescent="0.2"/>
    <row r="4955" s="217" customFormat="1" x14ac:dyDescent="0.2"/>
    <row r="4956" s="217" customFormat="1" x14ac:dyDescent="0.2"/>
    <row r="4957" s="217" customFormat="1" x14ac:dyDescent="0.2"/>
    <row r="4958" s="217" customFormat="1" x14ac:dyDescent="0.2"/>
    <row r="4959" s="217" customFormat="1" x14ac:dyDescent="0.2"/>
    <row r="4960" s="217" customFormat="1" x14ac:dyDescent="0.2"/>
    <row r="4961" s="217" customFormat="1" x14ac:dyDescent="0.2"/>
    <row r="4962" s="217" customFormat="1" x14ac:dyDescent="0.2"/>
    <row r="4963" s="217" customFormat="1" x14ac:dyDescent="0.2"/>
    <row r="4964" s="217" customFormat="1" x14ac:dyDescent="0.2"/>
    <row r="4965" s="217" customFormat="1" x14ac:dyDescent="0.2"/>
    <row r="4966" s="217" customFormat="1" x14ac:dyDescent="0.2"/>
    <row r="4967" s="217" customFormat="1" x14ac:dyDescent="0.2"/>
    <row r="4968" s="217" customFormat="1" x14ac:dyDescent="0.2"/>
    <row r="4969" s="217" customFormat="1" x14ac:dyDescent="0.2"/>
    <row r="4970" s="217" customFormat="1" x14ac:dyDescent="0.2"/>
    <row r="4971" s="217" customFormat="1" x14ac:dyDescent="0.2"/>
    <row r="4972" s="217" customFormat="1" x14ac:dyDescent="0.2"/>
    <row r="4973" s="217" customFormat="1" x14ac:dyDescent="0.2"/>
    <row r="4974" s="217" customFormat="1" x14ac:dyDescent="0.2"/>
    <row r="4975" s="217" customFormat="1" x14ac:dyDescent="0.2"/>
    <row r="4976" s="217" customFormat="1" x14ac:dyDescent="0.2"/>
    <row r="4977" s="217" customFormat="1" x14ac:dyDescent="0.2"/>
    <row r="4978" s="217" customFormat="1" x14ac:dyDescent="0.2"/>
    <row r="4979" s="217" customFormat="1" x14ac:dyDescent="0.2"/>
    <row r="4980" s="217" customFormat="1" x14ac:dyDescent="0.2"/>
    <row r="4981" s="217" customFormat="1" x14ac:dyDescent="0.2"/>
    <row r="4982" s="217" customFormat="1" x14ac:dyDescent="0.2"/>
    <row r="4983" s="217" customFormat="1" x14ac:dyDescent="0.2"/>
    <row r="4984" s="217" customFormat="1" x14ac:dyDescent="0.2"/>
    <row r="4985" s="217" customFormat="1" x14ac:dyDescent="0.2"/>
    <row r="4986" s="217" customFormat="1" x14ac:dyDescent="0.2"/>
    <row r="4987" s="217" customFormat="1" x14ac:dyDescent="0.2"/>
    <row r="4988" s="217" customFormat="1" x14ac:dyDescent="0.2"/>
    <row r="4989" s="217" customFormat="1" x14ac:dyDescent="0.2"/>
    <row r="4990" s="217" customFormat="1" x14ac:dyDescent="0.2"/>
    <row r="4991" s="217" customFormat="1" x14ac:dyDescent="0.2"/>
    <row r="4992" s="217" customFormat="1" x14ac:dyDescent="0.2"/>
    <row r="4993" s="217" customFormat="1" x14ac:dyDescent="0.2"/>
    <row r="4994" s="217" customFormat="1" x14ac:dyDescent="0.2"/>
    <row r="4995" s="217" customFormat="1" x14ac:dyDescent="0.2"/>
    <row r="4996" s="217" customFormat="1" x14ac:dyDescent="0.2"/>
    <row r="4997" s="217" customFormat="1" x14ac:dyDescent="0.2"/>
    <row r="4998" s="217" customFormat="1" x14ac:dyDescent="0.2"/>
    <row r="4999" s="217" customFormat="1" x14ac:dyDescent="0.2"/>
    <row r="5000" s="217" customFormat="1" x14ac:dyDescent="0.2"/>
    <row r="5001" s="217" customFormat="1" x14ac:dyDescent="0.2"/>
    <row r="5002" s="217" customFormat="1" x14ac:dyDescent="0.2"/>
    <row r="5003" s="217" customFormat="1" x14ac:dyDescent="0.2"/>
    <row r="5004" s="217" customFormat="1" x14ac:dyDescent="0.2"/>
    <row r="5005" s="217" customFormat="1" x14ac:dyDescent="0.2"/>
    <row r="5006" s="217" customFormat="1" x14ac:dyDescent="0.2"/>
    <row r="5007" s="217" customFormat="1" x14ac:dyDescent="0.2"/>
    <row r="5008" s="217" customFormat="1" x14ac:dyDescent="0.2"/>
    <row r="5009" s="217" customFormat="1" x14ac:dyDescent="0.2"/>
    <row r="5010" s="217" customFormat="1" x14ac:dyDescent="0.2"/>
    <row r="5011" s="217" customFormat="1" x14ac:dyDescent="0.2"/>
    <row r="5012" s="217" customFormat="1" x14ac:dyDescent="0.2"/>
    <row r="5013" s="217" customFormat="1" x14ac:dyDescent="0.2"/>
    <row r="5014" s="217" customFormat="1" x14ac:dyDescent="0.2"/>
    <row r="5015" s="217" customFormat="1" x14ac:dyDescent="0.2"/>
    <row r="5016" s="217" customFormat="1" x14ac:dyDescent="0.2"/>
    <row r="5017" s="217" customFormat="1" x14ac:dyDescent="0.2"/>
    <row r="5018" s="217" customFormat="1" x14ac:dyDescent="0.2"/>
    <row r="5019" s="217" customFormat="1" x14ac:dyDescent="0.2"/>
    <row r="5020" s="217" customFormat="1" x14ac:dyDescent="0.2"/>
    <row r="5021" s="217" customFormat="1" x14ac:dyDescent="0.2"/>
    <row r="5022" s="217" customFormat="1" x14ac:dyDescent="0.2"/>
    <row r="5023" s="217" customFormat="1" x14ac:dyDescent="0.2"/>
    <row r="5024" s="217" customFormat="1" x14ac:dyDescent="0.2"/>
    <row r="5025" s="217" customFormat="1" x14ac:dyDescent="0.2"/>
    <row r="5026" s="217" customFormat="1" x14ac:dyDescent="0.2"/>
    <row r="5027" s="217" customFormat="1" x14ac:dyDescent="0.2"/>
    <row r="5028" s="217" customFormat="1" x14ac:dyDescent="0.2"/>
    <row r="5029" s="217" customFormat="1" x14ac:dyDescent="0.2"/>
    <row r="5030" s="217" customFormat="1" x14ac:dyDescent="0.2"/>
    <row r="5031" s="217" customFormat="1" x14ac:dyDescent="0.2"/>
    <row r="5032" s="217" customFormat="1" x14ac:dyDescent="0.2"/>
    <row r="5033" s="217" customFormat="1" x14ac:dyDescent="0.2"/>
    <row r="5034" s="217" customFormat="1" x14ac:dyDescent="0.2"/>
    <row r="5035" s="217" customFormat="1" x14ac:dyDescent="0.2"/>
    <row r="5036" s="217" customFormat="1" x14ac:dyDescent="0.2"/>
    <row r="5037" s="217" customFormat="1" x14ac:dyDescent="0.2"/>
    <row r="5038" s="217" customFormat="1" x14ac:dyDescent="0.2"/>
    <row r="5039" s="217" customFormat="1" x14ac:dyDescent="0.2"/>
    <row r="5040" s="217" customFormat="1" x14ac:dyDescent="0.2"/>
    <row r="5041" s="217" customFormat="1" x14ac:dyDescent="0.2"/>
    <row r="5042" s="217" customFormat="1" x14ac:dyDescent="0.2"/>
    <row r="5043" s="217" customFormat="1" x14ac:dyDescent="0.2"/>
    <row r="5044" s="217" customFormat="1" x14ac:dyDescent="0.2"/>
    <row r="5045" s="217" customFormat="1" x14ac:dyDescent="0.2"/>
    <row r="5046" s="217" customFormat="1" x14ac:dyDescent="0.2"/>
    <row r="5047" s="217" customFormat="1" x14ac:dyDescent="0.2"/>
    <row r="5048" s="217" customFormat="1" x14ac:dyDescent="0.2"/>
    <row r="5049" s="217" customFormat="1" x14ac:dyDescent="0.2"/>
    <row r="5050" s="217" customFormat="1" x14ac:dyDescent="0.2"/>
    <row r="5051" s="217" customFormat="1" x14ac:dyDescent="0.2"/>
    <row r="5052" s="217" customFormat="1" x14ac:dyDescent="0.2"/>
    <row r="5053" s="217" customFormat="1" x14ac:dyDescent="0.2"/>
    <row r="5054" s="217" customFormat="1" x14ac:dyDescent="0.2"/>
    <row r="5055" s="217" customFormat="1" x14ac:dyDescent="0.2"/>
    <row r="5056" s="217" customFormat="1" x14ac:dyDescent="0.2"/>
    <row r="5057" s="217" customFormat="1" x14ac:dyDescent="0.2"/>
    <row r="5058" s="217" customFormat="1" x14ac:dyDescent="0.2"/>
    <row r="5059" s="217" customFormat="1" x14ac:dyDescent="0.2"/>
    <row r="5060" s="217" customFormat="1" x14ac:dyDescent="0.2"/>
    <row r="5061" s="217" customFormat="1" x14ac:dyDescent="0.2"/>
    <row r="5062" s="217" customFormat="1" x14ac:dyDescent="0.2"/>
    <row r="5063" s="217" customFormat="1" x14ac:dyDescent="0.2"/>
    <row r="5064" s="217" customFormat="1" x14ac:dyDescent="0.2"/>
    <row r="5065" s="217" customFormat="1" x14ac:dyDescent="0.2"/>
    <row r="5066" s="217" customFormat="1" x14ac:dyDescent="0.2"/>
    <row r="5067" s="217" customFormat="1" x14ac:dyDescent="0.2"/>
    <row r="5068" s="217" customFormat="1" x14ac:dyDescent="0.2"/>
    <row r="5069" s="217" customFormat="1" x14ac:dyDescent="0.2"/>
    <row r="5070" s="217" customFormat="1" x14ac:dyDescent="0.2"/>
    <row r="5071" s="217" customFormat="1" x14ac:dyDescent="0.2"/>
    <row r="5072" s="217" customFormat="1" x14ac:dyDescent="0.2"/>
    <row r="5073" s="217" customFormat="1" x14ac:dyDescent="0.2"/>
    <row r="5074" s="217" customFormat="1" x14ac:dyDescent="0.2"/>
    <row r="5075" s="217" customFormat="1" x14ac:dyDescent="0.2"/>
    <row r="5076" s="217" customFormat="1" x14ac:dyDescent="0.2"/>
    <row r="5077" s="217" customFormat="1" x14ac:dyDescent="0.2"/>
    <row r="5078" s="217" customFormat="1" x14ac:dyDescent="0.2"/>
    <row r="5079" s="217" customFormat="1" x14ac:dyDescent="0.2"/>
    <row r="5080" s="217" customFormat="1" x14ac:dyDescent="0.2"/>
    <row r="5081" s="217" customFormat="1" x14ac:dyDescent="0.2"/>
    <row r="5082" s="217" customFormat="1" x14ac:dyDescent="0.2"/>
    <row r="5083" s="217" customFormat="1" x14ac:dyDescent="0.2"/>
    <row r="5084" s="217" customFormat="1" x14ac:dyDescent="0.2"/>
    <row r="5085" s="217" customFormat="1" x14ac:dyDescent="0.2"/>
    <row r="5086" s="217" customFormat="1" x14ac:dyDescent="0.2"/>
    <row r="5087" s="217" customFormat="1" x14ac:dyDescent="0.2"/>
    <row r="5088" s="217" customFormat="1" x14ac:dyDescent="0.2"/>
    <row r="5089" s="217" customFormat="1" x14ac:dyDescent="0.2"/>
    <row r="5090" s="217" customFormat="1" x14ac:dyDescent="0.2"/>
    <row r="5091" s="217" customFormat="1" x14ac:dyDescent="0.2"/>
    <row r="5092" s="217" customFormat="1" x14ac:dyDescent="0.2"/>
    <row r="5093" s="217" customFormat="1" x14ac:dyDescent="0.2"/>
    <row r="5094" s="217" customFormat="1" x14ac:dyDescent="0.2"/>
    <row r="5095" s="217" customFormat="1" x14ac:dyDescent="0.2"/>
    <row r="5096" s="217" customFormat="1" x14ac:dyDescent="0.2"/>
    <row r="5097" s="217" customFormat="1" x14ac:dyDescent="0.2"/>
    <row r="5098" s="217" customFormat="1" x14ac:dyDescent="0.2"/>
    <row r="5099" s="217" customFormat="1" x14ac:dyDescent="0.2"/>
    <row r="5100" s="217" customFormat="1" x14ac:dyDescent="0.2"/>
    <row r="5101" s="217" customFormat="1" x14ac:dyDescent="0.2"/>
    <row r="5102" s="217" customFormat="1" x14ac:dyDescent="0.2"/>
    <row r="5103" s="217" customFormat="1" x14ac:dyDescent="0.2"/>
    <row r="5104" s="217" customFormat="1" x14ac:dyDescent="0.2"/>
    <row r="5105" s="217" customFormat="1" x14ac:dyDescent="0.2"/>
    <row r="5106" s="217" customFormat="1" x14ac:dyDescent="0.2"/>
    <row r="5107" s="217" customFormat="1" x14ac:dyDescent="0.2"/>
    <row r="5108" s="217" customFormat="1" x14ac:dyDescent="0.2"/>
    <row r="5109" s="217" customFormat="1" x14ac:dyDescent="0.2"/>
    <row r="5110" s="217" customFormat="1" x14ac:dyDescent="0.2"/>
    <row r="5111" s="217" customFormat="1" x14ac:dyDescent="0.2"/>
    <row r="5112" s="217" customFormat="1" x14ac:dyDescent="0.2"/>
    <row r="5113" s="217" customFormat="1" x14ac:dyDescent="0.2"/>
    <row r="5114" s="217" customFormat="1" x14ac:dyDescent="0.2"/>
    <row r="5115" s="217" customFormat="1" x14ac:dyDescent="0.2"/>
    <row r="5116" s="217" customFormat="1" x14ac:dyDescent="0.2"/>
    <row r="5117" s="217" customFormat="1" x14ac:dyDescent="0.2"/>
    <row r="5118" s="217" customFormat="1" x14ac:dyDescent="0.2"/>
    <row r="5119" s="217" customFormat="1" x14ac:dyDescent="0.2"/>
    <row r="5120" s="217" customFormat="1" x14ac:dyDescent="0.2"/>
    <row r="5121" s="217" customFormat="1" x14ac:dyDescent="0.2"/>
    <row r="5122" s="217" customFormat="1" x14ac:dyDescent="0.2"/>
    <row r="5123" s="217" customFormat="1" x14ac:dyDescent="0.2"/>
    <row r="5124" s="217" customFormat="1" x14ac:dyDescent="0.2"/>
    <row r="5125" s="217" customFormat="1" x14ac:dyDescent="0.2"/>
    <row r="5126" s="217" customFormat="1" x14ac:dyDescent="0.2"/>
    <row r="5127" s="217" customFormat="1" x14ac:dyDescent="0.2"/>
    <row r="5128" s="217" customFormat="1" x14ac:dyDescent="0.2"/>
    <row r="5129" s="217" customFormat="1" x14ac:dyDescent="0.2"/>
    <row r="5130" s="217" customFormat="1" x14ac:dyDescent="0.2"/>
    <row r="5131" s="217" customFormat="1" x14ac:dyDescent="0.2"/>
    <row r="5132" s="217" customFormat="1" x14ac:dyDescent="0.2"/>
    <row r="5133" s="217" customFormat="1" x14ac:dyDescent="0.2"/>
    <row r="5134" s="217" customFormat="1" x14ac:dyDescent="0.2"/>
    <row r="5135" s="217" customFormat="1" x14ac:dyDescent="0.2"/>
    <row r="5136" s="217" customFormat="1" x14ac:dyDescent="0.2"/>
    <row r="5137" s="217" customFormat="1" x14ac:dyDescent="0.2"/>
    <row r="5138" s="217" customFormat="1" x14ac:dyDescent="0.2"/>
    <row r="5139" s="217" customFormat="1" x14ac:dyDescent="0.2"/>
    <row r="5140" s="217" customFormat="1" x14ac:dyDescent="0.2"/>
    <row r="5141" s="217" customFormat="1" x14ac:dyDescent="0.2"/>
    <row r="5142" s="217" customFormat="1" x14ac:dyDescent="0.2"/>
    <row r="5143" s="217" customFormat="1" x14ac:dyDescent="0.2"/>
    <row r="5144" s="217" customFormat="1" x14ac:dyDescent="0.2"/>
    <row r="5145" s="217" customFormat="1" x14ac:dyDescent="0.2"/>
    <row r="5146" s="217" customFormat="1" x14ac:dyDescent="0.2"/>
    <row r="5147" s="217" customFormat="1" x14ac:dyDescent="0.2"/>
    <row r="5148" s="217" customFormat="1" x14ac:dyDescent="0.2"/>
    <row r="5149" s="217" customFormat="1" x14ac:dyDescent="0.2"/>
    <row r="5150" s="217" customFormat="1" x14ac:dyDescent="0.2"/>
    <row r="5151" s="217" customFormat="1" x14ac:dyDescent="0.2"/>
    <row r="5152" s="217" customFormat="1" x14ac:dyDescent="0.2"/>
    <row r="5153" s="217" customFormat="1" x14ac:dyDescent="0.2"/>
    <row r="5154" s="217" customFormat="1" x14ac:dyDescent="0.2"/>
    <row r="5155" s="217" customFormat="1" x14ac:dyDescent="0.2"/>
    <row r="5156" s="217" customFormat="1" x14ac:dyDescent="0.2"/>
    <row r="5157" s="217" customFormat="1" x14ac:dyDescent="0.2"/>
    <row r="5158" s="217" customFormat="1" x14ac:dyDescent="0.2"/>
    <row r="5159" s="217" customFormat="1" x14ac:dyDescent="0.2"/>
    <row r="5160" s="217" customFormat="1" x14ac:dyDescent="0.2"/>
    <row r="5161" s="217" customFormat="1" x14ac:dyDescent="0.2"/>
    <row r="5162" s="217" customFormat="1" x14ac:dyDescent="0.2"/>
    <row r="5163" s="217" customFormat="1" x14ac:dyDescent="0.2"/>
    <row r="5164" s="217" customFormat="1" x14ac:dyDescent="0.2"/>
    <row r="5165" s="217" customFormat="1" x14ac:dyDescent="0.2"/>
    <row r="5166" s="217" customFormat="1" x14ac:dyDescent="0.2"/>
    <row r="5167" s="217" customFormat="1" x14ac:dyDescent="0.2"/>
    <row r="5168" s="217" customFormat="1" x14ac:dyDescent="0.2"/>
    <row r="5169" s="217" customFormat="1" x14ac:dyDescent="0.2"/>
    <row r="5170" s="217" customFormat="1" x14ac:dyDescent="0.2"/>
    <row r="5171" s="217" customFormat="1" x14ac:dyDescent="0.2"/>
    <row r="5172" s="217" customFormat="1" x14ac:dyDescent="0.2"/>
    <row r="5173" s="217" customFormat="1" x14ac:dyDescent="0.2"/>
    <row r="5174" s="217" customFormat="1" x14ac:dyDescent="0.2"/>
    <row r="5175" s="217" customFormat="1" x14ac:dyDescent="0.2"/>
    <row r="5176" s="217" customFormat="1" x14ac:dyDescent="0.2"/>
    <row r="5177" s="217" customFormat="1" x14ac:dyDescent="0.2"/>
    <row r="5178" s="217" customFormat="1" x14ac:dyDescent="0.2"/>
    <row r="5179" s="217" customFormat="1" x14ac:dyDescent="0.2"/>
    <row r="5180" s="217" customFormat="1" x14ac:dyDescent="0.2"/>
    <row r="5181" s="217" customFormat="1" x14ac:dyDescent="0.2"/>
    <row r="5182" s="217" customFormat="1" x14ac:dyDescent="0.2"/>
    <row r="5183" s="217" customFormat="1" x14ac:dyDescent="0.2"/>
    <row r="5184" s="217" customFormat="1" x14ac:dyDescent="0.2"/>
    <row r="5185" s="217" customFormat="1" x14ac:dyDescent="0.2"/>
    <row r="5186" s="217" customFormat="1" x14ac:dyDescent="0.2"/>
    <row r="5187" s="217" customFormat="1" x14ac:dyDescent="0.2"/>
    <row r="5188" s="217" customFormat="1" x14ac:dyDescent="0.2"/>
    <row r="5189" s="217" customFormat="1" x14ac:dyDescent="0.2"/>
    <row r="5190" s="217" customFormat="1" x14ac:dyDescent="0.2"/>
    <row r="5191" s="217" customFormat="1" x14ac:dyDescent="0.2"/>
    <row r="5192" s="217" customFormat="1" x14ac:dyDescent="0.2"/>
    <row r="5193" s="217" customFormat="1" x14ac:dyDescent="0.2"/>
    <row r="5194" s="217" customFormat="1" x14ac:dyDescent="0.2"/>
    <row r="5195" s="217" customFormat="1" x14ac:dyDescent="0.2"/>
    <row r="5196" s="217" customFormat="1" x14ac:dyDescent="0.2"/>
    <row r="5197" s="217" customFormat="1" x14ac:dyDescent="0.2"/>
    <row r="5198" s="217" customFormat="1" x14ac:dyDescent="0.2"/>
    <row r="5199" s="217" customFormat="1" x14ac:dyDescent="0.2"/>
    <row r="5200" s="217" customFormat="1" x14ac:dyDescent="0.2"/>
    <row r="5201" s="217" customFormat="1" x14ac:dyDescent="0.2"/>
    <row r="5202" s="217" customFormat="1" x14ac:dyDescent="0.2"/>
    <row r="5203" s="217" customFormat="1" x14ac:dyDescent="0.2"/>
    <row r="5204" s="217" customFormat="1" x14ac:dyDescent="0.2"/>
    <row r="5205" s="217" customFormat="1" x14ac:dyDescent="0.2"/>
    <row r="5206" s="217" customFormat="1" x14ac:dyDescent="0.2"/>
    <row r="5207" s="217" customFormat="1" x14ac:dyDescent="0.2"/>
    <row r="5208" s="217" customFormat="1" x14ac:dyDescent="0.2"/>
    <row r="5209" s="217" customFormat="1" x14ac:dyDescent="0.2"/>
    <row r="5210" s="217" customFormat="1" x14ac:dyDescent="0.2"/>
    <row r="5211" s="217" customFormat="1" x14ac:dyDescent="0.2"/>
    <row r="5212" s="217" customFormat="1" x14ac:dyDescent="0.2"/>
    <row r="5213" s="217" customFormat="1" x14ac:dyDescent="0.2"/>
    <row r="5214" s="217" customFormat="1" x14ac:dyDescent="0.2"/>
    <row r="5215" s="217" customFormat="1" x14ac:dyDescent="0.2"/>
    <row r="5216" s="217" customFormat="1" x14ac:dyDescent="0.2"/>
    <row r="5217" s="217" customFormat="1" x14ac:dyDescent="0.2"/>
    <row r="5218" s="217" customFormat="1" x14ac:dyDescent="0.2"/>
    <row r="5219" s="217" customFormat="1" x14ac:dyDescent="0.2"/>
    <row r="5220" s="217" customFormat="1" x14ac:dyDescent="0.2"/>
    <row r="5221" s="217" customFormat="1" x14ac:dyDescent="0.2"/>
    <row r="5222" s="217" customFormat="1" x14ac:dyDescent="0.2"/>
    <row r="5223" s="217" customFormat="1" x14ac:dyDescent="0.2"/>
    <row r="5224" s="217" customFormat="1" x14ac:dyDescent="0.2"/>
    <row r="5225" s="217" customFormat="1" x14ac:dyDescent="0.2"/>
    <row r="5226" s="217" customFormat="1" x14ac:dyDescent="0.2"/>
    <row r="5227" s="217" customFormat="1" x14ac:dyDescent="0.2"/>
    <row r="5228" s="217" customFormat="1" x14ac:dyDescent="0.2"/>
    <row r="5229" s="217" customFormat="1" x14ac:dyDescent="0.2"/>
    <row r="5230" s="217" customFormat="1" x14ac:dyDescent="0.2"/>
    <row r="5231" s="217" customFormat="1" x14ac:dyDescent="0.2"/>
    <row r="5232" s="217" customFormat="1" x14ac:dyDescent="0.2"/>
    <row r="5233" s="217" customFormat="1" x14ac:dyDescent="0.2"/>
    <row r="5234" s="217" customFormat="1" x14ac:dyDescent="0.2"/>
    <row r="5235" s="217" customFormat="1" x14ac:dyDescent="0.2"/>
    <row r="5236" s="217" customFormat="1" x14ac:dyDescent="0.2"/>
    <row r="5237" s="217" customFormat="1" x14ac:dyDescent="0.2"/>
    <row r="5238" s="217" customFormat="1" x14ac:dyDescent="0.2"/>
    <row r="5239" s="217" customFormat="1" x14ac:dyDescent="0.2"/>
    <row r="5240" s="217" customFormat="1" x14ac:dyDescent="0.2"/>
    <row r="5241" s="217" customFormat="1" x14ac:dyDescent="0.2"/>
    <row r="5242" s="217" customFormat="1" x14ac:dyDescent="0.2"/>
    <row r="5243" s="217" customFormat="1" x14ac:dyDescent="0.2"/>
    <row r="5244" s="217" customFormat="1" x14ac:dyDescent="0.2"/>
    <row r="5245" s="217" customFormat="1" x14ac:dyDescent="0.2"/>
    <row r="5246" s="217" customFormat="1" x14ac:dyDescent="0.2"/>
    <row r="5247" s="217" customFormat="1" x14ac:dyDescent="0.2"/>
    <row r="5248" s="217" customFormat="1" x14ac:dyDescent="0.2"/>
    <row r="5249" s="217" customFormat="1" x14ac:dyDescent="0.2"/>
    <row r="5250" s="217" customFormat="1" x14ac:dyDescent="0.2"/>
    <row r="5251" s="217" customFormat="1" x14ac:dyDescent="0.2"/>
    <row r="5252" s="217" customFormat="1" x14ac:dyDescent="0.2"/>
    <row r="5253" s="217" customFormat="1" x14ac:dyDescent="0.2"/>
    <row r="5254" s="217" customFormat="1" x14ac:dyDescent="0.2"/>
    <row r="5255" s="217" customFormat="1" x14ac:dyDescent="0.2"/>
    <row r="5256" s="217" customFormat="1" x14ac:dyDescent="0.2"/>
    <row r="5257" s="217" customFormat="1" x14ac:dyDescent="0.2"/>
    <row r="5258" s="217" customFormat="1" x14ac:dyDescent="0.2"/>
    <row r="5259" s="217" customFormat="1" x14ac:dyDescent="0.2"/>
    <row r="5260" s="217" customFormat="1" x14ac:dyDescent="0.2"/>
    <row r="5261" s="217" customFormat="1" x14ac:dyDescent="0.2"/>
    <row r="5262" s="217" customFormat="1" x14ac:dyDescent="0.2"/>
    <row r="5263" s="217" customFormat="1" x14ac:dyDescent="0.2"/>
    <row r="5264" s="217" customFormat="1" x14ac:dyDescent="0.2"/>
    <row r="5265" s="217" customFormat="1" x14ac:dyDescent="0.2"/>
    <row r="5266" s="217" customFormat="1" x14ac:dyDescent="0.2"/>
    <row r="5267" s="217" customFormat="1" x14ac:dyDescent="0.2"/>
    <row r="5268" s="217" customFormat="1" x14ac:dyDescent="0.2"/>
    <row r="5269" s="217" customFormat="1" x14ac:dyDescent="0.2"/>
    <row r="5270" s="217" customFormat="1" x14ac:dyDescent="0.2"/>
    <row r="5271" s="217" customFormat="1" x14ac:dyDescent="0.2"/>
    <row r="5272" s="217" customFormat="1" x14ac:dyDescent="0.2"/>
    <row r="5273" s="217" customFormat="1" x14ac:dyDescent="0.2"/>
    <row r="5274" s="217" customFormat="1" x14ac:dyDescent="0.2"/>
    <row r="5275" s="217" customFormat="1" x14ac:dyDescent="0.2"/>
    <row r="5276" s="217" customFormat="1" x14ac:dyDescent="0.2"/>
    <row r="5277" s="217" customFormat="1" x14ac:dyDescent="0.2"/>
    <row r="5278" s="217" customFormat="1" x14ac:dyDescent="0.2"/>
    <row r="5279" s="217" customFormat="1" x14ac:dyDescent="0.2"/>
    <row r="5280" s="217" customFormat="1" x14ac:dyDescent="0.2"/>
    <row r="5281" s="217" customFormat="1" x14ac:dyDescent="0.2"/>
    <row r="5282" s="217" customFormat="1" x14ac:dyDescent="0.2"/>
    <row r="5283" s="217" customFormat="1" x14ac:dyDescent="0.2"/>
    <row r="5284" s="217" customFormat="1" x14ac:dyDescent="0.2"/>
    <row r="5285" s="217" customFormat="1" x14ac:dyDescent="0.2"/>
    <row r="5286" s="217" customFormat="1" x14ac:dyDescent="0.2"/>
    <row r="5287" s="217" customFormat="1" x14ac:dyDescent="0.2"/>
    <row r="5288" s="217" customFormat="1" x14ac:dyDescent="0.2"/>
    <row r="5289" s="217" customFormat="1" x14ac:dyDescent="0.2"/>
    <row r="5290" s="217" customFormat="1" x14ac:dyDescent="0.2"/>
    <row r="5291" s="217" customFormat="1" x14ac:dyDescent="0.2"/>
    <row r="5292" s="217" customFormat="1" x14ac:dyDescent="0.2"/>
    <row r="5293" s="217" customFormat="1" x14ac:dyDescent="0.2"/>
    <row r="5294" s="217" customFormat="1" x14ac:dyDescent="0.2"/>
    <row r="5295" s="217" customFormat="1" x14ac:dyDescent="0.2"/>
    <row r="5296" s="217" customFormat="1" x14ac:dyDescent="0.2"/>
    <row r="5297" s="217" customFormat="1" x14ac:dyDescent="0.2"/>
    <row r="5298" s="217" customFormat="1" x14ac:dyDescent="0.2"/>
    <row r="5299" s="217" customFormat="1" x14ac:dyDescent="0.2"/>
    <row r="5300" s="217" customFormat="1" x14ac:dyDescent="0.2"/>
    <row r="5301" s="217" customFormat="1" x14ac:dyDescent="0.2"/>
    <row r="5302" s="217" customFormat="1" x14ac:dyDescent="0.2"/>
    <row r="5303" s="217" customFormat="1" x14ac:dyDescent="0.2"/>
    <row r="5304" s="217" customFormat="1" x14ac:dyDescent="0.2"/>
    <row r="5305" s="217" customFormat="1" x14ac:dyDescent="0.2"/>
    <row r="5306" s="217" customFormat="1" x14ac:dyDescent="0.2"/>
    <row r="5307" s="217" customFormat="1" x14ac:dyDescent="0.2"/>
    <row r="5308" s="217" customFormat="1" x14ac:dyDescent="0.2"/>
    <row r="5309" s="217" customFormat="1" x14ac:dyDescent="0.2"/>
    <row r="5310" s="217" customFormat="1" x14ac:dyDescent="0.2"/>
    <row r="5311" s="217" customFormat="1" x14ac:dyDescent="0.2"/>
    <row r="5312" s="217" customFormat="1" x14ac:dyDescent="0.2"/>
    <row r="5313" s="217" customFormat="1" x14ac:dyDescent="0.2"/>
    <row r="5314" s="217" customFormat="1" x14ac:dyDescent="0.2"/>
    <row r="5315" s="217" customFormat="1" x14ac:dyDescent="0.2"/>
    <row r="5316" s="217" customFormat="1" x14ac:dyDescent="0.2"/>
    <row r="5317" s="217" customFormat="1" x14ac:dyDescent="0.2"/>
    <row r="5318" s="217" customFormat="1" x14ac:dyDescent="0.2"/>
    <row r="5319" s="217" customFormat="1" x14ac:dyDescent="0.2"/>
    <row r="5320" s="217" customFormat="1" x14ac:dyDescent="0.2"/>
    <row r="5321" s="217" customFormat="1" x14ac:dyDescent="0.2"/>
    <row r="5322" s="217" customFormat="1" x14ac:dyDescent="0.2"/>
    <row r="5323" s="217" customFormat="1" x14ac:dyDescent="0.2"/>
    <row r="5324" s="217" customFormat="1" x14ac:dyDescent="0.2"/>
    <row r="5325" s="217" customFormat="1" x14ac:dyDescent="0.2"/>
    <row r="5326" s="217" customFormat="1" x14ac:dyDescent="0.2"/>
    <row r="5327" s="217" customFormat="1" x14ac:dyDescent="0.2"/>
    <row r="5328" s="217" customFormat="1" x14ac:dyDescent="0.2"/>
    <row r="5329" s="217" customFormat="1" x14ac:dyDescent="0.2"/>
    <row r="5330" s="217" customFormat="1" x14ac:dyDescent="0.2"/>
    <row r="5331" s="217" customFormat="1" x14ac:dyDescent="0.2"/>
    <row r="5332" s="217" customFormat="1" x14ac:dyDescent="0.2"/>
    <row r="5333" s="217" customFormat="1" x14ac:dyDescent="0.2"/>
    <row r="5334" s="217" customFormat="1" x14ac:dyDescent="0.2"/>
    <row r="5335" s="217" customFormat="1" x14ac:dyDescent="0.2"/>
    <row r="5336" s="217" customFormat="1" x14ac:dyDescent="0.2"/>
    <row r="5337" s="217" customFormat="1" x14ac:dyDescent="0.2"/>
    <row r="5338" s="217" customFormat="1" x14ac:dyDescent="0.2"/>
    <row r="5339" s="217" customFormat="1" x14ac:dyDescent="0.2"/>
    <row r="5340" s="217" customFormat="1" x14ac:dyDescent="0.2"/>
    <row r="5341" s="217" customFormat="1" x14ac:dyDescent="0.2"/>
    <row r="5342" s="217" customFormat="1" x14ac:dyDescent="0.2"/>
    <row r="5343" s="217" customFormat="1" x14ac:dyDescent="0.2"/>
    <row r="5344" s="217" customFormat="1" x14ac:dyDescent="0.2"/>
    <row r="5345" s="217" customFormat="1" x14ac:dyDescent="0.2"/>
    <row r="5346" s="217" customFormat="1" x14ac:dyDescent="0.2"/>
    <row r="5347" s="217" customFormat="1" x14ac:dyDescent="0.2"/>
    <row r="5348" s="217" customFormat="1" x14ac:dyDescent="0.2"/>
    <row r="5349" s="217" customFormat="1" x14ac:dyDescent="0.2"/>
    <row r="5350" s="217" customFormat="1" x14ac:dyDescent="0.2"/>
    <row r="5351" s="217" customFormat="1" x14ac:dyDescent="0.2"/>
    <row r="5352" s="217" customFormat="1" x14ac:dyDescent="0.2"/>
    <row r="5353" s="217" customFormat="1" x14ac:dyDescent="0.2"/>
    <row r="5354" s="217" customFormat="1" x14ac:dyDescent="0.2"/>
    <row r="5355" s="217" customFormat="1" x14ac:dyDescent="0.2"/>
    <row r="5356" s="217" customFormat="1" x14ac:dyDescent="0.2"/>
    <row r="5357" s="217" customFormat="1" x14ac:dyDescent="0.2"/>
    <row r="5358" s="217" customFormat="1" x14ac:dyDescent="0.2"/>
    <row r="5359" s="217" customFormat="1" x14ac:dyDescent="0.2"/>
    <row r="5360" s="217" customFormat="1" x14ac:dyDescent="0.2"/>
    <row r="5361" s="217" customFormat="1" x14ac:dyDescent="0.2"/>
    <row r="5362" s="217" customFormat="1" x14ac:dyDescent="0.2"/>
    <row r="5363" s="217" customFormat="1" x14ac:dyDescent="0.2"/>
    <row r="5364" s="217" customFormat="1" x14ac:dyDescent="0.2"/>
    <row r="5365" s="217" customFormat="1" x14ac:dyDescent="0.2"/>
    <row r="5366" s="217" customFormat="1" x14ac:dyDescent="0.2"/>
    <row r="5367" s="217" customFormat="1" x14ac:dyDescent="0.2"/>
    <row r="5368" s="217" customFormat="1" x14ac:dyDescent="0.2"/>
    <row r="5369" s="217" customFormat="1" x14ac:dyDescent="0.2"/>
    <row r="5370" s="217" customFormat="1" x14ac:dyDescent="0.2"/>
    <row r="5371" s="217" customFormat="1" x14ac:dyDescent="0.2"/>
    <row r="5372" s="217" customFormat="1" x14ac:dyDescent="0.2"/>
    <row r="5373" s="217" customFormat="1" x14ac:dyDescent="0.2"/>
    <row r="5374" s="217" customFormat="1" x14ac:dyDescent="0.2"/>
    <row r="5375" s="217" customFormat="1" x14ac:dyDescent="0.2"/>
    <row r="5376" s="217" customFormat="1" x14ac:dyDescent="0.2"/>
    <row r="5377" s="217" customFormat="1" x14ac:dyDescent="0.2"/>
    <row r="5378" s="217" customFormat="1" x14ac:dyDescent="0.2"/>
    <row r="5379" s="217" customFormat="1" x14ac:dyDescent="0.2"/>
    <row r="5380" s="217" customFormat="1" x14ac:dyDescent="0.2"/>
    <row r="5381" s="217" customFormat="1" x14ac:dyDescent="0.2"/>
    <row r="5382" s="217" customFormat="1" x14ac:dyDescent="0.2"/>
    <row r="5383" s="217" customFormat="1" x14ac:dyDescent="0.2"/>
    <row r="5384" s="217" customFormat="1" x14ac:dyDescent="0.2"/>
    <row r="5385" s="217" customFormat="1" x14ac:dyDescent="0.2"/>
    <row r="5386" s="217" customFormat="1" x14ac:dyDescent="0.2"/>
    <row r="5387" s="217" customFormat="1" x14ac:dyDescent="0.2"/>
    <row r="5388" s="217" customFormat="1" x14ac:dyDescent="0.2"/>
    <row r="5389" s="217" customFormat="1" x14ac:dyDescent="0.2"/>
    <row r="5390" s="217" customFormat="1" x14ac:dyDescent="0.2"/>
    <row r="5391" s="217" customFormat="1" x14ac:dyDescent="0.2"/>
    <row r="5392" s="217" customFormat="1" x14ac:dyDescent="0.2"/>
    <row r="5393" s="217" customFormat="1" x14ac:dyDescent="0.2"/>
    <row r="5394" s="217" customFormat="1" x14ac:dyDescent="0.2"/>
    <row r="5395" s="217" customFormat="1" x14ac:dyDescent="0.2"/>
    <row r="5396" s="217" customFormat="1" x14ac:dyDescent="0.2"/>
    <row r="5397" s="217" customFormat="1" x14ac:dyDescent="0.2"/>
    <row r="5398" s="217" customFormat="1" x14ac:dyDescent="0.2"/>
    <row r="5399" s="217" customFormat="1" x14ac:dyDescent="0.2"/>
    <row r="5400" s="217" customFormat="1" x14ac:dyDescent="0.2"/>
    <row r="5401" s="217" customFormat="1" x14ac:dyDescent="0.2"/>
    <row r="5402" s="217" customFormat="1" x14ac:dyDescent="0.2"/>
    <row r="5403" s="217" customFormat="1" x14ac:dyDescent="0.2"/>
    <row r="5404" s="217" customFormat="1" x14ac:dyDescent="0.2"/>
    <row r="5405" s="217" customFormat="1" x14ac:dyDescent="0.2"/>
    <row r="5406" s="217" customFormat="1" x14ac:dyDescent="0.2"/>
    <row r="5407" s="217" customFormat="1" x14ac:dyDescent="0.2"/>
    <row r="5408" s="217" customFormat="1" x14ac:dyDescent="0.2"/>
    <row r="5409" s="217" customFormat="1" x14ac:dyDescent="0.2"/>
    <row r="5410" s="217" customFormat="1" x14ac:dyDescent="0.2"/>
    <row r="5411" s="217" customFormat="1" x14ac:dyDescent="0.2"/>
    <row r="5412" s="217" customFormat="1" x14ac:dyDescent="0.2"/>
    <row r="5413" s="217" customFormat="1" x14ac:dyDescent="0.2"/>
    <row r="5414" s="217" customFormat="1" x14ac:dyDescent="0.2"/>
    <row r="5415" s="217" customFormat="1" x14ac:dyDescent="0.2"/>
    <row r="5416" s="217" customFormat="1" x14ac:dyDescent="0.2"/>
    <row r="5417" s="217" customFormat="1" x14ac:dyDescent="0.2"/>
    <row r="5418" s="217" customFormat="1" x14ac:dyDescent="0.2"/>
    <row r="5419" s="217" customFormat="1" x14ac:dyDescent="0.2"/>
    <row r="5420" s="217" customFormat="1" x14ac:dyDescent="0.2"/>
    <row r="5421" s="217" customFormat="1" x14ac:dyDescent="0.2"/>
    <row r="5422" s="217" customFormat="1" x14ac:dyDescent="0.2"/>
    <row r="5423" s="217" customFormat="1" x14ac:dyDescent="0.2"/>
    <row r="5424" s="217" customFormat="1" x14ac:dyDescent="0.2"/>
    <row r="5425" s="217" customFormat="1" x14ac:dyDescent="0.2"/>
    <row r="5426" s="217" customFormat="1" x14ac:dyDescent="0.2"/>
    <row r="5427" s="217" customFormat="1" x14ac:dyDescent="0.2"/>
    <row r="5428" s="217" customFormat="1" x14ac:dyDescent="0.2"/>
    <row r="5429" s="217" customFormat="1" x14ac:dyDescent="0.2"/>
    <row r="5430" s="217" customFormat="1" x14ac:dyDescent="0.2"/>
    <row r="5431" s="217" customFormat="1" x14ac:dyDescent="0.2"/>
    <row r="5432" s="217" customFormat="1" x14ac:dyDescent="0.2"/>
    <row r="5433" s="217" customFormat="1" x14ac:dyDescent="0.2"/>
    <row r="5434" s="217" customFormat="1" x14ac:dyDescent="0.2"/>
    <row r="5435" s="217" customFormat="1" x14ac:dyDescent="0.2"/>
    <row r="5436" s="217" customFormat="1" x14ac:dyDescent="0.2"/>
    <row r="5437" s="217" customFormat="1" x14ac:dyDescent="0.2"/>
    <row r="5438" s="217" customFormat="1" x14ac:dyDescent="0.2"/>
    <row r="5439" s="217" customFormat="1" x14ac:dyDescent="0.2"/>
    <row r="5440" s="217" customFormat="1" x14ac:dyDescent="0.2"/>
    <row r="5441" s="217" customFormat="1" x14ac:dyDescent="0.2"/>
    <row r="5442" s="217" customFormat="1" x14ac:dyDescent="0.2"/>
    <row r="5443" s="217" customFormat="1" x14ac:dyDescent="0.2"/>
    <row r="5444" s="217" customFormat="1" x14ac:dyDescent="0.2"/>
    <row r="5445" s="217" customFormat="1" x14ac:dyDescent="0.2"/>
    <row r="5446" s="217" customFormat="1" x14ac:dyDescent="0.2"/>
    <row r="5447" s="217" customFormat="1" x14ac:dyDescent="0.2"/>
    <row r="5448" s="217" customFormat="1" x14ac:dyDescent="0.2"/>
    <row r="5449" s="217" customFormat="1" x14ac:dyDescent="0.2"/>
    <row r="5450" s="217" customFormat="1" x14ac:dyDescent="0.2"/>
    <row r="5451" s="217" customFormat="1" x14ac:dyDescent="0.2"/>
    <row r="5452" s="217" customFormat="1" x14ac:dyDescent="0.2"/>
    <row r="5453" s="217" customFormat="1" x14ac:dyDescent="0.2"/>
    <row r="5454" s="217" customFormat="1" x14ac:dyDescent="0.2"/>
    <row r="5455" s="217" customFormat="1" x14ac:dyDescent="0.2"/>
    <row r="5456" s="217" customFormat="1" x14ac:dyDescent="0.2"/>
    <row r="5457" s="217" customFormat="1" x14ac:dyDescent="0.2"/>
    <row r="5458" s="217" customFormat="1" x14ac:dyDescent="0.2"/>
    <row r="5459" s="217" customFormat="1" x14ac:dyDescent="0.2"/>
    <row r="5460" s="217" customFormat="1" x14ac:dyDescent="0.2"/>
    <row r="5461" s="217" customFormat="1" x14ac:dyDescent="0.2"/>
    <row r="5462" s="217" customFormat="1" x14ac:dyDescent="0.2"/>
    <row r="5463" s="217" customFormat="1" x14ac:dyDescent="0.2"/>
    <row r="5464" s="217" customFormat="1" x14ac:dyDescent="0.2"/>
    <row r="5465" s="217" customFormat="1" x14ac:dyDescent="0.2"/>
    <row r="5466" s="217" customFormat="1" x14ac:dyDescent="0.2"/>
    <row r="5467" s="217" customFormat="1" x14ac:dyDescent="0.2"/>
    <row r="5468" s="217" customFormat="1" x14ac:dyDescent="0.2"/>
    <row r="5469" s="217" customFormat="1" x14ac:dyDescent="0.2"/>
    <row r="5470" s="217" customFormat="1" x14ac:dyDescent="0.2"/>
    <row r="5471" s="217" customFormat="1" x14ac:dyDescent="0.2"/>
    <row r="5472" s="217" customFormat="1" x14ac:dyDescent="0.2"/>
    <row r="5473" s="217" customFormat="1" x14ac:dyDescent="0.2"/>
    <row r="5474" s="217" customFormat="1" x14ac:dyDescent="0.2"/>
    <row r="5475" s="217" customFormat="1" x14ac:dyDescent="0.2"/>
    <row r="5476" s="217" customFormat="1" x14ac:dyDescent="0.2"/>
    <row r="5477" s="217" customFormat="1" x14ac:dyDescent="0.2"/>
    <row r="5478" s="217" customFormat="1" x14ac:dyDescent="0.2"/>
    <row r="5479" s="217" customFormat="1" x14ac:dyDescent="0.2"/>
    <row r="5480" s="217" customFormat="1" x14ac:dyDescent="0.2"/>
    <row r="5481" s="217" customFormat="1" x14ac:dyDescent="0.2"/>
    <row r="5482" s="217" customFormat="1" x14ac:dyDescent="0.2"/>
    <row r="5483" s="217" customFormat="1" x14ac:dyDescent="0.2"/>
    <row r="5484" s="217" customFormat="1" x14ac:dyDescent="0.2"/>
    <row r="5485" s="217" customFormat="1" x14ac:dyDescent="0.2"/>
    <row r="5486" s="217" customFormat="1" x14ac:dyDescent="0.2"/>
    <row r="5487" s="217" customFormat="1" x14ac:dyDescent="0.2"/>
    <row r="5488" s="217" customFormat="1" x14ac:dyDescent="0.2"/>
    <row r="5489" s="217" customFormat="1" x14ac:dyDescent="0.2"/>
    <row r="5490" s="217" customFormat="1" x14ac:dyDescent="0.2"/>
    <row r="5491" s="217" customFormat="1" x14ac:dyDescent="0.2"/>
    <row r="5492" s="217" customFormat="1" x14ac:dyDescent="0.2"/>
    <row r="5493" s="217" customFormat="1" x14ac:dyDescent="0.2"/>
    <row r="5494" s="217" customFormat="1" x14ac:dyDescent="0.2"/>
    <row r="5495" s="217" customFormat="1" x14ac:dyDescent="0.2"/>
    <row r="5496" s="217" customFormat="1" x14ac:dyDescent="0.2"/>
    <row r="5497" s="217" customFormat="1" x14ac:dyDescent="0.2"/>
    <row r="5498" s="217" customFormat="1" x14ac:dyDescent="0.2"/>
    <row r="5499" s="217" customFormat="1" x14ac:dyDescent="0.2"/>
    <row r="5500" s="217" customFormat="1" x14ac:dyDescent="0.2"/>
    <row r="5501" s="217" customFormat="1" x14ac:dyDescent="0.2"/>
    <row r="5502" s="217" customFormat="1" x14ac:dyDescent="0.2"/>
    <row r="5503" s="217" customFormat="1" x14ac:dyDescent="0.2"/>
    <row r="5504" s="217" customFormat="1" x14ac:dyDescent="0.2"/>
    <row r="5505" s="217" customFormat="1" x14ac:dyDescent="0.2"/>
    <row r="5506" s="217" customFormat="1" x14ac:dyDescent="0.2"/>
    <row r="5507" s="217" customFormat="1" x14ac:dyDescent="0.2"/>
    <row r="5508" s="217" customFormat="1" x14ac:dyDescent="0.2"/>
    <row r="5509" s="217" customFormat="1" x14ac:dyDescent="0.2"/>
    <row r="5510" s="217" customFormat="1" x14ac:dyDescent="0.2"/>
    <row r="5511" s="217" customFormat="1" x14ac:dyDescent="0.2"/>
    <row r="5512" s="217" customFormat="1" x14ac:dyDescent="0.2"/>
    <row r="5513" s="217" customFormat="1" x14ac:dyDescent="0.2"/>
    <row r="5514" s="217" customFormat="1" x14ac:dyDescent="0.2"/>
    <row r="5515" s="217" customFormat="1" x14ac:dyDescent="0.2"/>
    <row r="5516" s="217" customFormat="1" x14ac:dyDescent="0.2"/>
    <row r="5517" s="217" customFormat="1" x14ac:dyDescent="0.2"/>
    <row r="5518" s="217" customFormat="1" x14ac:dyDescent="0.2"/>
    <row r="5519" s="217" customFormat="1" x14ac:dyDescent="0.2"/>
    <row r="5520" s="217" customFormat="1" x14ac:dyDescent="0.2"/>
    <row r="5521" s="217" customFormat="1" x14ac:dyDescent="0.2"/>
    <row r="5522" s="217" customFormat="1" x14ac:dyDescent="0.2"/>
    <row r="5523" s="217" customFormat="1" x14ac:dyDescent="0.2"/>
    <row r="5524" s="217" customFormat="1" x14ac:dyDescent="0.2"/>
    <row r="5525" s="217" customFormat="1" x14ac:dyDescent="0.2"/>
    <row r="5526" s="217" customFormat="1" x14ac:dyDescent="0.2"/>
    <row r="5527" s="217" customFormat="1" x14ac:dyDescent="0.2"/>
    <row r="5528" s="217" customFormat="1" x14ac:dyDescent="0.2"/>
    <row r="5529" s="217" customFormat="1" x14ac:dyDescent="0.2"/>
    <row r="5530" s="217" customFormat="1" x14ac:dyDescent="0.2"/>
    <row r="5531" s="217" customFormat="1" x14ac:dyDescent="0.2"/>
    <row r="5532" s="217" customFormat="1" x14ac:dyDescent="0.2"/>
    <row r="5533" s="217" customFormat="1" x14ac:dyDescent="0.2"/>
    <row r="5534" s="217" customFormat="1" x14ac:dyDescent="0.2"/>
    <row r="5535" s="217" customFormat="1" x14ac:dyDescent="0.2"/>
    <row r="5536" s="217" customFormat="1" x14ac:dyDescent="0.2"/>
    <row r="5537" s="217" customFormat="1" x14ac:dyDescent="0.2"/>
    <row r="5538" s="217" customFormat="1" x14ac:dyDescent="0.2"/>
    <row r="5539" s="217" customFormat="1" x14ac:dyDescent="0.2"/>
    <row r="5540" s="217" customFormat="1" x14ac:dyDescent="0.2"/>
    <row r="5541" s="217" customFormat="1" x14ac:dyDescent="0.2"/>
    <row r="5542" s="217" customFormat="1" x14ac:dyDescent="0.2"/>
    <row r="5543" s="217" customFormat="1" x14ac:dyDescent="0.2"/>
    <row r="5544" s="217" customFormat="1" x14ac:dyDescent="0.2"/>
    <row r="5545" s="217" customFormat="1" x14ac:dyDescent="0.2"/>
    <row r="5546" s="217" customFormat="1" x14ac:dyDescent="0.2"/>
    <row r="5547" s="217" customFormat="1" x14ac:dyDescent="0.2"/>
    <row r="5548" s="217" customFormat="1" x14ac:dyDescent="0.2"/>
    <row r="5549" s="217" customFormat="1" x14ac:dyDescent="0.2"/>
    <row r="5550" s="217" customFormat="1" x14ac:dyDescent="0.2"/>
    <row r="5551" s="217" customFormat="1" x14ac:dyDescent="0.2"/>
    <row r="5552" s="217" customFormat="1" x14ac:dyDescent="0.2"/>
    <row r="5553" s="217" customFormat="1" x14ac:dyDescent="0.2"/>
    <row r="5554" s="217" customFormat="1" x14ac:dyDescent="0.2"/>
    <row r="5555" s="217" customFormat="1" x14ac:dyDescent="0.2"/>
    <row r="5556" s="217" customFormat="1" x14ac:dyDescent="0.2"/>
    <row r="5557" s="217" customFormat="1" x14ac:dyDescent="0.2"/>
    <row r="5558" s="217" customFormat="1" x14ac:dyDescent="0.2"/>
    <row r="5559" s="217" customFormat="1" x14ac:dyDescent="0.2"/>
    <row r="5560" s="217" customFormat="1" x14ac:dyDescent="0.2"/>
    <row r="5561" s="217" customFormat="1" x14ac:dyDescent="0.2"/>
    <row r="5562" s="217" customFormat="1" x14ac:dyDescent="0.2"/>
    <row r="5563" s="217" customFormat="1" x14ac:dyDescent="0.2"/>
    <row r="5564" s="217" customFormat="1" x14ac:dyDescent="0.2"/>
    <row r="5565" s="217" customFormat="1" x14ac:dyDescent="0.2"/>
    <row r="5566" s="217" customFormat="1" x14ac:dyDescent="0.2"/>
    <row r="5567" s="217" customFormat="1" x14ac:dyDescent="0.2"/>
    <row r="5568" s="217" customFormat="1" x14ac:dyDescent="0.2"/>
    <row r="5569" s="217" customFormat="1" x14ac:dyDescent="0.2"/>
    <row r="5570" s="217" customFormat="1" x14ac:dyDescent="0.2"/>
    <row r="5571" s="217" customFormat="1" x14ac:dyDescent="0.2"/>
    <row r="5572" s="217" customFormat="1" x14ac:dyDescent="0.2"/>
    <row r="5573" s="217" customFormat="1" x14ac:dyDescent="0.2"/>
    <row r="5574" s="217" customFormat="1" x14ac:dyDescent="0.2"/>
    <row r="5575" s="217" customFormat="1" x14ac:dyDescent="0.2"/>
    <row r="5576" s="217" customFormat="1" x14ac:dyDescent="0.2"/>
    <row r="5577" s="217" customFormat="1" x14ac:dyDescent="0.2"/>
    <row r="5578" s="217" customFormat="1" x14ac:dyDescent="0.2"/>
    <row r="5579" s="217" customFormat="1" x14ac:dyDescent="0.2"/>
    <row r="5580" s="217" customFormat="1" x14ac:dyDescent="0.2"/>
    <row r="5581" s="217" customFormat="1" x14ac:dyDescent="0.2"/>
    <row r="5582" s="217" customFormat="1" x14ac:dyDescent="0.2"/>
    <row r="5583" s="217" customFormat="1" x14ac:dyDescent="0.2"/>
    <row r="5584" s="217" customFormat="1" x14ac:dyDescent="0.2"/>
    <row r="5585" s="217" customFormat="1" x14ac:dyDescent="0.2"/>
    <row r="5586" s="217" customFormat="1" x14ac:dyDescent="0.2"/>
    <row r="5587" s="217" customFormat="1" x14ac:dyDescent="0.2"/>
    <row r="5588" s="217" customFormat="1" x14ac:dyDescent="0.2"/>
    <row r="5589" s="217" customFormat="1" x14ac:dyDescent="0.2"/>
    <row r="5590" s="217" customFormat="1" x14ac:dyDescent="0.2"/>
    <row r="5591" s="217" customFormat="1" x14ac:dyDescent="0.2"/>
    <row r="5592" s="217" customFormat="1" x14ac:dyDescent="0.2"/>
    <row r="5593" s="217" customFormat="1" x14ac:dyDescent="0.2"/>
    <row r="5594" s="217" customFormat="1" x14ac:dyDescent="0.2"/>
    <row r="5595" s="217" customFormat="1" x14ac:dyDescent="0.2"/>
    <row r="5596" s="217" customFormat="1" x14ac:dyDescent="0.2"/>
    <row r="5597" s="217" customFormat="1" x14ac:dyDescent="0.2"/>
    <row r="5598" s="217" customFormat="1" x14ac:dyDescent="0.2"/>
    <row r="5599" s="217" customFormat="1" x14ac:dyDescent="0.2"/>
    <row r="5600" s="217" customFormat="1" x14ac:dyDescent="0.2"/>
    <row r="5601" s="217" customFormat="1" x14ac:dyDescent="0.2"/>
    <row r="5602" s="217" customFormat="1" x14ac:dyDescent="0.2"/>
    <row r="5603" s="217" customFormat="1" x14ac:dyDescent="0.2"/>
    <row r="5604" s="217" customFormat="1" x14ac:dyDescent="0.2"/>
    <row r="5605" s="217" customFormat="1" x14ac:dyDescent="0.2"/>
    <row r="5606" s="217" customFormat="1" x14ac:dyDescent="0.2"/>
    <row r="5607" s="217" customFormat="1" x14ac:dyDescent="0.2"/>
    <row r="5608" s="217" customFormat="1" x14ac:dyDescent="0.2"/>
    <row r="5609" s="217" customFormat="1" x14ac:dyDescent="0.2"/>
    <row r="5610" s="217" customFormat="1" x14ac:dyDescent="0.2"/>
    <row r="5611" s="217" customFormat="1" x14ac:dyDescent="0.2"/>
    <row r="5612" s="217" customFormat="1" x14ac:dyDescent="0.2"/>
    <row r="5613" s="217" customFormat="1" x14ac:dyDescent="0.2"/>
    <row r="5614" s="217" customFormat="1" x14ac:dyDescent="0.2"/>
    <row r="5615" s="217" customFormat="1" x14ac:dyDescent="0.2"/>
    <row r="5616" s="217" customFormat="1" x14ac:dyDescent="0.2"/>
    <row r="5617" s="217" customFormat="1" x14ac:dyDescent="0.2"/>
    <row r="5618" s="217" customFormat="1" x14ac:dyDescent="0.2"/>
    <row r="5619" s="217" customFormat="1" x14ac:dyDescent="0.2"/>
    <row r="5620" s="217" customFormat="1" x14ac:dyDescent="0.2"/>
    <row r="5621" s="217" customFormat="1" x14ac:dyDescent="0.2"/>
    <row r="5622" s="217" customFormat="1" x14ac:dyDescent="0.2"/>
    <row r="5623" s="217" customFormat="1" x14ac:dyDescent="0.2"/>
    <row r="5624" s="217" customFormat="1" x14ac:dyDescent="0.2"/>
    <row r="5625" s="217" customFormat="1" x14ac:dyDescent="0.2"/>
    <row r="5626" s="217" customFormat="1" x14ac:dyDescent="0.2"/>
    <row r="5627" s="217" customFormat="1" x14ac:dyDescent="0.2"/>
    <row r="5628" s="217" customFormat="1" x14ac:dyDescent="0.2"/>
    <row r="5629" s="217" customFormat="1" x14ac:dyDescent="0.2"/>
    <row r="5630" s="217" customFormat="1" x14ac:dyDescent="0.2"/>
    <row r="5631" s="217" customFormat="1" x14ac:dyDescent="0.2"/>
    <row r="5632" s="217" customFormat="1" x14ac:dyDescent="0.2"/>
    <row r="5633" s="217" customFormat="1" x14ac:dyDescent="0.2"/>
    <row r="5634" s="217" customFormat="1" x14ac:dyDescent="0.2"/>
    <row r="5635" s="217" customFormat="1" x14ac:dyDescent="0.2"/>
    <row r="5636" s="217" customFormat="1" x14ac:dyDescent="0.2"/>
    <row r="5637" s="217" customFormat="1" x14ac:dyDescent="0.2"/>
    <row r="5638" s="217" customFormat="1" x14ac:dyDescent="0.2"/>
    <row r="5639" s="217" customFormat="1" x14ac:dyDescent="0.2"/>
    <row r="5640" s="217" customFormat="1" x14ac:dyDescent="0.2"/>
    <row r="5641" s="217" customFormat="1" x14ac:dyDescent="0.2"/>
    <row r="5642" s="217" customFormat="1" x14ac:dyDescent="0.2"/>
    <row r="5643" s="217" customFormat="1" x14ac:dyDescent="0.2"/>
    <row r="5644" s="217" customFormat="1" x14ac:dyDescent="0.2"/>
    <row r="5645" s="217" customFormat="1" x14ac:dyDescent="0.2"/>
    <row r="5646" s="217" customFormat="1" x14ac:dyDescent="0.2"/>
    <row r="5647" s="217" customFormat="1" x14ac:dyDescent="0.2"/>
    <row r="5648" s="217" customFormat="1" x14ac:dyDescent="0.2"/>
    <row r="5649" s="217" customFormat="1" x14ac:dyDescent="0.2"/>
    <row r="5650" s="217" customFormat="1" x14ac:dyDescent="0.2"/>
    <row r="5651" s="217" customFormat="1" x14ac:dyDescent="0.2"/>
    <row r="5652" s="217" customFormat="1" x14ac:dyDescent="0.2"/>
    <row r="5653" s="217" customFormat="1" x14ac:dyDescent="0.2"/>
    <row r="5654" s="217" customFormat="1" x14ac:dyDescent="0.2"/>
    <row r="5655" s="217" customFormat="1" x14ac:dyDescent="0.2"/>
    <row r="5656" s="217" customFormat="1" x14ac:dyDescent="0.2"/>
    <row r="5657" s="217" customFormat="1" x14ac:dyDescent="0.2"/>
    <row r="5658" s="217" customFormat="1" x14ac:dyDescent="0.2"/>
    <row r="5659" s="217" customFormat="1" x14ac:dyDescent="0.2"/>
    <row r="5660" s="217" customFormat="1" x14ac:dyDescent="0.2"/>
    <row r="5661" s="217" customFormat="1" x14ac:dyDescent="0.2"/>
    <row r="5662" s="217" customFormat="1" x14ac:dyDescent="0.2"/>
    <row r="5663" s="217" customFormat="1" x14ac:dyDescent="0.2"/>
    <row r="5664" s="217" customFormat="1" x14ac:dyDescent="0.2"/>
    <row r="5665" s="217" customFormat="1" x14ac:dyDescent="0.2"/>
    <row r="5666" s="217" customFormat="1" x14ac:dyDescent="0.2"/>
    <row r="5667" s="217" customFormat="1" x14ac:dyDescent="0.2"/>
    <row r="5668" s="217" customFormat="1" x14ac:dyDescent="0.2"/>
    <row r="5669" s="217" customFormat="1" x14ac:dyDescent="0.2"/>
    <row r="5670" s="217" customFormat="1" x14ac:dyDescent="0.2"/>
    <row r="5671" s="217" customFormat="1" x14ac:dyDescent="0.2"/>
    <row r="5672" s="217" customFormat="1" x14ac:dyDescent="0.2"/>
    <row r="5673" s="217" customFormat="1" x14ac:dyDescent="0.2"/>
    <row r="5674" s="217" customFormat="1" x14ac:dyDescent="0.2"/>
    <row r="5675" s="217" customFormat="1" x14ac:dyDescent="0.2"/>
    <row r="5676" s="217" customFormat="1" x14ac:dyDescent="0.2"/>
    <row r="5677" s="217" customFormat="1" x14ac:dyDescent="0.2"/>
    <row r="5678" s="217" customFormat="1" x14ac:dyDescent="0.2"/>
    <row r="5679" s="217" customFormat="1" x14ac:dyDescent="0.2"/>
    <row r="5680" s="217" customFormat="1" x14ac:dyDescent="0.2"/>
    <row r="5681" s="217" customFormat="1" x14ac:dyDescent="0.2"/>
    <row r="5682" s="217" customFormat="1" x14ac:dyDescent="0.2"/>
    <row r="5683" s="217" customFormat="1" x14ac:dyDescent="0.2"/>
    <row r="5684" s="217" customFormat="1" x14ac:dyDescent="0.2"/>
    <row r="5685" s="217" customFormat="1" x14ac:dyDescent="0.2"/>
    <row r="5686" s="217" customFormat="1" x14ac:dyDescent="0.2"/>
    <row r="5687" s="217" customFormat="1" x14ac:dyDescent="0.2"/>
    <row r="5688" s="217" customFormat="1" x14ac:dyDescent="0.2"/>
    <row r="5689" s="217" customFormat="1" x14ac:dyDescent="0.2"/>
    <row r="5690" s="217" customFormat="1" x14ac:dyDescent="0.2"/>
    <row r="5691" s="217" customFormat="1" x14ac:dyDescent="0.2"/>
    <row r="5692" s="217" customFormat="1" x14ac:dyDescent="0.2"/>
    <row r="5693" s="217" customFormat="1" x14ac:dyDescent="0.2"/>
    <row r="5694" s="217" customFormat="1" x14ac:dyDescent="0.2"/>
    <row r="5695" s="217" customFormat="1" x14ac:dyDescent="0.2"/>
    <row r="5696" s="217" customFormat="1" x14ac:dyDescent="0.2"/>
    <row r="5697" s="217" customFormat="1" x14ac:dyDescent="0.2"/>
    <row r="5698" s="217" customFormat="1" x14ac:dyDescent="0.2"/>
    <row r="5699" s="217" customFormat="1" x14ac:dyDescent="0.2"/>
    <row r="5700" s="217" customFormat="1" x14ac:dyDescent="0.2"/>
    <row r="5701" s="217" customFormat="1" x14ac:dyDescent="0.2"/>
    <row r="5702" s="217" customFormat="1" x14ac:dyDescent="0.2"/>
    <row r="5703" s="217" customFormat="1" x14ac:dyDescent="0.2"/>
    <row r="5704" s="217" customFormat="1" x14ac:dyDescent="0.2"/>
    <row r="5705" s="217" customFormat="1" x14ac:dyDescent="0.2"/>
    <row r="5706" s="217" customFormat="1" x14ac:dyDescent="0.2"/>
    <row r="5707" s="217" customFormat="1" x14ac:dyDescent="0.2"/>
    <row r="5708" s="217" customFormat="1" x14ac:dyDescent="0.2"/>
    <row r="5709" s="217" customFormat="1" x14ac:dyDescent="0.2"/>
    <row r="5710" s="217" customFormat="1" x14ac:dyDescent="0.2"/>
    <row r="5711" s="217" customFormat="1" x14ac:dyDescent="0.2"/>
    <row r="5712" s="217" customFormat="1" x14ac:dyDescent="0.2"/>
    <row r="5713" s="217" customFormat="1" x14ac:dyDescent="0.2"/>
    <row r="5714" s="217" customFormat="1" x14ac:dyDescent="0.2"/>
    <row r="5715" s="217" customFormat="1" x14ac:dyDescent="0.2"/>
    <row r="5716" s="217" customFormat="1" x14ac:dyDescent="0.2"/>
    <row r="5717" s="217" customFormat="1" x14ac:dyDescent="0.2"/>
    <row r="5718" s="217" customFormat="1" x14ac:dyDescent="0.2"/>
    <row r="5719" s="217" customFormat="1" x14ac:dyDescent="0.2"/>
    <row r="5720" s="217" customFormat="1" x14ac:dyDescent="0.2"/>
    <row r="5721" s="217" customFormat="1" x14ac:dyDescent="0.2"/>
    <row r="5722" s="217" customFormat="1" x14ac:dyDescent="0.2"/>
    <row r="5723" s="217" customFormat="1" x14ac:dyDescent="0.2"/>
    <row r="5724" s="217" customFormat="1" x14ac:dyDescent="0.2"/>
    <row r="5725" s="217" customFormat="1" x14ac:dyDescent="0.2"/>
    <row r="5726" s="217" customFormat="1" x14ac:dyDescent="0.2"/>
    <row r="5727" s="217" customFormat="1" x14ac:dyDescent="0.2"/>
    <row r="5728" s="217" customFormat="1" x14ac:dyDescent="0.2"/>
    <row r="5729" s="217" customFormat="1" x14ac:dyDescent="0.2"/>
    <row r="5730" s="217" customFormat="1" x14ac:dyDescent="0.2"/>
    <row r="5731" s="217" customFormat="1" x14ac:dyDescent="0.2"/>
    <row r="5732" s="217" customFormat="1" x14ac:dyDescent="0.2"/>
    <row r="5733" s="217" customFormat="1" x14ac:dyDescent="0.2"/>
    <row r="5734" s="217" customFormat="1" x14ac:dyDescent="0.2"/>
    <row r="5735" s="217" customFormat="1" x14ac:dyDescent="0.2"/>
    <row r="5736" s="217" customFormat="1" x14ac:dyDescent="0.2"/>
    <row r="5737" s="217" customFormat="1" x14ac:dyDescent="0.2"/>
    <row r="5738" s="217" customFormat="1" x14ac:dyDescent="0.2"/>
    <row r="5739" s="217" customFormat="1" x14ac:dyDescent="0.2"/>
    <row r="5740" s="217" customFormat="1" x14ac:dyDescent="0.2"/>
    <row r="5741" s="217" customFormat="1" x14ac:dyDescent="0.2"/>
    <row r="5742" s="217" customFormat="1" x14ac:dyDescent="0.2"/>
    <row r="5743" s="217" customFormat="1" x14ac:dyDescent="0.2"/>
    <row r="5744" s="217" customFormat="1" x14ac:dyDescent="0.2"/>
    <row r="5745" s="217" customFormat="1" x14ac:dyDescent="0.2"/>
    <row r="5746" s="217" customFormat="1" x14ac:dyDescent="0.2"/>
    <row r="5747" s="217" customFormat="1" x14ac:dyDescent="0.2"/>
    <row r="5748" s="217" customFormat="1" x14ac:dyDescent="0.2"/>
    <row r="5749" s="217" customFormat="1" x14ac:dyDescent="0.2"/>
    <row r="5750" s="217" customFormat="1" x14ac:dyDescent="0.2"/>
    <row r="5751" s="217" customFormat="1" x14ac:dyDescent="0.2"/>
    <row r="5752" s="217" customFormat="1" x14ac:dyDescent="0.2"/>
    <row r="5753" s="217" customFormat="1" x14ac:dyDescent="0.2"/>
    <row r="5754" s="217" customFormat="1" x14ac:dyDescent="0.2"/>
    <row r="5755" s="217" customFormat="1" x14ac:dyDescent="0.2"/>
    <row r="5756" s="217" customFormat="1" x14ac:dyDescent="0.2"/>
    <row r="5757" s="217" customFormat="1" x14ac:dyDescent="0.2"/>
    <row r="5758" s="217" customFormat="1" x14ac:dyDescent="0.2"/>
    <row r="5759" s="217" customFormat="1" x14ac:dyDescent="0.2"/>
    <row r="5760" s="217" customFormat="1" x14ac:dyDescent="0.2"/>
    <row r="5761" s="217" customFormat="1" x14ac:dyDescent="0.2"/>
    <row r="5762" s="217" customFormat="1" x14ac:dyDescent="0.2"/>
    <row r="5763" s="217" customFormat="1" x14ac:dyDescent="0.2"/>
    <row r="5764" s="217" customFormat="1" x14ac:dyDescent="0.2"/>
    <row r="5765" s="217" customFormat="1" x14ac:dyDescent="0.2"/>
    <row r="5766" s="217" customFormat="1" x14ac:dyDescent="0.2"/>
    <row r="5767" s="217" customFormat="1" x14ac:dyDescent="0.2"/>
    <row r="5768" s="217" customFormat="1" x14ac:dyDescent="0.2"/>
    <row r="5769" s="217" customFormat="1" x14ac:dyDescent="0.2"/>
    <row r="5770" s="217" customFormat="1" x14ac:dyDescent="0.2"/>
    <row r="5771" s="217" customFormat="1" x14ac:dyDescent="0.2"/>
    <row r="5772" s="217" customFormat="1" x14ac:dyDescent="0.2"/>
    <row r="5773" s="217" customFormat="1" x14ac:dyDescent="0.2"/>
    <row r="5774" s="217" customFormat="1" x14ac:dyDescent="0.2"/>
    <row r="5775" s="217" customFormat="1" x14ac:dyDescent="0.2"/>
    <row r="5776" s="217" customFormat="1" x14ac:dyDescent="0.2"/>
    <row r="5777" s="217" customFormat="1" x14ac:dyDescent="0.2"/>
    <row r="5778" s="217" customFormat="1" x14ac:dyDescent="0.2"/>
    <row r="5779" s="217" customFormat="1" x14ac:dyDescent="0.2"/>
    <row r="5780" s="217" customFormat="1" x14ac:dyDescent="0.2"/>
    <row r="5781" s="217" customFormat="1" x14ac:dyDescent="0.2"/>
    <row r="5782" s="217" customFormat="1" x14ac:dyDescent="0.2"/>
    <row r="5783" s="217" customFormat="1" x14ac:dyDescent="0.2"/>
    <row r="5784" s="217" customFormat="1" x14ac:dyDescent="0.2"/>
    <row r="5785" s="217" customFormat="1" x14ac:dyDescent="0.2"/>
    <row r="5786" s="217" customFormat="1" x14ac:dyDescent="0.2"/>
    <row r="5787" s="217" customFormat="1" x14ac:dyDescent="0.2"/>
    <row r="5788" s="217" customFormat="1" x14ac:dyDescent="0.2"/>
    <row r="5789" s="217" customFormat="1" x14ac:dyDescent="0.2"/>
    <row r="5790" s="217" customFormat="1" x14ac:dyDescent="0.2"/>
    <row r="5791" s="217" customFormat="1" x14ac:dyDescent="0.2"/>
    <row r="5792" s="217" customFormat="1" x14ac:dyDescent="0.2"/>
    <row r="5793" s="217" customFormat="1" x14ac:dyDescent="0.2"/>
    <row r="5794" s="217" customFormat="1" x14ac:dyDescent="0.2"/>
    <row r="5795" s="217" customFormat="1" x14ac:dyDescent="0.2"/>
    <row r="5796" s="217" customFormat="1" x14ac:dyDescent="0.2"/>
    <row r="5797" s="217" customFormat="1" x14ac:dyDescent="0.2"/>
    <row r="5798" s="217" customFormat="1" x14ac:dyDescent="0.2"/>
    <row r="5799" s="217" customFormat="1" x14ac:dyDescent="0.2"/>
    <row r="5800" s="217" customFormat="1" x14ac:dyDescent="0.2"/>
    <row r="5801" s="217" customFormat="1" x14ac:dyDescent="0.2"/>
    <row r="5802" s="217" customFormat="1" x14ac:dyDescent="0.2"/>
    <row r="5803" s="217" customFormat="1" x14ac:dyDescent="0.2"/>
    <row r="5804" s="217" customFormat="1" x14ac:dyDescent="0.2"/>
    <row r="5805" s="217" customFormat="1" x14ac:dyDescent="0.2"/>
    <row r="5806" s="217" customFormat="1" x14ac:dyDescent="0.2"/>
    <row r="5807" s="217" customFormat="1" x14ac:dyDescent="0.2"/>
    <row r="5808" s="217" customFormat="1" x14ac:dyDescent="0.2"/>
    <row r="5809" s="217" customFormat="1" x14ac:dyDescent="0.2"/>
    <row r="5810" s="217" customFormat="1" x14ac:dyDescent="0.2"/>
    <row r="5811" s="217" customFormat="1" x14ac:dyDescent="0.2"/>
    <row r="5812" s="217" customFormat="1" x14ac:dyDescent="0.2"/>
    <row r="5813" s="217" customFormat="1" x14ac:dyDescent="0.2"/>
    <row r="5814" s="217" customFormat="1" x14ac:dyDescent="0.2"/>
    <row r="5815" s="217" customFormat="1" x14ac:dyDescent="0.2"/>
    <row r="5816" s="217" customFormat="1" x14ac:dyDescent="0.2"/>
    <row r="5817" s="217" customFormat="1" x14ac:dyDescent="0.2"/>
    <row r="5818" s="217" customFormat="1" x14ac:dyDescent="0.2"/>
    <row r="5819" s="217" customFormat="1" x14ac:dyDescent="0.2"/>
    <row r="5820" s="217" customFormat="1" x14ac:dyDescent="0.2"/>
    <row r="5821" s="217" customFormat="1" x14ac:dyDescent="0.2"/>
    <row r="5822" s="217" customFormat="1" x14ac:dyDescent="0.2"/>
    <row r="5823" s="217" customFormat="1" x14ac:dyDescent="0.2"/>
    <row r="5824" s="217" customFormat="1" x14ac:dyDescent="0.2"/>
    <row r="5825" s="217" customFormat="1" x14ac:dyDescent="0.2"/>
    <row r="5826" s="217" customFormat="1" x14ac:dyDescent="0.2"/>
    <row r="5827" s="217" customFormat="1" x14ac:dyDescent="0.2"/>
    <row r="5828" s="217" customFormat="1" x14ac:dyDescent="0.2"/>
    <row r="5829" s="217" customFormat="1" x14ac:dyDescent="0.2"/>
    <row r="5830" s="217" customFormat="1" x14ac:dyDescent="0.2"/>
    <row r="5831" s="217" customFormat="1" x14ac:dyDescent="0.2"/>
    <row r="5832" s="217" customFormat="1" x14ac:dyDescent="0.2"/>
    <row r="5833" s="217" customFormat="1" x14ac:dyDescent="0.2"/>
    <row r="5834" s="217" customFormat="1" x14ac:dyDescent="0.2"/>
    <row r="5835" s="217" customFormat="1" x14ac:dyDescent="0.2"/>
    <row r="5836" s="217" customFormat="1" x14ac:dyDescent="0.2"/>
    <row r="5837" s="217" customFormat="1" x14ac:dyDescent="0.2"/>
    <row r="5838" s="217" customFormat="1" x14ac:dyDescent="0.2"/>
    <row r="5839" s="217" customFormat="1" x14ac:dyDescent="0.2"/>
    <row r="5840" s="217" customFormat="1" x14ac:dyDescent="0.2"/>
    <row r="5841" s="217" customFormat="1" x14ac:dyDescent="0.2"/>
    <row r="5842" s="217" customFormat="1" x14ac:dyDescent="0.2"/>
    <row r="5843" s="217" customFormat="1" x14ac:dyDescent="0.2"/>
    <row r="5844" s="217" customFormat="1" x14ac:dyDescent="0.2"/>
    <row r="5845" s="217" customFormat="1" x14ac:dyDescent="0.2"/>
    <row r="5846" s="217" customFormat="1" x14ac:dyDescent="0.2"/>
    <row r="5847" s="217" customFormat="1" x14ac:dyDescent="0.2"/>
    <row r="5848" s="217" customFormat="1" x14ac:dyDescent="0.2"/>
    <row r="5849" s="217" customFormat="1" x14ac:dyDescent="0.2"/>
    <row r="5850" s="217" customFormat="1" x14ac:dyDescent="0.2"/>
    <row r="5851" s="217" customFormat="1" x14ac:dyDescent="0.2"/>
    <row r="5852" s="217" customFormat="1" x14ac:dyDescent="0.2"/>
    <row r="5853" s="217" customFormat="1" x14ac:dyDescent="0.2"/>
    <row r="5854" s="217" customFormat="1" x14ac:dyDescent="0.2"/>
    <row r="5855" s="217" customFormat="1" x14ac:dyDescent="0.2"/>
    <row r="5856" s="217" customFormat="1" x14ac:dyDescent="0.2"/>
    <row r="5857" s="217" customFormat="1" x14ac:dyDescent="0.2"/>
    <row r="5858" s="217" customFormat="1" x14ac:dyDescent="0.2"/>
    <row r="5859" s="217" customFormat="1" x14ac:dyDescent="0.2"/>
    <row r="5860" s="217" customFormat="1" x14ac:dyDescent="0.2"/>
    <row r="5861" s="217" customFormat="1" x14ac:dyDescent="0.2"/>
    <row r="5862" s="217" customFormat="1" x14ac:dyDescent="0.2"/>
    <row r="5863" s="217" customFormat="1" x14ac:dyDescent="0.2"/>
    <row r="5864" s="217" customFormat="1" x14ac:dyDescent="0.2"/>
    <row r="5865" s="217" customFormat="1" x14ac:dyDescent="0.2"/>
    <row r="5866" s="217" customFormat="1" x14ac:dyDescent="0.2"/>
    <row r="5867" s="217" customFormat="1" x14ac:dyDescent="0.2"/>
    <row r="5868" s="217" customFormat="1" x14ac:dyDescent="0.2"/>
    <row r="5869" s="217" customFormat="1" x14ac:dyDescent="0.2"/>
    <row r="5870" s="217" customFormat="1" x14ac:dyDescent="0.2"/>
    <row r="5871" s="217" customFormat="1" x14ac:dyDescent="0.2"/>
    <row r="5872" s="217" customFormat="1" x14ac:dyDescent="0.2"/>
    <row r="5873" s="217" customFormat="1" x14ac:dyDescent="0.2"/>
    <row r="5874" s="217" customFormat="1" x14ac:dyDescent="0.2"/>
    <row r="5875" s="217" customFormat="1" x14ac:dyDescent="0.2"/>
    <row r="5876" s="217" customFormat="1" x14ac:dyDescent="0.2"/>
    <row r="5877" s="217" customFormat="1" x14ac:dyDescent="0.2"/>
    <row r="5878" s="217" customFormat="1" x14ac:dyDescent="0.2"/>
    <row r="5879" s="217" customFormat="1" x14ac:dyDescent="0.2"/>
    <row r="5880" s="217" customFormat="1" x14ac:dyDescent="0.2"/>
    <row r="5881" s="217" customFormat="1" x14ac:dyDescent="0.2"/>
    <row r="5882" s="217" customFormat="1" x14ac:dyDescent="0.2"/>
    <row r="5883" s="217" customFormat="1" x14ac:dyDescent="0.2"/>
    <row r="5884" s="217" customFormat="1" x14ac:dyDescent="0.2"/>
    <row r="5885" s="217" customFormat="1" x14ac:dyDescent="0.2"/>
    <row r="5886" s="217" customFormat="1" x14ac:dyDescent="0.2"/>
    <row r="5887" s="217" customFormat="1" x14ac:dyDescent="0.2"/>
    <row r="5888" s="217" customFormat="1" x14ac:dyDescent="0.2"/>
    <row r="5889" s="217" customFormat="1" x14ac:dyDescent="0.2"/>
    <row r="5890" s="217" customFormat="1" x14ac:dyDescent="0.2"/>
    <row r="5891" s="217" customFormat="1" x14ac:dyDescent="0.2"/>
    <row r="5892" s="217" customFormat="1" x14ac:dyDescent="0.2"/>
    <row r="5893" s="217" customFormat="1" x14ac:dyDescent="0.2"/>
    <row r="5894" s="217" customFormat="1" x14ac:dyDescent="0.2"/>
    <row r="5895" s="217" customFormat="1" x14ac:dyDescent="0.2"/>
    <row r="5896" s="217" customFormat="1" x14ac:dyDescent="0.2"/>
    <row r="5897" s="217" customFormat="1" x14ac:dyDescent="0.2"/>
    <row r="5898" s="217" customFormat="1" x14ac:dyDescent="0.2"/>
    <row r="5899" s="217" customFormat="1" x14ac:dyDescent="0.2"/>
    <row r="5900" s="217" customFormat="1" x14ac:dyDescent="0.2"/>
    <row r="5901" s="217" customFormat="1" x14ac:dyDescent="0.2"/>
    <row r="5902" s="217" customFormat="1" x14ac:dyDescent="0.2"/>
    <row r="5903" s="217" customFormat="1" x14ac:dyDescent="0.2"/>
    <row r="5904" s="217" customFormat="1" x14ac:dyDescent="0.2"/>
    <row r="5905" s="217" customFormat="1" x14ac:dyDescent="0.2"/>
    <row r="5906" s="217" customFormat="1" x14ac:dyDescent="0.2"/>
    <row r="5907" s="217" customFormat="1" x14ac:dyDescent="0.2"/>
    <row r="5908" s="217" customFormat="1" x14ac:dyDescent="0.2"/>
    <row r="5909" s="217" customFormat="1" x14ac:dyDescent="0.2"/>
    <row r="5910" s="217" customFormat="1" x14ac:dyDescent="0.2"/>
    <row r="5911" s="217" customFormat="1" x14ac:dyDescent="0.2"/>
    <row r="5912" s="217" customFormat="1" x14ac:dyDescent="0.2"/>
    <row r="5913" s="217" customFormat="1" x14ac:dyDescent="0.2"/>
    <row r="5914" s="217" customFormat="1" x14ac:dyDescent="0.2"/>
    <row r="5915" s="217" customFormat="1" x14ac:dyDescent="0.2"/>
    <row r="5916" s="217" customFormat="1" x14ac:dyDescent="0.2"/>
    <row r="5917" s="217" customFormat="1" x14ac:dyDescent="0.2"/>
    <row r="5918" s="217" customFormat="1" x14ac:dyDescent="0.2"/>
    <row r="5919" s="217" customFormat="1" x14ac:dyDescent="0.2"/>
    <row r="5920" s="217" customFormat="1" x14ac:dyDescent="0.2"/>
    <row r="5921" s="217" customFormat="1" x14ac:dyDescent="0.2"/>
    <row r="5922" s="217" customFormat="1" x14ac:dyDescent="0.2"/>
    <row r="5923" s="217" customFormat="1" x14ac:dyDescent="0.2"/>
    <row r="5924" s="217" customFormat="1" x14ac:dyDescent="0.2"/>
    <row r="5925" s="217" customFormat="1" x14ac:dyDescent="0.2"/>
    <row r="5926" s="217" customFormat="1" x14ac:dyDescent="0.2"/>
    <row r="5927" s="217" customFormat="1" x14ac:dyDescent="0.2"/>
    <row r="5928" s="217" customFormat="1" x14ac:dyDescent="0.2"/>
    <row r="5929" s="217" customFormat="1" x14ac:dyDescent="0.2"/>
    <row r="5930" s="217" customFormat="1" x14ac:dyDescent="0.2"/>
    <row r="5931" s="217" customFormat="1" x14ac:dyDescent="0.2"/>
    <row r="5932" s="217" customFormat="1" x14ac:dyDescent="0.2"/>
    <row r="5933" s="217" customFormat="1" x14ac:dyDescent="0.2"/>
    <row r="5934" s="217" customFormat="1" x14ac:dyDescent="0.2"/>
    <row r="5935" s="217" customFormat="1" x14ac:dyDescent="0.2"/>
    <row r="5936" s="217" customFormat="1" x14ac:dyDescent="0.2"/>
    <row r="5937" s="217" customFormat="1" x14ac:dyDescent="0.2"/>
    <row r="5938" s="217" customFormat="1" x14ac:dyDescent="0.2"/>
    <row r="5939" s="217" customFormat="1" x14ac:dyDescent="0.2"/>
    <row r="5940" s="217" customFormat="1" x14ac:dyDescent="0.2"/>
    <row r="5941" s="217" customFormat="1" x14ac:dyDescent="0.2"/>
    <row r="5942" s="217" customFormat="1" x14ac:dyDescent="0.2"/>
    <row r="5943" s="217" customFormat="1" x14ac:dyDescent="0.2"/>
    <row r="5944" s="217" customFormat="1" x14ac:dyDescent="0.2"/>
    <row r="5945" s="217" customFormat="1" x14ac:dyDescent="0.2"/>
    <row r="5946" s="217" customFormat="1" x14ac:dyDescent="0.2"/>
    <row r="5947" s="217" customFormat="1" x14ac:dyDescent="0.2"/>
    <row r="5948" s="217" customFormat="1" x14ac:dyDescent="0.2"/>
    <row r="5949" s="217" customFormat="1" x14ac:dyDescent="0.2"/>
    <row r="5950" s="217" customFormat="1" x14ac:dyDescent="0.2"/>
    <row r="5951" s="217" customFormat="1" x14ac:dyDescent="0.2"/>
    <row r="5952" s="217" customFormat="1" x14ac:dyDescent="0.2"/>
    <row r="5953" s="217" customFormat="1" x14ac:dyDescent="0.2"/>
    <row r="5954" s="217" customFormat="1" x14ac:dyDescent="0.2"/>
    <row r="5955" s="217" customFormat="1" x14ac:dyDescent="0.2"/>
    <row r="5956" s="217" customFormat="1" x14ac:dyDescent="0.2"/>
    <row r="5957" s="217" customFormat="1" x14ac:dyDescent="0.2"/>
    <row r="5958" s="217" customFormat="1" x14ac:dyDescent="0.2"/>
    <row r="5959" s="217" customFormat="1" x14ac:dyDescent="0.2"/>
    <row r="5960" s="217" customFormat="1" x14ac:dyDescent="0.2"/>
    <row r="5961" s="217" customFormat="1" x14ac:dyDescent="0.2"/>
    <row r="5962" s="217" customFormat="1" x14ac:dyDescent="0.2"/>
    <row r="5963" s="217" customFormat="1" x14ac:dyDescent="0.2"/>
    <row r="5964" s="217" customFormat="1" x14ac:dyDescent="0.2"/>
    <row r="5965" s="217" customFormat="1" x14ac:dyDescent="0.2"/>
    <row r="5966" s="217" customFormat="1" x14ac:dyDescent="0.2"/>
    <row r="5967" s="217" customFormat="1" x14ac:dyDescent="0.2"/>
    <row r="5968" s="217" customFormat="1" x14ac:dyDescent="0.2"/>
    <row r="5969" s="217" customFormat="1" x14ac:dyDescent="0.2"/>
    <row r="5970" s="217" customFormat="1" x14ac:dyDescent="0.2"/>
    <row r="5971" s="217" customFormat="1" x14ac:dyDescent="0.2"/>
    <row r="5972" s="217" customFormat="1" x14ac:dyDescent="0.2"/>
    <row r="5973" s="217" customFormat="1" x14ac:dyDescent="0.2"/>
    <row r="5974" s="217" customFormat="1" x14ac:dyDescent="0.2"/>
    <row r="5975" s="217" customFormat="1" x14ac:dyDescent="0.2"/>
    <row r="5976" s="217" customFormat="1" x14ac:dyDescent="0.2"/>
    <row r="5977" s="217" customFormat="1" x14ac:dyDescent="0.2"/>
    <row r="5978" s="217" customFormat="1" x14ac:dyDescent="0.2"/>
    <row r="5979" s="217" customFormat="1" x14ac:dyDescent="0.2"/>
    <row r="5980" s="217" customFormat="1" x14ac:dyDescent="0.2"/>
    <row r="5981" s="217" customFormat="1" x14ac:dyDescent="0.2"/>
    <row r="5982" s="217" customFormat="1" x14ac:dyDescent="0.2"/>
    <row r="5983" s="217" customFormat="1" x14ac:dyDescent="0.2"/>
    <row r="5984" s="217" customFormat="1" x14ac:dyDescent="0.2"/>
    <row r="5985" s="217" customFormat="1" x14ac:dyDescent="0.2"/>
    <row r="5986" s="217" customFormat="1" x14ac:dyDescent="0.2"/>
    <row r="5987" s="217" customFormat="1" x14ac:dyDescent="0.2"/>
    <row r="5988" s="217" customFormat="1" x14ac:dyDescent="0.2"/>
    <row r="5989" s="217" customFormat="1" x14ac:dyDescent="0.2"/>
    <row r="5990" s="217" customFormat="1" x14ac:dyDescent="0.2"/>
    <row r="5991" s="217" customFormat="1" x14ac:dyDescent="0.2"/>
    <row r="5992" s="217" customFormat="1" x14ac:dyDescent="0.2"/>
    <row r="5993" s="217" customFormat="1" x14ac:dyDescent="0.2"/>
    <row r="5994" s="217" customFormat="1" x14ac:dyDescent="0.2"/>
    <row r="5995" s="217" customFormat="1" x14ac:dyDescent="0.2"/>
    <row r="5996" s="217" customFormat="1" x14ac:dyDescent="0.2"/>
    <row r="5997" s="217" customFormat="1" x14ac:dyDescent="0.2"/>
    <row r="5998" s="217" customFormat="1" x14ac:dyDescent="0.2"/>
    <row r="5999" s="217" customFormat="1" x14ac:dyDescent="0.2"/>
    <row r="6000" s="217" customFormat="1" x14ac:dyDescent="0.2"/>
    <row r="6001" s="217" customFormat="1" x14ac:dyDescent="0.2"/>
    <row r="6002" s="217" customFormat="1" x14ac:dyDescent="0.2"/>
    <row r="6003" s="217" customFormat="1" x14ac:dyDescent="0.2"/>
    <row r="6004" s="217" customFormat="1" x14ac:dyDescent="0.2"/>
    <row r="6005" s="217" customFormat="1" x14ac:dyDescent="0.2"/>
    <row r="6006" s="217" customFormat="1" x14ac:dyDescent="0.2"/>
    <row r="6007" s="217" customFormat="1" x14ac:dyDescent="0.2"/>
    <row r="6008" s="217" customFormat="1" x14ac:dyDescent="0.2"/>
    <row r="6009" s="217" customFormat="1" x14ac:dyDescent="0.2"/>
    <row r="6010" s="217" customFormat="1" x14ac:dyDescent="0.2"/>
    <row r="6011" s="217" customFormat="1" x14ac:dyDescent="0.2"/>
    <row r="6012" s="217" customFormat="1" x14ac:dyDescent="0.2"/>
    <row r="6013" s="217" customFormat="1" x14ac:dyDescent="0.2"/>
    <row r="6014" s="217" customFormat="1" x14ac:dyDescent="0.2"/>
    <row r="6015" s="217" customFormat="1" x14ac:dyDescent="0.2"/>
    <row r="6016" s="217" customFormat="1" x14ac:dyDescent="0.2"/>
    <row r="6017" s="217" customFormat="1" x14ac:dyDescent="0.2"/>
    <row r="6018" s="217" customFormat="1" x14ac:dyDescent="0.2"/>
    <row r="6019" s="217" customFormat="1" x14ac:dyDescent="0.2"/>
    <row r="6020" s="217" customFormat="1" x14ac:dyDescent="0.2"/>
    <row r="6021" s="217" customFormat="1" x14ac:dyDescent="0.2"/>
    <row r="6022" s="217" customFormat="1" x14ac:dyDescent="0.2"/>
    <row r="6023" s="217" customFormat="1" x14ac:dyDescent="0.2"/>
    <row r="6024" s="217" customFormat="1" x14ac:dyDescent="0.2"/>
    <row r="6025" s="217" customFormat="1" x14ac:dyDescent="0.2"/>
    <row r="6026" s="217" customFormat="1" x14ac:dyDescent="0.2"/>
    <row r="6027" s="217" customFormat="1" x14ac:dyDescent="0.2"/>
    <row r="6028" s="217" customFormat="1" x14ac:dyDescent="0.2"/>
    <row r="6029" s="217" customFormat="1" x14ac:dyDescent="0.2"/>
    <row r="6030" s="217" customFormat="1" x14ac:dyDescent="0.2"/>
    <row r="6031" s="217" customFormat="1" x14ac:dyDescent="0.2"/>
    <row r="6032" s="217" customFormat="1" x14ac:dyDescent="0.2"/>
    <row r="6033" s="217" customFormat="1" x14ac:dyDescent="0.2"/>
    <row r="6034" s="217" customFormat="1" x14ac:dyDescent="0.2"/>
    <row r="6035" s="217" customFormat="1" x14ac:dyDescent="0.2"/>
    <row r="6036" s="217" customFormat="1" x14ac:dyDescent="0.2"/>
    <row r="6037" s="217" customFormat="1" x14ac:dyDescent="0.2"/>
    <row r="6038" s="217" customFormat="1" x14ac:dyDescent="0.2"/>
    <row r="6039" s="217" customFormat="1" x14ac:dyDescent="0.2"/>
    <row r="6040" s="217" customFormat="1" x14ac:dyDescent="0.2"/>
    <row r="6041" s="217" customFormat="1" x14ac:dyDescent="0.2"/>
    <row r="6042" s="217" customFormat="1" x14ac:dyDescent="0.2"/>
    <row r="6043" s="217" customFormat="1" x14ac:dyDescent="0.2"/>
    <row r="6044" s="217" customFormat="1" x14ac:dyDescent="0.2"/>
    <row r="6045" s="217" customFormat="1" x14ac:dyDescent="0.2"/>
    <row r="6046" s="217" customFormat="1" x14ac:dyDescent="0.2"/>
    <row r="6047" s="217" customFormat="1" x14ac:dyDescent="0.2"/>
    <row r="6048" s="217" customFormat="1" x14ac:dyDescent="0.2"/>
    <row r="6049" s="217" customFormat="1" x14ac:dyDescent="0.2"/>
    <row r="6050" s="217" customFormat="1" x14ac:dyDescent="0.2"/>
    <row r="6051" s="217" customFormat="1" x14ac:dyDescent="0.2"/>
    <row r="6052" s="217" customFormat="1" x14ac:dyDescent="0.2"/>
    <row r="6053" s="217" customFormat="1" x14ac:dyDescent="0.2"/>
    <row r="6054" s="217" customFormat="1" x14ac:dyDescent="0.2"/>
    <row r="6055" s="217" customFormat="1" x14ac:dyDescent="0.2"/>
    <row r="6056" s="217" customFormat="1" x14ac:dyDescent="0.2"/>
    <row r="6057" s="217" customFormat="1" x14ac:dyDescent="0.2"/>
    <row r="6058" s="217" customFormat="1" x14ac:dyDescent="0.2"/>
    <row r="6059" s="217" customFormat="1" x14ac:dyDescent="0.2"/>
    <row r="6060" s="217" customFormat="1" x14ac:dyDescent="0.2"/>
    <row r="6061" s="217" customFormat="1" x14ac:dyDescent="0.2"/>
    <row r="6062" s="217" customFormat="1" x14ac:dyDescent="0.2"/>
    <row r="6063" s="217" customFormat="1" x14ac:dyDescent="0.2"/>
    <row r="6064" s="217" customFormat="1" x14ac:dyDescent="0.2"/>
    <row r="6065" s="217" customFormat="1" x14ac:dyDescent="0.2"/>
    <row r="6066" s="217" customFormat="1" x14ac:dyDescent="0.2"/>
    <row r="6067" s="217" customFormat="1" x14ac:dyDescent="0.2"/>
    <row r="6068" s="217" customFormat="1" x14ac:dyDescent="0.2"/>
    <row r="6069" s="217" customFormat="1" x14ac:dyDescent="0.2"/>
    <row r="6070" s="217" customFormat="1" x14ac:dyDescent="0.2"/>
    <row r="6071" s="217" customFormat="1" x14ac:dyDescent="0.2"/>
    <row r="6072" s="217" customFormat="1" x14ac:dyDescent="0.2"/>
    <row r="6073" s="217" customFormat="1" x14ac:dyDescent="0.2"/>
    <row r="6074" s="217" customFormat="1" x14ac:dyDescent="0.2"/>
    <row r="6075" s="217" customFormat="1" x14ac:dyDescent="0.2"/>
    <row r="6076" s="217" customFormat="1" x14ac:dyDescent="0.2"/>
    <row r="6077" s="217" customFormat="1" x14ac:dyDescent="0.2"/>
    <row r="6078" s="217" customFormat="1" x14ac:dyDescent="0.2"/>
    <row r="6079" s="217" customFormat="1" x14ac:dyDescent="0.2"/>
    <row r="6080" s="217" customFormat="1" x14ac:dyDescent="0.2"/>
    <row r="6081" s="217" customFormat="1" x14ac:dyDescent="0.2"/>
    <row r="6082" s="217" customFormat="1" x14ac:dyDescent="0.2"/>
    <row r="6083" s="217" customFormat="1" x14ac:dyDescent="0.2"/>
    <row r="6084" s="217" customFormat="1" x14ac:dyDescent="0.2"/>
    <row r="6085" s="217" customFormat="1" x14ac:dyDescent="0.2"/>
    <row r="6086" s="217" customFormat="1" x14ac:dyDescent="0.2"/>
    <row r="6087" s="217" customFormat="1" x14ac:dyDescent="0.2"/>
    <row r="6088" s="217" customFormat="1" x14ac:dyDescent="0.2"/>
    <row r="6089" s="217" customFormat="1" x14ac:dyDescent="0.2"/>
    <row r="6090" s="217" customFormat="1" x14ac:dyDescent="0.2"/>
    <row r="6091" s="217" customFormat="1" x14ac:dyDescent="0.2"/>
    <row r="6092" s="217" customFormat="1" x14ac:dyDescent="0.2"/>
    <row r="6093" s="217" customFormat="1" x14ac:dyDescent="0.2"/>
    <row r="6094" s="217" customFormat="1" x14ac:dyDescent="0.2"/>
    <row r="6095" s="217" customFormat="1" x14ac:dyDescent="0.2"/>
    <row r="6096" s="217" customFormat="1" x14ac:dyDescent="0.2"/>
    <row r="6097" s="217" customFormat="1" x14ac:dyDescent="0.2"/>
    <row r="6098" s="217" customFormat="1" x14ac:dyDescent="0.2"/>
    <row r="6099" s="217" customFormat="1" x14ac:dyDescent="0.2"/>
    <row r="6100" s="217" customFormat="1" x14ac:dyDescent="0.2"/>
    <row r="6101" s="217" customFormat="1" x14ac:dyDescent="0.2"/>
    <row r="6102" s="217" customFormat="1" x14ac:dyDescent="0.2"/>
    <row r="6103" s="217" customFormat="1" x14ac:dyDescent="0.2"/>
    <row r="6104" s="217" customFormat="1" x14ac:dyDescent="0.2"/>
    <row r="6105" s="217" customFormat="1" x14ac:dyDescent="0.2"/>
    <row r="6106" s="217" customFormat="1" x14ac:dyDescent="0.2"/>
    <row r="6107" s="217" customFormat="1" x14ac:dyDescent="0.2"/>
    <row r="6108" s="217" customFormat="1" x14ac:dyDescent="0.2"/>
    <row r="6109" s="217" customFormat="1" x14ac:dyDescent="0.2"/>
    <row r="6110" s="217" customFormat="1" x14ac:dyDescent="0.2"/>
    <row r="6111" s="217" customFormat="1" x14ac:dyDescent="0.2"/>
    <row r="6112" s="217" customFormat="1" x14ac:dyDescent="0.2"/>
    <row r="6113" s="217" customFormat="1" x14ac:dyDescent="0.2"/>
    <row r="6114" s="217" customFormat="1" x14ac:dyDescent="0.2"/>
    <row r="6115" s="217" customFormat="1" x14ac:dyDescent="0.2"/>
    <row r="6116" s="217" customFormat="1" x14ac:dyDescent="0.2"/>
    <row r="6117" s="217" customFormat="1" x14ac:dyDescent="0.2"/>
    <row r="6118" s="217" customFormat="1" x14ac:dyDescent="0.2"/>
    <row r="6119" s="217" customFormat="1" x14ac:dyDescent="0.2"/>
    <row r="6120" s="217" customFormat="1" x14ac:dyDescent="0.2"/>
    <row r="6121" s="217" customFormat="1" x14ac:dyDescent="0.2"/>
    <row r="6122" s="217" customFormat="1" x14ac:dyDescent="0.2"/>
    <row r="6123" s="217" customFormat="1" x14ac:dyDescent="0.2"/>
    <row r="6124" s="217" customFormat="1" x14ac:dyDescent="0.2"/>
    <row r="6125" s="217" customFormat="1" x14ac:dyDescent="0.2"/>
    <row r="6126" s="217" customFormat="1" x14ac:dyDescent="0.2"/>
    <row r="6127" s="217" customFormat="1" x14ac:dyDescent="0.2"/>
    <row r="6128" s="217" customFormat="1" x14ac:dyDescent="0.2"/>
    <row r="6129" s="217" customFormat="1" x14ac:dyDescent="0.2"/>
    <row r="6130" s="217" customFormat="1" x14ac:dyDescent="0.2"/>
    <row r="6131" s="217" customFormat="1" x14ac:dyDescent="0.2"/>
    <row r="6132" s="217" customFormat="1" x14ac:dyDescent="0.2"/>
    <row r="6133" s="217" customFormat="1" x14ac:dyDescent="0.2"/>
    <row r="6134" s="217" customFormat="1" x14ac:dyDescent="0.2"/>
    <row r="6135" s="217" customFormat="1" x14ac:dyDescent="0.2"/>
    <row r="6136" s="217" customFormat="1" x14ac:dyDescent="0.2"/>
    <row r="6137" s="217" customFormat="1" x14ac:dyDescent="0.2"/>
    <row r="6138" s="217" customFormat="1" x14ac:dyDescent="0.2"/>
    <row r="6139" s="217" customFormat="1" x14ac:dyDescent="0.2"/>
    <row r="6140" s="217" customFormat="1" x14ac:dyDescent="0.2"/>
    <row r="6141" s="217" customFormat="1" x14ac:dyDescent="0.2"/>
    <row r="6142" s="217" customFormat="1" x14ac:dyDescent="0.2"/>
    <row r="6143" s="217" customFormat="1" x14ac:dyDescent="0.2"/>
    <row r="6144" s="217" customFormat="1" x14ac:dyDescent="0.2"/>
    <row r="6145" s="217" customFormat="1" x14ac:dyDescent="0.2"/>
    <row r="6146" s="217" customFormat="1" x14ac:dyDescent="0.2"/>
    <row r="6147" s="217" customFormat="1" x14ac:dyDescent="0.2"/>
    <row r="6148" s="217" customFormat="1" x14ac:dyDescent="0.2"/>
    <row r="6149" s="217" customFormat="1" x14ac:dyDescent="0.2"/>
    <row r="6150" s="217" customFormat="1" x14ac:dyDescent="0.2"/>
    <row r="6151" s="217" customFormat="1" x14ac:dyDescent="0.2"/>
    <row r="6152" s="217" customFormat="1" x14ac:dyDescent="0.2"/>
    <row r="6153" s="217" customFormat="1" x14ac:dyDescent="0.2"/>
    <row r="6154" s="217" customFormat="1" x14ac:dyDescent="0.2"/>
    <row r="6155" s="217" customFormat="1" x14ac:dyDescent="0.2"/>
    <row r="6156" s="217" customFormat="1" x14ac:dyDescent="0.2"/>
    <row r="6157" s="217" customFormat="1" x14ac:dyDescent="0.2"/>
    <row r="6158" s="217" customFormat="1" x14ac:dyDescent="0.2"/>
    <row r="6159" s="217" customFormat="1" x14ac:dyDescent="0.2"/>
    <row r="6160" s="217" customFormat="1" x14ac:dyDescent="0.2"/>
    <row r="6161" s="217" customFormat="1" x14ac:dyDescent="0.2"/>
    <row r="6162" s="217" customFormat="1" x14ac:dyDescent="0.2"/>
    <row r="6163" s="217" customFormat="1" x14ac:dyDescent="0.2"/>
    <row r="6164" s="217" customFormat="1" x14ac:dyDescent="0.2"/>
    <row r="6165" s="217" customFormat="1" x14ac:dyDescent="0.2"/>
    <row r="6166" s="217" customFormat="1" x14ac:dyDescent="0.2"/>
    <row r="6167" s="217" customFormat="1" x14ac:dyDescent="0.2"/>
    <row r="6168" s="217" customFormat="1" x14ac:dyDescent="0.2"/>
    <row r="6169" s="217" customFormat="1" x14ac:dyDescent="0.2"/>
    <row r="6170" s="217" customFormat="1" x14ac:dyDescent="0.2"/>
    <row r="6171" s="217" customFormat="1" x14ac:dyDescent="0.2"/>
    <row r="6172" s="217" customFormat="1" x14ac:dyDescent="0.2"/>
    <row r="6173" s="217" customFormat="1" x14ac:dyDescent="0.2"/>
    <row r="6174" s="217" customFormat="1" x14ac:dyDescent="0.2"/>
    <row r="6175" s="217" customFormat="1" x14ac:dyDescent="0.2"/>
    <row r="6176" s="217" customFormat="1" x14ac:dyDescent="0.2"/>
    <row r="6177" s="217" customFormat="1" x14ac:dyDescent="0.2"/>
    <row r="6178" s="217" customFormat="1" x14ac:dyDescent="0.2"/>
    <row r="6179" s="217" customFormat="1" x14ac:dyDescent="0.2"/>
    <row r="6180" s="217" customFormat="1" x14ac:dyDescent="0.2"/>
    <row r="6181" s="217" customFormat="1" x14ac:dyDescent="0.2"/>
    <row r="6182" s="217" customFormat="1" x14ac:dyDescent="0.2"/>
    <row r="6183" s="217" customFormat="1" x14ac:dyDescent="0.2"/>
    <row r="6184" s="217" customFormat="1" x14ac:dyDescent="0.2"/>
    <row r="6185" s="217" customFormat="1" x14ac:dyDescent="0.2"/>
    <row r="6186" s="217" customFormat="1" x14ac:dyDescent="0.2"/>
    <row r="6187" s="217" customFormat="1" x14ac:dyDescent="0.2"/>
    <row r="6188" s="217" customFormat="1" x14ac:dyDescent="0.2"/>
    <row r="6189" s="217" customFormat="1" x14ac:dyDescent="0.2"/>
    <row r="6190" s="217" customFormat="1" x14ac:dyDescent="0.2"/>
    <row r="6191" s="217" customFormat="1" x14ac:dyDescent="0.2"/>
    <row r="6192" s="217" customFormat="1" x14ac:dyDescent="0.2"/>
    <row r="6193" s="217" customFormat="1" x14ac:dyDescent="0.2"/>
    <row r="6194" s="217" customFormat="1" x14ac:dyDescent="0.2"/>
    <row r="6195" s="217" customFormat="1" x14ac:dyDescent="0.2"/>
    <row r="6196" s="217" customFormat="1" x14ac:dyDescent="0.2"/>
    <row r="6197" s="217" customFormat="1" x14ac:dyDescent="0.2"/>
    <row r="6198" s="217" customFormat="1" x14ac:dyDescent="0.2"/>
    <row r="6199" s="217" customFormat="1" x14ac:dyDescent="0.2"/>
    <row r="6200" s="217" customFormat="1" x14ac:dyDescent="0.2"/>
    <row r="6201" s="217" customFormat="1" x14ac:dyDescent="0.2"/>
    <row r="6202" s="217" customFormat="1" x14ac:dyDescent="0.2"/>
    <row r="6203" s="217" customFormat="1" x14ac:dyDescent="0.2"/>
    <row r="6204" s="217" customFormat="1" x14ac:dyDescent="0.2"/>
    <row r="6205" s="217" customFormat="1" x14ac:dyDescent="0.2"/>
    <row r="6206" s="217" customFormat="1" x14ac:dyDescent="0.2"/>
    <row r="6207" s="217" customFormat="1" x14ac:dyDescent="0.2"/>
    <row r="6208" s="217" customFormat="1" x14ac:dyDescent="0.2"/>
    <row r="6209" s="217" customFormat="1" x14ac:dyDescent="0.2"/>
    <row r="6210" s="217" customFormat="1" x14ac:dyDescent="0.2"/>
    <row r="6211" s="217" customFormat="1" x14ac:dyDescent="0.2"/>
    <row r="6212" s="217" customFormat="1" x14ac:dyDescent="0.2"/>
    <row r="6213" s="217" customFormat="1" x14ac:dyDescent="0.2"/>
    <row r="6214" s="217" customFormat="1" x14ac:dyDescent="0.2"/>
    <row r="6215" s="217" customFormat="1" x14ac:dyDescent="0.2"/>
    <row r="6216" s="217" customFormat="1" x14ac:dyDescent="0.2"/>
    <row r="6217" s="217" customFormat="1" x14ac:dyDescent="0.2"/>
    <row r="6218" s="217" customFormat="1" x14ac:dyDescent="0.2"/>
    <row r="6219" s="217" customFormat="1" x14ac:dyDescent="0.2"/>
    <row r="6220" s="217" customFormat="1" x14ac:dyDescent="0.2"/>
    <row r="6221" s="217" customFormat="1" x14ac:dyDescent="0.2"/>
    <row r="6222" s="217" customFormat="1" x14ac:dyDescent="0.2"/>
    <row r="6223" s="217" customFormat="1" x14ac:dyDescent="0.2"/>
    <row r="6224" s="217" customFormat="1" x14ac:dyDescent="0.2"/>
    <row r="6225" s="217" customFormat="1" x14ac:dyDescent="0.2"/>
    <row r="6226" s="217" customFormat="1" x14ac:dyDescent="0.2"/>
    <row r="6227" s="217" customFormat="1" x14ac:dyDescent="0.2"/>
    <row r="6228" s="217" customFormat="1" x14ac:dyDescent="0.2"/>
    <row r="6229" s="217" customFormat="1" x14ac:dyDescent="0.2"/>
    <row r="6230" s="217" customFormat="1" x14ac:dyDescent="0.2"/>
    <row r="6231" s="217" customFormat="1" x14ac:dyDescent="0.2"/>
    <row r="6232" s="217" customFormat="1" x14ac:dyDescent="0.2"/>
    <row r="6233" s="217" customFormat="1" x14ac:dyDescent="0.2"/>
    <row r="6234" s="217" customFormat="1" x14ac:dyDescent="0.2"/>
    <row r="6235" s="217" customFormat="1" x14ac:dyDescent="0.2"/>
    <row r="6236" s="217" customFormat="1" x14ac:dyDescent="0.2"/>
    <row r="6237" s="217" customFormat="1" x14ac:dyDescent="0.2"/>
    <row r="6238" s="217" customFormat="1" x14ac:dyDescent="0.2"/>
    <row r="6239" s="217" customFormat="1" x14ac:dyDescent="0.2"/>
    <row r="6240" s="217" customFormat="1" x14ac:dyDescent="0.2"/>
    <row r="6241" s="217" customFormat="1" x14ac:dyDescent="0.2"/>
    <row r="6242" s="217" customFormat="1" x14ac:dyDescent="0.2"/>
    <row r="6243" s="217" customFormat="1" x14ac:dyDescent="0.2"/>
    <row r="6244" s="217" customFormat="1" x14ac:dyDescent="0.2"/>
    <row r="6245" s="217" customFormat="1" x14ac:dyDescent="0.2"/>
    <row r="6246" s="217" customFormat="1" x14ac:dyDescent="0.2"/>
    <row r="6247" s="217" customFormat="1" x14ac:dyDescent="0.2"/>
    <row r="6248" s="217" customFormat="1" x14ac:dyDescent="0.2"/>
    <row r="6249" s="217" customFormat="1" x14ac:dyDescent="0.2"/>
    <row r="6250" s="217" customFormat="1" x14ac:dyDescent="0.2"/>
    <row r="6251" s="217" customFormat="1" x14ac:dyDescent="0.2"/>
    <row r="6252" s="217" customFormat="1" x14ac:dyDescent="0.2"/>
    <row r="6253" s="217" customFormat="1" x14ac:dyDescent="0.2"/>
    <row r="6254" s="217" customFormat="1" x14ac:dyDescent="0.2"/>
    <row r="6255" s="217" customFormat="1" x14ac:dyDescent="0.2"/>
    <row r="6256" s="217" customFormat="1" x14ac:dyDescent="0.2"/>
    <row r="6257" s="217" customFormat="1" x14ac:dyDescent="0.2"/>
    <row r="6258" s="217" customFormat="1" x14ac:dyDescent="0.2"/>
    <row r="6259" s="217" customFormat="1" x14ac:dyDescent="0.2"/>
    <row r="6260" s="217" customFormat="1" x14ac:dyDescent="0.2"/>
    <row r="6261" s="217" customFormat="1" x14ac:dyDescent="0.2"/>
    <row r="6262" s="217" customFormat="1" x14ac:dyDescent="0.2"/>
    <row r="6263" s="217" customFormat="1" x14ac:dyDescent="0.2"/>
    <row r="6264" s="217" customFormat="1" x14ac:dyDescent="0.2"/>
    <row r="6265" s="217" customFormat="1" x14ac:dyDescent="0.2"/>
    <row r="6266" s="217" customFormat="1" x14ac:dyDescent="0.2"/>
    <row r="6267" s="217" customFormat="1" x14ac:dyDescent="0.2"/>
    <row r="6268" s="217" customFormat="1" x14ac:dyDescent="0.2"/>
    <row r="6269" s="217" customFormat="1" x14ac:dyDescent="0.2"/>
    <row r="6270" s="217" customFormat="1" x14ac:dyDescent="0.2"/>
    <row r="6271" s="217" customFormat="1" x14ac:dyDescent="0.2"/>
    <row r="6272" s="217" customFormat="1" x14ac:dyDescent="0.2"/>
    <row r="6273" s="217" customFormat="1" x14ac:dyDescent="0.2"/>
    <row r="6274" s="217" customFormat="1" x14ac:dyDescent="0.2"/>
    <row r="6275" s="217" customFormat="1" x14ac:dyDescent="0.2"/>
    <row r="6276" s="217" customFormat="1" x14ac:dyDescent="0.2"/>
    <row r="6277" s="217" customFormat="1" x14ac:dyDescent="0.2"/>
    <row r="6278" s="217" customFormat="1" x14ac:dyDescent="0.2"/>
    <row r="6279" s="217" customFormat="1" x14ac:dyDescent="0.2"/>
    <row r="6280" s="217" customFormat="1" x14ac:dyDescent="0.2"/>
    <row r="6281" s="217" customFormat="1" x14ac:dyDescent="0.2"/>
    <row r="6282" s="217" customFormat="1" x14ac:dyDescent="0.2"/>
    <row r="6283" s="217" customFormat="1" x14ac:dyDescent="0.2"/>
    <row r="6284" s="217" customFormat="1" x14ac:dyDescent="0.2"/>
    <row r="6285" s="217" customFormat="1" x14ac:dyDescent="0.2"/>
    <row r="6286" s="217" customFormat="1" x14ac:dyDescent="0.2"/>
    <row r="6287" s="217" customFormat="1" x14ac:dyDescent="0.2"/>
    <row r="6288" s="217" customFormat="1" x14ac:dyDescent="0.2"/>
    <row r="6289" s="217" customFormat="1" x14ac:dyDescent="0.2"/>
    <row r="6290" s="217" customFormat="1" x14ac:dyDescent="0.2"/>
    <row r="6291" s="217" customFormat="1" x14ac:dyDescent="0.2"/>
    <row r="6292" s="217" customFormat="1" x14ac:dyDescent="0.2"/>
    <row r="6293" s="217" customFormat="1" x14ac:dyDescent="0.2"/>
    <row r="6294" s="217" customFormat="1" x14ac:dyDescent="0.2"/>
    <row r="6295" s="217" customFormat="1" x14ac:dyDescent="0.2"/>
    <row r="6296" s="217" customFormat="1" x14ac:dyDescent="0.2"/>
    <row r="6297" s="217" customFormat="1" x14ac:dyDescent="0.2"/>
    <row r="6298" s="217" customFormat="1" x14ac:dyDescent="0.2"/>
    <row r="6299" s="217" customFormat="1" x14ac:dyDescent="0.2"/>
    <row r="6300" s="217" customFormat="1" x14ac:dyDescent="0.2"/>
    <row r="6301" s="217" customFormat="1" x14ac:dyDescent="0.2"/>
    <row r="6302" s="217" customFormat="1" x14ac:dyDescent="0.2"/>
    <row r="6303" s="217" customFormat="1" x14ac:dyDescent="0.2"/>
    <row r="6304" s="217" customFormat="1" x14ac:dyDescent="0.2"/>
    <row r="6305" s="217" customFormat="1" x14ac:dyDescent="0.2"/>
    <row r="6306" s="217" customFormat="1" x14ac:dyDescent="0.2"/>
    <row r="6307" s="217" customFormat="1" x14ac:dyDescent="0.2"/>
    <row r="6308" s="217" customFormat="1" x14ac:dyDescent="0.2"/>
    <row r="6309" s="217" customFormat="1" x14ac:dyDescent="0.2"/>
    <row r="6310" s="217" customFormat="1" x14ac:dyDescent="0.2"/>
    <row r="6311" s="217" customFormat="1" x14ac:dyDescent="0.2"/>
    <row r="6312" s="217" customFormat="1" x14ac:dyDescent="0.2"/>
    <row r="6313" s="217" customFormat="1" x14ac:dyDescent="0.2"/>
    <row r="6314" s="217" customFormat="1" x14ac:dyDescent="0.2"/>
    <row r="6315" s="217" customFormat="1" x14ac:dyDescent="0.2"/>
    <row r="6316" s="217" customFormat="1" x14ac:dyDescent="0.2"/>
    <row r="6317" s="217" customFormat="1" x14ac:dyDescent="0.2"/>
    <row r="6318" s="217" customFormat="1" x14ac:dyDescent="0.2"/>
    <row r="6319" s="217" customFormat="1" x14ac:dyDescent="0.2"/>
    <row r="6320" s="217" customFormat="1" x14ac:dyDescent="0.2"/>
    <row r="6321" s="217" customFormat="1" x14ac:dyDescent="0.2"/>
    <row r="6322" s="217" customFormat="1" x14ac:dyDescent="0.2"/>
    <row r="6323" s="217" customFormat="1" x14ac:dyDescent="0.2"/>
    <row r="6324" s="217" customFormat="1" x14ac:dyDescent="0.2"/>
    <row r="6325" s="217" customFormat="1" x14ac:dyDescent="0.2"/>
    <row r="6326" s="217" customFormat="1" x14ac:dyDescent="0.2"/>
    <row r="6327" s="217" customFormat="1" x14ac:dyDescent="0.2"/>
    <row r="6328" s="217" customFormat="1" x14ac:dyDescent="0.2"/>
    <row r="6329" s="217" customFormat="1" x14ac:dyDescent="0.2"/>
    <row r="6330" s="217" customFormat="1" x14ac:dyDescent="0.2"/>
    <row r="6331" s="217" customFormat="1" x14ac:dyDescent="0.2"/>
    <row r="6332" s="217" customFormat="1" x14ac:dyDescent="0.2"/>
    <row r="6333" s="217" customFormat="1" x14ac:dyDescent="0.2"/>
    <row r="6334" s="217" customFormat="1" x14ac:dyDescent="0.2"/>
    <row r="6335" s="217" customFormat="1" x14ac:dyDescent="0.2"/>
    <row r="6336" s="217" customFormat="1" x14ac:dyDescent="0.2"/>
    <row r="6337" s="217" customFormat="1" x14ac:dyDescent="0.2"/>
    <row r="6338" s="217" customFormat="1" x14ac:dyDescent="0.2"/>
    <row r="6339" s="217" customFormat="1" x14ac:dyDescent="0.2"/>
    <row r="6340" s="217" customFormat="1" x14ac:dyDescent="0.2"/>
    <row r="6341" s="217" customFormat="1" x14ac:dyDescent="0.2"/>
    <row r="6342" s="217" customFormat="1" x14ac:dyDescent="0.2"/>
    <row r="6343" s="217" customFormat="1" x14ac:dyDescent="0.2"/>
    <row r="6344" s="217" customFormat="1" x14ac:dyDescent="0.2"/>
    <row r="6345" s="217" customFormat="1" x14ac:dyDescent="0.2"/>
    <row r="6346" s="217" customFormat="1" x14ac:dyDescent="0.2"/>
    <row r="6347" s="217" customFormat="1" x14ac:dyDescent="0.2"/>
    <row r="6348" s="217" customFormat="1" x14ac:dyDescent="0.2"/>
    <row r="6349" s="217" customFormat="1" x14ac:dyDescent="0.2"/>
    <row r="6350" s="217" customFormat="1" x14ac:dyDescent="0.2"/>
    <row r="6351" s="217" customFormat="1" x14ac:dyDescent="0.2"/>
    <row r="6352" s="217" customFormat="1" x14ac:dyDescent="0.2"/>
    <row r="6353" s="217" customFormat="1" x14ac:dyDescent="0.2"/>
    <row r="6354" s="217" customFormat="1" x14ac:dyDescent="0.2"/>
    <row r="6355" s="217" customFormat="1" x14ac:dyDescent="0.2"/>
    <row r="6356" s="217" customFormat="1" x14ac:dyDescent="0.2"/>
    <row r="6357" s="217" customFormat="1" x14ac:dyDescent="0.2"/>
    <row r="6358" s="217" customFormat="1" x14ac:dyDescent="0.2"/>
    <row r="6359" s="217" customFormat="1" x14ac:dyDescent="0.2"/>
    <row r="6360" s="217" customFormat="1" x14ac:dyDescent="0.2"/>
    <row r="6361" s="217" customFormat="1" x14ac:dyDescent="0.2"/>
    <row r="6362" s="217" customFormat="1" x14ac:dyDescent="0.2"/>
    <row r="6363" s="217" customFormat="1" x14ac:dyDescent="0.2"/>
    <row r="6364" s="217" customFormat="1" x14ac:dyDescent="0.2"/>
    <row r="6365" s="217" customFormat="1" x14ac:dyDescent="0.2"/>
    <row r="6366" s="217" customFormat="1" x14ac:dyDescent="0.2"/>
    <row r="6367" s="217" customFormat="1" x14ac:dyDescent="0.2"/>
    <row r="6368" s="217" customFormat="1" x14ac:dyDescent="0.2"/>
    <row r="6369" s="217" customFormat="1" x14ac:dyDescent="0.2"/>
    <row r="6370" s="217" customFormat="1" x14ac:dyDescent="0.2"/>
    <row r="6371" s="217" customFormat="1" x14ac:dyDescent="0.2"/>
    <row r="6372" s="217" customFormat="1" x14ac:dyDescent="0.2"/>
    <row r="6373" s="217" customFormat="1" x14ac:dyDescent="0.2"/>
    <row r="6374" s="217" customFormat="1" x14ac:dyDescent="0.2"/>
    <row r="6375" s="217" customFormat="1" x14ac:dyDescent="0.2"/>
    <row r="6376" s="217" customFormat="1" x14ac:dyDescent="0.2"/>
    <row r="6377" s="217" customFormat="1" x14ac:dyDescent="0.2"/>
    <row r="6378" s="217" customFormat="1" x14ac:dyDescent="0.2"/>
    <row r="6379" s="217" customFormat="1" x14ac:dyDescent="0.2"/>
    <row r="6380" s="217" customFormat="1" x14ac:dyDescent="0.2"/>
    <row r="6381" s="217" customFormat="1" x14ac:dyDescent="0.2"/>
    <row r="6382" s="217" customFormat="1" x14ac:dyDescent="0.2"/>
    <row r="6383" s="217" customFormat="1" x14ac:dyDescent="0.2"/>
    <row r="6384" s="217" customFormat="1" x14ac:dyDescent="0.2"/>
    <row r="6385" s="217" customFormat="1" x14ac:dyDescent="0.2"/>
    <row r="6386" s="217" customFormat="1" x14ac:dyDescent="0.2"/>
    <row r="6387" s="217" customFormat="1" x14ac:dyDescent="0.2"/>
    <row r="6388" s="217" customFormat="1" x14ac:dyDescent="0.2"/>
    <row r="6389" s="217" customFormat="1" x14ac:dyDescent="0.2"/>
    <row r="6390" s="217" customFormat="1" x14ac:dyDescent="0.2"/>
    <row r="6391" s="217" customFormat="1" x14ac:dyDescent="0.2"/>
    <row r="6392" s="217" customFormat="1" x14ac:dyDescent="0.2"/>
    <row r="6393" s="217" customFormat="1" x14ac:dyDescent="0.2"/>
    <row r="6394" s="217" customFormat="1" x14ac:dyDescent="0.2"/>
    <row r="6395" s="217" customFormat="1" x14ac:dyDescent="0.2"/>
    <row r="6396" s="217" customFormat="1" x14ac:dyDescent="0.2"/>
    <row r="6397" s="217" customFormat="1" x14ac:dyDescent="0.2"/>
    <row r="6398" s="217" customFormat="1" x14ac:dyDescent="0.2"/>
    <row r="6399" s="217" customFormat="1" x14ac:dyDescent="0.2"/>
    <row r="6400" s="217" customFormat="1" x14ac:dyDescent="0.2"/>
    <row r="6401" s="217" customFormat="1" x14ac:dyDescent="0.2"/>
    <row r="6402" s="217" customFormat="1" x14ac:dyDescent="0.2"/>
    <row r="6403" s="217" customFormat="1" x14ac:dyDescent="0.2"/>
    <row r="6404" s="217" customFormat="1" x14ac:dyDescent="0.2"/>
    <row r="6405" s="217" customFormat="1" x14ac:dyDescent="0.2"/>
    <row r="6406" s="217" customFormat="1" x14ac:dyDescent="0.2"/>
    <row r="6407" s="217" customFormat="1" x14ac:dyDescent="0.2"/>
    <row r="6408" s="217" customFormat="1" x14ac:dyDescent="0.2"/>
    <row r="6409" s="217" customFormat="1" x14ac:dyDescent="0.2"/>
    <row r="6410" s="217" customFormat="1" x14ac:dyDescent="0.2"/>
    <row r="6411" s="217" customFormat="1" x14ac:dyDescent="0.2"/>
    <row r="6412" s="217" customFormat="1" x14ac:dyDescent="0.2"/>
    <row r="6413" s="217" customFormat="1" x14ac:dyDescent="0.2"/>
    <row r="6414" s="217" customFormat="1" x14ac:dyDescent="0.2"/>
    <row r="6415" s="217" customFormat="1" x14ac:dyDescent="0.2"/>
    <row r="6416" s="217" customFormat="1" x14ac:dyDescent="0.2"/>
    <row r="6417" s="217" customFormat="1" x14ac:dyDescent="0.2"/>
    <row r="6418" s="217" customFormat="1" x14ac:dyDescent="0.2"/>
    <row r="6419" s="217" customFormat="1" x14ac:dyDescent="0.2"/>
    <row r="6420" s="217" customFormat="1" x14ac:dyDescent="0.2"/>
    <row r="6421" s="217" customFormat="1" x14ac:dyDescent="0.2"/>
    <row r="6422" s="217" customFormat="1" x14ac:dyDescent="0.2"/>
    <row r="6423" s="217" customFormat="1" x14ac:dyDescent="0.2"/>
    <row r="6424" s="217" customFormat="1" x14ac:dyDescent="0.2"/>
    <row r="6425" s="217" customFormat="1" x14ac:dyDescent="0.2"/>
    <row r="6426" s="217" customFormat="1" x14ac:dyDescent="0.2"/>
    <row r="6427" s="217" customFormat="1" x14ac:dyDescent="0.2"/>
    <row r="6428" s="217" customFormat="1" x14ac:dyDescent="0.2"/>
    <row r="6429" s="217" customFormat="1" x14ac:dyDescent="0.2"/>
    <row r="6430" s="217" customFormat="1" x14ac:dyDescent="0.2"/>
    <row r="6431" s="217" customFormat="1" x14ac:dyDescent="0.2"/>
    <row r="6432" s="217" customFormat="1" x14ac:dyDescent="0.2"/>
    <row r="6433" s="217" customFormat="1" x14ac:dyDescent="0.2"/>
    <row r="6434" s="217" customFormat="1" x14ac:dyDescent="0.2"/>
    <row r="6435" s="217" customFormat="1" x14ac:dyDescent="0.2"/>
    <row r="6436" s="217" customFormat="1" x14ac:dyDescent="0.2"/>
    <row r="6437" s="217" customFormat="1" x14ac:dyDescent="0.2"/>
    <row r="6438" s="217" customFormat="1" x14ac:dyDescent="0.2"/>
    <row r="6439" s="217" customFormat="1" x14ac:dyDescent="0.2"/>
    <row r="6440" s="217" customFormat="1" x14ac:dyDescent="0.2"/>
    <row r="6441" s="217" customFormat="1" x14ac:dyDescent="0.2"/>
    <row r="6442" s="217" customFormat="1" x14ac:dyDescent="0.2"/>
    <row r="6443" s="217" customFormat="1" x14ac:dyDescent="0.2"/>
    <row r="6444" s="217" customFormat="1" x14ac:dyDescent="0.2"/>
    <row r="6445" s="217" customFormat="1" x14ac:dyDescent="0.2"/>
    <row r="6446" s="217" customFormat="1" x14ac:dyDescent="0.2"/>
    <row r="6447" s="217" customFormat="1" x14ac:dyDescent="0.2"/>
    <row r="6448" s="217" customFormat="1" x14ac:dyDescent="0.2"/>
    <row r="6449" s="217" customFormat="1" x14ac:dyDescent="0.2"/>
    <row r="6450" s="217" customFormat="1" x14ac:dyDescent="0.2"/>
    <row r="6451" s="217" customFormat="1" x14ac:dyDescent="0.2"/>
    <row r="6452" s="217" customFormat="1" x14ac:dyDescent="0.2"/>
    <row r="6453" s="217" customFormat="1" x14ac:dyDescent="0.2"/>
    <row r="6454" s="217" customFormat="1" x14ac:dyDescent="0.2"/>
    <row r="6455" s="217" customFormat="1" x14ac:dyDescent="0.2"/>
    <row r="6456" s="217" customFormat="1" x14ac:dyDescent="0.2"/>
    <row r="6457" s="217" customFormat="1" x14ac:dyDescent="0.2"/>
    <row r="6458" s="217" customFormat="1" x14ac:dyDescent="0.2"/>
    <row r="6459" s="217" customFormat="1" x14ac:dyDescent="0.2"/>
    <row r="6460" s="217" customFormat="1" x14ac:dyDescent="0.2"/>
    <row r="6461" s="217" customFormat="1" x14ac:dyDescent="0.2"/>
    <row r="6462" s="217" customFormat="1" x14ac:dyDescent="0.2"/>
    <row r="6463" s="217" customFormat="1" x14ac:dyDescent="0.2"/>
    <row r="6464" s="217" customFormat="1" x14ac:dyDescent="0.2"/>
    <row r="6465" s="217" customFormat="1" x14ac:dyDescent="0.2"/>
    <row r="6466" s="217" customFormat="1" x14ac:dyDescent="0.2"/>
    <row r="6467" s="217" customFormat="1" x14ac:dyDescent="0.2"/>
    <row r="6468" s="217" customFormat="1" x14ac:dyDescent="0.2"/>
    <row r="6469" s="217" customFormat="1" x14ac:dyDescent="0.2"/>
    <row r="6470" s="217" customFormat="1" x14ac:dyDescent="0.2"/>
    <row r="6471" s="217" customFormat="1" x14ac:dyDescent="0.2"/>
    <row r="6472" s="217" customFormat="1" x14ac:dyDescent="0.2"/>
    <row r="6473" s="217" customFormat="1" x14ac:dyDescent="0.2"/>
    <row r="6474" s="217" customFormat="1" x14ac:dyDescent="0.2"/>
    <row r="6475" s="217" customFormat="1" x14ac:dyDescent="0.2"/>
    <row r="6476" s="217" customFormat="1" x14ac:dyDescent="0.2"/>
    <row r="6477" s="217" customFormat="1" x14ac:dyDescent="0.2"/>
    <row r="6478" s="217" customFormat="1" x14ac:dyDescent="0.2"/>
    <row r="6479" s="217" customFormat="1" x14ac:dyDescent="0.2"/>
    <row r="6480" s="217" customFormat="1" x14ac:dyDescent="0.2"/>
    <row r="6481" s="217" customFormat="1" x14ac:dyDescent="0.2"/>
    <row r="6482" s="217" customFormat="1" x14ac:dyDescent="0.2"/>
    <row r="6483" s="217" customFormat="1" x14ac:dyDescent="0.2"/>
    <row r="6484" s="217" customFormat="1" x14ac:dyDescent="0.2"/>
    <row r="6485" s="217" customFormat="1" x14ac:dyDescent="0.2"/>
    <row r="6486" s="217" customFormat="1" x14ac:dyDescent="0.2"/>
    <row r="6487" s="217" customFormat="1" x14ac:dyDescent="0.2"/>
    <row r="6488" s="217" customFormat="1" x14ac:dyDescent="0.2"/>
    <row r="6489" s="217" customFormat="1" x14ac:dyDescent="0.2"/>
    <row r="6490" s="217" customFormat="1" x14ac:dyDescent="0.2"/>
    <row r="6491" s="217" customFormat="1" x14ac:dyDescent="0.2"/>
    <row r="6492" s="217" customFormat="1" x14ac:dyDescent="0.2"/>
    <row r="6493" s="217" customFormat="1" x14ac:dyDescent="0.2"/>
    <row r="6494" s="217" customFormat="1" x14ac:dyDescent="0.2"/>
    <row r="6495" s="217" customFormat="1" x14ac:dyDescent="0.2"/>
    <row r="6496" s="217" customFormat="1" x14ac:dyDescent="0.2"/>
    <row r="6497" s="217" customFormat="1" x14ac:dyDescent="0.2"/>
    <row r="6498" s="217" customFormat="1" x14ac:dyDescent="0.2"/>
    <row r="6499" s="217" customFormat="1" x14ac:dyDescent="0.2"/>
    <row r="6500" s="217" customFormat="1" x14ac:dyDescent="0.2"/>
    <row r="6501" s="217" customFormat="1" x14ac:dyDescent="0.2"/>
    <row r="6502" s="217" customFormat="1" x14ac:dyDescent="0.2"/>
    <row r="6503" s="217" customFormat="1" x14ac:dyDescent="0.2"/>
    <row r="6504" s="217" customFormat="1" x14ac:dyDescent="0.2"/>
    <row r="6505" s="217" customFormat="1" x14ac:dyDescent="0.2"/>
    <row r="6506" s="217" customFormat="1" x14ac:dyDescent="0.2"/>
    <row r="6507" s="217" customFormat="1" x14ac:dyDescent="0.2"/>
    <row r="6508" s="217" customFormat="1" x14ac:dyDescent="0.2"/>
    <row r="6509" s="217" customFormat="1" x14ac:dyDescent="0.2"/>
    <row r="6510" s="217" customFormat="1" x14ac:dyDescent="0.2"/>
    <row r="6511" s="217" customFormat="1" x14ac:dyDescent="0.2"/>
    <row r="6512" s="217" customFormat="1" x14ac:dyDescent="0.2"/>
    <row r="6513" s="217" customFormat="1" x14ac:dyDescent="0.2"/>
    <row r="6514" s="217" customFormat="1" x14ac:dyDescent="0.2"/>
    <row r="6515" s="217" customFormat="1" x14ac:dyDescent="0.2"/>
    <row r="6516" s="217" customFormat="1" x14ac:dyDescent="0.2"/>
    <row r="6517" s="217" customFormat="1" x14ac:dyDescent="0.2"/>
    <row r="6518" s="217" customFormat="1" x14ac:dyDescent="0.2"/>
    <row r="6519" s="217" customFormat="1" x14ac:dyDescent="0.2"/>
    <row r="6520" s="217" customFormat="1" x14ac:dyDescent="0.2"/>
    <row r="6521" s="217" customFormat="1" x14ac:dyDescent="0.2"/>
    <row r="6522" s="217" customFormat="1" x14ac:dyDescent="0.2"/>
    <row r="6523" s="217" customFormat="1" x14ac:dyDescent="0.2"/>
    <row r="6524" s="217" customFormat="1" x14ac:dyDescent="0.2"/>
    <row r="6525" s="217" customFormat="1" x14ac:dyDescent="0.2"/>
    <row r="6526" s="217" customFormat="1" x14ac:dyDescent="0.2"/>
    <row r="6527" s="217" customFormat="1" x14ac:dyDescent="0.2"/>
    <row r="6528" s="217" customFormat="1" x14ac:dyDescent="0.2"/>
    <row r="6529" s="217" customFormat="1" x14ac:dyDescent="0.2"/>
    <row r="6530" s="217" customFormat="1" x14ac:dyDescent="0.2"/>
    <row r="6531" s="217" customFormat="1" x14ac:dyDescent="0.2"/>
    <row r="6532" s="217" customFormat="1" x14ac:dyDescent="0.2"/>
    <row r="6533" s="217" customFormat="1" x14ac:dyDescent="0.2"/>
    <row r="6534" s="217" customFormat="1" x14ac:dyDescent="0.2"/>
    <row r="6535" s="217" customFormat="1" x14ac:dyDescent="0.2"/>
    <row r="6536" s="217" customFormat="1" x14ac:dyDescent="0.2"/>
    <row r="6537" s="217" customFormat="1" x14ac:dyDescent="0.2"/>
    <row r="6538" s="217" customFormat="1" x14ac:dyDescent="0.2"/>
    <row r="6539" s="217" customFormat="1" x14ac:dyDescent="0.2"/>
    <row r="6540" s="217" customFormat="1" x14ac:dyDescent="0.2"/>
    <row r="6541" s="217" customFormat="1" x14ac:dyDescent="0.2"/>
    <row r="6542" s="217" customFormat="1" x14ac:dyDescent="0.2"/>
    <row r="6543" s="217" customFormat="1" x14ac:dyDescent="0.2"/>
    <row r="6544" s="217" customFormat="1" x14ac:dyDescent="0.2"/>
    <row r="6545" s="217" customFormat="1" x14ac:dyDescent="0.2"/>
    <row r="6546" s="217" customFormat="1" x14ac:dyDescent="0.2"/>
    <row r="6547" s="217" customFormat="1" x14ac:dyDescent="0.2"/>
    <row r="6548" s="217" customFormat="1" x14ac:dyDescent="0.2"/>
    <row r="6549" s="217" customFormat="1" x14ac:dyDescent="0.2"/>
    <row r="6550" s="217" customFormat="1" x14ac:dyDescent="0.2"/>
    <row r="6551" s="217" customFormat="1" x14ac:dyDescent="0.2"/>
    <row r="6552" s="217" customFormat="1" x14ac:dyDescent="0.2"/>
    <row r="6553" s="217" customFormat="1" x14ac:dyDescent="0.2"/>
    <row r="6554" s="217" customFormat="1" x14ac:dyDescent="0.2"/>
    <row r="6555" s="217" customFormat="1" x14ac:dyDescent="0.2"/>
    <row r="6556" s="217" customFormat="1" x14ac:dyDescent="0.2"/>
    <row r="6557" s="217" customFormat="1" x14ac:dyDescent="0.2"/>
    <row r="6558" s="217" customFormat="1" x14ac:dyDescent="0.2"/>
    <row r="6559" s="217" customFormat="1" x14ac:dyDescent="0.2"/>
    <row r="6560" s="217" customFormat="1" x14ac:dyDescent="0.2"/>
    <row r="6561" s="217" customFormat="1" x14ac:dyDescent="0.2"/>
    <row r="6562" s="217" customFormat="1" x14ac:dyDescent="0.2"/>
    <row r="6563" s="217" customFormat="1" x14ac:dyDescent="0.2"/>
    <row r="6564" s="217" customFormat="1" x14ac:dyDescent="0.2"/>
    <row r="6565" s="217" customFormat="1" x14ac:dyDescent="0.2"/>
    <row r="6566" s="217" customFormat="1" x14ac:dyDescent="0.2"/>
    <row r="6567" s="217" customFormat="1" x14ac:dyDescent="0.2"/>
    <row r="6568" s="217" customFormat="1" x14ac:dyDescent="0.2"/>
    <row r="6569" s="217" customFormat="1" x14ac:dyDescent="0.2"/>
    <row r="6570" s="217" customFormat="1" x14ac:dyDescent="0.2"/>
    <row r="6571" s="217" customFormat="1" x14ac:dyDescent="0.2"/>
    <row r="6572" s="217" customFormat="1" x14ac:dyDescent="0.2"/>
    <row r="6573" s="217" customFormat="1" x14ac:dyDescent="0.2"/>
    <row r="6574" s="217" customFormat="1" x14ac:dyDescent="0.2"/>
    <row r="6575" s="217" customFormat="1" x14ac:dyDescent="0.2"/>
    <row r="6576" s="217" customFormat="1" x14ac:dyDescent="0.2"/>
    <row r="6577" s="217" customFormat="1" x14ac:dyDescent="0.2"/>
    <row r="6578" s="217" customFormat="1" x14ac:dyDescent="0.2"/>
    <row r="6579" s="217" customFormat="1" x14ac:dyDescent="0.2"/>
    <row r="6580" s="217" customFormat="1" x14ac:dyDescent="0.2"/>
    <row r="6581" s="217" customFormat="1" x14ac:dyDescent="0.2"/>
    <row r="6582" s="217" customFormat="1" x14ac:dyDescent="0.2"/>
    <row r="6583" s="217" customFormat="1" x14ac:dyDescent="0.2"/>
    <row r="6584" s="217" customFormat="1" x14ac:dyDescent="0.2"/>
    <row r="6585" s="217" customFormat="1" x14ac:dyDescent="0.2"/>
    <row r="6586" s="217" customFormat="1" x14ac:dyDescent="0.2"/>
    <row r="6587" s="217" customFormat="1" x14ac:dyDescent="0.2"/>
    <row r="6588" s="217" customFormat="1" x14ac:dyDescent="0.2"/>
    <row r="6589" s="217" customFormat="1" x14ac:dyDescent="0.2"/>
    <row r="6590" s="217" customFormat="1" x14ac:dyDescent="0.2"/>
    <row r="6591" s="217" customFormat="1" x14ac:dyDescent="0.2"/>
    <row r="6592" s="217" customFormat="1" x14ac:dyDescent="0.2"/>
    <row r="6593" s="217" customFormat="1" x14ac:dyDescent="0.2"/>
    <row r="6594" s="217" customFormat="1" x14ac:dyDescent="0.2"/>
    <row r="6595" s="217" customFormat="1" x14ac:dyDescent="0.2"/>
    <row r="6596" s="217" customFormat="1" x14ac:dyDescent="0.2"/>
    <row r="6597" s="217" customFormat="1" x14ac:dyDescent="0.2"/>
    <row r="6598" s="217" customFormat="1" x14ac:dyDescent="0.2"/>
    <row r="6599" s="217" customFormat="1" x14ac:dyDescent="0.2"/>
    <row r="6600" s="217" customFormat="1" x14ac:dyDescent="0.2"/>
    <row r="6601" s="217" customFormat="1" x14ac:dyDescent="0.2"/>
    <row r="6602" s="217" customFormat="1" x14ac:dyDescent="0.2"/>
    <row r="6603" s="217" customFormat="1" x14ac:dyDescent="0.2"/>
    <row r="6604" s="217" customFormat="1" x14ac:dyDescent="0.2"/>
    <row r="6605" s="217" customFormat="1" x14ac:dyDescent="0.2"/>
    <row r="6606" s="217" customFormat="1" x14ac:dyDescent="0.2"/>
    <row r="6607" s="217" customFormat="1" x14ac:dyDescent="0.2"/>
    <row r="6608" s="217" customFormat="1" x14ac:dyDescent="0.2"/>
    <row r="6609" s="217" customFormat="1" x14ac:dyDescent="0.2"/>
    <row r="6610" s="217" customFormat="1" x14ac:dyDescent="0.2"/>
    <row r="6611" s="217" customFormat="1" x14ac:dyDescent="0.2"/>
    <row r="6612" s="217" customFormat="1" x14ac:dyDescent="0.2"/>
    <row r="6613" s="217" customFormat="1" x14ac:dyDescent="0.2"/>
    <row r="6614" s="217" customFormat="1" x14ac:dyDescent="0.2"/>
    <row r="6615" s="217" customFormat="1" x14ac:dyDescent="0.2"/>
    <row r="6616" s="217" customFormat="1" x14ac:dyDescent="0.2"/>
    <row r="6617" s="217" customFormat="1" x14ac:dyDescent="0.2"/>
    <row r="6618" s="217" customFormat="1" x14ac:dyDescent="0.2"/>
    <row r="6619" s="217" customFormat="1" x14ac:dyDescent="0.2"/>
    <row r="6620" s="217" customFormat="1" x14ac:dyDescent="0.2"/>
    <row r="6621" s="217" customFormat="1" x14ac:dyDescent="0.2"/>
    <row r="6622" s="217" customFormat="1" x14ac:dyDescent="0.2"/>
    <row r="6623" s="217" customFormat="1" x14ac:dyDescent="0.2"/>
    <row r="6624" s="217" customFormat="1" x14ac:dyDescent="0.2"/>
    <row r="6625" s="217" customFormat="1" x14ac:dyDescent="0.2"/>
    <row r="6626" s="217" customFormat="1" x14ac:dyDescent="0.2"/>
    <row r="6627" s="217" customFormat="1" x14ac:dyDescent="0.2"/>
    <row r="6628" s="217" customFormat="1" x14ac:dyDescent="0.2"/>
    <row r="6629" s="217" customFormat="1" x14ac:dyDescent="0.2"/>
    <row r="6630" s="217" customFormat="1" x14ac:dyDescent="0.2"/>
    <row r="6631" s="217" customFormat="1" x14ac:dyDescent="0.2"/>
    <row r="6632" s="217" customFormat="1" x14ac:dyDescent="0.2"/>
    <row r="6633" s="217" customFormat="1" x14ac:dyDescent="0.2"/>
    <row r="6634" s="217" customFormat="1" x14ac:dyDescent="0.2"/>
    <row r="6635" s="217" customFormat="1" x14ac:dyDescent="0.2"/>
    <row r="6636" s="217" customFormat="1" x14ac:dyDescent="0.2"/>
    <row r="6637" s="217" customFormat="1" x14ac:dyDescent="0.2"/>
    <row r="6638" s="217" customFormat="1" x14ac:dyDescent="0.2"/>
    <row r="6639" s="217" customFormat="1" x14ac:dyDescent="0.2"/>
    <row r="6640" s="217" customFormat="1" x14ac:dyDescent="0.2"/>
    <row r="6641" s="217" customFormat="1" x14ac:dyDescent="0.2"/>
    <row r="6642" s="217" customFormat="1" x14ac:dyDescent="0.2"/>
    <row r="6643" s="217" customFormat="1" x14ac:dyDescent="0.2"/>
    <row r="6644" s="217" customFormat="1" x14ac:dyDescent="0.2"/>
    <row r="6645" s="217" customFormat="1" x14ac:dyDescent="0.2"/>
    <row r="6646" s="217" customFormat="1" x14ac:dyDescent="0.2"/>
    <row r="6647" s="217" customFormat="1" x14ac:dyDescent="0.2"/>
    <row r="6648" s="217" customFormat="1" x14ac:dyDescent="0.2"/>
    <row r="6649" s="217" customFormat="1" x14ac:dyDescent="0.2"/>
    <row r="6650" s="217" customFormat="1" x14ac:dyDescent="0.2"/>
    <row r="6651" s="217" customFormat="1" x14ac:dyDescent="0.2"/>
    <row r="6652" s="217" customFormat="1" x14ac:dyDescent="0.2"/>
    <row r="6653" s="217" customFormat="1" x14ac:dyDescent="0.2"/>
    <row r="6654" s="217" customFormat="1" x14ac:dyDescent="0.2"/>
    <row r="6655" s="217" customFormat="1" x14ac:dyDescent="0.2"/>
    <row r="6656" s="217" customFormat="1" x14ac:dyDescent="0.2"/>
    <row r="6657" s="217" customFormat="1" x14ac:dyDescent="0.2"/>
    <row r="6658" s="217" customFormat="1" x14ac:dyDescent="0.2"/>
    <row r="6659" s="217" customFormat="1" x14ac:dyDescent="0.2"/>
    <row r="6660" s="217" customFormat="1" x14ac:dyDescent="0.2"/>
    <row r="6661" s="217" customFormat="1" x14ac:dyDescent="0.2"/>
    <row r="6662" s="217" customFormat="1" x14ac:dyDescent="0.2"/>
    <row r="6663" s="217" customFormat="1" x14ac:dyDescent="0.2"/>
    <row r="6664" s="217" customFormat="1" x14ac:dyDescent="0.2"/>
    <row r="6665" s="217" customFormat="1" x14ac:dyDescent="0.2"/>
    <row r="6666" s="217" customFormat="1" x14ac:dyDescent="0.2"/>
    <row r="6667" s="217" customFormat="1" x14ac:dyDescent="0.2"/>
    <row r="6668" s="217" customFormat="1" x14ac:dyDescent="0.2"/>
    <row r="6669" s="217" customFormat="1" x14ac:dyDescent="0.2"/>
    <row r="6670" s="217" customFormat="1" x14ac:dyDescent="0.2"/>
    <row r="6671" s="217" customFormat="1" x14ac:dyDescent="0.2"/>
    <row r="6672" s="217" customFormat="1" x14ac:dyDescent="0.2"/>
    <row r="6673" s="217" customFormat="1" x14ac:dyDescent="0.2"/>
    <row r="6674" s="217" customFormat="1" x14ac:dyDescent="0.2"/>
    <row r="6675" s="217" customFormat="1" x14ac:dyDescent="0.2"/>
    <row r="6676" s="217" customFormat="1" x14ac:dyDescent="0.2"/>
    <row r="6677" s="217" customFormat="1" x14ac:dyDescent="0.2"/>
    <row r="6678" s="217" customFormat="1" x14ac:dyDescent="0.2"/>
    <row r="6679" s="217" customFormat="1" x14ac:dyDescent="0.2"/>
    <row r="6680" s="217" customFormat="1" x14ac:dyDescent="0.2"/>
    <row r="6681" s="217" customFormat="1" x14ac:dyDescent="0.2"/>
    <row r="6682" s="217" customFormat="1" x14ac:dyDescent="0.2"/>
    <row r="6683" s="217" customFormat="1" x14ac:dyDescent="0.2"/>
    <row r="6684" s="217" customFormat="1" x14ac:dyDescent="0.2"/>
    <row r="6685" s="217" customFormat="1" x14ac:dyDescent="0.2"/>
    <row r="6686" s="217" customFormat="1" x14ac:dyDescent="0.2"/>
    <row r="6687" s="217" customFormat="1" x14ac:dyDescent="0.2"/>
    <row r="6688" s="217" customFormat="1" x14ac:dyDescent="0.2"/>
    <row r="6689" s="217" customFormat="1" x14ac:dyDescent="0.2"/>
    <row r="6690" s="217" customFormat="1" x14ac:dyDescent="0.2"/>
    <row r="6691" s="217" customFormat="1" x14ac:dyDescent="0.2"/>
    <row r="6692" s="217" customFormat="1" x14ac:dyDescent="0.2"/>
    <row r="6693" s="217" customFormat="1" x14ac:dyDescent="0.2"/>
    <row r="6694" s="217" customFormat="1" x14ac:dyDescent="0.2"/>
    <row r="6695" s="217" customFormat="1" x14ac:dyDescent="0.2"/>
    <row r="6696" s="217" customFormat="1" x14ac:dyDescent="0.2"/>
    <row r="6697" s="217" customFormat="1" x14ac:dyDescent="0.2"/>
    <row r="6698" s="217" customFormat="1" x14ac:dyDescent="0.2"/>
    <row r="6699" s="217" customFormat="1" x14ac:dyDescent="0.2"/>
    <row r="6700" s="217" customFormat="1" x14ac:dyDescent="0.2"/>
    <row r="6701" s="217" customFormat="1" x14ac:dyDescent="0.2"/>
    <row r="6702" s="217" customFormat="1" x14ac:dyDescent="0.2"/>
    <row r="6703" s="217" customFormat="1" x14ac:dyDescent="0.2"/>
    <row r="6704" s="217" customFormat="1" x14ac:dyDescent="0.2"/>
    <row r="6705" s="217" customFormat="1" x14ac:dyDescent="0.2"/>
    <row r="6706" s="217" customFormat="1" x14ac:dyDescent="0.2"/>
    <row r="6707" s="217" customFormat="1" x14ac:dyDescent="0.2"/>
    <row r="6708" s="217" customFormat="1" x14ac:dyDescent="0.2"/>
    <row r="6709" s="217" customFormat="1" x14ac:dyDescent="0.2"/>
    <row r="6710" s="217" customFormat="1" x14ac:dyDescent="0.2"/>
    <row r="6711" s="217" customFormat="1" x14ac:dyDescent="0.2"/>
    <row r="6712" s="217" customFormat="1" x14ac:dyDescent="0.2"/>
    <row r="6713" s="217" customFormat="1" x14ac:dyDescent="0.2"/>
    <row r="6714" s="217" customFormat="1" x14ac:dyDescent="0.2"/>
    <row r="6715" s="217" customFormat="1" x14ac:dyDescent="0.2"/>
    <row r="6716" s="217" customFormat="1" x14ac:dyDescent="0.2"/>
    <row r="6717" s="217" customFormat="1" x14ac:dyDescent="0.2"/>
    <row r="6718" s="217" customFormat="1" x14ac:dyDescent="0.2"/>
    <row r="6719" s="217" customFormat="1" x14ac:dyDescent="0.2"/>
    <row r="6720" s="217" customFormat="1" x14ac:dyDescent="0.2"/>
    <row r="6721" s="217" customFormat="1" x14ac:dyDescent="0.2"/>
    <row r="6722" s="217" customFormat="1" x14ac:dyDescent="0.2"/>
    <row r="6723" s="217" customFormat="1" x14ac:dyDescent="0.2"/>
    <row r="6724" s="217" customFormat="1" x14ac:dyDescent="0.2"/>
    <row r="6725" s="217" customFormat="1" x14ac:dyDescent="0.2"/>
    <row r="6726" s="217" customFormat="1" x14ac:dyDescent="0.2"/>
    <row r="6727" s="217" customFormat="1" x14ac:dyDescent="0.2"/>
    <row r="6728" s="217" customFormat="1" x14ac:dyDescent="0.2"/>
    <row r="6729" s="217" customFormat="1" x14ac:dyDescent="0.2"/>
    <row r="6730" s="217" customFormat="1" x14ac:dyDescent="0.2"/>
    <row r="6731" s="217" customFormat="1" x14ac:dyDescent="0.2"/>
    <row r="6732" s="217" customFormat="1" x14ac:dyDescent="0.2"/>
    <row r="6733" s="217" customFormat="1" x14ac:dyDescent="0.2"/>
    <row r="6734" s="217" customFormat="1" x14ac:dyDescent="0.2"/>
    <row r="6735" s="217" customFormat="1" x14ac:dyDescent="0.2"/>
    <row r="6736" s="217" customFormat="1" x14ac:dyDescent="0.2"/>
    <row r="6737" s="217" customFormat="1" x14ac:dyDescent="0.2"/>
    <row r="6738" s="217" customFormat="1" x14ac:dyDescent="0.2"/>
    <row r="6739" s="217" customFormat="1" x14ac:dyDescent="0.2"/>
    <row r="6740" s="217" customFormat="1" x14ac:dyDescent="0.2"/>
    <row r="6741" s="217" customFormat="1" x14ac:dyDescent="0.2"/>
    <row r="6742" s="217" customFormat="1" x14ac:dyDescent="0.2"/>
    <row r="6743" s="217" customFormat="1" x14ac:dyDescent="0.2"/>
    <row r="6744" s="217" customFormat="1" x14ac:dyDescent="0.2"/>
    <row r="6745" s="217" customFormat="1" x14ac:dyDescent="0.2"/>
    <row r="6746" s="217" customFormat="1" x14ac:dyDescent="0.2"/>
    <row r="6747" s="217" customFormat="1" x14ac:dyDescent="0.2"/>
    <row r="6748" s="217" customFormat="1" x14ac:dyDescent="0.2"/>
    <row r="6749" s="217" customFormat="1" x14ac:dyDescent="0.2"/>
    <row r="6750" s="217" customFormat="1" x14ac:dyDescent="0.2"/>
    <row r="6751" s="217" customFormat="1" x14ac:dyDescent="0.2"/>
    <row r="6752" s="217" customFormat="1" x14ac:dyDescent="0.2"/>
    <row r="6753" s="217" customFormat="1" x14ac:dyDescent="0.2"/>
    <row r="6754" s="217" customFormat="1" x14ac:dyDescent="0.2"/>
    <row r="6755" s="217" customFormat="1" x14ac:dyDescent="0.2"/>
    <row r="6756" s="217" customFormat="1" x14ac:dyDescent="0.2"/>
    <row r="6757" s="217" customFormat="1" x14ac:dyDescent="0.2"/>
    <row r="6758" s="217" customFormat="1" x14ac:dyDescent="0.2"/>
    <row r="6759" s="217" customFormat="1" x14ac:dyDescent="0.2"/>
    <row r="6760" s="217" customFormat="1" x14ac:dyDescent="0.2"/>
    <row r="6761" s="217" customFormat="1" x14ac:dyDescent="0.2"/>
    <row r="6762" s="217" customFormat="1" x14ac:dyDescent="0.2"/>
    <row r="6763" s="217" customFormat="1" x14ac:dyDescent="0.2"/>
    <row r="6764" s="217" customFormat="1" x14ac:dyDescent="0.2"/>
    <row r="6765" s="217" customFormat="1" x14ac:dyDescent="0.2"/>
    <row r="6766" s="217" customFormat="1" x14ac:dyDescent="0.2"/>
    <row r="6767" s="217" customFormat="1" x14ac:dyDescent="0.2"/>
    <row r="6768" s="217" customFormat="1" x14ac:dyDescent="0.2"/>
    <row r="6769" s="217" customFormat="1" x14ac:dyDescent="0.2"/>
    <row r="6770" s="217" customFormat="1" x14ac:dyDescent="0.2"/>
    <row r="6771" s="217" customFormat="1" x14ac:dyDescent="0.2"/>
    <row r="6772" s="217" customFormat="1" x14ac:dyDescent="0.2"/>
    <row r="6773" s="217" customFormat="1" x14ac:dyDescent="0.2"/>
    <row r="6774" s="217" customFormat="1" x14ac:dyDescent="0.2"/>
    <row r="6775" s="217" customFormat="1" x14ac:dyDescent="0.2"/>
    <row r="6776" s="217" customFormat="1" x14ac:dyDescent="0.2"/>
    <row r="6777" s="217" customFormat="1" x14ac:dyDescent="0.2"/>
    <row r="6778" s="217" customFormat="1" x14ac:dyDescent="0.2"/>
    <row r="6779" s="217" customFormat="1" x14ac:dyDescent="0.2"/>
    <row r="6780" s="217" customFormat="1" x14ac:dyDescent="0.2"/>
    <row r="6781" s="217" customFormat="1" x14ac:dyDescent="0.2"/>
    <row r="6782" s="217" customFormat="1" x14ac:dyDescent="0.2"/>
    <row r="6783" s="217" customFormat="1" x14ac:dyDescent="0.2"/>
    <row r="6784" s="217" customFormat="1" x14ac:dyDescent="0.2"/>
    <row r="6785" s="217" customFormat="1" x14ac:dyDescent="0.2"/>
    <row r="6786" s="217" customFormat="1" x14ac:dyDescent="0.2"/>
    <row r="6787" s="217" customFormat="1" x14ac:dyDescent="0.2"/>
    <row r="6788" s="217" customFormat="1" x14ac:dyDescent="0.2"/>
    <row r="6789" s="217" customFormat="1" x14ac:dyDescent="0.2"/>
    <row r="6790" s="217" customFormat="1" x14ac:dyDescent="0.2"/>
    <row r="6791" s="217" customFormat="1" x14ac:dyDescent="0.2"/>
    <row r="6792" s="217" customFormat="1" x14ac:dyDescent="0.2"/>
    <row r="6793" s="217" customFormat="1" x14ac:dyDescent="0.2"/>
    <row r="6794" s="217" customFormat="1" x14ac:dyDescent="0.2"/>
    <row r="6795" s="217" customFormat="1" x14ac:dyDescent="0.2"/>
    <row r="6796" s="217" customFormat="1" x14ac:dyDescent="0.2"/>
    <row r="6797" s="217" customFormat="1" x14ac:dyDescent="0.2"/>
    <row r="6798" s="217" customFormat="1" x14ac:dyDescent="0.2"/>
    <row r="6799" s="217" customFormat="1" x14ac:dyDescent="0.2"/>
    <row r="6800" s="217" customFormat="1" x14ac:dyDescent="0.2"/>
    <row r="6801" s="217" customFormat="1" x14ac:dyDescent="0.2"/>
    <row r="6802" s="217" customFormat="1" x14ac:dyDescent="0.2"/>
    <row r="6803" s="217" customFormat="1" x14ac:dyDescent="0.2"/>
    <row r="6804" s="217" customFormat="1" x14ac:dyDescent="0.2"/>
    <row r="6805" s="217" customFormat="1" x14ac:dyDescent="0.2"/>
    <row r="6806" s="217" customFormat="1" x14ac:dyDescent="0.2"/>
    <row r="6807" s="217" customFormat="1" x14ac:dyDescent="0.2"/>
    <row r="6808" s="217" customFormat="1" x14ac:dyDescent="0.2"/>
    <row r="6809" s="217" customFormat="1" x14ac:dyDescent="0.2"/>
    <row r="6810" s="217" customFormat="1" x14ac:dyDescent="0.2"/>
    <row r="6811" s="217" customFormat="1" x14ac:dyDescent="0.2"/>
    <row r="6812" s="217" customFormat="1" x14ac:dyDescent="0.2"/>
    <row r="6813" s="217" customFormat="1" x14ac:dyDescent="0.2"/>
    <row r="6814" s="217" customFormat="1" x14ac:dyDescent="0.2"/>
    <row r="6815" s="217" customFormat="1" x14ac:dyDescent="0.2"/>
    <row r="6816" s="217" customFormat="1" x14ac:dyDescent="0.2"/>
    <row r="6817" s="217" customFormat="1" x14ac:dyDescent="0.2"/>
    <row r="6818" s="217" customFormat="1" x14ac:dyDescent="0.2"/>
    <row r="6819" s="217" customFormat="1" x14ac:dyDescent="0.2"/>
    <row r="6820" s="217" customFormat="1" x14ac:dyDescent="0.2"/>
    <row r="6821" s="217" customFormat="1" x14ac:dyDescent="0.2"/>
    <row r="6822" s="217" customFormat="1" x14ac:dyDescent="0.2"/>
    <row r="6823" s="217" customFormat="1" x14ac:dyDescent="0.2"/>
    <row r="6824" s="217" customFormat="1" x14ac:dyDescent="0.2"/>
    <row r="6825" s="217" customFormat="1" x14ac:dyDescent="0.2"/>
    <row r="6826" s="217" customFormat="1" x14ac:dyDescent="0.2"/>
    <row r="6827" s="217" customFormat="1" x14ac:dyDescent="0.2"/>
    <row r="6828" s="217" customFormat="1" x14ac:dyDescent="0.2"/>
    <row r="6829" s="217" customFormat="1" x14ac:dyDescent="0.2"/>
    <row r="6830" s="217" customFormat="1" x14ac:dyDescent="0.2"/>
    <row r="6831" s="217" customFormat="1" x14ac:dyDescent="0.2"/>
    <row r="6832" s="217" customFormat="1" x14ac:dyDescent="0.2"/>
    <row r="6833" s="217" customFormat="1" x14ac:dyDescent="0.2"/>
    <row r="6834" s="217" customFormat="1" x14ac:dyDescent="0.2"/>
    <row r="6835" s="217" customFormat="1" x14ac:dyDescent="0.2"/>
    <row r="6836" s="217" customFormat="1" x14ac:dyDescent="0.2"/>
    <row r="6837" s="217" customFormat="1" x14ac:dyDescent="0.2"/>
    <row r="6838" s="217" customFormat="1" x14ac:dyDescent="0.2"/>
    <row r="6839" s="217" customFormat="1" x14ac:dyDescent="0.2"/>
    <row r="6840" s="217" customFormat="1" x14ac:dyDescent="0.2"/>
    <row r="6841" s="217" customFormat="1" x14ac:dyDescent="0.2"/>
    <row r="6842" s="217" customFormat="1" x14ac:dyDescent="0.2"/>
    <row r="6843" s="217" customFormat="1" x14ac:dyDescent="0.2"/>
    <row r="6844" s="217" customFormat="1" x14ac:dyDescent="0.2"/>
    <row r="6845" s="217" customFormat="1" x14ac:dyDescent="0.2"/>
    <row r="6846" s="217" customFormat="1" x14ac:dyDescent="0.2"/>
    <row r="6847" s="217" customFormat="1" x14ac:dyDescent="0.2"/>
    <row r="6848" s="217" customFormat="1" x14ac:dyDescent="0.2"/>
    <row r="6849" s="217" customFormat="1" x14ac:dyDescent="0.2"/>
    <row r="6850" s="217" customFormat="1" x14ac:dyDescent="0.2"/>
    <row r="6851" s="217" customFormat="1" x14ac:dyDescent="0.2"/>
    <row r="6852" s="217" customFormat="1" x14ac:dyDescent="0.2"/>
    <row r="6853" s="217" customFormat="1" x14ac:dyDescent="0.2"/>
    <row r="6854" s="217" customFormat="1" x14ac:dyDescent="0.2"/>
    <row r="6855" s="217" customFormat="1" x14ac:dyDescent="0.2"/>
    <row r="6856" s="217" customFormat="1" x14ac:dyDescent="0.2"/>
    <row r="6857" s="217" customFormat="1" x14ac:dyDescent="0.2"/>
    <row r="6858" s="217" customFormat="1" x14ac:dyDescent="0.2"/>
    <row r="6859" s="217" customFormat="1" x14ac:dyDescent="0.2"/>
    <row r="6860" s="217" customFormat="1" x14ac:dyDescent="0.2"/>
    <row r="6861" s="217" customFormat="1" x14ac:dyDescent="0.2"/>
    <row r="6862" s="217" customFormat="1" x14ac:dyDescent="0.2"/>
    <row r="6863" s="217" customFormat="1" x14ac:dyDescent="0.2"/>
    <row r="6864" s="217" customFormat="1" x14ac:dyDescent="0.2"/>
    <row r="6865" s="217" customFormat="1" x14ac:dyDescent="0.2"/>
    <row r="6866" s="217" customFormat="1" x14ac:dyDescent="0.2"/>
    <row r="6867" s="217" customFormat="1" x14ac:dyDescent="0.2"/>
    <row r="6868" s="217" customFormat="1" x14ac:dyDescent="0.2"/>
    <row r="6869" s="217" customFormat="1" x14ac:dyDescent="0.2"/>
    <row r="6870" s="217" customFormat="1" x14ac:dyDescent="0.2"/>
    <row r="6871" s="217" customFormat="1" x14ac:dyDescent="0.2"/>
    <row r="6872" s="217" customFormat="1" x14ac:dyDescent="0.2"/>
    <row r="6873" s="217" customFormat="1" x14ac:dyDescent="0.2"/>
    <row r="6874" s="217" customFormat="1" x14ac:dyDescent="0.2"/>
    <row r="6875" s="217" customFormat="1" x14ac:dyDescent="0.2"/>
    <row r="6876" s="217" customFormat="1" x14ac:dyDescent="0.2"/>
    <row r="6877" s="217" customFormat="1" x14ac:dyDescent="0.2"/>
    <row r="6878" s="217" customFormat="1" x14ac:dyDescent="0.2"/>
    <row r="6879" s="217" customFormat="1" x14ac:dyDescent="0.2"/>
    <row r="6880" s="217" customFormat="1" x14ac:dyDescent="0.2"/>
    <row r="6881" s="217" customFormat="1" x14ac:dyDescent="0.2"/>
    <row r="6882" s="217" customFormat="1" x14ac:dyDescent="0.2"/>
    <row r="6883" s="217" customFormat="1" x14ac:dyDescent="0.2"/>
    <row r="6884" s="217" customFormat="1" x14ac:dyDescent="0.2"/>
    <row r="6885" s="217" customFormat="1" x14ac:dyDescent="0.2"/>
    <row r="6886" s="217" customFormat="1" x14ac:dyDescent="0.2"/>
    <row r="6887" s="217" customFormat="1" x14ac:dyDescent="0.2"/>
    <row r="6888" s="217" customFormat="1" x14ac:dyDescent="0.2"/>
    <row r="6889" s="217" customFormat="1" x14ac:dyDescent="0.2"/>
    <row r="6890" s="217" customFormat="1" x14ac:dyDescent="0.2"/>
    <row r="6891" s="217" customFormat="1" x14ac:dyDescent="0.2"/>
    <row r="6892" s="217" customFormat="1" x14ac:dyDescent="0.2"/>
    <row r="6893" s="217" customFormat="1" x14ac:dyDescent="0.2"/>
    <row r="6894" s="217" customFormat="1" x14ac:dyDescent="0.2"/>
    <row r="6895" s="217" customFormat="1" x14ac:dyDescent="0.2"/>
    <row r="6896" s="217" customFormat="1" x14ac:dyDescent="0.2"/>
    <row r="6897" s="217" customFormat="1" x14ac:dyDescent="0.2"/>
    <row r="6898" s="217" customFormat="1" x14ac:dyDescent="0.2"/>
    <row r="6899" s="217" customFormat="1" x14ac:dyDescent="0.2"/>
    <row r="6900" s="217" customFormat="1" x14ac:dyDescent="0.2"/>
    <row r="6901" s="217" customFormat="1" x14ac:dyDescent="0.2"/>
    <row r="6902" s="217" customFormat="1" x14ac:dyDescent="0.2"/>
    <row r="6903" s="217" customFormat="1" x14ac:dyDescent="0.2"/>
    <row r="6904" s="217" customFormat="1" x14ac:dyDescent="0.2"/>
    <row r="6905" s="217" customFormat="1" x14ac:dyDescent="0.2"/>
    <row r="6906" s="217" customFormat="1" x14ac:dyDescent="0.2"/>
    <row r="6907" s="217" customFormat="1" x14ac:dyDescent="0.2"/>
    <row r="6908" s="217" customFormat="1" x14ac:dyDescent="0.2"/>
    <row r="6909" s="217" customFormat="1" x14ac:dyDescent="0.2"/>
    <row r="6910" s="217" customFormat="1" x14ac:dyDescent="0.2"/>
    <row r="6911" s="217" customFormat="1" x14ac:dyDescent="0.2"/>
    <row r="6912" s="217" customFormat="1" x14ac:dyDescent="0.2"/>
    <row r="6913" s="217" customFormat="1" x14ac:dyDescent="0.2"/>
    <row r="6914" s="217" customFormat="1" x14ac:dyDescent="0.2"/>
    <row r="6915" s="217" customFormat="1" x14ac:dyDescent="0.2"/>
    <row r="6916" s="217" customFormat="1" x14ac:dyDescent="0.2"/>
    <row r="6917" s="217" customFormat="1" x14ac:dyDescent="0.2"/>
    <row r="6918" s="217" customFormat="1" x14ac:dyDescent="0.2"/>
    <row r="6919" s="217" customFormat="1" x14ac:dyDescent="0.2"/>
    <row r="6920" s="217" customFormat="1" x14ac:dyDescent="0.2"/>
    <row r="6921" s="217" customFormat="1" x14ac:dyDescent="0.2"/>
    <row r="6922" s="217" customFormat="1" x14ac:dyDescent="0.2"/>
    <row r="6923" s="217" customFormat="1" x14ac:dyDescent="0.2"/>
    <row r="6924" s="217" customFormat="1" x14ac:dyDescent="0.2"/>
    <row r="6925" s="217" customFormat="1" x14ac:dyDescent="0.2"/>
    <row r="6926" s="217" customFormat="1" x14ac:dyDescent="0.2"/>
    <row r="6927" s="217" customFormat="1" x14ac:dyDescent="0.2"/>
    <row r="6928" s="217" customFormat="1" x14ac:dyDescent="0.2"/>
    <row r="6929" s="217" customFormat="1" x14ac:dyDescent="0.2"/>
    <row r="6930" s="217" customFormat="1" x14ac:dyDescent="0.2"/>
    <row r="6931" s="217" customFormat="1" x14ac:dyDescent="0.2"/>
    <row r="6932" s="217" customFormat="1" x14ac:dyDescent="0.2"/>
    <row r="6933" s="217" customFormat="1" x14ac:dyDescent="0.2"/>
    <row r="6934" s="217" customFormat="1" x14ac:dyDescent="0.2"/>
    <row r="6935" s="217" customFormat="1" x14ac:dyDescent="0.2"/>
    <row r="6936" s="217" customFormat="1" x14ac:dyDescent="0.2"/>
    <row r="6937" s="217" customFormat="1" x14ac:dyDescent="0.2"/>
    <row r="6938" s="217" customFormat="1" x14ac:dyDescent="0.2"/>
    <row r="6939" s="217" customFormat="1" x14ac:dyDescent="0.2"/>
    <row r="6940" s="217" customFormat="1" x14ac:dyDescent="0.2"/>
    <row r="6941" s="217" customFormat="1" x14ac:dyDescent="0.2"/>
    <row r="6942" s="217" customFormat="1" x14ac:dyDescent="0.2"/>
    <row r="6943" s="217" customFormat="1" x14ac:dyDescent="0.2"/>
    <row r="6944" s="217" customFormat="1" x14ac:dyDescent="0.2"/>
    <row r="6945" s="217" customFormat="1" x14ac:dyDescent="0.2"/>
    <row r="6946" s="217" customFormat="1" x14ac:dyDescent="0.2"/>
    <row r="6947" s="217" customFormat="1" x14ac:dyDescent="0.2"/>
    <row r="6948" s="217" customFormat="1" x14ac:dyDescent="0.2"/>
    <row r="6949" s="217" customFormat="1" x14ac:dyDescent="0.2"/>
    <row r="6950" s="217" customFormat="1" x14ac:dyDescent="0.2"/>
    <row r="6951" s="217" customFormat="1" x14ac:dyDescent="0.2"/>
    <row r="6952" s="217" customFormat="1" x14ac:dyDescent="0.2"/>
    <row r="6953" s="217" customFormat="1" x14ac:dyDescent="0.2"/>
    <row r="6954" s="217" customFormat="1" x14ac:dyDescent="0.2"/>
    <row r="6955" s="217" customFormat="1" x14ac:dyDescent="0.2"/>
    <row r="6956" s="217" customFormat="1" x14ac:dyDescent="0.2"/>
    <row r="6957" s="217" customFormat="1" x14ac:dyDescent="0.2"/>
    <row r="6958" s="217" customFormat="1" x14ac:dyDescent="0.2"/>
    <row r="6959" s="217" customFormat="1" x14ac:dyDescent="0.2"/>
    <row r="6960" s="217" customFormat="1" x14ac:dyDescent="0.2"/>
    <row r="6961" s="217" customFormat="1" x14ac:dyDescent="0.2"/>
    <row r="6962" s="217" customFormat="1" x14ac:dyDescent="0.2"/>
    <row r="6963" s="217" customFormat="1" x14ac:dyDescent="0.2"/>
    <row r="6964" s="217" customFormat="1" x14ac:dyDescent="0.2"/>
    <row r="6965" s="217" customFormat="1" x14ac:dyDescent="0.2"/>
    <row r="6966" s="217" customFormat="1" x14ac:dyDescent="0.2"/>
    <row r="6967" s="217" customFormat="1" x14ac:dyDescent="0.2"/>
    <row r="6968" s="217" customFormat="1" x14ac:dyDescent="0.2"/>
    <row r="6969" s="217" customFormat="1" x14ac:dyDescent="0.2"/>
    <row r="6970" s="217" customFormat="1" x14ac:dyDescent="0.2"/>
    <row r="6971" s="217" customFormat="1" x14ac:dyDescent="0.2"/>
    <row r="6972" s="217" customFormat="1" x14ac:dyDescent="0.2"/>
    <row r="6973" s="217" customFormat="1" x14ac:dyDescent="0.2"/>
    <row r="6974" s="217" customFormat="1" x14ac:dyDescent="0.2"/>
    <row r="6975" s="217" customFormat="1" x14ac:dyDescent="0.2"/>
    <row r="6976" s="217" customFormat="1" x14ac:dyDescent="0.2"/>
    <row r="6977" s="217" customFormat="1" x14ac:dyDescent="0.2"/>
    <row r="6978" s="217" customFormat="1" x14ac:dyDescent="0.2"/>
    <row r="6979" s="217" customFormat="1" x14ac:dyDescent="0.2"/>
    <row r="6980" s="217" customFormat="1" x14ac:dyDescent="0.2"/>
    <row r="6981" s="217" customFormat="1" x14ac:dyDescent="0.2"/>
    <row r="6982" s="217" customFormat="1" x14ac:dyDescent="0.2"/>
    <row r="6983" s="217" customFormat="1" x14ac:dyDescent="0.2"/>
    <row r="6984" s="217" customFormat="1" x14ac:dyDescent="0.2"/>
    <row r="6985" s="217" customFormat="1" x14ac:dyDescent="0.2"/>
    <row r="6986" s="217" customFormat="1" x14ac:dyDescent="0.2"/>
    <row r="6987" s="217" customFormat="1" x14ac:dyDescent="0.2"/>
    <row r="6988" s="217" customFormat="1" x14ac:dyDescent="0.2"/>
    <row r="6989" s="217" customFormat="1" x14ac:dyDescent="0.2"/>
    <row r="6990" s="217" customFormat="1" x14ac:dyDescent="0.2"/>
    <row r="6991" s="217" customFormat="1" x14ac:dyDescent="0.2"/>
    <row r="6992" s="217" customFormat="1" x14ac:dyDescent="0.2"/>
    <row r="6993" s="217" customFormat="1" x14ac:dyDescent="0.2"/>
    <row r="6994" s="217" customFormat="1" x14ac:dyDescent="0.2"/>
    <row r="6995" s="217" customFormat="1" x14ac:dyDescent="0.2"/>
    <row r="6996" s="217" customFormat="1" x14ac:dyDescent="0.2"/>
    <row r="6997" s="217" customFormat="1" x14ac:dyDescent="0.2"/>
    <row r="6998" s="217" customFormat="1" x14ac:dyDescent="0.2"/>
    <row r="6999" s="217" customFormat="1" x14ac:dyDescent="0.2"/>
    <row r="7000" s="217" customFormat="1" x14ac:dyDescent="0.2"/>
    <row r="7001" s="217" customFormat="1" x14ac:dyDescent="0.2"/>
    <row r="7002" s="217" customFormat="1" x14ac:dyDescent="0.2"/>
    <row r="7003" s="217" customFormat="1" x14ac:dyDescent="0.2"/>
    <row r="7004" s="217" customFormat="1" x14ac:dyDescent="0.2"/>
    <row r="7005" s="217" customFormat="1" x14ac:dyDescent="0.2"/>
    <row r="7006" s="217" customFormat="1" x14ac:dyDescent="0.2"/>
    <row r="7007" s="217" customFormat="1" x14ac:dyDescent="0.2"/>
    <row r="7008" s="217" customFormat="1" x14ac:dyDescent="0.2"/>
    <row r="7009" s="217" customFormat="1" x14ac:dyDescent="0.2"/>
    <row r="7010" s="217" customFormat="1" x14ac:dyDescent="0.2"/>
    <row r="7011" s="217" customFormat="1" x14ac:dyDescent="0.2"/>
    <row r="7012" s="217" customFormat="1" x14ac:dyDescent="0.2"/>
    <row r="7013" s="217" customFormat="1" x14ac:dyDescent="0.2"/>
    <row r="7014" s="217" customFormat="1" x14ac:dyDescent="0.2"/>
    <row r="7015" s="217" customFormat="1" x14ac:dyDescent="0.2"/>
    <row r="7016" s="217" customFormat="1" x14ac:dyDescent="0.2"/>
    <row r="7017" s="217" customFormat="1" x14ac:dyDescent="0.2"/>
    <row r="7018" s="217" customFormat="1" x14ac:dyDescent="0.2"/>
    <row r="7019" s="217" customFormat="1" x14ac:dyDescent="0.2"/>
    <row r="7020" s="217" customFormat="1" x14ac:dyDescent="0.2"/>
    <row r="7021" s="217" customFormat="1" x14ac:dyDescent="0.2"/>
    <row r="7022" s="217" customFormat="1" x14ac:dyDescent="0.2"/>
    <row r="7023" s="217" customFormat="1" x14ac:dyDescent="0.2"/>
    <row r="7024" s="217" customFormat="1" x14ac:dyDescent="0.2"/>
    <row r="7025" s="217" customFormat="1" x14ac:dyDescent="0.2"/>
    <row r="7026" s="217" customFormat="1" x14ac:dyDescent="0.2"/>
    <row r="7027" s="217" customFormat="1" x14ac:dyDescent="0.2"/>
    <row r="7028" s="217" customFormat="1" x14ac:dyDescent="0.2"/>
    <row r="7029" s="217" customFormat="1" x14ac:dyDescent="0.2"/>
    <row r="7030" s="217" customFormat="1" x14ac:dyDescent="0.2"/>
    <row r="7031" s="217" customFormat="1" x14ac:dyDescent="0.2"/>
    <row r="7032" s="217" customFormat="1" x14ac:dyDescent="0.2"/>
    <row r="7033" s="217" customFormat="1" x14ac:dyDescent="0.2"/>
    <row r="7034" s="217" customFormat="1" x14ac:dyDescent="0.2"/>
    <row r="7035" s="217" customFormat="1" x14ac:dyDescent="0.2"/>
    <row r="7036" s="217" customFormat="1" x14ac:dyDescent="0.2"/>
    <row r="7037" s="217" customFormat="1" x14ac:dyDescent="0.2"/>
    <row r="7038" s="217" customFormat="1" x14ac:dyDescent="0.2"/>
    <row r="7039" s="217" customFormat="1" x14ac:dyDescent="0.2"/>
    <row r="7040" s="217" customFormat="1" x14ac:dyDescent="0.2"/>
    <row r="7041" s="217" customFormat="1" x14ac:dyDescent="0.2"/>
    <row r="7042" s="217" customFormat="1" x14ac:dyDescent="0.2"/>
    <row r="7043" s="217" customFormat="1" x14ac:dyDescent="0.2"/>
    <row r="7044" s="217" customFormat="1" x14ac:dyDescent="0.2"/>
    <row r="7045" s="217" customFormat="1" x14ac:dyDescent="0.2"/>
    <row r="7046" s="217" customFormat="1" x14ac:dyDescent="0.2"/>
    <row r="7047" s="217" customFormat="1" x14ac:dyDescent="0.2"/>
    <row r="7048" s="217" customFormat="1" x14ac:dyDescent="0.2"/>
    <row r="7049" s="217" customFormat="1" x14ac:dyDescent="0.2"/>
    <row r="7050" s="217" customFormat="1" x14ac:dyDescent="0.2"/>
    <row r="7051" s="217" customFormat="1" x14ac:dyDescent="0.2"/>
    <row r="7052" s="217" customFormat="1" x14ac:dyDescent="0.2"/>
    <row r="7053" s="217" customFormat="1" x14ac:dyDescent="0.2"/>
    <row r="7054" s="217" customFormat="1" x14ac:dyDescent="0.2"/>
    <row r="7055" s="217" customFormat="1" x14ac:dyDescent="0.2"/>
    <row r="7056" s="217" customFormat="1" x14ac:dyDescent="0.2"/>
    <row r="7057" s="217" customFormat="1" x14ac:dyDescent="0.2"/>
    <row r="7058" s="217" customFormat="1" x14ac:dyDescent="0.2"/>
    <row r="7059" s="217" customFormat="1" x14ac:dyDescent="0.2"/>
    <row r="7060" s="217" customFormat="1" x14ac:dyDescent="0.2"/>
    <row r="7061" s="217" customFormat="1" x14ac:dyDescent="0.2"/>
    <row r="7062" s="217" customFormat="1" x14ac:dyDescent="0.2"/>
    <row r="7063" s="217" customFormat="1" x14ac:dyDescent="0.2"/>
    <row r="7064" s="217" customFormat="1" x14ac:dyDescent="0.2"/>
    <row r="7065" s="217" customFormat="1" x14ac:dyDescent="0.2"/>
    <row r="7066" s="217" customFormat="1" x14ac:dyDescent="0.2"/>
    <row r="7067" s="217" customFormat="1" x14ac:dyDescent="0.2"/>
    <row r="7068" s="217" customFormat="1" x14ac:dyDescent="0.2"/>
    <row r="7069" s="217" customFormat="1" x14ac:dyDescent="0.2"/>
    <row r="7070" s="217" customFormat="1" x14ac:dyDescent="0.2"/>
    <row r="7071" s="217" customFormat="1" x14ac:dyDescent="0.2"/>
    <row r="7072" s="217" customFormat="1" x14ac:dyDescent="0.2"/>
    <row r="7073" s="217" customFormat="1" x14ac:dyDescent="0.2"/>
    <row r="7074" s="217" customFormat="1" x14ac:dyDescent="0.2"/>
    <row r="7075" s="217" customFormat="1" x14ac:dyDescent="0.2"/>
    <row r="7076" s="217" customFormat="1" x14ac:dyDescent="0.2"/>
    <row r="7077" s="217" customFormat="1" x14ac:dyDescent="0.2"/>
    <row r="7078" s="217" customFormat="1" x14ac:dyDescent="0.2"/>
    <row r="7079" s="217" customFormat="1" x14ac:dyDescent="0.2"/>
    <row r="7080" s="217" customFormat="1" x14ac:dyDescent="0.2"/>
    <row r="7081" s="217" customFormat="1" x14ac:dyDescent="0.2"/>
    <row r="7082" s="217" customFormat="1" x14ac:dyDescent="0.2"/>
    <row r="7083" s="217" customFormat="1" x14ac:dyDescent="0.2"/>
    <row r="7084" s="217" customFormat="1" x14ac:dyDescent="0.2"/>
    <row r="7085" s="217" customFormat="1" x14ac:dyDescent="0.2"/>
    <row r="7086" s="217" customFormat="1" x14ac:dyDescent="0.2"/>
    <row r="7087" s="217" customFormat="1" x14ac:dyDescent="0.2"/>
    <row r="7088" s="217" customFormat="1" x14ac:dyDescent="0.2"/>
    <row r="7089" s="217" customFormat="1" x14ac:dyDescent="0.2"/>
    <row r="7090" s="217" customFormat="1" x14ac:dyDescent="0.2"/>
    <row r="7091" s="217" customFormat="1" x14ac:dyDescent="0.2"/>
    <row r="7092" s="217" customFormat="1" x14ac:dyDescent="0.2"/>
    <row r="7093" s="217" customFormat="1" x14ac:dyDescent="0.2"/>
    <row r="7094" s="217" customFormat="1" x14ac:dyDescent="0.2"/>
    <row r="7095" s="217" customFormat="1" x14ac:dyDescent="0.2"/>
    <row r="7096" s="217" customFormat="1" x14ac:dyDescent="0.2"/>
    <row r="7097" s="217" customFormat="1" x14ac:dyDescent="0.2"/>
    <row r="7098" s="217" customFormat="1" x14ac:dyDescent="0.2"/>
    <row r="7099" s="217" customFormat="1" x14ac:dyDescent="0.2"/>
    <row r="7100" s="217" customFormat="1" x14ac:dyDescent="0.2"/>
    <row r="7101" s="217" customFormat="1" x14ac:dyDescent="0.2"/>
    <row r="7102" s="217" customFormat="1" x14ac:dyDescent="0.2"/>
    <row r="7103" s="217" customFormat="1" x14ac:dyDescent="0.2"/>
    <row r="7104" s="217" customFormat="1" x14ac:dyDescent="0.2"/>
    <row r="7105" s="217" customFormat="1" x14ac:dyDescent="0.2"/>
    <row r="7106" s="217" customFormat="1" x14ac:dyDescent="0.2"/>
    <row r="7107" s="217" customFormat="1" x14ac:dyDescent="0.2"/>
    <row r="7108" s="217" customFormat="1" x14ac:dyDescent="0.2"/>
    <row r="7109" s="217" customFormat="1" x14ac:dyDescent="0.2"/>
    <row r="7110" s="217" customFormat="1" x14ac:dyDescent="0.2"/>
    <row r="7111" s="217" customFormat="1" x14ac:dyDescent="0.2"/>
    <row r="7112" s="217" customFormat="1" x14ac:dyDescent="0.2"/>
    <row r="7113" s="217" customFormat="1" x14ac:dyDescent="0.2"/>
    <row r="7114" s="217" customFormat="1" x14ac:dyDescent="0.2"/>
    <row r="7115" s="217" customFormat="1" x14ac:dyDescent="0.2"/>
    <row r="7116" s="217" customFormat="1" x14ac:dyDescent="0.2"/>
    <row r="7117" s="217" customFormat="1" x14ac:dyDescent="0.2"/>
    <row r="7118" s="217" customFormat="1" x14ac:dyDescent="0.2"/>
    <row r="7119" s="217" customFormat="1" x14ac:dyDescent="0.2"/>
    <row r="7120" s="217" customFormat="1" x14ac:dyDescent="0.2"/>
    <row r="7121" s="217" customFormat="1" x14ac:dyDescent="0.2"/>
    <row r="7122" s="217" customFormat="1" x14ac:dyDescent="0.2"/>
    <row r="7123" s="217" customFormat="1" x14ac:dyDescent="0.2"/>
    <row r="7124" s="217" customFormat="1" x14ac:dyDescent="0.2"/>
    <row r="7125" s="217" customFormat="1" x14ac:dyDescent="0.2"/>
    <row r="7126" s="217" customFormat="1" x14ac:dyDescent="0.2"/>
    <row r="7127" s="217" customFormat="1" x14ac:dyDescent="0.2"/>
    <row r="7128" s="217" customFormat="1" x14ac:dyDescent="0.2"/>
    <row r="7129" s="217" customFormat="1" x14ac:dyDescent="0.2"/>
    <row r="7130" s="217" customFormat="1" x14ac:dyDescent="0.2"/>
    <row r="7131" s="217" customFormat="1" x14ac:dyDescent="0.2"/>
    <row r="7132" s="217" customFormat="1" x14ac:dyDescent="0.2"/>
    <row r="7133" s="217" customFormat="1" x14ac:dyDescent="0.2"/>
    <row r="7134" s="217" customFormat="1" x14ac:dyDescent="0.2"/>
    <row r="7135" s="217" customFormat="1" x14ac:dyDescent="0.2"/>
    <row r="7136" s="217" customFormat="1" x14ac:dyDescent="0.2"/>
    <row r="7137" s="217" customFormat="1" x14ac:dyDescent="0.2"/>
    <row r="7138" s="217" customFormat="1" x14ac:dyDescent="0.2"/>
    <row r="7139" s="217" customFormat="1" x14ac:dyDescent="0.2"/>
    <row r="7140" s="217" customFormat="1" x14ac:dyDescent="0.2"/>
    <row r="7141" s="217" customFormat="1" x14ac:dyDescent="0.2"/>
    <row r="7142" s="217" customFormat="1" x14ac:dyDescent="0.2"/>
    <row r="7143" s="217" customFormat="1" x14ac:dyDescent="0.2"/>
    <row r="7144" s="217" customFormat="1" x14ac:dyDescent="0.2"/>
    <row r="7145" s="217" customFormat="1" x14ac:dyDescent="0.2"/>
    <row r="7146" s="217" customFormat="1" x14ac:dyDescent="0.2"/>
    <row r="7147" s="217" customFormat="1" x14ac:dyDescent="0.2"/>
    <row r="7148" s="217" customFormat="1" x14ac:dyDescent="0.2"/>
    <row r="7149" s="217" customFormat="1" x14ac:dyDescent="0.2"/>
    <row r="7150" s="217" customFormat="1" x14ac:dyDescent="0.2"/>
    <row r="7151" s="217" customFormat="1" x14ac:dyDescent="0.2"/>
    <row r="7152" s="217" customFormat="1" x14ac:dyDescent="0.2"/>
    <row r="7153" s="217" customFormat="1" x14ac:dyDescent="0.2"/>
    <row r="7154" s="217" customFormat="1" x14ac:dyDescent="0.2"/>
    <row r="7155" s="217" customFormat="1" x14ac:dyDescent="0.2"/>
    <row r="7156" s="217" customFormat="1" x14ac:dyDescent="0.2"/>
    <row r="7157" s="217" customFormat="1" x14ac:dyDescent="0.2"/>
    <row r="7158" s="217" customFormat="1" x14ac:dyDescent="0.2"/>
    <row r="7159" s="217" customFormat="1" x14ac:dyDescent="0.2"/>
    <row r="7160" s="217" customFormat="1" x14ac:dyDescent="0.2"/>
    <row r="7161" s="217" customFormat="1" x14ac:dyDescent="0.2"/>
    <row r="7162" s="217" customFormat="1" x14ac:dyDescent="0.2"/>
    <row r="7163" s="217" customFormat="1" x14ac:dyDescent="0.2"/>
    <row r="7164" s="217" customFormat="1" x14ac:dyDescent="0.2"/>
    <row r="7165" s="217" customFormat="1" x14ac:dyDescent="0.2"/>
    <row r="7166" s="217" customFormat="1" x14ac:dyDescent="0.2"/>
    <row r="7167" s="217" customFormat="1" x14ac:dyDescent="0.2"/>
    <row r="7168" s="217" customFormat="1" x14ac:dyDescent="0.2"/>
    <row r="7169" s="217" customFormat="1" x14ac:dyDescent="0.2"/>
    <row r="7170" s="217" customFormat="1" x14ac:dyDescent="0.2"/>
    <row r="7171" s="217" customFormat="1" x14ac:dyDescent="0.2"/>
    <row r="7172" s="217" customFormat="1" x14ac:dyDescent="0.2"/>
    <row r="7173" s="217" customFormat="1" x14ac:dyDescent="0.2"/>
    <row r="7174" s="217" customFormat="1" x14ac:dyDescent="0.2"/>
    <row r="7175" s="217" customFormat="1" x14ac:dyDescent="0.2"/>
    <row r="7176" s="217" customFormat="1" x14ac:dyDescent="0.2"/>
    <row r="7177" s="217" customFormat="1" x14ac:dyDescent="0.2"/>
    <row r="7178" s="217" customFormat="1" x14ac:dyDescent="0.2"/>
    <row r="7179" s="217" customFormat="1" x14ac:dyDescent="0.2"/>
    <row r="7180" s="217" customFormat="1" x14ac:dyDescent="0.2"/>
    <row r="7181" s="217" customFormat="1" x14ac:dyDescent="0.2"/>
    <row r="7182" s="217" customFormat="1" x14ac:dyDescent="0.2"/>
    <row r="7183" s="217" customFormat="1" x14ac:dyDescent="0.2"/>
    <row r="7184" s="217" customFormat="1" x14ac:dyDescent="0.2"/>
    <row r="7185" s="217" customFormat="1" x14ac:dyDescent="0.2"/>
    <row r="7186" s="217" customFormat="1" x14ac:dyDescent="0.2"/>
    <row r="7187" s="217" customFormat="1" x14ac:dyDescent="0.2"/>
    <row r="7188" s="217" customFormat="1" x14ac:dyDescent="0.2"/>
    <row r="7189" s="217" customFormat="1" x14ac:dyDescent="0.2"/>
    <row r="7190" s="217" customFormat="1" x14ac:dyDescent="0.2"/>
    <row r="7191" s="217" customFormat="1" x14ac:dyDescent="0.2"/>
    <row r="7192" s="217" customFormat="1" x14ac:dyDescent="0.2"/>
    <row r="7193" s="217" customFormat="1" x14ac:dyDescent="0.2"/>
    <row r="7194" s="217" customFormat="1" x14ac:dyDescent="0.2"/>
    <row r="7195" s="217" customFormat="1" x14ac:dyDescent="0.2"/>
    <row r="7196" s="217" customFormat="1" x14ac:dyDescent="0.2"/>
    <row r="7197" s="217" customFormat="1" x14ac:dyDescent="0.2"/>
    <row r="7198" s="217" customFormat="1" x14ac:dyDescent="0.2"/>
    <row r="7199" s="217" customFormat="1" x14ac:dyDescent="0.2"/>
    <row r="7200" s="217" customFormat="1" x14ac:dyDescent="0.2"/>
    <row r="7201" s="217" customFormat="1" x14ac:dyDescent="0.2"/>
    <row r="7202" s="217" customFormat="1" x14ac:dyDescent="0.2"/>
    <row r="7203" s="217" customFormat="1" x14ac:dyDescent="0.2"/>
    <row r="7204" s="217" customFormat="1" x14ac:dyDescent="0.2"/>
    <row r="7205" s="217" customFormat="1" x14ac:dyDescent="0.2"/>
    <row r="7206" s="217" customFormat="1" x14ac:dyDescent="0.2"/>
    <row r="7207" s="217" customFormat="1" x14ac:dyDescent="0.2"/>
    <row r="7208" s="217" customFormat="1" x14ac:dyDescent="0.2"/>
    <row r="7209" s="217" customFormat="1" x14ac:dyDescent="0.2"/>
    <row r="7210" s="217" customFormat="1" x14ac:dyDescent="0.2"/>
    <row r="7211" s="217" customFormat="1" x14ac:dyDescent="0.2"/>
    <row r="7212" s="217" customFormat="1" x14ac:dyDescent="0.2"/>
    <row r="7213" s="217" customFormat="1" x14ac:dyDescent="0.2"/>
    <row r="7214" s="217" customFormat="1" x14ac:dyDescent="0.2"/>
    <row r="7215" s="217" customFormat="1" x14ac:dyDescent="0.2"/>
    <row r="7216" s="217" customFormat="1" x14ac:dyDescent="0.2"/>
    <row r="7217" s="217" customFormat="1" x14ac:dyDescent="0.2"/>
    <row r="7218" s="217" customFormat="1" x14ac:dyDescent="0.2"/>
    <row r="7219" s="217" customFormat="1" x14ac:dyDescent="0.2"/>
    <row r="7220" s="217" customFormat="1" x14ac:dyDescent="0.2"/>
    <row r="7221" s="217" customFormat="1" x14ac:dyDescent="0.2"/>
    <row r="7222" s="217" customFormat="1" x14ac:dyDescent="0.2"/>
    <row r="7223" s="217" customFormat="1" x14ac:dyDescent="0.2"/>
    <row r="7224" s="217" customFormat="1" x14ac:dyDescent="0.2"/>
    <row r="7225" s="217" customFormat="1" x14ac:dyDescent="0.2"/>
    <row r="7226" s="217" customFormat="1" x14ac:dyDescent="0.2"/>
    <row r="7227" s="217" customFormat="1" x14ac:dyDescent="0.2"/>
    <row r="7228" s="217" customFormat="1" x14ac:dyDescent="0.2"/>
    <row r="7229" s="217" customFormat="1" x14ac:dyDescent="0.2"/>
    <row r="7230" s="217" customFormat="1" x14ac:dyDescent="0.2"/>
    <row r="7231" s="217" customFormat="1" x14ac:dyDescent="0.2"/>
    <row r="7232" s="217" customFormat="1" x14ac:dyDescent="0.2"/>
    <row r="7233" s="217" customFormat="1" x14ac:dyDescent="0.2"/>
    <row r="7234" s="217" customFormat="1" x14ac:dyDescent="0.2"/>
    <row r="7235" s="217" customFormat="1" x14ac:dyDescent="0.2"/>
    <row r="7236" s="217" customFormat="1" x14ac:dyDescent="0.2"/>
    <row r="7237" s="217" customFormat="1" x14ac:dyDescent="0.2"/>
    <row r="7238" s="217" customFormat="1" x14ac:dyDescent="0.2"/>
    <row r="7239" s="217" customFormat="1" x14ac:dyDescent="0.2"/>
    <row r="7240" s="217" customFormat="1" x14ac:dyDescent="0.2"/>
    <row r="7241" s="217" customFormat="1" x14ac:dyDescent="0.2"/>
    <row r="7242" s="217" customFormat="1" x14ac:dyDescent="0.2"/>
    <row r="7243" s="217" customFormat="1" x14ac:dyDescent="0.2"/>
    <row r="7244" s="217" customFormat="1" x14ac:dyDescent="0.2"/>
    <row r="7245" s="217" customFormat="1" x14ac:dyDescent="0.2"/>
    <row r="7246" s="217" customFormat="1" x14ac:dyDescent="0.2"/>
    <row r="7247" s="217" customFormat="1" x14ac:dyDescent="0.2"/>
    <row r="7248" s="217" customFormat="1" x14ac:dyDescent="0.2"/>
    <row r="7249" s="217" customFormat="1" x14ac:dyDescent="0.2"/>
    <row r="7250" s="217" customFormat="1" x14ac:dyDescent="0.2"/>
    <row r="7251" s="217" customFormat="1" x14ac:dyDescent="0.2"/>
    <row r="7252" s="217" customFormat="1" x14ac:dyDescent="0.2"/>
    <row r="7253" s="217" customFormat="1" x14ac:dyDescent="0.2"/>
    <row r="7254" s="217" customFormat="1" x14ac:dyDescent="0.2"/>
    <row r="7255" s="217" customFormat="1" x14ac:dyDescent="0.2"/>
    <row r="7256" s="217" customFormat="1" x14ac:dyDescent="0.2"/>
    <row r="7257" s="217" customFormat="1" x14ac:dyDescent="0.2"/>
    <row r="7258" s="217" customFormat="1" x14ac:dyDescent="0.2"/>
    <row r="7259" s="217" customFormat="1" x14ac:dyDescent="0.2"/>
    <row r="7260" s="217" customFormat="1" x14ac:dyDescent="0.2"/>
    <row r="7261" s="217" customFormat="1" x14ac:dyDescent="0.2"/>
    <row r="7262" s="217" customFormat="1" x14ac:dyDescent="0.2"/>
    <row r="7263" s="217" customFormat="1" x14ac:dyDescent="0.2"/>
    <row r="7264" s="217" customFormat="1" x14ac:dyDescent="0.2"/>
    <row r="7265" s="217" customFormat="1" x14ac:dyDescent="0.2"/>
    <row r="7266" s="217" customFormat="1" x14ac:dyDescent="0.2"/>
    <row r="7267" s="217" customFormat="1" x14ac:dyDescent="0.2"/>
    <row r="7268" s="217" customFormat="1" x14ac:dyDescent="0.2"/>
    <row r="7269" s="217" customFormat="1" x14ac:dyDescent="0.2"/>
    <row r="7270" s="217" customFormat="1" x14ac:dyDescent="0.2"/>
    <row r="7271" s="217" customFormat="1" x14ac:dyDescent="0.2"/>
    <row r="7272" s="217" customFormat="1" x14ac:dyDescent="0.2"/>
    <row r="7273" s="217" customFormat="1" x14ac:dyDescent="0.2"/>
    <row r="7274" s="217" customFormat="1" x14ac:dyDescent="0.2"/>
    <row r="7275" s="217" customFormat="1" x14ac:dyDescent="0.2"/>
    <row r="7276" s="217" customFormat="1" x14ac:dyDescent="0.2"/>
    <row r="7277" s="217" customFormat="1" x14ac:dyDescent="0.2"/>
    <row r="7278" s="217" customFormat="1" x14ac:dyDescent="0.2"/>
    <row r="7279" s="217" customFormat="1" x14ac:dyDescent="0.2"/>
    <row r="7280" s="217" customFormat="1" x14ac:dyDescent="0.2"/>
    <row r="7281" s="217" customFormat="1" x14ac:dyDescent="0.2"/>
    <row r="7282" s="217" customFormat="1" x14ac:dyDescent="0.2"/>
    <row r="7283" s="217" customFormat="1" x14ac:dyDescent="0.2"/>
    <row r="7284" s="217" customFormat="1" x14ac:dyDescent="0.2"/>
    <row r="7285" s="217" customFormat="1" x14ac:dyDescent="0.2"/>
    <row r="7286" s="217" customFormat="1" x14ac:dyDescent="0.2"/>
    <row r="7287" s="217" customFormat="1" x14ac:dyDescent="0.2"/>
    <row r="7288" s="217" customFormat="1" x14ac:dyDescent="0.2"/>
    <row r="7289" s="217" customFormat="1" x14ac:dyDescent="0.2"/>
    <row r="7290" s="217" customFormat="1" x14ac:dyDescent="0.2"/>
    <row r="7291" s="217" customFormat="1" x14ac:dyDescent="0.2"/>
    <row r="7292" s="217" customFormat="1" x14ac:dyDescent="0.2"/>
    <row r="7293" s="217" customFormat="1" x14ac:dyDescent="0.2"/>
    <row r="7294" s="217" customFormat="1" x14ac:dyDescent="0.2"/>
    <row r="7295" s="217" customFormat="1" x14ac:dyDescent="0.2"/>
    <row r="7296" s="217" customFormat="1" x14ac:dyDescent="0.2"/>
    <row r="7297" s="217" customFormat="1" x14ac:dyDescent="0.2"/>
    <row r="7298" s="217" customFormat="1" x14ac:dyDescent="0.2"/>
    <row r="7299" s="217" customFormat="1" x14ac:dyDescent="0.2"/>
    <row r="7300" s="217" customFormat="1" x14ac:dyDescent="0.2"/>
    <row r="7301" s="217" customFormat="1" x14ac:dyDescent="0.2"/>
    <row r="7302" s="217" customFormat="1" x14ac:dyDescent="0.2"/>
    <row r="7303" s="217" customFormat="1" x14ac:dyDescent="0.2"/>
    <row r="7304" s="217" customFormat="1" x14ac:dyDescent="0.2"/>
    <row r="7305" s="217" customFormat="1" x14ac:dyDescent="0.2"/>
    <row r="7306" s="217" customFormat="1" x14ac:dyDescent="0.2"/>
    <row r="7307" s="217" customFormat="1" x14ac:dyDescent="0.2"/>
    <row r="7308" s="217" customFormat="1" x14ac:dyDescent="0.2"/>
    <row r="7309" s="217" customFormat="1" x14ac:dyDescent="0.2"/>
    <row r="7310" s="217" customFormat="1" x14ac:dyDescent="0.2"/>
    <row r="7311" s="217" customFormat="1" x14ac:dyDescent="0.2"/>
    <row r="7312" s="217" customFormat="1" x14ac:dyDescent="0.2"/>
    <row r="7313" s="217" customFormat="1" x14ac:dyDescent="0.2"/>
    <row r="7314" s="217" customFormat="1" x14ac:dyDescent="0.2"/>
    <row r="7315" s="217" customFormat="1" x14ac:dyDescent="0.2"/>
    <row r="7316" s="217" customFormat="1" x14ac:dyDescent="0.2"/>
    <row r="7317" s="217" customFormat="1" x14ac:dyDescent="0.2"/>
    <row r="7318" s="217" customFormat="1" x14ac:dyDescent="0.2"/>
    <row r="7319" s="217" customFormat="1" x14ac:dyDescent="0.2"/>
    <row r="7320" s="217" customFormat="1" x14ac:dyDescent="0.2"/>
    <row r="7321" s="217" customFormat="1" x14ac:dyDescent="0.2"/>
    <row r="7322" s="217" customFormat="1" x14ac:dyDescent="0.2"/>
    <row r="7323" s="217" customFormat="1" x14ac:dyDescent="0.2"/>
    <row r="7324" s="217" customFormat="1" x14ac:dyDescent="0.2"/>
    <row r="7325" s="217" customFormat="1" x14ac:dyDescent="0.2"/>
    <row r="7326" s="217" customFormat="1" x14ac:dyDescent="0.2"/>
    <row r="7327" s="217" customFormat="1" x14ac:dyDescent="0.2"/>
    <row r="7328" s="217" customFormat="1" x14ac:dyDescent="0.2"/>
    <row r="7329" s="217" customFormat="1" x14ac:dyDescent="0.2"/>
    <row r="7330" s="217" customFormat="1" x14ac:dyDescent="0.2"/>
    <row r="7331" s="217" customFormat="1" x14ac:dyDescent="0.2"/>
    <row r="7332" s="217" customFormat="1" x14ac:dyDescent="0.2"/>
    <row r="7333" s="217" customFormat="1" x14ac:dyDescent="0.2"/>
    <row r="7334" s="217" customFormat="1" x14ac:dyDescent="0.2"/>
    <row r="7335" s="217" customFormat="1" x14ac:dyDescent="0.2"/>
    <row r="7336" s="217" customFormat="1" x14ac:dyDescent="0.2"/>
    <row r="7337" s="217" customFormat="1" x14ac:dyDescent="0.2"/>
    <row r="7338" s="217" customFormat="1" x14ac:dyDescent="0.2"/>
    <row r="7339" s="217" customFormat="1" x14ac:dyDescent="0.2"/>
    <row r="7340" s="217" customFormat="1" x14ac:dyDescent="0.2"/>
    <row r="7341" s="217" customFormat="1" x14ac:dyDescent="0.2"/>
    <row r="7342" s="217" customFormat="1" x14ac:dyDescent="0.2"/>
    <row r="7343" s="217" customFormat="1" x14ac:dyDescent="0.2"/>
    <row r="7344" s="217" customFormat="1" x14ac:dyDescent="0.2"/>
    <row r="7345" s="217" customFormat="1" x14ac:dyDescent="0.2"/>
    <row r="7346" s="217" customFormat="1" x14ac:dyDescent="0.2"/>
    <row r="7347" s="217" customFormat="1" x14ac:dyDescent="0.2"/>
    <row r="7348" s="217" customFormat="1" x14ac:dyDescent="0.2"/>
    <row r="7349" s="217" customFormat="1" x14ac:dyDescent="0.2"/>
    <row r="7350" s="217" customFormat="1" x14ac:dyDescent="0.2"/>
    <row r="7351" s="217" customFormat="1" x14ac:dyDescent="0.2"/>
    <row r="7352" s="217" customFormat="1" x14ac:dyDescent="0.2"/>
    <row r="7353" s="217" customFormat="1" x14ac:dyDescent="0.2"/>
    <row r="7354" s="217" customFormat="1" x14ac:dyDescent="0.2"/>
    <row r="7355" s="217" customFormat="1" x14ac:dyDescent="0.2"/>
    <row r="7356" s="217" customFormat="1" x14ac:dyDescent="0.2"/>
    <row r="7357" s="217" customFormat="1" x14ac:dyDescent="0.2"/>
    <row r="7358" s="217" customFormat="1" x14ac:dyDescent="0.2"/>
    <row r="7359" s="217" customFormat="1" x14ac:dyDescent="0.2"/>
    <row r="7360" s="217" customFormat="1" x14ac:dyDescent="0.2"/>
    <row r="7361" s="217" customFormat="1" x14ac:dyDescent="0.2"/>
    <row r="7362" s="217" customFormat="1" x14ac:dyDescent="0.2"/>
    <row r="7363" s="217" customFormat="1" x14ac:dyDescent="0.2"/>
    <row r="7364" s="217" customFormat="1" x14ac:dyDescent="0.2"/>
    <row r="7365" s="217" customFormat="1" x14ac:dyDescent="0.2"/>
    <row r="7366" s="217" customFormat="1" x14ac:dyDescent="0.2"/>
    <row r="7367" s="217" customFormat="1" x14ac:dyDescent="0.2"/>
    <row r="7368" s="217" customFormat="1" x14ac:dyDescent="0.2"/>
    <row r="7369" s="217" customFormat="1" x14ac:dyDescent="0.2"/>
    <row r="7370" s="217" customFormat="1" x14ac:dyDescent="0.2"/>
    <row r="7371" s="217" customFormat="1" x14ac:dyDescent="0.2"/>
    <row r="7372" s="217" customFormat="1" x14ac:dyDescent="0.2"/>
    <row r="7373" s="217" customFormat="1" x14ac:dyDescent="0.2"/>
    <row r="7374" s="217" customFormat="1" x14ac:dyDescent="0.2"/>
    <row r="7375" s="217" customFormat="1" x14ac:dyDescent="0.2"/>
    <row r="7376" s="217" customFormat="1" x14ac:dyDescent="0.2"/>
    <row r="7377" s="217" customFormat="1" x14ac:dyDescent="0.2"/>
    <row r="7378" s="217" customFormat="1" x14ac:dyDescent="0.2"/>
    <row r="7379" s="217" customFormat="1" x14ac:dyDescent="0.2"/>
    <row r="7380" s="217" customFormat="1" x14ac:dyDescent="0.2"/>
    <row r="7381" s="217" customFormat="1" x14ac:dyDescent="0.2"/>
    <row r="7382" s="217" customFormat="1" x14ac:dyDescent="0.2"/>
    <row r="7383" s="217" customFormat="1" x14ac:dyDescent="0.2"/>
    <row r="7384" s="217" customFormat="1" x14ac:dyDescent="0.2"/>
    <row r="7385" s="217" customFormat="1" x14ac:dyDescent="0.2"/>
    <row r="7386" s="217" customFormat="1" x14ac:dyDescent="0.2"/>
    <row r="7387" s="217" customFormat="1" x14ac:dyDescent="0.2"/>
    <row r="7388" s="217" customFormat="1" x14ac:dyDescent="0.2"/>
    <row r="7389" s="217" customFormat="1" x14ac:dyDescent="0.2"/>
    <row r="7390" s="217" customFormat="1" x14ac:dyDescent="0.2"/>
    <row r="7391" s="217" customFormat="1" x14ac:dyDescent="0.2"/>
    <row r="7392" s="217" customFormat="1" x14ac:dyDescent="0.2"/>
    <row r="7393" s="217" customFormat="1" x14ac:dyDescent="0.2"/>
    <row r="7394" s="217" customFormat="1" x14ac:dyDescent="0.2"/>
    <row r="7395" s="217" customFormat="1" x14ac:dyDescent="0.2"/>
    <row r="7396" s="217" customFormat="1" x14ac:dyDescent="0.2"/>
    <row r="7397" s="217" customFormat="1" x14ac:dyDescent="0.2"/>
    <row r="7398" s="217" customFormat="1" x14ac:dyDescent="0.2"/>
    <row r="7399" s="217" customFormat="1" x14ac:dyDescent="0.2"/>
    <row r="7400" s="217" customFormat="1" x14ac:dyDescent="0.2"/>
    <row r="7401" s="217" customFormat="1" x14ac:dyDescent="0.2"/>
    <row r="7402" s="217" customFormat="1" x14ac:dyDescent="0.2"/>
    <row r="7403" s="217" customFormat="1" x14ac:dyDescent="0.2"/>
    <row r="7404" s="217" customFormat="1" x14ac:dyDescent="0.2"/>
    <row r="7405" s="217" customFormat="1" x14ac:dyDescent="0.2"/>
    <row r="7406" s="217" customFormat="1" x14ac:dyDescent="0.2"/>
    <row r="7407" s="217" customFormat="1" x14ac:dyDescent="0.2"/>
    <row r="7408" s="217" customFormat="1" x14ac:dyDescent="0.2"/>
    <row r="7409" s="217" customFormat="1" x14ac:dyDescent="0.2"/>
    <row r="7410" s="217" customFormat="1" x14ac:dyDescent="0.2"/>
    <row r="7411" s="217" customFormat="1" x14ac:dyDescent="0.2"/>
    <row r="7412" s="217" customFormat="1" x14ac:dyDescent="0.2"/>
    <row r="7413" s="217" customFormat="1" x14ac:dyDescent="0.2"/>
    <row r="7414" s="217" customFormat="1" x14ac:dyDescent="0.2"/>
    <row r="7415" s="217" customFormat="1" x14ac:dyDescent="0.2"/>
    <row r="7416" s="217" customFormat="1" x14ac:dyDescent="0.2"/>
    <row r="7417" s="217" customFormat="1" x14ac:dyDescent="0.2"/>
    <row r="7418" s="217" customFormat="1" x14ac:dyDescent="0.2"/>
    <row r="7419" s="217" customFormat="1" x14ac:dyDescent="0.2"/>
    <row r="7420" s="217" customFormat="1" x14ac:dyDescent="0.2"/>
    <row r="7421" s="217" customFormat="1" x14ac:dyDescent="0.2"/>
    <row r="7422" s="217" customFormat="1" x14ac:dyDescent="0.2"/>
    <row r="7423" s="217" customFormat="1" x14ac:dyDescent="0.2"/>
    <row r="7424" s="217" customFormat="1" x14ac:dyDescent="0.2"/>
    <row r="7425" s="217" customFormat="1" x14ac:dyDescent="0.2"/>
    <row r="7426" s="217" customFormat="1" x14ac:dyDescent="0.2"/>
    <row r="7427" s="217" customFormat="1" x14ac:dyDescent="0.2"/>
    <row r="7428" s="217" customFormat="1" x14ac:dyDescent="0.2"/>
    <row r="7429" s="217" customFormat="1" x14ac:dyDescent="0.2"/>
    <row r="7430" s="217" customFormat="1" x14ac:dyDescent="0.2"/>
    <row r="7431" s="217" customFormat="1" x14ac:dyDescent="0.2"/>
    <row r="7432" s="217" customFormat="1" x14ac:dyDescent="0.2"/>
    <row r="7433" s="217" customFormat="1" x14ac:dyDescent="0.2"/>
    <row r="7434" s="217" customFormat="1" x14ac:dyDescent="0.2"/>
    <row r="7435" s="217" customFormat="1" x14ac:dyDescent="0.2"/>
    <row r="7436" s="217" customFormat="1" x14ac:dyDescent="0.2"/>
    <row r="7437" s="217" customFormat="1" x14ac:dyDescent="0.2"/>
    <row r="7438" s="217" customFormat="1" x14ac:dyDescent="0.2"/>
    <row r="7439" s="217" customFormat="1" x14ac:dyDescent="0.2"/>
    <row r="7440" s="217" customFormat="1" x14ac:dyDescent="0.2"/>
    <row r="7441" s="217" customFormat="1" x14ac:dyDescent="0.2"/>
    <row r="7442" s="217" customFormat="1" x14ac:dyDescent="0.2"/>
    <row r="7443" s="217" customFormat="1" x14ac:dyDescent="0.2"/>
    <row r="7444" s="217" customFormat="1" x14ac:dyDescent="0.2"/>
    <row r="7445" s="217" customFormat="1" x14ac:dyDescent="0.2"/>
    <row r="7446" s="217" customFormat="1" x14ac:dyDescent="0.2"/>
    <row r="7447" s="217" customFormat="1" x14ac:dyDescent="0.2"/>
    <row r="7448" s="217" customFormat="1" x14ac:dyDescent="0.2"/>
    <row r="7449" s="217" customFormat="1" x14ac:dyDescent="0.2"/>
    <row r="7450" s="217" customFormat="1" x14ac:dyDescent="0.2"/>
    <row r="7451" s="217" customFormat="1" x14ac:dyDescent="0.2"/>
    <row r="7452" s="217" customFormat="1" x14ac:dyDescent="0.2"/>
    <row r="7453" s="217" customFormat="1" x14ac:dyDescent="0.2"/>
    <row r="7454" s="217" customFormat="1" x14ac:dyDescent="0.2"/>
    <row r="7455" s="217" customFormat="1" x14ac:dyDescent="0.2"/>
    <row r="7456" s="217" customFormat="1" x14ac:dyDescent="0.2"/>
    <row r="7457" s="217" customFormat="1" x14ac:dyDescent="0.2"/>
    <row r="7458" s="217" customFormat="1" x14ac:dyDescent="0.2"/>
    <row r="7459" s="217" customFormat="1" x14ac:dyDescent="0.2"/>
    <row r="7460" s="217" customFormat="1" x14ac:dyDescent="0.2"/>
    <row r="7461" s="217" customFormat="1" x14ac:dyDescent="0.2"/>
    <row r="7462" s="217" customFormat="1" x14ac:dyDescent="0.2"/>
    <row r="7463" s="217" customFormat="1" x14ac:dyDescent="0.2"/>
    <row r="7464" s="217" customFormat="1" x14ac:dyDescent="0.2"/>
    <row r="7465" s="217" customFormat="1" x14ac:dyDescent="0.2"/>
    <row r="7466" s="217" customFormat="1" x14ac:dyDescent="0.2"/>
    <row r="7467" s="217" customFormat="1" x14ac:dyDescent="0.2"/>
    <row r="7468" s="217" customFormat="1" x14ac:dyDescent="0.2"/>
    <row r="7469" s="217" customFormat="1" x14ac:dyDescent="0.2"/>
    <row r="7470" s="217" customFormat="1" x14ac:dyDescent="0.2"/>
    <row r="7471" s="217" customFormat="1" x14ac:dyDescent="0.2"/>
    <row r="7472" s="217" customFormat="1" x14ac:dyDescent="0.2"/>
    <row r="7473" s="217" customFormat="1" x14ac:dyDescent="0.2"/>
    <row r="7474" s="217" customFormat="1" x14ac:dyDescent="0.2"/>
    <row r="7475" s="217" customFormat="1" x14ac:dyDescent="0.2"/>
    <row r="7476" s="217" customFormat="1" x14ac:dyDescent="0.2"/>
    <row r="7477" s="217" customFormat="1" x14ac:dyDescent="0.2"/>
    <row r="7478" s="217" customFormat="1" x14ac:dyDescent="0.2"/>
    <row r="7479" s="217" customFormat="1" x14ac:dyDescent="0.2"/>
    <row r="7480" s="217" customFormat="1" x14ac:dyDescent="0.2"/>
    <row r="7481" s="217" customFormat="1" x14ac:dyDescent="0.2"/>
    <row r="7482" s="217" customFormat="1" x14ac:dyDescent="0.2"/>
    <row r="7483" s="217" customFormat="1" x14ac:dyDescent="0.2"/>
    <row r="7484" s="217" customFormat="1" x14ac:dyDescent="0.2"/>
    <row r="7485" s="217" customFormat="1" x14ac:dyDescent="0.2"/>
    <row r="7486" s="217" customFormat="1" x14ac:dyDescent="0.2"/>
    <row r="7487" s="217" customFormat="1" x14ac:dyDescent="0.2"/>
    <row r="7488" s="217" customFormat="1" x14ac:dyDescent="0.2"/>
    <row r="7489" s="217" customFormat="1" x14ac:dyDescent="0.2"/>
    <row r="7490" s="217" customFormat="1" x14ac:dyDescent="0.2"/>
    <row r="7491" s="217" customFormat="1" x14ac:dyDescent="0.2"/>
    <row r="7492" s="217" customFormat="1" x14ac:dyDescent="0.2"/>
    <row r="7493" s="217" customFormat="1" x14ac:dyDescent="0.2"/>
    <row r="7494" s="217" customFormat="1" x14ac:dyDescent="0.2"/>
    <row r="7495" s="217" customFormat="1" x14ac:dyDescent="0.2"/>
    <row r="7496" s="217" customFormat="1" x14ac:dyDescent="0.2"/>
    <row r="7497" s="217" customFormat="1" x14ac:dyDescent="0.2"/>
    <row r="7498" s="217" customFormat="1" x14ac:dyDescent="0.2"/>
    <row r="7499" s="217" customFormat="1" x14ac:dyDescent="0.2"/>
    <row r="7500" s="217" customFormat="1" x14ac:dyDescent="0.2"/>
    <row r="7501" s="217" customFormat="1" x14ac:dyDescent="0.2"/>
    <row r="7502" s="217" customFormat="1" x14ac:dyDescent="0.2"/>
    <row r="7503" s="217" customFormat="1" x14ac:dyDescent="0.2"/>
    <row r="7504" s="217" customFormat="1" x14ac:dyDescent="0.2"/>
    <row r="7505" s="217" customFormat="1" x14ac:dyDescent="0.2"/>
    <row r="7506" s="217" customFormat="1" x14ac:dyDescent="0.2"/>
    <row r="7507" s="217" customFormat="1" x14ac:dyDescent="0.2"/>
    <row r="7508" s="217" customFormat="1" x14ac:dyDescent="0.2"/>
    <row r="7509" s="217" customFormat="1" x14ac:dyDescent="0.2"/>
    <row r="7510" s="217" customFormat="1" x14ac:dyDescent="0.2"/>
    <row r="7511" s="217" customFormat="1" x14ac:dyDescent="0.2"/>
    <row r="7512" s="217" customFormat="1" x14ac:dyDescent="0.2"/>
    <row r="7513" s="217" customFormat="1" x14ac:dyDescent="0.2"/>
    <row r="7514" s="217" customFormat="1" x14ac:dyDescent="0.2"/>
    <row r="7515" s="217" customFormat="1" x14ac:dyDescent="0.2"/>
    <row r="7516" s="217" customFormat="1" x14ac:dyDescent="0.2"/>
    <row r="7517" s="217" customFormat="1" x14ac:dyDescent="0.2"/>
    <row r="7518" s="217" customFormat="1" x14ac:dyDescent="0.2"/>
    <row r="7519" s="217" customFormat="1" x14ac:dyDescent="0.2"/>
    <row r="7520" s="217" customFormat="1" x14ac:dyDescent="0.2"/>
    <row r="7521" s="217" customFormat="1" x14ac:dyDescent="0.2"/>
    <row r="7522" s="217" customFormat="1" x14ac:dyDescent="0.2"/>
    <row r="7523" s="217" customFormat="1" x14ac:dyDescent="0.2"/>
    <row r="7524" s="217" customFormat="1" x14ac:dyDescent="0.2"/>
    <row r="7525" s="217" customFormat="1" x14ac:dyDescent="0.2"/>
    <row r="7526" s="217" customFormat="1" x14ac:dyDescent="0.2"/>
    <row r="7527" s="217" customFormat="1" x14ac:dyDescent="0.2"/>
    <row r="7528" s="217" customFormat="1" x14ac:dyDescent="0.2"/>
    <row r="7529" s="217" customFormat="1" x14ac:dyDescent="0.2"/>
    <row r="7530" s="217" customFormat="1" x14ac:dyDescent="0.2"/>
    <row r="7531" s="217" customFormat="1" x14ac:dyDescent="0.2"/>
    <row r="7532" s="217" customFormat="1" x14ac:dyDescent="0.2"/>
    <row r="7533" s="217" customFormat="1" x14ac:dyDescent="0.2"/>
    <row r="7534" s="217" customFormat="1" x14ac:dyDescent="0.2"/>
    <row r="7535" s="217" customFormat="1" x14ac:dyDescent="0.2"/>
    <row r="7536" s="217" customFormat="1" x14ac:dyDescent="0.2"/>
    <row r="7537" s="217" customFormat="1" x14ac:dyDescent="0.2"/>
    <row r="7538" s="217" customFormat="1" x14ac:dyDescent="0.2"/>
    <row r="7539" s="217" customFormat="1" x14ac:dyDescent="0.2"/>
    <row r="7540" s="217" customFormat="1" x14ac:dyDescent="0.2"/>
    <row r="7541" s="217" customFormat="1" x14ac:dyDescent="0.2"/>
    <row r="7542" s="217" customFormat="1" x14ac:dyDescent="0.2"/>
    <row r="7543" s="217" customFormat="1" x14ac:dyDescent="0.2"/>
    <row r="7544" s="217" customFormat="1" x14ac:dyDescent="0.2"/>
    <row r="7545" s="217" customFormat="1" x14ac:dyDescent="0.2"/>
    <row r="7546" s="217" customFormat="1" x14ac:dyDescent="0.2"/>
    <row r="7547" s="217" customFormat="1" x14ac:dyDescent="0.2"/>
    <row r="7548" s="217" customFormat="1" x14ac:dyDescent="0.2"/>
    <row r="7549" s="217" customFormat="1" x14ac:dyDescent="0.2"/>
    <row r="7550" s="217" customFormat="1" x14ac:dyDescent="0.2"/>
    <row r="7551" s="217" customFormat="1" x14ac:dyDescent="0.2"/>
    <row r="7552" s="217" customFormat="1" x14ac:dyDescent="0.2"/>
    <row r="7553" s="217" customFormat="1" x14ac:dyDescent="0.2"/>
    <row r="7554" s="217" customFormat="1" x14ac:dyDescent="0.2"/>
    <row r="7555" s="217" customFormat="1" x14ac:dyDescent="0.2"/>
    <row r="7556" s="217" customFormat="1" x14ac:dyDescent="0.2"/>
    <row r="7557" s="217" customFormat="1" x14ac:dyDescent="0.2"/>
    <row r="7558" s="217" customFormat="1" x14ac:dyDescent="0.2"/>
    <row r="7559" s="217" customFormat="1" x14ac:dyDescent="0.2"/>
    <row r="7560" s="217" customFormat="1" x14ac:dyDescent="0.2"/>
    <row r="7561" s="217" customFormat="1" x14ac:dyDescent="0.2"/>
    <row r="7562" s="217" customFormat="1" x14ac:dyDescent="0.2"/>
    <row r="7563" s="217" customFormat="1" x14ac:dyDescent="0.2"/>
    <row r="7564" s="217" customFormat="1" x14ac:dyDescent="0.2"/>
    <row r="7565" s="217" customFormat="1" x14ac:dyDescent="0.2"/>
    <row r="7566" s="217" customFormat="1" x14ac:dyDescent="0.2"/>
    <row r="7567" s="217" customFormat="1" x14ac:dyDescent="0.2"/>
    <row r="7568" s="217" customFormat="1" x14ac:dyDescent="0.2"/>
    <row r="7569" s="217" customFormat="1" x14ac:dyDescent="0.2"/>
    <row r="7570" s="217" customFormat="1" x14ac:dyDescent="0.2"/>
    <row r="7571" s="217" customFormat="1" x14ac:dyDescent="0.2"/>
    <row r="7572" s="217" customFormat="1" x14ac:dyDescent="0.2"/>
    <row r="7573" s="217" customFormat="1" x14ac:dyDescent="0.2"/>
    <row r="7574" s="217" customFormat="1" x14ac:dyDescent="0.2"/>
    <row r="7575" s="217" customFormat="1" x14ac:dyDescent="0.2"/>
    <row r="7576" s="217" customFormat="1" x14ac:dyDescent="0.2"/>
    <row r="7577" s="217" customFormat="1" x14ac:dyDescent="0.2"/>
    <row r="7578" s="217" customFormat="1" x14ac:dyDescent="0.2"/>
    <row r="7579" s="217" customFormat="1" x14ac:dyDescent="0.2"/>
    <row r="7580" s="217" customFormat="1" x14ac:dyDescent="0.2"/>
    <row r="7581" s="217" customFormat="1" x14ac:dyDescent="0.2"/>
    <row r="7582" s="217" customFormat="1" x14ac:dyDescent="0.2"/>
    <row r="7583" s="217" customFormat="1" x14ac:dyDescent="0.2"/>
    <row r="7584" s="217" customFormat="1" x14ac:dyDescent="0.2"/>
    <row r="7585" s="217" customFormat="1" x14ac:dyDescent="0.2"/>
    <row r="7586" s="217" customFormat="1" x14ac:dyDescent="0.2"/>
    <row r="7587" s="217" customFormat="1" x14ac:dyDescent="0.2"/>
    <row r="7588" s="217" customFormat="1" x14ac:dyDescent="0.2"/>
    <row r="7589" s="217" customFormat="1" x14ac:dyDescent="0.2"/>
    <row r="7590" s="217" customFormat="1" x14ac:dyDescent="0.2"/>
    <row r="7591" s="217" customFormat="1" x14ac:dyDescent="0.2"/>
    <row r="7592" s="217" customFormat="1" x14ac:dyDescent="0.2"/>
    <row r="7593" s="217" customFormat="1" x14ac:dyDescent="0.2"/>
    <row r="7594" s="217" customFormat="1" x14ac:dyDescent="0.2"/>
    <row r="7595" s="217" customFormat="1" x14ac:dyDescent="0.2"/>
    <row r="7596" s="217" customFormat="1" x14ac:dyDescent="0.2"/>
    <row r="7597" s="217" customFormat="1" x14ac:dyDescent="0.2"/>
    <row r="7598" s="217" customFormat="1" x14ac:dyDescent="0.2"/>
    <row r="7599" s="217" customFormat="1" x14ac:dyDescent="0.2"/>
    <row r="7600" s="217" customFormat="1" x14ac:dyDescent="0.2"/>
    <row r="7601" s="217" customFormat="1" x14ac:dyDescent="0.2"/>
    <row r="7602" s="217" customFormat="1" x14ac:dyDescent="0.2"/>
    <row r="7603" s="217" customFormat="1" x14ac:dyDescent="0.2"/>
    <row r="7604" s="217" customFormat="1" x14ac:dyDescent="0.2"/>
    <row r="7605" s="217" customFormat="1" x14ac:dyDescent="0.2"/>
    <row r="7606" s="217" customFormat="1" x14ac:dyDescent="0.2"/>
    <row r="7607" s="217" customFormat="1" x14ac:dyDescent="0.2"/>
    <row r="7608" s="217" customFormat="1" x14ac:dyDescent="0.2"/>
    <row r="7609" s="217" customFormat="1" x14ac:dyDescent="0.2"/>
    <row r="7610" s="217" customFormat="1" x14ac:dyDescent="0.2"/>
    <row r="7611" s="217" customFormat="1" x14ac:dyDescent="0.2"/>
    <row r="7612" s="217" customFormat="1" x14ac:dyDescent="0.2"/>
    <row r="7613" s="217" customFormat="1" x14ac:dyDescent="0.2"/>
    <row r="7614" s="217" customFormat="1" x14ac:dyDescent="0.2"/>
    <row r="7615" s="217" customFormat="1" x14ac:dyDescent="0.2"/>
    <row r="7616" s="217" customFormat="1" x14ac:dyDescent="0.2"/>
    <row r="7617" s="217" customFormat="1" x14ac:dyDescent="0.2"/>
    <row r="7618" s="217" customFormat="1" x14ac:dyDescent="0.2"/>
    <row r="7619" s="217" customFormat="1" x14ac:dyDescent="0.2"/>
    <row r="7620" s="217" customFormat="1" x14ac:dyDescent="0.2"/>
    <row r="7621" s="217" customFormat="1" x14ac:dyDescent="0.2"/>
    <row r="7622" s="217" customFormat="1" x14ac:dyDescent="0.2"/>
    <row r="7623" s="217" customFormat="1" x14ac:dyDescent="0.2"/>
    <row r="7624" s="217" customFormat="1" x14ac:dyDescent="0.2"/>
    <row r="7625" s="217" customFormat="1" x14ac:dyDescent="0.2"/>
    <row r="7626" s="217" customFormat="1" x14ac:dyDescent="0.2"/>
    <row r="7627" s="217" customFormat="1" x14ac:dyDescent="0.2"/>
    <row r="7628" s="217" customFormat="1" x14ac:dyDescent="0.2"/>
    <row r="7629" s="217" customFormat="1" x14ac:dyDescent="0.2"/>
    <row r="7630" s="217" customFormat="1" x14ac:dyDescent="0.2"/>
    <row r="7631" s="217" customFormat="1" x14ac:dyDescent="0.2"/>
    <row r="7632" s="217" customFormat="1" x14ac:dyDescent="0.2"/>
    <row r="7633" s="217" customFormat="1" x14ac:dyDescent="0.2"/>
    <row r="7634" s="217" customFormat="1" x14ac:dyDescent="0.2"/>
    <row r="7635" s="217" customFormat="1" x14ac:dyDescent="0.2"/>
    <row r="7636" s="217" customFormat="1" x14ac:dyDescent="0.2"/>
    <row r="7637" s="217" customFormat="1" x14ac:dyDescent="0.2"/>
    <row r="7638" s="217" customFormat="1" x14ac:dyDescent="0.2"/>
    <row r="7639" s="217" customFormat="1" x14ac:dyDescent="0.2"/>
    <row r="7640" s="217" customFormat="1" x14ac:dyDescent="0.2"/>
    <row r="7641" s="217" customFormat="1" x14ac:dyDescent="0.2"/>
    <row r="7642" s="217" customFormat="1" x14ac:dyDescent="0.2"/>
    <row r="7643" s="217" customFormat="1" x14ac:dyDescent="0.2"/>
    <row r="7644" s="217" customFormat="1" x14ac:dyDescent="0.2"/>
    <row r="7645" s="217" customFormat="1" x14ac:dyDescent="0.2"/>
    <row r="7646" s="217" customFormat="1" x14ac:dyDescent="0.2"/>
    <row r="7647" s="217" customFormat="1" x14ac:dyDescent="0.2"/>
    <row r="7648" s="217" customFormat="1" x14ac:dyDescent="0.2"/>
    <row r="7649" s="217" customFormat="1" x14ac:dyDescent="0.2"/>
    <row r="7650" s="217" customFormat="1" x14ac:dyDescent="0.2"/>
    <row r="7651" s="217" customFormat="1" x14ac:dyDescent="0.2"/>
    <row r="7652" s="217" customFormat="1" x14ac:dyDescent="0.2"/>
    <row r="7653" s="217" customFormat="1" x14ac:dyDescent="0.2"/>
    <row r="7654" s="217" customFormat="1" x14ac:dyDescent="0.2"/>
    <row r="7655" s="217" customFormat="1" x14ac:dyDescent="0.2"/>
    <row r="7656" s="217" customFormat="1" x14ac:dyDescent="0.2"/>
    <row r="7657" s="217" customFormat="1" x14ac:dyDescent="0.2"/>
    <row r="7658" s="217" customFormat="1" x14ac:dyDescent="0.2"/>
    <row r="7659" s="217" customFormat="1" x14ac:dyDescent="0.2"/>
    <row r="7660" s="217" customFormat="1" x14ac:dyDescent="0.2"/>
    <row r="7661" s="217" customFormat="1" x14ac:dyDescent="0.2"/>
    <row r="7662" s="217" customFormat="1" x14ac:dyDescent="0.2"/>
    <row r="7663" s="217" customFormat="1" x14ac:dyDescent="0.2"/>
    <row r="7664" s="217" customFormat="1" x14ac:dyDescent="0.2"/>
    <row r="7665" s="217" customFormat="1" x14ac:dyDescent="0.2"/>
    <row r="7666" s="217" customFormat="1" x14ac:dyDescent="0.2"/>
    <row r="7667" s="217" customFormat="1" x14ac:dyDescent="0.2"/>
    <row r="7668" s="217" customFormat="1" x14ac:dyDescent="0.2"/>
    <row r="7669" s="217" customFormat="1" x14ac:dyDescent="0.2"/>
    <row r="7670" s="217" customFormat="1" x14ac:dyDescent="0.2"/>
    <row r="7671" s="217" customFormat="1" x14ac:dyDescent="0.2"/>
    <row r="7672" s="217" customFormat="1" x14ac:dyDescent="0.2"/>
    <row r="7673" s="217" customFormat="1" x14ac:dyDescent="0.2"/>
    <row r="7674" s="217" customFormat="1" x14ac:dyDescent="0.2"/>
    <row r="7675" s="217" customFormat="1" x14ac:dyDescent="0.2"/>
    <row r="7676" s="217" customFormat="1" x14ac:dyDescent="0.2"/>
    <row r="7677" s="217" customFormat="1" x14ac:dyDescent="0.2"/>
    <row r="7678" s="217" customFormat="1" x14ac:dyDescent="0.2"/>
    <row r="7679" s="217" customFormat="1" x14ac:dyDescent="0.2"/>
    <row r="7680" s="217" customFormat="1" x14ac:dyDescent="0.2"/>
    <row r="7681" s="217" customFormat="1" x14ac:dyDescent="0.2"/>
    <row r="7682" s="217" customFormat="1" x14ac:dyDescent="0.2"/>
    <row r="7683" s="217" customFormat="1" x14ac:dyDescent="0.2"/>
    <row r="7684" s="217" customFormat="1" x14ac:dyDescent="0.2"/>
    <row r="7685" s="217" customFormat="1" x14ac:dyDescent="0.2"/>
    <row r="7686" s="217" customFormat="1" x14ac:dyDescent="0.2"/>
    <row r="7687" s="217" customFormat="1" x14ac:dyDescent="0.2"/>
    <row r="7688" s="217" customFormat="1" x14ac:dyDescent="0.2"/>
    <row r="7689" s="217" customFormat="1" x14ac:dyDescent="0.2"/>
    <row r="7690" s="217" customFormat="1" x14ac:dyDescent="0.2"/>
    <row r="7691" s="217" customFormat="1" x14ac:dyDescent="0.2"/>
    <row r="7692" s="217" customFormat="1" x14ac:dyDescent="0.2"/>
    <row r="7693" s="217" customFormat="1" x14ac:dyDescent="0.2"/>
    <row r="7694" s="217" customFormat="1" x14ac:dyDescent="0.2"/>
    <row r="7695" s="217" customFormat="1" x14ac:dyDescent="0.2"/>
    <row r="7696" s="217" customFormat="1" x14ac:dyDescent="0.2"/>
    <row r="7697" s="217" customFormat="1" x14ac:dyDescent="0.2"/>
    <row r="7698" s="217" customFormat="1" x14ac:dyDescent="0.2"/>
    <row r="7699" s="217" customFormat="1" x14ac:dyDescent="0.2"/>
    <row r="7700" s="217" customFormat="1" x14ac:dyDescent="0.2"/>
    <row r="7701" s="217" customFormat="1" x14ac:dyDescent="0.2"/>
    <row r="7702" s="217" customFormat="1" x14ac:dyDescent="0.2"/>
    <row r="7703" s="217" customFormat="1" x14ac:dyDescent="0.2"/>
    <row r="7704" s="217" customFormat="1" x14ac:dyDescent="0.2"/>
    <row r="7705" s="217" customFormat="1" x14ac:dyDescent="0.2"/>
    <row r="7706" s="217" customFormat="1" x14ac:dyDescent="0.2"/>
    <row r="7707" s="217" customFormat="1" x14ac:dyDescent="0.2"/>
    <row r="7708" s="217" customFormat="1" x14ac:dyDescent="0.2"/>
    <row r="7709" s="217" customFormat="1" x14ac:dyDescent="0.2"/>
    <row r="7710" s="217" customFormat="1" x14ac:dyDescent="0.2"/>
    <row r="7711" s="217" customFormat="1" x14ac:dyDescent="0.2"/>
    <row r="7712" s="217" customFormat="1" x14ac:dyDescent="0.2"/>
    <row r="7713" s="217" customFormat="1" x14ac:dyDescent="0.2"/>
    <row r="7714" s="217" customFormat="1" x14ac:dyDescent="0.2"/>
    <row r="7715" s="217" customFormat="1" x14ac:dyDescent="0.2"/>
    <row r="7716" s="217" customFormat="1" x14ac:dyDescent="0.2"/>
    <row r="7717" s="217" customFormat="1" x14ac:dyDescent="0.2"/>
    <row r="7718" s="217" customFormat="1" x14ac:dyDescent="0.2"/>
    <row r="7719" s="217" customFormat="1" x14ac:dyDescent="0.2"/>
    <row r="7720" s="217" customFormat="1" x14ac:dyDescent="0.2"/>
    <row r="7721" s="217" customFormat="1" x14ac:dyDescent="0.2"/>
    <row r="7722" s="217" customFormat="1" x14ac:dyDescent="0.2"/>
    <row r="7723" s="217" customFormat="1" x14ac:dyDescent="0.2"/>
    <row r="7724" s="217" customFormat="1" x14ac:dyDescent="0.2"/>
    <row r="7725" s="217" customFormat="1" x14ac:dyDescent="0.2"/>
    <row r="7726" s="217" customFormat="1" x14ac:dyDescent="0.2"/>
    <row r="7727" s="217" customFormat="1" x14ac:dyDescent="0.2"/>
    <row r="7728" s="217" customFormat="1" x14ac:dyDescent="0.2"/>
    <row r="7729" s="217" customFormat="1" x14ac:dyDescent="0.2"/>
    <row r="7730" s="217" customFormat="1" x14ac:dyDescent="0.2"/>
    <row r="7731" s="217" customFormat="1" x14ac:dyDescent="0.2"/>
    <row r="7732" s="217" customFormat="1" x14ac:dyDescent="0.2"/>
    <row r="7733" s="217" customFormat="1" x14ac:dyDescent="0.2"/>
    <row r="7734" s="217" customFormat="1" x14ac:dyDescent="0.2"/>
    <row r="7735" s="217" customFormat="1" x14ac:dyDescent="0.2"/>
    <row r="7736" s="217" customFormat="1" x14ac:dyDescent="0.2"/>
    <row r="7737" s="217" customFormat="1" x14ac:dyDescent="0.2"/>
    <row r="7738" s="217" customFormat="1" x14ac:dyDescent="0.2"/>
    <row r="7739" s="217" customFormat="1" x14ac:dyDescent="0.2"/>
    <row r="7740" s="217" customFormat="1" x14ac:dyDescent="0.2"/>
    <row r="7741" s="217" customFormat="1" x14ac:dyDescent="0.2"/>
    <row r="7742" s="217" customFormat="1" x14ac:dyDescent="0.2"/>
    <row r="7743" s="217" customFormat="1" x14ac:dyDescent="0.2"/>
    <row r="7744" s="217" customFormat="1" x14ac:dyDescent="0.2"/>
    <row r="7745" s="217" customFormat="1" x14ac:dyDescent="0.2"/>
    <row r="7746" s="217" customFormat="1" x14ac:dyDescent="0.2"/>
    <row r="7747" s="217" customFormat="1" x14ac:dyDescent="0.2"/>
    <row r="7748" s="217" customFormat="1" x14ac:dyDescent="0.2"/>
    <row r="7749" s="217" customFormat="1" x14ac:dyDescent="0.2"/>
    <row r="7750" s="217" customFormat="1" x14ac:dyDescent="0.2"/>
    <row r="7751" s="217" customFormat="1" x14ac:dyDescent="0.2"/>
    <row r="7752" s="217" customFormat="1" x14ac:dyDescent="0.2"/>
    <row r="7753" s="217" customFormat="1" x14ac:dyDescent="0.2"/>
    <row r="7754" s="217" customFormat="1" x14ac:dyDescent="0.2"/>
    <row r="7755" s="217" customFormat="1" x14ac:dyDescent="0.2"/>
    <row r="7756" s="217" customFormat="1" x14ac:dyDescent="0.2"/>
    <row r="7757" s="217" customFormat="1" x14ac:dyDescent="0.2"/>
    <row r="7758" s="217" customFormat="1" x14ac:dyDescent="0.2"/>
    <row r="7759" s="217" customFormat="1" x14ac:dyDescent="0.2"/>
    <row r="7760" s="217" customFormat="1" x14ac:dyDescent="0.2"/>
    <row r="7761" s="217" customFormat="1" x14ac:dyDescent="0.2"/>
    <row r="7762" s="217" customFormat="1" x14ac:dyDescent="0.2"/>
    <row r="7763" s="217" customFormat="1" x14ac:dyDescent="0.2"/>
    <row r="7764" s="217" customFormat="1" x14ac:dyDescent="0.2"/>
    <row r="7765" s="217" customFormat="1" x14ac:dyDescent="0.2"/>
    <row r="7766" s="217" customFormat="1" x14ac:dyDescent="0.2"/>
    <row r="7767" s="217" customFormat="1" x14ac:dyDescent="0.2"/>
    <row r="7768" s="217" customFormat="1" x14ac:dyDescent="0.2"/>
    <row r="7769" s="217" customFormat="1" x14ac:dyDescent="0.2"/>
    <row r="7770" s="217" customFormat="1" x14ac:dyDescent="0.2"/>
    <row r="7771" s="217" customFormat="1" x14ac:dyDescent="0.2"/>
    <row r="7772" s="217" customFormat="1" x14ac:dyDescent="0.2"/>
    <row r="7773" s="217" customFormat="1" x14ac:dyDescent="0.2"/>
    <row r="7774" s="217" customFormat="1" x14ac:dyDescent="0.2"/>
    <row r="7775" s="217" customFormat="1" x14ac:dyDescent="0.2"/>
    <row r="7776" s="217" customFormat="1" x14ac:dyDescent="0.2"/>
    <row r="7777" s="217" customFormat="1" x14ac:dyDescent="0.2"/>
    <row r="7778" s="217" customFormat="1" x14ac:dyDescent="0.2"/>
    <row r="7779" s="217" customFormat="1" x14ac:dyDescent="0.2"/>
    <row r="7780" s="217" customFormat="1" x14ac:dyDescent="0.2"/>
    <row r="7781" s="217" customFormat="1" x14ac:dyDescent="0.2"/>
    <row r="7782" s="217" customFormat="1" x14ac:dyDescent="0.2"/>
    <row r="7783" s="217" customFormat="1" x14ac:dyDescent="0.2"/>
    <row r="7784" s="217" customFormat="1" x14ac:dyDescent="0.2"/>
    <row r="7785" s="217" customFormat="1" x14ac:dyDescent="0.2"/>
    <row r="7786" s="217" customFormat="1" x14ac:dyDescent="0.2"/>
    <row r="7787" s="217" customFormat="1" x14ac:dyDescent="0.2"/>
    <row r="7788" s="217" customFormat="1" x14ac:dyDescent="0.2"/>
    <row r="7789" s="217" customFormat="1" x14ac:dyDescent="0.2"/>
    <row r="7790" s="217" customFormat="1" x14ac:dyDescent="0.2"/>
    <row r="7791" s="217" customFormat="1" x14ac:dyDescent="0.2"/>
    <row r="7792" s="217" customFormat="1" x14ac:dyDescent="0.2"/>
    <row r="7793" s="217" customFormat="1" x14ac:dyDescent="0.2"/>
    <row r="7794" s="217" customFormat="1" x14ac:dyDescent="0.2"/>
    <row r="7795" s="217" customFormat="1" x14ac:dyDescent="0.2"/>
    <row r="7796" s="217" customFormat="1" x14ac:dyDescent="0.2"/>
    <row r="7797" s="217" customFormat="1" x14ac:dyDescent="0.2"/>
    <row r="7798" s="217" customFormat="1" x14ac:dyDescent="0.2"/>
    <row r="7799" s="217" customFormat="1" x14ac:dyDescent="0.2"/>
    <row r="7800" s="217" customFormat="1" x14ac:dyDescent="0.2"/>
    <row r="7801" s="217" customFormat="1" x14ac:dyDescent="0.2"/>
    <row r="7802" s="217" customFormat="1" x14ac:dyDescent="0.2"/>
    <row r="7803" s="217" customFormat="1" x14ac:dyDescent="0.2"/>
    <row r="7804" s="217" customFormat="1" x14ac:dyDescent="0.2"/>
    <row r="7805" s="217" customFormat="1" x14ac:dyDescent="0.2"/>
    <row r="7806" s="217" customFormat="1" x14ac:dyDescent="0.2"/>
    <row r="7807" s="217" customFormat="1" x14ac:dyDescent="0.2"/>
    <row r="7808" s="217" customFormat="1" x14ac:dyDescent="0.2"/>
    <row r="7809" s="217" customFormat="1" x14ac:dyDescent="0.2"/>
    <row r="7810" s="217" customFormat="1" x14ac:dyDescent="0.2"/>
    <row r="7811" s="217" customFormat="1" x14ac:dyDescent="0.2"/>
    <row r="7812" s="217" customFormat="1" x14ac:dyDescent="0.2"/>
    <row r="7813" s="217" customFormat="1" x14ac:dyDescent="0.2"/>
    <row r="7814" s="217" customFormat="1" x14ac:dyDescent="0.2"/>
    <row r="7815" s="217" customFormat="1" x14ac:dyDescent="0.2"/>
    <row r="7816" s="217" customFormat="1" x14ac:dyDescent="0.2"/>
    <row r="7817" s="217" customFormat="1" x14ac:dyDescent="0.2"/>
    <row r="7818" s="217" customFormat="1" x14ac:dyDescent="0.2"/>
    <row r="7819" s="217" customFormat="1" x14ac:dyDescent="0.2"/>
    <row r="7820" s="217" customFormat="1" x14ac:dyDescent="0.2"/>
    <row r="7821" s="217" customFormat="1" x14ac:dyDescent="0.2"/>
    <row r="7822" s="217" customFormat="1" x14ac:dyDescent="0.2"/>
    <row r="7823" s="217" customFormat="1" x14ac:dyDescent="0.2"/>
    <row r="7824" s="217" customFormat="1" x14ac:dyDescent="0.2"/>
    <row r="7825" s="217" customFormat="1" x14ac:dyDescent="0.2"/>
    <row r="7826" s="217" customFormat="1" x14ac:dyDescent="0.2"/>
    <row r="7827" s="217" customFormat="1" x14ac:dyDescent="0.2"/>
    <row r="7828" s="217" customFormat="1" x14ac:dyDescent="0.2"/>
    <row r="7829" s="217" customFormat="1" x14ac:dyDescent="0.2"/>
    <row r="7830" s="217" customFormat="1" x14ac:dyDescent="0.2"/>
    <row r="7831" s="217" customFormat="1" x14ac:dyDescent="0.2"/>
    <row r="7832" s="217" customFormat="1" x14ac:dyDescent="0.2"/>
    <row r="7833" s="217" customFormat="1" x14ac:dyDescent="0.2"/>
    <row r="7834" s="217" customFormat="1" x14ac:dyDescent="0.2"/>
    <row r="7835" s="217" customFormat="1" x14ac:dyDescent="0.2"/>
    <row r="7836" s="217" customFormat="1" x14ac:dyDescent="0.2"/>
    <row r="7837" s="217" customFormat="1" x14ac:dyDescent="0.2"/>
    <row r="7838" s="217" customFormat="1" x14ac:dyDescent="0.2"/>
    <row r="7839" s="217" customFormat="1" x14ac:dyDescent="0.2"/>
    <row r="7840" s="217" customFormat="1" x14ac:dyDescent="0.2"/>
    <row r="7841" s="217" customFormat="1" x14ac:dyDescent="0.2"/>
    <row r="7842" s="217" customFormat="1" x14ac:dyDescent="0.2"/>
    <row r="7843" s="217" customFormat="1" x14ac:dyDescent="0.2"/>
    <row r="7844" s="217" customFormat="1" x14ac:dyDescent="0.2"/>
    <row r="7845" s="217" customFormat="1" x14ac:dyDescent="0.2"/>
    <row r="7846" s="217" customFormat="1" x14ac:dyDescent="0.2"/>
    <row r="7847" s="217" customFormat="1" x14ac:dyDescent="0.2"/>
    <row r="7848" s="217" customFormat="1" x14ac:dyDescent="0.2"/>
    <row r="7849" s="217" customFormat="1" x14ac:dyDescent="0.2"/>
    <row r="7850" s="217" customFormat="1" x14ac:dyDescent="0.2"/>
    <row r="7851" s="217" customFormat="1" x14ac:dyDescent="0.2"/>
    <row r="7852" s="217" customFormat="1" x14ac:dyDescent="0.2"/>
    <row r="7853" s="217" customFormat="1" x14ac:dyDescent="0.2"/>
    <row r="7854" s="217" customFormat="1" x14ac:dyDescent="0.2"/>
    <row r="7855" s="217" customFormat="1" x14ac:dyDescent="0.2"/>
    <row r="7856" s="217" customFormat="1" x14ac:dyDescent="0.2"/>
    <row r="7857" s="217" customFormat="1" x14ac:dyDescent="0.2"/>
    <row r="7858" s="217" customFormat="1" x14ac:dyDescent="0.2"/>
    <row r="7859" s="217" customFormat="1" x14ac:dyDescent="0.2"/>
    <row r="7860" s="217" customFormat="1" x14ac:dyDescent="0.2"/>
    <row r="7861" s="217" customFormat="1" x14ac:dyDescent="0.2"/>
    <row r="7862" s="217" customFormat="1" x14ac:dyDescent="0.2"/>
    <row r="7863" s="217" customFormat="1" x14ac:dyDescent="0.2"/>
    <row r="7864" s="217" customFormat="1" x14ac:dyDescent="0.2"/>
    <row r="7865" s="217" customFormat="1" x14ac:dyDescent="0.2"/>
    <row r="7866" s="217" customFormat="1" x14ac:dyDescent="0.2"/>
    <row r="7867" s="217" customFormat="1" x14ac:dyDescent="0.2"/>
    <row r="7868" s="217" customFormat="1" x14ac:dyDescent="0.2"/>
    <row r="7869" s="217" customFormat="1" x14ac:dyDescent="0.2"/>
    <row r="7870" s="217" customFormat="1" x14ac:dyDescent="0.2"/>
    <row r="7871" s="217" customFormat="1" x14ac:dyDescent="0.2"/>
    <row r="7872" s="217" customFormat="1" x14ac:dyDescent="0.2"/>
    <row r="7873" s="217" customFormat="1" x14ac:dyDescent="0.2"/>
    <row r="7874" s="217" customFormat="1" x14ac:dyDescent="0.2"/>
    <row r="7875" s="217" customFormat="1" x14ac:dyDescent="0.2"/>
    <row r="7876" s="217" customFormat="1" x14ac:dyDescent="0.2"/>
    <row r="7877" s="217" customFormat="1" x14ac:dyDescent="0.2"/>
    <row r="7878" s="217" customFormat="1" x14ac:dyDescent="0.2"/>
    <row r="7879" s="217" customFormat="1" x14ac:dyDescent="0.2"/>
    <row r="7880" s="217" customFormat="1" x14ac:dyDescent="0.2"/>
    <row r="7881" s="217" customFormat="1" x14ac:dyDescent="0.2"/>
    <row r="7882" s="217" customFormat="1" x14ac:dyDescent="0.2"/>
    <row r="7883" s="217" customFormat="1" x14ac:dyDescent="0.2"/>
    <row r="7884" s="217" customFormat="1" x14ac:dyDescent="0.2"/>
    <row r="7885" s="217" customFormat="1" x14ac:dyDescent="0.2"/>
    <row r="7886" s="217" customFormat="1" x14ac:dyDescent="0.2"/>
    <row r="7887" s="217" customFormat="1" x14ac:dyDescent="0.2"/>
    <row r="7888" s="217" customFormat="1" x14ac:dyDescent="0.2"/>
    <row r="7889" s="217" customFormat="1" x14ac:dyDescent="0.2"/>
    <row r="7890" s="217" customFormat="1" x14ac:dyDescent="0.2"/>
    <row r="7891" s="217" customFormat="1" x14ac:dyDescent="0.2"/>
    <row r="7892" s="217" customFormat="1" x14ac:dyDescent="0.2"/>
    <row r="7893" s="217" customFormat="1" x14ac:dyDescent="0.2"/>
    <row r="7894" s="217" customFormat="1" x14ac:dyDescent="0.2"/>
    <row r="7895" s="217" customFormat="1" x14ac:dyDescent="0.2"/>
    <row r="7896" s="217" customFormat="1" x14ac:dyDescent="0.2"/>
    <row r="7897" s="217" customFormat="1" x14ac:dyDescent="0.2"/>
    <row r="7898" s="217" customFormat="1" x14ac:dyDescent="0.2"/>
    <row r="7899" s="217" customFormat="1" x14ac:dyDescent="0.2"/>
    <row r="7900" s="217" customFormat="1" x14ac:dyDescent="0.2"/>
    <row r="7901" s="217" customFormat="1" x14ac:dyDescent="0.2"/>
    <row r="7902" s="217" customFormat="1" x14ac:dyDescent="0.2"/>
    <row r="7903" s="217" customFormat="1" x14ac:dyDescent="0.2"/>
    <row r="7904" s="217" customFormat="1" x14ac:dyDescent="0.2"/>
    <row r="7905" s="217" customFormat="1" x14ac:dyDescent="0.2"/>
    <row r="7906" s="217" customFormat="1" x14ac:dyDescent="0.2"/>
    <row r="7907" s="217" customFormat="1" x14ac:dyDescent="0.2"/>
    <row r="7908" s="217" customFormat="1" x14ac:dyDescent="0.2"/>
    <row r="7909" s="217" customFormat="1" x14ac:dyDescent="0.2"/>
    <row r="7910" s="217" customFormat="1" x14ac:dyDescent="0.2"/>
    <row r="7911" s="217" customFormat="1" x14ac:dyDescent="0.2"/>
    <row r="7912" s="217" customFormat="1" x14ac:dyDescent="0.2"/>
    <row r="7913" s="217" customFormat="1" x14ac:dyDescent="0.2"/>
    <row r="7914" s="217" customFormat="1" x14ac:dyDescent="0.2"/>
    <row r="7915" s="217" customFormat="1" x14ac:dyDescent="0.2"/>
    <row r="7916" s="217" customFormat="1" x14ac:dyDescent="0.2"/>
    <row r="7917" s="217" customFormat="1" x14ac:dyDescent="0.2"/>
    <row r="7918" s="217" customFormat="1" x14ac:dyDescent="0.2"/>
    <row r="7919" s="217" customFormat="1" x14ac:dyDescent="0.2"/>
    <row r="7920" s="217" customFormat="1" x14ac:dyDescent="0.2"/>
    <row r="7921" s="217" customFormat="1" x14ac:dyDescent="0.2"/>
    <row r="7922" s="217" customFormat="1" x14ac:dyDescent="0.2"/>
    <row r="7923" s="217" customFormat="1" x14ac:dyDescent="0.2"/>
    <row r="7924" s="217" customFormat="1" x14ac:dyDescent="0.2"/>
    <row r="7925" s="217" customFormat="1" x14ac:dyDescent="0.2"/>
    <row r="7926" s="217" customFormat="1" x14ac:dyDescent="0.2"/>
    <row r="7927" s="217" customFormat="1" x14ac:dyDescent="0.2"/>
    <row r="7928" s="217" customFormat="1" x14ac:dyDescent="0.2"/>
    <row r="7929" s="217" customFormat="1" x14ac:dyDescent="0.2"/>
    <row r="7930" s="217" customFormat="1" x14ac:dyDescent="0.2"/>
    <row r="7931" s="217" customFormat="1" x14ac:dyDescent="0.2"/>
    <row r="7932" s="217" customFormat="1" x14ac:dyDescent="0.2"/>
    <row r="7933" s="217" customFormat="1" x14ac:dyDescent="0.2"/>
    <row r="7934" s="217" customFormat="1" x14ac:dyDescent="0.2"/>
    <row r="7935" s="217" customFormat="1" x14ac:dyDescent="0.2"/>
    <row r="7936" s="217" customFormat="1" x14ac:dyDescent="0.2"/>
    <row r="7937" s="217" customFormat="1" x14ac:dyDescent="0.2"/>
    <row r="7938" s="217" customFormat="1" x14ac:dyDescent="0.2"/>
    <row r="7939" s="217" customFormat="1" x14ac:dyDescent="0.2"/>
    <row r="7940" s="217" customFormat="1" x14ac:dyDescent="0.2"/>
    <row r="7941" s="217" customFormat="1" x14ac:dyDescent="0.2"/>
    <row r="7942" s="217" customFormat="1" x14ac:dyDescent="0.2"/>
    <row r="7943" s="217" customFormat="1" x14ac:dyDescent="0.2"/>
    <row r="7944" s="217" customFormat="1" x14ac:dyDescent="0.2"/>
    <row r="7945" s="217" customFormat="1" x14ac:dyDescent="0.2"/>
    <row r="7946" s="217" customFormat="1" x14ac:dyDescent="0.2"/>
    <row r="7947" s="217" customFormat="1" x14ac:dyDescent="0.2"/>
    <row r="7948" s="217" customFormat="1" x14ac:dyDescent="0.2"/>
    <row r="7949" s="217" customFormat="1" x14ac:dyDescent="0.2"/>
    <row r="7950" s="217" customFormat="1" x14ac:dyDescent="0.2"/>
    <row r="7951" s="217" customFormat="1" x14ac:dyDescent="0.2"/>
    <row r="7952" s="217" customFormat="1" x14ac:dyDescent="0.2"/>
    <row r="7953" s="217" customFormat="1" x14ac:dyDescent="0.2"/>
    <row r="7954" s="217" customFormat="1" x14ac:dyDescent="0.2"/>
    <row r="7955" s="217" customFormat="1" x14ac:dyDescent="0.2"/>
    <row r="7956" s="217" customFormat="1" x14ac:dyDescent="0.2"/>
    <row r="7957" s="217" customFormat="1" x14ac:dyDescent="0.2"/>
    <row r="7958" s="217" customFormat="1" x14ac:dyDescent="0.2"/>
    <row r="7959" s="217" customFormat="1" x14ac:dyDescent="0.2"/>
    <row r="7960" s="217" customFormat="1" x14ac:dyDescent="0.2"/>
    <row r="7961" s="217" customFormat="1" x14ac:dyDescent="0.2"/>
    <row r="7962" s="217" customFormat="1" x14ac:dyDescent="0.2"/>
    <row r="7963" s="217" customFormat="1" x14ac:dyDescent="0.2"/>
    <row r="7964" s="217" customFormat="1" x14ac:dyDescent="0.2"/>
    <row r="7965" s="217" customFormat="1" x14ac:dyDescent="0.2"/>
    <row r="7966" s="217" customFormat="1" x14ac:dyDescent="0.2"/>
    <row r="7967" s="217" customFormat="1" x14ac:dyDescent="0.2"/>
    <row r="7968" s="217" customFormat="1" x14ac:dyDescent="0.2"/>
    <row r="7969" s="217" customFormat="1" x14ac:dyDescent="0.2"/>
    <row r="7970" s="217" customFormat="1" x14ac:dyDescent="0.2"/>
    <row r="7971" s="217" customFormat="1" x14ac:dyDescent="0.2"/>
    <row r="7972" s="217" customFormat="1" x14ac:dyDescent="0.2"/>
    <row r="7973" s="217" customFormat="1" x14ac:dyDescent="0.2"/>
    <row r="7974" s="217" customFormat="1" x14ac:dyDescent="0.2"/>
    <row r="7975" s="217" customFormat="1" x14ac:dyDescent="0.2"/>
    <row r="7976" s="217" customFormat="1" x14ac:dyDescent="0.2"/>
    <row r="7977" s="217" customFormat="1" x14ac:dyDescent="0.2"/>
    <row r="7978" s="217" customFormat="1" x14ac:dyDescent="0.2"/>
    <row r="7979" s="217" customFormat="1" x14ac:dyDescent="0.2"/>
    <row r="7980" s="217" customFormat="1" x14ac:dyDescent="0.2"/>
    <row r="7981" s="217" customFormat="1" x14ac:dyDescent="0.2"/>
    <row r="7982" s="217" customFormat="1" x14ac:dyDescent="0.2"/>
    <row r="7983" s="217" customFormat="1" x14ac:dyDescent="0.2"/>
    <row r="7984" s="217" customFormat="1" x14ac:dyDescent="0.2"/>
    <row r="7985" s="217" customFormat="1" x14ac:dyDescent="0.2"/>
    <row r="7986" s="217" customFormat="1" x14ac:dyDescent="0.2"/>
    <row r="7987" s="217" customFormat="1" x14ac:dyDescent="0.2"/>
    <row r="7988" s="217" customFormat="1" x14ac:dyDescent="0.2"/>
    <row r="7989" s="217" customFormat="1" x14ac:dyDescent="0.2"/>
    <row r="7990" s="217" customFormat="1" x14ac:dyDescent="0.2"/>
    <row r="7991" s="217" customFormat="1" x14ac:dyDescent="0.2"/>
    <row r="7992" s="217" customFormat="1" x14ac:dyDescent="0.2"/>
    <row r="7993" s="217" customFormat="1" x14ac:dyDescent="0.2"/>
    <row r="7994" s="217" customFormat="1" x14ac:dyDescent="0.2"/>
    <row r="7995" s="217" customFormat="1" x14ac:dyDescent="0.2"/>
    <row r="7996" s="217" customFormat="1" x14ac:dyDescent="0.2"/>
    <row r="7997" s="217" customFormat="1" x14ac:dyDescent="0.2"/>
    <row r="7998" s="217" customFormat="1" x14ac:dyDescent="0.2"/>
    <row r="7999" s="217" customFormat="1" x14ac:dyDescent="0.2"/>
    <row r="8000" s="217" customFormat="1" x14ac:dyDescent="0.2"/>
    <row r="8001" s="217" customFormat="1" x14ac:dyDescent="0.2"/>
    <row r="8002" s="217" customFormat="1" x14ac:dyDescent="0.2"/>
    <row r="8003" s="217" customFormat="1" x14ac:dyDescent="0.2"/>
    <row r="8004" s="217" customFormat="1" x14ac:dyDescent="0.2"/>
    <row r="8005" s="217" customFormat="1" x14ac:dyDescent="0.2"/>
    <row r="8006" s="217" customFormat="1" x14ac:dyDescent="0.2"/>
    <row r="8007" s="217" customFormat="1" x14ac:dyDescent="0.2"/>
    <row r="8008" s="217" customFormat="1" x14ac:dyDescent="0.2"/>
    <row r="8009" s="217" customFormat="1" x14ac:dyDescent="0.2"/>
    <row r="8010" s="217" customFormat="1" x14ac:dyDescent="0.2"/>
    <row r="8011" s="217" customFormat="1" x14ac:dyDescent="0.2"/>
    <row r="8012" s="217" customFormat="1" x14ac:dyDescent="0.2"/>
    <row r="8013" s="217" customFormat="1" x14ac:dyDescent="0.2"/>
    <row r="8014" s="217" customFormat="1" x14ac:dyDescent="0.2"/>
    <row r="8015" s="217" customFormat="1" x14ac:dyDescent="0.2"/>
    <row r="8016" s="217" customFormat="1" x14ac:dyDescent="0.2"/>
    <row r="8017" s="217" customFormat="1" x14ac:dyDescent="0.2"/>
    <row r="8018" s="217" customFormat="1" x14ac:dyDescent="0.2"/>
    <row r="8019" s="217" customFormat="1" x14ac:dyDescent="0.2"/>
    <row r="8020" s="217" customFormat="1" x14ac:dyDescent="0.2"/>
    <row r="8021" s="217" customFormat="1" x14ac:dyDescent="0.2"/>
    <row r="8022" s="217" customFormat="1" x14ac:dyDescent="0.2"/>
    <row r="8023" s="217" customFormat="1" x14ac:dyDescent="0.2"/>
    <row r="8024" s="217" customFormat="1" x14ac:dyDescent="0.2"/>
    <row r="8025" s="217" customFormat="1" x14ac:dyDescent="0.2"/>
    <row r="8026" s="217" customFormat="1" x14ac:dyDescent="0.2"/>
    <row r="8027" s="217" customFormat="1" x14ac:dyDescent="0.2"/>
    <row r="8028" s="217" customFormat="1" x14ac:dyDescent="0.2"/>
    <row r="8029" s="217" customFormat="1" x14ac:dyDescent="0.2"/>
    <row r="8030" s="217" customFormat="1" x14ac:dyDescent="0.2"/>
    <row r="8031" s="217" customFormat="1" x14ac:dyDescent="0.2"/>
    <row r="8032" s="217" customFormat="1" x14ac:dyDescent="0.2"/>
    <row r="8033" s="217" customFormat="1" x14ac:dyDescent="0.2"/>
    <row r="8034" s="217" customFormat="1" x14ac:dyDescent="0.2"/>
    <row r="8035" s="217" customFormat="1" x14ac:dyDescent="0.2"/>
    <row r="8036" s="217" customFormat="1" x14ac:dyDescent="0.2"/>
    <row r="8037" s="217" customFormat="1" x14ac:dyDescent="0.2"/>
    <row r="8038" s="217" customFormat="1" x14ac:dyDescent="0.2"/>
    <row r="8039" s="217" customFormat="1" x14ac:dyDescent="0.2"/>
    <row r="8040" s="217" customFormat="1" x14ac:dyDescent="0.2"/>
    <row r="8041" s="217" customFormat="1" x14ac:dyDescent="0.2"/>
    <row r="8042" s="217" customFormat="1" x14ac:dyDescent="0.2"/>
    <row r="8043" s="217" customFormat="1" x14ac:dyDescent="0.2"/>
    <row r="8044" s="217" customFormat="1" x14ac:dyDescent="0.2"/>
    <row r="8045" s="217" customFormat="1" x14ac:dyDescent="0.2"/>
    <row r="8046" s="217" customFormat="1" x14ac:dyDescent="0.2"/>
    <row r="8047" s="217" customFormat="1" x14ac:dyDescent="0.2"/>
    <row r="8048" s="217" customFormat="1" x14ac:dyDescent="0.2"/>
    <row r="8049" s="217" customFormat="1" x14ac:dyDescent="0.2"/>
    <row r="8050" s="217" customFormat="1" x14ac:dyDescent="0.2"/>
    <row r="8051" s="217" customFormat="1" x14ac:dyDescent="0.2"/>
    <row r="8052" s="217" customFormat="1" x14ac:dyDescent="0.2"/>
    <row r="8053" s="217" customFormat="1" x14ac:dyDescent="0.2"/>
    <row r="8054" s="217" customFormat="1" x14ac:dyDescent="0.2"/>
    <row r="8055" s="217" customFormat="1" x14ac:dyDescent="0.2"/>
    <row r="8056" s="217" customFormat="1" x14ac:dyDescent="0.2"/>
    <row r="8057" s="217" customFormat="1" x14ac:dyDescent="0.2"/>
    <row r="8058" s="217" customFormat="1" x14ac:dyDescent="0.2"/>
    <row r="8059" s="217" customFormat="1" x14ac:dyDescent="0.2"/>
    <row r="8060" s="217" customFormat="1" x14ac:dyDescent="0.2"/>
    <row r="8061" s="217" customFormat="1" x14ac:dyDescent="0.2"/>
    <row r="8062" s="217" customFormat="1" x14ac:dyDescent="0.2"/>
    <row r="8063" s="217" customFormat="1" x14ac:dyDescent="0.2"/>
    <row r="8064" s="217" customFormat="1" x14ac:dyDescent="0.2"/>
    <row r="8065" s="217" customFormat="1" x14ac:dyDescent="0.2"/>
    <row r="8066" s="217" customFormat="1" x14ac:dyDescent="0.2"/>
    <row r="8067" s="217" customFormat="1" x14ac:dyDescent="0.2"/>
    <row r="8068" s="217" customFormat="1" x14ac:dyDescent="0.2"/>
    <row r="8069" s="217" customFormat="1" x14ac:dyDescent="0.2"/>
    <row r="8070" s="217" customFormat="1" x14ac:dyDescent="0.2"/>
    <row r="8071" s="217" customFormat="1" x14ac:dyDescent="0.2"/>
    <row r="8072" s="217" customFormat="1" x14ac:dyDescent="0.2"/>
    <row r="8073" s="217" customFormat="1" x14ac:dyDescent="0.2"/>
    <row r="8074" s="217" customFormat="1" x14ac:dyDescent="0.2"/>
    <row r="8075" s="217" customFormat="1" x14ac:dyDescent="0.2"/>
    <row r="8076" s="217" customFormat="1" x14ac:dyDescent="0.2"/>
    <row r="8077" s="217" customFormat="1" x14ac:dyDescent="0.2"/>
    <row r="8078" s="217" customFormat="1" x14ac:dyDescent="0.2"/>
    <row r="8079" s="217" customFormat="1" x14ac:dyDescent="0.2"/>
    <row r="8080" s="217" customFormat="1" x14ac:dyDescent="0.2"/>
    <row r="8081" s="217" customFormat="1" x14ac:dyDescent="0.2"/>
    <row r="8082" s="217" customFormat="1" x14ac:dyDescent="0.2"/>
    <row r="8083" s="217" customFormat="1" x14ac:dyDescent="0.2"/>
    <row r="8084" s="217" customFormat="1" x14ac:dyDescent="0.2"/>
    <row r="8085" s="217" customFormat="1" x14ac:dyDescent="0.2"/>
    <row r="8086" s="217" customFormat="1" x14ac:dyDescent="0.2"/>
    <row r="8087" s="217" customFormat="1" x14ac:dyDescent="0.2"/>
    <row r="8088" s="217" customFormat="1" x14ac:dyDescent="0.2"/>
    <row r="8089" s="217" customFormat="1" x14ac:dyDescent="0.2"/>
    <row r="8090" s="217" customFormat="1" x14ac:dyDescent="0.2"/>
    <row r="8091" s="217" customFormat="1" x14ac:dyDescent="0.2"/>
    <row r="8092" s="217" customFormat="1" x14ac:dyDescent="0.2"/>
    <row r="8093" s="217" customFormat="1" x14ac:dyDescent="0.2"/>
    <row r="8094" s="217" customFormat="1" x14ac:dyDescent="0.2"/>
    <row r="8095" s="217" customFormat="1" x14ac:dyDescent="0.2"/>
    <row r="8096" s="217" customFormat="1" x14ac:dyDescent="0.2"/>
    <row r="8097" s="217" customFormat="1" x14ac:dyDescent="0.2"/>
    <row r="8098" s="217" customFormat="1" x14ac:dyDescent="0.2"/>
    <row r="8099" s="217" customFormat="1" x14ac:dyDescent="0.2"/>
    <row r="8100" s="217" customFormat="1" x14ac:dyDescent="0.2"/>
    <row r="8101" s="217" customFormat="1" x14ac:dyDescent="0.2"/>
    <row r="8102" s="217" customFormat="1" x14ac:dyDescent="0.2"/>
    <row r="8103" s="217" customFormat="1" x14ac:dyDescent="0.2"/>
    <row r="8104" s="217" customFormat="1" x14ac:dyDescent="0.2"/>
    <row r="8105" s="217" customFormat="1" x14ac:dyDescent="0.2"/>
    <row r="8106" s="217" customFormat="1" x14ac:dyDescent="0.2"/>
    <row r="8107" s="217" customFormat="1" x14ac:dyDescent="0.2"/>
    <row r="8108" s="217" customFormat="1" x14ac:dyDescent="0.2"/>
    <row r="8109" s="217" customFormat="1" x14ac:dyDescent="0.2"/>
    <row r="8110" s="217" customFormat="1" x14ac:dyDescent="0.2"/>
    <row r="8111" s="217" customFormat="1" x14ac:dyDescent="0.2"/>
    <row r="8112" s="217" customFormat="1" x14ac:dyDescent="0.2"/>
    <row r="8113" s="217" customFormat="1" x14ac:dyDescent="0.2"/>
    <row r="8114" s="217" customFormat="1" x14ac:dyDescent="0.2"/>
    <row r="8115" s="217" customFormat="1" x14ac:dyDescent="0.2"/>
    <row r="8116" s="217" customFormat="1" x14ac:dyDescent="0.2"/>
    <row r="8117" s="217" customFormat="1" x14ac:dyDescent="0.2"/>
    <row r="8118" s="217" customFormat="1" x14ac:dyDescent="0.2"/>
    <row r="8119" s="217" customFormat="1" x14ac:dyDescent="0.2"/>
    <row r="8120" s="217" customFormat="1" x14ac:dyDescent="0.2"/>
    <row r="8121" s="217" customFormat="1" x14ac:dyDescent="0.2"/>
    <row r="8122" s="217" customFormat="1" x14ac:dyDescent="0.2"/>
    <row r="8123" s="217" customFormat="1" x14ac:dyDescent="0.2"/>
    <row r="8124" s="217" customFormat="1" x14ac:dyDescent="0.2"/>
    <row r="8125" s="217" customFormat="1" x14ac:dyDescent="0.2"/>
    <row r="8126" s="217" customFormat="1" x14ac:dyDescent="0.2"/>
    <row r="8127" s="217" customFormat="1" x14ac:dyDescent="0.2"/>
    <row r="8128" s="217" customFormat="1" x14ac:dyDescent="0.2"/>
    <row r="8129" s="217" customFormat="1" x14ac:dyDescent="0.2"/>
    <row r="8130" s="217" customFormat="1" x14ac:dyDescent="0.2"/>
    <row r="8131" s="217" customFormat="1" x14ac:dyDescent="0.2"/>
    <row r="8132" s="217" customFormat="1" x14ac:dyDescent="0.2"/>
    <row r="8133" s="217" customFormat="1" x14ac:dyDescent="0.2"/>
    <row r="8134" s="217" customFormat="1" x14ac:dyDescent="0.2"/>
    <row r="8135" s="217" customFormat="1" x14ac:dyDescent="0.2"/>
    <row r="8136" s="217" customFormat="1" x14ac:dyDescent="0.2"/>
    <row r="8137" s="217" customFormat="1" x14ac:dyDescent="0.2"/>
    <row r="8138" s="217" customFormat="1" x14ac:dyDescent="0.2"/>
    <row r="8139" s="217" customFormat="1" x14ac:dyDescent="0.2"/>
    <row r="8140" s="217" customFormat="1" x14ac:dyDescent="0.2"/>
    <row r="8141" s="217" customFormat="1" x14ac:dyDescent="0.2"/>
    <row r="8142" s="217" customFormat="1" x14ac:dyDescent="0.2"/>
    <row r="8143" s="217" customFormat="1" x14ac:dyDescent="0.2"/>
    <row r="8144" s="217" customFormat="1" x14ac:dyDescent="0.2"/>
    <row r="8145" s="217" customFormat="1" x14ac:dyDescent="0.2"/>
    <row r="8146" s="217" customFormat="1" x14ac:dyDescent="0.2"/>
    <row r="8147" s="217" customFormat="1" x14ac:dyDescent="0.2"/>
    <row r="8148" s="217" customFormat="1" x14ac:dyDescent="0.2"/>
    <row r="8149" s="217" customFormat="1" x14ac:dyDescent="0.2"/>
    <row r="8150" s="217" customFormat="1" x14ac:dyDescent="0.2"/>
    <row r="8151" s="217" customFormat="1" x14ac:dyDescent="0.2"/>
    <row r="8152" s="217" customFormat="1" x14ac:dyDescent="0.2"/>
    <row r="8153" s="217" customFormat="1" x14ac:dyDescent="0.2"/>
    <row r="8154" s="217" customFormat="1" x14ac:dyDescent="0.2"/>
    <row r="8155" s="217" customFormat="1" x14ac:dyDescent="0.2"/>
    <row r="8156" s="217" customFormat="1" x14ac:dyDescent="0.2"/>
    <row r="8157" s="217" customFormat="1" x14ac:dyDescent="0.2"/>
    <row r="8158" s="217" customFormat="1" x14ac:dyDescent="0.2"/>
    <row r="8159" s="217" customFormat="1" x14ac:dyDescent="0.2"/>
    <row r="8160" s="217" customFormat="1" x14ac:dyDescent="0.2"/>
    <row r="8161" s="217" customFormat="1" x14ac:dyDescent="0.2"/>
    <row r="8162" s="217" customFormat="1" x14ac:dyDescent="0.2"/>
    <row r="8163" s="217" customFormat="1" x14ac:dyDescent="0.2"/>
    <row r="8164" s="217" customFormat="1" x14ac:dyDescent="0.2"/>
    <row r="8165" s="217" customFormat="1" x14ac:dyDescent="0.2"/>
    <row r="8166" s="217" customFormat="1" x14ac:dyDescent="0.2"/>
    <row r="8167" s="217" customFormat="1" x14ac:dyDescent="0.2"/>
    <row r="8168" s="217" customFormat="1" x14ac:dyDescent="0.2"/>
    <row r="8169" s="217" customFormat="1" x14ac:dyDescent="0.2"/>
    <row r="8170" s="217" customFormat="1" x14ac:dyDescent="0.2"/>
    <row r="8171" s="217" customFormat="1" x14ac:dyDescent="0.2"/>
    <row r="8172" s="217" customFormat="1" x14ac:dyDescent="0.2"/>
    <row r="8173" s="217" customFormat="1" x14ac:dyDescent="0.2"/>
    <row r="8174" s="217" customFormat="1" x14ac:dyDescent="0.2"/>
    <row r="8175" s="217" customFormat="1" x14ac:dyDescent="0.2"/>
    <row r="8176" s="217" customFormat="1" x14ac:dyDescent="0.2"/>
    <row r="8177" s="217" customFormat="1" x14ac:dyDescent="0.2"/>
    <row r="8178" s="217" customFormat="1" x14ac:dyDescent="0.2"/>
    <row r="8179" s="217" customFormat="1" x14ac:dyDescent="0.2"/>
    <row r="8180" s="217" customFormat="1" x14ac:dyDescent="0.2"/>
    <row r="8181" s="217" customFormat="1" x14ac:dyDescent="0.2"/>
    <row r="8182" s="217" customFormat="1" x14ac:dyDescent="0.2"/>
    <row r="8183" s="217" customFormat="1" x14ac:dyDescent="0.2"/>
    <row r="8184" s="217" customFormat="1" x14ac:dyDescent="0.2"/>
    <row r="8185" s="217" customFormat="1" x14ac:dyDescent="0.2"/>
    <row r="8186" s="217" customFormat="1" x14ac:dyDescent="0.2"/>
    <row r="8187" s="217" customFormat="1" x14ac:dyDescent="0.2"/>
    <row r="8188" s="217" customFormat="1" x14ac:dyDescent="0.2"/>
    <row r="8189" s="217" customFormat="1" x14ac:dyDescent="0.2"/>
    <row r="8190" s="217" customFormat="1" x14ac:dyDescent="0.2"/>
    <row r="8191" s="217" customFormat="1" x14ac:dyDescent="0.2"/>
    <row r="8192" s="217" customFormat="1" x14ac:dyDescent="0.2"/>
    <row r="8193" s="217" customFormat="1" x14ac:dyDescent="0.2"/>
    <row r="8194" s="217" customFormat="1" x14ac:dyDescent="0.2"/>
    <row r="8195" s="217" customFormat="1" x14ac:dyDescent="0.2"/>
    <row r="8196" s="217" customFormat="1" x14ac:dyDescent="0.2"/>
    <row r="8197" s="217" customFormat="1" x14ac:dyDescent="0.2"/>
    <row r="8198" s="217" customFormat="1" x14ac:dyDescent="0.2"/>
    <row r="8199" s="217" customFormat="1" x14ac:dyDescent="0.2"/>
    <row r="8200" s="217" customFormat="1" x14ac:dyDescent="0.2"/>
    <row r="8201" s="217" customFormat="1" x14ac:dyDescent="0.2"/>
    <row r="8202" s="217" customFormat="1" x14ac:dyDescent="0.2"/>
    <row r="8203" s="217" customFormat="1" x14ac:dyDescent="0.2"/>
    <row r="8204" s="217" customFormat="1" x14ac:dyDescent="0.2"/>
    <row r="8205" s="217" customFormat="1" x14ac:dyDescent="0.2"/>
    <row r="8206" s="217" customFormat="1" x14ac:dyDescent="0.2"/>
    <row r="8207" s="217" customFormat="1" x14ac:dyDescent="0.2"/>
    <row r="8208" s="217" customFormat="1" x14ac:dyDescent="0.2"/>
    <row r="8209" s="217" customFormat="1" x14ac:dyDescent="0.2"/>
    <row r="8210" s="217" customFormat="1" x14ac:dyDescent="0.2"/>
    <row r="8211" s="217" customFormat="1" x14ac:dyDescent="0.2"/>
    <row r="8212" s="217" customFormat="1" x14ac:dyDescent="0.2"/>
    <row r="8213" s="217" customFormat="1" x14ac:dyDescent="0.2"/>
    <row r="8214" s="217" customFormat="1" x14ac:dyDescent="0.2"/>
    <row r="8215" s="217" customFormat="1" x14ac:dyDescent="0.2"/>
    <row r="8216" s="217" customFormat="1" x14ac:dyDescent="0.2"/>
    <row r="8217" s="217" customFormat="1" x14ac:dyDescent="0.2"/>
    <row r="8218" s="217" customFormat="1" x14ac:dyDescent="0.2"/>
    <row r="8219" s="217" customFormat="1" x14ac:dyDescent="0.2"/>
    <row r="8220" s="217" customFormat="1" x14ac:dyDescent="0.2"/>
    <row r="8221" s="217" customFormat="1" x14ac:dyDescent="0.2"/>
    <row r="8222" s="217" customFormat="1" x14ac:dyDescent="0.2"/>
    <row r="8223" s="217" customFormat="1" x14ac:dyDescent="0.2"/>
    <row r="8224" s="217" customFormat="1" x14ac:dyDescent="0.2"/>
    <row r="8225" s="217" customFormat="1" x14ac:dyDescent="0.2"/>
    <row r="8226" s="217" customFormat="1" x14ac:dyDescent="0.2"/>
    <row r="8227" s="217" customFormat="1" x14ac:dyDescent="0.2"/>
    <row r="8228" s="217" customFormat="1" x14ac:dyDescent="0.2"/>
    <row r="8229" s="217" customFormat="1" x14ac:dyDescent="0.2"/>
    <row r="8230" s="217" customFormat="1" x14ac:dyDescent="0.2"/>
    <row r="8231" s="217" customFormat="1" x14ac:dyDescent="0.2"/>
    <row r="8232" s="217" customFormat="1" x14ac:dyDescent="0.2"/>
    <row r="8233" s="217" customFormat="1" x14ac:dyDescent="0.2"/>
    <row r="8234" s="217" customFormat="1" x14ac:dyDescent="0.2"/>
    <row r="8235" s="217" customFormat="1" x14ac:dyDescent="0.2"/>
    <row r="8236" s="217" customFormat="1" x14ac:dyDescent="0.2"/>
    <row r="8237" s="217" customFormat="1" x14ac:dyDescent="0.2"/>
    <row r="8238" s="217" customFormat="1" x14ac:dyDescent="0.2"/>
    <row r="8239" s="217" customFormat="1" x14ac:dyDescent="0.2"/>
    <row r="8240" s="217" customFormat="1" x14ac:dyDescent="0.2"/>
    <row r="8241" s="217" customFormat="1" x14ac:dyDescent="0.2"/>
    <row r="8242" s="217" customFormat="1" x14ac:dyDescent="0.2"/>
    <row r="8243" s="217" customFormat="1" x14ac:dyDescent="0.2"/>
    <row r="8244" s="217" customFormat="1" x14ac:dyDescent="0.2"/>
    <row r="8245" s="217" customFormat="1" x14ac:dyDescent="0.2"/>
    <row r="8246" s="217" customFormat="1" x14ac:dyDescent="0.2"/>
    <row r="8247" s="217" customFormat="1" x14ac:dyDescent="0.2"/>
    <row r="8248" s="217" customFormat="1" x14ac:dyDescent="0.2"/>
    <row r="8249" s="217" customFormat="1" x14ac:dyDescent="0.2"/>
    <row r="8250" s="217" customFormat="1" x14ac:dyDescent="0.2"/>
    <row r="8251" s="217" customFormat="1" x14ac:dyDescent="0.2"/>
    <row r="8252" s="217" customFormat="1" x14ac:dyDescent="0.2"/>
    <row r="8253" s="217" customFormat="1" x14ac:dyDescent="0.2"/>
    <row r="8254" s="217" customFormat="1" x14ac:dyDescent="0.2"/>
    <row r="8255" s="217" customFormat="1" x14ac:dyDescent="0.2"/>
    <row r="8256" s="217" customFormat="1" x14ac:dyDescent="0.2"/>
    <row r="8257" s="217" customFormat="1" x14ac:dyDescent="0.2"/>
    <row r="8258" s="217" customFormat="1" x14ac:dyDescent="0.2"/>
    <row r="8259" s="217" customFormat="1" x14ac:dyDescent="0.2"/>
    <row r="8260" s="217" customFormat="1" x14ac:dyDescent="0.2"/>
    <row r="8261" s="217" customFormat="1" x14ac:dyDescent="0.2"/>
    <row r="8262" s="217" customFormat="1" x14ac:dyDescent="0.2"/>
    <row r="8263" s="217" customFormat="1" x14ac:dyDescent="0.2"/>
    <row r="8264" s="217" customFormat="1" x14ac:dyDescent="0.2"/>
    <row r="8265" s="217" customFormat="1" x14ac:dyDescent="0.2"/>
    <row r="8266" s="217" customFormat="1" x14ac:dyDescent="0.2"/>
    <row r="8267" s="217" customFormat="1" x14ac:dyDescent="0.2"/>
    <row r="8268" s="217" customFormat="1" x14ac:dyDescent="0.2"/>
    <row r="8269" s="217" customFormat="1" x14ac:dyDescent="0.2"/>
    <row r="8270" s="217" customFormat="1" x14ac:dyDescent="0.2"/>
    <row r="8271" s="217" customFormat="1" x14ac:dyDescent="0.2"/>
    <row r="8272" s="217" customFormat="1" x14ac:dyDescent="0.2"/>
    <row r="8273" s="217" customFormat="1" x14ac:dyDescent="0.2"/>
    <row r="8274" s="217" customFormat="1" x14ac:dyDescent="0.2"/>
    <row r="8275" s="217" customFormat="1" x14ac:dyDescent="0.2"/>
    <row r="8276" s="217" customFormat="1" x14ac:dyDescent="0.2"/>
    <row r="8277" s="217" customFormat="1" x14ac:dyDescent="0.2"/>
    <row r="8278" s="217" customFormat="1" x14ac:dyDescent="0.2"/>
    <row r="8279" s="217" customFormat="1" x14ac:dyDescent="0.2"/>
    <row r="8280" s="217" customFormat="1" x14ac:dyDescent="0.2"/>
    <row r="8281" s="217" customFormat="1" x14ac:dyDescent="0.2"/>
    <row r="8282" s="217" customFormat="1" x14ac:dyDescent="0.2"/>
    <row r="8283" s="217" customFormat="1" x14ac:dyDescent="0.2"/>
    <row r="8284" s="217" customFormat="1" x14ac:dyDescent="0.2"/>
    <row r="8285" s="217" customFormat="1" x14ac:dyDescent="0.2"/>
    <row r="8286" s="217" customFormat="1" x14ac:dyDescent="0.2"/>
    <row r="8287" s="217" customFormat="1" x14ac:dyDescent="0.2"/>
    <row r="8288" s="217" customFormat="1" x14ac:dyDescent="0.2"/>
    <row r="8289" s="217" customFormat="1" x14ac:dyDescent="0.2"/>
    <row r="8290" s="217" customFormat="1" x14ac:dyDescent="0.2"/>
    <row r="8291" s="217" customFormat="1" x14ac:dyDescent="0.2"/>
    <row r="8292" s="217" customFormat="1" x14ac:dyDescent="0.2"/>
    <row r="8293" s="217" customFormat="1" x14ac:dyDescent="0.2"/>
    <row r="8294" s="217" customFormat="1" x14ac:dyDescent="0.2"/>
    <row r="8295" s="217" customFormat="1" x14ac:dyDescent="0.2"/>
    <row r="8296" s="217" customFormat="1" x14ac:dyDescent="0.2"/>
    <row r="8297" s="217" customFormat="1" x14ac:dyDescent="0.2"/>
    <row r="8298" s="217" customFormat="1" x14ac:dyDescent="0.2"/>
    <row r="8299" s="217" customFormat="1" x14ac:dyDescent="0.2"/>
    <row r="8300" s="217" customFormat="1" x14ac:dyDescent="0.2"/>
    <row r="8301" s="217" customFormat="1" x14ac:dyDescent="0.2"/>
    <row r="8302" s="217" customFormat="1" x14ac:dyDescent="0.2"/>
    <row r="8303" s="217" customFormat="1" x14ac:dyDescent="0.2"/>
    <row r="8304" s="217" customFormat="1" x14ac:dyDescent="0.2"/>
    <row r="8305" s="217" customFormat="1" x14ac:dyDescent="0.2"/>
    <row r="8306" s="217" customFormat="1" x14ac:dyDescent="0.2"/>
    <row r="8307" s="217" customFormat="1" x14ac:dyDescent="0.2"/>
    <row r="8308" s="217" customFormat="1" x14ac:dyDescent="0.2"/>
    <row r="8309" s="217" customFormat="1" x14ac:dyDescent="0.2"/>
    <row r="8310" s="217" customFormat="1" x14ac:dyDescent="0.2"/>
    <row r="8311" s="217" customFormat="1" x14ac:dyDescent="0.2"/>
    <row r="8312" s="217" customFormat="1" x14ac:dyDescent="0.2"/>
    <row r="8313" s="217" customFormat="1" x14ac:dyDescent="0.2"/>
    <row r="8314" s="217" customFormat="1" x14ac:dyDescent="0.2"/>
    <row r="8315" s="217" customFormat="1" x14ac:dyDescent="0.2"/>
    <row r="8316" s="217" customFormat="1" x14ac:dyDescent="0.2"/>
    <row r="8317" s="217" customFormat="1" x14ac:dyDescent="0.2"/>
    <row r="8318" s="217" customFormat="1" x14ac:dyDescent="0.2"/>
    <row r="8319" s="217" customFormat="1" x14ac:dyDescent="0.2"/>
    <row r="8320" s="217" customFormat="1" x14ac:dyDescent="0.2"/>
    <row r="8321" s="217" customFormat="1" x14ac:dyDescent="0.2"/>
    <row r="8322" s="217" customFormat="1" x14ac:dyDescent="0.2"/>
    <row r="8323" s="217" customFormat="1" x14ac:dyDescent="0.2"/>
    <row r="8324" s="217" customFormat="1" x14ac:dyDescent="0.2"/>
    <row r="8325" s="217" customFormat="1" x14ac:dyDescent="0.2"/>
    <row r="8326" s="217" customFormat="1" x14ac:dyDescent="0.2"/>
    <row r="8327" s="217" customFormat="1" x14ac:dyDescent="0.2"/>
    <row r="8328" s="217" customFormat="1" x14ac:dyDescent="0.2"/>
    <row r="8329" s="217" customFormat="1" x14ac:dyDescent="0.2"/>
    <row r="8330" s="217" customFormat="1" x14ac:dyDescent="0.2"/>
    <row r="8331" s="217" customFormat="1" x14ac:dyDescent="0.2"/>
    <row r="8332" s="217" customFormat="1" x14ac:dyDescent="0.2"/>
    <row r="8333" s="217" customFormat="1" x14ac:dyDescent="0.2"/>
    <row r="8334" s="217" customFormat="1" x14ac:dyDescent="0.2"/>
    <row r="8335" s="217" customFormat="1" x14ac:dyDescent="0.2"/>
    <row r="8336" s="217" customFormat="1" x14ac:dyDescent="0.2"/>
    <row r="8337" s="217" customFormat="1" x14ac:dyDescent="0.2"/>
    <row r="8338" s="217" customFormat="1" x14ac:dyDescent="0.2"/>
    <row r="8339" s="217" customFormat="1" x14ac:dyDescent="0.2"/>
    <row r="8340" s="217" customFormat="1" x14ac:dyDescent="0.2"/>
    <row r="8341" s="217" customFormat="1" x14ac:dyDescent="0.2"/>
    <row r="8342" s="217" customFormat="1" x14ac:dyDescent="0.2"/>
    <row r="8343" s="217" customFormat="1" x14ac:dyDescent="0.2"/>
    <row r="8344" s="217" customFormat="1" x14ac:dyDescent="0.2"/>
    <row r="8345" s="217" customFormat="1" x14ac:dyDescent="0.2"/>
    <row r="8346" s="217" customFormat="1" x14ac:dyDescent="0.2"/>
    <row r="8347" s="217" customFormat="1" x14ac:dyDescent="0.2"/>
    <row r="8348" s="217" customFormat="1" x14ac:dyDescent="0.2"/>
    <row r="8349" s="217" customFormat="1" x14ac:dyDescent="0.2"/>
    <row r="8350" s="217" customFormat="1" x14ac:dyDescent="0.2"/>
    <row r="8351" s="217" customFormat="1" x14ac:dyDescent="0.2"/>
    <row r="8352" s="217" customFormat="1" x14ac:dyDescent="0.2"/>
    <row r="8353" s="217" customFormat="1" x14ac:dyDescent="0.2"/>
    <row r="8354" s="217" customFormat="1" x14ac:dyDescent="0.2"/>
    <row r="8355" s="217" customFormat="1" x14ac:dyDescent="0.2"/>
    <row r="8356" s="217" customFormat="1" x14ac:dyDescent="0.2"/>
    <row r="8357" s="217" customFormat="1" x14ac:dyDescent="0.2"/>
    <row r="8358" s="217" customFormat="1" x14ac:dyDescent="0.2"/>
    <row r="8359" s="217" customFormat="1" x14ac:dyDescent="0.2"/>
    <row r="8360" s="217" customFormat="1" x14ac:dyDescent="0.2"/>
    <row r="8361" s="217" customFormat="1" x14ac:dyDescent="0.2"/>
    <row r="8362" s="217" customFormat="1" x14ac:dyDescent="0.2"/>
    <row r="8363" s="217" customFormat="1" x14ac:dyDescent="0.2"/>
    <row r="8364" s="217" customFormat="1" x14ac:dyDescent="0.2"/>
    <row r="8365" s="217" customFormat="1" x14ac:dyDescent="0.2"/>
    <row r="8366" s="217" customFormat="1" x14ac:dyDescent="0.2"/>
    <row r="8367" s="217" customFormat="1" x14ac:dyDescent="0.2"/>
    <row r="8368" s="217" customFormat="1" x14ac:dyDescent="0.2"/>
    <row r="8369" s="217" customFormat="1" x14ac:dyDescent="0.2"/>
    <row r="8370" s="217" customFormat="1" x14ac:dyDescent="0.2"/>
    <row r="8371" s="217" customFormat="1" x14ac:dyDescent="0.2"/>
    <row r="8372" s="217" customFormat="1" x14ac:dyDescent="0.2"/>
    <row r="8373" s="217" customFormat="1" x14ac:dyDescent="0.2"/>
    <row r="8374" s="217" customFormat="1" x14ac:dyDescent="0.2"/>
    <row r="8375" s="217" customFormat="1" x14ac:dyDescent="0.2"/>
    <row r="8376" s="217" customFormat="1" x14ac:dyDescent="0.2"/>
    <row r="8377" s="217" customFormat="1" x14ac:dyDescent="0.2"/>
    <row r="8378" s="217" customFormat="1" x14ac:dyDescent="0.2"/>
    <row r="8379" s="217" customFormat="1" x14ac:dyDescent="0.2"/>
    <row r="8380" s="217" customFormat="1" x14ac:dyDescent="0.2"/>
    <row r="8381" s="217" customFormat="1" x14ac:dyDescent="0.2"/>
    <row r="8382" s="217" customFormat="1" x14ac:dyDescent="0.2"/>
    <row r="8383" s="217" customFormat="1" x14ac:dyDescent="0.2"/>
    <row r="8384" s="217" customFormat="1" x14ac:dyDescent="0.2"/>
    <row r="8385" s="217" customFormat="1" x14ac:dyDescent="0.2"/>
    <row r="8386" s="217" customFormat="1" x14ac:dyDescent="0.2"/>
    <row r="8387" s="217" customFormat="1" x14ac:dyDescent="0.2"/>
    <row r="8388" s="217" customFormat="1" x14ac:dyDescent="0.2"/>
    <row r="8389" s="217" customFormat="1" x14ac:dyDescent="0.2"/>
    <row r="8390" s="217" customFormat="1" x14ac:dyDescent="0.2"/>
    <row r="8391" s="217" customFormat="1" x14ac:dyDescent="0.2"/>
    <row r="8392" s="217" customFormat="1" x14ac:dyDescent="0.2"/>
    <row r="8393" s="217" customFormat="1" x14ac:dyDescent="0.2"/>
    <row r="8394" s="217" customFormat="1" x14ac:dyDescent="0.2"/>
    <row r="8395" s="217" customFormat="1" x14ac:dyDescent="0.2"/>
    <row r="8396" s="217" customFormat="1" x14ac:dyDescent="0.2"/>
    <row r="8397" s="217" customFormat="1" x14ac:dyDescent="0.2"/>
    <row r="8398" s="217" customFormat="1" x14ac:dyDescent="0.2"/>
    <row r="8399" s="217" customFormat="1" x14ac:dyDescent="0.2"/>
    <row r="8400" s="217" customFormat="1" x14ac:dyDescent="0.2"/>
    <row r="8401" s="217" customFormat="1" x14ac:dyDescent="0.2"/>
    <row r="8402" s="217" customFormat="1" x14ac:dyDescent="0.2"/>
    <row r="8403" s="217" customFormat="1" x14ac:dyDescent="0.2"/>
    <row r="8404" s="217" customFormat="1" x14ac:dyDescent="0.2"/>
    <row r="8405" s="217" customFormat="1" x14ac:dyDescent="0.2"/>
    <row r="8406" s="217" customFormat="1" x14ac:dyDescent="0.2"/>
    <row r="8407" s="217" customFormat="1" x14ac:dyDescent="0.2"/>
    <row r="8408" s="217" customFormat="1" x14ac:dyDescent="0.2"/>
    <row r="8409" s="217" customFormat="1" x14ac:dyDescent="0.2"/>
    <row r="8410" s="217" customFormat="1" x14ac:dyDescent="0.2"/>
    <row r="8411" s="217" customFormat="1" x14ac:dyDescent="0.2"/>
    <row r="8412" s="217" customFormat="1" x14ac:dyDescent="0.2"/>
    <row r="8413" s="217" customFormat="1" x14ac:dyDescent="0.2"/>
    <row r="8414" s="217" customFormat="1" x14ac:dyDescent="0.2"/>
    <row r="8415" s="217" customFormat="1" x14ac:dyDescent="0.2"/>
    <row r="8416" s="217" customFormat="1" x14ac:dyDescent="0.2"/>
    <row r="8417" s="217" customFormat="1" x14ac:dyDescent="0.2"/>
    <row r="8418" s="217" customFormat="1" x14ac:dyDescent="0.2"/>
    <row r="8419" s="217" customFormat="1" x14ac:dyDescent="0.2"/>
    <row r="8420" s="217" customFormat="1" x14ac:dyDescent="0.2"/>
    <row r="8421" s="217" customFormat="1" x14ac:dyDescent="0.2"/>
    <row r="8422" s="217" customFormat="1" x14ac:dyDescent="0.2"/>
    <row r="8423" s="217" customFormat="1" x14ac:dyDescent="0.2"/>
    <row r="8424" s="217" customFormat="1" x14ac:dyDescent="0.2"/>
    <row r="8425" s="217" customFormat="1" x14ac:dyDescent="0.2"/>
    <row r="8426" s="217" customFormat="1" x14ac:dyDescent="0.2"/>
    <row r="8427" s="217" customFormat="1" x14ac:dyDescent="0.2"/>
    <row r="8428" s="217" customFormat="1" x14ac:dyDescent="0.2"/>
    <row r="8429" s="217" customFormat="1" x14ac:dyDescent="0.2"/>
    <row r="8430" s="217" customFormat="1" x14ac:dyDescent="0.2"/>
    <row r="8431" s="217" customFormat="1" x14ac:dyDescent="0.2"/>
    <row r="8432" s="217" customFormat="1" x14ac:dyDescent="0.2"/>
    <row r="8433" s="217" customFormat="1" x14ac:dyDescent="0.2"/>
    <row r="8434" s="217" customFormat="1" x14ac:dyDescent="0.2"/>
    <row r="8435" s="217" customFormat="1" x14ac:dyDescent="0.2"/>
    <row r="8436" s="217" customFormat="1" x14ac:dyDescent="0.2"/>
    <row r="8437" s="217" customFormat="1" x14ac:dyDescent="0.2"/>
    <row r="8438" s="217" customFormat="1" x14ac:dyDescent="0.2"/>
    <row r="8439" s="217" customFormat="1" x14ac:dyDescent="0.2"/>
    <row r="8440" s="217" customFormat="1" x14ac:dyDescent="0.2"/>
    <row r="8441" s="217" customFormat="1" x14ac:dyDescent="0.2"/>
    <row r="8442" s="217" customFormat="1" x14ac:dyDescent="0.2"/>
    <row r="8443" s="217" customFormat="1" x14ac:dyDescent="0.2"/>
    <row r="8444" s="217" customFormat="1" x14ac:dyDescent="0.2"/>
    <row r="8445" s="217" customFormat="1" x14ac:dyDescent="0.2"/>
    <row r="8446" s="217" customFormat="1" x14ac:dyDescent="0.2"/>
    <row r="8447" s="217" customFormat="1" x14ac:dyDescent="0.2"/>
    <row r="8448" s="217" customFormat="1" x14ac:dyDescent="0.2"/>
    <row r="8449" s="217" customFormat="1" x14ac:dyDescent="0.2"/>
    <row r="8450" s="217" customFormat="1" x14ac:dyDescent="0.2"/>
    <row r="8451" s="217" customFormat="1" x14ac:dyDescent="0.2"/>
    <row r="8452" s="217" customFormat="1" x14ac:dyDescent="0.2"/>
    <row r="8453" s="217" customFormat="1" x14ac:dyDescent="0.2"/>
    <row r="8454" s="217" customFormat="1" x14ac:dyDescent="0.2"/>
    <row r="8455" s="217" customFormat="1" x14ac:dyDescent="0.2"/>
    <row r="8456" s="217" customFormat="1" x14ac:dyDescent="0.2"/>
    <row r="8457" s="217" customFormat="1" x14ac:dyDescent="0.2"/>
    <row r="8458" s="217" customFormat="1" x14ac:dyDescent="0.2"/>
    <row r="8459" s="217" customFormat="1" x14ac:dyDescent="0.2"/>
    <row r="8460" s="217" customFormat="1" x14ac:dyDescent="0.2"/>
    <row r="8461" s="217" customFormat="1" x14ac:dyDescent="0.2"/>
    <row r="8462" s="217" customFormat="1" x14ac:dyDescent="0.2"/>
    <row r="8463" s="217" customFormat="1" x14ac:dyDescent="0.2"/>
    <row r="8464" s="217" customFormat="1" x14ac:dyDescent="0.2"/>
    <row r="8465" s="217" customFormat="1" x14ac:dyDescent="0.2"/>
    <row r="8466" s="217" customFormat="1" x14ac:dyDescent="0.2"/>
    <row r="8467" s="217" customFormat="1" x14ac:dyDescent="0.2"/>
    <row r="8468" s="217" customFormat="1" x14ac:dyDescent="0.2"/>
    <row r="8469" s="217" customFormat="1" x14ac:dyDescent="0.2"/>
    <row r="8470" s="217" customFormat="1" x14ac:dyDescent="0.2"/>
    <row r="8471" s="217" customFormat="1" x14ac:dyDescent="0.2"/>
    <row r="8472" s="217" customFormat="1" x14ac:dyDescent="0.2"/>
    <row r="8473" s="217" customFormat="1" x14ac:dyDescent="0.2"/>
    <row r="8474" s="217" customFormat="1" x14ac:dyDescent="0.2"/>
    <row r="8475" s="217" customFormat="1" x14ac:dyDescent="0.2"/>
    <row r="8476" s="217" customFormat="1" x14ac:dyDescent="0.2"/>
    <row r="8477" s="217" customFormat="1" x14ac:dyDescent="0.2"/>
    <row r="8478" s="217" customFormat="1" x14ac:dyDescent="0.2"/>
    <row r="8479" s="217" customFormat="1" x14ac:dyDescent="0.2"/>
    <row r="8480" s="217" customFormat="1" x14ac:dyDescent="0.2"/>
    <row r="8481" s="217" customFormat="1" x14ac:dyDescent="0.2"/>
    <row r="8482" s="217" customFormat="1" x14ac:dyDescent="0.2"/>
    <row r="8483" s="217" customFormat="1" x14ac:dyDescent="0.2"/>
    <row r="8484" s="217" customFormat="1" x14ac:dyDescent="0.2"/>
    <row r="8485" s="217" customFormat="1" x14ac:dyDescent="0.2"/>
    <row r="8486" s="217" customFormat="1" x14ac:dyDescent="0.2"/>
    <row r="8487" s="217" customFormat="1" x14ac:dyDescent="0.2"/>
    <row r="8488" s="217" customFormat="1" x14ac:dyDescent="0.2"/>
    <row r="8489" s="217" customFormat="1" x14ac:dyDescent="0.2"/>
    <row r="8490" s="217" customFormat="1" x14ac:dyDescent="0.2"/>
    <row r="8491" s="217" customFormat="1" x14ac:dyDescent="0.2"/>
    <row r="8492" s="217" customFormat="1" x14ac:dyDescent="0.2"/>
    <row r="8493" s="217" customFormat="1" x14ac:dyDescent="0.2"/>
    <row r="8494" s="217" customFormat="1" x14ac:dyDescent="0.2"/>
    <row r="8495" s="217" customFormat="1" x14ac:dyDescent="0.2"/>
    <row r="8496" s="217" customFormat="1" x14ac:dyDescent="0.2"/>
    <row r="8497" s="217" customFormat="1" x14ac:dyDescent="0.2"/>
    <row r="8498" s="217" customFormat="1" x14ac:dyDescent="0.2"/>
    <row r="8499" s="217" customFormat="1" x14ac:dyDescent="0.2"/>
    <row r="8500" s="217" customFormat="1" x14ac:dyDescent="0.2"/>
    <row r="8501" s="217" customFormat="1" x14ac:dyDescent="0.2"/>
    <row r="8502" s="217" customFormat="1" x14ac:dyDescent="0.2"/>
    <row r="8503" s="217" customFormat="1" x14ac:dyDescent="0.2"/>
    <row r="8504" s="217" customFormat="1" x14ac:dyDescent="0.2"/>
    <row r="8505" s="217" customFormat="1" x14ac:dyDescent="0.2"/>
    <row r="8506" s="217" customFormat="1" x14ac:dyDescent="0.2"/>
    <row r="8507" s="217" customFormat="1" x14ac:dyDescent="0.2"/>
    <row r="8508" s="217" customFormat="1" x14ac:dyDescent="0.2"/>
    <row r="8509" s="217" customFormat="1" x14ac:dyDescent="0.2"/>
    <row r="8510" s="217" customFormat="1" x14ac:dyDescent="0.2"/>
    <row r="8511" s="217" customFormat="1" x14ac:dyDescent="0.2"/>
    <row r="8512" s="217" customFormat="1" x14ac:dyDescent="0.2"/>
    <row r="8513" s="217" customFormat="1" x14ac:dyDescent="0.2"/>
    <row r="8514" s="217" customFormat="1" x14ac:dyDescent="0.2"/>
    <row r="8515" s="217" customFormat="1" x14ac:dyDescent="0.2"/>
    <row r="8516" s="217" customFormat="1" x14ac:dyDescent="0.2"/>
    <row r="8517" s="217" customFormat="1" x14ac:dyDescent="0.2"/>
    <row r="8518" s="217" customFormat="1" x14ac:dyDescent="0.2"/>
    <row r="8519" s="217" customFormat="1" x14ac:dyDescent="0.2"/>
    <row r="8520" s="217" customFormat="1" x14ac:dyDescent="0.2"/>
    <row r="8521" s="217" customFormat="1" x14ac:dyDescent="0.2"/>
    <row r="8522" s="217" customFormat="1" x14ac:dyDescent="0.2"/>
    <row r="8523" s="217" customFormat="1" x14ac:dyDescent="0.2"/>
    <row r="8524" s="217" customFormat="1" x14ac:dyDescent="0.2"/>
    <row r="8525" s="217" customFormat="1" x14ac:dyDescent="0.2"/>
    <row r="8526" s="217" customFormat="1" x14ac:dyDescent="0.2"/>
    <row r="8527" s="217" customFormat="1" x14ac:dyDescent="0.2"/>
    <row r="8528" s="217" customFormat="1" x14ac:dyDescent="0.2"/>
    <row r="8529" s="217" customFormat="1" x14ac:dyDescent="0.2"/>
    <row r="8530" s="217" customFormat="1" x14ac:dyDescent="0.2"/>
    <row r="8531" s="217" customFormat="1" x14ac:dyDescent="0.2"/>
    <row r="8532" s="217" customFormat="1" x14ac:dyDescent="0.2"/>
    <row r="8533" s="217" customFormat="1" x14ac:dyDescent="0.2"/>
    <row r="8534" s="217" customFormat="1" x14ac:dyDescent="0.2"/>
    <row r="8535" s="217" customFormat="1" x14ac:dyDescent="0.2"/>
    <row r="8536" s="217" customFormat="1" x14ac:dyDescent="0.2"/>
    <row r="8537" s="217" customFormat="1" x14ac:dyDescent="0.2"/>
    <row r="8538" s="217" customFormat="1" x14ac:dyDescent="0.2"/>
    <row r="8539" s="217" customFormat="1" x14ac:dyDescent="0.2"/>
    <row r="8540" s="217" customFormat="1" x14ac:dyDescent="0.2"/>
    <row r="8541" s="217" customFormat="1" x14ac:dyDescent="0.2"/>
    <row r="8542" s="217" customFormat="1" x14ac:dyDescent="0.2"/>
    <row r="8543" s="217" customFormat="1" x14ac:dyDescent="0.2"/>
    <row r="8544" s="217" customFormat="1" x14ac:dyDescent="0.2"/>
    <row r="8545" s="217" customFormat="1" x14ac:dyDescent="0.2"/>
    <row r="8546" s="217" customFormat="1" x14ac:dyDescent="0.2"/>
    <row r="8547" s="217" customFormat="1" x14ac:dyDescent="0.2"/>
    <row r="8548" s="217" customFormat="1" x14ac:dyDescent="0.2"/>
    <row r="8549" s="217" customFormat="1" x14ac:dyDescent="0.2"/>
    <row r="8550" s="217" customFormat="1" x14ac:dyDescent="0.2"/>
    <row r="8551" s="217" customFormat="1" x14ac:dyDescent="0.2"/>
    <row r="8552" s="217" customFormat="1" x14ac:dyDescent="0.2"/>
    <row r="8553" s="217" customFormat="1" x14ac:dyDescent="0.2"/>
    <row r="8554" s="217" customFormat="1" x14ac:dyDescent="0.2"/>
    <row r="8555" s="217" customFormat="1" x14ac:dyDescent="0.2"/>
    <row r="8556" s="217" customFormat="1" x14ac:dyDescent="0.2"/>
    <row r="8557" s="217" customFormat="1" x14ac:dyDescent="0.2"/>
    <row r="8558" s="217" customFormat="1" x14ac:dyDescent="0.2"/>
    <row r="8559" s="217" customFormat="1" x14ac:dyDescent="0.2"/>
    <row r="8560" s="217" customFormat="1" x14ac:dyDescent="0.2"/>
    <row r="8561" s="217" customFormat="1" x14ac:dyDescent="0.2"/>
    <row r="8562" s="217" customFormat="1" x14ac:dyDescent="0.2"/>
    <row r="8563" s="217" customFormat="1" x14ac:dyDescent="0.2"/>
    <row r="8564" s="217" customFormat="1" x14ac:dyDescent="0.2"/>
    <row r="8565" s="217" customFormat="1" x14ac:dyDescent="0.2"/>
    <row r="8566" s="217" customFormat="1" x14ac:dyDescent="0.2"/>
    <row r="8567" s="217" customFormat="1" x14ac:dyDescent="0.2"/>
    <row r="8568" s="217" customFormat="1" x14ac:dyDescent="0.2"/>
    <row r="8569" s="217" customFormat="1" x14ac:dyDescent="0.2"/>
    <row r="8570" s="217" customFormat="1" x14ac:dyDescent="0.2"/>
    <row r="8571" s="217" customFormat="1" x14ac:dyDescent="0.2"/>
    <row r="8572" s="217" customFormat="1" x14ac:dyDescent="0.2"/>
    <row r="8573" s="217" customFormat="1" x14ac:dyDescent="0.2"/>
    <row r="8574" s="217" customFormat="1" x14ac:dyDescent="0.2"/>
    <row r="8575" s="217" customFormat="1" x14ac:dyDescent="0.2"/>
    <row r="8576" s="217" customFormat="1" x14ac:dyDescent="0.2"/>
    <row r="8577" s="217" customFormat="1" x14ac:dyDescent="0.2"/>
    <row r="8578" s="217" customFormat="1" x14ac:dyDescent="0.2"/>
    <row r="8579" s="217" customFormat="1" x14ac:dyDescent="0.2"/>
    <row r="8580" s="217" customFormat="1" x14ac:dyDescent="0.2"/>
    <row r="8581" s="217" customFormat="1" x14ac:dyDescent="0.2"/>
    <row r="8582" s="217" customFormat="1" x14ac:dyDescent="0.2"/>
    <row r="8583" s="217" customFormat="1" x14ac:dyDescent="0.2"/>
    <row r="8584" s="217" customFormat="1" x14ac:dyDescent="0.2"/>
    <row r="8585" s="217" customFormat="1" x14ac:dyDescent="0.2"/>
    <row r="8586" s="217" customFormat="1" x14ac:dyDescent="0.2"/>
    <row r="8587" s="217" customFormat="1" x14ac:dyDescent="0.2"/>
    <row r="8588" s="217" customFormat="1" x14ac:dyDescent="0.2"/>
    <row r="8589" s="217" customFormat="1" x14ac:dyDescent="0.2"/>
    <row r="8590" s="217" customFormat="1" x14ac:dyDescent="0.2"/>
    <row r="8591" s="217" customFormat="1" x14ac:dyDescent="0.2"/>
    <row r="8592" s="217" customFormat="1" x14ac:dyDescent="0.2"/>
    <row r="8593" s="217" customFormat="1" x14ac:dyDescent="0.2"/>
    <row r="8594" s="217" customFormat="1" x14ac:dyDescent="0.2"/>
    <row r="8595" s="217" customFormat="1" x14ac:dyDescent="0.2"/>
    <row r="8596" s="217" customFormat="1" x14ac:dyDescent="0.2"/>
    <row r="8597" s="217" customFormat="1" x14ac:dyDescent="0.2"/>
    <row r="8598" s="217" customFormat="1" x14ac:dyDescent="0.2"/>
    <row r="8599" s="217" customFormat="1" x14ac:dyDescent="0.2"/>
    <row r="8600" s="217" customFormat="1" x14ac:dyDescent="0.2"/>
    <row r="8601" s="217" customFormat="1" x14ac:dyDescent="0.2"/>
    <row r="8602" s="217" customFormat="1" x14ac:dyDescent="0.2"/>
    <row r="8603" s="217" customFormat="1" x14ac:dyDescent="0.2"/>
    <row r="8604" s="217" customFormat="1" x14ac:dyDescent="0.2"/>
    <row r="8605" s="217" customFormat="1" x14ac:dyDescent="0.2"/>
    <row r="8606" s="217" customFormat="1" x14ac:dyDescent="0.2"/>
    <row r="8607" s="217" customFormat="1" x14ac:dyDescent="0.2"/>
    <row r="8608" s="217" customFormat="1" x14ac:dyDescent="0.2"/>
    <row r="8609" s="217" customFormat="1" x14ac:dyDescent="0.2"/>
    <row r="8610" s="217" customFormat="1" x14ac:dyDescent="0.2"/>
    <row r="8611" s="217" customFormat="1" x14ac:dyDescent="0.2"/>
    <row r="8612" s="217" customFormat="1" x14ac:dyDescent="0.2"/>
    <row r="8613" s="217" customFormat="1" x14ac:dyDescent="0.2"/>
    <row r="8614" s="217" customFormat="1" x14ac:dyDescent="0.2"/>
    <row r="8615" s="217" customFormat="1" x14ac:dyDescent="0.2"/>
    <row r="8616" s="217" customFormat="1" x14ac:dyDescent="0.2"/>
    <row r="8617" s="217" customFormat="1" x14ac:dyDescent="0.2"/>
    <row r="8618" s="217" customFormat="1" x14ac:dyDescent="0.2"/>
    <row r="8619" s="217" customFormat="1" x14ac:dyDescent="0.2"/>
    <row r="8620" s="217" customFormat="1" x14ac:dyDescent="0.2"/>
    <row r="8621" s="217" customFormat="1" x14ac:dyDescent="0.2"/>
    <row r="8622" s="217" customFormat="1" x14ac:dyDescent="0.2"/>
    <row r="8623" s="217" customFormat="1" x14ac:dyDescent="0.2"/>
    <row r="8624" s="217" customFormat="1" x14ac:dyDescent="0.2"/>
    <row r="8625" s="217" customFormat="1" x14ac:dyDescent="0.2"/>
    <row r="8626" s="217" customFormat="1" x14ac:dyDescent="0.2"/>
    <row r="8627" s="217" customFormat="1" x14ac:dyDescent="0.2"/>
    <row r="8628" s="217" customFormat="1" x14ac:dyDescent="0.2"/>
    <row r="8629" s="217" customFormat="1" x14ac:dyDescent="0.2"/>
    <row r="8630" s="217" customFormat="1" x14ac:dyDescent="0.2"/>
    <row r="8631" s="217" customFormat="1" x14ac:dyDescent="0.2"/>
    <row r="8632" s="217" customFormat="1" x14ac:dyDescent="0.2"/>
    <row r="8633" s="217" customFormat="1" x14ac:dyDescent="0.2"/>
    <row r="8634" s="217" customFormat="1" x14ac:dyDescent="0.2"/>
    <row r="8635" s="217" customFormat="1" x14ac:dyDescent="0.2"/>
    <row r="8636" s="217" customFormat="1" x14ac:dyDescent="0.2"/>
    <row r="8637" s="217" customFormat="1" x14ac:dyDescent="0.2"/>
    <row r="8638" s="217" customFormat="1" x14ac:dyDescent="0.2"/>
    <row r="8639" s="217" customFormat="1" x14ac:dyDescent="0.2"/>
    <row r="8640" s="217" customFormat="1" x14ac:dyDescent="0.2"/>
    <row r="8641" s="217" customFormat="1" x14ac:dyDescent="0.2"/>
    <row r="8642" s="217" customFormat="1" x14ac:dyDescent="0.2"/>
    <row r="8643" s="217" customFormat="1" x14ac:dyDescent="0.2"/>
    <row r="8644" s="217" customFormat="1" x14ac:dyDescent="0.2"/>
    <row r="8645" s="217" customFormat="1" x14ac:dyDescent="0.2"/>
    <row r="8646" s="217" customFormat="1" x14ac:dyDescent="0.2"/>
    <row r="8647" s="217" customFormat="1" x14ac:dyDescent="0.2"/>
    <row r="8648" s="217" customFormat="1" x14ac:dyDescent="0.2"/>
    <row r="8649" s="217" customFormat="1" x14ac:dyDescent="0.2"/>
    <row r="8650" s="217" customFormat="1" x14ac:dyDescent="0.2"/>
    <row r="8651" s="217" customFormat="1" x14ac:dyDescent="0.2"/>
    <row r="8652" s="217" customFormat="1" x14ac:dyDescent="0.2"/>
    <row r="8653" s="217" customFormat="1" x14ac:dyDescent="0.2"/>
    <row r="8654" s="217" customFormat="1" x14ac:dyDescent="0.2"/>
    <row r="8655" s="217" customFormat="1" x14ac:dyDescent="0.2"/>
    <row r="8656" s="217" customFormat="1" x14ac:dyDescent="0.2"/>
    <row r="8657" s="217" customFormat="1" x14ac:dyDescent="0.2"/>
    <row r="8658" s="217" customFormat="1" x14ac:dyDescent="0.2"/>
    <row r="8659" s="217" customFormat="1" x14ac:dyDescent="0.2"/>
    <row r="8660" s="217" customFormat="1" x14ac:dyDescent="0.2"/>
    <row r="8661" s="217" customFormat="1" x14ac:dyDescent="0.2"/>
    <row r="8662" s="217" customFormat="1" x14ac:dyDescent="0.2"/>
    <row r="8663" s="217" customFormat="1" x14ac:dyDescent="0.2"/>
    <row r="8664" s="217" customFormat="1" x14ac:dyDescent="0.2"/>
    <row r="8665" s="217" customFormat="1" x14ac:dyDescent="0.2"/>
    <row r="8666" s="217" customFormat="1" x14ac:dyDescent="0.2"/>
    <row r="8667" s="217" customFormat="1" x14ac:dyDescent="0.2"/>
    <row r="8668" s="217" customFormat="1" x14ac:dyDescent="0.2"/>
    <row r="8669" s="217" customFormat="1" x14ac:dyDescent="0.2"/>
    <row r="8670" s="217" customFormat="1" x14ac:dyDescent="0.2"/>
    <row r="8671" s="217" customFormat="1" x14ac:dyDescent="0.2"/>
    <row r="8672" s="217" customFormat="1" x14ac:dyDescent="0.2"/>
    <row r="8673" s="217" customFormat="1" x14ac:dyDescent="0.2"/>
    <row r="8674" s="217" customFormat="1" x14ac:dyDescent="0.2"/>
    <row r="8675" s="217" customFormat="1" x14ac:dyDescent="0.2"/>
    <row r="8676" s="217" customFormat="1" x14ac:dyDescent="0.2"/>
    <row r="8677" s="217" customFormat="1" x14ac:dyDescent="0.2"/>
    <row r="8678" s="217" customFormat="1" x14ac:dyDescent="0.2"/>
    <row r="8679" s="217" customFormat="1" x14ac:dyDescent="0.2"/>
    <row r="8680" s="217" customFormat="1" x14ac:dyDescent="0.2"/>
    <row r="8681" s="217" customFormat="1" x14ac:dyDescent="0.2"/>
    <row r="8682" s="217" customFormat="1" x14ac:dyDescent="0.2"/>
    <row r="8683" s="217" customFormat="1" x14ac:dyDescent="0.2"/>
    <row r="8684" s="217" customFormat="1" x14ac:dyDescent="0.2"/>
    <row r="8685" s="217" customFormat="1" x14ac:dyDescent="0.2"/>
    <row r="8686" s="217" customFormat="1" x14ac:dyDescent="0.2"/>
    <row r="8687" s="217" customFormat="1" x14ac:dyDescent="0.2"/>
    <row r="8688" s="217" customFormat="1" x14ac:dyDescent="0.2"/>
    <row r="8689" s="217" customFormat="1" x14ac:dyDescent="0.2"/>
    <row r="8690" s="217" customFormat="1" x14ac:dyDescent="0.2"/>
    <row r="8691" s="217" customFormat="1" x14ac:dyDescent="0.2"/>
    <row r="8692" s="217" customFormat="1" x14ac:dyDescent="0.2"/>
    <row r="8693" s="217" customFormat="1" x14ac:dyDescent="0.2"/>
    <row r="8694" s="217" customFormat="1" x14ac:dyDescent="0.2"/>
    <row r="8695" s="217" customFormat="1" x14ac:dyDescent="0.2"/>
    <row r="8696" s="217" customFormat="1" x14ac:dyDescent="0.2"/>
    <row r="8697" s="217" customFormat="1" x14ac:dyDescent="0.2"/>
    <row r="8698" s="217" customFormat="1" x14ac:dyDescent="0.2"/>
    <row r="8699" s="217" customFormat="1" x14ac:dyDescent="0.2"/>
    <row r="8700" s="217" customFormat="1" x14ac:dyDescent="0.2"/>
    <row r="8701" s="217" customFormat="1" x14ac:dyDescent="0.2"/>
    <row r="8702" s="217" customFormat="1" x14ac:dyDescent="0.2"/>
    <row r="8703" s="217" customFormat="1" x14ac:dyDescent="0.2"/>
    <row r="8704" s="217" customFormat="1" x14ac:dyDescent="0.2"/>
    <row r="8705" s="217" customFormat="1" x14ac:dyDescent="0.2"/>
    <row r="8706" s="217" customFormat="1" x14ac:dyDescent="0.2"/>
    <row r="8707" s="217" customFormat="1" x14ac:dyDescent="0.2"/>
    <row r="8708" s="217" customFormat="1" x14ac:dyDescent="0.2"/>
    <row r="8709" s="217" customFormat="1" x14ac:dyDescent="0.2"/>
    <row r="8710" s="217" customFormat="1" x14ac:dyDescent="0.2"/>
    <row r="8711" s="217" customFormat="1" x14ac:dyDescent="0.2"/>
    <row r="8712" s="217" customFormat="1" x14ac:dyDescent="0.2"/>
    <row r="8713" s="217" customFormat="1" x14ac:dyDescent="0.2"/>
    <row r="8714" s="217" customFormat="1" x14ac:dyDescent="0.2"/>
    <row r="8715" s="217" customFormat="1" x14ac:dyDescent="0.2"/>
    <row r="8716" s="217" customFormat="1" x14ac:dyDescent="0.2"/>
    <row r="8717" s="217" customFormat="1" x14ac:dyDescent="0.2"/>
    <row r="8718" s="217" customFormat="1" x14ac:dyDescent="0.2"/>
    <row r="8719" s="217" customFormat="1" x14ac:dyDescent="0.2"/>
    <row r="8720" s="217" customFormat="1" x14ac:dyDescent="0.2"/>
    <row r="8721" s="217" customFormat="1" x14ac:dyDescent="0.2"/>
    <row r="8722" s="217" customFormat="1" x14ac:dyDescent="0.2"/>
    <row r="8723" s="217" customFormat="1" x14ac:dyDescent="0.2"/>
    <row r="8724" s="217" customFormat="1" x14ac:dyDescent="0.2"/>
    <row r="8725" s="217" customFormat="1" x14ac:dyDescent="0.2"/>
    <row r="8726" s="217" customFormat="1" x14ac:dyDescent="0.2"/>
    <row r="8727" s="217" customFormat="1" x14ac:dyDescent="0.2"/>
    <row r="8728" s="217" customFormat="1" x14ac:dyDescent="0.2"/>
    <row r="8729" s="217" customFormat="1" x14ac:dyDescent="0.2"/>
    <row r="8730" s="217" customFormat="1" x14ac:dyDescent="0.2"/>
    <row r="8731" s="217" customFormat="1" x14ac:dyDescent="0.2"/>
    <row r="8732" s="217" customFormat="1" x14ac:dyDescent="0.2"/>
    <row r="8733" s="217" customFormat="1" x14ac:dyDescent="0.2"/>
    <row r="8734" s="217" customFormat="1" x14ac:dyDescent="0.2"/>
    <row r="8735" s="217" customFormat="1" x14ac:dyDescent="0.2"/>
    <row r="8736" s="217" customFormat="1" x14ac:dyDescent="0.2"/>
    <row r="8737" s="217" customFormat="1" x14ac:dyDescent="0.2"/>
    <row r="8738" s="217" customFormat="1" x14ac:dyDescent="0.2"/>
    <row r="8739" s="217" customFormat="1" x14ac:dyDescent="0.2"/>
    <row r="8740" s="217" customFormat="1" x14ac:dyDescent="0.2"/>
    <row r="8741" s="217" customFormat="1" x14ac:dyDescent="0.2"/>
    <row r="8742" s="217" customFormat="1" x14ac:dyDescent="0.2"/>
    <row r="8743" s="217" customFormat="1" x14ac:dyDescent="0.2"/>
    <row r="8744" s="217" customFormat="1" x14ac:dyDescent="0.2"/>
    <row r="8745" s="217" customFormat="1" x14ac:dyDescent="0.2"/>
    <row r="8746" s="217" customFormat="1" x14ac:dyDescent="0.2"/>
    <row r="8747" s="217" customFormat="1" x14ac:dyDescent="0.2"/>
    <row r="8748" s="217" customFormat="1" x14ac:dyDescent="0.2"/>
    <row r="8749" s="217" customFormat="1" x14ac:dyDescent="0.2"/>
    <row r="8750" s="217" customFormat="1" x14ac:dyDescent="0.2"/>
    <row r="8751" s="217" customFormat="1" x14ac:dyDescent="0.2"/>
    <row r="8752" s="217" customFormat="1" x14ac:dyDescent="0.2"/>
    <row r="8753" s="217" customFormat="1" x14ac:dyDescent="0.2"/>
    <row r="8754" s="217" customFormat="1" x14ac:dyDescent="0.2"/>
    <row r="8755" s="217" customFormat="1" x14ac:dyDescent="0.2"/>
    <row r="8756" s="217" customFormat="1" x14ac:dyDescent="0.2"/>
    <row r="8757" s="217" customFormat="1" x14ac:dyDescent="0.2"/>
    <row r="8758" s="217" customFormat="1" x14ac:dyDescent="0.2"/>
    <row r="8759" s="217" customFormat="1" x14ac:dyDescent="0.2"/>
    <row r="8760" s="217" customFormat="1" x14ac:dyDescent="0.2"/>
    <row r="8761" s="217" customFormat="1" x14ac:dyDescent="0.2"/>
    <row r="8762" s="217" customFormat="1" x14ac:dyDescent="0.2"/>
    <row r="8763" s="217" customFormat="1" x14ac:dyDescent="0.2"/>
    <row r="8764" s="217" customFormat="1" x14ac:dyDescent="0.2"/>
    <row r="8765" s="217" customFormat="1" x14ac:dyDescent="0.2"/>
    <row r="8766" s="217" customFormat="1" x14ac:dyDescent="0.2"/>
    <row r="8767" s="217" customFormat="1" x14ac:dyDescent="0.2"/>
    <row r="8768" s="217" customFormat="1" x14ac:dyDescent="0.2"/>
    <row r="8769" s="217" customFormat="1" x14ac:dyDescent="0.2"/>
    <row r="8770" s="217" customFormat="1" x14ac:dyDescent="0.2"/>
    <row r="8771" s="217" customFormat="1" x14ac:dyDescent="0.2"/>
    <row r="8772" s="217" customFormat="1" x14ac:dyDescent="0.2"/>
    <row r="8773" s="217" customFormat="1" x14ac:dyDescent="0.2"/>
    <row r="8774" s="217" customFormat="1" x14ac:dyDescent="0.2"/>
    <row r="8775" s="217" customFormat="1" x14ac:dyDescent="0.2"/>
    <row r="8776" s="217" customFormat="1" x14ac:dyDescent="0.2"/>
    <row r="8777" s="217" customFormat="1" x14ac:dyDescent="0.2"/>
    <row r="8778" s="217" customFormat="1" x14ac:dyDescent="0.2"/>
    <row r="8779" s="217" customFormat="1" x14ac:dyDescent="0.2"/>
    <row r="8780" s="217" customFormat="1" x14ac:dyDescent="0.2"/>
    <row r="8781" s="217" customFormat="1" x14ac:dyDescent="0.2"/>
    <row r="8782" s="217" customFormat="1" x14ac:dyDescent="0.2"/>
    <row r="8783" s="217" customFormat="1" x14ac:dyDescent="0.2"/>
    <row r="8784" s="217" customFormat="1" x14ac:dyDescent="0.2"/>
    <row r="8785" s="217" customFormat="1" x14ac:dyDescent="0.2"/>
    <row r="8786" s="217" customFormat="1" x14ac:dyDescent="0.2"/>
    <row r="8787" s="217" customFormat="1" x14ac:dyDescent="0.2"/>
    <row r="8788" s="217" customFormat="1" x14ac:dyDescent="0.2"/>
    <row r="8789" s="217" customFormat="1" x14ac:dyDescent="0.2"/>
    <row r="8790" s="217" customFormat="1" x14ac:dyDescent="0.2"/>
    <row r="8791" s="217" customFormat="1" x14ac:dyDescent="0.2"/>
    <row r="8792" s="217" customFormat="1" x14ac:dyDescent="0.2"/>
    <row r="8793" s="217" customFormat="1" x14ac:dyDescent="0.2"/>
    <row r="8794" s="217" customFormat="1" x14ac:dyDescent="0.2"/>
    <row r="8795" s="217" customFormat="1" x14ac:dyDescent="0.2"/>
    <row r="8796" s="217" customFormat="1" x14ac:dyDescent="0.2"/>
    <row r="8797" s="217" customFormat="1" x14ac:dyDescent="0.2"/>
    <row r="8798" s="217" customFormat="1" x14ac:dyDescent="0.2"/>
    <row r="8799" s="217" customFormat="1" x14ac:dyDescent="0.2"/>
    <row r="8800" s="217" customFormat="1" x14ac:dyDescent="0.2"/>
    <row r="8801" s="217" customFormat="1" x14ac:dyDescent="0.2"/>
    <row r="8802" s="217" customFormat="1" x14ac:dyDescent="0.2"/>
    <row r="8803" s="217" customFormat="1" x14ac:dyDescent="0.2"/>
    <row r="8804" s="217" customFormat="1" x14ac:dyDescent="0.2"/>
    <row r="8805" s="217" customFormat="1" x14ac:dyDescent="0.2"/>
    <row r="8806" s="217" customFormat="1" x14ac:dyDescent="0.2"/>
    <row r="8807" s="217" customFormat="1" x14ac:dyDescent="0.2"/>
    <row r="8808" s="217" customFormat="1" x14ac:dyDescent="0.2"/>
    <row r="8809" s="217" customFormat="1" x14ac:dyDescent="0.2"/>
    <row r="8810" s="217" customFormat="1" x14ac:dyDescent="0.2"/>
    <row r="8811" s="217" customFormat="1" x14ac:dyDescent="0.2"/>
    <row r="8812" s="217" customFormat="1" x14ac:dyDescent="0.2"/>
    <row r="8813" s="217" customFormat="1" x14ac:dyDescent="0.2"/>
    <row r="8814" s="217" customFormat="1" x14ac:dyDescent="0.2"/>
    <row r="8815" s="217" customFormat="1" x14ac:dyDescent="0.2"/>
    <row r="8816" s="217" customFormat="1" x14ac:dyDescent="0.2"/>
    <row r="8817" s="217" customFormat="1" x14ac:dyDescent="0.2"/>
    <row r="8818" s="217" customFormat="1" x14ac:dyDescent="0.2"/>
    <row r="8819" s="217" customFormat="1" x14ac:dyDescent="0.2"/>
    <row r="8820" s="217" customFormat="1" x14ac:dyDescent="0.2"/>
    <row r="8821" s="217" customFormat="1" x14ac:dyDescent="0.2"/>
    <row r="8822" s="217" customFormat="1" x14ac:dyDescent="0.2"/>
    <row r="8823" s="217" customFormat="1" x14ac:dyDescent="0.2"/>
    <row r="8824" s="217" customFormat="1" x14ac:dyDescent="0.2"/>
    <row r="8825" s="217" customFormat="1" x14ac:dyDescent="0.2"/>
    <row r="8826" s="217" customFormat="1" x14ac:dyDescent="0.2"/>
    <row r="8827" s="217" customFormat="1" x14ac:dyDescent="0.2"/>
    <row r="8828" s="217" customFormat="1" x14ac:dyDescent="0.2"/>
    <row r="8829" s="217" customFormat="1" x14ac:dyDescent="0.2"/>
    <row r="8830" s="217" customFormat="1" x14ac:dyDescent="0.2"/>
    <row r="8831" s="217" customFormat="1" x14ac:dyDescent="0.2"/>
    <row r="8832" s="217" customFormat="1" x14ac:dyDescent="0.2"/>
    <row r="8833" s="217" customFormat="1" x14ac:dyDescent="0.2"/>
    <row r="8834" s="217" customFormat="1" x14ac:dyDescent="0.2"/>
    <row r="8835" s="217" customFormat="1" x14ac:dyDescent="0.2"/>
    <row r="8836" s="217" customFormat="1" x14ac:dyDescent="0.2"/>
    <row r="8837" s="217" customFormat="1" x14ac:dyDescent="0.2"/>
    <row r="8838" s="217" customFormat="1" x14ac:dyDescent="0.2"/>
    <row r="8839" s="217" customFormat="1" x14ac:dyDescent="0.2"/>
    <row r="8840" s="217" customFormat="1" x14ac:dyDescent="0.2"/>
    <row r="8841" s="217" customFormat="1" x14ac:dyDescent="0.2"/>
    <row r="8842" s="217" customFormat="1" x14ac:dyDescent="0.2"/>
    <row r="8843" s="217" customFormat="1" x14ac:dyDescent="0.2"/>
    <row r="8844" s="217" customFormat="1" x14ac:dyDescent="0.2"/>
    <row r="8845" s="217" customFormat="1" x14ac:dyDescent="0.2"/>
    <row r="8846" s="217" customFormat="1" x14ac:dyDescent="0.2"/>
    <row r="8847" s="217" customFormat="1" x14ac:dyDescent="0.2"/>
    <row r="8848" s="217" customFormat="1" x14ac:dyDescent="0.2"/>
    <row r="8849" s="217" customFormat="1" x14ac:dyDescent="0.2"/>
    <row r="8850" s="217" customFormat="1" x14ac:dyDescent="0.2"/>
    <row r="8851" s="217" customFormat="1" x14ac:dyDescent="0.2"/>
    <row r="8852" s="217" customFormat="1" x14ac:dyDescent="0.2"/>
    <row r="8853" s="217" customFormat="1" x14ac:dyDescent="0.2"/>
    <row r="8854" s="217" customFormat="1" x14ac:dyDescent="0.2"/>
    <row r="8855" s="217" customFormat="1" x14ac:dyDescent="0.2"/>
    <row r="8856" s="217" customFormat="1" x14ac:dyDescent="0.2"/>
    <row r="8857" s="217" customFormat="1" x14ac:dyDescent="0.2"/>
    <row r="8858" s="217" customFormat="1" x14ac:dyDescent="0.2"/>
    <row r="8859" s="217" customFormat="1" x14ac:dyDescent="0.2"/>
    <row r="8860" s="217" customFormat="1" x14ac:dyDescent="0.2"/>
    <row r="8861" s="217" customFormat="1" x14ac:dyDescent="0.2"/>
    <row r="8862" s="217" customFormat="1" x14ac:dyDescent="0.2"/>
    <row r="8863" s="217" customFormat="1" x14ac:dyDescent="0.2"/>
    <row r="8864" s="217" customFormat="1" x14ac:dyDescent="0.2"/>
    <row r="8865" s="217" customFormat="1" x14ac:dyDescent="0.2"/>
    <row r="8866" s="217" customFormat="1" x14ac:dyDescent="0.2"/>
    <row r="8867" s="217" customFormat="1" x14ac:dyDescent="0.2"/>
    <row r="8868" s="217" customFormat="1" x14ac:dyDescent="0.2"/>
    <row r="8869" s="217" customFormat="1" x14ac:dyDescent="0.2"/>
    <row r="8870" s="217" customFormat="1" x14ac:dyDescent="0.2"/>
    <row r="8871" s="217" customFormat="1" x14ac:dyDescent="0.2"/>
    <row r="8872" s="217" customFormat="1" x14ac:dyDescent="0.2"/>
    <row r="8873" s="217" customFormat="1" x14ac:dyDescent="0.2"/>
    <row r="8874" s="217" customFormat="1" x14ac:dyDescent="0.2"/>
    <row r="8875" s="217" customFormat="1" x14ac:dyDescent="0.2"/>
    <row r="8876" s="217" customFormat="1" x14ac:dyDescent="0.2"/>
    <row r="8877" s="217" customFormat="1" x14ac:dyDescent="0.2"/>
    <row r="8878" s="217" customFormat="1" x14ac:dyDescent="0.2"/>
    <row r="8879" s="217" customFormat="1" x14ac:dyDescent="0.2"/>
    <row r="8880" s="217" customFormat="1" x14ac:dyDescent="0.2"/>
    <row r="8881" s="217" customFormat="1" x14ac:dyDescent="0.2"/>
    <row r="8882" s="217" customFormat="1" x14ac:dyDescent="0.2"/>
    <row r="8883" s="217" customFormat="1" x14ac:dyDescent="0.2"/>
    <row r="8884" s="217" customFormat="1" x14ac:dyDescent="0.2"/>
    <row r="8885" s="217" customFormat="1" x14ac:dyDescent="0.2"/>
    <row r="8886" s="217" customFormat="1" x14ac:dyDescent="0.2"/>
    <row r="8887" s="217" customFormat="1" x14ac:dyDescent="0.2"/>
    <row r="8888" s="217" customFormat="1" x14ac:dyDescent="0.2"/>
    <row r="8889" s="217" customFormat="1" x14ac:dyDescent="0.2"/>
    <row r="8890" s="217" customFormat="1" x14ac:dyDescent="0.2"/>
    <row r="8891" s="217" customFormat="1" x14ac:dyDescent="0.2"/>
    <row r="8892" s="217" customFormat="1" x14ac:dyDescent="0.2"/>
    <row r="8893" s="217" customFormat="1" x14ac:dyDescent="0.2"/>
    <row r="8894" s="217" customFormat="1" x14ac:dyDescent="0.2"/>
    <row r="8895" s="217" customFormat="1" x14ac:dyDescent="0.2"/>
    <row r="8896" s="217" customFormat="1" x14ac:dyDescent="0.2"/>
    <row r="8897" s="217" customFormat="1" x14ac:dyDescent="0.2"/>
    <row r="8898" s="217" customFormat="1" x14ac:dyDescent="0.2"/>
    <row r="8899" s="217" customFormat="1" x14ac:dyDescent="0.2"/>
    <row r="8900" s="217" customFormat="1" x14ac:dyDescent="0.2"/>
    <row r="8901" s="217" customFormat="1" x14ac:dyDescent="0.2"/>
    <row r="8902" s="217" customFormat="1" x14ac:dyDescent="0.2"/>
    <row r="8903" s="217" customFormat="1" x14ac:dyDescent="0.2"/>
    <row r="8904" s="217" customFormat="1" x14ac:dyDescent="0.2"/>
    <row r="8905" s="217" customFormat="1" x14ac:dyDescent="0.2"/>
    <row r="8906" s="217" customFormat="1" x14ac:dyDescent="0.2"/>
    <row r="8907" s="217" customFormat="1" x14ac:dyDescent="0.2"/>
    <row r="8908" s="217" customFormat="1" x14ac:dyDescent="0.2"/>
    <row r="8909" s="217" customFormat="1" x14ac:dyDescent="0.2"/>
    <row r="8910" s="217" customFormat="1" x14ac:dyDescent="0.2"/>
    <row r="8911" s="217" customFormat="1" x14ac:dyDescent="0.2"/>
    <row r="8912" s="217" customFormat="1" x14ac:dyDescent="0.2"/>
    <row r="8913" s="217" customFormat="1" x14ac:dyDescent="0.2"/>
    <row r="8914" s="217" customFormat="1" x14ac:dyDescent="0.2"/>
    <row r="8915" s="217" customFormat="1" x14ac:dyDescent="0.2"/>
    <row r="8916" s="217" customFormat="1" x14ac:dyDescent="0.2"/>
    <row r="8917" s="217" customFormat="1" x14ac:dyDescent="0.2"/>
    <row r="8918" s="217" customFormat="1" x14ac:dyDescent="0.2"/>
    <row r="8919" s="217" customFormat="1" x14ac:dyDescent="0.2"/>
    <row r="8920" s="217" customFormat="1" x14ac:dyDescent="0.2"/>
    <row r="8921" s="217" customFormat="1" x14ac:dyDescent="0.2"/>
    <row r="8922" s="217" customFormat="1" x14ac:dyDescent="0.2"/>
    <row r="8923" s="217" customFormat="1" x14ac:dyDescent="0.2"/>
    <row r="8924" s="217" customFormat="1" x14ac:dyDescent="0.2"/>
    <row r="8925" s="217" customFormat="1" x14ac:dyDescent="0.2"/>
    <row r="8926" s="217" customFormat="1" x14ac:dyDescent="0.2"/>
    <row r="8927" s="217" customFormat="1" x14ac:dyDescent="0.2"/>
    <row r="8928" s="217" customFormat="1" x14ac:dyDescent="0.2"/>
    <row r="8929" s="217" customFormat="1" x14ac:dyDescent="0.2"/>
    <row r="8930" s="217" customFormat="1" x14ac:dyDescent="0.2"/>
    <row r="8931" s="217" customFormat="1" x14ac:dyDescent="0.2"/>
    <row r="8932" s="217" customFormat="1" x14ac:dyDescent="0.2"/>
    <row r="8933" s="217" customFormat="1" x14ac:dyDescent="0.2"/>
    <row r="8934" s="217" customFormat="1" x14ac:dyDescent="0.2"/>
    <row r="8935" s="217" customFormat="1" x14ac:dyDescent="0.2"/>
    <row r="8936" s="217" customFormat="1" x14ac:dyDescent="0.2"/>
    <row r="8937" s="217" customFormat="1" x14ac:dyDescent="0.2"/>
    <row r="8938" s="217" customFormat="1" x14ac:dyDescent="0.2"/>
    <row r="8939" s="217" customFormat="1" x14ac:dyDescent="0.2"/>
    <row r="8940" s="217" customFormat="1" x14ac:dyDescent="0.2"/>
    <row r="8941" s="217" customFormat="1" x14ac:dyDescent="0.2"/>
    <row r="8942" s="217" customFormat="1" x14ac:dyDescent="0.2"/>
    <row r="8943" s="217" customFormat="1" x14ac:dyDescent="0.2"/>
    <row r="8944" s="217" customFormat="1" x14ac:dyDescent="0.2"/>
    <row r="8945" s="217" customFormat="1" x14ac:dyDescent="0.2"/>
    <row r="8946" s="217" customFormat="1" x14ac:dyDescent="0.2"/>
    <row r="8947" s="217" customFormat="1" x14ac:dyDescent="0.2"/>
    <row r="8948" s="217" customFormat="1" x14ac:dyDescent="0.2"/>
    <row r="8949" s="217" customFormat="1" x14ac:dyDescent="0.2"/>
    <row r="8950" s="217" customFormat="1" x14ac:dyDescent="0.2"/>
    <row r="8951" s="217" customFormat="1" x14ac:dyDescent="0.2"/>
    <row r="8952" s="217" customFormat="1" x14ac:dyDescent="0.2"/>
    <row r="8953" s="217" customFormat="1" x14ac:dyDescent="0.2"/>
    <row r="8954" s="217" customFormat="1" x14ac:dyDescent="0.2"/>
    <row r="8955" s="217" customFormat="1" x14ac:dyDescent="0.2"/>
    <row r="8956" s="217" customFormat="1" x14ac:dyDescent="0.2"/>
    <row r="8957" s="217" customFormat="1" x14ac:dyDescent="0.2"/>
    <row r="8958" s="217" customFormat="1" x14ac:dyDescent="0.2"/>
    <row r="8959" s="217" customFormat="1" x14ac:dyDescent="0.2"/>
    <row r="8960" s="217" customFormat="1" x14ac:dyDescent="0.2"/>
    <row r="8961" s="217" customFormat="1" x14ac:dyDescent="0.2"/>
    <row r="8962" s="217" customFormat="1" x14ac:dyDescent="0.2"/>
    <row r="8963" s="217" customFormat="1" x14ac:dyDescent="0.2"/>
    <row r="8964" s="217" customFormat="1" x14ac:dyDescent="0.2"/>
    <row r="8965" s="217" customFormat="1" x14ac:dyDescent="0.2"/>
    <row r="8966" s="217" customFormat="1" x14ac:dyDescent="0.2"/>
    <row r="8967" s="217" customFormat="1" x14ac:dyDescent="0.2"/>
    <row r="8968" s="217" customFormat="1" x14ac:dyDescent="0.2"/>
    <row r="8969" s="217" customFormat="1" x14ac:dyDescent="0.2"/>
    <row r="8970" s="217" customFormat="1" x14ac:dyDescent="0.2"/>
    <row r="8971" s="217" customFormat="1" x14ac:dyDescent="0.2"/>
    <row r="8972" s="217" customFormat="1" x14ac:dyDescent="0.2"/>
    <row r="8973" s="217" customFormat="1" x14ac:dyDescent="0.2"/>
    <row r="8974" s="217" customFormat="1" x14ac:dyDescent="0.2"/>
    <row r="8975" s="217" customFormat="1" x14ac:dyDescent="0.2"/>
    <row r="8976" s="217" customFormat="1" x14ac:dyDescent="0.2"/>
    <row r="8977" s="217" customFormat="1" x14ac:dyDescent="0.2"/>
    <row r="8978" s="217" customFormat="1" x14ac:dyDescent="0.2"/>
    <row r="8979" s="217" customFormat="1" x14ac:dyDescent="0.2"/>
    <row r="8980" s="217" customFormat="1" x14ac:dyDescent="0.2"/>
    <row r="8981" s="217" customFormat="1" x14ac:dyDescent="0.2"/>
    <row r="8982" s="217" customFormat="1" x14ac:dyDescent="0.2"/>
    <row r="8983" s="217" customFormat="1" x14ac:dyDescent="0.2"/>
    <row r="8984" s="217" customFormat="1" x14ac:dyDescent="0.2"/>
    <row r="8985" s="217" customFormat="1" x14ac:dyDescent="0.2"/>
    <row r="8986" s="217" customFormat="1" x14ac:dyDescent="0.2"/>
    <row r="8987" s="217" customFormat="1" x14ac:dyDescent="0.2"/>
    <row r="8988" s="217" customFormat="1" x14ac:dyDescent="0.2"/>
    <row r="8989" s="217" customFormat="1" x14ac:dyDescent="0.2"/>
    <row r="8990" s="217" customFormat="1" x14ac:dyDescent="0.2"/>
    <row r="8991" s="217" customFormat="1" x14ac:dyDescent="0.2"/>
    <row r="8992" s="217" customFormat="1" x14ac:dyDescent="0.2"/>
    <row r="8993" s="217" customFormat="1" x14ac:dyDescent="0.2"/>
    <row r="8994" s="217" customFormat="1" x14ac:dyDescent="0.2"/>
    <row r="8995" s="217" customFormat="1" x14ac:dyDescent="0.2"/>
    <row r="8996" s="217" customFormat="1" x14ac:dyDescent="0.2"/>
    <row r="8997" s="217" customFormat="1" x14ac:dyDescent="0.2"/>
    <row r="8998" s="217" customFormat="1" x14ac:dyDescent="0.2"/>
    <row r="8999" s="217" customFormat="1" x14ac:dyDescent="0.2"/>
    <row r="9000" s="217" customFormat="1" x14ac:dyDescent="0.2"/>
    <row r="9001" s="217" customFormat="1" x14ac:dyDescent="0.2"/>
    <row r="9002" s="217" customFormat="1" x14ac:dyDescent="0.2"/>
    <row r="9003" s="217" customFormat="1" x14ac:dyDescent="0.2"/>
    <row r="9004" s="217" customFormat="1" x14ac:dyDescent="0.2"/>
    <row r="9005" s="217" customFormat="1" x14ac:dyDescent="0.2"/>
    <row r="9006" s="217" customFormat="1" x14ac:dyDescent="0.2"/>
    <row r="9007" s="217" customFormat="1" x14ac:dyDescent="0.2"/>
    <row r="9008" s="217" customFormat="1" x14ac:dyDescent="0.2"/>
    <row r="9009" s="217" customFormat="1" x14ac:dyDescent="0.2"/>
    <row r="9010" s="217" customFormat="1" x14ac:dyDescent="0.2"/>
    <row r="9011" s="217" customFormat="1" x14ac:dyDescent="0.2"/>
    <row r="9012" s="217" customFormat="1" x14ac:dyDescent="0.2"/>
    <row r="9013" s="217" customFormat="1" x14ac:dyDescent="0.2"/>
    <row r="9014" s="217" customFormat="1" x14ac:dyDescent="0.2"/>
    <row r="9015" s="217" customFormat="1" x14ac:dyDescent="0.2"/>
    <row r="9016" s="217" customFormat="1" x14ac:dyDescent="0.2"/>
    <row r="9017" s="217" customFormat="1" x14ac:dyDescent="0.2"/>
    <row r="9018" s="217" customFormat="1" x14ac:dyDescent="0.2"/>
    <row r="9019" s="217" customFormat="1" x14ac:dyDescent="0.2"/>
    <row r="9020" s="217" customFormat="1" x14ac:dyDescent="0.2"/>
    <row r="9021" s="217" customFormat="1" x14ac:dyDescent="0.2"/>
    <row r="9022" s="217" customFormat="1" x14ac:dyDescent="0.2"/>
    <row r="9023" s="217" customFormat="1" x14ac:dyDescent="0.2"/>
    <row r="9024" s="217" customFormat="1" x14ac:dyDescent="0.2"/>
    <row r="9025" s="217" customFormat="1" x14ac:dyDescent="0.2"/>
    <row r="9026" s="217" customFormat="1" x14ac:dyDescent="0.2"/>
    <row r="9027" s="217" customFormat="1" x14ac:dyDescent="0.2"/>
    <row r="9028" s="217" customFormat="1" x14ac:dyDescent="0.2"/>
    <row r="9029" s="217" customFormat="1" x14ac:dyDescent="0.2"/>
    <row r="9030" s="217" customFormat="1" x14ac:dyDescent="0.2"/>
    <row r="9031" s="217" customFormat="1" x14ac:dyDescent="0.2"/>
    <row r="9032" s="217" customFormat="1" x14ac:dyDescent="0.2"/>
    <row r="9033" s="217" customFormat="1" x14ac:dyDescent="0.2"/>
    <row r="9034" s="217" customFormat="1" x14ac:dyDescent="0.2"/>
    <row r="9035" s="217" customFormat="1" x14ac:dyDescent="0.2"/>
    <row r="9036" s="217" customFormat="1" x14ac:dyDescent="0.2"/>
    <row r="9037" s="217" customFormat="1" x14ac:dyDescent="0.2"/>
    <row r="9038" s="217" customFormat="1" x14ac:dyDescent="0.2"/>
    <row r="9039" s="217" customFormat="1" x14ac:dyDescent="0.2"/>
    <row r="9040" s="217" customFormat="1" x14ac:dyDescent="0.2"/>
    <row r="9041" s="217" customFormat="1" x14ac:dyDescent="0.2"/>
    <row r="9042" s="217" customFormat="1" x14ac:dyDescent="0.2"/>
    <row r="9043" s="217" customFormat="1" x14ac:dyDescent="0.2"/>
    <row r="9044" s="217" customFormat="1" x14ac:dyDescent="0.2"/>
    <row r="9045" s="217" customFormat="1" x14ac:dyDescent="0.2"/>
    <row r="9046" s="217" customFormat="1" x14ac:dyDescent="0.2"/>
    <row r="9047" s="217" customFormat="1" x14ac:dyDescent="0.2"/>
    <row r="9048" s="217" customFormat="1" x14ac:dyDescent="0.2"/>
    <row r="9049" s="217" customFormat="1" x14ac:dyDescent="0.2"/>
    <row r="9050" s="217" customFormat="1" x14ac:dyDescent="0.2"/>
    <row r="9051" s="217" customFormat="1" x14ac:dyDescent="0.2"/>
    <row r="9052" s="217" customFormat="1" x14ac:dyDescent="0.2"/>
    <row r="9053" s="217" customFormat="1" x14ac:dyDescent="0.2"/>
    <row r="9054" s="217" customFormat="1" x14ac:dyDescent="0.2"/>
    <row r="9055" s="217" customFormat="1" x14ac:dyDescent="0.2"/>
    <row r="9056" s="217" customFormat="1" x14ac:dyDescent="0.2"/>
    <row r="9057" s="217" customFormat="1" x14ac:dyDescent="0.2"/>
    <row r="9058" s="217" customFormat="1" x14ac:dyDescent="0.2"/>
    <row r="9059" s="217" customFormat="1" x14ac:dyDescent="0.2"/>
    <row r="9060" s="217" customFormat="1" x14ac:dyDescent="0.2"/>
    <row r="9061" s="217" customFormat="1" x14ac:dyDescent="0.2"/>
    <row r="9062" s="217" customFormat="1" x14ac:dyDescent="0.2"/>
    <row r="9063" s="217" customFormat="1" x14ac:dyDescent="0.2"/>
    <row r="9064" s="217" customFormat="1" x14ac:dyDescent="0.2"/>
    <row r="9065" s="217" customFormat="1" x14ac:dyDescent="0.2"/>
    <row r="9066" s="217" customFormat="1" x14ac:dyDescent="0.2"/>
    <row r="9067" s="217" customFormat="1" x14ac:dyDescent="0.2"/>
    <row r="9068" s="217" customFormat="1" x14ac:dyDescent="0.2"/>
    <row r="9069" s="217" customFormat="1" x14ac:dyDescent="0.2"/>
    <row r="9070" s="217" customFormat="1" x14ac:dyDescent="0.2"/>
    <row r="9071" s="217" customFormat="1" x14ac:dyDescent="0.2"/>
    <row r="9072" s="217" customFormat="1" x14ac:dyDescent="0.2"/>
    <row r="9073" s="217" customFormat="1" x14ac:dyDescent="0.2"/>
    <row r="9074" s="217" customFormat="1" x14ac:dyDescent="0.2"/>
    <row r="9075" s="217" customFormat="1" x14ac:dyDescent="0.2"/>
    <row r="9076" s="217" customFormat="1" x14ac:dyDescent="0.2"/>
    <row r="9077" s="217" customFormat="1" x14ac:dyDescent="0.2"/>
    <row r="9078" s="217" customFormat="1" x14ac:dyDescent="0.2"/>
    <row r="9079" s="217" customFormat="1" x14ac:dyDescent="0.2"/>
    <row r="9080" s="217" customFormat="1" x14ac:dyDescent="0.2"/>
    <row r="9081" s="217" customFormat="1" x14ac:dyDescent="0.2"/>
    <row r="9082" s="217" customFormat="1" x14ac:dyDescent="0.2"/>
    <row r="9083" s="217" customFormat="1" x14ac:dyDescent="0.2"/>
    <row r="9084" s="217" customFormat="1" x14ac:dyDescent="0.2"/>
    <row r="9085" s="217" customFormat="1" x14ac:dyDescent="0.2"/>
    <row r="9086" s="217" customFormat="1" x14ac:dyDescent="0.2"/>
    <row r="9087" s="217" customFormat="1" x14ac:dyDescent="0.2"/>
    <row r="9088" s="217" customFormat="1" x14ac:dyDescent="0.2"/>
    <row r="9089" s="217" customFormat="1" x14ac:dyDescent="0.2"/>
    <row r="9090" s="217" customFormat="1" x14ac:dyDescent="0.2"/>
    <row r="9091" s="217" customFormat="1" x14ac:dyDescent="0.2"/>
    <row r="9092" s="217" customFormat="1" x14ac:dyDescent="0.2"/>
    <row r="9093" s="217" customFormat="1" x14ac:dyDescent="0.2"/>
    <row r="9094" s="217" customFormat="1" x14ac:dyDescent="0.2"/>
    <row r="9095" s="217" customFormat="1" x14ac:dyDescent="0.2"/>
    <row r="9096" s="217" customFormat="1" x14ac:dyDescent="0.2"/>
    <row r="9097" s="217" customFormat="1" x14ac:dyDescent="0.2"/>
    <row r="9098" s="217" customFormat="1" x14ac:dyDescent="0.2"/>
    <row r="9099" s="217" customFormat="1" x14ac:dyDescent="0.2"/>
    <row r="9100" s="217" customFormat="1" x14ac:dyDescent="0.2"/>
    <row r="9101" s="217" customFormat="1" x14ac:dyDescent="0.2"/>
    <row r="9102" s="217" customFormat="1" x14ac:dyDescent="0.2"/>
    <row r="9103" s="217" customFormat="1" x14ac:dyDescent="0.2"/>
    <row r="9104" s="217" customFormat="1" x14ac:dyDescent="0.2"/>
    <row r="9105" s="217" customFormat="1" x14ac:dyDescent="0.2"/>
    <row r="9106" s="217" customFormat="1" x14ac:dyDescent="0.2"/>
    <row r="9107" s="217" customFormat="1" x14ac:dyDescent="0.2"/>
    <row r="9108" s="217" customFormat="1" x14ac:dyDescent="0.2"/>
    <row r="9109" s="217" customFormat="1" x14ac:dyDescent="0.2"/>
    <row r="9110" s="217" customFormat="1" x14ac:dyDescent="0.2"/>
    <row r="9111" s="217" customFormat="1" x14ac:dyDescent="0.2"/>
    <row r="9112" s="217" customFormat="1" x14ac:dyDescent="0.2"/>
    <row r="9113" s="217" customFormat="1" x14ac:dyDescent="0.2"/>
    <row r="9114" s="217" customFormat="1" x14ac:dyDescent="0.2"/>
    <row r="9115" s="217" customFormat="1" x14ac:dyDescent="0.2"/>
    <row r="9116" s="217" customFormat="1" x14ac:dyDescent="0.2"/>
    <row r="9117" s="217" customFormat="1" x14ac:dyDescent="0.2"/>
    <row r="9118" s="217" customFormat="1" x14ac:dyDescent="0.2"/>
    <row r="9119" s="217" customFormat="1" x14ac:dyDescent="0.2"/>
    <row r="9120" s="217" customFormat="1" x14ac:dyDescent="0.2"/>
    <row r="9121" s="217" customFormat="1" x14ac:dyDescent="0.2"/>
    <row r="9122" s="217" customFormat="1" x14ac:dyDescent="0.2"/>
    <row r="9123" s="217" customFormat="1" x14ac:dyDescent="0.2"/>
    <row r="9124" s="217" customFormat="1" x14ac:dyDescent="0.2"/>
    <row r="9125" s="217" customFormat="1" x14ac:dyDescent="0.2"/>
    <row r="9126" s="217" customFormat="1" x14ac:dyDescent="0.2"/>
    <row r="9127" s="217" customFormat="1" x14ac:dyDescent="0.2"/>
    <row r="9128" s="217" customFormat="1" x14ac:dyDescent="0.2"/>
    <row r="9129" s="217" customFormat="1" x14ac:dyDescent="0.2"/>
    <row r="9130" s="217" customFormat="1" x14ac:dyDescent="0.2"/>
    <row r="9131" s="217" customFormat="1" x14ac:dyDescent="0.2"/>
    <row r="9132" s="217" customFormat="1" x14ac:dyDescent="0.2"/>
    <row r="9133" s="217" customFormat="1" x14ac:dyDescent="0.2"/>
    <row r="9134" s="217" customFormat="1" x14ac:dyDescent="0.2"/>
    <row r="9135" s="217" customFormat="1" x14ac:dyDescent="0.2"/>
    <row r="9136" s="217" customFormat="1" x14ac:dyDescent="0.2"/>
    <row r="9137" s="217" customFormat="1" x14ac:dyDescent="0.2"/>
    <row r="9138" s="217" customFormat="1" x14ac:dyDescent="0.2"/>
    <row r="9139" s="217" customFormat="1" x14ac:dyDescent="0.2"/>
    <row r="9140" s="217" customFormat="1" x14ac:dyDescent="0.2"/>
    <row r="9141" s="217" customFormat="1" x14ac:dyDescent="0.2"/>
    <row r="9142" s="217" customFormat="1" x14ac:dyDescent="0.2"/>
    <row r="9143" s="217" customFormat="1" x14ac:dyDescent="0.2"/>
    <row r="9144" s="217" customFormat="1" x14ac:dyDescent="0.2"/>
    <row r="9145" s="217" customFormat="1" x14ac:dyDescent="0.2"/>
    <row r="9146" s="217" customFormat="1" x14ac:dyDescent="0.2"/>
    <row r="9147" s="217" customFormat="1" x14ac:dyDescent="0.2"/>
    <row r="9148" s="217" customFormat="1" x14ac:dyDescent="0.2"/>
    <row r="9149" s="217" customFormat="1" x14ac:dyDescent="0.2"/>
    <row r="9150" s="217" customFormat="1" x14ac:dyDescent="0.2"/>
    <row r="9151" s="217" customFormat="1" x14ac:dyDescent="0.2"/>
    <row r="9152" s="217" customFormat="1" x14ac:dyDescent="0.2"/>
    <row r="9153" s="217" customFormat="1" x14ac:dyDescent="0.2"/>
    <row r="9154" s="217" customFormat="1" x14ac:dyDescent="0.2"/>
    <row r="9155" s="217" customFormat="1" x14ac:dyDescent="0.2"/>
    <row r="9156" s="217" customFormat="1" x14ac:dyDescent="0.2"/>
    <row r="9157" s="217" customFormat="1" x14ac:dyDescent="0.2"/>
    <row r="9158" s="217" customFormat="1" x14ac:dyDescent="0.2"/>
    <row r="9159" s="217" customFormat="1" x14ac:dyDescent="0.2"/>
    <row r="9160" s="217" customFormat="1" x14ac:dyDescent="0.2"/>
    <row r="9161" s="217" customFormat="1" x14ac:dyDescent="0.2"/>
    <row r="9162" s="217" customFormat="1" x14ac:dyDescent="0.2"/>
    <row r="9163" s="217" customFormat="1" x14ac:dyDescent="0.2"/>
    <row r="9164" s="217" customFormat="1" x14ac:dyDescent="0.2"/>
    <row r="9165" s="217" customFormat="1" x14ac:dyDescent="0.2"/>
    <row r="9166" s="217" customFormat="1" x14ac:dyDescent="0.2"/>
    <row r="9167" s="217" customFormat="1" x14ac:dyDescent="0.2"/>
    <row r="9168" s="217" customFormat="1" x14ac:dyDescent="0.2"/>
    <row r="9169" s="217" customFormat="1" x14ac:dyDescent="0.2"/>
    <row r="9170" s="217" customFormat="1" x14ac:dyDescent="0.2"/>
    <row r="9171" s="217" customFormat="1" x14ac:dyDescent="0.2"/>
    <row r="9172" s="217" customFormat="1" x14ac:dyDescent="0.2"/>
    <row r="9173" s="217" customFormat="1" x14ac:dyDescent="0.2"/>
    <row r="9174" s="217" customFormat="1" x14ac:dyDescent="0.2"/>
    <row r="9175" s="217" customFormat="1" x14ac:dyDescent="0.2"/>
    <row r="9176" s="217" customFormat="1" x14ac:dyDescent="0.2"/>
    <row r="9177" s="217" customFormat="1" x14ac:dyDescent="0.2"/>
    <row r="9178" s="217" customFormat="1" x14ac:dyDescent="0.2"/>
    <row r="9179" s="217" customFormat="1" x14ac:dyDescent="0.2"/>
    <row r="9180" s="217" customFormat="1" x14ac:dyDescent="0.2"/>
    <row r="9181" s="217" customFormat="1" x14ac:dyDescent="0.2"/>
    <row r="9182" s="217" customFormat="1" x14ac:dyDescent="0.2"/>
    <row r="9183" s="217" customFormat="1" x14ac:dyDescent="0.2"/>
    <row r="9184" s="217" customFormat="1" x14ac:dyDescent="0.2"/>
    <row r="9185" s="217" customFormat="1" x14ac:dyDescent="0.2"/>
    <row r="9186" s="217" customFormat="1" x14ac:dyDescent="0.2"/>
    <row r="9187" s="217" customFormat="1" x14ac:dyDescent="0.2"/>
    <row r="9188" s="217" customFormat="1" x14ac:dyDescent="0.2"/>
    <row r="9189" s="217" customFormat="1" x14ac:dyDescent="0.2"/>
    <row r="9190" s="217" customFormat="1" x14ac:dyDescent="0.2"/>
    <row r="9191" s="217" customFormat="1" x14ac:dyDescent="0.2"/>
    <row r="9192" s="217" customFormat="1" x14ac:dyDescent="0.2"/>
    <row r="9193" s="217" customFormat="1" x14ac:dyDescent="0.2"/>
    <row r="9194" s="217" customFormat="1" x14ac:dyDescent="0.2"/>
    <row r="9195" s="217" customFormat="1" x14ac:dyDescent="0.2"/>
    <row r="9196" s="217" customFormat="1" x14ac:dyDescent="0.2"/>
    <row r="9197" s="217" customFormat="1" x14ac:dyDescent="0.2"/>
    <row r="9198" s="217" customFormat="1" x14ac:dyDescent="0.2"/>
    <row r="9199" s="217" customFormat="1" x14ac:dyDescent="0.2"/>
    <row r="9200" s="217" customFormat="1" x14ac:dyDescent="0.2"/>
    <row r="9201" s="217" customFormat="1" x14ac:dyDescent="0.2"/>
    <row r="9202" s="217" customFormat="1" x14ac:dyDescent="0.2"/>
    <row r="9203" s="217" customFormat="1" x14ac:dyDescent="0.2"/>
    <row r="9204" s="217" customFormat="1" x14ac:dyDescent="0.2"/>
    <row r="9205" s="217" customFormat="1" x14ac:dyDescent="0.2"/>
    <row r="9206" s="217" customFormat="1" x14ac:dyDescent="0.2"/>
    <row r="9207" s="217" customFormat="1" x14ac:dyDescent="0.2"/>
    <row r="9208" s="217" customFormat="1" x14ac:dyDescent="0.2"/>
    <row r="9209" s="217" customFormat="1" x14ac:dyDescent="0.2"/>
    <row r="9210" s="217" customFormat="1" x14ac:dyDescent="0.2"/>
    <row r="9211" s="217" customFormat="1" x14ac:dyDescent="0.2"/>
    <row r="9212" s="217" customFormat="1" x14ac:dyDescent="0.2"/>
    <row r="9213" s="217" customFormat="1" x14ac:dyDescent="0.2"/>
    <row r="9214" s="217" customFormat="1" x14ac:dyDescent="0.2"/>
    <row r="9215" s="217" customFormat="1" x14ac:dyDescent="0.2"/>
    <row r="9216" s="217" customFormat="1" x14ac:dyDescent="0.2"/>
    <row r="9217" s="217" customFormat="1" x14ac:dyDescent="0.2"/>
    <row r="9218" s="217" customFormat="1" x14ac:dyDescent="0.2"/>
    <row r="9219" s="217" customFormat="1" x14ac:dyDescent="0.2"/>
    <row r="9220" s="217" customFormat="1" x14ac:dyDescent="0.2"/>
    <row r="9221" s="217" customFormat="1" x14ac:dyDescent="0.2"/>
    <row r="9222" s="217" customFormat="1" x14ac:dyDescent="0.2"/>
    <row r="9223" s="217" customFormat="1" x14ac:dyDescent="0.2"/>
    <row r="9224" s="217" customFormat="1" x14ac:dyDescent="0.2"/>
    <row r="9225" s="217" customFormat="1" x14ac:dyDescent="0.2"/>
    <row r="9226" s="217" customFormat="1" x14ac:dyDescent="0.2"/>
    <row r="9227" s="217" customFormat="1" x14ac:dyDescent="0.2"/>
    <row r="9228" s="217" customFormat="1" x14ac:dyDescent="0.2"/>
    <row r="9229" s="217" customFormat="1" x14ac:dyDescent="0.2"/>
    <row r="9230" s="217" customFormat="1" x14ac:dyDescent="0.2"/>
    <row r="9231" s="217" customFormat="1" x14ac:dyDescent="0.2"/>
    <row r="9232" s="217" customFormat="1" x14ac:dyDescent="0.2"/>
    <row r="9233" s="217" customFormat="1" x14ac:dyDescent="0.2"/>
    <row r="9234" s="217" customFormat="1" x14ac:dyDescent="0.2"/>
    <row r="9235" s="217" customFormat="1" x14ac:dyDescent="0.2"/>
    <row r="9236" s="217" customFormat="1" x14ac:dyDescent="0.2"/>
    <row r="9237" s="217" customFormat="1" x14ac:dyDescent="0.2"/>
    <row r="9238" s="217" customFormat="1" x14ac:dyDescent="0.2"/>
    <row r="9239" s="217" customFormat="1" x14ac:dyDescent="0.2"/>
    <row r="9240" s="217" customFormat="1" x14ac:dyDescent="0.2"/>
    <row r="9241" s="217" customFormat="1" x14ac:dyDescent="0.2"/>
    <row r="9242" s="217" customFormat="1" x14ac:dyDescent="0.2"/>
    <row r="9243" s="217" customFormat="1" x14ac:dyDescent="0.2"/>
    <row r="9244" s="217" customFormat="1" x14ac:dyDescent="0.2"/>
    <row r="9245" s="217" customFormat="1" x14ac:dyDescent="0.2"/>
    <row r="9246" s="217" customFormat="1" x14ac:dyDescent="0.2"/>
    <row r="9247" s="217" customFormat="1" x14ac:dyDescent="0.2"/>
    <row r="9248" s="217" customFormat="1" x14ac:dyDescent="0.2"/>
    <row r="9249" s="217" customFormat="1" x14ac:dyDescent="0.2"/>
    <row r="9250" s="217" customFormat="1" x14ac:dyDescent="0.2"/>
    <row r="9251" s="217" customFormat="1" x14ac:dyDescent="0.2"/>
    <row r="9252" s="217" customFormat="1" x14ac:dyDescent="0.2"/>
    <row r="9253" s="217" customFormat="1" x14ac:dyDescent="0.2"/>
    <row r="9254" s="217" customFormat="1" x14ac:dyDescent="0.2"/>
    <row r="9255" s="217" customFormat="1" x14ac:dyDescent="0.2"/>
    <row r="9256" s="217" customFormat="1" x14ac:dyDescent="0.2"/>
    <row r="9257" s="217" customFormat="1" x14ac:dyDescent="0.2"/>
    <row r="9258" s="217" customFormat="1" x14ac:dyDescent="0.2"/>
    <row r="9259" s="217" customFormat="1" x14ac:dyDescent="0.2"/>
    <row r="9260" s="217" customFormat="1" x14ac:dyDescent="0.2"/>
    <row r="9261" s="217" customFormat="1" x14ac:dyDescent="0.2"/>
    <row r="9262" s="217" customFormat="1" x14ac:dyDescent="0.2"/>
    <row r="9263" s="217" customFormat="1" x14ac:dyDescent="0.2"/>
    <row r="9264" s="217" customFormat="1" x14ac:dyDescent="0.2"/>
    <row r="9265" s="217" customFormat="1" x14ac:dyDescent="0.2"/>
    <row r="9266" s="217" customFormat="1" x14ac:dyDescent="0.2"/>
    <row r="9267" s="217" customFormat="1" x14ac:dyDescent="0.2"/>
    <row r="9268" s="217" customFormat="1" x14ac:dyDescent="0.2"/>
    <row r="9269" s="217" customFormat="1" x14ac:dyDescent="0.2"/>
    <row r="9270" s="217" customFormat="1" x14ac:dyDescent="0.2"/>
    <row r="9271" s="217" customFormat="1" x14ac:dyDescent="0.2"/>
    <row r="9272" s="217" customFormat="1" x14ac:dyDescent="0.2"/>
    <row r="9273" s="217" customFormat="1" x14ac:dyDescent="0.2"/>
    <row r="9274" s="217" customFormat="1" x14ac:dyDescent="0.2"/>
    <row r="9275" s="217" customFormat="1" x14ac:dyDescent="0.2"/>
    <row r="9276" s="217" customFormat="1" x14ac:dyDescent="0.2"/>
    <row r="9277" s="217" customFormat="1" x14ac:dyDescent="0.2"/>
    <row r="9278" s="217" customFormat="1" x14ac:dyDescent="0.2"/>
    <row r="9279" s="217" customFormat="1" x14ac:dyDescent="0.2"/>
    <row r="9280" s="217" customFormat="1" x14ac:dyDescent="0.2"/>
    <row r="9281" s="217" customFormat="1" x14ac:dyDescent="0.2"/>
    <row r="9282" s="217" customFormat="1" x14ac:dyDescent="0.2"/>
    <row r="9283" s="217" customFormat="1" x14ac:dyDescent="0.2"/>
    <row r="9284" s="217" customFormat="1" x14ac:dyDescent="0.2"/>
    <row r="9285" s="217" customFormat="1" x14ac:dyDescent="0.2"/>
    <row r="9286" s="217" customFormat="1" x14ac:dyDescent="0.2"/>
    <row r="9287" s="217" customFormat="1" x14ac:dyDescent="0.2"/>
    <row r="9288" s="217" customFormat="1" x14ac:dyDescent="0.2"/>
    <row r="9289" s="217" customFormat="1" x14ac:dyDescent="0.2"/>
    <row r="9290" s="217" customFormat="1" x14ac:dyDescent="0.2"/>
    <row r="9291" s="217" customFormat="1" x14ac:dyDescent="0.2"/>
    <row r="9292" s="217" customFormat="1" x14ac:dyDescent="0.2"/>
    <row r="9293" s="217" customFormat="1" x14ac:dyDescent="0.2"/>
    <row r="9294" s="217" customFormat="1" x14ac:dyDescent="0.2"/>
    <row r="9295" s="217" customFormat="1" x14ac:dyDescent="0.2"/>
    <row r="9296" s="217" customFormat="1" x14ac:dyDescent="0.2"/>
    <row r="9297" s="217" customFormat="1" x14ac:dyDescent="0.2"/>
    <row r="9298" s="217" customFormat="1" x14ac:dyDescent="0.2"/>
    <row r="9299" s="217" customFormat="1" x14ac:dyDescent="0.2"/>
    <row r="9300" s="217" customFormat="1" x14ac:dyDescent="0.2"/>
    <row r="9301" s="217" customFormat="1" x14ac:dyDescent="0.2"/>
    <row r="9302" s="217" customFormat="1" x14ac:dyDescent="0.2"/>
    <row r="9303" s="217" customFormat="1" x14ac:dyDescent="0.2"/>
    <row r="9304" s="217" customFormat="1" x14ac:dyDescent="0.2"/>
    <row r="9305" s="217" customFormat="1" x14ac:dyDescent="0.2"/>
    <row r="9306" s="217" customFormat="1" x14ac:dyDescent="0.2"/>
    <row r="9307" s="217" customFormat="1" x14ac:dyDescent="0.2"/>
    <row r="9308" s="217" customFormat="1" x14ac:dyDescent="0.2"/>
    <row r="9309" s="217" customFormat="1" x14ac:dyDescent="0.2"/>
    <row r="9310" s="217" customFormat="1" x14ac:dyDescent="0.2"/>
    <row r="9311" s="217" customFormat="1" x14ac:dyDescent="0.2"/>
    <row r="9312" s="217" customFormat="1" x14ac:dyDescent="0.2"/>
    <row r="9313" s="217" customFormat="1" x14ac:dyDescent="0.2"/>
    <row r="9314" s="217" customFormat="1" x14ac:dyDescent="0.2"/>
    <row r="9315" s="217" customFormat="1" x14ac:dyDescent="0.2"/>
    <row r="9316" s="217" customFormat="1" x14ac:dyDescent="0.2"/>
    <row r="9317" s="217" customFormat="1" x14ac:dyDescent="0.2"/>
    <row r="9318" s="217" customFormat="1" x14ac:dyDescent="0.2"/>
    <row r="9319" s="217" customFormat="1" x14ac:dyDescent="0.2"/>
    <row r="9320" s="217" customFormat="1" x14ac:dyDescent="0.2"/>
    <row r="9321" s="217" customFormat="1" x14ac:dyDescent="0.2"/>
    <row r="9322" s="217" customFormat="1" x14ac:dyDescent="0.2"/>
    <row r="9323" s="217" customFormat="1" x14ac:dyDescent="0.2"/>
    <row r="9324" s="217" customFormat="1" x14ac:dyDescent="0.2"/>
    <row r="9325" s="217" customFormat="1" x14ac:dyDescent="0.2"/>
    <row r="9326" s="217" customFormat="1" x14ac:dyDescent="0.2"/>
    <row r="9327" s="217" customFormat="1" x14ac:dyDescent="0.2"/>
    <row r="9328" s="217" customFormat="1" x14ac:dyDescent="0.2"/>
    <row r="9329" s="217" customFormat="1" x14ac:dyDescent="0.2"/>
    <row r="9330" s="217" customFormat="1" x14ac:dyDescent="0.2"/>
    <row r="9331" s="217" customFormat="1" x14ac:dyDescent="0.2"/>
    <row r="9332" s="217" customFormat="1" x14ac:dyDescent="0.2"/>
    <row r="9333" s="217" customFormat="1" x14ac:dyDescent="0.2"/>
    <row r="9334" s="217" customFormat="1" x14ac:dyDescent="0.2"/>
    <row r="9335" s="217" customFormat="1" x14ac:dyDescent="0.2"/>
    <row r="9336" s="217" customFormat="1" x14ac:dyDescent="0.2"/>
    <row r="9337" s="217" customFormat="1" x14ac:dyDescent="0.2"/>
    <row r="9338" s="217" customFormat="1" x14ac:dyDescent="0.2"/>
    <row r="9339" s="217" customFormat="1" x14ac:dyDescent="0.2"/>
    <row r="9340" s="217" customFormat="1" x14ac:dyDescent="0.2"/>
    <row r="9341" s="217" customFormat="1" x14ac:dyDescent="0.2"/>
    <row r="9342" s="217" customFormat="1" x14ac:dyDescent="0.2"/>
    <row r="9343" s="217" customFormat="1" x14ac:dyDescent="0.2"/>
    <row r="9344" s="217" customFormat="1" x14ac:dyDescent="0.2"/>
    <row r="9345" s="217" customFormat="1" x14ac:dyDescent="0.2"/>
    <row r="9346" s="217" customFormat="1" x14ac:dyDescent="0.2"/>
    <row r="9347" s="217" customFormat="1" x14ac:dyDescent="0.2"/>
    <row r="9348" s="217" customFormat="1" x14ac:dyDescent="0.2"/>
    <row r="9349" s="217" customFormat="1" x14ac:dyDescent="0.2"/>
    <row r="9350" s="217" customFormat="1" x14ac:dyDescent="0.2"/>
    <row r="9351" s="217" customFormat="1" x14ac:dyDescent="0.2"/>
    <row r="9352" s="217" customFormat="1" x14ac:dyDescent="0.2"/>
    <row r="9353" s="217" customFormat="1" x14ac:dyDescent="0.2"/>
    <row r="9354" s="217" customFormat="1" x14ac:dyDescent="0.2"/>
    <row r="9355" s="217" customFormat="1" x14ac:dyDescent="0.2"/>
    <row r="9356" s="217" customFormat="1" x14ac:dyDescent="0.2"/>
    <row r="9357" s="217" customFormat="1" x14ac:dyDescent="0.2"/>
    <row r="9358" s="217" customFormat="1" x14ac:dyDescent="0.2"/>
    <row r="9359" s="217" customFormat="1" x14ac:dyDescent="0.2"/>
    <row r="9360" s="217" customFormat="1" x14ac:dyDescent="0.2"/>
    <row r="9361" s="217" customFormat="1" x14ac:dyDescent="0.2"/>
    <row r="9362" s="217" customFormat="1" x14ac:dyDescent="0.2"/>
    <row r="9363" s="217" customFormat="1" x14ac:dyDescent="0.2"/>
    <row r="9364" s="217" customFormat="1" x14ac:dyDescent="0.2"/>
    <row r="9365" s="217" customFormat="1" x14ac:dyDescent="0.2"/>
    <row r="9366" s="217" customFormat="1" x14ac:dyDescent="0.2"/>
    <row r="9367" s="217" customFormat="1" x14ac:dyDescent="0.2"/>
    <row r="9368" s="217" customFormat="1" x14ac:dyDescent="0.2"/>
    <row r="9369" s="217" customFormat="1" x14ac:dyDescent="0.2"/>
    <row r="9370" s="217" customFormat="1" x14ac:dyDescent="0.2"/>
    <row r="9371" s="217" customFormat="1" x14ac:dyDescent="0.2"/>
    <row r="9372" s="217" customFormat="1" x14ac:dyDescent="0.2"/>
    <row r="9373" s="217" customFormat="1" x14ac:dyDescent="0.2"/>
    <row r="9374" s="217" customFormat="1" x14ac:dyDescent="0.2"/>
    <row r="9375" s="217" customFormat="1" x14ac:dyDescent="0.2"/>
    <row r="9376" s="217" customFormat="1" x14ac:dyDescent="0.2"/>
    <row r="9377" s="217" customFormat="1" x14ac:dyDescent="0.2"/>
    <row r="9378" s="217" customFormat="1" x14ac:dyDescent="0.2"/>
    <row r="9379" s="217" customFormat="1" x14ac:dyDescent="0.2"/>
    <row r="9380" s="217" customFormat="1" x14ac:dyDescent="0.2"/>
    <row r="9381" s="217" customFormat="1" x14ac:dyDescent="0.2"/>
    <row r="9382" s="217" customFormat="1" x14ac:dyDescent="0.2"/>
    <row r="9383" s="217" customFormat="1" x14ac:dyDescent="0.2"/>
    <row r="9384" s="217" customFormat="1" x14ac:dyDescent="0.2"/>
    <row r="9385" s="217" customFormat="1" x14ac:dyDescent="0.2"/>
    <row r="9386" s="217" customFormat="1" x14ac:dyDescent="0.2"/>
    <row r="9387" s="217" customFormat="1" x14ac:dyDescent="0.2"/>
    <row r="9388" s="217" customFormat="1" x14ac:dyDescent="0.2"/>
    <row r="9389" s="217" customFormat="1" x14ac:dyDescent="0.2"/>
    <row r="9390" s="217" customFormat="1" x14ac:dyDescent="0.2"/>
    <row r="9391" s="217" customFormat="1" x14ac:dyDescent="0.2"/>
    <row r="9392" s="217" customFormat="1" x14ac:dyDescent="0.2"/>
    <row r="9393" s="217" customFormat="1" x14ac:dyDescent="0.2"/>
    <row r="9394" s="217" customFormat="1" x14ac:dyDescent="0.2"/>
    <row r="9395" s="217" customFormat="1" x14ac:dyDescent="0.2"/>
    <row r="9396" s="217" customFormat="1" x14ac:dyDescent="0.2"/>
    <row r="9397" s="217" customFormat="1" x14ac:dyDescent="0.2"/>
    <row r="9398" s="217" customFormat="1" x14ac:dyDescent="0.2"/>
    <row r="9399" s="217" customFormat="1" x14ac:dyDescent="0.2"/>
    <row r="9400" s="217" customFormat="1" x14ac:dyDescent="0.2"/>
    <row r="9401" s="217" customFormat="1" x14ac:dyDescent="0.2"/>
    <row r="9402" s="217" customFormat="1" x14ac:dyDescent="0.2"/>
    <row r="9403" s="217" customFormat="1" x14ac:dyDescent="0.2"/>
    <row r="9404" s="217" customFormat="1" x14ac:dyDescent="0.2"/>
    <row r="9405" s="217" customFormat="1" x14ac:dyDescent="0.2"/>
    <row r="9406" s="217" customFormat="1" x14ac:dyDescent="0.2"/>
    <row r="9407" s="217" customFormat="1" x14ac:dyDescent="0.2"/>
    <row r="9408" s="217" customFormat="1" x14ac:dyDescent="0.2"/>
    <row r="9409" s="217" customFormat="1" x14ac:dyDescent="0.2"/>
    <row r="9410" s="217" customFormat="1" x14ac:dyDescent="0.2"/>
    <row r="9411" s="217" customFormat="1" x14ac:dyDescent="0.2"/>
    <row r="9412" s="217" customFormat="1" x14ac:dyDescent="0.2"/>
    <row r="9413" s="217" customFormat="1" x14ac:dyDescent="0.2"/>
    <row r="9414" s="217" customFormat="1" x14ac:dyDescent="0.2"/>
    <row r="9415" s="217" customFormat="1" x14ac:dyDescent="0.2"/>
    <row r="9416" s="217" customFormat="1" x14ac:dyDescent="0.2"/>
    <row r="9417" s="217" customFormat="1" x14ac:dyDescent="0.2"/>
    <row r="9418" s="217" customFormat="1" x14ac:dyDescent="0.2"/>
    <row r="9419" s="217" customFormat="1" x14ac:dyDescent="0.2"/>
    <row r="9420" s="217" customFormat="1" x14ac:dyDescent="0.2"/>
    <row r="9421" s="217" customFormat="1" x14ac:dyDescent="0.2"/>
    <row r="9422" s="217" customFormat="1" x14ac:dyDescent="0.2"/>
    <row r="9423" s="217" customFormat="1" x14ac:dyDescent="0.2"/>
    <row r="9424" s="217" customFormat="1" x14ac:dyDescent="0.2"/>
    <row r="9425" s="217" customFormat="1" x14ac:dyDescent="0.2"/>
    <row r="9426" s="217" customFormat="1" x14ac:dyDescent="0.2"/>
    <row r="9427" s="217" customFormat="1" x14ac:dyDescent="0.2"/>
    <row r="9428" s="217" customFormat="1" x14ac:dyDescent="0.2"/>
    <row r="9429" s="217" customFormat="1" x14ac:dyDescent="0.2"/>
    <row r="9430" s="217" customFormat="1" x14ac:dyDescent="0.2"/>
    <row r="9431" s="217" customFormat="1" x14ac:dyDescent="0.2"/>
    <row r="9432" s="217" customFormat="1" x14ac:dyDescent="0.2"/>
    <row r="9433" s="217" customFormat="1" x14ac:dyDescent="0.2"/>
    <row r="9434" s="217" customFormat="1" x14ac:dyDescent="0.2"/>
    <row r="9435" s="217" customFormat="1" x14ac:dyDescent="0.2"/>
    <row r="9436" s="217" customFormat="1" x14ac:dyDescent="0.2"/>
    <row r="9437" s="217" customFormat="1" x14ac:dyDescent="0.2"/>
    <row r="9438" s="217" customFormat="1" x14ac:dyDescent="0.2"/>
    <row r="9439" s="217" customFormat="1" x14ac:dyDescent="0.2"/>
    <row r="9440" s="217" customFormat="1" x14ac:dyDescent="0.2"/>
    <row r="9441" s="217" customFormat="1" x14ac:dyDescent="0.2"/>
    <row r="9442" s="217" customFormat="1" x14ac:dyDescent="0.2"/>
    <row r="9443" s="217" customFormat="1" x14ac:dyDescent="0.2"/>
    <row r="9444" s="217" customFormat="1" x14ac:dyDescent="0.2"/>
    <row r="9445" s="217" customFormat="1" x14ac:dyDescent="0.2"/>
    <row r="9446" s="217" customFormat="1" x14ac:dyDescent="0.2"/>
    <row r="9447" s="217" customFormat="1" x14ac:dyDescent="0.2"/>
    <row r="9448" s="217" customFormat="1" x14ac:dyDescent="0.2"/>
    <row r="9449" s="217" customFormat="1" x14ac:dyDescent="0.2"/>
    <row r="9450" s="217" customFormat="1" x14ac:dyDescent="0.2"/>
    <row r="9451" s="217" customFormat="1" x14ac:dyDescent="0.2"/>
    <row r="9452" s="217" customFormat="1" x14ac:dyDescent="0.2"/>
    <row r="9453" s="217" customFormat="1" x14ac:dyDescent="0.2"/>
    <row r="9454" s="217" customFormat="1" x14ac:dyDescent="0.2"/>
    <row r="9455" s="217" customFormat="1" x14ac:dyDescent="0.2"/>
    <row r="9456" s="217" customFormat="1" x14ac:dyDescent="0.2"/>
    <row r="9457" s="217" customFormat="1" x14ac:dyDescent="0.2"/>
    <row r="9458" s="217" customFormat="1" x14ac:dyDescent="0.2"/>
    <row r="9459" s="217" customFormat="1" x14ac:dyDescent="0.2"/>
    <row r="9460" s="217" customFormat="1" x14ac:dyDescent="0.2"/>
    <row r="9461" s="217" customFormat="1" x14ac:dyDescent="0.2"/>
    <row r="9462" s="217" customFormat="1" x14ac:dyDescent="0.2"/>
    <row r="9463" s="217" customFormat="1" x14ac:dyDescent="0.2"/>
    <row r="9464" s="217" customFormat="1" x14ac:dyDescent="0.2"/>
    <row r="9465" s="217" customFormat="1" x14ac:dyDescent="0.2"/>
    <row r="9466" s="217" customFormat="1" x14ac:dyDescent="0.2"/>
    <row r="9467" s="217" customFormat="1" x14ac:dyDescent="0.2"/>
    <row r="9468" s="217" customFormat="1" x14ac:dyDescent="0.2"/>
    <row r="9469" s="217" customFormat="1" x14ac:dyDescent="0.2"/>
    <row r="9470" s="217" customFormat="1" x14ac:dyDescent="0.2"/>
    <row r="9471" s="217" customFormat="1" x14ac:dyDescent="0.2"/>
    <row r="9472" s="217" customFormat="1" x14ac:dyDescent="0.2"/>
    <row r="9473" s="217" customFormat="1" x14ac:dyDescent="0.2"/>
    <row r="9474" s="217" customFormat="1" x14ac:dyDescent="0.2"/>
    <row r="9475" s="217" customFormat="1" x14ac:dyDescent="0.2"/>
    <row r="9476" s="217" customFormat="1" x14ac:dyDescent="0.2"/>
    <row r="9477" s="217" customFormat="1" x14ac:dyDescent="0.2"/>
    <row r="9478" s="217" customFormat="1" x14ac:dyDescent="0.2"/>
    <row r="9479" s="217" customFormat="1" x14ac:dyDescent="0.2"/>
    <row r="9480" s="217" customFormat="1" x14ac:dyDescent="0.2"/>
    <row r="9481" s="217" customFormat="1" x14ac:dyDescent="0.2"/>
    <row r="9482" s="217" customFormat="1" x14ac:dyDescent="0.2"/>
    <row r="9483" s="217" customFormat="1" x14ac:dyDescent="0.2"/>
    <row r="9484" s="217" customFormat="1" x14ac:dyDescent="0.2"/>
    <row r="9485" s="217" customFormat="1" x14ac:dyDescent="0.2"/>
    <row r="9486" s="217" customFormat="1" x14ac:dyDescent="0.2"/>
    <row r="9487" s="217" customFormat="1" x14ac:dyDescent="0.2"/>
    <row r="9488" s="217" customFormat="1" x14ac:dyDescent="0.2"/>
    <row r="9489" s="217" customFormat="1" x14ac:dyDescent="0.2"/>
    <row r="9490" s="217" customFormat="1" x14ac:dyDescent="0.2"/>
    <row r="9491" s="217" customFormat="1" x14ac:dyDescent="0.2"/>
    <row r="9492" s="217" customFormat="1" x14ac:dyDescent="0.2"/>
    <row r="9493" s="217" customFormat="1" x14ac:dyDescent="0.2"/>
    <row r="9494" s="217" customFormat="1" x14ac:dyDescent="0.2"/>
    <row r="9495" s="217" customFormat="1" x14ac:dyDescent="0.2"/>
    <row r="9496" s="217" customFormat="1" x14ac:dyDescent="0.2"/>
    <row r="9497" s="217" customFormat="1" x14ac:dyDescent="0.2"/>
    <row r="9498" s="217" customFormat="1" x14ac:dyDescent="0.2"/>
    <row r="9499" s="217" customFormat="1" x14ac:dyDescent="0.2"/>
    <row r="9500" s="217" customFormat="1" x14ac:dyDescent="0.2"/>
    <row r="9501" s="217" customFormat="1" x14ac:dyDescent="0.2"/>
    <row r="9502" s="217" customFormat="1" x14ac:dyDescent="0.2"/>
    <row r="9503" s="217" customFormat="1" x14ac:dyDescent="0.2"/>
    <row r="9504" s="217" customFormat="1" x14ac:dyDescent="0.2"/>
    <row r="9505" s="217" customFormat="1" x14ac:dyDescent="0.2"/>
    <row r="9506" s="217" customFormat="1" x14ac:dyDescent="0.2"/>
    <row r="9507" s="217" customFormat="1" x14ac:dyDescent="0.2"/>
    <row r="9508" s="217" customFormat="1" x14ac:dyDescent="0.2"/>
    <row r="9509" s="217" customFormat="1" x14ac:dyDescent="0.2"/>
    <row r="9510" s="217" customFormat="1" x14ac:dyDescent="0.2"/>
    <row r="9511" s="217" customFormat="1" x14ac:dyDescent="0.2"/>
    <row r="9512" s="217" customFormat="1" x14ac:dyDescent="0.2"/>
    <row r="9513" s="217" customFormat="1" x14ac:dyDescent="0.2"/>
    <row r="9514" s="217" customFormat="1" x14ac:dyDescent="0.2"/>
    <row r="9515" s="217" customFormat="1" x14ac:dyDescent="0.2"/>
    <row r="9516" s="217" customFormat="1" x14ac:dyDescent="0.2"/>
    <row r="9517" s="217" customFormat="1" x14ac:dyDescent="0.2"/>
    <row r="9518" s="217" customFormat="1" x14ac:dyDescent="0.2"/>
    <row r="9519" s="217" customFormat="1" x14ac:dyDescent="0.2"/>
    <row r="9520" s="217" customFormat="1" x14ac:dyDescent="0.2"/>
    <row r="9521" s="217" customFormat="1" x14ac:dyDescent="0.2"/>
    <row r="9522" s="217" customFormat="1" x14ac:dyDescent="0.2"/>
    <row r="9523" s="217" customFormat="1" x14ac:dyDescent="0.2"/>
    <row r="9524" s="217" customFormat="1" x14ac:dyDescent="0.2"/>
    <row r="9525" s="217" customFormat="1" x14ac:dyDescent="0.2"/>
    <row r="9526" s="217" customFormat="1" x14ac:dyDescent="0.2"/>
    <row r="9527" s="217" customFormat="1" x14ac:dyDescent="0.2"/>
    <row r="9528" s="217" customFormat="1" x14ac:dyDescent="0.2"/>
    <row r="9529" s="217" customFormat="1" x14ac:dyDescent="0.2"/>
    <row r="9530" s="217" customFormat="1" x14ac:dyDescent="0.2"/>
    <row r="9531" s="217" customFormat="1" x14ac:dyDescent="0.2"/>
    <row r="9532" s="217" customFormat="1" x14ac:dyDescent="0.2"/>
    <row r="9533" s="217" customFormat="1" x14ac:dyDescent="0.2"/>
    <row r="9534" s="217" customFormat="1" x14ac:dyDescent="0.2"/>
    <row r="9535" s="217" customFormat="1" x14ac:dyDescent="0.2"/>
    <row r="9536" s="217" customFormat="1" x14ac:dyDescent="0.2"/>
    <row r="9537" s="217" customFormat="1" x14ac:dyDescent="0.2"/>
    <row r="9538" s="217" customFormat="1" x14ac:dyDescent="0.2"/>
    <row r="9539" s="217" customFormat="1" x14ac:dyDescent="0.2"/>
    <row r="9540" s="217" customFormat="1" x14ac:dyDescent="0.2"/>
    <row r="9541" s="217" customFormat="1" x14ac:dyDescent="0.2"/>
    <row r="9542" s="217" customFormat="1" x14ac:dyDescent="0.2"/>
    <row r="9543" s="217" customFormat="1" x14ac:dyDescent="0.2"/>
    <row r="9544" s="217" customFormat="1" x14ac:dyDescent="0.2"/>
    <row r="9545" s="217" customFormat="1" x14ac:dyDescent="0.2"/>
    <row r="9546" s="217" customFormat="1" x14ac:dyDescent="0.2"/>
    <row r="9547" s="217" customFormat="1" x14ac:dyDescent="0.2"/>
    <row r="9548" s="217" customFormat="1" x14ac:dyDescent="0.2"/>
    <row r="9549" s="217" customFormat="1" x14ac:dyDescent="0.2"/>
    <row r="9550" s="217" customFormat="1" x14ac:dyDescent="0.2"/>
    <row r="9551" s="217" customFormat="1" x14ac:dyDescent="0.2"/>
    <row r="9552" s="217" customFormat="1" x14ac:dyDescent="0.2"/>
    <row r="9553" s="217" customFormat="1" x14ac:dyDescent="0.2"/>
    <row r="9554" s="217" customFormat="1" x14ac:dyDescent="0.2"/>
    <row r="9555" s="217" customFormat="1" x14ac:dyDescent="0.2"/>
    <row r="9556" s="217" customFormat="1" x14ac:dyDescent="0.2"/>
    <row r="9557" s="217" customFormat="1" x14ac:dyDescent="0.2"/>
    <row r="9558" s="217" customFormat="1" x14ac:dyDescent="0.2"/>
    <row r="9559" s="217" customFormat="1" x14ac:dyDescent="0.2"/>
    <row r="9560" s="217" customFormat="1" x14ac:dyDescent="0.2"/>
    <row r="9561" s="217" customFormat="1" x14ac:dyDescent="0.2"/>
    <row r="9562" s="217" customFormat="1" x14ac:dyDescent="0.2"/>
    <row r="9563" s="217" customFormat="1" x14ac:dyDescent="0.2"/>
    <row r="9564" s="217" customFormat="1" x14ac:dyDescent="0.2"/>
    <row r="9565" s="217" customFormat="1" x14ac:dyDescent="0.2"/>
    <row r="9566" s="217" customFormat="1" x14ac:dyDescent="0.2"/>
    <row r="9567" s="217" customFormat="1" x14ac:dyDescent="0.2"/>
    <row r="9568" s="217" customFormat="1" x14ac:dyDescent="0.2"/>
    <row r="9569" s="217" customFormat="1" x14ac:dyDescent="0.2"/>
    <row r="9570" s="217" customFormat="1" x14ac:dyDescent="0.2"/>
    <row r="9571" s="217" customFormat="1" x14ac:dyDescent="0.2"/>
    <row r="9572" s="217" customFormat="1" x14ac:dyDescent="0.2"/>
    <row r="9573" s="217" customFormat="1" x14ac:dyDescent="0.2"/>
    <row r="9574" s="217" customFormat="1" x14ac:dyDescent="0.2"/>
    <row r="9575" s="217" customFormat="1" x14ac:dyDescent="0.2"/>
    <row r="9576" s="217" customFormat="1" x14ac:dyDescent="0.2"/>
    <row r="9577" s="217" customFormat="1" x14ac:dyDescent="0.2"/>
    <row r="9578" s="217" customFormat="1" x14ac:dyDescent="0.2"/>
    <row r="9579" s="217" customFormat="1" x14ac:dyDescent="0.2"/>
    <row r="9580" s="217" customFormat="1" x14ac:dyDescent="0.2"/>
    <row r="9581" s="217" customFormat="1" x14ac:dyDescent="0.2"/>
    <row r="9582" s="217" customFormat="1" x14ac:dyDescent="0.2"/>
    <row r="9583" s="217" customFormat="1" x14ac:dyDescent="0.2"/>
    <row r="9584" s="217" customFormat="1" x14ac:dyDescent="0.2"/>
    <row r="9585" s="217" customFormat="1" x14ac:dyDescent="0.2"/>
    <row r="9586" s="217" customFormat="1" x14ac:dyDescent="0.2"/>
    <row r="9587" s="217" customFormat="1" x14ac:dyDescent="0.2"/>
    <row r="9588" s="217" customFormat="1" x14ac:dyDescent="0.2"/>
    <row r="9589" s="217" customFormat="1" x14ac:dyDescent="0.2"/>
    <row r="9590" s="217" customFormat="1" x14ac:dyDescent="0.2"/>
    <row r="9591" s="217" customFormat="1" x14ac:dyDescent="0.2"/>
    <row r="9592" s="217" customFormat="1" x14ac:dyDescent="0.2"/>
    <row r="9593" s="217" customFormat="1" x14ac:dyDescent="0.2"/>
    <row r="9594" s="217" customFormat="1" x14ac:dyDescent="0.2"/>
    <row r="9595" s="217" customFormat="1" x14ac:dyDescent="0.2"/>
    <row r="9596" s="217" customFormat="1" x14ac:dyDescent="0.2"/>
    <row r="9597" s="217" customFormat="1" x14ac:dyDescent="0.2"/>
    <row r="9598" s="217" customFormat="1" x14ac:dyDescent="0.2"/>
    <row r="9599" s="217" customFormat="1" x14ac:dyDescent="0.2"/>
    <row r="9600" s="217" customFormat="1" x14ac:dyDescent="0.2"/>
    <row r="9601" s="217" customFormat="1" x14ac:dyDescent="0.2"/>
    <row r="9602" s="217" customFormat="1" x14ac:dyDescent="0.2"/>
    <row r="9603" s="217" customFormat="1" x14ac:dyDescent="0.2"/>
    <row r="9604" s="217" customFormat="1" x14ac:dyDescent="0.2"/>
    <row r="9605" s="217" customFormat="1" x14ac:dyDescent="0.2"/>
    <row r="9606" s="217" customFormat="1" x14ac:dyDescent="0.2"/>
    <row r="9607" s="217" customFormat="1" x14ac:dyDescent="0.2"/>
    <row r="9608" s="217" customFormat="1" x14ac:dyDescent="0.2"/>
    <row r="9609" s="217" customFormat="1" x14ac:dyDescent="0.2"/>
    <row r="9610" s="217" customFormat="1" x14ac:dyDescent="0.2"/>
    <row r="9611" s="217" customFormat="1" x14ac:dyDescent="0.2"/>
    <row r="9612" s="217" customFormat="1" x14ac:dyDescent="0.2"/>
    <row r="9613" s="217" customFormat="1" x14ac:dyDescent="0.2"/>
    <row r="9614" s="217" customFormat="1" x14ac:dyDescent="0.2"/>
    <row r="9615" s="217" customFormat="1" x14ac:dyDescent="0.2"/>
    <row r="9616" s="217" customFormat="1" x14ac:dyDescent="0.2"/>
    <row r="9617" s="217" customFormat="1" x14ac:dyDescent="0.2"/>
    <row r="9618" s="217" customFormat="1" x14ac:dyDescent="0.2"/>
    <row r="9619" s="217" customFormat="1" x14ac:dyDescent="0.2"/>
    <row r="9620" s="217" customFormat="1" x14ac:dyDescent="0.2"/>
    <row r="9621" s="217" customFormat="1" x14ac:dyDescent="0.2"/>
    <row r="9622" s="217" customFormat="1" x14ac:dyDescent="0.2"/>
    <row r="9623" s="217" customFormat="1" x14ac:dyDescent="0.2"/>
    <row r="9624" s="217" customFormat="1" x14ac:dyDescent="0.2"/>
    <row r="9625" s="217" customFormat="1" x14ac:dyDescent="0.2"/>
    <row r="9626" s="217" customFormat="1" x14ac:dyDescent="0.2"/>
    <row r="9627" s="217" customFormat="1" x14ac:dyDescent="0.2"/>
    <row r="9628" s="217" customFormat="1" x14ac:dyDescent="0.2"/>
    <row r="9629" s="217" customFormat="1" x14ac:dyDescent="0.2"/>
    <row r="9630" s="217" customFormat="1" x14ac:dyDescent="0.2"/>
    <row r="9631" s="217" customFormat="1" x14ac:dyDescent="0.2"/>
    <row r="9632" s="217" customFormat="1" x14ac:dyDescent="0.2"/>
    <row r="9633" s="217" customFormat="1" x14ac:dyDescent="0.2"/>
    <row r="9634" s="217" customFormat="1" x14ac:dyDescent="0.2"/>
    <row r="9635" s="217" customFormat="1" x14ac:dyDescent="0.2"/>
    <row r="9636" s="217" customFormat="1" x14ac:dyDescent="0.2"/>
    <row r="9637" s="217" customFormat="1" x14ac:dyDescent="0.2"/>
    <row r="9638" s="217" customFormat="1" x14ac:dyDescent="0.2"/>
    <row r="9639" s="217" customFormat="1" x14ac:dyDescent="0.2"/>
    <row r="9640" s="217" customFormat="1" x14ac:dyDescent="0.2"/>
    <row r="9641" s="217" customFormat="1" x14ac:dyDescent="0.2"/>
    <row r="9642" s="217" customFormat="1" x14ac:dyDescent="0.2"/>
    <row r="9643" s="217" customFormat="1" x14ac:dyDescent="0.2"/>
    <row r="9644" s="217" customFormat="1" x14ac:dyDescent="0.2"/>
    <row r="9645" s="217" customFormat="1" x14ac:dyDescent="0.2"/>
    <row r="9646" s="217" customFormat="1" x14ac:dyDescent="0.2"/>
    <row r="9647" s="217" customFormat="1" x14ac:dyDescent="0.2"/>
    <row r="9648" s="217" customFormat="1" x14ac:dyDescent="0.2"/>
    <row r="9649" s="217" customFormat="1" x14ac:dyDescent="0.2"/>
    <row r="9650" s="217" customFormat="1" x14ac:dyDescent="0.2"/>
    <row r="9651" s="217" customFormat="1" x14ac:dyDescent="0.2"/>
    <row r="9652" s="217" customFormat="1" x14ac:dyDescent="0.2"/>
    <row r="9653" s="217" customFormat="1" x14ac:dyDescent="0.2"/>
    <row r="9654" s="217" customFormat="1" x14ac:dyDescent="0.2"/>
    <row r="9655" s="217" customFormat="1" x14ac:dyDescent="0.2"/>
    <row r="9656" s="217" customFormat="1" x14ac:dyDescent="0.2"/>
    <row r="9657" s="217" customFormat="1" x14ac:dyDescent="0.2"/>
    <row r="9658" s="217" customFormat="1" x14ac:dyDescent="0.2"/>
    <row r="9659" s="217" customFormat="1" x14ac:dyDescent="0.2"/>
    <row r="9660" s="217" customFormat="1" x14ac:dyDescent="0.2"/>
    <row r="9661" s="217" customFormat="1" x14ac:dyDescent="0.2"/>
    <row r="9662" s="217" customFormat="1" x14ac:dyDescent="0.2"/>
    <row r="9663" s="217" customFormat="1" x14ac:dyDescent="0.2"/>
    <row r="9664" s="217" customFormat="1" x14ac:dyDescent="0.2"/>
    <row r="9665" s="217" customFormat="1" x14ac:dyDescent="0.2"/>
    <row r="9666" s="217" customFormat="1" x14ac:dyDescent="0.2"/>
    <row r="9667" s="217" customFormat="1" x14ac:dyDescent="0.2"/>
    <row r="9668" s="217" customFormat="1" x14ac:dyDescent="0.2"/>
    <row r="9669" s="217" customFormat="1" x14ac:dyDescent="0.2"/>
    <row r="9670" s="217" customFormat="1" x14ac:dyDescent="0.2"/>
    <row r="9671" s="217" customFormat="1" x14ac:dyDescent="0.2"/>
    <row r="9672" s="217" customFormat="1" x14ac:dyDescent="0.2"/>
    <row r="9673" s="217" customFormat="1" x14ac:dyDescent="0.2"/>
    <row r="9674" s="217" customFormat="1" x14ac:dyDescent="0.2"/>
    <row r="9675" s="217" customFormat="1" x14ac:dyDescent="0.2"/>
    <row r="9676" s="217" customFormat="1" x14ac:dyDescent="0.2"/>
    <row r="9677" s="217" customFormat="1" x14ac:dyDescent="0.2"/>
    <row r="9678" s="217" customFormat="1" x14ac:dyDescent="0.2"/>
    <row r="9679" s="217" customFormat="1" x14ac:dyDescent="0.2"/>
    <row r="9680" s="217" customFormat="1" x14ac:dyDescent="0.2"/>
    <row r="9681" s="217" customFormat="1" x14ac:dyDescent="0.2"/>
    <row r="9682" s="217" customFormat="1" x14ac:dyDescent="0.2"/>
    <row r="9683" s="217" customFormat="1" x14ac:dyDescent="0.2"/>
    <row r="9684" s="217" customFormat="1" x14ac:dyDescent="0.2"/>
    <row r="9685" s="217" customFormat="1" x14ac:dyDescent="0.2"/>
    <row r="9686" s="217" customFormat="1" x14ac:dyDescent="0.2"/>
    <row r="9687" s="217" customFormat="1" x14ac:dyDescent="0.2"/>
    <row r="9688" s="217" customFormat="1" x14ac:dyDescent="0.2"/>
    <row r="9689" s="217" customFormat="1" x14ac:dyDescent="0.2"/>
    <row r="9690" s="217" customFormat="1" x14ac:dyDescent="0.2"/>
    <row r="9691" s="217" customFormat="1" x14ac:dyDescent="0.2"/>
    <row r="9692" s="217" customFormat="1" x14ac:dyDescent="0.2"/>
    <row r="9693" s="217" customFormat="1" x14ac:dyDescent="0.2"/>
    <row r="9694" s="217" customFormat="1" x14ac:dyDescent="0.2"/>
    <row r="9695" s="217" customFormat="1" x14ac:dyDescent="0.2"/>
    <row r="9696" s="217" customFormat="1" x14ac:dyDescent="0.2"/>
    <row r="9697" s="217" customFormat="1" x14ac:dyDescent="0.2"/>
    <row r="9698" s="217" customFormat="1" x14ac:dyDescent="0.2"/>
    <row r="9699" s="217" customFormat="1" x14ac:dyDescent="0.2"/>
    <row r="9700" s="217" customFormat="1" x14ac:dyDescent="0.2"/>
    <row r="9701" s="217" customFormat="1" x14ac:dyDescent="0.2"/>
    <row r="9702" s="217" customFormat="1" x14ac:dyDescent="0.2"/>
    <row r="9703" s="217" customFormat="1" x14ac:dyDescent="0.2"/>
    <row r="9704" s="217" customFormat="1" x14ac:dyDescent="0.2"/>
    <row r="9705" s="217" customFormat="1" x14ac:dyDescent="0.2"/>
    <row r="9706" s="217" customFormat="1" x14ac:dyDescent="0.2"/>
    <row r="9707" s="217" customFormat="1" x14ac:dyDescent="0.2"/>
    <row r="9708" s="217" customFormat="1" x14ac:dyDescent="0.2"/>
    <row r="9709" s="217" customFormat="1" x14ac:dyDescent="0.2"/>
    <row r="9710" s="217" customFormat="1" x14ac:dyDescent="0.2"/>
    <row r="9711" s="217" customFormat="1" x14ac:dyDescent="0.2"/>
    <row r="9712" s="217" customFormat="1" x14ac:dyDescent="0.2"/>
    <row r="9713" s="217" customFormat="1" x14ac:dyDescent="0.2"/>
    <row r="9714" s="217" customFormat="1" x14ac:dyDescent="0.2"/>
    <row r="9715" s="217" customFormat="1" x14ac:dyDescent="0.2"/>
    <row r="9716" s="217" customFormat="1" x14ac:dyDescent="0.2"/>
    <row r="9717" s="217" customFormat="1" x14ac:dyDescent="0.2"/>
    <row r="9718" s="217" customFormat="1" x14ac:dyDescent="0.2"/>
    <row r="9719" s="217" customFormat="1" x14ac:dyDescent="0.2"/>
    <row r="9720" s="217" customFormat="1" x14ac:dyDescent="0.2"/>
    <row r="9721" s="217" customFormat="1" x14ac:dyDescent="0.2"/>
    <row r="9722" s="217" customFormat="1" x14ac:dyDescent="0.2"/>
    <row r="9723" s="217" customFormat="1" x14ac:dyDescent="0.2"/>
    <row r="9724" s="217" customFormat="1" x14ac:dyDescent="0.2"/>
    <row r="9725" s="217" customFormat="1" x14ac:dyDescent="0.2"/>
    <row r="9726" s="217" customFormat="1" x14ac:dyDescent="0.2"/>
    <row r="9727" s="217" customFormat="1" x14ac:dyDescent="0.2"/>
    <row r="9728" s="217" customFormat="1" x14ac:dyDescent="0.2"/>
    <row r="9729" s="217" customFormat="1" x14ac:dyDescent="0.2"/>
    <row r="9730" s="217" customFormat="1" x14ac:dyDescent="0.2"/>
    <row r="9731" s="217" customFormat="1" x14ac:dyDescent="0.2"/>
    <row r="9732" s="217" customFormat="1" x14ac:dyDescent="0.2"/>
    <row r="9733" s="217" customFormat="1" x14ac:dyDescent="0.2"/>
    <row r="9734" s="217" customFormat="1" x14ac:dyDescent="0.2"/>
    <row r="9735" s="217" customFormat="1" x14ac:dyDescent="0.2"/>
    <row r="9736" s="217" customFormat="1" x14ac:dyDescent="0.2"/>
    <row r="9737" s="217" customFormat="1" x14ac:dyDescent="0.2"/>
    <row r="9738" s="217" customFormat="1" x14ac:dyDescent="0.2"/>
    <row r="9739" s="217" customFormat="1" x14ac:dyDescent="0.2"/>
    <row r="9740" s="217" customFormat="1" x14ac:dyDescent="0.2"/>
    <row r="9741" s="217" customFormat="1" x14ac:dyDescent="0.2"/>
    <row r="9742" s="217" customFormat="1" x14ac:dyDescent="0.2"/>
    <row r="9743" s="217" customFormat="1" x14ac:dyDescent="0.2"/>
    <row r="9744" s="217" customFormat="1" x14ac:dyDescent="0.2"/>
    <row r="9745" s="217" customFormat="1" x14ac:dyDescent="0.2"/>
    <row r="9746" s="217" customFormat="1" x14ac:dyDescent="0.2"/>
    <row r="9747" s="217" customFormat="1" x14ac:dyDescent="0.2"/>
    <row r="9748" s="217" customFormat="1" x14ac:dyDescent="0.2"/>
    <row r="9749" s="217" customFormat="1" x14ac:dyDescent="0.2"/>
    <row r="9750" s="217" customFormat="1" x14ac:dyDescent="0.2"/>
    <row r="9751" s="217" customFormat="1" x14ac:dyDescent="0.2"/>
    <row r="9752" s="217" customFormat="1" x14ac:dyDescent="0.2"/>
    <row r="9753" s="217" customFormat="1" x14ac:dyDescent="0.2"/>
    <row r="9754" s="217" customFormat="1" x14ac:dyDescent="0.2"/>
    <row r="9755" s="217" customFormat="1" x14ac:dyDescent="0.2"/>
    <row r="9756" s="217" customFormat="1" x14ac:dyDescent="0.2"/>
    <row r="9757" s="217" customFormat="1" x14ac:dyDescent="0.2"/>
    <row r="9758" s="217" customFormat="1" x14ac:dyDescent="0.2"/>
    <row r="9759" s="217" customFormat="1" x14ac:dyDescent="0.2"/>
    <row r="9760" s="217" customFormat="1" x14ac:dyDescent="0.2"/>
    <row r="9761" s="217" customFormat="1" x14ac:dyDescent="0.2"/>
    <row r="9762" s="217" customFormat="1" x14ac:dyDescent="0.2"/>
    <row r="9763" s="217" customFormat="1" x14ac:dyDescent="0.2"/>
    <row r="9764" s="217" customFormat="1" x14ac:dyDescent="0.2"/>
    <row r="9765" s="217" customFormat="1" x14ac:dyDescent="0.2"/>
    <row r="9766" s="217" customFormat="1" x14ac:dyDescent="0.2"/>
    <row r="9767" s="217" customFormat="1" x14ac:dyDescent="0.2"/>
    <row r="9768" s="217" customFormat="1" x14ac:dyDescent="0.2"/>
    <row r="9769" s="217" customFormat="1" x14ac:dyDescent="0.2"/>
    <row r="9770" s="217" customFormat="1" x14ac:dyDescent="0.2"/>
    <row r="9771" s="217" customFormat="1" x14ac:dyDescent="0.2"/>
    <row r="9772" s="217" customFormat="1" x14ac:dyDescent="0.2"/>
    <row r="9773" s="217" customFormat="1" x14ac:dyDescent="0.2"/>
    <row r="9774" s="217" customFormat="1" x14ac:dyDescent="0.2"/>
    <row r="9775" s="217" customFormat="1" x14ac:dyDescent="0.2"/>
    <row r="9776" s="217" customFormat="1" x14ac:dyDescent="0.2"/>
    <row r="9777" s="217" customFormat="1" x14ac:dyDescent="0.2"/>
    <row r="9778" s="217" customFormat="1" x14ac:dyDescent="0.2"/>
    <row r="9779" s="217" customFormat="1" x14ac:dyDescent="0.2"/>
    <row r="9780" s="217" customFormat="1" x14ac:dyDescent="0.2"/>
    <row r="9781" s="217" customFormat="1" x14ac:dyDescent="0.2"/>
    <row r="9782" s="217" customFormat="1" x14ac:dyDescent="0.2"/>
    <row r="9783" s="217" customFormat="1" x14ac:dyDescent="0.2"/>
    <row r="9784" s="217" customFormat="1" x14ac:dyDescent="0.2"/>
    <row r="9785" s="217" customFormat="1" x14ac:dyDescent="0.2"/>
    <row r="9786" s="217" customFormat="1" x14ac:dyDescent="0.2"/>
    <row r="9787" s="217" customFormat="1" x14ac:dyDescent="0.2"/>
    <row r="9788" s="217" customFormat="1" x14ac:dyDescent="0.2"/>
    <row r="9789" s="217" customFormat="1" x14ac:dyDescent="0.2"/>
    <row r="9790" s="217" customFormat="1" x14ac:dyDescent="0.2"/>
    <row r="9791" s="217" customFormat="1" x14ac:dyDescent="0.2"/>
    <row r="9792" s="217" customFormat="1" x14ac:dyDescent="0.2"/>
    <row r="9793" s="217" customFormat="1" x14ac:dyDescent="0.2"/>
    <row r="9794" s="217" customFormat="1" x14ac:dyDescent="0.2"/>
    <row r="9795" s="217" customFormat="1" x14ac:dyDescent="0.2"/>
    <row r="9796" s="217" customFormat="1" x14ac:dyDescent="0.2"/>
    <row r="9797" s="217" customFormat="1" x14ac:dyDescent="0.2"/>
    <row r="9798" s="217" customFormat="1" x14ac:dyDescent="0.2"/>
    <row r="9799" s="217" customFormat="1" x14ac:dyDescent="0.2"/>
    <row r="9800" s="217" customFormat="1" x14ac:dyDescent="0.2"/>
    <row r="9801" s="217" customFormat="1" x14ac:dyDescent="0.2"/>
    <row r="9802" s="217" customFormat="1" x14ac:dyDescent="0.2"/>
    <row r="9803" s="217" customFormat="1" x14ac:dyDescent="0.2"/>
    <row r="9804" s="217" customFormat="1" x14ac:dyDescent="0.2"/>
    <row r="9805" s="217" customFormat="1" x14ac:dyDescent="0.2"/>
    <row r="9806" s="217" customFormat="1" x14ac:dyDescent="0.2"/>
    <row r="9807" s="217" customFormat="1" x14ac:dyDescent="0.2"/>
    <row r="9808" s="217" customFormat="1" x14ac:dyDescent="0.2"/>
    <row r="9809" s="217" customFormat="1" x14ac:dyDescent="0.2"/>
    <row r="9810" s="217" customFormat="1" x14ac:dyDescent="0.2"/>
    <row r="9811" s="217" customFormat="1" x14ac:dyDescent="0.2"/>
    <row r="9812" s="217" customFormat="1" x14ac:dyDescent="0.2"/>
    <row r="9813" s="217" customFormat="1" x14ac:dyDescent="0.2"/>
    <row r="9814" s="217" customFormat="1" x14ac:dyDescent="0.2"/>
    <row r="9815" s="217" customFormat="1" x14ac:dyDescent="0.2"/>
    <row r="9816" s="217" customFormat="1" x14ac:dyDescent="0.2"/>
    <row r="9817" s="217" customFormat="1" x14ac:dyDescent="0.2"/>
    <row r="9818" s="217" customFormat="1" x14ac:dyDescent="0.2"/>
    <row r="9819" s="217" customFormat="1" x14ac:dyDescent="0.2"/>
    <row r="9820" s="217" customFormat="1" x14ac:dyDescent="0.2"/>
    <row r="9821" s="217" customFormat="1" x14ac:dyDescent="0.2"/>
    <row r="9822" s="217" customFormat="1" x14ac:dyDescent="0.2"/>
    <row r="9823" s="217" customFormat="1" x14ac:dyDescent="0.2"/>
    <row r="9824" s="217" customFormat="1" x14ac:dyDescent="0.2"/>
    <row r="9825" s="217" customFormat="1" x14ac:dyDescent="0.2"/>
    <row r="9826" s="217" customFormat="1" x14ac:dyDescent="0.2"/>
    <row r="9827" s="217" customFormat="1" x14ac:dyDescent="0.2"/>
    <row r="9828" s="217" customFormat="1" x14ac:dyDescent="0.2"/>
    <row r="9829" s="217" customFormat="1" x14ac:dyDescent="0.2"/>
    <row r="9830" s="217" customFormat="1" x14ac:dyDescent="0.2"/>
    <row r="9831" s="217" customFormat="1" x14ac:dyDescent="0.2"/>
    <row r="9832" s="217" customFormat="1" x14ac:dyDescent="0.2"/>
    <row r="9833" s="217" customFormat="1" x14ac:dyDescent="0.2"/>
    <row r="9834" s="217" customFormat="1" x14ac:dyDescent="0.2"/>
    <row r="9835" s="217" customFormat="1" x14ac:dyDescent="0.2"/>
    <row r="9836" s="217" customFormat="1" x14ac:dyDescent="0.2"/>
    <row r="9837" s="217" customFormat="1" x14ac:dyDescent="0.2"/>
    <row r="9838" s="217" customFormat="1" x14ac:dyDescent="0.2"/>
    <row r="9839" s="217" customFormat="1" x14ac:dyDescent="0.2"/>
    <row r="9840" s="217" customFormat="1" x14ac:dyDescent="0.2"/>
    <row r="9841" s="217" customFormat="1" x14ac:dyDescent="0.2"/>
    <row r="9842" s="217" customFormat="1" x14ac:dyDescent="0.2"/>
    <row r="9843" s="217" customFormat="1" x14ac:dyDescent="0.2"/>
    <row r="9844" s="217" customFormat="1" x14ac:dyDescent="0.2"/>
    <row r="9845" s="217" customFormat="1" x14ac:dyDescent="0.2"/>
    <row r="9846" s="217" customFormat="1" x14ac:dyDescent="0.2"/>
    <row r="9847" s="217" customFormat="1" x14ac:dyDescent="0.2"/>
    <row r="9848" s="217" customFormat="1" x14ac:dyDescent="0.2"/>
    <row r="9849" s="217" customFormat="1" x14ac:dyDescent="0.2"/>
    <row r="9850" s="217" customFormat="1" x14ac:dyDescent="0.2"/>
    <row r="9851" s="217" customFormat="1" x14ac:dyDescent="0.2"/>
    <row r="9852" s="217" customFormat="1" x14ac:dyDescent="0.2"/>
    <row r="9853" s="217" customFormat="1" x14ac:dyDescent="0.2"/>
    <row r="9854" s="217" customFormat="1" x14ac:dyDescent="0.2"/>
    <row r="9855" s="217" customFormat="1" x14ac:dyDescent="0.2"/>
    <row r="9856" s="217" customFormat="1" x14ac:dyDescent="0.2"/>
    <row r="9857" s="217" customFormat="1" x14ac:dyDescent="0.2"/>
    <row r="9858" s="217" customFormat="1" x14ac:dyDescent="0.2"/>
    <row r="9859" s="217" customFormat="1" x14ac:dyDescent="0.2"/>
    <row r="9860" s="217" customFormat="1" x14ac:dyDescent="0.2"/>
    <row r="9861" s="217" customFormat="1" x14ac:dyDescent="0.2"/>
    <row r="9862" s="217" customFormat="1" x14ac:dyDescent="0.2"/>
    <row r="9863" s="217" customFormat="1" x14ac:dyDescent="0.2"/>
    <row r="9864" s="217" customFormat="1" x14ac:dyDescent="0.2"/>
    <row r="9865" s="217" customFormat="1" x14ac:dyDescent="0.2"/>
    <row r="9866" s="217" customFormat="1" x14ac:dyDescent="0.2"/>
    <row r="9867" s="217" customFormat="1" x14ac:dyDescent="0.2"/>
    <row r="9868" s="217" customFormat="1" x14ac:dyDescent="0.2"/>
    <row r="9869" s="217" customFormat="1" x14ac:dyDescent="0.2"/>
    <row r="9870" s="217" customFormat="1" x14ac:dyDescent="0.2"/>
    <row r="9871" s="217" customFormat="1" x14ac:dyDescent="0.2"/>
    <row r="9872" s="217" customFormat="1" x14ac:dyDescent="0.2"/>
    <row r="9873" s="217" customFormat="1" x14ac:dyDescent="0.2"/>
    <row r="9874" s="217" customFormat="1" x14ac:dyDescent="0.2"/>
    <row r="9875" s="217" customFormat="1" x14ac:dyDescent="0.2"/>
    <row r="9876" s="217" customFormat="1" x14ac:dyDescent="0.2"/>
    <row r="9877" s="217" customFormat="1" x14ac:dyDescent="0.2"/>
    <row r="9878" s="217" customFormat="1" x14ac:dyDescent="0.2"/>
    <row r="9879" s="217" customFormat="1" x14ac:dyDescent="0.2"/>
    <row r="9880" s="217" customFormat="1" x14ac:dyDescent="0.2"/>
    <row r="9881" s="217" customFormat="1" x14ac:dyDescent="0.2"/>
    <row r="9882" s="217" customFormat="1" x14ac:dyDescent="0.2"/>
    <row r="9883" s="217" customFormat="1" x14ac:dyDescent="0.2"/>
    <row r="9884" s="217" customFormat="1" x14ac:dyDescent="0.2"/>
    <row r="9885" s="217" customFormat="1" x14ac:dyDescent="0.2"/>
    <row r="9886" s="217" customFormat="1" x14ac:dyDescent="0.2"/>
    <row r="9887" s="217" customFormat="1" x14ac:dyDescent="0.2"/>
    <row r="9888" s="217" customFormat="1" x14ac:dyDescent="0.2"/>
    <row r="9889" s="217" customFormat="1" x14ac:dyDescent="0.2"/>
    <row r="9890" s="217" customFormat="1" x14ac:dyDescent="0.2"/>
    <row r="9891" s="217" customFormat="1" x14ac:dyDescent="0.2"/>
    <row r="9892" s="217" customFormat="1" x14ac:dyDescent="0.2"/>
    <row r="9893" s="217" customFormat="1" x14ac:dyDescent="0.2"/>
    <row r="9894" s="217" customFormat="1" x14ac:dyDescent="0.2"/>
    <row r="9895" s="217" customFormat="1" x14ac:dyDescent="0.2"/>
    <row r="9896" s="217" customFormat="1" x14ac:dyDescent="0.2"/>
    <row r="9897" s="217" customFormat="1" x14ac:dyDescent="0.2"/>
    <row r="9898" s="217" customFormat="1" x14ac:dyDescent="0.2"/>
    <row r="9899" s="217" customFormat="1" x14ac:dyDescent="0.2"/>
    <row r="9900" s="217" customFormat="1" x14ac:dyDescent="0.2"/>
    <row r="9901" s="217" customFormat="1" x14ac:dyDescent="0.2"/>
    <row r="9902" s="217" customFormat="1" x14ac:dyDescent="0.2"/>
    <row r="9903" s="217" customFormat="1" x14ac:dyDescent="0.2"/>
    <row r="9904" s="217" customFormat="1" x14ac:dyDescent="0.2"/>
    <row r="9905" s="217" customFormat="1" x14ac:dyDescent="0.2"/>
    <row r="9906" s="217" customFormat="1" x14ac:dyDescent="0.2"/>
    <row r="9907" s="217" customFormat="1" x14ac:dyDescent="0.2"/>
    <row r="9908" s="217" customFormat="1" x14ac:dyDescent="0.2"/>
    <row r="9909" s="217" customFormat="1" x14ac:dyDescent="0.2"/>
    <row r="9910" s="217" customFormat="1" x14ac:dyDescent="0.2"/>
    <row r="9911" s="217" customFormat="1" x14ac:dyDescent="0.2"/>
    <row r="9912" s="217" customFormat="1" x14ac:dyDescent="0.2"/>
    <row r="9913" s="217" customFormat="1" x14ac:dyDescent="0.2"/>
    <row r="9914" s="217" customFormat="1" x14ac:dyDescent="0.2"/>
    <row r="9915" s="217" customFormat="1" x14ac:dyDescent="0.2"/>
    <row r="9916" s="217" customFormat="1" x14ac:dyDescent="0.2"/>
    <row r="9917" s="217" customFormat="1" x14ac:dyDescent="0.2"/>
    <row r="9918" s="217" customFormat="1" x14ac:dyDescent="0.2"/>
    <row r="9919" s="217" customFormat="1" x14ac:dyDescent="0.2"/>
    <row r="9920" s="217" customFormat="1" x14ac:dyDescent="0.2"/>
    <row r="9921" s="217" customFormat="1" x14ac:dyDescent="0.2"/>
    <row r="9922" s="217" customFormat="1" x14ac:dyDescent="0.2"/>
    <row r="9923" s="217" customFormat="1" x14ac:dyDescent="0.2"/>
    <row r="9924" s="217" customFormat="1" x14ac:dyDescent="0.2"/>
    <row r="9925" s="217" customFormat="1" x14ac:dyDescent="0.2"/>
    <row r="9926" s="217" customFormat="1" x14ac:dyDescent="0.2"/>
    <row r="9927" s="217" customFormat="1" x14ac:dyDescent="0.2"/>
    <row r="9928" s="217" customFormat="1" x14ac:dyDescent="0.2"/>
    <row r="9929" s="217" customFormat="1" x14ac:dyDescent="0.2"/>
    <row r="9930" s="217" customFormat="1" x14ac:dyDescent="0.2"/>
    <row r="9931" s="217" customFormat="1" x14ac:dyDescent="0.2"/>
    <row r="9932" s="217" customFormat="1" x14ac:dyDescent="0.2"/>
    <row r="9933" s="217" customFormat="1" x14ac:dyDescent="0.2"/>
    <row r="9934" s="217" customFormat="1" x14ac:dyDescent="0.2"/>
    <row r="9935" s="217" customFormat="1" x14ac:dyDescent="0.2"/>
    <row r="9936" s="217" customFormat="1" x14ac:dyDescent="0.2"/>
    <row r="9937" s="217" customFormat="1" x14ac:dyDescent="0.2"/>
    <row r="9938" s="217" customFormat="1" x14ac:dyDescent="0.2"/>
    <row r="9939" s="217" customFormat="1" x14ac:dyDescent="0.2"/>
    <row r="9940" s="217" customFormat="1" x14ac:dyDescent="0.2"/>
    <row r="9941" s="217" customFormat="1" x14ac:dyDescent="0.2"/>
    <row r="9942" s="217" customFormat="1" x14ac:dyDescent="0.2"/>
    <row r="9943" s="217" customFormat="1" x14ac:dyDescent="0.2"/>
    <row r="9944" s="217" customFormat="1" x14ac:dyDescent="0.2"/>
    <row r="9945" s="217" customFormat="1" x14ac:dyDescent="0.2"/>
    <row r="9946" s="217" customFormat="1" x14ac:dyDescent="0.2"/>
    <row r="9947" s="217" customFormat="1" x14ac:dyDescent="0.2"/>
    <row r="9948" s="217" customFormat="1" x14ac:dyDescent="0.2"/>
    <row r="9949" s="217" customFormat="1" x14ac:dyDescent="0.2"/>
    <row r="9950" s="217" customFormat="1" x14ac:dyDescent="0.2"/>
    <row r="9951" s="217" customFormat="1" x14ac:dyDescent="0.2"/>
    <row r="9952" s="217" customFormat="1" x14ac:dyDescent="0.2"/>
    <row r="9953" s="217" customFormat="1" x14ac:dyDescent="0.2"/>
    <row r="9954" s="217" customFormat="1" x14ac:dyDescent="0.2"/>
    <row r="9955" s="217" customFormat="1" x14ac:dyDescent="0.2"/>
    <row r="9956" s="217" customFormat="1" x14ac:dyDescent="0.2"/>
    <row r="9957" s="217" customFormat="1" x14ac:dyDescent="0.2"/>
    <row r="9958" s="217" customFormat="1" x14ac:dyDescent="0.2"/>
    <row r="9959" s="217" customFormat="1" x14ac:dyDescent="0.2"/>
    <row r="9960" s="217" customFormat="1" x14ac:dyDescent="0.2"/>
    <row r="9961" s="217" customFormat="1" x14ac:dyDescent="0.2"/>
    <row r="9962" s="217" customFormat="1" x14ac:dyDescent="0.2"/>
    <row r="9963" s="217" customFormat="1" x14ac:dyDescent="0.2"/>
    <row r="9964" s="217" customFormat="1" x14ac:dyDescent="0.2"/>
    <row r="9965" s="217" customFormat="1" x14ac:dyDescent="0.2"/>
    <row r="9966" s="217" customFormat="1" x14ac:dyDescent="0.2"/>
    <row r="9967" s="217" customFormat="1" x14ac:dyDescent="0.2"/>
    <row r="9968" s="217" customFormat="1" x14ac:dyDescent="0.2"/>
    <row r="9969" s="217" customFormat="1" x14ac:dyDescent="0.2"/>
    <row r="9970" s="217" customFormat="1" x14ac:dyDescent="0.2"/>
    <row r="9971" s="217" customFormat="1" x14ac:dyDescent="0.2"/>
    <row r="9972" s="217" customFormat="1" x14ac:dyDescent="0.2"/>
    <row r="9973" s="217" customFormat="1" x14ac:dyDescent="0.2"/>
    <row r="9974" s="217" customFormat="1" x14ac:dyDescent="0.2"/>
    <row r="9975" s="217" customFormat="1" x14ac:dyDescent="0.2"/>
    <row r="9976" s="217" customFormat="1" x14ac:dyDescent="0.2"/>
    <row r="9977" s="217" customFormat="1" x14ac:dyDescent="0.2"/>
    <row r="9978" s="217" customFormat="1" x14ac:dyDescent="0.2"/>
    <row r="9979" s="217" customFormat="1" x14ac:dyDescent="0.2"/>
    <row r="9980" s="217" customFormat="1" x14ac:dyDescent="0.2"/>
    <row r="9981" s="217" customFormat="1" x14ac:dyDescent="0.2"/>
    <row r="9982" s="217" customFormat="1" x14ac:dyDescent="0.2"/>
    <row r="9983" s="217" customFormat="1" x14ac:dyDescent="0.2"/>
    <row r="9984" s="217" customFormat="1" x14ac:dyDescent="0.2"/>
    <row r="9985" s="217" customFormat="1" x14ac:dyDescent="0.2"/>
    <row r="9986" s="217" customFormat="1" x14ac:dyDescent="0.2"/>
    <row r="9987" s="217" customFormat="1" x14ac:dyDescent="0.2"/>
    <row r="9988" s="217" customFormat="1" x14ac:dyDescent="0.2"/>
    <row r="9989" s="217" customFormat="1" x14ac:dyDescent="0.2"/>
    <row r="9990" s="217" customFormat="1" x14ac:dyDescent="0.2"/>
    <row r="9991" s="217" customFormat="1" x14ac:dyDescent="0.2"/>
    <row r="9992" s="217" customFormat="1" x14ac:dyDescent="0.2"/>
    <row r="9993" s="217" customFormat="1" x14ac:dyDescent="0.2"/>
    <row r="9994" s="217" customFormat="1" x14ac:dyDescent="0.2"/>
    <row r="9995" s="217" customFormat="1" x14ac:dyDescent="0.2"/>
    <row r="9996" s="217" customFormat="1" x14ac:dyDescent="0.2"/>
    <row r="9997" s="217" customFormat="1" x14ac:dyDescent="0.2"/>
    <row r="9998" s="217" customFormat="1" x14ac:dyDescent="0.2"/>
    <row r="9999" s="217" customFormat="1" x14ac:dyDescent="0.2"/>
    <row r="10000" s="217" customFormat="1" x14ac:dyDescent="0.2"/>
    <row r="10001" s="217" customFormat="1" x14ac:dyDescent="0.2"/>
    <row r="10002" s="217" customFormat="1" x14ac:dyDescent="0.2"/>
    <row r="10003" s="217" customFormat="1" x14ac:dyDescent="0.2"/>
    <row r="10004" s="217" customFormat="1" x14ac:dyDescent="0.2"/>
    <row r="10005" s="217" customFormat="1" x14ac:dyDescent="0.2"/>
    <row r="10006" s="217" customFormat="1" x14ac:dyDescent="0.2"/>
    <row r="10007" s="217" customFormat="1" x14ac:dyDescent="0.2"/>
    <row r="10008" s="217" customFormat="1" x14ac:dyDescent="0.2"/>
    <row r="10009" s="217" customFormat="1" x14ac:dyDescent="0.2"/>
    <row r="10010" s="217" customFormat="1" x14ac:dyDescent="0.2"/>
    <row r="10011" s="217" customFormat="1" x14ac:dyDescent="0.2"/>
    <row r="10012" s="217" customFormat="1" x14ac:dyDescent="0.2"/>
    <row r="10013" s="217" customFormat="1" x14ac:dyDescent="0.2"/>
    <row r="10014" s="217" customFormat="1" x14ac:dyDescent="0.2"/>
    <row r="10015" s="217" customFormat="1" x14ac:dyDescent="0.2"/>
    <row r="10016" s="217" customFormat="1" x14ac:dyDescent="0.2"/>
    <row r="10017" s="217" customFormat="1" x14ac:dyDescent="0.2"/>
    <row r="10018" s="217" customFormat="1" x14ac:dyDescent="0.2"/>
    <row r="10019" s="217" customFormat="1" x14ac:dyDescent="0.2"/>
    <row r="10020" s="217" customFormat="1" x14ac:dyDescent="0.2"/>
    <row r="10021" s="217" customFormat="1" x14ac:dyDescent="0.2"/>
    <row r="10022" s="217" customFormat="1" x14ac:dyDescent="0.2"/>
    <row r="10023" s="217" customFormat="1" x14ac:dyDescent="0.2"/>
    <row r="10024" s="217" customFormat="1" x14ac:dyDescent="0.2"/>
    <row r="10025" s="217" customFormat="1" x14ac:dyDescent="0.2"/>
    <row r="10026" s="217" customFormat="1" x14ac:dyDescent="0.2"/>
    <row r="10027" s="217" customFormat="1" x14ac:dyDescent="0.2"/>
    <row r="10028" s="217" customFormat="1" x14ac:dyDescent="0.2"/>
    <row r="10029" s="217" customFormat="1" x14ac:dyDescent="0.2"/>
    <row r="10030" s="217" customFormat="1" x14ac:dyDescent="0.2"/>
    <row r="10031" s="217" customFormat="1" x14ac:dyDescent="0.2"/>
    <row r="10032" s="217" customFormat="1" x14ac:dyDescent="0.2"/>
    <row r="10033" s="217" customFormat="1" x14ac:dyDescent="0.2"/>
    <row r="10034" s="217" customFormat="1" x14ac:dyDescent="0.2"/>
    <row r="10035" s="217" customFormat="1" x14ac:dyDescent="0.2"/>
    <row r="10036" s="217" customFormat="1" x14ac:dyDescent="0.2"/>
    <row r="10037" s="217" customFormat="1" x14ac:dyDescent="0.2"/>
    <row r="10038" s="217" customFormat="1" x14ac:dyDescent="0.2"/>
    <row r="10039" s="217" customFormat="1" x14ac:dyDescent="0.2"/>
    <row r="10040" s="217" customFormat="1" x14ac:dyDescent="0.2"/>
    <row r="10041" s="217" customFormat="1" x14ac:dyDescent="0.2"/>
    <row r="10042" s="217" customFormat="1" x14ac:dyDescent="0.2"/>
    <row r="10043" s="217" customFormat="1" x14ac:dyDescent="0.2"/>
    <row r="10044" s="217" customFormat="1" x14ac:dyDescent="0.2"/>
    <row r="10045" s="217" customFormat="1" x14ac:dyDescent="0.2"/>
    <row r="10046" s="217" customFormat="1" x14ac:dyDescent="0.2"/>
    <row r="10047" s="217" customFormat="1" x14ac:dyDescent="0.2"/>
    <row r="10048" s="217" customFormat="1" x14ac:dyDescent="0.2"/>
    <row r="10049" s="217" customFormat="1" x14ac:dyDescent="0.2"/>
    <row r="10050" s="217" customFormat="1" x14ac:dyDescent="0.2"/>
    <row r="10051" s="217" customFormat="1" x14ac:dyDescent="0.2"/>
    <row r="10052" s="217" customFormat="1" x14ac:dyDescent="0.2"/>
    <row r="10053" s="217" customFormat="1" x14ac:dyDescent="0.2"/>
    <row r="10054" s="217" customFormat="1" x14ac:dyDescent="0.2"/>
    <row r="10055" s="217" customFormat="1" x14ac:dyDescent="0.2"/>
    <row r="10056" s="217" customFormat="1" x14ac:dyDescent="0.2"/>
    <row r="10057" s="217" customFormat="1" x14ac:dyDescent="0.2"/>
    <row r="10058" s="217" customFormat="1" x14ac:dyDescent="0.2"/>
    <row r="10059" s="217" customFormat="1" x14ac:dyDescent="0.2"/>
    <row r="10060" s="217" customFormat="1" x14ac:dyDescent="0.2"/>
    <row r="10061" s="217" customFormat="1" x14ac:dyDescent="0.2"/>
    <row r="10062" s="217" customFormat="1" x14ac:dyDescent="0.2"/>
    <row r="10063" s="217" customFormat="1" x14ac:dyDescent="0.2"/>
    <row r="10064" s="217" customFormat="1" x14ac:dyDescent="0.2"/>
    <row r="10065" s="217" customFormat="1" x14ac:dyDescent="0.2"/>
    <row r="10066" s="217" customFormat="1" x14ac:dyDescent="0.2"/>
    <row r="10067" s="217" customFormat="1" x14ac:dyDescent="0.2"/>
    <row r="10068" s="217" customFormat="1" x14ac:dyDescent="0.2"/>
    <row r="10069" s="217" customFormat="1" x14ac:dyDescent="0.2"/>
    <row r="10070" s="217" customFormat="1" x14ac:dyDescent="0.2"/>
    <row r="10071" s="217" customFormat="1" x14ac:dyDescent="0.2"/>
    <row r="10072" s="217" customFormat="1" x14ac:dyDescent="0.2"/>
    <row r="10073" s="217" customFormat="1" x14ac:dyDescent="0.2"/>
    <row r="10074" s="217" customFormat="1" x14ac:dyDescent="0.2"/>
    <row r="10075" s="217" customFormat="1" x14ac:dyDescent="0.2"/>
    <row r="10076" s="217" customFormat="1" x14ac:dyDescent="0.2"/>
    <row r="10077" s="217" customFormat="1" x14ac:dyDescent="0.2"/>
    <row r="10078" s="217" customFormat="1" x14ac:dyDescent="0.2"/>
    <row r="10079" s="217" customFormat="1" x14ac:dyDescent="0.2"/>
    <row r="10080" s="217" customFormat="1" x14ac:dyDescent="0.2"/>
    <row r="10081" s="217" customFormat="1" x14ac:dyDescent="0.2"/>
    <row r="10082" s="217" customFormat="1" x14ac:dyDescent="0.2"/>
    <row r="10083" s="217" customFormat="1" x14ac:dyDescent="0.2"/>
    <row r="10084" s="217" customFormat="1" x14ac:dyDescent="0.2"/>
    <row r="10085" s="217" customFormat="1" x14ac:dyDescent="0.2"/>
    <row r="10086" s="217" customFormat="1" x14ac:dyDescent="0.2"/>
    <row r="10087" s="217" customFormat="1" x14ac:dyDescent="0.2"/>
    <row r="10088" s="217" customFormat="1" x14ac:dyDescent="0.2"/>
    <row r="10089" s="217" customFormat="1" x14ac:dyDescent="0.2"/>
    <row r="10090" s="217" customFormat="1" x14ac:dyDescent="0.2"/>
    <row r="10091" s="217" customFormat="1" x14ac:dyDescent="0.2"/>
    <row r="10092" s="217" customFormat="1" x14ac:dyDescent="0.2"/>
    <row r="10093" s="217" customFormat="1" x14ac:dyDescent="0.2"/>
    <row r="10094" s="217" customFormat="1" x14ac:dyDescent="0.2"/>
    <row r="10095" s="217" customFormat="1" x14ac:dyDescent="0.2"/>
    <row r="10096" s="217" customFormat="1" x14ac:dyDescent="0.2"/>
    <row r="10097" s="217" customFormat="1" x14ac:dyDescent="0.2"/>
    <row r="10098" s="217" customFormat="1" x14ac:dyDescent="0.2"/>
    <row r="10099" s="217" customFormat="1" x14ac:dyDescent="0.2"/>
    <row r="10100" s="217" customFormat="1" x14ac:dyDescent="0.2"/>
    <row r="10101" s="217" customFormat="1" x14ac:dyDescent="0.2"/>
    <row r="10102" s="217" customFormat="1" x14ac:dyDescent="0.2"/>
    <row r="10103" s="217" customFormat="1" x14ac:dyDescent="0.2"/>
    <row r="10104" s="217" customFormat="1" x14ac:dyDescent="0.2"/>
    <row r="10105" s="217" customFormat="1" x14ac:dyDescent="0.2"/>
    <row r="10106" s="217" customFormat="1" x14ac:dyDescent="0.2"/>
    <row r="10107" s="217" customFormat="1" x14ac:dyDescent="0.2"/>
    <row r="10108" s="217" customFormat="1" x14ac:dyDescent="0.2"/>
    <row r="10109" s="217" customFormat="1" x14ac:dyDescent="0.2"/>
    <row r="10110" s="217" customFormat="1" x14ac:dyDescent="0.2"/>
    <row r="10111" s="217" customFormat="1" x14ac:dyDescent="0.2"/>
    <row r="10112" s="217" customFormat="1" x14ac:dyDescent="0.2"/>
    <row r="10113" s="217" customFormat="1" x14ac:dyDescent="0.2"/>
    <row r="10114" s="217" customFormat="1" x14ac:dyDescent="0.2"/>
    <row r="10115" s="217" customFormat="1" x14ac:dyDescent="0.2"/>
    <row r="10116" s="217" customFormat="1" x14ac:dyDescent="0.2"/>
    <row r="10117" s="217" customFormat="1" x14ac:dyDescent="0.2"/>
    <row r="10118" s="217" customFormat="1" x14ac:dyDescent="0.2"/>
    <row r="10119" s="217" customFormat="1" x14ac:dyDescent="0.2"/>
    <row r="10120" s="217" customFormat="1" x14ac:dyDescent="0.2"/>
    <row r="10121" s="217" customFormat="1" x14ac:dyDescent="0.2"/>
    <row r="10122" s="217" customFormat="1" x14ac:dyDescent="0.2"/>
    <row r="10123" s="217" customFormat="1" x14ac:dyDescent="0.2"/>
    <row r="10124" s="217" customFormat="1" x14ac:dyDescent="0.2"/>
    <row r="10125" s="217" customFormat="1" x14ac:dyDescent="0.2"/>
    <row r="10126" s="217" customFormat="1" x14ac:dyDescent="0.2"/>
    <row r="10127" s="217" customFormat="1" x14ac:dyDescent="0.2"/>
    <row r="10128" s="217" customFormat="1" x14ac:dyDescent="0.2"/>
    <row r="10129" s="217" customFormat="1" x14ac:dyDescent="0.2"/>
    <row r="10130" s="217" customFormat="1" x14ac:dyDescent="0.2"/>
    <row r="10131" s="217" customFormat="1" x14ac:dyDescent="0.2"/>
    <row r="10132" s="217" customFormat="1" x14ac:dyDescent="0.2"/>
    <row r="10133" s="217" customFormat="1" x14ac:dyDescent="0.2"/>
    <row r="10134" s="217" customFormat="1" x14ac:dyDescent="0.2"/>
    <row r="10135" s="217" customFormat="1" x14ac:dyDescent="0.2"/>
    <row r="10136" s="217" customFormat="1" x14ac:dyDescent="0.2"/>
    <row r="10137" s="217" customFormat="1" x14ac:dyDescent="0.2"/>
    <row r="10138" s="217" customFormat="1" x14ac:dyDescent="0.2"/>
    <row r="10139" s="217" customFormat="1" x14ac:dyDescent="0.2"/>
    <row r="10140" s="217" customFormat="1" x14ac:dyDescent="0.2"/>
    <row r="10141" s="217" customFormat="1" x14ac:dyDescent="0.2"/>
    <row r="10142" s="217" customFormat="1" x14ac:dyDescent="0.2"/>
    <row r="10143" s="217" customFormat="1" x14ac:dyDescent="0.2"/>
    <row r="10144" s="217" customFormat="1" x14ac:dyDescent="0.2"/>
    <row r="10145" s="217" customFormat="1" x14ac:dyDescent="0.2"/>
    <row r="10146" s="217" customFormat="1" x14ac:dyDescent="0.2"/>
    <row r="10147" s="217" customFormat="1" x14ac:dyDescent="0.2"/>
    <row r="10148" s="217" customFormat="1" x14ac:dyDescent="0.2"/>
    <row r="10149" s="217" customFormat="1" x14ac:dyDescent="0.2"/>
    <row r="10150" s="217" customFormat="1" x14ac:dyDescent="0.2"/>
    <row r="10151" s="217" customFormat="1" x14ac:dyDescent="0.2"/>
    <row r="10152" s="217" customFormat="1" x14ac:dyDescent="0.2"/>
    <row r="10153" s="217" customFormat="1" x14ac:dyDescent="0.2"/>
    <row r="10154" s="217" customFormat="1" x14ac:dyDescent="0.2"/>
    <row r="10155" s="217" customFormat="1" x14ac:dyDescent="0.2"/>
    <row r="10156" s="217" customFormat="1" x14ac:dyDescent="0.2"/>
    <row r="10157" s="217" customFormat="1" x14ac:dyDescent="0.2"/>
    <row r="10158" s="217" customFormat="1" x14ac:dyDescent="0.2"/>
    <row r="10159" s="217" customFormat="1" x14ac:dyDescent="0.2"/>
    <row r="10160" s="217" customFormat="1" x14ac:dyDescent="0.2"/>
    <row r="10161" s="217" customFormat="1" x14ac:dyDescent="0.2"/>
    <row r="10162" s="217" customFormat="1" x14ac:dyDescent="0.2"/>
    <row r="10163" s="217" customFormat="1" x14ac:dyDescent="0.2"/>
    <row r="10164" s="217" customFormat="1" x14ac:dyDescent="0.2"/>
    <row r="10165" s="217" customFormat="1" x14ac:dyDescent="0.2"/>
    <row r="10166" s="217" customFormat="1" x14ac:dyDescent="0.2"/>
    <row r="10167" s="217" customFormat="1" x14ac:dyDescent="0.2"/>
    <row r="10168" s="217" customFormat="1" x14ac:dyDescent="0.2"/>
    <row r="10169" s="217" customFormat="1" x14ac:dyDescent="0.2"/>
    <row r="10170" s="217" customFormat="1" x14ac:dyDescent="0.2"/>
    <row r="10171" s="217" customFormat="1" x14ac:dyDescent="0.2"/>
    <row r="10172" s="217" customFormat="1" x14ac:dyDescent="0.2"/>
    <row r="10173" s="217" customFormat="1" x14ac:dyDescent="0.2"/>
    <row r="10174" s="217" customFormat="1" x14ac:dyDescent="0.2"/>
    <row r="10175" s="217" customFormat="1" x14ac:dyDescent="0.2"/>
    <row r="10176" s="217" customFormat="1" x14ac:dyDescent="0.2"/>
    <row r="10177" s="217" customFormat="1" x14ac:dyDescent="0.2"/>
    <row r="10178" s="217" customFormat="1" x14ac:dyDescent="0.2"/>
    <row r="10179" s="217" customFormat="1" x14ac:dyDescent="0.2"/>
    <row r="10180" s="217" customFormat="1" x14ac:dyDescent="0.2"/>
    <row r="10181" s="217" customFormat="1" x14ac:dyDescent="0.2"/>
    <row r="10182" s="217" customFormat="1" x14ac:dyDescent="0.2"/>
    <row r="10183" s="217" customFormat="1" x14ac:dyDescent="0.2"/>
    <row r="10184" s="217" customFormat="1" x14ac:dyDescent="0.2"/>
    <row r="10185" s="217" customFormat="1" x14ac:dyDescent="0.2"/>
    <row r="10186" s="217" customFormat="1" x14ac:dyDescent="0.2"/>
    <row r="10187" s="217" customFormat="1" x14ac:dyDescent="0.2"/>
    <row r="10188" s="217" customFormat="1" x14ac:dyDescent="0.2"/>
    <row r="10189" s="217" customFormat="1" x14ac:dyDescent="0.2"/>
    <row r="10190" s="217" customFormat="1" x14ac:dyDescent="0.2"/>
    <row r="10191" s="217" customFormat="1" x14ac:dyDescent="0.2"/>
    <row r="10192" s="217" customFormat="1" x14ac:dyDescent="0.2"/>
    <row r="10193" s="217" customFormat="1" x14ac:dyDescent="0.2"/>
    <row r="10194" s="217" customFormat="1" x14ac:dyDescent="0.2"/>
    <row r="10195" s="217" customFormat="1" x14ac:dyDescent="0.2"/>
    <row r="10196" s="217" customFormat="1" x14ac:dyDescent="0.2"/>
    <row r="10197" s="217" customFormat="1" x14ac:dyDescent="0.2"/>
    <row r="10198" s="217" customFormat="1" x14ac:dyDescent="0.2"/>
    <row r="10199" s="217" customFormat="1" x14ac:dyDescent="0.2"/>
    <row r="10200" s="217" customFormat="1" x14ac:dyDescent="0.2"/>
    <row r="10201" s="217" customFormat="1" x14ac:dyDescent="0.2"/>
    <row r="10202" s="217" customFormat="1" x14ac:dyDescent="0.2"/>
    <row r="10203" s="217" customFormat="1" x14ac:dyDescent="0.2"/>
    <row r="10204" s="217" customFormat="1" x14ac:dyDescent="0.2"/>
    <row r="10205" s="217" customFormat="1" x14ac:dyDescent="0.2"/>
    <row r="10206" s="217" customFormat="1" x14ac:dyDescent="0.2"/>
    <row r="10207" s="217" customFormat="1" x14ac:dyDescent="0.2"/>
    <row r="10208" s="217" customFormat="1" x14ac:dyDescent="0.2"/>
    <row r="10209" s="217" customFormat="1" x14ac:dyDescent="0.2"/>
    <row r="10210" s="217" customFormat="1" x14ac:dyDescent="0.2"/>
    <row r="10211" s="217" customFormat="1" x14ac:dyDescent="0.2"/>
    <row r="10212" s="217" customFormat="1" x14ac:dyDescent="0.2"/>
    <row r="10213" s="217" customFormat="1" x14ac:dyDescent="0.2"/>
    <row r="10214" s="217" customFormat="1" x14ac:dyDescent="0.2"/>
    <row r="10215" s="217" customFormat="1" x14ac:dyDescent="0.2"/>
    <row r="10216" s="217" customFormat="1" x14ac:dyDescent="0.2"/>
    <row r="10217" s="217" customFormat="1" x14ac:dyDescent="0.2"/>
    <row r="10218" s="217" customFormat="1" x14ac:dyDescent="0.2"/>
    <row r="10219" s="217" customFormat="1" x14ac:dyDescent="0.2"/>
    <row r="10220" s="217" customFormat="1" x14ac:dyDescent="0.2"/>
    <row r="10221" s="217" customFormat="1" x14ac:dyDescent="0.2"/>
    <row r="10222" s="217" customFormat="1" x14ac:dyDescent="0.2"/>
    <row r="10223" s="217" customFormat="1" x14ac:dyDescent="0.2"/>
    <row r="10224" s="217" customFormat="1" x14ac:dyDescent="0.2"/>
    <row r="10225" s="217" customFormat="1" x14ac:dyDescent="0.2"/>
    <row r="10226" s="217" customFormat="1" x14ac:dyDescent="0.2"/>
    <row r="10227" s="217" customFormat="1" x14ac:dyDescent="0.2"/>
    <row r="10228" s="217" customFormat="1" x14ac:dyDescent="0.2"/>
    <row r="10229" s="217" customFormat="1" x14ac:dyDescent="0.2"/>
    <row r="10230" s="217" customFormat="1" x14ac:dyDescent="0.2"/>
    <row r="10231" s="217" customFormat="1" x14ac:dyDescent="0.2"/>
    <row r="10232" s="217" customFormat="1" x14ac:dyDescent="0.2"/>
    <row r="10233" s="217" customFormat="1" x14ac:dyDescent="0.2"/>
    <row r="10234" s="217" customFormat="1" x14ac:dyDescent="0.2"/>
    <row r="10235" s="217" customFormat="1" x14ac:dyDescent="0.2"/>
    <row r="10236" s="217" customFormat="1" x14ac:dyDescent="0.2"/>
    <row r="10237" s="217" customFormat="1" x14ac:dyDescent="0.2"/>
    <row r="10238" s="217" customFormat="1" x14ac:dyDescent="0.2"/>
    <row r="10239" s="217" customFormat="1" x14ac:dyDescent="0.2"/>
    <row r="10240" s="217" customFormat="1" x14ac:dyDescent="0.2"/>
    <row r="10241" s="217" customFormat="1" x14ac:dyDescent="0.2"/>
    <row r="10242" s="217" customFormat="1" x14ac:dyDescent="0.2"/>
    <row r="10243" s="217" customFormat="1" x14ac:dyDescent="0.2"/>
    <row r="10244" s="217" customFormat="1" x14ac:dyDescent="0.2"/>
    <row r="10245" s="217" customFormat="1" x14ac:dyDescent="0.2"/>
    <row r="10246" s="217" customFormat="1" x14ac:dyDescent="0.2"/>
    <row r="10247" s="217" customFormat="1" x14ac:dyDescent="0.2"/>
    <row r="10248" s="217" customFormat="1" x14ac:dyDescent="0.2"/>
    <row r="10249" s="217" customFormat="1" x14ac:dyDescent="0.2"/>
    <row r="10250" s="217" customFormat="1" x14ac:dyDescent="0.2"/>
    <row r="10251" s="217" customFormat="1" x14ac:dyDescent="0.2"/>
    <row r="10252" s="217" customFormat="1" x14ac:dyDescent="0.2"/>
    <row r="10253" s="217" customFormat="1" x14ac:dyDescent="0.2"/>
    <row r="10254" s="217" customFormat="1" x14ac:dyDescent="0.2"/>
    <row r="10255" s="217" customFormat="1" x14ac:dyDescent="0.2"/>
    <row r="10256" s="217" customFormat="1" x14ac:dyDescent="0.2"/>
    <row r="10257" s="217" customFormat="1" x14ac:dyDescent="0.2"/>
    <row r="10258" s="217" customFormat="1" x14ac:dyDescent="0.2"/>
    <row r="10259" s="217" customFormat="1" x14ac:dyDescent="0.2"/>
    <row r="10260" s="217" customFormat="1" x14ac:dyDescent="0.2"/>
    <row r="10261" s="217" customFormat="1" x14ac:dyDescent="0.2"/>
    <row r="10262" s="217" customFormat="1" x14ac:dyDescent="0.2"/>
    <row r="10263" s="217" customFormat="1" x14ac:dyDescent="0.2"/>
    <row r="10264" s="217" customFormat="1" x14ac:dyDescent="0.2"/>
    <row r="10265" s="217" customFormat="1" x14ac:dyDescent="0.2"/>
    <row r="10266" s="217" customFormat="1" x14ac:dyDescent="0.2"/>
    <row r="10267" s="217" customFormat="1" x14ac:dyDescent="0.2"/>
    <row r="10268" s="217" customFormat="1" x14ac:dyDescent="0.2"/>
    <row r="10269" s="217" customFormat="1" x14ac:dyDescent="0.2"/>
    <row r="10270" s="217" customFormat="1" x14ac:dyDescent="0.2"/>
    <row r="10271" s="217" customFormat="1" x14ac:dyDescent="0.2"/>
    <row r="10272" s="217" customFormat="1" x14ac:dyDescent="0.2"/>
    <row r="10273" s="217" customFormat="1" x14ac:dyDescent="0.2"/>
    <row r="10274" s="217" customFormat="1" x14ac:dyDescent="0.2"/>
    <row r="10275" s="217" customFormat="1" x14ac:dyDescent="0.2"/>
    <row r="10276" s="217" customFormat="1" x14ac:dyDescent="0.2"/>
    <row r="10277" s="217" customFormat="1" x14ac:dyDescent="0.2"/>
    <row r="10278" s="217" customFormat="1" x14ac:dyDescent="0.2"/>
    <row r="10279" s="217" customFormat="1" x14ac:dyDescent="0.2"/>
    <row r="10280" s="217" customFormat="1" x14ac:dyDescent="0.2"/>
    <row r="10281" s="217" customFormat="1" x14ac:dyDescent="0.2"/>
    <row r="10282" s="217" customFormat="1" x14ac:dyDescent="0.2"/>
    <row r="10283" s="217" customFormat="1" x14ac:dyDescent="0.2"/>
    <row r="10284" s="217" customFormat="1" x14ac:dyDescent="0.2"/>
    <row r="10285" s="217" customFormat="1" x14ac:dyDescent="0.2"/>
    <row r="10286" s="217" customFormat="1" x14ac:dyDescent="0.2"/>
    <row r="10287" s="217" customFormat="1" x14ac:dyDescent="0.2"/>
    <row r="10288" s="217" customFormat="1" x14ac:dyDescent="0.2"/>
    <row r="10289" s="217" customFormat="1" x14ac:dyDescent="0.2"/>
    <row r="10290" s="217" customFormat="1" x14ac:dyDescent="0.2"/>
    <row r="10291" s="217" customFormat="1" x14ac:dyDescent="0.2"/>
    <row r="10292" s="217" customFormat="1" x14ac:dyDescent="0.2"/>
    <row r="10293" s="217" customFormat="1" x14ac:dyDescent="0.2"/>
    <row r="10294" s="217" customFormat="1" x14ac:dyDescent="0.2"/>
    <row r="10295" s="217" customFormat="1" x14ac:dyDescent="0.2"/>
    <row r="10296" s="217" customFormat="1" x14ac:dyDescent="0.2"/>
    <row r="10297" s="217" customFormat="1" x14ac:dyDescent="0.2"/>
    <row r="10298" s="217" customFormat="1" x14ac:dyDescent="0.2"/>
    <row r="10299" s="217" customFormat="1" x14ac:dyDescent="0.2"/>
    <row r="10300" s="217" customFormat="1" x14ac:dyDescent="0.2"/>
    <row r="10301" s="217" customFormat="1" x14ac:dyDescent="0.2"/>
    <row r="10302" s="217" customFormat="1" x14ac:dyDescent="0.2"/>
    <row r="10303" s="217" customFormat="1" x14ac:dyDescent="0.2"/>
    <row r="10304" s="217" customFormat="1" x14ac:dyDescent="0.2"/>
    <row r="10305" s="217" customFormat="1" x14ac:dyDescent="0.2"/>
    <row r="10306" s="217" customFormat="1" x14ac:dyDescent="0.2"/>
    <row r="10307" s="217" customFormat="1" x14ac:dyDescent="0.2"/>
    <row r="10308" s="217" customFormat="1" x14ac:dyDescent="0.2"/>
    <row r="10309" s="217" customFormat="1" x14ac:dyDescent="0.2"/>
    <row r="10310" s="217" customFormat="1" x14ac:dyDescent="0.2"/>
    <row r="10311" s="217" customFormat="1" x14ac:dyDescent="0.2"/>
    <row r="10312" s="217" customFormat="1" x14ac:dyDescent="0.2"/>
    <row r="10313" s="217" customFormat="1" x14ac:dyDescent="0.2"/>
    <row r="10314" s="217" customFormat="1" x14ac:dyDescent="0.2"/>
    <row r="10315" s="217" customFormat="1" x14ac:dyDescent="0.2"/>
    <row r="10316" s="217" customFormat="1" x14ac:dyDescent="0.2"/>
    <row r="10317" s="217" customFormat="1" x14ac:dyDescent="0.2"/>
    <row r="10318" s="217" customFormat="1" x14ac:dyDescent="0.2"/>
    <row r="10319" s="217" customFormat="1" x14ac:dyDescent="0.2"/>
    <row r="10320" s="217" customFormat="1" x14ac:dyDescent="0.2"/>
    <row r="10321" s="217" customFormat="1" x14ac:dyDescent="0.2"/>
    <row r="10322" s="217" customFormat="1" x14ac:dyDescent="0.2"/>
    <row r="10323" s="217" customFormat="1" x14ac:dyDescent="0.2"/>
    <row r="10324" s="217" customFormat="1" x14ac:dyDescent="0.2"/>
    <row r="10325" s="217" customFormat="1" x14ac:dyDescent="0.2"/>
    <row r="10326" s="217" customFormat="1" x14ac:dyDescent="0.2"/>
    <row r="10327" s="217" customFormat="1" x14ac:dyDescent="0.2"/>
    <row r="10328" s="217" customFormat="1" x14ac:dyDescent="0.2"/>
    <row r="10329" s="217" customFormat="1" x14ac:dyDescent="0.2"/>
    <row r="10330" s="217" customFormat="1" x14ac:dyDescent="0.2"/>
    <row r="10331" s="217" customFormat="1" x14ac:dyDescent="0.2"/>
    <row r="10332" s="217" customFormat="1" x14ac:dyDescent="0.2"/>
    <row r="10333" s="217" customFormat="1" x14ac:dyDescent="0.2"/>
    <row r="10334" s="217" customFormat="1" x14ac:dyDescent="0.2"/>
    <row r="10335" s="217" customFormat="1" x14ac:dyDescent="0.2"/>
    <row r="10336" s="217" customFormat="1" x14ac:dyDescent="0.2"/>
    <row r="10337" s="217" customFormat="1" x14ac:dyDescent="0.2"/>
    <row r="10338" s="217" customFormat="1" x14ac:dyDescent="0.2"/>
    <row r="10339" s="217" customFormat="1" x14ac:dyDescent="0.2"/>
    <row r="10340" s="217" customFormat="1" x14ac:dyDescent="0.2"/>
    <row r="10341" s="217" customFormat="1" x14ac:dyDescent="0.2"/>
    <row r="10342" s="217" customFormat="1" x14ac:dyDescent="0.2"/>
    <row r="10343" s="217" customFormat="1" x14ac:dyDescent="0.2"/>
    <row r="10344" s="217" customFormat="1" x14ac:dyDescent="0.2"/>
    <row r="10345" s="217" customFormat="1" x14ac:dyDescent="0.2"/>
    <row r="10346" s="217" customFormat="1" x14ac:dyDescent="0.2"/>
    <row r="10347" s="217" customFormat="1" x14ac:dyDescent="0.2"/>
    <row r="10348" s="217" customFormat="1" x14ac:dyDescent="0.2"/>
    <row r="10349" s="217" customFormat="1" x14ac:dyDescent="0.2"/>
    <row r="10350" s="217" customFormat="1" x14ac:dyDescent="0.2"/>
    <row r="10351" s="217" customFormat="1" x14ac:dyDescent="0.2"/>
    <row r="10352" s="217" customFormat="1" x14ac:dyDescent="0.2"/>
    <row r="10353" s="217" customFormat="1" x14ac:dyDescent="0.2"/>
    <row r="10354" s="217" customFormat="1" x14ac:dyDescent="0.2"/>
    <row r="10355" s="217" customFormat="1" x14ac:dyDescent="0.2"/>
    <row r="10356" s="217" customFormat="1" x14ac:dyDescent="0.2"/>
    <row r="10357" s="217" customFormat="1" x14ac:dyDescent="0.2"/>
    <row r="10358" s="217" customFormat="1" x14ac:dyDescent="0.2"/>
    <row r="10359" s="217" customFormat="1" x14ac:dyDescent="0.2"/>
    <row r="10360" s="217" customFormat="1" x14ac:dyDescent="0.2"/>
    <row r="10361" s="217" customFormat="1" x14ac:dyDescent="0.2"/>
    <row r="10362" s="217" customFormat="1" x14ac:dyDescent="0.2"/>
    <row r="10363" s="217" customFormat="1" x14ac:dyDescent="0.2"/>
    <row r="10364" s="217" customFormat="1" x14ac:dyDescent="0.2"/>
    <row r="10365" s="217" customFormat="1" x14ac:dyDescent="0.2"/>
    <row r="10366" s="217" customFormat="1" x14ac:dyDescent="0.2"/>
    <row r="10367" s="217" customFormat="1" x14ac:dyDescent="0.2"/>
    <row r="10368" s="217" customFormat="1" x14ac:dyDescent="0.2"/>
    <row r="10369" s="217" customFormat="1" x14ac:dyDescent="0.2"/>
    <row r="10370" s="217" customFormat="1" x14ac:dyDescent="0.2"/>
    <row r="10371" s="217" customFormat="1" x14ac:dyDescent="0.2"/>
    <row r="10372" s="217" customFormat="1" x14ac:dyDescent="0.2"/>
    <row r="10373" s="217" customFormat="1" x14ac:dyDescent="0.2"/>
    <row r="10374" s="217" customFormat="1" x14ac:dyDescent="0.2"/>
    <row r="10375" s="217" customFormat="1" x14ac:dyDescent="0.2"/>
    <row r="10376" s="217" customFormat="1" x14ac:dyDescent="0.2"/>
    <row r="10377" s="217" customFormat="1" x14ac:dyDescent="0.2"/>
    <row r="10378" s="217" customFormat="1" x14ac:dyDescent="0.2"/>
    <row r="10379" s="217" customFormat="1" x14ac:dyDescent="0.2"/>
    <row r="10380" s="217" customFormat="1" x14ac:dyDescent="0.2"/>
    <row r="10381" s="217" customFormat="1" x14ac:dyDescent="0.2"/>
    <row r="10382" s="217" customFormat="1" x14ac:dyDescent="0.2"/>
    <row r="10383" s="217" customFormat="1" x14ac:dyDescent="0.2"/>
    <row r="10384" s="217" customFormat="1" x14ac:dyDescent="0.2"/>
    <row r="10385" s="217" customFormat="1" x14ac:dyDescent="0.2"/>
    <row r="10386" s="217" customFormat="1" x14ac:dyDescent="0.2"/>
    <row r="10387" s="217" customFormat="1" x14ac:dyDescent="0.2"/>
    <row r="10388" s="217" customFormat="1" x14ac:dyDescent="0.2"/>
    <row r="10389" s="217" customFormat="1" x14ac:dyDescent="0.2"/>
    <row r="10390" s="217" customFormat="1" x14ac:dyDescent="0.2"/>
    <row r="10391" s="217" customFormat="1" x14ac:dyDescent="0.2"/>
    <row r="10392" s="217" customFormat="1" x14ac:dyDescent="0.2"/>
    <row r="10393" s="217" customFormat="1" x14ac:dyDescent="0.2"/>
    <row r="10394" s="217" customFormat="1" x14ac:dyDescent="0.2"/>
    <row r="10395" s="217" customFormat="1" x14ac:dyDescent="0.2"/>
    <row r="10396" s="217" customFormat="1" x14ac:dyDescent="0.2"/>
    <row r="10397" s="217" customFormat="1" x14ac:dyDescent="0.2"/>
    <row r="10398" s="217" customFormat="1" x14ac:dyDescent="0.2"/>
    <row r="10399" s="217" customFormat="1" x14ac:dyDescent="0.2"/>
    <row r="10400" s="217" customFormat="1" x14ac:dyDescent="0.2"/>
    <row r="10401" s="217" customFormat="1" x14ac:dyDescent="0.2"/>
    <row r="10402" s="217" customFormat="1" x14ac:dyDescent="0.2"/>
    <row r="10403" s="217" customFormat="1" x14ac:dyDescent="0.2"/>
    <row r="10404" s="217" customFormat="1" x14ac:dyDescent="0.2"/>
    <row r="10405" s="217" customFormat="1" x14ac:dyDescent="0.2"/>
    <row r="10406" s="217" customFormat="1" x14ac:dyDescent="0.2"/>
    <row r="10407" s="217" customFormat="1" x14ac:dyDescent="0.2"/>
    <row r="10408" s="217" customFormat="1" x14ac:dyDescent="0.2"/>
    <row r="10409" s="217" customFormat="1" x14ac:dyDescent="0.2"/>
    <row r="10410" s="217" customFormat="1" x14ac:dyDescent="0.2"/>
    <row r="10411" s="217" customFormat="1" x14ac:dyDescent="0.2"/>
    <row r="10412" s="217" customFormat="1" x14ac:dyDescent="0.2"/>
    <row r="10413" s="217" customFormat="1" x14ac:dyDescent="0.2"/>
    <row r="10414" s="217" customFormat="1" x14ac:dyDescent="0.2"/>
    <row r="10415" s="217" customFormat="1" x14ac:dyDescent="0.2"/>
    <row r="10416" s="217" customFormat="1" x14ac:dyDescent="0.2"/>
    <row r="10417" s="217" customFormat="1" x14ac:dyDescent="0.2"/>
    <row r="10418" s="217" customFormat="1" x14ac:dyDescent="0.2"/>
    <row r="10419" s="217" customFormat="1" x14ac:dyDescent="0.2"/>
    <row r="10420" s="217" customFormat="1" x14ac:dyDescent="0.2"/>
    <row r="10421" s="217" customFormat="1" x14ac:dyDescent="0.2"/>
    <row r="10422" s="217" customFormat="1" x14ac:dyDescent="0.2"/>
    <row r="10423" s="217" customFormat="1" x14ac:dyDescent="0.2"/>
    <row r="10424" s="217" customFormat="1" x14ac:dyDescent="0.2"/>
    <row r="10425" s="217" customFormat="1" x14ac:dyDescent="0.2"/>
    <row r="10426" s="217" customFormat="1" x14ac:dyDescent="0.2"/>
    <row r="10427" s="217" customFormat="1" x14ac:dyDescent="0.2"/>
    <row r="10428" s="217" customFormat="1" x14ac:dyDescent="0.2"/>
    <row r="10429" s="217" customFormat="1" x14ac:dyDescent="0.2"/>
    <row r="10430" s="217" customFormat="1" x14ac:dyDescent="0.2"/>
    <row r="10431" s="217" customFormat="1" x14ac:dyDescent="0.2"/>
    <row r="10432" s="217" customFormat="1" x14ac:dyDescent="0.2"/>
    <row r="10433" s="217" customFormat="1" x14ac:dyDescent="0.2"/>
    <row r="10434" s="217" customFormat="1" x14ac:dyDescent="0.2"/>
    <row r="10435" s="217" customFormat="1" x14ac:dyDescent="0.2"/>
    <row r="10436" s="217" customFormat="1" x14ac:dyDescent="0.2"/>
    <row r="10437" s="217" customFormat="1" x14ac:dyDescent="0.2"/>
    <row r="10438" s="217" customFormat="1" x14ac:dyDescent="0.2"/>
    <row r="10439" s="217" customFormat="1" x14ac:dyDescent="0.2"/>
    <row r="10440" s="217" customFormat="1" x14ac:dyDescent="0.2"/>
    <row r="10441" s="217" customFormat="1" x14ac:dyDescent="0.2"/>
    <row r="10442" s="217" customFormat="1" x14ac:dyDescent="0.2"/>
    <row r="10443" s="217" customFormat="1" x14ac:dyDescent="0.2"/>
    <row r="10444" s="217" customFormat="1" x14ac:dyDescent="0.2"/>
    <row r="10445" s="217" customFormat="1" x14ac:dyDescent="0.2"/>
    <row r="10446" s="217" customFormat="1" x14ac:dyDescent="0.2"/>
    <row r="10447" s="217" customFormat="1" x14ac:dyDescent="0.2"/>
    <row r="10448" s="217" customFormat="1" x14ac:dyDescent="0.2"/>
    <row r="10449" s="217" customFormat="1" x14ac:dyDescent="0.2"/>
    <row r="10450" s="217" customFormat="1" x14ac:dyDescent="0.2"/>
    <row r="10451" s="217" customFormat="1" x14ac:dyDescent="0.2"/>
    <row r="10452" s="217" customFormat="1" x14ac:dyDescent="0.2"/>
    <row r="10453" s="217" customFormat="1" x14ac:dyDescent="0.2"/>
    <row r="10454" s="217" customFormat="1" x14ac:dyDescent="0.2"/>
    <row r="10455" s="217" customFormat="1" x14ac:dyDescent="0.2"/>
    <row r="10456" s="217" customFormat="1" x14ac:dyDescent="0.2"/>
    <row r="10457" s="217" customFormat="1" x14ac:dyDescent="0.2"/>
    <row r="10458" s="217" customFormat="1" x14ac:dyDescent="0.2"/>
    <row r="10459" s="217" customFormat="1" x14ac:dyDescent="0.2"/>
    <row r="10460" s="217" customFormat="1" x14ac:dyDescent="0.2"/>
    <row r="10461" s="217" customFormat="1" x14ac:dyDescent="0.2"/>
    <row r="10462" s="217" customFormat="1" x14ac:dyDescent="0.2"/>
    <row r="10463" s="217" customFormat="1" x14ac:dyDescent="0.2"/>
    <row r="10464" s="217" customFormat="1" x14ac:dyDescent="0.2"/>
    <row r="10465" s="217" customFormat="1" x14ac:dyDescent="0.2"/>
    <row r="10466" s="217" customFormat="1" x14ac:dyDescent="0.2"/>
    <row r="10467" s="217" customFormat="1" x14ac:dyDescent="0.2"/>
    <row r="10468" s="217" customFormat="1" x14ac:dyDescent="0.2"/>
    <row r="10469" s="217" customFormat="1" x14ac:dyDescent="0.2"/>
    <row r="10470" s="217" customFormat="1" x14ac:dyDescent="0.2"/>
    <row r="10471" s="217" customFormat="1" x14ac:dyDescent="0.2"/>
    <row r="10472" s="217" customFormat="1" x14ac:dyDescent="0.2"/>
    <row r="10473" s="217" customFormat="1" x14ac:dyDescent="0.2"/>
    <row r="10474" s="217" customFormat="1" x14ac:dyDescent="0.2"/>
    <row r="10475" s="217" customFormat="1" x14ac:dyDescent="0.2"/>
    <row r="10476" s="217" customFormat="1" x14ac:dyDescent="0.2"/>
    <row r="10477" s="217" customFormat="1" x14ac:dyDescent="0.2"/>
    <row r="10478" s="217" customFormat="1" x14ac:dyDescent="0.2"/>
    <row r="10479" s="217" customFormat="1" x14ac:dyDescent="0.2"/>
    <row r="10480" s="217" customFormat="1" x14ac:dyDescent="0.2"/>
    <row r="10481" s="217" customFormat="1" x14ac:dyDescent="0.2"/>
    <row r="10482" s="217" customFormat="1" x14ac:dyDescent="0.2"/>
    <row r="10483" s="217" customFormat="1" x14ac:dyDescent="0.2"/>
    <row r="10484" s="217" customFormat="1" x14ac:dyDescent="0.2"/>
    <row r="10485" s="217" customFormat="1" x14ac:dyDescent="0.2"/>
    <row r="10486" s="217" customFormat="1" x14ac:dyDescent="0.2"/>
    <row r="10487" s="217" customFormat="1" x14ac:dyDescent="0.2"/>
    <row r="10488" s="217" customFormat="1" x14ac:dyDescent="0.2"/>
    <row r="10489" s="217" customFormat="1" x14ac:dyDescent="0.2"/>
    <row r="10490" s="217" customFormat="1" x14ac:dyDescent="0.2"/>
    <row r="10491" s="217" customFormat="1" x14ac:dyDescent="0.2"/>
    <row r="10492" s="217" customFormat="1" x14ac:dyDescent="0.2"/>
    <row r="10493" s="217" customFormat="1" x14ac:dyDescent="0.2"/>
    <row r="10494" s="217" customFormat="1" x14ac:dyDescent="0.2"/>
    <row r="10495" s="217" customFormat="1" x14ac:dyDescent="0.2"/>
    <row r="10496" s="217" customFormat="1" x14ac:dyDescent="0.2"/>
    <row r="10497" s="217" customFormat="1" x14ac:dyDescent="0.2"/>
    <row r="10498" s="217" customFormat="1" x14ac:dyDescent="0.2"/>
    <row r="10499" s="217" customFormat="1" x14ac:dyDescent="0.2"/>
    <row r="10500" s="217" customFormat="1" x14ac:dyDescent="0.2"/>
    <row r="10501" s="217" customFormat="1" x14ac:dyDescent="0.2"/>
    <row r="10502" s="217" customFormat="1" x14ac:dyDescent="0.2"/>
    <row r="10503" s="217" customFormat="1" x14ac:dyDescent="0.2"/>
    <row r="10504" s="217" customFormat="1" x14ac:dyDescent="0.2"/>
    <row r="10505" s="217" customFormat="1" x14ac:dyDescent="0.2"/>
    <row r="10506" s="217" customFormat="1" x14ac:dyDescent="0.2"/>
    <row r="10507" s="217" customFormat="1" x14ac:dyDescent="0.2"/>
    <row r="10508" s="217" customFormat="1" x14ac:dyDescent="0.2"/>
    <row r="10509" s="217" customFormat="1" x14ac:dyDescent="0.2"/>
    <row r="10510" s="217" customFormat="1" x14ac:dyDescent="0.2"/>
    <row r="10511" s="217" customFormat="1" x14ac:dyDescent="0.2"/>
    <row r="10512" s="217" customFormat="1" x14ac:dyDescent="0.2"/>
    <row r="10513" s="217" customFormat="1" x14ac:dyDescent="0.2"/>
    <row r="10514" s="217" customFormat="1" x14ac:dyDescent="0.2"/>
    <row r="10515" s="217" customFormat="1" x14ac:dyDescent="0.2"/>
    <row r="10516" s="217" customFormat="1" x14ac:dyDescent="0.2"/>
    <row r="10517" s="217" customFormat="1" x14ac:dyDescent="0.2"/>
    <row r="10518" s="217" customFormat="1" x14ac:dyDescent="0.2"/>
    <row r="10519" s="217" customFormat="1" x14ac:dyDescent="0.2"/>
    <row r="10520" s="217" customFormat="1" x14ac:dyDescent="0.2"/>
    <row r="10521" s="217" customFormat="1" x14ac:dyDescent="0.2"/>
    <row r="10522" s="217" customFormat="1" x14ac:dyDescent="0.2"/>
    <row r="10523" s="217" customFormat="1" x14ac:dyDescent="0.2"/>
    <row r="10524" s="217" customFormat="1" x14ac:dyDescent="0.2"/>
    <row r="10525" s="217" customFormat="1" x14ac:dyDescent="0.2"/>
    <row r="10526" s="217" customFormat="1" x14ac:dyDescent="0.2"/>
    <row r="10527" s="217" customFormat="1" x14ac:dyDescent="0.2"/>
    <row r="10528" s="217" customFormat="1" x14ac:dyDescent="0.2"/>
    <row r="10529" s="217" customFormat="1" x14ac:dyDescent="0.2"/>
    <row r="10530" s="217" customFormat="1" x14ac:dyDescent="0.2"/>
    <row r="10531" s="217" customFormat="1" x14ac:dyDescent="0.2"/>
    <row r="10532" s="217" customFormat="1" x14ac:dyDescent="0.2"/>
    <row r="10533" s="217" customFormat="1" x14ac:dyDescent="0.2"/>
    <row r="10534" s="217" customFormat="1" x14ac:dyDescent="0.2"/>
    <row r="10535" s="217" customFormat="1" x14ac:dyDescent="0.2"/>
    <row r="10536" s="217" customFormat="1" x14ac:dyDescent="0.2"/>
    <row r="10537" s="217" customFormat="1" x14ac:dyDescent="0.2"/>
    <row r="10538" s="217" customFormat="1" x14ac:dyDescent="0.2"/>
    <row r="10539" s="217" customFormat="1" x14ac:dyDescent="0.2"/>
    <row r="10540" s="217" customFormat="1" x14ac:dyDescent="0.2"/>
    <row r="10541" s="217" customFormat="1" x14ac:dyDescent="0.2"/>
    <row r="10542" s="217" customFormat="1" x14ac:dyDescent="0.2"/>
    <row r="10543" s="217" customFormat="1" x14ac:dyDescent="0.2"/>
    <row r="10544" s="217" customFormat="1" x14ac:dyDescent="0.2"/>
    <row r="10545" s="217" customFormat="1" x14ac:dyDescent="0.2"/>
    <row r="10546" s="217" customFormat="1" x14ac:dyDescent="0.2"/>
    <row r="10547" s="217" customFormat="1" x14ac:dyDescent="0.2"/>
    <row r="10548" s="217" customFormat="1" x14ac:dyDescent="0.2"/>
    <row r="10549" s="217" customFormat="1" x14ac:dyDescent="0.2"/>
    <row r="10550" s="217" customFormat="1" x14ac:dyDescent="0.2"/>
    <row r="10551" s="217" customFormat="1" x14ac:dyDescent="0.2"/>
    <row r="10552" s="217" customFormat="1" x14ac:dyDescent="0.2"/>
    <row r="10553" s="217" customFormat="1" x14ac:dyDescent="0.2"/>
    <row r="10554" s="217" customFormat="1" x14ac:dyDescent="0.2"/>
    <row r="10555" s="217" customFormat="1" x14ac:dyDescent="0.2"/>
    <row r="10556" s="217" customFormat="1" x14ac:dyDescent="0.2"/>
    <row r="10557" s="217" customFormat="1" x14ac:dyDescent="0.2"/>
    <row r="10558" s="217" customFormat="1" x14ac:dyDescent="0.2"/>
    <row r="10559" s="217" customFormat="1" x14ac:dyDescent="0.2"/>
    <row r="10560" s="217" customFormat="1" x14ac:dyDescent="0.2"/>
    <row r="10561" s="217" customFormat="1" x14ac:dyDescent="0.2"/>
    <row r="10562" s="217" customFormat="1" x14ac:dyDescent="0.2"/>
    <row r="10563" s="217" customFormat="1" x14ac:dyDescent="0.2"/>
    <row r="10564" s="217" customFormat="1" x14ac:dyDescent="0.2"/>
    <row r="10565" s="217" customFormat="1" x14ac:dyDescent="0.2"/>
    <row r="10566" s="217" customFormat="1" x14ac:dyDescent="0.2"/>
    <row r="10567" s="217" customFormat="1" x14ac:dyDescent="0.2"/>
    <row r="10568" s="217" customFormat="1" x14ac:dyDescent="0.2"/>
    <row r="10569" s="217" customFormat="1" x14ac:dyDescent="0.2"/>
    <row r="10570" s="217" customFormat="1" x14ac:dyDescent="0.2"/>
    <row r="10571" s="217" customFormat="1" x14ac:dyDescent="0.2"/>
    <row r="10572" s="217" customFormat="1" x14ac:dyDescent="0.2"/>
    <row r="10573" s="217" customFormat="1" x14ac:dyDescent="0.2"/>
    <row r="10574" s="217" customFormat="1" x14ac:dyDescent="0.2"/>
    <row r="10575" s="217" customFormat="1" x14ac:dyDescent="0.2"/>
    <row r="10576" s="217" customFormat="1" x14ac:dyDescent="0.2"/>
    <row r="10577" s="217" customFormat="1" x14ac:dyDescent="0.2"/>
    <row r="10578" s="217" customFormat="1" x14ac:dyDescent="0.2"/>
    <row r="10579" s="217" customFormat="1" x14ac:dyDescent="0.2"/>
    <row r="10580" s="217" customFormat="1" x14ac:dyDescent="0.2"/>
    <row r="10581" s="217" customFormat="1" x14ac:dyDescent="0.2"/>
    <row r="10582" s="217" customFormat="1" x14ac:dyDescent="0.2"/>
    <row r="10583" s="217" customFormat="1" x14ac:dyDescent="0.2"/>
    <row r="10584" s="217" customFormat="1" x14ac:dyDescent="0.2"/>
    <row r="10585" s="217" customFormat="1" x14ac:dyDescent="0.2"/>
    <row r="10586" s="217" customFormat="1" x14ac:dyDescent="0.2"/>
    <row r="10587" s="217" customFormat="1" x14ac:dyDescent="0.2"/>
    <row r="10588" s="217" customFormat="1" x14ac:dyDescent="0.2"/>
    <row r="10589" s="217" customFormat="1" x14ac:dyDescent="0.2"/>
    <row r="10590" s="217" customFormat="1" x14ac:dyDescent="0.2"/>
    <row r="10591" s="217" customFormat="1" x14ac:dyDescent="0.2"/>
    <row r="10592" s="217" customFormat="1" x14ac:dyDescent="0.2"/>
    <row r="10593" s="217" customFormat="1" x14ac:dyDescent="0.2"/>
    <row r="10594" s="217" customFormat="1" x14ac:dyDescent="0.2"/>
    <row r="10595" s="217" customFormat="1" x14ac:dyDescent="0.2"/>
    <row r="10596" s="217" customFormat="1" x14ac:dyDescent="0.2"/>
    <row r="10597" s="217" customFormat="1" x14ac:dyDescent="0.2"/>
    <row r="10598" s="217" customFormat="1" x14ac:dyDescent="0.2"/>
    <row r="10599" s="217" customFormat="1" x14ac:dyDescent="0.2"/>
    <row r="10600" s="217" customFormat="1" x14ac:dyDescent="0.2"/>
    <row r="10601" s="217" customFormat="1" x14ac:dyDescent="0.2"/>
    <row r="10602" s="217" customFormat="1" x14ac:dyDescent="0.2"/>
    <row r="10603" s="217" customFormat="1" x14ac:dyDescent="0.2"/>
    <row r="10604" s="217" customFormat="1" x14ac:dyDescent="0.2"/>
    <row r="10605" s="217" customFormat="1" x14ac:dyDescent="0.2"/>
    <row r="10606" s="217" customFormat="1" x14ac:dyDescent="0.2"/>
    <row r="10607" s="217" customFormat="1" x14ac:dyDescent="0.2"/>
    <row r="10608" s="217" customFormat="1" x14ac:dyDescent="0.2"/>
    <row r="10609" s="217" customFormat="1" x14ac:dyDescent="0.2"/>
    <row r="10610" s="217" customFormat="1" x14ac:dyDescent="0.2"/>
    <row r="10611" s="217" customFormat="1" x14ac:dyDescent="0.2"/>
    <row r="10612" s="217" customFormat="1" x14ac:dyDescent="0.2"/>
    <row r="10613" s="217" customFormat="1" x14ac:dyDescent="0.2"/>
    <row r="10614" s="217" customFormat="1" x14ac:dyDescent="0.2"/>
    <row r="10615" s="217" customFormat="1" x14ac:dyDescent="0.2"/>
    <row r="10616" s="217" customFormat="1" x14ac:dyDescent="0.2"/>
    <row r="10617" s="217" customFormat="1" x14ac:dyDescent="0.2"/>
    <row r="10618" s="217" customFormat="1" x14ac:dyDescent="0.2"/>
    <row r="10619" s="217" customFormat="1" x14ac:dyDescent="0.2"/>
    <row r="10620" s="217" customFormat="1" x14ac:dyDescent="0.2"/>
    <row r="10621" s="217" customFormat="1" x14ac:dyDescent="0.2"/>
    <row r="10622" s="217" customFormat="1" x14ac:dyDescent="0.2"/>
    <row r="10623" s="217" customFormat="1" x14ac:dyDescent="0.2"/>
    <row r="10624" s="217" customFormat="1" x14ac:dyDescent="0.2"/>
    <row r="10625" s="217" customFormat="1" x14ac:dyDescent="0.2"/>
    <row r="10626" s="217" customFormat="1" x14ac:dyDescent="0.2"/>
    <row r="10627" s="217" customFormat="1" x14ac:dyDescent="0.2"/>
    <row r="10628" s="217" customFormat="1" x14ac:dyDescent="0.2"/>
    <row r="10629" s="217" customFormat="1" x14ac:dyDescent="0.2"/>
    <row r="10630" s="217" customFormat="1" x14ac:dyDescent="0.2"/>
    <row r="10631" s="217" customFormat="1" x14ac:dyDescent="0.2"/>
    <row r="10632" s="217" customFormat="1" x14ac:dyDescent="0.2"/>
    <row r="10633" s="217" customFormat="1" x14ac:dyDescent="0.2"/>
    <row r="10634" s="217" customFormat="1" x14ac:dyDescent="0.2"/>
    <row r="10635" s="217" customFormat="1" x14ac:dyDescent="0.2"/>
    <row r="10636" s="217" customFormat="1" x14ac:dyDescent="0.2"/>
    <row r="10637" s="217" customFormat="1" x14ac:dyDescent="0.2"/>
    <row r="10638" s="217" customFormat="1" x14ac:dyDescent="0.2"/>
    <row r="10639" s="217" customFormat="1" x14ac:dyDescent="0.2"/>
    <row r="10640" s="217" customFormat="1" x14ac:dyDescent="0.2"/>
    <row r="10641" s="217" customFormat="1" x14ac:dyDescent="0.2"/>
    <row r="10642" s="217" customFormat="1" x14ac:dyDescent="0.2"/>
    <row r="10643" s="217" customFormat="1" x14ac:dyDescent="0.2"/>
    <row r="10644" s="217" customFormat="1" x14ac:dyDescent="0.2"/>
    <row r="10645" s="217" customFormat="1" x14ac:dyDescent="0.2"/>
    <row r="10646" s="217" customFormat="1" x14ac:dyDescent="0.2"/>
    <row r="10647" s="217" customFormat="1" x14ac:dyDescent="0.2"/>
    <row r="10648" s="217" customFormat="1" x14ac:dyDescent="0.2"/>
    <row r="10649" s="217" customFormat="1" x14ac:dyDescent="0.2"/>
    <row r="10650" s="217" customFormat="1" x14ac:dyDescent="0.2"/>
    <row r="10651" s="217" customFormat="1" x14ac:dyDescent="0.2"/>
    <row r="10652" s="217" customFormat="1" x14ac:dyDescent="0.2"/>
    <row r="10653" s="217" customFormat="1" x14ac:dyDescent="0.2"/>
    <row r="10654" s="217" customFormat="1" x14ac:dyDescent="0.2"/>
    <row r="10655" s="217" customFormat="1" x14ac:dyDescent="0.2"/>
    <row r="10656" s="217" customFormat="1" x14ac:dyDescent="0.2"/>
    <row r="10657" s="217" customFormat="1" x14ac:dyDescent="0.2"/>
    <row r="10658" s="217" customFormat="1" x14ac:dyDescent="0.2"/>
    <row r="10659" s="217" customFormat="1" x14ac:dyDescent="0.2"/>
    <row r="10660" s="217" customFormat="1" x14ac:dyDescent="0.2"/>
    <row r="10661" s="217" customFormat="1" x14ac:dyDescent="0.2"/>
    <row r="10662" s="217" customFormat="1" x14ac:dyDescent="0.2"/>
    <row r="10663" s="217" customFormat="1" x14ac:dyDescent="0.2"/>
    <row r="10664" s="217" customFormat="1" x14ac:dyDescent="0.2"/>
    <row r="10665" s="217" customFormat="1" x14ac:dyDescent="0.2"/>
    <row r="10666" s="217" customFormat="1" x14ac:dyDescent="0.2"/>
    <row r="10667" s="217" customFormat="1" x14ac:dyDescent="0.2"/>
    <row r="10668" s="217" customFormat="1" x14ac:dyDescent="0.2"/>
    <row r="10669" s="217" customFormat="1" x14ac:dyDescent="0.2"/>
    <row r="10670" s="217" customFormat="1" x14ac:dyDescent="0.2"/>
    <row r="10671" s="217" customFormat="1" x14ac:dyDescent="0.2"/>
    <row r="10672" s="217" customFormat="1" x14ac:dyDescent="0.2"/>
    <row r="10673" s="217" customFormat="1" x14ac:dyDescent="0.2"/>
    <row r="10674" s="217" customFormat="1" x14ac:dyDescent="0.2"/>
    <row r="10675" s="217" customFormat="1" x14ac:dyDescent="0.2"/>
    <row r="10676" s="217" customFormat="1" x14ac:dyDescent="0.2"/>
    <row r="10677" s="217" customFormat="1" x14ac:dyDescent="0.2"/>
    <row r="10678" s="217" customFormat="1" x14ac:dyDescent="0.2"/>
    <row r="10679" s="217" customFormat="1" x14ac:dyDescent="0.2"/>
    <row r="10680" s="217" customFormat="1" x14ac:dyDescent="0.2"/>
    <row r="10681" s="217" customFormat="1" x14ac:dyDescent="0.2"/>
    <row r="10682" s="217" customFormat="1" x14ac:dyDescent="0.2"/>
    <row r="10683" s="217" customFormat="1" x14ac:dyDescent="0.2"/>
    <row r="10684" s="217" customFormat="1" x14ac:dyDescent="0.2"/>
    <row r="10685" s="217" customFormat="1" x14ac:dyDescent="0.2"/>
    <row r="10686" s="217" customFormat="1" x14ac:dyDescent="0.2"/>
    <row r="10687" s="217" customFormat="1" x14ac:dyDescent="0.2"/>
    <row r="10688" s="217" customFormat="1" x14ac:dyDescent="0.2"/>
    <row r="10689" s="217" customFormat="1" x14ac:dyDescent="0.2"/>
    <row r="10690" s="217" customFormat="1" x14ac:dyDescent="0.2"/>
    <row r="10691" s="217" customFormat="1" x14ac:dyDescent="0.2"/>
    <row r="10692" s="217" customFormat="1" x14ac:dyDescent="0.2"/>
    <row r="10693" s="217" customFormat="1" x14ac:dyDescent="0.2"/>
    <row r="10694" s="217" customFormat="1" x14ac:dyDescent="0.2"/>
    <row r="10695" s="217" customFormat="1" x14ac:dyDescent="0.2"/>
    <row r="10696" s="217" customFormat="1" x14ac:dyDescent="0.2"/>
    <row r="10697" s="217" customFormat="1" x14ac:dyDescent="0.2"/>
    <row r="10698" s="217" customFormat="1" x14ac:dyDescent="0.2"/>
    <row r="10699" s="217" customFormat="1" x14ac:dyDescent="0.2"/>
    <row r="10700" s="217" customFormat="1" x14ac:dyDescent="0.2"/>
    <row r="10701" s="217" customFormat="1" x14ac:dyDescent="0.2"/>
    <row r="10702" s="217" customFormat="1" x14ac:dyDescent="0.2"/>
    <row r="10703" s="217" customFormat="1" x14ac:dyDescent="0.2"/>
    <row r="10704" s="217" customFormat="1" x14ac:dyDescent="0.2"/>
    <row r="10705" s="217" customFormat="1" x14ac:dyDescent="0.2"/>
    <row r="10706" s="217" customFormat="1" x14ac:dyDescent="0.2"/>
    <row r="10707" s="217" customFormat="1" x14ac:dyDescent="0.2"/>
    <row r="10708" s="217" customFormat="1" x14ac:dyDescent="0.2"/>
    <row r="10709" s="217" customFormat="1" x14ac:dyDescent="0.2"/>
    <row r="10710" s="217" customFormat="1" x14ac:dyDescent="0.2"/>
    <row r="10711" s="217" customFormat="1" x14ac:dyDescent="0.2"/>
    <row r="10712" s="217" customFormat="1" x14ac:dyDescent="0.2"/>
    <row r="10713" s="217" customFormat="1" x14ac:dyDescent="0.2"/>
    <row r="10714" s="217" customFormat="1" x14ac:dyDescent="0.2"/>
    <row r="10715" s="217" customFormat="1" x14ac:dyDescent="0.2"/>
    <row r="10716" s="217" customFormat="1" x14ac:dyDescent="0.2"/>
    <row r="10717" s="217" customFormat="1" x14ac:dyDescent="0.2"/>
    <row r="10718" s="217" customFormat="1" x14ac:dyDescent="0.2"/>
    <row r="10719" s="217" customFormat="1" x14ac:dyDescent="0.2"/>
    <row r="10720" s="217" customFormat="1" x14ac:dyDescent="0.2"/>
    <row r="10721" s="217" customFormat="1" x14ac:dyDescent="0.2"/>
    <row r="10722" s="217" customFormat="1" x14ac:dyDescent="0.2"/>
    <row r="10723" s="217" customFormat="1" x14ac:dyDescent="0.2"/>
    <row r="10724" s="217" customFormat="1" x14ac:dyDescent="0.2"/>
    <row r="10725" s="217" customFormat="1" x14ac:dyDescent="0.2"/>
    <row r="10726" s="217" customFormat="1" x14ac:dyDescent="0.2"/>
    <row r="10727" s="217" customFormat="1" x14ac:dyDescent="0.2"/>
    <row r="10728" s="217" customFormat="1" x14ac:dyDescent="0.2"/>
    <row r="10729" s="217" customFormat="1" x14ac:dyDescent="0.2"/>
    <row r="10730" s="217" customFormat="1" x14ac:dyDescent="0.2"/>
    <row r="10731" s="217" customFormat="1" x14ac:dyDescent="0.2"/>
    <row r="10732" s="217" customFormat="1" x14ac:dyDescent="0.2"/>
    <row r="10733" s="217" customFormat="1" x14ac:dyDescent="0.2"/>
    <row r="10734" s="217" customFormat="1" x14ac:dyDescent="0.2"/>
    <row r="10735" s="217" customFormat="1" x14ac:dyDescent="0.2"/>
    <row r="10736" s="217" customFormat="1" x14ac:dyDescent="0.2"/>
    <row r="10737" s="217" customFormat="1" x14ac:dyDescent="0.2"/>
    <row r="10738" s="217" customFormat="1" x14ac:dyDescent="0.2"/>
    <row r="10739" s="217" customFormat="1" x14ac:dyDescent="0.2"/>
    <row r="10740" s="217" customFormat="1" x14ac:dyDescent="0.2"/>
    <row r="10741" s="217" customFormat="1" x14ac:dyDescent="0.2"/>
    <row r="10742" s="217" customFormat="1" x14ac:dyDescent="0.2"/>
    <row r="10743" s="217" customFormat="1" x14ac:dyDescent="0.2"/>
    <row r="10744" s="217" customFormat="1" x14ac:dyDescent="0.2"/>
    <row r="10745" s="217" customFormat="1" x14ac:dyDescent="0.2"/>
    <row r="10746" s="217" customFormat="1" x14ac:dyDescent="0.2"/>
    <row r="10747" s="217" customFormat="1" x14ac:dyDescent="0.2"/>
    <row r="10748" s="217" customFormat="1" x14ac:dyDescent="0.2"/>
    <row r="10749" s="217" customFormat="1" x14ac:dyDescent="0.2"/>
    <row r="10750" s="217" customFormat="1" x14ac:dyDescent="0.2"/>
    <row r="10751" s="217" customFormat="1" x14ac:dyDescent="0.2"/>
    <row r="10752" s="217" customFormat="1" x14ac:dyDescent="0.2"/>
    <row r="10753" s="217" customFormat="1" x14ac:dyDescent="0.2"/>
    <row r="10754" s="217" customFormat="1" x14ac:dyDescent="0.2"/>
    <row r="10755" s="217" customFormat="1" x14ac:dyDescent="0.2"/>
    <row r="10756" s="217" customFormat="1" x14ac:dyDescent="0.2"/>
    <row r="10757" s="217" customFormat="1" x14ac:dyDescent="0.2"/>
    <row r="10758" s="217" customFormat="1" x14ac:dyDescent="0.2"/>
    <row r="10759" s="217" customFormat="1" x14ac:dyDescent="0.2"/>
    <row r="10760" s="217" customFormat="1" x14ac:dyDescent="0.2"/>
    <row r="10761" s="217" customFormat="1" x14ac:dyDescent="0.2"/>
    <row r="10762" s="217" customFormat="1" x14ac:dyDescent="0.2"/>
    <row r="10763" s="217" customFormat="1" x14ac:dyDescent="0.2"/>
    <row r="10764" s="217" customFormat="1" x14ac:dyDescent="0.2"/>
    <row r="10765" s="217" customFormat="1" x14ac:dyDescent="0.2"/>
    <row r="10766" s="217" customFormat="1" x14ac:dyDescent="0.2"/>
    <row r="10767" s="217" customFormat="1" x14ac:dyDescent="0.2"/>
    <row r="10768" s="217" customFormat="1" x14ac:dyDescent="0.2"/>
    <row r="10769" s="217" customFormat="1" x14ac:dyDescent="0.2"/>
    <row r="10770" s="217" customFormat="1" x14ac:dyDescent="0.2"/>
    <row r="10771" s="217" customFormat="1" x14ac:dyDescent="0.2"/>
    <row r="10772" s="217" customFormat="1" x14ac:dyDescent="0.2"/>
    <row r="10773" s="217" customFormat="1" x14ac:dyDescent="0.2"/>
    <row r="10774" s="217" customFormat="1" x14ac:dyDescent="0.2"/>
    <row r="10775" s="217" customFormat="1" x14ac:dyDescent="0.2"/>
    <row r="10776" s="217" customFormat="1" x14ac:dyDescent="0.2"/>
    <row r="10777" s="217" customFormat="1" x14ac:dyDescent="0.2"/>
    <row r="10778" s="217" customFormat="1" x14ac:dyDescent="0.2"/>
    <row r="10779" s="217" customFormat="1" x14ac:dyDescent="0.2"/>
    <row r="10780" s="217" customFormat="1" x14ac:dyDescent="0.2"/>
    <row r="10781" s="217" customFormat="1" x14ac:dyDescent="0.2"/>
    <row r="10782" s="217" customFormat="1" x14ac:dyDescent="0.2"/>
    <row r="10783" s="217" customFormat="1" x14ac:dyDescent="0.2"/>
    <row r="10784" s="217" customFormat="1" x14ac:dyDescent="0.2"/>
    <row r="10785" s="217" customFormat="1" x14ac:dyDescent="0.2"/>
    <row r="10786" s="217" customFormat="1" x14ac:dyDescent="0.2"/>
    <row r="10787" s="217" customFormat="1" x14ac:dyDescent="0.2"/>
    <row r="10788" s="217" customFormat="1" x14ac:dyDescent="0.2"/>
    <row r="10789" s="217" customFormat="1" x14ac:dyDescent="0.2"/>
    <row r="10790" s="217" customFormat="1" x14ac:dyDescent="0.2"/>
    <row r="10791" s="217" customFormat="1" x14ac:dyDescent="0.2"/>
    <row r="10792" s="217" customFormat="1" x14ac:dyDescent="0.2"/>
    <row r="10793" s="217" customFormat="1" x14ac:dyDescent="0.2"/>
    <row r="10794" s="217" customFormat="1" x14ac:dyDescent="0.2"/>
    <row r="10795" s="217" customFormat="1" x14ac:dyDescent="0.2"/>
    <row r="10796" s="217" customFormat="1" x14ac:dyDescent="0.2"/>
    <row r="10797" s="217" customFormat="1" x14ac:dyDescent="0.2"/>
    <row r="10798" s="217" customFormat="1" x14ac:dyDescent="0.2"/>
    <row r="10799" s="217" customFormat="1" x14ac:dyDescent="0.2"/>
    <row r="10800" s="217" customFormat="1" x14ac:dyDescent="0.2"/>
    <row r="10801" s="217" customFormat="1" x14ac:dyDescent="0.2"/>
    <row r="10802" s="217" customFormat="1" x14ac:dyDescent="0.2"/>
    <row r="10803" s="217" customFormat="1" x14ac:dyDescent="0.2"/>
    <row r="10804" s="217" customFormat="1" x14ac:dyDescent="0.2"/>
    <row r="10805" s="217" customFormat="1" x14ac:dyDescent="0.2"/>
    <row r="10806" s="217" customFormat="1" x14ac:dyDescent="0.2"/>
    <row r="10807" s="217" customFormat="1" x14ac:dyDescent="0.2"/>
    <row r="10808" s="217" customFormat="1" x14ac:dyDescent="0.2"/>
    <row r="10809" s="217" customFormat="1" x14ac:dyDescent="0.2"/>
    <row r="10810" s="217" customFormat="1" x14ac:dyDescent="0.2"/>
    <row r="10811" s="217" customFormat="1" x14ac:dyDescent="0.2"/>
    <row r="10812" s="217" customFormat="1" x14ac:dyDescent="0.2"/>
    <row r="10813" s="217" customFormat="1" x14ac:dyDescent="0.2"/>
    <row r="10814" s="217" customFormat="1" x14ac:dyDescent="0.2"/>
    <row r="10815" s="217" customFormat="1" x14ac:dyDescent="0.2"/>
    <row r="10816" s="217" customFormat="1" x14ac:dyDescent="0.2"/>
    <row r="10817" s="217" customFormat="1" x14ac:dyDescent="0.2"/>
    <row r="10818" s="217" customFormat="1" x14ac:dyDescent="0.2"/>
    <row r="10819" s="217" customFormat="1" x14ac:dyDescent="0.2"/>
    <row r="10820" s="217" customFormat="1" x14ac:dyDescent="0.2"/>
    <row r="10821" s="217" customFormat="1" x14ac:dyDescent="0.2"/>
    <row r="10822" s="217" customFormat="1" x14ac:dyDescent="0.2"/>
    <row r="10823" s="217" customFormat="1" x14ac:dyDescent="0.2"/>
    <row r="10824" s="217" customFormat="1" x14ac:dyDescent="0.2"/>
    <row r="10825" s="217" customFormat="1" x14ac:dyDescent="0.2"/>
    <row r="10826" s="217" customFormat="1" x14ac:dyDescent="0.2"/>
    <row r="10827" s="217" customFormat="1" x14ac:dyDescent="0.2"/>
    <row r="10828" s="217" customFormat="1" x14ac:dyDescent="0.2"/>
    <row r="10829" s="217" customFormat="1" x14ac:dyDescent="0.2"/>
    <row r="10830" s="217" customFormat="1" x14ac:dyDescent="0.2"/>
    <row r="10831" s="217" customFormat="1" x14ac:dyDescent="0.2"/>
    <row r="10832" s="217" customFormat="1" x14ac:dyDescent="0.2"/>
    <row r="10833" s="217" customFormat="1" x14ac:dyDescent="0.2"/>
    <row r="10834" s="217" customFormat="1" x14ac:dyDescent="0.2"/>
    <row r="10835" s="217" customFormat="1" x14ac:dyDescent="0.2"/>
    <row r="10836" s="217" customFormat="1" x14ac:dyDescent="0.2"/>
    <row r="10837" s="217" customFormat="1" x14ac:dyDescent="0.2"/>
    <row r="10838" s="217" customFormat="1" x14ac:dyDescent="0.2"/>
    <row r="10839" s="217" customFormat="1" x14ac:dyDescent="0.2"/>
    <row r="10840" s="217" customFormat="1" x14ac:dyDescent="0.2"/>
    <row r="10841" s="217" customFormat="1" x14ac:dyDescent="0.2"/>
    <row r="10842" s="217" customFormat="1" x14ac:dyDescent="0.2"/>
    <row r="10843" s="217" customFormat="1" x14ac:dyDescent="0.2"/>
    <row r="10844" s="217" customFormat="1" x14ac:dyDescent="0.2"/>
    <row r="10845" s="217" customFormat="1" x14ac:dyDescent="0.2"/>
    <row r="10846" s="217" customFormat="1" x14ac:dyDescent="0.2"/>
    <row r="10847" s="217" customFormat="1" x14ac:dyDescent="0.2"/>
    <row r="10848" s="217" customFormat="1" x14ac:dyDescent="0.2"/>
    <row r="10849" s="217" customFormat="1" x14ac:dyDescent="0.2"/>
    <row r="10850" s="217" customFormat="1" x14ac:dyDescent="0.2"/>
    <row r="10851" s="217" customFormat="1" x14ac:dyDescent="0.2"/>
    <row r="10852" s="217" customFormat="1" x14ac:dyDescent="0.2"/>
    <row r="10853" s="217" customFormat="1" x14ac:dyDescent="0.2"/>
    <row r="10854" s="217" customFormat="1" x14ac:dyDescent="0.2"/>
    <row r="10855" s="217" customFormat="1" x14ac:dyDescent="0.2"/>
    <row r="10856" s="217" customFormat="1" x14ac:dyDescent="0.2"/>
    <row r="10857" s="217" customFormat="1" x14ac:dyDescent="0.2"/>
    <row r="10858" s="217" customFormat="1" x14ac:dyDescent="0.2"/>
    <row r="10859" s="217" customFormat="1" x14ac:dyDescent="0.2"/>
    <row r="10860" s="217" customFormat="1" x14ac:dyDescent="0.2"/>
    <row r="10861" s="217" customFormat="1" x14ac:dyDescent="0.2"/>
    <row r="10862" s="217" customFormat="1" x14ac:dyDescent="0.2"/>
    <row r="10863" s="217" customFormat="1" x14ac:dyDescent="0.2"/>
    <row r="10864" s="217" customFormat="1" x14ac:dyDescent="0.2"/>
    <row r="10865" s="217" customFormat="1" x14ac:dyDescent="0.2"/>
    <row r="10866" s="217" customFormat="1" x14ac:dyDescent="0.2"/>
    <row r="10867" s="217" customFormat="1" x14ac:dyDescent="0.2"/>
    <row r="10868" s="217" customFormat="1" x14ac:dyDescent="0.2"/>
    <row r="10869" s="217" customFormat="1" x14ac:dyDescent="0.2"/>
    <row r="10870" s="217" customFormat="1" x14ac:dyDescent="0.2"/>
    <row r="10871" s="217" customFormat="1" x14ac:dyDescent="0.2"/>
    <row r="10872" s="217" customFormat="1" x14ac:dyDescent="0.2"/>
    <row r="10873" s="217" customFormat="1" x14ac:dyDescent="0.2"/>
    <row r="10874" s="217" customFormat="1" x14ac:dyDescent="0.2"/>
    <row r="10875" s="217" customFormat="1" x14ac:dyDescent="0.2"/>
    <row r="10876" s="217" customFormat="1" x14ac:dyDescent="0.2"/>
    <row r="10877" s="217" customFormat="1" x14ac:dyDescent="0.2"/>
    <row r="10878" s="217" customFormat="1" x14ac:dyDescent="0.2"/>
    <row r="10879" s="217" customFormat="1" x14ac:dyDescent="0.2"/>
    <row r="10880" s="217" customFormat="1" x14ac:dyDescent="0.2"/>
    <row r="10881" s="217" customFormat="1" x14ac:dyDescent="0.2"/>
    <row r="10882" s="217" customFormat="1" x14ac:dyDescent="0.2"/>
    <row r="10883" s="217" customFormat="1" x14ac:dyDescent="0.2"/>
    <row r="10884" s="217" customFormat="1" x14ac:dyDescent="0.2"/>
    <row r="10885" s="217" customFormat="1" x14ac:dyDescent="0.2"/>
    <row r="10886" s="217" customFormat="1" x14ac:dyDescent="0.2"/>
    <row r="10887" s="217" customFormat="1" x14ac:dyDescent="0.2"/>
    <row r="10888" s="217" customFormat="1" x14ac:dyDescent="0.2"/>
    <row r="10889" s="217" customFormat="1" x14ac:dyDescent="0.2"/>
    <row r="10890" s="217" customFormat="1" x14ac:dyDescent="0.2"/>
    <row r="10891" s="217" customFormat="1" x14ac:dyDescent="0.2"/>
    <row r="10892" s="217" customFormat="1" x14ac:dyDescent="0.2"/>
    <row r="10893" s="217" customFormat="1" x14ac:dyDescent="0.2"/>
    <row r="10894" s="217" customFormat="1" x14ac:dyDescent="0.2"/>
    <row r="10895" s="217" customFormat="1" x14ac:dyDescent="0.2"/>
    <row r="10896" s="217" customFormat="1" x14ac:dyDescent="0.2"/>
    <row r="10897" s="217" customFormat="1" x14ac:dyDescent="0.2"/>
    <row r="10898" s="217" customFormat="1" x14ac:dyDescent="0.2"/>
    <row r="10899" s="217" customFormat="1" x14ac:dyDescent="0.2"/>
    <row r="10900" s="217" customFormat="1" x14ac:dyDescent="0.2"/>
    <row r="10901" s="217" customFormat="1" x14ac:dyDescent="0.2"/>
    <row r="10902" s="217" customFormat="1" x14ac:dyDescent="0.2"/>
    <row r="10903" s="217" customFormat="1" x14ac:dyDescent="0.2"/>
    <row r="10904" s="217" customFormat="1" x14ac:dyDescent="0.2"/>
    <row r="10905" s="217" customFormat="1" x14ac:dyDescent="0.2"/>
    <row r="10906" s="217" customFormat="1" x14ac:dyDescent="0.2"/>
    <row r="10907" s="217" customFormat="1" x14ac:dyDescent="0.2"/>
    <row r="10908" s="217" customFormat="1" x14ac:dyDescent="0.2"/>
    <row r="10909" s="217" customFormat="1" x14ac:dyDescent="0.2"/>
    <row r="10910" s="217" customFormat="1" x14ac:dyDescent="0.2"/>
    <row r="10911" s="217" customFormat="1" x14ac:dyDescent="0.2"/>
    <row r="10912" s="217" customFormat="1" x14ac:dyDescent="0.2"/>
    <row r="10913" s="217" customFormat="1" x14ac:dyDescent="0.2"/>
    <row r="10914" s="217" customFormat="1" x14ac:dyDescent="0.2"/>
    <row r="10915" s="217" customFormat="1" x14ac:dyDescent="0.2"/>
    <row r="10916" s="217" customFormat="1" x14ac:dyDescent="0.2"/>
    <row r="10917" s="217" customFormat="1" x14ac:dyDescent="0.2"/>
    <row r="10918" s="217" customFormat="1" x14ac:dyDescent="0.2"/>
    <row r="10919" s="217" customFormat="1" x14ac:dyDescent="0.2"/>
    <row r="10920" s="217" customFormat="1" x14ac:dyDescent="0.2"/>
    <row r="10921" s="217" customFormat="1" x14ac:dyDescent="0.2"/>
    <row r="10922" s="217" customFormat="1" x14ac:dyDescent="0.2"/>
    <row r="10923" s="217" customFormat="1" x14ac:dyDescent="0.2"/>
    <row r="10924" s="217" customFormat="1" x14ac:dyDescent="0.2"/>
    <row r="10925" s="217" customFormat="1" x14ac:dyDescent="0.2"/>
    <row r="10926" s="217" customFormat="1" x14ac:dyDescent="0.2"/>
    <row r="10927" s="217" customFormat="1" x14ac:dyDescent="0.2"/>
    <row r="10928" s="217" customFormat="1" x14ac:dyDescent="0.2"/>
    <row r="10929" s="217" customFormat="1" x14ac:dyDescent="0.2"/>
    <row r="10930" s="217" customFormat="1" x14ac:dyDescent="0.2"/>
    <row r="10931" s="217" customFormat="1" x14ac:dyDescent="0.2"/>
    <row r="10932" s="217" customFormat="1" x14ac:dyDescent="0.2"/>
    <row r="10933" s="217" customFormat="1" x14ac:dyDescent="0.2"/>
    <row r="10934" s="217" customFormat="1" x14ac:dyDescent="0.2"/>
    <row r="10935" s="217" customFormat="1" x14ac:dyDescent="0.2"/>
    <row r="10936" s="217" customFormat="1" x14ac:dyDescent="0.2"/>
    <row r="10937" s="217" customFormat="1" x14ac:dyDescent="0.2"/>
    <row r="10938" s="217" customFormat="1" x14ac:dyDescent="0.2"/>
    <row r="10939" s="217" customFormat="1" x14ac:dyDescent="0.2"/>
    <row r="10940" s="217" customFormat="1" x14ac:dyDescent="0.2"/>
    <row r="10941" s="217" customFormat="1" x14ac:dyDescent="0.2"/>
    <row r="10942" s="217" customFormat="1" x14ac:dyDescent="0.2"/>
    <row r="10943" s="217" customFormat="1" x14ac:dyDescent="0.2"/>
    <row r="10944" s="217" customFormat="1" x14ac:dyDescent="0.2"/>
    <row r="10945" s="217" customFormat="1" x14ac:dyDescent="0.2"/>
    <row r="10946" s="217" customFormat="1" x14ac:dyDescent="0.2"/>
    <row r="10947" s="217" customFormat="1" x14ac:dyDescent="0.2"/>
    <row r="10948" s="217" customFormat="1" x14ac:dyDescent="0.2"/>
    <row r="10949" s="217" customFormat="1" x14ac:dyDescent="0.2"/>
    <row r="10950" s="217" customFormat="1" x14ac:dyDescent="0.2"/>
    <row r="10951" s="217" customFormat="1" x14ac:dyDescent="0.2"/>
    <row r="10952" s="217" customFormat="1" x14ac:dyDescent="0.2"/>
    <row r="10953" s="217" customFormat="1" x14ac:dyDescent="0.2"/>
    <row r="10954" s="217" customFormat="1" x14ac:dyDescent="0.2"/>
    <row r="10955" s="217" customFormat="1" x14ac:dyDescent="0.2"/>
    <row r="10956" s="217" customFormat="1" x14ac:dyDescent="0.2"/>
    <row r="10957" s="217" customFormat="1" x14ac:dyDescent="0.2"/>
    <row r="10958" s="217" customFormat="1" x14ac:dyDescent="0.2"/>
    <row r="10959" s="217" customFormat="1" x14ac:dyDescent="0.2"/>
    <row r="10960" s="217" customFormat="1" x14ac:dyDescent="0.2"/>
    <row r="10961" s="217" customFormat="1" x14ac:dyDescent="0.2"/>
    <row r="10962" s="217" customFormat="1" x14ac:dyDescent="0.2"/>
    <row r="10963" s="217" customFormat="1" x14ac:dyDescent="0.2"/>
    <row r="10964" s="217" customFormat="1" x14ac:dyDescent="0.2"/>
    <row r="10965" s="217" customFormat="1" x14ac:dyDescent="0.2"/>
    <row r="10966" s="217" customFormat="1" x14ac:dyDescent="0.2"/>
    <row r="10967" s="217" customFormat="1" x14ac:dyDescent="0.2"/>
    <row r="10968" s="217" customFormat="1" x14ac:dyDescent="0.2"/>
    <row r="10969" s="217" customFormat="1" x14ac:dyDescent="0.2"/>
    <row r="10970" s="217" customFormat="1" x14ac:dyDescent="0.2"/>
    <row r="10971" s="217" customFormat="1" x14ac:dyDescent="0.2"/>
    <row r="10972" s="217" customFormat="1" x14ac:dyDescent="0.2"/>
    <row r="10973" s="217" customFormat="1" x14ac:dyDescent="0.2"/>
    <row r="10974" s="217" customFormat="1" x14ac:dyDescent="0.2"/>
    <row r="10975" s="217" customFormat="1" x14ac:dyDescent="0.2"/>
    <row r="10976" s="217" customFormat="1" x14ac:dyDescent="0.2"/>
    <row r="10977" s="217" customFormat="1" x14ac:dyDescent="0.2"/>
    <row r="10978" s="217" customFormat="1" x14ac:dyDescent="0.2"/>
    <row r="10979" s="217" customFormat="1" x14ac:dyDescent="0.2"/>
    <row r="10980" s="217" customFormat="1" x14ac:dyDescent="0.2"/>
    <row r="10981" s="217" customFormat="1" x14ac:dyDescent="0.2"/>
    <row r="10982" s="217" customFormat="1" x14ac:dyDescent="0.2"/>
    <row r="10983" s="217" customFormat="1" x14ac:dyDescent="0.2"/>
    <row r="10984" s="217" customFormat="1" x14ac:dyDescent="0.2"/>
    <row r="10985" s="217" customFormat="1" x14ac:dyDescent="0.2"/>
    <row r="10986" s="217" customFormat="1" x14ac:dyDescent="0.2"/>
    <row r="10987" s="217" customFormat="1" x14ac:dyDescent="0.2"/>
    <row r="10988" s="217" customFormat="1" x14ac:dyDescent="0.2"/>
    <row r="10989" s="217" customFormat="1" x14ac:dyDescent="0.2"/>
    <row r="10990" s="217" customFormat="1" x14ac:dyDescent="0.2"/>
    <row r="10991" s="217" customFormat="1" x14ac:dyDescent="0.2"/>
    <row r="10992" s="217" customFormat="1" x14ac:dyDescent="0.2"/>
    <row r="10993" s="217" customFormat="1" x14ac:dyDescent="0.2"/>
    <row r="10994" s="217" customFormat="1" x14ac:dyDescent="0.2"/>
    <row r="10995" s="217" customFormat="1" x14ac:dyDescent="0.2"/>
    <row r="10996" s="217" customFormat="1" x14ac:dyDescent="0.2"/>
    <row r="10997" s="217" customFormat="1" x14ac:dyDescent="0.2"/>
    <row r="10998" s="217" customFormat="1" x14ac:dyDescent="0.2"/>
    <row r="10999" s="217" customFormat="1" x14ac:dyDescent="0.2"/>
    <row r="11000" s="217" customFormat="1" x14ac:dyDescent="0.2"/>
    <row r="11001" s="217" customFormat="1" x14ac:dyDescent="0.2"/>
    <row r="11002" s="217" customFormat="1" x14ac:dyDescent="0.2"/>
    <row r="11003" s="217" customFormat="1" x14ac:dyDescent="0.2"/>
    <row r="11004" s="217" customFormat="1" x14ac:dyDescent="0.2"/>
    <row r="11005" s="217" customFormat="1" x14ac:dyDescent="0.2"/>
    <row r="11006" s="217" customFormat="1" x14ac:dyDescent="0.2"/>
    <row r="11007" s="217" customFormat="1" x14ac:dyDescent="0.2"/>
    <row r="11008" s="217" customFormat="1" x14ac:dyDescent="0.2"/>
    <row r="11009" s="217" customFormat="1" x14ac:dyDescent="0.2"/>
    <row r="11010" s="217" customFormat="1" x14ac:dyDescent="0.2"/>
    <row r="11011" s="217" customFormat="1" x14ac:dyDescent="0.2"/>
    <row r="11012" s="217" customFormat="1" x14ac:dyDescent="0.2"/>
    <row r="11013" s="217" customFormat="1" x14ac:dyDescent="0.2"/>
    <row r="11014" s="217" customFormat="1" x14ac:dyDescent="0.2"/>
    <row r="11015" s="217" customFormat="1" x14ac:dyDescent="0.2"/>
    <row r="11016" s="217" customFormat="1" x14ac:dyDescent="0.2"/>
    <row r="11017" s="217" customFormat="1" x14ac:dyDescent="0.2"/>
    <row r="11018" s="217" customFormat="1" x14ac:dyDescent="0.2"/>
    <row r="11019" s="217" customFormat="1" x14ac:dyDescent="0.2"/>
    <row r="11020" s="217" customFormat="1" x14ac:dyDescent="0.2"/>
    <row r="11021" s="217" customFormat="1" x14ac:dyDescent="0.2"/>
    <row r="11022" s="217" customFormat="1" x14ac:dyDescent="0.2"/>
    <row r="11023" s="217" customFormat="1" x14ac:dyDescent="0.2"/>
    <row r="11024" s="217" customFormat="1" x14ac:dyDescent="0.2"/>
    <row r="11025" s="217" customFormat="1" x14ac:dyDescent="0.2"/>
    <row r="11026" s="217" customFormat="1" x14ac:dyDescent="0.2"/>
    <row r="11027" s="217" customFormat="1" x14ac:dyDescent="0.2"/>
    <row r="11028" s="217" customFormat="1" x14ac:dyDescent="0.2"/>
    <row r="11029" s="217" customFormat="1" x14ac:dyDescent="0.2"/>
    <row r="11030" s="217" customFormat="1" x14ac:dyDescent="0.2"/>
    <row r="11031" s="217" customFormat="1" x14ac:dyDescent="0.2"/>
    <row r="11032" s="217" customFormat="1" x14ac:dyDescent="0.2"/>
    <row r="11033" s="217" customFormat="1" x14ac:dyDescent="0.2"/>
    <row r="11034" s="217" customFormat="1" x14ac:dyDescent="0.2"/>
    <row r="11035" s="217" customFormat="1" x14ac:dyDescent="0.2"/>
    <row r="11036" s="217" customFormat="1" x14ac:dyDescent="0.2"/>
    <row r="11037" s="217" customFormat="1" x14ac:dyDescent="0.2"/>
    <row r="11038" s="217" customFormat="1" x14ac:dyDescent="0.2"/>
    <row r="11039" s="217" customFormat="1" x14ac:dyDescent="0.2"/>
    <row r="11040" s="217" customFormat="1" x14ac:dyDescent="0.2"/>
    <row r="11041" s="217" customFormat="1" x14ac:dyDescent="0.2"/>
    <row r="11042" s="217" customFormat="1" x14ac:dyDescent="0.2"/>
    <row r="11043" s="217" customFormat="1" x14ac:dyDescent="0.2"/>
    <row r="11044" s="217" customFormat="1" x14ac:dyDescent="0.2"/>
    <row r="11045" s="217" customFormat="1" x14ac:dyDescent="0.2"/>
    <row r="11046" s="217" customFormat="1" x14ac:dyDescent="0.2"/>
    <row r="11047" s="217" customFormat="1" x14ac:dyDescent="0.2"/>
    <row r="11048" s="217" customFormat="1" x14ac:dyDescent="0.2"/>
    <row r="11049" s="217" customFormat="1" x14ac:dyDescent="0.2"/>
    <row r="11050" s="217" customFormat="1" x14ac:dyDescent="0.2"/>
    <row r="11051" s="217" customFormat="1" x14ac:dyDescent="0.2"/>
    <row r="11052" s="217" customFormat="1" x14ac:dyDescent="0.2"/>
    <row r="11053" s="217" customFormat="1" x14ac:dyDescent="0.2"/>
    <row r="11054" s="217" customFormat="1" x14ac:dyDescent="0.2"/>
    <row r="11055" s="217" customFormat="1" x14ac:dyDescent="0.2"/>
    <row r="11056" s="217" customFormat="1" x14ac:dyDescent="0.2"/>
    <row r="11057" s="217" customFormat="1" x14ac:dyDescent="0.2"/>
    <row r="11058" s="217" customFormat="1" x14ac:dyDescent="0.2"/>
    <row r="11059" s="217" customFormat="1" x14ac:dyDescent="0.2"/>
    <row r="11060" s="217" customFormat="1" x14ac:dyDescent="0.2"/>
    <row r="11061" s="217" customFormat="1" x14ac:dyDescent="0.2"/>
    <row r="11062" s="217" customFormat="1" x14ac:dyDescent="0.2"/>
    <row r="11063" s="217" customFormat="1" x14ac:dyDescent="0.2"/>
    <row r="11064" s="217" customFormat="1" x14ac:dyDescent="0.2"/>
    <row r="11065" s="217" customFormat="1" x14ac:dyDescent="0.2"/>
    <row r="11066" s="217" customFormat="1" x14ac:dyDescent="0.2"/>
    <row r="11067" s="217" customFormat="1" x14ac:dyDescent="0.2"/>
    <row r="11068" s="217" customFormat="1" x14ac:dyDescent="0.2"/>
    <row r="11069" s="217" customFormat="1" x14ac:dyDescent="0.2"/>
    <row r="11070" s="217" customFormat="1" x14ac:dyDescent="0.2"/>
    <row r="11071" s="217" customFormat="1" x14ac:dyDescent="0.2"/>
    <row r="11072" s="217" customFormat="1" x14ac:dyDescent="0.2"/>
    <row r="11073" s="217" customFormat="1" x14ac:dyDescent="0.2"/>
    <row r="11074" s="217" customFormat="1" x14ac:dyDescent="0.2"/>
    <row r="11075" s="217" customFormat="1" x14ac:dyDescent="0.2"/>
    <row r="11076" s="217" customFormat="1" x14ac:dyDescent="0.2"/>
    <row r="11077" s="217" customFormat="1" x14ac:dyDescent="0.2"/>
    <row r="11078" s="217" customFormat="1" x14ac:dyDescent="0.2"/>
    <row r="11079" s="217" customFormat="1" x14ac:dyDescent="0.2"/>
    <row r="11080" s="217" customFormat="1" x14ac:dyDescent="0.2"/>
    <row r="11081" s="217" customFormat="1" x14ac:dyDescent="0.2"/>
    <row r="11082" s="217" customFormat="1" x14ac:dyDescent="0.2"/>
    <row r="11083" s="217" customFormat="1" x14ac:dyDescent="0.2"/>
    <row r="11084" s="217" customFormat="1" x14ac:dyDescent="0.2"/>
    <row r="11085" s="217" customFormat="1" x14ac:dyDescent="0.2"/>
    <row r="11086" s="217" customFormat="1" x14ac:dyDescent="0.2"/>
    <row r="11087" s="217" customFormat="1" x14ac:dyDescent="0.2"/>
    <row r="11088" s="217" customFormat="1" x14ac:dyDescent="0.2"/>
    <row r="11089" s="217" customFormat="1" x14ac:dyDescent="0.2"/>
    <row r="11090" s="217" customFormat="1" x14ac:dyDescent="0.2"/>
    <row r="11091" s="217" customFormat="1" x14ac:dyDescent="0.2"/>
    <row r="11092" s="217" customFormat="1" x14ac:dyDescent="0.2"/>
    <row r="11093" s="217" customFormat="1" x14ac:dyDescent="0.2"/>
    <row r="11094" s="217" customFormat="1" x14ac:dyDescent="0.2"/>
    <row r="11095" s="217" customFormat="1" x14ac:dyDescent="0.2"/>
    <row r="11096" s="217" customFormat="1" x14ac:dyDescent="0.2"/>
    <row r="11097" s="217" customFormat="1" x14ac:dyDescent="0.2"/>
    <row r="11098" s="217" customFormat="1" x14ac:dyDescent="0.2"/>
    <row r="11099" s="217" customFormat="1" x14ac:dyDescent="0.2"/>
    <row r="11100" s="217" customFormat="1" x14ac:dyDescent="0.2"/>
    <row r="11101" s="217" customFormat="1" x14ac:dyDescent="0.2"/>
    <row r="11102" s="217" customFormat="1" x14ac:dyDescent="0.2"/>
    <row r="11103" s="217" customFormat="1" x14ac:dyDescent="0.2"/>
    <row r="11104" s="217" customFormat="1" x14ac:dyDescent="0.2"/>
    <row r="11105" s="217" customFormat="1" x14ac:dyDescent="0.2"/>
    <row r="11106" s="217" customFormat="1" x14ac:dyDescent="0.2"/>
    <row r="11107" s="217" customFormat="1" x14ac:dyDescent="0.2"/>
    <row r="11108" s="217" customFormat="1" x14ac:dyDescent="0.2"/>
    <row r="11109" s="217" customFormat="1" x14ac:dyDescent="0.2"/>
    <row r="11110" s="217" customFormat="1" x14ac:dyDescent="0.2"/>
    <row r="11111" s="217" customFormat="1" x14ac:dyDescent="0.2"/>
    <row r="11112" s="217" customFormat="1" x14ac:dyDescent="0.2"/>
    <row r="11113" s="217" customFormat="1" x14ac:dyDescent="0.2"/>
    <row r="11114" s="217" customFormat="1" x14ac:dyDescent="0.2"/>
    <row r="11115" s="217" customFormat="1" x14ac:dyDescent="0.2"/>
    <row r="11116" s="217" customFormat="1" x14ac:dyDescent="0.2"/>
    <row r="11117" s="217" customFormat="1" x14ac:dyDescent="0.2"/>
    <row r="11118" s="217" customFormat="1" x14ac:dyDescent="0.2"/>
    <row r="11119" s="217" customFormat="1" x14ac:dyDescent="0.2"/>
    <row r="11120" s="217" customFormat="1" x14ac:dyDescent="0.2"/>
    <row r="11121" s="217" customFormat="1" x14ac:dyDescent="0.2"/>
    <row r="11122" s="217" customFormat="1" x14ac:dyDescent="0.2"/>
    <row r="11123" s="217" customFormat="1" x14ac:dyDescent="0.2"/>
    <row r="11124" s="217" customFormat="1" x14ac:dyDescent="0.2"/>
    <row r="11125" s="217" customFormat="1" x14ac:dyDescent="0.2"/>
    <row r="11126" s="217" customFormat="1" x14ac:dyDescent="0.2"/>
    <row r="11127" s="217" customFormat="1" x14ac:dyDescent="0.2"/>
    <row r="11128" s="217" customFormat="1" x14ac:dyDescent="0.2"/>
    <row r="11129" s="217" customFormat="1" x14ac:dyDescent="0.2"/>
    <row r="11130" s="217" customFormat="1" x14ac:dyDescent="0.2"/>
    <row r="11131" s="217" customFormat="1" x14ac:dyDescent="0.2"/>
    <row r="11132" s="217" customFormat="1" x14ac:dyDescent="0.2"/>
    <row r="11133" s="217" customFormat="1" x14ac:dyDescent="0.2"/>
    <row r="11134" s="217" customFormat="1" x14ac:dyDescent="0.2"/>
    <row r="11135" s="217" customFormat="1" x14ac:dyDescent="0.2"/>
    <row r="11136" s="217" customFormat="1" x14ac:dyDescent="0.2"/>
    <row r="11137" s="217" customFormat="1" x14ac:dyDescent="0.2"/>
    <row r="11138" s="217" customFormat="1" x14ac:dyDescent="0.2"/>
    <row r="11139" s="217" customFormat="1" x14ac:dyDescent="0.2"/>
    <row r="11140" s="217" customFormat="1" x14ac:dyDescent="0.2"/>
    <row r="11141" s="217" customFormat="1" x14ac:dyDescent="0.2"/>
    <row r="11142" s="217" customFormat="1" x14ac:dyDescent="0.2"/>
    <row r="11143" s="217" customFormat="1" x14ac:dyDescent="0.2"/>
    <row r="11144" s="217" customFormat="1" x14ac:dyDescent="0.2"/>
    <row r="11145" s="217" customFormat="1" x14ac:dyDescent="0.2"/>
    <row r="11146" s="217" customFormat="1" x14ac:dyDescent="0.2"/>
    <row r="11147" s="217" customFormat="1" x14ac:dyDescent="0.2"/>
    <row r="11148" s="217" customFormat="1" x14ac:dyDescent="0.2"/>
    <row r="11149" s="217" customFormat="1" x14ac:dyDescent="0.2"/>
    <row r="11150" s="217" customFormat="1" x14ac:dyDescent="0.2"/>
    <row r="11151" s="217" customFormat="1" x14ac:dyDescent="0.2"/>
    <row r="11152" s="217" customFormat="1" x14ac:dyDescent="0.2"/>
    <row r="11153" s="217" customFormat="1" x14ac:dyDescent="0.2"/>
    <row r="11154" s="217" customFormat="1" x14ac:dyDescent="0.2"/>
    <row r="11155" s="217" customFormat="1" x14ac:dyDescent="0.2"/>
    <row r="11156" s="217" customFormat="1" x14ac:dyDescent="0.2"/>
    <row r="11157" s="217" customFormat="1" x14ac:dyDescent="0.2"/>
    <row r="11158" s="217" customFormat="1" x14ac:dyDescent="0.2"/>
    <row r="11159" s="217" customFormat="1" x14ac:dyDescent="0.2"/>
    <row r="11160" s="217" customFormat="1" x14ac:dyDescent="0.2"/>
    <row r="11161" s="217" customFormat="1" x14ac:dyDescent="0.2"/>
    <row r="11162" s="217" customFormat="1" x14ac:dyDescent="0.2"/>
    <row r="11163" s="217" customFormat="1" x14ac:dyDescent="0.2"/>
    <row r="11164" s="217" customFormat="1" x14ac:dyDescent="0.2"/>
    <row r="11165" s="217" customFormat="1" x14ac:dyDescent="0.2"/>
    <row r="11166" s="217" customFormat="1" x14ac:dyDescent="0.2"/>
    <row r="11167" s="217" customFormat="1" x14ac:dyDescent="0.2"/>
    <row r="11168" s="217" customFormat="1" x14ac:dyDescent="0.2"/>
    <row r="11169" s="217" customFormat="1" x14ac:dyDescent="0.2"/>
    <row r="11170" s="217" customFormat="1" x14ac:dyDescent="0.2"/>
    <row r="11171" s="217" customFormat="1" x14ac:dyDescent="0.2"/>
    <row r="11172" s="217" customFormat="1" x14ac:dyDescent="0.2"/>
    <row r="11173" s="217" customFormat="1" x14ac:dyDescent="0.2"/>
    <row r="11174" s="217" customFormat="1" x14ac:dyDescent="0.2"/>
    <row r="11175" s="217" customFormat="1" x14ac:dyDescent="0.2"/>
    <row r="11176" s="217" customFormat="1" x14ac:dyDescent="0.2"/>
    <row r="11177" s="217" customFormat="1" x14ac:dyDescent="0.2"/>
    <row r="11178" s="217" customFormat="1" x14ac:dyDescent="0.2"/>
    <row r="11179" s="217" customFormat="1" x14ac:dyDescent="0.2"/>
    <row r="11180" s="217" customFormat="1" x14ac:dyDescent="0.2"/>
    <row r="11181" s="217" customFormat="1" x14ac:dyDescent="0.2"/>
    <row r="11182" s="217" customFormat="1" x14ac:dyDescent="0.2"/>
    <row r="11183" s="217" customFormat="1" x14ac:dyDescent="0.2"/>
    <row r="11184" s="217" customFormat="1" x14ac:dyDescent="0.2"/>
    <row r="11185" s="217" customFormat="1" x14ac:dyDescent="0.2"/>
    <row r="11186" s="217" customFormat="1" x14ac:dyDescent="0.2"/>
    <row r="11187" s="217" customFormat="1" x14ac:dyDescent="0.2"/>
    <row r="11188" s="217" customFormat="1" x14ac:dyDescent="0.2"/>
    <row r="11189" s="217" customFormat="1" x14ac:dyDescent="0.2"/>
    <row r="11190" s="217" customFormat="1" x14ac:dyDescent="0.2"/>
    <row r="11191" s="217" customFormat="1" x14ac:dyDescent="0.2"/>
    <row r="11192" s="217" customFormat="1" x14ac:dyDescent="0.2"/>
    <row r="11193" s="217" customFormat="1" x14ac:dyDescent="0.2"/>
    <row r="11194" s="217" customFormat="1" x14ac:dyDescent="0.2"/>
    <row r="11195" s="217" customFormat="1" x14ac:dyDescent="0.2"/>
    <row r="11196" s="217" customFormat="1" x14ac:dyDescent="0.2"/>
    <row r="11197" s="217" customFormat="1" x14ac:dyDescent="0.2"/>
    <row r="11198" s="217" customFormat="1" x14ac:dyDescent="0.2"/>
    <row r="11199" s="217" customFormat="1" x14ac:dyDescent="0.2"/>
    <row r="11200" s="217" customFormat="1" x14ac:dyDescent="0.2"/>
    <row r="11201" s="217" customFormat="1" x14ac:dyDescent="0.2"/>
    <row r="11202" s="217" customFormat="1" x14ac:dyDescent="0.2"/>
    <row r="11203" s="217" customFormat="1" x14ac:dyDescent="0.2"/>
    <row r="11204" s="217" customFormat="1" x14ac:dyDescent="0.2"/>
    <row r="11205" s="217" customFormat="1" x14ac:dyDescent="0.2"/>
    <row r="11206" s="217" customFormat="1" x14ac:dyDescent="0.2"/>
    <row r="11207" s="217" customFormat="1" x14ac:dyDescent="0.2"/>
    <row r="11208" s="217" customFormat="1" x14ac:dyDescent="0.2"/>
    <row r="11209" s="217" customFormat="1" x14ac:dyDescent="0.2"/>
    <row r="11210" s="217" customFormat="1" x14ac:dyDescent="0.2"/>
    <row r="11211" s="217" customFormat="1" x14ac:dyDescent="0.2"/>
    <row r="11212" s="217" customFormat="1" x14ac:dyDescent="0.2"/>
    <row r="11213" s="217" customFormat="1" x14ac:dyDescent="0.2"/>
    <row r="11214" s="217" customFormat="1" x14ac:dyDescent="0.2"/>
    <row r="11215" s="217" customFormat="1" x14ac:dyDescent="0.2"/>
    <row r="11216" s="217" customFormat="1" x14ac:dyDescent="0.2"/>
    <row r="11217" s="217" customFormat="1" x14ac:dyDescent="0.2"/>
    <row r="11218" s="217" customFormat="1" x14ac:dyDescent="0.2"/>
    <row r="11219" s="217" customFormat="1" x14ac:dyDescent="0.2"/>
    <row r="11220" s="217" customFormat="1" x14ac:dyDescent="0.2"/>
    <row r="11221" s="217" customFormat="1" x14ac:dyDescent="0.2"/>
    <row r="11222" s="217" customFormat="1" x14ac:dyDescent="0.2"/>
    <row r="11223" s="217" customFormat="1" x14ac:dyDescent="0.2"/>
    <row r="11224" s="217" customFormat="1" x14ac:dyDescent="0.2"/>
    <row r="11225" s="217" customFormat="1" x14ac:dyDescent="0.2"/>
    <row r="11226" s="217" customFormat="1" x14ac:dyDescent="0.2"/>
    <row r="11227" s="217" customFormat="1" x14ac:dyDescent="0.2"/>
    <row r="11228" s="217" customFormat="1" x14ac:dyDescent="0.2"/>
    <row r="11229" s="217" customFormat="1" x14ac:dyDescent="0.2"/>
    <row r="11230" s="217" customFormat="1" x14ac:dyDescent="0.2"/>
    <row r="11231" s="217" customFormat="1" x14ac:dyDescent="0.2"/>
    <row r="11232" s="217" customFormat="1" x14ac:dyDescent="0.2"/>
    <row r="11233" s="217" customFormat="1" x14ac:dyDescent="0.2"/>
    <row r="11234" s="217" customFormat="1" x14ac:dyDescent="0.2"/>
    <row r="11235" s="217" customFormat="1" x14ac:dyDescent="0.2"/>
    <row r="11236" s="217" customFormat="1" x14ac:dyDescent="0.2"/>
    <row r="11237" s="217" customFormat="1" x14ac:dyDescent="0.2"/>
    <row r="11238" s="217" customFormat="1" x14ac:dyDescent="0.2"/>
    <row r="11239" s="217" customFormat="1" x14ac:dyDescent="0.2"/>
    <row r="11240" s="217" customFormat="1" x14ac:dyDescent="0.2"/>
    <row r="11241" s="217" customFormat="1" x14ac:dyDescent="0.2"/>
    <row r="11242" s="217" customFormat="1" x14ac:dyDescent="0.2"/>
    <row r="11243" s="217" customFormat="1" x14ac:dyDescent="0.2"/>
    <row r="11244" s="217" customFormat="1" x14ac:dyDescent="0.2"/>
    <row r="11245" s="217" customFormat="1" x14ac:dyDescent="0.2"/>
    <row r="11246" s="217" customFormat="1" x14ac:dyDescent="0.2"/>
    <row r="11247" s="217" customFormat="1" x14ac:dyDescent="0.2"/>
    <row r="11248" s="217" customFormat="1" x14ac:dyDescent="0.2"/>
    <row r="11249" s="217" customFormat="1" x14ac:dyDescent="0.2"/>
    <row r="11250" s="217" customFormat="1" x14ac:dyDescent="0.2"/>
    <row r="11251" s="217" customFormat="1" x14ac:dyDescent="0.2"/>
    <row r="11252" s="217" customFormat="1" x14ac:dyDescent="0.2"/>
    <row r="11253" s="217" customFormat="1" x14ac:dyDescent="0.2"/>
    <row r="11254" s="217" customFormat="1" x14ac:dyDescent="0.2"/>
    <row r="11255" s="217" customFormat="1" x14ac:dyDescent="0.2"/>
    <row r="11256" s="217" customFormat="1" x14ac:dyDescent="0.2"/>
    <row r="11257" s="217" customFormat="1" x14ac:dyDescent="0.2"/>
    <row r="11258" s="217" customFormat="1" x14ac:dyDescent="0.2"/>
    <row r="11259" s="217" customFormat="1" x14ac:dyDescent="0.2"/>
    <row r="11260" s="217" customFormat="1" x14ac:dyDescent="0.2"/>
    <row r="11261" s="217" customFormat="1" x14ac:dyDescent="0.2"/>
    <row r="11262" s="217" customFormat="1" x14ac:dyDescent="0.2"/>
    <row r="11263" s="217" customFormat="1" x14ac:dyDescent="0.2"/>
    <row r="11264" s="217" customFormat="1" x14ac:dyDescent="0.2"/>
    <row r="11265" s="217" customFormat="1" x14ac:dyDescent="0.2"/>
    <row r="11266" s="217" customFormat="1" x14ac:dyDescent="0.2"/>
    <row r="11267" s="217" customFormat="1" x14ac:dyDescent="0.2"/>
    <row r="11268" s="217" customFormat="1" x14ac:dyDescent="0.2"/>
    <row r="11269" s="217" customFormat="1" x14ac:dyDescent="0.2"/>
    <row r="11270" s="217" customFormat="1" x14ac:dyDescent="0.2"/>
    <row r="11271" s="217" customFormat="1" x14ac:dyDescent="0.2"/>
    <row r="11272" s="217" customFormat="1" x14ac:dyDescent="0.2"/>
    <row r="11273" s="217" customFormat="1" x14ac:dyDescent="0.2"/>
    <row r="11274" s="217" customFormat="1" x14ac:dyDescent="0.2"/>
    <row r="11275" s="217" customFormat="1" x14ac:dyDescent="0.2"/>
    <row r="11276" s="217" customFormat="1" x14ac:dyDescent="0.2"/>
    <row r="11277" s="217" customFormat="1" x14ac:dyDescent="0.2"/>
    <row r="11278" s="217" customFormat="1" x14ac:dyDescent="0.2"/>
    <row r="11279" s="217" customFormat="1" x14ac:dyDescent="0.2"/>
    <row r="11280" s="217" customFormat="1" x14ac:dyDescent="0.2"/>
    <row r="11281" s="217" customFormat="1" x14ac:dyDescent="0.2"/>
    <row r="11282" s="217" customFormat="1" x14ac:dyDescent="0.2"/>
    <row r="11283" s="217" customFormat="1" x14ac:dyDescent="0.2"/>
    <row r="11284" s="217" customFormat="1" x14ac:dyDescent="0.2"/>
    <row r="11285" s="217" customFormat="1" x14ac:dyDescent="0.2"/>
    <row r="11286" s="217" customFormat="1" x14ac:dyDescent="0.2"/>
    <row r="11287" s="217" customFormat="1" x14ac:dyDescent="0.2"/>
    <row r="11288" s="217" customFormat="1" x14ac:dyDescent="0.2"/>
    <row r="11289" s="217" customFormat="1" x14ac:dyDescent="0.2"/>
    <row r="11290" s="217" customFormat="1" x14ac:dyDescent="0.2"/>
    <row r="11291" s="217" customFormat="1" x14ac:dyDescent="0.2"/>
    <row r="11292" s="217" customFormat="1" x14ac:dyDescent="0.2"/>
    <row r="11293" s="217" customFormat="1" x14ac:dyDescent="0.2"/>
    <row r="11294" s="217" customFormat="1" x14ac:dyDescent="0.2"/>
    <row r="11295" s="217" customFormat="1" x14ac:dyDescent="0.2"/>
    <row r="11296" s="217" customFormat="1" x14ac:dyDescent="0.2"/>
    <row r="11297" s="217" customFormat="1" x14ac:dyDescent="0.2"/>
    <row r="11298" s="217" customFormat="1" x14ac:dyDescent="0.2"/>
    <row r="11299" s="217" customFormat="1" x14ac:dyDescent="0.2"/>
    <row r="11300" s="217" customFormat="1" x14ac:dyDescent="0.2"/>
    <row r="11301" s="217" customFormat="1" x14ac:dyDescent="0.2"/>
    <row r="11302" s="217" customFormat="1" x14ac:dyDescent="0.2"/>
    <row r="11303" s="217" customFormat="1" x14ac:dyDescent="0.2"/>
    <row r="11304" s="217" customFormat="1" x14ac:dyDescent="0.2"/>
    <row r="11305" s="217" customFormat="1" x14ac:dyDescent="0.2"/>
    <row r="11306" s="217" customFormat="1" x14ac:dyDescent="0.2"/>
    <row r="11307" s="217" customFormat="1" x14ac:dyDescent="0.2"/>
    <row r="11308" s="217" customFormat="1" x14ac:dyDescent="0.2"/>
    <row r="11309" s="217" customFormat="1" x14ac:dyDescent="0.2"/>
    <row r="11310" s="217" customFormat="1" x14ac:dyDescent="0.2"/>
    <row r="11311" s="217" customFormat="1" x14ac:dyDescent="0.2"/>
    <row r="11312" s="217" customFormat="1" x14ac:dyDescent="0.2"/>
    <row r="11313" s="217" customFormat="1" x14ac:dyDescent="0.2"/>
    <row r="11314" s="217" customFormat="1" x14ac:dyDescent="0.2"/>
    <row r="11315" s="217" customFormat="1" x14ac:dyDescent="0.2"/>
    <row r="11316" s="217" customFormat="1" x14ac:dyDescent="0.2"/>
    <row r="11317" s="217" customFormat="1" x14ac:dyDescent="0.2"/>
    <row r="11318" s="217" customFormat="1" x14ac:dyDescent="0.2"/>
    <row r="11319" s="217" customFormat="1" x14ac:dyDescent="0.2"/>
    <row r="11320" s="217" customFormat="1" x14ac:dyDescent="0.2"/>
    <row r="11321" s="217" customFormat="1" x14ac:dyDescent="0.2"/>
    <row r="11322" s="217" customFormat="1" x14ac:dyDescent="0.2"/>
    <row r="11323" s="217" customFormat="1" x14ac:dyDescent="0.2"/>
    <row r="11324" s="217" customFormat="1" x14ac:dyDescent="0.2"/>
    <row r="11325" s="217" customFormat="1" x14ac:dyDescent="0.2"/>
    <row r="11326" s="217" customFormat="1" x14ac:dyDescent="0.2"/>
    <row r="11327" s="217" customFormat="1" x14ac:dyDescent="0.2"/>
    <row r="11328" s="217" customFormat="1" x14ac:dyDescent="0.2"/>
    <row r="11329" s="217" customFormat="1" x14ac:dyDescent="0.2"/>
    <row r="11330" s="217" customFormat="1" x14ac:dyDescent="0.2"/>
    <row r="11331" s="217" customFormat="1" x14ac:dyDescent="0.2"/>
    <row r="11332" s="217" customFormat="1" x14ac:dyDescent="0.2"/>
    <row r="11333" s="217" customFormat="1" x14ac:dyDescent="0.2"/>
    <row r="11334" s="217" customFormat="1" x14ac:dyDescent="0.2"/>
    <row r="11335" s="217" customFormat="1" x14ac:dyDescent="0.2"/>
    <row r="11336" s="217" customFormat="1" x14ac:dyDescent="0.2"/>
    <row r="11337" s="217" customFormat="1" x14ac:dyDescent="0.2"/>
    <row r="11338" s="217" customFormat="1" x14ac:dyDescent="0.2"/>
    <row r="11339" s="217" customFormat="1" x14ac:dyDescent="0.2"/>
    <row r="11340" s="217" customFormat="1" x14ac:dyDescent="0.2"/>
    <row r="11341" s="217" customFormat="1" x14ac:dyDescent="0.2"/>
    <row r="11342" s="217" customFormat="1" x14ac:dyDescent="0.2"/>
    <row r="11343" s="217" customFormat="1" x14ac:dyDescent="0.2"/>
    <row r="11344" s="217" customFormat="1" x14ac:dyDescent="0.2"/>
    <row r="11345" s="217" customFormat="1" x14ac:dyDescent="0.2"/>
    <row r="11346" s="217" customFormat="1" x14ac:dyDescent="0.2"/>
    <row r="11347" s="217" customFormat="1" x14ac:dyDescent="0.2"/>
    <row r="11348" s="217" customFormat="1" x14ac:dyDescent="0.2"/>
    <row r="11349" s="217" customFormat="1" x14ac:dyDescent="0.2"/>
    <row r="11350" s="217" customFormat="1" x14ac:dyDescent="0.2"/>
    <row r="11351" s="217" customFormat="1" x14ac:dyDescent="0.2"/>
    <row r="11352" s="217" customFormat="1" x14ac:dyDescent="0.2"/>
    <row r="11353" s="217" customFormat="1" x14ac:dyDescent="0.2"/>
    <row r="11354" s="217" customFormat="1" x14ac:dyDescent="0.2"/>
    <row r="11355" s="217" customFormat="1" x14ac:dyDescent="0.2"/>
    <row r="11356" s="217" customFormat="1" x14ac:dyDescent="0.2"/>
    <row r="11357" s="217" customFormat="1" x14ac:dyDescent="0.2"/>
    <row r="11358" s="217" customFormat="1" x14ac:dyDescent="0.2"/>
    <row r="11359" s="217" customFormat="1" x14ac:dyDescent="0.2"/>
    <row r="11360" s="217" customFormat="1" x14ac:dyDescent="0.2"/>
    <row r="11361" s="217" customFormat="1" x14ac:dyDescent="0.2"/>
    <row r="11362" s="217" customFormat="1" x14ac:dyDescent="0.2"/>
    <row r="11363" s="217" customFormat="1" x14ac:dyDescent="0.2"/>
    <row r="11364" s="217" customFormat="1" x14ac:dyDescent="0.2"/>
    <row r="11365" s="217" customFormat="1" x14ac:dyDescent="0.2"/>
    <row r="11366" s="217" customFormat="1" x14ac:dyDescent="0.2"/>
    <row r="11367" s="217" customFormat="1" x14ac:dyDescent="0.2"/>
    <row r="11368" s="217" customFormat="1" x14ac:dyDescent="0.2"/>
    <row r="11369" s="217" customFormat="1" x14ac:dyDescent="0.2"/>
    <row r="11370" s="217" customFormat="1" x14ac:dyDescent="0.2"/>
    <row r="11371" s="217" customFormat="1" x14ac:dyDescent="0.2"/>
    <row r="11372" s="217" customFormat="1" x14ac:dyDescent="0.2"/>
    <row r="11373" s="217" customFormat="1" x14ac:dyDescent="0.2"/>
    <row r="11374" s="217" customFormat="1" x14ac:dyDescent="0.2"/>
    <row r="11375" s="217" customFormat="1" x14ac:dyDescent="0.2"/>
    <row r="11376" s="217" customFormat="1" x14ac:dyDescent="0.2"/>
    <row r="11377" s="217" customFormat="1" x14ac:dyDescent="0.2"/>
    <row r="11378" s="217" customFormat="1" x14ac:dyDescent="0.2"/>
    <row r="11379" s="217" customFormat="1" x14ac:dyDescent="0.2"/>
    <row r="11380" s="217" customFormat="1" x14ac:dyDescent="0.2"/>
    <row r="11381" s="217" customFormat="1" x14ac:dyDescent="0.2"/>
    <row r="11382" s="217" customFormat="1" x14ac:dyDescent="0.2"/>
    <row r="11383" s="217" customFormat="1" x14ac:dyDescent="0.2"/>
    <row r="11384" s="217" customFormat="1" x14ac:dyDescent="0.2"/>
    <row r="11385" s="217" customFormat="1" x14ac:dyDescent="0.2"/>
    <row r="11386" s="217" customFormat="1" x14ac:dyDescent="0.2"/>
    <row r="11387" s="217" customFormat="1" x14ac:dyDescent="0.2"/>
    <row r="11388" s="217" customFormat="1" x14ac:dyDescent="0.2"/>
    <row r="11389" s="217" customFormat="1" x14ac:dyDescent="0.2"/>
    <row r="11390" s="217" customFormat="1" x14ac:dyDescent="0.2"/>
    <row r="11391" s="217" customFormat="1" x14ac:dyDescent="0.2"/>
    <row r="11392" s="217" customFormat="1" x14ac:dyDescent="0.2"/>
    <row r="11393" s="217" customFormat="1" x14ac:dyDescent="0.2"/>
    <row r="11394" s="217" customFormat="1" x14ac:dyDescent="0.2"/>
    <row r="11395" s="217" customFormat="1" x14ac:dyDescent="0.2"/>
    <row r="11396" s="217" customFormat="1" x14ac:dyDescent="0.2"/>
    <row r="11397" s="217" customFormat="1" x14ac:dyDescent="0.2"/>
    <row r="11398" s="217" customFormat="1" x14ac:dyDescent="0.2"/>
    <row r="11399" s="217" customFormat="1" x14ac:dyDescent="0.2"/>
    <row r="11400" s="217" customFormat="1" x14ac:dyDescent="0.2"/>
    <row r="11401" s="217" customFormat="1" x14ac:dyDescent="0.2"/>
    <row r="11402" s="217" customFormat="1" x14ac:dyDescent="0.2"/>
    <row r="11403" s="217" customFormat="1" x14ac:dyDescent="0.2"/>
    <row r="11404" s="217" customFormat="1" x14ac:dyDescent="0.2"/>
    <row r="11405" s="217" customFormat="1" x14ac:dyDescent="0.2"/>
    <row r="11406" s="217" customFormat="1" x14ac:dyDescent="0.2"/>
    <row r="11407" s="217" customFormat="1" x14ac:dyDescent="0.2"/>
    <row r="11408" s="217" customFormat="1" x14ac:dyDescent="0.2"/>
    <row r="11409" s="217" customFormat="1" x14ac:dyDescent="0.2"/>
    <row r="11410" s="217" customFormat="1" x14ac:dyDescent="0.2"/>
    <row r="11411" s="217" customFormat="1" x14ac:dyDescent="0.2"/>
    <row r="11412" s="217" customFormat="1" x14ac:dyDescent="0.2"/>
    <row r="11413" s="217" customFormat="1" x14ac:dyDescent="0.2"/>
    <row r="11414" s="217" customFormat="1" x14ac:dyDescent="0.2"/>
    <row r="11415" s="217" customFormat="1" x14ac:dyDescent="0.2"/>
    <row r="11416" s="217" customFormat="1" x14ac:dyDescent="0.2"/>
    <row r="11417" s="217" customFormat="1" x14ac:dyDescent="0.2"/>
    <row r="11418" s="217" customFormat="1" x14ac:dyDescent="0.2"/>
    <row r="11419" s="217" customFormat="1" x14ac:dyDescent="0.2"/>
    <row r="11420" s="217" customFormat="1" x14ac:dyDescent="0.2"/>
    <row r="11421" s="217" customFormat="1" x14ac:dyDescent="0.2"/>
    <row r="11422" s="217" customFormat="1" x14ac:dyDescent="0.2"/>
    <row r="11423" s="217" customFormat="1" x14ac:dyDescent="0.2"/>
    <row r="11424" s="217" customFormat="1" x14ac:dyDescent="0.2"/>
    <row r="11425" s="217" customFormat="1" x14ac:dyDescent="0.2"/>
    <row r="11426" s="217" customFormat="1" x14ac:dyDescent="0.2"/>
    <row r="11427" s="217" customFormat="1" x14ac:dyDescent="0.2"/>
    <row r="11428" s="217" customFormat="1" x14ac:dyDescent="0.2"/>
    <row r="11429" s="217" customFormat="1" x14ac:dyDescent="0.2"/>
    <row r="11430" s="217" customFormat="1" x14ac:dyDescent="0.2"/>
    <row r="11431" s="217" customFormat="1" x14ac:dyDescent="0.2"/>
    <row r="11432" s="217" customFormat="1" x14ac:dyDescent="0.2"/>
    <row r="11433" s="217" customFormat="1" x14ac:dyDescent="0.2"/>
    <row r="11434" s="217" customFormat="1" x14ac:dyDescent="0.2"/>
    <row r="11435" s="217" customFormat="1" x14ac:dyDescent="0.2"/>
    <row r="11436" s="217" customFormat="1" x14ac:dyDescent="0.2"/>
    <row r="11437" s="217" customFormat="1" x14ac:dyDescent="0.2"/>
    <row r="11438" s="217" customFormat="1" x14ac:dyDescent="0.2"/>
    <row r="11439" s="217" customFormat="1" x14ac:dyDescent="0.2"/>
    <row r="11440" s="217" customFormat="1" x14ac:dyDescent="0.2"/>
    <row r="11441" s="217" customFormat="1" x14ac:dyDescent="0.2"/>
    <row r="11442" s="217" customFormat="1" x14ac:dyDescent="0.2"/>
    <row r="11443" s="217" customFormat="1" x14ac:dyDescent="0.2"/>
    <row r="11444" s="217" customFormat="1" x14ac:dyDescent="0.2"/>
    <row r="11445" s="217" customFormat="1" x14ac:dyDescent="0.2"/>
    <row r="11446" s="217" customFormat="1" x14ac:dyDescent="0.2"/>
    <row r="11447" s="217" customFormat="1" x14ac:dyDescent="0.2"/>
    <row r="11448" s="217" customFormat="1" x14ac:dyDescent="0.2"/>
    <row r="11449" s="217" customFormat="1" x14ac:dyDescent="0.2"/>
    <row r="11450" s="217" customFormat="1" x14ac:dyDescent="0.2"/>
    <row r="11451" s="217" customFormat="1" x14ac:dyDescent="0.2"/>
    <row r="11452" s="217" customFormat="1" x14ac:dyDescent="0.2"/>
    <row r="11453" s="217" customFormat="1" x14ac:dyDescent="0.2"/>
    <row r="11454" s="217" customFormat="1" x14ac:dyDescent="0.2"/>
    <row r="11455" s="217" customFormat="1" x14ac:dyDescent="0.2"/>
    <row r="11456" s="217" customFormat="1" x14ac:dyDescent="0.2"/>
    <row r="11457" s="217" customFormat="1" x14ac:dyDescent="0.2"/>
    <row r="11458" s="217" customFormat="1" x14ac:dyDescent="0.2"/>
    <row r="11459" s="217" customFormat="1" x14ac:dyDescent="0.2"/>
    <row r="11460" s="217" customFormat="1" x14ac:dyDescent="0.2"/>
    <row r="11461" s="217" customFormat="1" x14ac:dyDescent="0.2"/>
    <row r="11462" s="217" customFormat="1" x14ac:dyDescent="0.2"/>
    <row r="11463" s="217" customFormat="1" x14ac:dyDescent="0.2"/>
    <row r="11464" s="217" customFormat="1" x14ac:dyDescent="0.2"/>
    <row r="11465" s="217" customFormat="1" x14ac:dyDescent="0.2"/>
    <row r="11466" s="217" customFormat="1" x14ac:dyDescent="0.2"/>
    <row r="11467" s="217" customFormat="1" x14ac:dyDescent="0.2"/>
    <row r="11468" s="217" customFormat="1" x14ac:dyDescent="0.2"/>
    <row r="11469" s="217" customFormat="1" x14ac:dyDescent="0.2"/>
    <row r="11470" s="217" customFormat="1" x14ac:dyDescent="0.2"/>
    <row r="11471" s="217" customFormat="1" x14ac:dyDescent="0.2"/>
    <row r="11472" s="217" customFormat="1" x14ac:dyDescent="0.2"/>
    <row r="11473" s="217" customFormat="1" x14ac:dyDescent="0.2"/>
    <row r="11474" s="217" customFormat="1" x14ac:dyDescent="0.2"/>
    <row r="11475" s="217" customFormat="1" x14ac:dyDescent="0.2"/>
    <row r="11476" s="217" customFormat="1" x14ac:dyDescent="0.2"/>
    <row r="11477" s="217" customFormat="1" x14ac:dyDescent="0.2"/>
    <row r="11478" s="217" customFormat="1" x14ac:dyDescent="0.2"/>
    <row r="11479" s="217" customFormat="1" x14ac:dyDescent="0.2"/>
    <row r="11480" s="217" customFormat="1" x14ac:dyDescent="0.2"/>
    <row r="11481" s="217" customFormat="1" x14ac:dyDescent="0.2"/>
    <row r="11482" s="217" customFormat="1" x14ac:dyDescent="0.2"/>
    <row r="11483" s="217" customFormat="1" x14ac:dyDescent="0.2"/>
    <row r="11484" s="217" customFormat="1" x14ac:dyDescent="0.2"/>
    <row r="11485" s="217" customFormat="1" x14ac:dyDescent="0.2"/>
    <row r="11486" s="217" customFormat="1" x14ac:dyDescent="0.2"/>
    <row r="11487" s="217" customFormat="1" x14ac:dyDescent="0.2"/>
    <row r="11488" s="217" customFormat="1" x14ac:dyDescent="0.2"/>
    <row r="11489" s="217" customFormat="1" x14ac:dyDescent="0.2"/>
    <row r="11490" s="217" customFormat="1" x14ac:dyDescent="0.2"/>
    <row r="11491" s="217" customFormat="1" x14ac:dyDescent="0.2"/>
    <row r="11492" s="217" customFormat="1" x14ac:dyDescent="0.2"/>
    <row r="11493" s="217" customFormat="1" x14ac:dyDescent="0.2"/>
    <row r="11494" s="217" customFormat="1" x14ac:dyDescent="0.2"/>
    <row r="11495" s="217" customFormat="1" x14ac:dyDescent="0.2"/>
    <row r="11496" s="217" customFormat="1" x14ac:dyDescent="0.2"/>
    <row r="11497" s="217" customFormat="1" x14ac:dyDescent="0.2"/>
    <row r="11498" s="217" customFormat="1" x14ac:dyDescent="0.2"/>
    <row r="11499" s="217" customFormat="1" x14ac:dyDescent="0.2"/>
    <row r="11500" s="217" customFormat="1" x14ac:dyDescent="0.2"/>
    <row r="11501" s="217" customFormat="1" x14ac:dyDescent="0.2"/>
    <row r="11502" s="217" customFormat="1" x14ac:dyDescent="0.2"/>
    <row r="11503" s="217" customFormat="1" x14ac:dyDescent="0.2"/>
    <row r="11504" s="217" customFormat="1" x14ac:dyDescent="0.2"/>
    <row r="11505" s="217" customFormat="1" x14ac:dyDescent="0.2"/>
    <row r="11506" s="217" customFormat="1" x14ac:dyDescent="0.2"/>
    <row r="11507" s="217" customFormat="1" x14ac:dyDescent="0.2"/>
    <row r="11508" s="217" customFormat="1" x14ac:dyDescent="0.2"/>
    <row r="11509" s="217" customFormat="1" x14ac:dyDescent="0.2"/>
    <row r="11510" s="217" customFormat="1" x14ac:dyDescent="0.2"/>
    <row r="11511" s="217" customFormat="1" x14ac:dyDescent="0.2"/>
    <row r="11512" s="217" customFormat="1" x14ac:dyDescent="0.2"/>
    <row r="11513" s="217" customFormat="1" x14ac:dyDescent="0.2"/>
    <row r="11514" s="217" customFormat="1" x14ac:dyDescent="0.2"/>
    <row r="11515" s="217" customFormat="1" x14ac:dyDescent="0.2"/>
    <row r="11516" s="217" customFormat="1" x14ac:dyDescent="0.2"/>
    <row r="11517" s="217" customFormat="1" x14ac:dyDescent="0.2"/>
    <row r="11518" s="217" customFormat="1" x14ac:dyDescent="0.2"/>
    <row r="11519" s="217" customFormat="1" x14ac:dyDescent="0.2"/>
    <row r="11520" s="217" customFormat="1" x14ac:dyDescent="0.2"/>
    <row r="11521" s="217" customFormat="1" x14ac:dyDescent="0.2"/>
    <row r="11522" s="217" customFormat="1" x14ac:dyDescent="0.2"/>
    <row r="11523" s="217" customFormat="1" x14ac:dyDescent="0.2"/>
    <row r="11524" s="217" customFormat="1" x14ac:dyDescent="0.2"/>
    <row r="11525" s="217" customFormat="1" x14ac:dyDescent="0.2"/>
    <row r="11526" s="217" customFormat="1" x14ac:dyDescent="0.2"/>
    <row r="11527" s="217" customFormat="1" x14ac:dyDescent="0.2"/>
    <row r="11528" s="217" customFormat="1" x14ac:dyDescent="0.2"/>
    <row r="11529" s="217" customFormat="1" x14ac:dyDescent="0.2"/>
    <row r="11530" s="217" customFormat="1" x14ac:dyDescent="0.2"/>
    <row r="11531" s="217" customFormat="1" x14ac:dyDescent="0.2"/>
    <row r="11532" s="217" customFormat="1" x14ac:dyDescent="0.2"/>
    <row r="11533" s="217" customFormat="1" x14ac:dyDescent="0.2"/>
    <row r="11534" s="217" customFormat="1" x14ac:dyDescent="0.2"/>
    <row r="11535" s="217" customFormat="1" x14ac:dyDescent="0.2"/>
    <row r="11536" s="217" customFormat="1" x14ac:dyDescent="0.2"/>
    <row r="11537" s="217" customFormat="1" x14ac:dyDescent="0.2"/>
    <row r="11538" s="217" customFormat="1" x14ac:dyDescent="0.2"/>
    <row r="11539" s="217" customFormat="1" x14ac:dyDescent="0.2"/>
    <row r="11540" s="217" customFormat="1" x14ac:dyDescent="0.2"/>
    <row r="11541" s="217" customFormat="1" x14ac:dyDescent="0.2"/>
    <row r="11542" s="217" customFormat="1" x14ac:dyDescent="0.2"/>
    <row r="11543" s="217" customFormat="1" x14ac:dyDescent="0.2"/>
    <row r="11544" s="217" customFormat="1" x14ac:dyDescent="0.2"/>
    <row r="11545" s="217" customFormat="1" x14ac:dyDescent="0.2"/>
    <row r="11546" s="217" customFormat="1" x14ac:dyDescent="0.2"/>
    <row r="11547" s="217" customFormat="1" x14ac:dyDescent="0.2"/>
    <row r="11548" s="217" customFormat="1" x14ac:dyDescent="0.2"/>
    <row r="11549" s="217" customFormat="1" x14ac:dyDescent="0.2"/>
    <row r="11550" s="217" customFormat="1" x14ac:dyDescent="0.2"/>
    <row r="11551" s="217" customFormat="1" x14ac:dyDescent="0.2"/>
    <row r="11552" s="217" customFormat="1" x14ac:dyDescent="0.2"/>
    <row r="11553" s="217" customFormat="1" x14ac:dyDescent="0.2"/>
    <row r="11554" s="217" customFormat="1" x14ac:dyDescent="0.2"/>
    <row r="11555" s="217" customFormat="1" x14ac:dyDescent="0.2"/>
    <row r="11556" s="217" customFormat="1" x14ac:dyDescent="0.2"/>
    <row r="11557" s="217" customFormat="1" x14ac:dyDescent="0.2"/>
    <row r="11558" s="217" customFormat="1" x14ac:dyDescent="0.2"/>
    <row r="11559" s="217" customFormat="1" x14ac:dyDescent="0.2"/>
    <row r="11560" s="217" customFormat="1" x14ac:dyDescent="0.2"/>
    <row r="11561" s="217" customFormat="1" x14ac:dyDescent="0.2"/>
    <row r="11562" s="217" customFormat="1" x14ac:dyDescent="0.2"/>
    <row r="11563" s="217" customFormat="1" x14ac:dyDescent="0.2"/>
    <row r="11564" s="217" customFormat="1" x14ac:dyDescent="0.2"/>
    <row r="11565" s="217" customFormat="1" x14ac:dyDescent="0.2"/>
    <row r="11566" s="217" customFormat="1" x14ac:dyDescent="0.2"/>
    <row r="11567" s="217" customFormat="1" x14ac:dyDescent="0.2"/>
    <row r="11568" s="217" customFormat="1" x14ac:dyDescent="0.2"/>
    <row r="11569" s="217" customFormat="1" x14ac:dyDescent="0.2"/>
    <row r="11570" s="217" customFormat="1" x14ac:dyDescent="0.2"/>
    <row r="11571" s="217" customFormat="1" x14ac:dyDescent="0.2"/>
    <row r="11572" s="217" customFormat="1" x14ac:dyDescent="0.2"/>
    <row r="11573" s="217" customFormat="1" x14ac:dyDescent="0.2"/>
    <row r="11574" s="217" customFormat="1" x14ac:dyDescent="0.2"/>
    <row r="11575" s="217" customFormat="1" x14ac:dyDescent="0.2"/>
    <row r="11576" s="217" customFormat="1" x14ac:dyDescent="0.2"/>
    <row r="11577" s="217" customFormat="1" x14ac:dyDescent="0.2"/>
    <row r="11578" s="217" customFormat="1" x14ac:dyDescent="0.2"/>
    <row r="11579" s="217" customFormat="1" x14ac:dyDescent="0.2"/>
    <row r="11580" s="217" customFormat="1" x14ac:dyDescent="0.2"/>
    <row r="11581" s="217" customFormat="1" x14ac:dyDescent="0.2"/>
    <row r="11582" s="217" customFormat="1" x14ac:dyDescent="0.2"/>
    <row r="11583" s="217" customFormat="1" x14ac:dyDescent="0.2"/>
    <row r="11584" s="217" customFormat="1" x14ac:dyDescent="0.2"/>
    <row r="11585" s="217" customFormat="1" x14ac:dyDescent="0.2"/>
    <row r="11586" s="217" customFormat="1" x14ac:dyDescent="0.2"/>
    <row r="11587" s="217" customFormat="1" x14ac:dyDescent="0.2"/>
    <row r="11588" s="217" customFormat="1" x14ac:dyDescent="0.2"/>
    <row r="11589" s="217" customFormat="1" x14ac:dyDescent="0.2"/>
    <row r="11590" s="217" customFormat="1" x14ac:dyDescent="0.2"/>
    <row r="11591" s="217" customFormat="1" x14ac:dyDescent="0.2"/>
    <row r="11592" s="217" customFormat="1" x14ac:dyDescent="0.2"/>
    <row r="11593" s="217" customFormat="1" x14ac:dyDescent="0.2"/>
    <row r="11594" s="217" customFormat="1" x14ac:dyDescent="0.2"/>
    <row r="11595" s="217" customFormat="1" x14ac:dyDescent="0.2"/>
    <row r="11596" s="217" customFormat="1" x14ac:dyDescent="0.2"/>
    <row r="11597" s="217" customFormat="1" x14ac:dyDescent="0.2"/>
    <row r="11598" s="217" customFormat="1" x14ac:dyDescent="0.2"/>
    <row r="11599" s="217" customFormat="1" x14ac:dyDescent="0.2"/>
    <row r="11600" s="217" customFormat="1" x14ac:dyDescent="0.2"/>
    <row r="11601" s="217" customFormat="1" x14ac:dyDescent="0.2"/>
    <row r="11602" s="217" customFormat="1" x14ac:dyDescent="0.2"/>
    <row r="11603" s="217" customFormat="1" x14ac:dyDescent="0.2"/>
    <row r="11604" s="217" customFormat="1" x14ac:dyDescent="0.2"/>
    <row r="11605" s="217" customFormat="1" x14ac:dyDescent="0.2"/>
    <row r="11606" s="217" customFormat="1" x14ac:dyDescent="0.2"/>
    <row r="11607" s="217" customFormat="1" x14ac:dyDescent="0.2"/>
    <row r="11608" s="217" customFormat="1" x14ac:dyDescent="0.2"/>
    <row r="11609" s="217" customFormat="1" x14ac:dyDescent="0.2"/>
    <row r="11610" s="217" customFormat="1" x14ac:dyDescent="0.2"/>
    <row r="11611" s="217" customFormat="1" x14ac:dyDescent="0.2"/>
    <row r="11612" s="217" customFormat="1" x14ac:dyDescent="0.2"/>
    <row r="11613" s="217" customFormat="1" x14ac:dyDescent="0.2"/>
    <row r="11614" s="217" customFormat="1" x14ac:dyDescent="0.2"/>
    <row r="11615" s="217" customFormat="1" x14ac:dyDescent="0.2"/>
    <row r="11616" s="217" customFormat="1" x14ac:dyDescent="0.2"/>
    <row r="11617" s="217" customFormat="1" x14ac:dyDescent="0.2"/>
    <row r="11618" s="217" customFormat="1" x14ac:dyDescent="0.2"/>
    <row r="11619" s="217" customFormat="1" x14ac:dyDescent="0.2"/>
    <row r="11620" s="217" customFormat="1" x14ac:dyDescent="0.2"/>
    <row r="11621" s="217" customFormat="1" x14ac:dyDescent="0.2"/>
    <row r="11622" s="217" customFormat="1" x14ac:dyDescent="0.2"/>
    <row r="11623" s="217" customFormat="1" x14ac:dyDescent="0.2"/>
    <row r="11624" s="217" customFormat="1" x14ac:dyDescent="0.2"/>
    <row r="11625" s="217" customFormat="1" x14ac:dyDescent="0.2"/>
    <row r="11626" s="217" customFormat="1" x14ac:dyDescent="0.2"/>
    <row r="11627" s="217" customFormat="1" x14ac:dyDescent="0.2"/>
    <row r="11628" s="217" customFormat="1" x14ac:dyDescent="0.2"/>
    <row r="11629" s="217" customFormat="1" x14ac:dyDescent="0.2"/>
    <row r="11630" s="217" customFormat="1" x14ac:dyDescent="0.2"/>
    <row r="11631" s="217" customFormat="1" x14ac:dyDescent="0.2"/>
    <row r="11632" s="217" customFormat="1" x14ac:dyDescent="0.2"/>
    <row r="11633" s="217" customFormat="1" x14ac:dyDescent="0.2"/>
    <row r="11634" s="217" customFormat="1" x14ac:dyDescent="0.2"/>
    <row r="11635" s="217" customFormat="1" x14ac:dyDescent="0.2"/>
    <row r="11636" s="217" customFormat="1" x14ac:dyDescent="0.2"/>
    <row r="11637" s="217" customFormat="1" x14ac:dyDescent="0.2"/>
    <row r="11638" s="217" customFormat="1" x14ac:dyDescent="0.2"/>
    <row r="11639" s="217" customFormat="1" x14ac:dyDescent="0.2"/>
    <row r="11640" s="217" customFormat="1" x14ac:dyDescent="0.2"/>
    <row r="11641" s="217" customFormat="1" x14ac:dyDescent="0.2"/>
    <row r="11642" s="217" customFormat="1" x14ac:dyDescent="0.2"/>
    <row r="11643" s="217" customFormat="1" x14ac:dyDescent="0.2"/>
    <row r="11644" s="217" customFormat="1" x14ac:dyDescent="0.2"/>
    <row r="11645" s="217" customFormat="1" x14ac:dyDescent="0.2"/>
    <row r="11646" s="217" customFormat="1" x14ac:dyDescent="0.2"/>
    <row r="11647" s="217" customFormat="1" x14ac:dyDescent="0.2"/>
    <row r="11648" s="217" customFormat="1" x14ac:dyDescent="0.2"/>
    <row r="11649" s="217" customFormat="1" x14ac:dyDescent="0.2"/>
    <row r="11650" s="217" customFormat="1" x14ac:dyDescent="0.2"/>
    <row r="11651" s="217" customFormat="1" x14ac:dyDescent="0.2"/>
    <row r="11652" s="217" customFormat="1" x14ac:dyDescent="0.2"/>
    <row r="11653" s="217" customFormat="1" x14ac:dyDescent="0.2"/>
    <row r="11654" s="217" customFormat="1" x14ac:dyDescent="0.2"/>
    <row r="11655" s="217" customFormat="1" x14ac:dyDescent="0.2"/>
    <row r="11656" s="217" customFormat="1" x14ac:dyDescent="0.2"/>
    <row r="11657" s="217" customFormat="1" x14ac:dyDescent="0.2"/>
    <row r="11658" s="217" customFormat="1" x14ac:dyDescent="0.2"/>
    <row r="11659" s="217" customFormat="1" x14ac:dyDescent="0.2"/>
    <row r="11660" s="217" customFormat="1" x14ac:dyDescent="0.2"/>
    <row r="11661" s="217" customFormat="1" x14ac:dyDescent="0.2"/>
    <row r="11662" s="217" customFormat="1" x14ac:dyDescent="0.2"/>
    <row r="11663" s="217" customFormat="1" x14ac:dyDescent="0.2"/>
    <row r="11664" s="217" customFormat="1" x14ac:dyDescent="0.2"/>
    <row r="11665" s="217" customFormat="1" x14ac:dyDescent="0.2"/>
    <row r="11666" s="217" customFormat="1" x14ac:dyDescent="0.2"/>
    <row r="11667" s="217" customFormat="1" x14ac:dyDescent="0.2"/>
    <row r="11668" s="217" customFormat="1" x14ac:dyDescent="0.2"/>
    <row r="11669" s="217" customFormat="1" x14ac:dyDescent="0.2"/>
    <row r="11670" s="217" customFormat="1" x14ac:dyDescent="0.2"/>
    <row r="11671" s="217" customFormat="1" x14ac:dyDescent="0.2"/>
    <row r="11672" s="217" customFormat="1" x14ac:dyDescent="0.2"/>
    <row r="11673" s="217" customFormat="1" x14ac:dyDescent="0.2"/>
    <row r="11674" s="217" customFormat="1" x14ac:dyDescent="0.2"/>
    <row r="11675" s="217" customFormat="1" x14ac:dyDescent="0.2"/>
    <row r="11676" s="217" customFormat="1" x14ac:dyDescent="0.2"/>
    <row r="11677" s="217" customFormat="1" x14ac:dyDescent="0.2"/>
    <row r="11678" s="217" customFormat="1" x14ac:dyDescent="0.2"/>
    <row r="11679" s="217" customFormat="1" x14ac:dyDescent="0.2"/>
    <row r="11680" s="217" customFormat="1" x14ac:dyDescent="0.2"/>
    <row r="11681" s="217" customFormat="1" x14ac:dyDescent="0.2"/>
    <row r="11682" s="217" customFormat="1" x14ac:dyDescent="0.2"/>
    <row r="11683" s="217" customFormat="1" x14ac:dyDescent="0.2"/>
    <row r="11684" s="217" customFormat="1" x14ac:dyDescent="0.2"/>
    <row r="11685" s="217" customFormat="1" x14ac:dyDescent="0.2"/>
    <row r="11686" s="217" customFormat="1" x14ac:dyDescent="0.2"/>
    <row r="11687" s="217" customFormat="1" x14ac:dyDescent="0.2"/>
    <row r="11688" s="217" customFormat="1" x14ac:dyDescent="0.2"/>
    <row r="11689" s="217" customFormat="1" x14ac:dyDescent="0.2"/>
    <row r="11690" s="217" customFormat="1" x14ac:dyDescent="0.2"/>
    <row r="11691" s="217" customFormat="1" x14ac:dyDescent="0.2"/>
    <row r="11692" s="217" customFormat="1" x14ac:dyDescent="0.2"/>
    <row r="11693" s="217" customFormat="1" x14ac:dyDescent="0.2"/>
    <row r="11694" s="217" customFormat="1" x14ac:dyDescent="0.2"/>
    <row r="11695" s="217" customFormat="1" x14ac:dyDescent="0.2"/>
    <row r="11696" s="217" customFormat="1" x14ac:dyDescent="0.2"/>
    <row r="11697" s="217" customFormat="1" x14ac:dyDescent="0.2"/>
    <row r="11698" s="217" customFormat="1" x14ac:dyDescent="0.2"/>
    <row r="11699" s="217" customFormat="1" x14ac:dyDescent="0.2"/>
    <row r="11700" s="217" customFormat="1" x14ac:dyDescent="0.2"/>
    <row r="11701" s="217" customFormat="1" x14ac:dyDescent="0.2"/>
    <row r="11702" s="217" customFormat="1" x14ac:dyDescent="0.2"/>
    <row r="11703" s="217" customFormat="1" x14ac:dyDescent="0.2"/>
    <row r="11704" s="217" customFormat="1" x14ac:dyDescent="0.2"/>
    <row r="11705" s="217" customFormat="1" x14ac:dyDescent="0.2"/>
    <row r="11706" s="217" customFormat="1" x14ac:dyDescent="0.2"/>
    <row r="11707" s="217" customFormat="1" x14ac:dyDescent="0.2"/>
    <row r="11708" s="217" customFormat="1" x14ac:dyDescent="0.2"/>
    <row r="11709" s="217" customFormat="1" x14ac:dyDescent="0.2"/>
    <row r="11710" s="217" customFormat="1" x14ac:dyDescent="0.2"/>
    <row r="11711" s="217" customFormat="1" x14ac:dyDescent="0.2"/>
    <row r="11712" s="217" customFormat="1" x14ac:dyDescent="0.2"/>
    <row r="11713" s="217" customFormat="1" x14ac:dyDescent="0.2"/>
    <row r="11714" s="217" customFormat="1" x14ac:dyDescent="0.2"/>
    <row r="11715" s="217" customFormat="1" x14ac:dyDescent="0.2"/>
    <row r="11716" s="217" customFormat="1" x14ac:dyDescent="0.2"/>
    <row r="11717" s="217" customFormat="1" x14ac:dyDescent="0.2"/>
    <row r="11718" s="217" customFormat="1" x14ac:dyDescent="0.2"/>
    <row r="11719" s="217" customFormat="1" x14ac:dyDescent="0.2"/>
    <row r="11720" s="217" customFormat="1" x14ac:dyDescent="0.2"/>
    <row r="11721" s="217" customFormat="1" x14ac:dyDescent="0.2"/>
    <row r="11722" s="217" customFormat="1" x14ac:dyDescent="0.2"/>
    <row r="11723" s="217" customFormat="1" x14ac:dyDescent="0.2"/>
    <row r="11724" s="217" customFormat="1" x14ac:dyDescent="0.2"/>
    <row r="11725" s="217" customFormat="1" x14ac:dyDescent="0.2"/>
    <row r="11726" s="217" customFormat="1" x14ac:dyDescent="0.2"/>
    <row r="11727" s="217" customFormat="1" x14ac:dyDescent="0.2"/>
    <row r="11728" s="217" customFormat="1" x14ac:dyDescent="0.2"/>
    <row r="11729" s="217" customFormat="1" x14ac:dyDescent="0.2"/>
    <row r="11730" s="217" customFormat="1" x14ac:dyDescent="0.2"/>
    <row r="11731" s="217" customFormat="1" x14ac:dyDescent="0.2"/>
    <row r="11732" s="217" customFormat="1" x14ac:dyDescent="0.2"/>
    <row r="11733" s="217" customFormat="1" x14ac:dyDescent="0.2"/>
    <row r="11734" s="217" customFormat="1" x14ac:dyDescent="0.2"/>
    <row r="11735" s="217" customFormat="1" x14ac:dyDescent="0.2"/>
    <row r="11736" s="217" customFormat="1" x14ac:dyDescent="0.2"/>
    <row r="11737" s="217" customFormat="1" x14ac:dyDescent="0.2"/>
    <row r="11738" s="217" customFormat="1" x14ac:dyDescent="0.2"/>
    <row r="11739" s="217" customFormat="1" x14ac:dyDescent="0.2"/>
    <row r="11740" s="217" customFormat="1" x14ac:dyDescent="0.2"/>
    <row r="11741" s="217" customFormat="1" x14ac:dyDescent="0.2"/>
    <row r="11742" s="217" customFormat="1" x14ac:dyDescent="0.2"/>
    <row r="11743" s="217" customFormat="1" x14ac:dyDescent="0.2"/>
    <row r="11744" s="217" customFormat="1" x14ac:dyDescent="0.2"/>
    <row r="11745" s="217" customFormat="1" x14ac:dyDescent="0.2"/>
    <row r="11746" s="217" customFormat="1" x14ac:dyDescent="0.2"/>
    <row r="11747" s="217" customFormat="1" x14ac:dyDescent="0.2"/>
    <row r="11748" s="217" customFormat="1" x14ac:dyDescent="0.2"/>
    <row r="11749" s="217" customFormat="1" x14ac:dyDescent="0.2"/>
    <row r="11750" s="217" customFormat="1" x14ac:dyDescent="0.2"/>
    <row r="11751" s="217" customFormat="1" x14ac:dyDescent="0.2"/>
    <row r="11752" s="217" customFormat="1" x14ac:dyDescent="0.2"/>
    <row r="11753" s="217" customFormat="1" x14ac:dyDescent="0.2"/>
    <row r="11754" s="217" customFormat="1" x14ac:dyDescent="0.2"/>
    <row r="11755" s="217" customFormat="1" x14ac:dyDescent="0.2"/>
    <row r="11756" s="217" customFormat="1" x14ac:dyDescent="0.2"/>
    <row r="11757" s="217" customFormat="1" x14ac:dyDescent="0.2"/>
    <row r="11758" s="217" customFormat="1" x14ac:dyDescent="0.2"/>
    <row r="11759" s="217" customFormat="1" x14ac:dyDescent="0.2"/>
    <row r="11760" s="217" customFormat="1" x14ac:dyDescent="0.2"/>
    <row r="11761" s="217" customFormat="1" x14ac:dyDescent="0.2"/>
    <row r="11762" s="217" customFormat="1" x14ac:dyDescent="0.2"/>
    <row r="11763" s="217" customFormat="1" x14ac:dyDescent="0.2"/>
    <row r="11764" s="217" customFormat="1" x14ac:dyDescent="0.2"/>
    <row r="11765" s="217" customFormat="1" x14ac:dyDescent="0.2"/>
    <row r="11766" s="217" customFormat="1" x14ac:dyDescent="0.2"/>
    <row r="11767" s="217" customFormat="1" x14ac:dyDescent="0.2"/>
    <row r="11768" s="217" customFormat="1" x14ac:dyDescent="0.2"/>
    <row r="11769" s="217" customFormat="1" x14ac:dyDescent="0.2"/>
    <row r="11770" s="217" customFormat="1" x14ac:dyDescent="0.2"/>
    <row r="11771" s="217" customFormat="1" x14ac:dyDescent="0.2"/>
    <row r="11772" s="217" customFormat="1" x14ac:dyDescent="0.2"/>
    <row r="11773" s="217" customFormat="1" x14ac:dyDescent="0.2"/>
    <row r="11774" s="217" customFormat="1" x14ac:dyDescent="0.2"/>
    <row r="11775" s="217" customFormat="1" x14ac:dyDescent="0.2"/>
    <row r="11776" s="217" customFormat="1" x14ac:dyDescent="0.2"/>
    <row r="11777" s="217" customFormat="1" x14ac:dyDescent="0.2"/>
    <row r="11778" s="217" customFormat="1" x14ac:dyDescent="0.2"/>
    <row r="11779" s="217" customFormat="1" x14ac:dyDescent="0.2"/>
    <row r="11780" s="217" customFormat="1" x14ac:dyDescent="0.2"/>
    <row r="11781" s="217" customFormat="1" x14ac:dyDescent="0.2"/>
    <row r="11782" s="217" customFormat="1" x14ac:dyDescent="0.2"/>
    <row r="11783" s="217" customFormat="1" x14ac:dyDescent="0.2"/>
    <row r="11784" s="217" customFormat="1" x14ac:dyDescent="0.2"/>
    <row r="11785" s="217" customFormat="1" x14ac:dyDescent="0.2"/>
    <row r="11786" s="217" customFormat="1" x14ac:dyDescent="0.2"/>
    <row r="11787" s="217" customFormat="1" x14ac:dyDescent="0.2"/>
    <row r="11788" s="217" customFormat="1" x14ac:dyDescent="0.2"/>
    <row r="11789" s="217" customFormat="1" x14ac:dyDescent="0.2"/>
    <row r="11790" s="217" customFormat="1" x14ac:dyDescent="0.2"/>
    <row r="11791" s="217" customFormat="1" x14ac:dyDescent="0.2"/>
    <row r="11792" s="217" customFormat="1" x14ac:dyDescent="0.2"/>
    <row r="11793" s="217" customFormat="1" x14ac:dyDescent="0.2"/>
    <row r="11794" s="217" customFormat="1" x14ac:dyDescent="0.2"/>
    <row r="11795" s="217" customFormat="1" x14ac:dyDescent="0.2"/>
    <row r="11796" s="217" customFormat="1" x14ac:dyDescent="0.2"/>
    <row r="11797" s="217" customFormat="1" x14ac:dyDescent="0.2"/>
    <row r="11798" s="217" customFormat="1" x14ac:dyDescent="0.2"/>
    <row r="11799" s="217" customFormat="1" x14ac:dyDescent="0.2"/>
    <row r="11800" s="217" customFormat="1" x14ac:dyDescent="0.2"/>
    <row r="11801" s="217" customFormat="1" x14ac:dyDescent="0.2"/>
    <row r="11802" s="217" customFormat="1" x14ac:dyDescent="0.2"/>
    <row r="11803" s="217" customFormat="1" x14ac:dyDescent="0.2"/>
    <row r="11804" s="217" customFormat="1" x14ac:dyDescent="0.2"/>
    <row r="11805" s="217" customFormat="1" x14ac:dyDescent="0.2"/>
    <row r="11806" s="217" customFormat="1" x14ac:dyDescent="0.2"/>
    <row r="11807" s="217" customFormat="1" x14ac:dyDescent="0.2"/>
    <row r="11808" s="217" customFormat="1" x14ac:dyDescent="0.2"/>
    <row r="11809" s="217" customFormat="1" x14ac:dyDescent="0.2"/>
    <row r="11810" s="217" customFormat="1" x14ac:dyDescent="0.2"/>
    <row r="11811" s="217" customFormat="1" x14ac:dyDescent="0.2"/>
    <row r="11812" s="217" customFormat="1" x14ac:dyDescent="0.2"/>
    <row r="11813" s="217" customFormat="1" x14ac:dyDescent="0.2"/>
    <row r="11814" s="217" customFormat="1" x14ac:dyDescent="0.2"/>
    <row r="11815" s="217" customFormat="1" x14ac:dyDescent="0.2"/>
    <row r="11816" s="217" customFormat="1" x14ac:dyDescent="0.2"/>
    <row r="11817" s="217" customFormat="1" x14ac:dyDescent="0.2"/>
    <row r="11818" s="217" customFormat="1" x14ac:dyDescent="0.2"/>
    <row r="11819" s="217" customFormat="1" x14ac:dyDescent="0.2"/>
    <row r="11820" s="217" customFormat="1" x14ac:dyDescent="0.2"/>
    <row r="11821" s="217" customFormat="1" x14ac:dyDescent="0.2"/>
    <row r="11822" s="217" customFormat="1" x14ac:dyDescent="0.2"/>
    <row r="11823" s="217" customFormat="1" x14ac:dyDescent="0.2"/>
    <row r="11824" s="217" customFormat="1" x14ac:dyDescent="0.2"/>
    <row r="11825" s="217" customFormat="1" x14ac:dyDescent="0.2"/>
    <row r="11826" s="217" customFormat="1" x14ac:dyDescent="0.2"/>
    <row r="11827" s="217" customFormat="1" x14ac:dyDescent="0.2"/>
    <row r="11828" s="217" customFormat="1" x14ac:dyDescent="0.2"/>
    <row r="11829" s="217" customFormat="1" x14ac:dyDescent="0.2"/>
    <row r="11830" s="217" customFormat="1" x14ac:dyDescent="0.2"/>
    <row r="11831" s="217" customFormat="1" x14ac:dyDescent="0.2"/>
    <row r="11832" s="217" customFormat="1" x14ac:dyDescent="0.2"/>
    <row r="11833" s="217" customFormat="1" x14ac:dyDescent="0.2"/>
    <row r="11834" s="217" customFormat="1" x14ac:dyDescent="0.2"/>
    <row r="11835" s="217" customFormat="1" x14ac:dyDescent="0.2"/>
    <row r="11836" s="217" customFormat="1" x14ac:dyDescent="0.2"/>
    <row r="11837" s="217" customFormat="1" x14ac:dyDescent="0.2"/>
    <row r="11838" s="217" customFormat="1" x14ac:dyDescent="0.2"/>
    <row r="11839" s="217" customFormat="1" x14ac:dyDescent="0.2"/>
    <row r="11840" s="217" customFormat="1" x14ac:dyDescent="0.2"/>
    <row r="11841" s="217" customFormat="1" x14ac:dyDescent="0.2"/>
    <row r="11842" s="217" customFormat="1" x14ac:dyDescent="0.2"/>
    <row r="11843" s="217" customFormat="1" x14ac:dyDescent="0.2"/>
    <row r="11844" s="217" customFormat="1" x14ac:dyDescent="0.2"/>
    <row r="11845" s="217" customFormat="1" x14ac:dyDescent="0.2"/>
    <row r="11846" s="217" customFormat="1" x14ac:dyDescent="0.2"/>
    <row r="11847" s="217" customFormat="1" x14ac:dyDescent="0.2"/>
    <row r="11848" s="217" customFormat="1" x14ac:dyDescent="0.2"/>
    <row r="11849" s="217" customFormat="1" x14ac:dyDescent="0.2"/>
    <row r="11850" s="217" customFormat="1" x14ac:dyDescent="0.2"/>
    <row r="11851" s="217" customFormat="1" x14ac:dyDescent="0.2"/>
    <row r="11852" s="217" customFormat="1" x14ac:dyDescent="0.2"/>
    <row r="11853" s="217" customFormat="1" x14ac:dyDescent="0.2"/>
    <row r="11854" s="217" customFormat="1" x14ac:dyDescent="0.2"/>
    <row r="11855" s="217" customFormat="1" x14ac:dyDescent="0.2"/>
    <row r="11856" s="217" customFormat="1" x14ac:dyDescent="0.2"/>
    <row r="11857" s="217" customFormat="1" x14ac:dyDescent="0.2"/>
    <row r="11858" s="217" customFormat="1" x14ac:dyDescent="0.2"/>
    <row r="11859" s="217" customFormat="1" x14ac:dyDescent="0.2"/>
    <row r="11860" s="217" customFormat="1" x14ac:dyDescent="0.2"/>
    <row r="11861" s="217" customFormat="1" x14ac:dyDescent="0.2"/>
    <row r="11862" s="217" customFormat="1" x14ac:dyDescent="0.2"/>
    <row r="11863" s="217" customFormat="1" x14ac:dyDescent="0.2"/>
    <row r="11864" s="217" customFormat="1" x14ac:dyDescent="0.2"/>
    <row r="11865" s="217" customFormat="1" x14ac:dyDescent="0.2"/>
    <row r="11866" s="217" customFormat="1" x14ac:dyDescent="0.2"/>
    <row r="11867" s="217" customFormat="1" x14ac:dyDescent="0.2"/>
    <row r="11868" s="217" customFormat="1" x14ac:dyDescent="0.2"/>
    <row r="11869" s="217" customFormat="1" x14ac:dyDescent="0.2"/>
    <row r="11870" s="217" customFormat="1" x14ac:dyDescent="0.2"/>
    <row r="11871" s="217" customFormat="1" x14ac:dyDescent="0.2"/>
    <row r="11872" s="217" customFormat="1" x14ac:dyDescent="0.2"/>
    <row r="11873" s="217" customFormat="1" x14ac:dyDescent="0.2"/>
    <row r="11874" s="217" customFormat="1" x14ac:dyDescent="0.2"/>
    <row r="11875" s="217" customFormat="1" x14ac:dyDescent="0.2"/>
    <row r="11876" s="217" customFormat="1" x14ac:dyDescent="0.2"/>
    <row r="11877" s="217" customFormat="1" x14ac:dyDescent="0.2"/>
    <row r="11878" s="217" customFormat="1" x14ac:dyDescent="0.2"/>
    <row r="11879" s="217" customFormat="1" x14ac:dyDescent="0.2"/>
    <row r="11880" s="217" customFormat="1" x14ac:dyDescent="0.2"/>
    <row r="11881" s="217" customFormat="1" x14ac:dyDescent="0.2"/>
    <row r="11882" s="217" customFormat="1" x14ac:dyDescent="0.2"/>
    <row r="11883" s="217" customFormat="1" x14ac:dyDescent="0.2"/>
    <row r="11884" s="217" customFormat="1" x14ac:dyDescent="0.2"/>
    <row r="11885" s="217" customFormat="1" x14ac:dyDescent="0.2"/>
    <row r="11886" s="217" customFormat="1" x14ac:dyDescent="0.2"/>
    <row r="11887" s="217" customFormat="1" x14ac:dyDescent="0.2"/>
    <row r="11888" s="217" customFormat="1" x14ac:dyDescent="0.2"/>
    <row r="11889" s="217" customFormat="1" x14ac:dyDescent="0.2"/>
    <row r="11890" s="217" customFormat="1" x14ac:dyDescent="0.2"/>
    <row r="11891" s="217" customFormat="1" x14ac:dyDescent="0.2"/>
    <row r="11892" s="217" customFormat="1" x14ac:dyDescent="0.2"/>
    <row r="11893" s="217" customFormat="1" x14ac:dyDescent="0.2"/>
    <row r="11894" s="217" customFormat="1" x14ac:dyDescent="0.2"/>
    <row r="11895" s="217" customFormat="1" x14ac:dyDescent="0.2"/>
    <row r="11896" s="217" customFormat="1" x14ac:dyDescent="0.2"/>
    <row r="11897" s="217" customFormat="1" x14ac:dyDescent="0.2"/>
    <row r="11898" s="217" customFormat="1" x14ac:dyDescent="0.2"/>
    <row r="11899" s="217" customFormat="1" x14ac:dyDescent="0.2"/>
    <row r="11900" s="217" customFormat="1" x14ac:dyDescent="0.2"/>
    <row r="11901" s="217" customFormat="1" x14ac:dyDescent="0.2"/>
    <row r="11902" s="217" customFormat="1" x14ac:dyDescent="0.2"/>
    <row r="11903" s="217" customFormat="1" x14ac:dyDescent="0.2"/>
    <row r="11904" s="217" customFormat="1" x14ac:dyDescent="0.2"/>
    <row r="11905" s="217" customFormat="1" x14ac:dyDescent="0.2"/>
    <row r="11906" s="217" customFormat="1" x14ac:dyDescent="0.2"/>
    <row r="11907" s="217" customFormat="1" x14ac:dyDescent="0.2"/>
    <row r="11908" s="217" customFormat="1" x14ac:dyDescent="0.2"/>
    <row r="11909" s="217" customFormat="1" x14ac:dyDescent="0.2"/>
    <row r="11910" s="217" customFormat="1" x14ac:dyDescent="0.2"/>
    <row r="11911" s="217" customFormat="1" x14ac:dyDescent="0.2"/>
    <row r="11912" s="217" customFormat="1" x14ac:dyDescent="0.2"/>
    <row r="11913" s="217" customFormat="1" x14ac:dyDescent="0.2"/>
    <row r="11914" s="217" customFormat="1" x14ac:dyDescent="0.2"/>
    <row r="11915" s="217" customFormat="1" x14ac:dyDescent="0.2"/>
    <row r="11916" s="217" customFormat="1" x14ac:dyDescent="0.2"/>
    <row r="11917" s="217" customFormat="1" x14ac:dyDescent="0.2"/>
    <row r="11918" s="217" customFormat="1" x14ac:dyDescent="0.2"/>
    <row r="11919" s="217" customFormat="1" x14ac:dyDescent="0.2"/>
    <row r="11920" s="217" customFormat="1" x14ac:dyDescent="0.2"/>
    <row r="11921" s="217" customFormat="1" x14ac:dyDescent="0.2"/>
    <row r="11922" s="217" customFormat="1" x14ac:dyDescent="0.2"/>
    <row r="11923" s="217" customFormat="1" x14ac:dyDescent="0.2"/>
    <row r="11924" s="217" customFormat="1" x14ac:dyDescent="0.2"/>
    <row r="11925" s="217" customFormat="1" x14ac:dyDescent="0.2"/>
    <row r="11926" s="217" customFormat="1" x14ac:dyDescent="0.2"/>
    <row r="11927" s="217" customFormat="1" x14ac:dyDescent="0.2"/>
    <row r="11928" s="217" customFormat="1" x14ac:dyDescent="0.2"/>
    <row r="11929" s="217" customFormat="1" x14ac:dyDescent="0.2"/>
    <row r="11930" s="217" customFormat="1" x14ac:dyDescent="0.2"/>
    <row r="11931" s="217" customFormat="1" x14ac:dyDescent="0.2"/>
    <row r="11932" s="217" customFormat="1" x14ac:dyDescent="0.2"/>
    <row r="11933" s="217" customFormat="1" x14ac:dyDescent="0.2"/>
    <row r="11934" s="217" customFormat="1" x14ac:dyDescent="0.2"/>
    <row r="11935" s="217" customFormat="1" x14ac:dyDescent="0.2"/>
    <row r="11936" s="217" customFormat="1" x14ac:dyDescent="0.2"/>
    <row r="11937" s="217" customFormat="1" x14ac:dyDescent="0.2"/>
    <row r="11938" s="217" customFormat="1" x14ac:dyDescent="0.2"/>
    <row r="11939" s="217" customFormat="1" x14ac:dyDescent="0.2"/>
    <row r="11940" s="217" customFormat="1" x14ac:dyDescent="0.2"/>
    <row r="11941" s="217" customFormat="1" x14ac:dyDescent="0.2"/>
    <row r="11942" s="217" customFormat="1" x14ac:dyDescent="0.2"/>
    <row r="11943" s="217" customFormat="1" x14ac:dyDescent="0.2"/>
    <row r="11944" s="217" customFormat="1" x14ac:dyDescent="0.2"/>
    <row r="11945" s="217" customFormat="1" x14ac:dyDescent="0.2"/>
    <row r="11946" s="217" customFormat="1" x14ac:dyDescent="0.2"/>
    <row r="11947" s="217" customFormat="1" x14ac:dyDescent="0.2"/>
    <row r="11948" s="217" customFormat="1" x14ac:dyDescent="0.2"/>
    <row r="11949" s="217" customFormat="1" x14ac:dyDescent="0.2"/>
    <row r="11950" s="217" customFormat="1" x14ac:dyDescent="0.2"/>
    <row r="11951" s="217" customFormat="1" x14ac:dyDescent="0.2"/>
    <row r="11952" s="217" customFormat="1" x14ac:dyDescent="0.2"/>
    <row r="11953" s="217" customFormat="1" x14ac:dyDescent="0.2"/>
    <row r="11954" s="217" customFormat="1" x14ac:dyDescent="0.2"/>
    <row r="11955" s="217" customFormat="1" x14ac:dyDescent="0.2"/>
    <row r="11956" s="217" customFormat="1" x14ac:dyDescent="0.2"/>
    <row r="11957" s="217" customFormat="1" x14ac:dyDescent="0.2"/>
    <row r="11958" s="217" customFormat="1" x14ac:dyDescent="0.2"/>
    <row r="11959" s="217" customFormat="1" x14ac:dyDescent="0.2"/>
    <row r="11960" s="217" customFormat="1" x14ac:dyDescent="0.2"/>
    <row r="11961" s="217" customFormat="1" x14ac:dyDescent="0.2"/>
    <row r="11962" s="217" customFormat="1" x14ac:dyDescent="0.2"/>
    <row r="11963" s="217" customFormat="1" x14ac:dyDescent="0.2"/>
    <row r="11964" s="217" customFormat="1" x14ac:dyDescent="0.2"/>
    <row r="11965" s="217" customFormat="1" x14ac:dyDescent="0.2"/>
    <row r="11966" s="217" customFormat="1" x14ac:dyDescent="0.2"/>
    <row r="11967" s="217" customFormat="1" x14ac:dyDescent="0.2"/>
    <row r="11968" s="217" customFormat="1" x14ac:dyDescent="0.2"/>
    <row r="11969" s="217" customFormat="1" x14ac:dyDescent="0.2"/>
    <row r="11970" s="217" customFormat="1" x14ac:dyDescent="0.2"/>
    <row r="11971" s="217" customFormat="1" x14ac:dyDescent="0.2"/>
    <row r="11972" s="217" customFormat="1" x14ac:dyDescent="0.2"/>
    <row r="11973" s="217" customFormat="1" x14ac:dyDescent="0.2"/>
    <row r="11974" s="217" customFormat="1" x14ac:dyDescent="0.2"/>
    <row r="11975" s="217" customFormat="1" x14ac:dyDescent="0.2"/>
    <row r="11976" s="217" customFormat="1" x14ac:dyDescent="0.2"/>
    <row r="11977" s="217" customFormat="1" x14ac:dyDescent="0.2"/>
    <row r="11978" s="217" customFormat="1" x14ac:dyDescent="0.2"/>
    <row r="11979" s="217" customFormat="1" x14ac:dyDescent="0.2"/>
    <row r="11980" s="217" customFormat="1" x14ac:dyDescent="0.2"/>
    <row r="11981" s="217" customFormat="1" x14ac:dyDescent="0.2"/>
    <row r="11982" s="217" customFormat="1" x14ac:dyDescent="0.2"/>
    <row r="11983" s="217" customFormat="1" x14ac:dyDescent="0.2"/>
    <row r="11984" s="217" customFormat="1" x14ac:dyDescent="0.2"/>
    <row r="11985" s="217" customFormat="1" x14ac:dyDescent="0.2"/>
    <row r="11986" s="217" customFormat="1" x14ac:dyDescent="0.2"/>
    <row r="11987" s="217" customFormat="1" x14ac:dyDescent="0.2"/>
    <row r="11988" s="217" customFormat="1" x14ac:dyDescent="0.2"/>
    <row r="11989" s="217" customFormat="1" x14ac:dyDescent="0.2"/>
    <row r="11990" s="217" customFormat="1" x14ac:dyDescent="0.2"/>
    <row r="11991" s="217" customFormat="1" x14ac:dyDescent="0.2"/>
    <row r="11992" s="217" customFormat="1" x14ac:dyDescent="0.2"/>
    <row r="11993" s="217" customFormat="1" x14ac:dyDescent="0.2"/>
    <row r="11994" s="217" customFormat="1" x14ac:dyDescent="0.2"/>
    <row r="11995" s="217" customFormat="1" x14ac:dyDescent="0.2"/>
    <row r="11996" s="217" customFormat="1" x14ac:dyDescent="0.2"/>
    <row r="11997" s="217" customFormat="1" x14ac:dyDescent="0.2"/>
    <row r="11998" s="217" customFormat="1" x14ac:dyDescent="0.2"/>
    <row r="11999" s="217" customFormat="1" x14ac:dyDescent="0.2"/>
    <row r="12000" s="217" customFormat="1" x14ac:dyDescent="0.2"/>
    <row r="12001" s="217" customFormat="1" x14ac:dyDescent="0.2"/>
    <row r="12002" s="217" customFormat="1" x14ac:dyDescent="0.2"/>
    <row r="12003" s="217" customFormat="1" x14ac:dyDescent="0.2"/>
    <row r="12004" s="217" customFormat="1" x14ac:dyDescent="0.2"/>
    <row r="12005" s="217" customFormat="1" x14ac:dyDescent="0.2"/>
    <row r="12006" s="217" customFormat="1" x14ac:dyDescent="0.2"/>
    <row r="12007" s="217" customFormat="1" x14ac:dyDescent="0.2"/>
    <row r="12008" s="217" customFormat="1" x14ac:dyDescent="0.2"/>
    <row r="12009" s="217" customFormat="1" x14ac:dyDescent="0.2"/>
    <row r="12010" s="217" customFormat="1" x14ac:dyDescent="0.2"/>
    <row r="12011" s="217" customFormat="1" x14ac:dyDescent="0.2"/>
    <row r="12012" s="217" customFormat="1" x14ac:dyDescent="0.2"/>
    <row r="12013" s="217" customFormat="1" x14ac:dyDescent="0.2"/>
    <row r="12014" s="217" customFormat="1" x14ac:dyDescent="0.2"/>
    <row r="12015" s="217" customFormat="1" x14ac:dyDescent="0.2"/>
    <row r="12016" s="217" customFormat="1" x14ac:dyDescent="0.2"/>
    <row r="12017" s="217" customFormat="1" x14ac:dyDescent="0.2"/>
    <row r="12018" s="217" customFormat="1" x14ac:dyDescent="0.2"/>
    <row r="12019" s="217" customFormat="1" x14ac:dyDescent="0.2"/>
    <row r="12020" s="217" customFormat="1" x14ac:dyDescent="0.2"/>
    <row r="12021" s="217" customFormat="1" x14ac:dyDescent="0.2"/>
    <row r="12022" s="217" customFormat="1" x14ac:dyDescent="0.2"/>
    <row r="12023" s="217" customFormat="1" x14ac:dyDescent="0.2"/>
    <row r="12024" s="217" customFormat="1" x14ac:dyDescent="0.2"/>
    <row r="12025" s="217" customFormat="1" x14ac:dyDescent="0.2"/>
    <row r="12026" s="217" customFormat="1" x14ac:dyDescent="0.2"/>
    <row r="12027" s="217" customFormat="1" x14ac:dyDescent="0.2"/>
    <row r="12028" s="217" customFormat="1" x14ac:dyDescent="0.2"/>
    <row r="12029" s="217" customFormat="1" x14ac:dyDescent="0.2"/>
    <row r="12030" s="217" customFormat="1" x14ac:dyDescent="0.2"/>
    <row r="12031" s="217" customFormat="1" x14ac:dyDescent="0.2"/>
    <row r="12032" s="217" customFormat="1" x14ac:dyDescent="0.2"/>
    <row r="12033" s="217" customFormat="1" x14ac:dyDescent="0.2"/>
    <row r="12034" s="217" customFormat="1" x14ac:dyDescent="0.2"/>
    <row r="12035" s="217" customFormat="1" x14ac:dyDescent="0.2"/>
    <row r="12036" s="217" customFormat="1" x14ac:dyDescent="0.2"/>
    <row r="12037" s="217" customFormat="1" x14ac:dyDescent="0.2"/>
    <row r="12038" s="217" customFormat="1" x14ac:dyDescent="0.2"/>
    <row r="12039" s="217" customFormat="1" x14ac:dyDescent="0.2"/>
    <row r="12040" s="217" customFormat="1" x14ac:dyDescent="0.2"/>
    <row r="12041" s="217" customFormat="1" x14ac:dyDescent="0.2"/>
    <row r="12042" s="217" customFormat="1" x14ac:dyDescent="0.2"/>
    <row r="12043" s="217" customFormat="1" x14ac:dyDescent="0.2"/>
    <row r="12044" s="217" customFormat="1" x14ac:dyDescent="0.2"/>
    <row r="12045" s="217" customFormat="1" x14ac:dyDescent="0.2"/>
    <row r="12046" s="217" customFormat="1" x14ac:dyDescent="0.2"/>
    <row r="12047" s="217" customFormat="1" x14ac:dyDescent="0.2"/>
    <row r="12048" s="217" customFormat="1" x14ac:dyDescent="0.2"/>
    <row r="12049" s="217" customFormat="1" x14ac:dyDescent="0.2"/>
    <row r="12050" s="217" customFormat="1" x14ac:dyDescent="0.2"/>
    <row r="12051" s="217" customFormat="1" x14ac:dyDescent="0.2"/>
    <row r="12052" s="217" customFormat="1" x14ac:dyDescent="0.2"/>
    <row r="12053" s="217" customFormat="1" x14ac:dyDescent="0.2"/>
    <row r="12054" s="217" customFormat="1" x14ac:dyDescent="0.2"/>
    <row r="12055" s="217" customFormat="1" x14ac:dyDescent="0.2"/>
    <row r="12056" s="217" customFormat="1" x14ac:dyDescent="0.2"/>
    <row r="12057" s="217" customFormat="1" x14ac:dyDescent="0.2"/>
    <row r="12058" s="217" customFormat="1" x14ac:dyDescent="0.2"/>
    <row r="12059" s="217" customFormat="1" x14ac:dyDescent="0.2"/>
    <row r="12060" s="217" customFormat="1" x14ac:dyDescent="0.2"/>
    <row r="12061" s="217" customFormat="1" x14ac:dyDescent="0.2"/>
    <row r="12062" s="217" customFormat="1" x14ac:dyDescent="0.2"/>
    <row r="12063" s="217" customFormat="1" x14ac:dyDescent="0.2"/>
    <row r="12064" s="217" customFormat="1" x14ac:dyDescent="0.2"/>
    <row r="12065" s="217" customFormat="1" x14ac:dyDescent="0.2"/>
    <row r="12066" s="217" customFormat="1" x14ac:dyDescent="0.2"/>
    <row r="12067" s="217" customFormat="1" x14ac:dyDescent="0.2"/>
    <row r="12068" s="217" customFormat="1" x14ac:dyDescent="0.2"/>
    <row r="12069" s="217" customFormat="1" x14ac:dyDescent="0.2"/>
    <row r="12070" s="217" customFormat="1" x14ac:dyDescent="0.2"/>
    <row r="12071" s="217" customFormat="1" x14ac:dyDescent="0.2"/>
    <row r="12072" s="217" customFormat="1" x14ac:dyDescent="0.2"/>
    <row r="12073" s="217" customFormat="1" x14ac:dyDescent="0.2"/>
    <row r="12074" s="217" customFormat="1" x14ac:dyDescent="0.2"/>
    <row r="12075" s="217" customFormat="1" x14ac:dyDescent="0.2"/>
    <row r="12076" s="217" customFormat="1" x14ac:dyDescent="0.2"/>
    <row r="12077" s="217" customFormat="1" x14ac:dyDescent="0.2"/>
    <row r="12078" s="217" customFormat="1" x14ac:dyDescent="0.2"/>
    <row r="12079" s="217" customFormat="1" x14ac:dyDescent="0.2"/>
    <row r="12080" s="217" customFormat="1" x14ac:dyDescent="0.2"/>
    <row r="12081" s="217" customFormat="1" x14ac:dyDescent="0.2"/>
    <row r="12082" s="217" customFormat="1" x14ac:dyDescent="0.2"/>
    <row r="12083" s="217" customFormat="1" x14ac:dyDescent="0.2"/>
    <row r="12084" s="217" customFormat="1" x14ac:dyDescent="0.2"/>
    <row r="12085" s="217" customFormat="1" x14ac:dyDescent="0.2"/>
    <row r="12086" s="217" customFormat="1" x14ac:dyDescent="0.2"/>
    <row r="12087" s="217" customFormat="1" x14ac:dyDescent="0.2"/>
    <row r="12088" s="217" customFormat="1" x14ac:dyDescent="0.2"/>
    <row r="12089" s="217" customFormat="1" x14ac:dyDescent="0.2"/>
    <row r="12090" s="217" customFormat="1" x14ac:dyDescent="0.2"/>
    <row r="12091" s="217" customFormat="1" x14ac:dyDescent="0.2"/>
    <row r="12092" s="217" customFormat="1" x14ac:dyDescent="0.2"/>
    <row r="12093" s="217" customFormat="1" x14ac:dyDescent="0.2"/>
    <row r="12094" s="217" customFormat="1" x14ac:dyDescent="0.2"/>
    <row r="12095" s="217" customFormat="1" x14ac:dyDescent="0.2"/>
    <row r="12096" s="217" customFormat="1" x14ac:dyDescent="0.2"/>
    <row r="12097" s="217" customFormat="1" x14ac:dyDescent="0.2"/>
    <row r="12098" s="217" customFormat="1" x14ac:dyDescent="0.2"/>
    <row r="12099" s="217" customFormat="1" x14ac:dyDescent="0.2"/>
    <row r="12100" s="217" customFormat="1" x14ac:dyDescent="0.2"/>
    <row r="12101" s="217" customFormat="1" x14ac:dyDescent="0.2"/>
    <row r="12102" s="217" customFormat="1" x14ac:dyDescent="0.2"/>
    <row r="12103" s="217" customFormat="1" x14ac:dyDescent="0.2"/>
    <row r="12104" s="217" customFormat="1" x14ac:dyDescent="0.2"/>
    <row r="12105" s="217" customFormat="1" x14ac:dyDescent="0.2"/>
    <row r="12106" s="217" customFormat="1" x14ac:dyDescent="0.2"/>
    <row r="12107" s="217" customFormat="1" x14ac:dyDescent="0.2"/>
    <row r="12108" s="217" customFormat="1" x14ac:dyDescent="0.2"/>
    <row r="12109" s="217" customFormat="1" x14ac:dyDescent="0.2"/>
    <row r="12110" s="217" customFormat="1" x14ac:dyDescent="0.2"/>
    <row r="12111" s="217" customFormat="1" x14ac:dyDescent="0.2"/>
    <row r="12112" s="217" customFormat="1" x14ac:dyDescent="0.2"/>
    <row r="12113" s="217" customFormat="1" x14ac:dyDescent="0.2"/>
    <row r="12114" s="217" customFormat="1" x14ac:dyDescent="0.2"/>
    <row r="12115" s="217" customFormat="1" x14ac:dyDescent="0.2"/>
    <row r="12116" s="217" customFormat="1" x14ac:dyDescent="0.2"/>
    <row r="12117" s="217" customFormat="1" x14ac:dyDescent="0.2"/>
    <row r="12118" s="217" customFormat="1" x14ac:dyDescent="0.2"/>
    <row r="12119" s="217" customFormat="1" x14ac:dyDescent="0.2"/>
    <row r="12120" s="217" customFormat="1" x14ac:dyDescent="0.2"/>
    <row r="12121" s="217" customFormat="1" x14ac:dyDescent="0.2"/>
    <row r="12122" s="217" customFormat="1" x14ac:dyDescent="0.2"/>
    <row r="12123" s="217" customFormat="1" x14ac:dyDescent="0.2"/>
    <row r="12124" s="217" customFormat="1" x14ac:dyDescent="0.2"/>
    <row r="12125" s="217" customFormat="1" x14ac:dyDescent="0.2"/>
    <row r="12126" s="217" customFormat="1" x14ac:dyDescent="0.2"/>
    <row r="12127" s="217" customFormat="1" x14ac:dyDescent="0.2"/>
    <row r="12128" s="217" customFormat="1" x14ac:dyDescent="0.2"/>
    <row r="12129" s="217" customFormat="1" x14ac:dyDescent="0.2"/>
    <row r="12130" s="217" customFormat="1" x14ac:dyDescent="0.2"/>
    <row r="12131" s="217" customFormat="1" x14ac:dyDescent="0.2"/>
    <row r="12132" s="217" customFormat="1" x14ac:dyDescent="0.2"/>
    <row r="12133" s="217" customFormat="1" x14ac:dyDescent="0.2"/>
    <row r="12134" s="217" customFormat="1" x14ac:dyDescent="0.2"/>
    <row r="12135" s="217" customFormat="1" x14ac:dyDescent="0.2"/>
    <row r="12136" s="217" customFormat="1" x14ac:dyDescent="0.2"/>
    <row r="12137" s="217" customFormat="1" x14ac:dyDescent="0.2"/>
    <row r="12138" s="217" customFormat="1" x14ac:dyDescent="0.2"/>
    <row r="12139" s="217" customFormat="1" x14ac:dyDescent="0.2"/>
    <row r="12140" s="217" customFormat="1" x14ac:dyDescent="0.2"/>
    <row r="12141" s="217" customFormat="1" x14ac:dyDescent="0.2"/>
    <row r="12142" s="217" customFormat="1" x14ac:dyDescent="0.2"/>
    <row r="12143" s="217" customFormat="1" x14ac:dyDescent="0.2"/>
    <row r="12144" s="217" customFormat="1" x14ac:dyDescent="0.2"/>
    <row r="12145" s="217" customFormat="1" x14ac:dyDescent="0.2"/>
    <row r="12146" s="217" customFormat="1" x14ac:dyDescent="0.2"/>
    <row r="12147" s="217" customFormat="1" x14ac:dyDescent="0.2"/>
    <row r="12148" s="217" customFormat="1" x14ac:dyDescent="0.2"/>
    <row r="12149" s="217" customFormat="1" x14ac:dyDescent="0.2"/>
    <row r="12150" s="217" customFormat="1" x14ac:dyDescent="0.2"/>
    <row r="12151" s="217" customFormat="1" x14ac:dyDescent="0.2"/>
    <row r="12152" s="217" customFormat="1" x14ac:dyDescent="0.2"/>
    <row r="12153" s="217" customFormat="1" x14ac:dyDescent="0.2"/>
    <row r="12154" s="217" customFormat="1" x14ac:dyDescent="0.2"/>
    <row r="12155" s="217" customFormat="1" x14ac:dyDescent="0.2"/>
    <row r="12156" s="217" customFormat="1" x14ac:dyDescent="0.2"/>
    <row r="12157" s="217" customFormat="1" x14ac:dyDescent="0.2"/>
    <row r="12158" s="217" customFormat="1" x14ac:dyDescent="0.2"/>
    <row r="12159" s="217" customFormat="1" x14ac:dyDescent="0.2"/>
    <row r="12160" s="217" customFormat="1" x14ac:dyDescent="0.2"/>
    <row r="12161" s="217" customFormat="1" x14ac:dyDescent="0.2"/>
    <row r="12162" s="217" customFormat="1" x14ac:dyDescent="0.2"/>
    <row r="12163" s="217" customFormat="1" x14ac:dyDescent="0.2"/>
    <row r="12164" s="217" customFormat="1" x14ac:dyDescent="0.2"/>
    <row r="12165" s="217" customFormat="1" x14ac:dyDescent="0.2"/>
    <row r="12166" s="217" customFormat="1" x14ac:dyDescent="0.2"/>
    <row r="12167" s="217" customFormat="1" x14ac:dyDescent="0.2"/>
    <row r="12168" s="217" customFormat="1" x14ac:dyDescent="0.2"/>
    <row r="12169" s="217" customFormat="1" x14ac:dyDescent="0.2"/>
    <row r="12170" s="217" customFormat="1" x14ac:dyDescent="0.2"/>
    <row r="12171" s="217" customFormat="1" x14ac:dyDescent="0.2"/>
    <row r="12172" s="217" customFormat="1" x14ac:dyDescent="0.2"/>
    <row r="12173" s="217" customFormat="1" x14ac:dyDescent="0.2"/>
    <row r="12174" s="217" customFormat="1" x14ac:dyDescent="0.2"/>
    <row r="12175" s="217" customFormat="1" x14ac:dyDescent="0.2"/>
    <row r="12176" s="217" customFormat="1" x14ac:dyDescent="0.2"/>
    <row r="12177" s="217" customFormat="1" x14ac:dyDescent="0.2"/>
    <row r="12178" s="217" customFormat="1" x14ac:dyDescent="0.2"/>
    <row r="12179" s="217" customFormat="1" x14ac:dyDescent="0.2"/>
    <row r="12180" s="217" customFormat="1" x14ac:dyDescent="0.2"/>
    <row r="12181" s="217" customFormat="1" x14ac:dyDescent="0.2"/>
    <row r="12182" s="217" customFormat="1" x14ac:dyDescent="0.2"/>
    <row r="12183" s="217" customFormat="1" x14ac:dyDescent="0.2"/>
    <row r="12184" s="217" customFormat="1" x14ac:dyDescent="0.2"/>
    <row r="12185" s="217" customFormat="1" x14ac:dyDescent="0.2"/>
    <row r="12186" s="217" customFormat="1" x14ac:dyDescent="0.2"/>
    <row r="12187" s="217" customFormat="1" x14ac:dyDescent="0.2"/>
    <row r="12188" s="217" customFormat="1" x14ac:dyDescent="0.2"/>
    <row r="12189" s="217" customFormat="1" x14ac:dyDescent="0.2"/>
    <row r="12190" s="217" customFormat="1" x14ac:dyDescent="0.2"/>
    <row r="12191" s="217" customFormat="1" x14ac:dyDescent="0.2"/>
    <row r="12192" s="217" customFormat="1" x14ac:dyDescent="0.2"/>
    <row r="12193" s="217" customFormat="1" x14ac:dyDescent="0.2"/>
    <row r="12194" s="217" customFormat="1" x14ac:dyDescent="0.2"/>
    <row r="12195" s="217" customFormat="1" x14ac:dyDescent="0.2"/>
    <row r="12196" s="217" customFormat="1" x14ac:dyDescent="0.2"/>
    <row r="12197" s="217" customFormat="1" x14ac:dyDescent="0.2"/>
    <row r="12198" s="217" customFormat="1" x14ac:dyDescent="0.2"/>
    <row r="12199" s="217" customFormat="1" x14ac:dyDescent="0.2"/>
    <row r="12200" s="217" customFormat="1" x14ac:dyDescent="0.2"/>
    <row r="12201" s="217" customFormat="1" x14ac:dyDescent="0.2"/>
    <row r="12202" s="217" customFormat="1" x14ac:dyDescent="0.2"/>
    <row r="12203" s="217" customFormat="1" x14ac:dyDescent="0.2"/>
    <row r="12204" s="217" customFormat="1" x14ac:dyDescent="0.2"/>
    <row r="12205" s="217" customFormat="1" x14ac:dyDescent="0.2"/>
    <row r="12206" s="217" customFormat="1" x14ac:dyDescent="0.2"/>
    <row r="12207" s="217" customFormat="1" x14ac:dyDescent="0.2"/>
    <row r="12208" s="217" customFormat="1" x14ac:dyDescent="0.2"/>
    <row r="12209" s="217" customFormat="1" x14ac:dyDescent="0.2"/>
    <row r="12210" s="217" customFormat="1" x14ac:dyDescent="0.2"/>
    <row r="12211" s="217" customFormat="1" x14ac:dyDescent="0.2"/>
    <row r="12212" s="217" customFormat="1" x14ac:dyDescent="0.2"/>
    <row r="12213" s="217" customFormat="1" x14ac:dyDescent="0.2"/>
    <row r="12214" s="217" customFormat="1" x14ac:dyDescent="0.2"/>
    <row r="12215" s="217" customFormat="1" x14ac:dyDescent="0.2"/>
    <row r="12216" s="217" customFormat="1" x14ac:dyDescent="0.2"/>
    <row r="12217" s="217" customFormat="1" x14ac:dyDescent="0.2"/>
    <row r="12218" s="217" customFormat="1" x14ac:dyDescent="0.2"/>
    <row r="12219" s="217" customFormat="1" x14ac:dyDescent="0.2"/>
    <row r="12220" s="217" customFormat="1" x14ac:dyDescent="0.2"/>
    <row r="12221" s="217" customFormat="1" x14ac:dyDescent="0.2"/>
    <row r="12222" s="217" customFormat="1" x14ac:dyDescent="0.2"/>
    <row r="12223" s="217" customFormat="1" x14ac:dyDescent="0.2"/>
    <row r="12224" s="217" customFormat="1" x14ac:dyDescent="0.2"/>
    <row r="12225" s="217" customFormat="1" x14ac:dyDescent="0.2"/>
    <row r="12226" s="217" customFormat="1" x14ac:dyDescent="0.2"/>
    <row r="12227" s="217" customFormat="1" x14ac:dyDescent="0.2"/>
    <row r="12228" s="217" customFormat="1" x14ac:dyDescent="0.2"/>
    <row r="12229" s="217" customFormat="1" x14ac:dyDescent="0.2"/>
    <row r="12230" s="217" customFormat="1" x14ac:dyDescent="0.2"/>
    <row r="12231" s="217" customFormat="1" x14ac:dyDescent="0.2"/>
    <row r="12232" s="217" customFormat="1" x14ac:dyDescent="0.2"/>
    <row r="12233" s="217" customFormat="1" x14ac:dyDescent="0.2"/>
    <row r="12234" s="217" customFormat="1" x14ac:dyDescent="0.2"/>
    <row r="12235" s="217" customFormat="1" x14ac:dyDescent="0.2"/>
    <row r="12236" s="217" customFormat="1" x14ac:dyDescent="0.2"/>
    <row r="12237" s="217" customFormat="1" x14ac:dyDescent="0.2"/>
    <row r="12238" s="217" customFormat="1" x14ac:dyDescent="0.2"/>
    <row r="12239" s="217" customFormat="1" x14ac:dyDescent="0.2"/>
    <row r="12240" s="217" customFormat="1" x14ac:dyDescent="0.2"/>
    <row r="12241" s="217" customFormat="1" x14ac:dyDescent="0.2"/>
    <row r="12242" s="217" customFormat="1" x14ac:dyDescent="0.2"/>
    <row r="12243" s="217" customFormat="1" x14ac:dyDescent="0.2"/>
    <row r="12244" s="217" customFormat="1" x14ac:dyDescent="0.2"/>
    <row r="12245" s="217" customFormat="1" x14ac:dyDescent="0.2"/>
    <row r="12246" s="217" customFormat="1" x14ac:dyDescent="0.2"/>
    <row r="12247" s="217" customFormat="1" x14ac:dyDescent="0.2"/>
    <row r="12248" s="217" customFormat="1" x14ac:dyDescent="0.2"/>
    <row r="12249" s="217" customFormat="1" x14ac:dyDescent="0.2"/>
    <row r="12250" s="217" customFormat="1" x14ac:dyDescent="0.2"/>
    <row r="12251" s="217" customFormat="1" x14ac:dyDescent="0.2"/>
    <row r="12252" s="217" customFormat="1" x14ac:dyDescent="0.2"/>
    <row r="12253" s="217" customFormat="1" x14ac:dyDescent="0.2"/>
    <row r="12254" s="217" customFormat="1" x14ac:dyDescent="0.2"/>
    <row r="12255" s="217" customFormat="1" x14ac:dyDescent="0.2"/>
    <row r="12256" s="217" customFormat="1" x14ac:dyDescent="0.2"/>
    <row r="12257" s="217" customFormat="1" x14ac:dyDescent="0.2"/>
    <row r="12258" s="217" customFormat="1" x14ac:dyDescent="0.2"/>
    <row r="12259" s="217" customFormat="1" x14ac:dyDescent="0.2"/>
    <row r="12260" s="217" customFormat="1" x14ac:dyDescent="0.2"/>
    <row r="12261" s="217" customFormat="1" x14ac:dyDescent="0.2"/>
    <row r="12262" s="217" customFormat="1" x14ac:dyDescent="0.2"/>
    <row r="12263" s="217" customFormat="1" x14ac:dyDescent="0.2"/>
    <row r="12264" s="217" customFormat="1" x14ac:dyDescent="0.2"/>
    <row r="12265" s="217" customFormat="1" x14ac:dyDescent="0.2"/>
    <row r="12266" s="217" customFormat="1" x14ac:dyDescent="0.2"/>
    <row r="12267" s="217" customFormat="1" x14ac:dyDescent="0.2"/>
    <row r="12268" s="217" customFormat="1" x14ac:dyDescent="0.2"/>
    <row r="12269" s="217" customFormat="1" x14ac:dyDescent="0.2"/>
    <row r="12270" s="217" customFormat="1" x14ac:dyDescent="0.2"/>
    <row r="12271" s="217" customFormat="1" x14ac:dyDescent="0.2"/>
    <row r="12272" s="217" customFormat="1" x14ac:dyDescent="0.2"/>
    <row r="12273" s="217" customFormat="1" x14ac:dyDescent="0.2"/>
    <row r="12274" s="217" customFormat="1" x14ac:dyDescent="0.2"/>
    <row r="12275" s="217" customFormat="1" x14ac:dyDescent="0.2"/>
    <row r="12276" s="217" customFormat="1" x14ac:dyDescent="0.2"/>
    <row r="12277" s="217" customFormat="1" x14ac:dyDescent="0.2"/>
    <row r="12278" s="217" customFormat="1" x14ac:dyDescent="0.2"/>
    <row r="12279" s="217" customFormat="1" x14ac:dyDescent="0.2"/>
    <row r="12280" s="217" customFormat="1" x14ac:dyDescent="0.2"/>
    <row r="12281" s="217" customFormat="1" x14ac:dyDescent="0.2"/>
    <row r="12282" s="217" customFormat="1" x14ac:dyDescent="0.2"/>
    <row r="12283" s="217" customFormat="1" x14ac:dyDescent="0.2"/>
    <row r="12284" s="217" customFormat="1" x14ac:dyDescent="0.2"/>
    <row r="12285" s="217" customFormat="1" x14ac:dyDescent="0.2"/>
    <row r="12286" s="217" customFormat="1" x14ac:dyDescent="0.2"/>
    <row r="12287" s="217" customFormat="1" x14ac:dyDescent="0.2"/>
    <row r="12288" s="217" customFormat="1" x14ac:dyDescent="0.2"/>
    <row r="12289" s="217" customFormat="1" x14ac:dyDescent="0.2"/>
    <row r="12290" s="217" customFormat="1" x14ac:dyDescent="0.2"/>
    <row r="12291" s="217" customFormat="1" x14ac:dyDescent="0.2"/>
    <row r="12292" s="217" customFormat="1" x14ac:dyDescent="0.2"/>
    <row r="12293" s="217" customFormat="1" x14ac:dyDescent="0.2"/>
    <row r="12294" s="217" customFormat="1" x14ac:dyDescent="0.2"/>
    <row r="12295" s="217" customFormat="1" x14ac:dyDescent="0.2"/>
    <row r="12296" s="217" customFormat="1" x14ac:dyDescent="0.2"/>
    <row r="12297" s="217" customFormat="1" x14ac:dyDescent="0.2"/>
    <row r="12298" s="217" customFormat="1" x14ac:dyDescent="0.2"/>
    <row r="12299" s="217" customFormat="1" x14ac:dyDescent="0.2"/>
    <row r="12300" s="217" customFormat="1" x14ac:dyDescent="0.2"/>
    <row r="12301" s="217" customFormat="1" x14ac:dyDescent="0.2"/>
    <row r="12302" s="217" customFormat="1" x14ac:dyDescent="0.2"/>
    <row r="12303" s="217" customFormat="1" x14ac:dyDescent="0.2"/>
    <row r="12304" s="217" customFormat="1" x14ac:dyDescent="0.2"/>
    <row r="12305" s="217" customFormat="1" x14ac:dyDescent="0.2"/>
    <row r="12306" s="217" customFormat="1" x14ac:dyDescent="0.2"/>
    <row r="12307" s="217" customFormat="1" x14ac:dyDescent="0.2"/>
    <row r="12308" s="217" customFormat="1" x14ac:dyDescent="0.2"/>
    <row r="12309" s="217" customFormat="1" x14ac:dyDescent="0.2"/>
    <row r="12310" s="217" customFormat="1" x14ac:dyDescent="0.2"/>
    <row r="12311" s="217" customFormat="1" x14ac:dyDescent="0.2"/>
    <row r="12312" s="217" customFormat="1" x14ac:dyDescent="0.2"/>
    <row r="12313" s="217" customFormat="1" x14ac:dyDescent="0.2"/>
    <row r="12314" s="217" customFormat="1" x14ac:dyDescent="0.2"/>
    <row r="12315" s="217" customFormat="1" x14ac:dyDescent="0.2"/>
    <row r="12316" s="217" customFormat="1" x14ac:dyDescent="0.2"/>
    <row r="12317" s="217" customFormat="1" x14ac:dyDescent="0.2"/>
    <row r="12318" s="217" customFormat="1" x14ac:dyDescent="0.2"/>
    <row r="12319" s="217" customFormat="1" x14ac:dyDescent="0.2"/>
    <row r="12320" s="217" customFormat="1" x14ac:dyDescent="0.2"/>
    <row r="12321" s="217" customFormat="1" x14ac:dyDescent="0.2"/>
    <row r="12322" s="217" customFormat="1" x14ac:dyDescent="0.2"/>
    <row r="12323" s="217" customFormat="1" x14ac:dyDescent="0.2"/>
    <row r="12324" s="217" customFormat="1" x14ac:dyDescent="0.2"/>
    <row r="12325" s="217" customFormat="1" x14ac:dyDescent="0.2"/>
    <row r="12326" s="217" customFormat="1" x14ac:dyDescent="0.2"/>
    <row r="12327" s="217" customFormat="1" x14ac:dyDescent="0.2"/>
    <row r="12328" s="217" customFormat="1" x14ac:dyDescent="0.2"/>
    <row r="12329" s="217" customFormat="1" x14ac:dyDescent="0.2"/>
    <row r="12330" s="217" customFormat="1" x14ac:dyDescent="0.2"/>
    <row r="12331" s="217" customFormat="1" x14ac:dyDescent="0.2"/>
    <row r="12332" s="217" customFormat="1" x14ac:dyDescent="0.2"/>
    <row r="12333" s="217" customFormat="1" x14ac:dyDescent="0.2"/>
    <row r="12334" s="217" customFormat="1" x14ac:dyDescent="0.2"/>
    <row r="12335" s="217" customFormat="1" x14ac:dyDescent="0.2"/>
    <row r="12336" s="217" customFormat="1" x14ac:dyDescent="0.2"/>
    <row r="12337" s="217" customFormat="1" x14ac:dyDescent="0.2"/>
    <row r="12338" s="217" customFormat="1" x14ac:dyDescent="0.2"/>
    <row r="12339" s="217" customFormat="1" x14ac:dyDescent="0.2"/>
    <row r="12340" s="217" customFormat="1" x14ac:dyDescent="0.2"/>
    <row r="12341" s="217" customFormat="1" x14ac:dyDescent="0.2"/>
    <row r="12342" s="217" customFormat="1" x14ac:dyDescent="0.2"/>
    <row r="12343" s="217" customFormat="1" x14ac:dyDescent="0.2"/>
    <row r="12344" s="217" customFormat="1" x14ac:dyDescent="0.2"/>
    <row r="12345" s="217" customFormat="1" x14ac:dyDescent="0.2"/>
    <row r="12346" s="217" customFormat="1" x14ac:dyDescent="0.2"/>
    <row r="12347" s="217" customFormat="1" x14ac:dyDescent="0.2"/>
    <row r="12348" s="217" customFormat="1" x14ac:dyDescent="0.2"/>
    <row r="12349" s="217" customFormat="1" x14ac:dyDescent="0.2"/>
    <row r="12350" s="217" customFormat="1" x14ac:dyDescent="0.2"/>
    <row r="12351" s="217" customFormat="1" x14ac:dyDescent="0.2"/>
    <row r="12352" s="217" customFormat="1" x14ac:dyDescent="0.2"/>
    <row r="12353" s="217" customFormat="1" x14ac:dyDescent="0.2"/>
    <row r="12354" s="217" customFormat="1" x14ac:dyDescent="0.2"/>
    <row r="12355" s="217" customFormat="1" x14ac:dyDescent="0.2"/>
    <row r="12356" s="217" customFormat="1" x14ac:dyDescent="0.2"/>
    <row r="12357" s="217" customFormat="1" x14ac:dyDescent="0.2"/>
    <row r="12358" s="217" customFormat="1" x14ac:dyDescent="0.2"/>
    <row r="12359" s="217" customFormat="1" x14ac:dyDescent="0.2"/>
    <row r="12360" s="217" customFormat="1" x14ac:dyDescent="0.2"/>
    <row r="12361" s="217" customFormat="1" x14ac:dyDescent="0.2"/>
    <row r="12362" s="217" customFormat="1" x14ac:dyDescent="0.2"/>
    <row r="12363" s="217" customFormat="1" x14ac:dyDescent="0.2"/>
    <row r="12364" s="217" customFormat="1" x14ac:dyDescent="0.2"/>
    <row r="12365" s="217" customFormat="1" x14ac:dyDescent="0.2"/>
    <row r="12366" s="217" customFormat="1" x14ac:dyDescent="0.2"/>
    <row r="12367" s="217" customFormat="1" x14ac:dyDescent="0.2"/>
    <row r="12368" s="217" customFormat="1" x14ac:dyDescent="0.2"/>
    <row r="12369" s="217" customFormat="1" x14ac:dyDescent="0.2"/>
    <row r="12370" s="217" customFormat="1" x14ac:dyDescent="0.2"/>
    <row r="12371" s="217" customFormat="1" x14ac:dyDescent="0.2"/>
    <row r="12372" s="217" customFormat="1" x14ac:dyDescent="0.2"/>
    <row r="12373" s="217" customFormat="1" x14ac:dyDescent="0.2"/>
    <row r="12374" s="217" customFormat="1" x14ac:dyDescent="0.2"/>
    <row r="12375" s="217" customFormat="1" x14ac:dyDescent="0.2"/>
    <row r="12376" s="217" customFormat="1" x14ac:dyDescent="0.2"/>
    <row r="12377" s="217" customFormat="1" x14ac:dyDescent="0.2"/>
    <row r="12378" s="217" customFormat="1" x14ac:dyDescent="0.2"/>
    <row r="12379" s="217" customFormat="1" x14ac:dyDescent="0.2"/>
    <row r="12380" s="217" customFormat="1" x14ac:dyDescent="0.2"/>
    <row r="12381" s="217" customFormat="1" x14ac:dyDescent="0.2"/>
    <row r="12382" s="217" customFormat="1" x14ac:dyDescent="0.2"/>
    <row r="12383" s="217" customFormat="1" x14ac:dyDescent="0.2"/>
    <row r="12384" s="217" customFormat="1" x14ac:dyDescent="0.2"/>
    <row r="12385" s="217" customFormat="1" x14ac:dyDescent="0.2"/>
    <row r="12386" s="217" customFormat="1" x14ac:dyDescent="0.2"/>
    <row r="12387" s="217" customFormat="1" x14ac:dyDescent="0.2"/>
    <row r="12388" s="217" customFormat="1" x14ac:dyDescent="0.2"/>
    <row r="12389" s="217" customFormat="1" x14ac:dyDescent="0.2"/>
    <row r="12390" s="217" customFormat="1" x14ac:dyDescent="0.2"/>
    <row r="12391" s="217" customFormat="1" x14ac:dyDescent="0.2"/>
    <row r="12392" s="217" customFormat="1" x14ac:dyDescent="0.2"/>
    <row r="12393" s="217" customFormat="1" x14ac:dyDescent="0.2"/>
    <row r="12394" s="217" customFormat="1" x14ac:dyDescent="0.2"/>
    <row r="12395" s="217" customFormat="1" x14ac:dyDescent="0.2"/>
    <row r="12396" s="217" customFormat="1" x14ac:dyDescent="0.2"/>
    <row r="12397" s="217" customFormat="1" x14ac:dyDescent="0.2"/>
    <row r="12398" s="217" customFormat="1" x14ac:dyDescent="0.2"/>
    <row r="12399" s="217" customFormat="1" x14ac:dyDescent="0.2"/>
    <row r="12400" s="217" customFormat="1" x14ac:dyDescent="0.2"/>
    <row r="12401" s="217" customFormat="1" x14ac:dyDescent="0.2"/>
    <row r="12402" s="217" customFormat="1" x14ac:dyDescent="0.2"/>
    <row r="12403" s="217" customFormat="1" x14ac:dyDescent="0.2"/>
    <row r="12404" s="217" customFormat="1" x14ac:dyDescent="0.2"/>
    <row r="12405" s="217" customFormat="1" x14ac:dyDescent="0.2"/>
    <row r="12406" s="217" customFormat="1" x14ac:dyDescent="0.2"/>
    <row r="12407" s="217" customFormat="1" x14ac:dyDescent="0.2"/>
    <row r="12408" s="217" customFormat="1" x14ac:dyDescent="0.2"/>
    <row r="12409" s="217" customFormat="1" x14ac:dyDescent="0.2"/>
    <row r="12410" s="217" customFormat="1" x14ac:dyDescent="0.2"/>
    <row r="12411" s="217" customFormat="1" x14ac:dyDescent="0.2"/>
    <row r="12412" s="217" customFormat="1" x14ac:dyDescent="0.2"/>
    <row r="12413" s="217" customFormat="1" x14ac:dyDescent="0.2"/>
    <row r="12414" s="217" customFormat="1" x14ac:dyDescent="0.2"/>
    <row r="12415" s="217" customFormat="1" x14ac:dyDescent="0.2"/>
    <row r="12416" s="217" customFormat="1" x14ac:dyDescent="0.2"/>
    <row r="12417" s="217" customFormat="1" x14ac:dyDescent="0.2"/>
    <row r="12418" s="217" customFormat="1" x14ac:dyDescent="0.2"/>
    <row r="12419" s="217" customFormat="1" x14ac:dyDescent="0.2"/>
    <row r="12420" s="217" customFormat="1" x14ac:dyDescent="0.2"/>
    <row r="12421" s="217" customFormat="1" x14ac:dyDescent="0.2"/>
    <row r="12422" s="217" customFormat="1" x14ac:dyDescent="0.2"/>
    <row r="12423" s="217" customFormat="1" x14ac:dyDescent="0.2"/>
    <row r="12424" s="217" customFormat="1" x14ac:dyDescent="0.2"/>
    <row r="12425" s="217" customFormat="1" x14ac:dyDescent="0.2"/>
    <row r="12426" s="217" customFormat="1" x14ac:dyDescent="0.2"/>
    <row r="12427" s="217" customFormat="1" x14ac:dyDescent="0.2"/>
    <row r="12428" s="217" customFormat="1" x14ac:dyDescent="0.2"/>
    <row r="12429" s="217" customFormat="1" x14ac:dyDescent="0.2"/>
    <row r="12430" s="217" customFormat="1" x14ac:dyDescent="0.2"/>
    <row r="12431" s="217" customFormat="1" x14ac:dyDescent="0.2"/>
    <row r="12432" s="217" customFormat="1" x14ac:dyDescent="0.2"/>
    <row r="12433" s="217" customFormat="1" x14ac:dyDescent="0.2"/>
    <row r="12434" s="217" customFormat="1" x14ac:dyDescent="0.2"/>
    <row r="12435" s="217" customFormat="1" x14ac:dyDescent="0.2"/>
    <row r="12436" s="217" customFormat="1" x14ac:dyDescent="0.2"/>
    <row r="12437" s="217" customFormat="1" x14ac:dyDescent="0.2"/>
    <row r="12438" s="217" customFormat="1" x14ac:dyDescent="0.2"/>
    <row r="12439" s="217" customFormat="1" x14ac:dyDescent="0.2"/>
    <row r="12440" s="217" customFormat="1" x14ac:dyDescent="0.2"/>
    <row r="12441" s="217" customFormat="1" x14ac:dyDescent="0.2"/>
    <row r="12442" s="217" customFormat="1" x14ac:dyDescent="0.2"/>
    <row r="12443" s="217" customFormat="1" x14ac:dyDescent="0.2"/>
    <row r="12444" s="217" customFormat="1" x14ac:dyDescent="0.2"/>
    <row r="12445" s="217" customFormat="1" x14ac:dyDescent="0.2"/>
    <row r="12446" s="217" customFormat="1" x14ac:dyDescent="0.2"/>
    <row r="12447" s="217" customFormat="1" x14ac:dyDescent="0.2"/>
    <row r="12448" s="217" customFormat="1" x14ac:dyDescent="0.2"/>
    <row r="12449" s="217" customFormat="1" x14ac:dyDescent="0.2"/>
    <row r="12450" s="217" customFormat="1" x14ac:dyDescent="0.2"/>
    <row r="12451" s="217" customFormat="1" x14ac:dyDescent="0.2"/>
    <row r="12452" s="217" customFormat="1" x14ac:dyDescent="0.2"/>
    <row r="12453" s="217" customFormat="1" x14ac:dyDescent="0.2"/>
    <row r="12454" s="217" customFormat="1" x14ac:dyDescent="0.2"/>
    <row r="12455" s="217" customFormat="1" x14ac:dyDescent="0.2"/>
    <row r="12456" s="217" customFormat="1" x14ac:dyDescent="0.2"/>
    <row r="12457" s="217" customFormat="1" x14ac:dyDescent="0.2"/>
    <row r="12458" s="217" customFormat="1" x14ac:dyDescent="0.2"/>
    <row r="12459" s="217" customFormat="1" x14ac:dyDescent="0.2"/>
    <row r="12460" s="217" customFormat="1" x14ac:dyDescent="0.2"/>
    <row r="12461" s="217" customFormat="1" x14ac:dyDescent="0.2"/>
    <row r="12462" s="217" customFormat="1" x14ac:dyDescent="0.2"/>
    <row r="12463" s="217" customFormat="1" x14ac:dyDescent="0.2"/>
    <row r="12464" s="217" customFormat="1" x14ac:dyDescent="0.2"/>
    <row r="12465" s="217" customFormat="1" x14ac:dyDescent="0.2"/>
    <row r="12466" s="217" customFormat="1" x14ac:dyDescent="0.2"/>
    <row r="12467" s="217" customFormat="1" x14ac:dyDescent="0.2"/>
    <row r="12468" s="217" customFormat="1" x14ac:dyDescent="0.2"/>
    <row r="12469" s="217" customFormat="1" x14ac:dyDescent="0.2"/>
    <row r="12470" s="217" customFormat="1" x14ac:dyDescent="0.2"/>
    <row r="12471" s="217" customFormat="1" x14ac:dyDescent="0.2"/>
    <row r="12472" s="217" customFormat="1" x14ac:dyDescent="0.2"/>
    <row r="12473" s="217" customFormat="1" x14ac:dyDescent="0.2"/>
    <row r="12474" s="217" customFormat="1" x14ac:dyDescent="0.2"/>
    <row r="12475" s="217" customFormat="1" x14ac:dyDescent="0.2"/>
    <row r="12476" s="217" customFormat="1" x14ac:dyDescent="0.2"/>
    <row r="12477" s="217" customFormat="1" x14ac:dyDescent="0.2"/>
    <row r="12478" s="217" customFormat="1" x14ac:dyDescent="0.2"/>
    <row r="12479" s="217" customFormat="1" x14ac:dyDescent="0.2"/>
    <row r="12480" s="217" customFormat="1" x14ac:dyDescent="0.2"/>
    <row r="12481" s="217" customFormat="1" x14ac:dyDescent="0.2"/>
    <row r="12482" s="217" customFormat="1" x14ac:dyDescent="0.2"/>
    <row r="12483" s="217" customFormat="1" x14ac:dyDescent="0.2"/>
    <row r="12484" s="217" customFormat="1" x14ac:dyDescent="0.2"/>
    <row r="12485" s="217" customFormat="1" x14ac:dyDescent="0.2"/>
    <row r="12486" s="217" customFormat="1" x14ac:dyDescent="0.2"/>
    <row r="12487" s="217" customFormat="1" x14ac:dyDescent="0.2"/>
    <row r="12488" s="217" customFormat="1" x14ac:dyDescent="0.2"/>
    <row r="12489" s="217" customFormat="1" x14ac:dyDescent="0.2"/>
    <row r="12490" s="217" customFormat="1" x14ac:dyDescent="0.2"/>
    <row r="12491" s="217" customFormat="1" x14ac:dyDescent="0.2"/>
    <row r="12492" s="217" customFormat="1" x14ac:dyDescent="0.2"/>
    <row r="12493" s="217" customFormat="1" x14ac:dyDescent="0.2"/>
    <row r="12494" s="217" customFormat="1" x14ac:dyDescent="0.2"/>
    <row r="12495" s="217" customFormat="1" x14ac:dyDescent="0.2"/>
    <row r="12496" s="217" customFormat="1" x14ac:dyDescent="0.2"/>
    <row r="12497" s="217" customFormat="1" x14ac:dyDescent="0.2"/>
    <row r="12498" s="217" customFormat="1" x14ac:dyDescent="0.2"/>
    <row r="12499" s="217" customFormat="1" x14ac:dyDescent="0.2"/>
    <row r="12500" s="217" customFormat="1" x14ac:dyDescent="0.2"/>
    <row r="12501" s="217" customFormat="1" x14ac:dyDescent="0.2"/>
    <row r="12502" s="217" customFormat="1" x14ac:dyDescent="0.2"/>
    <row r="12503" s="217" customFormat="1" x14ac:dyDescent="0.2"/>
    <row r="12504" s="217" customFormat="1" x14ac:dyDescent="0.2"/>
    <row r="12505" s="217" customFormat="1" x14ac:dyDescent="0.2"/>
    <row r="12506" s="217" customFormat="1" x14ac:dyDescent="0.2"/>
    <row r="12507" s="217" customFormat="1" x14ac:dyDescent="0.2"/>
    <row r="12508" s="217" customFormat="1" x14ac:dyDescent="0.2"/>
    <row r="12509" s="217" customFormat="1" x14ac:dyDescent="0.2"/>
    <row r="12510" s="217" customFormat="1" x14ac:dyDescent="0.2"/>
    <row r="12511" s="217" customFormat="1" x14ac:dyDescent="0.2"/>
    <row r="12512" s="217" customFormat="1" x14ac:dyDescent="0.2"/>
    <row r="12513" s="217" customFormat="1" x14ac:dyDescent="0.2"/>
    <row r="12514" s="217" customFormat="1" x14ac:dyDescent="0.2"/>
    <row r="12515" s="217" customFormat="1" x14ac:dyDescent="0.2"/>
    <row r="12516" s="217" customFormat="1" x14ac:dyDescent="0.2"/>
    <row r="12517" s="217" customFormat="1" x14ac:dyDescent="0.2"/>
    <row r="12518" s="217" customFormat="1" x14ac:dyDescent="0.2"/>
    <row r="12519" s="217" customFormat="1" x14ac:dyDescent="0.2"/>
    <row r="12520" s="217" customFormat="1" x14ac:dyDescent="0.2"/>
    <row r="12521" s="217" customFormat="1" x14ac:dyDescent="0.2"/>
    <row r="12522" s="217" customFormat="1" x14ac:dyDescent="0.2"/>
    <row r="12523" s="217" customFormat="1" x14ac:dyDescent="0.2"/>
    <row r="12524" s="217" customFormat="1" x14ac:dyDescent="0.2"/>
    <row r="12525" s="217" customFormat="1" x14ac:dyDescent="0.2"/>
    <row r="12526" s="217" customFormat="1" x14ac:dyDescent="0.2"/>
    <row r="12527" s="217" customFormat="1" x14ac:dyDescent="0.2"/>
    <row r="12528" s="217" customFormat="1" x14ac:dyDescent="0.2"/>
    <row r="12529" s="217" customFormat="1" x14ac:dyDescent="0.2"/>
    <row r="12530" s="217" customFormat="1" x14ac:dyDescent="0.2"/>
    <row r="12531" s="217" customFormat="1" x14ac:dyDescent="0.2"/>
    <row r="12532" s="217" customFormat="1" x14ac:dyDescent="0.2"/>
    <row r="12533" s="217" customFormat="1" x14ac:dyDescent="0.2"/>
    <row r="12534" s="217" customFormat="1" x14ac:dyDescent="0.2"/>
    <row r="12535" s="217" customFormat="1" x14ac:dyDescent="0.2"/>
    <row r="12536" s="217" customFormat="1" x14ac:dyDescent="0.2"/>
    <row r="12537" s="217" customFormat="1" x14ac:dyDescent="0.2"/>
    <row r="12538" s="217" customFormat="1" x14ac:dyDescent="0.2"/>
    <row r="12539" s="217" customFormat="1" x14ac:dyDescent="0.2"/>
    <row r="12540" s="217" customFormat="1" x14ac:dyDescent="0.2"/>
    <row r="12541" s="217" customFormat="1" x14ac:dyDescent="0.2"/>
    <row r="12542" s="217" customFormat="1" x14ac:dyDescent="0.2"/>
    <row r="12543" s="217" customFormat="1" x14ac:dyDescent="0.2"/>
    <row r="12544" s="217" customFormat="1" x14ac:dyDescent="0.2"/>
    <row r="12545" s="217" customFormat="1" x14ac:dyDescent="0.2"/>
    <row r="12546" s="217" customFormat="1" x14ac:dyDescent="0.2"/>
    <row r="12547" s="217" customFormat="1" x14ac:dyDescent="0.2"/>
    <row r="12548" s="217" customFormat="1" x14ac:dyDescent="0.2"/>
    <row r="12549" s="217" customFormat="1" x14ac:dyDescent="0.2"/>
    <row r="12550" s="217" customFormat="1" x14ac:dyDescent="0.2"/>
    <row r="12551" s="217" customFormat="1" x14ac:dyDescent="0.2"/>
    <row r="12552" s="217" customFormat="1" x14ac:dyDescent="0.2"/>
    <row r="12553" s="217" customFormat="1" x14ac:dyDescent="0.2"/>
    <row r="12554" s="217" customFormat="1" x14ac:dyDescent="0.2"/>
    <row r="12555" s="217" customFormat="1" x14ac:dyDescent="0.2"/>
    <row r="12556" s="217" customFormat="1" x14ac:dyDescent="0.2"/>
    <row r="12557" s="217" customFormat="1" x14ac:dyDescent="0.2"/>
    <row r="12558" s="217" customFormat="1" x14ac:dyDescent="0.2"/>
    <row r="12559" s="217" customFormat="1" x14ac:dyDescent="0.2"/>
    <row r="12560" s="217" customFormat="1" x14ac:dyDescent="0.2"/>
    <row r="12561" s="217" customFormat="1" x14ac:dyDescent="0.2"/>
    <row r="12562" s="217" customFormat="1" x14ac:dyDescent="0.2"/>
    <row r="12563" s="217" customFormat="1" x14ac:dyDescent="0.2"/>
    <row r="12564" s="217" customFormat="1" x14ac:dyDescent="0.2"/>
    <row r="12565" s="217" customFormat="1" x14ac:dyDescent="0.2"/>
    <row r="12566" s="217" customFormat="1" x14ac:dyDescent="0.2"/>
    <row r="12567" s="217" customFormat="1" x14ac:dyDescent="0.2"/>
    <row r="12568" s="217" customFormat="1" x14ac:dyDescent="0.2"/>
    <row r="12569" s="217" customFormat="1" x14ac:dyDescent="0.2"/>
    <row r="12570" s="217" customFormat="1" x14ac:dyDescent="0.2"/>
    <row r="12571" s="217" customFormat="1" x14ac:dyDescent="0.2"/>
    <row r="12572" s="217" customFormat="1" x14ac:dyDescent="0.2"/>
    <row r="12573" s="217" customFormat="1" x14ac:dyDescent="0.2"/>
    <row r="12574" s="217" customFormat="1" x14ac:dyDescent="0.2"/>
    <row r="12575" s="217" customFormat="1" x14ac:dyDescent="0.2"/>
    <row r="12576" s="217" customFormat="1" x14ac:dyDescent="0.2"/>
    <row r="12577" s="217" customFormat="1" x14ac:dyDescent="0.2"/>
    <row r="12578" s="217" customFormat="1" x14ac:dyDescent="0.2"/>
    <row r="12579" s="217" customFormat="1" x14ac:dyDescent="0.2"/>
    <row r="12580" s="217" customFormat="1" x14ac:dyDescent="0.2"/>
    <row r="12581" s="217" customFormat="1" x14ac:dyDescent="0.2"/>
    <row r="12582" s="217" customFormat="1" x14ac:dyDescent="0.2"/>
    <row r="12583" s="217" customFormat="1" x14ac:dyDescent="0.2"/>
    <row r="12584" s="217" customFormat="1" x14ac:dyDescent="0.2"/>
    <row r="12585" s="217" customFormat="1" x14ac:dyDescent="0.2"/>
    <row r="12586" s="217" customFormat="1" x14ac:dyDescent="0.2"/>
    <row r="12587" s="217" customFormat="1" x14ac:dyDescent="0.2"/>
    <row r="12588" s="217" customFormat="1" x14ac:dyDescent="0.2"/>
    <row r="12589" s="217" customFormat="1" x14ac:dyDescent="0.2"/>
    <row r="12590" s="217" customFormat="1" x14ac:dyDescent="0.2"/>
    <row r="12591" s="217" customFormat="1" x14ac:dyDescent="0.2"/>
    <row r="12592" s="217" customFormat="1" x14ac:dyDescent="0.2"/>
    <row r="12593" s="217" customFormat="1" x14ac:dyDescent="0.2"/>
    <row r="12594" s="217" customFormat="1" x14ac:dyDescent="0.2"/>
    <row r="12595" s="217" customFormat="1" x14ac:dyDescent="0.2"/>
    <row r="12596" s="217" customFormat="1" x14ac:dyDescent="0.2"/>
    <row r="12597" s="217" customFormat="1" x14ac:dyDescent="0.2"/>
    <row r="12598" s="217" customFormat="1" x14ac:dyDescent="0.2"/>
    <row r="12599" s="217" customFormat="1" x14ac:dyDescent="0.2"/>
    <row r="12600" s="217" customFormat="1" x14ac:dyDescent="0.2"/>
    <row r="12601" s="217" customFormat="1" x14ac:dyDescent="0.2"/>
    <row r="12602" s="217" customFormat="1" x14ac:dyDescent="0.2"/>
    <row r="12603" s="217" customFormat="1" x14ac:dyDescent="0.2"/>
    <row r="12604" s="217" customFormat="1" x14ac:dyDescent="0.2"/>
    <row r="12605" s="217" customFormat="1" x14ac:dyDescent="0.2"/>
    <row r="12606" s="217" customFormat="1" x14ac:dyDescent="0.2"/>
    <row r="12607" s="217" customFormat="1" x14ac:dyDescent="0.2"/>
    <row r="12608" s="217" customFormat="1" x14ac:dyDescent="0.2"/>
    <row r="12609" s="217" customFormat="1" x14ac:dyDescent="0.2"/>
    <row r="12610" s="217" customFormat="1" x14ac:dyDescent="0.2"/>
    <row r="12611" s="217" customFormat="1" x14ac:dyDescent="0.2"/>
    <row r="12612" s="217" customFormat="1" x14ac:dyDescent="0.2"/>
    <row r="12613" s="217" customFormat="1" x14ac:dyDescent="0.2"/>
    <row r="12614" s="217" customFormat="1" x14ac:dyDescent="0.2"/>
    <row r="12615" s="217" customFormat="1" x14ac:dyDescent="0.2"/>
    <row r="12616" s="217" customFormat="1" x14ac:dyDescent="0.2"/>
    <row r="12617" s="217" customFormat="1" x14ac:dyDescent="0.2"/>
    <row r="12618" s="217" customFormat="1" x14ac:dyDescent="0.2"/>
    <row r="12619" s="217" customFormat="1" x14ac:dyDescent="0.2"/>
    <row r="12620" s="217" customFormat="1" x14ac:dyDescent="0.2"/>
    <row r="12621" s="217" customFormat="1" x14ac:dyDescent="0.2"/>
    <row r="12622" s="217" customFormat="1" x14ac:dyDescent="0.2"/>
    <row r="12623" s="217" customFormat="1" x14ac:dyDescent="0.2"/>
    <row r="12624" s="217" customFormat="1" x14ac:dyDescent="0.2"/>
    <row r="12625" s="217" customFormat="1" x14ac:dyDescent="0.2"/>
    <row r="12626" s="217" customFormat="1" x14ac:dyDescent="0.2"/>
    <row r="12627" s="217" customFormat="1" x14ac:dyDescent="0.2"/>
    <row r="12628" s="217" customFormat="1" x14ac:dyDescent="0.2"/>
    <row r="12629" s="217" customFormat="1" x14ac:dyDescent="0.2"/>
    <row r="12630" s="217" customFormat="1" x14ac:dyDescent="0.2"/>
    <row r="12631" s="217" customFormat="1" x14ac:dyDescent="0.2"/>
    <row r="12632" s="217" customFormat="1" x14ac:dyDescent="0.2"/>
    <row r="12633" s="217" customFormat="1" x14ac:dyDescent="0.2"/>
    <row r="12634" s="217" customFormat="1" x14ac:dyDescent="0.2"/>
    <row r="12635" s="217" customFormat="1" x14ac:dyDescent="0.2"/>
    <row r="12636" s="217" customFormat="1" x14ac:dyDescent="0.2"/>
    <row r="12637" s="217" customFormat="1" x14ac:dyDescent="0.2"/>
    <row r="12638" s="217" customFormat="1" x14ac:dyDescent="0.2"/>
    <row r="12639" s="217" customFormat="1" x14ac:dyDescent="0.2"/>
    <row r="12640" s="217" customFormat="1" x14ac:dyDescent="0.2"/>
    <row r="12641" s="217" customFormat="1" x14ac:dyDescent="0.2"/>
    <row r="12642" s="217" customFormat="1" x14ac:dyDescent="0.2"/>
    <row r="12643" s="217" customFormat="1" x14ac:dyDescent="0.2"/>
    <row r="12644" s="217" customFormat="1" x14ac:dyDescent="0.2"/>
    <row r="12645" s="217" customFormat="1" x14ac:dyDescent="0.2"/>
    <row r="12646" s="217" customFormat="1" x14ac:dyDescent="0.2"/>
    <row r="12647" s="217" customFormat="1" x14ac:dyDescent="0.2"/>
    <row r="12648" s="217" customFormat="1" x14ac:dyDescent="0.2"/>
    <row r="12649" s="217" customFormat="1" x14ac:dyDescent="0.2"/>
    <row r="12650" s="217" customFormat="1" x14ac:dyDescent="0.2"/>
    <row r="12651" s="217" customFormat="1" x14ac:dyDescent="0.2"/>
    <row r="12652" s="217" customFormat="1" x14ac:dyDescent="0.2"/>
    <row r="12653" s="217" customFormat="1" x14ac:dyDescent="0.2"/>
    <row r="12654" s="217" customFormat="1" x14ac:dyDescent="0.2"/>
    <row r="12655" s="217" customFormat="1" x14ac:dyDescent="0.2"/>
    <row r="12656" s="217" customFormat="1" x14ac:dyDescent="0.2"/>
    <row r="12657" s="217" customFormat="1" x14ac:dyDescent="0.2"/>
    <row r="12658" s="217" customFormat="1" x14ac:dyDescent="0.2"/>
    <row r="12659" s="217" customFormat="1" x14ac:dyDescent="0.2"/>
    <row r="12660" s="217" customFormat="1" x14ac:dyDescent="0.2"/>
    <row r="12661" s="217" customFormat="1" x14ac:dyDescent="0.2"/>
    <row r="12662" s="217" customFormat="1" x14ac:dyDescent="0.2"/>
    <row r="12663" s="217" customFormat="1" x14ac:dyDescent="0.2"/>
    <row r="12664" s="217" customFormat="1" x14ac:dyDescent="0.2"/>
    <row r="12665" s="217" customFormat="1" x14ac:dyDescent="0.2"/>
    <row r="12666" s="217" customFormat="1" x14ac:dyDescent="0.2"/>
    <row r="12667" s="217" customFormat="1" x14ac:dyDescent="0.2"/>
    <row r="12668" s="217" customFormat="1" x14ac:dyDescent="0.2"/>
    <row r="12669" s="217" customFormat="1" x14ac:dyDescent="0.2"/>
    <row r="12670" s="217" customFormat="1" x14ac:dyDescent="0.2"/>
    <row r="12671" s="217" customFormat="1" x14ac:dyDescent="0.2"/>
    <row r="12672" s="217" customFormat="1" x14ac:dyDescent="0.2"/>
    <row r="12673" s="217" customFormat="1" x14ac:dyDescent="0.2"/>
    <row r="12674" s="217" customFormat="1" x14ac:dyDescent="0.2"/>
    <row r="12675" s="217" customFormat="1" x14ac:dyDescent="0.2"/>
    <row r="12676" s="217" customFormat="1" x14ac:dyDescent="0.2"/>
    <row r="12677" s="217" customFormat="1" x14ac:dyDescent="0.2"/>
    <row r="12678" s="217" customFormat="1" x14ac:dyDescent="0.2"/>
    <row r="12679" s="217" customFormat="1" x14ac:dyDescent="0.2"/>
    <row r="12680" s="217" customFormat="1" x14ac:dyDescent="0.2"/>
    <row r="12681" s="217" customFormat="1" x14ac:dyDescent="0.2"/>
    <row r="12682" s="217" customFormat="1" x14ac:dyDescent="0.2"/>
    <row r="12683" s="217" customFormat="1" x14ac:dyDescent="0.2"/>
    <row r="12684" s="217" customFormat="1" x14ac:dyDescent="0.2"/>
    <row r="12685" s="217" customFormat="1" x14ac:dyDescent="0.2"/>
    <row r="12686" s="217" customFormat="1" x14ac:dyDescent="0.2"/>
    <row r="12687" s="217" customFormat="1" x14ac:dyDescent="0.2"/>
    <row r="12688" s="217" customFormat="1" x14ac:dyDescent="0.2"/>
    <row r="12689" s="217" customFormat="1" x14ac:dyDescent="0.2"/>
    <row r="12690" s="217" customFormat="1" x14ac:dyDescent="0.2"/>
    <row r="12691" s="217" customFormat="1" x14ac:dyDescent="0.2"/>
    <row r="12692" s="217" customFormat="1" x14ac:dyDescent="0.2"/>
    <row r="12693" s="217" customFormat="1" x14ac:dyDescent="0.2"/>
    <row r="12694" s="217" customFormat="1" x14ac:dyDescent="0.2"/>
    <row r="12695" s="217" customFormat="1" x14ac:dyDescent="0.2"/>
    <row r="12696" s="217" customFormat="1" x14ac:dyDescent="0.2"/>
    <row r="12697" s="217" customFormat="1" x14ac:dyDescent="0.2"/>
    <row r="12698" s="217" customFormat="1" x14ac:dyDescent="0.2"/>
    <row r="12699" s="217" customFormat="1" x14ac:dyDescent="0.2"/>
    <row r="12700" s="217" customFormat="1" x14ac:dyDescent="0.2"/>
    <row r="12701" s="217" customFormat="1" x14ac:dyDescent="0.2"/>
    <row r="12702" s="217" customFormat="1" x14ac:dyDescent="0.2"/>
    <row r="12703" s="217" customFormat="1" x14ac:dyDescent="0.2"/>
    <row r="12704" s="217" customFormat="1" x14ac:dyDescent="0.2"/>
    <row r="12705" s="217" customFormat="1" x14ac:dyDescent="0.2"/>
    <row r="12706" s="217" customFormat="1" x14ac:dyDescent="0.2"/>
    <row r="12707" s="217" customFormat="1" x14ac:dyDescent="0.2"/>
    <row r="12708" s="217" customFormat="1" x14ac:dyDescent="0.2"/>
    <row r="12709" s="217" customFormat="1" x14ac:dyDescent="0.2"/>
    <row r="12710" s="217" customFormat="1" x14ac:dyDescent="0.2"/>
    <row r="12711" s="217" customFormat="1" x14ac:dyDescent="0.2"/>
    <row r="12712" s="217" customFormat="1" x14ac:dyDescent="0.2"/>
    <row r="12713" s="217" customFormat="1" x14ac:dyDescent="0.2"/>
    <row r="12714" s="217" customFormat="1" x14ac:dyDescent="0.2"/>
    <row r="12715" s="217" customFormat="1" x14ac:dyDescent="0.2"/>
    <row r="12716" s="217" customFormat="1" x14ac:dyDescent="0.2"/>
    <row r="12717" s="217" customFormat="1" x14ac:dyDescent="0.2"/>
    <row r="12718" s="217" customFormat="1" x14ac:dyDescent="0.2"/>
    <row r="12719" s="217" customFormat="1" x14ac:dyDescent="0.2"/>
    <row r="12720" s="217" customFormat="1" x14ac:dyDescent="0.2"/>
    <row r="12721" s="217" customFormat="1" x14ac:dyDescent="0.2"/>
    <row r="12722" s="217" customFormat="1" x14ac:dyDescent="0.2"/>
    <row r="12723" s="217" customFormat="1" x14ac:dyDescent="0.2"/>
    <row r="12724" s="217" customFormat="1" x14ac:dyDescent="0.2"/>
    <row r="12725" s="217" customFormat="1" x14ac:dyDescent="0.2"/>
    <row r="12726" s="217" customFormat="1" x14ac:dyDescent="0.2"/>
    <row r="12727" s="217" customFormat="1" x14ac:dyDescent="0.2"/>
    <row r="12728" s="217" customFormat="1" x14ac:dyDescent="0.2"/>
    <row r="12729" s="217" customFormat="1" x14ac:dyDescent="0.2"/>
    <row r="12730" s="217" customFormat="1" x14ac:dyDescent="0.2"/>
    <row r="12731" s="217" customFormat="1" x14ac:dyDescent="0.2"/>
    <row r="12732" s="217" customFormat="1" x14ac:dyDescent="0.2"/>
    <row r="12733" s="217" customFormat="1" x14ac:dyDescent="0.2"/>
    <row r="12734" s="217" customFormat="1" x14ac:dyDescent="0.2"/>
    <row r="12735" s="217" customFormat="1" x14ac:dyDescent="0.2"/>
    <row r="12736" s="217" customFormat="1" x14ac:dyDescent="0.2"/>
    <row r="12737" s="217" customFormat="1" x14ac:dyDescent="0.2"/>
    <row r="12738" s="217" customFormat="1" x14ac:dyDescent="0.2"/>
    <row r="12739" s="217" customFormat="1" x14ac:dyDescent="0.2"/>
    <row r="12740" s="217" customFormat="1" x14ac:dyDescent="0.2"/>
    <row r="12741" s="217" customFormat="1" x14ac:dyDescent="0.2"/>
    <row r="12742" s="217" customFormat="1" x14ac:dyDescent="0.2"/>
    <row r="12743" s="217" customFormat="1" x14ac:dyDescent="0.2"/>
    <row r="12744" s="217" customFormat="1" x14ac:dyDescent="0.2"/>
    <row r="12745" s="217" customFormat="1" x14ac:dyDescent="0.2"/>
    <row r="12746" s="217" customFormat="1" x14ac:dyDescent="0.2"/>
    <row r="12747" s="217" customFormat="1" x14ac:dyDescent="0.2"/>
    <row r="12748" s="217" customFormat="1" x14ac:dyDescent="0.2"/>
    <row r="12749" s="217" customFormat="1" x14ac:dyDescent="0.2"/>
    <row r="12750" s="217" customFormat="1" x14ac:dyDescent="0.2"/>
    <row r="12751" s="217" customFormat="1" x14ac:dyDescent="0.2"/>
    <row r="12752" s="217" customFormat="1" x14ac:dyDescent="0.2"/>
    <row r="12753" s="217" customFormat="1" x14ac:dyDescent="0.2"/>
    <row r="12754" s="217" customFormat="1" x14ac:dyDescent="0.2"/>
    <row r="12755" s="217" customFormat="1" x14ac:dyDescent="0.2"/>
    <row r="12756" s="217" customFormat="1" x14ac:dyDescent="0.2"/>
    <row r="12757" s="217" customFormat="1" x14ac:dyDescent="0.2"/>
    <row r="12758" s="217" customFormat="1" x14ac:dyDescent="0.2"/>
    <row r="12759" s="217" customFormat="1" x14ac:dyDescent="0.2"/>
    <row r="12760" s="217" customFormat="1" x14ac:dyDescent="0.2"/>
    <row r="12761" s="217" customFormat="1" x14ac:dyDescent="0.2"/>
    <row r="12762" s="217" customFormat="1" x14ac:dyDescent="0.2"/>
    <row r="12763" s="217" customFormat="1" x14ac:dyDescent="0.2"/>
    <row r="12764" s="217" customFormat="1" x14ac:dyDescent="0.2"/>
    <row r="12765" s="217" customFormat="1" x14ac:dyDescent="0.2"/>
    <row r="12766" s="217" customFormat="1" x14ac:dyDescent="0.2"/>
    <row r="12767" s="217" customFormat="1" x14ac:dyDescent="0.2"/>
    <row r="12768" s="217" customFormat="1" x14ac:dyDescent="0.2"/>
    <row r="12769" s="217" customFormat="1" x14ac:dyDescent="0.2"/>
    <row r="12770" s="217" customFormat="1" x14ac:dyDescent="0.2"/>
    <row r="12771" s="217" customFormat="1" x14ac:dyDescent="0.2"/>
    <row r="12772" s="217" customFormat="1" x14ac:dyDescent="0.2"/>
    <row r="12773" s="217" customFormat="1" x14ac:dyDescent="0.2"/>
    <row r="12774" s="217" customFormat="1" x14ac:dyDescent="0.2"/>
    <row r="12775" s="217" customFormat="1" x14ac:dyDescent="0.2"/>
    <row r="12776" s="217" customFormat="1" x14ac:dyDescent="0.2"/>
    <row r="12777" s="217" customFormat="1" x14ac:dyDescent="0.2"/>
    <row r="12778" s="217" customFormat="1" x14ac:dyDescent="0.2"/>
    <row r="12779" s="217" customFormat="1" x14ac:dyDescent="0.2"/>
    <row r="12780" s="217" customFormat="1" x14ac:dyDescent="0.2"/>
    <row r="12781" s="217" customFormat="1" x14ac:dyDescent="0.2"/>
    <row r="12782" s="217" customFormat="1" x14ac:dyDescent="0.2"/>
    <row r="12783" s="217" customFormat="1" x14ac:dyDescent="0.2"/>
    <row r="12784" s="217" customFormat="1" x14ac:dyDescent="0.2"/>
    <row r="12785" s="217" customFormat="1" x14ac:dyDescent="0.2"/>
    <row r="12786" s="217" customFormat="1" x14ac:dyDescent="0.2"/>
    <row r="12787" s="217" customFormat="1" x14ac:dyDescent="0.2"/>
    <row r="12788" s="217" customFormat="1" x14ac:dyDescent="0.2"/>
    <row r="12789" s="217" customFormat="1" x14ac:dyDescent="0.2"/>
    <row r="12790" s="217" customFormat="1" x14ac:dyDescent="0.2"/>
    <row r="12791" s="217" customFormat="1" x14ac:dyDescent="0.2"/>
    <row r="12792" s="217" customFormat="1" x14ac:dyDescent="0.2"/>
    <row r="12793" s="217" customFormat="1" x14ac:dyDescent="0.2"/>
    <row r="12794" s="217" customFormat="1" x14ac:dyDescent="0.2"/>
    <row r="12795" s="217" customFormat="1" x14ac:dyDescent="0.2"/>
    <row r="12796" s="217" customFormat="1" x14ac:dyDescent="0.2"/>
    <row r="12797" s="217" customFormat="1" x14ac:dyDescent="0.2"/>
    <row r="12798" s="217" customFormat="1" x14ac:dyDescent="0.2"/>
    <row r="12799" s="217" customFormat="1" x14ac:dyDescent="0.2"/>
    <row r="12800" s="217" customFormat="1" x14ac:dyDescent="0.2"/>
    <row r="12801" s="217" customFormat="1" x14ac:dyDescent="0.2"/>
    <row r="12802" s="217" customFormat="1" x14ac:dyDescent="0.2"/>
    <row r="12803" s="217" customFormat="1" x14ac:dyDescent="0.2"/>
    <row r="12804" s="217" customFormat="1" x14ac:dyDescent="0.2"/>
    <row r="12805" s="217" customFormat="1" x14ac:dyDescent="0.2"/>
    <row r="12806" s="217" customFormat="1" x14ac:dyDescent="0.2"/>
    <row r="12807" s="217" customFormat="1" x14ac:dyDescent="0.2"/>
    <row r="12808" s="217" customFormat="1" x14ac:dyDescent="0.2"/>
    <row r="12809" s="217" customFormat="1" x14ac:dyDescent="0.2"/>
    <row r="12810" s="217" customFormat="1" x14ac:dyDescent="0.2"/>
    <row r="12811" s="217" customFormat="1" x14ac:dyDescent="0.2"/>
    <row r="12812" s="217" customFormat="1" x14ac:dyDescent="0.2"/>
    <row r="12813" s="217" customFormat="1" x14ac:dyDescent="0.2"/>
    <row r="12814" s="217" customFormat="1" x14ac:dyDescent="0.2"/>
    <row r="12815" s="217" customFormat="1" x14ac:dyDescent="0.2"/>
    <row r="12816" s="217" customFormat="1" x14ac:dyDescent="0.2"/>
    <row r="12817" s="217" customFormat="1" x14ac:dyDescent="0.2"/>
    <row r="12818" s="217" customFormat="1" x14ac:dyDescent="0.2"/>
    <row r="12819" s="217" customFormat="1" x14ac:dyDescent="0.2"/>
    <row r="12820" s="217" customFormat="1" x14ac:dyDescent="0.2"/>
    <row r="12821" s="217" customFormat="1" x14ac:dyDescent="0.2"/>
    <row r="12822" s="217" customFormat="1" x14ac:dyDescent="0.2"/>
    <row r="12823" s="217" customFormat="1" x14ac:dyDescent="0.2"/>
    <row r="12824" s="217" customFormat="1" x14ac:dyDescent="0.2"/>
    <row r="12825" s="217" customFormat="1" x14ac:dyDescent="0.2"/>
    <row r="12826" s="217" customFormat="1" x14ac:dyDescent="0.2"/>
    <row r="12827" s="217" customFormat="1" x14ac:dyDescent="0.2"/>
    <row r="12828" s="217" customFormat="1" x14ac:dyDescent="0.2"/>
    <row r="12829" s="217" customFormat="1" x14ac:dyDescent="0.2"/>
    <row r="12830" s="217" customFormat="1" x14ac:dyDescent="0.2"/>
    <row r="12831" s="217" customFormat="1" x14ac:dyDescent="0.2"/>
    <row r="12832" s="217" customFormat="1" x14ac:dyDescent="0.2"/>
    <row r="12833" s="217" customFormat="1" x14ac:dyDescent="0.2"/>
    <row r="12834" s="217" customFormat="1" x14ac:dyDescent="0.2"/>
    <row r="12835" s="217" customFormat="1" x14ac:dyDescent="0.2"/>
    <row r="12836" s="217" customFormat="1" x14ac:dyDescent="0.2"/>
    <row r="12837" s="217" customFormat="1" x14ac:dyDescent="0.2"/>
    <row r="12838" s="217" customFormat="1" x14ac:dyDescent="0.2"/>
    <row r="12839" s="217" customFormat="1" x14ac:dyDescent="0.2"/>
    <row r="12840" s="217" customFormat="1" x14ac:dyDescent="0.2"/>
    <row r="12841" s="217" customFormat="1" x14ac:dyDescent="0.2"/>
    <row r="12842" s="217" customFormat="1" x14ac:dyDescent="0.2"/>
    <row r="12843" s="217" customFormat="1" x14ac:dyDescent="0.2"/>
    <row r="12844" s="217" customFormat="1" x14ac:dyDescent="0.2"/>
    <row r="12845" s="217" customFormat="1" x14ac:dyDescent="0.2"/>
    <row r="12846" s="217" customFormat="1" x14ac:dyDescent="0.2"/>
    <row r="12847" s="217" customFormat="1" x14ac:dyDescent="0.2"/>
    <row r="12848" s="217" customFormat="1" x14ac:dyDescent="0.2"/>
    <row r="12849" s="217" customFormat="1" x14ac:dyDescent="0.2"/>
    <row r="12850" s="217" customFormat="1" x14ac:dyDescent="0.2"/>
    <row r="12851" s="217" customFormat="1" x14ac:dyDescent="0.2"/>
    <row r="12852" s="217" customFormat="1" x14ac:dyDescent="0.2"/>
    <row r="12853" s="217" customFormat="1" x14ac:dyDescent="0.2"/>
    <row r="12854" s="217" customFormat="1" x14ac:dyDescent="0.2"/>
    <row r="12855" s="217" customFormat="1" x14ac:dyDescent="0.2"/>
    <row r="12856" s="217" customFormat="1" x14ac:dyDescent="0.2"/>
    <row r="12857" s="217" customFormat="1" x14ac:dyDescent="0.2"/>
    <row r="12858" s="217" customFormat="1" x14ac:dyDescent="0.2"/>
    <row r="12859" s="217" customFormat="1" x14ac:dyDescent="0.2"/>
    <row r="12860" s="217" customFormat="1" x14ac:dyDescent="0.2"/>
    <row r="12861" s="217" customFormat="1" x14ac:dyDescent="0.2"/>
    <row r="12862" s="217" customFormat="1" x14ac:dyDescent="0.2"/>
    <row r="12863" s="217" customFormat="1" x14ac:dyDescent="0.2"/>
    <row r="12864" s="217" customFormat="1" x14ac:dyDescent="0.2"/>
    <row r="12865" s="217" customFormat="1" x14ac:dyDescent="0.2"/>
    <row r="12866" s="217" customFormat="1" x14ac:dyDescent="0.2"/>
    <row r="12867" s="217" customFormat="1" x14ac:dyDescent="0.2"/>
    <row r="12868" s="217" customFormat="1" x14ac:dyDescent="0.2"/>
    <row r="12869" s="217" customFormat="1" x14ac:dyDescent="0.2"/>
    <row r="12870" s="217" customFormat="1" x14ac:dyDescent="0.2"/>
    <row r="12871" s="217" customFormat="1" x14ac:dyDescent="0.2"/>
    <row r="12872" s="217" customFormat="1" x14ac:dyDescent="0.2"/>
    <row r="12873" s="217" customFormat="1" x14ac:dyDescent="0.2"/>
    <row r="12874" s="217" customFormat="1" x14ac:dyDescent="0.2"/>
    <row r="12875" s="217" customFormat="1" x14ac:dyDescent="0.2"/>
    <row r="12876" s="217" customFormat="1" x14ac:dyDescent="0.2"/>
    <row r="12877" s="217" customFormat="1" x14ac:dyDescent="0.2"/>
    <row r="12878" s="217" customFormat="1" x14ac:dyDescent="0.2"/>
    <row r="12879" s="217" customFormat="1" x14ac:dyDescent="0.2"/>
    <row r="12880" s="217" customFormat="1" x14ac:dyDescent="0.2"/>
    <row r="12881" s="217" customFormat="1" x14ac:dyDescent="0.2"/>
    <row r="12882" s="217" customFormat="1" x14ac:dyDescent="0.2"/>
    <row r="12883" s="217" customFormat="1" x14ac:dyDescent="0.2"/>
    <row r="12884" s="217" customFormat="1" x14ac:dyDescent="0.2"/>
    <row r="12885" s="217" customFormat="1" x14ac:dyDescent="0.2"/>
    <row r="12886" s="217" customFormat="1" x14ac:dyDescent="0.2"/>
    <row r="12887" s="217" customFormat="1" x14ac:dyDescent="0.2"/>
    <row r="12888" s="217" customFormat="1" x14ac:dyDescent="0.2"/>
    <row r="12889" s="217" customFormat="1" x14ac:dyDescent="0.2"/>
    <row r="12890" s="217" customFormat="1" x14ac:dyDescent="0.2"/>
    <row r="12891" s="217" customFormat="1" x14ac:dyDescent="0.2"/>
    <row r="12892" s="217" customFormat="1" x14ac:dyDescent="0.2"/>
    <row r="12893" s="217" customFormat="1" x14ac:dyDescent="0.2"/>
    <row r="12894" s="217" customFormat="1" x14ac:dyDescent="0.2"/>
    <row r="12895" s="217" customFormat="1" x14ac:dyDescent="0.2"/>
    <row r="12896" s="217" customFormat="1" x14ac:dyDescent="0.2"/>
    <row r="12897" s="217" customFormat="1" x14ac:dyDescent="0.2"/>
    <row r="12898" s="217" customFormat="1" x14ac:dyDescent="0.2"/>
    <row r="12899" s="217" customFormat="1" x14ac:dyDescent="0.2"/>
    <row r="12900" s="217" customFormat="1" x14ac:dyDescent="0.2"/>
    <row r="12901" s="217" customFormat="1" x14ac:dyDescent="0.2"/>
    <row r="12902" s="217" customFormat="1" x14ac:dyDescent="0.2"/>
    <row r="12903" s="217" customFormat="1" x14ac:dyDescent="0.2"/>
    <row r="12904" s="217" customFormat="1" x14ac:dyDescent="0.2"/>
    <row r="12905" s="217" customFormat="1" x14ac:dyDescent="0.2"/>
    <row r="12906" s="217" customFormat="1" x14ac:dyDescent="0.2"/>
    <row r="12907" s="217" customFormat="1" x14ac:dyDescent="0.2"/>
    <row r="12908" s="217" customFormat="1" x14ac:dyDescent="0.2"/>
    <row r="12909" s="217" customFormat="1" x14ac:dyDescent="0.2"/>
    <row r="12910" s="217" customFormat="1" x14ac:dyDescent="0.2"/>
    <row r="12911" s="217" customFormat="1" x14ac:dyDescent="0.2"/>
    <row r="12912" s="217" customFormat="1" x14ac:dyDescent="0.2"/>
    <row r="12913" s="217" customFormat="1" x14ac:dyDescent="0.2"/>
    <row r="12914" s="217" customFormat="1" x14ac:dyDescent="0.2"/>
    <row r="12915" s="217" customFormat="1" x14ac:dyDescent="0.2"/>
    <row r="12916" s="217" customFormat="1" x14ac:dyDescent="0.2"/>
    <row r="12917" s="217" customFormat="1" x14ac:dyDescent="0.2"/>
    <row r="12918" s="217" customFormat="1" x14ac:dyDescent="0.2"/>
    <row r="12919" s="217" customFormat="1" x14ac:dyDescent="0.2"/>
    <row r="12920" s="217" customFormat="1" x14ac:dyDescent="0.2"/>
    <row r="12921" s="217" customFormat="1" x14ac:dyDescent="0.2"/>
    <row r="12922" s="217" customFormat="1" x14ac:dyDescent="0.2"/>
    <row r="12923" s="217" customFormat="1" x14ac:dyDescent="0.2"/>
    <row r="12924" s="217" customFormat="1" x14ac:dyDescent="0.2"/>
    <row r="12925" s="217" customFormat="1" x14ac:dyDescent="0.2"/>
    <row r="12926" s="217" customFormat="1" x14ac:dyDescent="0.2"/>
    <row r="12927" s="217" customFormat="1" x14ac:dyDescent="0.2"/>
    <row r="12928" s="217" customFormat="1" x14ac:dyDescent="0.2"/>
    <row r="12929" s="217" customFormat="1" x14ac:dyDescent="0.2"/>
    <row r="12930" s="217" customFormat="1" x14ac:dyDescent="0.2"/>
    <row r="12931" s="217" customFormat="1" x14ac:dyDescent="0.2"/>
    <row r="12932" s="217" customFormat="1" x14ac:dyDescent="0.2"/>
    <row r="12933" s="217" customFormat="1" x14ac:dyDescent="0.2"/>
    <row r="12934" s="217" customFormat="1" x14ac:dyDescent="0.2"/>
    <row r="12935" s="217" customFormat="1" x14ac:dyDescent="0.2"/>
    <row r="12936" s="217" customFormat="1" x14ac:dyDescent="0.2"/>
    <row r="12937" s="217" customFormat="1" x14ac:dyDescent="0.2"/>
    <row r="12938" s="217" customFormat="1" x14ac:dyDescent="0.2"/>
    <row r="12939" s="217" customFormat="1" x14ac:dyDescent="0.2"/>
    <row r="12940" s="217" customFormat="1" x14ac:dyDescent="0.2"/>
    <row r="12941" s="217" customFormat="1" x14ac:dyDescent="0.2"/>
    <row r="12942" s="217" customFormat="1" x14ac:dyDescent="0.2"/>
    <row r="12943" s="217" customFormat="1" x14ac:dyDescent="0.2"/>
    <row r="12944" s="217" customFormat="1" x14ac:dyDescent="0.2"/>
    <row r="12945" s="217" customFormat="1" x14ac:dyDescent="0.2"/>
    <row r="12946" s="217" customFormat="1" x14ac:dyDescent="0.2"/>
    <row r="12947" s="217" customFormat="1" x14ac:dyDescent="0.2"/>
    <row r="12948" s="217" customFormat="1" x14ac:dyDescent="0.2"/>
    <row r="12949" s="217" customFormat="1" x14ac:dyDescent="0.2"/>
    <row r="12950" s="217" customFormat="1" x14ac:dyDescent="0.2"/>
    <row r="12951" s="217" customFormat="1" x14ac:dyDescent="0.2"/>
    <row r="12952" s="217" customFormat="1" x14ac:dyDescent="0.2"/>
    <row r="12953" s="217" customFormat="1" x14ac:dyDescent="0.2"/>
    <row r="12954" s="217" customFormat="1" x14ac:dyDescent="0.2"/>
    <row r="12955" s="217" customFormat="1" x14ac:dyDescent="0.2"/>
    <row r="12956" s="217" customFormat="1" x14ac:dyDescent="0.2"/>
    <row r="12957" s="217" customFormat="1" x14ac:dyDescent="0.2"/>
    <row r="12958" s="217" customFormat="1" x14ac:dyDescent="0.2"/>
    <row r="12959" s="217" customFormat="1" x14ac:dyDescent="0.2"/>
    <row r="12960" s="217" customFormat="1" x14ac:dyDescent="0.2"/>
    <row r="12961" s="217" customFormat="1" x14ac:dyDescent="0.2"/>
    <row r="12962" s="217" customFormat="1" x14ac:dyDescent="0.2"/>
    <row r="12963" s="217" customFormat="1" x14ac:dyDescent="0.2"/>
    <row r="12964" s="217" customFormat="1" x14ac:dyDescent="0.2"/>
    <row r="12965" s="217" customFormat="1" x14ac:dyDescent="0.2"/>
    <row r="12966" s="217" customFormat="1" x14ac:dyDescent="0.2"/>
    <row r="12967" s="217" customFormat="1" x14ac:dyDescent="0.2"/>
    <row r="12968" s="217" customFormat="1" x14ac:dyDescent="0.2"/>
    <row r="12969" s="217" customFormat="1" x14ac:dyDescent="0.2"/>
    <row r="12970" s="217" customFormat="1" x14ac:dyDescent="0.2"/>
    <row r="12971" s="217" customFormat="1" x14ac:dyDescent="0.2"/>
    <row r="12972" s="217" customFormat="1" x14ac:dyDescent="0.2"/>
    <row r="12973" s="217" customFormat="1" x14ac:dyDescent="0.2"/>
    <row r="12974" s="217" customFormat="1" x14ac:dyDescent="0.2"/>
    <row r="12975" s="217" customFormat="1" x14ac:dyDescent="0.2"/>
    <row r="12976" s="217" customFormat="1" x14ac:dyDescent="0.2"/>
    <row r="12977" s="217" customFormat="1" x14ac:dyDescent="0.2"/>
    <row r="12978" s="217" customFormat="1" x14ac:dyDescent="0.2"/>
    <row r="12979" s="217" customFormat="1" x14ac:dyDescent="0.2"/>
    <row r="12980" s="217" customFormat="1" x14ac:dyDescent="0.2"/>
    <row r="12981" s="217" customFormat="1" x14ac:dyDescent="0.2"/>
    <row r="12982" s="217" customFormat="1" x14ac:dyDescent="0.2"/>
    <row r="12983" s="217" customFormat="1" x14ac:dyDescent="0.2"/>
    <row r="12984" s="217" customFormat="1" x14ac:dyDescent="0.2"/>
    <row r="12985" s="217" customFormat="1" x14ac:dyDescent="0.2"/>
    <row r="12986" s="217" customFormat="1" x14ac:dyDescent="0.2"/>
    <row r="12987" s="217" customFormat="1" x14ac:dyDescent="0.2"/>
    <row r="12988" s="217" customFormat="1" x14ac:dyDescent="0.2"/>
    <row r="12989" s="217" customFormat="1" x14ac:dyDescent="0.2"/>
    <row r="12990" s="217" customFormat="1" x14ac:dyDescent="0.2"/>
    <row r="12991" s="217" customFormat="1" x14ac:dyDescent="0.2"/>
    <row r="12992" s="217" customFormat="1" x14ac:dyDescent="0.2"/>
    <row r="12993" s="217" customFormat="1" x14ac:dyDescent="0.2"/>
    <row r="12994" s="217" customFormat="1" x14ac:dyDescent="0.2"/>
    <row r="12995" s="217" customFormat="1" x14ac:dyDescent="0.2"/>
    <row r="12996" s="217" customFormat="1" x14ac:dyDescent="0.2"/>
    <row r="12997" s="217" customFormat="1" x14ac:dyDescent="0.2"/>
    <row r="12998" s="217" customFormat="1" x14ac:dyDescent="0.2"/>
    <row r="12999" s="217" customFormat="1" x14ac:dyDescent="0.2"/>
    <row r="13000" s="217" customFormat="1" x14ac:dyDescent="0.2"/>
    <row r="13001" s="217" customFormat="1" x14ac:dyDescent="0.2"/>
    <row r="13002" s="217" customFormat="1" x14ac:dyDescent="0.2"/>
    <row r="13003" s="217" customFormat="1" x14ac:dyDescent="0.2"/>
    <row r="13004" s="217" customFormat="1" x14ac:dyDescent="0.2"/>
    <row r="13005" s="217" customFormat="1" x14ac:dyDescent="0.2"/>
    <row r="13006" s="217" customFormat="1" x14ac:dyDescent="0.2"/>
    <row r="13007" s="217" customFormat="1" x14ac:dyDescent="0.2"/>
    <row r="13008" s="217" customFormat="1" x14ac:dyDescent="0.2"/>
    <row r="13009" s="217" customFormat="1" x14ac:dyDescent="0.2"/>
    <row r="13010" s="217" customFormat="1" x14ac:dyDescent="0.2"/>
    <row r="13011" s="217" customFormat="1" x14ac:dyDescent="0.2"/>
    <row r="13012" s="217" customFormat="1" x14ac:dyDescent="0.2"/>
    <row r="13013" s="217" customFormat="1" x14ac:dyDescent="0.2"/>
    <row r="13014" s="217" customFormat="1" x14ac:dyDescent="0.2"/>
    <row r="13015" s="217" customFormat="1" x14ac:dyDescent="0.2"/>
    <row r="13016" s="217" customFormat="1" x14ac:dyDescent="0.2"/>
    <row r="13017" s="217" customFormat="1" x14ac:dyDescent="0.2"/>
    <row r="13018" s="217" customFormat="1" x14ac:dyDescent="0.2"/>
    <row r="13019" s="217" customFormat="1" x14ac:dyDescent="0.2"/>
    <row r="13020" s="217" customFormat="1" x14ac:dyDescent="0.2"/>
    <row r="13021" s="217" customFormat="1" x14ac:dyDescent="0.2"/>
    <row r="13022" s="217" customFormat="1" x14ac:dyDescent="0.2"/>
    <row r="13023" s="217" customFormat="1" x14ac:dyDescent="0.2"/>
    <row r="13024" s="217" customFormat="1" x14ac:dyDescent="0.2"/>
    <row r="13025" s="217" customFormat="1" x14ac:dyDescent="0.2"/>
    <row r="13026" s="217" customFormat="1" x14ac:dyDescent="0.2"/>
    <row r="13027" s="217" customFormat="1" x14ac:dyDescent="0.2"/>
    <row r="13028" s="217" customFormat="1" x14ac:dyDescent="0.2"/>
    <row r="13029" s="217" customFormat="1" x14ac:dyDescent="0.2"/>
    <row r="13030" s="217" customFormat="1" x14ac:dyDescent="0.2"/>
    <row r="13031" s="217" customFormat="1" x14ac:dyDescent="0.2"/>
    <row r="13032" s="217" customFormat="1" x14ac:dyDescent="0.2"/>
    <row r="13033" s="217" customFormat="1" x14ac:dyDescent="0.2"/>
    <row r="13034" s="217" customFormat="1" x14ac:dyDescent="0.2"/>
    <row r="13035" s="217" customFormat="1" x14ac:dyDescent="0.2"/>
    <row r="13036" s="217" customFormat="1" x14ac:dyDescent="0.2"/>
    <row r="13037" s="217" customFormat="1" x14ac:dyDescent="0.2"/>
    <row r="13038" s="217" customFormat="1" x14ac:dyDescent="0.2"/>
    <row r="13039" s="217" customFormat="1" x14ac:dyDescent="0.2"/>
    <row r="13040" s="217" customFormat="1" x14ac:dyDescent="0.2"/>
    <row r="13041" s="217" customFormat="1" x14ac:dyDescent="0.2"/>
    <row r="13042" s="217" customFormat="1" x14ac:dyDescent="0.2"/>
    <row r="13043" s="217" customFormat="1" x14ac:dyDescent="0.2"/>
    <row r="13044" s="217" customFormat="1" x14ac:dyDescent="0.2"/>
    <row r="13045" s="217" customFormat="1" x14ac:dyDescent="0.2"/>
    <row r="13046" s="217" customFormat="1" x14ac:dyDescent="0.2"/>
    <row r="13047" s="217" customFormat="1" x14ac:dyDescent="0.2"/>
    <row r="13048" s="217" customFormat="1" x14ac:dyDescent="0.2"/>
    <row r="13049" s="217" customFormat="1" x14ac:dyDescent="0.2"/>
    <row r="13050" s="217" customFormat="1" x14ac:dyDescent="0.2"/>
    <row r="13051" s="217" customFormat="1" x14ac:dyDescent="0.2"/>
    <row r="13052" s="217" customFormat="1" x14ac:dyDescent="0.2"/>
    <row r="13053" s="217" customFormat="1" x14ac:dyDescent="0.2"/>
    <row r="13054" s="217" customFormat="1" x14ac:dyDescent="0.2"/>
    <row r="13055" s="217" customFormat="1" x14ac:dyDescent="0.2"/>
    <row r="13056" s="217" customFormat="1" x14ac:dyDescent="0.2"/>
    <row r="13057" s="217" customFormat="1" x14ac:dyDescent="0.2"/>
    <row r="13058" s="217" customFormat="1" x14ac:dyDescent="0.2"/>
    <row r="13059" s="217" customFormat="1" x14ac:dyDescent="0.2"/>
    <row r="13060" s="217" customFormat="1" x14ac:dyDescent="0.2"/>
    <row r="13061" s="217" customFormat="1" x14ac:dyDescent="0.2"/>
    <row r="13062" s="217" customFormat="1" x14ac:dyDescent="0.2"/>
    <row r="13063" s="217" customFormat="1" x14ac:dyDescent="0.2"/>
    <row r="13064" s="217" customFormat="1" x14ac:dyDescent="0.2"/>
    <row r="13065" s="217" customFormat="1" x14ac:dyDescent="0.2"/>
    <row r="13066" s="217" customFormat="1" x14ac:dyDescent="0.2"/>
    <row r="13067" s="217" customFormat="1" x14ac:dyDescent="0.2"/>
    <row r="13068" s="217" customFormat="1" x14ac:dyDescent="0.2"/>
    <row r="13069" s="217" customFormat="1" x14ac:dyDescent="0.2"/>
    <row r="13070" s="217" customFormat="1" x14ac:dyDescent="0.2"/>
    <row r="13071" s="217" customFormat="1" x14ac:dyDescent="0.2"/>
    <row r="13072" s="217" customFormat="1" x14ac:dyDescent="0.2"/>
    <row r="13073" s="217" customFormat="1" x14ac:dyDescent="0.2"/>
    <row r="13074" s="217" customFormat="1" x14ac:dyDescent="0.2"/>
    <row r="13075" s="217" customFormat="1" x14ac:dyDescent="0.2"/>
    <row r="13076" s="217" customFormat="1" x14ac:dyDescent="0.2"/>
    <row r="13077" s="217" customFormat="1" x14ac:dyDescent="0.2"/>
    <row r="13078" s="217" customFormat="1" x14ac:dyDescent="0.2"/>
    <row r="13079" s="217" customFormat="1" x14ac:dyDescent="0.2"/>
    <row r="13080" s="217" customFormat="1" x14ac:dyDescent="0.2"/>
    <row r="13081" s="217" customFormat="1" x14ac:dyDescent="0.2"/>
    <row r="13082" s="217" customFormat="1" x14ac:dyDescent="0.2"/>
    <row r="13083" s="217" customFormat="1" x14ac:dyDescent="0.2"/>
    <row r="13084" s="217" customFormat="1" x14ac:dyDescent="0.2"/>
    <row r="13085" s="217" customFormat="1" x14ac:dyDescent="0.2"/>
    <row r="13086" s="217" customFormat="1" x14ac:dyDescent="0.2"/>
    <row r="13087" s="217" customFormat="1" x14ac:dyDescent="0.2"/>
    <row r="13088" s="217" customFormat="1" x14ac:dyDescent="0.2"/>
    <row r="13089" s="217" customFormat="1" x14ac:dyDescent="0.2"/>
    <row r="13090" s="217" customFormat="1" x14ac:dyDescent="0.2"/>
    <row r="13091" s="217" customFormat="1" x14ac:dyDescent="0.2"/>
    <row r="13092" s="217" customFormat="1" x14ac:dyDescent="0.2"/>
    <row r="13093" s="217" customFormat="1" x14ac:dyDescent="0.2"/>
    <row r="13094" s="217" customFormat="1" x14ac:dyDescent="0.2"/>
    <row r="13095" s="217" customFormat="1" x14ac:dyDescent="0.2"/>
    <row r="13096" s="217" customFormat="1" x14ac:dyDescent="0.2"/>
    <row r="13097" s="217" customFormat="1" x14ac:dyDescent="0.2"/>
    <row r="13098" s="217" customFormat="1" x14ac:dyDescent="0.2"/>
    <row r="13099" s="217" customFormat="1" x14ac:dyDescent="0.2"/>
    <row r="13100" s="217" customFormat="1" x14ac:dyDescent="0.2"/>
    <row r="13101" s="217" customFormat="1" x14ac:dyDescent="0.2"/>
    <row r="13102" s="217" customFormat="1" x14ac:dyDescent="0.2"/>
    <row r="13103" s="217" customFormat="1" x14ac:dyDescent="0.2"/>
    <row r="13104" s="217" customFormat="1" x14ac:dyDescent="0.2"/>
    <row r="13105" s="217" customFormat="1" x14ac:dyDescent="0.2"/>
    <row r="13106" s="217" customFormat="1" x14ac:dyDescent="0.2"/>
    <row r="13107" s="217" customFormat="1" x14ac:dyDescent="0.2"/>
    <row r="13108" s="217" customFormat="1" x14ac:dyDescent="0.2"/>
    <row r="13109" s="217" customFormat="1" x14ac:dyDescent="0.2"/>
    <row r="13110" s="217" customFormat="1" x14ac:dyDescent="0.2"/>
    <row r="13111" s="217" customFormat="1" x14ac:dyDescent="0.2"/>
    <row r="13112" s="217" customFormat="1" x14ac:dyDescent="0.2"/>
    <row r="13113" s="217" customFormat="1" x14ac:dyDescent="0.2"/>
    <row r="13114" s="217" customFormat="1" x14ac:dyDescent="0.2"/>
    <row r="13115" s="217" customFormat="1" x14ac:dyDescent="0.2"/>
    <row r="13116" s="217" customFormat="1" x14ac:dyDescent="0.2"/>
    <row r="13117" s="217" customFormat="1" x14ac:dyDescent="0.2"/>
    <row r="13118" s="217" customFormat="1" x14ac:dyDescent="0.2"/>
    <row r="13119" s="217" customFormat="1" x14ac:dyDescent="0.2"/>
    <row r="13120" s="217" customFormat="1" x14ac:dyDescent="0.2"/>
    <row r="13121" s="217" customFormat="1" x14ac:dyDescent="0.2"/>
    <row r="13122" s="217" customFormat="1" x14ac:dyDescent="0.2"/>
    <row r="13123" s="217" customFormat="1" x14ac:dyDescent="0.2"/>
    <row r="13124" s="217" customFormat="1" x14ac:dyDescent="0.2"/>
    <row r="13125" s="217" customFormat="1" x14ac:dyDescent="0.2"/>
    <row r="13126" s="217" customFormat="1" x14ac:dyDescent="0.2"/>
    <row r="13127" s="217" customFormat="1" x14ac:dyDescent="0.2"/>
    <row r="13128" s="217" customFormat="1" x14ac:dyDescent="0.2"/>
    <row r="13129" s="217" customFormat="1" x14ac:dyDescent="0.2"/>
    <row r="13130" s="217" customFormat="1" x14ac:dyDescent="0.2"/>
    <row r="13131" s="217" customFormat="1" x14ac:dyDescent="0.2"/>
    <row r="13132" s="217" customFormat="1" x14ac:dyDescent="0.2"/>
    <row r="13133" s="217" customFormat="1" x14ac:dyDescent="0.2"/>
    <row r="13134" s="217" customFormat="1" x14ac:dyDescent="0.2"/>
    <row r="13135" s="217" customFormat="1" x14ac:dyDescent="0.2"/>
    <row r="13136" s="217" customFormat="1" x14ac:dyDescent="0.2"/>
    <row r="13137" s="217" customFormat="1" x14ac:dyDescent="0.2"/>
    <row r="13138" s="217" customFormat="1" x14ac:dyDescent="0.2"/>
    <row r="13139" s="217" customFormat="1" x14ac:dyDescent="0.2"/>
    <row r="13140" s="217" customFormat="1" x14ac:dyDescent="0.2"/>
    <row r="13141" s="217" customFormat="1" x14ac:dyDescent="0.2"/>
    <row r="13142" s="217" customFormat="1" x14ac:dyDescent="0.2"/>
    <row r="13143" s="217" customFormat="1" x14ac:dyDescent="0.2"/>
    <row r="13144" s="217" customFormat="1" x14ac:dyDescent="0.2"/>
    <row r="13145" s="217" customFormat="1" x14ac:dyDescent="0.2"/>
    <row r="13146" s="217" customFormat="1" x14ac:dyDescent="0.2"/>
    <row r="13147" s="217" customFormat="1" x14ac:dyDescent="0.2"/>
    <row r="13148" s="217" customFormat="1" x14ac:dyDescent="0.2"/>
    <row r="13149" s="217" customFormat="1" x14ac:dyDescent="0.2"/>
    <row r="13150" s="217" customFormat="1" x14ac:dyDescent="0.2"/>
    <row r="13151" s="217" customFormat="1" x14ac:dyDescent="0.2"/>
    <row r="13152" s="217" customFormat="1" x14ac:dyDescent="0.2"/>
    <row r="13153" s="217" customFormat="1" x14ac:dyDescent="0.2"/>
    <row r="13154" s="217" customFormat="1" x14ac:dyDescent="0.2"/>
    <row r="13155" s="217" customFormat="1" x14ac:dyDescent="0.2"/>
    <row r="13156" s="217" customFormat="1" x14ac:dyDescent="0.2"/>
    <row r="13157" s="217" customFormat="1" x14ac:dyDescent="0.2"/>
    <row r="13158" s="217" customFormat="1" x14ac:dyDescent="0.2"/>
    <row r="13159" s="217" customFormat="1" x14ac:dyDescent="0.2"/>
    <row r="13160" s="217" customFormat="1" x14ac:dyDescent="0.2"/>
    <row r="13161" s="217" customFormat="1" x14ac:dyDescent="0.2"/>
    <row r="13162" s="217" customFormat="1" x14ac:dyDescent="0.2"/>
    <row r="13163" s="217" customFormat="1" x14ac:dyDescent="0.2"/>
    <row r="13164" s="217" customFormat="1" x14ac:dyDescent="0.2"/>
    <row r="13165" s="217" customFormat="1" x14ac:dyDescent="0.2"/>
    <row r="13166" s="217" customFormat="1" x14ac:dyDescent="0.2"/>
    <row r="13167" s="217" customFormat="1" x14ac:dyDescent="0.2"/>
    <row r="13168" s="217" customFormat="1" x14ac:dyDescent="0.2"/>
    <row r="13169" s="217" customFormat="1" x14ac:dyDescent="0.2"/>
    <row r="13170" s="217" customFormat="1" x14ac:dyDescent="0.2"/>
    <row r="13171" s="217" customFormat="1" x14ac:dyDescent="0.2"/>
    <row r="13172" s="217" customFormat="1" x14ac:dyDescent="0.2"/>
    <row r="13173" s="217" customFormat="1" x14ac:dyDescent="0.2"/>
    <row r="13174" s="217" customFormat="1" x14ac:dyDescent="0.2"/>
    <row r="13175" s="217" customFormat="1" x14ac:dyDescent="0.2"/>
    <row r="13176" s="217" customFormat="1" x14ac:dyDescent="0.2"/>
    <row r="13177" s="217" customFormat="1" x14ac:dyDescent="0.2"/>
    <row r="13178" s="217" customFormat="1" x14ac:dyDescent="0.2"/>
    <row r="13179" s="217" customFormat="1" x14ac:dyDescent="0.2"/>
    <row r="13180" s="217" customFormat="1" x14ac:dyDescent="0.2"/>
    <row r="13181" s="217" customFormat="1" x14ac:dyDescent="0.2"/>
    <row r="13182" s="217" customFormat="1" x14ac:dyDescent="0.2"/>
    <row r="13183" s="217" customFormat="1" x14ac:dyDescent="0.2"/>
    <row r="13184" s="217" customFormat="1" x14ac:dyDescent="0.2"/>
    <row r="13185" s="217" customFormat="1" x14ac:dyDescent="0.2"/>
    <row r="13186" s="217" customFormat="1" x14ac:dyDescent="0.2"/>
    <row r="13187" s="217" customFormat="1" x14ac:dyDescent="0.2"/>
    <row r="13188" s="217" customFormat="1" x14ac:dyDescent="0.2"/>
    <row r="13189" s="217" customFormat="1" x14ac:dyDescent="0.2"/>
    <row r="13190" s="217" customFormat="1" x14ac:dyDescent="0.2"/>
    <row r="13191" s="217" customFormat="1" x14ac:dyDescent="0.2"/>
    <row r="13192" s="217" customFormat="1" x14ac:dyDescent="0.2"/>
    <row r="13193" s="217" customFormat="1" x14ac:dyDescent="0.2"/>
    <row r="13194" s="217" customFormat="1" x14ac:dyDescent="0.2"/>
    <row r="13195" s="217" customFormat="1" x14ac:dyDescent="0.2"/>
    <row r="13196" s="217" customFormat="1" x14ac:dyDescent="0.2"/>
    <row r="13197" s="217" customFormat="1" x14ac:dyDescent="0.2"/>
    <row r="13198" s="217" customFormat="1" x14ac:dyDescent="0.2"/>
    <row r="13199" s="217" customFormat="1" x14ac:dyDescent="0.2"/>
    <row r="13200" s="217" customFormat="1" x14ac:dyDescent="0.2"/>
    <row r="13201" s="217" customFormat="1" x14ac:dyDescent="0.2"/>
    <row r="13202" s="217" customFormat="1" x14ac:dyDescent="0.2"/>
    <row r="13203" s="217" customFormat="1" x14ac:dyDescent="0.2"/>
    <row r="13204" s="217" customFormat="1" x14ac:dyDescent="0.2"/>
    <row r="13205" s="217" customFormat="1" x14ac:dyDescent="0.2"/>
    <row r="13206" s="217" customFormat="1" x14ac:dyDescent="0.2"/>
    <row r="13207" s="217" customFormat="1" x14ac:dyDescent="0.2"/>
    <row r="13208" s="217" customFormat="1" x14ac:dyDescent="0.2"/>
    <row r="13209" s="217" customFormat="1" x14ac:dyDescent="0.2"/>
    <row r="13210" s="217" customFormat="1" x14ac:dyDescent="0.2"/>
    <row r="13211" s="217" customFormat="1" x14ac:dyDescent="0.2"/>
    <row r="13212" s="217" customFormat="1" x14ac:dyDescent="0.2"/>
    <row r="13213" s="217" customFormat="1" x14ac:dyDescent="0.2"/>
    <row r="13214" s="217" customFormat="1" x14ac:dyDescent="0.2"/>
    <row r="13215" s="217" customFormat="1" x14ac:dyDescent="0.2"/>
    <row r="13216" s="217" customFormat="1" x14ac:dyDescent="0.2"/>
    <row r="13217" s="217" customFormat="1" x14ac:dyDescent="0.2"/>
    <row r="13218" s="217" customFormat="1" x14ac:dyDescent="0.2"/>
    <row r="13219" s="217" customFormat="1" x14ac:dyDescent="0.2"/>
    <row r="13220" s="217" customFormat="1" x14ac:dyDescent="0.2"/>
    <row r="13221" s="217" customFormat="1" x14ac:dyDescent="0.2"/>
    <row r="13222" s="217" customFormat="1" x14ac:dyDescent="0.2"/>
    <row r="13223" s="217" customFormat="1" x14ac:dyDescent="0.2"/>
    <row r="13224" s="217" customFormat="1" x14ac:dyDescent="0.2"/>
    <row r="13225" s="217" customFormat="1" x14ac:dyDescent="0.2"/>
    <row r="13226" s="217" customFormat="1" x14ac:dyDescent="0.2"/>
    <row r="13227" s="217" customFormat="1" x14ac:dyDescent="0.2"/>
    <row r="13228" s="217" customFormat="1" x14ac:dyDescent="0.2"/>
    <row r="13229" s="217" customFormat="1" x14ac:dyDescent="0.2"/>
    <row r="13230" s="217" customFormat="1" x14ac:dyDescent="0.2"/>
    <row r="13231" s="217" customFormat="1" x14ac:dyDescent="0.2"/>
    <row r="13232" s="217" customFormat="1" x14ac:dyDescent="0.2"/>
    <row r="13233" s="217" customFormat="1" x14ac:dyDescent="0.2"/>
    <row r="13234" s="217" customFormat="1" x14ac:dyDescent="0.2"/>
    <row r="13235" s="217" customFormat="1" x14ac:dyDescent="0.2"/>
    <row r="13236" s="217" customFormat="1" x14ac:dyDescent="0.2"/>
    <row r="13237" s="217" customFormat="1" x14ac:dyDescent="0.2"/>
    <row r="13238" s="217" customFormat="1" x14ac:dyDescent="0.2"/>
    <row r="13239" s="217" customFormat="1" x14ac:dyDescent="0.2"/>
    <row r="13240" s="217" customFormat="1" x14ac:dyDescent="0.2"/>
    <row r="13241" s="217" customFormat="1" x14ac:dyDescent="0.2"/>
    <row r="13242" s="217" customFormat="1" x14ac:dyDescent="0.2"/>
    <row r="13243" s="217" customFormat="1" x14ac:dyDescent="0.2"/>
    <row r="13244" s="217" customFormat="1" x14ac:dyDescent="0.2"/>
    <row r="13245" s="217" customFormat="1" x14ac:dyDescent="0.2"/>
    <row r="13246" s="217" customFormat="1" x14ac:dyDescent="0.2"/>
    <row r="13247" s="217" customFormat="1" x14ac:dyDescent="0.2"/>
    <row r="13248" s="217" customFormat="1" x14ac:dyDescent="0.2"/>
    <row r="13249" s="217" customFormat="1" x14ac:dyDescent="0.2"/>
    <row r="13250" s="217" customFormat="1" x14ac:dyDescent="0.2"/>
    <row r="13251" s="217" customFormat="1" x14ac:dyDescent="0.2"/>
    <row r="13252" s="217" customFormat="1" x14ac:dyDescent="0.2"/>
    <row r="13253" s="217" customFormat="1" x14ac:dyDescent="0.2"/>
    <row r="13254" s="217" customFormat="1" x14ac:dyDescent="0.2"/>
    <row r="13255" s="217" customFormat="1" x14ac:dyDescent="0.2"/>
    <row r="13256" s="217" customFormat="1" x14ac:dyDescent="0.2"/>
    <row r="13257" s="217" customFormat="1" x14ac:dyDescent="0.2"/>
    <row r="13258" s="217" customFormat="1" x14ac:dyDescent="0.2"/>
    <row r="13259" s="217" customFormat="1" x14ac:dyDescent="0.2"/>
    <row r="13260" s="217" customFormat="1" x14ac:dyDescent="0.2"/>
    <row r="13261" s="217" customFormat="1" x14ac:dyDescent="0.2"/>
    <row r="13262" s="217" customFormat="1" x14ac:dyDescent="0.2"/>
    <row r="13263" s="217" customFormat="1" x14ac:dyDescent="0.2"/>
    <row r="13264" s="217" customFormat="1" x14ac:dyDescent="0.2"/>
    <row r="13265" s="217" customFormat="1" x14ac:dyDescent="0.2"/>
    <row r="13266" s="217" customFormat="1" x14ac:dyDescent="0.2"/>
    <row r="13267" s="217" customFormat="1" x14ac:dyDescent="0.2"/>
    <row r="13268" s="217" customFormat="1" x14ac:dyDescent="0.2"/>
    <row r="13269" s="217" customFormat="1" x14ac:dyDescent="0.2"/>
    <row r="13270" s="217" customFormat="1" x14ac:dyDescent="0.2"/>
    <row r="13271" s="217" customFormat="1" x14ac:dyDescent="0.2"/>
    <row r="13272" s="217" customFormat="1" x14ac:dyDescent="0.2"/>
    <row r="13273" s="217" customFormat="1" x14ac:dyDescent="0.2"/>
    <row r="13274" s="217" customFormat="1" x14ac:dyDescent="0.2"/>
    <row r="13275" s="217" customFormat="1" x14ac:dyDescent="0.2"/>
    <row r="13276" s="217" customFormat="1" x14ac:dyDescent="0.2"/>
    <row r="13277" s="217" customFormat="1" x14ac:dyDescent="0.2"/>
    <row r="13278" s="217" customFormat="1" x14ac:dyDescent="0.2"/>
    <row r="13279" s="217" customFormat="1" x14ac:dyDescent="0.2"/>
    <row r="13280" s="217" customFormat="1" x14ac:dyDescent="0.2"/>
    <row r="13281" s="217" customFormat="1" x14ac:dyDescent="0.2"/>
    <row r="13282" s="217" customFormat="1" x14ac:dyDescent="0.2"/>
    <row r="13283" s="217" customFormat="1" x14ac:dyDescent="0.2"/>
    <row r="13284" s="217" customFormat="1" x14ac:dyDescent="0.2"/>
    <row r="13285" s="217" customFormat="1" x14ac:dyDescent="0.2"/>
    <row r="13286" s="217" customFormat="1" x14ac:dyDescent="0.2"/>
    <row r="13287" s="217" customFormat="1" x14ac:dyDescent="0.2"/>
    <row r="13288" s="217" customFormat="1" x14ac:dyDescent="0.2"/>
    <row r="13289" s="217" customFormat="1" x14ac:dyDescent="0.2"/>
    <row r="13290" s="217" customFormat="1" x14ac:dyDescent="0.2"/>
    <row r="13291" s="217" customFormat="1" x14ac:dyDescent="0.2"/>
    <row r="13292" s="217" customFormat="1" x14ac:dyDescent="0.2"/>
    <row r="13293" s="217" customFormat="1" x14ac:dyDescent="0.2"/>
    <row r="13294" s="217" customFormat="1" x14ac:dyDescent="0.2"/>
    <row r="13295" s="217" customFormat="1" x14ac:dyDescent="0.2"/>
    <row r="13296" s="217" customFormat="1" x14ac:dyDescent="0.2"/>
    <row r="13297" s="217" customFormat="1" x14ac:dyDescent="0.2"/>
    <row r="13298" s="217" customFormat="1" x14ac:dyDescent="0.2"/>
    <row r="13299" s="217" customFormat="1" x14ac:dyDescent="0.2"/>
    <row r="13300" s="217" customFormat="1" x14ac:dyDescent="0.2"/>
    <row r="13301" s="217" customFormat="1" x14ac:dyDescent="0.2"/>
    <row r="13302" s="217" customFormat="1" x14ac:dyDescent="0.2"/>
    <row r="13303" s="217" customFormat="1" x14ac:dyDescent="0.2"/>
    <row r="13304" s="217" customFormat="1" x14ac:dyDescent="0.2"/>
    <row r="13305" s="217" customFormat="1" x14ac:dyDescent="0.2"/>
    <row r="13306" s="217" customFormat="1" x14ac:dyDescent="0.2"/>
    <row r="13307" s="217" customFormat="1" x14ac:dyDescent="0.2"/>
    <row r="13308" s="217" customFormat="1" x14ac:dyDescent="0.2"/>
    <row r="13309" s="217" customFormat="1" x14ac:dyDescent="0.2"/>
    <row r="13310" s="217" customFormat="1" x14ac:dyDescent="0.2"/>
    <row r="13311" s="217" customFormat="1" x14ac:dyDescent="0.2"/>
    <row r="13312" s="217" customFormat="1" x14ac:dyDescent="0.2"/>
    <row r="13313" s="217" customFormat="1" x14ac:dyDescent="0.2"/>
    <row r="13314" s="217" customFormat="1" x14ac:dyDescent="0.2"/>
    <row r="13315" s="217" customFormat="1" x14ac:dyDescent="0.2"/>
    <row r="13316" s="217" customFormat="1" x14ac:dyDescent="0.2"/>
    <row r="13317" s="217" customFormat="1" x14ac:dyDescent="0.2"/>
    <row r="13318" s="217" customFormat="1" x14ac:dyDescent="0.2"/>
    <row r="13319" s="217" customFormat="1" x14ac:dyDescent="0.2"/>
    <row r="13320" s="217" customFormat="1" x14ac:dyDescent="0.2"/>
    <row r="13321" s="217" customFormat="1" x14ac:dyDescent="0.2"/>
    <row r="13322" s="217" customFormat="1" x14ac:dyDescent="0.2"/>
    <row r="13323" s="217" customFormat="1" x14ac:dyDescent="0.2"/>
    <row r="13324" s="217" customFormat="1" x14ac:dyDescent="0.2"/>
    <row r="13325" s="217" customFormat="1" x14ac:dyDescent="0.2"/>
    <row r="13326" s="217" customFormat="1" x14ac:dyDescent="0.2"/>
    <row r="13327" s="217" customFormat="1" x14ac:dyDescent="0.2"/>
    <row r="13328" s="217" customFormat="1" x14ac:dyDescent="0.2"/>
    <row r="13329" s="217" customFormat="1" x14ac:dyDescent="0.2"/>
    <row r="13330" s="217" customFormat="1" x14ac:dyDescent="0.2"/>
    <row r="13331" s="217" customFormat="1" x14ac:dyDescent="0.2"/>
    <row r="13332" s="217" customFormat="1" x14ac:dyDescent="0.2"/>
    <row r="13333" s="217" customFormat="1" x14ac:dyDescent="0.2"/>
    <row r="13334" s="217" customFormat="1" x14ac:dyDescent="0.2"/>
    <row r="13335" s="217" customFormat="1" x14ac:dyDescent="0.2"/>
    <row r="13336" s="217" customFormat="1" x14ac:dyDescent="0.2"/>
    <row r="13337" s="217" customFormat="1" x14ac:dyDescent="0.2"/>
    <row r="13338" s="217" customFormat="1" x14ac:dyDescent="0.2"/>
    <row r="13339" s="217" customFormat="1" x14ac:dyDescent="0.2"/>
    <row r="13340" s="217" customFormat="1" x14ac:dyDescent="0.2"/>
    <row r="13341" s="217" customFormat="1" x14ac:dyDescent="0.2"/>
    <row r="13342" s="217" customFormat="1" x14ac:dyDescent="0.2"/>
    <row r="13343" s="217" customFormat="1" x14ac:dyDescent="0.2"/>
    <row r="13344" s="217" customFormat="1" x14ac:dyDescent="0.2"/>
    <row r="13345" s="217" customFormat="1" x14ac:dyDescent="0.2"/>
    <row r="13346" s="217" customFormat="1" x14ac:dyDescent="0.2"/>
    <row r="13347" s="217" customFormat="1" x14ac:dyDescent="0.2"/>
    <row r="13348" s="217" customFormat="1" x14ac:dyDescent="0.2"/>
    <row r="13349" s="217" customFormat="1" x14ac:dyDescent="0.2"/>
    <row r="13350" s="217" customFormat="1" x14ac:dyDescent="0.2"/>
    <row r="13351" s="217" customFormat="1" x14ac:dyDescent="0.2"/>
    <row r="13352" s="217" customFormat="1" x14ac:dyDescent="0.2"/>
    <row r="13353" s="217" customFormat="1" x14ac:dyDescent="0.2"/>
    <row r="13354" s="217" customFormat="1" x14ac:dyDescent="0.2"/>
    <row r="13355" s="217" customFormat="1" x14ac:dyDescent="0.2"/>
    <row r="13356" s="217" customFormat="1" x14ac:dyDescent="0.2"/>
    <row r="13357" s="217" customFormat="1" x14ac:dyDescent="0.2"/>
    <row r="13358" s="217" customFormat="1" x14ac:dyDescent="0.2"/>
    <row r="13359" s="217" customFormat="1" x14ac:dyDescent="0.2"/>
    <row r="13360" s="217" customFormat="1" x14ac:dyDescent="0.2"/>
    <row r="13361" s="217" customFormat="1" x14ac:dyDescent="0.2"/>
    <row r="13362" s="217" customFormat="1" x14ac:dyDescent="0.2"/>
    <row r="13363" s="217" customFormat="1" x14ac:dyDescent="0.2"/>
    <row r="13364" s="217" customFormat="1" x14ac:dyDescent="0.2"/>
    <row r="13365" s="217" customFormat="1" x14ac:dyDescent="0.2"/>
    <row r="13366" s="217" customFormat="1" x14ac:dyDescent="0.2"/>
    <row r="13367" s="217" customFormat="1" x14ac:dyDescent="0.2"/>
    <row r="13368" s="217" customFormat="1" x14ac:dyDescent="0.2"/>
    <row r="13369" s="217" customFormat="1" x14ac:dyDescent="0.2"/>
    <row r="13370" s="217" customFormat="1" x14ac:dyDescent="0.2"/>
    <row r="13371" s="217" customFormat="1" x14ac:dyDescent="0.2"/>
    <row r="13372" s="217" customFormat="1" x14ac:dyDescent="0.2"/>
    <row r="13373" s="217" customFormat="1" x14ac:dyDescent="0.2"/>
    <row r="13374" s="217" customFormat="1" x14ac:dyDescent="0.2"/>
    <row r="13375" s="217" customFormat="1" x14ac:dyDescent="0.2"/>
    <row r="13376" s="217" customFormat="1" x14ac:dyDescent="0.2"/>
    <row r="13377" s="217" customFormat="1" x14ac:dyDescent="0.2"/>
    <row r="13378" s="217" customFormat="1" x14ac:dyDescent="0.2"/>
    <row r="13379" s="217" customFormat="1" x14ac:dyDescent="0.2"/>
    <row r="13380" s="217" customFormat="1" x14ac:dyDescent="0.2"/>
    <row r="13381" s="217" customFormat="1" x14ac:dyDescent="0.2"/>
    <row r="13382" s="217" customFormat="1" x14ac:dyDescent="0.2"/>
    <row r="13383" s="217" customFormat="1" x14ac:dyDescent="0.2"/>
    <row r="13384" s="217" customFormat="1" x14ac:dyDescent="0.2"/>
    <row r="13385" s="217" customFormat="1" x14ac:dyDescent="0.2"/>
    <row r="13386" s="217" customFormat="1" x14ac:dyDescent="0.2"/>
    <row r="13387" s="217" customFormat="1" x14ac:dyDescent="0.2"/>
    <row r="13388" s="217" customFormat="1" x14ac:dyDescent="0.2"/>
    <row r="13389" s="217" customFormat="1" x14ac:dyDescent="0.2"/>
    <row r="13390" s="217" customFormat="1" x14ac:dyDescent="0.2"/>
    <row r="13391" s="217" customFormat="1" x14ac:dyDescent="0.2"/>
    <row r="13392" s="217" customFormat="1" x14ac:dyDescent="0.2"/>
    <row r="13393" s="217" customFormat="1" x14ac:dyDescent="0.2"/>
    <row r="13394" s="217" customFormat="1" x14ac:dyDescent="0.2"/>
    <row r="13395" s="217" customFormat="1" x14ac:dyDescent="0.2"/>
    <row r="13396" s="217" customFormat="1" x14ac:dyDescent="0.2"/>
    <row r="13397" s="217" customFormat="1" x14ac:dyDescent="0.2"/>
    <row r="13398" s="217" customFormat="1" x14ac:dyDescent="0.2"/>
    <row r="13399" s="217" customFormat="1" x14ac:dyDescent="0.2"/>
    <row r="13400" s="217" customFormat="1" x14ac:dyDescent="0.2"/>
    <row r="13401" s="217" customFormat="1" x14ac:dyDescent="0.2"/>
    <row r="13402" s="217" customFormat="1" x14ac:dyDescent="0.2"/>
    <row r="13403" s="217" customFormat="1" x14ac:dyDescent="0.2"/>
    <row r="13404" s="217" customFormat="1" x14ac:dyDescent="0.2"/>
    <row r="13405" s="217" customFormat="1" x14ac:dyDescent="0.2"/>
    <row r="13406" s="217" customFormat="1" x14ac:dyDescent="0.2"/>
    <row r="13407" s="217" customFormat="1" x14ac:dyDescent="0.2"/>
    <row r="13408" s="217" customFormat="1" x14ac:dyDescent="0.2"/>
    <row r="13409" s="217" customFormat="1" x14ac:dyDescent="0.2"/>
    <row r="13410" s="217" customFormat="1" x14ac:dyDescent="0.2"/>
    <row r="13411" s="217" customFormat="1" x14ac:dyDescent="0.2"/>
    <row r="13412" s="217" customFormat="1" x14ac:dyDescent="0.2"/>
    <row r="13413" s="217" customFormat="1" x14ac:dyDescent="0.2"/>
    <row r="13414" s="217" customFormat="1" x14ac:dyDescent="0.2"/>
    <row r="13415" s="217" customFormat="1" x14ac:dyDescent="0.2"/>
    <row r="13416" s="217" customFormat="1" x14ac:dyDescent="0.2"/>
    <row r="13417" s="217" customFormat="1" x14ac:dyDescent="0.2"/>
    <row r="13418" s="217" customFormat="1" x14ac:dyDescent="0.2"/>
    <row r="13419" s="217" customFormat="1" x14ac:dyDescent="0.2"/>
    <row r="13420" s="217" customFormat="1" x14ac:dyDescent="0.2"/>
    <row r="13421" s="217" customFormat="1" x14ac:dyDescent="0.2"/>
    <row r="13422" s="217" customFormat="1" x14ac:dyDescent="0.2"/>
    <row r="13423" s="217" customFormat="1" x14ac:dyDescent="0.2"/>
    <row r="13424" s="217" customFormat="1" x14ac:dyDescent="0.2"/>
    <row r="13425" s="217" customFormat="1" x14ac:dyDescent="0.2"/>
    <row r="13426" s="217" customFormat="1" x14ac:dyDescent="0.2"/>
    <row r="13427" s="217" customFormat="1" x14ac:dyDescent="0.2"/>
    <row r="13428" s="217" customFormat="1" x14ac:dyDescent="0.2"/>
    <row r="13429" s="217" customFormat="1" x14ac:dyDescent="0.2"/>
    <row r="13430" s="217" customFormat="1" x14ac:dyDescent="0.2"/>
    <row r="13431" s="217" customFormat="1" x14ac:dyDescent="0.2"/>
    <row r="13432" s="217" customFormat="1" x14ac:dyDescent="0.2"/>
    <row r="13433" s="217" customFormat="1" x14ac:dyDescent="0.2"/>
    <row r="13434" s="217" customFormat="1" x14ac:dyDescent="0.2"/>
    <row r="13435" s="217" customFormat="1" x14ac:dyDescent="0.2"/>
    <row r="13436" s="217" customFormat="1" x14ac:dyDescent="0.2"/>
    <row r="13437" s="217" customFormat="1" x14ac:dyDescent="0.2"/>
    <row r="13438" s="217" customFormat="1" x14ac:dyDescent="0.2"/>
    <row r="13439" s="217" customFormat="1" x14ac:dyDescent="0.2"/>
    <row r="13440" s="217" customFormat="1" x14ac:dyDescent="0.2"/>
    <row r="13441" s="217" customFormat="1" x14ac:dyDescent="0.2"/>
    <row r="13442" s="217" customFormat="1" x14ac:dyDescent="0.2"/>
    <row r="13443" s="217" customFormat="1" x14ac:dyDescent="0.2"/>
    <row r="13444" s="217" customFormat="1" x14ac:dyDescent="0.2"/>
    <row r="13445" s="217" customFormat="1" x14ac:dyDescent="0.2"/>
    <row r="13446" s="217" customFormat="1" x14ac:dyDescent="0.2"/>
    <row r="13447" s="217" customFormat="1" x14ac:dyDescent="0.2"/>
    <row r="13448" s="217" customFormat="1" x14ac:dyDescent="0.2"/>
    <row r="13449" s="217" customFormat="1" x14ac:dyDescent="0.2"/>
    <row r="13450" s="217" customFormat="1" x14ac:dyDescent="0.2"/>
    <row r="13451" s="217" customFormat="1" x14ac:dyDescent="0.2"/>
    <row r="13452" s="217" customFormat="1" x14ac:dyDescent="0.2"/>
    <row r="13453" s="217" customFormat="1" x14ac:dyDescent="0.2"/>
    <row r="13454" s="217" customFormat="1" x14ac:dyDescent="0.2"/>
    <row r="13455" s="217" customFormat="1" x14ac:dyDescent="0.2"/>
    <row r="13456" s="217" customFormat="1" x14ac:dyDescent="0.2"/>
    <row r="13457" s="217" customFormat="1" x14ac:dyDescent="0.2"/>
    <row r="13458" s="217" customFormat="1" x14ac:dyDescent="0.2"/>
    <row r="13459" s="217" customFormat="1" x14ac:dyDescent="0.2"/>
    <row r="13460" s="217" customFormat="1" x14ac:dyDescent="0.2"/>
    <row r="13461" s="217" customFormat="1" x14ac:dyDescent="0.2"/>
    <row r="13462" s="217" customFormat="1" x14ac:dyDescent="0.2"/>
    <row r="13463" s="217" customFormat="1" x14ac:dyDescent="0.2"/>
    <row r="13464" s="217" customFormat="1" x14ac:dyDescent="0.2"/>
    <row r="13465" s="217" customFormat="1" x14ac:dyDescent="0.2"/>
    <row r="13466" s="217" customFormat="1" x14ac:dyDescent="0.2"/>
    <row r="13467" s="217" customFormat="1" x14ac:dyDescent="0.2"/>
    <row r="13468" s="217" customFormat="1" x14ac:dyDescent="0.2"/>
    <row r="13469" s="217" customFormat="1" x14ac:dyDescent="0.2"/>
    <row r="13470" s="217" customFormat="1" x14ac:dyDescent="0.2"/>
    <row r="13471" s="217" customFormat="1" x14ac:dyDescent="0.2"/>
    <row r="13472" s="217" customFormat="1" x14ac:dyDescent="0.2"/>
    <row r="13473" s="217" customFormat="1" x14ac:dyDescent="0.2"/>
    <row r="13474" s="217" customFormat="1" x14ac:dyDescent="0.2"/>
    <row r="13475" s="217" customFormat="1" x14ac:dyDescent="0.2"/>
    <row r="13476" s="217" customFormat="1" x14ac:dyDescent="0.2"/>
    <row r="13477" s="217" customFormat="1" x14ac:dyDescent="0.2"/>
    <row r="13478" s="217" customFormat="1" x14ac:dyDescent="0.2"/>
    <row r="13479" s="217" customFormat="1" x14ac:dyDescent="0.2"/>
    <row r="13480" s="217" customFormat="1" x14ac:dyDescent="0.2"/>
    <row r="13481" s="217" customFormat="1" x14ac:dyDescent="0.2"/>
    <row r="13482" s="217" customFormat="1" x14ac:dyDescent="0.2"/>
    <row r="13483" s="217" customFormat="1" x14ac:dyDescent="0.2"/>
    <row r="13484" s="217" customFormat="1" x14ac:dyDescent="0.2"/>
    <row r="13485" s="217" customFormat="1" x14ac:dyDescent="0.2"/>
    <row r="13486" s="217" customFormat="1" x14ac:dyDescent="0.2"/>
    <row r="13487" s="217" customFormat="1" x14ac:dyDescent="0.2"/>
    <row r="13488" s="217" customFormat="1" x14ac:dyDescent="0.2"/>
    <row r="13489" s="217" customFormat="1" x14ac:dyDescent="0.2"/>
    <row r="13490" s="217" customFormat="1" x14ac:dyDescent="0.2"/>
    <row r="13491" s="217" customFormat="1" x14ac:dyDescent="0.2"/>
    <row r="13492" s="217" customFormat="1" x14ac:dyDescent="0.2"/>
    <row r="13493" s="217" customFormat="1" x14ac:dyDescent="0.2"/>
    <row r="13494" s="217" customFormat="1" x14ac:dyDescent="0.2"/>
    <row r="13495" s="217" customFormat="1" x14ac:dyDescent="0.2"/>
    <row r="13496" s="217" customFormat="1" x14ac:dyDescent="0.2"/>
    <row r="13497" s="217" customFormat="1" x14ac:dyDescent="0.2"/>
    <row r="13498" s="217" customFormat="1" x14ac:dyDescent="0.2"/>
    <row r="13499" s="217" customFormat="1" x14ac:dyDescent="0.2"/>
    <row r="13500" s="217" customFormat="1" x14ac:dyDescent="0.2"/>
    <row r="13501" s="217" customFormat="1" x14ac:dyDescent="0.2"/>
    <row r="13502" s="217" customFormat="1" x14ac:dyDescent="0.2"/>
    <row r="13503" s="217" customFormat="1" x14ac:dyDescent="0.2"/>
    <row r="13504" s="217" customFormat="1" x14ac:dyDescent="0.2"/>
    <row r="13505" s="217" customFormat="1" x14ac:dyDescent="0.2"/>
    <row r="13506" s="217" customFormat="1" x14ac:dyDescent="0.2"/>
    <row r="13507" s="217" customFormat="1" x14ac:dyDescent="0.2"/>
    <row r="13508" s="217" customFormat="1" x14ac:dyDescent="0.2"/>
    <row r="13509" s="217" customFormat="1" x14ac:dyDescent="0.2"/>
    <row r="13510" s="217" customFormat="1" x14ac:dyDescent="0.2"/>
    <row r="13511" s="217" customFormat="1" x14ac:dyDescent="0.2"/>
    <row r="13512" s="217" customFormat="1" x14ac:dyDescent="0.2"/>
    <row r="13513" s="217" customFormat="1" x14ac:dyDescent="0.2"/>
    <row r="13514" s="217" customFormat="1" x14ac:dyDescent="0.2"/>
    <row r="13515" s="217" customFormat="1" x14ac:dyDescent="0.2"/>
    <row r="13516" s="217" customFormat="1" x14ac:dyDescent="0.2"/>
    <row r="13517" s="217" customFormat="1" x14ac:dyDescent="0.2"/>
    <row r="13518" s="217" customFormat="1" x14ac:dyDescent="0.2"/>
    <row r="13519" s="217" customFormat="1" x14ac:dyDescent="0.2"/>
    <row r="13520" s="217" customFormat="1" x14ac:dyDescent="0.2"/>
    <row r="13521" s="217" customFormat="1" x14ac:dyDescent="0.2"/>
    <row r="13522" s="217" customFormat="1" x14ac:dyDescent="0.2"/>
    <row r="13523" s="217" customFormat="1" x14ac:dyDescent="0.2"/>
    <row r="13524" s="217" customFormat="1" x14ac:dyDescent="0.2"/>
    <row r="13525" s="217" customFormat="1" x14ac:dyDescent="0.2"/>
    <row r="13526" s="217" customFormat="1" x14ac:dyDescent="0.2"/>
    <row r="13527" s="217" customFormat="1" x14ac:dyDescent="0.2"/>
    <row r="13528" s="217" customFormat="1" x14ac:dyDescent="0.2"/>
    <row r="13529" s="217" customFormat="1" x14ac:dyDescent="0.2"/>
    <row r="13530" s="217" customFormat="1" x14ac:dyDescent="0.2"/>
    <row r="13531" s="217" customFormat="1" x14ac:dyDescent="0.2"/>
    <row r="13532" s="217" customFormat="1" x14ac:dyDescent="0.2"/>
    <row r="13533" s="217" customFormat="1" x14ac:dyDescent="0.2"/>
    <row r="13534" s="217" customFormat="1" x14ac:dyDescent="0.2"/>
    <row r="13535" s="217" customFormat="1" x14ac:dyDescent="0.2"/>
    <row r="13536" s="217" customFormat="1" x14ac:dyDescent="0.2"/>
    <row r="13537" s="217" customFormat="1" x14ac:dyDescent="0.2"/>
    <row r="13538" s="217" customFormat="1" x14ac:dyDescent="0.2"/>
    <row r="13539" s="217" customFormat="1" x14ac:dyDescent="0.2"/>
    <row r="13540" s="217" customFormat="1" x14ac:dyDescent="0.2"/>
    <row r="13541" s="217" customFormat="1" x14ac:dyDescent="0.2"/>
    <row r="13542" s="217" customFormat="1" x14ac:dyDescent="0.2"/>
    <row r="13543" s="217" customFormat="1" x14ac:dyDescent="0.2"/>
    <row r="13544" s="217" customFormat="1" x14ac:dyDescent="0.2"/>
    <row r="13545" s="217" customFormat="1" x14ac:dyDescent="0.2"/>
    <row r="13546" s="217" customFormat="1" x14ac:dyDescent="0.2"/>
    <row r="13547" s="217" customFormat="1" x14ac:dyDescent="0.2"/>
    <row r="13548" s="217" customFormat="1" x14ac:dyDescent="0.2"/>
    <row r="13549" s="217" customFormat="1" x14ac:dyDescent="0.2"/>
    <row r="13550" s="217" customFormat="1" x14ac:dyDescent="0.2"/>
    <row r="13551" s="217" customFormat="1" x14ac:dyDescent="0.2"/>
    <row r="13552" s="217" customFormat="1" x14ac:dyDescent="0.2"/>
    <row r="13553" s="217" customFormat="1" x14ac:dyDescent="0.2"/>
    <row r="13554" s="217" customFormat="1" x14ac:dyDescent="0.2"/>
    <row r="13555" s="217" customFormat="1" x14ac:dyDescent="0.2"/>
    <row r="13556" s="217" customFormat="1" x14ac:dyDescent="0.2"/>
    <row r="13557" s="217" customFormat="1" x14ac:dyDescent="0.2"/>
    <row r="13558" s="217" customFormat="1" x14ac:dyDescent="0.2"/>
    <row r="13559" s="217" customFormat="1" x14ac:dyDescent="0.2"/>
    <row r="13560" s="217" customFormat="1" x14ac:dyDescent="0.2"/>
    <row r="13561" s="217" customFormat="1" x14ac:dyDescent="0.2"/>
    <row r="13562" s="217" customFormat="1" x14ac:dyDescent="0.2"/>
    <row r="13563" s="217" customFormat="1" x14ac:dyDescent="0.2"/>
    <row r="13564" s="217" customFormat="1" x14ac:dyDescent="0.2"/>
    <row r="13565" s="217" customFormat="1" x14ac:dyDescent="0.2"/>
    <row r="13566" s="217" customFormat="1" x14ac:dyDescent="0.2"/>
    <row r="13567" s="217" customFormat="1" x14ac:dyDescent="0.2"/>
    <row r="13568" s="217" customFormat="1" x14ac:dyDescent="0.2"/>
    <row r="13569" s="217" customFormat="1" x14ac:dyDescent="0.2"/>
    <row r="13570" s="217" customFormat="1" x14ac:dyDescent="0.2"/>
    <row r="13571" s="217" customFormat="1" x14ac:dyDescent="0.2"/>
    <row r="13572" s="217" customFormat="1" x14ac:dyDescent="0.2"/>
    <row r="13573" s="217" customFormat="1" x14ac:dyDescent="0.2"/>
    <row r="13574" s="217" customFormat="1" x14ac:dyDescent="0.2"/>
    <row r="13575" s="217" customFormat="1" x14ac:dyDescent="0.2"/>
    <row r="13576" s="217" customFormat="1" x14ac:dyDescent="0.2"/>
    <row r="13577" s="217" customFormat="1" x14ac:dyDescent="0.2"/>
    <row r="13578" s="217" customFormat="1" x14ac:dyDescent="0.2"/>
    <row r="13579" s="217" customFormat="1" x14ac:dyDescent="0.2"/>
    <row r="13580" s="217" customFormat="1" x14ac:dyDescent="0.2"/>
    <row r="13581" s="217" customFormat="1" x14ac:dyDescent="0.2"/>
    <row r="13582" s="217" customFormat="1" x14ac:dyDescent="0.2"/>
    <row r="13583" s="217" customFormat="1" x14ac:dyDescent="0.2"/>
    <row r="13584" s="217" customFormat="1" x14ac:dyDescent="0.2"/>
    <row r="13585" s="217" customFormat="1" x14ac:dyDescent="0.2"/>
    <row r="13586" s="217" customFormat="1" x14ac:dyDescent="0.2"/>
    <row r="13587" s="217" customFormat="1" x14ac:dyDescent="0.2"/>
    <row r="13588" s="217" customFormat="1" x14ac:dyDescent="0.2"/>
    <row r="13589" s="217" customFormat="1" x14ac:dyDescent="0.2"/>
    <row r="13590" s="217" customFormat="1" x14ac:dyDescent="0.2"/>
    <row r="13591" s="217" customFormat="1" x14ac:dyDescent="0.2"/>
    <row r="13592" s="217" customFormat="1" x14ac:dyDescent="0.2"/>
    <row r="13593" s="217" customFormat="1" x14ac:dyDescent="0.2"/>
    <row r="13594" s="217" customFormat="1" x14ac:dyDescent="0.2"/>
    <row r="13595" s="217" customFormat="1" x14ac:dyDescent="0.2"/>
    <row r="13596" s="217" customFormat="1" x14ac:dyDescent="0.2"/>
    <row r="13597" s="217" customFormat="1" x14ac:dyDescent="0.2"/>
    <row r="13598" s="217" customFormat="1" x14ac:dyDescent="0.2"/>
    <row r="13599" s="217" customFormat="1" x14ac:dyDescent="0.2"/>
    <row r="13600" s="217" customFormat="1" x14ac:dyDescent="0.2"/>
    <row r="13601" s="217" customFormat="1" x14ac:dyDescent="0.2"/>
    <row r="13602" s="217" customFormat="1" x14ac:dyDescent="0.2"/>
    <row r="13603" s="217" customFormat="1" x14ac:dyDescent="0.2"/>
    <row r="13604" s="217" customFormat="1" x14ac:dyDescent="0.2"/>
    <row r="13605" s="217" customFormat="1" x14ac:dyDescent="0.2"/>
    <row r="13606" s="217" customFormat="1" x14ac:dyDescent="0.2"/>
    <row r="13607" s="217" customFormat="1" x14ac:dyDescent="0.2"/>
    <row r="13608" s="217" customFormat="1" x14ac:dyDescent="0.2"/>
    <row r="13609" s="217" customFormat="1" x14ac:dyDescent="0.2"/>
    <row r="13610" s="217" customFormat="1" x14ac:dyDescent="0.2"/>
    <row r="13611" s="217" customFormat="1" x14ac:dyDescent="0.2"/>
    <row r="13612" s="217" customFormat="1" x14ac:dyDescent="0.2"/>
    <row r="13613" s="217" customFormat="1" x14ac:dyDescent="0.2"/>
    <row r="13614" s="217" customFormat="1" x14ac:dyDescent="0.2"/>
    <row r="13615" s="217" customFormat="1" x14ac:dyDescent="0.2"/>
    <row r="13616" s="217" customFormat="1" x14ac:dyDescent="0.2"/>
    <row r="13617" s="217" customFormat="1" x14ac:dyDescent="0.2"/>
    <row r="13618" s="217" customFormat="1" x14ac:dyDescent="0.2"/>
    <row r="13619" s="217" customFormat="1" x14ac:dyDescent="0.2"/>
    <row r="13620" s="217" customFormat="1" x14ac:dyDescent="0.2"/>
    <row r="13621" s="217" customFormat="1" x14ac:dyDescent="0.2"/>
    <row r="13622" s="217" customFormat="1" x14ac:dyDescent="0.2"/>
    <row r="13623" s="217" customFormat="1" x14ac:dyDescent="0.2"/>
    <row r="13624" s="217" customFormat="1" x14ac:dyDescent="0.2"/>
    <row r="13625" s="217" customFormat="1" x14ac:dyDescent="0.2"/>
    <row r="13626" s="217" customFormat="1" x14ac:dyDescent="0.2"/>
    <row r="13627" s="217" customFormat="1" x14ac:dyDescent="0.2"/>
    <row r="13628" s="217" customFormat="1" x14ac:dyDescent="0.2"/>
    <row r="13629" s="217" customFormat="1" x14ac:dyDescent="0.2"/>
    <row r="13630" s="217" customFormat="1" x14ac:dyDescent="0.2"/>
    <row r="13631" s="217" customFormat="1" x14ac:dyDescent="0.2"/>
    <row r="13632" s="217" customFormat="1" x14ac:dyDescent="0.2"/>
    <row r="13633" s="217" customFormat="1" x14ac:dyDescent="0.2"/>
    <row r="13634" s="217" customFormat="1" x14ac:dyDescent="0.2"/>
    <row r="13635" s="217" customFormat="1" x14ac:dyDescent="0.2"/>
    <row r="13636" s="217" customFormat="1" x14ac:dyDescent="0.2"/>
    <row r="13637" s="217" customFormat="1" x14ac:dyDescent="0.2"/>
    <row r="13638" s="217" customFormat="1" x14ac:dyDescent="0.2"/>
    <row r="13639" s="217" customFormat="1" x14ac:dyDescent="0.2"/>
    <row r="13640" s="217" customFormat="1" x14ac:dyDescent="0.2"/>
    <row r="13641" s="217" customFormat="1" x14ac:dyDescent="0.2"/>
    <row r="13642" s="217" customFormat="1" x14ac:dyDescent="0.2"/>
    <row r="13643" s="217" customFormat="1" x14ac:dyDescent="0.2"/>
    <row r="13644" s="217" customFormat="1" x14ac:dyDescent="0.2"/>
    <row r="13645" s="217" customFormat="1" x14ac:dyDescent="0.2"/>
    <row r="13646" s="217" customFormat="1" x14ac:dyDescent="0.2"/>
    <row r="13647" s="217" customFormat="1" x14ac:dyDescent="0.2"/>
    <row r="13648" s="217" customFormat="1" x14ac:dyDescent="0.2"/>
    <row r="13649" s="217" customFormat="1" x14ac:dyDescent="0.2"/>
    <row r="13650" s="217" customFormat="1" x14ac:dyDescent="0.2"/>
    <row r="13651" s="217" customFormat="1" x14ac:dyDescent="0.2"/>
    <row r="13652" s="217" customFormat="1" x14ac:dyDescent="0.2"/>
    <row r="13653" s="217" customFormat="1" x14ac:dyDescent="0.2"/>
    <row r="13654" s="217" customFormat="1" x14ac:dyDescent="0.2"/>
    <row r="13655" s="217" customFormat="1" x14ac:dyDescent="0.2"/>
    <row r="13656" s="217" customFormat="1" x14ac:dyDescent="0.2"/>
    <row r="13657" s="217" customFormat="1" x14ac:dyDescent="0.2"/>
    <row r="13658" s="217" customFormat="1" x14ac:dyDescent="0.2"/>
    <row r="13659" s="217" customFormat="1" x14ac:dyDescent="0.2"/>
    <row r="13660" s="217" customFormat="1" x14ac:dyDescent="0.2"/>
    <row r="13661" s="217" customFormat="1" x14ac:dyDescent="0.2"/>
    <row r="13662" s="217" customFormat="1" x14ac:dyDescent="0.2"/>
    <row r="13663" s="217" customFormat="1" x14ac:dyDescent="0.2"/>
    <row r="13664" s="217" customFormat="1" x14ac:dyDescent="0.2"/>
    <row r="13665" s="217" customFormat="1" x14ac:dyDescent="0.2"/>
    <row r="13666" s="217" customFormat="1" x14ac:dyDescent="0.2"/>
    <row r="13667" s="217" customFormat="1" x14ac:dyDescent="0.2"/>
    <row r="13668" s="217" customFormat="1" x14ac:dyDescent="0.2"/>
    <row r="13669" s="217" customFormat="1" x14ac:dyDescent="0.2"/>
    <row r="13670" s="217" customFormat="1" x14ac:dyDescent="0.2"/>
    <row r="13671" s="217" customFormat="1" x14ac:dyDescent="0.2"/>
    <row r="13672" s="217" customFormat="1" x14ac:dyDescent="0.2"/>
    <row r="13673" s="217" customFormat="1" x14ac:dyDescent="0.2"/>
    <row r="13674" s="217" customFormat="1" x14ac:dyDescent="0.2"/>
    <row r="13675" s="217" customFormat="1" x14ac:dyDescent="0.2"/>
    <row r="13676" s="217" customFormat="1" x14ac:dyDescent="0.2"/>
    <row r="13677" s="217" customFormat="1" x14ac:dyDescent="0.2"/>
    <row r="13678" s="217" customFormat="1" x14ac:dyDescent="0.2"/>
    <row r="13679" s="217" customFormat="1" x14ac:dyDescent="0.2"/>
    <row r="13680" s="217" customFormat="1" x14ac:dyDescent="0.2"/>
    <row r="13681" s="217" customFormat="1" x14ac:dyDescent="0.2"/>
    <row r="13682" s="217" customFormat="1" x14ac:dyDescent="0.2"/>
    <row r="13683" s="217" customFormat="1" x14ac:dyDescent="0.2"/>
    <row r="13684" s="217" customFormat="1" x14ac:dyDescent="0.2"/>
    <row r="13685" s="217" customFormat="1" x14ac:dyDescent="0.2"/>
    <row r="13686" s="217" customFormat="1" x14ac:dyDescent="0.2"/>
    <row r="13687" s="217" customFormat="1" x14ac:dyDescent="0.2"/>
    <row r="13688" s="217" customFormat="1" x14ac:dyDescent="0.2"/>
    <row r="13689" s="217" customFormat="1" x14ac:dyDescent="0.2"/>
    <row r="13690" s="217" customFormat="1" x14ac:dyDescent="0.2"/>
    <row r="13691" s="217" customFormat="1" x14ac:dyDescent="0.2"/>
    <row r="13692" s="217" customFormat="1" x14ac:dyDescent="0.2"/>
    <row r="13693" s="217" customFormat="1" x14ac:dyDescent="0.2"/>
    <row r="13694" s="217" customFormat="1" x14ac:dyDescent="0.2"/>
    <row r="13695" s="217" customFormat="1" x14ac:dyDescent="0.2"/>
    <row r="13696" s="217" customFormat="1" x14ac:dyDescent="0.2"/>
    <row r="13697" s="217" customFormat="1" x14ac:dyDescent="0.2"/>
    <row r="13698" s="217" customFormat="1" x14ac:dyDescent="0.2"/>
    <row r="13699" s="217" customFormat="1" x14ac:dyDescent="0.2"/>
    <row r="13700" s="217" customFormat="1" x14ac:dyDescent="0.2"/>
    <row r="13701" s="217" customFormat="1" x14ac:dyDescent="0.2"/>
    <row r="13702" s="217" customFormat="1" x14ac:dyDescent="0.2"/>
    <row r="13703" s="217" customFormat="1" x14ac:dyDescent="0.2"/>
    <row r="13704" s="217" customFormat="1" x14ac:dyDescent="0.2"/>
    <row r="13705" s="217" customFormat="1" x14ac:dyDescent="0.2"/>
    <row r="13706" s="217" customFormat="1" x14ac:dyDescent="0.2"/>
    <row r="13707" s="217" customFormat="1" x14ac:dyDescent="0.2"/>
    <row r="13708" s="217" customFormat="1" x14ac:dyDescent="0.2"/>
    <row r="13709" s="217" customFormat="1" x14ac:dyDescent="0.2"/>
    <row r="13710" s="217" customFormat="1" x14ac:dyDescent="0.2"/>
    <row r="13711" s="217" customFormat="1" x14ac:dyDescent="0.2"/>
    <row r="13712" s="217" customFormat="1" x14ac:dyDescent="0.2"/>
    <row r="13713" s="217" customFormat="1" x14ac:dyDescent="0.2"/>
    <row r="13714" s="217" customFormat="1" x14ac:dyDescent="0.2"/>
    <row r="13715" s="217" customFormat="1" x14ac:dyDescent="0.2"/>
    <row r="13716" s="217" customFormat="1" x14ac:dyDescent="0.2"/>
    <row r="13717" s="217" customFormat="1" x14ac:dyDescent="0.2"/>
    <row r="13718" s="217" customFormat="1" x14ac:dyDescent="0.2"/>
    <row r="13719" s="217" customFormat="1" x14ac:dyDescent="0.2"/>
    <row r="13720" s="217" customFormat="1" x14ac:dyDescent="0.2"/>
    <row r="13721" s="217" customFormat="1" x14ac:dyDescent="0.2"/>
    <row r="13722" s="217" customFormat="1" x14ac:dyDescent="0.2"/>
    <row r="13723" s="217" customFormat="1" x14ac:dyDescent="0.2"/>
    <row r="13724" s="217" customFormat="1" x14ac:dyDescent="0.2"/>
    <row r="13725" s="217" customFormat="1" x14ac:dyDescent="0.2"/>
    <row r="13726" s="217" customFormat="1" x14ac:dyDescent="0.2"/>
    <row r="13727" s="217" customFormat="1" x14ac:dyDescent="0.2"/>
    <row r="13728" s="217" customFormat="1" x14ac:dyDescent="0.2"/>
    <row r="13729" s="217" customFormat="1" x14ac:dyDescent="0.2"/>
    <row r="13730" s="217" customFormat="1" x14ac:dyDescent="0.2"/>
    <row r="13731" s="217" customFormat="1" x14ac:dyDescent="0.2"/>
    <row r="13732" s="217" customFormat="1" x14ac:dyDescent="0.2"/>
    <row r="13733" s="217" customFormat="1" x14ac:dyDescent="0.2"/>
    <row r="13734" s="217" customFormat="1" x14ac:dyDescent="0.2"/>
    <row r="13735" s="217" customFormat="1" x14ac:dyDescent="0.2"/>
    <row r="13736" s="217" customFormat="1" x14ac:dyDescent="0.2"/>
    <row r="13737" s="217" customFormat="1" x14ac:dyDescent="0.2"/>
    <row r="13738" s="217" customFormat="1" x14ac:dyDescent="0.2"/>
    <row r="13739" s="217" customFormat="1" x14ac:dyDescent="0.2"/>
    <row r="13740" s="217" customFormat="1" x14ac:dyDescent="0.2"/>
    <row r="13741" s="217" customFormat="1" x14ac:dyDescent="0.2"/>
    <row r="13742" s="217" customFormat="1" x14ac:dyDescent="0.2"/>
    <row r="13743" s="217" customFormat="1" x14ac:dyDescent="0.2"/>
    <row r="13744" s="217" customFormat="1" x14ac:dyDescent="0.2"/>
    <row r="13745" s="217" customFormat="1" x14ac:dyDescent="0.2"/>
    <row r="13746" s="217" customFormat="1" x14ac:dyDescent="0.2"/>
    <row r="13747" s="217" customFormat="1" x14ac:dyDescent="0.2"/>
    <row r="13748" s="217" customFormat="1" x14ac:dyDescent="0.2"/>
    <row r="13749" s="217" customFormat="1" x14ac:dyDescent="0.2"/>
    <row r="13750" s="217" customFormat="1" x14ac:dyDescent="0.2"/>
    <row r="13751" s="217" customFormat="1" x14ac:dyDescent="0.2"/>
    <row r="13752" s="217" customFormat="1" x14ac:dyDescent="0.2"/>
    <row r="13753" s="217" customFormat="1" x14ac:dyDescent="0.2"/>
    <row r="13754" s="217" customFormat="1" x14ac:dyDescent="0.2"/>
    <row r="13755" s="217" customFormat="1" x14ac:dyDescent="0.2"/>
    <row r="13756" s="217" customFormat="1" x14ac:dyDescent="0.2"/>
    <row r="13757" s="217" customFormat="1" x14ac:dyDescent="0.2"/>
    <row r="13758" s="217" customFormat="1" x14ac:dyDescent="0.2"/>
    <row r="13759" s="217" customFormat="1" x14ac:dyDescent="0.2"/>
    <row r="13760" s="217" customFormat="1" x14ac:dyDescent="0.2"/>
    <row r="13761" s="217" customFormat="1" x14ac:dyDescent="0.2"/>
    <row r="13762" s="217" customFormat="1" x14ac:dyDescent="0.2"/>
    <row r="13763" s="217" customFormat="1" x14ac:dyDescent="0.2"/>
    <row r="13764" s="217" customFormat="1" x14ac:dyDescent="0.2"/>
    <row r="13765" s="217" customFormat="1" x14ac:dyDescent="0.2"/>
    <row r="13766" s="217" customFormat="1" x14ac:dyDescent="0.2"/>
    <row r="13767" s="217" customFormat="1" x14ac:dyDescent="0.2"/>
    <row r="13768" s="217" customFormat="1" x14ac:dyDescent="0.2"/>
    <row r="13769" s="217" customFormat="1" x14ac:dyDescent="0.2"/>
    <row r="13770" s="217" customFormat="1" x14ac:dyDescent="0.2"/>
    <row r="13771" s="217" customFormat="1" x14ac:dyDescent="0.2"/>
    <row r="13772" s="217" customFormat="1" x14ac:dyDescent="0.2"/>
    <row r="13773" s="217" customFormat="1" x14ac:dyDescent="0.2"/>
    <row r="13774" s="217" customFormat="1" x14ac:dyDescent="0.2"/>
    <row r="13775" s="217" customFormat="1" x14ac:dyDescent="0.2"/>
    <row r="13776" s="217" customFormat="1" x14ac:dyDescent="0.2"/>
    <row r="13777" s="217" customFormat="1" x14ac:dyDescent="0.2"/>
    <row r="13778" s="217" customFormat="1" x14ac:dyDescent="0.2"/>
    <row r="13779" s="217" customFormat="1" x14ac:dyDescent="0.2"/>
    <row r="13780" s="217" customFormat="1" x14ac:dyDescent="0.2"/>
    <row r="13781" s="217" customFormat="1" x14ac:dyDescent="0.2"/>
    <row r="13782" s="217" customFormat="1" x14ac:dyDescent="0.2"/>
    <row r="13783" s="217" customFormat="1" x14ac:dyDescent="0.2"/>
    <row r="13784" s="217" customFormat="1" x14ac:dyDescent="0.2"/>
    <row r="13785" s="217" customFormat="1" x14ac:dyDescent="0.2"/>
    <row r="13786" s="217" customFormat="1" x14ac:dyDescent="0.2"/>
    <row r="13787" s="217" customFormat="1" x14ac:dyDescent="0.2"/>
    <row r="13788" s="217" customFormat="1" x14ac:dyDescent="0.2"/>
    <row r="13789" s="217" customFormat="1" x14ac:dyDescent="0.2"/>
    <row r="13790" s="217" customFormat="1" x14ac:dyDescent="0.2"/>
    <row r="13791" s="217" customFormat="1" x14ac:dyDescent="0.2"/>
    <row r="13792" s="217" customFormat="1" x14ac:dyDescent="0.2"/>
    <row r="13793" s="217" customFormat="1" x14ac:dyDescent="0.2"/>
    <row r="13794" s="217" customFormat="1" x14ac:dyDescent="0.2"/>
    <row r="13795" s="217" customFormat="1" x14ac:dyDescent="0.2"/>
    <row r="13796" s="217" customFormat="1" x14ac:dyDescent="0.2"/>
    <row r="13797" s="217" customFormat="1" x14ac:dyDescent="0.2"/>
    <row r="13798" s="217" customFormat="1" x14ac:dyDescent="0.2"/>
    <row r="13799" s="217" customFormat="1" x14ac:dyDescent="0.2"/>
    <row r="13800" s="217" customFormat="1" x14ac:dyDescent="0.2"/>
    <row r="13801" s="217" customFormat="1" x14ac:dyDescent="0.2"/>
    <row r="13802" s="217" customFormat="1" x14ac:dyDescent="0.2"/>
    <row r="13803" s="217" customFormat="1" x14ac:dyDescent="0.2"/>
    <row r="13804" s="217" customFormat="1" x14ac:dyDescent="0.2"/>
    <row r="13805" s="217" customFormat="1" x14ac:dyDescent="0.2"/>
    <row r="13806" s="217" customFormat="1" x14ac:dyDescent="0.2"/>
    <row r="13807" s="217" customFormat="1" x14ac:dyDescent="0.2"/>
    <row r="13808" s="217" customFormat="1" x14ac:dyDescent="0.2"/>
    <row r="13809" s="217" customFormat="1" x14ac:dyDescent="0.2"/>
    <row r="13810" s="217" customFormat="1" x14ac:dyDescent="0.2"/>
    <row r="13811" s="217" customFormat="1" x14ac:dyDescent="0.2"/>
    <row r="13812" s="217" customFormat="1" x14ac:dyDescent="0.2"/>
    <row r="13813" s="217" customFormat="1" x14ac:dyDescent="0.2"/>
    <row r="13814" s="217" customFormat="1" x14ac:dyDescent="0.2"/>
    <row r="13815" s="217" customFormat="1" x14ac:dyDescent="0.2"/>
    <row r="13816" s="217" customFormat="1" x14ac:dyDescent="0.2"/>
    <row r="13817" s="217" customFormat="1" x14ac:dyDescent="0.2"/>
    <row r="13818" s="217" customFormat="1" x14ac:dyDescent="0.2"/>
    <row r="13819" s="217" customFormat="1" x14ac:dyDescent="0.2"/>
    <row r="13820" s="217" customFormat="1" x14ac:dyDescent="0.2"/>
    <row r="13821" s="217" customFormat="1" x14ac:dyDescent="0.2"/>
    <row r="13822" s="217" customFormat="1" x14ac:dyDescent="0.2"/>
    <row r="13823" s="217" customFormat="1" x14ac:dyDescent="0.2"/>
    <row r="13824" s="217" customFormat="1" x14ac:dyDescent="0.2"/>
    <row r="13825" s="217" customFormat="1" x14ac:dyDescent="0.2"/>
    <row r="13826" s="217" customFormat="1" x14ac:dyDescent="0.2"/>
    <row r="13827" s="217" customFormat="1" x14ac:dyDescent="0.2"/>
    <row r="13828" s="217" customFormat="1" x14ac:dyDescent="0.2"/>
    <row r="13829" s="217" customFormat="1" x14ac:dyDescent="0.2"/>
    <row r="13830" s="217" customFormat="1" x14ac:dyDescent="0.2"/>
    <row r="13831" s="217" customFormat="1" x14ac:dyDescent="0.2"/>
    <row r="13832" s="217" customFormat="1" x14ac:dyDescent="0.2"/>
    <row r="13833" s="217" customFormat="1" x14ac:dyDescent="0.2"/>
    <row r="13834" s="217" customFormat="1" x14ac:dyDescent="0.2"/>
    <row r="13835" s="217" customFormat="1" x14ac:dyDescent="0.2"/>
    <row r="13836" s="217" customFormat="1" x14ac:dyDescent="0.2"/>
    <row r="13837" s="217" customFormat="1" x14ac:dyDescent="0.2"/>
    <row r="13838" s="217" customFormat="1" x14ac:dyDescent="0.2"/>
    <row r="13839" s="217" customFormat="1" x14ac:dyDescent="0.2"/>
    <row r="13840" s="217" customFormat="1" x14ac:dyDescent="0.2"/>
    <row r="13841" s="217" customFormat="1" x14ac:dyDescent="0.2"/>
    <row r="13842" s="217" customFormat="1" x14ac:dyDescent="0.2"/>
    <row r="13843" s="217" customFormat="1" x14ac:dyDescent="0.2"/>
    <row r="13844" s="217" customFormat="1" x14ac:dyDescent="0.2"/>
    <row r="13845" s="217" customFormat="1" x14ac:dyDescent="0.2"/>
    <row r="13846" s="217" customFormat="1" x14ac:dyDescent="0.2"/>
    <row r="13847" s="217" customFormat="1" x14ac:dyDescent="0.2"/>
    <row r="13848" s="217" customFormat="1" x14ac:dyDescent="0.2"/>
    <row r="13849" s="217" customFormat="1" x14ac:dyDescent="0.2"/>
    <row r="13850" s="217" customFormat="1" x14ac:dyDescent="0.2"/>
    <row r="13851" s="217" customFormat="1" x14ac:dyDescent="0.2"/>
    <row r="13852" s="217" customFormat="1" x14ac:dyDescent="0.2"/>
    <row r="13853" s="217" customFormat="1" x14ac:dyDescent="0.2"/>
    <row r="13854" s="217" customFormat="1" x14ac:dyDescent="0.2"/>
    <row r="13855" s="217" customFormat="1" x14ac:dyDescent="0.2"/>
    <row r="13856" s="217" customFormat="1" x14ac:dyDescent="0.2"/>
    <row r="13857" s="217" customFormat="1" x14ac:dyDescent="0.2"/>
    <row r="13858" s="217" customFormat="1" x14ac:dyDescent="0.2"/>
    <row r="13859" s="217" customFormat="1" x14ac:dyDescent="0.2"/>
    <row r="13860" s="217" customFormat="1" x14ac:dyDescent="0.2"/>
    <row r="13861" s="217" customFormat="1" x14ac:dyDescent="0.2"/>
    <row r="13862" s="217" customFormat="1" x14ac:dyDescent="0.2"/>
    <row r="13863" s="217" customFormat="1" x14ac:dyDescent="0.2"/>
    <row r="13864" s="217" customFormat="1" x14ac:dyDescent="0.2"/>
    <row r="13865" s="217" customFormat="1" x14ac:dyDescent="0.2"/>
    <row r="13866" s="217" customFormat="1" x14ac:dyDescent="0.2"/>
    <row r="13867" s="217" customFormat="1" x14ac:dyDescent="0.2"/>
    <row r="13868" s="217" customFormat="1" x14ac:dyDescent="0.2"/>
    <row r="13869" s="217" customFormat="1" x14ac:dyDescent="0.2"/>
    <row r="13870" s="217" customFormat="1" x14ac:dyDescent="0.2"/>
    <row r="13871" s="217" customFormat="1" x14ac:dyDescent="0.2"/>
    <row r="13872" s="217" customFormat="1" x14ac:dyDescent="0.2"/>
    <row r="13873" s="217" customFormat="1" x14ac:dyDescent="0.2"/>
    <row r="13874" s="217" customFormat="1" x14ac:dyDescent="0.2"/>
    <row r="13875" s="217" customFormat="1" x14ac:dyDescent="0.2"/>
    <row r="13876" s="217" customFormat="1" x14ac:dyDescent="0.2"/>
    <row r="13877" s="217" customFormat="1" x14ac:dyDescent="0.2"/>
    <row r="13878" s="217" customFormat="1" x14ac:dyDescent="0.2"/>
    <row r="13879" s="217" customFormat="1" x14ac:dyDescent="0.2"/>
    <row r="13880" s="217" customFormat="1" x14ac:dyDescent="0.2"/>
    <row r="13881" s="217" customFormat="1" x14ac:dyDescent="0.2"/>
    <row r="13882" s="217" customFormat="1" x14ac:dyDescent="0.2"/>
    <row r="13883" s="217" customFormat="1" x14ac:dyDescent="0.2"/>
    <row r="13884" s="217" customFormat="1" x14ac:dyDescent="0.2"/>
    <row r="13885" s="217" customFormat="1" x14ac:dyDescent="0.2"/>
    <row r="13886" s="217" customFormat="1" x14ac:dyDescent="0.2"/>
    <row r="13887" s="217" customFormat="1" x14ac:dyDescent="0.2"/>
    <row r="13888" s="217" customFormat="1" x14ac:dyDescent="0.2"/>
    <row r="13889" s="217" customFormat="1" x14ac:dyDescent="0.2"/>
    <row r="13890" s="217" customFormat="1" x14ac:dyDescent="0.2"/>
    <row r="13891" s="217" customFormat="1" x14ac:dyDescent="0.2"/>
    <row r="13892" s="217" customFormat="1" x14ac:dyDescent="0.2"/>
    <row r="13893" s="217" customFormat="1" x14ac:dyDescent="0.2"/>
    <row r="13894" s="217" customFormat="1" x14ac:dyDescent="0.2"/>
    <row r="13895" s="217" customFormat="1" x14ac:dyDescent="0.2"/>
    <row r="13896" s="217" customFormat="1" x14ac:dyDescent="0.2"/>
    <row r="13897" s="217" customFormat="1" x14ac:dyDescent="0.2"/>
    <row r="13898" s="217" customFormat="1" x14ac:dyDescent="0.2"/>
    <row r="13899" s="217" customFormat="1" x14ac:dyDescent="0.2"/>
    <row r="13900" s="217" customFormat="1" x14ac:dyDescent="0.2"/>
    <row r="13901" s="217" customFormat="1" x14ac:dyDescent="0.2"/>
    <row r="13902" s="217" customFormat="1" x14ac:dyDescent="0.2"/>
    <row r="13903" s="217" customFormat="1" x14ac:dyDescent="0.2"/>
    <row r="13904" s="217" customFormat="1" x14ac:dyDescent="0.2"/>
    <row r="13905" s="217" customFormat="1" x14ac:dyDescent="0.2"/>
    <row r="13906" s="217" customFormat="1" x14ac:dyDescent="0.2"/>
    <row r="13907" s="217" customFormat="1" x14ac:dyDescent="0.2"/>
    <row r="13908" s="217" customFormat="1" x14ac:dyDescent="0.2"/>
    <row r="13909" s="217" customFormat="1" x14ac:dyDescent="0.2"/>
    <row r="13910" s="217" customFormat="1" x14ac:dyDescent="0.2"/>
    <row r="13911" s="217" customFormat="1" x14ac:dyDescent="0.2"/>
    <row r="13912" s="217" customFormat="1" x14ac:dyDescent="0.2"/>
    <row r="13913" s="217" customFormat="1" x14ac:dyDescent="0.2"/>
    <row r="13914" s="217" customFormat="1" x14ac:dyDescent="0.2"/>
    <row r="13915" s="217" customFormat="1" x14ac:dyDescent="0.2"/>
    <row r="13916" s="217" customFormat="1" x14ac:dyDescent="0.2"/>
    <row r="13917" s="217" customFormat="1" x14ac:dyDescent="0.2"/>
    <row r="13918" s="217" customFormat="1" x14ac:dyDescent="0.2"/>
    <row r="13919" s="217" customFormat="1" x14ac:dyDescent="0.2"/>
    <row r="13920" s="217" customFormat="1" x14ac:dyDescent="0.2"/>
    <row r="13921" s="217" customFormat="1" x14ac:dyDescent="0.2"/>
    <row r="13922" s="217" customFormat="1" x14ac:dyDescent="0.2"/>
    <row r="13923" s="217" customFormat="1" x14ac:dyDescent="0.2"/>
    <row r="13924" s="217" customFormat="1" x14ac:dyDescent="0.2"/>
    <row r="13925" s="217" customFormat="1" x14ac:dyDescent="0.2"/>
    <row r="13926" s="217" customFormat="1" x14ac:dyDescent="0.2"/>
    <row r="13927" s="217" customFormat="1" x14ac:dyDescent="0.2"/>
    <row r="13928" s="217" customFormat="1" x14ac:dyDescent="0.2"/>
    <row r="13929" s="217" customFormat="1" x14ac:dyDescent="0.2"/>
    <row r="13930" s="217" customFormat="1" x14ac:dyDescent="0.2"/>
    <row r="13931" s="217" customFormat="1" x14ac:dyDescent="0.2"/>
    <row r="13932" s="217" customFormat="1" x14ac:dyDescent="0.2"/>
    <row r="13933" s="217" customFormat="1" x14ac:dyDescent="0.2"/>
    <row r="13934" s="217" customFormat="1" x14ac:dyDescent="0.2"/>
    <row r="13935" s="217" customFormat="1" x14ac:dyDescent="0.2"/>
    <row r="13936" s="217" customFormat="1" x14ac:dyDescent="0.2"/>
    <row r="13937" s="217" customFormat="1" x14ac:dyDescent="0.2"/>
    <row r="13938" s="217" customFormat="1" x14ac:dyDescent="0.2"/>
    <row r="13939" s="217" customFormat="1" x14ac:dyDescent="0.2"/>
    <row r="13940" s="217" customFormat="1" x14ac:dyDescent="0.2"/>
    <row r="13941" s="217" customFormat="1" x14ac:dyDescent="0.2"/>
    <row r="13942" s="217" customFormat="1" x14ac:dyDescent="0.2"/>
    <row r="13943" s="217" customFormat="1" x14ac:dyDescent="0.2"/>
    <row r="13944" s="217" customFormat="1" x14ac:dyDescent="0.2"/>
    <row r="13945" s="217" customFormat="1" x14ac:dyDescent="0.2"/>
    <row r="13946" s="217" customFormat="1" x14ac:dyDescent="0.2"/>
    <row r="13947" s="217" customFormat="1" x14ac:dyDescent="0.2"/>
    <row r="13948" s="217" customFormat="1" x14ac:dyDescent="0.2"/>
    <row r="13949" s="217" customFormat="1" x14ac:dyDescent="0.2"/>
    <row r="13950" s="217" customFormat="1" x14ac:dyDescent="0.2"/>
    <row r="13951" s="217" customFormat="1" x14ac:dyDescent="0.2"/>
    <row r="13952" s="217" customFormat="1" x14ac:dyDescent="0.2"/>
    <row r="13953" s="217" customFormat="1" x14ac:dyDescent="0.2"/>
    <row r="13954" s="217" customFormat="1" x14ac:dyDescent="0.2"/>
    <row r="13955" s="217" customFormat="1" x14ac:dyDescent="0.2"/>
    <row r="13956" s="217" customFormat="1" x14ac:dyDescent="0.2"/>
    <row r="13957" s="217" customFormat="1" x14ac:dyDescent="0.2"/>
    <row r="13958" s="217" customFormat="1" x14ac:dyDescent="0.2"/>
    <row r="13959" s="217" customFormat="1" x14ac:dyDescent="0.2"/>
    <row r="13960" s="217" customFormat="1" x14ac:dyDescent="0.2"/>
    <row r="13961" s="217" customFormat="1" x14ac:dyDescent="0.2"/>
    <row r="13962" s="217" customFormat="1" x14ac:dyDescent="0.2"/>
    <row r="13963" s="217" customFormat="1" x14ac:dyDescent="0.2"/>
    <row r="13964" s="217" customFormat="1" x14ac:dyDescent="0.2"/>
    <row r="13965" s="217" customFormat="1" x14ac:dyDescent="0.2"/>
    <row r="13966" s="217" customFormat="1" x14ac:dyDescent="0.2"/>
    <row r="13967" s="217" customFormat="1" x14ac:dyDescent="0.2"/>
    <row r="13968" s="217" customFormat="1" x14ac:dyDescent="0.2"/>
    <row r="13969" s="217" customFormat="1" x14ac:dyDescent="0.2"/>
    <row r="13970" s="217" customFormat="1" x14ac:dyDescent="0.2"/>
    <row r="13971" s="217" customFormat="1" x14ac:dyDescent="0.2"/>
    <row r="13972" s="217" customFormat="1" x14ac:dyDescent="0.2"/>
    <row r="13973" s="217" customFormat="1" x14ac:dyDescent="0.2"/>
    <row r="13974" s="217" customFormat="1" x14ac:dyDescent="0.2"/>
    <row r="13975" s="217" customFormat="1" x14ac:dyDescent="0.2"/>
    <row r="13976" s="217" customFormat="1" x14ac:dyDescent="0.2"/>
    <row r="13977" s="217" customFormat="1" x14ac:dyDescent="0.2"/>
    <row r="13978" s="217" customFormat="1" x14ac:dyDescent="0.2"/>
    <row r="13979" s="217" customFormat="1" x14ac:dyDescent="0.2"/>
    <row r="13980" s="217" customFormat="1" x14ac:dyDescent="0.2"/>
    <row r="13981" s="217" customFormat="1" x14ac:dyDescent="0.2"/>
    <row r="13982" s="217" customFormat="1" x14ac:dyDescent="0.2"/>
    <row r="13983" s="217" customFormat="1" x14ac:dyDescent="0.2"/>
    <row r="13984" s="217" customFormat="1" x14ac:dyDescent="0.2"/>
    <row r="13985" s="217" customFormat="1" x14ac:dyDescent="0.2"/>
    <row r="13986" s="217" customFormat="1" x14ac:dyDescent="0.2"/>
    <row r="13987" s="217" customFormat="1" x14ac:dyDescent="0.2"/>
    <row r="13988" s="217" customFormat="1" x14ac:dyDescent="0.2"/>
    <row r="13989" s="217" customFormat="1" x14ac:dyDescent="0.2"/>
    <row r="13990" s="217" customFormat="1" x14ac:dyDescent="0.2"/>
    <row r="13991" s="217" customFormat="1" x14ac:dyDescent="0.2"/>
    <row r="13992" s="217" customFormat="1" x14ac:dyDescent="0.2"/>
    <row r="13993" s="217" customFormat="1" x14ac:dyDescent="0.2"/>
    <row r="13994" s="217" customFormat="1" x14ac:dyDescent="0.2"/>
    <row r="13995" s="217" customFormat="1" x14ac:dyDescent="0.2"/>
    <row r="13996" s="217" customFormat="1" x14ac:dyDescent="0.2"/>
    <row r="13997" s="217" customFormat="1" x14ac:dyDescent="0.2"/>
    <row r="13998" s="217" customFormat="1" x14ac:dyDescent="0.2"/>
    <row r="13999" s="217" customFormat="1" x14ac:dyDescent="0.2"/>
    <row r="14000" s="217" customFormat="1" x14ac:dyDescent="0.2"/>
    <row r="14001" s="217" customFormat="1" x14ac:dyDescent="0.2"/>
    <row r="14002" s="217" customFormat="1" x14ac:dyDescent="0.2"/>
    <row r="14003" s="217" customFormat="1" x14ac:dyDescent="0.2"/>
    <row r="14004" s="217" customFormat="1" x14ac:dyDescent="0.2"/>
    <row r="14005" s="217" customFormat="1" x14ac:dyDescent="0.2"/>
    <row r="14006" s="217" customFormat="1" x14ac:dyDescent="0.2"/>
    <row r="14007" s="217" customFormat="1" x14ac:dyDescent="0.2"/>
    <row r="14008" s="217" customFormat="1" x14ac:dyDescent="0.2"/>
    <row r="14009" s="217" customFormat="1" x14ac:dyDescent="0.2"/>
    <row r="14010" s="217" customFormat="1" x14ac:dyDescent="0.2"/>
    <row r="14011" s="217" customFormat="1" x14ac:dyDescent="0.2"/>
    <row r="14012" s="217" customFormat="1" x14ac:dyDescent="0.2"/>
    <row r="14013" s="217" customFormat="1" x14ac:dyDescent="0.2"/>
    <row r="14014" s="217" customFormat="1" x14ac:dyDescent="0.2"/>
    <row r="14015" s="217" customFormat="1" x14ac:dyDescent="0.2"/>
    <row r="14016" s="217" customFormat="1" x14ac:dyDescent="0.2"/>
    <row r="14017" s="217" customFormat="1" x14ac:dyDescent="0.2"/>
    <row r="14018" s="217" customFormat="1" x14ac:dyDescent="0.2"/>
    <row r="14019" s="217" customFormat="1" x14ac:dyDescent="0.2"/>
    <row r="14020" s="217" customFormat="1" x14ac:dyDescent="0.2"/>
    <row r="14021" s="217" customFormat="1" x14ac:dyDescent="0.2"/>
    <row r="14022" s="217" customFormat="1" x14ac:dyDescent="0.2"/>
    <row r="14023" s="217" customFormat="1" x14ac:dyDescent="0.2"/>
    <row r="14024" s="217" customFormat="1" x14ac:dyDescent="0.2"/>
    <row r="14025" s="217" customFormat="1" x14ac:dyDescent="0.2"/>
    <row r="14026" s="217" customFormat="1" x14ac:dyDescent="0.2"/>
    <row r="14027" s="217" customFormat="1" x14ac:dyDescent="0.2"/>
    <row r="14028" s="217" customFormat="1" x14ac:dyDescent="0.2"/>
    <row r="14029" s="217" customFormat="1" x14ac:dyDescent="0.2"/>
    <row r="14030" s="217" customFormat="1" x14ac:dyDescent="0.2"/>
    <row r="14031" s="217" customFormat="1" x14ac:dyDescent="0.2"/>
    <row r="14032" s="217" customFormat="1" x14ac:dyDescent="0.2"/>
    <row r="14033" s="217" customFormat="1" x14ac:dyDescent="0.2"/>
    <row r="14034" s="217" customFormat="1" x14ac:dyDescent="0.2"/>
    <row r="14035" s="217" customFormat="1" x14ac:dyDescent="0.2"/>
    <row r="14036" s="217" customFormat="1" x14ac:dyDescent="0.2"/>
    <row r="14037" s="217" customFormat="1" x14ac:dyDescent="0.2"/>
    <row r="14038" s="217" customFormat="1" x14ac:dyDescent="0.2"/>
    <row r="14039" s="217" customFormat="1" x14ac:dyDescent="0.2"/>
    <row r="14040" s="217" customFormat="1" x14ac:dyDescent="0.2"/>
    <row r="14041" s="217" customFormat="1" x14ac:dyDescent="0.2"/>
    <row r="14042" s="217" customFormat="1" x14ac:dyDescent="0.2"/>
    <row r="14043" s="217" customFormat="1" x14ac:dyDescent="0.2"/>
    <row r="14044" s="217" customFormat="1" x14ac:dyDescent="0.2"/>
    <row r="14045" s="217" customFormat="1" x14ac:dyDescent="0.2"/>
    <row r="14046" s="217" customFormat="1" x14ac:dyDescent="0.2"/>
    <row r="14047" s="217" customFormat="1" x14ac:dyDescent="0.2"/>
    <row r="14048" s="217" customFormat="1" x14ac:dyDescent="0.2"/>
    <row r="14049" s="217" customFormat="1" x14ac:dyDescent="0.2"/>
    <row r="14050" s="217" customFormat="1" x14ac:dyDescent="0.2"/>
    <row r="14051" s="217" customFormat="1" x14ac:dyDescent="0.2"/>
    <row r="14052" s="217" customFormat="1" x14ac:dyDescent="0.2"/>
    <row r="14053" s="217" customFormat="1" x14ac:dyDescent="0.2"/>
    <row r="14054" s="217" customFormat="1" x14ac:dyDescent="0.2"/>
    <row r="14055" s="217" customFormat="1" x14ac:dyDescent="0.2"/>
    <row r="14056" s="217" customFormat="1" x14ac:dyDescent="0.2"/>
    <row r="14057" s="217" customFormat="1" x14ac:dyDescent="0.2"/>
    <row r="14058" s="217" customFormat="1" x14ac:dyDescent="0.2"/>
    <row r="14059" s="217" customFormat="1" x14ac:dyDescent="0.2"/>
    <row r="14060" s="217" customFormat="1" x14ac:dyDescent="0.2"/>
    <row r="14061" s="217" customFormat="1" x14ac:dyDescent="0.2"/>
    <row r="14062" s="217" customFormat="1" x14ac:dyDescent="0.2"/>
    <row r="14063" s="217" customFormat="1" x14ac:dyDescent="0.2"/>
    <row r="14064" s="217" customFormat="1" x14ac:dyDescent="0.2"/>
    <row r="14065" s="217" customFormat="1" x14ac:dyDescent="0.2"/>
    <row r="14066" s="217" customFormat="1" x14ac:dyDescent="0.2"/>
    <row r="14067" s="217" customFormat="1" x14ac:dyDescent="0.2"/>
    <row r="14068" s="217" customFormat="1" x14ac:dyDescent="0.2"/>
    <row r="14069" s="217" customFormat="1" x14ac:dyDescent="0.2"/>
    <row r="14070" s="217" customFormat="1" x14ac:dyDescent="0.2"/>
    <row r="14071" s="217" customFormat="1" x14ac:dyDescent="0.2"/>
    <row r="14072" s="217" customFormat="1" x14ac:dyDescent="0.2"/>
    <row r="14073" s="217" customFormat="1" x14ac:dyDescent="0.2"/>
    <row r="14074" s="217" customFormat="1" x14ac:dyDescent="0.2"/>
    <row r="14075" s="217" customFormat="1" x14ac:dyDescent="0.2"/>
    <row r="14076" s="217" customFormat="1" x14ac:dyDescent="0.2"/>
    <row r="14077" s="217" customFormat="1" x14ac:dyDescent="0.2"/>
    <row r="14078" s="217" customFormat="1" x14ac:dyDescent="0.2"/>
    <row r="14079" s="217" customFormat="1" x14ac:dyDescent="0.2"/>
    <row r="14080" s="217" customFormat="1" x14ac:dyDescent="0.2"/>
    <row r="14081" s="217" customFormat="1" x14ac:dyDescent="0.2"/>
    <row r="14082" s="217" customFormat="1" x14ac:dyDescent="0.2"/>
    <row r="14083" s="217" customFormat="1" x14ac:dyDescent="0.2"/>
    <row r="14084" s="217" customFormat="1" x14ac:dyDescent="0.2"/>
    <row r="14085" s="217" customFormat="1" x14ac:dyDescent="0.2"/>
    <row r="14086" s="217" customFormat="1" x14ac:dyDescent="0.2"/>
    <row r="14087" s="217" customFormat="1" x14ac:dyDescent="0.2"/>
    <row r="14088" s="217" customFormat="1" x14ac:dyDescent="0.2"/>
    <row r="14089" s="217" customFormat="1" x14ac:dyDescent="0.2"/>
    <row r="14090" s="217" customFormat="1" x14ac:dyDescent="0.2"/>
    <row r="14091" s="217" customFormat="1" x14ac:dyDescent="0.2"/>
    <row r="14092" s="217" customFormat="1" x14ac:dyDescent="0.2"/>
    <row r="14093" s="217" customFormat="1" x14ac:dyDescent="0.2"/>
    <row r="14094" s="217" customFormat="1" x14ac:dyDescent="0.2"/>
    <row r="14095" s="217" customFormat="1" x14ac:dyDescent="0.2"/>
    <row r="14096" s="217" customFormat="1" x14ac:dyDescent="0.2"/>
    <row r="14097" s="217" customFormat="1" x14ac:dyDescent="0.2"/>
    <row r="14098" s="217" customFormat="1" x14ac:dyDescent="0.2"/>
    <row r="14099" s="217" customFormat="1" x14ac:dyDescent="0.2"/>
    <row r="14100" s="217" customFormat="1" x14ac:dyDescent="0.2"/>
    <row r="14101" s="217" customFormat="1" x14ac:dyDescent="0.2"/>
    <row r="14102" s="217" customFormat="1" x14ac:dyDescent="0.2"/>
    <row r="14103" s="217" customFormat="1" x14ac:dyDescent="0.2"/>
    <row r="14104" s="217" customFormat="1" x14ac:dyDescent="0.2"/>
    <row r="14105" s="217" customFormat="1" x14ac:dyDescent="0.2"/>
    <row r="14106" s="217" customFormat="1" x14ac:dyDescent="0.2"/>
    <row r="14107" s="217" customFormat="1" x14ac:dyDescent="0.2"/>
    <row r="14108" s="217" customFormat="1" x14ac:dyDescent="0.2"/>
    <row r="14109" s="217" customFormat="1" x14ac:dyDescent="0.2"/>
    <row r="14110" s="217" customFormat="1" x14ac:dyDescent="0.2"/>
    <row r="14111" s="217" customFormat="1" x14ac:dyDescent="0.2"/>
    <row r="14112" s="217" customFormat="1" x14ac:dyDescent="0.2"/>
    <row r="14113" s="217" customFormat="1" x14ac:dyDescent="0.2"/>
    <row r="14114" s="217" customFormat="1" x14ac:dyDescent="0.2"/>
    <row r="14115" s="217" customFormat="1" x14ac:dyDescent="0.2"/>
    <row r="14116" s="217" customFormat="1" x14ac:dyDescent="0.2"/>
    <row r="14117" s="217" customFormat="1" x14ac:dyDescent="0.2"/>
    <row r="14118" s="217" customFormat="1" x14ac:dyDescent="0.2"/>
    <row r="14119" s="217" customFormat="1" x14ac:dyDescent="0.2"/>
    <row r="14120" s="217" customFormat="1" x14ac:dyDescent="0.2"/>
    <row r="14121" s="217" customFormat="1" x14ac:dyDescent="0.2"/>
    <row r="14122" s="217" customFormat="1" x14ac:dyDescent="0.2"/>
    <row r="14123" s="217" customFormat="1" x14ac:dyDescent="0.2"/>
    <row r="14124" s="217" customFormat="1" x14ac:dyDescent="0.2"/>
    <row r="14125" s="217" customFormat="1" x14ac:dyDescent="0.2"/>
    <row r="14126" s="217" customFormat="1" x14ac:dyDescent="0.2"/>
    <row r="14127" s="217" customFormat="1" x14ac:dyDescent="0.2"/>
    <row r="14128" s="217" customFormat="1" x14ac:dyDescent="0.2"/>
    <row r="14129" s="217" customFormat="1" x14ac:dyDescent="0.2"/>
    <row r="14130" s="217" customFormat="1" x14ac:dyDescent="0.2"/>
    <row r="14131" s="217" customFormat="1" x14ac:dyDescent="0.2"/>
    <row r="14132" s="217" customFormat="1" x14ac:dyDescent="0.2"/>
    <row r="14133" s="217" customFormat="1" x14ac:dyDescent="0.2"/>
    <row r="14134" s="217" customFormat="1" x14ac:dyDescent="0.2"/>
    <row r="14135" s="217" customFormat="1" x14ac:dyDescent="0.2"/>
    <row r="14136" s="217" customFormat="1" x14ac:dyDescent="0.2"/>
    <row r="14137" s="217" customFormat="1" x14ac:dyDescent="0.2"/>
    <row r="14138" s="217" customFormat="1" x14ac:dyDescent="0.2"/>
    <row r="14139" s="217" customFormat="1" x14ac:dyDescent="0.2"/>
    <row r="14140" s="217" customFormat="1" x14ac:dyDescent="0.2"/>
    <row r="14141" s="217" customFormat="1" x14ac:dyDescent="0.2"/>
    <row r="14142" s="217" customFormat="1" x14ac:dyDescent="0.2"/>
    <row r="14143" s="217" customFormat="1" x14ac:dyDescent="0.2"/>
    <row r="14144" s="217" customFormat="1" x14ac:dyDescent="0.2"/>
    <row r="14145" s="217" customFormat="1" x14ac:dyDescent="0.2"/>
    <row r="14146" s="217" customFormat="1" x14ac:dyDescent="0.2"/>
    <row r="14147" s="217" customFormat="1" x14ac:dyDescent="0.2"/>
    <row r="14148" s="217" customFormat="1" x14ac:dyDescent="0.2"/>
    <row r="14149" s="217" customFormat="1" x14ac:dyDescent="0.2"/>
    <row r="14150" s="217" customFormat="1" x14ac:dyDescent="0.2"/>
    <row r="14151" s="217" customFormat="1" x14ac:dyDescent="0.2"/>
    <row r="14152" s="217" customFormat="1" x14ac:dyDescent="0.2"/>
    <row r="14153" s="217" customFormat="1" x14ac:dyDescent="0.2"/>
    <row r="14154" s="217" customFormat="1" x14ac:dyDescent="0.2"/>
    <row r="14155" s="217" customFormat="1" x14ac:dyDescent="0.2"/>
    <row r="14156" s="217" customFormat="1" x14ac:dyDescent="0.2"/>
    <row r="14157" s="217" customFormat="1" x14ac:dyDescent="0.2"/>
    <row r="14158" s="217" customFormat="1" x14ac:dyDescent="0.2"/>
    <row r="14159" s="217" customFormat="1" x14ac:dyDescent="0.2"/>
    <row r="14160" s="217" customFormat="1" x14ac:dyDescent="0.2"/>
    <row r="14161" s="217" customFormat="1" x14ac:dyDescent="0.2"/>
    <row r="14162" s="217" customFormat="1" x14ac:dyDescent="0.2"/>
    <row r="14163" s="217" customFormat="1" x14ac:dyDescent="0.2"/>
    <row r="14164" s="217" customFormat="1" x14ac:dyDescent="0.2"/>
    <row r="14165" s="217" customFormat="1" x14ac:dyDescent="0.2"/>
    <row r="14166" s="217" customFormat="1" x14ac:dyDescent="0.2"/>
    <row r="14167" s="217" customFormat="1" x14ac:dyDescent="0.2"/>
    <row r="14168" s="217" customFormat="1" x14ac:dyDescent="0.2"/>
    <row r="14169" s="217" customFormat="1" x14ac:dyDescent="0.2"/>
    <row r="14170" s="217" customFormat="1" x14ac:dyDescent="0.2"/>
    <row r="14171" s="217" customFormat="1" x14ac:dyDescent="0.2"/>
    <row r="14172" s="217" customFormat="1" x14ac:dyDescent="0.2"/>
    <row r="14173" s="217" customFormat="1" x14ac:dyDescent="0.2"/>
    <row r="14174" s="217" customFormat="1" x14ac:dyDescent="0.2"/>
    <row r="14175" s="217" customFormat="1" x14ac:dyDescent="0.2"/>
    <row r="14176" s="217" customFormat="1" x14ac:dyDescent="0.2"/>
    <row r="14177" s="217" customFormat="1" x14ac:dyDescent="0.2"/>
    <row r="14178" s="217" customFormat="1" x14ac:dyDescent="0.2"/>
    <row r="14179" s="217" customFormat="1" x14ac:dyDescent="0.2"/>
    <row r="14180" s="217" customFormat="1" x14ac:dyDescent="0.2"/>
    <row r="14181" s="217" customFormat="1" x14ac:dyDescent="0.2"/>
    <row r="14182" s="217" customFormat="1" x14ac:dyDescent="0.2"/>
    <row r="14183" s="217" customFormat="1" x14ac:dyDescent="0.2"/>
    <row r="14184" s="217" customFormat="1" x14ac:dyDescent="0.2"/>
    <row r="14185" s="217" customFormat="1" x14ac:dyDescent="0.2"/>
    <row r="14186" s="217" customFormat="1" x14ac:dyDescent="0.2"/>
    <row r="14187" s="217" customFormat="1" x14ac:dyDescent="0.2"/>
    <row r="14188" s="217" customFormat="1" x14ac:dyDescent="0.2"/>
    <row r="14189" s="217" customFormat="1" x14ac:dyDescent="0.2"/>
    <row r="14190" s="217" customFormat="1" x14ac:dyDescent="0.2"/>
    <row r="14191" s="217" customFormat="1" x14ac:dyDescent="0.2"/>
    <row r="14192" s="217" customFormat="1" x14ac:dyDescent="0.2"/>
    <row r="14193" s="217" customFormat="1" x14ac:dyDescent="0.2"/>
    <row r="14194" s="217" customFormat="1" x14ac:dyDescent="0.2"/>
    <row r="14195" s="217" customFormat="1" x14ac:dyDescent="0.2"/>
    <row r="14196" s="217" customFormat="1" x14ac:dyDescent="0.2"/>
    <row r="14197" s="217" customFormat="1" x14ac:dyDescent="0.2"/>
    <row r="14198" s="217" customFormat="1" x14ac:dyDescent="0.2"/>
    <row r="14199" s="217" customFormat="1" x14ac:dyDescent="0.2"/>
    <row r="14200" s="217" customFormat="1" x14ac:dyDescent="0.2"/>
    <row r="14201" s="217" customFormat="1" x14ac:dyDescent="0.2"/>
    <row r="14202" s="217" customFormat="1" x14ac:dyDescent="0.2"/>
    <row r="14203" s="217" customFormat="1" x14ac:dyDescent="0.2"/>
    <row r="14204" s="217" customFormat="1" x14ac:dyDescent="0.2"/>
    <row r="14205" s="217" customFormat="1" x14ac:dyDescent="0.2"/>
    <row r="14206" s="217" customFormat="1" x14ac:dyDescent="0.2"/>
    <row r="14207" s="217" customFormat="1" x14ac:dyDescent="0.2"/>
    <row r="14208" s="217" customFormat="1" x14ac:dyDescent="0.2"/>
    <row r="14209" s="217" customFormat="1" x14ac:dyDescent="0.2"/>
    <row r="14210" s="217" customFormat="1" x14ac:dyDescent="0.2"/>
    <row r="14211" s="217" customFormat="1" x14ac:dyDescent="0.2"/>
    <row r="14212" s="217" customFormat="1" x14ac:dyDescent="0.2"/>
    <row r="14213" s="217" customFormat="1" x14ac:dyDescent="0.2"/>
    <row r="14214" s="217" customFormat="1" x14ac:dyDescent="0.2"/>
    <row r="14215" s="217" customFormat="1" x14ac:dyDescent="0.2"/>
    <row r="14216" s="217" customFormat="1" x14ac:dyDescent="0.2"/>
    <row r="14217" s="217" customFormat="1" x14ac:dyDescent="0.2"/>
    <row r="14218" s="217" customFormat="1" x14ac:dyDescent="0.2"/>
    <row r="14219" s="217" customFormat="1" x14ac:dyDescent="0.2"/>
    <row r="14220" s="217" customFormat="1" x14ac:dyDescent="0.2"/>
    <row r="14221" s="217" customFormat="1" x14ac:dyDescent="0.2"/>
    <row r="14222" s="217" customFormat="1" x14ac:dyDescent="0.2"/>
    <row r="14223" s="217" customFormat="1" x14ac:dyDescent="0.2"/>
    <row r="14224" s="217" customFormat="1" x14ac:dyDescent="0.2"/>
    <row r="14225" s="217" customFormat="1" x14ac:dyDescent="0.2"/>
    <row r="14226" s="217" customFormat="1" x14ac:dyDescent="0.2"/>
    <row r="14227" s="217" customFormat="1" x14ac:dyDescent="0.2"/>
    <row r="14228" s="217" customFormat="1" x14ac:dyDescent="0.2"/>
    <row r="14229" s="217" customFormat="1" x14ac:dyDescent="0.2"/>
    <row r="14230" s="217" customFormat="1" x14ac:dyDescent="0.2"/>
    <row r="14231" s="217" customFormat="1" x14ac:dyDescent="0.2"/>
    <row r="14232" s="217" customFormat="1" x14ac:dyDescent="0.2"/>
    <row r="14233" s="217" customFormat="1" x14ac:dyDescent="0.2"/>
    <row r="14234" s="217" customFormat="1" x14ac:dyDescent="0.2"/>
    <row r="14235" s="217" customFormat="1" x14ac:dyDescent="0.2"/>
    <row r="14236" s="217" customFormat="1" x14ac:dyDescent="0.2"/>
    <row r="14237" s="217" customFormat="1" x14ac:dyDescent="0.2"/>
    <row r="14238" s="217" customFormat="1" x14ac:dyDescent="0.2"/>
    <row r="14239" s="217" customFormat="1" x14ac:dyDescent="0.2"/>
    <row r="14240" s="217" customFormat="1" x14ac:dyDescent="0.2"/>
    <row r="14241" s="217" customFormat="1" x14ac:dyDescent="0.2"/>
    <row r="14242" s="217" customFormat="1" x14ac:dyDescent="0.2"/>
    <row r="14243" s="217" customFormat="1" x14ac:dyDescent="0.2"/>
    <row r="14244" s="217" customFormat="1" x14ac:dyDescent="0.2"/>
    <row r="14245" s="217" customFormat="1" x14ac:dyDescent="0.2"/>
    <row r="14246" s="217" customFormat="1" x14ac:dyDescent="0.2"/>
    <row r="14247" s="217" customFormat="1" x14ac:dyDescent="0.2"/>
    <row r="14248" s="217" customFormat="1" x14ac:dyDescent="0.2"/>
    <row r="14249" s="217" customFormat="1" x14ac:dyDescent="0.2"/>
    <row r="14250" s="217" customFormat="1" x14ac:dyDescent="0.2"/>
    <row r="14251" s="217" customFormat="1" x14ac:dyDescent="0.2"/>
    <row r="14252" s="217" customFormat="1" x14ac:dyDescent="0.2"/>
    <row r="14253" s="217" customFormat="1" x14ac:dyDescent="0.2"/>
    <row r="14254" s="217" customFormat="1" x14ac:dyDescent="0.2"/>
    <row r="14255" s="217" customFormat="1" x14ac:dyDescent="0.2"/>
    <row r="14256" s="217" customFormat="1" x14ac:dyDescent="0.2"/>
    <row r="14257" s="217" customFormat="1" x14ac:dyDescent="0.2"/>
    <row r="14258" s="217" customFormat="1" x14ac:dyDescent="0.2"/>
    <row r="14259" s="217" customFormat="1" x14ac:dyDescent="0.2"/>
    <row r="14260" s="217" customFormat="1" x14ac:dyDescent="0.2"/>
    <row r="14261" s="217" customFormat="1" x14ac:dyDescent="0.2"/>
    <row r="14262" s="217" customFormat="1" x14ac:dyDescent="0.2"/>
    <row r="14263" s="217" customFormat="1" x14ac:dyDescent="0.2"/>
    <row r="14264" s="217" customFormat="1" x14ac:dyDescent="0.2"/>
    <row r="14265" s="217" customFormat="1" x14ac:dyDescent="0.2"/>
    <row r="14266" s="217" customFormat="1" x14ac:dyDescent="0.2"/>
    <row r="14267" s="217" customFormat="1" x14ac:dyDescent="0.2"/>
    <row r="14268" s="217" customFormat="1" x14ac:dyDescent="0.2"/>
    <row r="14269" s="217" customFormat="1" x14ac:dyDescent="0.2"/>
    <row r="14270" s="217" customFormat="1" x14ac:dyDescent="0.2"/>
    <row r="14271" s="217" customFormat="1" x14ac:dyDescent="0.2"/>
    <row r="14272" s="217" customFormat="1" x14ac:dyDescent="0.2"/>
    <row r="14273" s="217" customFormat="1" x14ac:dyDescent="0.2"/>
    <row r="14274" s="217" customFormat="1" x14ac:dyDescent="0.2"/>
    <row r="14275" s="217" customFormat="1" x14ac:dyDescent="0.2"/>
    <row r="14276" s="217" customFormat="1" x14ac:dyDescent="0.2"/>
    <row r="14277" s="217" customFormat="1" x14ac:dyDescent="0.2"/>
    <row r="14278" s="217" customFormat="1" x14ac:dyDescent="0.2"/>
    <row r="14279" s="217" customFormat="1" x14ac:dyDescent="0.2"/>
    <row r="14280" s="217" customFormat="1" x14ac:dyDescent="0.2"/>
    <row r="14281" s="217" customFormat="1" x14ac:dyDescent="0.2"/>
    <row r="14282" s="217" customFormat="1" x14ac:dyDescent="0.2"/>
    <row r="14283" s="217" customFormat="1" x14ac:dyDescent="0.2"/>
    <row r="14284" s="217" customFormat="1" x14ac:dyDescent="0.2"/>
    <row r="14285" s="217" customFormat="1" x14ac:dyDescent="0.2"/>
    <row r="14286" s="217" customFormat="1" x14ac:dyDescent="0.2"/>
    <row r="14287" s="217" customFormat="1" x14ac:dyDescent="0.2"/>
    <row r="14288" s="217" customFormat="1" x14ac:dyDescent="0.2"/>
    <row r="14289" s="217" customFormat="1" x14ac:dyDescent="0.2"/>
    <row r="14290" s="217" customFormat="1" x14ac:dyDescent="0.2"/>
    <row r="14291" s="217" customFormat="1" x14ac:dyDescent="0.2"/>
    <row r="14292" s="217" customFormat="1" x14ac:dyDescent="0.2"/>
    <row r="14293" s="217" customFormat="1" x14ac:dyDescent="0.2"/>
    <row r="14294" s="217" customFormat="1" x14ac:dyDescent="0.2"/>
    <row r="14295" s="217" customFormat="1" x14ac:dyDescent="0.2"/>
    <row r="14296" s="217" customFormat="1" x14ac:dyDescent="0.2"/>
    <row r="14297" s="217" customFormat="1" x14ac:dyDescent="0.2"/>
    <row r="14298" s="217" customFormat="1" x14ac:dyDescent="0.2"/>
    <row r="14299" s="217" customFormat="1" x14ac:dyDescent="0.2"/>
    <row r="14300" s="217" customFormat="1" x14ac:dyDescent="0.2"/>
    <row r="14301" s="217" customFormat="1" x14ac:dyDescent="0.2"/>
    <row r="14302" s="217" customFormat="1" x14ac:dyDescent="0.2"/>
    <row r="14303" s="217" customFormat="1" x14ac:dyDescent="0.2"/>
    <row r="14304" s="217" customFormat="1" x14ac:dyDescent="0.2"/>
    <row r="14305" s="217" customFormat="1" x14ac:dyDescent="0.2"/>
    <row r="14306" s="217" customFormat="1" x14ac:dyDescent="0.2"/>
    <row r="14307" s="217" customFormat="1" x14ac:dyDescent="0.2"/>
    <row r="14308" s="217" customFormat="1" x14ac:dyDescent="0.2"/>
    <row r="14309" s="217" customFormat="1" x14ac:dyDescent="0.2"/>
    <row r="14310" s="217" customFormat="1" x14ac:dyDescent="0.2"/>
    <row r="14311" s="217" customFormat="1" x14ac:dyDescent="0.2"/>
    <row r="14312" s="217" customFormat="1" x14ac:dyDescent="0.2"/>
    <row r="14313" s="217" customFormat="1" x14ac:dyDescent="0.2"/>
    <row r="14314" s="217" customFormat="1" x14ac:dyDescent="0.2"/>
    <row r="14315" s="217" customFormat="1" x14ac:dyDescent="0.2"/>
    <row r="14316" s="217" customFormat="1" x14ac:dyDescent="0.2"/>
    <row r="14317" s="217" customFormat="1" x14ac:dyDescent="0.2"/>
    <row r="14318" s="217" customFormat="1" x14ac:dyDescent="0.2"/>
    <row r="14319" s="217" customFormat="1" x14ac:dyDescent="0.2"/>
    <row r="14320" s="217" customFormat="1" x14ac:dyDescent="0.2"/>
    <row r="14321" s="217" customFormat="1" x14ac:dyDescent="0.2"/>
    <row r="14322" s="217" customFormat="1" x14ac:dyDescent="0.2"/>
    <row r="14323" s="217" customFormat="1" x14ac:dyDescent="0.2"/>
    <row r="14324" s="217" customFormat="1" x14ac:dyDescent="0.2"/>
    <row r="14325" s="217" customFormat="1" x14ac:dyDescent="0.2"/>
    <row r="14326" s="217" customFormat="1" x14ac:dyDescent="0.2"/>
    <row r="14327" s="217" customFormat="1" x14ac:dyDescent="0.2"/>
    <row r="14328" s="217" customFormat="1" x14ac:dyDescent="0.2"/>
    <row r="14329" s="217" customFormat="1" x14ac:dyDescent="0.2"/>
    <row r="14330" s="217" customFormat="1" x14ac:dyDescent="0.2"/>
    <row r="14331" s="217" customFormat="1" x14ac:dyDescent="0.2"/>
    <row r="14332" s="217" customFormat="1" x14ac:dyDescent="0.2"/>
    <row r="14333" s="217" customFormat="1" x14ac:dyDescent="0.2"/>
    <row r="14334" s="217" customFormat="1" x14ac:dyDescent="0.2"/>
    <row r="14335" s="217" customFormat="1" x14ac:dyDescent="0.2"/>
    <row r="14336" s="217" customFormat="1" x14ac:dyDescent="0.2"/>
    <row r="14337" s="217" customFormat="1" x14ac:dyDescent="0.2"/>
    <row r="14338" s="217" customFormat="1" x14ac:dyDescent="0.2"/>
    <row r="14339" s="217" customFormat="1" x14ac:dyDescent="0.2"/>
    <row r="14340" s="217" customFormat="1" x14ac:dyDescent="0.2"/>
    <row r="14341" s="217" customFormat="1" x14ac:dyDescent="0.2"/>
    <row r="14342" s="217" customFormat="1" x14ac:dyDescent="0.2"/>
    <row r="14343" s="217" customFormat="1" x14ac:dyDescent="0.2"/>
    <row r="14344" s="217" customFormat="1" x14ac:dyDescent="0.2"/>
    <row r="14345" s="217" customFormat="1" x14ac:dyDescent="0.2"/>
    <row r="14346" s="217" customFormat="1" x14ac:dyDescent="0.2"/>
    <row r="14347" s="217" customFormat="1" x14ac:dyDescent="0.2"/>
    <row r="14348" s="217" customFormat="1" x14ac:dyDescent="0.2"/>
    <row r="14349" s="217" customFormat="1" x14ac:dyDescent="0.2"/>
    <row r="14350" s="217" customFormat="1" x14ac:dyDescent="0.2"/>
    <row r="14351" s="217" customFormat="1" x14ac:dyDescent="0.2"/>
    <row r="14352" s="217" customFormat="1" x14ac:dyDescent="0.2"/>
    <row r="14353" s="217" customFormat="1" x14ac:dyDescent="0.2"/>
    <row r="14354" s="217" customFormat="1" x14ac:dyDescent="0.2"/>
    <row r="14355" s="217" customFormat="1" x14ac:dyDescent="0.2"/>
    <row r="14356" s="217" customFormat="1" x14ac:dyDescent="0.2"/>
    <row r="14357" s="217" customFormat="1" x14ac:dyDescent="0.2"/>
    <row r="14358" s="217" customFormat="1" x14ac:dyDescent="0.2"/>
    <row r="14359" s="217" customFormat="1" x14ac:dyDescent="0.2"/>
    <row r="14360" s="217" customFormat="1" x14ac:dyDescent="0.2"/>
    <row r="14361" s="217" customFormat="1" x14ac:dyDescent="0.2"/>
    <row r="14362" s="217" customFormat="1" x14ac:dyDescent="0.2"/>
    <row r="14363" s="217" customFormat="1" x14ac:dyDescent="0.2"/>
    <row r="14364" s="217" customFormat="1" x14ac:dyDescent="0.2"/>
    <row r="14365" s="217" customFormat="1" x14ac:dyDescent="0.2"/>
    <row r="14366" s="217" customFormat="1" x14ac:dyDescent="0.2"/>
    <row r="14367" s="217" customFormat="1" x14ac:dyDescent="0.2"/>
    <row r="14368" s="217" customFormat="1" x14ac:dyDescent="0.2"/>
    <row r="14369" s="217" customFormat="1" x14ac:dyDescent="0.2"/>
    <row r="14370" s="217" customFormat="1" x14ac:dyDescent="0.2"/>
    <row r="14371" s="217" customFormat="1" x14ac:dyDescent="0.2"/>
    <row r="14372" s="217" customFormat="1" x14ac:dyDescent="0.2"/>
    <row r="14373" s="217" customFormat="1" x14ac:dyDescent="0.2"/>
    <row r="14374" s="217" customFormat="1" x14ac:dyDescent="0.2"/>
    <row r="14375" s="217" customFormat="1" x14ac:dyDescent="0.2"/>
    <row r="14376" s="217" customFormat="1" x14ac:dyDescent="0.2"/>
    <row r="14377" s="217" customFormat="1" x14ac:dyDescent="0.2"/>
    <row r="14378" s="217" customFormat="1" x14ac:dyDescent="0.2"/>
    <row r="14379" s="217" customFormat="1" x14ac:dyDescent="0.2"/>
    <row r="14380" s="217" customFormat="1" x14ac:dyDescent="0.2"/>
    <row r="14381" s="217" customFormat="1" x14ac:dyDescent="0.2"/>
    <row r="14382" s="217" customFormat="1" x14ac:dyDescent="0.2"/>
    <row r="14383" s="217" customFormat="1" x14ac:dyDescent="0.2"/>
    <row r="14384" s="217" customFormat="1" x14ac:dyDescent="0.2"/>
    <row r="14385" s="217" customFormat="1" x14ac:dyDescent="0.2"/>
    <row r="14386" s="217" customFormat="1" x14ac:dyDescent="0.2"/>
    <row r="14387" s="217" customFormat="1" x14ac:dyDescent="0.2"/>
    <row r="14388" s="217" customFormat="1" x14ac:dyDescent="0.2"/>
    <row r="14389" s="217" customFormat="1" x14ac:dyDescent="0.2"/>
    <row r="14390" s="217" customFormat="1" x14ac:dyDescent="0.2"/>
    <row r="14391" s="217" customFormat="1" x14ac:dyDescent="0.2"/>
    <row r="14392" s="217" customFormat="1" x14ac:dyDescent="0.2"/>
    <row r="14393" s="217" customFormat="1" x14ac:dyDescent="0.2"/>
    <row r="14394" s="217" customFormat="1" x14ac:dyDescent="0.2"/>
    <row r="14395" s="217" customFormat="1" x14ac:dyDescent="0.2"/>
    <row r="14396" s="217" customFormat="1" x14ac:dyDescent="0.2"/>
    <row r="14397" s="217" customFormat="1" x14ac:dyDescent="0.2"/>
    <row r="14398" s="217" customFormat="1" x14ac:dyDescent="0.2"/>
    <row r="14399" s="217" customFormat="1" x14ac:dyDescent="0.2"/>
    <row r="14400" s="217" customFormat="1" x14ac:dyDescent="0.2"/>
    <row r="14401" s="217" customFormat="1" x14ac:dyDescent="0.2"/>
    <row r="14402" s="217" customFormat="1" x14ac:dyDescent="0.2"/>
    <row r="14403" s="217" customFormat="1" x14ac:dyDescent="0.2"/>
    <row r="14404" s="217" customFormat="1" x14ac:dyDescent="0.2"/>
    <row r="14405" s="217" customFormat="1" x14ac:dyDescent="0.2"/>
    <row r="14406" s="217" customFormat="1" x14ac:dyDescent="0.2"/>
    <row r="14407" s="217" customFormat="1" x14ac:dyDescent="0.2"/>
    <row r="14408" s="217" customFormat="1" x14ac:dyDescent="0.2"/>
    <row r="14409" s="217" customFormat="1" x14ac:dyDescent="0.2"/>
    <row r="14410" s="217" customFormat="1" x14ac:dyDescent="0.2"/>
    <row r="14411" s="217" customFormat="1" x14ac:dyDescent="0.2"/>
    <row r="14412" s="217" customFormat="1" x14ac:dyDescent="0.2"/>
    <row r="14413" s="217" customFormat="1" x14ac:dyDescent="0.2"/>
    <row r="14414" s="217" customFormat="1" x14ac:dyDescent="0.2"/>
    <row r="14415" s="217" customFormat="1" x14ac:dyDescent="0.2"/>
    <row r="14416" s="217" customFormat="1" x14ac:dyDescent="0.2"/>
    <row r="14417" s="217" customFormat="1" x14ac:dyDescent="0.2"/>
    <row r="14418" s="217" customFormat="1" x14ac:dyDescent="0.2"/>
    <row r="14419" s="217" customFormat="1" x14ac:dyDescent="0.2"/>
    <row r="14420" s="217" customFormat="1" x14ac:dyDescent="0.2"/>
    <row r="14421" s="217" customFormat="1" x14ac:dyDescent="0.2"/>
    <row r="14422" s="217" customFormat="1" x14ac:dyDescent="0.2"/>
    <row r="14423" s="217" customFormat="1" x14ac:dyDescent="0.2"/>
    <row r="14424" s="217" customFormat="1" x14ac:dyDescent="0.2"/>
    <row r="14425" s="217" customFormat="1" x14ac:dyDescent="0.2"/>
    <row r="14426" s="217" customFormat="1" x14ac:dyDescent="0.2"/>
    <row r="14427" s="217" customFormat="1" x14ac:dyDescent="0.2"/>
    <row r="14428" s="217" customFormat="1" x14ac:dyDescent="0.2"/>
    <row r="14429" s="217" customFormat="1" x14ac:dyDescent="0.2"/>
    <row r="14430" s="217" customFormat="1" x14ac:dyDescent="0.2"/>
    <row r="14431" s="217" customFormat="1" x14ac:dyDescent="0.2"/>
    <row r="14432" s="217" customFormat="1" x14ac:dyDescent="0.2"/>
    <row r="14433" s="217" customFormat="1" x14ac:dyDescent="0.2"/>
    <row r="14434" s="217" customFormat="1" x14ac:dyDescent="0.2"/>
    <row r="14435" s="217" customFormat="1" x14ac:dyDescent="0.2"/>
    <row r="14436" s="217" customFormat="1" x14ac:dyDescent="0.2"/>
    <row r="14437" s="217" customFormat="1" x14ac:dyDescent="0.2"/>
    <row r="14438" s="217" customFormat="1" x14ac:dyDescent="0.2"/>
    <row r="14439" s="217" customFormat="1" x14ac:dyDescent="0.2"/>
    <row r="14440" s="217" customFormat="1" x14ac:dyDescent="0.2"/>
    <row r="14441" s="217" customFormat="1" x14ac:dyDescent="0.2"/>
    <row r="14442" s="217" customFormat="1" x14ac:dyDescent="0.2"/>
    <row r="14443" s="217" customFormat="1" x14ac:dyDescent="0.2"/>
    <row r="14444" s="217" customFormat="1" x14ac:dyDescent="0.2"/>
    <row r="14445" s="217" customFormat="1" x14ac:dyDescent="0.2"/>
    <row r="14446" s="217" customFormat="1" x14ac:dyDescent="0.2"/>
    <row r="14447" s="217" customFormat="1" x14ac:dyDescent="0.2"/>
    <row r="14448" s="217" customFormat="1" x14ac:dyDescent="0.2"/>
    <row r="14449" s="217" customFormat="1" x14ac:dyDescent="0.2"/>
    <row r="14450" s="217" customFormat="1" x14ac:dyDescent="0.2"/>
    <row r="14451" s="217" customFormat="1" x14ac:dyDescent="0.2"/>
    <row r="14452" s="217" customFormat="1" x14ac:dyDescent="0.2"/>
    <row r="14453" s="217" customFormat="1" x14ac:dyDescent="0.2"/>
    <row r="14454" s="217" customFormat="1" x14ac:dyDescent="0.2"/>
    <row r="14455" s="217" customFormat="1" x14ac:dyDescent="0.2"/>
    <row r="14456" s="217" customFormat="1" x14ac:dyDescent="0.2"/>
    <row r="14457" s="217" customFormat="1" x14ac:dyDescent="0.2"/>
    <row r="14458" s="217" customFormat="1" x14ac:dyDescent="0.2"/>
    <row r="14459" s="217" customFormat="1" x14ac:dyDescent="0.2"/>
    <row r="14460" s="217" customFormat="1" x14ac:dyDescent="0.2"/>
    <row r="14461" s="217" customFormat="1" x14ac:dyDescent="0.2"/>
    <row r="14462" s="217" customFormat="1" x14ac:dyDescent="0.2"/>
    <row r="14463" s="217" customFormat="1" x14ac:dyDescent="0.2"/>
    <row r="14464" s="217" customFormat="1" x14ac:dyDescent="0.2"/>
    <row r="14465" s="217" customFormat="1" x14ac:dyDescent="0.2"/>
    <row r="14466" s="217" customFormat="1" x14ac:dyDescent="0.2"/>
    <row r="14467" s="217" customFormat="1" x14ac:dyDescent="0.2"/>
    <row r="14468" s="217" customFormat="1" x14ac:dyDescent="0.2"/>
    <row r="14469" s="217" customFormat="1" x14ac:dyDescent="0.2"/>
    <row r="14470" s="217" customFormat="1" x14ac:dyDescent="0.2"/>
    <row r="14471" s="217" customFormat="1" x14ac:dyDescent="0.2"/>
    <row r="14472" s="217" customFormat="1" x14ac:dyDescent="0.2"/>
    <row r="14473" s="217" customFormat="1" x14ac:dyDescent="0.2"/>
    <row r="14474" s="217" customFormat="1" x14ac:dyDescent="0.2"/>
    <row r="14475" s="217" customFormat="1" x14ac:dyDescent="0.2"/>
    <row r="14476" s="217" customFormat="1" x14ac:dyDescent="0.2"/>
    <row r="14477" s="217" customFormat="1" x14ac:dyDescent="0.2"/>
    <row r="14478" s="217" customFormat="1" x14ac:dyDescent="0.2"/>
    <row r="14479" s="217" customFormat="1" x14ac:dyDescent="0.2"/>
    <row r="14480" s="217" customFormat="1" x14ac:dyDescent="0.2"/>
    <row r="14481" s="217" customFormat="1" x14ac:dyDescent="0.2"/>
    <row r="14482" s="217" customFormat="1" x14ac:dyDescent="0.2"/>
    <row r="14483" s="217" customFormat="1" x14ac:dyDescent="0.2"/>
    <row r="14484" s="217" customFormat="1" x14ac:dyDescent="0.2"/>
    <row r="14485" s="217" customFormat="1" x14ac:dyDescent="0.2"/>
    <row r="14486" s="217" customFormat="1" x14ac:dyDescent="0.2"/>
    <row r="14487" s="217" customFormat="1" x14ac:dyDescent="0.2"/>
    <row r="14488" s="217" customFormat="1" x14ac:dyDescent="0.2"/>
    <row r="14489" s="217" customFormat="1" x14ac:dyDescent="0.2"/>
    <row r="14490" s="217" customFormat="1" x14ac:dyDescent="0.2"/>
    <row r="14491" s="217" customFormat="1" x14ac:dyDescent="0.2"/>
    <row r="14492" s="217" customFormat="1" x14ac:dyDescent="0.2"/>
    <row r="14493" s="217" customFormat="1" x14ac:dyDescent="0.2"/>
    <row r="14494" s="217" customFormat="1" x14ac:dyDescent="0.2"/>
    <row r="14495" s="217" customFormat="1" x14ac:dyDescent="0.2"/>
    <row r="14496" s="217" customFormat="1" x14ac:dyDescent="0.2"/>
    <row r="14497" s="217" customFormat="1" x14ac:dyDescent="0.2"/>
    <row r="14498" s="217" customFormat="1" x14ac:dyDescent="0.2"/>
    <row r="14499" s="217" customFormat="1" x14ac:dyDescent="0.2"/>
    <row r="14500" s="217" customFormat="1" x14ac:dyDescent="0.2"/>
    <row r="14501" s="217" customFormat="1" x14ac:dyDescent="0.2"/>
    <row r="14502" s="217" customFormat="1" x14ac:dyDescent="0.2"/>
    <row r="14503" s="217" customFormat="1" x14ac:dyDescent="0.2"/>
    <row r="14504" s="217" customFormat="1" x14ac:dyDescent="0.2"/>
    <row r="14505" s="217" customFormat="1" x14ac:dyDescent="0.2"/>
    <row r="14506" s="217" customFormat="1" x14ac:dyDescent="0.2"/>
    <row r="14507" s="217" customFormat="1" x14ac:dyDescent="0.2"/>
    <row r="14508" s="217" customFormat="1" x14ac:dyDescent="0.2"/>
    <row r="14509" s="217" customFormat="1" x14ac:dyDescent="0.2"/>
    <row r="14510" s="217" customFormat="1" x14ac:dyDescent="0.2"/>
    <row r="14511" s="217" customFormat="1" x14ac:dyDescent="0.2"/>
    <row r="14512" s="217" customFormat="1" x14ac:dyDescent="0.2"/>
    <row r="14513" s="217" customFormat="1" x14ac:dyDescent="0.2"/>
    <row r="14514" s="217" customFormat="1" x14ac:dyDescent="0.2"/>
    <row r="14515" s="217" customFormat="1" x14ac:dyDescent="0.2"/>
    <row r="14516" s="217" customFormat="1" x14ac:dyDescent="0.2"/>
    <row r="14517" s="217" customFormat="1" x14ac:dyDescent="0.2"/>
    <row r="14518" s="217" customFormat="1" x14ac:dyDescent="0.2"/>
    <row r="14519" s="217" customFormat="1" x14ac:dyDescent="0.2"/>
    <row r="14520" s="217" customFormat="1" x14ac:dyDescent="0.2"/>
    <row r="14521" s="217" customFormat="1" x14ac:dyDescent="0.2"/>
    <row r="14522" s="217" customFormat="1" x14ac:dyDescent="0.2"/>
    <row r="14523" s="217" customFormat="1" x14ac:dyDescent="0.2"/>
    <row r="14524" s="217" customFormat="1" x14ac:dyDescent="0.2"/>
    <row r="14525" s="217" customFormat="1" x14ac:dyDescent="0.2"/>
    <row r="14526" s="217" customFormat="1" x14ac:dyDescent="0.2"/>
    <row r="14527" s="217" customFormat="1" x14ac:dyDescent="0.2"/>
    <row r="14528" s="217" customFormat="1" x14ac:dyDescent="0.2"/>
    <row r="14529" s="217" customFormat="1" x14ac:dyDescent="0.2"/>
    <row r="14530" s="217" customFormat="1" x14ac:dyDescent="0.2"/>
    <row r="14531" s="217" customFormat="1" x14ac:dyDescent="0.2"/>
    <row r="14532" s="217" customFormat="1" x14ac:dyDescent="0.2"/>
    <row r="14533" s="217" customFormat="1" x14ac:dyDescent="0.2"/>
    <row r="14534" s="217" customFormat="1" x14ac:dyDescent="0.2"/>
    <row r="14535" s="217" customFormat="1" x14ac:dyDescent="0.2"/>
    <row r="14536" s="217" customFormat="1" x14ac:dyDescent="0.2"/>
    <row r="14537" s="217" customFormat="1" x14ac:dyDescent="0.2"/>
    <row r="14538" s="217" customFormat="1" x14ac:dyDescent="0.2"/>
    <row r="14539" s="217" customFormat="1" x14ac:dyDescent="0.2"/>
    <row r="14540" s="217" customFormat="1" x14ac:dyDescent="0.2"/>
    <row r="14541" s="217" customFormat="1" x14ac:dyDescent="0.2"/>
    <row r="14542" s="217" customFormat="1" x14ac:dyDescent="0.2"/>
    <row r="14543" s="217" customFormat="1" x14ac:dyDescent="0.2"/>
    <row r="14544" s="217" customFormat="1" x14ac:dyDescent="0.2"/>
    <row r="14545" s="217" customFormat="1" x14ac:dyDescent="0.2"/>
    <row r="14546" s="217" customFormat="1" x14ac:dyDescent="0.2"/>
    <row r="14547" s="217" customFormat="1" x14ac:dyDescent="0.2"/>
    <row r="14548" s="217" customFormat="1" x14ac:dyDescent="0.2"/>
    <row r="14549" s="217" customFormat="1" x14ac:dyDescent="0.2"/>
    <row r="14550" s="217" customFormat="1" x14ac:dyDescent="0.2"/>
    <row r="14551" s="217" customFormat="1" x14ac:dyDescent="0.2"/>
    <row r="14552" s="217" customFormat="1" x14ac:dyDescent="0.2"/>
    <row r="14553" s="217" customFormat="1" x14ac:dyDescent="0.2"/>
    <row r="14554" s="217" customFormat="1" x14ac:dyDescent="0.2"/>
    <row r="14555" s="217" customFormat="1" x14ac:dyDescent="0.2"/>
    <row r="14556" s="217" customFormat="1" x14ac:dyDescent="0.2"/>
    <row r="14557" s="217" customFormat="1" x14ac:dyDescent="0.2"/>
    <row r="14558" s="217" customFormat="1" x14ac:dyDescent="0.2"/>
    <row r="14559" s="217" customFormat="1" x14ac:dyDescent="0.2"/>
    <row r="14560" s="217" customFormat="1" x14ac:dyDescent="0.2"/>
    <row r="14561" s="217" customFormat="1" x14ac:dyDescent="0.2"/>
    <row r="14562" s="217" customFormat="1" x14ac:dyDescent="0.2"/>
    <row r="14563" s="217" customFormat="1" x14ac:dyDescent="0.2"/>
    <row r="14564" s="217" customFormat="1" x14ac:dyDescent="0.2"/>
    <row r="14565" s="217" customFormat="1" x14ac:dyDescent="0.2"/>
    <row r="14566" s="217" customFormat="1" x14ac:dyDescent="0.2"/>
    <row r="14567" s="217" customFormat="1" x14ac:dyDescent="0.2"/>
    <row r="14568" s="217" customFormat="1" x14ac:dyDescent="0.2"/>
    <row r="14569" s="217" customFormat="1" x14ac:dyDescent="0.2"/>
    <row r="14570" s="217" customFormat="1" x14ac:dyDescent="0.2"/>
    <row r="14571" s="217" customFormat="1" x14ac:dyDescent="0.2"/>
    <row r="14572" s="217" customFormat="1" x14ac:dyDescent="0.2"/>
    <row r="14573" s="217" customFormat="1" x14ac:dyDescent="0.2"/>
    <row r="14574" s="217" customFormat="1" x14ac:dyDescent="0.2"/>
    <row r="14575" s="217" customFormat="1" x14ac:dyDescent="0.2"/>
    <row r="14576" s="217" customFormat="1" x14ac:dyDescent="0.2"/>
    <row r="14577" s="217" customFormat="1" x14ac:dyDescent="0.2"/>
    <row r="14578" s="217" customFormat="1" x14ac:dyDescent="0.2"/>
    <row r="14579" s="217" customFormat="1" x14ac:dyDescent="0.2"/>
    <row r="14580" s="217" customFormat="1" x14ac:dyDescent="0.2"/>
    <row r="14581" s="217" customFormat="1" x14ac:dyDescent="0.2"/>
    <row r="14582" s="217" customFormat="1" x14ac:dyDescent="0.2"/>
    <row r="14583" s="217" customFormat="1" x14ac:dyDescent="0.2"/>
    <row r="14584" s="217" customFormat="1" x14ac:dyDescent="0.2"/>
    <row r="14585" s="217" customFormat="1" x14ac:dyDescent="0.2"/>
    <row r="14586" s="217" customFormat="1" x14ac:dyDescent="0.2"/>
    <row r="14587" s="217" customFormat="1" x14ac:dyDescent="0.2"/>
    <row r="14588" s="217" customFormat="1" x14ac:dyDescent="0.2"/>
    <row r="14589" s="217" customFormat="1" x14ac:dyDescent="0.2"/>
    <row r="14590" s="217" customFormat="1" x14ac:dyDescent="0.2"/>
    <row r="14591" s="217" customFormat="1" x14ac:dyDescent="0.2"/>
    <row r="14592" s="217" customFormat="1" x14ac:dyDescent="0.2"/>
    <row r="14593" s="217" customFormat="1" x14ac:dyDescent="0.2"/>
    <row r="14594" s="217" customFormat="1" x14ac:dyDescent="0.2"/>
    <row r="14595" s="217" customFormat="1" x14ac:dyDescent="0.2"/>
    <row r="14596" s="217" customFormat="1" x14ac:dyDescent="0.2"/>
    <row r="14597" s="217" customFormat="1" x14ac:dyDescent="0.2"/>
    <row r="14598" s="217" customFormat="1" x14ac:dyDescent="0.2"/>
    <row r="14599" s="217" customFormat="1" x14ac:dyDescent="0.2"/>
    <row r="14600" s="217" customFormat="1" x14ac:dyDescent="0.2"/>
    <row r="14601" s="217" customFormat="1" x14ac:dyDescent="0.2"/>
    <row r="14602" s="217" customFormat="1" x14ac:dyDescent="0.2"/>
    <row r="14603" s="217" customFormat="1" x14ac:dyDescent="0.2"/>
    <row r="14604" s="217" customFormat="1" x14ac:dyDescent="0.2"/>
    <row r="14605" s="217" customFormat="1" x14ac:dyDescent="0.2"/>
    <row r="14606" s="217" customFormat="1" x14ac:dyDescent="0.2"/>
    <row r="14607" s="217" customFormat="1" x14ac:dyDescent="0.2"/>
    <row r="14608" s="217" customFormat="1" x14ac:dyDescent="0.2"/>
    <row r="14609" s="217" customFormat="1" x14ac:dyDescent="0.2"/>
    <row r="14610" s="217" customFormat="1" x14ac:dyDescent="0.2"/>
    <row r="14611" s="217" customFormat="1" x14ac:dyDescent="0.2"/>
    <row r="14612" s="217" customFormat="1" x14ac:dyDescent="0.2"/>
    <row r="14613" s="217" customFormat="1" x14ac:dyDescent="0.2"/>
    <row r="14614" s="217" customFormat="1" x14ac:dyDescent="0.2"/>
    <row r="14615" s="217" customFormat="1" x14ac:dyDescent="0.2"/>
    <row r="14616" s="217" customFormat="1" x14ac:dyDescent="0.2"/>
    <row r="14617" s="217" customFormat="1" x14ac:dyDescent="0.2"/>
    <row r="14618" s="217" customFormat="1" x14ac:dyDescent="0.2"/>
    <row r="14619" s="217" customFormat="1" x14ac:dyDescent="0.2"/>
    <row r="14620" s="217" customFormat="1" x14ac:dyDescent="0.2"/>
    <row r="14621" s="217" customFormat="1" x14ac:dyDescent="0.2"/>
    <row r="14622" s="217" customFormat="1" x14ac:dyDescent="0.2"/>
    <row r="14623" s="217" customFormat="1" x14ac:dyDescent="0.2"/>
    <row r="14624" s="217" customFormat="1" x14ac:dyDescent="0.2"/>
    <row r="14625" s="217" customFormat="1" x14ac:dyDescent="0.2"/>
    <row r="14626" s="217" customFormat="1" x14ac:dyDescent="0.2"/>
    <row r="14627" s="217" customFormat="1" x14ac:dyDescent="0.2"/>
    <row r="14628" s="217" customFormat="1" x14ac:dyDescent="0.2"/>
    <row r="14629" s="217" customFormat="1" x14ac:dyDescent="0.2"/>
    <row r="14630" s="217" customFormat="1" x14ac:dyDescent="0.2"/>
    <row r="14631" s="217" customFormat="1" x14ac:dyDescent="0.2"/>
    <row r="14632" s="217" customFormat="1" x14ac:dyDescent="0.2"/>
    <row r="14633" s="217" customFormat="1" x14ac:dyDescent="0.2"/>
    <row r="14634" s="217" customFormat="1" x14ac:dyDescent="0.2"/>
    <row r="14635" s="217" customFormat="1" x14ac:dyDescent="0.2"/>
    <row r="14636" s="217" customFormat="1" x14ac:dyDescent="0.2"/>
    <row r="14637" s="217" customFormat="1" x14ac:dyDescent="0.2"/>
    <row r="14638" s="217" customFormat="1" x14ac:dyDescent="0.2"/>
    <row r="14639" s="217" customFormat="1" x14ac:dyDescent="0.2"/>
    <row r="14640" s="217" customFormat="1" x14ac:dyDescent="0.2"/>
    <row r="14641" s="217" customFormat="1" x14ac:dyDescent="0.2"/>
    <row r="14642" s="217" customFormat="1" x14ac:dyDescent="0.2"/>
    <row r="14643" s="217" customFormat="1" x14ac:dyDescent="0.2"/>
    <row r="14644" s="217" customFormat="1" x14ac:dyDescent="0.2"/>
    <row r="14645" s="217" customFormat="1" x14ac:dyDescent="0.2"/>
    <row r="14646" s="217" customFormat="1" x14ac:dyDescent="0.2"/>
    <row r="14647" s="217" customFormat="1" x14ac:dyDescent="0.2"/>
    <row r="14648" s="217" customFormat="1" x14ac:dyDescent="0.2"/>
    <row r="14649" s="217" customFormat="1" x14ac:dyDescent="0.2"/>
    <row r="14650" s="217" customFormat="1" x14ac:dyDescent="0.2"/>
    <row r="14651" s="217" customFormat="1" x14ac:dyDescent="0.2"/>
    <row r="14652" s="217" customFormat="1" x14ac:dyDescent="0.2"/>
    <row r="14653" s="217" customFormat="1" x14ac:dyDescent="0.2"/>
    <row r="14654" s="217" customFormat="1" x14ac:dyDescent="0.2"/>
    <row r="14655" s="217" customFormat="1" x14ac:dyDescent="0.2"/>
    <row r="14656" s="217" customFormat="1" x14ac:dyDescent="0.2"/>
    <row r="14657" s="217" customFormat="1" x14ac:dyDescent="0.2"/>
    <row r="14658" s="217" customFormat="1" x14ac:dyDescent="0.2"/>
    <row r="14659" s="217" customFormat="1" x14ac:dyDescent="0.2"/>
    <row r="14660" s="217" customFormat="1" x14ac:dyDescent="0.2"/>
    <row r="14661" s="217" customFormat="1" x14ac:dyDescent="0.2"/>
    <row r="14662" s="217" customFormat="1" x14ac:dyDescent="0.2"/>
    <row r="14663" s="217" customFormat="1" x14ac:dyDescent="0.2"/>
    <row r="14664" s="217" customFormat="1" x14ac:dyDescent="0.2"/>
    <row r="14665" s="217" customFormat="1" x14ac:dyDescent="0.2"/>
    <row r="14666" s="217" customFormat="1" x14ac:dyDescent="0.2"/>
    <row r="14667" s="217" customFormat="1" x14ac:dyDescent="0.2"/>
    <row r="14668" s="217" customFormat="1" x14ac:dyDescent="0.2"/>
    <row r="14669" s="217" customFormat="1" x14ac:dyDescent="0.2"/>
    <row r="14670" s="217" customFormat="1" x14ac:dyDescent="0.2"/>
    <row r="14671" s="217" customFormat="1" x14ac:dyDescent="0.2"/>
    <row r="14672" s="217" customFormat="1" x14ac:dyDescent="0.2"/>
    <row r="14673" s="217" customFormat="1" x14ac:dyDescent="0.2"/>
    <row r="14674" s="217" customFormat="1" x14ac:dyDescent="0.2"/>
    <row r="14675" s="217" customFormat="1" x14ac:dyDescent="0.2"/>
    <row r="14676" s="217" customFormat="1" x14ac:dyDescent="0.2"/>
    <row r="14677" s="217" customFormat="1" x14ac:dyDescent="0.2"/>
    <row r="14678" s="217" customFormat="1" x14ac:dyDescent="0.2"/>
    <row r="14679" s="217" customFormat="1" x14ac:dyDescent="0.2"/>
    <row r="14680" s="217" customFormat="1" x14ac:dyDescent="0.2"/>
    <row r="14681" s="217" customFormat="1" x14ac:dyDescent="0.2"/>
    <row r="14682" s="217" customFormat="1" x14ac:dyDescent="0.2"/>
    <row r="14683" s="217" customFormat="1" x14ac:dyDescent="0.2"/>
    <row r="14684" s="217" customFormat="1" x14ac:dyDescent="0.2"/>
    <row r="14685" s="217" customFormat="1" x14ac:dyDescent="0.2"/>
    <row r="14686" s="217" customFormat="1" x14ac:dyDescent="0.2"/>
    <row r="14687" s="217" customFormat="1" x14ac:dyDescent="0.2"/>
    <row r="14688" s="217" customFormat="1" x14ac:dyDescent="0.2"/>
    <row r="14689" s="217" customFormat="1" x14ac:dyDescent="0.2"/>
    <row r="14690" s="217" customFormat="1" x14ac:dyDescent="0.2"/>
    <row r="14691" s="217" customFormat="1" x14ac:dyDescent="0.2"/>
    <row r="14692" s="217" customFormat="1" x14ac:dyDescent="0.2"/>
    <row r="14693" s="217" customFormat="1" x14ac:dyDescent="0.2"/>
    <row r="14694" s="217" customFormat="1" x14ac:dyDescent="0.2"/>
    <row r="14695" s="217" customFormat="1" x14ac:dyDescent="0.2"/>
    <row r="14696" s="217" customFormat="1" x14ac:dyDescent="0.2"/>
    <row r="14697" s="217" customFormat="1" x14ac:dyDescent="0.2"/>
    <row r="14698" s="217" customFormat="1" x14ac:dyDescent="0.2"/>
    <row r="14699" s="217" customFormat="1" x14ac:dyDescent="0.2"/>
    <row r="14700" s="217" customFormat="1" x14ac:dyDescent="0.2"/>
    <row r="14701" s="217" customFormat="1" x14ac:dyDescent="0.2"/>
    <row r="14702" s="217" customFormat="1" x14ac:dyDescent="0.2"/>
    <row r="14703" s="217" customFormat="1" x14ac:dyDescent="0.2"/>
    <row r="14704" s="217" customFormat="1" x14ac:dyDescent="0.2"/>
    <row r="14705" s="217" customFormat="1" x14ac:dyDescent="0.2"/>
    <row r="14706" s="217" customFormat="1" x14ac:dyDescent="0.2"/>
    <row r="14707" s="217" customFormat="1" x14ac:dyDescent="0.2"/>
    <row r="14708" s="217" customFormat="1" x14ac:dyDescent="0.2"/>
    <row r="14709" s="217" customFormat="1" x14ac:dyDescent="0.2"/>
    <row r="14710" s="217" customFormat="1" x14ac:dyDescent="0.2"/>
    <row r="14711" s="217" customFormat="1" x14ac:dyDescent="0.2"/>
    <row r="14712" s="217" customFormat="1" x14ac:dyDescent="0.2"/>
    <row r="14713" s="217" customFormat="1" x14ac:dyDescent="0.2"/>
    <row r="14714" s="217" customFormat="1" x14ac:dyDescent="0.2"/>
    <row r="14715" s="217" customFormat="1" x14ac:dyDescent="0.2"/>
    <row r="14716" s="217" customFormat="1" x14ac:dyDescent="0.2"/>
    <row r="14717" s="217" customFormat="1" x14ac:dyDescent="0.2"/>
    <row r="14718" s="217" customFormat="1" x14ac:dyDescent="0.2"/>
    <row r="14719" s="217" customFormat="1" x14ac:dyDescent="0.2"/>
    <row r="14720" s="217" customFormat="1" x14ac:dyDescent="0.2"/>
    <row r="14721" s="217" customFormat="1" x14ac:dyDescent="0.2"/>
    <row r="14722" s="217" customFormat="1" x14ac:dyDescent="0.2"/>
    <row r="14723" s="217" customFormat="1" x14ac:dyDescent="0.2"/>
    <row r="14724" s="217" customFormat="1" x14ac:dyDescent="0.2"/>
    <row r="14725" s="217" customFormat="1" x14ac:dyDescent="0.2"/>
    <row r="14726" s="217" customFormat="1" x14ac:dyDescent="0.2"/>
    <row r="14727" s="217" customFormat="1" x14ac:dyDescent="0.2"/>
    <row r="14728" s="217" customFormat="1" x14ac:dyDescent="0.2"/>
    <row r="14729" s="217" customFormat="1" x14ac:dyDescent="0.2"/>
    <row r="14730" s="217" customFormat="1" x14ac:dyDescent="0.2"/>
    <row r="14731" s="217" customFormat="1" x14ac:dyDescent="0.2"/>
    <row r="14732" s="217" customFormat="1" x14ac:dyDescent="0.2"/>
    <row r="14733" s="217" customFormat="1" x14ac:dyDescent="0.2"/>
    <row r="14734" s="217" customFormat="1" x14ac:dyDescent="0.2"/>
    <row r="14735" s="217" customFormat="1" x14ac:dyDescent="0.2"/>
    <row r="14736" s="217" customFormat="1" x14ac:dyDescent="0.2"/>
    <row r="14737" s="217" customFormat="1" x14ac:dyDescent="0.2"/>
    <row r="14738" s="217" customFormat="1" x14ac:dyDescent="0.2"/>
    <row r="14739" s="217" customFormat="1" x14ac:dyDescent="0.2"/>
    <row r="14740" s="217" customFormat="1" x14ac:dyDescent="0.2"/>
    <row r="14741" s="217" customFormat="1" x14ac:dyDescent="0.2"/>
    <row r="14742" s="217" customFormat="1" x14ac:dyDescent="0.2"/>
    <row r="14743" s="217" customFormat="1" x14ac:dyDescent="0.2"/>
    <row r="14744" s="217" customFormat="1" x14ac:dyDescent="0.2"/>
    <row r="14745" s="217" customFormat="1" x14ac:dyDescent="0.2"/>
    <row r="14746" s="217" customFormat="1" x14ac:dyDescent="0.2"/>
    <row r="14747" s="217" customFormat="1" x14ac:dyDescent="0.2"/>
    <row r="14748" s="217" customFormat="1" x14ac:dyDescent="0.2"/>
    <row r="14749" s="217" customFormat="1" x14ac:dyDescent="0.2"/>
    <row r="14750" s="217" customFormat="1" x14ac:dyDescent="0.2"/>
    <row r="14751" s="217" customFormat="1" x14ac:dyDescent="0.2"/>
    <row r="14752" s="217" customFormat="1" x14ac:dyDescent="0.2"/>
    <row r="14753" s="217" customFormat="1" x14ac:dyDescent="0.2"/>
    <row r="14754" s="217" customFormat="1" x14ac:dyDescent="0.2"/>
    <row r="14755" s="217" customFormat="1" x14ac:dyDescent="0.2"/>
    <row r="14756" s="217" customFormat="1" x14ac:dyDescent="0.2"/>
    <row r="14757" s="217" customFormat="1" x14ac:dyDescent="0.2"/>
    <row r="14758" s="217" customFormat="1" x14ac:dyDescent="0.2"/>
    <row r="14759" s="217" customFormat="1" x14ac:dyDescent="0.2"/>
    <row r="14760" s="217" customFormat="1" x14ac:dyDescent="0.2"/>
    <row r="14761" s="217" customFormat="1" x14ac:dyDescent="0.2"/>
    <row r="14762" s="217" customFormat="1" x14ac:dyDescent="0.2"/>
    <row r="14763" s="217" customFormat="1" x14ac:dyDescent="0.2"/>
    <row r="14764" s="217" customFormat="1" x14ac:dyDescent="0.2"/>
    <row r="14765" s="217" customFormat="1" x14ac:dyDescent="0.2"/>
    <row r="14766" s="217" customFormat="1" x14ac:dyDescent="0.2"/>
    <row r="14767" s="217" customFormat="1" x14ac:dyDescent="0.2"/>
    <row r="14768" s="217" customFormat="1" x14ac:dyDescent="0.2"/>
    <row r="14769" s="217" customFormat="1" x14ac:dyDescent="0.2"/>
    <row r="14770" s="217" customFormat="1" x14ac:dyDescent="0.2"/>
    <row r="14771" s="217" customFormat="1" x14ac:dyDescent="0.2"/>
    <row r="14772" s="217" customFormat="1" x14ac:dyDescent="0.2"/>
    <row r="14773" s="217" customFormat="1" x14ac:dyDescent="0.2"/>
    <row r="14774" s="217" customFormat="1" x14ac:dyDescent="0.2"/>
    <row r="14775" s="217" customFormat="1" x14ac:dyDescent="0.2"/>
    <row r="14776" s="217" customFormat="1" x14ac:dyDescent="0.2"/>
    <row r="14777" s="217" customFormat="1" x14ac:dyDescent="0.2"/>
    <row r="14778" s="217" customFormat="1" x14ac:dyDescent="0.2"/>
    <row r="14779" s="217" customFormat="1" x14ac:dyDescent="0.2"/>
    <row r="14780" s="217" customFormat="1" x14ac:dyDescent="0.2"/>
    <row r="14781" s="217" customFormat="1" x14ac:dyDescent="0.2"/>
    <row r="14782" s="217" customFormat="1" x14ac:dyDescent="0.2"/>
    <row r="14783" s="217" customFormat="1" x14ac:dyDescent="0.2"/>
    <row r="14784" s="217" customFormat="1" x14ac:dyDescent="0.2"/>
    <row r="14785" s="217" customFormat="1" x14ac:dyDescent="0.2"/>
    <row r="14786" s="217" customFormat="1" x14ac:dyDescent="0.2"/>
    <row r="14787" s="217" customFormat="1" x14ac:dyDescent="0.2"/>
    <row r="14788" s="217" customFormat="1" x14ac:dyDescent="0.2"/>
    <row r="14789" s="217" customFormat="1" x14ac:dyDescent="0.2"/>
    <row r="14790" s="217" customFormat="1" x14ac:dyDescent="0.2"/>
    <row r="14791" s="217" customFormat="1" x14ac:dyDescent="0.2"/>
    <row r="14792" s="217" customFormat="1" x14ac:dyDescent="0.2"/>
    <row r="14793" s="217" customFormat="1" x14ac:dyDescent="0.2"/>
    <row r="14794" s="217" customFormat="1" x14ac:dyDescent="0.2"/>
    <row r="14795" s="217" customFormat="1" x14ac:dyDescent="0.2"/>
    <row r="14796" s="217" customFormat="1" x14ac:dyDescent="0.2"/>
    <row r="14797" s="217" customFormat="1" x14ac:dyDescent="0.2"/>
    <row r="14798" s="217" customFormat="1" x14ac:dyDescent="0.2"/>
    <row r="14799" s="217" customFormat="1" x14ac:dyDescent="0.2"/>
    <row r="14800" s="217" customFormat="1" x14ac:dyDescent="0.2"/>
    <row r="14801" s="217" customFormat="1" x14ac:dyDescent="0.2"/>
    <row r="14802" s="217" customFormat="1" x14ac:dyDescent="0.2"/>
    <row r="14803" s="217" customFormat="1" x14ac:dyDescent="0.2"/>
    <row r="14804" s="217" customFormat="1" x14ac:dyDescent="0.2"/>
    <row r="14805" s="217" customFormat="1" x14ac:dyDescent="0.2"/>
    <row r="14806" s="217" customFormat="1" x14ac:dyDescent="0.2"/>
    <row r="14807" s="217" customFormat="1" x14ac:dyDescent="0.2"/>
    <row r="14808" s="217" customFormat="1" x14ac:dyDescent="0.2"/>
    <row r="14809" s="217" customFormat="1" x14ac:dyDescent="0.2"/>
    <row r="14810" s="217" customFormat="1" x14ac:dyDescent="0.2"/>
    <row r="14811" s="217" customFormat="1" x14ac:dyDescent="0.2"/>
    <row r="14812" s="217" customFormat="1" x14ac:dyDescent="0.2"/>
    <row r="14813" s="217" customFormat="1" x14ac:dyDescent="0.2"/>
    <row r="14814" s="217" customFormat="1" x14ac:dyDescent="0.2"/>
    <row r="14815" s="217" customFormat="1" x14ac:dyDescent="0.2"/>
    <row r="14816" s="217" customFormat="1" x14ac:dyDescent="0.2"/>
    <row r="14817" s="217" customFormat="1" x14ac:dyDescent="0.2"/>
    <row r="14818" s="217" customFormat="1" x14ac:dyDescent="0.2"/>
    <row r="14819" s="217" customFormat="1" x14ac:dyDescent="0.2"/>
    <row r="14820" s="217" customFormat="1" x14ac:dyDescent="0.2"/>
    <row r="14821" s="217" customFormat="1" x14ac:dyDescent="0.2"/>
    <row r="14822" s="217" customFormat="1" x14ac:dyDescent="0.2"/>
    <row r="14823" s="217" customFormat="1" x14ac:dyDescent="0.2"/>
    <row r="14824" s="217" customFormat="1" x14ac:dyDescent="0.2"/>
    <row r="14825" s="217" customFormat="1" x14ac:dyDescent="0.2"/>
    <row r="14826" s="217" customFormat="1" x14ac:dyDescent="0.2"/>
    <row r="14827" s="217" customFormat="1" x14ac:dyDescent="0.2"/>
    <row r="14828" s="217" customFormat="1" x14ac:dyDescent="0.2"/>
    <row r="14829" s="217" customFormat="1" x14ac:dyDescent="0.2"/>
    <row r="14830" s="217" customFormat="1" x14ac:dyDescent="0.2"/>
    <row r="14831" s="217" customFormat="1" x14ac:dyDescent="0.2"/>
    <row r="14832" s="217" customFormat="1" x14ac:dyDescent="0.2"/>
    <row r="14833" s="217" customFormat="1" x14ac:dyDescent="0.2"/>
    <row r="14834" s="217" customFormat="1" x14ac:dyDescent="0.2"/>
    <row r="14835" s="217" customFormat="1" x14ac:dyDescent="0.2"/>
    <row r="14836" s="217" customFormat="1" x14ac:dyDescent="0.2"/>
    <row r="14837" s="217" customFormat="1" x14ac:dyDescent="0.2"/>
    <row r="14838" s="217" customFormat="1" x14ac:dyDescent="0.2"/>
    <row r="14839" s="217" customFormat="1" x14ac:dyDescent="0.2"/>
    <row r="14840" s="217" customFormat="1" x14ac:dyDescent="0.2"/>
    <row r="14841" s="217" customFormat="1" x14ac:dyDescent="0.2"/>
    <row r="14842" s="217" customFormat="1" x14ac:dyDescent="0.2"/>
    <row r="14843" s="217" customFormat="1" x14ac:dyDescent="0.2"/>
    <row r="14844" s="217" customFormat="1" x14ac:dyDescent="0.2"/>
    <row r="14845" s="217" customFormat="1" x14ac:dyDescent="0.2"/>
    <row r="14846" s="217" customFormat="1" x14ac:dyDescent="0.2"/>
    <row r="14847" s="217" customFormat="1" x14ac:dyDescent="0.2"/>
    <row r="14848" s="217" customFormat="1" x14ac:dyDescent="0.2"/>
    <row r="14849" s="217" customFormat="1" x14ac:dyDescent="0.2"/>
    <row r="14850" s="217" customFormat="1" x14ac:dyDescent="0.2"/>
    <row r="14851" s="217" customFormat="1" x14ac:dyDescent="0.2"/>
    <row r="14852" s="217" customFormat="1" x14ac:dyDescent="0.2"/>
    <row r="14853" s="217" customFormat="1" x14ac:dyDescent="0.2"/>
    <row r="14854" s="217" customFormat="1" x14ac:dyDescent="0.2"/>
    <row r="14855" s="217" customFormat="1" x14ac:dyDescent="0.2"/>
    <row r="14856" s="217" customFormat="1" x14ac:dyDescent="0.2"/>
    <row r="14857" s="217" customFormat="1" x14ac:dyDescent="0.2"/>
    <row r="14858" s="217" customFormat="1" x14ac:dyDescent="0.2"/>
    <row r="14859" s="217" customFormat="1" x14ac:dyDescent="0.2"/>
    <row r="14860" s="217" customFormat="1" x14ac:dyDescent="0.2"/>
    <row r="14861" s="217" customFormat="1" x14ac:dyDescent="0.2"/>
    <row r="14862" s="217" customFormat="1" x14ac:dyDescent="0.2"/>
    <row r="14863" s="217" customFormat="1" x14ac:dyDescent="0.2"/>
    <row r="14864" s="217" customFormat="1" x14ac:dyDescent="0.2"/>
    <row r="14865" s="217" customFormat="1" x14ac:dyDescent="0.2"/>
    <row r="14866" s="217" customFormat="1" x14ac:dyDescent="0.2"/>
    <row r="14867" s="217" customFormat="1" x14ac:dyDescent="0.2"/>
    <row r="14868" s="217" customFormat="1" x14ac:dyDescent="0.2"/>
    <row r="14869" s="217" customFormat="1" x14ac:dyDescent="0.2"/>
    <row r="14870" s="217" customFormat="1" x14ac:dyDescent="0.2"/>
    <row r="14871" s="217" customFormat="1" x14ac:dyDescent="0.2"/>
    <row r="14872" s="217" customFormat="1" x14ac:dyDescent="0.2"/>
    <row r="14873" s="217" customFormat="1" x14ac:dyDescent="0.2"/>
    <row r="14874" s="217" customFormat="1" x14ac:dyDescent="0.2"/>
    <row r="14875" s="217" customFormat="1" x14ac:dyDescent="0.2"/>
    <row r="14876" s="217" customFormat="1" x14ac:dyDescent="0.2"/>
    <row r="14877" s="217" customFormat="1" x14ac:dyDescent="0.2"/>
    <row r="14878" s="217" customFormat="1" x14ac:dyDescent="0.2"/>
    <row r="14879" s="217" customFormat="1" x14ac:dyDescent="0.2"/>
    <row r="14880" s="217" customFormat="1" x14ac:dyDescent="0.2"/>
    <row r="14881" s="217" customFormat="1" x14ac:dyDescent="0.2"/>
    <row r="14882" s="217" customFormat="1" x14ac:dyDescent="0.2"/>
    <row r="14883" s="217" customFormat="1" x14ac:dyDescent="0.2"/>
    <row r="14884" s="217" customFormat="1" x14ac:dyDescent="0.2"/>
    <row r="14885" s="217" customFormat="1" x14ac:dyDescent="0.2"/>
    <row r="14886" s="217" customFormat="1" x14ac:dyDescent="0.2"/>
    <row r="14887" s="217" customFormat="1" x14ac:dyDescent="0.2"/>
    <row r="14888" s="217" customFormat="1" x14ac:dyDescent="0.2"/>
    <row r="14889" s="217" customFormat="1" x14ac:dyDescent="0.2"/>
    <row r="14890" s="217" customFormat="1" x14ac:dyDescent="0.2"/>
    <row r="14891" s="217" customFormat="1" x14ac:dyDescent="0.2"/>
    <row r="14892" s="217" customFormat="1" x14ac:dyDescent="0.2"/>
    <row r="14893" s="217" customFormat="1" x14ac:dyDescent="0.2"/>
    <row r="14894" s="217" customFormat="1" x14ac:dyDescent="0.2"/>
    <row r="14895" s="217" customFormat="1" x14ac:dyDescent="0.2"/>
    <row r="14896" s="217" customFormat="1" x14ac:dyDescent="0.2"/>
    <row r="14897" s="217" customFormat="1" x14ac:dyDescent="0.2"/>
    <row r="14898" s="217" customFormat="1" x14ac:dyDescent="0.2"/>
    <row r="14899" s="217" customFormat="1" x14ac:dyDescent="0.2"/>
    <row r="14900" s="217" customFormat="1" x14ac:dyDescent="0.2"/>
    <row r="14901" s="217" customFormat="1" x14ac:dyDescent="0.2"/>
    <row r="14902" s="217" customFormat="1" x14ac:dyDescent="0.2"/>
    <row r="14903" s="217" customFormat="1" x14ac:dyDescent="0.2"/>
    <row r="14904" s="217" customFormat="1" x14ac:dyDescent="0.2"/>
    <row r="14905" s="217" customFormat="1" x14ac:dyDescent="0.2"/>
    <row r="14906" s="217" customFormat="1" x14ac:dyDescent="0.2"/>
    <row r="14907" s="217" customFormat="1" x14ac:dyDescent="0.2"/>
    <row r="14908" s="217" customFormat="1" x14ac:dyDescent="0.2"/>
    <row r="14909" s="217" customFormat="1" x14ac:dyDescent="0.2"/>
    <row r="14910" s="217" customFormat="1" x14ac:dyDescent="0.2"/>
    <row r="14911" s="217" customFormat="1" x14ac:dyDescent="0.2"/>
    <row r="14912" s="217" customFormat="1" x14ac:dyDescent="0.2"/>
    <row r="14913" s="217" customFormat="1" x14ac:dyDescent="0.2"/>
    <row r="14914" s="217" customFormat="1" x14ac:dyDescent="0.2"/>
    <row r="14915" s="217" customFormat="1" x14ac:dyDescent="0.2"/>
    <row r="14916" s="217" customFormat="1" x14ac:dyDescent="0.2"/>
    <row r="14917" s="217" customFormat="1" x14ac:dyDescent="0.2"/>
    <row r="14918" s="217" customFormat="1" x14ac:dyDescent="0.2"/>
    <row r="14919" s="217" customFormat="1" x14ac:dyDescent="0.2"/>
    <row r="14920" s="217" customFormat="1" x14ac:dyDescent="0.2"/>
    <row r="14921" s="217" customFormat="1" x14ac:dyDescent="0.2"/>
    <row r="14922" s="217" customFormat="1" x14ac:dyDescent="0.2"/>
    <row r="14923" s="217" customFormat="1" x14ac:dyDescent="0.2"/>
    <row r="14924" s="217" customFormat="1" x14ac:dyDescent="0.2"/>
    <row r="14925" s="217" customFormat="1" x14ac:dyDescent="0.2"/>
    <row r="14926" s="217" customFormat="1" x14ac:dyDescent="0.2"/>
    <row r="14927" s="217" customFormat="1" x14ac:dyDescent="0.2"/>
    <row r="14928" s="217" customFormat="1" x14ac:dyDescent="0.2"/>
    <row r="14929" s="217" customFormat="1" x14ac:dyDescent="0.2"/>
    <row r="14930" s="217" customFormat="1" x14ac:dyDescent="0.2"/>
    <row r="14931" s="217" customFormat="1" x14ac:dyDescent="0.2"/>
    <row r="14932" s="217" customFormat="1" x14ac:dyDescent="0.2"/>
    <row r="14933" s="217" customFormat="1" x14ac:dyDescent="0.2"/>
    <row r="14934" s="217" customFormat="1" x14ac:dyDescent="0.2"/>
    <row r="14935" s="217" customFormat="1" x14ac:dyDescent="0.2"/>
    <row r="14936" s="217" customFormat="1" x14ac:dyDescent="0.2"/>
    <row r="14937" s="217" customFormat="1" x14ac:dyDescent="0.2"/>
    <row r="14938" s="217" customFormat="1" x14ac:dyDescent="0.2"/>
    <row r="14939" s="217" customFormat="1" x14ac:dyDescent="0.2"/>
    <row r="14940" s="217" customFormat="1" x14ac:dyDescent="0.2"/>
    <row r="14941" s="217" customFormat="1" x14ac:dyDescent="0.2"/>
    <row r="14942" s="217" customFormat="1" x14ac:dyDescent="0.2"/>
    <row r="14943" s="217" customFormat="1" x14ac:dyDescent="0.2"/>
    <row r="14944" s="217" customFormat="1" x14ac:dyDescent="0.2"/>
    <row r="14945" s="217" customFormat="1" x14ac:dyDescent="0.2"/>
    <row r="14946" s="217" customFormat="1" x14ac:dyDescent="0.2"/>
    <row r="14947" s="217" customFormat="1" x14ac:dyDescent="0.2"/>
    <row r="14948" s="217" customFormat="1" x14ac:dyDescent="0.2"/>
    <row r="14949" s="217" customFormat="1" x14ac:dyDescent="0.2"/>
    <row r="14950" s="217" customFormat="1" x14ac:dyDescent="0.2"/>
    <row r="14951" s="217" customFormat="1" x14ac:dyDescent="0.2"/>
    <row r="14952" s="217" customFormat="1" x14ac:dyDescent="0.2"/>
    <row r="14953" s="217" customFormat="1" x14ac:dyDescent="0.2"/>
    <row r="14954" s="217" customFormat="1" x14ac:dyDescent="0.2"/>
    <row r="14955" s="217" customFormat="1" x14ac:dyDescent="0.2"/>
    <row r="14956" s="217" customFormat="1" x14ac:dyDescent="0.2"/>
    <row r="14957" s="217" customFormat="1" x14ac:dyDescent="0.2"/>
    <row r="14958" s="217" customFormat="1" x14ac:dyDescent="0.2"/>
    <row r="14959" s="217" customFormat="1" x14ac:dyDescent="0.2"/>
    <row r="14960" s="217" customFormat="1" x14ac:dyDescent="0.2"/>
    <row r="14961" s="217" customFormat="1" x14ac:dyDescent="0.2"/>
    <row r="14962" s="217" customFormat="1" x14ac:dyDescent="0.2"/>
    <row r="14963" s="217" customFormat="1" x14ac:dyDescent="0.2"/>
    <row r="14964" s="217" customFormat="1" x14ac:dyDescent="0.2"/>
    <row r="14965" s="217" customFormat="1" x14ac:dyDescent="0.2"/>
    <row r="14966" s="217" customFormat="1" x14ac:dyDescent="0.2"/>
    <row r="14967" s="217" customFormat="1" x14ac:dyDescent="0.2"/>
    <row r="14968" s="217" customFormat="1" x14ac:dyDescent="0.2"/>
    <row r="14969" s="217" customFormat="1" x14ac:dyDescent="0.2"/>
    <row r="14970" s="217" customFormat="1" x14ac:dyDescent="0.2"/>
    <row r="14971" s="217" customFormat="1" x14ac:dyDescent="0.2"/>
    <row r="14972" s="217" customFormat="1" x14ac:dyDescent="0.2"/>
    <row r="14973" s="217" customFormat="1" x14ac:dyDescent="0.2"/>
    <row r="14974" s="217" customFormat="1" x14ac:dyDescent="0.2"/>
    <row r="14975" s="217" customFormat="1" x14ac:dyDescent="0.2"/>
    <row r="14976" s="217" customFormat="1" x14ac:dyDescent="0.2"/>
    <row r="14977" s="217" customFormat="1" x14ac:dyDescent="0.2"/>
    <row r="14978" s="217" customFormat="1" x14ac:dyDescent="0.2"/>
    <row r="14979" s="217" customFormat="1" x14ac:dyDescent="0.2"/>
    <row r="14980" s="217" customFormat="1" x14ac:dyDescent="0.2"/>
    <row r="14981" s="217" customFormat="1" x14ac:dyDescent="0.2"/>
    <row r="14982" s="217" customFormat="1" x14ac:dyDescent="0.2"/>
    <row r="14983" s="217" customFormat="1" x14ac:dyDescent="0.2"/>
    <row r="14984" s="217" customFormat="1" x14ac:dyDescent="0.2"/>
    <row r="14985" s="217" customFormat="1" x14ac:dyDescent="0.2"/>
    <row r="14986" s="217" customFormat="1" x14ac:dyDescent="0.2"/>
    <row r="14987" s="217" customFormat="1" x14ac:dyDescent="0.2"/>
    <row r="14988" s="217" customFormat="1" x14ac:dyDescent="0.2"/>
    <row r="14989" s="217" customFormat="1" x14ac:dyDescent="0.2"/>
    <row r="14990" s="217" customFormat="1" x14ac:dyDescent="0.2"/>
    <row r="14991" s="217" customFormat="1" x14ac:dyDescent="0.2"/>
    <row r="14992" s="217" customFormat="1" x14ac:dyDescent="0.2"/>
    <row r="14993" s="217" customFormat="1" x14ac:dyDescent="0.2"/>
    <row r="14994" s="217" customFormat="1" x14ac:dyDescent="0.2"/>
    <row r="14995" s="217" customFormat="1" x14ac:dyDescent="0.2"/>
    <row r="14996" s="217" customFormat="1" x14ac:dyDescent="0.2"/>
    <row r="14997" s="217" customFormat="1" x14ac:dyDescent="0.2"/>
    <row r="14998" s="217" customFormat="1" x14ac:dyDescent="0.2"/>
    <row r="14999" s="217" customFormat="1" x14ac:dyDescent="0.2"/>
    <row r="15000" s="217" customFormat="1" x14ac:dyDescent="0.2"/>
    <row r="15001" s="217" customFormat="1" x14ac:dyDescent="0.2"/>
    <row r="15002" s="217" customFormat="1" x14ac:dyDescent="0.2"/>
    <row r="15003" s="217" customFormat="1" x14ac:dyDescent="0.2"/>
    <row r="15004" s="217" customFormat="1" x14ac:dyDescent="0.2"/>
    <row r="15005" s="217" customFormat="1" x14ac:dyDescent="0.2"/>
    <row r="15006" s="217" customFormat="1" x14ac:dyDescent="0.2"/>
    <row r="15007" s="217" customFormat="1" x14ac:dyDescent="0.2"/>
    <row r="15008" s="217" customFormat="1" x14ac:dyDescent="0.2"/>
    <row r="15009" s="217" customFormat="1" x14ac:dyDescent="0.2"/>
    <row r="15010" s="217" customFormat="1" x14ac:dyDescent="0.2"/>
    <row r="15011" s="217" customFormat="1" x14ac:dyDescent="0.2"/>
    <row r="15012" s="217" customFormat="1" x14ac:dyDescent="0.2"/>
    <row r="15013" s="217" customFormat="1" x14ac:dyDescent="0.2"/>
    <row r="15014" s="217" customFormat="1" x14ac:dyDescent="0.2"/>
    <row r="15015" s="217" customFormat="1" x14ac:dyDescent="0.2"/>
    <row r="15016" s="217" customFormat="1" x14ac:dyDescent="0.2"/>
    <row r="15017" s="217" customFormat="1" x14ac:dyDescent="0.2"/>
    <row r="15018" s="217" customFormat="1" x14ac:dyDescent="0.2"/>
    <row r="15019" s="217" customFormat="1" x14ac:dyDescent="0.2"/>
    <row r="15020" s="217" customFormat="1" x14ac:dyDescent="0.2"/>
    <row r="15021" s="217" customFormat="1" x14ac:dyDescent="0.2"/>
    <row r="15022" s="217" customFormat="1" x14ac:dyDescent="0.2"/>
    <row r="15023" s="217" customFormat="1" x14ac:dyDescent="0.2"/>
    <row r="15024" s="217" customFormat="1" x14ac:dyDescent="0.2"/>
    <row r="15025" s="217" customFormat="1" x14ac:dyDescent="0.2"/>
    <row r="15026" s="217" customFormat="1" x14ac:dyDescent="0.2"/>
    <row r="15027" s="217" customFormat="1" x14ac:dyDescent="0.2"/>
    <row r="15028" s="217" customFormat="1" x14ac:dyDescent="0.2"/>
    <row r="15029" s="217" customFormat="1" x14ac:dyDescent="0.2"/>
    <row r="15030" s="217" customFormat="1" x14ac:dyDescent="0.2"/>
    <row r="15031" s="217" customFormat="1" x14ac:dyDescent="0.2"/>
    <row r="15032" s="217" customFormat="1" x14ac:dyDescent="0.2"/>
    <row r="15033" s="217" customFormat="1" x14ac:dyDescent="0.2"/>
    <row r="15034" s="217" customFormat="1" x14ac:dyDescent="0.2"/>
    <row r="15035" s="217" customFormat="1" x14ac:dyDescent="0.2"/>
    <row r="15036" s="217" customFormat="1" x14ac:dyDescent="0.2"/>
    <row r="15037" s="217" customFormat="1" x14ac:dyDescent="0.2"/>
    <row r="15038" s="217" customFormat="1" x14ac:dyDescent="0.2"/>
    <row r="15039" s="217" customFormat="1" x14ac:dyDescent="0.2"/>
    <row r="15040" s="217" customFormat="1" x14ac:dyDescent="0.2"/>
    <row r="15041" s="217" customFormat="1" x14ac:dyDescent="0.2"/>
    <row r="15042" s="217" customFormat="1" x14ac:dyDescent="0.2"/>
    <row r="15043" s="217" customFormat="1" x14ac:dyDescent="0.2"/>
    <row r="15044" s="217" customFormat="1" x14ac:dyDescent="0.2"/>
    <row r="15045" s="217" customFormat="1" x14ac:dyDescent="0.2"/>
    <row r="15046" s="217" customFormat="1" x14ac:dyDescent="0.2"/>
    <row r="15047" s="217" customFormat="1" x14ac:dyDescent="0.2"/>
    <row r="15048" s="217" customFormat="1" x14ac:dyDescent="0.2"/>
    <row r="15049" s="217" customFormat="1" x14ac:dyDescent="0.2"/>
    <row r="15050" s="217" customFormat="1" x14ac:dyDescent="0.2"/>
    <row r="15051" s="217" customFormat="1" x14ac:dyDescent="0.2"/>
    <row r="15052" s="217" customFormat="1" x14ac:dyDescent="0.2"/>
    <row r="15053" s="217" customFormat="1" x14ac:dyDescent="0.2"/>
    <row r="15054" s="217" customFormat="1" x14ac:dyDescent="0.2"/>
    <row r="15055" s="217" customFormat="1" x14ac:dyDescent="0.2"/>
    <row r="15056" s="217" customFormat="1" x14ac:dyDescent="0.2"/>
    <row r="15057" s="217" customFormat="1" x14ac:dyDescent="0.2"/>
    <row r="15058" s="217" customFormat="1" x14ac:dyDescent="0.2"/>
    <row r="15059" s="217" customFormat="1" x14ac:dyDescent="0.2"/>
    <row r="15060" s="217" customFormat="1" x14ac:dyDescent="0.2"/>
    <row r="15061" s="217" customFormat="1" x14ac:dyDescent="0.2"/>
    <row r="15062" s="217" customFormat="1" x14ac:dyDescent="0.2"/>
    <row r="15063" s="217" customFormat="1" x14ac:dyDescent="0.2"/>
    <row r="15064" s="217" customFormat="1" x14ac:dyDescent="0.2"/>
    <row r="15065" s="217" customFormat="1" x14ac:dyDescent="0.2"/>
    <row r="15066" s="217" customFormat="1" x14ac:dyDescent="0.2"/>
    <row r="15067" s="217" customFormat="1" x14ac:dyDescent="0.2"/>
    <row r="15068" s="217" customFormat="1" x14ac:dyDescent="0.2"/>
    <row r="15069" s="217" customFormat="1" x14ac:dyDescent="0.2"/>
    <row r="15070" s="217" customFormat="1" x14ac:dyDescent="0.2"/>
    <row r="15071" s="217" customFormat="1" x14ac:dyDescent="0.2"/>
    <row r="15072" s="217" customFormat="1" x14ac:dyDescent="0.2"/>
    <row r="15073" s="217" customFormat="1" x14ac:dyDescent="0.2"/>
    <row r="15074" s="217" customFormat="1" x14ac:dyDescent="0.2"/>
    <row r="15075" s="217" customFormat="1" x14ac:dyDescent="0.2"/>
    <row r="15076" s="217" customFormat="1" x14ac:dyDescent="0.2"/>
    <row r="15077" s="217" customFormat="1" x14ac:dyDescent="0.2"/>
    <row r="15078" s="217" customFormat="1" x14ac:dyDescent="0.2"/>
    <row r="15079" s="217" customFormat="1" x14ac:dyDescent="0.2"/>
    <row r="15080" s="217" customFormat="1" x14ac:dyDescent="0.2"/>
    <row r="15081" s="217" customFormat="1" x14ac:dyDescent="0.2"/>
    <row r="15082" s="217" customFormat="1" x14ac:dyDescent="0.2"/>
    <row r="15083" s="217" customFormat="1" x14ac:dyDescent="0.2"/>
    <row r="15084" s="217" customFormat="1" x14ac:dyDescent="0.2"/>
    <row r="15085" s="217" customFormat="1" x14ac:dyDescent="0.2"/>
    <row r="15086" s="217" customFormat="1" x14ac:dyDescent="0.2"/>
    <row r="15087" s="217" customFormat="1" x14ac:dyDescent="0.2"/>
    <row r="15088" s="217" customFormat="1" x14ac:dyDescent="0.2"/>
    <row r="15089" s="217" customFormat="1" x14ac:dyDescent="0.2"/>
    <row r="15090" s="217" customFormat="1" x14ac:dyDescent="0.2"/>
    <row r="15091" s="217" customFormat="1" x14ac:dyDescent="0.2"/>
    <row r="15092" s="217" customFormat="1" x14ac:dyDescent="0.2"/>
    <row r="15093" s="217" customFormat="1" x14ac:dyDescent="0.2"/>
    <row r="15094" s="217" customFormat="1" x14ac:dyDescent="0.2"/>
    <row r="15095" s="217" customFormat="1" x14ac:dyDescent="0.2"/>
    <row r="15096" s="217" customFormat="1" x14ac:dyDescent="0.2"/>
    <row r="15097" s="217" customFormat="1" x14ac:dyDescent="0.2"/>
    <row r="15098" s="217" customFormat="1" x14ac:dyDescent="0.2"/>
    <row r="15099" s="217" customFormat="1" x14ac:dyDescent="0.2"/>
    <row r="15100" s="217" customFormat="1" x14ac:dyDescent="0.2"/>
    <row r="15101" s="217" customFormat="1" x14ac:dyDescent="0.2"/>
    <row r="15102" s="217" customFormat="1" x14ac:dyDescent="0.2"/>
    <row r="15103" s="217" customFormat="1" x14ac:dyDescent="0.2"/>
    <row r="15104" s="217" customFormat="1" x14ac:dyDescent="0.2"/>
    <row r="15105" s="217" customFormat="1" x14ac:dyDescent="0.2"/>
    <row r="15106" s="217" customFormat="1" x14ac:dyDescent="0.2"/>
    <row r="15107" s="217" customFormat="1" x14ac:dyDescent="0.2"/>
    <row r="15108" s="217" customFormat="1" x14ac:dyDescent="0.2"/>
    <row r="15109" s="217" customFormat="1" x14ac:dyDescent="0.2"/>
    <row r="15110" s="217" customFormat="1" x14ac:dyDescent="0.2"/>
    <row r="15111" s="217" customFormat="1" x14ac:dyDescent="0.2"/>
    <row r="15112" s="217" customFormat="1" x14ac:dyDescent="0.2"/>
    <row r="15113" s="217" customFormat="1" x14ac:dyDescent="0.2"/>
    <row r="15114" s="217" customFormat="1" x14ac:dyDescent="0.2"/>
    <row r="15115" s="217" customFormat="1" x14ac:dyDescent="0.2"/>
    <row r="15116" s="217" customFormat="1" x14ac:dyDescent="0.2"/>
    <row r="15117" s="217" customFormat="1" x14ac:dyDescent="0.2"/>
    <row r="15118" s="217" customFormat="1" x14ac:dyDescent="0.2"/>
    <row r="15119" s="217" customFormat="1" x14ac:dyDescent="0.2"/>
    <row r="15120" s="217" customFormat="1" x14ac:dyDescent="0.2"/>
    <row r="15121" s="217" customFormat="1" x14ac:dyDescent="0.2"/>
    <row r="15122" s="217" customFormat="1" x14ac:dyDescent="0.2"/>
    <row r="15123" s="217" customFormat="1" x14ac:dyDescent="0.2"/>
    <row r="15124" s="217" customFormat="1" x14ac:dyDescent="0.2"/>
    <row r="15125" s="217" customFormat="1" x14ac:dyDescent="0.2"/>
    <row r="15126" s="217" customFormat="1" x14ac:dyDescent="0.2"/>
    <row r="15127" s="217" customFormat="1" x14ac:dyDescent="0.2"/>
    <row r="15128" s="217" customFormat="1" x14ac:dyDescent="0.2"/>
    <row r="15129" s="217" customFormat="1" x14ac:dyDescent="0.2"/>
    <row r="15130" s="217" customFormat="1" x14ac:dyDescent="0.2"/>
    <row r="15131" s="217" customFormat="1" x14ac:dyDescent="0.2"/>
    <row r="15132" s="217" customFormat="1" x14ac:dyDescent="0.2"/>
    <row r="15133" s="217" customFormat="1" x14ac:dyDescent="0.2"/>
    <row r="15134" s="217" customFormat="1" x14ac:dyDescent="0.2"/>
    <row r="15135" s="217" customFormat="1" x14ac:dyDescent="0.2"/>
    <row r="15136" s="217" customFormat="1" x14ac:dyDescent="0.2"/>
    <row r="15137" s="217" customFormat="1" x14ac:dyDescent="0.2"/>
    <row r="15138" s="217" customFormat="1" x14ac:dyDescent="0.2"/>
    <row r="15139" s="217" customFormat="1" x14ac:dyDescent="0.2"/>
    <row r="15140" s="217" customFormat="1" x14ac:dyDescent="0.2"/>
    <row r="15141" s="217" customFormat="1" x14ac:dyDescent="0.2"/>
    <row r="15142" s="217" customFormat="1" x14ac:dyDescent="0.2"/>
    <row r="15143" s="217" customFormat="1" x14ac:dyDescent="0.2"/>
    <row r="15144" s="217" customFormat="1" x14ac:dyDescent="0.2"/>
    <row r="15145" s="217" customFormat="1" x14ac:dyDescent="0.2"/>
    <row r="15146" s="217" customFormat="1" x14ac:dyDescent="0.2"/>
    <row r="15147" s="217" customFormat="1" x14ac:dyDescent="0.2"/>
    <row r="15148" s="217" customFormat="1" x14ac:dyDescent="0.2"/>
    <row r="15149" s="217" customFormat="1" x14ac:dyDescent="0.2"/>
    <row r="15150" s="217" customFormat="1" x14ac:dyDescent="0.2"/>
    <row r="15151" s="217" customFormat="1" x14ac:dyDescent="0.2"/>
    <row r="15152" s="217" customFormat="1" x14ac:dyDescent="0.2"/>
    <row r="15153" s="217" customFormat="1" x14ac:dyDescent="0.2"/>
    <row r="15154" s="217" customFormat="1" x14ac:dyDescent="0.2"/>
    <row r="15155" s="217" customFormat="1" x14ac:dyDescent="0.2"/>
    <row r="15156" s="217" customFormat="1" x14ac:dyDescent="0.2"/>
    <row r="15157" s="217" customFormat="1" x14ac:dyDescent="0.2"/>
    <row r="15158" s="217" customFormat="1" x14ac:dyDescent="0.2"/>
    <row r="15159" s="217" customFormat="1" x14ac:dyDescent="0.2"/>
    <row r="15160" s="217" customFormat="1" x14ac:dyDescent="0.2"/>
    <row r="15161" s="217" customFormat="1" x14ac:dyDescent="0.2"/>
    <row r="15162" s="217" customFormat="1" x14ac:dyDescent="0.2"/>
    <row r="15163" s="217" customFormat="1" x14ac:dyDescent="0.2"/>
    <row r="15164" s="217" customFormat="1" x14ac:dyDescent="0.2"/>
    <row r="15165" s="217" customFormat="1" x14ac:dyDescent="0.2"/>
    <row r="15166" s="217" customFormat="1" x14ac:dyDescent="0.2"/>
    <row r="15167" s="217" customFormat="1" x14ac:dyDescent="0.2"/>
    <row r="15168" s="217" customFormat="1" x14ac:dyDescent="0.2"/>
    <row r="15169" s="217" customFormat="1" x14ac:dyDescent="0.2"/>
    <row r="15170" s="217" customFormat="1" x14ac:dyDescent="0.2"/>
    <row r="15171" s="217" customFormat="1" x14ac:dyDescent="0.2"/>
    <row r="15172" s="217" customFormat="1" x14ac:dyDescent="0.2"/>
    <row r="15173" s="217" customFormat="1" x14ac:dyDescent="0.2"/>
    <row r="15174" s="217" customFormat="1" x14ac:dyDescent="0.2"/>
    <row r="15175" s="217" customFormat="1" x14ac:dyDescent="0.2"/>
    <row r="15176" s="217" customFormat="1" x14ac:dyDescent="0.2"/>
    <row r="15177" s="217" customFormat="1" x14ac:dyDescent="0.2"/>
    <row r="15178" s="217" customFormat="1" x14ac:dyDescent="0.2"/>
    <row r="15179" s="217" customFormat="1" x14ac:dyDescent="0.2"/>
    <row r="15180" s="217" customFormat="1" x14ac:dyDescent="0.2"/>
    <row r="15181" s="217" customFormat="1" x14ac:dyDescent="0.2"/>
    <row r="15182" s="217" customFormat="1" x14ac:dyDescent="0.2"/>
    <row r="15183" s="217" customFormat="1" x14ac:dyDescent="0.2"/>
    <row r="15184" s="217" customFormat="1" x14ac:dyDescent="0.2"/>
    <row r="15185" s="217" customFormat="1" x14ac:dyDescent="0.2"/>
    <row r="15186" s="217" customFormat="1" x14ac:dyDescent="0.2"/>
    <row r="15187" s="217" customFormat="1" x14ac:dyDescent="0.2"/>
    <row r="15188" s="217" customFormat="1" x14ac:dyDescent="0.2"/>
    <row r="15189" s="217" customFormat="1" x14ac:dyDescent="0.2"/>
    <row r="15190" s="217" customFormat="1" x14ac:dyDescent="0.2"/>
    <row r="15191" s="217" customFormat="1" x14ac:dyDescent="0.2"/>
    <row r="15192" s="217" customFormat="1" x14ac:dyDescent="0.2"/>
    <row r="15193" s="217" customFormat="1" x14ac:dyDescent="0.2"/>
    <row r="15194" s="217" customFormat="1" x14ac:dyDescent="0.2"/>
    <row r="15195" s="217" customFormat="1" x14ac:dyDescent="0.2"/>
    <row r="15196" s="217" customFormat="1" x14ac:dyDescent="0.2"/>
    <row r="15197" s="217" customFormat="1" x14ac:dyDescent="0.2"/>
    <row r="15198" s="217" customFormat="1" x14ac:dyDescent="0.2"/>
    <row r="15199" s="217" customFormat="1" x14ac:dyDescent="0.2"/>
    <row r="15200" s="217" customFormat="1" x14ac:dyDescent="0.2"/>
    <row r="15201" s="217" customFormat="1" x14ac:dyDescent="0.2"/>
    <row r="15202" s="217" customFormat="1" x14ac:dyDescent="0.2"/>
    <row r="15203" s="217" customFormat="1" x14ac:dyDescent="0.2"/>
    <row r="15204" s="217" customFormat="1" x14ac:dyDescent="0.2"/>
    <row r="15205" s="217" customFormat="1" x14ac:dyDescent="0.2"/>
    <row r="15206" s="217" customFormat="1" x14ac:dyDescent="0.2"/>
    <row r="15207" s="217" customFormat="1" x14ac:dyDescent="0.2"/>
    <row r="15208" s="217" customFormat="1" x14ac:dyDescent="0.2"/>
    <row r="15209" s="217" customFormat="1" x14ac:dyDescent="0.2"/>
    <row r="15210" s="217" customFormat="1" x14ac:dyDescent="0.2"/>
    <row r="15211" s="217" customFormat="1" x14ac:dyDescent="0.2"/>
    <row r="15212" s="217" customFormat="1" x14ac:dyDescent="0.2"/>
    <row r="15213" s="217" customFormat="1" x14ac:dyDescent="0.2"/>
    <row r="15214" s="217" customFormat="1" x14ac:dyDescent="0.2"/>
    <row r="15215" s="217" customFormat="1" x14ac:dyDescent="0.2"/>
    <row r="15216" s="217" customFormat="1" x14ac:dyDescent="0.2"/>
    <row r="15217" s="217" customFormat="1" x14ac:dyDescent="0.2"/>
    <row r="15218" s="217" customFormat="1" x14ac:dyDescent="0.2"/>
    <row r="15219" s="217" customFormat="1" x14ac:dyDescent="0.2"/>
    <row r="15220" s="217" customFormat="1" x14ac:dyDescent="0.2"/>
    <row r="15221" s="217" customFormat="1" x14ac:dyDescent="0.2"/>
    <row r="15222" s="217" customFormat="1" x14ac:dyDescent="0.2"/>
    <row r="15223" s="217" customFormat="1" x14ac:dyDescent="0.2"/>
    <row r="15224" s="217" customFormat="1" x14ac:dyDescent="0.2"/>
    <row r="15225" s="217" customFormat="1" x14ac:dyDescent="0.2"/>
    <row r="15226" s="217" customFormat="1" x14ac:dyDescent="0.2"/>
    <row r="15227" s="217" customFormat="1" x14ac:dyDescent="0.2"/>
    <row r="15228" s="217" customFormat="1" x14ac:dyDescent="0.2"/>
    <row r="15229" s="217" customFormat="1" x14ac:dyDescent="0.2"/>
    <row r="15230" s="217" customFormat="1" x14ac:dyDescent="0.2"/>
    <row r="15231" s="217" customFormat="1" x14ac:dyDescent="0.2"/>
    <row r="15232" s="217" customFormat="1" x14ac:dyDescent="0.2"/>
    <row r="15233" s="217" customFormat="1" x14ac:dyDescent="0.2"/>
    <row r="15234" s="217" customFormat="1" x14ac:dyDescent="0.2"/>
    <row r="15235" s="217" customFormat="1" x14ac:dyDescent="0.2"/>
    <row r="15236" s="217" customFormat="1" x14ac:dyDescent="0.2"/>
    <row r="15237" s="217" customFormat="1" x14ac:dyDescent="0.2"/>
    <row r="15238" s="217" customFormat="1" x14ac:dyDescent="0.2"/>
    <row r="15239" s="217" customFormat="1" x14ac:dyDescent="0.2"/>
    <row r="15240" s="217" customFormat="1" x14ac:dyDescent="0.2"/>
    <row r="15241" s="217" customFormat="1" x14ac:dyDescent="0.2"/>
    <row r="15242" s="217" customFormat="1" x14ac:dyDescent="0.2"/>
    <row r="15243" s="217" customFormat="1" x14ac:dyDescent="0.2"/>
    <row r="15244" s="217" customFormat="1" x14ac:dyDescent="0.2"/>
    <row r="15245" s="217" customFormat="1" x14ac:dyDescent="0.2"/>
    <row r="15246" s="217" customFormat="1" x14ac:dyDescent="0.2"/>
    <row r="15247" s="217" customFormat="1" x14ac:dyDescent="0.2"/>
    <row r="15248" s="217" customFormat="1" x14ac:dyDescent="0.2"/>
    <row r="15249" s="217" customFormat="1" x14ac:dyDescent="0.2"/>
    <row r="15250" s="217" customFormat="1" x14ac:dyDescent="0.2"/>
    <row r="15251" s="217" customFormat="1" x14ac:dyDescent="0.2"/>
    <row r="15252" s="217" customFormat="1" x14ac:dyDescent="0.2"/>
    <row r="15253" s="217" customFormat="1" x14ac:dyDescent="0.2"/>
    <row r="15254" s="217" customFormat="1" x14ac:dyDescent="0.2"/>
    <row r="15255" s="217" customFormat="1" x14ac:dyDescent="0.2"/>
    <row r="15256" s="217" customFormat="1" x14ac:dyDescent="0.2"/>
    <row r="15257" s="217" customFormat="1" x14ac:dyDescent="0.2"/>
    <row r="15258" s="217" customFormat="1" x14ac:dyDescent="0.2"/>
    <row r="15259" s="217" customFormat="1" x14ac:dyDescent="0.2"/>
    <row r="15260" s="217" customFormat="1" x14ac:dyDescent="0.2"/>
    <row r="15261" s="217" customFormat="1" x14ac:dyDescent="0.2"/>
    <row r="15262" s="217" customFormat="1" x14ac:dyDescent="0.2"/>
    <row r="15263" s="217" customFormat="1" x14ac:dyDescent="0.2"/>
    <row r="15264" s="217" customFormat="1" x14ac:dyDescent="0.2"/>
    <row r="15265" s="217" customFormat="1" x14ac:dyDescent="0.2"/>
    <row r="15266" s="217" customFormat="1" x14ac:dyDescent="0.2"/>
    <row r="15267" s="217" customFormat="1" x14ac:dyDescent="0.2"/>
    <row r="15268" s="217" customFormat="1" x14ac:dyDescent="0.2"/>
    <row r="15269" s="217" customFormat="1" x14ac:dyDescent="0.2"/>
    <row r="15270" s="217" customFormat="1" x14ac:dyDescent="0.2"/>
    <row r="15271" s="217" customFormat="1" x14ac:dyDescent="0.2"/>
    <row r="15272" s="217" customFormat="1" x14ac:dyDescent="0.2"/>
    <row r="15273" s="217" customFormat="1" x14ac:dyDescent="0.2"/>
    <row r="15274" s="217" customFormat="1" x14ac:dyDescent="0.2"/>
    <row r="15275" s="217" customFormat="1" x14ac:dyDescent="0.2"/>
    <row r="15276" s="217" customFormat="1" x14ac:dyDescent="0.2"/>
    <row r="15277" s="217" customFormat="1" x14ac:dyDescent="0.2"/>
    <row r="15278" s="217" customFormat="1" x14ac:dyDescent="0.2"/>
    <row r="15279" s="217" customFormat="1" x14ac:dyDescent="0.2"/>
    <row r="15280" s="217" customFormat="1" x14ac:dyDescent="0.2"/>
    <row r="15281" s="217" customFormat="1" x14ac:dyDescent="0.2"/>
    <row r="15282" s="217" customFormat="1" x14ac:dyDescent="0.2"/>
    <row r="15283" s="217" customFormat="1" x14ac:dyDescent="0.2"/>
    <row r="15284" s="217" customFormat="1" x14ac:dyDescent="0.2"/>
    <row r="15285" s="217" customFormat="1" x14ac:dyDescent="0.2"/>
    <row r="15286" s="217" customFormat="1" x14ac:dyDescent="0.2"/>
    <row r="15287" s="217" customFormat="1" x14ac:dyDescent="0.2"/>
    <row r="15288" s="217" customFormat="1" x14ac:dyDescent="0.2"/>
    <row r="15289" s="217" customFormat="1" x14ac:dyDescent="0.2"/>
    <row r="15290" s="217" customFormat="1" x14ac:dyDescent="0.2"/>
    <row r="15291" s="217" customFormat="1" x14ac:dyDescent="0.2"/>
    <row r="15292" s="217" customFormat="1" x14ac:dyDescent="0.2"/>
    <row r="15293" s="217" customFormat="1" x14ac:dyDescent="0.2"/>
    <row r="15294" s="217" customFormat="1" x14ac:dyDescent="0.2"/>
    <row r="15295" s="217" customFormat="1" x14ac:dyDescent="0.2"/>
    <row r="15296" s="217" customFormat="1" x14ac:dyDescent="0.2"/>
    <row r="15297" s="217" customFormat="1" x14ac:dyDescent="0.2"/>
    <row r="15298" s="217" customFormat="1" x14ac:dyDescent="0.2"/>
    <row r="15299" s="217" customFormat="1" x14ac:dyDescent="0.2"/>
    <row r="15300" s="217" customFormat="1" x14ac:dyDescent="0.2"/>
    <row r="15301" s="217" customFormat="1" x14ac:dyDescent="0.2"/>
    <row r="15302" s="217" customFormat="1" x14ac:dyDescent="0.2"/>
    <row r="15303" s="217" customFormat="1" x14ac:dyDescent="0.2"/>
    <row r="15304" s="217" customFormat="1" x14ac:dyDescent="0.2"/>
    <row r="15305" s="217" customFormat="1" x14ac:dyDescent="0.2"/>
    <row r="15306" s="217" customFormat="1" x14ac:dyDescent="0.2"/>
    <row r="15307" s="217" customFormat="1" x14ac:dyDescent="0.2"/>
    <row r="15308" s="217" customFormat="1" x14ac:dyDescent="0.2"/>
    <row r="15309" s="217" customFormat="1" x14ac:dyDescent="0.2"/>
    <row r="15310" s="217" customFormat="1" x14ac:dyDescent="0.2"/>
    <row r="15311" s="217" customFormat="1" x14ac:dyDescent="0.2"/>
    <row r="15312" s="217" customFormat="1" x14ac:dyDescent="0.2"/>
    <row r="15313" s="217" customFormat="1" x14ac:dyDescent="0.2"/>
    <row r="15314" s="217" customFormat="1" x14ac:dyDescent="0.2"/>
    <row r="15315" s="217" customFormat="1" x14ac:dyDescent="0.2"/>
    <row r="15316" s="217" customFormat="1" x14ac:dyDescent="0.2"/>
    <row r="15317" s="217" customFormat="1" x14ac:dyDescent="0.2"/>
    <row r="15318" s="217" customFormat="1" x14ac:dyDescent="0.2"/>
    <row r="15319" s="217" customFormat="1" x14ac:dyDescent="0.2"/>
    <row r="15320" s="217" customFormat="1" x14ac:dyDescent="0.2"/>
    <row r="15321" s="217" customFormat="1" x14ac:dyDescent="0.2"/>
    <row r="15322" s="217" customFormat="1" x14ac:dyDescent="0.2"/>
    <row r="15323" s="217" customFormat="1" x14ac:dyDescent="0.2"/>
    <row r="15324" s="217" customFormat="1" x14ac:dyDescent="0.2"/>
    <row r="15325" s="217" customFormat="1" x14ac:dyDescent="0.2"/>
    <row r="15326" s="217" customFormat="1" x14ac:dyDescent="0.2"/>
    <row r="15327" s="217" customFormat="1" x14ac:dyDescent="0.2"/>
    <row r="15328" s="217" customFormat="1" x14ac:dyDescent="0.2"/>
    <row r="15329" s="217" customFormat="1" x14ac:dyDescent="0.2"/>
    <row r="15330" s="217" customFormat="1" x14ac:dyDescent="0.2"/>
    <row r="15331" s="217" customFormat="1" x14ac:dyDescent="0.2"/>
    <row r="15332" s="217" customFormat="1" x14ac:dyDescent="0.2"/>
    <row r="15333" s="217" customFormat="1" x14ac:dyDescent="0.2"/>
    <row r="15334" s="217" customFormat="1" x14ac:dyDescent="0.2"/>
    <row r="15335" s="217" customFormat="1" x14ac:dyDescent="0.2"/>
    <row r="15336" s="217" customFormat="1" x14ac:dyDescent="0.2"/>
    <row r="15337" s="217" customFormat="1" x14ac:dyDescent="0.2"/>
    <row r="15338" s="217" customFormat="1" x14ac:dyDescent="0.2"/>
    <row r="15339" s="217" customFormat="1" x14ac:dyDescent="0.2"/>
    <row r="15340" s="217" customFormat="1" x14ac:dyDescent="0.2"/>
    <row r="15341" s="217" customFormat="1" x14ac:dyDescent="0.2"/>
    <row r="15342" s="217" customFormat="1" x14ac:dyDescent="0.2"/>
    <row r="15343" s="217" customFormat="1" x14ac:dyDescent="0.2"/>
    <row r="15344" s="217" customFormat="1" x14ac:dyDescent="0.2"/>
    <row r="15345" s="217" customFormat="1" x14ac:dyDescent="0.2"/>
    <row r="15346" s="217" customFormat="1" x14ac:dyDescent="0.2"/>
    <row r="15347" s="217" customFormat="1" x14ac:dyDescent="0.2"/>
    <row r="15348" s="217" customFormat="1" x14ac:dyDescent="0.2"/>
    <row r="15349" s="217" customFormat="1" x14ac:dyDescent="0.2"/>
    <row r="15350" s="217" customFormat="1" x14ac:dyDescent="0.2"/>
    <row r="15351" s="217" customFormat="1" x14ac:dyDescent="0.2"/>
    <row r="15352" s="217" customFormat="1" x14ac:dyDescent="0.2"/>
    <row r="15353" s="217" customFormat="1" x14ac:dyDescent="0.2"/>
    <row r="15354" s="217" customFormat="1" x14ac:dyDescent="0.2"/>
    <row r="15355" s="217" customFormat="1" x14ac:dyDescent="0.2"/>
    <row r="15356" s="217" customFormat="1" x14ac:dyDescent="0.2"/>
    <row r="15357" s="217" customFormat="1" x14ac:dyDescent="0.2"/>
    <row r="15358" s="217" customFormat="1" x14ac:dyDescent="0.2"/>
    <row r="15359" s="217" customFormat="1" x14ac:dyDescent="0.2"/>
    <row r="15360" s="217" customFormat="1" x14ac:dyDescent="0.2"/>
    <row r="15361" s="217" customFormat="1" x14ac:dyDescent="0.2"/>
    <row r="15362" s="217" customFormat="1" x14ac:dyDescent="0.2"/>
    <row r="15363" s="217" customFormat="1" x14ac:dyDescent="0.2"/>
    <row r="15364" s="217" customFormat="1" x14ac:dyDescent="0.2"/>
    <row r="15365" s="217" customFormat="1" x14ac:dyDescent="0.2"/>
    <row r="15366" s="217" customFormat="1" x14ac:dyDescent="0.2"/>
    <row r="15367" s="217" customFormat="1" x14ac:dyDescent="0.2"/>
    <row r="15368" s="217" customFormat="1" x14ac:dyDescent="0.2"/>
    <row r="15369" s="217" customFormat="1" x14ac:dyDescent="0.2"/>
    <row r="15370" s="217" customFormat="1" x14ac:dyDescent="0.2"/>
    <row r="15371" s="217" customFormat="1" x14ac:dyDescent="0.2"/>
    <row r="15372" s="217" customFormat="1" x14ac:dyDescent="0.2"/>
    <row r="15373" s="217" customFormat="1" x14ac:dyDescent="0.2"/>
    <row r="15374" s="217" customFormat="1" x14ac:dyDescent="0.2"/>
    <row r="15375" s="217" customFormat="1" x14ac:dyDescent="0.2"/>
    <row r="15376" s="217" customFormat="1" x14ac:dyDescent="0.2"/>
    <row r="15377" s="217" customFormat="1" x14ac:dyDescent="0.2"/>
    <row r="15378" s="217" customFormat="1" x14ac:dyDescent="0.2"/>
    <row r="15379" s="217" customFormat="1" x14ac:dyDescent="0.2"/>
    <row r="15380" s="217" customFormat="1" x14ac:dyDescent="0.2"/>
    <row r="15381" s="217" customFormat="1" x14ac:dyDescent="0.2"/>
    <row r="15382" s="217" customFormat="1" x14ac:dyDescent="0.2"/>
    <row r="15383" s="217" customFormat="1" x14ac:dyDescent="0.2"/>
    <row r="15384" s="217" customFormat="1" x14ac:dyDescent="0.2"/>
    <row r="15385" s="217" customFormat="1" x14ac:dyDescent="0.2"/>
    <row r="15386" s="217" customFormat="1" x14ac:dyDescent="0.2"/>
    <row r="15387" s="217" customFormat="1" x14ac:dyDescent="0.2"/>
    <row r="15388" s="217" customFormat="1" x14ac:dyDescent="0.2"/>
    <row r="15389" s="217" customFormat="1" x14ac:dyDescent="0.2"/>
    <row r="15390" s="217" customFormat="1" x14ac:dyDescent="0.2"/>
    <row r="15391" s="217" customFormat="1" x14ac:dyDescent="0.2"/>
    <row r="15392" s="217" customFormat="1" x14ac:dyDescent="0.2"/>
    <row r="15393" s="217" customFormat="1" x14ac:dyDescent="0.2"/>
    <row r="15394" s="217" customFormat="1" x14ac:dyDescent="0.2"/>
    <row r="15395" s="217" customFormat="1" x14ac:dyDescent="0.2"/>
    <row r="15396" s="217" customFormat="1" x14ac:dyDescent="0.2"/>
    <row r="15397" s="217" customFormat="1" x14ac:dyDescent="0.2"/>
    <row r="15398" s="217" customFormat="1" x14ac:dyDescent="0.2"/>
    <row r="15399" s="217" customFormat="1" x14ac:dyDescent="0.2"/>
    <row r="15400" s="217" customFormat="1" x14ac:dyDescent="0.2"/>
    <row r="15401" s="217" customFormat="1" x14ac:dyDescent="0.2"/>
    <row r="15402" s="217" customFormat="1" x14ac:dyDescent="0.2"/>
    <row r="15403" s="217" customFormat="1" x14ac:dyDescent="0.2"/>
    <row r="15404" s="217" customFormat="1" x14ac:dyDescent="0.2"/>
    <row r="15405" s="217" customFormat="1" x14ac:dyDescent="0.2"/>
    <row r="15406" s="217" customFormat="1" x14ac:dyDescent="0.2"/>
    <row r="15407" s="217" customFormat="1" x14ac:dyDescent="0.2"/>
    <row r="15408" s="217" customFormat="1" x14ac:dyDescent="0.2"/>
    <row r="15409" s="217" customFormat="1" x14ac:dyDescent="0.2"/>
    <row r="15410" s="217" customFormat="1" x14ac:dyDescent="0.2"/>
    <row r="15411" s="217" customFormat="1" x14ac:dyDescent="0.2"/>
    <row r="15412" s="217" customFormat="1" x14ac:dyDescent="0.2"/>
    <row r="15413" s="217" customFormat="1" x14ac:dyDescent="0.2"/>
    <row r="15414" s="217" customFormat="1" x14ac:dyDescent="0.2"/>
    <row r="15415" s="217" customFormat="1" x14ac:dyDescent="0.2"/>
    <row r="15416" s="217" customFormat="1" x14ac:dyDescent="0.2"/>
    <row r="15417" s="217" customFormat="1" x14ac:dyDescent="0.2"/>
    <row r="15418" s="217" customFormat="1" x14ac:dyDescent="0.2"/>
    <row r="15419" s="217" customFormat="1" x14ac:dyDescent="0.2"/>
    <row r="15420" s="217" customFormat="1" x14ac:dyDescent="0.2"/>
    <row r="15421" s="217" customFormat="1" x14ac:dyDescent="0.2"/>
    <row r="15422" s="217" customFormat="1" x14ac:dyDescent="0.2"/>
    <row r="15423" s="217" customFormat="1" x14ac:dyDescent="0.2"/>
    <row r="15424" s="217" customFormat="1" x14ac:dyDescent="0.2"/>
    <row r="15425" s="217" customFormat="1" x14ac:dyDescent="0.2"/>
    <row r="15426" s="217" customFormat="1" x14ac:dyDescent="0.2"/>
    <row r="15427" s="217" customFormat="1" x14ac:dyDescent="0.2"/>
    <row r="15428" s="217" customFormat="1" x14ac:dyDescent="0.2"/>
    <row r="15429" s="217" customFormat="1" x14ac:dyDescent="0.2"/>
    <row r="15430" s="217" customFormat="1" x14ac:dyDescent="0.2"/>
    <row r="15431" s="217" customFormat="1" x14ac:dyDescent="0.2"/>
    <row r="15432" s="217" customFormat="1" x14ac:dyDescent="0.2"/>
    <row r="15433" s="217" customFormat="1" x14ac:dyDescent="0.2"/>
    <row r="15434" s="217" customFormat="1" x14ac:dyDescent="0.2"/>
    <row r="15435" s="217" customFormat="1" x14ac:dyDescent="0.2"/>
    <row r="15436" s="217" customFormat="1" x14ac:dyDescent="0.2"/>
    <row r="15437" s="217" customFormat="1" x14ac:dyDescent="0.2"/>
    <row r="15438" s="217" customFormat="1" x14ac:dyDescent="0.2"/>
    <row r="15439" s="217" customFormat="1" x14ac:dyDescent="0.2"/>
    <row r="15440" s="217" customFormat="1" x14ac:dyDescent="0.2"/>
    <row r="15441" s="217" customFormat="1" x14ac:dyDescent="0.2"/>
    <row r="15442" s="217" customFormat="1" x14ac:dyDescent="0.2"/>
    <row r="15443" s="217" customFormat="1" x14ac:dyDescent="0.2"/>
    <row r="15444" s="217" customFormat="1" x14ac:dyDescent="0.2"/>
    <row r="15445" s="217" customFormat="1" x14ac:dyDescent="0.2"/>
    <row r="15446" s="217" customFormat="1" x14ac:dyDescent="0.2"/>
    <row r="15447" s="217" customFormat="1" x14ac:dyDescent="0.2"/>
    <row r="15448" s="217" customFormat="1" x14ac:dyDescent="0.2"/>
    <row r="15449" s="217" customFormat="1" x14ac:dyDescent="0.2"/>
    <row r="15450" s="217" customFormat="1" x14ac:dyDescent="0.2"/>
    <row r="15451" s="217" customFormat="1" x14ac:dyDescent="0.2"/>
    <row r="15452" s="217" customFormat="1" x14ac:dyDescent="0.2"/>
    <row r="15453" s="217" customFormat="1" x14ac:dyDescent="0.2"/>
    <row r="15454" s="217" customFormat="1" x14ac:dyDescent="0.2"/>
    <row r="15455" s="217" customFormat="1" x14ac:dyDescent="0.2"/>
    <row r="15456" s="217" customFormat="1" x14ac:dyDescent="0.2"/>
    <row r="15457" s="217" customFormat="1" x14ac:dyDescent="0.2"/>
    <row r="15458" s="217" customFormat="1" x14ac:dyDescent="0.2"/>
    <row r="15459" s="217" customFormat="1" x14ac:dyDescent="0.2"/>
    <row r="15460" s="217" customFormat="1" x14ac:dyDescent="0.2"/>
    <row r="15461" s="217" customFormat="1" x14ac:dyDescent="0.2"/>
    <row r="15462" s="217" customFormat="1" x14ac:dyDescent="0.2"/>
    <row r="15463" s="217" customFormat="1" x14ac:dyDescent="0.2"/>
    <row r="15464" s="217" customFormat="1" x14ac:dyDescent="0.2"/>
    <row r="15465" s="217" customFormat="1" x14ac:dyDescent="0.2"/>
    <row r="15466" s="217" customFormat="1" x14ac:dyDescent="0.2"/>
    <row r="15467" s="217" customFormat="1" x14ac:dyDescent="0.2"/>
    <row r="15468" s="217" customFormat="1" x14ac:dyDescent="0.2"/>
    <row r="15469" s="217" customFormat="1" x14ac:dyDescent="0.2"/>
    <row r="15470" s="217" customFormat="1" x14ac:dyDescent="0.2"/>
    <row r="15471" s="217" customFormat="1" x14ac:dyDescent="0.2"/>
    <row r="15472" s="217" customFormat="1" x14ac:dyDescent="0.2"/>
    <row r="15473" s="217" customFormat="1" x14ac:dyDescent="0.2"/>
    <row r="15474" s="217" customFormat="1" x14ac:dyDescent="0.2"/>
    <row r="15475" s="217" customFormat="1" x14ac:dyDescent="0.2"/>
    <row r="15476" s="217" customFormat="1" x14ac:dyDescent="0.2"/>
    <row r="15477" s="217" customFormat="1" x14ac:dyDescent="0.2"/>
    <row r="15478" s="217" customFormat="1" x14ac:dyDescent="0.2"/>
    <row r="15479" s="217" customFormat="1" x14ac:dyDescent="0.2"/>
    <row r="15480" s="217" customFormat="1" x14ac:dyDescent="0.2"/>
    <row r="15481" s="217" customFormat="1" x14ac:dyDescent="0.2"/>
    <row r="15482" s="217" customFormat="1" x14ac:dyDescent="0.2"/>
    <row r="15483" s="217" customFormat="1" x14ac:dyDescent="0.2"/>
    <row r="15484" s="217" customFormat="1" x14ac:dyDescent="0.2"/>
    <row r="15485" s="217" customFormat="1" x14ac:dyDescent="0.2"/>
    <row r="15486" s="217" customFormat="1" x14ac:dyDescent="0.2"/>
    <row r="15487" s="217" customFormat="1" x14ac:dyDescent="0.2"/>
    <row r="15488" s="217" customFormat="1" x14ac:dyDescent="0.2"/>
    <row r="15489" s="217" customFormat="1" x14ac:dyDescent="0.2"/>
    <row r="15490" s="217" customFormat="1" x14ac:dyDescent="0.2"/>
    <row r="15491" s="217" customFormat="1" x14ac:dyDescent="0.2"/>
    <row r="15492" s="217" customFormat="1" x14ac:dyDescent="0.2"/>
    <row r="15493" s="217" customFormat="1" x14ac:dyDescent="0.2"/>
    <row r="15494" s="217" customFormat="1" x14ac:dyDescent="0.2"/>
    <row r="15495" s="217" customFormat="1" x14ac:dyDescent="0.2"/>
    <row r="15496" s="217" customFormat="1" x14ac:dyDescent="0.2"/>
    <row r="15497" s="217" customFormat="1" x14ac:dyDescent="0.2"/>
    <row r="15498" s="217" customFormat="1" x14ac:dyDescent="0.2"/>
    <row r="15499" s="217" customFormat="1" x14ac:dyDescent="0.2"/>
    <row r="15500" s="217" customFormat="1" x14ac:dyDescent="0.2"/>
    <row r="15501" s="217" customFormat="1" x14ac:dyDescent="0.2"/>
    <row r="15502" s="217" customFormat="1" x14ac:dyDescent="0.2"/>
    <row r="15503" s="217" customFormat="1" x14ac:dyDescent="0.2"/>
    <row r="15504" s="217" customFormat="1" x14ac:dyDescent="0.2"/>
    <row r="15505" s="217" customFormat="1" x14ac:dyDescent="0.2"/>
    <row r="15506" s="217" customFormat="1" x14ac:dyDescent="0.2"/>
    <row r="15507" s="217" customFormat="1" x14ac:dyDescent="0.2"/>
    <row r="15508" s="217" customFormat="1" x14ac:dyDescent="0.2"/>
    <row r="15509" s="217" customFormat="1" x14ac:dyDescent="0.2"/>
    <row r="15510" s="217" customFormat="1" x14ac:dyDescent="0.2"/>
    <row r="15511" s="217" customFormat="1" x14ac:dyDescent="0.2"/>
    <row r="15512" s="217" customFormat="1" x14ac:dyDescent="0.2"/>
    <row r="15513" s="217" customFormat="1" x14ac:dyDescent="0.2"/>
    <row r="15514" s="217" customFormat="1" x14ac:dyDescent="0.2"/>
    <row r="15515" s="217" customFormat="1" x14ac:dyDescent="0.2"/>
    <row r="15516" s="217" customFormat="1" x14ac:dyDescent="0.2"/>
    <row r="15517" s="217" customFormat="1" x14ac:dyDescent="0.2"/>
    <row r="15518" s="217" customFormat="1" x14ac:dyDescent="0.2"/>
    <row r="15519" s="217" customFormat="1" x14ac:dyDescent="0.2"/>
    <row r="15520" s="217" customFormat="1" x14ac:dyDescent="0.2"/>
    <row r="15521" s="217" customFormat="1" x14ac:dyDescent="0.2"/>
    <row r="15522" s="217" customFormat="1" x14ac:dyDescent="0.2"/>
    <row r="15523" s="217" customFormat="1" x14ac:dyDescent="0.2"/>
    <row r="15524" s="217" customFormat="1" x14ac:dyDescent="0.2"/>
    <row r="15525" s="217" customFormat="1" x14ac:dyDescent="0.2"/>
    <row r="15526" s="217" customFormat="1" x14ac:dyDescent="0.2"/>
    <row r="15527" s="217" customFormat="1" x14ac:dyDescent="0.2"/>
    <row r="15528" s="217" customFormat="1" x14ac:dyDescent="0.2"/>
    <row r="15529" s="217" customFormat="1" x14ac:dyDescent="0.2"/>
    <row r="15530" s="217" customFormat="1" x14ac:dyDescent="0.2"/>
    <row r="15531" s="217" customFormat="1" x14ac:dyDescent="0.2"/>
    <row r="15532" s="217" customFormat="1" x14ac:dyDescent="0.2"/>
    <row r="15533" s="217" customFormat="1" x14ac:dyDescent="0.2"/>
    <row r="15534" s="217" customFormat="1" x14ac:dyDescent="0.2"/>
    <row r="15535" s="217" customFormat="1" x14ac:dyDescent="0.2"/>
    <row r="15536" s="217" customFormat="1" x14ac:dyDescent="0.2"/>
    <row r="15537" s="217" customFormat="1" x14ac:dyDescent="0.2"/>
    <row r="15538" s="217" customFormat="1" x14ac:dyDescent="0.2"/>
    <row r="15539" s="217" customFormat="1" x14ac:dyDescent="0.2"/>
    <row r="15540" s="217" customFormat="1" x14ac:dyDescent="0.2"/>
    <row r="15541" s="217" customFormat="1" x14ac:dyDescent="0.2"/>
    <row r="15542" s="217" customFormat="1" x14ac:dyDescent="0.2"/>
    <row r="15543" s="217" customFormat="1" x14ac:dyDescent="0.2"/>
    <row r="15544" s="217" customFormat="1" x14ac:dyDescent="0.2"/>
    <row r="15545" s="217" customFormat="1" x14ac:dyDescent="0.2"/>
    <row r="15546" s="217" customFormat="1" x14ac:dyDescent="0.2"/>
    <row r="15547" s="217" customFormat="1" x14ac:dyDescent="0.2"/>
    <row r="15548" s="217" customFormat="1" x14ac:dyDescent="0.2"/>
    <row r="15549" s="217" customFormat="1" x14ac:dyDescent="0.2"/>
    <row r="15550" s="217" customFormat="1" x14ac:dyDescent="0.2"/>
    <row r="15551" s="217" customFormat="1" x14ac:dyDescent="0.2"/>
    <row r="15552" s="217" customFormat="1" x14ac:dyDescent="0.2"/>
    <row r="15553" s="217" customFormat="1" x14ac:dyDescent="0.2"/>
    <row r="15554" s="217" customFormat="1" x14ac:dyDescent="0.2"/>
    <row r="15555" s="217" customFormat="1" x14ac:dyDescent="0.2"/>
    <row r="15556" s="217" customFormat="1" x14ac:dyDescent="0.2"/>
    <row r="15557" s="217" customFormat="1" x14ac:dyDescent="0.2"/>
    <row r="15558" s="217" customFormat="1" x14ac:dyDescent="0.2"/>
    <row r="15559" s="217" customFormat="1" x14ac:dyDescent="0.2"/>
    <row r="15560" s="217" customFormat="1" x14ac:dyDescent="0.2"/>
    <row r="15561" s="217" customFormat="1" x14ac:dyDescent="0.2"/>
    <row r="15562" s="217" customFormat="1" x14ac:dyDescent="0.2"/>
    <row r="15563" s="217" customFormat="1" x14ac:dyDescent="0.2"/>
    <row r="15564" s="217" customFormat="1" x14ac:dyDescent="0.2"/>
    <row r="15565" s="217" customFormat="1" x14ac:dyDescent="0.2"/>
    <row r="15566" s="217" customFormat="1" x14ac:dyDescent="0.2"/>
    <row r="15567" s="217" customFormat="1" x14ac:dyDescent="0.2"/>
    <row r="15568" s="217" customFormat="1" x14ac:dyDescent="0.2"/>
    <row r="15569" s="217" customFormat="1" x14ac:dyDescent="0.2"/>
    <row r="15570" s="217" customFormat="1" x14ac:dyDescent="0.2"/>
    <row r="15571" s="217" customFormat="1" x14ac:dyDescent="0.2"/>
    <row r="15572" s="217" customFormat="1" x14ac:dyDescent="0.2"/>
    <row r="15573" s="217" customFormat="1" x14ac:dyDescent="0.2"/>
    <row r="15574" s="217" customFormat="1" x14ac:dyDescent="0.2"/>
    <row r="15575" s="217" customFormat="1" x14ac:dyDescent="0.2"/>
    <row r="15576" s="217" customFormat="1" x14ac:dyDescent="0.2"/>
    <row r="15577" s="217" customFormat="1" x14ac:dyDescent="0.2"/>
    <row r="15578" s="217" customFormat="1" x14ac:dyDescent="0.2"/>
    <row r="15579" s="217" customFormat="1" x14ac:dyDescent="0.2"/>
    <row r="15580" s="217" customFormat="1" x14ac:dyDescent="0.2"/>
    <row r="15581" s="217" customFormat="1" x14ac:dyDescent="0.2"/>
    <row r="15582" s="217" customFormat="1" x14ac:dyDescent="0.2"/>
    <row r="15583" s="217" customFormat="1" x14ac:dyDescent="0.2"/>
    <row r="15584" s="217" customFormat="1" x14ac:dyDescent="0.2"/>
    <row r="15585" s="217" customFormat="1" x14ac:dyDescent="0.2"/>
    <row r="15586" s="217" customFormat="1" x14ac:dyDescent="0.2"/>
    <row r="15587" s="217" customFormat="1" x14ac:dyDescent="0.2"/>
    <row r="15588" s="217" customFormat="1" x14ac:dyDescent="0.2"/>
    <row r="15589" s="217" customFormat="1" x14ac:dyDescent="0.2"/>
    <row r="15590" s="217" customFormat="1" x14ac:dyDescent="0.2"/>
    <row r="15591" s="217" customFormat="1" x14ac:dyDescent="0.2"/>
    <row r="15592" s="217" customFormat="1" x14ac:dyDescent="0.2"/>
    <row r="15593" s="217" customFormat="1" x14ac:dyDescent="0.2"/>
    <row r="15594" s="217" customFormat="1" x14ac:dyDescent="0.2"/>
    <row r="15595" s="217" customFormat="1" x14ac:dyDescent="0.2"/>
    <row r="15596" s="217" customFormat="1" x14ac:dyDescent="0.2"/>
    <row r="15597" s="217" customFormat="1" x14ac:dyDescent="0.2"/>
    <row r="15598" s="217" customFormat="1" x14ac:dyDescent="0.2"/>
    <row r="15599" s="217" customFormat="1" x14ac:dyDescent="0.2"/>
    <row r="15600" s="217" customFormat="1" x14ac:dyDescent="0.2"/>
    <row r="15601" s="217" customFormat="1" x14ac:dyDescent="0.2"/>
    <row r="15602" s="217" customFormat="1" x14ac:dyDescent="0.2"/>
    <row r="15603" s="217" customFormat="1" x14ac:dyDescent="0.2"/>
    <row r="15604" s="217" customFormat="1" x14ac:dyDescent="0.2"/>
    <row r="15605" s="217" customFormat="1" x14ac:dyDescent="0.2"/>
    <row r="15606" s="217" customFormat="1" x14ac:dyDescent="0.2"/>
    <row r="15607" s="217" customFormat="1" x14ac:dyDescent="0.2"/>
    <row r="15608" s="217" customFormat="1" x14ac:dyDescent="0.2"/>
    <row r="15609" s="217" customFormat="1" x14ac:dyDescent="0.2"/>
    <row r="15610" s="217" customFormat="1" x14ac:dyDescent="0.2"/>
    <row r="15611" s="217" customFormat="1" x14ac:dyDescent="0.2"/>
    <row r="15612" s="217" customFormat="1" x14ac:dyDescent="0.2"/>
    <row r="15613" s="217" customFormat="1" x14ac:dyDescent="0.2"/>
    <row r="15614" s="217" customFormat="1" x14ac:dyDescent="0.2"/>
    <row r="15615" s="217" customFormat="1" x14ac:dyDescent="0.2"/>
    <row r="15616" s="217" customFormat="1" x14ac:dyDescent="0.2"/>
    <row r="15617" s="217" customFormat="1" x14ac:dyDescent="0.2"/>
    <row r="15618" s="217" customFormat="1" x14ac:dyDescent="0.2"/>
    <row r="15619" s="217" customFormat="1" x14ac:dyDescent="0.2"/>
    <row r="15620" s="217" customFormat="1" x14ac:dyDescent="0.2"/>
    <row r="15621" s="217" customFormat="1" x14ac:dyDescent="0.2"/>
    <row r="15622" s="217" customFormat="1" x14ac:dyDescent="0.2"/>
    <row r="15623" s="217" customFormat="1" x14ac:dyDescent="0.2"/>
    <row r="15624" s="217" customFormat="1" x14ac:dyDescent="0.2"/>
    <row r="15625" s="217" customFormat="1" x14ac:dyDescent="0.2"/>
    <row r="15626" s="217" customFormat="1" x14ac:dyDescent="0.2"/>
    <row r="15627" s="217" customFormat="1" x14ac:dyDescent="0.2"/>
    <row r="15628" s="217" customFormat="1" x14ac:dyDescent="0.2"/>
    <row r="15629" s="217" customFormat="1" x14ac:dyDescent="0.2"/>
    <row r="15630" s="217" customFormat="1" x14ac:dyDescent="0.2"/>
    <row r="15631" s="217" customFormat="1" x14ac:dyDescent="0.2"/>
    <row r="15632" s="217" customFormat="1" x14ac:dyDescent="0.2"/>
    <row r="15633" s="217" customFormat="1" x14ac:dyDescent="0.2"/>
    <row r="15634" s="217" customFormat="1" x14ac:dyDescent="0.2"/>
    <row r="15635" s="217" customFormat="1" x14ac:dyDescent="0.2"/>
    <row r="15636" s="217" customFormat="1" x14ac:dyDescent="0.2"/>
    <row r="15637" s="217" customFormat="1" x14ac:dyDescent="0.2"/>
    <row r="15638" s="217" customFormat="1" x14ac:dyDescent="0.2"/>
    <row r="15639" s="217" customFormat="1" x14ac:dyDescent="0.2"/>
    <row r="15640" s="217" customFormat="1" x14ac:dyDescent="0.2"/>
    <row r="15641" s="217" customFormat="1" x14ac:dyDescent="0.2"/>
    <row r="15642" s="217" customFormat="1" x14ac:dyDescent="0.2"/>
    <row r="15643" s="217" customFormat="1" x14ac:dyDescent="0.2"/>
    <row r="15644" s="217" customFormat="1" x14ac:dyDescent="0.2"/>
    <row r="15645" s="217" customFormat="1" x14ac:dyDescent="0.2"/>
    <row r="15646" s="217" customFormat="1" x14ac:dyDescent="0.2"/>
    <row r="15647" s="217" customFormat="1" x14ac:dyDescent="0.2"/>
    <row r="15648" s="217" customFormat="1" x14ac:dyDescent="0.2"/>
    <row r="15649" s="217" customFormat="1" x14ac:dyDescent="0.2"/>
    <row r="15650" s="217" customFormat="1" x14ac:dyDescent="0.2"/>
    <row r="15651" s="217" customFormat="1" x14ac:dyDescent="0.2"/>
    <row r="15652" s="217" customFormat="1" x14ac:dyDescent="0.2"/>
    <row r="15653" s="217" customFormat="1" x14ac:dyDescent="0.2"/>
    <row r="15654" s="217" customFormat="1" x14ac:dyDescent="0.2"/>
    <row r="15655" s="217" customFormat="1" x14ac:dyDescent="0.2"/>
    <row r="15656" s="217" customFormat="1" x14ac:dyDescent="0.2"/>
    <row r="15657" s="217" customFormat="1" x14ac:dyDescent="0.2"/>
    <row r="15658" s="217" customFormat="1" x14ac:dyDescent="0.2"/>
    <row r="15659" s="217" customFormat="1" x14ac:dyDescent="0.2"/>
    <row r="15660" s="217" customFormat="1" x14ac:dyDescent="0.2"/>
    <row r="15661" s="217" customFormat="1" x14ac:dyDescent="0.2"/>
    <row r="15662" s="217" customFormat="1" x14ac:dyDescent="0.2"/>
    <row r="15663" s="217" customFormat="1" x14ac:dyDescent="0.2"/>
    <row r="15664" s="217" customFormat="1" x14ac:dyDescent="0.2"/>
    <row r="15665" s="217" customFormat="1" x14ac:dyDescent="0.2"/>
    <row r="15666" s="217" customFormat="1" x14ac:dyDescent="0.2"/>
    <row r="15667" s="217" customFormat="1" x14ac:dyDescent="0.2"/>
    <row r="15668" s="217" customFormat="1" x14ac:dyDescent="0.2"/>
    <row r="15669" s="217" customFormat="1" x14ac:dyDescent="0.2"/>
    <row r="15670" s="217" customFormat="1" x14ac:dyDescent="0.2"/>
    <row r="15671" s="217" customFormat="1" x14ac:dyDescent="0.2"/>
    <row r="15672" s="217" customFormat="1" x14ac:dyDescent="0.2"/>
    <row r="15673" s="217" customFormat="1" x14ac:dyDescent="0.2"/>
    <row r="15674" s="217" customFormat="1" x14ac:dyDescent="0.2"/>
    <row r="15675" s="217" customFormat="1" x14ac:dyDescent="0.2"/>
    <row r="15676" s="217" customFormat="1" x14ac:dyDescent="0.2"/>
    <row r="15677" s="217" customFormat="1" x14ac:dyDescent="0.2"/>
    <row r="15678" s="217" customFormat="1" x14ac:dyDescent="0.2"/>
    <row r="15679" s="217" customFormat="1" x14ac:dyDescent="0.2"/>
    <row r="15680" s="217" customFormat="1" x14ac:dyDescent="0.2"/>
    <row r="15681" s="217" customFormat="1" x14ac:dyDescent="0.2"/>
    <row r="15682" s="217" customFormat="1" x14ac:dyDescent="0.2"/>
    <row r="15683" s="217" customFormat="1" x14ac:dyDescent="0.2"/>
    <row r="15684" s="217" customFormat="1" x14ac:dyDescent="0.2"/>
    <row r="15685" s="217" customFormat="1" x14ac:dyDescent="0.2"/>
    <row r="15686" s="217" customFormat="1" x14ac:dyDescent="0.2"/>
    <row r="15687" s="217" customFormat="1" x14ac:dyDescent="0.2"/>
    <row r="15688" s="217" customFormat="1" x14ac:dyDescent="0.2"/>
    <row r="15689" s="217" customFormat="1" x14ac:dyDescent="0.2"/>
    <row r="15690" s="217" customFormat="1" x14ac:dyDescent="0.2"/>
    <row r="15691" s="217" customFormat="1" x14ac:dyDescent="0.2"/>
    <row r="15692" s="217" customFormat="1" x14ac:dyDescent="0.2"/>
    <row r="15693" s="217" customFormat="1" x14ac:dyDescent="0.2"/>
    <row r="15694" s="217" customFormat="1" x14ac:dyDescent="0.2"/>
    <row r="15695" s="217" customFormat="1" x14ac:dyDescent="0.2"/>
    <row r="15696" s="217" customFormat="1" x14ac:dyDescent="0.2"/>
    <row r="15697" s="217" customFormat="1" x14ac:dyDescent="0.2"/>
    <row r="15698" s="217" customFormat="1" x14ac:dyDescent="0.2"/>
    <row r="15699" s="217" customFormat="1" x14ac:dyDescent="0.2"/>
    <row r="15700" s="217" customFormat="1" x14ac:dyDescent="0.2"/>
    <row r="15701" s="217" customFormat="1" x14ac:dyDescent="0.2"/>
    <row r="15702" s="217" customFormat="1" x14ac:dyDescent="0.2"/>
    <row r="15703" s="217" customFormat="1" x14ac:dyDescent="0.2"/>
    <row r="15704" s="217" customFormat="1" x14ac:dyDescent="0.2"/>
    <row r="15705" s="217" customFormat="1" x14ac:dyDescent="0.2"/>
    <row r="15706" s="217" customFormat="1" x14ac:dyDescent="0.2"/>
    <row r="15707" s="217" customFormat="1" x14ac:dyDescent="0.2"/>
    <row r="15708" s="217" customFormat="1" x14ac:dyDescent="0.2"/>
    <row r="15709" s="217" customFormat="1" x14ac:dyDescent="0.2"/>
    <row r="15710" s="217" customFormat="1" x14ac:dyDescent="0.2"/>
    <row r="15711" s="217" customFormat="1" x14ac:dyDescent="0.2"/>
    <row r="15712" s="217" customFormat="1" x14ac:dyDescent="0.2"/>
    <row r="15713" s="217" customFormat="1" x14ac:dyDescent="0.2"/>
    <row r="15714" s="217" customFormat="1" x14ac:dyDescent="0.2"/>
    <row r="15715" s="217" customFormat="1" x14ac:dyDescent="0.2"/>
    <row r="15716" s="217" customFormat="1" x14ac:dyDescent="0.2"/>
    <row r="15717" s="217" customFormat="1" x14ac:dyDescent="0.2"/>
    <row r="15718" s="217" customFormat="1" x14ac:dyDescent="0.2"/>
    <row r="15719" s="217" customFormat="1" x14ac:dyDescent="0.2"/>
    <row r="15720" s="217" customFormat="1" x14ac:dyDescent="0.2"/>
    <row r="15721" s="217" customFormat="1" x14ac:dyDescent="0.2"/>
    <row r="15722" s="217" customFormat="1" x14ac:dyDescent="0.2"/>
    <row r="15723" s="217" customFormat="1" x14ac:dyDescent="0.2"/>
    <row r="15724" s="217" customFormat="1" x14ac:dyDescent="0.2"/>
    <row r="15725" s="217" customFormat="1" x14ac:dyDescent="0.2"/>
    <row r="15726" s="217" customFormat="1" x14ac:dyDescent="0.2"/>
    <row r="15727" s="217" customFormat="1" x14ac:dyDescent="0.2"/>
    <row r="15728" s="217" customFormat="1" x14ac:dyDescent="0.2"/>
    <row r="15729" s="217" customFormat="1" x14ac:dyDescent="0.2"/>
    <row r="15730" s="217" customFormat="1" x14ac:dyDescent="0.2"/>
    <row r="15731" s="217" customFormat="1" x14ac:dyDescent="0.2"/>
    <row r="15732" s="217" customFormat="1" x14ac:dyDescent="0.2"/>
    <row r="15733" s="217" customFormat="1" x14ac:dyDescent="0.2"/>
    <row r="15734" s="217" customFormat="1" x14ac:dyDescent="0.2"/>
    <row r="15735" s="217" customFormat="1" x14ac:dyDescent="0.2"/>
    <row r="15736" s="217" customFormat="1" x14ac:dyDescent="0.2"/>
    <row r="15737" s="217" customFormat="1" x14ac:dyDescent="0.2"/>
    <row r="15738" s="217" customFormat="1" x14ac:dyDescent="0.2"/>
    <row r="15739" s="217" customFormat="1" x14ac:dyDescent="0.2"/>
    <row r="15740" s="217" customFormat="1" x14ac:dyDescent="0.2"/>
    <row r="15741" s="217" customFormat="1" x14ac:dyDescent="0.2"/>
    <row r="15742" s="217" customFormat="1" x14ac:dyDescent="0.2"/>
    <row r="15743" s="217" customFormat="1" x14ac:dyDescent="0.2"/>
    <row r="15744" s="217" customFormat="1" x14ac:dyDescent="0.2"/>
    <row r="15745" s="217" customFormat="1" x14ac:dyDescent="0.2"/>
    <row r="15746" s="217" customFormat="1" x14ac:dyDescent="0.2"/>
    <row r="15747" s="217" customFormat="1" x14ac:dyDescent="0.2"/>
    <row r="15748" s="217" customFormat="1" x14ac:dyDescent="0.2"/>
    <row r="15749" s="217" customFormat="1" x14ac:dyDescent="0.2"/>
    <row r="15750" s="217" customFormat="1" x14ac:dyDescent="0.2"/>
    <row r="15751" s="217" customFormat="1" x14ac:dyDescent="0.2"/>
    <row r="15752" s="217" customFormat="1" x14ac:dyDescent="0.2"/>
    <row r="15753" s="217" customFormat="1" x14ac:dyDescent="0.2"/>
    <row r="15754" s="217" customFormat="1" x14ac:dyDescent="0.2"/>
    <row r="15755" s="217" customFormat="1" x14ac:dyDescent="0.2"/>
    <row r="15756" s="217" customFormat="1" x14ac:dyDescent="0.2"/>
    <row r="15757" s="217" customFormat="1" x14ac:dyDescent="0.2"/>
    <row r="15758" s="217" customFormat="1" x14ac:dyDescent="0.2"/>
    <row r="15759" s="217" customFormat="1" x14ac:dyDescent="0.2"/>
    <row r="15760" s="217" customFormat="1" x14ac:dyDescent="0.2"/>
    <row r="15761" s="217" customFormat="1" x14ac:dyDescent="0.2"/>
    <row r="15762" s="217" customFormat="1" x14ac:dyDescent="0.2"/>
    <row r="15763" s="217" customFormat="1" x14ac:dyDescent="0.2"/>
    <row r="15764" s="217" customFormat="1" x14ac:dyDescent="0.2"/>
    <row r="15765" s="217" customFormat="1" x14ac:dyDescent="0.2"/>
    <row r="15766" s="217" customFormat="1" x14ac:dyDescent="0.2"/>
    <row r="15767" s="217" customFormat="1" x14ac:dyDescent="0.2"/>
    <row r="15768" s="217" customFormat="1" x14ac:dyDescent="0.2"/>
    <row r="15769" s="217" customFormat="1" x14ac:dyDescent="0.2"/>
    <row r="15770" s="217" customFormat="1" x14ac:dyDescent="0.2"/>
    <row r="15771" s="217" customFormat="1" x14ac:dyDescent="0.2"/>
    <row r="15772" s="217" customFormat="1" x14ac:dyDescent="0.2"/>
    <row r="15773" s="217" customFormat="1" x14ac:dyDescent="0.2"/>
    <row r="15774" s="217" customFormat="1" x14ac:dyDescent="0.2"/>
    <row r="15775" s="217" customFormat="1" x14ac:dyDescent="0.2"/>
    <row r="15776" s="217" customFormat="1" x14ac:dyDescent="0.2"/>
    <row r="15777" s="217" customFormat="1" x14ac:dyDescent="0.2"/>
    <row r="15778" s="217" customFormat="1" x14ac:dyDescent="0.2"/>
    <row r="15779" s="217" customFormat="1" x14ac:dyDescent="0.2"/>
    <row r="15780" s="217" customFormat="1" x14ac:dyDescent="0.2"/>
    <row r="15781" s="217" customFormat="1" x14ac:dyDescent="0.2"/>
    <row r="15782" s="217" customFormat="1" x14ac:dyDescent="0.2"/>
    <row r="15783" s="217" customFormat="1" x14ac:dyDescent="0.2"/>
    <row r="15784" s="217" customFormat="1" x14ac:dyDescent="0.2"/>
    <row r="15785" s="217" customFormat="1" x14ac:dyDescent="0.2"/>
    <row r="15786" s="217" customFormat="1" x14ac:dyDescent="0.2"/>
    <row r="15787" s="217" customFormat="1" x14ac:dyDescent="0.2"/>
    <row r="15788" s="217" customFormat="1" x14ac:dyDescent="0.2"/>
    <row r="15789" s="217" customFormat="1" x14ac:dyDescent="0.2"/>
    <row r="15790" s="217" customFormat="1" x14ac:dyDescent="0.2"/>
    <row r="15791" s="217" customFormat="1" x14ac:dyDescent="0.2"/>
    <row r="15792" s="217" customFormat="1" x14ac:dyDescent="0.2"/>
    <row r="15793" s="217" customFormat="1" x14ac:dyDescent="0.2"/>
    <row r="15794" s="217" customFormat="1" x14ac:dyDescent="0.2"/>
    <row r="15795" s="217" customFormat="1" x14ac:dyDescent="0.2"/>
    <row r="15796" s="217" customFormat="1" x14ac:dyDescent="0.2"/>
    <row r="15797" s="217" customFormat="1" x14ac:dyDescent="0.2"/>
    <row r="15798" s="217" customFormat="1" x14ac:dyDescent="0.2"/>
    <row r="15799" s="217" customFormat="1" x14ac:dyDescent="0.2"/>
    <row r="15800" s="217" customFormat="1" x14ac:dyDescent="0.2"/>
    <row r="15801" s="217" customFormat="1" x14ac:dyDescent="0.2"/>
    <row r="15802" s="217" customFormat="1" x14ac:dyDescent="0.2"/>
    <row r="15803" s="217" customFormat="1" x14ac:dyDescent="0.2"/>
    <row r="15804" s="217" customFormat="1" x14ac:dyDescent="0.2"/>
    <row r="15805" s="217" customFormat="1" x14ac:dyDescent="0.2"/>
    <row r="15806" s="217" customFormat="1" x14ac:dyDescent="0.2"/>
    <row r="15807" s="217" customFormat="1" x14ac:dyDescent="0.2"/>
    <row r="15808" s="217" customFormat="1" x14ac:dyDescent="0.2"/>
    <row r="15809" s="217" customFormat="1" x14ac:dyDescent="0.2"/>
    <row r="15810" s="217" customFormat="1" x14ac:dyDescent="0.2"/>
    <row r="15811" s="217" customFormat="1" x14ac:dyDescent="0.2"/>
    <row r="15812" s="217" customFormat="1" x14ac:dyDescent="0.2"/>
    <row r="15813" s="217" customFormat="1" x14ac:dyDescent="0.2"/>
    <row r="15814" s="217" customFormat="1" x14ac:dyDescent="0.2"/>
    <row r="15815" s="217" customFormat="1" x14ac:dyDescent="0.2"/>
    <row r="15816" s="217" customFormat="1" x14ac:dyDescent="0.2"/>
    <row r="15817" s="217" customFormat="1" x14ac:dyDescent="0.2"/>
    <row r="15818" s="217" customFormat="1" x14ac:dyDescent="0.2"/>
    <row r="15819" s="217" customFormat="1" x14ac:dyDescent="0.2"/>
    <row r="15820" s="217" customFormat="1" x14ac:dyDescent="0.2"/>
    <row r="15821" s="217" customFormat="1" x14ac:dyDescent="0.2"/>
    <row r="15822" s="217" customFormat="1" x14ac:dyDescent="0.2"/>
    <row r="15823" s="217" customFormat="1" x14ac:dyDescent="0.2"/>
    <row r="15824" s="217" customFormat="1" x14ac:dyDescent="0.2"/>
    <row r="15825" s="217" customFormat="1" x14ac:dyDescent="0.2"/>
    <row r="15826" s="217" customFormat="1" x14ac:dyDescent="0.2"/>
    <row r="15827" s="217" customFormat="1" x14ac:dyDescent="0.2"/>
    <row r="15828" s="217" customFormat="1" x14ac:dyDescent="0.2"/>
    <row r="15829" s="217" customFormat="1" x14ac:dyDescent="0.2"/>
    <row r="15830" s="217" customFormat="1" x14ac:dyDescent="0.2"/>
    <row r="15831" s="217" customFormat="1" x14ac:dyDescent="0.2"/>
    <row r="15832" s="217" customFormat="1" x14ac:dyDescent="0.2"/>
    <row r="15833" s="217" customFormat="1" x14ac:dyDescent="0.2"/>
    <row r="15834" s="217" customFormat="1" x14ac:dyDescent="0.2"/>
    <row r="15835" s="217" customFormat="1" x14ac:dyDescent="0.2"/>
    <row r="15836" s="217" customFormat="1" x14ac:dyDescent="0.2"/>
    <row r="15837" s="217" customFormat="1" x14ac:dyDescent="0.2"/>
    <row r="15838" s="217" customFormat="1" x14ac:dyDescent="0.2"/>
    <row r="15839" s="217" customFormat="1" x14ac:dyDescent="0.2"/>
    <row r="15840" s="217" customFormat="1" x14ac:dyDescent="0.2"/>
    <row r="15841" s="217" customFormat="1" x14ac:dyDescent="0.2"/>
    <row r="15842" s="217" customFormat="1" x14ac:dyDescent="0.2"/>
    <row r="15843" s="217" customFormat="1" x14ac:dyDescent="0.2"/>
    <row r="15844" s="217" customFormat="1" x14ac:dyDescent="0.2"/>
    <row r="15845" s="217" customFormat="1" x14ac:dyDescent="0.2"/>
    <row r="15846" s="217" customFormat="1" x14ac:dyDescent="0.2"/>
    <row r="15847" s="217" customFormat="1" x14ac:dyDescent="0.2"/>
    <row r="15848" s="217" customFormat="1" x14ac:dyDescent="0.2"/>
    <row r="15849" s="217" customFormat="1" x14ac:dyDescent="0.2"/>
    <row r="15850" s="217" customFormat="1" x14ac:dyDescent="0.2"/>
    <row r="15851" s="217" customFormat="1" x14ac:dyDescent="0.2"/>
    <row r="15852" s="217" customFormat="1" x14ac:dyDescent="0.2"/>
    <row r="15853" s="217" customFormat="1" x14ac:dyDescent="0.2"/>
    <row r="15854" s="217" customFormat="1" x14ac:dyDescent="0.2"/>
    <row r="15855" s="217" customFormat="1" x14ac:dyDescent="0.2"/>
    <row r="15856" s="217" customFormat="1" x14ac:dyDescent="0.2"/>
    <row r="15857" s="217" customFormat="1" x14ac:dyDescent="0.2"/>
    <row r="15858" s="217" customFormat="1" x14ac:dyDescent="0.2"/>
    <row r="15859" s="217" customFormat="1" x14ac:dyDescent="0.2"/>
    <row r="15860" s="217" customFormat="1" x14ac:dyDescent="0.2"/>
    <row r="15861" s="217" customFormat="1" x14ac:dyDescent="0.2"/>
    <row r="15862" s="217" customFormat="1" x14ac:dyDescent="0.2"/>
    <row r="15863" s="217" customFormat="1" x14ac:dyDescent="0.2"/>
    <row r="15864" s="217" customFormat="1" x14ac:dyDescent="0.2"/>
    <row r="15865" s="217" customFormat="1" x14ac:dyDescent="0.2"/>
    <row r="15866" s="217" customFormat="1" x14ac:dyDescent="0.2"/>
    <row r="15867" s="217" customFormat="1" x14ac:dyDescent="0.2"/>
    <row r="15868" s="217" customFormat="1" x14ac:dyDescent="0.2"/>
    <row r="15869" s="217" customFormat="1" x14ac:dyDescent="0.2"/>
    <row r="15870" s="217" customFormat="1" x14ac:dyDescent="0.2"/>
    <row r="15871" s="217" customFormat="1" x14ac:dyDescent="0.2"/>
    <row r="15872" s="217" customFormat="1" x14ac:dyDescent="0.2"/>
    <row r="15873" s="217" customFormat="1" x14ac:dyDescent="0.2"/>
    <row r="15874" s="217" customFormat="1" x14ac:dyDescent="0.2"/>
    <row r="15875" s="217" customFormat="1" x14ac:dyDescent="0.2"/>
    <row r="15876" s="217" customFormat="1" x14ac:dyDescent="0.2"/>
    <row r="15877" s="217" customFormat="1" x14ac:dyDescent="0.2"/>
    <row r="15878" s="217" customFormat="1" x14ac:dyDescent="0.2"/>
    <row r="15879" s="217" customFormat="1" x14ac:dyDescent="0.2"/>
    <row r="15880" s="217" customFormat="1" x14ac:dyDescent="0.2"/>
    <row r="15881" s="217" customFormat="1" x14ac:dyDescent="0.2"/>
    <row r="15882" s="217" customFormat="1" x14ac:dyDescent="0.2"/>
    <row r="15883" s="217" customFormat="1" x14ac:dyDescent="0.2"/>
    <row r="15884" s="217" customFormat="1" x14ac:dyDescent="0.2"/>
    <row r="15885" s="217" customFormat="1" x14ac:dyDescent="0.2"/>
    <row r="15886" s="217" customFormat="1" x14ac:dyDescent="0.2"/>
    <row r="15887" s="217" customFormat="1" x14ac:dyDescent="0.2"/>
    <row r="15888" s="217" customFormat="1" x14ac:dyDescent="0.2"/>
    <row r="15889" s="217" customFormat="1" x14ac:dyDescent="0.2"/>
    <row r="15890" s="217" customFormat="1" x14ac:dyDescent="0.2"/>
    <row r="15891" s="217" customFormat="1" x14ac:dyDescent="0.2"/>
    <row r="15892" s="217" customFormat="1" x14ac:dyDescent="0.2"/>
    <row r="15893" s="217" customFormat="1" x14ac:dyDescent="0.2"/>
    <row r="15894" s="217" customFormat="1" x14ac:dyDescent="0.2"/>
    <row r="15895" s="217" customFormat="1" x14ac:dyDescent="0.2"/>
    <row r="15896" s="217" customFormat="1" x14ac:dyDescent="0.2"/>
    <row r="15897" s="217" customFormat="1" x14ac:dyDescent="0.2"/>
    <row r="15898" s="217" customFormat="1" x14ac:dyDescent="0.2"/>
    <row r="15899" s="217" customFormat="1" x14ac:dyDescent="0.2"/>
    <row r="15900" s="217" customFormat="1" x14ac:dyDescent="0.2"/>
    <row r="15901" s="217" customFormat="1" x14ac:dyDescent="0.2"/>
    <row r="15902" s="217" customFormat="1" x14ac:dyDescent="0.2"/>
    <row r="15903" s="217" customFormat="1" x14ac:dyDescent="0.2"/>
    <row r="15904" s="217" customFormat="1" x14ac:dyDescent="0.2"/>
    <row r="15905" s="217" customFormat="1" x14ac:dyDescent="0.2"/>
    <row r="15906" s="217" customFormat="1" x14ac:dyDescent="0.2"/>
    <row r="15907" s="217" customFormat="1" x14ac:dyDescent="0.2"/>
    <row r="15908" s="217" customFormat="1" x14ac:dyDescent="0.2"/>
    <row r="15909" s="217" customFormat="1" x14ac:dyDescent="0.2"/>
    <row r="15910" s="217" customFormat="1" x14ac:dyDescent="0.2"/>
    <row r="15911" s="217" customFormat="1" x14ac:dyDescent="0.2"/>
    <row r="15912" s="217" customFormat="1" x14ac:dyDescent="0.2"/>
    <row r="15913" s="217" customFormat="1" x14ac:dyDescent="0.2"/>
    <row r="15914" s="217" customFormat="1" x14ac:dyDescent="0.2"/>
    <row r="15915" s="217" customFormat="1" x14ac:dyDescent="0.2"/>
    <row r="15916" s="217" customFormat="1" x14ac:dyDescent="0.2"/>
    <row r="15917" s="217" customFormat="1" x14ac:dyDescent="0.2"/>
    <row r="15918" s="217" customFormat="1" x14ac:dyDescent="0.2"/>
    <row r="15919" s="217" customFormat="1" x14ac:dyDescent="0.2"/>
    <row r="15920" s="217" customFormat="1" x14ac:dyDescent="0.2"/>
    <row r="15921" s="217" customFormat="1" x14ac:dyDescent="0.2"/>
    <row r="15922" s="217" customFormat="1" x14ac:dyDescent="0.2"/>
    <row r="15923" s="217" customFormat="1" x14ac:dyDescent="0.2"/>
    <row r="15924" s="217" customFormat="1" x14ac:dyDescent="0.2"/>
    <row r="15925" s="217" customFormat="1" x14ac:dyDescent="0.2"/>
    <row r="15926" s="217" customFormat="1" x14ac:dyDescent="0.2"/>
    <row r="15927" s="217" customFormat="1" x14ac:dyDescent="0.2"/>
    <row r="15928" s="217" customFormat="1" x14ac:dyDescent="0.2"/>
    <row r="15929" s="217" customFormat="1" x14ac:dyDescent="0.2"/>
    <row r="15930" s="217" customFormat="1" x14ac:dyDescent="0.2"/>
    <row r="15931" s="217" customFormat="1" x14ac:dyDescent="0.2"/>
    <row r="15932" s="217" customFormat="1" x14ac:dyDescent="0.2"/>
    <row r="15933" s="217" customFormat="1" x14ac:dyDescent="0.2"/>
    <row r="15934" s="217" customFormat="1" x14ac:dyDescent="0.2"/>
    <row r="15935" s="217" customFormat="1" x14ac:dyDescent="0.2"/>
    <row r="15936" s="217" customFormat="1" x14ac:dyDescent="0.2"/>
    <row r="15937" s="217" customFormat="1" x14ac:dyDescent="0.2"/>
    <row r="15938" s="217" customFormat="1" x14ac:dyDescent="0.2"/>
    <row r="15939" s="217" customFormat="1" x14ac:dyDescent="0.2"/>
    <row r="15940" s="217" customFormat="1" x14ac:dyDescent="0.2"/>
    <row r="15941" s="217" customFormat="1" x14ac:dyDescent="0.2"/>
    <row r="15942" s="217" customFormat="1" x14ac:dyDescent="0.2"/>
    <row r="15943" s="217" customFormat="1" x14ac:dyDescent="0.2"/>
    <row r="15944" s="217" customFormat="1" x14ac:dyDescent="0.2"/>
    <row r="15945" s="217" customFormat="1" x14ac:dyDescent="0.2"/>
    <row r="15946" s="217" customFormat="1" x14ac:dyDescent="0.2"/>
    <row r="15947" s="217" customFormat="1" x14ac:dyDescent="0.2"/>
    <row r="15948" s="217" customFormat="1" x14ac:dyDescent="0.2"/>
    <row r="15949" s="217" customFormat="1" x14ac:dyDescent="0.2"/>
    <row r="15950" s="217" customFormat="1" x14ac:dyDescent="0.2"/>
    <row r="15951" s="217" customFormat="1" x14ac:dyDescent="0.2"/>
    <row r="15952" s="217" customFormat="1" x14ac:dyDescent="0.2"/>
    <row r="15953" s="217" customFormat="1" x14ac:dyDescent="0.2"/>
    <row r="15954" s="217" customFormat="1" x14ac:dyDescent="0.2"/>
    <row r="15955" s="217" customFormat="1" x14ac:dyDescent="0.2"/>
    <row r="15956" s="217" customFormat="1" x14ac:dyDescent="0.2"/>
    <row r="15957" s="217" customFormat="1" x14ac:dyDescent="0.2"/>
    <row r="15958" s="217" customFormat="1" x14ac:dyDescent="0.2"/>
    <row r="15959" s="217" customFormat="1" x14ac:dyDescent="0.2"/>
    <row r="15960" s="217" customFormat="1" x14ac:dyDescent="0.2"/>
    <row r="15961" s="217" customFormat="1" x14ac:dyDescent="0.2"/>
    <row r="15962" s="217" customFormat="1" x14ac:dyDescent="0.2"/>
    <row r="15963" s="217" customFormat="1" x14ac:dyDescent="0.2"/>
    <row r="15964" s="217" customFormat="1" x14ac:dyDescent="0.2"/>
    <row r="15965" s="217" customFormat="1" x14ac:dyDescent="0.2"/>
    <row r="15966" s="217" customFormat="1" x14ac:dyDescent="0.2"/>
    <row r="15967" s="217" customFormat="1" x14ac:dyDescent="0.2"/>
    <row r="15968" s="217" customFormat="1" x14ac:dyDescent="0.2"/>
    <row r="15969" s="217" customFormat="1" x14ac:dyDescent="0.2"/>
    <row r="15970" s="217" customFormat="1" x14ac:dyDescent="0.2"/>
    <row r="15971" s="217" customFormat="1" x14ac:dyDescent="0.2"/>
    <row r="15972" s="217" customFormat="1" x14ac:dyDescent="0.2"/>
    <row r="15973" s="217" customFormat="1" x14ac:dyDescent="0.2"/>
    <row r="15974" s="217" customFormat="1" x14ac:dyDescent="0.2"/>
    <row r="15975" s="217" customFormat="1" x14ac:dyDescent="0.2"/>
    <row r="15976" s="217" customFormat="1" x14ac:dyDescent="0.2"/>
    <row r="15977" s="217" customFormat="1" x14ac:dyDescent="0.2"/>
    <row r="15978" s="217" customFormat="1" x14ac:dyDescent="0.2"/>
    <row r="15979" s="217" customFormat="1" x14ac:dyDescent="0.2"/>
    <row r="15980" s="217" customFormat="1" x14ac:dyDescent="0.2"/>
    <row r="15981" s="217" customFormat="1" x14ac:dyDescent="0.2"/>
    <row r="15982" s="217" customFormat="1" x14ac:dyDescent="0.2"/>
    <row r="15983" s="217" customFormat="1" x14ac:dyDescent="0.2"/>
    <row r="15984" s="217" customFormat="1" x14ac:dyDescent="0.2"/>
    <row r="15985" s="217" customFormat="1" x14ac:dyDescent="0.2"/>
    <row r="15986" s="217" customFormat="1" x14ac:dyDescent="0.2"/>
    <row r="15987" s="217" customFormat="1" x14ac:dyDescent="0.2"/>
    <row r="15988" s="217" customFormat="1" x14ac:dyDescent="0.2"/>
    <row r="15989" s="217" customFormat="1" x14ac:dyDescent="0.2"/>
    <row r="15990" s="217" customFormat="1" x14ac:dyDescent="0.2"/>
    <row r="15991" s="217" customFormat="1" x14ac:dyDescent="0.2"/>
    <row r="15992" s="217" customFormat="1" x14ac:dyDescent="0.2"/>
    <row r="15993" s="217" customFormat="1" x14ac:dyDescent="0.2"/>
    <row r="15994" s="217" customFormat="1" x14ac:dyDescent="0.2"/>
    <row r="15995" s="217" customFormat="1" x14ac:dyDescent="0.2"/>
    <row r="15996" s="217" customFormat="1" x14ac:dyDescent="0.2"/>
    <row r="15997" s="217" customFormat="1" x14ac:dyDescent="0.2"/>
    <row r="15998" s="217" customFormat="1" x14ac:dyDescent="0.2"/>
    <row r="15999" s="217" customFormat="1" x14ac:dyDescent="0.2"/>
    <row r="16000" s="217" customFormat="1" x14ac:dyDescent="0.2"/>
    <row r="16001" s="217" customFormat="1" x14ac:dyDescent="0.2"/>
    <row r="16002" s="217" customFormat="1" x14ac:dyDescent="0.2"/>
    <row r="16003" s="217" customFormat="1" x14ac:dyDescent="0.2"/>
    <row r="16004" s="217" customFormat="1" x14ac:dyDescent="0.2"/>
    <row r="16005" s="217" customFormat="1" x14ac:dyDescent="0.2"/>
    <row r="16006" s="217" customFormat="1" x14ac:dyDescent="0.2"/>
    <row r="16007" s="217" customFormat="1" x14ac:dyDescent="0.2"/>
    <row r="16008" s="217" customFormat="1" x14ac:dyDescent="0.2"/>
    <row r="16009" s="217" customFormat="1" x14ac:dyDescent="0.2"/>
    <row r="16010" s="217" customFormat="1" x14ac:dyDescent="0.2"/>
    <row r="16011" s="217" customFormat="1" x14ac:dyDescent="0.2"/>
    <row r="16012" s="217" customFormat="1" x14ac:dyDescent="0.2"/>
    <row r="16013" s="217" customFormat="1" x14ac:dyDescent="0.2"/>
    <row r="16014" s="217" customFormat="1" x14ac:dyDescent="0.2"/>
    <row r="16015" s="217" customFormat="1" x14ac:dyDescent="0.2"/>
    <row r="16016" s="217" customFormat="1" x14ac:dyDescent="0.2"/>
    <row r="16017" s="217" customFormat="1" x14ac:dyDescent="0.2"/>
    <row r="16018" s="217" customFormat="1" x14ac:dyDescent="0.2"/>
    <row r="16019" s="217" customFormat="1" x14ac:dyDescent="0.2"/>
    <row r="16020" s="217" customFormat="1" x14ac:dyDescent="0.2"/>
    <row r="16021" s="217" customFormat="1" x14ac:dyDescent="0.2"/>
    <row r="16022" s="217" customFormat="1" x14ac:dyDescent="0.2"/>
    <row r="16023" s="217" customFormat="1" x14ac:dyDescent="0.2"/>
    <row r="16024" s="217" customFormat="1" x14ac:dyDescent="0.2"/>
    <row r="16025" s="217" customFormat="1" x14ac:dyDescent="0.2"/>
    <row r="16026" s="217" customFormat="1" x14ac:dyDescent="0.2"/>
    <row r="16027" s="217" customFormat="1" x14ac:dyDescent="0.2"/>
    <row r="16028" s="217" customFormat="1" x14ac:dyDescent="0.2"/>
    <row r="16029" s="217" customFormat="1" x14ac:dyDescent="0.2"/>
    <row r="16030" s="217" customFormat="1" x14ac:dyDescent="0.2"/>
    <row r="16031" s="217" customFormat="1" x14ac:dyDescent="0.2"/>
    <row r="16032" s="217" customFormat="1" x14ac:dyDescent="0.2"/>
    <row r="16033" s="217" customFormat="1" x14ac:dyDescent="0.2"/>
    <row r="16034" s="217" customFormat="1" x14ac:dyDescent="0.2"/>
    <row r="16035" s="217" customFormat="1" x14ac:dyDescent="0.2"/>
    <row r="16036" s="217" customFormat="1" x14ac:dyDescent="0.2"/>
    <row r="16037" s="217" customFormat="1" x14ac:dyDescent="0.2"/>
    <row r="16038" s="217" customFormat="1" x14ac:dyDescent="0.2"/>
    <row r="16039" s="217" customFormat="1" x14ac:dyDescent="0.2"/>
    <row r="16040" s="217" customFormat="1" x14ac:dyDescent="0.2"/>
    <row r="16041" s="217" customFormat="1" x14ac:dyDescent="0.2"/>
    <row r="16042" s="217" customFormat="1" x14ac:dyDescent="0.2"/>
    <row r="16043" s="217" customFormat="1" x14ac:dyDescent="0.2"/>
    <row r="16044" s="217" customFormat="1" x14ac:dyDescent="0.2"/>
    <row r="16045" s="217" customFormat="1" x14ac:dyDescent="0.2"/>
    <row r="16046" s="217" customFormat="1" x14ac:dyDescent="0.2"/>
    <row r="16047" s="217" customFormat="1" x14ac:dyDescent="0.2"/>
    <row r="16048" s="217" customFormat="1" x14ac:dyDescent="0.2"/>
    <row r="16049" s="217" customFormat="1" x14ac:dyDescent="0.2"/>
    <row r="16050" s="217" customFormat="1" x14ac:dyDescent="0.2"/>
    <row r="16051" s="217" customFormat="1" x14ac:dyDescent="0.2"/>
    <row r="16052" s="217" customFormat="1" x14ac:dyDescent="0.2"/>
    <row r="16053" s="217" customFormat="1" x14ac:dyDescent="0.2"/>
    <row r="16054" s="217" customFormat="1" x14ac:dyDescent="0.2"/>
    <row r="16055" s="217" customFormat="1" x14ac:dyDescent="0.2"/>
    <row r="16056" s="217" customFormat="1" x14ac:dyDescent="0.2"/>
    <row r="16057" s="217" customFormat="1" x14ac:dyDescent="0.2"/>
    <row r="16058" s="217" customFormat="1" x14ac:dyDescent="0.2"/>
    <row r="16059" s="217" customFormat="1" x14ac:dyDescent="0.2"/>
    <row r="16060" s="217" customFormat="1" x14ac:dyDescent="0.2"/>
    <row r="16061" s="217" customFormat="1" x14ac:dyDescent="0.2"/>
    <row r="16062" s="217" customFormat="1" x14ac:dyDescent="0.2"/>
    <row r="16063" s="217" customFormat="1" x14ac:dyDescent="0.2"/>
    <row r="16064" s="217" customFormat="1" x14ac:dyDescent="0.2"/>
    <row r="16065" s="217" customFormat="1" x14ac:dyDescent="0.2"/>
    <row r="16066" s="217" customFormat="1" x14ac:dyDescent="0.2"/>
    <row r="16067" s="217" customFormat="1" x14ac:dyDescent="0.2"/>
    <row r="16068" s="217" customFormat="1" x14ac:dyDescent="0.2"/>
    <row r="16069" s="217" customFormat="1" x14ac:dyDescent="0.2"/>
    <row r="16070" s="217" customFormat="1" x14ac:dyDescent="0.2"/>
    <row r="16071" s="217" customFormat="1" x14ac:dyDescent="0.2"/>
    <row r="16072" s="217" customFormat="1" x14ac:dyDescent="0.2"/>
    <row r="16073" s="217" customFormat="1" x14ac:dyDescent="0.2"/>
    <row r="16074" s="217" customFormat="1" x14ac:dyDescent="0.2"/>
    <row r="16075" s="217" customFormat="1" x14ac:dyDescent="0.2"/>
    <row r="16076" s="217" customFormat="1" x14ac:dyDescent="0.2"/>
    <row r="16077" s="217" customFormat="1" x14ac:dyDescent="0.2"/>
    <row r="16078" s="217" customFormat="1" x14ac:dyDescent="0.2"/>
    <row r="16079" s="217" customFormat="1" x14ac:dyDescent="0.2"/>
    <row r="16080" s="217" customFormat="1" x14ac:dyDescent="0.2"/>
    <row r="16081" s="217" customFormat="1" x14ac:dyDescent="0.2"/>
    <row r="16082" s="217" customFormat="1" x14ac:dyDescent="0.2"/>
    <row r="16083" s="217" customFormat="1" x14ac:dyDescent="0.2"/>
    <row r="16084" s="217" customFormat="1" x14ac:dyDescent="0.2"/>
    <row r="16085" s="217" customFormat="1" x14ac:dyDescent="0.2"/>
    <row r="16086" s="217" customFormat="1" x14ac:dyDescent="0.2"/>
    <row r="16087" s="217" customFormat="1" x14ac:dyDescent="0.2"/>
    <row r="16088" s="217" customFormat="1" x14ac:dyDescent="0.2"/>
    <row r="16089" s="217" customFormat="1" x14ac:dyDescent="0.2"/>
    <row r="16090" s="217" customFormat="1" x14ac:dyDescent="0.2"/>
    <row r="16091" s="217" customFormat="1" x14ac:dyDescent="0.2"/>
    <row r="16092" s="217" customFormat="1" x14ac:dyDescent="0.2"/>
    <row r="16093" s="217" customFormat="1" x14ac:dyDescent="0.2"/>
    <row r="16094" s="217" customFormat="1" x14ac:dyDescent="0.2"/>
    <row r="16095" s="217" customFormat="1" x14ac:dyDescent="0.2"/>
    <row r="16096" s="217" customFormat="1" x14ac:dyDescent="0.2"/>
    <row r="16097" s="217" customFormat="1" x14ac:dyDescent="0.2"/>
    <row r="16098" s="217" customFormat="1" x14ac:dyDescent="0.2"/>
    <row r="16099" s="217" customFormat="1" x14ac:dyDescent="0.2"/>
    <row r="16100" s="217" customFormat="1" x14ac:dyDescent="0.2"/>
    <row r="16101" s="217" customFormat="1" x14ac:dyDescent="0.2"/>
    <row r="16102" s="217" customFormat="1" x14ac:dyDescent="0.2"/>
    <row r="16103" s="217" customFormat="1" x14ac:dyDescent="0.2"/>
    <row r="16104" s="217" customFormat="1" x14ac:dyDescent="0.2"/>
    <row r="16105" s="217" customFormat="1" x14ac:dyDescent="0.2"/>
    <row r="16106" s="217" customFormat="1" x14ac:dyDescent="0.2"/>
    <row r="16107" s="217" customFormat="1" x14ac:dyDescent="0.2"/>
    <row r="16108" s="217" customFormat="1" x14ac:dyDescent="0.2"/>
    <row r="16109" s="217" customFormat="1" x14ac:dyDescent="0.2"/>
    <row r="16110" s="217" customFormat="1" x14ac:dyDescent="0.2"/>
    <row r="16111" s="217" customFormat="1" x14ac:dyDescent="0.2"/>
    <row r="16112" s="217" customFormat="1" x14ac:dyDescent="0.2"/>
    <row r="16113" s="217" customFormat="1" x14ac:dyDescent="0.2"/>
    <row r="16114" s="217" customFormat="1" x14ac:dyDescent="0.2"/>
    <row r="16115" s="217" customFormat="1" x14ac:dyDescent="0.2"/>
    <row r="16116" s="217" customFormat="1" x14ac:dyDescent="0.2"/>
    <row r="16117" s="217" customFormat="1" x14ac:dyDescent="0.2"/>
    <row r="16118" s="217" customFormat="1" x14ac:dyDescent="0.2"/>
    <row r="16119" s="217" customFormat="1" x14ac:dyDescent="0.2"/>
    <row r="16120" s="217" customFormat="1" x14ac:dyDescent="0.2"/>
    <row r="16121" s="217" customFormat="1" x14ac:dyDescent="0.2"/>
    <row r="16122" s="217" customFormat="1" x14ac:dyDescent="0.2"/>
    <row r="16123" s="217" customFormat="1" x14ac:dyDescent="0.2"/>
    <row r="16124" s="217" customFormat="1" x14ac:dyDescent="0.2"/>
    <row r="16125" s="217" customFormat="1" x14ac:dyDescent="0.2"/>
    <row r="16126" s="217" customFormat="1" x14ac:dyDescent="0.2"/>
    <row r="16127" s="217" customFormat="1" x14ac:dyDescent="0.2"/>
    <row r="16128" s="217" customFormat="1" x14ac:dyDescent="0.2"/>
    <row r="16129" s="217" customFormat="1" x14ac:dyDescent="0.2"/>
    <row r="16130" s="217" customFormat="1" x14ac:dyDescent="0.2"/>
    <row r="16131" s="217" customFormat="1" x14ac:dyDescent="0.2"/>
    <row r="16132" s="217" customFormat="1" x14ac:dyDescent="0.2"/>
    <row r="16133" s="217" customFormat="1" x14ac:dyDescent="0.2"/>
    <row r="16134" s="217" customFormat="1" x14ac:dyDescent="0.2"/>
    <row r="16135" s="217" customFormat="1" x14ac:dyDescent="0.2"/>
    <row r="16136" s="217" customFormat="1" x14ac:dyDescent="0.2"/>
    <row r="16137" s="217" customFormat="1" x14ac:dyDescent="0.2"/>
    <row r="16138" s="217" customFormat="1" x14ac:dyDescent="0.2"/>
    <row r="16139" s="217" customFormat="1" x14ac:dyDescent="0.2"/>
    <row r="16140" s="217" customFormat="1" x14ac:dyDescent="0.2"/>
    <row r="16141" s="217" customFormat="1" x14ac:dyDescent="0.2"/>
    <row r="16142" s="217" customFormat="1" x14ac:dyDescent="0.2"/>
    <row r="16143" s="217" customFormat="1" x14ac:dyDescent="0.2"/>
    <row r="16144" s="217" customFormat="1" x14ac:dyDescent="0.2"/>
    <row r="16145" s="217" customFormat="1" x14ac:dyDescent="0.2"/>
    <row r="16146" s="217" customFormat="1" x14ac:dyDescent="0.2"/>
    <row r="16147" s="217" customFormat="1" x14ac:dyDescent="0.2"/>
    <row r="16148" s="217" customFormat="1" x14ac:dyDescent="0.2"/>
    <row r="16149" s="217" customFormat="1" x14ac:dyDescent="0.2"/>
    <row r="16150" s="217" customFormat="1" x14ac:dyDescent="0.2"/>
    <row r="16151" s="217" customFormat="1" x14ac:dyDescent="0.2"/>
    <row r="16152" s="217" customFormat="1" x14ac:dyDescent="0.2"/>
    <row r="16153" s="217" customFormat="1" x14ac:dyDescent="0.2"/>
    <row r="16154" s="217" customFormat="1" x14ac:dyDescent="0.2"/>
    <row r="16155" s="217" customFormat="1" x14ac:dyDescent="0.2"/>
    <row r="16156" s="217" customFormat="1" x14ac:dyDescent="0.2"/>
    <row r="16157" s="217" customFormat="1" x14ac:dyDescent="0.2"/>
    <row r="16158" s="217" customFormat="1" x14ac:dyDescent="0.2"/>
    <row r="16159" s="217" customFormat="1" x14ac:dyDescent="0.2"/>
    <row r="16160" s="217" customFormat="1" x14ac:dyDescent="0.2"/>
    <row r="16161" s="217" customFormat="1" x14ac:dyDescent="0.2"/>
    <row r="16162" s="217" customFormat="1" x14ac:dyDescent="0.2"/>
    <row r="16163" s="217" customFormat="1" x14ac:dyDescent="0.2"/>
    <row r="16164" s="217" customFormat="1" x14ac:dyDescent="0.2"/>
    <row r="16165" s="217" customFormat="1" x14ac:dyDescent="0.2"/>
    <row r="16166" s="217" customFormat="1" x14ac:dyDescent="0.2"/>
    <row r="16167" s="217" customFormat="1" x14ac:dyDescent="0.2"/>
    <row r="16168" s="217" customFormat="1" x14ac:dyDescent="0.2"/>
    <row r="16169" s="217" customFormat="1" x14ac:dyDescent="0.2"/>
    <row r="16170" s="217" customFormat="1" x14ac:dyDescent="0.2"/>
    <row r="16171" s="217" customFormat="1" x14ac:dyDescent="0.2"/>
    <row r="16172" s="217" customFormat="1" x14ac:dyDescent="0.2"/>
    <row r="16173" s="217" customFormat="1" x14ac:dyDescent="0.2"/>
    <row r="16174" s="217" customFormat="1" x14ac:dyDescent="0.2"/>
    <row r="16175" s="217" customFormat="1" x14ac:dyDescent="0.2"/>
    <row r="16176" s="217" customFormat="1" x14ac:dyDescent="0.2"/>
    <row r="16177" s="217" customFormat="1" x14ac:dyDescent="0.2"/>
    <row r="16178" s="217" customFormat="1" x14ac:dyDescent="0.2"/>
    <row r="16179" s="217" customFormat="1" x14ac:dyDescent="0.2"/>
    <row r="16180" s="217" customFormat="1" x14ac:dyDescent="0.2"/>
    <row r="16181" s="217" customFormat="1" x14ac:dyDescent="0.2"/>
    <row r="16182" s="217" customFormat="1" x14ac:dyDescent="0.2"/>
    <row r="16183" s="217" customFormat="1" x14ac:dyDescent="0.2"/>
    <row r="16184" s="217" customFormat="1" x14ac:dyDescent="0.2"/>
    <row r="16185" s="217" customFormat="1" x14ac:dyDescent="0.2"/>
    <row r="16186" s="217" customFormat="1" x14ac:dyDescent="0.2"/>
    <row r="16187" s="217" customFormat="1" x14ac:dyDescent="0.2"/>
    <row r="16188" s="217" customFormat="1" x14ac:dyDescent="0.2"/>
    <row r="16189" s="217" customFormat="1" x14ac:dyDescent="0.2"/>
    <row r="16190" s="217" customFormat="1" x14ac:dyDescent="0.2"/>
    <row r="16191" s="217" customFormat="1" x14ac:dyDescent="0.2"/>
    <row r="16192" s="217" customFormat="1" x14ac:dyDescent="0.2"/>
    <row r="16193" s="217" customFormat="1" x14ac:dyDescent="0.2"/>
    <row r="16194" s="217" customFormat="1" x14ac:dyDescent="0.2"/>
    <row r="16195" s="217" customFormat="1" x14ac:dyDescent="0.2"/>
    <row r="16196" s="217" customFormat="1" x14ac:dyDescent="0.2"/>
    <row r="16197" s="217" customFormat="1" x14ac:dyDescent="0.2"/>
    <row r="16198" s="217" customFormat="1" x14ac:dyDescent="0.2"/>
    <row r="16199" s="217" customFormat="1" x14ac:dyDescent="0.2"/>
    <row r="16200" s="217" customFormat="1" x14ac:dyDescent="0.2"/>
    <row r="16201" s="217" customFormat="1" x14ac:dyDescent="0.2"/>
    <row r="16202" s="217" customFormat="1" x14ac:dyDescent="0.2"/>
    <row r="16203" s="217" customFormat="1" x14ac:dyDescent="0.2"/>
    <row r="16204" s="217" customFormat="1" x14ac:dyDescent="0.2"/>
    <row r="16205" s="217" customFormat="1" x14ac:dyDescent="0.2"/>
    <row r="16206" s="217" customFormat="1" x14ac:dyDescent="0.2"/>
    <row r="16207" s="217" customFormat="1" x14ac:dyDescent="0.2"/>
    <row r="16208" s="217" customFormat="1" x14ac:dyDescent="0.2"/>
    <row r="16209" s="217" customFormat="1" x14ac:dyDescent="0.2"/>
    <row r="16210" s="217" customFormat="1" x14ac:dyDescent="0.2"/>
    <row r="16211" s="217" customFormat="1" x14ac:dyDescent="0.2"/>
    <row r="16212" s="217" customFormat="1" x14ac:dyDescent="0.2"/>
    <row r="16213" s="217" customFormat="1" x14ac:dyDescent="0.2"/>
    <row r="16214" s="217" customFormat="1" x14ac:dyDescent="0.2"/>
    <row r="16215" s="217" customFormat="1" x14ac:dyDescent="0.2"/>
    <row r="16216" s="217" customFormat="1" x14ac:dyDescent="0.2"/>
    <row r="16217" s="217" customFormat="1" x14ac:dyDescent="0.2"/>
    <row r="16218" s="217" customFormat="1" x14ac:dyDescent="0.2"/>
    <row r="16219" s="217" customFormat="1" x14ac:dyDescent="0.2"/>
    <row r="16220" s="217" customFormat="1" x14ac:dyDescent="0.2"/>
    <row r="16221" s="217" customFormat="1" x14ac:dyDescent="0.2"/>
    <row r="16222" s="217" customFormat="1" x14ac:dyDescent="0.2"/>
    <row r="16223" s="217" customFormat="1" x14ac:dyDescent="0.2"/>
    <row r="16224" s="217" customFormat="1" x14ac:dyDescent="0.2"/>
    <row r="16225" s="217" customFormat="1" x14ac:dyDescent="0.2"/>
    <row r="16226" s="217" customFormat="1" x14ac:dyDescent="0.2"/>
    <row r="16227" s="217" customFormat="1" x14ac:dyDescent="0.2"/>
    <row r="16228" s="217" customFormat="1" x14ac:dyDescent="0.2"/>
    <row r="16229" s="217" customFormat="1" x14ac:dyDescent="0.2"/>
    <row r="16230" s="217" customFormat="1" x14ac:dyDescent="0.2"/>
    <row r="16231" s="217" customFormat="1" x14ac:dyDescent="0.2"/>
    <row r="16232" s="217" customFormat="1" x14ac:dyDescent="0.2"/>
    <row r="16233" s="217" customFormat="1" x14ac:dyDescent="0.2"/>
    <row r="16234" s="217" customFormat="1" x14ac:dyDescent="0.2"/>
    <row r="16235" s="217" customFormat="1" x14ac:dyDescent="0.2"/>
    <row r="16236" s="217" customFormat="1" x14ac:dyDescent="0.2"/>
    <row r="16237" s="217" customFormat="1" x14ac:dyDescent="0.2"/>
    <row r="16238" s="217" customFormat="1" x14ac:dyDescent="0.2"/>
    <row r="16239" s="217" customFormat="1" x14ac:dyDescent="0.2"/>
    <row r="16240" s="217" customFormat="1" x14ac:dyDescent="0.2"/>
    <row r="16241" s="217" customFormat="1" x14ac:dyDescent="0.2"/>
    <row r="16242" s="217" customFormat="1" x14ac:dyDescent="0.2"/>
    <row r="16243" s="217" customFormat="1" x14ac:dyDescent="0.2"/>
    <row r="16244" s="217" customFormat="1" x14ac:dyDescent="0.2"/>
    <row r="16245" s="217" customFormat="1" x14ac:dyDescent="0.2"/>
    <row r="16246" s="217" customFormat="1" x14ac:dyDescent="0.2"/>
    <row r="16247" s="217" customFormat="1" x14ac:dyDescent="0.2"/>
    <row r="16248" s="217" customFormat="1" x14ac:dyDescent="0.2"/>
    <row r="16249" s="217" customFormat="1" x14ac:dyDescent="0.2"/>
    <row r="16250" s="217" customFormat="1" x14ac:dyDescent="0.2"/>
    <row r="16251" s="217" customFormat="1" x14ac:dyDescent="0.2"/>
    <row r="16252" s="217" customFormat="1" x14ac:dyDescent="0.2"/>
    <row r="16253" s="217" customFormat="1" x14ac:dyDescent="0.2"/>
    <row r="16254" s="217" customFormat="1" x14ac:dyDescent="0.2"/>
    <row r="16255" s="217" customFormat="1" x14ac:dyDescent="0.2"/>
    <row r="16256" s="217" customFormat="1" x14ac:dyDescent="0.2"/>
    <row r="16257" s="217" customFormat="1" x14ac:dyDescent="0.2"/>
    <row r="16258" s="217" customFormat="1" x14ac:dyDescent="0.2"/>
    <row r="16259" s="217" customFormat="1" x14ac:dyDescent="0.2"/>
    <row r="16260" s="217" customFormat="1" x14ac:dyDescent="0.2"/>
    <row r="16261" s="217" customFormat="1" x14ac:dyDescent="0.2"/>
    <row r="16262" s="217" customFormat="1" x14ac:dyDescent="0.2"/>
    <row r="16263" s="217" customFormat="1" x14ac:dyDescent="0.2"/>
    <row r="16264" s="217" customFormat="1" x14ac:dyDescent="0.2"/>
    <row r="16265" s="217" customFormat="1" x14ac:dyDescent="0.2"/>
    <row r="16266" s="217" customFormat="1" x14ac:dyDescent="0.2"/>
    <row r="16267" s="217" customFormat="1" x14ac:dyDescent="0.2"/>
    <row r="16268" s="217" customFormat="1" x14ac:dyDescent="0.2"/>
    <row r="16269" s="217" customFormat="1" x14ac:dyDescent="0.2"/>
    <row r="16270" s="217" customFormat="1" x14ac:dyDescent="0.2"/>
    <row r="16271" s="217" customFormat="1" x14ac:dyDescent="0.2"/>
    <row r="16272" s="217" customFormat="1" x14ac:dyDescent="0.2"/>
    <row r="16273" s="217" customFormat="1" x14ac:dyDescent="0.2"/>
    <row r="16274" s="217" customFormat="1" x14ac:dyDescent="0.2"/>
    <row r="16275" s="217" customFormat="1" x14ac:dyDescent="0.2"/>
    <row r="16276" s="217" customFormat="1" x14ac:dyDescent="0.2"/>
    <row r="16277" s="217" customFormat="1" x14ac:dyDescent="0.2"/>
    <row r="16278" s="217" customFormat="1" x14ac:dyDescent="0.2"/>
    <row r="16279" s="217" customFormat="1" x14ac:dyDescent="0.2"/>
    <row r="16280" s="217" customFormat="1" x14ac:dyDescent="0.2"/>
    <row r="16281" s="217" customFormat="1" x14ac:dyDescent="0.2"/>
    <row r="16282" s="217" customFormat="1" x14ac:dyDescent="0.2"/>
    <row r="16283" s="217" customFormat="1" x14ac:dyDescent="0.2"/>
    <row r="16284" s="217" customFormat="1" x14ac:dyDescent="0.2"/>
    <row r="16285" s="217" customFormat="1" x14ac:dyDescent="0.2"/>
    <row r="16286" s="217" customFormat="1" x14ac:dyDescent="0.2"/>
    <row r="16287" s="217" customFormat="1" x14ac:dyDescent="0.2"/>
    <row r="16288" s="217" customFormat="1" x14ac:dyDescent="0.2"/>
    <row r="16289" s="217" customFormat="1" x14ac:dyDescent="0.2"/>
    <row r="16290" s="217" customFormat="1" x14ac:dyDescent="0.2"/>
    <row r="16291" s="217" customFormat="1" x14ac:dyDescent="0.2"/>
    <row r="16292" s="217" customFormat="1" x14ac:dyDescent="0.2"/>
    <row r="16293" s="217" customFormat="1" x14ac:dyDescent="0.2"/>
    <row r="16294" s="217" customFormat="1" x14ac:dyDescent="0.2"/>
    <row r="16295" s="217" customFormat="1" x14ac:dyDescent="0.2"/>
    <row r="16296" s="217" customFormat="1" x14ac:dyDescent="0.2"/>
    <row r="16297" s="217" customFormat="1" x14ac:dyDescent="0.2"/>
    <row r="16298" s="217" customFormat="1" x14ac:dyDescent="0.2"/>
    <row r="16299" s="217" customFormat="1" x14ac:dyDescent="0.2"/>
    <row r="16300" s="217" customFormat="1" x14ac:dyDescent="0.2"/>
    <row r="16301" s="217" customFormat="1" x14ac:dyDescent="0.2"/>
    <row r="16302" s="217" customFormat="1" x14ac:dyDescent="0.2"/>
    <row r="16303" s="217" customFormat="1" x14ac:dyDescent="0.2"/>
    <row r="16304" s="217" customFormat="1" x14ac:dyDescent="0.2"/>
    <row r="16305" s="217" customFormat="1" x14ac:dyDescent="0.2"/>
    <row r="16306" s="217" customFormat="1" x14ac:dyDescent="0.2"/>
    <row r="16307" s="217" customFormat="1" x14ac:dyDescent="0.2"/>
    <row r="16308" s="217" customFormat="1" x14ac:dyDescent="0.2"/>
    <row r="16309" s="217" customFormat="1" x14ac:dyDescent="0.2"/>
    <row r="16310" s="217" customFormat="1" x14ac:dyDescent="0.2"/>
    <row r="16311" s="217" customFormat="1" x14ac:dyDescent="0.2"/>
    <row r="16312" s="217" customFormat="1" x14ac:dyDescent="0.2"/>
    <row r="16313" s="217" customFormat="1" x14ac:dyDescent="0.2"/>
    <row r="16314" s="217" customFormat="1" x14ac:dyDescent="0.2"/>
    <row r="16315" s="217" customFormat="1" x14ac:dyDescent="0.2"/>
    <row r="16316" s="217" customFormat="1" x14ac:dyDescent="0.2"/>
    <row r="16317" s="217" customFormat="1" x14ac:dyDescent="0.2"/>
    <row r="16318" s="217" customFormat="1" x14ac:dyDescent="0.2"/>
    <row r="16319" s="217" customFormat="1" x14ac:dyDescent="0.2"/>
    <row r="16320" s="217" customFormat="1" x14ac:dyDescent="0.2"/>
    <row r="16321" s="217" customFormat="1" x14ac:dyDescent="0.2"/>
    <row r="16322" s="217" customFormat="1" x14ac:dyDescent="0.2"/>
    <row r="16323" s="217" customFormat="1" x14ac:dyDescent="0.2"/>
    <row r="16324" s="217" customFormat="1" x14ac:dyDescent="0.2"/>
    <row r="16325" s="217" customFormat="1" x14ac:dyDescent="0.2"/>
    <row r="16326" s="217" customFormat="1" x14ac:dyDescent="0.2"/>
    <row r="16327" s="217" customFormat="1" x14ac:dyDescent="0.2"/>
    <row r="16328" s="217" customFormat="1" x14ac:dyDescent="0.2"/>
    <row r="16329" s="217" customFormat="1" x14ac:dyDescent="0.2"/>
    <row r="16330" s="217" customFormat="1" x14ac:dyDescent="0.2"/>
    <row r="16331" s="217" customFormat="1" x14ac:dyDescent="0.2"/>
    <row r="16332" s="217" customFormat="1" x14ac:dyDescent="0.2"/>
    <row r="16333" s="217" customFormat="1" x14ac:dyDescent="0.2"/>
    <row r="16334" s="217" customFormat="1" x14ac:dyDescent="0.2"/>
    <row r="16335" s="217" customFormat="1" x14ac:dyDescent="0.2"/>
    <row r="16336" s="217" customFormat="1" x14ac:dyDescent="0.2"/>
    <row r="16337" s="217" customFormat="1" x14ac:dyDescent="0.2"/>
    <row r="16338" s="217" customFormat="1" x14ac:dyDescent="0.2"/>
    <row r="16339" s="217" customFormat="1" x14ac:dyDescent="0.2"/>
    <row r="16340" s="217" customFormat="1" x14ac:dyDescent="0.2"/>
    <row r="16341" s="217" customFormat="1" x14ac:dyDescent="0.2"/>
    <row r="16342" s="217" customFormat="1" x14ac:dyDescent="0.2"/>
    <row r="16343" s="217" customFormat="1" x14ac:dyDescent="0.2"/>
    <row r="16344" s="217" customFormat="1" x14ac:dyDescent="0.2"/>
    <row r="16345" s="217" customFormat="1" x14ac:dyDescent="0.2"/>
    <row r="16346" s="217" customFormat="1" x14ac:dyDescent="0.2"/>
    <row r="16347" s="217" customFormat="1" x14ac:dyDescent="0.2"/>
    <row r="16348" s="217" customFormat="1" x14ac:dyDescent="0.2"/>
    <row r="16349" s="217" customFormat="1" x14ac:dyDescent="0.2"/>
    <row r="16350" s="217" customFormat="1" x14ac:dyDescent="0.2"/>
    <row r="16351" s="217" customFormat="1" x14ac:dyDescent="0.2"/>
    <row r="16352" s="217" customFormat="1" x14ac:dyDescent="0.2"/>
    <row r="16353" s="217" customFormat="1" x14ac:dyDescent="0.2"/>
    <row r="16354" s="217" customFormat="1" x14ac:dyDescent="0.2"/>
    <row r="16355" s="217" customFormat="1" x14ac:dyDescent="0.2"/>
    <row r="16356" s="217" customFormat="1" x14ac:dyDescent="0.2"/>
    <row r="16357" s="217" customFormat="1" x14ac:dyDescent="0.2"/>
    <row r="16358" s="217" customFormat="1" x14ac:dyDescent="0.2"/>
    <row r="16359" s="217" customFormat="1" x14ac:dyDescent="0.2"/>
    <row r="16360" s="217" customFormat="1" x14ac:dyDescent="0.2"/>
    <row r="16361" s="217" customFormat="1" x14ac:dyDescent="0.2"/>
    <row r="16362" s="217" customFormat="1" x14ac:dyDescent="0.2"/>
    <row r="16363" s="217" customFormat="1" x14ac:dyDescent="0.2"/>
    <row r="16364" s="217" customFormat="1" x14ac:dyDescent="0.2"/>
    <row r="16365" s="217" customFormat="1" x14ac:dyDescent="0.2"/>
    <row r="16366" s="217" customFormat="1" x14ac:dyDescent="0.2"/>
    <row r="16367" s="217" customFormat="1" x14ac:dyDescent="0.2"/>
    <row r="16368" s="217" customFormat="1" x14ac:dyDescent="0.2"/>
    <row r="16369" s="217" customFormat="1" x14ac:dyDescent="0.2"/>
    <row r="16370" s="217" customFormat="1" x14ac:dyDescent="0.2"/>
    <row r="16371" s="217" customFormat="1" x14ac:dyDescent="0.2"/>
    <row r="16372" s="217" customFormat="1" x14ac:dyDescent="0.2"/>
    <row r="16373" s="217" customFormat="1" x14ac:dyDescent="0.2"/>
    <row r="16374" s="217" customFormat="1" x14ac:dyDescent="0.2"/>
    <row r="16375" s="217" customFormat="1" x14ac:dyDescent="0.2"/>
    <row r="16376" s="217" customFormat="1" x14ac:dyDescent="0.2"/>
    <row r="16377" s="217" customFormat="1" x14ac:dyDescent="0.2"/>
    <row r="16378" s="217" customFormat="1" x14ac:dyDescent="0.2"/>
    <row r="16379" s="217" customFormat="1" x14ac:dyDescent="0.2"/>
    <row r="16380" s="217" customFormat="1" x14ac:dyDescent="0.2"/>
    <row r="16381" s="217" customFormat="1" x14ac:dyDescent="0.2"/>
    <row r="16382" s="217" customFormat="1" x14ac:dyDescent="0.2"/>
    <row r="16383" s="217" customFormat="1" x14ac:dyDescent="0.2"/>
    <row r="16384" s="217" customFormat="1" x14ac:dyDescent="0.2"/>
    <row r="16385" s="217" customFormat="1" x14ac:dyDescent="0.2"/>
    <row r="16386" s="217" customFormat="1" x14ac:dyDescent="0.2"/>
    <row r="16387" s="217" customFormat="1" x14ac:dyDescent="0.2"/>
    <row r="16388" s="217" customFormat="1" x14ac:dyDescent="0.2"/>
    <row r="16389" s="217" customFormat="1" x14ac:dyDescent="0.2"/>
    <row r="16390" s="217" customFormat="1" x14ac:dyDescent="0.2"/>
    <row r="16391" s="217" customFormat="1" x14ac:dyDescent="0.2"/>
    <row r="16392" s="217" customFormat="1" x14ac:dyDescent="0.2"/>
    <row r="16393" s="217" customFormat="1" x14ac:dyDescent="0.2"/>
    <row r="16394" s="217" customFormat="1" x14ac:dyDescent="0.2"/>
    <row r="16395" s="217" customFormat="1" x14ac:dyDescent="0.2"/>
    <row r="16396" s="217" customFormat="1" x14ac:dyDescent="0.2"/>
    <row r="16397" s="217" customFormat="1" x14ac:dyDescent="0.2"/>
    <row r="16398" s="217" customFormat="1" x14ac:dyDescent="0.2"/>
    <row r="16399" s="217" customFormat="1" x14ac:dyDescent="0.2"/>
    <row r="16400" s="217" customFormat="1" x14ac:dyDescent="0.2"/>
    <row r="16401" s="217" customFormat="1" x14ac:dyDescent="0.2"/>
    <row r="16402" s="217" customFormat="1" x14ac:dyDescent="0.2"/>
    <row r="16403" s="217" customFormat="1" x14ac:dyDescent="0.2"/>
    <row r="16404" s="217" customFormat="1" x14ac:dyDescent="0.2"/>
    <row r="16405" s="217" customFormat="1" x14ac:dyDescent="0.2"/>
    <row r="16406" s="217" customFormat="1" x14ac:dyDescent="0.2"/>
    <row r="16407" s="217" customFormat="1" x14ac:dyDescent="0.2"/>
    <row r="16408" s="217" customFormat="1" x14ac:dyDescent="0.2"/>
    <row r="16409" s="217" customFormat="1" x14ac:dyDescent="0.2"/>
    <row r="16410" s="217" customFormat="1" x14ac:dyDescent="0.2"/>
    <row r="16411" s="217" customFormat="1" x14ac:dyDescent="0.2"/>
    <row r="16412" s="217" customFormat="1" x14ac:dyDescent="0.2"/>
    <row r="16413" s="217" customFormat="1" x14ac:dyDescent="0.2"/>
    <row r="16414" s="217" customFormat="1" x14ac:dyDescent="0.2"/>
    <row r="16415" s="217" customFormat="1" x14ac:dyDescent="0.2"/>
    <row r="16416" s="217" customFormat="1" x14ac:dyDescent="0.2"/>
    <row r="16417" s="217" customFormat="1" x14ac:dyDescent="0.2"/>
    <row r="16418" s="217" customFormat="1" x14ac:dyDescent="0.2"/>
    <row r="16419" s="217" customFormat="1" x14ac:dyDescent="0.2"/>
    <row r="16420" s="217" customFormat="1" x14ac:dyDescent="0.2"/>
    <row r="16421" s="217" customFormat="1" x14ac:dyDescent="0.2"/>
    <row r="16422" s="217" customFormat="1" x14ac:dyDescent="0.2"/>
    <row r="16423" s="217" customFormat="1" x14ac:dyDescent="0.2"/>
    <row r="16424" s="217" customFormat="1" x14ac:dyDescent="0.2"/>
    <row r="16425" s="217" customFormat="1" x14ac:dyDescent="0.2"/>
    <row r="16426" s="217" customFormat="1" x14ac:dyDescent="0.2"/>
    <row r="16427" s="217" customFormat="1" x14ac:dyDescent="0.2"/>
    <row r="16428" s="217" customFormat="1" x14ac:dyDescent="0.2"/>
    <row r="16429" s="217" customFormat="1" x14ac:dyDescent="0.2"/>
    <row r="16430" s="217" customFormat="1" x14ac:dyDescent="0.2"/>
    <row r="16431" s="217" customFormat="1" x14ac:dyDescent="0.2"/>
    <row r="16432" s="217" customFormat="1" x14ac:dyDescent="0.2"/>
    <row r="16433" s="217" customFormat="1" x14ac:dyDescent="0.2"/>
    <row r="16434" s="217" customFormat="1" x14ac:dyDescent="0.2"/>
    <row r="16435" s="217" customFormat="1" x14ac:dyDescent="0.2"/>
    <row r="16436" s="217" customFormat="1" x14ac:dyDescent="0.2"/>
    <row r="16437" s="217" customFormat="1" x14ac:dyDescent="0.2"/>
    <row r="16438" s="217" customFormat="1" x14ac:dyDescent="0.2"/>
    <row r="16439" s="217" customFormat="1" x14ac:dyDescent="0.2"/>
    <row r="16440" s="217" customFormat="1" x14ac:dyDescent="0.2"/>
    <row r="16441" s="217" customFormat="1" x14ac:dyDescent="0.2"/>
    <row r="16442" s="217" customFormat="1" x14ac:dyDescent="0.2"/>
    <row r="16443" s="217" customFormat="1" x14ac:dyDescent="0.2"/>
    <row r="16444" s="217" customFormat="1" x14ac:dyDescent="0.2"/>
    <row r="16445" s="217" customFormat="1" x14ac:dyDescent="0.2"/>
    <row r="16446" s="217" customFormat="1" x14ac:dyDescent="0.2"/>
    <row r="16447" s="217" customFormat="1" x14ac:dyDescent="0.2"/>
    <row r="16448" s="217" customFormat="1" x14ac:dyDescent="0.2"/>
    <row r="16449" s="217" customFormat="1" x14ac:dyDescent="0.2"/>
    <row r="16450" s="217" customFormat="1" x14ac:dyDescent="0.2"/>
    <row r="16451" s="217" customFormat="1" x14ac:dyDescent="0.2"/>
    <row r="16452" s="217" customFormat="1" x14ac:dyDescent="0.2"/>
    <row r="16453" s="217" customFormat="1" x14ac:dyDescent="0.2"/>
    <row r="16454" s="217" customFormat="1" x14ac:dyDescent="0.2"/>
    <row r="16455" s="217" customFormat="1" x14ac:dyDescent="0.2"/>
    <row r="16456" s="217" customFormat="1" x14ac:dyDescent="0.2"/>
    <row r="16457" s="217" customFormat="1" x14ac:dyDescent="0.2"/>
    <row r="16458" s="217" customFormat="1" x14ac:dyDescent="0.2"/>
    <row r="16459" s="217" customFormat="1" x14ac:dyDescent="0.2"/>
    <row r="16460" s="217" customFormat="1" x14ac:dyDescent="0.2"/>
    <row r="16461" s="217" customFormat="1" x14ac:dyDescent="0.2"/>
    <row r="16462" s="217" customFormat="1" x14ac:dyDescent="0.2"/>
    <row r="16463" s="217" customFormat="1" x14ac:dyDescent="0.2"/>
    <row r="16464" s="217" customFormat="1" x14ac:dyDescent="0.2"/>
    <row r="16465" s="217" customFormat="1" x14ac:dyDescent="0.2"/>
    <row r="16466" s="217" customFormat="1" x14ac:dyDescent="0.2"/>
    <row r="16467" s="217" customFormat="1" x14ac:dyDescent="0.2"/>
    <row r="16468" s="217" customFormat="1" x14ac:dyDescent="0.2"/>
    <row r="16469" s="217" customFormat="1" x14ac:dyDescent="0.2"/>
    <row r="16470" s="217" customFormat="1" x14ac:dyDescent="0.2"/>
    <row r="16471" s="217" customFormat="1" x14ac:dyDescent="0.2"/>
    <row r="16472" s="217" customFormat="1" x14ac:dyDescent="0.2"/>
    <row r="16473" s="217" customFormat="1" x14ac:dyDescent="0.2"/>
    <row r="16474" s="217" customFormat="1" x14ac:dyDescent="0.2"/>
    <row r="16475" s="217" customFormat="1" x14ac:dyDescent="0.2"/>
    <row r="16476" s="217" customFormat="1" x14ac:dyDescent="0.2"/>
    <row r="16477" s="217" customFormat="1" x14ac:dyDescent="0.2"/>
    <row r="16478" s="217" customFormat="1" x14ac:dyDescent="0.2"/>
    <row r="16479" s="217" customFormat="1" x14ac:dyDescent="0.2"/>
    <row r="16480" s="217" customFormat="1" x14ac:dyDescent="0.2"/>
    <row r="16481" s="217" customFormat="1" x14ac:dyDescent="0.2"/>
    <row r="16482" s="217" customFormat="1" x14ac:dyDescent="0.2"/>
    <row r="16483" s="217" customFormat="1" x14ac:dyDescent="0.2"/>
    <row r="16484" s="217" customFormat="1" x14ac:dyDescent="0.2"/>
    <row r="16485" s="217" customFormat="1" x14ac:dyDescent="0.2"/>
    <row r="16486" s="217" customFormat="1" x14ac:dyDescent="0.2"/>
    <row r="16487" s="217" customFormat="1" x14ac:dyDescent="0.2"/>
    <row r="16488" s="217" customFormat="1" x14ac:dyDescent="0.2"/>
    <row r="16489" s="217" customFormat="1" x14ac:dyDescent="0.2"/>
    <row r="16490" s="217" customFormat="1" x14ac:dyDescent="0.2"/>
    <row r="16491" s="217" customFormat="1" x14ac:dyDescent="0.2"/>
    <row r="16492" s="217" customFormat="1" x14ac:dyDescent="0.2"/>
    <row r="16493" s="217" customFormat="1" x14ac:dyDescent="0.2"/>
    <row r="16494" s="217" customFormat="1" x14ac:dyDescent="0.2"/>
    <row r="16495" s="217" customFormat="1" x14ac:dyDescent="0.2"/>
    <row r="16496" s="217" customFormat="1" x14ac:dyDescent="0.2"/>
    <row r="16497" s="217" customFormat="1" x14ac:dyDescent="0.2"/>
    <row r="16498" s="217" customFormat="1" x14ac:dyDescent="0.2"/>
    <row r="16499" s="217" customFormat="1" x14ac:dyDescent="0.2"/>
    <row r="16500" s="217" customFormat="1" x14ac:dyDescent="0.2"/>
    <row r="16501" s="217" customFormat="1" x14ac:dyDescent="0.2"/>
    <row r="16502" s="217" customFormat="1" x14ac:dyDescent="0.2"/>
    <row r="16503" s="217" customFormat="1" x14ac:dyDescent="0.2"/>
    <row r="16504" s="217" customFormat="1" x14ac:dyDescent="0.2"/>
    <row r="16505" s="217" customFormat="1" x14ac:dyDescent="0.2"/>
    <row r="16506" s="217" customFormat="1" x14ac:dyDescent="0.2"/>
    <row r="16507" s="217" customFormat="1" x14ac:dyDescent="0.2"/>
    <row r="16508" s="217" customFormat="1" x14ac:dyDescent="0.2"/>
    <row r="16509" s="217" customFormat="1" x14ac:dyDescent="0.2"/>
    <row r="16510" s="217" customFormat="1" x14ac:dyDescent="0.2"/>
    <row r="16511" s="217" customFormat="1" x14ac:dyDescent="0.2"/>
    <row r="16512" s="217" customFormat="1" x14ac:dyDescent="0.2"/>
    <row r="16513" s="217" customFormat="1" x14ac:dyDescent="0.2"/>
    <row r="16514" s="217" customFormat="1" x14ac:dyDescent="0.2"/>
    <row r="16515" s="217" customFormat="1" x14ac:dyDescent="0.2"/>
    <row r="16516" s="217" customFormat="1" x14ac:dyDescent="0.2"/>
    <row r="16517" s="217" customFormat="1" x14ac:dyDescent="0.2"/>
    <row r="16518" s="217" customFormat="1" x14ac:dyDescent="0.2"/>
    <row r="16519" s="217" customFormat="1" x14ac:dyDescent="0.2"/>
    <row r="16520" s="217" customFormat="1" x14ac:dyDescent="0.2"/>
    <row r="16521" s="217" customFormat="1" x14ac:dyDescent="0.2"/>
    <row r="16522" s="217" customFormat="1" x14ac:dyDescent="0.2"/>
    <row r="16523" s="217" customFormat="1" x14ac:dyDescent="0.2"/>
    <row r="16524" s="217" customFormat="1" x14ac:dyDescent="0.2"/>
    <row r="16525" s="217" customFormat="1" x14ac:dyDescent="0.2"/>
    <row r="16526" s="217" customFormat="1" x14ac:dyDescent="0.2"/>
    <row r="16527" s="217" customFormat="1" x14ac:dyDescent="0.2"/>
    <row r="16528" s="217" customFormat="1" x14ac:dyDescent="0.2"/>
    <row r="16529" s="217" customFormat="1" x14ac:dyDescent="0.2"/>
    <row r="16530" s="217" customFormat="1" x14ac:dyDescent="0.2"/>
    <row r="16531" s="217" customFormat="1" x14ac:dyDescent="0.2"/>
    <row r="16532" s="217" customFormat="1" x14ac:dyDescent="0.2"/>
    <row r="16533" s="217" customFormat="1" x14ac:dyDescent="0.2"/>
    <row r="16534" s="217" customFormat="1" x14ac:dyDescent="0.2"/>
    <row r="16535" s="217" customFormat="1" x14ac:dyDescent="0.2"/>
    <row r="16536" s="217" customFormat="1" x14ac:dyDescent="0.2"/>
    <row r="16537" s="217" customFormat="1" x14ac:dyDescent="0.2"/>
    <row r="16538" s="217" customFormat="1" x14ac:dyDescent="0.2"/>
    <row r="16539" s="217" customFormat="1" x14ac:dyDescent="0.2"/>
    <row r="16540" s="217" customFormat="1" x14ac:dyDescent="0.2"/>
    <row r="16541" s="217" customFormat="1" x14ac:dyDescent="0.2"/>
    <row r="16542" s="217" customFormat="1" x14ac:dyDescent="0.2"/>
    <row r="16543" s="217" customFormat="1" x14ac:dyDescent="0.2"/>
    <row r="16544" s="217" customFormat="1" x14ac:dyDescent="0.2"/>
    <row r="16545" s="217" customFormat="1" x14ac:dyDescent="0.2"/>
    <row r="16546" s="217" customFormat="1" x14ac:dyDescent="0.2"/>
    <row r="16547" s="217" customFormat="1" x14ac:dyDescent="0.2"/>
    <row r="16548" s="217" customFormat="1" x14ac:dyDescent="0.2"/>
    <row r="16549" s="217" customFormat="1" x14ac:dyDescent="0.2"/>
    <row r="16550" s="217" customFormat="1" x14ac:dyDescent="0.2"/>
    <row r="16551" s="217" customFormat="1" x14ac:dyDescent="0.2"/>
    <row r="16552" s="217" customFormat="1" x14ac:dyDescent="0.2"/>
    <row r="16553" s="217" customFormat="1" x14ac:dyDescent="0.2"/>
    <row r="16554" s="217" customFormat="1" x14ac:dyDescent="0.2"/>
    <row r="16555" s="217" customFormat="1" x14ac:dyDescent="0.2"/>
    <row r="16556" s="217" customFormat="1" x14ac:dyDescent="0.2"/>
    <row r="16557" s="217" customFormat="1" x14ac:dyDescent="0.2"/>
    <row r="16558" s="217" customFormat="1" x14ac:dyDescent="0.2"/>
    <row r="16559" s="217" customFormat="1" x14ac:dyDescent="0.2"/>
    <row r="16560" s="217" customFormat="1" x14ac:dyDescent="0.2"/>
    <row r="16561" s="217" customFormat="1" x14ac:dyDescent="0.2"/>
    <row r="16562" s="217" customFormat="1" x14ac:dyDescent="0.2"/>
    <row r="16563" s="217" customFormat="1" x14ac:dyDescent="0.2"/>
    <row r="16564" s="217" customFormat="1" x14ac:dyDescent="0.2"/>
    <row r="16565" s="217" customFormat="1" x14ac:dyDescent="0.2"/>
    <row r="16566" s="217" customFormat="1" x14ac:dyDescent="0.2"/>
    <row r="16567" s="217" customFormat="1" x14ac:dyDescent="0.2"/>
    <row r="16568" s="217" customFormat="1" x14ac:dyDescent="0.2"/>
    <row r="16569" s="217" customFormat="1" x14ac:dyDescent="0.2"/>
    <row r="16570" s="217" customFormat="1" x14ac:dyDescent="0.2"/>
    <row r="16571" s="217" customFormat="1" x14ac:dyDescent="0.2"/>
    <row r="16572" s="217" customFormat="1" x14ac:dyDescent="0.2"/>
    <row r="16573" s="217" customFormat="1" x14ac:dyDescent="0.2"/>
    <row r="16574" s="217" customFormat="1" x14ac:dyDescent="0.2"/>
    <row r="16575" s="217" customFormat="1" x14ac:dyDescent="0.2"/>
    <row r="16576" s="217" customFormat="1" x14ac:dyDescent="0.2"/>
    <row r="16577" s="217" customFormat="1" x14ac:dyDescent="0.2"/>
    <row r="16578" s="217" customFormat="1" x14ac:dyDescent="0.2"/>
    <row r="16579" s="217" customFormat="1" x14ac:dyDescent="0.2"/>
    <row r="16580" s="217" customFormat="1" x14ac:dyDescent="0.2"/>
    <row r="16581" s="217" customFormat="1" x14ac:dyDescent="0.2"/>
    <row r="16582" s="217" customFormat="1" x14ac:dyDescent="0.2"/>
    <row r="16583" s="217" customFormat="1" x14ac:dyDescent="0.2"/>
    <row r="16584" s="217" customFormat="1" x14ac:dyDescent="0.2"/>
    <row r="16585" s="217" customFormat="1" x14ac:dyDescent="0.2"/>
    <row r="16586" s="217" customFormat="1" x14ac:dyDescent="0.2"/>
    <row r="16587" s="217" customFormat="1" x14ac:dyDescent="0.2"/>
    <row r="16588" s="217" customFormat="1" x14ac:dyDescent="0.2"/>
    <row r="16589" s="217" customFormat="1" x14ac:dyDescent="0.2"/>
    <row r="16590" s="217" customFormat="1" x14ac:dyDescent="0.2"/>
    <row r="16591" s="217" customFormat="1" x14ac:dyDescent="0.2"/>
    <row r="16592" s="217" customFormat="1" x14ac:dyDescent="0.2"/>
    <row r="16593" s="217" customFormat="1" x14ac:dyDescent="0.2"/>
    <row r="16594" s="217" customFormat="1" x14ac:dyDescent="0.2"/>
    <row r="16595" s="217" customFormat="1" x14ac:dyDescent="0.2"/>
    <row r="16596" s="217" customFormat="1" x14ac:dyDescent="0.2"/>
    <row r="16597" s="217" customFormat="1" x14ac:dyDescent="0.2"/>
    <row r="16598" s="217" customFormat="1" x14ac:dyDescent="0.2"/>
    <row r="16599" s="217" customFormat="1" x14ac:dyDescent="0.2"/>
    <row r="16600" s="217" customFormat="1" x14ac:dyDescent="0.2"/>
    <row r="16601" s="217" customFormat="1" x14ac:dyDescent="0.2"/>
    <row r="16602" s="217" customFormat="1" x14ac:dyDescent="0.2"/>
    <row r="16603" s="217" customFormat="1" x14ac:dyDescent="0.2"/>
    <row r="16604" s="217" customFormat="1" x14ac:dyDescent="0.2"/>
    <row r="16605" s="217" customFormat="1" x14ac:dyDescent="0.2"/>
    <row r="16606" s="217" customFormat="1" x14ac:dyDescent="0.2"/>
    <row r="16607" s="217" customFormat="1" x14ac:dyDescent="0.2"/>
    <row r="16608" s="217" customFormat="1" x14ac:dyDescent="0.2"/>
    <row r="16609" s="217" customFormat="1" x14ac:dyDescent="0.2"/>
    <row r="16610" s="217" customFormat="1" x14ac:dyDescent="0.2"/>
    <row r="16611" s="217" customFormat="1" x14ac:dyDescent="0.2"/>
    <row r="16612" s="217" customFormat="1" x14ac:dyDescent="0.2"/>
    <row r="16613" s="217" customFormat="1" x14ac:dyDescent="0.2"/>
    <row r="16614" s="217" customFormat="1" x14ac:dyDescent="0.2"/>
    <row r="16615" s="217" customFormat="1" x14ac:dyDescent="0.2"/>
    <row r="16616" s="217" customFormat="1" x14ac:dyDescent="0.2"/>
    <row r="16617" s="217" customFormat="1" x14ac:dyDescent="0.2"/>
    <row r="16618" s="217" customFormat="1" x14ac:dyDescent="0.2"/>
    <row r="16619" s="217" customFormat="1" x14ac:dyDescent="0.2"/>
    <row r="16620" s="217" customFormat="1" x14ac:dyDescent="0.2"/>
    <row r="16621" s="217" customFormat="1" x14ac:dyDescent="0.2"/>
    <row r="16622" s="217" customFormat="1" x14ac:dyDescent="0.2"/>
    <row r="16623" s="217" customFormat="1" x14ac:dyDescent="0.2"/>
    <row r="16624" s="217" customFormat="1" x14ac:dyDescent="0.2"/>
    <row r="16625" s="217" customFormat="1" x14ac:dyDescent="0.2"/>
    <row r="16626" s="217" customFormat="1" x14ac:dyDescent="0.2"/>
    <row r="16627" s="217" customFormat="1" x14ac:dyDescent="0.2"/>
    <row r="16628" s="217" customFormat="1" x14ac:dyDescent="0.2"/>
    <row r="16629" s="217" customFormat="1" x14ac:dyDescent="0.2"/>
    <row r="16630" s="217" customFormat="1" x14ac:dyDescent="0.2"/>
    <row r="16631" s="217" customFormat="1" x14ac:dyDescent="0.2"/>
    <row r="16632" s="217" customFormat="1" x14ac:dyDescent="0.2"/>
    <row r="16633" s="217" customFormat="1" x14ac:dyDescent="0.2"/>
    <row r="16634" s="217" customFormat="1" x14ac:dyDescent="0.2"/>
    <row r="16635" s="217" customFormat="1" x14ac:dyDescent="0.2"/>
    <row r="16636" s="217" customFormat="1" x14ac:dyDescent="0.2"/>
    <row r="16637" s="217" customFormat="1" x14ac:dyDescent="0.2"/>
    <row r="16638" s="217" customFormat="1" x14ac:dyDescent="0.2"/>
    <row r="16639" s="217" customFormat="1" x14ac:dyDescent="0.2"/>
    <row r="16640" s="217" customFormat="1" x14ac:dyDescent="0.2"/>
    <row r="16641" s="217" customFormat="1" x14ac:dyDescent="0.2"/>
    <row r="16642" s="217" customFormat="1" x14ac:dyDescent="0.2"/>
    <row r="16643" s="217" customFormat="1" x14ac:dyDescent="0.2"/>
    <row r="16644" s="217" customFormat="1" x14ac:dyDescent="0.2"/>
    <row r="16645" s="217" customFormat="1" x14ac:dyDescent="0.2"/>
    <row r="16646" s="217" customFormat="1" x14ac:dyDescent="0.2"/>
    <row r="16647" s="217" customFormat="1" x14ac:dyDescent="0.2"/>
    <row r="16648" s="217" customFormat="1" x14ac:dyDescent="0.2"/>
    <row r="16649" s="217" customFormat="1" x14ac:dyDescent="0.2"/>
    <row r="16650" s="217" customFormat="1" x14ac:dyDescent="0.2"/>
    <row r="16651" s="217" customFormat="1" x14ac:dyDescent="0.2"/>
    <row r="16652" s="217" customFormat="1" x14ac:dyDescent="0.2"/>
    <row r="16653" s="217" customFormat="1" x14ac:dyDescent="0.2"/>
    <row r="16654" s="217" customFormat="1" x14ac:dyDescent="0.2"/>
    <row r="16655" s="217" customFormat="1" x14ac:dyDescent="0.2"/>
    <row r="16656" s="217" customFormat="1" x14ac:dyDescent="0.2"/>
    <row r="16657" s="217" customFormat="1" x14ac:dyDescent="0.2"/>
    <row r="16658" s="217" customFormat="1" x14ac:dyDescent="0.2"/>
    <row r="16659" s="217" customFormat="1" x14ac:dyDescent="0.2"/>
    <row r="16660" s="217" customFormat="1" x14ac:dyDescent="0.2"/>
    <row r="16661" s="217" customFormat="1" x14ac:dyDescent="0.2"/>
    <row r="16662" s="217" customFormat="1" x14ac:dyDescent="0.2"/>
    <row r="16663" s="217" customFormat="1" x14ac:dyDescent="0.2"/>
    <row r="16664" s="217" customFormat="1" x14ac:dyDescent="0.2"/>
    <row r="16665" s="217" customFormat="1" x14ac:dyDescent="0.2"/>
    <row r="16666" s="217" customFormat="1" x14ac:dyDescent="0.2"/>
    <row r="16667" s="217" customFormat="1" x14ac:dyDescent="0.2"/>
    <row r="16668" s="217" customFormat="1" x14ac:dyDescent="0.2"/>
    <row r="16669" s="217" customFormat="1" x14ac:dyDescent="0.2"/>
    <row r="16670" s="217" customFormat="1" x14ac:dyDescent="0.2"/>
    <row r="16671" s="217" customFormat="1" x14ac:dyDescent="0.2"/>
    <row r="16672" s="217" customFormat="1" x14ac:dyDescent="0.2"/>
    <row r="16673" s="217" customFormat="1" x14ac:dyDescent="0.2"/>
    <row r="16674" s="217" customFormat="1" x14ac:dyDescent="0.2"/>
    <row r="16675" s="217" customFormat="1" x14ac:dyDescent="0.2"/>
    <row r="16676" s="217" customFormat="1" x14ac:dyDescent="0.2"/>
    <row r="16677" s="217" customFormat="1" x14ac:dyDescent="0.2"/>
    <row r="16678" s="217" customFormat="1" x14ac:dyDescent="0.2"/>
    <row r="16679" s="217" customFormat="1" x14ac:dyDescent="0.2"/>
    <row r="16680" s="217" customFormat="1" x14ac:dyDescent="0.2"/>
    <row r="16681" s="217" customFormat="1" x14ac:dyDescent="0.2"/>
    <row r="16682" s="217" customFormat="1" x14ac:dyDescent="0.2"/>
    <row r="16683" s="217" customFormat="1" x14ac:dyDescent="0.2"/>
    <row r="16684" s="217" customFormat="1" x14ac:dyDescent="0.2"/>
    <row r="16685" s="217" customFormat="1" x14ac:dyDescent="0.2"/>
    <row r="16686" s="217" customFormat="1" x14ac:dyDescent="0.2"/>
    <row r="16687" s="217" customFormat="1" x14ac:dyDescent="0.2"/>
    <row r="16688" s="217" customFormat="1" x14ac:dyDescent="0.2"/>
    <row r="16689" s="217" customFormat="1" x14ac:dyDescent="0.2"/>
    <row r="16690" s="217" customFormat="1" x14ac:dyDescent="0.2"/>
    <row r="16691" s="217" customFormat="1" x14ac:dyDescent="0.2"/>
    <row r="16692" s="217" customFormat="1" x14ac:dyDescent="0.2"/>
    <row r="16693" s="217" customFormat="1" x14ac:dyDescent="0.2"/>
    <row r="16694" s="217" customFormat="1" x14ac:dyDescent="0.2"/>
    <row r="16695" s="217" customFormat="1" x14ac:dyDescent="0.2"/>
    <row r="16696" s="217" customFormat="1" x14ac:dyDescent="0.2"/>
    <row r="16697" s="217" customFormat="1" x14ac:dyDescent="0.2"/>
    <row r="16698" s="217" customFormat="1" x14ac:dyDescent="0.2"/>
    <row r="16699" s="217" customFormat="1" x14ac:dyDescent="0.2"/>
    <row r="16700" s="217" customFormat="1" x14ac:dyDescent="0.2"/>
    <row r="16701" s="217" customFormat="1" x14ac:dyDescent="0.2"/>
    <row r="16702" s="217" customFormat="1" x14ac:dyDescent="0.2"/>
    <row r="16703" s="217" customFormat="1" x14ac:dyDescent="0.2"/>
    <row r="16704" s="217" customFormat="1" x14ac:dyDescent="0.2"/>
    <row r="16705" s="217" customFormat="1" x14ac:dyDescent="0.2"/>
    <row r="16706" s="217" customFormat="1" x14ac:dyDescent="0.2"/>
    <row r="16707" s="217" customFormat="1" x14ac:dyDescent="0.2"/>
    <row r="16708" s="217" customFormat="1" x14ac:dyDescent="0.2"/>
    <row r="16709" s="217" customFormat="1" x14ac:dyDescent="0.2"/>
    <row r="16710" s="217" customFormat="1" x14ac:dyDescent="0.2"/>
    <row r="16711" s="217" customFormat="1" x14ac:dyDescent="0.2"/>
    <row r="16712" s="217" customFormat="1" x14ac:dyDescent="0.2"/>
    <row r="16713" s="217" customFormat="1" x14ac:dyDescent="0.2"/>
    <row r="16714" s="217" customFormat="1" x14ac:dyDescent="0.2"/>
    <row r="16715" s="217" customFormat="1" x14ac:dyDescent="0.2"/>
    <row r="16716" s="217" customFormat="1" x14ac:dyDescent="0.2"/>
    <row r="16717" s="217" customFormat="1" x14ac:dyDescent="0.2"/>
    <row r="16718" s="217" customFormat="1" x14ac:dyDescent="0.2"/>
    <row r="16719" s="217" customFormat="1" x14ac:dyDescent="0.2"/>
    <row r="16720" s="217" customFormat="1" x14ac:dyDescent="0.2"/>
    <row r="16721" s="217" customFormat="1" x14ac:dyDescent="0.2"/>
    <row r="16722" s="217" customFormat="1" x14ac:dyDescent="0.2"/>
    <row r="16723" s="217" customFormat="1" x14ac:dyDescent="0.2"/>
    <row r="16724" s="217" customFormat="1" x14ac:dyDescent="0.2"/>
    <row r="16725" s="217" customFormat="1" x14ac:dyDescent="0.2"/>
    <row r="16726" s="217" customFormat="1" x14ac:dyDescent="0.2"/>
    <row r="16727" s="217" customFormat="1" x14ac:dyDescent="0.2"/>
    <row r="16728" s="217" customFormat="1" x14ac:dyDescent="0.2"/>
    <row r="16729" s="217" customFormat="1" x14ac:dyDescent="0.2"/>
    <row r="16730" s="217" customFormat="1" x14ac:dyDescent="0.2"/>
    <row r="16731" s="217" customFormat="1" x14ac:dyDescent="0.2"/>
    <row r="16732" s="217" customFormat="1" x14ac:dyDescent="0.2"/>
    <row r="16733" s="217" customFormat="1" x14ac:dyDescent="0.2"/>
    <row r="16734" s="217" customFormat="1" x14ac:dyDescent="0.2"/>
    <row r="16735" s="217" customFormat="1" x14ac:dyDescent="0.2"/>
    <row r="16736" s="217" customFormat="1" x14ac:dyDescent="0.2"/>
    <row r="16737" s="217" customFormat="1" x14ac:dyDescent="0.2"/>
    <row r="16738" s="217" customFormat="1" x14ac:dyDescent="0.2"/>
    <row r="16739" s="217" customFormat="1" x14ac:dyDescent="0.2"/>
    <row r="16740" s="217" customFormat="1" x14ac:dyDescent="0.2"/>
    <row r="16741" s="217" customFormat="1" x14ac:dyDescent="0.2"/>
    <row r="16742" s="217" customFormat="1" x14ac:dyDescent="0.2"/>
    <row r="16743" s="217" customFormat="1" x14ac:dyDescent="0.2"/>
    <row r="16744" s="217" customFormat="1" x14ac:dyDescent="0.2"/>
    <row r="16745" s="217" customFormat="1" x14ac:dyDescent="0.2"/>
    <row r="16746" s="217" customFormat="1" x14ac:dyDescent="0.2"/>
    <row r="16747" s="217" customFormat="1" x14ac:dyDescent="0.2"/>
    <row r="16748" s="217" customFormat="1" x14ac:dyDescent="0.2"/>
    <row r="16749" s="217" customFormat="1" x14ac:dyDescent="0.2"/>
    <row r="16750" s="217" customFormat="1" x14ac:dyDescent="0.2"/>
    <row r="16751" s="217" customFormat="1" x14ac:dyDescent="0.2"/>
    <row r="16752" s="217" customFormat="1" x14ac:dyDescent="0.2"/>
    <row r="16753" s="217" customFormat="1" x14ac:dyDescent="0.2"/>
    <row r="16754" s="217" customFormat="1" x14ac:dyDescent="0.2"/>
    <row r="16755" s="217" customFormat="1" x14ac:dyDescent="0.2"/>
    <row r="16756" s="217" customFormat="1" x14ac:dyDescent="0.2"/>
    <row r="16757" s="217" customFormat="1" x14ac:dyDescent="0.2"/>
    <row r="16758" s="217" customFormat="1" x14ac:dyDescent="0.2"/>
    <row r="16759" s="217" customFormat="1" x14ac:dyDescent="0.2"/>
    <row r="16760" s="217" customFormat="1" x14ac:dyDescent="0.2"/>
    <row r="16761" s="217" customFormat="1" x14ac:dyDescent="0.2"/>
    <row r="16762" s="217" customFormat="1" x14ac:dyDescent="0.2"/>
    <row r="16763" s="217" customFormat="1" x14ac:dyDescent="0.2"/>
    <row r="16764" s="217" customFormat="1" x14ac:dyDescent="0.2"/>
    <row r="16765" s="217" customFormat="1" x14ac:dyDescent="0.2"/>
    <row r="16766" s="217" customFormat="1" x14ac:dyDescent="0.2"/>
    <row r="16767" s="217" customFormat="1" x14ac:dyDescent="0.2"/>
    <row r="16768" s="217" customFormat="1" x14ac:dyDescent="0.2"/>
    <row r="16769" s="217" customFormat="1" x14ac:dyDescent="0.2"/>
    <row r="16770" s="217" customFormat="1" x14ac:dyDescent="0.2"/>
    <row r="16771" s="217" customFormat="1" x14ac:dyDescent="0.2"/>
    <row r="16772" s="217" customFormat="1" x14ac:dyDescent="0.2"/>
    <row r="16773" s="217" customFormat="1" x14ac:dyDescent="0.2"/>
    <row r="16774" s="217" customFormat="1" x14ac:dyDescent="0.2"/>
    <row r="16775" s="217" customFormat="1" x14ac:dyDescent="0.2"/>
    <row r="16776" s="217" customFormat="1" x14ac:dyDescent="0.2"/>
    <row r="16777" s="217" customFormat="1" x14ac:dyDescent="0.2"/>
    <row r="16778" s="217" customFormat="1" x14ac:dyDescent="0.2"/>
    <row r="16779" s="217" customFormat="1" x14ac:dyDescent="0.2"/>
    <row r="16780" s="217" customFormat="1" x14ac:dyDescent="0.2"/>
    <row r="16781" s="217" customFormat="1" x14ac:dyDescent="0.2"/>
    <row r="16782" s="217" customFormat="1" x14ac:dyDescent="0.2"/>
    <row r="16783" s="217" customFormat="1" x14ac:dyDescent="0.2"/>
    <row r="16784" s="217" customFormat="1" x14ac:dyDescent="0.2"/>
    <row r="16785" s="217" customFormat="1" x14ac:dyDescent="0.2"/>
    <row r="16786" s="217" customFormat="1" x14ac:dyDescent="0.2"/>
    <row r="16787" s="217" customFormat="1" x14ac:dyDescent="0.2"/>
    <row r="16788" s="217" customFormat="1" x14ac:dyDescent="0.2"/>
    <row r="16789" s="217" customFormat="1" x14ac:dyDescent="0.2"/>
    <row r="16790" s="217" customFormat="1" x14ac:dyDescent="0.2"/>
    <row r="16791" s="217" customFormat="1" x14ac:dyDescent="0.2"/>
    <row r="16792" s="217" customFormat="1" x14ac:dyDescent="0.2"/>
    <row r="16793" s="217" customFormat="1" x14ac:dyDescent="0.2"/>
    <row r="16794" s="217" customFormat="1" x14ac:dyDescent="0.2"/>
    <row r="16795" s="217" customFormat="1" x14ac:dyDescent="0.2"/>
    <row r="16796" s="217" customFormat="1" x14ac:dyDescent="0.2"/>
    <row r="16797" s="217" customFormat="1" x14ac:dyDescent="0.2"/>
    <row r="16798" s="217" customFormat="1" x14ac:dyDescent="0.2"/>
    <row r="16799" s="217" customFormat="1" x14ac:dyDescent="0.2"/>
    <row r="16800" s="217" customFormat="1" x14ac:dyDescent="0.2"/>
    <row r="16801" s="217" customFormat="1" x14ac:dyDescent="0.2"/>
    <row r="16802" s="217" customFormat="1" x14ac:dyDescent="0.2"/>
    <row r="16803" s="217" customFormat="1" x14ac:dyDescent="0.2"/>
    <row r="16804" s="217" customFormat="1" x14ac:dyDescent="0.2"/>
    <row r="16805" s="217" customFormat="1" x14ac:dyDescent="0.2"/>
    <row r="16806" s="217" customFormat="1" x14ac:dyDescent="0.2"/>
    <row r="16807" s="217" customFormat="1" x14ac:dyDescent="0.2"/>
    <row r="16808" s="217" customFormat="1" x14ac:dyDescent="0.2"/>
    <row r="16809" s="217" customFormat="1" x14ac:dyDescent="0.2"/>
    <row r="16810" s="217" customFormat="1" x14ac:dyDescent="0.2"/>
    <row r="16811" s="217" customFormat="1" x14ac:dyDescent="0.2"/>
    <row r="16812" s="217" customFormat="1" x14ac:dyDescent="0.2"/>
    <row r="16813" s="217" customFormat="1" x14ac:dyDescent="0.2"/>
    <row r="16814" s="217" customFormat="1" x14ac:dyDescent="0.2"/>
    <row r="16815" s="217" customFormat="1" x14ac:dyDescent="0.2"/>
    <row r="16816" s="217" customFormat="1" x14ac:dyDescent="0.2"/>
    <row r="16817" s="217" customFormat="1" x14ac:dyDescent="0.2"/>
    <row r="16818" s="217" customFormat="1" x14ac:dyDescent="0.2"/>
    <row r="16819" s="217" customFormat="1" x14ac:dyDescent="0.2"/>
    <row r="16820" s="217" customFormat="1" x14ac:dyDescent="0.2"/>
    <row r="16821" s="217" customFormat="1" x14ac:dyDescent="0.2"/>
    <row r="16822" s="217" customFormat="1" x14ac:dyDescent="0.2"/>
    <row r="16823" s="217" customFormat="1" x14ac:dyDescent="0.2"/>
    <row r="16824" s="217" customFormat="1" x14ac:dyDescent="0.2"/>
    <row r="16825" s="217" customFormat="1" x14ac:dyDescent="0.2"/>
    <row r="16826" s="217" customFormat="1" x14ac:dyDescent="0.2"/>
    <row r="16827" s="217" customFormat="1" x14ac:dyDescent="0.2"/>
    <row r="16828" s="217" customFormat="1" x14ac:dyDescent="0.2"/>
    <row r="16829" s="217" customFormat="1" x14ac:dyDescent="0.2"/>
    <row r="16830" s="217" customFormat="1" x14ac:dyDescent="0.2"/>
    <row r="16831" s="217" customFormat="1" x14ac:dyDescent="0.2"/>
    <row r="16832" s="217" customFormat="1" x14ac:dyDescent="0.2"/>
    <row r="16833" s="217" customFormat="1" x14ac:dyDescent="0.2"/>
    <row r="16834" s="217" customFormat="1" x14ac:dyDescent="0.2"/>
    <row r="16835" s="217" customFormat="1" x14ac:dyDescent="0.2"/>
    <row r="16836" s="217" customFormat="1" x14ac:dyDescent="0.2"/>
    <row r="16837" s="217" customFormat="1" x14ac:dyDescent="0.2"/>
    <row r="16838" s="217" customFormat="1" x14ac:dyDescent="0.2"/>
    <row r="16839" s="217" customFormat="1" x14ac:dyDescent="0.2"/>
    <row r="16840" s="217" customFormat="1" x14ac:dyDescent="0.2"/>
    <row r="16841" s="217" customFormat="1" x14ac:dyDescent="0.2"/>
    <row r="16842" s="217" customFormat="1" x14ac:dyDescent="0.2"/>
    <row r="16843" s="217" customFormat="1" x14ac:dyDescent="0.2"/>
    <row r="16844" s="217" customFormat="1" x14ac:dyDescent="0.2"/>
    <row r="16845" s="217" customFormat="1" x14ac:dyDescent="0.2"/>
    <row r="16846" s="217" customFormat="1" x14ac:dyDescent="0.2"/>
    <row r="16847" s="217" customFormat="1" x14ac:dyDescent="0.2"/>
    <row r="16848" s="217" customFormat="1" x14ac:dyDescent="0.2"/>
    <row r="16849" s="217" customFormat="1" x14ac:dyDescent="0.2"/>
    <row r="16850" s="217" customFormat="1" x14ac:dyDescent="0.2"/>
    <row r="16851" s="217" customFormat="1" x14ac:dyDescent="0.2"/>
    <row r="16852" s="217" customFormat="1" x14ac:dyDescent="0.2"/>
    <row r="16853" s="217" customFormat="1" x14ac:dyDescent="0.2"/>
    <row r="16854" s="217" customFormat="1" x14ac:dyDescent="0.2"/>
    <row r="16855" s="217" customFormat="1" x14ac:dyDescent="0.2"/>
    <row r="16856" s="217" customFormat="1" x14ac:dyDescent="0.2"/>
    <row r="16857" s="217" customFormat="1" x14ac:dyDescent="0.2"/>
    <row r="16858" s="217" customFormat="1" x14ac:dyDescent="0.2"/>
    <row r="16859" s="217" customFormat="1" x14ac:dyDescent="0.2"/>
    <row r="16860" s="217" customFormat="1" x14ac:dyDescent="0.2"/>
    <row r="16861" s="217" customFormat="1" x14ac:dyDescent="0.2"/>
    <row r="16862" s="217" customFormat="1" x14ac:dyDescent="0.2"/>
    <row r="16863" s="217" customFormat="1" x14ac:dyDescent="0.2"/>
    <row r="16864" s="217" customFormat="1" x14ac:dyDescent="0.2"/>
    <row r="16865" s="217" customFormat="1" x14ac:dyDescent="0.2"/>
    <row r="16866" s="217" customFormat="1" x14ac:dyDescent="0.2"/>
    <row r="16867" s="217" customFormat="1" x14ac:dyDescent="0.2"/>
    <row r="16868" s="217" customFormat="1" x14ac:dyDescent="0.2"/>
    <row r="16869" s="217" customFormat="1" x14ac:dyDescent="0.2"/>
    <row r="16870" s="217" customFormat="1" x14ac:dyDescent="0.2"/>
    <row r="16871" s="217" customFormat="1" x14ac:dyDescent="0.2"/>
    <row r="16872" s="217" customFormat="1" x14ac:dyDescent="0.2"/>
    <row r="16873" s="217" customFormat="1" x14ac:dyDescent="0.2"/>
    <row r="16874" s="217" customFormat="1" x14ac:dyDescent="0.2"/>
    <row r="16875" s="217" customFormat="1" x14ac:dyDescent="0.2"/>
    <row r="16876" s="217" customFormat="1" x14ac:dyDescent="0.2"/>
    <row r="16877" s="217" customFormat="1" x14ac:dyDescent="0.2"/>
    <row r="16878" s="217" customFormat="1" x14ac:dyDescent="0.2"/>
    <row r="16879" s="217" customFormat="1" x14ac:dyDescent="0.2"/>
    <row r="16880" s="217" customFormat="1" x14ac:dyDescent="0.2"/>
    <row r="16881" s="217" customFormat="1" x14ac:dyDescent="0.2"/>
    <row r="16882" s="217" customFormat="1" x14ac:dyDescent="0.2"/>
    <row r="16883" s="217" customFormat="1" x14ac:dyDescent="0.2"/>
    <row r="16884" s="217" customFormat="1" x14ac:dyDescent="0.2"/>
    <row r="16885" s="217" customFormat="1" x14ac:dyDescent="0.2"/>
    <row r="16886" s="217" customFormat="1" x14ac:dyDescent="0.2"/>
    <row r="16887" s="217" customFormat="1" x14ac:dyDescent="0.2"/>
    <row r="16888" s="217" customFormat="1" x14ac:dyDescent="0.2"/>
    <row r="16889" s="217" customFormat="1" x14ac:dyDescent="0.2"/>
    <row r="16890" s="217" customFormat="1" x14ac:dyDescent="0.2"/>
    <row r="16891" s="217" customFormat="1" x14ac:dyDescent="0.2"/>
    <row r="16892" s="217" customFormat="1" x14ac:dyDescent="0.2"/>
    <row r="16893" s="217" customFormat="1" x14ac:dyDescent="0.2"/>
    <row r="16894" s="217" customFormat="1" x14ac:dyDescent="0.2"/>
    <row r="16895" s="217" customFormat="1" x14ac:dyDescent="0.2"/>
    <row r="16896" s="217" customFormat="1" x14ac:dyDescent="0.2"/>
    <row r="16897" s="217" customFormat="1" x14ac:dyDescent="0.2"/>
    <row r="16898" s="217" customFormat="1" x14ac:dyDescent="0.2"/>
    <row r="16899" s="217" customFormat="1" x14ac:dyDescent="0.2"/>
    <row r="16900" s="217" customFormat="1" x14ac:dyDescent="0.2"/>
    <row r="16901" s="217" customFormat="1" x14ac:dyDescent="0.2"/>
    <row r="16902" s="217" customFormat="1" x14ac:dyDescent="0.2"/>
    <row r="16903" s="217" customFormat="1" x14ac:dyDescent="0.2"/>
    <row r="16904" s="217" customFormat="1" x14ac:dyDescent="0.2"/>
    <row r="16905" s="217" customFormat="1" x14ac:dyDescent="0.2"/>
    <row r="16906" s="217" customFormat="1" x14ac:dyDescent="0.2"/>
    <row r="16907" s="217" customFormat="1" x14ac:dyDescent="0.2"/>
    <row r="16908" s="217" customFormat="1" x14ac:dyDescent="0.2"/>
    <row r="16909" s="217" customFormat="1" x14ac:dyDescent="0.2"/>
    <row r="16910" s="217" customFormat="1" x14ac:dyDescent="0.2"/>
    <row r="16911" s="217" customFormat="1" x14ac:dyDescent="0.2"/>
    <row r="16912" s="217" customFormat="1" x14ac:dyDescent="0.2"/>
    <row r="16913" s="217" customFormat="1" x14ac:dyDescent="0.2"/>
    <row r="16914" s="217" customFormat="1" x14ac:dyDescent="0.2"/>
    <row r="16915" s="217" customFormat="1" x14ac:dyDescent="0.2"/>
    <row r="16916" s="217" customFormat="1" x14ac:dyDescent="0.2"/>
    <row r="16917" s="217" customFormat="1" x14ac:dyDescent="0.2"/>
    <row r="16918" s="217" customFormat="1" x14ac:dyDescent="0.2"/>
    <row r="16919" s="217" customFormat="1" x14ac:dyDescent="0.2"/>
    <row r="16920" s="217" customFormat="1" x14ac:dyDescent="0.2"/>
    <row r="16921" s="217" customFormat="1" x14ac:dyDescent="0.2"/>
    <row r="16922" s="217" customFormat="1" x14ac:dyDescent="0.2"/>
    <row r="16923" s="217" customFormat="1" x14ac:dyDescent="0.2"/>
    <row r="16924" s="217" customFormat="1" x14ac:dyDescent="0.2"/>
    <row r="16925" s="217" customFormat="1" x14ac:dyDescent="0.2"/>
    <row r="16926" s="217" customFormat="1" x14ac:dyDescent="0.2"/>
    <row r="16927" s="217" customFormat="1" x14ac:dyDescent="0.2"/>
    <row r="16928" s="217" customFormat="1" x14ac:dyDescent="0.2"/>
    <row r="16929" s="217" customFormat="1" x14ac:dyDescent="0.2"/>
    <row r="16930" s="217" customFormat="1" x14ac:dyDescent="0.2"/>
    <row r="16931" s="217" customFormat="1" x14ac:dyDescent="0.2"/>
    <row r="16932" s="217" customFormat="1" x14ac:dyDescent="0.2"/>
    <row r="16933" s="217" customFormat="1" x14ac:dyDescent="0.2"/>
    <row r="16934" s="217" customFormat="1" x14ac:dyDescent="0.2"/>
    <row r="16935" s="217" customFormat="1" x14ac:dyDescent="0.2"/>
    <row r="16936" s="217" customFormat="1" x14ac:dyDescent="0.2"/>
    <row r="16937" s="217" customFormat="1" x14ac:dyDescent="0.2"/>
    <row r="16938" s="217" customFormat="1" x14ac:dyDescent="0.2"/>
    <row r="16939" s="217" customFormat="1" x14ac:dyDescent="0.2"/>
    <row r="16940" s="217" customFormat="1" x14ac:dyDescent="0.2"/>
    <row r="16941" s="217" customFormat="1" x14ac:dyDescent="0.2"/>
    <row r="16942" s="217" customFormat="1" x14ac:dyDescent="0.2"/>
    <row r="16943" s="217" customFormat="1" x14ac:dyDescent="0.2"/>
    <row r="16944" s="217" customFormat="1" x14ac:dyDescent="0.2"/>
    <row r="16945" s="217" customFormat="1" x14ac:dyDescent="0.2"/>
    <row r="16946" s="217" customFormat="1" x14ac:dyDescent="0.2"/>
    <row r="16947" s="217" customFormat="1" x14ac:dyDescent="0.2"/>
    <row r="16948" s="217" customFormat="1" x14ac:dyDescent="0.2"/>
    <row r="16949" s="217" customFormat="1" x14ac:dyDescent="0.2"/>
    <row r="16950" s="217" customFormat="1" x14ac:dyDescent="0.2"/>
    <row r="16951" s="217" customFormat="1" x14ac:dyDescent="0.2"/>
    <row r="16952" s="217" customFormat="1" x14ac:dyDescent="0.2"/>
    <row r="16953" s="217" customFormat="1" x14ac:dyDescent="0.2"/>
    <row r="16954" s="217" customFormat="1" x14ac:dyDescent="0.2"/>
    <row r="16955" s="217" customFormat="1" x14ac:dyDescent="0.2"/>
    <row r="16956" s="217" customFormat="1" x14ac:dyDescent="0.2"/>
    <row r="16957" s="217" customFormat="1" x14ac:dyDescent="0.2"/>
    <row r="16958" s="217" customFormat="1" x14ac:dyDescent="0.2"/>
    <row r="16959" s="217" customFormat="1" x14ac:dyDescent="0.2"/>
    <row r="16960" s="217" customFormat="1" x14ac:dyDescent="0.2"/>
    <row r="16961" s="217" customFormat="1" x14ac:dyDescent="0.2"/>
    <row r="16962" s="217" customFormat="1" x14ac:dyDescent="0.2"/>
    <row r="16963" s="217" customFormat="1" x14ac:dyDescent="0.2"/>
    <row r="16964" s="217" customFormat="1" x14ac:dyDescent="0.2"/>
    <row r="16965" s="217" customFormat="1" x14ac:dyDescent="0.2"/>
    <row r="16966" s="217" customFormat="1" x14ac:dyDescent="0.2"/>
    <row r="16967" s="217" customFormat="1" x14ac:dyDescent="0.2"/>
    <row r="16968" s="217" customFormat="1" x14ac:dyDescent="0.2"/>
    <row r="16969" s="217" customFormat="1" x14ac:dyDescent="0.2"/>
    <row r="16970" s="217" customFormat="1" x14ac:dyDescent="0.2"/>
    <row r="16971" s="217" customFormat="1" x14ac:dyDescent="0.2"/>
    <row r="16972" s="217" customFormat="1" x14ac:dyDescent="0.2"/>
    <row r="16973" s="217" customFormat="1" x14ac:dyDescent="0.2"/>
    <row r="16974" s="217" customFormat="1" x14ac:dyDescent="0.2"/>
    <row r="16975" s="217" customFormat="1" x14ac:dyDescent="0.2"/>
    <row r="16976" s="217" customFormat="1" x14ac:dyDescent="0.2"/>
    <row r="16977" s="217" customFormat="1" x14ac:dyDescent="0.2"/>
    <row r="16978" s="217" customFormat="1" x14ac:dyDescent="0.2"/>
    <row r="16979" s="217" customFormat="1" x14ac:dyDescent="0.2"/>
    <row r="16980" s="217" customFormat="1" x14ac:dyDescent="0.2"/>
    <row r="16981" s="217" customFormat="1" x14ac:dyDescent="0.2"/>
    <row r="16982" s="217" customFormat="1" x14ac:dyDescent="0.2"/>
    <row r="16983" s="217" customFormat="1" x14ac:dyDescent="0.2"/>
    <row r="16984" s="217" customFormat="1" x14ac:dyDescent="0.2"/>
    <row r="16985" s="217" customFormat="1" x14ac:dyDescent="0.2"/>
    <row r="16986" s="217" customFormat="1" x14ac:dyDescent="0.2"/>
    <row r="16987" s="217" customFormat="1" x14ac:dyDescent="0.2"/>
    <row r="16988" s="217" customFormat="1" x14ac:dyDescent="0.2"/>
    <row r="16989" s="217" customFormat="1" x14ac:dyDescent="0.2"/>
    <row r="16990" s="217" customFormat="1" x14ac:dyDescent="0.2"/>
    <row r="16991" s="217" customFormat="1" x14ac:dyDescent="0.2"/>
    <row r="16992" s="217" customFormat="1" x14ac:dyDescent="0.2"/>
    <row r="16993" s="217" customFormat="1" x14ac:dyDescent="0.2"/>
    <row r="16994" s="217" customFormat="1" x14ac:dyDescent="0.2"/>
    <row r="16995" s="217" customFormat="1" x14ac:dyDescent="0.2"/>
    <row r="16996" s="217" customFormat="1" x14ac:dyDescent="0.2"/>
    <row r="16997" s="217" customFormat="1" x14ac:dyDescent="0.2"/>
    <row r="16998" s="217" customFormat="1" x14ac:dyDescent="0.2"/>
    <row r="16999" s="217" customFormat="1" x14ac:dyDescent="0.2"/>
    <row r="17000" s="217" customFormat="1" x14ac:dyDescent="0.2"/>
    <row r="17001" s="217" customFormat="1" x14ac:dyDescent="0.2"/>
    <row r="17002" s="217" customFormat="1" x14ac:dyDescent="0.2"/>
    <row r="17003" s="217" customFormat="1" x14ac:dyDescent="0.2"/>
    <row r="17004" s="217" customFormat="1" x14ac:dyDescent="0.2"/>
    <row r="17005" s="217" customFormat="1" x14ac:dyDescent="0.2"/>
    <row r="17006" s="217" customFormat="1" x14ac:dyDescent="0.2"/>
    <row r="17007" s="217" customFormat="1" x14ac:dyDescent="0.2"/>
    <row r="17008" s="217" customFormat="1" x14ac:dyDescent="0.2"/>
    <row r="17009" s="217" customFormat="1" x14ac:dyDescent="0.2"/>
    <row r="17010" s="217" customFormat="1" x14ac:dyDescent="0.2"/>
    <row r="17011" s="217" customFormat="1" x14ac:dyDescent="0.2"/>
    <row r="17012" s="217" customFormat="1" x14ac:dyDescent="0.2"/>
    <row r="17013" s="217" customFormat="1" x14ac:dyDescent="0.2"/>
    <row r="17014" s="217" customFormat="1" x14ac:dyDescent="0.2"/>
    <row r="17015" s="217" customFormat="1" x14ac:dyDescent="0.2"/>
    <row r="17016" s="217" customFormat="1" x14ac:dyDescent="0.2"/>
    <row r="17017" s="217" customFormat="1" x14ac:dyDescent="0.2"/>
    <row r="17018" s="217" customFormat="1" x14ac:dyDescent="0.2"/>
    <row r="17019" s="217" customFormat="1" x14ac:dyDescent="0.2"/>
    <row r="17020" s="217" customFormat="1" x14ac:dyDescent="0.2"/>
    <row r="17021" s="217" customFormat="1" x14ac:dyDescent="0.2"/>
    <row r="17022" s="217" customFormat="1" x14ac:dyDescent="0.2"/>
    <row r="17023" s="217" customFormat="1" x14ac:dyDescent="0.2"/>
    <row r="17024" s="217" customFormat="1" x14ac:dyDescent="0.2"/>
    <row r="17025" s="217" customFormat="1" x14ac:dyDescent="0.2"/>
    <row r="17026" s="217" customFormat="1" x14ac:dyDescent="0.2"/>
    <row r="17027" s="217" customFormat="1" x14ac:dyDescent="0.2"/>
    <row r="17028" s="217" customFormat="1" x14ac:dyDescent="0.2"/>
    <row r="17029" s="217" customFormat="1" x14ac:dyDescent="0.2"/>
    <row r="17030" s="217" customFormat="1" x14ac:dyDescent="0.2"/>
    <row r="17031" s="217" customFormat="1" x14ac:dyDescent="0.2"/>
    <row r="17032" s="217" customFormat="1" x14ac:dyDescent="0.2"/>
    <row r="17033" s="217" customFormat="1" x14ac:dyDescent="0.2"/>
    <row r="17034" s="217" customFormat="1" x14ac:dyDescent="0.2"/>
    <row r="17035" s="217" customFormat="1" x14ac:dyDescent="0.2"/>
    <row r="17036" s="217" customFormat="1" x14ac:dyDescent="0.2"/>
    <row r="17037" s="217" customFormat="1" x14ac:dyDescent="0.2"/>
    <row r="17038" s="217" customFormat="1" x14ac:dyDescent="0.2"/>
    <row r="17039" s="217" customFormat="1" x14ac:dyDescent="0.2"/>
    <row r="17040" s="217" customFormat="1" x14ac:dyDescent="0.2"/>
    <row r="17041" s="217" customFormat="1" x14ac:dyDescent="0.2"/>
    <row r="17042" s="217" customFormat="1" x14ac:dyDescent="0.2"/>
    <row r="17043" s="217" customFormat="1" x14ac:dyDescent="0.2"/>
    <row r="17044" s="217" customFormat="1" x14ac:dyDescent="0.2"/>
    <row r="17045" s="217" customFormat="1" x14ac:dyDescent="0.2"/>
    <row r="17046" s="217" customFormat="1" x14ac:dyDescent="0.2"/>
    <row r="17047" s="217" customFormat="1" x14ac:dyDescent="0.2"/>
    <row r="17048" s="217" customFormat="1" x14ac:dyDescent="0.2"/>
    <row r="17049" s="217" customFormat="1" x14ac:dyDescent="0.2"/>
    <row r="17050" s="217" customFormat="1" x14ac:dyDescent="0.2"/>
    <row r="17051" s="217" customFormat="1" x14ac:dyDescent="0.2"/>
    <row r="17052" s="217" customFormat="1" x14ac:dyDescent="0.2"/>
    <row r="17053" s="217" customFormat="1" x14ac:dyDescent="0.2"/>
    <row r="17054" s="217" customFormat="1" x14ac:dyDescent="0.2"/>
    <row r="17055" s="217" customFormat="1" x14ac:dyDescent="0.2"/>
    <row r="17056" s="217" customFormat="1" x14ac:dyDescent="0.2"/>
    <row r="17057" s="217" customFormat="1" x14ac:dyDescent="0.2"/>
    <row r="17058" s="217" customFormat="1" x14ac:dyDescent="0.2"/>
    <row r="17059" s="217" customFormat="1" x14ac:dyDescent="0.2"/>
    <row r="17060" s="217" customFormat="1" x14ac:dyDescent="0.2"/>
    <row r="17061" s="217" customFormat="1" x14ac:dyDescent="0.2"/>
    <row r="17062" s="217" customFormat="1" x14ac:dyDescent="0.2"/>
    <row r="17063" s="217" customFormat="1" x14ac:dyDescent="0.2"/>
    <row r="17064" s="217" customFormat="1" x14ac:dyDescent="0.2"/>
    <row r="17065" s="217" customFormat="1" x14ac:dyDescent="0.2"/>
    <row r="17066" s="217" customFormat="1" x14ac:dyDescent="0.2"/>
    <row r="17067" s="217" customFormat="1" x14ac:dyDescent="0.2"/>
    <row r="17068" s="217" customFormat="1" x14ac:dyDescent="0.2"/>
    <row r="17069" s="217" customFormat="1" x14ac:dyDescent="0.2"/>
    <row r="17070" s="217" customFormat="1" x14ac:dyDescent="0.2"/>
    <row r="17071" s="217" customFormat="1" x14ac:dyDescent="0.2"/>
    <row r="17072" s="217" customFormat="1" x14ac:dyDescent="0.2"/>
    <row r="17073" s="217" customFormat="1" x14ac:dyDescent="0.2"/>
    <row r="17074" s="217" customFormat="1" x14ac:dyDescent="0.2"/>
    <row r="17075" s="217" customFormat="1" x14ac:dyDescent="0.2"/>
    <row r="17076" s="217" customFormat="1" x14ac:dyDescent="0.2"/>
    <row r="17077" s="217" customFormat="1" x14ac:dyDescent="0.2"/>
    <row r="17078" s="217" customFormat="1" x14ac:dyDescent="0.2"/>
    <row r="17079" s="217" customFormat="1" x14ac:dyDescent="0.2"/>
    <row r="17080" s="217" customFormat="1" x14ac:dyDescent="0.2"/>
    <row r="17081" s="217" customFormat="1" x14ac:dyDescent="0.2"/>
    <row r="17082" s="217" customFormat="1" x14ac:dyDescent="0.2"/>
    <row r="17083" s="217" customFormat="1" x14ac:dyDescent="0.2"/>
    <row r="17084" s="217" customFormat="1" x14ac:dyDescent="0.2"/>
    <row r="17085" s="217" customFormat="1" x14ac:dyDescent="0.2"/>
    <row r="17086" s="217" customFormat="1" x14ac:dyDescent="0.2"/>
    <row r="17087" s="217" customFormat="1" x14ac:dyDescent="0.2"/>
    <row r="17088" s="217" customFormat="1" x14ac:dyDescent="0.2"/>
    <row r="17089" s="217" customFormat="1" x14ac:dyDescent="0.2"/>
    <row r="17090" s="217" customFormat="1" x14ac:dyDescent="0.2"/>
    <row r="17091" s="217" customFormat="1" x14ac:dyDescent="0.2"/>
    <row r="17092" s="217" customFormat="1" x14ac:dyDescent="0.2"/>
    <row r="17093" s="217" customFormat="1" x14ac:dyDescent="0.2"/>
    <row r="17094" s="217" customFormat="1" x14ac:dyDescent="0.2"/>
    <row r="17095" s="217" customFormat="1" x14ac:dyDescent="0.2"/>
    <row r="17096" s="217" customFormat="1" x14ac:dyDescent="0.2"/>
    <row r="17097" s="217" customFormat="1" x14ac:dyDescent="0.2"/>
    <row r="17098" s="217" customFormat="1" x14ac:dyDescent="0.2"/>
    <row r="17099" s="217" customFormat="1" x14ac:dyDescent="0.2"/>
    <row r="17100" s="217" customFormat="1" x14ac:dyDescent="0.2"/>
    <row r="17101" s="217" customFormat="1" x14ac:dyDescent="0.2"/>
    <row r="17102" s="217" customFormat="1" x14ac:dyDescent="0.2"/>
    <row r="17103" s="217" customFormat="1" x14ac:dyDescent="0.2"/>
    <row r="17104" s="217" customFormat="1" x14ac:dyDescent="0.2"/>
    <row r="17105" s="217" customFormat="1" x14ac:dyDescent="0.2"/>
    <row r="17106" s="217" customFormat="1" x14ac:dyDescent="0.2"/>
    <row r="17107" s="217" customFormat="1" x14ac:dyDescent="0.2"/>
    <row r="17108" s="217" customFormat="1" x14ac:dyDescent="0.2"/>
    <row r="17109" s="217" customFormat="1" x14ac:dyDescent="0.2"/>
    <row r="17110" s="217" customFormat="1" x14ac:dyDescent="0.2"/>
    <row r="17111" s="217" customFormat="1" x14ac:dyDescent="0.2"/>
    <row r="17112" s="217" customFormat="1" x14ac:dyDescent="0.2"/>
    <row r="17113" s="217" customFormat="1" x14ac:dyDescent="0.2"/>
    <row r="17114" s="217" customFormat="1" x14ac:dyDescent="0.2"/>
    <row r="17115" s="217" customFormat="1" x14ac:dyDescent="0.2"/>
    <row r="17116" s="217" customFormat="1" x14ac:dyDescent="0.2"/>
    <row r="17117" s="217" customFormat="1" x14ac:dyDescent="0.2"/>
    <row r="17118" s="217" customFormat="1" x14ac:dyDescent="0.2"/>
    <row r="17119" s="217" customFormat="1" x14ac:dyDescent="0.2"/>
    <row r="17120" s="217" customFormat="1" x14ac:dyDescent="0.2"/>
    <row r="17121" s="217" customFormat="1" x14ac:dyDescent="0.2"/>
    <row r="17122" s="217" customFormat="1" x14ac:dyDescent="0.2"/>
    <row r="17123" s="217" customFormat="1" x14ac:dyDescent="0.2"/>
    <row r="17124" s="217" customFormat="1" x14ac:dyDescent="0.2"/>
    <row r="17125" s="217" customFormat="1" x14ac:dyDescent="0.2"/>
    <row r="17126" s="217" customFormat="1" x14ac:dyDescent="0.2"/>
    <row r="17127" s="217" customFormat="1" x14ac:dyDescent="0.2"/>
    <row r="17128" s="217" customFormat="1" x14ac:dyDescent="0.2"/>
    <row r="17129" s="217" customFormat="1" x14ac:dyDescent="0.2"/>
    <row r="17130" s="217" customFormat="1" x14ac:dyDescent="0.2"/>
    <row r="17131" s="217" customFormat="1" x14ac:dyDescent="0.2"/>
    <row r="17132" s="217" customFormat="1" x14ac:dyDescent="0.2"/>
    <row r="17133" s="217" customFormat="1" x14ac:dyDescent="0.2"/>
    <row r="17134" s="217" customFormat="1" x14ac:dyDescent="0.2"/>
    <row r="17135" s="217" customFormat="1" x14ac:dyDescent="0.2"/>
    <row r="17136" s="217" customFormat="1" x14ac:dyDescent="0.2"/>
    <row r="17137" s="217" customFormat="1" x14ac:dyDescent="0.2"/>
    <row r="17138" s="217" customFormat="1" x14ac:dyDescent="0.2"/>
    <row r="17139" s="217" customFormat="1" x14ac:dyDescent="0.2"/>
    <row r="17140" s="217" customFormat="1" x14ac:dyDescent="0.2"/>
    <row r="17141" s="217" customFormat="1" x14ac:dyDescent="0.2"/>
    <row r="17142" s="217" customFormat="1" x14ac:dyDescent="0.2"/>
    <row r="17143" s="217" customFormat="1" x14ac:dyDescent="0.2"/>
    <row r="17144" s="217" customFormat="1" x14ac:dyDescent="0.2"/>
    <row r="17145" s="217" customFormat="1" x14ac:dyDescent="0.2"/>
    <row r="17146" s="217" customFormat="1" x14ac:dyDescent="0.2"/>
    <row r="17147" s="217" customFormat="1" x14ac:dyDescent="0.2"/>
    <row r="17148" s="217" customFormat="1" x14ac:dyDescent="0.2"/>
    <row r="17149" s="217" customFormat="1" x14ac:dyDescent="0.2"/>
    <row r="17150" s="217" customFormat="1" x14ac:dyDescent="0.2"/>
    <row r="17151" s="217" customFormat="1" x14ac:dyDescent="0.2"/>
    <row r="17152" s="217" customFormat="1" x14ac:dyDescent="0.2"/>
    <row r="17153" s="217" customFormat="1" x14ac:dyDescent="0.2"/>
    <row r="17154" s="217" customFormat="1" x14ac:dyDescent="0.2"/>
    <row r="17155" s="217" customFormat="1" x14ac:dyDescent="0.2"/>
    <row r="17156" s="217" customFormat="1" x14ac:dyDescent="0.2"/>
    <row r="17157" s="217" customFormat="1" x14ac:dyDescent="0.2"/>
    <row r="17158" s="217" customFormat="1" x14ac:dyDescent="0.2"/>
    <row r="17159" s="217" customFormat="1" x14ac:dyDescent="0.2"/>
    <row r="17160" s="217" customFormat="1" x14ac:dyDescent="0.2"/>
    <row r="17161" s="217" customFormat="1" x14ac:dyDescent="0.2"/>
    <row r="17162" s="217" customFormat="1" x14ac:dyDescent="0.2"/>
    <row r="17163" s="217" customFormat="1" x14ac:dyDescent="0.2"/>
    <row r="17164" s="217" customFormat="1" x14ac:dyDescent="0.2"/>
    <row r="17165" s="217" customFormat="1" x14ac:dyDescent="0.2"/>
    <row r="17166" s="217" customFormat="1" x14ac:dyDescent="0.2"/>
    <row r="17167" s="217" customFormat="1" x14ac:dyDescent="0.2"/>
    <row r="17168" s="217" customFormat="1" x14ac:dyDescent="0.2"/>
    <row r="17169" s="217" customFormat="1" x14ac:dyDescent="0.2"/>
    <row r="17170" s="217" customFormat="1" x14ac:dyDescent="0.2"/>
    <row r="17171" s="217" customFormat="1" x14ac:dyDescent="0.2"/>
    <row r="17172" s="217" customFormat="1" x14ac:dyDescent="0.2"/>
    <row r="17173" s="217" customFormat="1" x14ac:dyDescent="0.2"/>
    <row r="17174" s="217" customFormat="1" x14ac:dyDescent="0.2"/>
    <row r="17175" s="217" customFormat="1" x14ac:dyDescent="0.2"/>
    <row r="17176" s="217" customFormat="1" x14ac:dyDescent="0.2"/>
    <row r="17177" s="217" customFormat="1" x14ac:dyDescent="0.2"/>
    <row r="17178" s="217" customFormat="1" x14ac:dyDescent="0.2"/>
    <row r="17179" s="217" customFormat="1" x14ac:dyDescent="0.2"/>
    <row r="17180" s="217" customFormat="1" x14ac:dyDescent="0.2"/>
    <row r="17181" s="217" customFormat="1" x14ac:dyDescent="0.2"/>
    <row r="17182" s="217" customFormat="1" x14ac:dyDescent="0.2"/>
    <row r="17183" s="217" customFormat="1" x14ac:dyDescent="0.2"/>
    <row r="17184" s="217" customFormat="1" x14ac:dyDescent="0.2"/>
    <row r="17185" s="217" customFormat="1" x14ac:dyDescent="0.2"/>
    <row r="17186" s="217" customFormat="1" x14ac:dyDescent="0.2"/>
    <row r="17187" s="217" customFormat="1" x14ac:dyDescent="0.2"/>
    <row r="17188" s="217" customFormat="1" x14ac:dyDescent="0.2"/>
    <row r="17189" s="217" customFormat="1" x14ac:dyDescent="0.2"/>
    <row r="17190" s="217" customFormat="1" x14ac:dyDescent="0.2"/>
    <row r="17191" s="217" customFormat="1" x14ac:dyDescent="0.2"/>
    <row r="17192" s="217" customFormat="1" x14ac:dyDescent="0.2"/>
    <row r="17193" s="217" customFormat="1" x14ac:dyDescent="0.2"/>
    <row r="17194" s="217" customFormat="1" x14ac:dyDescent="0.2"/>
    <row r="17195" s="217" customFormat="1" x14ac:dyDescent="0.2"/>
    <row r="17196" s="217" customFormat="1" x14ac:dyDescent="0.2"/>
    <row r="17197" s="217" customFormat="1" x14ac:dyDescent="0.2"/>
    <row r="17198" s="217" customFormat="1" x14ac:dyDescent="0.2"/>
    <row r="17199" s="217" customFormat="1" x14ac:dyDescent="0.2"/>
    <row r="17200" s="217" customFormat="1" x14ac:dyDescent="0.2"/>
    <row r="17201" s="217" customFormat="1" x14ac:dyDescent="0.2"/>
    <row r="17202" s="217" customFormat="1" x14ac:dyDescent="0.2"/>
    <row r="17203" s="217" customFormat="1" x14ac:dyDescent="0.2"/>
    <row r="17204" s="217" customFormat="1" x14ac:dyDescent="0.2"/>
    <row r="17205" s="217" customFormat="1" x14ac:dyDescent="0.2"/>
    <row r="17206" s="217" customFormat="1" x14ac:dyDescent="0.2"/>
    <row r="17207" s="217" customFormat="1" x14ac:dyDescent="0.2"/>
    <row r="17208" s="217" customFormat="1" x14ac:dyDescent="0.2"/>
    <row r="17209" s="217" customFormat="1" x14ac:dyDescent="0.2"/>
    <row r="17210" s="217" customFormat="1" x14ac:dyDescent="0.2"/>
    <row r="17211" s="217" customFormat="1" x14ac:dyDescent="0.2"/>
    <row r="17212" s="217" customFormat="1" x14ac:dyDescent="0.2"/>
    <row r="17213" s="217" customFormat="1" x14ac:dyDescent="0.2"/>
    <row r="17214" s="217" customFormat="1" x14ac:dyDescent="0.2"/>
    <row r="17215" s="217" customFormat="1" x14ac:dyDescent="0.2"/>
    <row r="17216" s="217" customFormat="1" x14ac:dyDescent="0.2"/>
    <row r="17217" s="217" customFormat="1" x14ac:dyDescent="0.2"/>
    <row r="17218" s="217" customFormat="1" x14ac:dyDescent="0.2"/>
    <row r="17219" s="217" customFormat="1" x14ac:dyDescent="0.2"/>
    <row r="17220" s="217" customFormat="1" x14ac:dyDescent="0.2"/>
    <row r="17221" s="217" customFormat="1" x14ac:dyDescent="0.2"/>
    <row r="17222" s="217" customFormat="1" x14ac:dyDescent="0.2"/>
    <row r="17223" s="217" customFormat="1" x14ac:dyDescent="0.2"/>
    <row r="17224" s="217" customFormat="1" x14ac:dyDescent="0.2"/>
    <row r="17225" s="217" customFormat="1" x14ac:dyDescent="0.2"/>
    <row r="17226" s="217" customFormat="1" x14ac:dyDescent="0.2"/>
    <row r="17227" s="217" customFormat="1" x14ac:dyDescent="0.2"/>
    <row r="17228" s="217" customFormat="1" x14ac:dyDescent="0.2"/>
    <row r="17229" s="217" customFormat="1" x14ac:dyDescent="0.2"/>
    <row r="17230" s="217" customFormat="1" x14ac:dyDescent="0.2"/>
    <row r="17231" s="217" customFormat="1" x14ac:dyDescent="0.2"/>
    <row r="17232" s="217" customFormat="1" x14ac:dyDescent="0.2"/>
    <row r="17233" s="217" customFormat="1" x14ac:dyDescent="0.2"/>
    <row r="17234" s="217" customFormat="1" x14ac:dyDescent="0.2"/>
    <row r="17235" s="217" customFormat="1" x14ac:dyDescent="0.2"/>
    <row r="17236" s="217" customFormat="1" x14ac:dyDescent="0.2"/>
    <row r="17237" s="217" customFormat="1" x14ac:dyDescent="0.2"/>
    <row r="17238" s="217" customFormat="1" x14ac:dyDescent="0.2"/>
    <row r="17239" s="217" customFormat="1" x14ac:dyDescent="0.2"/>
    <row r="17240" s="217" customFormat="1" x14ac:dyDescent="0.2"/>
    <row r="17241" s="217" customFormat="1" x14ac:dyDescent="0.2"/>
    <row r="17242" s="217" customFormat="1" x14ac:dyDescent="0.2"/>
    <row r="17243" s="217" customFormat="1" x14ac:dyDescent="0.2"/>
    <row r="17244" s="217" customFormat="1" x14ac:dyDescent="0.2"/>
    <row r="17245" s="217" customFormat="1" x14ac:dyDescent="0.2"/>
    <row r="17246" s="217" customFormat="1" x14ac:dyDescent="0.2"/>
    <row r="17247" s="217" customFormat="1" x14ac:dyDescent="0.2"/>
    <row r="17248" s="217" customFormat="1" x14ac:dyDescent="0.2"/>
    <row r="17249" s="217" customFormat="1" x14ac:dyDescent="0.2"/>
    <row r="17250" s="217" customFormat="1" x14ac:dyDescent="0.2"/>
    <row r="17251" s="217" customFormat="1" x14ac:dyDescent="0.2"/>
    <row r="17252" s="217" customFormat="1" x14ac:dyDescent="0.2"/>
    <row r="17253" s="217" customFormat="1" x14ac:dyDescent="0.2"/>
    <row r="17254" s="217" customFormat="1" x14ac:dyDescent="0.2"/>
    <row r="17255" s="217" customFormat="1" x14ac:dyDescent="0.2"/>
    <row r="17256" s="217" customFormat="1" x14ac:dyDescent="0.2"/>
    <row r="17257" s="217" customFormat="1" x14ac:dyDescent="0.2"/>
    <row r="17258" s="217" customFormat="1" x14ac:dyDescent="0.2"/>
    <row r="17259" s="217" customFormat="1" x14ac:dyDescent="0.2"/>
    <row r="17260" s="217" customFormat="1" x14ac:dyDescent="0.2"/>
    <row r="17261" s="217" customFormat="1" x14ac:dyDescent="0.2"/>
    <row r="17262" s="217" customFormat="1" x14ac:dyDescent="0.2"/>
    <row r="17263" s="217" customFormat="1" x14ac:dyDescent="0.2"/>
    <row r="17264" s="217" customFormat="1" x14ac:dyDescent="0.2"/>
    <row r="17265" s="217" customFormat="1" x14ac:dyDescent="0.2"/>
    <row r="17266" s="217" customFormat="1" x14ac:dyDescent="0.2"/>
    <row r="17267" s="217" customFormat="1" x14ac:dyDescent="0.2"/>
    <row r="17268" s="217" customFormat="1" x14ac:dyDescent="0.2"/>
    <row r="17269" s="217" customFormat="1" x14ac:dyDescent="0.2"/>
    <row r="17270" s="217" customFormat="1" x14ac:dyDescent="0.2"/>
    <row r="17271" s="217" customFormat="1" x14ac:dyDescent="0.2"/>
    <row r="17272" s="217" customFormat="1" x14ac:dyDescent="0.2"/>
    <row r="17273" s="217" customFormat="1" x14ac:dyDescent="0.2"/>
    <row r="17274" s="217" customFormat="1" x14ac:dyDescent="0.2"/>
    <row r="17275" s="217" customFormat="1" x14ac:dyDescent="0.2"/>
    <row r="17276" s="217" customFormat="1" x14ac:dyDescent="0.2"/>
    <row r="17277" s="217" customFormat="1" x14ac:dyDescent="0.2"/>
    <row r="17278" s="217" customFormat="1" x14ac:dyDescent="0.2"/>
    <row r="17279" s="217" customFormat="1" x14ac:dyDescent="0.2"/>
    <row r="17280" s="217" customFormat="1" x14ac:dyDescent="0.2"/>
    <row r="17281" s="217" customFormat="1" x14ac:dyDescent="0.2"/>
    <row r="17282" s="217" customFormat="1" x14ac:dyDescent="0.2"/>
    <row r="17283" s="217" customFormat="1" x14ac:dyDescent="0.2"/>
    <row r="17284" s="217" customFormat="1" x14ac:dyDescent="0.2"/>
    <row r="17285" s="217" customFormat="1" x14ac:dyDescent="0.2"/>
    <row r="17286" s="217" customFormat="1" x14ac:dyDescent="0.2"/>
    <row r="17287" s="217" customFormat="1" x14ac:dyDescent="0.2"/>
    <row r="17288" s="217" customFormat="1" x14ac:dyDescent="0.2"/>
    <row r="17289" s="217" customFormat="1" x14ac:dyDescent="0.2"/>
    <row r="17290" s="217" customFormat="1" x14ac:dyDescent="0.2"/>
    <row r="17291" s="217" customFormat="1" x14ac:dyDescent="0.2"/>
    <row r="17292" s="217" customFormat="1" x14ac:dyDescent="0.2"/>
    <row r="17293" s="217" customFormat="1" x14ac:dyDescent="0.2"/>
    <row r="17294" s="217" customFormat="1" x14ac:dyDescent="0.2"/>
    <row r="17295" s="217" customFormat="1" x14ac:dyDescent="0.2"/>
    <row r="17296" s="217" customFormat="1" x14ac:dyDescent="0.2"/>
    <row r="17297" s="217" customFormat="1" x14ac:dyDescent="0.2"/>
    <row r="17298" s="217" customFormat="1" x14ac:dyDescent="0.2"/>
    <row r="17299" s="217" customFormat="1" x14ac:dyDescent="0.2"/>
    <row r="17300" s="217" customFormat="1" x14ac:dyDescent="0.2"/>
    <row r="17301" s="217" customFormat="1" x14ac:dyDescent="0.2"/>
    <row r="17302" s="217" customFormat="1" x14ac:dyDescent="0.2"/>
    <row r="17303" s="217" customFormat="1" x14ac:dyDescent="0.2"/>
    <row r="17304" s="217" customFormat="1" x14ac:dyDescent="0.2"/>
    <row r="17305" s="217" customFormat="1" x14ac:dyDescent="0.2"/>
    <row r="17306" s="217" customFormat="1" x14ac:dyDescent="0.2"/>
    <row r="17307" s="217" customFormat="1" x14ac:dyDescent="0.2"/>
    <row r="17308" s="217" customFormat="1" x14ac:dyDescent="0.2"/>
    <row r="17309" s="217" customFormat="1" x14ac:dyDescent="0.2"/>
    <row r="17310" s="217" customFormat="1" x14ac:dyDescent="0.2"/>
    <row r="17311" s="217" customFormat="1" x14ac:dyDescent="0.2"/>
    <row r="17312" s="217" customFormat="1" x14ac:dyDescent="0.2"/>
    <row r="17313" s="217" customFormat="1" x14ac:dyDescent="0.2"/>
    <row r="17314" s="217" customFormat="1" x14ac:dyDescent="0.2"/>
    <row r="17315" s="217" customFormat="1" x14ac:dyDescent="0.2"/>
    <row r="17316" s="217" customFormat="1" x14ac:dyDescent="0.2"/>
    <row r="17317" s="217" customFormat="1" x14ac:dyDescent="0.2"/>
    <row r="17318" s="217" customFormat="1" x14ac:dyDescent="0.2"/>
    <row r="17319" s="217" customFormat="1" x14ac:dyDescent="0.2"/>
    <row r="17320" s="217" customFormat="1" x14ac:dyDescent="0.2"/>
    <row r="17321" s="217" customFormat="1" x14ac:dyDescent="0.2"/>
    <row r="17322" s="217" customFormat="1" x14ac:dyDescent="0.2"/>
    <row r="17323" s="217" customFormat="1" x14ac:dyDescent="0.2"/>
    <row r="17324" s="217" customFormat="1" x14ac:dyDescent="0.2"/>
    <row r="17325" s="217" customFormat="1" x14ac:dyDescent="0.2"/>
    <row r="17326" s="217" customFormat="1" x14ac:dyDescent="0.2"/>
    <row r="17327" s="217" customFormat="1" x14ac:dyDescent="0.2"/>
    <row r="17328" s="217" customFormat="1" x14ac:dyDescent="0.2"/>
    <row r="17329" s="217" customFormat="1" x14ac:dyDescent="0.2"/>
    <row r="17330" s="217" customFormat="1" x14ac:dyDescent="0.2"/>
    <row r="17331" s="217" customFormat="1" x14ac:dyDescent="0.2"/>
    <row r="17332" s="217" customFormat="1" x14ac:dyDescent="0.2"/>
    <row r="17333" s="217" customFormat="1" x14ac:dyDescent="0.2"/>
    <row r="17334" s="217" customFormat="1" x14ac:dyDescent="0.2"/>
    <row r="17335" s="217" customFormat="1" x14ac:dyDescent="0.2"/>
    <row r="17336" s="217" customFormat="1" x14ac:dyDescent="0.2"/>
    <row r="17337" s="217" customFormat="1" x14ac:dyDescent="0.2"/>
    <row r="17338" s="217" customFormat="1" x14ac:dyDescent="0.2"/>
    <row r="17339" s="217" customFormat="1" x14ac:dyDescent="0.2"/>
    <row r="17340" s="217" customFormat="1" x14ac:dyDescent="0.2"/>
    <row r="17341" s="217" customFormat="1" x14ac:dyDescent="0.2"/>
    <row r="17342" s="217" customFormat="1" x14ac:dyDescent="0.2"/>
    <row r="17343" s="217" customFormat="1" x14ac:dyDescent="0.2"/>
    <row r="17344" s="217" customFormat="1" x14ac:dyDescent="0.2"/>
    <row r="17345" s="217" customFormat="1" x14ac:dyDescent="0.2"/>
    <row r="17346" s="217" customFormat="1" x14ac:dyDescent="0.2"/>
    <row r="17347" s="217" customFormat="1" x14ac:dyDescent="0.2"/>
    <row r="17348" s="217" customFormat="1" x14ac:dyDescent="0.2"/>
    <row r="17349" s="217" customFormat="1" x14ac:dyDescent="0.2"/>
    <row r="17350" s="217" customFormat="1" x14ac:dyDescent="0.2"/>
    <row r="17351" s="217" customFormat="1" x14ac:dyDescent="0.2"/>
    <row r="17352" s="217" customFormat="1" x14ac:dyDescent="0.2"/>
    <row r="17353" s="217" customFormat="1" x14ac:dyDescent="0.2"/>
    <row r="17354" s="217" customFormat="1" x14ac:dyDescent="0.2"/>
    <row r="17355" s="217" customFormat="1" x14ac:dyDescent="0.2"/>
    <row r="17356" s="217" customFormat="1" x14ac:dyDescent="0.2"/>
    <row r="17357" s="217" customFormat="1" x14ac:dyDescent="0.2"/>
    <row r="17358" s="217" customFormat="1" x14ac:dyDescent="0.2"/>
    <row r="17359" s="217" customFormat="1" x14ac:dyDescent="0.2"/>
    <row r="17360" s="217" customFormat="1" x14ac:dyDescent="0.2"/>
    <row r="17361" s="217" customFormat="1" x14ac:dyDescent="0.2"/>
    <row r="17362" s="217" customFormat="1" x14ac:dyDescent="0.2"/>
    <row r="17363" s="217" customFormat="1" x14ac:dyDescent="0.2"/>
    <row r="17364" s="217" customFormat="1" x14ac:dyDescent="0.2"/>
    <row r="17365" s="217" customFormat="1" x14ac:dyDescent="0.2"/>
    <row r="17366" s="217" customFormat="1" x14ac:dyDescent="0.2"/>
    <row r="17367" s="217" customFormat="1" x14ac:dyDescent="0.2"/>
    <row r="17368" s="217" customFormat="1" x14ac:dyDescent="0.2"/>
    <row r="17369" s="217" customFormat="1" x14ac:dyDescent="0.2"/>
    <row r="17370" s="217" customFormat="1" x14ac:dyDescent="0.2"/>
    <row r="17371" s="217" customFormat="1" x14ac:dyDescent="0.2"/>
    <row r="17372" s="217" customFormat="1" x14ac:dyDescent="0.2"/>
    <row r="17373" s="217" customFormat="1" x14ac:dyDescent="0.2"/>
    <row r="17374" s="217" customFormat="1" x14ac:dyDescent="0.2"/>
    <row r="17375" s="217" customFormat="1" x14ac:dyDescent="0.2"/>
    <row r="17376" s="217" customFormat="1" x14ac:dyDescent="0.2"/>
    <row r="17377" s="217" customFormat="1" x14ac:dyDescent="0.2"/>
    <row r="17378" s="217" customFormat="1" x14ac:dyDescent="0.2"/>
    <row r="17379" s="217" customFormat="1" x14ac:dyDescent="0.2"/>
    <row r="17380" s="217" customFormat="1" x14ac:dyDescent="0.2"/>
    <row r="17381" s="217" customFormat="1" x14ac:dyDescent="0.2"/>
    <row r="17382" s="217" customFormat="1" x14ac:dyDescent="0.2"/>
    <row r="17383" s="217" customFormat="1" x14ac:dyDescent="0.2"/>
    <row r="17384" s="217" customFormat="1" x14ac:dyDescent="0.2"/>
    <row r="17385" s="217" customFormat="1" x14ac:dyDescent="0.2"/>
    <row r="17386" s="217" customFormat="1" x14ac:dyDescent="0.2"/>
    <row r="17387" s="217" customFormat="1" x14ac:dyDescent="0.2"/>
    <row r="17388" s="217" customFormat="1" x14ac:dyDescent="0.2"/>
    <row r="17389" s="217" customFormat="1" x14ac:dyDescent="0.2"/>
    <row r="17390" s="217" customFormat="1" x14ac:dyDescent="0.2"/>
    <row r="17391" s="217" customFormat="1" x14ac:dyDescent="0.2"/>
    <row r="17392" s="217" customFormat="1" x14ac:dyDescent="0.2"/>
    <row r="17393" s="217" customFormat="1" x14ac:dyDescent="0.2"/>
    <row r="17394" s="217" customFormat="1" x14ac:dyDescent="0.2"/>
    <row r="17395" s="217" customFormat="1" x14ac:dyDescent="0.2"/>
    <row r="17396" s="217" customFormat="1" x14ac:dyDescent="0.2"/>
    <row r="17397" s="217" customFormat="1" x14ac:dyDescent="0.2"/>
    <row r="17398" s="217" customFormat="1" x14ac:dyDescent="0.2"/>
    <row r="17399" s="217" customFormat="1" x14ac:dyDescent="0.2"/>
    <row r="17400" s="217" customFormat="1" x14ac:dyDescent="0.2"/>
    <row r="17401" s="217" customFormat="1" x14ac:dyDescent="0.2"/>
    <row r="17402" s="217" customFormat="1" x14ac:dyDescent="0.2"/>
    <row r="17403" s="217" customFormat="1" x14ac:dyDescent="0.2"/>
    <row r="17404" s="217" customFormat="1" x14ac:dyDescent="0.2"/>
    <row r="17405" s="217" customFormat="1" x14ac:dyDescent="0.2"/>
    <row r="17406" s="217" customFormat="1" x14ac:dyDescent="0.2"/>
    <row r="17407" s="217" customFormat="1" x14ac:dyDescent="0.2"/>
    <row r="17408" s="217" customFormat="1" x14ac:dyDescent="0.2"/>
    <row r="17409" s="217" customFormat="1" x14ac:dyDescent="0.2"/>
    <row r="17410" s="217" customFormat="1" x14ac:dyDescent="0.2"/>
    <row r="17411" s="217" customFormat="1" x14ac:dyDescent="0.2"/>
    <row r="17412" s="217" customFormat="1" x14ac:dyDescent="0.2"/>
    <row r="17413" s="217" customFormat="1" x14ac:dyDescent="0.2"/>
    <row r="17414" s="217" customFormat="1" x14ac:dyDescent="0.2"/>
    <row r="17415" s="217" customFormat="1" x14ac:dyDescent="0.2"/>
    <row r="17416" s="217" customFormat="1" x14ac:dyDescent="0.2"/>
    <row r="17417" s="217" customFormat="1" x14ac:dyDescent="0.2"/>
    <row r="17418" s="217" customFormat="1" x14ac:dyDescent="0.2"/>
    <row r="17419" s="217" customFormat="1" x14ac:dyDescent="0.2"/>
    <row r="17420" s="217" customFormat="1" x14ac:dyDescent="0.2"/>
    <row r="17421" s="217" customFormat="1" x14ac:dyDescent="0.2"/>
    <row r="17422" s="217" customFormat="1" x14ac:dyDescent="0.2"/>
    <row r="17423" s="217" customFormat="1" x14ac:dyDescent="0.2"/>
    <row r="17424" s="217" customFormat="1" x14ac:dyDescent="0.2"/>
    <row r="17425" s="217" customFormat="1" x14ac:dyDescent="0.2"/>
    <row r="17426" s="217" customFormat="1" x14ac:dyDescent="0.2"/>
    <row r="17427" s="217" customFormat="1" x14ac:dyDescent="0.2"/>
    <row r="17428" s="217" customFormat="1" x14ac:dyDescent="0.2"/>
    <row r="17429" s="217" customFormat="1" x14ac:dyDescent="0.2"/>
    <row r="17430" s="217" customFormat="1" x14ac:dyDescent="0.2"/>
    <row r="17431" s="217" customFormat="1" x14ac:dyDescent="0.2"/>
    <row r="17432" s="217" customFormat="1" x14ac:dyDescent="0.2"/>
    <row r="17433" s="217" customFormat="1" x14ac:dyDescent="0.2"/>
    <row r="17434" s="217" customFormat="1" x14ac:dyDescent="0.2"/>
    <row r="17435" s="217" customFormat="1" x14ac:dyDescent="0.2"/>
    <row r="17436" s="217" customFormat="1" x14ac:dyDescent="0.2"/>
    <row r="17437" s="217" customFormat="1" x14ac:dyDescent="0.2"/>
    <row r="17438" s="217" customFormat="1" x14ac:dyDescent="0.2"/>
    <row r="17439" s="217" customFormat="1" x14ac:dyDescent="0.2"/>
    <row r="17440" s="217" customFormat="1" x14ac:dyDescent="0.2"/>
    <row r="17441" s="217" customFormat="1" x14ac:dyDescent="0.2"/>
    <row r="17442" s="217" customFormat="1" x14ac:dyDescent="0.2"/>
    <row r="17443" s="217" customFormat="1" x14ac:dyDescent="0.2"/>
    <row r="17444" s="217" customFormat="1" x14ac:dyDescent="0.2"/>
    <row r="17445" s="217" customFormat="1" x14ac:dyDescent="0.2"/>
    <row r="17446" s="217" customFormat="1" x14ac:dyDescent="0.2"/>
    <row r="17447" s="217" customFormat="1" x14ac:dyDescent="0.2"/>
    <row r="17448" s="217" customFormat="1" x14ac:dyDescent="0.2"/>
    <row r="17449" s="217" customFormat="1" x14ac:dyDescent="0.2"/>
    <row r="17450" s="217" customFormat="1" x14ac:dyDescent="0.2"/>
    <row r="17451" s="217" customFormat="1" x14ac:dyDescent="0.2"/>
    <row r="17452" s="217" customFormat="1" x14ac:dyDescent="0.2"/>
    <row r="17453" s="217" customFormat="1" x14ac:dyDescent="0.2"/>
    <row r="17454" s="217" customFormat="1" x14ac:dyDescent="0.2"/>
    <row r="17455" s="217" customFormat="1" x14ac:dyDescent="0.2"/>
    <row r="17456" s="217" customFormat="1" x14ac:dyDescent="0.2"/>
    <row r="17457" s="217" customFormat="1" x14ac:dyDescent="0.2"/>
    <row r="17458" s="217" customFormat="1" x14ac:dyDescent="0.2"/>
    <row r="17459" s="217" customFormat="1" x14ac:dyDescent="0.2"/>
    <row r="17460" s="217" customFormat="1" x14ac:dyDescent="0.2"/>
    <row r="17461" s="217" customFormat="1" x14ac:dyDescent="0.2"/>
    <row r="17462" s="217" customFormat="1" x14ac:dyDescent="0.2"/>
    <row r="17463" s="217" customFormat="1" x14ac:dyDescent="0.2"/>
    <row r="17464" s="217" customFormat="1" x14ac:dyDescent="0.2"/>
    <row r="17465" s="217" customFormat="1" x14ac:dyDescent="0.2"/>
    <row r="17466" s="217" customFormat="1" x14ac:dyDescent="0.2"/>
    <row r="17467" s="217" customFormat="1" x14ac:dyDescent="0.2"/>
    <row r="17468" s="217" customFormat="1" x14ac:dyDescent="0.2"/>
    <row r="17469" s="217" customFormat="1" x14ac:dyDescent="0.2"/>
    <row r="17470" s="217" customFormat="1" x14ac:dyDescent="0.2"/>
    <row r="17471" s="217" customFormat="1" x14ac:dyDescent="0.2"/>
    <row r="17472" s="217" customFormat="1" x14ac:dyDescent="0.2"/>
    <row r="17473" s="217" customFormat="1" x14ac:dyDescent="0.2"/>
    <row r="17474" s="217" customFormat="1" x14ac:dyDescent="0.2"/>
    <row r="17475" s="217" customFormat="1" x14ac:dyDescent="0.2"/>
    <row r="17476" s="217" customFormat="1" x14ac:dyDescent="0.2"/>
    <row r="17477" s="217" customFormat="1" x14ac:dyDescent="0.2"/>
    <row r="17478" s="217" customFormat="1" x14ac:dyDescent="0.2"/>
    <row r="17479" s="217" customFormat="1" x14ac:dyDescent="0.2"/>
    <row r="17480" s="217" customFormat="1" x14ac:dyDescent="0.2"/>
    <row r="17481" s="217" customFormat="1" x14ac:dyDescent="0.2"/>
    <row r="17482" s="217" customFormat="1" x14ac:dyDescent="0.2"/>
    <row r="17483" s="217" customFormat="1" x14ac:dyDescent="0.2"/>
    <row r="17484" s="217" customFormat="1" x14ac:dyDescent="0.2"/>
    <row r="17485" s="217" customFormat="1" x14ac:dyDescent="0.2"/>
    <row r="17486" s="217" customFormat="1" x14ac:dyDescent="0.2"/>
    <row r="17487" s="217" customFormat="1" x14ac:dyDescent="0.2"/>
    <row r="17488" s="217" customFormat="1" x14ac:dyDescent="0.2"/>
    <row r="17489" s="217" customFormat="1" x14ac:dyDescent="0.2"/>
    <row r="17490" s="217" customFormat="1" x14ac:dyDescent="0.2"/>
    <row r="17491" s="217" customFormat="1" x14ac:dyDescent="0.2"/>
    <row r="17492" s="217" customFormat="1" x14ac:dyDescent="0.2"/>
    <row r="17493" s="217" customFormat="1" x14ac:dyDescent="0.2"/>
    <row r="17494" s="217" customFormat="1" x14ac:dyDescent="0.2"/>
    <row r="17495" s="217" customFormat="1" x14ac:dyDescent="0.2"/>
    <row r="17496" s="217" customFormat="1" x14ac:dyDescent="0.2"/>
    <row r="17497" s="217" customFormat="1" x14ac:dyDescent="0.2"/>
    <row r="17498" s="217" customFormat="1" x14ac:dyDescent="0.2"/>
    <row r="17499" s="217" customFormat="1" x14ac:dyDescent="0.2"/>
    <row r="17500" s="217" customFormat="1" x14ac:dyDescent="0.2"/>
    <row r="17501" s="217" customFormat="1" x14ac:dyDescent="0.2"/>
    <row r="17502" s="217" customFormat="1" x14ac:dyDescent="0.2"/>
    <row r="17503" s="217" customFormat="1" x14ac:dyDescent="0.2"/>
    <row r="17504" s="217" customFormat="1" x14ac:dyDescent="0.2"/>
    <row r="17505" s="217" customFormat="1" x14ac:dyDescent="0.2"/>
    <row r="17506" s="217" customFormat="1" x14ac:dyDescent="0.2"/>
    <row r="17507" s="217" customFormat="1" x14ac:dyDescent="0.2"/>
    <row r="17508" s="217" customFormat="1" x14ac:dyDescent="0.2"/>
    <row r="17509" s="217" customFormat="1" x14ac:dyDescent="0.2"/>
    <row r="17510" s="217" customFormat="1" x14ac:dyDescent="0.2"/>
    <row r="17511" s="217" customFormat="1" x14ac:dyDescent="0.2"/>
    <row r="17512" s="217" customFormat="1" x14ac:dyDescent="0.2"/>
    <row r="17513" s="217" customFormat="1" x14ac:dyDescent="0.2"/>
    <row r="17514" s="217" customFormat="1" x14ac:dyDescent="0.2"/>
    <row r="17515" s="217" customFormat="1" x14ac:dyDescent="0.2"/>
    <row r="17516" s="217" customFormat="1" x14ac:dyDescent="0.2"/>
    <row r="17517" s="217" customFormat="1" x14ac:dyDescent="0.2"/>
    <row r="17518" s="217" customFormat="1" x14ac:dyDescent="0.2"/>
    <row r="17519" s="217" customFormat="1" x14ac:dyDescent="0.2"/>
    <row r="17520" s="217" customFormat="1" x14ac:dyDescent="0.2"/>
    <row r="17521" s="217" customFormat="1" x14ac:dyDescent="0.2"/>
    <row r="17522" s="217" customFormat="1" x14ac:dyDescent="0.2"/>
    <row r="17523" s="217" customFormat="1" x14ac:dyDescent="0.2"/>
    <row r="17524" s="217" customFormat="1" x14ac:dyDescent="0.2"/>
    <row r="17525" s="217" customFormat="1" x14ac:dyDescent="0.2"/>
    <row r="17526" s="217" customFormat="1" x14ac:dyDescent="0.2"/>
    <row r="17527" s="217" customFormat="1" x14ac:dyDescent="0.2"/>
    <row r="17528" s="217" customFormat="1" x14ac:dyDescent="0.2"/>
    <row r="17529" s="217" customFormat="1" x14ac:dyDescent="0.2"/>
    <row r="17530" s="217" customFormat="1" x14ac:dyDescent="0.2"/>
    <row r="17531" s="217" customFormat="1" x14ac:dyDescent="0.2"/>
    <row r="17532" s="217" customFormat="1" x14ac:dyDescent="0.2"/>
    <row r="17533" s="217" customFormat="1" x14ac:dyDescent="0.2"/>
    <row r="17534" s="217" customFormat="1" x14ac:dyDescent="0.2"/>
    <row r="17535" s="217" customFormat="1" x14ac:dyDescent="0.2"/>
    <row r="17536" s="217" customFormat="1" x14ac:dyDescent="0.2"/>
    <row r="17537" s="217" customFormat="1" x14ac:dyDescent="0.2"/>
    <row r="17538" s="217" customFormat="1" x14ac:dyDescent="0.2"/>
    <row r="17539" s="217" customFormat="1" x14ac:dyDescent="0.2"/>
    <row r="17540" s="217" customFormat="1" x14ac:dyDescent="0.2"/>
    <row r="17541" s="217" customFormat="1" x14ac:dyDescent="0.2"/>
    <row r="17542" s="217" customFormat="1" x14ac:dyDescent="0.2"/>
    <row r="17543" s="217" customFormat="1" x14ac:dyDescent="0.2"/>
    <row r="17544" s="217" customFormat="1" x14ac:dyDescent="0.2"/>
    <row r="17545" s="217" customFormat="1" x14ac:dyDescent="0.2"/>
    <row r="17546" s="217" customFormat="1" x14ac:dyDescent="0.2"/>
    <row r="17547" s="217" customFormat="1" x14ac:dyDescent="0.2"/>
    <row r="17548" s="217" customFormat="1" x14ac:dyDescent="0.2"/>
    <row r="17549" s="217" customFormat="1" x14ac:dyDescent="0.2"/>
    <row r="17550" s="217" customFormat="1" x14ac:dyDescent="0.2"/>
    <row r="17551" s="217" customFormat="1" x14ac:dyDescent="0.2"/>
    <row r="17552" s="217" customFormat="1" x14ac:dyDescent="0.2"/>
    <row r="17553" s="217" customFormat="1" x14ac:dyDescent="0.2"/>
    <row r="17554" s="217" customFormat="1" x14ac:dyDescent="0.2"/>
    <row r="17555" s="217" customFormat="1" x14ac:dyDescent="0.2"/>
    <row r="17556" s="217" customFormat="1" x14ac:dyDescent="0.2"/>
    <row r="17557" s="217" customFormat="1" x14ac:dyDescent="0.2"/>
    <row r="17558" s="217" customFormat="1" x14ac:dyDescent="0.2"/>
    <row r="17559" s="217" customFormat="1" x14ac:dyDescent="0.2"/>
    <row r="17560" s="217" customFormat="1" x14ac:dyDescent="0.2"/>
    <row r="17561" s="217" customFormat="1" x14ac:dyDescent="0.2"/>
    <row r="17562" s="217" customFormat="1" x14ac:dyDescent="0.2"/>
    <row r="17563" s="217" customFormat="1" x14ac:dyDescent="0.2"/>
    <row r="17564" s="217" customFormat="1" x14ac:dyDescent="0.2"/>
    <row r="17565" s="217" customFormat="1" x14ac:dyDescent="0.2"/>
    <row r="17566" s="217" customFormat="1" x14ac:dyDescent="0.2"/>
    <row r="17567" s="217" customFormat="1" x14ac:dyDescent="0.2"/>
    <row r="17568" s="217" customFormat="1" x14ac:dyDescent="0.2"/>
    <row r="17569" s="217" customFormat="1" x14ac:dyDescent="0.2"/>
    <row r="17570" s="217" customFormat="1" x14ac:dyDescent="0.2"/>
    <row r="17571" s="217" customFormat="1" x14ac:dyDescent="0.2"/>
    <row r="17572" s="217" customFormat="1" x14ac:dyDescent="0.2"/>
    <row r="17573" s="217" customFormat="1" x14ac:dyDescent="0.2"/>
    <row r="17574" s="217" customFormat="1" x14ac:dyDescent="0.2"/>
    <row r="17575" s="217" customFormat="1" x14ac:dyDescent="0.2"/>
    <row r="17576" s="217" customFormat="1" x14ac:dyDescent="0.2"/>
    <row r="17577" s="217" customFormat="1" x14ac:dyDescent="0.2"/>
    <row r="17578" s="217" customFormat="1" x14ac:dyDescent="0.2"/>
    <row r="17579" s="217" customFormat="1" x14ac:dyDescent="0.2"/>
    <row r="17580" s="217" customFormat="1" x14ac:dyDescent="0.2"/>
    <row r="17581" s="217" customFormat="1" x14ac:dyDescent="0.2"/>
    <row r="17582" s="217" customFormat="1" x14ac:dyDescent="0.2"/>
    <row r="17583" s="217" customFormat="1" x14ac:dyDescent="0.2"/>
    <row r="17584" s="217" customFormat="1" x14ac:dyDescent="0.2"/>
    <row r="17585" s="217" customFormat="1" x14ac:dyDescent="0.2"/>
    <row r="17586" s="217" customFormat="1" x14ac:dyDescent="0.2"/>
    <row r="17587" s="217" customFormat="1" x14ac:dyDescent="0.2"/>
    <row r="17588" s="217" customFormat="1" x14ac:dyDescent="0.2"/>
    <row r="17589" s="217" customFormat="1" x14ac:dyDescent="0.2"/>
    <row r="17590" s="217" customFormat="1" x14ac:dyDescent="0.2"/>
    <row r="17591" s="217" customFormat="1" x14ac:dyDescent="0.2"/>
    <row r="17592" s="217" customFormat="1" x14ac:dyDescent="0.2"/>
    <row r="17593" s="217" customFormat="1" x14ac:dyDescent="0.2"/>
    <row r="17594" s="217" customFormat="1" x14ac:dyDescent="0.2"/>
    <row r="17595" s="217" customFormat="1" x14ac:dyDescent="0.2"/>
    <row r="17596" s="217" customFormat="1" x14ac:dyDescent="0.2"/>
    <row r="17597" s="217" customFormat="1" x14ac:dyDescent="0.2"/>
    <row r="17598" s="217" customFormat="1" x14ac:dyDescent="0.2"/>
    <row r="17599" s="217" customFormat="1" x14ac:dyDescent="0.2"/>
    <row r="17600" s="217" customFormat="1" x14ac:dyDescent="0.2"/>
    <row r="17601" s="217" customFormat="1" x14ac:dyDescent="0.2"/>
    <row r="17602" s="217" customFormat="1" x14ac:dyDescent="0.2"/>
    <row r="17603" s="217" customFormat="1" x14ac:dyDescent="0.2"/>
    <row r="17604" s="217" customFormat="1" x14ac:dyDescent="0.2"/>
    <row r="17605" s="217" customFormat="1" x14ac:dyDescent="0.2"/>
    <row r="17606" s="217" customFormat="1" x14ac:dyDescent="0.2"/>
    <row r="17607" s="217" customFormat="1" x14ac:dyDescent="0.2"/>
    <row r="17608" s="217" customFormat="1" x14ac:dyDescent="0.2"/>
    <row r="17609" s="217" customFormat="1" x14ac:dyDescent="0.2"/>
    <row r="17610" s="217" customFormat="1" x14ac:dyDescent="0.2"/>
    <row r="17611" s="217" customFormat="1" x14ac:dyDescent="0.2"/>
    <row r="17612" s="217" customFormat="1" x14ac:dyDescent="0.2"/>
    <row r="17613" s="217" customFormat="1" x14ac:dyDescent="0.2"/>
    <row r="17614" s="217" customFormat="1" x14ac:dyDescent="0.2"/>
    <row r="17615" s="217" customFormat="1" x14ac:dyDescent="0.2"/>
    <row r="17616" s="217" customFormat="1" x14ac:dyDescent="0.2"/>
    <row r="17617" s="217" customFormat="1" x14ac:dyDescent="0.2"/>
    <row r="17618" s="217" customFormat="1" x14ac:dyDescent="0.2"/>
    <row r="17619" s="217" customFormat="1" x14ac:dyDescent="0.2"/>
    <row r="17620" s="217" customFormat="1" x14ac:dyDescent="0.2"/>
    <row r="17621" s="217" customFormat="1" x14ac:dyDescent="0.2"/>
    <row r="17622" s="217" customFormat="1" x14ac:dyDescent="0.2"/>
    <row r="17623" s="217" customFormat="1" x14ac:dyDescent="0.2"/>
    <row r="17624" s="217" customFormat="1" x14ac:dyDescent="0.2"/>
    <row r="17625" s="217" customFormat="1" x14ac:dyDescent="0.2"/>
    <row r="17626" s="217" customFormat="1" x14ac:dyDescent="0.2"/>
    <row r="17627" s="217" customFormat="1" x14ac:dyDescent="0.2"/>
    <row r="17628" s="217" customFormat="1" x14ac:dyDescent="0.2"/>
    <row r="17629" s="217" customFormat="1" x14ac:dyDescent="0.2"/>
    <row r="17630" s="217" customFormat="1" x14ac:dyDescent="0.2"/>
    <row r="17631" s="217" customFormat="1" x14ac:dyDescent="0.2"/>
    <row r="17632" s="217" customFormat="1" x14ac:dyDescent="0.2"/>
    <row r="17633" s="217" customFormat="1" x14ac:dyDescent="0.2"/>
    <row r="17634" s="217" customFormat="1" x14ac:dyDescent="0.2"/>
    <row r="17635" s="217" customFormat="1" x14ac:dyDescent="0.2"/>
    <row r="17636" s="217" customFormat="1" x14ac:dyDescent="0.2"/>
    <row r="17637" s="217" customFormat="1" x14ac:dyDescent="0.2"/>
    <row r="17638" s="217" customFormat="1" x14ac:dyDescent="0.2"/>
    <row r="17639" s="217" customFormat="1" x14ac:dyDescent="0.2"/>
    <row r="17640" s="217" customFormat="1" x14ac:dyDescent="0.2"/>
    <row r="17641" s="217" customFormat="1" x14ac:dyDescent="0.2"/>
    <row r="17642" s="217" customFormat="1" x14ac:dyDescent="0.2"/>
    <row r="17643" s="217" customFormat="1" x14ac:dyDescent="0.2"/>
    <row r="17644" s="217" customFormat="1" x14ac:dyDescent="0.2"/>
    <row r="17645" s="217" customFormat="1" x14ac:dyDescent="0.2"/>
    <row r="17646" s="217" customFormat="1" x14ac:dyDescent="0.2"/>
    <row r="17647" s="217" customFormat="1" x14ac:dyDescent="0.2"/>
    <row r="17648" s="217" customFormat="1" x14ac:dyDescent="0.2"/>
    <row r="17649" s="217" customFormat="1" x14ac:dyDescent="0.2"/>
    <row r="17650" s="217" customFormat="1" x14ac:dyDescent="0.2"/>
    <row r="17651" s="217" customFormat="1" x14ac:dyDescent="0.2"/>
    <row r="17652" s="217" customFormat="1" x14ac:dyDescent="0.2"/>
    <row r="17653" s="217" customFormat="1" x14ac:dyDescent="0.2"/>
    <row r="17654" s="217" customFormat="1" x14ac:dyDescent="0.2"/>
    <row r="17655" s="217" customFormat="1" x14ac:dyDescent="0.2"/>
    <row r="17656" s="217" customFormat="1" x14ac:dyDescent="0.2"/>
    <row r="17657" s="217" customFormat="1" x14ac:dyDescent="0.2"/>
    <row r="17658" s="217" customFormat="1" x14ac:dyDescent="0.2"/>
    <row r="17659" s="217" customFormat="1" x14ac:dyDescent="0.2"/>
    <row r="17660" s="217" customFormat="1" x14ac:dyDescent="0.2"/>
    <row r="17661" s="217" customFormat="1" x14ac:dyDescent="0.2"/>
    <row r="17662" s="217" customFormat="1" x14ac:dyDescent="0.2"/>
    <row r="17663" s="217" customFormat="1" x14ac:dyDescent="0.2"/>
    <row r="17664" s="217" customFormat="1" x14ac:dyDescent="0.2"/>
    <row r="17665" s="217" customFormat="1" x14ac:dyDescent="0.2"/>
    <row r="17666" s="217" customFormat="1" x14ac:dyDescent="0.2"/>
    <row r="17667" s="217" customFormat="1" x14ac:dyDescent="0.2"/>
    <row r="17668" s="217" customFormat="1" x14ac:dyDescent="0.2"/>
    <row r="17669" s="217" customFormat="1" x14ac:dyDescent="0.2"/>
    <row r="17670" s="217" customFormat="1" x14ac:dyDescent="0.2"/>
    <row r="17671" s="217" customFormat="1" x14ac:dyDescent="0.2"/>
    <row r="17672" s="217" customFormat="1" x14ac:dyDescent="0.2"/>
    <row r="17673" s="217" customFormat="1" x14ac:dyDescent="0.2"/>
    <row r="17674" s="217" customFormat="1" x14ac:dyDescent="0.2"/>
    <row r="17675" s="217" customFormat="1" x14ac:dyDescent="0.2"/>
    <row r="17676" s="217" customFormat="1" x14ac:dyDescent="0.2"/>
    <row r="17677" s="217" customFormat="1" x14ac:dyDescent="0.2"/>
    <row r="17678" s="217" customFormat="1" x14ac:dyDescent="0.2"/>
    <row r="17679" s="217" customFormat="1" x14ac:dyDescent="0.2"/>
    <row r="17680" s="217" customFormat="1" x14ac:dyDescent="0.2"/>
    <row r="17681" s="217" customFormat="1" x14ac:dyDescent="0.2"/>
    <row r="17682" s="217" customFormat="1" x14ac:dyDescent="0.2"/>
    <row r="17683" s="217" customFormat="1" x14ac:dyDescent="0.2"/>
    <row r="17684" s="217" customFormat="1" x14ac:dyDescent="0.2"/>
    <row r="17685" s="217" customFormat="1" x14ac:dyDescent="0.2"/>
    <row r="17686" s="217" customFormat="1" x14ac:dyDescent="0.2"/>
    <row r="17687" s="217" customFormat="1" x14ac:dyDescent="0.2"/>
    <row r="17688" s="217" customFormat="1" x14ac:dyDescent="0.2"/>
    <row r="17689" s="217" customFormat="1" x14ac:dyDescent="0.2"/>
    <row r="17690" s="217" customFormat="1" x14ac:dyDescent="0.2"/>
    <row r="17691" s="217" customFormat="1" x14ac:dyDescent="0.2"/>
    <row r="17692" s="217" customFormat="1" x14ac:dyDescent="0.2"/>
    <row r="17693" s="217" customFormat="1" x14ac:dyDescent="0.2"/>
    <row r="17694" s="217" customFormat="1" x14ac:dyDescent="0.2"/>
    <row r="17695" s="217" customFormat="1" x14ac:dyDescent="0.2"/>
    <row r="17696" s="217" customFormat="1" x14ac:dyDescent="0.2"/>
    <row r="17697" s="217" customFormat="1" x14ac:dyDescent="0.2"/>
    <row r="17698" s="217" customFormat="1" x14ac:dyDescent="0.2"/>
    <row r="17699" s="217" customFormat="1" x14ac:dyDescent="0.2"/>
    <row r="17700" s="217" customFormat="1" x14ac:dyDescent="0.2"/>
    <row r="17701" s="217" customFormat="1" x14ac:dyDescent="0.2"/>
    <row r="17702" s="217" customFormat="1" x14ac:dyDescent="0.2"/>
    <row r="17703" s="217" customFormat="1" x14ac:dyDescent="0.2"/>
    <row r="17704" s="217" customFormat="1" x14ac:dyDescent="0.2"/>
    <row r="17705" s="217" customFormat="1" x14ac:dyDescent="0.2"/>
    <row r="17706" s="217" customFormat="1" x14ac:dyDescent="0.2"/>
    <row r="17707" s="217" customFormat="1" x14ac:dyDescent="0.2"/>
    <row r="17708" s="217" customFormat="1" x14ac:dyDescent="0.2"/>
    <row r="17709" s="217" customFormat="1" x14ac:dyDescent="0.2"/>
    <row r="17710" s="217" customFormat="1" x14ac:dyDescent="0.2"/>
    <row r="17711" s="217" customFormat="1" x14ac:dyDescent="0.2"/>
    <row r="17712" s="217" customFormat="1" x14ac:dyDescent="0.2"/>
    <row r="17713" s="217" customFormat="1" x14ac:dyDescent="0.2"/>
    <row r="17714" s="217" customFormat="1" x14ac:dyDescent="0.2"/>
    <row r="17715" s="217" customFormat="1" x14ac:dyDescent="0.2"/>
    <row r="17716" s="217" customFormat="1" x14ac:dyDescent="0.2"/>
    <row r="17717" s="217" customFormat="1" x14ac:dyDescent="0.2"/>
    <row r="17718" s="217" customFormat="1" x14ac:dyDescent="0.2"/>
    <row r="17719" s="217" customFormat="1" x14ac:dyDescent="0.2"/>
    <row r="17720" s="217" customFormat="1" x14ac:dyDescent="0.2"/>
    <row r="17721" s="217" customFormat="1" x14ac:dyDescent="0.2"/>
    <row r="17722" s="217" customFormat="1" x14ac:dyDescent="0.2"/>
    <row r="17723" s="217" customFormat="1" x14ac:dyDescent="0.2"/>
    <row r="17724" s="217" customFormat="1" x14ac:dyDescent="0.2"/>
    <row r="17725" s="217" customFormat="1" x14ac:dyDescent="0.2"/>
    <row r="17726" s="217" customFormat="1" x14ac:dyDescent="0.2"/>
    <row r="17727" s="217" customFormat="1" x14ac:dyDescent="0.2"/>
    <row r="17728" s="217" customFormat="1" x14ac:dyDescent="0.2"/>
    <row r="17729" s="217" customFormat="1" x14ac:dyDescent="0.2"/>
    <row r="17730" s="217" customFormat="1" x14ac:dyDescent="0.2"/>
    <row r="17731" s="217" customFormat="1" x14ac:dyDescent="0.2"/>
    <row r="17732" s="217" customFormat="1" x14ac:dyDescent="0.2"/>
    <row r="17733" s="217" customFormat="1" x14ac:dyDescent="0.2"/>
    <row r="17734" s="217" customFormat="1" x14ac:dyDescent="0.2"/>
    <row r="17735" s="217" customFormat="1" x14ac:dyDescent="0.2"/>
    <row r="17736" s="217" customFormat="1" x14ac:dyDescent="0.2"/>
    <row r="17737" s="217" customFormat="1" x14ac:dyDescent="0.2"/>
    <row r="17738" s="217" customFormat="1" x14ac:dyDescent="0.2"/>
    <row r="17739" s="217" customFormat="1" x14ac:dyDescent="0.2"/>
    <row r="17740" s="217" customFormat="1" x14ac:dyDescent="0.2"/>
    <row r="17741" s="217" customFormat="1" x14ac:dyDescent="0.2"/>
    <row r="17742" s="217" customFormat="1" x14ac:dyDescent="0.2"/>
    <row r="17743" s="217" customFormat="1" x14ac:dyDescent="0.2"/>
    <row r="17744" s="217" customFormat="1" x14ac:dyDescent="0.2"/>
    <row r="17745" s="217" customFormat="1" x14ac:dyDescent="0.2"/>
    <row r="17746" s="217" customFormat="1" x14ac:dyDescent="0.2"/>
    <row r="17747" s="217" customFormat="1" x14ac:dyDescent="0.2"/>
    <row r="17748" s="217" customFormat="1" x14ac:dyDescent="0.2"/>
    <row r="17749" s="217" customFormat="1" x14ac:dyDescent="0.2"/>
    <row r="17750" s="217" customFormat="1" x14ac:dyDescent="0.2"/>
    <row r="17751" s="217" customFormat="1" x14ac:dyDescent="0.2"/>
    <row r="17752" s="217" customFormat="1" x14ac:dyDescent="0.2"/>
    <row r="17753" s="217" customFormat="1" x14ac:dyDescent="0.2"/>
    <row r="17754" s="217" customFormat="1" x14ac:dyDescent="0.2"/>
    <row r="17755" s="217" customFormat="1" x14ac:dyDescent="0.2"/>
    <row r="17756" s="217" customFormat="1" x14ac:dyDescent="0.2"/>
    <row r="17757" s="217" customFormat="1" x14ac:dyDescent="0.2"/>
    <row r="17758" s="217" customFormat="1" x14ac:dyDescent="0.2"/>
    <row r="17759" s="217" customFormat="1" x14ac:dyDescent="0.2"/>
    <row r="17760" s="217" customFormat="1" x14ac:dyDescent="0.2"/>
    <row r="17761" s="217" customFormat="1" x14ac:dyDescent="0.2"/>
    <row r="17762" s="217" customFormat="1" x14ac:dyDescent="0.2"/>
    <row r="17763" s="217" customFormat="1" x14ac:dyDescent="0.2"/>
    <row r="17764" s="217" customFormat="1" x14ac:dyDescent="0.2"/>
    <row r="17765" s="217" customFormat="1" x14ac:dyDescent="0.2"/>
    <row r="17766" s="217" customFormat="1" x14ac:dyDescent="0.2"/>
    <row r="17767" s="217" customFormat="1" x14ac:dyDescent="0.2"/>
    <row r="17768" s="217" customFormat="1" x14ac:dyDescent="0.2"/>
    <row r="17769" s="217" customFormat="1" x14ac:dyDescent="0.2"/>
    <row r="17770" s="217" customFormat="1" x14ac:dyDescent="0.2"/>
    <row r="17771" s="217" customFormat="1" x14ac:dyDescent="0.2"/>
    <row r="17772" s="217" customFormat="1" x14ac:dyDescent="0.2"/>
    <row r="17773" s="217" customFormat="1" x14ac:dyDescent="0.2"/>
    <row r="17774" s="217" customFormat="1" x14ac:dyDescent="0.2"/>
    <row r="17775" s="217" customFormat="1" x14ac:dyDescent="0.2"/>
    <row r="17776" s="217" customFormat="1" x14ac:dyDescent="0.2"/>
    <row r="17777" s="217" customFormat="1" x14ac:dyDescent="0.2"/>
    <row r="17778" s="217" customFormat="1" x14ac:dyDescent="0.2"/>
    <row r="17779" s="217" customFormat="1" x14ac:dyDescent="0.2"/>
    <row r="17780" s="217" customFormat="1" x14ac:dyDescent="0.2"/>
    <row r="17781" s="217" customFormat="1" x14ac:dyDescent="0.2"/>
    <row r="17782" s="217" customFormat="1" x14ac:dyDescent="0.2"/>
    <row r="17783" s="217" customFormat="1" x14ac:dyDescent="0.2"/>
    <row r="17784" s="217" customFormat="1" x14ac:dyDescent="0.2"/>
    <row r="17785" s="217" customFormat="1" x14ac:dyDescent="0.2"/>
    <row r="17786" s="217" customFormat="1" x14ac:dyDescent="0.2"/>
    <row r="17787" s="217" customFormat="1" x14ac:dyDescent="0.2"/>
    <row r="17788" s="217" customFormat="1" x14ac:dyDescent="0.2"/>
    <row r="17789" s="217" customFormat="1" x14ac:dyDescent="0.2"/>
    <row r="17790" s="217" customFormat="1" x14ac:dyDescent="0.2"/>
    <row r="17791" s="217" customFormat="1" x14ac:dyDescent="0.2"/>
    <row r="17792" s="217" customFormat="1" x14ac:dyDescent="0.2"/>
    <row r="17793" s="217" customFormat="1" x14ac:dyDescent="0.2"/>
    <row r="17794" s="217" customFormat="1" x14ac:dyDescent="0.2"/>
    <row r="17795" s="217" customFormat="1" x14ac:dyDescent="0.2"/>
    <row r="17796" s="217" customFormat="1" x14ac:dyDescent="0.2"/>
    <row r="17797" s="217" customFormat="1" x14ac:dyDescent="0.2"/>
    <row r="17798" s="217" customFormat="1" x14ac:dyDescent="0.2"/>
    <row r="17799" s="217" customFormat="1" x14ac:dyDescent="0.2"/>
    <row r="17800" s="217" customFormat="1" x14ac:dyDescent="0.2"/>
    <row r="17801" s="217" customFormat="1" x14ac:dyDescent="0.2"/>
    <row r="17802" s="217" customFormat="1" x14ac:dyDescent="0.2"/>
    <row r="17803" s="217" customFormat="1" x14ac:dyDescent="0.2"/>
    <row r="17804" s="217" customFormat="1" x14ac:dyDescent="0.2"/>
    <row r="17805" s="217" customFormat="1" x14ac:dyDescent="0.2"/>
    <row r="17806" s="217" customFormat="1" x14ac:dyDescent="0.2"/>
    <row r="17807" s="217" customFormat="1" x14ac:dyDescent="0.2"/>
    <row r="17808" s="217" customFormat="1" x14ac:dyDescent="0.2"/>
    <row r="17809" s="217" customFormat="1" x14ac:dyDescent="0.2"/>
    <row r="17810" s="217" customFormat="1" x14ac:dyDescent="0.2"/>
    <row r="17811" s="217" customFormat="1" x14ac:dyDescent="0.2"/>
    <row r="17812" s="217" customFormat="1" x14ac:dyDescent="0.2"/>
    <row r="17813" s="217" customFormat="1" x14ac:dyDescent="0.2"/>
    <row r="17814" s="217" customFormat="1" x14ac:dyDescent="0.2"/>
    <row r="17815" s="217" customFormat="1" x14ac:dyDescent="0.2"/>
    <row r="17816" s="217" customFormat="1" x14ac:dyDescent="0.2"/>
    <row r="17817" s="217" customFormat="1" x14ac:dyDescent="0.2"/>
    <row r="17818" s="217" customFormat="1" x14ac:dyDescent="0.2"/>
    <row r="17819" s="217" customFormat="1" x14ac:dyDescent="0.2"/>
    <row r="17820" s="217" customFormat="1" x14ac:dyDescent="0.2"/>
    <row r="17821" s="217" customFormat="1" x14ac:dyDescent="0.2"/>
    <row r="17822" s="217" customFormat="1" x14ac:dyDescent="0.2"/>
    <row r="17823" s="217" customFormat="1" x14ac:dyDescent="0.2"/>
    <row r="17824" s="217" customFormat="1" x14ac:dyDescent="0.2"/>
    <row r="17825" s="217" customFormat="1" x14ac:dyDescent="0.2"/>
    <row r="17826" s="217" customFormat="1" x14ac:dyDescent="0.2"/>
    <row r="17827" s="217" customFormat="1" x14ac:dyDescent="0.2"/>
    <row r="17828" s="217" customFormat="1" x14ac:dyDescent="0.2"/>
    <row r="17829" s="217" customFormat="1" x14ac:dyDescent="0.2"/>
    <row r="17830" s="217" customFormat="1" x14ac:dyDescent="0.2"/>
    <row r="17831" s="217" customFormat="1" x14ac:dyDescent="0.2"/>
    <row r="17832" s="217" customFormat="1" x14ac:dyDescent="0.2"/>
    <row r="17833" s="217" customFormat="1" x14ac:dyDescent="0.2"/>
    <row r="17834" s="217" customFormat="1" x14ac:dyDescent="0.2"/>
    <row r="17835" s="217" customFormat="1" x14ac:dyDescent="0.2"/>
    <row r="17836" s="217" customFormat="1" x14ac:dyDescent="0.2"/>
    <row r="17837" s="217" customFormat="1" x14ac:dyDescent="0.2"/>
    <row r="17838" s="217" customFormat="1" x14ac:dyDescent="0.2"/>
    <row r="17839" s="217" customFormat="1" x14ac:dyDescent="0.2"/>
    <row r="17840" s="217" customFormat="1" x14ac:dyDescent="0.2"/>
    <row r="17841" s="217" customFormat="1" x14ac:dyDescent="0.2"/>
    <row r="17842" s="217" customFormat="1" x14ac:dyDescent="0.2"/>
    <row r="17843" s="217" customFormat="1" x14ac:dyDescent="0.2"/>
    <row r="17844" s="217" customFormat="1" x14ac:dyDescent="0.2"/>
    <row r="17845" s="217" customFormat="1" x14ac:dyDescent="0.2"/>
    <row r="17846" s="217" customFormat="1" x14ac:dyDescent="0.2"/>
    <row r="17847" s="217" customFormat="1" x14ac:dyDescent="0.2"/>
    <row r="17848" s="217" customFormat="1" x14ac:dyDescent="0.2"/>
    <row r="17849" s="217" customFormat="1" x14ac:dyDescent="0.2"/>
    <row r="17850" s="217" customFormat="1" x14ac:dyDescent="0.2"/>
    <row r="17851" s="217" customFormat="1" x14ac:dyDescent="0.2"/>
    <row r="17852" s="217" customFormat="1" x14ac:dyDescent="0.2"/>
    <row r="17853" s="217" customFormat="1" x14ac:dyDescent="0.2"/>
    <row r="17854" s="217" customFormat="1" x14ac:dyDescent="0.2"/>
    <row r="17855" s="217" customFormat="1" x14ac:dyDescent="0.2"/>
    <row r="17856" s="217" customFormat="1" x14ac:dyDescent="0.2"/>
    <row r="17857" s="217" customFormat="1" x14ac:dyDescent="0.2"/>
    <row r="17858" s="217" customFormat="1" x14ac:dyDescent="0.2"/>
    <row r="17859" s="217" customFormat="1" x14ac:dyDescent="0.2"/>
    <row r="17860" s="217" customFormat="1" x14ac:dyDescent="0.2"/>
    <row r="17861" s="217" customFormat="1" x14ac:dyDescent="0.2"/>
    <row r="17862" s="217" customFormat="1" x14ac:dyDescent="0.2"/>
    <row r="17863" s="217" customFormat="1" x14ac:dyDescent="0.2"/>
    <row r="17864" s="217" customFormat="1" x14ac:dyDescent="0.2"/>
    <row r="17865" s="217" customFormat="1" x14ac:dyDescent="0.2"/>
    <row r="17866" s="217" customFormat="1" x14ac:dyDescent="0.2"/>
    <row r="17867" s="217" customFormat="1" x14ac:dyDescent="0.2"/>
    <row r="17868" s="217" customFormat="1" x14ac:dyDescent="0.2"/>
    <row r="17869" s="217" customFormat="1" x14ac:dyDescent="0.2"/>
    <row r="17870" s="217" customFormat="1" x14ac:dyDescent="0.2"/>
    <row r="17871" s="217" customFormat="1" x14ac:dyDescent="0.2"/>
    <row r="17872" s="217" customFormat="1" x14ac:dyDescent="0.2"/>
    <row r="17873" s="217" customFormat="1" x14ac:dyDescent="0.2"/>
    <row r="17874" s="217" customFormat="1" x14ac:dyDescent="0.2"/>
    <row r="17875" s="217" customFormat="1" x14ac:dyDescent="0.2"/>
    <row r="17876" s="217" customFormat="1" x14ac:dyDescent="0.2"/>
    <row r="17877" s="217" customFormat="1" x14ac:dyDescent="0.2"/>
    <row r="17878" s="217" customFormat="1" x14ac:dyDescent="0.2"/>
    <row r="17879" s="217" customFormat="1" x14ac:dyDescent="0.2"/>
    <row r="17880" s="217" customFormat="1" x14ac:dyDescent="0.2"/>
    <row r="17881" s="217" customFormat="1" x14ac:dyDescent="0.2"/>
    <row r="17882" s="217" customFormat="1" x14ac:dyDescent="0.2"/>
    <row r="17883" s="217" customFormat="1" x14ac:dyDescent="0.2"/>
    <row r="17884" s="217" customFormat="1" x14ac:dyDescent="0.2"/>
    <row r="17885" s="217" customFormat="1" x14ac:dyDescent="0.2"/>
    <row r="17886" s="217" customFormat="1" x14ac:dyDescent="0.2"/>
    <row r="17887" s="217" customFormat="1" x14ac:dyDescent="0.2"/>
    <row r="17888" s="217" customFormat="1" x14ac:dyDescent="0.2"/>
    <row r="17889" s="217" customFormat="1" x14ac:dyDescent="0.2"/>
    <row r="17890" s="217" customFormat="1" x14ac:dyDescent="0.2"/>
    <row r="17891" s="217" customFormat="1" x14ac:dyDescent="0.2"/>
    <row r="17892" s="217" customFormat="1" x14ac:dyDescent="0.2"/>
    <row r="17893" s="217" customFormat="1" x14ac:dyDescent="0.2"/>
    <row r="17894" s="217" customFormat="1" x14ac:dyDescent="0.2"/>
    <row r="17895" s="217" customFormat="1" x14ac:dyDescent="0.2"/>
    <row r="17896" s="217" customFormat="1" x14ac:dyDescent="0.2"/>
    <row r="17897" s="217" customFormat="1" x14ac:dyDescent="0.2"/>
    <row r="17898" s="217" customFormat="1" x14ac:dyDescent="0.2"/>
    <row r="17899" s="217" customFormat="1" x14ac:dyDescent="0.2"/>
    <row r="17900" s="217" customFormat="1" x14ac:dyDescent="0.2"/>
    <row r="17901" s="217" customFormat="1" x14ac:dyDescent="0.2"/>
    <row r="17902" s="217" customFormat="1" x14ac:dyDescent="0.2"/>
    <row r="17903" s="217" customFormat="1" x14ac:dyDescent="0.2"/>
    <row r="17904" s="217" customFormat="1" x14ac:dyDescent="0.2"/>
    <row r="17905" s="217" customFormat="1" x14ac:dyDescent="0.2"/>
    <row r="17906" s="217" customFormat="1" x14ac:dyDescent="0.2"/>
    <row r="17907" s="217" customFormat="1" x14ac:dyDescent="0.2"/>
    <row r="17908" s="217" customFormat="1" x14ac:dyDescent="0.2"/>
    <row r="17909" s="217" customFormat="1" x14ac:dyDescent="0.2"/>
    <row r="17910" s="217" customFormat="1" x14ac:dyDescent="0.2"/>
    <row r="17911" s="217" customFormat="1" x14ac:dyDescent="0.2"/>
    <row r="17912" s="217" customFormat="1" x14ac:dyDescent="0.2"/>
    <row r="17913" s="217" customFormat="1" x14ac:dyDescent="0.2"/>
    <row r="17914" s="217" customFormat="1" x14ac:dyDescent="0.2"/>
    <row r="17915" s="217" customFormat="1" x14ac:dyDescent="0.2"/>
    <row r="17916" s="217" customFormat="1" x14ac:dyDescent="0.2"/>
    <row r="17917" s="217" customFormat="1" x14ac:dyDescent="0.2"/>
    <row r="17918" s="217" customFormat="1" x14ac:dyDescent="0.2"/>
    <row r="17919" s="217" customFormat="1" x14ac:dyDescent="0.2"/>
    <row r="17920" s="217" customFormat="1" x14ac:dyDescent="0.2"/>
    <row r="17921" s="217" customFormat="1" x14ac:dyDescent="0.2"/>
    <row r="17922" s="217" customFormat="1" x14ac:dyDescent="0.2"/>
    <row r="17923" s="217" customFormat="1" x14ac:dyDescent="0.2"/>
    <row r="17924" s="217" customFormat="1" x14ac:dyDescent="0.2"/>
    <row r="17925" s="217" customFormat="1" x14ac:dyDescent="0.2"/>
    <row r="17926" s="217" customFormat="1" x14ac:dyDescent="0.2"/>
    <row r="17927" s="217" customFormat="1" x14ac:dyDescent="0.2"/>
    <row r="17928" s="217" customFormat="1" x14ac:dyDescent="0.2"/>
    <row r="17929" s="217" customFormat="1" x14ac:dyDescent="0.2"/>
    <row r="17930" s="217" customFormat="1" x14ac:dyDescent="0.2"/>
    <row r="17931" s="217" customFormat="1" x14ac:dyDescent="0.2"/>
    <row r="17932" s="217" customFormat="1" x14ac:dyDescent="0.2"/>
    <row r="17933" s="217" customFormat="1" x14ac:dyDescent="0.2"/>
    <row r="17934" s="217" customFormat="1" x14ac:dyDescent="0.2"/>
    <row r="17935" s="217" customFormat="1" x14ac:dyDescent="0.2"/>
    <row r="17936" s="217" customFormat="1" x14ac:dyDescent="0.2"/>
    <row r="17937" s="217" customFormat="1" x14ac:dyDescent="0.2"/>
    <row r="17938" s="217" customFormat="1" x14ac:dyDescent="0.2"/>
    <row r="17939" s="217" customFormat="1" x14ac:dyDescent="0.2"/>
    <row r="17940" s="217" customFormat="1" x14ac:dyDescent="0.2"/>
    <row r="17941" s="217" customFormat="1" x14ac:dyDescent="0.2"/>
    <row r="17942" s="217" customFormat="1" x14ac:dyDescent="0.2"/>
    <row r="17943" s="217" customFormat="1" x14ac:dyDescent="0.2"/>
    <row r="17944" s="217" customFormat="1" x14ac:dyDescent="0.2"/>
    <row r="17945" s="217" customFormat="1" x14ac:dyDescent="0.2"/>
    <row r="17946" s="217" customFormat="1" x14ac:dyDescent="0.2"/>
    <row r="17947" s="217" customFormat="1" x14ac:dyDescent="0.2"/>
    <row r="17948" s="217" customFormat="1" x14ac:dyDescent="0.2"/>
    <row r="17949" s="217" customFormat="1" x14ac:dyDescent="0.2"/>
    <row r="17950" s="217" customFormat="1" x14ac:dyDescent="0.2"/>
    <row r="17951" s="217" customFormat="1" x14ac:dyDescent="0.2"/>
    <row r="17952" s="217" customFormat="1" x14ac:dyDescent="0.2"/>
    <row r="17953" s="217" customFormat="1" x14ac:dyDescent="0.2"/>
    <row r="17954" s="217" customFormat="1" x14ac:dyDescent="0.2"/>
    <row r="17955" s="217" customFormat="1" x14ac:dyDescent="0.2"/>
    <row r="17956" s="217" customFormat="1" x14ac:dyDescent="0.2"/>
    <row r="17957" s="217" customFormat="1" x14ac:dyDescent="0.2"/>
    <row r="17958" s="217" customFormat="1" x14ac:dyDescent="0.2"/>
    <row r="17959" s="217" customFormat="1" x14ac:dyDescent="0.2"/>
    <row r="17960" s="217" customFormat="1" x14ac:dyDescent="0.2"/>
    <row r="17961" s="217" customFormat="1" x14ac:dyDescent="0.2"/>
    <row r="17962" s="217" customFormat="1" x14ac:dyDescent="0.2"/>
    <row r="17963" s="217" customFormat="1" x14ac:dyDescent="0.2"/>
    <row r="17964" s="217" customFormat="1" x14ac:dyDescent="0.2"/>
    <row r="17965" s="217" customFormat="1" x14ac:dyDescent="0.2"/>
    <row r="17966" s="217" customFormat="1" x14ac:dyDescent="0.2"/>
    <row r="17967" s="217" customFormat="1" x14ac:dyDescent="0.2"/>
    <row r="17968" s="217" customFormat="1" x14ac:dyDescent="0.2"/>
    <row r="17969" s="217" customFormat="1" x14ac:dyDescent="0.2"/>
    <row r="17970" s="217" customFormat="1" x14ac:dyDescent="0.2"/>
    <row r="17971" s="217" customFormat="1" x14ac:dyDescent="0.2"/>
    <row r="17972" s="217" customFormat="1" x14ac:dyDescent="0.2"/>
    <row r="17973" s="217" customFormat="1" x14ac:dyDescent="0.2"/>
    <row r="17974" s="217" customFormat="1" x14ac:dyDescent="0.2"/>
    <row r="17975" s="217" customFormat="1" x14ac:dyDescent="0.2"/>
    <row r="17976" s="217" customFormat="1" x14ac:dyDescent="0.2"/>
    <row r="17977" s="217" customFormat="1" x14ac:dyDescent="0.2"/>
    <row r="17978" s="217" customFormat="1" x14ac:dyDescent="0.2"/>
    <row r="17979" s="217" customFormat="1" x14ac:dyDescent="0.2"/>
    <row r="17980" s="217" customFormat="1" x14ac:dyDescent="0.2"/>
    <row r="17981" s="217" customFormat="1" x14ac:dyDescent="0.2"/>
    <row r="17982" s="217" customFormat="1" x14ac:dyDescent="0.2"/>
    <row r="17983" s="217" customFormat="1" x14ac:dyDescent="0.2"/>
    <row r="17984" s="217" customFormat="1" x14ac:dyDescent="0.2"/>
    <row r="17985" s="217" customFormat="1" x14ac:dyDescent="0.2"/>
    <row r="17986" s="217" customFormat="1" x14ac:dyDescent="0.2"/>
    <row r="17987" s="217" customFormat="1" x14ac:dyDescent="0.2"/>
    <row r="17988" s="217" customFormat="1" x14ac:dyDescent="0.2"/>
    <row r="17989" s="217" customFormat="1" x14ac:dyDescent="0.2"/>
    <row r="17990" s="217" customFormat="1" x14ac:dyDescent="0.2"/>
    <row r="17991" s="217" customFormat="1" x14ac:dyDescent="0.2"/>
    <row r="17992" s="217" customFormat="1" x14ac:dyDescent="0.2"/>
    <row r="17993" s="217" customFormat="1" x14ac:dyDescent="0.2"/>
    <row r="17994" s="217" customFormat="1" x14ac:dyDescent="0.2"/>
    <row r="17995" s="217" customFormat="1" x14ac:dyDescent="0.2"/>
    <row r="17996" s="217" customFormat="1" x14ac:dyDescent="0.2"/>
    <row r="17997" s="217" customFormat="1" x14ac:dyDescent="0.2"/>
    <row r="17998" s="217" customFormat="1" x14ac:dyDescent="0.2"/>
    <row r="17999" s="217" customFormat="1" x14ac:dyDescent="0.2"/>
    <row r="18000" s="217" customFormat="1" x14ac:dyDescent="0.2"/>
    <row r="18001" s="217" customFormat="1" x14ac:dyDescent="0.2"/>
    <row r="18002" s="217" customFormat="1" x14ac:dyDescent="0.2"/>
    <row r="18003" s="217" customFormat="1" x14ac:dyDescent="0.2"/>
    <row r="18004" s="217" customFormat="1" x14ac:dyDescent="0.2"/>
    <row r="18005" s="217" customFormat="1" x14ac:dyDescent="0.2"/>
    <row r="18006" s="217" customFormat="1" x14ac:dyDescent="0.2"/>
    <row r="18007" s="217" customFormat="1" x14ac:dyDescent="0.2"/>
    <row r="18008" s="217" customFormat="1" x14ac:dyDescent="0.2"/>
    <row r="18009" s="217" customFormat="1" x14ac:dyDescent="0.2"/>
    <row r="18010" s="217" customFormat="1" x14ac:dyDescent="0.2"/>
    <row r="18011" s="217" customFormat="1" x14ac:dyDescent="0.2"/>
    <row r="18012" s="217" customFormat="1" x14ac:dyDescent="0.2"/>
    <row r="18013" s="217" customFormat="1" x14ac:dyDescent="0.2"/>
    <row r="18014" s="217" customFormat="1" x14ac:dyDescent="0.2"/>
    <row r="18015" s="217" customFormat="1" x14ac:dyDescent="0.2"/>
    <row r="18016" s="217" customFormat="1" x14ac:dyDescent="0.2"/>
    <row r="18017" s="217" customFormat="1" x14ac:dyDescent="0.2"/>
    <row r="18018" s="217" customFormat="1" x14ac:dyDescent="0.2"/>
    <row r="18019" s="217" customFormat="1" x14ac:dyDescent="0.2"/>
    <row r="18020" s="217" customFormat="1" x14ac:dyDescent="0.2"/>
    <row r="18021" s="217" customFormat="1" x14ac:dyDescent="0.2"/>
    <row r="18022" s="217" customFormat="1" x14ac:dyDescent="0.2"/>
    <row r="18023" s="217" customFormat="1" x14ac:dyDescent="0.2"/>
    <row r="18024" s="217" customFormat="1" x14ac:dyDescent="0.2"/>
    <row r="18025" s="217" customFormat="1" x14ac:dyDescent="0.2"/>
    <row r="18026" s="217" customFormat="1" x14ac:dyDescent="0.2"/>
    <row r="18027" s="217" customFormat="1" x14ac:dyDescent="0.2"/>
    <row r="18028" s="217" customFormat="1" x14ac:dyDescent="0.2"/>
    <row r="18029" s="217" customFormat="1" x14ac:dyDescent="0.2"/>
    <row r="18030" s="217" customFormat="1" x14ac:dyDescent="0.2"/>
    <row r="18031" s="217" customFormat="1" x14ac:dyDescent="0.2"/>
    <row r="18032" s="217" customFormat="1" x14ac:dyDescent="0.2"/>
    <row r="18033" s="217" customFormat="1" x14ac:dyDescent="0.2"/>
    <row r="18034" s="217" customFormat="1" x14ac:dyDescent="0.2"/>
    <row r="18035" s="217" customFormat="1" x14ac:dyDescent="0.2"/>
    <row r="18036" s="217" customFormat="1" x14ac:dyDescent="0.2"/>
    <row r="18037" s="217" customFormat="1" x14ac:dyDescent="0.2"/>
    <row r="18038" s="217" customFormat="1" x14ac:dyDescent="0.2"/>
    <row r="18039" s="217" customFormat="1" x14ac:dyDescent="0.2"/>
    <row r="18040" s="217" customFormat="1" x14ac:dyDescent="0.2"/>
    <row r="18041" s="217" customFormat="1" x14ac:dyDescent="0.2"/>
    <row r="18042" s="217" customFormat="1" x14ac:dyDescent="0.2"/>
    <row r="18043" s="217" customFormat="1" x14ac:dyDescent="0.2"/>
    <row r="18044" s="217" customFormat="1" x14ac:dyDescent="0.2"/>
    <row r="18045" s="217" customFormat="1" x14ac:dyDescent="0.2"/>
    <row r="18046" s="217" customFormat="1" x14ac:dyDescent="0.2"/>
    <row r="18047" s="217" customFormat="1" x14ac:dyDescent="0.2"/>
    <row r="18048" s="217" customFormat="1" x14ac:dyDescent="0.2"/>
    <row r="18049" s="217" customFormat="1" x14ac:dyDescent="0.2"/>
    <row r="18050" s="217" customFormat="1" x14ac:dyDescent="0.2"/>
    <row r="18051" s="217" customFormat="1" x14ac:dyDescent="0.2"/>
    <row r="18052" s="217" customFormat="1" x14ac:dyDescent="0.2"/>
    <row r="18053" s="217" customFormat="1" x14ac:dyDescent="0.2"/>
    <row r="18054" s="217" customFormat="1" x14ac:dyDescent="0.2"/>
    <row r="18055" s="217" customFormat="1" x14ac:dyDescent="0.2"/>
    <row r="18056" s="217" customFormat="1" x14ac:dyDescent="0.2"/>
    <row r="18057" s="217" customFormat="1" x14ac:dyDescent="0.2"/>
    <row r="18058" s="217" customFormat="1" x14ac:dyDescent="0.2"/>
    <row r="18059" s="217" customFormat="1" x14ac:dyDescent="0.2"/>
    <row r="18060" s="217" customFormat="1" x14ac:dyDescent="0.2"/>
    <row r="18061" s="217" customFormat="1" x14ac:dyDescent="0.2"/>
    <row r="18062" s="217" customFormat="1" x14ac:dyDescent="0.2"/>
    <row r="18063" s="217" customFormat="1" x14ac:dyDescent="0.2"/>
    <row r="18064" s="217" customFormat="1" x14ac:dyDescent="0.2"/>
    <row r="18065" s="217" customFormat="1" x14ac:dyDescent="0.2"/>
    <row r="18066" s="217" customFormat="1" x14ac:dyDescent="0.2"/>
    <row r="18067" s="217" customFormat="1" x14ac:dyDescent="0.2"/>
    <row r="18068" s="217" customFormat="1" x14ac:dyDescent="0.2"/>
    <row r="18069" s="217" customFormat="1" x14ac:dyDescent="0.2"/>
    <row r="18070" s="217" customFormat="1" x14ac:dyDescent="0.2"/>
    <row r="18071" s="217" customFormat="1" x14ac:dyDescent="0.2"/>
    <row r="18072" s="217" customFormat="1" x14ac:dyDescent="0.2"/>
    <row r="18073" s="217" customFormat="1" x14ac:dyDescent="0.2"/>
    <row r="18074" s="217" customFormat="1" x14ac:dyDescent="0.2"/>
    <row r="18075" s="217" customFormat="1" x14ac:dyDescent="0.2"/>
    <row r="18076" s="217" customFormat="1" x14ac:dyDescent="0.2"/>
    <row r="18077" s="217" customFormat="1" x14ac:dyDescent="0.2"/>
    <row r="18078" s="217" customFormat="1" x14ac:dyDescent="0.2"/>
    <row r="18079" s="217" customFormat="1" x14ac:dyDescent="0.2"/>
    <row r="18080" s="217" customFormat="1" x14ac:dyDescent="0.2"/>
    <row r="18081" s="217" customFormat="1" x14ac:dyDescent="0.2"/>
    <row r="18082" s="217" customFormat="1" x14ac:dyDescent="0.2"/>
    <row r="18083" s="217" customFormat="1" x14ac:dyDescent="0.2"/>
    <row r="18084" s="217" customFormat="1" x14ac:dyDescent="0.2"/>
    <row r="18085" s="217" customFormat="1" x14ac:dyDescent="0.2"/>
    <row r="18086" s="217" customFormat="1" x14ac:dyDescent="0.2"/>
    <row r="18087" s="217" customFormat="1" x14ac:dyDescent="0.2"/>
    <row r="18088" s="217" customFormat="1" x14ac:dyDescent="0.2"/>
    <row r="18089" s="217" customFormat="1" x14ac:dyDescent="0.2"/>
    <row r="18090" s="217" customFormat="1" x14ac:dyDescent="0.2"/>
    <row r="18091" s="217" customFormat="1" x14ac:dyDescent="0.2"/>
    <row r="18092" s="217" customFormat="1" x14ac:dyDescent="0.2"/>
    <row r="18093" s="217" customFormat="1" x14ac:dyDescent="0.2"/>
    <row r="18094" s="217" customFormat="1" x14ac:dyDescent="0.2"/>
    <row r="18095" s="217" customFormat="1" x14ac:dyDescent="0.2"/>
    <row r="18096" s="217" customFormat="1" x14ac:dyDescent="0.2"/>
    <row r="18097" s="217" customFormat="1" x14ac:dyDescent="0.2"/>
    <row r="18098" s="217" customFormat="1" x14ac:dyDescent="0.2"/>
    <row r="18099" s="217" customFormat="1" x14ac:dyDescent="0.2"/>
    <row r="18100" s="217" customFormat="1" x14ac:dyDescent="0.2"/>
    <row r="18101" s="217" customFormat="1" x14ac:dyDescent="0.2"/>
    <row r="18102" s="217" customFormat="1" x14ac:dyDescent="0.2"/>
    <row r="18103" s="217" customFormat="1" x14ac:dyDescent="0.2"/>
    <row r="18104" s="217" customFormat="1" x14ac:dyDescent="0.2"/>
    <row r="18105" s="217" customFormat="1" x14ac:dyDescent="0.2"/>
    <row r="18106" s="217" customFormat="1" x14ac:dyDescent="0.2"/>
    <row r="18107" s="217" customFormat="1" x14ac:dyDescent="0.2"/>
    <row r="18108" s="217" customFormat="1" x14ac:dyDescent="0.2"/>
    <row r="18109" s="217" customFormat="1" x14ac:dyDescent="0.2"/>
    <row r="18110" s="217" customFormat="1" x14ac:dyDescent="0.2"/>
    <row r="18111" s="217" customFormat="1" x14ac:dyDescent="0.2"/>
    <row r="18112" s="217" customFormat="1" x14ac:dyDescent="0.2"/>
    <row r="18113" s="217" customFormat="1" x14ac:dyDescent="0.2"/>
    <row r="18114" s="217" customFormat="1" x14ac:dyDescent="0.2"/>
    <row r="18115" s="217" customFormat="1" x14ac:dyDescent="0.2"/>
    <row r="18116" s="217" customFormat="1" x14ac:dyDescent="0.2"/>
    <row r="18117" s="217" customFormat="1" x14ac:dyDescent="0.2"/>
    <row r="18118" s="217" customFormat="1" x14ac:dyDescent="0.2"/>
    <row r="18119" s="217" customFormat="1" x14ac:dyDescent="0.2"/>
    <row r="18120" s="217" customFormat="1" x14ac:dyDescent="0.2"/>
    <row r="18121" s="217" customFormat="1" x14ac:dyDescent="0.2"/>
    <row r="18122" s="217" customFormat="1" x14ac:dyDescent="0.2"/>
    <row r="18123" s="217" customFormat="1" x14ac:dyDescent="0.2"/>
    <row r="18124" s="217" customFormat="1" x14ac:dyDescent="0.2"/>
    <row r="18125" s="217" customFormat="1" x14ac:dyDescent="0.2"/>
    <row r="18126" s="217" customFormat="1" x14ac:dyDescent="0.2"/>
    <row r="18127" s="217" customFormat="1" x14ac:dyDescent="0.2"/>
    <row r="18128" s="217" customFormat="1" x14ac:dyDescent="0.2"/>
    <row r="18129" s="217" customFormat="1" x14ac:dyDescent="0.2"/>
    <row r="18130" s="217" customFormat="1" x14ac:dyDescent="0.2"/>
    <row r="18131" s="217" customFormat="1" x14ac:dyDescent="0.2"/>
    <row r="18132" s="217" customFormat="1" x14ac:dyDescent="0.2"/>
    <row r="18133" s="217" customFormat="1" x14ac:dyDescent="0.2"/>
    <row r="18134" s="217" customFormat="1" x14ac:dyDescent="0.2"/>
    <row r="18135" s="217" customFormat="1" x14ac:dyDescent="0.2"/>
    <row r="18136" s="217" customFormat="1" x14ac:dyDescent="0.2"/>
    <row r="18137" s="217" customFormat="1" x14ac:dyDescent="0.2"/>
    <row r="18138" s="217" customFormat="1" x14ac:dyDescent="0.2"/>
    <row r="18139" s="217" customFormat="1" x14ac:dyDescent="0.2"/>
    <row r="18140" s="217" customFormat="1" x14ac:dyDescent="0.2"/>
    <row r="18141" s="217" customFormat="1" x14ac:dyDescent="0.2"/>
    <row r="18142" s="217" customFormat="1" x14ac:dyDescent="0.2"/>
    <row r="18143" s="217" customFormat="1" x14ac:dyDescent="0.2"/>
    <row r="18144" s="217" customFormat="1" x14ac:dyDescent="0.2"/>
    <row r="18145" s="217" customFormat="1" x14ac:dyDescent="0.2"/>
    <row r="18146" s="217" customFormat="1" x14ac:dyDescent="0.2"/>
    <row r="18147" s="217" customFormat="1" x14ac:dyDescent="0.2"/>
    <row r="18148" s="217" customFormat="1" x14ac:dyDescent="0.2"/>
    <row r="18149" s="217" customFormat="1" x14ac:dyDescent="0.2"/>
    <row r="18150" s="217" customFormat="1" x14ac:dyDescent="0.2"/>
    <row r="18151" s="217" customFormat="1" x14ac:dyDescent="0.2"/>
    <row r="18152" s="217" customFormat="1" x14ac:dyDescent="0.2"/>
    <row r="18153" s="217" customFormat="1" x14ac:dyDescent="0.2"/>
    <row r="18154" s="217" customFormat="1" x14ac:dyDescent="0.2"/>
    <row r="18155" s="217" customFormat="1" x14ac:dyDescent="0.2"/>
    <row r="18156" s="217" customFormat="1" x14ac:dyDescent="0.2"/>
    <row r="18157" s="217" customFormat="1" x14ac:dyDescent="0.2"/>
    <row r="18158" s="217" customFormat="1" x14ac:dyDescent="0.2"/>
    <row r="18159" s="217" customFormat="1" x14ac:dyDescent="0.2"/>
    <row r="18160" s="217" customFormat="1" x14ac:dyDescent="0.2"/>
    <row r="18161" s="217" customFormat="1" x14ac:dyDescent="0.2"/>
    <row r="18162" s="217" customFormat="1" x14ac:dyDescent="0.2"/>
    <row r="18163" s="217" customFormat="1" x14ac:dyDescent="0.2"/>
    <row r="18164" s="217" customFormat="1" x14ac:dyDescent="0.2"/>
    <row r="18165" s="217" customFormat="1" x14ac:dyDescent="0.2"/>
    <row r="18166" s="217" customFormat="1" x14ac:dyDescent="0.2"/>
    <row r="18167" s="217" customFormat="1" x14ac:dyDescent="0.2"/>
    <row r="18168" s="217" customFormat="1" x14ac:dyDescent="0.2"/>
    <row r="18169" s="217" customFormat="1" x14ac:dyDescent="0.2"/>
    <row r="18170" s="217" customFormat="1" x14ac:dyDescent="0.2"/>
    <row r="18171" s="217" customFormat="1" x14ac:dyDescent="0.2"/>
    <row r="18172" s="217" customFormat="1" x14ac:dyDescent="0.2"/>
    <row r="18173" s="217" customFormat="1" x14ac:dyDescent="0.2"/>
    <row r="18174" s="217" customFormat="1" x14ac:dyDescent="0.2"/>
    <row r="18175" s="217" customFormat="1" x14ac:dyDescent="0.2"/>
    <row r="18176" s="217" customFormat="1" x14ac:dyDescent="0.2"/>
    <row r="18177" s="217" customFormat="1" x14ac:dyDescent="0.2"/>
    <row r="18178" s="217" customFormat="1" x14ac:dyDescent="0.2"/>
    <row r="18179" s="217" customFormat="1" x14ac:dyDescent="0.2"/>
    <row r="18180" s="217" customFormat="1" x14ac:dyDescent="0.2"/>
    <row r="18181" s="217" customFormat="1" x14ac:dyDescent="0.2"/>
    <row r="18182" s="217" customFormat="1" x14ac:dyDescent="0.2"/>
    <row r="18183" s="217" customFormat="1" x14ac:dyDescent="0.2"/>
    <row r="18184" s="217" customFormat="1" x14ac:dyDescent="0.2"/>
    <row r="18185" s="217" customFormat="1" x14ac:dyDescent="0.2"/>
    <row r="18186" s="217" customFormat="1" x14ac:dyDescent="0.2"/>
    <row r="18187" s="217" customFormat="1" x14ac:dyDescent="0.2"/>
    <row r="18188" s="217" customFormat="1" x14ac:dyDescent="0.2"/>
    <row r="18189" s="217" customFormat="1" x14ac:dyDescent="0.2"/>
    <row r="18190" s="217" customFormat="1" x14ac:dyDescent="0.2"/>
    <row r="18191" s="217" customFormat="1" x14ac:dyDescent="0.2"/>
    <row r="18192" s="217" customFormat="1" x14ac:dyDescent="0.2"/>
    <row r="18193" s="217" customFormat="1" x14ac:dyDescent="0.2"/>
    <row r="18194" s="217" customFormat="1" x14ac:dyDescent="0.2"/>
    <row r="18195" s="217" customFormat="1" x14ac:dyDescent="0.2"/>
    <row r="18196" s="217" customFormat="1" x14ac:dyDescent="0.2"/>
    <row r="18197" s="217" customFormat="1" x14ac:dyDescent="0.2"/>
    <row r="18198" s="217" customFormat="1" x14ac:dyDescent="0.2"/>
    <row r="18199" s="217" customFormat="1" x14ac:dyDescent="0.2"/>
    <row r="18200" s="217" customFormat="1" x14ac:dyDescent="0.2"/>
    <row r="18201" s="217" customFormat="1" x14ac:dyDescent="0.2"/>
    <row r="18202" s="217" customFormat="1" x14ac:dyDescent="0.2"/>
    <row r="18203" s="217" customFormat="1" x14ac:dyDescent="0.2"/>
    <row r="18204" s="217" customFormat="1" x14ac:dyDescent="0.2"/>
    <row r="18205" s="217" customFormat="1" x14ac:dyDescent="0.2"/>
    <row r="18206" s="217" customFormat="1" x14ac:dyDescent="0.2"/>
    <row r="18207" s="217" customFormat="1" x14ac:dyDescent="0.2"/>
    <row r="18208" s="217" customFormat="1" x14ac:dyDescent="0.2"/>
    <row r="18209" s="217" customFormat="1" x14ac:dyDescent="0.2"/>
    <row r="18210" s="217" customFormat="1" x14ac:dyDescent="0.2"/>
    <row r="18211" s="217" customFormat="1" x14ac:dyDescent="0.2"/>
    <row r="18212" s="217" customFormat="1" x14ac:dyDescent="0.2"/>
    <row r="18213" s="217" customFormat="1" x14ac:dyDescent="0.2"/>
    <row r="18214" s="217" customFormat="1" x14ac:dyDescent="0.2"/>
    <row r="18215" s="217" customFormat="1" x14ac:dyDescent="0.2"/>
    <row r="18216" s="217" customFormat="1" x14ac:dyDescent="0.2"/>
    <row r="18217" s="217" customFormat="1" x14ac:dyDescent="0.2"/>
    <row r="18218" s="217" customFormat="1" x14ac:dyDescent="0.2"/>
    <row r="18219" s="217" customFormat="1" x14ac:dyDescent="0.2"/>
    <row r="18220" s="217" customFormat="1" x14ac:dyDescent="0.2"/>
    <row r="18221" s="217" customFormat="1" x14ac:dyDescent="0.2"/>
    <row r="18222" s="217" customFormat="1" x14ac:dyDescent="0.2"/>
    <row r="18223" s="217" customFormat="1" x14ac:dyDescent="0.2"/>
    <row r="18224" s="217" customFormat="1" x14ac:dyDescent="0.2"/>
    <row r="18225" s="217" customFormat="1" x14ac:dyDescent="0.2"/>
    <row r="18226" s="217" customFormat="1" x14ac:dyDescent="0.2"/>
    <row r="18227" s="217" customFormat="1" x14ac:dyDescent="0.2"/>
    <row r="18228" s="217" customFormat="1" x14ac:dyDescent="0.2"/>
    <row r="18229" s="217" customFormat="1" x14ac:dyDescent="0.2"/>
    <row r="18230" s="217" customFormat="1" x14ac:dyDescent="0.2"/>
    <row r="18231" s="217" customFormat="1" x14ac:dyDescent="0.2"/>
    <row r="18232" s="217" customFormat="1" x14ac:dyDescent="0.2"/>
    <row r="18233" s="217" customFormat="1" x14ac:dyDescent="0.2"/>
    <row r="18234" s="217" customFormat="1" x14ac:dyDescent="0.2"/>
    <row r="18235" s="217" customFormat="1" x14ac:dyDescent="0.2"/>
    <row r="18236" s="217" customFormat="1" x14ac:dyDescent="0.2"/>
    <row r="18237" s="217" customFormat="1" x14ac:dyDescent="0.2"/>
    <row r="18238" s="217" customFormat="1" x14ac:dyDescent="0.2"/>
    <row r="18239" s="217" customFormat="1" x14ac:dyDescent="0.2"/>
    <row r="18240" s="217" customFormat="1" x14ac:dyDescent="0.2"/>
    <row r="18241" s="217" customFormat="1" x14ac:dyDescent="0.2"/>
    <row r="18242" s="217" customFormat="1" x14ac:dyDescent="0.2"/>
    <row r="18243" s="217" customFormat="1" x14ac:dyDescent="0.2"/>
    <row r="18244" s="217" customFormat="1" x14ac:dyDescent="0.2"/>
    <row r="18245" s="217" customFormat="1" x14ac:dyDescent="0.2"/>
    <row r="18246" s="217" customFormat="1" x14ac:dyDescent="0.2"/>
    <row r="18247" s="217" customFormat="1" x14ac:dyDescent="0.2"/>
    <row r="18248" s="217" customFormat="1" x14ac:dyDescent="0.2"/>
    <row r="18249" s="217" customFormat="1" x14ac:dyDescent="0.2"/>
    <row r="18250" s="217" customFormat="1" x14ac:dyDescent="0.2"/>
    <row r="18251" s="217" customFormat="1" x14ac:dyDescent="0.2"/>
    <row r="18252" s="217" customFormat="1" x14ac:dyDescent="0.2"/>
    <row r="18253" s="217" customFormat="1" x14ac:dyDescent="0.2"/>
    <row r="18254" s="217" customFormat="1" x14ac:dyDescent="0.2"/>
    <row r="18255" s="217" customFormat="1" x14ac:dyDescent="0.2"/>
    <row r="18256" s="217" customFormat="1" x14ac:dyDescent="0.2"/>
    <row r="18257" s="217" customFormat="1" x14ac:dyDescent="0.2"/>
    <row r="18258" s="217" customFormat="1" x14ac:dyDescent="0.2"/>
    <row r="18259" s="217" customFormat="1" x14ac:dyDescent="0.2"/>
    <row r="18260" s="217" customFormat="1" x14ac:dyDescent="0.2"/>
    <row r="18261" s="217" customFormat="1" x14ac:dyDescent="0.2"/>
    <row r="18262" s="217" customFormat="1" x14ac:dyDescent="0.2"/>
    <row r="18263" s="217" customFormat="1" x14ac:dyDescent="0.2"/>
    <row r="18264" s="217" customFormat="1" x14ac:dyDescent="0.2"/>
    <row r="18265" s="217" customFormat="1" x14ac:dyDescent="0.2"/>
    <row r="18266" s="217" customFormat="1" x14ac:dyDescent="0.2"/>
    <row r="18267" s="217" customFormat="1" x14ac:dyDescent="0.2"/>
    <row r="18268" s="217" customFormat="1" x14ac:dyDescent="0.2"/>
    <row r="18269" s="217" customFormat="1" x14ac:dyDescent="0.2"/>
    <row r="18270" s="217" customFormat="1" x14ac:dyDescent="0.2"/>
    <row r="18271" s="217" customFormat="1" x14ac:dyDescent="0.2"/>
    <row r="18272" s="217" customFormat="1" x14ac:dyDescent="0.2"/>
    <row r="18273" s="217" customFormat="1" x14ac:dyDescent="0.2"/>
    <row r="18274" s="217" customFormat="1" x14ac:dyDescent="0.2"/>
    <row r="18275" s="217" customFormat="1" x14ac:dyDescent="0.2"/>
    <row r="18276" s="217" customFormat="1" x14ac:dyDescent="0.2"/>
    <row r="18277" s="217" customFormat="1" x14ac:dyDescent="0.2"/>
    <row r="18278" s="217" customFormat="1" x14ac:dyDescent="0.2"/>
    <row r="18279" s="217" customFormat="1" x14ac:dyDescent="0.2"/>
    <row r="18280" s="217" customFormat="1" x14ac:dyDescent="0.2"/>
    <row r="18281" s="217" customFormat="1" x14ac:dyDescent="0.2"/>
    <row r="18282" s="217" customFormat="1" x14ac:dyDescent="0.2"/>
    <row r="18283" s="217" customFormat="1" x14ac:dyDescent="0.2"/>
    <row r="18284" s="217" customFormat="1" x14ac:dyDescent="0.2"/>
    <row r="18285" s="217" customFormat="1" x14ac:dyDescent="0.2"/>
    <row r="18286" s="217" customFormat="1" x14ac:dyDescent="0.2"/>
    <row r="18287" s="217" customFormat="1" x14ac:dyDescent="0.2"/>
    <row r="18288" s="217" customFormat="1" x14ac:dyDescent="0.2"/>
    <row r="18289" s="217" customFormat="1" x14ac:dyDescent="0.2"/>
    <row r="18290" s="217" customFormat="1" x14ac:dyDescent="0.2"/>
    <row r="18291" s="217" customFormat="1" x14ac:dyDescent="0.2"/>
    <row r="18292" s="217" customFormat="1" x14ac:dyDescent="0.2"/>
    <row r="18293" s="217" customFormat="1" x14ac:dyDescent="0.2"/>
    <row r="18294" s="217" customFormat="1" x14ac:dyDescent="0.2"/>
    <row r="18295" s="217" customFormat="1" x14ac:dyDescent="0.2"/>
    <row r="18296" s="217" customFormat="1" x14ac:dyDescent="0.2"/>
    <row r="18297" s="217" customFormat="1" x14ac:dyDescent="0.2"/>
    <row r="18298" s="217" customFormat="1" x14ac:dyDescent="0.2"/>
    <row r="18299" s="217" customFormat="1" x14ac:dyDescent="0.2"/>
    <row r="18300" s="217" customFormat="1" x14ac:dyDescent="0.2"/>
    <row r="18301" s="217" customFormat="1" x14ac:dyDescent="0.2"/>
    <row r="18302" s="217" customFormat="1" x14ac:dyDescent="0.2"/>
    <row r="18303" s="217" customFormat="1" x14ac:dyDescent="0.2"/>
    <row r="18304" s="217" customFormat="1" x14ac:dyDescent="0.2"/>
    <row r="18305" s="217" customFormat="1" x14ac:dyDescent="0.2"/>
    <row r="18306" s="217" customFormat="1" x14ac:dyDescent="0.2"/>
    <row r="18307" s="217" customFormat="1" x14ac:dyDescent="0.2"/>
    <row r="18308" s="217" customFormat="1" x14ac:dyDescent="0.2"/>
    <row r="18309" s="217" customFormat="1" x14ac:dyDescent="0.2"/>
    <row r="18310" s="217" customFormat="1" x14ac:dyDescent="0.2"/>
    <row r="18311" s="217" customFormat="1" x14ac:dyDescent="0.2"/>
    <row r="18312" s="217" customFormat="1" x14ac:dyDescent="0.2"/>
    <row r="18313" s="217" customFormat="1" x14ac:dyDescent="0.2"/>
    <row r="18314" s="217" customFormat="1" x14ac:dyDescent="0.2"/>
    <row r="18315" s="217" customFormat="1" x14ac:dyDescent="0.2"/>
    <row r="18316" s="217" customFormat="1" x14ac:dyDescent="0.2"/>
    <row r="18317" s="217" customFormat="1" x14ac:dyDescent="0.2"/>
    <row r="18318" s="217" customFormat="1" x14ac:dyDescent="0.2"/>
    <row r="18319" s="217" customFormat="1" x14ac:dyDescent="0.2"/>
    <row r="18320" s="217" customFormat="1" x14ac:dyDescent="0.2"/>
    <row r="18321" s="217" customFormat="1" x14ac:dyDescent="0.2"/>
    <row r="18322" s="217" customFormat="1" x14ac:dyDescent="0.2"/>
    <row r="18323" s="217" customFormat="1" x14ac:dyDescent="0.2"/>
    <row r="18324" s="217" customFormat="1" x14ac:dyDescent="0.2"/>
    <row r="18325" s="217" customFormat="1" x14ac:dyDescent="0.2"/>
    <row r="18326" s="217" customFormat="1" x14ac:dyDescent="0.2"/>
    <row r="18327" s="217" customFormat="1" x14ac:dyDescent="0.2"/>
    <row r="18328" s="217" customFormat="1" x14ac:dyDescent="0.2"/>
    <row r="18329" s="217" customFormat="1" x14ac:dyDescent="0.2"/>
    <row r="18330" s="217" customFormat="1" x14ac:dyDescent="0.2"/>
    <row r="18331" s="217" customFormat="1" x14ac:dyDescent="0.2"/>
    <row r="18332" s="217" customFormat="1" x14ac:dyDescent="0.2"/>
    <row r="18333" s="217" customFormat="1" x14ac:dyDescent="0.2"/>
    <row r="18334" s="217" customFormat="1" x14ac:dyDescent="0.2"/>
    <row r="18335" s="217" customFormat="1" x14ac:dyDescent="0.2"/>
    <row r="18336" s="217" customFormat="1" x14ac:dyDescent="0.2"/>
    <row r="18337" s="217" customFormat="1" x14ac:dyDescent="0.2"/>
    <row r="18338" s="217" customFormat="1" x14ac:dyDescent="0.2"/>
    <row r="18339" s="217" customFormat="1" x14ac:dyDescent="0.2"/>
    <row r="18340" s="217" customFormat="1" x14ac:dyDescent="0.2"/>
    <row r="18341" s="217" customFormat="1" x14ac:dyDescent="0.2"/>
    <row r="18342" s="217" customFormat="1" x14ac:dyDescent="0.2"/>
    <row r="18343" s="217" customFormat="1" x14ac:dyDescent="0.2"/>
    <row r="18344" s="217" customFormat="1" x14ac:dyDescent="0.2"/>
    <row r="18345" s="217" customFormat="1" x14ac:dyDescent="0.2"/>
    <row r="18346" s="217" customFormat="1" x14ac:dyDescent="0.2"/>
    <row r="18347" s="217" customFormat="1" x14ac:dyDescent="0.2"/>
    <row r="18348" s="217" customFormat="1" x14ac:dyDescent="0.2"/>
    <row r="18349" s="217" customFormat="1" x14ac:dyDescent="0.2"/>
    <row r="18350" s="217" customFormat="1" x14ac:dyDescent="0.2"/>
    <row r="18351" s="217" customFormat="1" x14ac:dyDescent="0.2"/>
    <row r="18352" s="217" customFormat="1" x14ac:dyDescent="0.2"/>
    <row r="18353" s="217" customFormat="1" x14ac:dyDescent="0.2"/>
    <row r="18354" s="217" customFormat="1" x14ac:dyDescent="0.2"/>
    <row r="18355" s="217" customFormat="1" x14ac:dyDescent="0.2"/>
    <row r="18356" s="217" customFormat="1" x14ac:dyDescent="0.2"/>
    <row r="18357" s="217" customFormat="1" x14ac:dyDescent="0.2"/>
    <row r="18358" s="217" customFormat="1" x14ac:dyDescent="0.2"/>
    <row r="18359" s="217" customFormat="1" x14ac:dyDescent="0.2"/>
    <row r="18360" s="217" customFormat="1" x14ac:dyDescent="0.2"/>
    <row r="18361" s="217" customFormat="1" x14ac:dyDescent="0.2"/>
    <row r="18362" s="217" customFormat="1" x14ac:dyDescent="0.2"/>
    <row r="18363" s="217" customFormat="1" x14ac:dyDescent="0.2"/>
    <row r="18364" s="217" customFormat="1" x14ac:dyDescent="0.2"/>
    <row r="18365" s="217" customFormat="1" x14ac:dyDescent="0.2"/>
    <row r="18366" s="217" customFormat="1" x14ac:dyDescent="0.2"/>
    <row r="18367" s="217" customFormat="1" x14ac:dyDescent="0.2"/>
    <row r="18368" s="217" customFormat="1" x14ac:dyDescent="0.2"/>
    <row r="18369" s="217" customFormat="1" x14ac:dyDescent="0.2"/>
    <row r="18370" s="217" customFormat="1" x14ac:dyDescent="0.2"/>
    <row r="18371" s="217" customFormat="1" x14ac:dyDescent="0.2"/>
    <row r="18372" s="217" customFormat="1" x14ac:dyDescent="0.2"/>
    <row r="18373" s="217" customFormat="1" x14ac:dyDescent="0.2"/>
    <row r="18374" s="217" customFormat="1" x14ac:dyDescent="0.2"/>
    <row r="18375" s="217" customFormat="1" x14ac:dyDescent="0.2"/>
    <row r="18376" s="217" customFormat="1" x14ac:dyDescent="0.2"/>
    <row r="18377" s="217" customFormat="1" x14ac:dyDescent="0.2"/>
    <row r="18378" s="217" customFormat="1" x14ac:dyDescent="0.2"/>
    <row r="18379" s="217" customFormat="1" x14ac:dyDescent="0.2"/>
    <row r="18380" s="217" customFormat="1" x14ac:dyDescent="0.2"/>
    <row r="18381" s="217" customFormat="1" x14ac:dyDescent="0.2"/>
    <row r="18382" s="217" customFormat="1" x14ac:dyDescent="0.2"/>
    <row r="18383" s="217" customFormat="1" x14ac:dyDescent="0.2"/>
    <row r="18384" s="217" customFormat="1" x14ac:dyDescent="0.2"/>
    <row r="18385" s="217" customFormat="1" x14ac:dyDescent="0.2"/>
    <row r="18386" s="217" customFormat="1" x14ac:dyDescent="0.2"/>
    <row r="18387" s="217" customFormat="1" x14ac:dyDescent="0.2"/>
    <row r="18388" s="217" customFormat="1" x14ac:dyDescent="0.2"/>
    <row r="18389" s="217" customFormat="1" x14ac:dyDescent="0.2"/>
    <row r="18390" s="217" customFormat="1" x14ac:dyDescent="0.2"/>
    <row r="18391" s="217" customFormat="1" x14ac:dyDescent="0.2"/>
    <row r="18392" s="217" customFormat="1" x14ac:dyDescent="0.2"/>
    <row r="18393" s="217" customFormat="1" x14ac:dyDescent="0.2"/>
    <row r="18394" s="217" customFormat="1" x14ac:dyDescent="0.2"/>
    <row r="18395" s="217" customFormat="1" x14ac:dyDescent="0.2"/>
    <row r="18396" s="217" customFormat="1" x14ac:dyDescent="0.2"/>
    <row r="18397" s="217" customFormat="1" x14ac:dyDescent="0.2"/>
    <row r="18398" s="217" customFormat="1" x14ac:dyDescent="0.2"/>
    <row r="18399" s="217" customFormat="1" x14ac:dyDescent="0.2"/>
    <row r="18400" s="217" customFormat="1" x14ac:dyDescent="0.2"/>
    <row r="18401" s="217" customFormat="1" x14ac:dyDescent="0.2"/>
    <row r="18402" s="217" customFormat="1" x14ac:dyDescent="0.2"/>
    <row r="18403" s="217" customFormat="1" x14ac:dyDescent="0.2"/>
    <row r="18404" s="217" customFormat="1" x14ac:dyDescent="0.2"/>
    <row r="18405" s="217" customFormat="1" x14ac:dyDescent="0.2"/>
    <row r="18406" s="217" customFormat="1" x14ac:dyDescent="0.2"/>
    <row r="18407" s="217" customFormat="1" x14ac:dyDescent="0.2"/>
    <row r="18408" s="217" customFormat="1" x14ac:dyDescent="0.2"/>
    <row r="18409" s="217" customFormat="1" x14ac:dyDescent="0.2"/>
    <row r="18410" s="217" customFormat="1" x14ac:dyDescent="0.2"/>
    <row r="18411" s="217" customFormat="1" x14ac:dyDescent="0.2"/>
    <row r="18412" s="217" customFormat="1" x14ac:dyDescent="0.2"/>
    <row r="18413" s="217" customFormat="1" x14ac:dyDescent="0.2"/>
    <row r="18414" s="217" customFormat="1" x14ac:dyDescent="0.2"/>
    <row r="18415" s="217" customFormat="1" x14ac:dyDescent="0.2"/>
    <row r="18416" s="217" customFormat="1" x14ac:dyDescent="0.2"/>
    <row r="18417" s="217" customFormat="1" x14ac:dyDescent="0.2"/>
    <row r="18418" s="217" customFormat="1" x14ac:dyDescent="0.2"/>
    <row r="18419" s="217" customFormat="1" x14ac:dyDescent="0.2"/>
    <row r="18420" s="217" customFormat="1" x14ac:dyDescent="0.2"/>
    <row r="18421" s="217" customFormat="1" x14ac:dyDescent="0.2"/>
    <row r="18422" s="217" customFormat="1" x14ac:dyDescent="0.2"/>
    <row r="18423" s="217" customFormat="1" x14ac:dyDescent="0.2"/>
    <row r="18424" s="217" customFormat="1" x14ac:dyDescent="0.2"/>
    <row r="18425" s="217" customFormat="1" x14ac:dyDescent="0.2"/>
    <row r="18426" s="217" customFormat="1" x14ac:dyDescent="0.2"/>
    <row r="18427" s="217" customFormat="1" x14ac:dyDescent="0.2"/>
    <row r="18428" s="217" customFormat="1" x14ac:dyDescent="0.2"/>
    <row r="18429" s="217" customFormat="1" x14ac:dyDescent="0.2"/>
    <row r="18430" s="217" customFormat="1" x14ac:dyDescent="0.2"/>
    <row r="18431" s="217" customFormat="1" x14ac:dyDescent="0.2"/>
    <row r="18432" s="217" customFormat="1" x14ac:dyDescent="0.2"/>
    <row r="18433" s="217" customFormat="1" x14ac:dyDescent="0.2"/>
    <row r="18434" s="217" customFormat="1" x14ac:dyDescent="0.2"/>
    <row r="18435" s="217" customFormat="1" x14ac:dyDescent="0.2"/>
    <row r="18436" s="217" customFormat="1" x14ac:dyDescent="0.2"/>
    <row r="18437" s="217" customFormat="1" x14ac:dyDescent="0.2"/>
    <row r="18438" s="217" customFormat="1" x14ac:dyDescent="0.2"/>
    <row r="18439" s="217" customFormat="1" x14ac:dyDescent="0.2"/>
    <row r="18440" s="217" customFormat="1" x14ac:dyDescent="0.2"/>
    <row r="18441" s="217" customFormat="1" x14ac:dyDescent="0.2"/>
    <row r="18442" s="217" customFormat="1" x14ac:dyDescent="0.2"/>
    <row r="18443" s="217" customFormat="1" x14ac:dyDescent="0.2"/>
    <row r="18444" s="217" customFormat="1" x14ac:dyDescent="0.2"/>
    <row r="18445" s="217" customFormat="1" x14ac:dyDescent="0.2"/>
    <row r="18446" s="217" customFormat="1" x14ac:dyDescent="0.2"/>
    <row r="18447" s="217" customFormat="1" x14ac:dyDescent="0.2"/>
    <row r="18448" s="217" customFormat="1" x14ac:dyDescent="0.2"/>
    <row r="18449" s="217" customFormat="1" x14ac:dyDescent="0.2"/>
    <row r="18450" s="217" customFormat="1" x14ac:dyDescent="0.2"/>
    <row r="18451" s="217" customFormat="1" x14ac:dyDescent="0.2"/>
    <row r="18452" s="217" customFormat="1" x14ac:dyDescent="0.2"/>
    <row r="18453" s="217" customFormat="1" x14ac:dyDescent="0.2"/>
    <row r="18454" s="217" customFormat="1" x14ac:dyDescent="0.2"/>
    <row r="18455" s="217" customFormat="1" x14ac:dyDescent="0.2"/>
    <row r="18456" s="217" customFormat="1" x14ac:dyDescent="0.2"/>
    <row r="18457" s="217" customFormat="1" x14ac:dyDescent="0.2"/>
    <row r="18458" s="217" customFormat="1" x14ac:dyDescent="0.2"/>
    <row r="18459" s="217" customFormat="1" x14ac:dyDescent="0.2"/>
    <row r="18460" s="217" customFormat="1" x14ac:dyDescent="0.2"/>
    <row r="18461" s="217" customFormat="1" x14ac:dyDescent="0.2"/>
    <row r="18462" s="217" customFormat="1" x14ac:dyDescent="0.2"/>
    <row r="18463" s="217" customFormat="1" x14ac:dyDescent="0.2"/>
    <row r="18464" s="217" customFormat="1" x14ac:dyDescent="0.2"/>
    <row r="18465" s="217" customFormat="1" x14ac:dyDescent="0.2"/>
    <row r="18466" s="217" customFormat="1" x14ac:dyDescent="0.2"/>
    <row r="18467" s="217" customFormat="1" x14ac:dyDescent="0.2"/>
    <row r="18468" s="217" customFormat="1" x14ac:dyDescent="0.2"/>
    <row r="18469" s="217" customFormat="1" x14ac:dyDescent="0.2"/>
    <row r="18470" s="217" customFormat="1" x14ac:dyDescent="0.2"/>
    <row r="18471" s="217" customFormat="1" x14ac:dyDescent="0.2"/>
    <row r="18472" s="217" customFormat="1" x14ac:dyDescent="0.2"/>
    <row r="18473" s="217" customFormat="1" x14ac:dyDescent="0.2"/>
    <row r="18474" s="217" customFormat="1" x14ac:dyDescent="0.2"/>
    <row r="18475" s="217" customFormat="1" x14ac:dyDescent="0.2"/>
    <row r="18476" s="217" customFormat="1" x14ac:dyDescent="0.2"/>
    <row r="18477" s="217" customFormat="1" x14ac:dyDescent="0.2"/>
    <row r="18478" s="217" customFormat="1" x14ac:dyDescent="0.2"/>
    <row r="18479" s="217" customFormat="1" x14ac:dyDescent="0.2"/>
    <row r="18480" s="217" customFormat="1" x14ac:dyDescent="0.2"/>
    <row r="18481" s="217" customFormat="1" x14ac:dyDescent="0.2"/>
    <row r="18482" s="217" customFormat="1" x14ac:dyDescent="0.2"/>
    <row r="18483" s="217" customFormat="1" x14ac:dyDescent="0.2"/>
    <row r="18484" s="217" customFormat="1" x14ac:dyDescent="0.2"/>
    <row r="18485" s="217" customFormat="1" x14ac:dyDescent="0.2"/>
    <row r="18486" s="217" customFormat="1" x14ac:dyDescent="0.2"/>
    <row r="18487" s="217" customFormat="1" x14ac:dyDescent="0.2"/>
    <row r="18488" s="217" customFormat="1" x14ac:dyDescent="0.2"/>
    <row r="18489" s="217" customFormat="1" x14ac:dyDescent="0.2"/>
    <row r="18490" s="217" customFormat="1" x14ac:dyDescent="0.2"/>
    <row r="18491" s="217" customFormat="1" x14ac:dyDescent="0.2"/>
    <row r="18492" s="217" customFormat="1" x14ac:dyDescent="0.2"/>
    <row r="18493" s="217" customFormat="1" x14ac:dyDescent="0.2"/>
    <row r="18494" s="217" customFormat="1" x14ac:dyDescent="0.2"/>
    <row r="18495" s="217" customFormat="1" x14ac:dyDescent="0.2"/>
    <row r="18496" s="217" customFormat="1" x14ac:dyDescent="0.2"/>
    <row r="18497" s="217" customFormat="1" x14ac:dyDescent="0.2"/>
    <row r="18498" s="217" customFormat="1" x14ac:dyDescent="0.2"/>
    <row r="18499" s="217" customFormat="1" x14ac:dyDescent="0.2"/>
    <row r="18500" s="217" customFormat="1" x14ac:dyDescent="0.2"/>
    <row r="18501" s="217" customFormat="1" x14ac:dyDescent="0.2"/>
    <row r="18502" s="217" customFormat="1" x14ac:dyDescent="0.2"/>
    <row r="18503" s="217" customFormat="1" x14ac:dyDescent="0.2"/>
    <row r="18504" s="217" customFormat="1" x14ac:dyDescent="0.2"/>
    <row r="18505" s="217" customFormat="1" x14ac:dyDescent="0.2"/>
    <row r="18506" s="217" customFormat="1" x14ac:dyDescent="0.2"/>
    <row r="18507" s="217" customFormat="1" x14ac:dyDescent="0.2"/>
    <row r="18508" s="217" customFormat="1" x14ac:dyDescent="0.2"/>
    <row r="18509" s="217" customFormat="1" x14ac:dyDescent="0.2"/>
    <row r="18510" s="217" customFormat="1" x14ac:dyDescent="0.2"/>
    <row r="18511" s="217" customFormat="1" x14ac:dyDescent="0.2"/>
    <row r="18512" s="217" customFormat="1" x14ac:dyDescent="0.2"/>
    <row r="18513" s="217" customFormat="1" x14ac:dyDescent="0.2"/>
    <row r="18514" s="217" customFormat="1" x14ac:dyDescent="0.2"/>
    <row r="18515" s="217" customFormat="1" x14ac:dyDescent="0.2"/>
    <row r="18516" s="217" customFormat="1" x14ac:dyDescent="0.2"/>
    <row r="18517" s="217" customFormat="1" x14ac:dyDescent="0.2"/>
    <row r="18518" s="217" customFormat="1" x14ac:dyDescent="0.2"/>
    <row r="18519" s="217" customFormat="1" x14ac:dyDescent="0.2"/>
    <row r="18520" s="217" customFormat="1" x14ac:dyDescent="0.2"/>
    <row r="18521" s="217" customFormat="1" x14ac:dyDescent="0.2"/>
    <row r="18522" s="217" customFormat="1" x14ac:dyDescent="0.2"/>
    <row r="18523" s="217" customFormat="1" x14ac:dyDescent="0.2"/>
    <row r="18524" s="217" customFormat="1" x14ac:dyDescent="0.2"/>
    <row r="18525" s="217" customFormat="1" x14ac:dyDescent="0.2"/>
    <row r="18526" s="217" customFormat="1" x14ac:dyDescent="0.2"/>
    <row r="18527" s="217" customFormat="1" x14ac:dyDescent="0.2"/>
    <row r="18528" s="217" customFormat="1" x14ac:dyDescent="0.2"/>
    <row r="18529" s="217" customFormat="1" x14ac:dyDescent="0.2"/>
    <row r="18530" s="217" customFormat="1" x14ac:dyDescent="0.2"/>
    <row r="18531" s="217" customFormat="1" x14ac:dyDescent="0.2"/>
    <row r="18532" s="217" customFormat="1" x14ac:dyDescent="0.2"/>
    <row r="18533" s="217" customFormat="1" x14ac:dyDescent="0.2"/>
    <row r="18534" s="217" customFormat="1" x14ac:dyDescent="0.2"/>
    <row r="18535" s="217" customFormat="1" x14ac:dyDescent="0.2"/>
    <row r="18536" s="217" customFormat="1" x14ac:dyDescent="0.2"/>
    <row r="18537" s="217" customFormat="1" x14ac:dyDescent="0.2"/>
    <row r="18538" s="217" customFormat="1" x14ac:dyDescent="0.2"/>
    <row r="18539" s="217" customFormat="1" x14ac:dyDescent="0.2"/>
    <row r="18540" s="217" customFormat="1" x14ac:dyDescent="0.2"/>
    <row r="18541" s="217" customFormat="1" x14ac:dyDescent="0.2"/>
    <row r="18542" s="217" customFormat="1" x14ac:dyDescent="0.2"/>
    <row r="18543" s="217" customFormat="1" x14ac:dyDescent="0.2"/>
    <row r="18544" s="217" customFormat="1" x14ac:dyDescent="0.2"/>
    <row r="18545" s="217" customFormat="1" x14ac:dyDescent="0.2"/>
    <row r="18546" s="217" customFormat="1" x14ac:dyDescent="0.2"/>
    <row r="18547" s="217" customFormat="1" x14ac:dyDescent="0.2"/>
    <row r="18548" s="217" customFormat="1" x14ac:dyDescent="0.2"/>
    <row r="18549" s="217" customFormat="1" x14ac:dyDescent="0.2"/>
    <row r="18550" s="217" customFormat="1" x14ac:dyDescent="0.2"/>
    <row r="18551" s="217" customFormat="1" x14ac:dyDescent="0.2"/>
    <row r="18552" s="217" customFormat="1" x14ac:dyDescent="0.2"/>
    <row r="18553" s="217" customFormat="1" x14ac:dyDescent="0.2"/>
    <row r="18554" s="217" customFormat="1" x14ac:dyDescent="0.2"/>
    <row r="18555" s="217" customFormat="1" x14ac:dyDescent="0.2"/>
    <row r="18556" s="217" customFormat="1" x14ac:dyDescent="0.2"/>
    <row r="18557" s="217" customFormat="1" x14ac:dyDescent="0.2"/>
    <row r="18558" s="217" customFormat="1" x14ac:dyDescent="0.2"/>
    <row r="18559" s="217" customFormat="1" x14ac:dyDescent="0.2"/>
    <row r="18560" s="217" customFormat="1" x14ac:dyDescent="0.2"/>
    <row r="18561" s="217" customFormat="1" x14ac:dyDescent="0.2"/>
    <row r="18562" s="217" customFormat="1" x14ac:dyDescent="0.2"/>
    <row r="18563" s="217" customFormat="1" x14ac:dyDescent="0.2"/>
    <row r="18564" s="217" customFormat="1" x14ac:dyDescent="0.2"/>
    <row r="18565" s="217" customFormat="1" x14ac:dyDescent="0.2"/>
    <row r="18566" s="217" customFormat="1" x14ac:dyDescent="0.2"/>
    <row r="18567" s="217" customFormat="1" x14ac:dyDescent="0.2"/>
    <row r="18568" s="217" customFormat="1" x14ac:dyDescent="0.2"/>
    <row r="18569" s="217" customFormat="1" x14ac:dyDescent="0.2"/>
    <row r="18570" s="217" customFormat="1" x14ac:dyDescent="0.2"/>
    <row r="18571" s="217" customFormat="1" x14ac:dyDescent="0.2"/>
    <row r="18572" s="217" customFormat="1" x14ac:dyDescent="0.2"/>
    <row r="18573" s="217" customFormat="1" x14ac:dyDescent="0.2"/>
    <row r="18574" s="217" customFormat="1" x14ac:dyDescent="0.2"/>
    <row r="18575" s="217" customFormat="1" x14ac:dyDescent="0.2"/>
    <row r="18576" s="217" customFormat="1" x14ac:dyDescent="0.2"/>
    <row r="18577" s="217" customFormat="1" x14ac:dyDescent="0.2"/>
    <row r="18578" s="217" customFormat="1" x14ac:dyDescent="0.2"/>
    <row r="18579" s="217" customFormat="1" x14ac:dyDescent="0.2"/>
    <row r="18580" s="217" customFormat="1" x14ac:dyDescent="0.2"/>
    <row r="18581" s="217" customFormat="1" x14ac:dyDescent="0.2"/>
    <row r="18582" s="217" customFormat="1" x14ac:dyDescent="0.2"/>
    <row r="18583" s="217" customFormat="1" x14ac:dyDescent="0.2"/>
    <row r="18584" s="217" customFormat="1" x14ac:dyDescent="0.2"/>
    <row r="18585" s="217" customFormat="1" x14ac:dyDescent="0.2"/>
    <row r="18586" s="217" customFormat="1" x14ac:dyDescent="0.2"/>
    <row r="18587" s="217" customFormat="1" x14ac:dyDescent="0.2"/>
    <row r="18588" s="217" customFormat="1" x14ac:dyDescent="0.2"/>
    <row r="18589" s="217" customFormat="1" x14ac:dyDescent="0.2"/>
    <row r="18590" s="217" customFormat="1" x14ac:dyDescent="0.2"/>
    <row r="18591" s="217" customFormat="1" x14ac:dyDescent="0.2"/>
    <row r="18592" s="217" customFormat="1" x14ac:dyDescent="0.2"/>
    <row r="18593" s="217" customFormat="1" x14ac:dyDescent="0.2"/>
    <row r="18594" s="217" customFormat="1" x14ac:dyDescent="0.2"/>
    <row r="18595" s="217" customFormat="1" x14ac:dyDescent="0.2"/>
    <row r="18596" s="217" customFormat="1" x14ac:dyDescent="0.2"/>
    <row r="18597" s="217" customFormat="1" x14ac:dyDescent="0.2"/>
    <row r="18598" s="217" customFormat="1" x14ac:dyDescent="0.2"/>
    <row r="18599" s="217" customFormat="1" x14ac:dyDescent="0.2"/>
    <row r="18600" s="217" customFormat="1" x14ac:dyDescent="0.2"/>
    <row r="18601" s="217" customFormat="1" x14ac:dyDescent="0.2"/>
    <row r="18602" s="217" customFormat="1" x14ac:dyDescent="0.2"/>
    <row r="18603" s="217" customFormat="1" x14ac:dyDescent="0.2"/>
    <row r="18604" s="217" customFormat="1" x14ac:dyDescent="0.2"/>
    <row r="18605" s="217" customFormat="1" x14ac:dyDescent="0.2"/>
    <row r="18606" s="217" customFormat="1" x14ac:dyDescent="0.2"/>
    <row r="18607" s="217" customFormat="1" x14ac:dyDescent="0.2"/>
    <row r="18608" s="217" customFormat="1" x14ac:dyDescent="0.2"/>
    <row r="18609" s="217" customFormat="1" x14ac:dyDescent="0.2"/>
    <row r="18610" s="217" customFormat="1" x14ac:dyDescent="0.2"/>
    <row r="18611" s="217" customFormat="1" x14ac:dyDescent="0.2"/>
    <row r="18612" s="217" customFormat="1" x14ac:dyDescent="0.2"/>
    <row r="18613" s="217" customFormat="1" x14ac:dyDescent="0.2"/>
    <row r="18614" s="217" customFormat="1" x14ac:dyDescent="0.2"/>
    <row r="18615" s="217" customFormat="1" x14ac:dyDescent="0.2"/>
    <row r="18616" s="217" customFormat="1" x14ac:dyDescent="0.2"/>
    <row r="18617" s="217" customFormat="1" x14ac:dyDescent="0.2"/>
    <row r="18618" s="217" customFormat="1" x14ac:dyDescent="0.2"/>
    <row r="18619" s="217" customFormat="1" x14ac:dyDescent="0.2"/>
    <row r="18620" s="217" customFormat="1" x14ac:dyDescent="0.2"/>
    <row r="18621" s="217" customFormat="1" x14ac:dyDescent="0.2"/>
    <row r="18622" s="217" customFormat="1" x14ac:dyDescent="0.2"/>
    <row r="18623" s="217" customFormat="1" x14ac:dyDescent="0.2"/>
    <row r="18624" s="217" customFormat="1" x14ac:dyDescent="0.2"/>
    <row r="18625" s="217" customFormat="1" x14ac:dyDescent="0.2"/>
    <row r="18626" s="217" customFormat="1" x14ac:dyDescent="0.2"/>
    <row r="18627" s="217" customFormat="1" x14ac:dyDescent="0.2"/>
    <row r="18628" s="217" customFormat="1" x14ac:dyDescent="0.2"/>
    <row r="18629" s="217" customFormat="1" x14ac:dyDescent="0.2"/>
    <row r="18630" s="217" customFormat="1" x14ac:dyDescent="0.2"/>
    <row r="18631" s="217" customFormat="1" x14ac:dyDescent="0.2"/>
    <row r="18632" s="217" customFormat="1" x14ac:dyDescent="0.2"/>
    <row r="18633" s="217" customFormat="1" x14ac:dyDescent="0.2"/>
    <row r="18634" s="217" customFormat="1" x14ac:dyDescent="0.2"/>
    <row r="18635" s="217" customFormat="1" x14ac:dyDescent="0.2"/>
    <row r="18636" s="217" customFormat="1" x14ac:dyDescent="0.2"/>
    <row r="18637" s="217" customFormat="1" x14ac:dyDescent="0.2"/>
    <row r="18638" s="217" customFormat="1" x14ac:dyDescent="0.2"/>
    <row r="18639" s="217" customFormat="1" x14ac:dyDescent="0.2"/>
    <row r="18640" s="217" customFormat="1" x14ac:dyDescent="0.2"/>
    <row r="18641" s="217" customFormat="1" x14ac:dyDescent="0.2"/>
    <row r="18642" s="217" customFormat="1" x14ac:dyDescent="0.2"/>
    <row r="18643" s="217" customFormat="1" x14ac:dyDescent="0.2"/>
    <row r="18644" s="217" customFormat="1" x14ac:dyDescent="0.2"/>
    <row r="18645" s="217" customFormat="1" x14ac:dyDescent="0.2"/>
    <row r="18646" s="217" customFormat="1" x14ac:dyDescent="0.2"/>
    <row r="18647" s="217" customFormat="1" x14ac:dyDescent="0.2"/>
    <row r="18648" s="217" customFormat="1" x14ac:dyDescent="0.2"/>
    <row r="18649" s="217" customFormat="1" x14ac:dyDescent="0.2"/>
    <row r="18650" s="217" customFormat="1" x14ac:dyDescent="0.2"/>
    <row r="18651" s="217" customFormat="1" x14ac:dyDescent="0.2"/>
    <row r="18652" s="217" customFormat="1" x14ac:dyDescent="0.2"/>
    <row r="18653" s="217" customFormat="1" x14ac:dyDescent="0.2"/>
    <row r="18654" s="217" customFormat="1" x14ac:dyDescent="0.2"/>
    <row r="18655" s="217" customFormat="1" x14ac:dyDescent="0.2"/>
    <row r="18656" s="217" customFormat="1" x14ac:dyDescent="0.2"/>
    <row r="18657" s="217" customFormat="1" x14ac:dyDescent="0.2"/>
    <row r="18658" s="217" customFormat="1" x14ac:dyDescent="0.2"/>
    <row r="18659" s="217" customFormat="1" x14ac:dyDescent="0.2"/>
    <row r="18660" s="217" customFormat="1" x14ac:dyDescent="0.2"/>
    <row r="18661" s="217" customFormat="1" x14ac:dyDescent="0.2"/>
    <row r="18662" s="217" customFormat="1" x14ac:dyDescent="0.2"/>
    <row r="18663" s="217" customFormat="1" x14ac:dyDescent="0.2"/>
    <row r="18664" s="217" customFormat="1" x14ac:dyDescent="0.2"/>
    <row r="18665" s="217" customFormat="1" x14ac:dyDescent="0.2"/>
    <row r="18666" s="217" customFormat="1" x14ac:dyDescent="0.2"/>
    <row r="18667" s="217" customFormat="1" x14ac:dyDescent="0.2"/>
    <row r="18668" s="217" customFormat="1" x14ac:dyDescent="0.2"/>
    <row r="18669" s="217" customFormat="1" x14ac:dyDescent="0.2"/>
    <row r="18670" s="217" customFormat="1" x14ac:dyDescent="0.2"/>
    <row r="18671" s="217" customFormat="1" x14ac:dyDescent="0.2"/>
    <row r="18672" s="217" customFormat="1" x14ac:dyDescent="0.2"/>
    <row r="18673" s="217" customFormat="1" x14ac:dyDescent="0.2"/>
    <row r="18674" s="217" customFormat="1" x14ac:dyDescent="0.2"/>
    <row r="18675" s="217" customFormat="1" x14ac:dyDescent="0.2"/>
    <row r="18676" s="217" customFormat="1" x14ac:dyDescent="0.2"/>
    <row r="18677" s="217" customFormat="1" x14ac:dyDescent="0.2"/>
    <row r="18678" s="217" customFormat="1" x14ac:dyDescent="0.2"/>
    <row r="18679" s="217" customFormat="1" x14ac:dyDescent="0.2"/>
    <row r="18680" s="217" customFormat="1" x14ac:dyDescent="0.2"/>
    <row r="18681" s="217" customFormat="1" x14ac:dyDescent="0.2"/>
    <row r="18682" s="217" customFormat="1" x14ac:dyDescent="0.2"/>
    <row r="18683" s="217" customFormat="1" x14ac:dyDescent="0.2"/>
    <row r="18684" s="217" customFormat="1" x14ac:dyDescent="0.2"/>
    <row r="18685" s="217" customFormat="1" x14ac:dyDescent="0.2"/>
    <row r="18686" s="217" customFormat="1" x14ac:dyDescent="0.2"/>
    <row r="18687" s="217" customFormat="1" x14ac:dyDescent="0.2"/>
    <row r="18688" s="217" customFormat="1" x14ac:dyDescent="0.2"/>
    <row r="18689" s="217" customFormat="1" x14ac:dyDescent="0.2"/>
    <row r="18690" s="217" customFormat="1" x14ac:dyDescent="0.2"/>
    <row r="18691" s="217" customFormat="1" x14ac:dyDescent="0.2"/>
    <row r="18692" s="217" customFormat="1" x14ac:dyDescent="0.2"/>
    <row r="18693" s="217" customFormat="1" x14ac:dyDescent="0.2"/>
    <row r="18694" s="217" customFormat="1" x14ac:dyDescent="0.2"/>
    <row r="18695" s="217" customFormat="1" x14ac:dyDescent="0.2"/>
    <row r="18696" s="217" customFormat="1" x14ac:dyDescent="0.2"/>
    <row r="18697" s="217" customFormat="1" x14ac:dyDescent="0.2"/>
    <row r="18698" s="217" customFormat="1" x14ac:dyDescent="0.2"/>
    <row r="18699" s="217" customFormat="1" x14ac:dyDescent="0.2"/>
    <row r="18700" s="217" customFormat="1" x14ac:dyDescent="0.2"/>
    <row r="18701" s="217" customFormat="1" x14ac:dyDescent="0.2"/>
    <row r="18702" s="217" customFormat="1" x14ac:dyDescent="0.2"/>
    <row r="18703" s="217" customFormat="1" x14ac:dyDescent="0.2"/>
    <row r="18704" s="217" customFormat="1" x14ac:dyDescent="0.2"/>
    <row r="18705" s="217" customFormat="1" x14ac:dyDescent="0.2"/>
    <row r="18706" s="217" customFormat="1" x14ac:dyDescent="0.2"/>
    <row r="18707" s="217" customFormat="1" x14ac:dyDescent="0.2"/>
    <row r="18708" s="217" customFormat="1" x14ac:dyDescent="0.2"/>
    <row r="18709" s="217" customFormat="1" x14ac:dyDescent="0.2"/>
    <row r="18710" s="217" customFormat="1" x14ac:dyDescent="0.2"/>
    <row r="18711" s="217" customFormat="1" x14ac:dyDescent="0.2"/>
    <row r="18712" s="217" customFormat="1" x14ac:dyDescent="0.2"/>
    <row r="18713" s="217" customFormat="1" x14ac:dyDescent="0.2"/>
    <row r="18714" s="217" customFormat="1" x14ac:dyDescent="0.2"/>
    <row r="18715" s="217" customFormat="1" x14ac:dyDescent="0.2"/>
    <row r="18716" s="217" customFormat="1" x14ac:dyDescent="0.2"/>
    <row r="18717" s="217" customFormat="1" x14ac:dyDescent="0.2"/>
    <row r="18718" s="217" customFormat="1" x14ac:dyDescent="0.2"/>
    <row r="18719" s="217" customFormat="1" x14ac:dyDescent="0.2"/>
    <row r="18720" s="217" customFormat="1" x14ac:dyDescent="0.2"/>
    <row r="18721" s="217" customFormat="1" x14ac:dyDescent="0.2"/>
    <row r="18722" s="217" customFormat="1" x14ac:dyDescent="0.2"/>
    <row r="18723" s="217" customFormat="1" x14ac:dyDescent="0.2"/>
    <row r="18724" s="217" customFormat="1" x14ac:dyDescent="0.2"/>
    <row r="18725" s="217" customFormat="1" x14ac:dyDescent="0.2"/>
    <row r="18726" s="217" customFormat="1" x14ac:dyDescent="0.2"/>
    <row r="18727" s="217" customFormat="1" x14ac:dyDescent="0.2"/>
    <row r="18728" s="217" customFormat="1" x14ac:dyDescent="0.2"/>
    <row r="18729" s="217" customFormat="1" x14ac:dyDescent="0.2"/>
    <row r="18730" s="217" customFormat="1" x14ac:dyDescent="0.2"/>
    <row r="18731" s="217" customFormat="1" x14ac:dyDescent="0.2"/>
    <row r="18732" s="217" customFormat="1" x14ac:dyDescent="0.2"/>
    <row r="18733" s="217" customFormat="1" x14ac:dyDescent="0.2"/>
    <row r="18734" s="217" customFormat="1" x14ac:dyDescent="0.2"/>
    <row r="18735" s="217" customFormat="1" x14ac:dyDescent="0.2"/>
    <row r="18736" s="217" customFormat="1" x14ac:dyDescent="0.2"/>
    <row r="18737" s="217" customFormat="1" x14ac:dyDescent="0.2"/>
    <row r="18738" s="217" customFormat="1" x14ac:dyDescent="0.2"/>
    <row r="18739" s="217" customFormat="1" x14ac:dyDescent="0.2"/>
    <row r="18740" s="217" customFormat="1" x14ac:dyDescent="0.2"/>
    <row r="18741" s="217" customFormat="1" x14ac:dyDescent="0.2"/>
    <row r="18742" s="217" customFormat="1" x14ac:dyDescent="0.2"/>
    <row r="18743" s="217" customFormat="1" x14ac:dyDescent="0.2"/>
    <row r="18744" s="217" customFormat="1" x14ac:dyDescent="0.2"/>
    <row r="18745" s="217" customFormat="1" x14ac:dyDescent="0.2"/>
    <row r="18746" s="217" customFormat="1" x14ac:dyDescent="0.2"/>
    <row r="18747" s="217" customFormat="1" x14ac:dyDescent="0.2"/>
    <row r="18748" s="217" customFormat="1" x14ac:dyDescent="0.2"/>
    <row r="18749" s="217" customFormat="1" x14ac:dyDescent="0.2"/>
    <row r="18750" s="217" customFormat="1" x14ac:dyDescent="0.2"/>
    <row r="18751" s="217" customFormat="1" x14ac:dyDescent="0.2"/>
    <row r="18752" s="217" customFormat="1" x14ac:dyDescent="0.2"/>
    <row r="18753" s="217" customFormat="1" x14ac:dyDescent="0.2"/>
    <row r="18754" s="217" customFormat="1" x14ac:dyDescent="0.2"/>
    <row r="18755" s="217" customFormat="1" x14ac:dyDescent="0.2"/>
    <row r="18756" s="217" customFormat="1" x14ac:dyDescent="0.2"/>
    <row r="18757" s="217" customFormat="1" x14ac:dyDescent="0.2"/>
    <row r="18758" s="217" customFormat="1" x14ac:dyDescent="0.2"/>
    <row r="18759" s="217" customFormat="1" x14ac:dyDescent="0.2"/>
    <row r="18760" s="217" customFormat="1" x14ac:dyDescent="0.2"/>
    <row r="18761" s="217" customFormat="1" x14ac:dyDescent="0.2"/>
    <row r="18762" s="217" customFormat="1" x14ac:dyDescent="0.2"/>
    <row r="18763" s="217" customFormat="1" x14ac:dyDescent="0.2"/>
    <row r="18764" s="217" customFormat="1" x14ac:dyDescent="0.2"/>
    <row r="18765" s="217" customFormat="1" x14ac:dyDescent="0.2"/>
    <row r="18766" s="217" customFormat="1" x14ac:dyDescent="0.2"/>
    <row r="18767" s="217" customFormat="1" x14ac:dyDescent="0.2"/>
    <row r="18768" s="217" customFormat="1" x14ac:dyDescent="0.2"/>
    <row r="18769" s="217" customFormat="1" x14ac:dyDescent="0.2"/>
    <row r="18770" s="217" customFormat="1" x14ac:dyDescent="0.2"/>
    <row r="18771" s="217" customFormat="1" x14ac:dyDescent="0.2"/>
    <row r="18772" s="217" customFormat="1" x14ac:dyDescent="0.2"/>
    <row r="18773" s="217" customFormat="1" x14ac:dyDescent="0.2"/>
    <row r="18774" s="217" customFormat="1" x14ac:dyDescent="0.2"/>
    <row r="18775" s="217" customFormat="1" x14ac:dyDescent="0.2"/>
    <row r="18776" s="217" customFormat="1" x14ac:dyDescent="0.2"/>
    <row r="18777" s="217" customFormat="1" x14ac:dyDescent="0.2"/>
    <row r="18778" s="217" customFormat="1" x14ac:dyDescent="0.2"/>
    <row r="18779" s="217" customFormat="1" x14ac:dyDescent="0.2"/>
    <row r="18780" s="217" customFormat="1" x14ac:dyDescent="0.2"/>
    <row r="18781" s="217" customFormat="1" x14ac:dyDescent="0.2"/>
    <row r="18782" s="217" customFormat="1" x14ac:dyDescent="0.2"/>
    <row r="18783" s="217" customFormat="1" x14ac:dyDescent="0.2"/>
    <row r="18784" s="217" customFormat="1" x14ac:dyDescent="0.2"/>
    <row r="18785" s="217" customFormat="1" x14ac:dyDescent="0.2"/>
    <row r="18786" s="217" customFormat="1" x14ac:dyDescent="0.2"/>
    <row r="18787" s="217" customFormat="1" x14ac:dyDescent="0.2"/>
    <row r="18788" s="217" customFormat="1" x14ac:dyDescent="0.2"/>
    <row r="18789" s="217" customFormat="1" x14ac:dyDescent="0.2"/>
    <row r="18790" s="217" customFormat="1" x14ac:dyDescent="0.2"/>
    <row r="18791" s="217" customFormat="1" x14ac:dyDescent="0.2"/>
    <row r="18792" s="217" customFormat="1" x14ac:dyDescent="0.2"/>
    <row r="18793" s="217" customFormat="1" x14ac:dyDescent="0.2"/>
    <row r="18794" s="217" customFormat="1" x14ac:dyDescent="0.2"/>
    <row r="18795" s="217" customFormat="1" x14ac:dyDescent="0.2"/>
    <row r="18796" s="217" customFormat="1" x14ac:dyDescent="0.2"/>
    <row r="18797" s="217" customFormat="1" x14ac:dyDescent="0.2"/>
    <row r="18798" s="217" customFormat="1" x14ac:dyDescent="0.2"/>
    <row r="18799" s="217" customFormat="1" x14ac:dyDescent="0.2"/>
    <row r="18800" s="217" customFormat="1" x14ac:dyDescent="0.2"/>
    <row r="18801" s="217" customFormat="1" x14ac:dyDescent="0.2"/>
    <row r="18802" s="217" customFormat="1" x14ac:dyDescent="0.2"/>
    <row r="18803" s="217" customFormat="1" x14ac:dyDescent="0.2"/>
    <row r="18804" s="217" customFormat="1" x14ac:dyDescent="0.2"/>
    <row r="18805" s="217" customFormat="1" x14ac:dyDescent="0.2"/>
    <row r="18806" s="217" customFormat="1" x14ac:dyDescent="0.2"/>
    <row r="18807" s="217" customFormat="1" x14ac:dyDescent="0.2"/>
    <row r="18808" s="217" customFormat="1" x14ac:dyDescent="0.2"/>
    <row r="18809" s="217" customFormat="1" x14ac:dyDescent="0.2"/>
    <row r="18810" s="217" customFormat="1" x14ac:dyDescent="0.2"/>
    <row r="18811" s="217" customFormat="1" x14ac:dyDescent="0.2"/>
    <row r="18812" s="217" customFormat="1" x14ac:dyDescent="0.2"/>
    <row r="18813" s="217" customFormat="1" x14ac:dyDescent="0.2"/>
    <row r="18814" s="217" customFormat="1" x14ac:dyDescent="0.2"/>
    <row r="18815" s="217" customFormat="1" x14ac:dyDescent="0.2"/>
    <row r="18816" s="217" customFormat="1" x14ac:dyDescent="0.2"/>
    <row r="18817" s="217" customFormat="1" x14ac:dyDescent="0.2"/>
    <row r="18818" s="217" customFormat="1" x14ac:dyDescent="0.2"/>
    <row r="18819" s="217" customFormat="1" x14ac:dyDescent="0.2"/>
    <row r="18820" s="217" customFormat="1" x14ac:dyDescent="0.2"/>
    <row r="18821" s="217" customFormat="1" x14ac:dyDescent="0.2"/>
    <row r="18822" s="217" customFormat="1" x14ac:dyDescent="0.2"/>
    <row r="18823" s="217" customFormat="1" x14ac:dyDescent="0.2"/>
    <row r="18824" s="217" customFormat="1" x14ac:dyDescent="0.2"/>
    <row r="18825" s="217" customFormat="1" x14ac:dyDescent="0.2"/>
    <row r="18826" s="217" customFormat="1" x14ac:dyDescent="0.2"/>
    <row r="18827" s="217" customFormat="1" x14ac:dyDescent="0.2"/>
    <row r="18828" s="217" customFormat="1" x14ac:dyDescent="0.2"/>
    <row r="18829" s="217" customFormat="1" x14ac:dyDescent="0.2"/>
    <row r="18830" s="217" customFormat="1" x14ac:dyDescent="0.2"/>
    <row r="18831" s="217" customFormat="1" x14ac:dyDescent="0.2"/>
    <row r="18832" s="217" customFormat="1" x14ac:dyDescent="0.2"/>
    <row r="18833" s="217" customFormat="1" x14ac:dyDescent="0.2"/>
    <row r="18834" s="217" customFormat="1" x14ac:dyDescent="0.2"/>
    <row r="18835" s="217" customFormat="1" x14ac:dyDescent="0.2"/>
    <row r="18836" s="217" customFormat="1" x14ac:dyDescent="0.2"/>
    <row r="18837" s="217" customFormat="1" x14ac:dyDescent="0.2"/>
    <row r="18838" s="217" customFormat="1" x14ac:dyDescent="0.2"/>
    <row r="18839" s="217" customFormat="1" x14ac:dyDescent="0.2"/>
    <row r="18840" s="217" customFormat="1" x14ac:dyDescent="0.2"/>
    <row r="18841" s="217" customFormat="1" x14ac:dyDescent="0.2"/>
    <row r="18842" s="217" customFormat="1" x14ac:dyDescent="0.2"/>
    <row r="18843" s="217" customFormat="1" x14ac:dyDescent="0.2"/>
    <row r="18844" s="217" customFormat="1" x14ac:dyDescent="0.2"/>
    <row r="18845" s="217" customFormat="1" x14ac:dyDescent="0.2"/>
    <row r="18846" s="217" customFormat="1" x14ac:dyDescent="0.2"/>
    <row r="18847" s="217" customFormat="1" x14ac:dyDescent="0.2"/>
    <row r="18848" s="217" customFormat="1" x14ac:dyDescent="0.2"/>
    <row r="18849" s="217" customFormat="1" x14ac:dyDescent="0.2"/>
    <row r="18850" s="217" customFormat="1" x14ac:dyDescent="0.2"/>
    <row r="18851" s="217" customFormat="1" x14ac:dyDescent="0.2"/>
    <row r="18852" s="217" customFormat="1" x14ac:dyDescent="0.2"/>
    <row r="18853" s="217" customFormat="1" x14ac:dyDescent="0.2"/>
    <row r="18854" s="217" customFormat="1" x14ac:dyDescent="0.2"/>
    <row r="18855" s="217" customFormat="1" x14ac:dyDescent="0.2"/>
    <row r="18856" s="217" customFormat="1" x14ac:dyDescent="0.2"/>
    <row r="18857" s="217" customFormat="1" x14ac:dyDescent="0.2"/>
    <row r="18858" s="217" customFormat="1" x14ac:dyDescent="0.2"/>
    <row r="18859" s="217" customFormat="1" x14ac:dyDescent="0.2"/>
    <row r="18860" s="217" customFormat="1" x14ac:dyDescent="0.2"/>
    <row r="18861" s="217" customFormat="1" x14ac:dyDescent="0.2"/>
    <row r="18862" s="217" customFormat="1" x14ac:dyDescent="0.2"/>
    <row r="18863" s="217" customFormat="1" x14ac:dyDescent="0.2"/>
    <row r="18864" s="217" customFormat="1" x14ac:dyDescent="0.2"/>
    <row r="18865" s="217" customFormat="1" x14ac:dyDescent="0.2"/>
    <row r="18866" s="217" customFormat="1" x14ac:dyDescent="0.2"/>
    <row r="18867" s="217" customFormat="1" x14ac:dyDescent="0.2"/>
    <row r="18868" s="217" customFormat="1" x14ac:dyDescent="0.2"/>
    <row r="18869" s="217" customFormat="1" x14ac:dyDescent="0.2"/>
    <row r="18870" s="217" customFormat="1" x14ac:dyDescent="0.2"/>
    <row r="18871" s="217" customFormat="1" x14ac:dyDescent="0.2"/>
    <row r="18872" s="217" customFormat="1" x14ac:dyDescent="0.2"/>
    <row r="18873" s="217" customFormat="1" x14ac:dyDescent="0.2"/>
    <row r="18874" s="217" customFormat="1" x14ac:dyDescent="0.2"/>
    <row r="18875" s="217" customFormat="1" x14ac:dyDescent="0.2"/>
    <row r="18876" s="217" customFormat="1" x14ac:dyDescent="0.2"/>
    <row r="18877" s="217" customFormat="1" x14ac:dyDescent="0.2"/>
    <row r="18878" s="217" customFormat="1" x14ac:dyDescent="0.2"/>
    <row r="18879" s="217" customFormat="1" x14ac:dyDescent="0.2"/>
    <row r="18880" s="217" customFormat="1" x14ac:dyDescent="0.2"/>
    <row r="18881" s="217" customFormat="1" x14ac:dyDescent="0.2"/>
    <row r="18882" s="217" customFormat="1" x14ac:dyDescent="0.2"/>
    <row r="18883" s="217" customFormat="1" x14ac:dyDescent="0.2"/>
    <row r="18884" s="217" customFormat="1" x14ac:dyDescent="0.2"/>
    <row r="18885" s="217" customFormat="1" x14ac:dyDescent="0.2"/>
    <row r="18886" s="217" customFormat="1" x14ac:dyDescent="0.2"/>
    <row r="18887" s="217" customFormat="1" x14ac:dyDescent="0.2"/>
    <row r="18888" s="217" customFormat="1" x14ac:dyDescent="0.2"/>
    <row r="18889" s="217" customFormat="1" x14ac:dyDescent="0.2"/>
    <row r="18890" s="217" customFormat="1" x14ac:dyDescent="0.2"/>
    <row r="18891" s="217" customFormat="1" x14ac:dyDescent="0.2"/>
    <row r="18892" s="217" customFormat="1" x14ac:dyDescent="0.2"/>
    <row r="18893" s="217" customFormat="1" x14ac:dyDescent="0.2"/>
    <row r="18894" s="217" customFormat="1" x14ac:dyDescent="0.2"/>
    <row r="18895" s="217" customFormat="1" x14ac:dyDescent="0.2"/>
    <row r="18896" s="217" customFormat="1" x14ac:dyDescent="0.2"/>
    <row r="18897" s="217" customFormat="1" x14ac:dyDescent="0.2"/>
    <row r="18898" s="217" customFormat="1" x14ac:dyDescent="0.2"/>
    <row r="18899" s="217" customFormat="1" x14ac:dyDescent="0.2"/>
    <row r="18900" s="217" customFormat="1" x14ac:dyDescent="0.2"/>
    <row r="18901" s="217" customFormat="1" x14ac:dyDescent="0.2"/>
    <row r="18902" s="217" customFormat="1" x14ac:dyDescent="0.2"/>
    <row r="18903" s="217" customFormat="1" x14ac:dyDescent="0.2"/>
    <row r="18904" s="217" customFormat="1" x14ac:dyDescent="0.2"/>
    <row r="18905" s="217" customFormat="1" x14ac:dyDescent="0.2"/>
    <row r="18906" s="217" customFormat="1" x14ac:dyDescent="0.2"/>
    <row r="18907" s="217" customFormat="1" x14ac:dyDescent="0.2"/>
    <row r="18908" s="217" customFormat="1" x14ac:dyDescent="0.2"/>
    <row r="18909" s="217" customFormat="1" x14ac:dyDescent="0.2"/>
    <row r="18910" s="217" customFormat="1" x14ac:dyDescent="0.2"/>
    <row r="18911" s="217" customFormat="1" x14ac:dyDescent="0.2"/>
    <row r="18912" s="217" customFormat="1" x14ac:dyDescent="0.2"/>
    <row r="18913" s="217" customFormat="1" x14ac:dyDescent="0.2"/>
    <row r="18914" s="217" customFormat="1" x14ac:dyDescent="0.2"/>
    <row r="18915" s="217" customFormat="1" x14ac:dyDescent="0.2"/>
    <row r="18916" s="217" customFormat="1" x14ac:dyDescent="0.2"/>
    <row r="18917" s="217" customFormat="1" x14ac:dyDescent="0.2"/>
    <row r="18918" s="217" customFormat="1" x14ac:dyDescent="0.2"/>
    <row r="18919" s="217" customFormat="1" x14ac:dyDescent="0.2"/>
    <row r="18920" s="217" customFormat="1" x14ac:dyDescent="0.2"/>
    <row r="18921" s="217" customFormat="1" x14ac:dyDescent="0.2"/>
    <row r="18922" s="217" customFormat="1" x14ac:dyDescent="0.2"/>
    <row r="18923" s="217" customFormat="1" x14ac:dyDescent="0.2"/>
    <row r="18924" s="217" customFormat="1" x14ac:dyDescent="0.2"/>
    <row r="18925" s="217" customFormat="1" x14ac:dyDescent="0.2"/>
    <row r="18926" s="217" customFormat="1" x14ac:dyDescent="0.2"/>
    <row r="18927" s="217" customFormat="1" x14ac:dyDescent="0.2"/>
    <row r="18928" s="217" customFormat="1" x14ac:dyDescent="0.2"/>
    <row r="18929" s="217" customFormat="1" x14ac:dyDescent="0.2"/>
    <row r="18930" s="217" customFormat="1" x14ac:dyDescent="0.2"/>
    <row r="18931" s="217" customFormat="1" x14ac:dyDescent="0.2"/>
    <row r="18932" s="217" customFormat="1" x14ac:dyDescent="0.2"/>
    <row r="18933" s="217" customFormat="1" x14ac:dyDescent="0.2"/>
    <row r="18934" s="217" customFormat="1" x14ac:dyDescent="0.2"/>
    <row r="18935" s="217" customFormat="1" x14ac:dyDescent="0.2"/>
    <row r="18936" s="217" customFormat="1" x14ac:dyDescent="0.2"/>
    <row r="18937" s="217" customFormat="1" x14ac:dyDescent="0.2"/>
    <row r="18938" s="217" customFormat="1" x14ac:dyDescent="0.2"/>
    <row r="18939" s="217" customFormat="1" x14ac:dyDescent="0.2"/>
    <row r="18940" s="217" customFormat="1" x14ac:dyDescent="0.2"/>
    <row r="18941" s="217" customFormat="1" x14ac:dyDescent="0.2"/>
    <row r="18942" s="217" customFormat="1" x14ac:dyDescent="0.2"/>
    <row r="18943" s="217" customFormat="1" x14ac:dyDescent="0.2"/>
    <row r="18944" s="217" customFormat="1" x14ac:dyDescent="0.2"/>
    <row r="18945" s="217" customFormat="1" x14ac:dyDescent="0.2"/>
    <row r="18946" s="217" customFormat="1" x14ac:dyDescent="0.2"/>
    <row r="18947" s="217" customFormat="1" x14ac:dyDescent="0.2"/>
    <row r="18948" s="217" customFormat="1" x14ac:dyDescent="0.2"/>
    <row r="18949" s="217" customFormat="1" x14ac:dyDescent="0.2"/>
    <row r="18950" s="217" customFormat="1" x14ac:dyDescent="0.2"/>
    <row r="18951" s="217" customFormat="1" x14ac:dyDescent="0.2"/>
    <row r="18952" s="217" customFormat="1" x14ac:dyDescent="0.2"/>
    <row r="18953" s="217" customFormat="1" x14ac:dyDescent="0.2"/>
    <row r="18954" s="217" customFormat="1" x14ac:dyDescent="0.2"/>
    <row r="18955" s="217" customFormat="1" x14ac:dyDescent="0.2"/>
    <row r="18956" s="217" customFormat="1" x14ac:dyDescent="0.2"/>
    <row r="18957" s="217" customFormat="1" x14ac:dyDescent="0.2"/>
    <row r="18958" s="217" customFormat="1" x14ac:dyDescent="0.2"/>
    <row r="18959" s="217" customFormat="1" x14ac:dyDescent="0.2"/>
    <row r="18960" s="217" customFormat="1" x14ac:dyDescent="0.2"/>
    <row r="18961" s="217" customFormat="1" x14ac:dyDescent="0.2"/>
    <row r="18962" s="217" customFormat="1" x14ac:dyDescent="0.2"/>
    <row r="18963" s="217" customFormat="1" x14ac:dyDescent="0.2"/>
    <row r="18964" s="217" customFormat="1" x14ac:dyDescent="0.2"/>
    <row r="18965" s="217" customFormat="1" x14ac:dyDescent="0.2"/>
    <row r="18966" s="217" customFormat="1" x14ac:dyDescent="0.2"/>
    <row r="18967" s="217" customFormat="1" x14ac:dyDescent="0.2"/>
    <row r="18968" s="217" customFormat="1" x14ac:dyDescent="0.2"/>
    <row r="18969" s="217" customFormat="1" x14ac:dyDescent="0.2"/>
    <row r="18970" s="217" customFormat="1" x14ac:dyDescent="0.2"/>
    <row r="18971" s="217" customFormat="1" x14ac:dyDescent="0.2"/>
    <row r="18972" s="217" customFormat="1" x14ac:dyDescent="0.2"/>
    <row r="18973" s="217" customFormat="1" x14ac:dyDescent="0.2"/>
    <row r="18974" s="217" customFormat="1" x14ac:dyDescent="0.2"/>
    <row r="18975" s="217" customFormat="1" x14ac:dyDescent="0.2"/>
    <row r="18976" s="217" customFormat="1" x14ac:dyDescent="0.2"/>
    <row r="18977" s="217" customFormat="1" x14ac:dyDescent="0.2"/>
    <row r="18978" s="217" customFormat="1" x14ac:dyDescent="0.2"/>
    <row r="18979" s="217" customFormat="1" x14ac:dyDescent="0.2"/>
    <row r="18980" s="217" customFormat="1" x14ac:dyDescent="0.2"/>
    <row r="18981" s="217" customFormat="1" x14ac:dyDescent="0.2"/>
    <row r="18982" s="217" customFormat="1" x14ac:dyDescent="0.2"/>
    <row r="18983" s="217" customFormat="1" x14ac:dyDescent="0.2"/>
    <row r="18984" s="217" customFormat="1" x14ac:dyDescent="0.2"/>
    <row r="18985" s="217" customFormat="1" x14ac:dyDescent="0.2"/>
    <row r="18986" s="217" customFormat="1" x14ac:dyDescent="0.2"/>
    <row r="18987" s="217" customFormat="1" x14ac:dyDescent="0.2"/>
    <row r="18988" s="217" customFormat="1" x14ac:dyDescent="0.2"/>
    <row r="18989" s="217" customFormat="1" x14ac:dyDescent="0.2"/>
    <row r="18990" s="217" customFormat="1" x14ac:dyDescent="0.2"/>
    <row r="18991" s="217" customFormat="1" x14ac:dyDescent="0.2"/>
    <row r="18992" s="217" customFormat="1" x14ac:dyDescent="0.2"/>
    <row r="18993" s="217" customFormat="1" x14ac:dyDescent="0.2"/>
    <row r="18994" s="217" customFormat="1" x14ac:dyDescent="0.2"/>
    <row r="18995" s="217" customFormat="1" x14ac:dyDescent="0.2"/>
    <row r="18996" s="217" customFormat="1" x14ac:dyDescent="0.2"/>
    <row r="18997" s="217" customFormat="1" x14ac:dyDescent="0.2"/>
    <row r="18998" s="217" customFormat="1" x14ac:dyDescent="0.2"/>
    <row r="18999" s="217" customFormat="1" x14ac:dyDescent="0.2"/>
    <row r="19000" s="217" customFormat="1" x14ac:dyDescent="0.2"/>
    <row r="19001" s="217" customFormat="1" x14ac:dyDescent="0.2"/>
    <row r="19002" s="217" customFormat="1" x14ac:dyDescent="0.2"/>
    <row r="19003" s="217" customFormat="1" x14ac:dyDescent="0.2"/>
    <row r="19004" s="217" customFormat="1" x14ac:dyDescent="0.2"/>
    <row r="19005" s="217" customFormat="1" x14ac:dyDescent="0.2"/>
    <row r="19006" s="217" customFormat="1" x14ac:dyDescent="0.2"/>
    <row r="19007" s="217" customFormat="1" x14ac:dyDescent="0.2"/>
    <row r="19008" s="217" customFormat="1" x14ac:dyDescent="0.2"/>
    <row r="19009" s="217" customFormat="1" x14ac:dyDescent="0.2"/>
    <row r="19010" s="217" customFormat="1" x14ac:dyDescent="0.2"/>
    <row r="19011" s="217" customFormat="1" x14ac:dyDescent="0.2"/>
    <row r="19012" s="217" customFormat="1" x14ac:dyDescent="0.2"/>
    <row r="19013" s="217" customFormat="1" x14ac:dyDescent="0.2"/>
    <row r="19014" s="217" customFormat="1" x14ac:dyDescent="0.2"/>
    <row r="19015" s="217" customFormat="1" x14ac:dyDescent="0.2"/>
    <row r="19016" s="217" customFormat="1" x14ac:dyDescent="0.2"/>
    <row r="19017" s="217" customFormat="1" x14ac:dyDescent="0.2"/>
    <row r="19018" s="217" customFormat="1" x14ac:dyDescent="0.2"/>
    <row r="19019" s="217" customFormat="1" x14ac:dyDescent="0.2"/>
    <row r="19020" s="217" customFormat="1" x14ac:dyDescent="0.2"/>
    <row r="19021" s="217" customFormat="1" x14ac:dyDescent="0.2"/>
    <row r="19022" s="217" customFormat="1" x14ac:dyDescent="0.2"/>
    <row r="19023" s="217" customFormat="1" x14ac:dyDescent="0.2"/>
    <row r="19024" s="217" customFormat="1" x14ac:dyDescent="0.2"/>
    <row r="19025" s="217" customFormat="1" x14ac:dyDescent="0.2"/>
    <row r="19026" s="217" customFormat="1" x14ac:dyDescent="0.2"/>
    <row r="19027" s="217" customFormat="1" x14ac:dyDescent="0.2"/>
    <row r="19028" s="217" customFormat="1" x14ac:dyDescent="0.2"/>
    <row r="19029" s="217" customFormat="1" x14ac:dyDescent="0.2"/>
    <row r="19030" s="217" customFormat="1" x14ac:dyDescent="0.2"/>
    <row r="19031" s="217" customFormat="1" x14ac:dyDescent="0.2"/>
    <row r="19032" s="217" customFormat="1" x14ac:dyDescent="0.2"/>
    <row r="19033" s="217" customFormat="1" x14ac:dyDescent="0.2"/>
    <row r="19034" s="217" customFormat="1" x14ac:dyDescent="0.2"/>
    <row r="19035" s="217" customFormat="1" x14ac:dyDescent="0.2"/>
    <row r="19036" s="217" customFormat="1" x14ac:dyDescent="0.2"/>
    <row r="19037" s="217" customFormat="1" x14ac:dyDescent="0.2"/>
    <row r="19038" s="217" customFormat="1" x14ac:dyDescent="0.2"/>
    <row r="19039" s="217" customFormat="1" x14ac:dyDescent="0.2"/>
    <row r="19040" s="217" customFormat="1" x14ac:dyDescent="0.2"/>
    <row r="19041" s="217" customFormat="1" x14ac:dyDescent="0.2"/>
    <row r="19042" s="217" customFormat="1" x14ac:dyDescent="0.2"/>
    <row r="19043" s="217" customFormat="1" x14ac:dyDescent="0.2"/>
    <row r="19044" s="217" customFormat="1" x14ac:dyDescent="0.2"/>
    <row r="19045" s="217" customFormat="1" x14ac:dyDescent="0.2"/>
    <row r="19046" s="217" customFormat="1" x14ac:dyDescent="0.2"/>
    <row r="19047" s="217" customFormat="1" x14ac:dyDescent="0.2"/>
    <row r="19048" s="217" customFormat="1" x14ac:dyDescent="0.2"/>
    <row r="19049" s="217" customFormat="1" x14ac:dyDescent="0.2"/>
    <row r="19050" s="217" customFormat="1" x14ac:dyDescent="0.2"/>
    <row r="19051" s="217" customFormat="1" x14ac:dyDescent="0.2"/>
    <row r="19052" s="217" customFormat="1" x14ac:dyDescent="0.2"/>
    <row r="19053" s="217" customFormat="1" x14ac:dyDescent="0.2"/>
    <row r="19054" s="217" customFormat="1" x14ac:dyDescent="0.2"/>
    <row r="19055" s="217" customFormat="1" x14ac:dyDescent="0.2"/>
    <row r="19056" s="217" customFormat="1" x14ac:dyDescent="0.2"/>
    <row r="19057" s="217" customFormat="1" x14ac:dyDescent="0.2"/>
    <row r="19058" s="217" customFormat="1" x14ac:dyDescent="0.2"/>
    <row r="19059" s="217" customFormat="1" x14ac:dyDescent="0.2"/>
    <row r="19060" s="217" customFormat="1" x14ac:dyDescent="0.2"/>
    <row r="19061" s="217" customFormat="1" x14ac:dyDescent="0.2"/>
    <row r="19062" s="217" customFormat="1" x14ac:dyDescent="0.2"/>
    <row r="19063" s="217" customFormat="1" x14ac:dyDescent="0.2"/>
    <row r="19064" s="217" customFormat="1" x14ac:dyDescent="0.2"/>
    <row r="19065" s="217" customFormat="1" x14ac:dyDescent="0.2"/>
    <row r="19066" s="217" customFormat="1" x14ac:dyDescent="0.2"/>
    <row r="19067" s="217" customFormat="1" x14ac:dyDescent="0.2"/>
    <row r="19068" s="217" customFormat="1" x14ac:dyDescent="0.2"/>
    <row r="19069" s="217" customFormat="1" x14ac:dyDescent="0.2"/>
    <row r="19070" s="217" customFormat="1" x14ac:dyDescent="0.2"/>
    <row r="19071" s="217" customFormat="1" x14ac:dyDescent="0.2"/>
    <row r="19072" s="217" customFormat="1" x14ac:dyDescent="0.2"/>
    <row r="19073" s="217" customFormat="1" x14ac:dyDescent="0.2"/>
    <row r="19074" s="217" customFormat="1" x14ac:dyDescent="0.2"/>
    <row r="19075" s="217" customFormat="1" x14ac:dyDescent="0.2"/>
    <row r="19076" s="217" customFormat="1" x14ac:dyDescent="0.2"/>
    <row r="19077" s="217" customFormat="1" x14ac:dyDescent="0.2"/>
    <row r="19078" s="217" customFormat="1" x14ac:dyDescent="0.2"/>
    <row r="19079" s="217" customFormat="1" x14ac:dyDescent="0.2"/>
    <row r="19080" s="217" customFormat="1" x14ac:dyDescent="0.2"/>
    <row r="19081" s="217" customFormat="1" x14ac:dyDescent="0.2"/>
    <row r="19082" s="217" customFormat="1" x14ac:dyDescent="0.2"/>
    <row r="19083" s="217" customFormat="1" x14ac:dyDescent="0.2"/>
    <row r="19084" s="217" customFormat="1" x14ac:dyDescent="0.2"/>
    <row r="19085" s="217" customFormat="1" x14ac:dyDescent="0.2"/>
    <row r="19086" s="217" customFormat="1" x14ac:dyDescent="0.2"/>
    <row r="19087" s="217" customFormat="1" x14ac:dyDescent="0.2"/>
    <row r="19088" s="217" customFormat="1" x14ac:dyDescent="0.2"/>
    <row r="19089" s="217" customFormat="1" x14ac:dyDescent="0.2"/>
    <row r="19090" s="217" customFormat="1" x14ac:dyDescent="0.2"/>
    <row r="19091" s="217" customFormat="1" x14ac:dyDescent="0.2"/>
    <row r="19092" s="217" customFormat="1" x14ac:dyDescent="0.2"/>
    <row r="19093" s="217" customFormat="1" x14ac:dyDescent="0.2"/>
    <row r="19094" s="217" customFormat="1" x14ac:dyDescent="0.2"/>
    <row r="19095" s="217" customFormat="1" x14ac:dyDescent="0.2"/>
    <row r="19096" s="217" customFormat="1" x14ac:dyDescent="0.2"/>
    <row r="19097" s="217" customFormat="1" x14ac:dyDescent="0.2"/>
    <row r="19098" s="217" customFormat="1" x14ac:dyDescent="0.2"/>
    <row r="19099" s="217" customFormat="1" x14ac:dyDescent="0.2"/>
    <row r="19100" s="217" customFormat="1" x14ac:dyDescent="0.2"/>
    <row r="19101" s="217" customFormat="1" x14ac:dyDescent="0.2"/>
    <row r="19102" s="217" customFormat="1" x14ac:dyDescent="0.2"/>
    <row r="19103" s="217" customFormat="1" x14ac:dyDescent="0.2"/>
    <row r="19104" s="217" customFormat="1" x14ac:dyDescent="0.2"/>
    <row r="19105" s="217" customFormat="1" x14ac:dyDescent="0.2"/>
    <row r="19106" s="217" customFormat="1" x14ac:dyDescent="0.2"/>
    <row r="19107" s="217" customFormat="1" x14ac:dyDescent="0.2"/>
    <row r="19108" s="217" customFormat="1" x14ac:dyDescent="0.2"/>
    <row r="19109" s="217" customFormat="1" x14ac:dyDescent="0.2"/>
    <row r="19110" s="217" customFormat="1" x14ac:dyDescent="0.2"/>
    <row r="19111" s="217" customFormat="1" x14ac:dyDescent="0.2"/>
    <row r="19112" s="217" customFormat="1" x14ac:dyDescent="0.2"/>
    <row r="19113" s="217" customFormat="1" x14ac:dyDescent="0.2"/>
    <row r="19114" s="217" customFormat="1" x14ac:dyDescent="0.2"/>
    <row r="19115" s="217" customFormat="1" x14ac:dyDescent="0.2"/>
    <row r="19116" s="217" customFormat="1" x14ac:dyDescent="0.2"/>
    <row r="19117" s="217" customFormat="1" x14ac:dyDescent="0.2"/>
    <row r="19118" s="217" customFormat="1" x14ac:dyDescent="0.2"/>
    <row r="19119" s="217" customFormat="1" x14ac:dyDescent="0.2"/>
    <row r="19120" s="217" customFormat="1" x14ac:dyDescent="0.2"/>
    <row r="19121" s="217" customFormat="1" x14ac:dyDescent="0.2"/>
    <row r="19122" s="217" customFormat="1" x14ac:dyDescent="0.2"/>
    <row r="19123" s="217" customFormat="1" x14ac:dyDescent="0.2"/>
    <row r="19124" s="217" customFormat="1" x14ac:dyDescent="0.2"/>
    <row r="19125" s="217" customFormat="1" x14ac:dyDescent="0.2"/>
    <row r="19126" s="217" customFormat="1" x14ac:dyDescent="0.2"/>
    <row r="19127" s="217" customFormat="1" x14ac:dyDescent="0.2"/>
    <row r="19128" s="217" customFormat="1" x14ac:dyDescent="0.2"/>
    <row r="19129" s="217" customFormat="1" x14ac:dyDescent="0.2"/>
    <row r="19130" s="217" customFormat="1" x14ac:dyDescent="0.2"/>
    <row r="19131" s="217" customFormat="1" x14ac:dyDescent="0.2"/>
    <row r="19132" s="217" customFormat="1" x14ac:dyDescent="0.2"/>
    <row r="19133" s="217" customFormat="1" x14ac:dyDescent="0.2"/>
    <row r="19134" s="217" customFormat="1" x14ac:dyDescent="0.2"/>
    <row r="19135" s="217" customFormat="1" x14ac:dyDescent="0.2"/>
    <row r="19136" s="217" customFormat="1" x14ac:dyDescent="0.2"/>
    <row r="19137" s="217" customFormat="1" x14ac:dyDescent="0.2"/>
    <row r="19138" s="217" customFormat="1" x14ac:dyDescent="0.2"/>
    <row r="19139" s="217" customFormat="1" x14ac:dyDescent="0.2"/>
    <row r="19140" s="217" customFormat="1" x14ac:dyDescent="0.2"/>
    <row r="19141" s="217" customFormat="1" x14ac:dyDescent="0.2"/>
    <row r="19142" s="217" customFormat="1" x14ac:dyDescent="0.2"/>
    <row r="19143" s="217" customFormat="1" x14ac:dyDescent="0.2"/>
    <row r="19144" s="217" customFormat="1" x14ac:dyDescent="0.2"/>
    <row r="19145" s="217" customFormat="1" x14ac:dyDescent="0.2"/>
    <row r="19146" s="217" customFormat="1" x14ac:dyDescent="0.2"/>
    <row r="19147" s="217" customFormat="1" x14ac:dyDescent="0.2"/>
    <row r="19148" s="217" customFormat="1" x14ac:dyDescent="0.2"/>
    <row r="19149" s="217" customFormat="1" x14ac:dyDescent="0.2"/>
    <row r="19150" s="217" customFormat="1" x14ac:dyDescent="0.2"/>
    <row r="19151" s="217" customFormat="1" x14ac:dyDescent="0.2"/>
    <row r="19152" s="217" customFormat="1" x14ac:dyDescent="0.2"/>
    <row r="19153" s="217" customFormat="1" x14ac:dyDescent="0.2"/>
    <row r="19154" s="217" customFormat="1" x14ac:dyDescent="0.2"/>
    <row r="19155" s="217" customFormat="1" x14ac:dyDescent="0.2"/>
    <row r="19156" s="217" customFormat="1" x14ac:dyDescent="0.2"/>
    <row r="19157" s="217" customFormat="1" x14ac:dyDescent="0.2"/>
    <row r="19158" s="217" customFormat="1" x14ac:dyDescent="0.2"/>
    <row r="19159" s="217" customFormat="1" x14ac:dyDescent="0.2"/>
    <row r="19160" s="217" customFormat="1" x14ac:dyDescent="0.2"/>
    <row r="19161" s="217" customFormat="1" x14ac:dyDescent="0.2"/>
    <row r="19162" s="217" customFormat="1" x14ac:dyDescent="0.2"/>
    <row r="19163" s="217" customFormat="1" x14ac:dyDescent="0.2"/>
    <row r="19164" s="217" customFormat="1" x14ac:dyDescent="0.2"/>
    <row r="19165" s="217" customFormat="1" x14ac:dyDescent="0.2"/>
    <row r="19166" s="217" customFormat="1" x14ac:dyDescent="0.2"/>
    <row r="19167" s="217" customFormat="1" x14ac:dyDescent="0.2"/>
    <row r="19168" s="217" customFormat="1" x14ac:dyDescent="0.2"/>
    <row r="19169" s="217" customFormat="1" x14ac:dyDescent="0.2"/>
    <row r="19170" s="217" customFormat="1" x14ac:dyDescent="0.2"/>
    <row r="19171" s="217" customFormat="1" x14ac:dyDescent="0.2"/>
    <row r="19172" s="217" customFormat="1" x14ac:dyDescent="0.2"/>
    <row r="19173" s="217" customFormat="1" x14ac:dyDescent="0.2"/>
    <row r="19174" s="217" customFormat="1" x14ac:dyDescent="0.2"/>
    <row r="19175" s="217" customFormat="1" x14ac:dyDescent="0.2"/>
    <row r="19176" s="217" customFormat="1" x14ac:dyDescent="0.2"/>
    <row r="19177" s="217" customFormat="1" x14ac:dyDescent="0.2"/>
    <row r="19178" s="217" customFormat="1" x14ac:dyDescent="0.2"/>
    <row r="19179" s="217" customFormat="1" x14ac:dyDescent="0.2"/>
    <row r="19180" s="217" customFormat="1" x14ac:dyDescent="0.2"/>
    <row r="19181" s="217" customFormat="1" x14ac:dyDescent="0.2"/>
    <row r="19182" s="217" customFormat="1" x14ac:dyDescent="0.2"/>
    <row r="19183" s="217" customFormat="1" x14ac:dyDescent="0.2"/>
    <row r="19184" s="217" customFormat="1" x14ac:dyDescent="0.2"/>
    <row r="19185" s="217" customFormat="1" x14ac:dyDescent="0.2"/>
    <row r="19186" s="217" customFormat="1" x14ac:dyDescent="0.2"/>
    <row r="19187" s="217" customFormat="1" x14ac:dyDescent="0.2"/>
    <row r="19188" s="217" customFormat="1" x14ac:dyDescent="0.2"/>
    <row r="19189" s="217" customFormat="1" x14ac:dyDescent="0.2"/>
    <row r="19190" s="217" customFormat="1" x14ac:dyDescent="0.2"/>
    <row r="19191" s="217" customFormat="1" x14ac:dyDescent="0.2"/>
    <row r="19192" s="217" customFormat="1" x14ac:dyDescent="0.2"/>
    <row r="19193" s="217" customFormat="1" x14ac:dyDescent="0.2"/>
    <row r="19194" s="217" customFormat="1" x14ac:dyDescent="0.2"/>
    <row r="19195" s="217" customFormat="1" x14ac:dyDescent="0.2"/>
    <row r="19196" s="217" customFormat="1" x14ac:dyDescent="0.2"/>
    <row r="19197" s="217" customFormat="1" x14ac:dyDescent="0.2"/>
    <row r="19198" s="217" customFormat="1" x14ac:dyDescent="0.2"/>
    <row r="19199" s="217" customFormat="1" x14ac:dyDescent="0.2"/>
    <row r="19200" s="217" customFormat="1" x14ac:dyDescent="0.2"/>
    <row r="19201" s="217" customFormat="1" x14ac:dyDescent="0.2"/>
    <row r="19202" s="217" customFormat="1" x14ac:dyDescent="0.2"/>
    <row r="19203" s="217" customFormat="1" x14ac:dyDescent="0.2"/>
    <row r="19204" s="217" customFormat="1" x14ac:dyDescent="0.2"/>
    <row r="19205" s="217" customFormat="1" x14ac:dyDescent="0.2"/>
    <row r="19206" s="217" customFormat="1" x14ac:dyDescent="0.2"/>
    <row r="19207" s="217" customFormat="1" x14ac:dyDescent="0.2"/>
    <row r="19208" s="217" customFormat="1" x14ac:dyDescent="0.2"/>
    <row r="19209" s="217" customFormat="1" x14ac:dyDescent="0.2"/>
    <row r="19210" s="217" customFormat="1" x14ac:dyDescent="0.2"/>
    <row r="19211" s="217" customFormat="1" x14ac:dyDescent="0.2"/>
    <row r="19212" s="217" customFormat="1" x14ac:dyDescent="0.2"/>
    <row r="19213" s="217" customFormat="1" x14ac:dyDescent="0.2"/>
    <row r="19214" s="217" customFormat="1" x14ac:dyDescent="0.2"/>
    <row r="19215" s="217" customFormat="1" x14ac:dyDescent="0.2"/>
    <row r="19216" s="217" customFormat="1" x14ac:dyDescent="0.2"/>
    <row r="19217" s="217" customFormat="1" x14ac:dyDescent="0.2"/>
    <row r="19218" s="217" customFormat="1" x14ac:dyDescent="0.2"/>
    <row r="19219" s="217" customFormat="1" x14ac:dyDescent="0.2"/>
    <row r="19220" s="217" customFormat="1" x14ac:dyDescent="0.2"/>
    <row r="19221" s="217" customFormat="1" x14ac:dyDescent="0.2"/>
    <row r="19222" s="217" customFormat="1" x14ac:dyDescent="0.2"/>
    <row r="19223" s="217" customFormat="1" x14ac:dyDescent="0.2"/>
    <row r="19224" s="217" customFormat="1" x14ac:dyDescent="0.2"/>
    <row r="19225" s="217" customFormat="1" x14ac:dyDescent="0.2"/>
    <row r="19226" s="217" customFormat="1" x14ac:dyDescent="0.2"/>
    <row r="19227" s="217" customFormat="1" x14ac:dyDescent="0.2"/>
    <row r="19228" s="217" customFormat="1" x14ac:dyDescent="0.2"/>
    <row r="19229" s="217" customFormat="1" x14ac:dyDescent="0.2"/>
    <row r="19230" s="217" customFormat="1" x14ac:dyDescent="0.2"/>
    <row r="19231" s="217" customFormat="1" x14ac:dyDescent="0.2"/>
    <row r="19232" s="217" customFormat="1" x14ac:dyDescent="0.2"/>
    <row r="19233" s="217" customFormat="1" x14ac:dyDescent="0.2"/>
    <row r="19234" s="217" customFormat="1" x14ac:dyDescent="0.2"/>
    <row r="19235" s="217" customFormat="1" x14ac:dyDescent="0.2"/>
    <row r="19236" s="217" customFormat="1" x14ac:dyDescent="0.2"/>
    <row r="19237" s="217" customFormat="1" x14ac:dyDescent="0.2"/>
    <row r="19238" s="217" customFormat="1" x14ac:dyDescent="0.2"/>
    <row r="19239" s="217" customFormat="1" x14ac:dyDescent="0.2"/>
    <row r="19240" s="217" customFormat="1" x14ac:dyDescent="0.2"/>
    <row r="19241" s="217" customFormat="1" x14ac:dyDescent="0.2"/>
    <row r="19242" s="217" customFormat="1" x14ac:dyDescent="0.2"/>
    <row r="19243" s="217" customFormat="1" x14ac:dyDescent="0.2"/>
    <row r="19244" s="217" customFormat="1" x14ac:dyDescent="0.2"/>
    <row r="19245" s="217" customFormat="1" x14ac:dyDescent="0.2"/>
    <row r="19246" s="217" customFormat="1" x14ac:dyDescent="0.2"/>
    <row r="19247" s="217" customFormat="1" x14ac:dyDescent="0.2"/>
    <row r="19248" s="217" customFormat="1" x14ac:dyDescent="0.2"/>
    <row r="19249" s="217" customFormat="1" x14ac:dyDescent="0.2"/>
    <row r="19250" s="217" customFormat="1" x14ac:dyDescent="0.2"/>
    <row r="19251" s="217" customFormat="1" x14ac:dyDescent="0.2"/>
    <row r="19252" s="217" customFormat="1" x14ac:dyDescent="0.2"/>
    <row r="19253" s="217" customFormat="1" x14ac:dyDescent="0.2"/>
    <row r="19254" s="217" customFormat="1" x14ac:dyDescent="0.2"/>
    <row r="19255" s="217" customFormat="1" x14ac:dyDescent="0.2"/>
    <row r="19256" s="217" customFormat="1" x14ac:dyDescent="0.2"/>
    <row r="19257" s="217" customFormat="1" x14ac:dyDescent="0.2"/>
    <row r="19258" s="217" customFormat="1" x14ac:dyDescent="0.2"/>
    <row r="19259" s="217" customFormat="1" x14ac:dyDescent="0.2"/>
    <row r="19260" s="217" customFormat="1" x14ac:dyDescent="0.2"/>
    <row r="19261" s="217" customFormat="1" x14ac:dyDescent="0.2"/>
    <row r="19262" s="217" customFormat="1" x14ac:dyDescent="0.2"/>
    <row r="19263" s="217" customFormat="1" x14ac:dyDescent="0.2"/>
    <row r="19264" s="217" customFormat="1" x14ac:dyDescent="0.2"/>
    <row r="19265" s="217" customFormat="1" x14ac:dyDescent="0.2"/>
    <row r="19266" s="217" customFormat="1" x14ac:dyDescent="0.2"/>
    <row r="19267" s="217" customFormat="1" x14ac:dyDescent="0.2"/>
    <row r="19268" s="217" customFormat="1" x14ac:dyDescent="0.2"/>
    <row r="19269" s="217" customFormat="1" x14ac:dyDescent="0.2"/>
    <row r="19270" s="217" customFormat="1" x14ac:dyDescent="0.2"/>
    <row r="19271" s="217" customFormat="1" x14ac:dyDescent="0.2"/>
    <row r="19272" s="217" customFormat="1" x14ac:dyDescent="0.2"/>
    <row r="19273" s="217" customFormat="1" x14ac:dyDescent="0.2"/>
    <row r="19274" s="217" customFormat="1" x14ac:dyDescent="0.2"/>
    <row r="19275" s="217" customFormat="1" x14ac:dyDescent="0.2"/>
    <row r="19276" s="217" customFormat="1" x14ac:dyDescent="0.2"/>
    <row r="19277" s="217" customFormat="1" x14ac:dyDescent="0.2"/>
    <row r="19278" s="217" customFormat="1" x14ac:dyDescent="0.2"/>
    <row r="19279" s="217" customFormat="1" x14ac:dyDescent="0.2"/>
    <row r="19280" s="217" customFormat="1" x14ac:dyDescent="0.2"/>
    <row r="19281" s="217" customFormat="1" x14ac:dyDescent="0.2"/>
    <row r="19282" s="217" customFormat="1" x14ac:dyDescent="0.2"/>
    <row r="19283" s="217" customFormat="1" x14ac:dyDescent="0.2"/>
    <row r="19284" s="217" customFormat="1" x14ac:dyDescent="0.2"/>
    <row r="19285" s="217" customFormat="1" x14ac:dyDescent="0.2"/>
    <row r="19286" s="217" customFormat="1" x14ac:dyDescent="0.2"/>
    <row r="19287" s="217" customFormat="1" x14ac:dyDescent="0.2"/>
    <row r="19288" s="217" customFormat="1" x14ac:dyDescent="0.2"/>
    <row r="19289" s="217" customFormat="1" x14ac:dyDescent="0.2"/>
    <row r="19290" s="217" customFormat="1" x14ac:dyDescent="0.2"/>
    <row r="19291" s="217" customFormat="1" x14ac:dyDescent="0.2"/>
    <row r="19292" s="217" customFormat="1" x14ac:dyDescent="0.2"/>
    <row r="19293" s="217" customFormat="1" x14ac:dyDescent="0.2"/>
    <row r="19294" s="217" customFormat="1" x14ac:dyDescent="0.2"/>
    <row r="19295" s="217" customFormat="1" x14ac:dyDescent="0.2"/>
    <row r="19296" s="217" customFormat="1" x14ac:dyDescent="0.2"/>
    <row r="19297" s="217" customFormat="1" x14ac:dyDescent="0.2"/>
    <row r="19298" s="217" customFormat="1" x14ac:dyDescent="0.2"/>
    <row r="19299" s="217" customFormat="1" x14ac:dyDescent="0.2"/>
    <row r="19300" s="217" customFormat="1" x14ac:dyDescent="0.2"/>
    <row r="19301" s="217" customFormat="1" x14ac:dyDescent="0.2"/>
    <row r="19302" s="217" customFormat="1" x14ac:dyDescent="0.2"/>
    <row r="19303" s="217" customFormat="1" x14ac:dyDescent="0.2"/>
    <row r="19304" s="217" customFormat="1" x14ac:dyDescent="0.2"/>
    <row r="19305" s="217" customFormat="1" x14ac:dyDescent="0.2"/>
    <row r="19306" s="217" customFormat="1" x14ac:dyDescent="0.2"/>
    <row r="19307" s="217" customFormat="1" x14ac:dyDescent="0.2"/>
    <row r="19308" s="217" customFormat="1" x14ac:dyDescent="0.2"/>
    <row r="19309" s="217" customFormat="1" x14ac:dyDescent="0.2"/>
    <row r="19310" s="217" customFormat="1" x14ac:dyDescent="0.2"/>
    <row r="19311" s="217" customFormat="1" x14ac:dyDescent="0.2"/>
    <row r="19312" s="217" customFormat="1" x14ac:dyDescent="0.2"/>
    <row r="19313" s="217" customFormat="1" x14ac:dyDescent="0.2"/>
    <row r="19314" s="217" customFormat="1" x14ac:dyDescent="0.2"/>
    <row r="19315" s="217" customFormat="1" x14ac:dyDescent="0.2"/>
    <row r="19316" s="217" customFormat="1" x14ac:dyDescent="0.2"/>
    <row r="19317" s="217" customFormat="1" x14ac:dyDescent="0.2"/>
    <row r="19318" s="217" customFormat="1" x14ac:dyDescent="0.2"/>
    <row r="19319" s="217" customFormat="1" x14ac:dyDescent="0.2"/>
    <row r="19320" s="217" customFormat="1" x14ac:dyDescent="0.2"/>
    <row r="19321" s="217" customFormat="1" x14ac:dyDescent="0.2"/>
    <row r="19322" s="217" customFormat="1" x14ac:dyDescent="0.2"/>
    <row r="19323" s="217" customFormat="1" x14ac:dyDescent="0.2"/>
    <row r="19324" s="217" customFormat="1" x14ac:dyDescent="0.2"/>
    <row r="19325" s="217" customFormat="1" x14ac:dyDescent="0.2"/>
    <row r="19326" s="217" customFormat="1" x14ac:dyDescent="0.2"/>
    <row r="19327" s="217" customFormat="1" x14ac:dyDescent="0.2"/>
    <row r="19328" s="217" customFormat="1" x14ac:dyDescent="0.2"/>
    <row r="19329" s="217" customFormat="1" x14ac:dyDescent="0.2"/>
    <row r="19330" s="217" customFormat="1" x14ac:dyDescent="0.2"/>
    <row r="19331" s="217" customFormat="1" x14ac:dyDescent="0.2"/>
    <row r="19332" s="217" customFormat="1" x14ac:dyDescent="0.2"/>
    <row r="19333" s="217" customFormat="1" x14ac:dyDescent="0.2"/>
    <row r="19334" s="217" customFormat="1" x14ac:dyDescent="0.2"/>
    <row r="19335" s="217" customFormat="1" x14ac:dyDescent="0.2"/>
    <row r="19336" s="217" customFormat="1" x14ac:dyDescent="0.2"/>
    <row r="19337" s="217" customFormat="1" x14ac:dyDescent="0.2"/>
    <row r="19338" s="217" customFormat="1" x14ac:dyDescent="0.2"/>
    <row r="19339" s="217" customFormat="1" x14ac:dyDescent="0.2"/>
    <row r="19340" s="217" customFormat="1" x14ac:dyDescent="0.2"/>
    <row r="19341" s="217" customFormat="1" x14ac:dyDescent="0.2"/>
    <row r="19342" s="217" customFormat="1" x14ac:dyDescent="0.2"/>
    <row r="19343" s="217" customFormat="1" x14ac:dyDescent="0.2"/>
    <row r="19344" s="217" customFormat="1" x14ac:dyDescent="0.2"/>
    <row r="19345" s="217" customFormat="1" x14ac:dyDescent="0.2"/>
    <row r="19346" s="217" customFormat="1" x14ac:dyDescent="0.2"/>
    <row r="19347" s="217" customFormat="1" x14ac:dyDescent="0.2"/>
    <row r="19348" s="217" customFormat="1" x14ac:dyDescent="0.2"/>
    <row r="19349" s="217" customFormat="1" x14ac:dyDescent="0.2"/>
    <row r="19350" s="217" customFormat="1" x14ac:dyDescent="0.2"/>
    <row r="19351" s="217" customFormat="1" x14ac:dyDescent="0.2"/>
    <row r="19352" s="217" customFormat="1" x14ac:dyDescent="0.2"/>
    <row r="19353" s="217" customFormat="1" x14ac:dyDescent="0.2"/>
    <row r="19354" s="217" customFormat="1" x14ac:dyDescent="0.2"/>
    <row r="19355" s="217" customFormat="1" x14ac:dyDescent="0.2"/>
    <row r="19356" s="217" customFormat="1" x14ac:dyDescent="0.2"/>
    <row r="19357" s="217" customFormat="1" x14ac:dyDescent="0.2"/>
    <row r="19358" s="217" customFormat="1" x14ac:dyDescent="0.2"/>
    <row r="19359" s="217" customFormat="1" x14ac:dyDescent="0.2"/>
    <row r="19360" s="217" customFormat="1" x14ac:dyDescent="0.2"/>
    <row r="19361" s="217" customFormat="1" x14ac:dyDescent="0.2"/>
    <row r="19362" s="217" customFormat="1" x14ac:dyDescent="0.2"/>
    <row r="19363" s="217" customFormat="1" x14ac:dyDescent="0.2"/>
    <row r="19364" s="217" customFormat="1" x14ac:dyDescent="0.2"/>
    <row r="19365" s="217" customFormat="1" x14ac:dyDescent="0.2"/>
    <row r="19366" s="217" customFormat="1" x14ac:dyDescent="0.2"/>
    <row r="19367" s="217" customFormat="1" x14ac:dyDescent="0.2"/>
    <row r="19368" s="217" customFormat="1" x14ac:dyDescent="0.2"/>
    <row r="19369" s="217" customFormat="1" x14ac:dyDescent="0.2"/>
    <row r="19370" s="217" customFormat="1" x14ac:dyDescent="0.2"/>
    <row r="19371" s="217" customFormat="1" x14ac:dyDescent="0.2"/>
    <row r="19372" s="217" customFormat="1" x14ac:dyDescent="0.2"/>
    <row r="19373" s="217" customFormat="1" x14ac:dyDescent="0.2"/>
    <row r="19374" s="217" customFormat="1" x14ac:dyDescent="0.2"/>
    <row r="19375" s="217" customFormat="1" x14ac:dyDescent="0.2"/>
    <row r="19376" s="217" customFormat="1" x14ac:dyDescent="0.2"/>
    <row r="19377" s="217" customFormat="1" x14ac:dyDescent="0.2"/>
    <row r="19378" s="217" customFormat="1" x14ac:dyDescent="0.2"/>
    <row r="19379" s="217" customFormat="1" x14ac:dyDescent="0.2"/>
    <row r="19380" s="217" customFormat="1" x14ac:dyDescent="0.2"/>
    <row r="19381" s="217" customFormat="1" x14ac:dyDescent="0.2"/>
    <row r="19382" s="217" customFormat="1" x14ac:dyDescent="0.2"/>
    <row r="19383" s="217" customFormat="1" x14ac:dyDescent="0.2"/>
    <row r="19384" s="217" customFormat="1" x14ac:dyDescent="0.2"/>
    <row r="19385" s="217" customFormat="1" x14ac:dyDescent="0.2"/>
    <row r="19386" s="217" customFormat="1" x14ac:dyDescent="0.2"/>
    <row r="19387" s="217" customFormat="1" x14ac:dyDescent="0.2"/>
    <row r="19388" s="217" customFormat="1" x14ac:dyDescent="0.2"/>
    <row r="19389" s="217" customFormat="1" x14ac:dyDescent="0.2"/>
    <row r="19390" s="217" customFormat="1" x14ac:dyDescent="0.2"/>
    <row r="19391" s="217" customFormat="1" x14ac:dyDescent="0.2"/>
    <row r="19392" s="217" customFormat="1" x14ac:dyDescent="0.2"/>
    <row r="19393" s="217" customFormat="1" x14ac:dyDescent="0.2"/>
    <row r="19394" s="217" customFormat="1" x14ac:dyDescent="0.2"/>
    <row r="19395" s="217" customFormat="1" x14ac:dyDescent="0.2"/>
    <row r="19396" s="217" customFormat="1" x14ac:dyDescent="0.2"/>
    <row r="19397" s="217" customFormat="1" x14ac:dyDescent="0.2"/>
    <row r="19398" s="217" customFormat="1" x14ac:dyDescent="0.2"/>
    <row r="19399" s="217" customFormat="1" x14ac:dyDescent="0.2"/>
    <row r="19400" s="217" customFormat="1" x14ac:dyDescent="0.2"/>
    <row r="19401" s="217" customFormat="1" x14ac:dyDescent="0.2"/>
    <row r="19402" s="217" customFormat="1" x14ac:dyDescent="0.2"/>
    <row r="19403" s="217" customFormat="1" x14ac:dyDescent="0.2"/>
    <row r="19404" s="217" customFormat="1" x14ac:dyDescent="0.2"/>
    <row r="19405" s="217" customFormat="1" x14ac:dyDescent="0.2"/>
    <row r="19406" s="217" customFormat="1" x14ac:dyDescent="0.2"/>
    <row r="19407" s="217" customFormat="1" x14ac:dyDescent="0.2"/>
    <row r="19408" s="217" customFormat="1" x14ac:dyDescent="0.2"/>
    <row r="19409" s="217" customFormat="1" x14ac:dyDescent="0.2"/>
    <row r="19410" s="217" customFormat="1" x14ac:dyDescent="0.2"/>
    <row r="19411" s="217" customFormat="1" x14ac:dyDescent="0.2"/>
    <row r="19412" s="217" customFormat="1" x14ac:dyDescent="0.2"/>
    <row r="19413" s="217" customFormat="1" x14ac:dyDescent="0.2"/>
    <row r="19414" s="217" customFormat="1" x14ac:dyDescent="0.2"/>
    <row r="19415" s="217" customFormat="1" x14ac:dyDescent="0.2"/>
    <row r="19416" s="217" customFormat="1" x14ac:dyDescent="0.2"/>
    <row r="19417" s="217" customFormat="1" x14ac:dyDescent="0.2"/>
    <row r="19418" s="217" customFormat="1" x14ac:dyDescent="0.2"/>
    <row r="19419" s="217" customFormat="1" x14ac:dyDescent="0.2"/>
    <row r="19420" s="217" customFormat="1" x14ac:dyDescent="0.2"/>
    <row r="19421" s="217" customFormat="1" x14ac:dyDescent="0.2"/>
    <row r="19422" s="217" customFormat="1" x14ac:dyDescent="0.2"/>
    <row r="19423" s="217" customFormat="1" x14ac:dyDescent="0.2"/>
    <row r="19424" s="217" customFormat="1" x14ac:dyDescent="0.2"/>
    <row r="19425" s="217" customFormat="1" x14ac:dyDescent="0.2"/>
    <row r="19426" s="217" customFormat="1" x14ac:dyDescent="0.2"/>
    <row r="19427" s="217" customFormat="1" x14ac:dyDescent="0.2"/>
    <row r="19428" s="217" customFormat="1" x14ac:dyDescent="0.2"/>
    <row r="19429" s="217" customFormat="1" x14ac:dyDescent="0.2"/>
    <row r="19430" s="217" customFormat="1" x14ac:dyDescent="0.2"/>
    <row r="19431" s="217" customFormat="1" x14ac:dyDescent="0.2"/>
    <row r="19432" s="217" customFormat="1" x14ac:dyDescent="0.2"/>
    <row r="19433" s="217" customFormat="1" x14ac:dyDescent="0.2"/>
    <row r="19434" s="217" customFormat="1" x14ac:dyDescent="0.2"/>
    <row r="19435" s="217" customFormat="1" x14ac:dyDescent="0.2"/>
    <row r="19436" s="217" customFormat="1" x14ac:dyDescent="0.2"/>
    <row r="19437" s="217" customFormat="1" x14ac:dyDescent="0.2"/>
    <row r="19438" s="217" customFormat="1" x14ac:dyDescent="0.2"/>
    <row r="19439" s="217" customFormat="1" x14ac:dyDescent="0.2"/>
    <row r="19440" s="217" customFormat="1" x14ac:dyDescent="0.2"/>
    <row r="19441" s="217" customFormat="1" x14ac:dyDescent="0.2"/>
    <row r="19442" s="217" customFormat="1" x14ac:dyDescent="0.2"/>
    <row r="19443" s="217" customFormat="1" x14ac:dyDescent="0.2"/>
    <row r="19444" s="217" customFormat="1" x14ac:dyDescent="0.2"/>
    <row r="19445" s="217" customFormat="1" x14ac:dyDescent="0.2"/>
    <row r="19446" s="217" customFormat="1" x14ac:dyDescent="0.2"/>
    <row r="19447" s="217" customFormat="1" x14ac:dyDescent="0.2"/>
    <row r="19448" s="217" customFormat="1" x14ac:dyDescent="0.2"/>
    <row r="19449" s="217" customFormat="1" x14ac:dyDescent="0.2"/>
    <row r="19450" s="217" customFormat="1" x14ac:dyDescent="0.2"/>
    <row r="19451" s="217" customFormat="1" x14ac:dyDescent="0.2"/>
    <row r="19452" s="217" customFormat="1" x14ac:dyDescent="0.2"/>
    <row r="19453" s="217" customFormat="1" x14ac:dyDescent="0.2"/>
    <row r="19454" s="217" customFormat="1" x14ac:dyDescent="0.2"/>
    <row r="19455" s="217" customFormat="1" x14ac:dyDescent="0.2"/>
    <row r="19456" s="217" customFormat="1" x14ac:dyDescent="0.2"/>
    <row r="19457" s="217" customFormat="1" x14ac:dyDescent="0.2"/>
    <row r="19458" s="217" customFormat="1" x14ac:dyDescent="0.2"/>
    <row r="19459" s="217" customFormat="1" x14ac:dyDescent="0.2"/>
    <row r="19460" s="217" customFormat="1" x14ac:dyDescent="0.2"/>
    <row r="19461" s="217" customFormat="1" x14ac:dyDescent="0.2"/>
    <row r="19462" s="217" customFormat="1" x14ac:dyDescent="0.2"/>
    <row r="19463" s="217" customFormat="1" x14ac:dyDescent="0.2"/>
    <row r="19464" s="217" customFormat="1" x14ac:dyDescent="0.2"/>
    <row r="19465" s="217" customFormat="1" x14ac:dyDescent="0.2"/>
    <row r="19466" s="217" customFormat="1" x14ac:dyDescent="0.2"/>
    <row r="19467" s="217" customFormat="1" x14ac:dyDescent="0.2"/>
    <row r="19468" s="217" customFormat="1" x14ac:dyDescent="0.2"/>
    <row r="19469" s="217" customFormat="1" x14ac:dyDescent="0.2"/>
    <row r="19470" s="217" customFormat="1" x14ac:dyDescent="0.2"/>
    <row r="19471" s="217" customFormat="1" x14ac:dyDescent="0.2"/>
    <row r="19472" s="217" customFormat="1" x14ac:dyDescent="0.2"/>
    <row r="19473" s="217" customFormat="1" x14ac:dyDescent="0.2"/>
    <row r="19474" s="217" customFormat="1" x14ac:dyDescent="0.2"/>
    <row r="19475" s="217" customFormat="1" x14ac:dyDescent="0.2"/>
    <row r="19476" s="217" customFormat="1" x14ac:dyDescent="0.2"/>
    <row r="19477" s="217" customFormat="1" x14ac:dyDescent="0.2"/>
    <row r="19478" s="217" customFormat="1" x14ac:dyDescent="0.2"/>
    <row r="19479" s="217" customFormat="1" x14ac:dyDescent="0.2"/>
    <row r="19480" s="217" customFormat="1" x14ac:dyDescent="0.2"/>
    <row r="19481" s="217" customFormat="1" x14ac:dyDescent="0.2"/>
    <row r="19482" s="217" customFormat="1" x14ac:dyDescent="0.2"/>
    <row r="19483" s="217" customFormat="1" x14ac:dyDescent="0.2"/>
    <row r="19484" s="217" customFormat="1" x14ac:dyDescent="0.2"/>
    <row r="19485" s="217" customFormat="1" x14ac:dyDescent="0.2"/>
    <row r="19486" s="217" customFormat="1" x14ac:dyDescent="0.2"/>
    <row r="19487" s="217" customFormat="1" x14ac:dyDescent="0.2"/>
    <row r="19488" s="217" customFormat="1" x14ac:dyDescent="0.2"/>
    <row r="19489" s="217" customFormat="1" x14ac:dyDescent="0.2"/>
    <row r="19490" s="217" customFormat="1" x14ac:dyDescent="0.2"/>
    <row r="19491" s="217" customFormat="1" x14ac:dyDescent="0.2"/>
    <row r="19492" s="217" customFormat="1" x14ac:dyDescent="0.2"/>
    <row r="19493" s="217" customFormat="1" x14ac:dyDescent="0.2"/>
    <row r="19494" s="217" customFormat="1" x14ac:dyDescent="0.2"/>
    <row r="19495" s="217" customFormat="1" x14ac:dyDescent="0.2"/>
    <row r="19496" s="217" customFormat="1" x14ac:dyDescent="0.2"/>
    <row r="19497" s="217" customFormat="1" x14ac:dyDescent="0.2"/>
    <row r="19498" s="217" customFormat="1" x14ac:dyDescent="0.2"/>
    <row r="19499" s="217" customFormat="1" x14ac:dyDescent="0.2"/>
    <row r="19500" s="217" customFormat="1" x14ac:dyDescent="0.2"/>
    <row r="19501" s="217" customFormat="1" x14ac:dyDescent="0.2"/>
    <row r="19502" s="217" customFormat="1" x14ac:dyDescent="0.2"/>
    <row r="19503" s="217" customFormat="1" x14ac:dyDescent="0.2"/>
    <row r="19504" s="217" customFormat="1" x14ac:dyDescent="0.2"/>
    <row r="19505" s="217" customFormat="1" x14ac:dyDescent="0.2"/>
    <row r="19506" s="217" customFormat="1" x14ac:dyDescent="0.2"/>
    <row r="19507" s="217" customFormat="1" x14ac:dyDescent="0.2"/>
    <row r="19508" s="217" customFormat="1" x14ac:dyDescent="0.2"/>
    <row r="19509" s="217" customFormat="1" x14ac:dyDescent="0.2"/>
    <row r="19510" s="217" customFormat="1" x14ac:dyDescent="0.2"/>
    <row r="19511" s="217" customFormat="1" x14ac:dyDescent="0.2"/>
    <row r="19512" s="217" customFormat="1" x14ac:dyDescent="0.2"/>
    <row r="19513" s="217" customFormat="1" x14ac:dyDescent="0.2"/>
    <row r="19514" s="217" customFormat="1" x14ac:dyDescent="0.2"/>
    <row r="19515" s="217" customFormat="1" x14ac:dyDescent="0.2"/>
    <row r="19516" s="217" customFormat="1" x14ac:dyDescent="0.2"/>
    <row r="19517" s="217" customFormat="1" x14ac:dyDescent="0.2"/>
    <row r="19518" s="217" customFormat="1" x14ac:dyDescent="0.2"/>
    <row r="19519" s="217" customFormat="1" x14ac:dyDescent="0.2"/>
    <row r="19520" s="217" customFormat="1" x14ac:dyDescent="0.2"/>
    <row r="19521" s="217" customFormat="1" x14ac:dyDescent="0.2"/>
    <row r="19522" s="217" customFormat="1" x14ac:dyDescent="0.2"/>
    <row r="19523" s="217" customFormat="1" x14ac:dyDescent="0.2"/>
    <row r="19524" s="217" customFormat="1" x14ac:dyDescent="0.2"/>
    <row r="19525" s="217" customFormat="1" x14ac:dyDescent="0.2"/>
    <row r="19526" s="217" customFormat="1" x14ac:dyDescent="0.2"/>
    <row r="19527" s="217" customFormat="1" x14ac:dyDescent="0.2"/>
    <row r="19528" s="217" customFormat="1" x14ac:dyDescent="0.2"/>
    <row r="19529" s="217" customFormat="1" x14ac:dyDescent="0.2"/>
    <row r="19530" s="217" customFormat="1" x14ac:dyDescent="0.2"/>
    <row r="19531" s="217" customFormat="1" x14ac:dyDescent="0.2"/>
    <row r="19532" s="217" customFormat="1" x14ac:dyDescent="0.2"/>
    <row r="19533" s="217" customFormat="1" x14ac:dyDescent="0.2"/>
    <row r="19534" s="217" customFormat="1" x14ac:dyDescent="0.2"/>
    <row r="19535" s="217" customFormat="1" x14ac:dyDescent="0.2"/>
    <row r="19536" s="217" customFormat="1" x14ac:dyDescent="0.2"/>
    <row r="19537" s="217" customFormat="1" x14ac:dyDescent="0.2"/>
    <row r="19538" s="217" customFormat="1" x14ac:dyDescent="0.2"/>
    <row r="19539" s="217" customFormat="1" x14ac:dyDescent="0.2"/>
    <row r="19540" s="217" customFormat="1" x14ac:dyDescent="0.2"/>
    <row r="19541" s="217" customFormat="1" x14ac:dyDescent="0.2"/>
    <row r="19542" s="217" customFormat="1" x14ac:dyDescent="0.2"/>
    <row r="19543" s="217" customFormat="1" x14ac:dyDescent="0.2"/>
    <row r="19544" s="217" customFormat="1" x14ac:dyDescent="0.2"/>
    <row r="19545" s="217" customFormat="1" x14ac:dyDescent="0.2"/>
    <row r="19546" s="217" customFormat="1" x14ac:dyDescent="0.2"/>
    <row r="19547" s="217" customFormat="1" x14ac:dyDescent="0.2"/>
    <row r="19548" s="217" customFormat="1" x14ac:dyDescent="0.2"/>
    <row r="19549" s="217" customFormat="1" x14ac:dyDescent="0.2"/>
    <row r="19550" s="217" customFormat="1" x14ac:dyDescent="0.2"/>
    <row r="19551" s="217" customFormat="1" x14ac:dyDescent="0.2"/>
    <row r="19552" s="217" customFormat="1" x14ac:dyDescent="0.2"/>
    <row r="19553" s="217" customFormat="1" x14ac:dyDescent="0.2"/>
    <row r="19554" s="217" customFormat="1" x14ac:dyDescent="0.2"/>
    <row r="19555" s="217" customFormat="1" x14ac:dyDescent="0.2"/>
    <row r="19556" s="217" customFormat="1" x14ac:dyDescent="0.2"/>
    <row r="19557" s="217" customFormat="1" x14ac:dyDescent="0.2"/>
    <row r="19558" s="217" customFormat="1" x14ac:dyDescent="0.2"/>
    <row r="19559" s="217" customFormat="1" x14ac:dyDescent="0.2"/>
    <row r="19560" s="217" customFormat="1" x14ac:dyDescent="0.2"/>
    <row r="19561" s="217" customFormat="1" x14ac:dyDescent="0.2"/>
    <row r="19562" s="217" customFormat="1" x14ac:dyDescent="0.2"/>
    <row r="19563" s="217" customFormat="1" x14ac:dyDescent="0.2"/>
    <row r="19564" s="217" customFormat="1" x14ac:dyDescent="0.2"/>
    <row r="19565" s="217" customFormat="1" x14ac:dyDescent="0.2"/>
    <row r="19566" s="217" customFormat="1" x14ac:dyDescent="0.2"/>
    <row r="19567" s="217" customFormat="1" x14ac:dyDescent="0.2"/>
    <row r="19568" s="217" customFormat="1" x14ac:dyDescent="0.2"/>
    <row r="19569" s="217" customFormat="1" x14ac:dyDescent="0.2"/>
    <row r="19570" s="217" customFormat="1" x14ac:dyDescent="0.2"/>
    <row r="19571" s="217" customFormat="1" x14ac:dyDescent="0.2"/>
    <row r="19572" s="217" customFormat="1" x14ac:dyDescent="0.2"/>
    <row r="19573" s="217" customFormat="1" x14ac:dyDescent="0.2"/>
    <row r="19574" s="217" customFormat="1" x14ac:dyDescent="0.2"/>
    <row r="19575" s="217" customFormat="1" x14ac:dyDescent="0.2"/>
    <row r="19576" s="217" customFormat="1" x14ac:dyDescent="0.2"/>
    <row r="19577" s="217" customFormat="1" x14ac:dyDescent="0.2"/>
    <row r="19578" s="217" customFormat="1" x14ac:dyDescent="0.2"/>
    <row r="19579" s="217" customFormat="1" x14ac:dyDescent="0.2"/>
    <row r="19580" s="217" customFormat="1" x14ac:dyDescent="0.2"/>
    <row r="19581" s="217" customFormat="1" x14ac:dyDescent="0.2"/>
    <row r="19582" s="217" customFormat="1" x14ac:dyDescent="0.2"/>
    <row r="19583" s="217" customFormat="1" x14ac:dyDescent="0.2"/>
    <row r="19584" s="217" customFormat="1" x14ac:dyDescent="0.2"/>
    <row r="19585" s="217" customFormat="1" x14ac:dyDescent="0.2"/>
    <row r="19586" s="217" customFormat="1" x14ac:dyDescent="0.2"/>
    <row r="19587" s="217" customFormat="1" x14ac:dyDescent="0.2"/>
    <row r="19588" s="217" customFormat="1" x14ac:dyDescent="0.2"/>
    <row r="19589" s="217" customFormat="1" x14ac:dyDescent="0.2"/>
    <row r="19590" s="217" customFormat="1" x14ac:dyDescent="0.2"/>
    <row r="19591" s="217" customFormat="1" x14ac:dyDescent="0.2"/>
    <row r="19592" s="217" customFormat="1" x14ac:dyDescent="0.2"/>
    <row r="19593" s="217" customFormat="1" x14ac:dyDescent="0.2"/>
    <row r="19594" s="217" customFormat="1" x14ac:dyDescent="0.2"/>
    <row r="19595" s="217" customFormat="1" x14ac:dyDescent="0.2"/>
    <row r="19596" s="217" customFormat="1" x14ac:dyDescent="0.2"/>
    <row r="19597" s="217" customFormat="1" x14ac:dyDescent="0.2"/>
    <row r="19598" s="217" customFormat="1" x14ac:dyDescent="0.2"/>
    <row r="19599" s="217" customFormat="1" x14ac:dyDescent="0.2"/>
    <row r="19600" s="217" customFormat="1" x14ac:dyDescent="0.2"/>
    <row r="19601" s="217" customFormat="1" x14ac:dyDescent="0.2"/>
    <row r="19602" s="217" customFormat="1" x14ac:dyDescent="0.2"/>
    <row r="19603" s="217" customFormat="1" x14ac:dyDescent="0.2"/>
    <row r="19604" s="217" customFormat="1" x14ac:dyDescent="0.2"/>
    <row r="19605" s="217" customFormat="1" x14ac:dyDescent="0.2"/>
    <row r="19606" s="217" customFormat="1" x14ac:dyDescent="0.2"/>
    <row r="19607" s="217" customFormat="1" x14ac:dyDescent="0.2"/>
    <row r="19608" s="217" customFormat="1" x14ac:dyDescent="0.2"/>
    <row r="19609" s="217" customFormat="1" x14ac:dyDescent="0.2"/>
    <row r="19610" s="217" customFormat="1" x14ac:dyDescent="0.2"/>
    <row r="19611" s="217" customFormat="1" x14ac:dyDescent="0.2"/>
    <row r="19612" s="217" customFormat="1" x14ac:dyDescent="0.2"/>
    <row r="19613" s="217" customFormat="1" x14ac:dyDescent="0.2"/>
    <row r="19614" s="217" customFormat="1" x14ac:dyDescent="0.2"/>
    <row r="19615" s="217" customFormat="1" x14ac:dyDescent="0.2"/>
    <row r="19616" s="217" customFormat="1" x14ac:dyDescent="0.2"/>
    <row r="19617" s="217" customFormat="1" x14ac:dyDescent="0.2"/>
    <row r="19618" s="217" customFormat="1" x14ac:dyDescent="0.2"/>
    <row r="19619" s="217" customFormat="1" x14ac:dyDescent="0.2"/>
    <row r="19620" s="217" customFormat="1" x14ac:dyDescent="0.2"/>
    <row r="19621" s="217" customFormat="1" x14ac:dyDescent="0.2"/>
    <row r="19622" s="217" customFormat="1" x14ac:dyDescent="0.2"/>
    <row r="19623" s="217" customFormat="1" x14ac:dyDescent="0.2"/>
    <row r="19624" s="217" customFormat="1" x14ac:dyDescent="0.2"/>
    <row r="19625" s="217" customFormat="1" x14ac:dyDescent="0.2"/>
    <row r="19626" s="217" customFormat="1" x14ac:dyDescent="0.2"/>
    <row r="19627" s="217" customFormat="1" x14ac:dyDescent="0.2"/>
    <row r="19628" s="217" customFormat="1" x14ac:dyDescent="0.2"/>
    <row r="19629" s="217" customFormat="1" x14ac:dyDescent="0.2"/>
    <row r="19630" s="217" customFormat="1" x14ac:dyDescent="0.2"/>
    <row r="19631" s="217" customFormat="1" x14ac:dyDescent="0.2"/>
    <row r="19632" s="217" customFormat="1" x14ac:dyDescent="0.2"/>
    <row r="19633" s="217" customFormat="1" x14ac:dyDescent="0.2"/>
    <row r="19634" s="217" customFormat="1" x14ac:dyDescent="0.2"/>
    <row r="19635" s="217" customFormat="1" x14ac:dyDescent="0.2"/>
    <row r="19636" s="217" customFormat="1" x14ac:dyDescent="0.2"/>
    <row r="19637" s="217" customFormat="1" x14ac:dyDescent="0.2"/>
    <row r="19638" s="217" customFormat="1" x14ac:dyDescent="0.2"/>
    <row r="19639" s="217" customFormat="1" x14ac:dyDescent="0.2"/>
    <row r="19640" s="217" customFormat="1" x14ac:dyDescent="0.2"/>
    <row r="19641" s="217" customFormat="1" x14ac:dyDescent="0.2"/>
    <row r="19642" s="217" customFormat="1" x14ac:dyDescent="0.2"/>
    <row r="19643" s="217" customFormat="1" x14ac:dyDescent="0.2"/>
    <row r="19644" s="217" customFormat="1" x14ac:dyDescent="0.2"/>
    <row r="19645" s="217" customFormat="1" x14ac:dyDescent="0.2"/>
    <row r="19646" s="217" customFormat="1" x14ac:dyDescent="0.2"/>
    <row r="19647" s="217" customFormat="1" x14ac:dyDescent="0.2"/>
    <row r="19648" s="217" customFormat="1" x14ac:dyDescent="0.2"/>
    <row r="19649" s="217" customFormat="1" x14ac:dyDescent="0.2"/>
    <row r="19650" s="217" customFormat="1" x14ac:dyDescent="0.2"/>
    <row r="19651" s="217" customFormat="1" x14ac:dyDescent="0.2"/>
    <row r="19652" s="217" customFormat="1" x14ac:dyDescent="0.2"/>
    <row r="19653" s="217" customFormat="1" x14ac:dyDescent="0.2"/>
    <row r="19654" s="217" customFormat="1" x14ac:dyDescent="0.2"/>
    <row r="19655" s="217" customFormat="1" x14ac:dyDescent="0.2"/>
    <row r="19656" s="217" customFormat="1" x14ac:dyDescent="0.2"/>
    <row r="19657" s="217" customFormat="1" x14ac:dyDescent="0.2"/>
    <row r="19658" s="217" customFormat="1" x14ac:dyDescent="0.2"/>
    <row r="19659" s="217" customFormat="1" x14ac:dyDescent="0.2"/>
    <row r="19660" s="217" customFormat="1" x14ac:dyDescent="0.2"/>
    <row r="19661" s="217" customFormat="1" x14ac:dyDescent="0.2"/>
    <row r="19662" s="217" customFormat="1" x14ac:dyDescent="0.2"/>
    <row r="19663" s="217" customFormat="1" x14ac:dyDescent="0.2"/>
    <row r="19664" s="217" customFormat="1" x14ac:dyDescent="0.2"/>
    <row r="19665" s="217" customFormat="1" x14ac:dyDescent="0.2"/>
    <row r="19666" s="217" customFormat="1" x14ac:dyDescent="0.2"/>
    <row r="19667" s="217" customFormat="1" x14ac:dyDescent="0.2"/>
    <row r="19668" s="217" customFormat="1" x14ac:dyDescent="0.2"/>
    <row r="19669" s="217" customFormat="1" x14ac:dyDescent="0.2"/>
    <row r="19670" s="217" customFormat="1" x14ac:dyDescent="0.2"/>
    <row r="19671" s="217" customFormat="1" x14ac:dyDescent="0.2"/>
    <row r="19672" s="217" customFormat="1" x14ac:dyDescent="0.2"/>
    <row r="19673" s="217" customFormat="1" x14ac:dyDescent="0.2"/>
    <row r="19674" s="217" customFormat="1" x14ac:dyDescent="0.2"/>
    <row r="19675" s="217" customFormat="1" x14ac:dyDescent="0.2"/>
    <row r="19676" s="217" customFormat="1" x14ac:dyDescent="0.2"/>
    <row r="19677" s="217" customFormat="1" x14ac:dyDescent="0.2"/>
    <row r="19678" s="217" customFormat="1" x14ac:dyDescent="0.2"/>
    <row r="19679" s="217" customFormat="1" x14ac:dyDescent="0.2"/>
    <row r="19680" s="217" customFormat="1" x14ac:dyDescent="0.2"/>
    <row r="19681" s="217" customFormat="1" x14ac:dyDescent="0.2"/>
    <row r="19682" s="217" customFormat="1" x14ac:dyDescent="0.2"/>
    <row r="19683" s="217" customFormat="1" x14ac:dyDescent="0.2"/>
    <row r="19684" s="217" customFormat="1" x14ac:dyDescent="0.2"/>
    <row r="19685" s="217" customFormat="1" x14ac:dyDescent="0.2"/>
    <row r="19686" s="217" customFormat="1" x14ac:dyDescent="0.2"/>
    <row r="19687" s="217" customFormat="1" x14ac:dyDescent="0.2"/>
    <row r="19688" s="217" customFormat="1" x14ac:dyDescent="0.2"/>
    <row r="19689" s="217" customFormat="1" x14ac:dyDescent="0.2"/>
    <row r="19690" s="217" customFormat="1" x14ac:dyDescent="0.2"/>
    <row r="19691" s="217" customFormat="1" x14ac:dyDescent="0.2"/>
    <row r="19692" s="217" customFormat="1" x14ac:dyDescent="0.2"/>
    <row r="19693" s="217" customFormat="1" x14ac:dyDescent="0.2"/>
    <row r="19694" s="217" customFormat="1" x14ac:dyDescent="0.2"/>
    <row r="19695" s="217" customFormat="1" x14ac:dyDescent="0.2"/>
    <row r="19696" s="217" customFormat="1" x14ac:dyDescent="0.2"/>
    <row r="19697" s="217" customFormat="1" x14ac:dyDescent="0.2"/>
    <row r="19698" s="217" customFormat="1" x14ac:dyDescent="0.2"/>
    <row r="19699" s="217" customFormat="1" x14ac:dyDescent="0.2"/>
    <row r="19700" s="217" customFormat="1" x14ac:dyDescent="0.2"/>
    <row r="19701" s="217" customFormat="1" x14ac:dyDescent="0.2"/>
    <row r="19702" s="217" customFormat="1" x14ac:dyDescent="0.2"/>
    <row r="19703" s="217" customFormat="1" x14ac:dyDescent="0.2"/>
    <row r="19704" s="217" customFormat="1" x14ac:dyDescent="0.2"/>
    <row r="19705" s="217" customFormat="1" x14ac:dyDescent="0.2"/>
    <row r="19706" s="217" customFormat="1" x14ac:dyDescent="0.2"/>
    <row r="19707" s="217" customFormat="1" x14ac:dyDescent="0.2"/>
    <row r="19708" s="217" customFormat="1" x14ac:dyDescent="0.2"/>
    <row r="19709" s="217" customFormat="1" x14ac:dyDescent="0.2"/>
    <row r="19710" s="217" customFormat="1" x14ac:dyDescent="0.2"/>
    <row r="19711" s="217" customFormat="1" x14ac:dyDescent="0.2"/>
    <row r="19712" s="217" customFormat="1" x14ac:dyDescent="0.2"/>
    <row r="19713" s="217" customFormat="1" x14ac:dyDescent="0.2"/>
    <row r="19714" s="217" customFormat="1" x14ac:dyDescent="0.2"/>
    <row r="19715" s="217" customFormat="1" x14ac:dyDescent="0.2"/>
    <row r="19716" s="217" customFormat="1" x14ac:dyDescent="0.2"/>
    <row r="19717" s="217" customFormat="1" x14ac:dyDescent="0.2"/>
    <row r="19718" s="217" customFormat="1" x14ac:dyDescent="0.2"/>
    <row r="19719" s="217" customFormat="1" x14ac:dyDescent="0.2"/>
    <row r="19720" s="217" customFormat="1" x14ac:dyDescent="0.2"/>
    <row r="19721" s="217" customFormat="1" x14ac:dyDescent="0.2"/>
    <row r="19722" s="217" customFormat="1" x14ac:dyDescent="0.2"/>
    <row r="19723" s="217" customFormat="1" x14ac:dyDescent="0.2"/>
    <row r="19724" s="217" customFormat="1" x14ac:dyDescent="0.2"/>
    <row r="19725" s="217" customFormat="1" x14ac:dyDescent="0.2"/>
    <row r="19726" s="217" customFormat="1" x14ac:dyDescent="0.2"/>
    <row r="19727" s="217" customFormat="1" x14ac:dyDescent="0.2"/>
    <row r="19728" s="217" customFormat="1" x14ac:dyDescent="0.2"/>
    <row r="19729" s="217" customFormat="1" x14ac:dyDescent="0.2"/>
    <row r="19730" s="217" customFormat="1" x14ac:dyDescent="0.2"/>
    <row r="19731" s="217" customFormat="1" x14ac:dyDescent="0.2"/>
    <row r="19732" s="217" customFormat="1" x14ac:dyDescent="0.2"/>
    <row r="19733" s="217" customFormat="1" x14ac:dyDescent="0.2"/>
    <row r="19734" s="217" customFormat="1" x14ac:dyDescent="0.2"/>
    <row r="19735" s="217" customFormat="1" x14ac:dyDescent="0.2"/>
    <row r="19736" s="217" customFormat="1" x14ac:dyDescent="0.2"/>
    <row r="19737" s="217" customFormat="1" x14ac:dyDescent="0.2"/>
    <row r="19738" s="217" customFormat="1" x14ac:dyDescent="0.2"/>
    <row r="19739" s="217" customFormat="1" x14ac:dyDescent="0.2"/>
    <row r="19740" s="217" customFormat="1" x14ac:dyDescent="0.2"/>
    <row r="19741" s="217" customFormat="1" x14ac:dyDescent="0.2"/>
    <row r="19742" s="217" customFormat="1" x14ac:dyDescent="0.2"/>
    <row r="19743" s="217" customFormat="1" x14ac:dyDescent="0.2"/>
    <row r="19744" s="217" customFormat="1" x14ac:dyDescent="0.2"/>
    <row r="19745" s="217" customFormat="1" x14ac:dyDescent="0.2"/>
    <row r="19746" s="217" customFormat="1" x14ac:dyDescent="0.2"/>
    <row r="19747" s="217" customFormat="1" x14ac:dyDescent="0.2"/>
    <row r="19748" s="217" customFormat="1" x14ac:dyDescent="0.2"/>
    <row r="19749" s="217" customFormat="1" x14ac:dyDescent="0.2"/>
    <row r="19750" s="217" customFormat="1" x14ac:dyDescent="0.2"/>
    <row r="19751" s="217" customFormat="1" x14ac:dyDescent="0.2"/>
    <row r="19752" s="217" customFormat="1" x14ac:dyDescent="0.2"/>
    <row r="19753" s="217" customFormat="1" x14ac:dyDescent="0.2"/>
    <row r="19754" s="217" customFormat="1" x14ac:dyDescent="0.2"/>
    <row r="19755" s="217" customFormat="1" x14ac:dyDescent="0.2"/>
    <row r="19756" s="217" customFormat="1" x14ac:dyDescent="0.2"/>
    <row r="19757" s="217" customFormat="1" x14ac:dyDescent="0.2"/>
    <row r="19758" s="217" customFormat="1" x14ac:dyDescent="0.2"/>
    <row r="19759" s="217" customFormat="1" x14ac:dyDescent="0.2"/>
    <row r="19760" s="217" customFormat="1" x14ac:dyDescent="0.2"/>
    <row r="19761" s="217" customFormat="1" x14ac:dyDescent="0.2"/>
    <row r="19762" s="217" customFormat="1" x14ac:dyDescent="0.2"/>
    <row r="19763" s="217" customFormat="1" x14ac:dyDescent="0.2"/>
    <row r="19764" s="217" customFormat="1" x14ac:dyDescent="0.2"/>
    <row r="19765" s="217" customFormat="1" x14ac:dyDescent="0.2"/>
    <row r="19766" s="217" customFormat="1" x14ac:dyDescent="0.2"/>
    <row r="19767" s="217" customFormat="1" x14ac:dyDescent="0.2"/>
    <row r="19768" s="217" customFormat="1" x14ac:dyDescent="0.2"/>
    <row r="19769" s="217" customFormat="1" x14ac:dyDescent="0.2"/>
    <row r="19770" s="217" customFormat="1" x14ac:dyDescent="0.2"/>
    <row r="19771" s="217" customFormat="1" x14ac:dyDescent="0.2"/>
    <row r="19772" s="217" customFormat="1" x14ac:dyDescent="0.2"/>
    <row r="19773" s="217" customFormat="1" x14ac:dyDescent="0.2"/>
    <row r="19774" s="217" customFormat="1" x14ac:dyDescent="0.2"/>
    <row r="19775" s="217" customFormat="1" x14ac:dyDescent="0.2"/>
    <row r="19776" s="217" customFormat="1" x14ac:dyDescent="0.2"/>
    <row r="19777" s="217" customFormat="1" x14ac:dyDescent="0.2"/>
    <row r="19778" s="217" customFormat="1" x14ac:dyDescent="0.2"/>
    <row r="19779" s="217" customFormat="1" x14ac:dyDescent="0.2"/>
    <row r="19780" s="217" customFormat="1" x14ac:dyDescent="0.2"/>
    <row r="19781" s="217" customFormat="1" x14ac:dyDescent="0.2"/>
    <row r="19782" s="217" customFormat="1" x14ac:dyDescent="0.2"/>
    <row r="19783" s="217" customFormat="1" x14ac:dyDescent="0.2"/>
    <row r="19784" s="217" customFormat="1" x14ac:dyDescent="0.2"/>
    <row r="19785" s="217" customFormat="1" x14ac:dyDescent="0.2"/>
    <row r="19786" s="217" customFormat="1" x14ac:dyDescent="0.2"/>
    <row r="19787" s="217" customFormat="1" x14ac:dyDescent="0.2"/>
    <row r="19788" s="217" customFormat="1" x14ac:dyDescent="0.2"/>
    <row r="19789" s="217" customFormat="1" x14ac:dyDescent="0.2"/>
    <row r="19790" s="217" customFormat="1" x14ac:dyDescent="0.2"/>
    <row r="19791" s="217" customFormat="1" x14ac:dyDescent="0.2"/>
    <row r="19792" s="217" customFormat="1" x14ac:dyDescent="0.2"/>
    <row r="19793" s="217" customFormat="1" x14ac:dyDescent="0.2"/>
    <row r="19794" s="217" customFormat="1" x14ac:dyDescent="0.2"/>
    <row r="19795" s="217" customFormat="1" x14ac:dyDescent="0.2"/>
    <row r="19796" s="217" customFormat="1" x14ac:dyDescent="0.2"/>
    <row r="19797" s="217" customFormat="1" x14ac:dyDescent="0.2"/>
    <row r="19798" s="217" customFormat="1" x14ac:dyDescent="0.2"/>
    <row r="19799" s="217" customFormat="1" x14ac:dyDescent="0.2"/>
    <row r="19800" s="217" customFormat="1" x14ac:dyDescent="0.2"/>
    <row r="19801" s="217" customFormat="1" x14ac:dyDescent="0.2"/>
    <row r="19802" s="217" customFormat="1" x14ac:dyDescent="0.2"/>
    <row r="19803" s="217" customFormat="1" x14ac:dyDescent="0.2"/>
    <row r="19804" s="217" customFormat="1" x14ac:dyDescent="0.2"/>
    <row r="19805" s="217" customFormat="1" x14ac:dyDescent="0.2"/>
    <row r="19806" s="217" customFormat="1" x14ac:dyDescent="0.2"/>
    <row r="19807" s="217" customFormat="1" x14ac:dyDescent="0.2"/>
    <row r="19808" s="217" customFormat="1" x14ac:dyDescent="0.2"/>
    <row r="19809" s="217" customFormat="1" x14ac:dyDescent="0.2"/>
    <row r="19810" s="217" customFormat="1" x14ac:dyDescent="0.2"/>
    <row r="19811" s="217" customFormat="1" x14ac:dyDescent="0.2"/>
    <row r="19812" s="217" customFormat="1" x14ac:dyDescent="0.2"/>
    <row r="19813" s="217" customFormat="1" x14ac:dyDescent="0.2"/>
    <row r="19814" s="217" customFormat="1" x14ac:dyDescent="0.2"/>
    <row r="19815" s="217" customFormat="1" x14ac:dyDescent="0.2"/>
    <row r="19816" s="217" customFormat="1" x14ac:dyDescent="0.2"/>
    <row r="19817" s="217" customFormat="1" x14ac:dyDescent="0.2"/>
    <row r="19818" s="217" customFormat="1" x14ac:dyDescent="0.2"/>
    <row r="19819" s="217" customFormat="1" x14ac:dyDescent="0.2"/>
    <row r="19820" s="217" customFormat="1" x14ac:dyDescent="0.2"/>
    <row r="19821" s="217" customFormat="1" x14ac:dyDescent="0.2"/>
    <row r="19822" s="217" customFormat="1" x14ac:dyDescent="0.2"/>
    <row r="19823" s="217" customFormat="1" x14ac:dyDescent="0.2"/>
    <row r="19824" s="217" customFormat="1" x14ac:dyDescent="0.2"/>
    <row r="19825" s="217" customFormat="1" x14ac:dyDescent="0.2"/>
    <row r="19826" s="217" customFormat="1" x14ac:dyDescent="0.2"/>
    <row r="19827" s="217" customFormat="1" x14ac:dyDescent="0.2"/>
    <row r="19828" s="217" customFormat="1" x14ac:dyDescent="0.2"/>
    <row r="19829" s="217" customFormat="1" x14ac:dyDescent="0.2"/>
    <row r="19830" s="217" customFormat="1" x14ac:dyDescent="0.2"/>
    <row r="19831" s="217" customFormat="1" x14ac:dyDescent="0.2"/>
    <row r="19832" s="217" customFormat="1" x14ac:dyDescent="0.2"/>
    <row r="19833" s="217" customFormat="1" x14ac:dyDescent="0.2"/>
    <row r="19834" s="217" customFormat="1" x14ac:dyDescent="0.2"/>
    <row r="19835" s="217" customFormat="1" x14ac:dyDescent="0.2"/>
    <row r="19836" s="217" customFormat="1" x14ac:dyDescent="0.2"/>
    <row r="19837" s="217" customFormat="1" x14ac:dyDescent="0.2"/>
    <row r="19838" s="217" customFormat="1" x14ac:dyDescent="0.2"/>
    <row r="19839" s="217" customFormat="1" x14ac:dyDescent="0.2"/>
    <row r="19840" s="217" customFormat="1" x14ac:dyDescent="0.2"/>
    <row r="19841" s="217" customFormat="1" x14ac:dyDescent="0.2"/>
    <row r="19842" s="217" customFormat="1" x14ac:dyDescent="0.2"/>
    <row r="19843" s="217" customFormat="1" x14ac:dyDescent="0.2"/>
    <row r="19844" s="217" customFormat="1" x14ac:dyDescent="0.2"/>
    <row r="19845" s="217" customFormat="1" x14ac:dyDescent="0.2"/>
    <row r="19846" s="217" customFormat="1" x14ac:dyDescent="0.2"/>
    <row r="19847" s="217" customFormat="1" x14ac:dyDescent="0.2"/>
    <row r="19848" s="217" customFormat="1" x14ac:dyDescent="0.2"/>
    <row r="19849" s="217" customFormat="1" x14ac:dyDescent="0.2"/>
    <row r="19850" s="217" customFormat="1" x14ac:dyDescent="0.2"/>
    <row r="19851" s="217" customFormat="1" x14ac:dyDescent="0.2"/>
    <row r="19852" s="217" customFormat="1" x14ac:dyDescent="0.2"/>
    <row r="19853" s="217" customFormat="1" x14ac:dyDescent="0.2"/>
    <row r="19854" s="217" customFormat="1" x14ac:dyDescent="0.2"/>
    <row r="19855" s="217" customFormat="1" x14ac:dyDescent="0.2"/>
    <row r="19856" s="217" customFormat="1" x14ac:dyDescent="0.2"/>
    <row r="19857" s="217" customFormat="1" x14ac:dyDescent="0.2"/>
    <row r="19858" s="217" customFormat="1" x14ac:dyDescent="0.2"/>
    <row r="19859" s="217" customFormat="1" x14ac:dyDescent="0.2"/>
    <row r="19860" s="217" customFormat="1" x14ac:dyDescent="0.2"/>
    <row r="19861" s="217" customFormat="1" x14ac:dyDescent="0.2"/>
    <row r="19862" s="217" customFormat="1" x14ac:dyDescent="0.2"/>
    <row r="19863" s="217" customFormat="1" x14ac:dyDescent="0.2"/>
    <row r="19864" s="217" customFormat="1" x14ac:dyDescent="0.2"/>
    <row r="19865" s="217" customFormat="1" x14ac:dyDescent="0.2"/>
    <row r="19866" s="217" customFormat="1" x14ac:dyDescent="0.2"/>
    <row r="19867" s="217" customFormat="1" x14ac:dyDescent="0.2"/>
    <row r="19868" s="217" customFormat="1" x14ac:dyDescent="0.2"/>
    <row r="19869" s="217" customFormat="1" x14ac:dyDescent="0.2"/>
    <row r="19870" s="217" customFormat="1" x14ac:dyDescent="0.2"/>
    <row r="19871" s="217" customFormat="1" x14ac:dyDescent="0.2"/>
    <row r="19872" s="217" customFormat="1" x14ac:dyDescent="0.2"/>
    <row r="19873" s="217" customFormat="1" x14ac:dyDescent="0.2"/>
    <row r="19874" s="217" customFormat="1" x14ac:dyDescent="0.2"/>
    <row r="19875" s="217" customFormat="1" x14ac:dyDescent="0.2"/>
    <row r="19876" s="217" customFormat="1" x14ac:dyDescent="0.2"/>
    <row r="19877" s="217" customFormat="1" x14ac:dyDescent="0.2"/>
    <row r="19878" s="217" customFormat="1" x14ac:dyDescent="0.2"/>
    <row r="19879" s="217" customFormat="1" x14ac:dyDescent="0.2"/>
    <row r="19880" s="217" customFormat="1" x14ac:dyDescent="0.2"/>
    <row r="19881" s="217" customFormat="1" x14ac:dyDescent="0.2"/>
    <row r="19882" s="217" customFormat="1" x14ac:dyDescent="0.2"/>
    <row r="19883" s="217" customFormat="1" x14ac:dyDescent="0.2"/>
    <row r="19884" s="217" customFormat="1" x14ac:dyDescent="0.2"/>
    <row r="19885" s="217" customFormat="1" x14ac:dyDescent="0.2"/>
    <row r="19886" s="217" customFormat="1" x14ac:dyDescent="0.2"/>
    <row r="19887" s="217" customFormat="1" x14ac:dyDescent="0.2"/>
    <row r="19888" s="217" customFormat="1" x14ac:dyDescent="0.2"/>
    <row r="19889" s="217" customFormat="1" x14ac:dyDescent="0.2"/>
    <row r="19890" s="217" customFormat="1" x14ac:dyDescent="0.2"/>
    <row r="19891" s="217" customFormat="1" x14ac:dyDescent="0.2"/>
    <row r="19892" s="217" customFormat="1" x14ac:dyDescent="0.2"/>
    <row r="19893" s="217" customFormat="1" x14ac:dyDescent="0.2"/>
    <row r="19894" s="217" customFormat="1" x14ac:dyDescent="0.2"/>
    <row r="19895" s="217" customFormat="1" x14ac:dyDescent="0.2"/>
    <row r="19896" s="217" customFormat="1" x14ac:dyDescent="0.2"/>
    <row r="19897" s="217" customFormat="1" x14ac:dyDescent="0.2"/>
    <row r="19898" s="217" customFormat="1" x14ac:dyDescent="0.2"/>
    <row r="19899" s="217" customFormat="1" x14ac:dyDescent="0.2"/>
    <row r="19900" s="217" customFormat="1" x14ac:dyDescent="0.2"/>
    <row r="19901" s="217" customFormat="1" x14ac:dyDescent="0.2"/>
    <row r="19902" s="217" customFormat="1" x14ac:dyDescent="0.2"/>
    <row r="19903" s="217" customFormat="1" x14ac:dyDescent="0.2"/>
    <row r="19904" s="217" customFormat="1" x14ac:dyDescent="0.2"/>
    <row r="19905" s="217" customFormat="1" x14ac:dyDescent="0.2"/>
    <row r="19906" s="217" customFormat="1" x14ac:dyDescent="0.2"/>
    <row r="19907" s="217" customFormat="1" x14ac:dyDescent="0.2"/>
    <row r="19908" s="217" customFormat="1" x14ac:dyDescent="0.2"/>
    <row r="19909" s="217" customFormat="1" x14ac:dyDescent="0.2"/>
    <row r="19910" s="217" customFormat="1" x14ac:dyDescent="0.2"/>
    <row r="19911" s="217" customFormat="1" x14ac:dyDescent="0.2"/>
    <row r="19912" s="217" customFormat="1" x14ac:dyDescent="0.2"/>
    <row r="19913" s="217" customFormat="1" x14ac:dyDescent="0.2"/>
    <row r="19914" s="217" customFormat="1" x14ac:dyDescent="0.2"/>
    <row r="19915" s="217" customFormat="1" x14ac:dyDescent="0.2"/>
    <row r="19916" s="217" customFormat="1" x14ac:dyDescent="0.2"/>
    <row r="19917" s="217" customFormat="1" x14ac:dyDescent="0.2"/>
    <row r="19918" s="217" customFormat="1" x14ac:dyDescent="0.2"/>
    <row r="19919" s="217" customFormat="1" x14ac:dyDescent="0.2"/>
    <row r="19920" s="217" customFormat="1" x14ac:dyDescent="0.2"/>
    <row r="19921" s="217" customFormat="1" x14ac:dyDescent="0.2"/>
    <row r="19922" s="217" customFormat="1" x14ac:dyDescent="0.2"/>
    <row r="19923" s="217" customFormat="1" x14ac:dyDescent="0.2"/>
    <row r="19924" s="217" customFormat="1" x14ac:dyDescent="0.2"/>
    <row r="19925" s="217" customFormat="1" x14ac:dyDescent="0.2"/>
    <row r="19926" s="217" customFormat="1" x14ac:dyDescent="0.2"/>
    <row r="19927" s="217" customFormat="1" x14ac:dyDescent="0.2"/>
    <row r="19928" s="217" customFormat="1" x14ac:dyDescent="0.2"/>
    <row r="19929" s="217" customFormat="1" x14ac:dyDescent="0.2"/>
    <row r="19930" s="217" customFormat="1" x14ac:dyDescent="0.2"/>
    <row r="19931" s="217" customFormat="1" x14ac:dyDescent="0.2"/>
    <row r="19932" s="217" customFormat="1" x14ac:dyDescent="0.2"/>
    <row r="19933" s="217" customFormat="1" x14ac:dyDescent="0.2"/>
    <row r="19934" s="217" customFormat="1" x14ac:dyDescent="0.2"/>
    <row r="19935" s="217" customFormat="1" x14ac:dyDescent="0.2"/>
    <row r="19936" s="217" customFormat="1" x14ac:dyDescent="0.2"/>
    <row r="19937" s="217" customFormat="1" x14ac:dyDescent="0.2"/>
    <row r="19938" s="217" customFormat="1" x14ac:dyDescent="0.2"/>
    <row r="19939" s="217" customFormat="1" x14ac:dyDescent="0.2"/>
    <row r="19940" s="217" customFormat="1" x14ac:dyDescent="0.2"/>
    <row r="19941" s="217" customFormat="1" x14ac:dyDescent="0.2"/>
    <row r="19942" s="217" customFormat="1" x14ac:dyDescent="0.2"/>
    <row r="19943" s="217" customFormat="1" x14ac:dyDescent="0.2"/>
    <row r="19944" s="217" customFormat="1" x14ac:dyDescent="0.2"/>
    <row r="19945" s="217" customFormat="1" x14ac:dyDescent="0.2"/>
    <row r="19946" s="217" customFormat="1" x14ac:dyDescent="0.2"/>
    <row r="19947" s="217" customFormat="1" x14ac:dyDescent="0.2"/>
    <row r="19948" s="217" customFormat="1" x14ac:dyDescent="0.2"/>
    <row r="19949" s="217" customFormat="1" x14ac:dyDescent="0.2"/>
    <row r="19950" s="217" customFormat="1" x14ac:dyDescent="0.2"/>
    <row r="19951" s="217" customFormat="1" x14ac:dyDescent="0.2"/>
    <row r="19952" s="217" customFormat="1" x14ac:dyDescent="0.2"/>
    <row r="19953" s="217" customFormat="1" x14ac:dyDescent="0.2"/>
    <row r="19954" s="217" customFormat="1" x14ac:dyDescent="0.2"/>
    <row r="19955" s="217" customFormat="1" x14ac:dyDescent="0.2"/>
    <row r="19956" s="217" customFormat="1" x14ac:dyDescent="0.2"/>
    <row r="19957" s="217" customFormat="1" x14ac:dyDescent="0.2"/>
    <row r="19958" s="217" customFormat="1" x14ac:dyDescent="0.2"/>
    <row r="19959" s="217" customFormat="1" x14ac:dyDescent="0.2"/>
    <row r="19960" s="217" customFormat="1" x14ac:dyDescent="0.2"/>
    <row r="19961" s="217" customFormat="1" x14ac:dyDescent="0.2"/>
    <row r="19962" s="217" customFormat="1" x14ac:dyDescent="0.2"/>
    <row r="19963" s="217" customFormat="1" x14ac:dyDescent="0.2"/>
    <row r="19964" s="217" customFormat="1" x14ac:dyDescent="0.2"/>
    <row r="19965" s="217" customFormat="1" x14ac:dyDescent="0.2"/>
    <row r="19966" s="217" customFormat="1" x14ac:dyDescent="0.2"/>
    <row r="19967" s="217" customFormat="1" x14ac:dyDescent="0.2"/>
    <row r="19968" s="217" customFormat="1" x14ac:dyDescent="0.2"/>
    <row r="19969" s="217" customFormat="1" x14ac:dyDescent="0.2"/>
    <row r="19970" s="217" customFormat="1" x14ac:dyDescent="0.2"/>
    <row r="19971" s="217" customFormat="1" x14ac:dyDescent="0.2"/>
    <row r="19972" s="217" customFormat="1" x14ac:dyDescent="0.2"/>
    <row r="19973" s="217" customFormat="1" x14ac:dyDescent="0.2"/>
    <row r="19974" s="217" customFormat="1" x14ac:dyDescent="0.2"/>
    <row r="19975" s="217" customFormat="1" x14ac:dyDescent="0.2"/>
    <row r="19976" s="217" customFormat="1" x14ac:dyDescent="0.2"/>
    <row r="19977" s="217" customFormat="1" x14ac:dyDescent="0.2"/>
    <row r="19978" s="217" customFormat="1" x14ac:dyDescent="0.2"/>
    <row r="19979" s="217" customFormat="1" x14ac:dyDescent="0.2"/>
    <row r="19980" s="217" customFormat="1" x14ac:dyDescent="0.2"/>
    <row r="19981" s="217" customFormat="1" x14ac:dyDescent="0.2"/>
    <row r="19982" s="217" customFormat="1" x14ac:dyDescent="0.2"/>
    <row r="19983" s="217" customFormat="1" x14ac:dyDescent="0.2"/>
    <row r="19984" s="217" customFormat="1" x14ac:dyDescent="0.2"/>
    <row r="19985" s="217" customFormat="1" x14ac:dyDescent="0.2"/>
    <row r="19986" s="217" customFormat="1" x14ac:dyDescent="0.2"/>
    <row r="19987" s="217" customFormat="1" x14ac:dyDescent="0.2"/>
    <row r="19988" s="217" customFormat="1" x14ac:dyDescent="0.2"/>
    <row r="19989" s="217" customFormat="1" x14ac:dyDescent="0.2"/>
    <row r="19990" s="217" customFormat="1" x14ac:dyDescent="0.2"/>
    <row r="19991" s="217" customFormat="1" x14ac:dyDescent="0.2"/>
    <row r="19992" s="217" customFormat="1" x14ac:dyDescent="0.2"/>
    <row r="19993" s="217" customFormat="1" x14ac:dyDescent="0.2"/>
    <row r="19994" s="217" customFormat="1" x14ac:dyDescent="0.2"/>
    <row r="19995" s="217" customFormat="1" x14ac:dyDescent="0.2"/>
    <row r="19996" s="217" customFormat="1" x14ac:dyDescent="0.2"/>
    <row r="19997" s="217" customFormat="1" x14ac:dyDescent="0.2"/>
    <row r="19998" s="217" customFormat="1" x14ac:dyDescent="0.2"/>
    <row r="19999" s="217" customFormat="1" x14ac:dyDescent="0.2"/>
    <row r="20000" s="217" customFormat="1" x14ac:dyDescent="0.2"/>
    <row r="20001" s="217" customFormat="1" x14ac:dyDescent="0.2"/>
    <row r="20002" s="217" customFormat="1" x14ac:dyDescent="0.2"/>
    <row r="20003" s="217" customFormat="1" x14ac:dyDescent="0.2"/>
    <row r="20004" s="217" customFormat="1" x14ac:dyDescent="0.2"/>
    <row r="20005" s="217" customFormat="1" x14ac:dyDescent="0.2"/>
    <row r="20006" s="217" customFormat="1" x14ac:dyDescent="0.2"/>
    <row r="20007" s="217" customFormat="1" x14ac:dyDescent="0.2"/>
    <row r="20008" s="217" customFormat="1" x14ac:dyDescent="0.2"/>
    <row r="20009" s="217" customFormat="1" x14ac:dyDescent="0.2"/>
    <row r="20010" s="217" customFormat="1" x14ac:dyDescent="0.2"/>
    <row r="20011" s="217" customFormat="1" x14ac:dyDescent="0.2"/>
    <row r="20012" s="217" customFormat="1" x14ac:dyDescent="0.2"/>
    <row r="20013" s="217" customFormat="1" x14ac:dyDescent="0.2"/>
    <row r="20014" s="217" customFormat="1" x14ac:dyDescent="0.2"/>
    <row r="20015" s="217" customFormat="1" x14ac:dyDescent="0.2"/>
    <row r="20016" s="217" customFormat="1" x14ac:dyDescent="0.2"/>
    <row r="20017" s="217" customFormat="1" x14ac:dyDescent="0.2"/>
    <row r="20018" s="217" customFormat="1" x14ac:dyDescent="0.2"/>
    <row r="20019" s="217" customFormat="1" x14ac:dyDescent="0.2"/>
    <row r="20020" s="217" customFormat="1" x14ac:dyDescent="0.2"/>
    <row r="20021" s="217" customFormat="1" x14ac:dyDescent="0.2"/>
    <row r="20022" s="217" customFormat="1" x14ac:dyDescent="0.2"/>
    <row r="20023" s="217" customFormat="1" x14ac:dyDescent="0.2"/>
    <row r="20024" s="217" customFormat="1" x14ac:dyDescent="0.2"/>
    <row r="20025" s="217" customFormat="1" x14ac:dyDescent="0.2"/>
    <row r="20026" s="217" customFormat="1" x14ac:dyDescent="0.2"/>
    <row r="20027" s="217" customFormat="1" x14ac:dyDescent="0.2"/>
    <row r="20028" s="217" customFormat="1" x14ac:dyDescent="0.2"/>
    <row r="20029" s="217" customFormat="1" x14ac:dyDescent="0.2"/>
    <row r="20030" s="217" customFormat="1" x14ac:dyDescent="0.2"/>
    <row r="20031" s="217" customFormat="1" x14ac:dyDescent="0.2"/>
    <row r="20032" s="217" customFormat="1" x14ac:dyDescent="0.2"/>
    <row r="20033" s="217" customFormat="1" x14ac:dyDescent="0.2"/>
    <row r="20034" s="217" customFormat="1" x14ac:dyDescent="0.2"/>
    <row r="20035" s="217" customFormat="1" x14ac:dyDescent="0.2"/>
    <row r="20036" s="217" customFormat="1" x14ac:dyDescent="0.2"/>
    <row r="20037" s="217" customFormat="1" x14ac:dyDescent="0.2"/>
    <row r="20038" s="217" customFormat="1" x14ac:dyDescent="0.2"/>
    <row r="20039" s="217" customFormat="1" x14ac:dyDescent="0.2"/>
    <row r="20040" s="217" customFormat="1" x14ac:dyDescent="0.2"/>
    <row r="20041" s="217" customFormat="1" x14ac:dyDescent="0.2"/>
    <row r="20042" s="217" customFormat="1" x14ac:dyDescent="0.2"/>
    <row r="20043" s="217" customFormat="1" x14ac:dyDescent="0.2"/>
    <row r="20044" s="217" customFormat="1" x14ac:dyDescent="0.2"/>
    <row r="20045" s="217" customFormat="1" x14ac:dyDescent="0.2"/>
    <row r="20046" s="217" customFormat="1" x14ac:dyDescent="0.2"/>
    <row r="20047" s="217" customFormat="1" x14ac:dyDescent="0.2"/>
    <row r="20048" s="217" customFormat="1" x14ac:dyDescent="0.2"/>
    <row r="20049" s="217" customFormat="1" x14ac:dyDescent="0.2"/>
    <row r="20050" s="217" customFormat="1" x14ac:dyDescent="0.2"/>
    <row r="20051" s="217" customFormat="1" x14ac:dyDescent="0.2"/>
    <row r="20052" s="217" customFormat="1" x14ac:dyDescent="0.2"/>
    <row r="20053" s="217" customFormat="1" x14ac:dyDescent="0.2"/>
    <row r="20054" s="217" customFormat="1" x14ac:dyDescent="0.2"/>
    <row r="20055" s="217" customFormat="1" x14ac:dyDescent="0.2"/>
    <row r="20056" s="217" customFormat="1" x14ac:dyDescent="0.2"/>
    <row r="20057" s="217" customFormat="1" x14ac:dyDescent="0.2"/>
    <row r="20058" s="217" customFormat="1" x14ac:dyDescent="0.2"/>
    <row r="20059" s="217" customFormat="1" x14ac:dyDescent="0.2"/>
    <row r="20060" s="217" customFormat="1" x14ac:dyDescent="0.2"/>
    <row r="20061" s="217" customFormat="1" x14ac:dyDescent="0.2"/>
    <row r="20062" s="217" customFormat="1" x14ac:dyDescent="0.2"/>
    <row r="20063" s="217" customFormat="1" x14ac:dyDescent="0.2"/>
    <row r="20064" s="217" customFormat="1" x14ac:dyDescent="0.2"/>
    <row r="20065" s="217" customFormat="1" x14ac:dyDescent="0.2"/>
    <row r="20066" s="217" customFormat="1" x14ac:dyDescent="0.2"/>
    <row r="20067" s="217" customFormat="1" x14ac:dyDescent="0.2"/>
    <row r="20068" s="217" customFormat="1" x14ac:dyDescent="0.2"/>
    <row r="20069" s="217" customFormat="1" x14ac:dyDescent="0.2"/>
    <row r="20070" s="217" customFormat="1" x14ac:dyDescent="0.2"/>
    <row r="20071" s="217" customFormat="1" x14ac:dyDescent="0.2"/>
    <row r="20072" s="217" customFormat="1" x14ac:dyDescent="0.2"/>
    <row r="20073" s="217" customFormat="1" x14ac:dyDescent="0.2"/>
    <row r="20074" s="217" customFormat="1" x14ac:dyDescent="0.2"/>
    <row r="20075" s="217" customFormat="1" x14ac:dyDescent="0.2"/>
    <row r="20076" s="217" customFormat="1" x14ac:dyDescent="0.2"/>
    <row r="20077" s="217" customFormat="1" x14ac:dyDescent="0.2"/>
    <row r="20078" s="217" customFormat="1" x14ac:dyDescent="0.2"/>
    <row r="20079" s="217" customFormat="1" x14ac:dyDescent="0.2"/>
    <row r="20080" s="217" customFormat="1" x14ac:dyDescent="0.2"/>
    <row r="20081" s="217" customFormat="1" x14ac:dyDescent="0.2"/>
    <row r="20082" s="217" customFormat="1" x14ac:dyDescent="0.2"/>
    <row r="20083" s="217" customFormat="1" x14ac:dyDescent="0.2"/>
    <row r="20084" s="217" customFormat="1" x14ac:dyDescent="0.2"/>
    <row r="20085" s="217" customFormat="1" x14ac:dyDescent="0.2"/>
    <row r="20086" s="217" customFormat="1" x14ac:dyDescent="0.2"/>
    <row r="20087" s="217" customFormat="1" x14ac:dyDescent="0.2"/>
    <row r="20088" s="217" customFormat="1" x14ac:dyDescent="0.2"/>
    <row r="20089" s="217" customFormat="1" x14ac:dyDescent="0.2"/>
    <row r="20090" s="217" customFormat="1" x14ac:dyDescent="0.2"/>
    <row r="20091" s="217" customFormat="1" x14ac:dyDescent="0.2"/>
    <row r="20092" s="217" customFormat="1" x14ac:dyDescent="0.2"/>
    <row r="20093" s="217" customFormat="1" x14ac:dyDescent="0.2"/>
    <row r="20094" s="217" customFormat="1" x14ac:dyDescent="0.2"/>
    <row r="20095" s="217" customFormat="1" x14ac:dyDescent="0.2"/>
    <row r="20096" s="217" customFormat="1" x14ac:dyDescent="0.2"/>
    <row r="20097" s="217" customFormat="1" x14ac:dyDescent="0.2"/>
    <row r="20098" s="217" customFormat="1" x14ac:dyDescent="0.2"/>
    <row r="20099" s="217" customFormat="1" x14ac:dyDescent="0.2"/>
    <row r="20100" s="217" customFormat="1" x14ac:dyDescent="0.2"/>
    <row r="20101" s="217" customFormat="1" x14ac:dyDescent="0.2"/>
    <row r="20102" s="217" customFormat="1" x14ac:dyDescent="0.2"/>
    <row r="20103" s="217" customFormat="1" x14ac:dyDescent="0.2"/>
    <row r="20104" s="217" customFormat="1" x14ac:dyDescent="0.2"/>
    <row r="20105" s="217" customFormat="1" x14ac:dyDescent="0.2"/>
    <row r="20106" s="217" customFormat="1" x14ac:dyDescent="0.2"/>
    <row r="20107" s="217" customFormat="1" x14ac:dyDescent="0.2"/>
    <row r="20108" s="217" customFormat="1" x14ac:dyDescent="0.2"/>
    <row r="20109" s="217" customFormat="1" x14ac:dyDescent="0.2"/>
    <row r="20110" s="217" customFormat="1" x14ac:dyDescent="0.2"/>
    <row r="20111" s="217" customFormat="1" x14ac:dyDescent="0.2"/>
    <row r="20112" s="217" customFormat="1" x14ac:dyDescent="0.2"/>
    <row r="20113" s="217" customFormat="1" x14ac:dyDescent="0.2"/>
    <row r="20114" s="217" customFormat="1" x14ac:dyDescent="0.2"/>
    <row r="20115" s="217" customFormat="1" x14ac:dyDescent="0.2"/>
    <row r="20116" s="217" customFormat="1" x14ac:dyDescent="0.2"/>
    <row r="20117" s="217" customFormat="1" x14ac:dyDescent="0.2"/>
    <row r="20118" s="217" customFormat="1" x14ac:dyDescent="0.2"/>
    <row r="20119" s="217" customFormat="1" x14ac:dyDescent="0.2"/>
    <row r="20120" s="217" customFormat="1" x14ac:dyDescent="0.2"/>
    <row r="20121" s="217" customFormat="1" x14ac:dyDescent="0.2"/>
    <row r="20122" s="217" customFormat="1" x14ac:dyDescent="0.2"/>
    <row r="20123" s="217" customFormat="1" x14ac:dyDescent="0.2"/>
    <row r="20124" s="217" customFormat="1" x14ac:dyDescent="0.2"/>
    <row r="20125" s="217" customFormat="1" x14ac:dyDescent="0.2"/>
    <row r="20126" s="217" customFormat="1" x14ac:dyDescent="0.2"/>
    <row r="20127" s="217" customFormat="1" x14ac:dyDescent="0.2"/>
    <row r="20128" s="217" customFormat="1" x14ac:dyDescent="0.2"/>
    <row r="20129" s="217" customFormat="1" x14ac:dyDescent="0.2"/>
    <row r="20130" s="217" customFormat="1" x14ac:dyDescent="0.2"/>
    <row r="20131" s="217" customFormat="1" x14ac:dyDescent="0.2"/>
    <row r="20132" s="217" customFormat="1" x14ac:dyDescent="0.2"/>
    <row r="20133" s="217" customFormat="1" x14ac:dyDescent="0.2"/>
    <row r="20134" s="217" customFormat="1" x14ac:dyDescent="0.2"/>
    <row r="20135" s="217" customFormat="1" x14ac:dyDescent="0.2"/>
    <row r="20136" s="217" customFormat="1" x14ac:dyDescent="0.2"/>
    <row r="20137" s="217" customFormat="1" x14ac:dyDescent="0.2"/>
    <row r="20138" s="217" customFormat="1" x14ac:dyDescent="0.2"/>
    <row r="20139" s="217" customFormat="1" x14ac:dyDescent="0.2"/>
    <row r="20140" s="217" customFormat="1" x14ac:dyDescent="0.2"/>
    <row r="20141" s="217" customFormat="1" x14ac:dyDescent="0.2"/>
    <row r="20142" s="217" customFormat="1" x14ac:dyDescent="0.2"/>
    <row r="20143" s="217" customFormat="1" x14ac:dyDescent="0.2"/>
    <row r="20144" s="217" customFormat="1" x14ac:dyDescent="0.2"/>
    <row r="20145" s="217" customFormat="1" x14ac:dyDescent="0.2"/>
    <row r="20146" s="217" customFormat="1" x14ac:dyDescent="0.2"/>
    <row r="20147" s="217" customFormat="1" x14ac:dyDescent="0.2"/>
    <row r="20148" s="217" customFormat="1" x14ac:dyDescent="0.2"/>
    <row r="20149" s="217" customFormat="1" x14ac:dyDescent="0.2"/>
    <row r="20150" s="217" customFormat="1" x14ac:dyDescent="0.2"/>
    <row r="20151" s="217" customFormat="1" x14ac:dyDescent="0.2"/>
    <row r="20152" s="217" customFormat="1" x14ac:dyDescent="0.2"/>
    <row r="20153" s="217" customFormat="1" x14ac:dyDescent="0.2"/>
    <row r="20154" s="217" customFormat="1" x14ac:dyDescent="0.2"/>
    <row r="20155" s="217" customFormat="1" x14ac:dyDescent="0.2"/>
    <row r="20156" s="217" customFormat="1" x14ac:dyDescent="0.2"/>
    <row r="20157" s="217" customFormat="1" x14ac:dyDescent="0.2"/>
    <row r="20158" s="217" customFormat="1" x14ac:dyDescent="0.2"/>
    <row r="20159" s="217" customFormat="1" x14ac:dyDescent="0.2"/>
    <row r="20160" s="217" customFormat="1" x14ac:dyDescent="0.2"/>
    <row r="20161" s="217" customFormat="1" x14ac:dyDescent="0.2"/>
    <row r="20162" s="217" customFormat="1" x14ac:dyDescent="0.2"/>
    <row r="20163" s="217" customFormat="1" x14ac:dyDescent="0.2"/>
    <row r="20164" s="217" customFormat="1" x14ac:dyDescent="0.2"/>
    <row r="20165" s="217" customFormat="1" x14ac:dyDescent="0.2"/>
    <row r="20166" s="217" customFormat="1" x14ac:dyDescent="0.2"/>
    <row r="20167" s="217" customFormat="1" x14ac:dyDescent="0.2"/>
    <row r="20168" s="217" customFormat="1" x14ac:dyDescent="0.2"/>
    <row r="20169" s="217" customFormat="1" x14ac:dyDescent="0.2"/>
    <row r="20170" s="217" customFormat="1" x14ac:dyDescent="0.2"/>
    <row r="20171" s="217" customFormat="1" x14ac:dyDescent="0.2"/>
    <row r="20172" s="217" customFormat="1" x14ac:dyDescent="0.2"/>
    <row r="20173" s="217" customFormat="1" x14ac:dyDescent="0.2"/>
    <row r="20174" s="217" customFormat="1" x14ac:dyDescent="0.2"/>
    <row r="20175" s="217" customFormat="1" x14ac:dyDescent="0.2"/>
    <row r="20176" s="217" customFormat="1" x14ac:dyDescent="0.2"/>
    <row r="20177" s="217" customFormat="1" x14ac:dyDescent="0.2"/>
    <row r="20178" s="217" customFormat="1" x14ac:dyDescent="0.2"/>
    <row r="20179" s="217" customFormat="1" x14ac:dyDescent="0.2"/>
    <row r="20180" s="217" customFormat="1" x14ac:dyDescent="0.2"/>
    <row r="20181" s="217" customFormat="1" x14ac:dyDescent="0.2"/>
    <row r="20182" s="217" customFormat="1" x14ac:dyDescent="0.2"/>
    <row r="20183" s="217" customFormat="1" x14ac:dyDescent="0.2"/>
    <row r="20184" s="217" customFormat="1" x14ac:dyDescent="0.2"/>
    <row r="20185" s="217" customFormat="1" x14ac:dyDescent="0.2"/>
    <row r="20186" s="217" customFormat="1" x14ac:dyDescent="0.2"/>
    <row r="20187" s="217" customFormat="1" x14ac:dyDescent="0.2"/>
    <row r="20188" s="217" customFormat="1" x14ac:dyDescent="0.2"/>
    <row r="20189" s="217" customFormat="1" x14ac:dyDescent="0.2"/>
    <row r="20190" s="217" customFormat="1" x14ac:dyDescent="0.2"/>
    <row r="20191" s="217" customFormat="1" x14ac:dyDescent="0.2"/>
    <row r="20192" s="217" customFormat="1" x14ac:dyDescent="0.2"/>
    <row r="20193" s="217" customFormat="1" x14ac:dyDescent="0.2"/>
    <row r="20194" s="217" customFormat="1" x14ac:dyDescent="0.2"/>
    <row r="20195" s="217" customFormat="1" x14ac:dyDescent="0.2"/>
    <row r="20196" s="217" customFormat="1" x14ac:dyDescent="0.2"/>
    <row r="20197" s="217" customFormat="1" x14ac:dyDescent="0.2"/>
    <row r="20198" s="217" customFormat="1" x14ac:dyDescent="0.2"/>
    <row r="20199" s="217" customFormat="1" x14ac:dyDescent="0.2"/>
    <row r="20200" s="217" customFormat="1" x14ac:dyDescent="0.2"/>
    <row r="20201" s="217" customFormat="1" x14ac:dyDescent="0.2"/>
    <row r="20202" s="217" customFormat="1" x14ac:dyDescent="0.2"/>
    <row r="20203" s="217" customFormat="1" x14ac:dyDescent="0.2"/>
    <row r="20204" s="217" customFormat="1" x14ac:dyDescent="0.2"/>
    <row r="20205" s="217" customFormat="1" x14ac:dyDescent="0.2"/>
    <row r="20206" s="217" customFormat="1" x14ac:dyDescent="0.2"/>
    <row r="20207" s="217" customFormat="1" x14ac:dyDescent="0.2"/>
    <row r="20208" s="217" customFormat="1" x14ac:dyDescent="0.2"/>
    <row r="20209" s="217" customFormat="1" x14ac:dyDescent="0.2"/>
    <row r="20210" s="217" customFormat="1" x14ac:dyDescent="0.2"/>
    <row r="20211" s="217" customFormat="1" x14ac:dyDescent="0.2"/>
    <row r="20212" s="217" customFormat="1" x14ac:dyDescent="0.2"/>
    <row r="20213" s="217" customFormat="1" x14ac:dyDescent="0.2"/>
    <row r="20214" s="217" customFormat="1" x14ac:dyDescent="0.2"/>
    <row r="20215" s="217" customFormat="1" x14ac:dyDescent="0.2"/>
    <row r="20216" s="217" customFormat="1" x14ac:dyDescent="0.2"/>
    <row r="20217" s="217" customFormat="1" x14ac:dyDescent="0.2"/>
    <row r="20218" s="217" customFormat="1" x14ac:dyDescent="0.2"/>
    <row r="20219" s="217" customFormat="1" x14ac:dyDescent="0.2"/>
    <row r="20220" s="217" customFormat="1" x14ac:dyDescent="0.2"/>
    <row r="20221" s="217" customFormat="1" x14ac:dyDescent="0.2"/>
    <row r="20222" s="217" customFormat="1" x14ac:dyDescent="0.2"/>
    <row r="20223" s="217" customFormat="1" x14ac:dyDescent="0.2"/>
    <row r="20224" s="217" customFormat="1" x14ac:dyDescent="0.2"/>
    <row r="20225" s="217" customFormat="1" x14ac:dyDescent="0.2"/>
    <row r="20226" s="217" customFormat="1" x14ac:dyDescent="0.2"/>
    <row r="20227" s="217" customFormat="1" x14ac:dyDescent="0.2"/>
    <row r="20228" s="217" customFormat="1" x14ac:dyDescent="0.2"/>
    <row r="20229" s="217" customFormat="1" x14ac:dyDescent="0.2"/>
    <row r="20230" s="217" customFormat="1" x14ac:dyDescent="0.2"/>
    <row r="20231" s="217" customFormat="1" x14ac:dyDescent="0.2"/>
    <row r="20232" s="217" customFormat="1" x14ac:dyDescent="0.2"/>
    <row r="20233" s="217" customFormat="1" x14ac:dyDescent="0.2"/>
    <row r="20234" s="217" customFormat="1" x14ac:dyDescent="0.2"/>
    <row r="20235" s="217" customFormat="1" x14ac:dyDescent="0.2"/>
    <row r="20236" s="217" customFormat="1" x14ac:dyDescent="0.2"/>
    <row r="20237" s="217" customFormat="1" x14ac:dyDescent="0.2"/>
    <row r="20238" s="217" customFormat="1" x14ac:dyDescent="0.2"/>
    <row r="20239" s="217" customFormat="1" x14ac:dyDescent="0.2"/>
    <row r="20240" s="217" customFormat="1" x14ac:dyDescent="0.2"/>
    <row r="20241" s="217" customFormat="1" x14ac:dyDescent="0.2"/>
    <row r="20242" s="217" customFormat="1" x14ac:dyDescent="0.2"/>
    <row r="20243" s="217" customFormat="1" x14ac:dyDescent="0.2"/>
    <row r="20244" s="217" customFormat="1" x14ac:dyDescent="0.2"/>
    <row r="20245" s="217" customFormat="1" x14ac:dyDescent="0.2"/>
    <row r="20246" s="217" customFormat="1" x14ac:dyDescent="0.2"/>
    <row r="20247" s="217" customFormat="1" x14ac:dyDescent="0.2"/>
    <row r="20248" s="217" customFormat="1" x14ac:dyDescent="0.2"/>
    <row r="20249" s="217" customFormat="1" x14ac:dyDescent="0.2"/>
    <row r="20250" s="217" customFormat="1" x14ac:dyDescent="0.2"/>
    <row r="20251" s="217" customFormat="1" x14ac:dyDescent="0.2"/>
    <row r="20252" s="217" customFormat="1" x14ac:dyDescent="0.2"/>
    <row r="20253" s="217" customFormat="1" x14ac:dyDescent="0.2"/>
    <row r="20254" s="217" customFormat="1" x14ac:dyDescent="0.2"/>
    <row r="20255" s="217" customFormat="1" x14ac:dyDescent="0.2"/>
    <row r="20256" s="217" customFormat="1" x14ac:dyDescent="0.2"/>
    <row r="20257" s="217" customFormat="1" x14ac:dyDescent="0.2"/>
    <row r="20258" s="217" customFormat="1" x14ac:dyDescent="0.2"/>
    <row r="20259" s="217" customFormat="1" x14ac:dyDescent="0.2"/>
    <row r="20260" s="217" customFormat="1" x14ac:dyDescent="0.2"/>
    <row r="20261" s="217" customFormat="1" x14ac:dyDescent="0.2"/>
    <row r="20262" s="217" customFormat="1" x14ac:dyDescent="0.2"/>
    <row r="20263" s="217" customFormat="1" x14ac:dyDescent="0.2"/>
    <row r="20264" s="217" customFormat="1" x14ac:dyDescent="0.2"/>
    <row r="20265" s="217" customFormat="1" x14ac:dyDescent="0.2"/>
    <row r="20266" s="217" customFormat="1" x14ac:dyDescent="0.2"/>
    <row r="20267" s="217" customFormat="1" x14ac:dyDescent="0.2"/>
    <row r="20268" s="217" customFormat="1" x14ac:dyDescent="0.2"/>
    <row r="20269" s="217" customFormat="1" x14ac:dyDescent="0.2"/>
    <row r="20270" s="217" customFormat="1" x14ac:dyDescent="0.2"/>
    <row r="20271" s="217" customFormat="1" x14ac:dyDescent="0.2"/>
    <row r="20272" s="217" customFormat="1" x14ac:dyDescent="0.2"/>
    <row r="20273" s="217" customFormat="1" x14ac:dyDescent="0.2"/>
    <row r="20274" s="217" customFormat="1" x14ac:dyDescent="0.2"/>
    <row r="20275" s="217" customFormat="1" x14ac:dyDescent="0.2"/>
    <row r="20276" s="217" customFormat="1" x14ac:dyDescent="0.2"/>
    <row r="20277" s="217" customFormat="1" x14ac:dyDescent="0.2"/>
    <row r="20278" s="217" customFormat="1" x14ac:dyDescent="0.2"/>
    <row r="20279" s="217" customFormat="1" x14ac:dyDescent="0.2"/>
    <row r="20280" s="217" customFormat="1" x14ac:dyDescent="0.2"/>
    <row r="20281" s="217" customFormat="1" x14ac:dyDescent="0.2"/>
    <row r="20282" s="217" customFormat="1" x14ac:dyDescent="0.2"/>
    <row r="20283" s="217" customFormat="1" x14ac:dyDescent="0.2"/>
    <row r="20284" s="217" customFormat="1" x14ac:dyDescent="0.2"/>
    <row r="20285" s="217" customFormat="1" x14ac:dyDescent="0.2"/>
    <row r="20286" s="217" customFormat="1" x14ac:dyDescent="0.2"/>
    <row r="20287" s="217" customFormat="1" x14ac:dyDescent="0.2"/>
    <row r="20288" s="217" customFormat="1" x14ac:dyDescent="0.2"/>
    <row r="20289" s="217" customFormat="1" x14ac:dyDescent="0.2"/>
    <row r="20290" s="217" customFormat="1" x14ac:dyDescent="0.2"/>
    <row r="20291" s="217" customFormat="1" x14ac:dyDescent="0.2"/>
    <row r="20292" s="217" customFormat="1" x14ac:dyDescent="0.2"/>
    <row r="20293" s="217" customFormat="1" x14ac:dyDescent="0.2"/>
    <row r="20294" s="217" customFormat="1" x14ac:dyDescent="0.2"/>
    <row r="20295" s="217" customFormat="1" x14ac:dyDescent="0.2"/>
    <row r="20296" s="217" customFormat="1" x14ac:dyDescent="0.2"/>
    <row r="20297" s="217" customFormat="1" x14ac:dyDescent="0.2"/>
    <row r="20298" s="217" customFormat="1" x14ac:dyDescent="0.2"/>
    <row r="20299" s="217" customFormat="1" x14ac:dyDescent="0.2"/>
    <row r="20300" s="217" customFormat="1" x14ac:dyDescent="0.2"/>
    <row r="20301" s="217" customFormat="1" x14ac:dyDescent="0.2"/>
    <row r="20302" s="217" customFormat="1" x14ac:dyDescent="0.2"/>
    <row r="20303" s="217" customFormat="1" x14ac:dyDescent="0.2"/>
    <row r="20304" s="217" customFormat="1" x14ac:dyDescent="0.2"/>
    <row r="20305" s="217" customFormat="1" x14ac:dyDescent="0.2"/>
    <row r="20306" s="217" customFormat="1" x14ac:dyDescent="0.2"/>
    <row r="20307" s="217" customFormat="1" x14ac:dyDescent="0.2"/>
    <row r="20308" s="217" customFormat="1" x14ac:dyDescent="0.2"/>
    <row r="20309" s="217" customFormat="1" x14ac:dyDescent="0.2"/>
    <row r="20310" s="217" customFormat="1" x14ac:dyDescent="0.2"/>
    <row r="20311" s="217" customFormat="1" x14ac:dyDescent="0.2"/>
    <row r="20312" s="217" customFormat="1" x14ac:dyDescent="0.2"/>
    <row r="20313" s="217" customFormat="1" x14ac:dyDescent="0.2"/>
    <row r="20314" s="217" customFormat="1" x14ac:dyDescent="0.2"/>
    <row r="20315" s="217" customFormat="1" x14ac:dyDescent="0.2"/>
    <row r="20316" s="217" customFormat="1" x14ac:dyDescent="0.2"/>
    <row r="20317" s="217" customFormat="1" x14ac:dyDescent="0.2"/>
    <row r="20318" s="217" customFormat="1" x14ac:dyDescent="0.2"/>
    <row r="20319" s="217" customFormat="1" x14ac:dyDescent="0.2"/>
    <row r="20320" s="217" customFormat="1" x14ac:dyDescent="0.2"/>
    <row r="20321" s="217" customFormat="1" x14ac:dyDescent="0.2"/>
    <row r="20322" s="217" customFormat="1" x14ac:dyDescent="0.2"/>
    <row r="20323" s="217" customFormat="1" x14ac:dyDescent="0.2"/>
    <row r="20324" s="217" customFormat="1" x14ac:dyDescent="0.2"/>
    <row r="20325" s="217" customFormat="1" x14ac:dyDescent="0.2"/>
    <row r="20326" s="217" customFormat="1" x14ac:dyDescent="0.2"/>
    <row r="20327" s="217" customFormat="1" x14ac:dyDescent="0.2"/>
    <row r="20328" s="217" customFormat="1" x14ac:dyDescent="0.2"/>
    <row r="20329" s="217" customFormat="1" x14ac:dyDescent="0.2"/>
    <row r="20330" s="217" customFormat="1" x14ac:dyDescent="0.2"/>
    <row r="20331" s="217" customFormat="1" x14ac:dyDescent="0.2"/>
    <row r="20332" s="217" customFormat="1" x14ac:dyDescent="0.2"/>
    <row r="20333" s="217" customFormat="1" x14ac:dyDescent="0.2"/>
    <row r="20334" s="217" customFormat="1" x14ac:dyDescent="0.2"/>
    <row r="20335" s="217" customFormat="1" x14ac:dyDescent="0.2"/>
    <row r="20336" s="217" customFormat="1" x14ac:dyDescent="0.2"/>
    <row r="20337" s="217" customFormat="1" x14ac:dyDescent="0.2"/>
    <row r="20338" s="217" customFormat="1" x14ac:dyDescent="0.2"/>
    <row r="20339" s="217" customFormat="1" x14ac:dyDescent="0.2"/>
    <row r="20340" s="217" customFormat="1" x14ac:dyDescent="0.2"/>
    <row r="20341" s="217" customFormat="1" x14ac:dyDescent="0.2"/>
    <row r="20342" s="217" customFormat="1" x14ac:dyDescent="0.2"/>
    <row r="20343" s="217" customFormat="1" x14ac:dyDescent="0.2"/>
    <row r="20344" s="217" customFormat="1" x14ac:dyDescent="0.2"/>
    <row r="20345" s="217" customFormat="1" x14ac:dyDescent="0.2"/>
    <row r="20346" s="217" customFormat="1" x14ac:dyDescent="0.2"/>
    <row r="20347" s="217" customFormat="1" x14ac:dyDescent="0.2"/>
    <row r="20348" s="217" customFormat="1" x14ac:dyDescent="0.2"/>
    <row r="20349" s="217" customFormat="1" x14ac:dyDescent="0.2"/>
    <row r="20350" s="217" customFormat="1" x14ac:dyDescent="0.2"/>
    <row r="20351" s="217" customFormat="1" x14ac:dyDescent="0.2"/>
    <row r="20352" s="217" customFormat="1" x14ac:dyDescent="0.2"/>
    <row r="20353" s="217" customFormat="1" x14ac:dyDescent="0.2"/>
    <row r="20354" s="217" customFormat="1" x14ac:dyDescent="0.2"/>
    <row r="20355" s="217" customFormat="1" x14ac:dyDescent="0.2"/>
    <row r="20356" s="217" customFormat="1" x14ac:dyDescent="0.2"/>
    <row r="20357" s="217" customFormat="1" x14ac:dyDescent="0.2"/>
    <row r="20358" s="217" customFormat="1" x14ac:dyDescent="0.2"/>
    <row r="20359" s="217" customFormat="1" x14ac:dyDescent="0.2"/>
    <row r="20360" s="217" customFormat="1" x14ac:dyDescent="0.2"/>
    <row r="20361" s="217" customFormat="1" x14ac:dyDescent="0.2"/>
    <row r="20362" s="217" customFormat="1" x14ac:dyDescent="0.2"/>
    <row r="20363" s="217" customFormat="1" x14ac:dyDescent="0.2"/>
    <row r="20364" s="217" customFormat="1" x14ac:dyDescent="0.2"/>
    <row r="20365" s="217" customFormat="1" x14ac:dyDescent="0.2"/>
    <row r="20366" s="217" customFormat="1" x14ac:dyDescent="0.2"/>
    <row r="20367" s="217" customFormat="1" x14ac:dyDescent="0.2"/>
    <row r="20368" s="217" customFormat="1" x14ac:dyDescent="0.2"/>
    <row r="20369" s="217" customFormat="1" x14ac:dyDescent="0.2"/>
    <row r="20370" s="217" customFormat="1" x14ac:dyDescent="0.2"/>
    <row r="20371" s="217" customFormat="1" x14ac:dyDescent="0.2"/>
    <row r="20372" s="217" customFormat="1" x14ac:dyDescent="0.2"/>
    <row r="20373" s="217" customFormat="1" x14ac:dyDescent="0.2"/>
    <row r="20374" s="217" customFormat="1" x14ac:dyDescent="0.2"/>
    <row r="20375" s="217" customFormat="1" x14ac:dyDescent="0.2"/>
    <row r="20376" s="217" customFormat="1" x14ac:dyDescent="0.2"/>
    <row r="20377" s="217" customFormat="1" x14ac:dyDescent="0.2"/>
    <row r="20378" s="217" customFormat="1" x14ac:dyDescent="0.2"/>
    <row r="20379" s="217" customFormat="1" x14ac:dyDescent="0.2"/>
    <row r="20380" s="217" customFormat="1" x14ac:dyDescent="0.2"/>
    <row r="20381" s="217" customFormat="1" x14ac:dyDescent="0.2"/>
    <row r="20382" s="217" customFormat="1" x14ac:dyDescent="0.2"/>
    <row r="20383" s="217" customFormat="1" x14ac:dyDescent="0.2"/>
    <row r="20384" s="217" customFormat="1" x14ac:dyDescent="0.2"/>
    <row r="20385" s="217" customFormat="1" x14ac:dyDescent="0.2"/>
    <row r="20386" s="217" customFormat="1" x14ac:dyDescent="0.2"/>
    <row r="20387" s="217" customFormat="1" x14ac:dyDescent="0.2"/>
    <row r="20388" s="217" customFormat="1" x14ac:dyDescent="0.2"/>
    <row r="20389" s="217" customFormat="1" x14ac:dyDescent="0.2"/>
    <row r="20390" s="217" customFormat="1" x14ac:dyDescent="0.2"/>
    <row r="20391" s="217" customFormat="1" x14ac:dyDescent="0.2"/>
    <row r="20392" s="217" customFormat="1" x14ac:dyDescent="0.2"/>
    <row r="20393" s="217" customFormat="1" x14ac:dyDescent="0.2"/>
    <row r="20394" s="217" customFormat="1" x14ac:dyDescent="0.2"/>
    <row r="20395" s="217" customFormat="1" x14ac:dyDescent="0.2"/>
    <row r="20396" s="217" customFormat="1" x14ac:dyDescent="0.2"/>
    <row r="20397" s="217" customFormat="1" x14ac:dyDescent="0.2"/>
    <row r="20398" s="217" customFormat="1" x14ac:dyDescent="0.2"/>
    <row r="20399" s="217" customFormat="1" x14ac:dyDescent="0.2"/>
    <row r="20400" s="217" customFormat="1" x14ac:dyDescent="0.2"/>
    <row r="20401" s="217" customFormat="1" x14ac:dyDescent="0.2"/>
    <row r="20402" s="217" customFormat="1" x14ac:dyDescent="0.2"/>
    <row r="20403" s="217" customFormat="1" x14ac:dyDescent="0.2"/>
    <row r="20404" s="217" customFormat="1" x14ac:dyDescent="0.2"/>
    <row r="20405" s="217" customFormat="1" x14ac:dyDescent="0.2"/>
    <row r="20406" s="217" customFormat="1" x14ac:dyDescent="0.2"/>
    <row r="20407" s="217" customFormat="1" x14ac:dyDescent="0.2"/>
    <row r="20408" s="217" customFormat="1" x14ac:dyDescent="0.2"/>
    <row r="20409" s="217" customFormat="1" x14ac:dyDescent="0.2"/>
    <row r="20410" s="217" customFormat="1" x14ac:dyDescent="0.2"/>
    <row r="20411" s="217" customFormat="1" x14ac:dyDescent="0.2"/>
    <row r="20412" s="217" customFormat="1" x14ac:dyDescent="0.2"/>
    <row r="20413" s="217" customFormat="1" x14ac:dyDescent="0.2"/>
    <row r="20414" s="217" customFormat="1" x14ac:dyDescent="0.2"/>
    <row r="20415" s="217" customFormat="1" x14ac:dyDescent="0.2"/>
    <row r="20416" s="217" customFormat="1" x14ac:dyDescent="0.2"/>
    <row r="20417" s="217" customFormat="1" x14ac:dyDescent="0.2"/>
    <row r="20418" s="217" customFormat="1" x14ac:dyDescent="0.2"/>
    <row r="20419" s="217" customFormat="1" x14ac:dyDescent="0.2"/>
    <row r="20420" s="217" customFormat="1" x14ac:dyDescent="0.2"/>
    <row r="20421" s="217" customFormat="1" x14ac:dyDescent="0.2"/>
    <row r="20422" s="217" customFormat="1" x14ac:dyDescent="0.2"/>
    <row r="20423" s="217" customFormat="1" x14ac:dyDescent="0.2"/>
    <row r="20424" s="217" customFormat="1" x14ac:dyDescent="0.2"/>
    <row r="20425" s="217" customFormat="1" x14ac:dyDescent="0.2"/>
    <row r="20426" s="217" customFormat="1" x14ac:dyDescent="0.2"/>
    <row r="20427" s="217" customFormat="1" x14ac:dyDescent="0.2"/>
    <row r="20428" s="217" customFormat="1" x14ac:dyDescent="0.2"/>
    <row r="20429" s="217" customFormat="1" x14ac:dyDescent="0.2"/>
    <row r="20430" s="217" customFormat="1" x14ac:dyDescent="0.2"/>
    <row r="20431" s="217" customFormat="1" x14ac:dyDescent="0.2"/>
    <row r="20432" s="217" customFormat="1" x14ac:dyDescent="0.2"/>
    <row r="20433" s="217" customFormat="1" x14ac:dyDescent="0.2"/>
    <row r="20434" s="217" customFormat="1" x14ac:dyDescent="0.2"/>
    <row r="20435" s="217" customFormat="1" x14ac:dyDescent="0.2"/>
    <row r="20436" s="217" customFormat="1" x14ac:dyDescent="0.2"/>
    <row r="20437" s="217" customFormat="1" x14ac:dyDescent="0.2"/>
    <row r="20438" s="217" customFormat="1" x14ac:dyDescent="0.2"/>
    <row r="20439" s="217" customFormat="1" x14ac:dyDescent="0.2"/>
    <row r="20440" s="217" customFormat="1" x14ac:dyDescent="0.2"/>
    <row r="20441" s="217" customFormat="1" x14ac:dyDescent="0.2"/>
    <row r="20442" s="217" customFormat="1" x14ac:dyDescent="0.2"/>
    <row r="20443" s="217" customFormat="1" x14ac:dyDescent="0.2"/>
    <row r="20444" s="217" customFormat="1" x14ac:dyDescent="0.2"/>
    <row r="20445" s="217" customFormat="1" x14ac:dyDescent="0.2"/>
    <row r="20446" s="217" customFormat="1" x14ac:dyDescent="0.2"/>
    <row r="20447" s="217" customFormat="1" x14ac:dyDescent="0.2"/>
    <row r="20448" s="217" customFormat="1" x14ac:dyDescent="0.2"/>
    <row r="20449" s="217" customFormat="1" x14ac:dyDescent="0.2"/>
    <row r="20450" s="217" customFormat="1" x14ac:dyDescent="0.2"/>
    <row r="20451" s="217" customFormat="1" x14ac:dyDescent="0.2"/>
    <row r="20452" s="217" customFormat="1" x14ac:dyDescent="0.2"/>
    <row r="20453" s="217" customFormat="1" x14ac:dyDescent="0.2"/>
    <row r="20454" s="217" customFormat="1" x14ac:dyDescent="0.2"/>
    <row r="20455" s="217" customFormat="1" x14ac:dyDescent="0.2"/>
    <row r="20456" s="217" customFormat="1" x14ac:dyDescent="0.2"/>
    <row r="20457" s="217" customFormat="1" x14ac:dyDescent="0.2"/>
    <row r="20458" s="217" customFormat="1" x14ac:dyDescent="0.2"/>
    <row r="20459" s="217" customFormat="1" x14ac:dyDescent="0.2"/>
    <row r="20460" s="217" customFormat="1" x14ac:dyDescent="0.2"/>
    <row r="20461" s="217" customFormat="1" x14ac:dyDescent="0.2"/>
    <row r="20462" s="217" customFormat="1" x14ac:dyDescent="0.2"/>
    <row r="20463" s="217" customFormat="1" x14ac:dyDescent="0.2"/>
    <row r="20464" s="217" customFormat="1" x14ac:dyDescent="0.2"/>
    <row r="20465" s="217" customFormat="1" x14ac:dyDescent="0.2"/>
    <row r="20466" s="217" customFormat="1" x14ac:dyDescent="0.2"/>
    <row r="20467" s="217" customFormat="1" x14ac:dyDescent="0.2"/>
    <row r="20468" s="217" customFormat="1" x14ac:dyDescent="0.2"/>
    <row r="20469" s="217" customFormat="1" x14ac:dyDescent="0.2"/>
    <row r="20470" s="217" customFormat="1" x14ac:dyDescent="0.2"/>
    <row r="20471" s="217" customFormat="1" x14ac:dyDescent="0.2"/>
    <row r="20472" s="217" customFormat="1" x14ac:dyDescent="0.2"/>
    <row r="20473" s="217" customFormat="1" x14ac:dyDescent="0.2"/>
    <row r="20474" s="217" customFormat="1" x14ac:dyDescent="0.2"/>
    <row r="20475" s="217" customFormat="1" x14ac:dyDescent="0.2"/>
    <row r="20476" s="217" customFormat="1" x14ac:dyDescent="0.2"/>
    <row r="20477" s="217" customFormat="1" x14ac:dyDescent="0.2"/>
    <row r="20478" s="217" customFormat="1" x14ac:dyDescent="0.2"/>
    <row r="20479" s="217" customFormat="1" x14ac:dyDescent="0.2"/>
    <row r="20480" s="217" customFormat="1" x14ac:dyDescent="0.2"/>
    <row r="20481" s="217" customFormat="1" x14ac:dyDescent="0.2"/>
    <row r="20482" s="217" customFormat="1" x14ac:dyDescent="0.2"/>
    <row r="20483" s="217" customFormat="1" x14ac:dyDescent="0.2"/>
    <row r="20484" s="217" customFormat="1" x14ac:dyDescent="0.2"/>
    <row r="20485" s="217" customFormat="1" x14ac:dyDescent="0.2"/>
    <row r="20486" s="217" customFormat="1" x14ac:dyDescent="0.2"/>
    <row r="20487" s="217" customFormat="1" x14ac:dyDescent="0.2"/>
    <row r="20488" s="217" customFormat="1" x14ac:dyDescent="0.2"/>
    <row r="20489" s="217" customFormat="1" x14ac:dyDescent="0.2"/>
    <row r="20490" s="217" customFormat="1" x14ac:dyDescent="0.2"/>
    <row r="20491" s="217" customFormat="1" x14ac:dyDescent="0.2"/>
    <row r="20492" s="217" customFormat="1" x14ac:dyDescent="0.2"/>
    <row r="20493" s="217" customFormat="1" x14ac:dyDescent="0.2"/>
    <row r="20494" s="217" customFormat="1" x14ac:dyDescent="0.2"/>
    <row r="20495" s="217" customFormat="1" x14ac:dyDescent="0.2"/>
    <row r="20496" s="217" customFormat="1" x14ac:dyDescent="0.2"/>
    <row r="20497" s="217" customFormat="1" x14ac:dyDescent="0.2"/>
    <row r="20498" s="217" customFormat="1" x14ac:dyDescent="0.2"/>
    <row r="20499" s="217" customFormat="1" x14ac:dyDescent="0.2"/>
    <row r="20500" s="217" customFormat="1" x14ac:dyDescent="0.2"/>
    <row r="20501" s="217" customFormat="1" x14ac:dyDescent="0.2"/>
    <row r="20502" s="217" customFormat="1" x14ac:dyDescent="0.2"/>
    <row r="20503" s="217" customFormat="1" x14ac:dyDescent="0.2"/>
    <row r="20504" s="217" customFormat="1" x14ac:dyDescent="0.2"/>
    <row r="20505" s="217" customFormat="1" x14ac:dyDescent="0.2"/>
    <row r="20506" s="217" customFormat="1" x14ac:dyDescent="0.2"/>
    <row r="20507" s="217" customFormat="1" x14ac:dyDescent="0.2"/>
    <row r="20508" s="217" customFormat="1" x14ac:dyDescent="0.2"/>
    <row r="20509" s="217" customFormat="1" x14ac:dyDescent="0.2"/>
    <row r="20510" s="217" customFormat="1" x14ac:dyDescent="0.2"/>
    <row r="20511" s="217" customFormat="1" x14ac:dyDescent="0.2"/>
    <row r="20512" s="217" customFormat="1" x14ac:dyDescent="0.2"/>
    <row r="20513" s="217" customFormat="1" x14ac:dyDescent="0.2"/>
    <row r="20514" s="217" customFormat="1" x14ac:dyDescent="0.2"/>
    <row r="20515" s="217" customFormat="1" x14ac:dyDescent="0.2"/>
    <row r="20516" s="217" customFormat="1" x14ac:dyDescent="0.2"/>
    <row r="20517" s="217" customFormat="1" x14ac:dyDescent="0.2"/>
    <row r="20518" s="217" customFormat="1" x14ac:dyDescent="0.2"/>
    <row r="20519" s="217" customFormat="1" x14ac:dyDescent="0.2"/>
    <row r="20520" s="217" customFormat="1" x14ac:dyDescent="0.2"/>
    <row r="20521" s="217" customFormat="1" x14ac:dyDescent="0.2"/>
    <row r="20522" s="217" customFormat="1" x14ac:dyDescent="0.2"/>
    <row r="20523" s="217" customFormat="1" x14ac:dyDescent="0.2"/>
    <row r="20524" s="217" customFormat="1" x14ac:dyDescent="0.2"/>
    <row r="20525" s="217" customFormat="1" x14ac:dyDescent="0.2"/>
    <row r="20526" s="217" customFormat="1" x14ac:dyDescent="0.2"/>
    <row r="20527" s="217" customFormat="1" x14ac:dyDescent="0.2"/>
    <row r="20528" s="217" customFormat="1" x14ac:dyDescent="0.2"/>
    <row r="20529" s="217" customFormat="1" x14ac:dyDescent="0.2"/>
    <row r="20530" s="217" customFormat="1" x14ac:dyDescent="0.2"/>
    <row r="20531" s="217" customFormat="1" x14ac:dyDescent="0.2"/>
    <row r="20532" s="217" customFormat="1" x14ac:dyDescent="0.2"/>
    <row r="20533" s="217" customFormat="1" x14ac:dyDescent="0.2"/>
    <row r="20534" s="217" customFormat="1" x14ac:dyDescent="0.2"/>
    <row r="20535" s="217" customFormat="1" x14ac:dyDescent="0.2"/>
    <row r="20536" s="217" customFormat="1" x14ac:dyDescent="0.2"/>
    <row r="20537" s="217" customFormat="1" x14ac:dyDescent="0.2"/>
    <row r="20538" s="217" customFormat="1" x14ac:dyDescent="0.2"/>
    <row r="20539" s="217" customFormat="1" x14ac:dyDescent="0.2"/>
    <row r="20540" s="217" customFormat="1" x14ac:dyDescent="0.2"/>
    <row r="20541" s="217" customFormat="1" x14ac:dyDescent="0.2"/>
    <row r="20542" s="217" customFormat="1" x14ac:dyDescent="0.2"/>
    <row r="20543" s="217" customFormat="1" x14ac:dyDescent="0.2"/>
    <row r="20544" s="217" customFormat="1" x14ac:dyDescent="0.2"/>
    <row r="20545" s="217" customFormat="1" x14ac:dyDescent="0.2"/>
    <row r="20546" s="217" customFormat="1" x14ac:dyDescent="0.2"/>
    <row r="20547" s="217" customFormat="1" x14ac:dyDescent="0.2"/>
    <row r="20548" s="217" customFormat="1" x14ac:dyDescent="0.2"/>
    <row r="20549" s="217" customFormat="1" x14ac:dyDescent="0.2"/>
    <row r="20550" s="217" customFormat="1" x14ac:dyDescent="0.2"/>
    <row r="20551" s="217" customFormat="1" x14ac:dyDescent="0.2"/>
    <row r="20552" s="217" customFormat="1" x14ac:dyDescent="0.2"/>
    <row r="20553" s="217" customFormat="1" x14ac:dyDescent="0.2"/>
    <row r="20554" s="217" customFormat="1" x14ac:dyDescent="0.2"/>
    <row r="20555" s="217" customFormat="1" x14ac:dyDescent="0.2"/>
    <row r="20556" s="217" customFormat="1" x14ac:dyDescent="0.2"/>
    <row r="20557" s="217" customFormat="1" x14ac:dyDescent="0.2"/>
    <row r="20558" s="217" customFormat="1" x14ac:dyDescent="0.2"/>
    <row r="20559" s="217" customFormat="1" x14ac:dyDescent="0.2"/>
    <row r="20560" s="217" customFormat="1" x14ac:dyDescent="0.2"/>
    <row r="20561" s="217" customFormat="1" x14ac:dyDescent="0.2"/>
    <row r="20562" s="217" customFormat="1" x14ac:dyDescent="0.2"/>
    <row r="20563" s="217" customFormat="1" x14ac:dyDescent="0.2"/>
    <row r="20564" s="217" customFormat="1" x14ac:dyDescent="0.2"/>
    <row r="20565" s="217" customFormat="1" x14ac:dyDescent="0.2"/>
    <row r="20566" s="217" customFormat="1" x14ac:dyDescent="0.2"/>
    <row r="20567" s="217" customFormat="1" x14ac:dyDescent="0.2"/>
    <row r="20568" s="217" customFormat="1" x14ac:dyDescent="0.2"/>
    <row r="20569" s="217" customFormat="1" x14ac:dyDescent="0.2"/>
    <row r="20570" s="217" customFormat="1" x14ac:dyDescent="0.2"/>
    <row r="20571" s="217" customFormat="1" x14ac:dyDescent="0.2"/>
    <row r="20572" s="217" customFormat="1" x14ac:dyDescent="0.2"/>
    <row r="20573" s="217" customFormat="1" x14ac:dyDescent="0.2"/>
    <row r="20574" s="217" customFormat="1" x14ac:dyDescent="0.2"/>
    <row r="20575" s="217" customFormat="1" x14ac:dyDescent="0.2"/>
    <row r="20576" s="217" customFormat="1" x14ac:dyDescent="0.2"/>
    <row r="20577" s="217" customFormat="1" x14ac:dyDescent="0.2"/>
    <row r="20578" s="217" customFormat="1" x14ac:dyDescent="0.2"/>
    <row r="20579" s="217" customFormat="1" x14ac:dyDescent="0.2"/>
    <row r="20580" s="217" customFormat="1" x14ac:dyDescent="0.2"/>
    <row r="20581" s="217" customFormat="1" x14ac:dyDescent="0.2"/>
    <row r="20582" s="217" customFormat="1" x14ac:dyDescent="0.2"/>
    <row r="20583" s="217" customFormat="1" x14ac:dyDescent="0.2"/>
    <row r="20584" s="217" customFormat="1" x14ac:dyDescent="0.2"/>
    <row r="20585" s="217" customFormat="1" x14ac:dyDescent="0.2"/>
    <row r="20586" s="217" customFormat="1" x14ac:dyDescent="0.2"/>
    <row r="20587" s="217" customFormat="1" x14ac:dyDescent="0.2"/>
    <row r="20588" s="217" customFormat="1" x14ac:dyDescent="0.2"/>
    <row r="20589" s="217" customFormat="1" x14ac:dyDescent="0.2"/>
    <row r="20590" s="217" customFormat="1" x14ac:dyDescent="0.2"/>
    <row r="20591" s="217" customFormat="1" x14ac:dyDescent="0.2"/>
    <row r="20592" s="217" customFormat="1" x14ac:dyDescent="0.2"/>
    <row r="20593" s="217" customFormat="1" x14ac:dyDescent="0.2"/>
    <row r="20594" s="217" customFormat="1" x14ac:dyDescent="0.2"/>
    <row r="20595" s="217" customFormat="1" x14ac:dyDescent="0.2"/>
    <row r="20596" s="217" customFormat="1" x14ac:dyDescent="0.2"/>
    <row r="20597" s="217" customFormat="1" x14ac:dyDescent="0.2"/>
    <row r="20598" s="217" customFormat="1" x14ac:dyDescent="0.2"/>
    <row r="20599" s="217" customFormat="1" x14ac:dyDescent="0.2"/>
    <row r="20600" s="217" customFormat="1" x14ac:dyDescent="0.2"/>
    <row r="20601" s="217" customFormat="1" x14ac:dyDescent="0.2"/>
    <row r="20602" s="217" customFormat="1" x14ac:dyDescent="0.2"/>
    <row r="20603" s="217" customFormat="1" x14ac:dyDescent="0.2"/>
    <row r="20604" s="217" customFormat="1" x14ac:dyDescent="0.2"/>
    <row r="20605" s="217" customFormat="1" x14ac:dyDescent="0.2"/>
    <row r="20606" s="217" customFormat="1" x14ac:dyDescent="0.2"/>
    <row r="20607" s="217" customFormat="1" x14ac:dyDescent="0.2"/>
    <row r="20608" s="217" customFormat="1" x14ac:dyDescent="0.2"/>
    <row r="20609" s="217" customFormat="1" x14ac:dyDescent="0.2"/>
    <row r="20610" s="217" customFormat="1" x14ac:dyDescent="0.2"/>
    <row r="20611" s="217" customFormat="1" x14ac:dyDescent="0.2"/>
    <row r="20612" s="217" customFormat="1" x14ac:dyDescent="0.2"/>
    <row r="20613" s="217" customFormat="1" x14ac:dyDescent="0.2"/>
    <row r="20614" s="217" customFormat="1" x14ac:dyDescent="0.2"/>
    <row r="20615" s="217" customFormat="1" x14ac:dyDescent="0.2"/>
    <row r="20616" s="217" customFormat="1" x14ac:dyDescent="0.2"/>
    <row r="20617" s="217" customFormat="1" x14ac:dyDescent="0.2"/>
    <row r="20618" s="217" customFormat="1" x14ac:dyDescent="0.2"/>
    <row r="20619" s="217" customFormat="1" x14ac:dyDescent="0.2"/>
    <row r="20620" s="217" customFormat="1" x14ac:dyDescent="0.2"/>
    <row r="20621" s="217" customFormat="1" x14ac:dyDescent="0.2"/>
    <row r="20622" s="217" customFormat="1" x14ac:dyDescent="0.2"/>
    <row r="20623" s="217" customFormat="1" x14ac:dyDescent="0.2"/>
    <row r="20624" s="217" customFormat="1" x14ac:dyDescent="0.2"/>
    <row r="20625" s="217" customFormat="1" x14ac:dyDescent="0.2"/>
    <row r="20626" s="217" customFormat="1" x14ac:dyDescent="0.2"/>
    <row r="20627" s="217" customFormat="1" x14ac:dyDescent="0.2"/>
    <row r="20628" s="217" customFormat="1" x14ac:dyDescent="0.2"/>
    <row r="20629" s="217" customFormat="1" x14ac:dyDescent="0.2"/>
    <row r="20630" s="217" customFormat="1" x14ac:dyDescent="0.2"/>
    <row r="20631" s="217" customFormat="1" x14ac:dyDescent="0.2"/>
    <row r="20632" s="217" customFormat="1" x14ac:dyDescent="0.2"/>
    <row r="20633" s="217" customFormat="1" x14ac:dyDescent="0.2"/>
    <row r="20634" s="217" customFormat="1" x14ac:dyDescent="0.2"/>
    <row r="20635" s="217" customFormat="1" x14ac:dyDescent="0.2"/>
    <row r="20636" s="217" customFormat="1" x14ac:dyDescent="0.2"/>
    <row r="20637" s="217" customFormat="1" x14ac:dyDescent="0.2"/>
    <row r="20638" s="217" customFormat="1" x14ac:dyDescent="0.2"/>
    <row r="20639" s="217" customFormat="1" x14ac:dyDescent="0.2"/>
    <row r="20640" s="217" customFormat="1" x14ac:dyDescent="0.2"/>
    <row r="20641" s="217" customFormat="1" x14ac:dyDescent="0.2"/>
    <row r="20642" s="217" customFormat="1" x14ac:dyDescent="0.2"/>
    <row r="20643" s="217" customFormat="1" x14ac:dyDescent="0.2"/>
    <row r="20644" s="217" customFormat="1" x14ac:dyDescent="0.2"/>
    <row r="20645" s="217" customFormat="1" x14ac:dyDescent="0.2"/>
    <row r="20646" s="217" customFormat="1" x14ac:dyDescent="0.2"/>
    <row r="20647" s="217" customFormat="1" x14ac:dyDescent="0.2"/>
    <row r="20648" s="217" customFormat="1" x14ac:dyDescent="0.2"/>
    <row r="20649" s="217" customFormat="1" x14ac:dyDescent="0.2"/>
    <row r="20650" s="217" customFormat="1" x14ac:dyDescent="0.2"/>
    <row r="20651" s="217" customFormat="1" x14ac:dyDescent="0.2"/>
    <row r="20652" s="217" customFormat="1" x14ac:dyDescent="0.2"/>
    <row r="20653" s="217" customFormat="1" x14ac:dyDescent="0.2"/>
    <row r="20654" s="217" customFormat="1" x14ac:dyDescent="0.2"/>
    <row r="20655" s="217" customFormat="1" x14ac:dyDescent="0.2"/>
    <row r="20656" s="217" customFormat="1" x14ac:dyDescent="0.2"/>
    <row r="20657" s="217" customFormat="1" x14ac:dyDescent="0.2"/>
    <row r="20658" s="217" customFormat="1" x14ac:dyDescent="0.2"/>
    <row r="20659" s="217" customFormat="1" x14ac:dyDescent="0.2"/>
    <row r="20660" s="217" customFormat="1" x14ac:dyDescent="0.2"/>
    <row r="20661" s="217" customFormat="1" x14ac:dyDescent="0.2"/>
    <row r="20662" s="217" customFormat="1" x14ac:dyDescent="0.2"/>
    <row r="20663" s="217" customFormat="1" x14ac:dyDescent="0.2"/>
    <row r="20664" s="217" customFormat="1" x14ac:dyDescent="0.2"/>
    <row r="20665" s="217" customFormat="1" x14ac:dyDescent="0.2"/>
    <row r="20666" s="217" customFormat="1" x14ac:dyDescent="0.2"/>
    <row r="20667" s="217" customFormat="1" x14ac:dyDescent="0.2"/>
    <row r="20668" s="217" customFormat="1" x14ac:dyDescent="0.2"/>
    <row r="20669" s="217" customFormat="1" x14ac:dyDescent="0.2"/>
    <row r="20670" s="217" customFormat="1" x14ac:dyDescent="0.2"/>
    <row r="20671" s="217" customFormat="1" x14ac:dyDescent="0.2"/>
    <row r="20672" s="217" customFormat="1" x14ac:dyDescent="0.2"/>
    <row r="20673" s="217" customFormat="1" x14ac:dyDescent="0.2"/>
    <row r="20674" s="217" customFormat="1" x14ac:dyDescent="0.2"/>
    <row r="20675" s="217" customFormat="1" x14ac:dyDescent="0.2"/>
    <row r="20676" s="217" customFormat="1" x14ac:dyDescent="0.2"/>
    <row r="20677" s="217" customFormat="1" x14ac:dyDescent="0.2"/>
    <row r="20678" s="217" customFormat="1" x14ac:dyDescent="0.2"/>
    <row r="20679" s="217" customFormat="1" x14ac:dyDescent="0.2"/>
    <row r="20680" s="217" customFormat="1" x14ac:dyDescent="0.2"/>
    <row r="20681" s="217" customFormat="1" x14ac:dyDescent="0.2"/>
    <row r="20682" s="217" customFormat="1" x14ac:dyDescent="0.2"/>
    <row r="20683" s="217" customFormat="1" x14ac:dyDescent="0.2"/>
    <row r="20684" s="217" customFormat="1" x14ac:dyDescent="0.2"/>
    <row r="20685" s="217" customFormat="1" x14ac:dyDescent="0.2"/>
    <row r="20686" s="217" customFormat="1" x14ac:dyDescent="0.2"/>
    <row r="20687" s="217" customFormat="1" x14ac:dyDescent="0.2"/>
    <row r="20688" s="217" customFormat="1" x14ac:dyDescent="0.2"/>
    <row r="20689" s="217" customFormat="1" x14ac:dyDescent="0.2"/>
    <row r="20690" s="217" customFormat="1" x14ac:dyDescent="0.2"/>
    <row r="20691" s="217" customFormat="1" x14ac:dyDescent="0.2"/>
    <row r="20692" s="217" customFormat="1" x14ac:dyDescent="0.2"/>
    <row r="20693" s="217" customFormat="1" x14ac:dyDescent="0.2"/>
    <row r="20694" s="217" customFormat="1" x14ac:dyDescent="0.2"/>
    <row r="20695" s="217" customFormat="1" x14ac:dyDescent="0.2"/>
    <row r="20696" s="217" customFormat="1" x14ac:dyDescent="0.2"/>
    <row r="20697" s="217" customFormat="1" x14ac:dyDescent="0.2"/>
    <row r="20698" s="217" customFormat="1" x14ac:dyDescent="0.2"/>
    <row r="20699" s="217" customFormat="1" x14ac:dyDescent="0.2"/>
    <row r="20700" s="217" customFormat="1" x14ac:dyDescent="0.2"/>
    <row r="20701" s="217" customFormat="1" x14ac:dyDescent="0.2"/>
    <row r="20702" s="217" customFormat="1" x14ac:dyDescent="0.2"/>
    <row r="20703" s="217" customFormat="1" x14ac:dyDescent="0.2"/>
    <row r="20704" s="217" customFormat="1" x14ac:dyDescent="0.2"/>
    <row r="20705" s="217" customFormat="1" x14ac:dyDescent="0.2"/>
    <row r="20706" s="217" customFormat="1" x14ac:dyDescent="0.2"/>
    <row r="20707" s="217" customFormat="1" x14ac:dyDescent="0.2"/>
    <row r="20708" s="217" customFormat="1" x14ac:dyDescent="0.2"/>
    <row r="20709" s="217" customFormat="1" x14ac:dyDescent="0.2"/>
    <row r="20710" s="217" customFormat="1" x14ac:dyDescent="0.2"/>
    <row r="20711" s="217" customFormat="1" x14ac:dyDescent="0.2"/>
    <row r="20712" s="217" customFormat="1" x14ac:dyDescent="0.2"/>
    <row r="20713" s="217" customFormat="1" x14ac:dyDescent="0.2"/>
    <row r="20714" s="217" customFormat="1" x14ac:dyDescent="0.2"/>
    <row r="20715" s="217" customFormat="1" x14ac:dyDescent="0.2"/>
    <row r="20716" s="217" customFormat="1" x14ac:dyDescent="0.2"/>
    <row r="20717" s="217" customFormat="1" x14ac:dyDescent="0.2"/>
    <row r="20718" s="217" customFormat="1" x14ac:dyDescent="0.2"/>
    <row r="20719" s="217" customFormat="1" x14ac:dyDescent="0.2"/>
    <row r="20720" s="217" customFormat="1" x14ac:dyDescent="0.2"/>
    <row r="20721" s="217" customFormat="1" x14ac:dyDescent="0.2"/>
    <row r="20722" s="217" customFormat="1" x14ac:dyDescent="0.2"/>
    <row r="20723" s="217" customFormat="1" x14ac:dyDescent="0.2"/>
    <row r="20724" s="217" customFormat="1" x14ac:dyDescent="0.2"/>
    <row r="20725" s="217" customFormat="1" x14ac:dyDescent="0.2"/>
    <row r="20726" s="217" customFormat="1" x14ac:dyDescent="0.2"/>
    <row r="20727" s="217" customFormat="1" x14ac:dyDescent="0.2"/>
    <row r="20728" s="217" customFormat="1" x14ac:dyDescent="0.2"/>
    <row r="20729" s="217" customFormat="1" x14ac:dyDescent="0.2"/>
    <row r="20730" s="217" customFormat="1" x14ac:dyDescent="0.2"/>
    <row r="20731" s="217" customFormat="1" x14ac:dyDescent="0.2"/>
    <row r="20732" s="217" customFormat="1" x14ac:dyDescent="0.2"/>
    <row r="20733" s="217" customFormat="1" x14ac:dyDescent="0.2"/>
    <row r="20734" s="217" customFormat="1" x14ac:dyDescent="0.2"/>
    <row r="20735" s="217" customFormat="1" x14ac:dyDescent="0.2"/>
    <row r="20736" s="217" customFormat="1" x14ac:dyDescent="0.2"/>
    <row r="20737" s="217" customFormat="1" x14ac:dyDescent="0.2"/>
    <row r="20738" s="217" customFormat="1" x14ac:dyDescent="0.2"/>
    <row r="20739" s="217" customFormat="1" x14ac:dyDescent="0.2"/>
    <row r="20740" s="217" customFormat="1" x14ac:dyDescent="0.2"/>
    <row r="20741" s="217" customFormat="1" x14ac:dyDescent="0.2"/>
    <row r="20742" s="217" customFormat="1" x14ac:dyDescent="0.2"/>
    <row r="20743" s="217" customFormat="1" x14ac:dyDescent="0.2"/>
    <row r="20744" s="217" customFormat="1" x14ac:dyDescent="0.2"/>
    <row r="20745" s="217" customFormat="1" x14ac:dyDescent="0.2"/>
    <row r="20746" s="217" customFormat="1" x14ac:dyDescent="0.2"/>
    <row r="20747" s="217" customFormat="1" x14ac:dyDescent="0.2"/>
    <row r="20748" s="217" customFormat="1" x14ac:dyDescent="0.2"/>
    <row r="20749" s="217" customFormat="1" x14ac:dyDescent="0.2"/>
    <row r="20750" s="217" customFormat="1" x14ac:dyDescent="0.2"/>
    <row r="20751" s="217" customFormat="1" x14ac:dyDescent="0.2"/>
    <row r="20752" s="217" customFormat="1" x14ac:dyDescent="0.2"/>
    <row r="20753" s="217" customFormat="1" x14ac:dyDescent="0.2"/>
    <row r="20754" s="217" customFormat="1" x14ac:dyDescent="0.2"/>
    <row r="20755" s="217" customFormat="1" x14ac:dyDescent="0.2"/>
    <row r="20756" s="217" customFormat="1" x14ac:dyDescent="0.2"/>
    <row r="20757" s="217" customFormat="1" x14ac:dyDescent="0.2"/>
    <row r="20758" s="217" customFormat="1" x14ac:dyDescent="0.2"/>
    <row r="20759" s="217" customFormat="1" x14ac:dyDescent="0.2"/>
    <row r="20760" s="217" customFormat="1" x14ac:dyDescent="0.2"/>
    <row r="20761" s="217" customFormat="1" x14ac:dyDescent="0.2"/>
    <row r="20762" s="217" customFormat="1" x14ac:dyDescent="0.2"/>
    <row r="20763" s="217" customFormat="1" x14ac:dyDescent="0.2"/>
    <row r="20764" s="217" customFormat="1" x14ac:dyDescent="0.2"/>
    <row r="20765" s="217" customFormat="1" x14ac:dyDescent="0.2"/>
    <row r="20766" s="217" customFormat="1" x14ac:dyDescent="0.2"/>
    <row r="20767" s="217" customFormat="1" x14ac:dyDescent="0.2"/>
    <row r="20768" s="217" customFormat="1" x14ac:dyDescent="0.2"/>
    <row r="20769" s="217" customFormat="1" x14ac:dyDescent="0.2"/>
    <row r="20770" s="217" customFormat="1" x14ac:dyDescent="0.2"/>
    <row r="20771" s="217" customFormat="1" x14ac:dyDescent="0.2"/>
    <row r="20772" s="217" customFormat="1" x14ac:dyDescent="0.2"/>
    <row r="20773" s="217" customFormat="1" x14ac:dyDescent="0.2"/>
    <row r="20774" s="217" customFormat="1" x14ac:dyDescent="0.2"/>
    <row r="20775" s="217" customFormat="1" x14ac:dyDescent="0.2"/>
    <row r="20776" s="217" customFormat="1" x14ac:dyDescent="0.2"/>
    <row r="20777" s="217" customFormat="1" x14ac:dyDescent="0.2"/>
    <row r="20778" s="217" customFormat="1" x14ac:dyDescent="0.2"/>
    <row r="20779" s="217" customFormat="1" x14ac:dyDescent="0.2"/>
    <row r="20780" s="217" customFormat="1" x14ac:dyDescent="0.2"/>
    <row r="20781" s="217" customFormat="1" x14ac:dyDescent="0.2"/>
    <row r="20782" s="217" customFormat="1" x14ac:dyDescent="0.2"/>
    <row r="20783" s="217" customFormat="1" x14ac:dyDescent="0.2"/>
    <row r="20784" s="217" customFormat="1" x14ac:dyDescent="0.2"/>
    <row r="20785" s="217" customFormat="1" x14ac:dyDescent="0.2"/>
    <row r="20786" s="217" customFormat="1" x14ac:dyDescent="0.2"/>
    <row r="20787" s="217" customFormat="1" x14ac:dyDescent="0.2"/>
    <row r="20788" s="217" customFormat="1" x14ac:dyDescent="0.2"/>
    <row r="20789" s="217" customFormat="1" x14ac:dyDescent="0.2"/>
    <row r="20790" s="217" customFormat="1" x14ac:dyDescent="0.2"/>
    <row r="20791" s="217" customFormat="1" x14ac:dyDescent="0.2"/>
    <row r="20792" s="217" customFormat="1" x14ac:dyDescent="0.2"/>
    <row r="20793" s="217" customFormat="1" x14ac:dyDescent="0.2"/>
    <row r="20794" s="217" customFormat="1" x14ac:dyDescent="0.2"/>
    <row r="20795" s="217" customFormat="1" x14ac:dyDescent="0.2"/>
    <row r="20796" s="217" customFormat="1" x14ac:dyDescent="0.2"/>
    <row r="20797" s="217" customFormat="1" x14ac:dyDescent="0.2"/>
    <row r="20798" s="217" customFormat="1" x14ac:dyDescent="0.2"/>
    <row r="20799" s="217" customFormat="1" x14ac:dyDescent="0.2"/>
    <row r="20800" s="217" customFormat="1" x14ac:dyDescent="0.2"/>
    <row r="20801" s="217" customFormat="1" x14ac:dyDescent="0.2"/>
    <row r="20802" s="217" customFormat="1" x14ac:dyDescent="0.2"/>
    <row r="20803" s="217" customFormat="1" x14ac:dyDescent="0.2"/>
    <row r="20804" s="217" customFormat="1" x14ac:dyDescent="0.2"/>
    <row r="20805" s="217" customFormat="1" x14ac:dyDescent="0.2"/>
    <row r="20806" s="217" customFormat="1" x14ac:dyDescent="0.2"/>
    <row r="20807" s="217" customFormat="1" x14ac:dyDescent="0.2"/>
    <row r="20808" s="217" customFormat="1" x14ac:dyDescent="0.2"/>
    <row r="20809" s="217" customFormat="1" x14ac:dyDescent="0.2"/>
    <row r="20810" s="217" customFormat="1" x14ac:dyDescent="0.2"/>
    <row r="20811" s="217" customFormat="1" x14ac:dyDescent="0.2"/>
    <row r="20812" s="217" customFormat="1" x14ac:dyDescent="0.2"/>
    <row r="20813" s="217" customFormat="1" x14ac:dyDescent="0.2"/>
    <row r="20814" s="217" customFormat="1" x14ac:dyDescent="0.2"/>
    <row r="20815" s="217" customFormat="1" x14ac:dyDescent="0.2"/>
    <row r="20816" s="217" customFormat="1" x14ac:dyDescent="0.2"/>
    <row r="20817" s="217" customFormat="1" x14ac:dyDescent="0.2"/>
    <row r="20818" s="217" customFormat="1" x14ac:dyDescent="0.2"/>
    <row r="20819" s="217" customFormat="1" x14ac:dyDescent="0.2"/>
    <row r="20820" s="217" customFormat="1" x14ac:dyDescent="0.2"/>
    <row r="20821" s="217" customFormat="1" x14ac:dyDescent="0.2"/>
    <row r="20822" s="217" customFormat="1" x14ac:dyDescent="0.2"/>
    <row r="20823" s="217" customFormat="1" x14ac:dyDescent="0.2"/>
    <row r="20824" s="217" customFormat="1" x14ac:dyDescent="0.2"/>
    <row r="20825" s="217" customFormat="1" x14ac:dyDescent="0.2"/>
    <row r="20826" s="217" customFormat="1" x14ac:dyDescent="0.2"/>
    <row r="20827" s="217" customFormat="1" x14ac:dyDescent="0.2"/>
    <row r="20828" s="217" customFormat="1" x14ac:dyDescent="0.2"/>
    <row r="20829" s="217" customFormat="1" x14ac:dyDescent="0.2"/>
    <row r="20830" s="217" customFormat="1" x14ac:dyDescent="0.2"/>
    <row r="20831" s="217" customFormat="1" x14ac:dyDescent="0.2"/>
    <row r="20832" s="217" customFormat="1" x14ac:dyDescent="0.2"/>
    <row r="20833" s="217" customFormat="1" x14ac:dyDescent="0.2"/>
    <row r="20834" s="217" customFormat="1" x14ac:dyDescent="0.2"/>
    <row r="20835" s="217" customFormat="1" x14ac:dyDescent="0.2"/>
    <row r="20836" s="217" customFormat="1" x14ac:dyDescent="0.2"/>
    <row r="20837" s="217" customFormat="1" x14ac:dyDescent="0.2"/>
    <row r="20838" s="217" customFormat="1" x14ac:dyDescent="0.2"/>
    <row r="20839" s="217" customFormat="1" x14ac:dyDescent="0.2"/>
    <row r="20840" s="217" customFormat="1" x14ac:dyDescent="0.2"/>
    <row r="20841" s="217" customFormat="1" x14ac:dyDescent="0.2"/>
    <row r="20842" s="217" customFormat="1" x14ac:dyDescent="0.2"/>
    <row r="20843" s="217" customFormat="1" x14ac:dyDescent="0.2"/>
    <row r="20844" s="217" customFormat="1" x14ac:dyDescent="0.2"/>
    <row r="20845" s="217" customFormat="1" x14ac:dyDescent="0.2"/>
    <row r="20846" s="217" customFormat="1" x14ac:dyDescent="0.2"/>
    <row r="20847" s="217" customFormat="1" x14ac:dyDescent="0.2"/>
    <row r="20848" s="217" customFormat="1" x14ac:dyDescent="0.2"/>
    <row r="20849" s="217" customFormat="1" x14ac:dyDescent="0.2"/>
    <row r="20850" s="217" customFormat="1" x14ac:dyDescent="0.2"/>
    <row r="20851" s="217" customFormat="1" x14ac:dyDescent="0.2"/>
    <row r="20852" s="217" customFormat="1" x14ac:dyDescent="0.2"/>
    <row r="20853" s="217" customFormat="1" x14ac:dyDescent="0.2"/>
    <row r="20854" s="217" customFormat="1" x14ac:dyDescent="0.2"/>
    <row r="20855" s="217" customFormat="1" x14ac:dyDescent="0.2"/>
    <row r="20856" s="217" customFormat="1" x14ac:dyDescent="0.2"/>
    <row r="20857" s="217" customFormat="1" x14ac:dyDescent="0.2"/>
    <row r="20858" s="217" customFormat="1" x14ac:dyDescent="0.2"/>
    <row r="20859" s="217" customFormat="1" x14ac:dyDescent="0.2"/>
    <row r="20860" s="217" customFormat="1" x14ac:dyDescent="0.2"/>
    <row r="20861" s="217" customFormat="1" x14ac:dyDescent="0.2"/>
    <row r="20862" s="217" customFormat="1" x14ac:dyDescent="0.2"/>
    <row r="20863" s="217" customFormat="1" x14ac:dyDescent="0.2"/>
    <row r="20864" s="217" customFormat="1" x14ac:dyDescent="0.2"/>
    <row r="20865" s="217" customFormat="1" x14ac:dyDescent="0.2"/>
    <row r="20866" s="217" customFormat="1" x14ac:dyDescent="0.2"/>
    <row r="20867" s="217" customFormat="1" x14ac:dyDescent="0.2"/>
    <row r="20868" s="217" customFormat="1" x14ac:dyDescent="0.2"/>
    <row r="20869" s="217" customFormat="1" x14ac:dyDescent="0.2"/>
    <row r="20870" s="217" customFormat="1" x14ac:dyDescent="0.2"/>
    <row r="20871" s="217" customFormat="1" x14ac:dyDescent="0.2"/>
    <row r="20872" s="217" customFormat="1" x14ac:dyDescent="0.2"/>
    <row r="20873" s="217" customFormat="1" x14ac:dyDescent="0.2"/>
    <row r="20874" s="217" customFormat="1" x14ac:dyDescent="0.2"/>
    <row r="20875" s="217" customFormat="1" x14ac:dyDescent="0.2"/>
    <row r="20876" s="217" customFormat="1" x14ac:dyDescent="0.2"/>
    <row r="20877" s="217" customFormat="1" x14ac:dyDescent="0.2"/>
    <row r="20878" s="217" customFormat="1" x14ac:dyDescent="0.2"/>
    <row r="20879" s="217" customFormat="1" x14ac:dyDescent="0.2"/>
    <row r="20880" s="217" customFormat="1" x14ac:dyDescent="0.2"/>
    <row r="20881" s="217" customFormat="1" x14ac:dyDescent="0.2"/>
    <row r="20882" s="217" customFormat="1" x14ac:dyDescent="0.2"/>
    <row r="20883" s="217" customFormat="1" x14ac:dyDescent="0.2"/>
    <row r="20884" s="217" customFormat="1" x14ac:dyDescent="0.2"/>
    <row r="20885" s="217" customFormat="1" x14ac:dyDescent="0.2"/>
    <row r="20886" s="217" customFormat="1" x14ac:dyDescent="0.2"/>
    <row r="20887" s="217" customFormat="1" x14ac:dyDescent="0.2"/>
    <row r="20888" s="217" customFormat="1" x14ac:dyDescent="0.2"/>
    <row r="20889" s="217" customFormat="1" x14ac:dyDescent="0.2"/>
    <row r="20890" s="217" customFormat="1" x14ac:dyDescent="0.2"/>
    <row r="20891" s="217" customFormat="1" x14ac:dyDescent="0.2"/>
    <row r="20892" s="217" customFormat="1" x14ac:dyDescent="0.2"/>
    <row r="20893" s="217" customFormat="1" x14ac:dyDescent="0.2"/>
    <row r="20894" s="217" customFormat="1" x14ac:dyDescent="0.2"/>
    <row r="20895" s="217" customFormat="1" x14ac:dyDescent="0.2"/>
    <row r="20896" s="217" customFormat="1" x14ac:dyDescent="0.2"/>
    <row r="20897" s="217" customFormat="1" x14ac:dyDescent="0.2"/>
    <row r="20898" s="217" customFormat="1" x14ac:dyDescent="0.2"/>
    <row r="20899" s="217" customFormat="1" x14ac:dyDescent="0.2"/>
    <row r="20900" s="217" customFormat="1" x14ac:dyDescent="0.2"/>
    <row r="20901" s="217" customFormat="1" x14ac:dyDescent="0.2"/>
    <row r="20902" s="217" customFormat="1" x14ac:dyDescent="0.2"/>
    <row r="20903" s="217" customFormat="1" x14ac:dyDescent="0.2"/>
    <row r="20904" s="217" customFormat="1" x14ac:dyDescent="0.2"/>
    <row r="20905" s="217" customFormat="1" x14ac:dyDescent="0.2"/>
    <row r="20906" s="217" customFormat="1" x14ac:dyDescent="0.2"/>
    <row r="20907" s="217" customFormat="1" x14ac:dyDescent="0.2"/>
    <row r="20908" s="217" customFormat="1" x14ac:dyDescent="0.2"/>
    <row r="20909" s="217" customFormat="1" x14ac:dyDescent="0.2"/>
    <row r="20910" s="217" customFormat="1" x14ac:dyDescent="0.2"/>
    <row r="20911" s="217" customFormat="1" x14ac:dyDescent="0.2"/>
    <row r="20912" s="217" customFormat="1" x14ac:dyDescent="0.2"/>
    <row r="20913" s="217" customFormat="1" x14ac:dyDescent="0.2"/>
    <row r="20914" s="217" customFormat="1" x14ac:dyDescent="0.2"/>
    <row r="20915" s="217" customFormat="1" x14ac:dyDescent="0.2"/>
    <row r="20916" s="217" customFormat="1" x14ac:dyDescent="0.2"/>
    <row r="20917" s="217" customFormat="1" x14ac:dyDescent="0.2"/>
    <row r="20918" s="217" customFormat="1" x14ac:dyDescent="0.2"/>
    <row r="20919" s="217" customFormat="1" x14ac:dyDescent="0.2"/>
    <row r="20920" s="217" customFormat="1" x14ac:dyDescent="0.2"/>
    <row r="20921" s="217" customFormat="1" x14ac:dyDescent="0.2"/>
    <row r="20922" s="217" customFormat="1" x14ac:dyDescent="0.2"/>
    <row r="20923" s="217" customFormat="1" x14ac:dyDescent="0.2"/>
    <row r="20924" s="217" customFormat="1" x14ac:dyDescent="0.2"/>
    <row r="20925" s="217" customFormat="1" x14ac:dyDescent="0.2"/>
    <row r="20926" s="217" customFormat="1" x14ac:dyDescent="0.2"/>
    <row r="20927" s="217" customFormat="1" x14ac:dyDescent="0.2"/>
    <row r="20928" s="217" customFormat="1" x14ac:dyDescent="0.2"/>
    <row r="20929" s="217" customFormat="1" x14ac:dyDescent="0.2"/>
    <row r="20930" s="217" customFormat="1" x14ac:dyDescent="0.2"/>
    <row r="20931" s="217" customFormat="1" x14ac:dyDescent="0.2"/>
    <row r="20932" s="217" customFormat="1" x14ac:dyDescent="0.2"/>
    <row r="20933" s="217" customFormat="1" x14ac:dyDescent="0.2"/>
    <row r="20934" s="217" customFormat="1" x14ac:dyDescent="0.2"/>
    <row r="20935" s="217" customFormat="1" x14ac:dyDescent="0.2"/>
    <row r="20936" s="217" customFormat="1" x14ac:dyDescent="0.2"/>
    <row r="20937" s="217" customFormat="1" x14ac:dyDescent="0.2"/>
    <row r="20938" s="217" customFormat="1" x14ac:dyDescent="0.2"/>
    <row r="20939" s="217" customFormat="1" x14ac:dyDescent="0.2"/>
    <row r="20940" s="217" customFormat="1" x14ac:dyDescent="0.2"/>
    <row r="20941" s="217" customFormat="1" x14ac:dyDescent="0.2"/>
    <row r="20942" s="217" customFormat="1" x14ac:dyDescent="0.2"/>
    <row r="20943" s="217" customFormat="1" x14ac:dyDescent="0.2"/>
    <row r="20944" s="217" customFormat="1" x14ac:dyDescent="0.2"/>
    <row r="20945" s="217" customFormat="1" x14ac:dyDescent="0.2"/>
    <row r="20946" s="217" customFormat="1" x14ac:dyDescent="0.2"/>
    <row r="20947" s="217" customFormat="1" x14ac:dyDescent="0.2"/>
    <row r="20948" s="217" customFormat="1" x14ac:dyDescent="0.2"/>
    <row r="20949" s="217" customFormat="1" x14ac:dyDescent="0.2"/>
    <row r="20950" s="217" customFormat="1" x14ac:dyDescent="0.2"/>
    <row r="20951" s="217" customFormat="1" x14ac:dyDescent="0.2"/>
    <row r="20952" s="217" customFormat="1" x14ac:dyDescent="0.2"/>
    <row r="20953" s="217" customFormat="1" x14ac:dyDescent="0.2"/>
    <row r="20954" s="217" customFormat="1" x14ac:dyDescent="0.2"/>
    <row r="20955" s="217" customFormat="1" x14ac:dyDescent="0.2"/>
    <row r="20956" s="217" customFormat="1" x14ac:dyDescent="0.2"/>
    <row r="20957" s="217" customFormat="1" x14ac:dyDescent="0.2"/>
    <row r="20958" s="217" customFormat="1" x14ac:dyDescent="0.2"/>
    <row r="20959" s="217" customFormat="1" x14ac:dyDescent="0.2"/>
    <row r="20960" s="217" customFormat="1" x14ac:dyDescent="0.2"/>
    <row r="20961" s="217" customFormat="1" x14ac:dyDescent="0.2"/>
    <row r="20962" s="217" customFormat="1" x14ac:dyDescent="0.2"/>
    <row r="20963" s="217" customFormat="1" x14ac:dyDescent="0.2"/>
    <row r="20964" s="217" customFormat="1" x14ac:dyDescent="0.2"/>
    <row r="20965" s="217" customFormat="1" x14ac:dyDescent="0.2"/>
    <row r="20966" s="217" customFormat="1" x14ac:dyDescent="0.2"/>
    <row r="20967" s="217" customFormat="1" x14ac:dyDescent="0.2"/>
    <row r="20968" s="217" customFormat="1" x14ac:dyDescent="0.2"/>
    <row r="20969" s="217" customFormat="1" x14ac:dyDescent="0.2"/>
    <row r="20970" s="217" customFormat="1" x14ac:dyDescent="0.2"/>
    <row r="20971" s="217" customFormat="1" x14ac:dyDescent="0.2"/>
    <row r="20972" s="217" customFormat="1" x14ac:dyDescent="0.2"/>
    <row r="20973" s="217" customFormat="1" x14ac:dyDescent="0.2"/>
    <row r="20974" s="217" customFormat="1" x14ac:dyDescent="0.2"/>
    <row r="20975" s="217" customFormat="1" x14ac:dyDescent="0.2"/>
    <row r="20976" s="217" customFormat="1" x14ac:dyDescent="0.2"/>
    <row r="20977" s="217" customFormat="1" x14ac:dyDescent="0.2"/>
    <row r="20978" s="217" customFormat="1" x14ac:dyDescent="0.2"/>
    <row r="20979" s="217" customFormat="1" x14ac:dyDescent="0.2"/>
    <row r="20980" s="217" customFormat="1" x14ac:dyDescent="0.2"/>
    <row r="20981" s="217" customFormat="1" x14ac:dyDescent="0.2"/>
    <row r="20982" s="217" customFormat="1" x14ac:dyDescent="0.2"/>
    <row r="20983" s="217" customFormat="1" x14ac:dyDescent="0.2"/>
    <row r="20984" s="217" customFormat="1" x14ac:dyDescent="0.2"/>
    <row r="20985" s="217" customFormat="1" x14ac:dyDescent="0.2"/>
    <row r="20986" s="217" customFormat="1" x14ac:dyDescent="0.2"/>
    <row r="20987" s="217" customFormat="1" x14ac:dyDescent="0.2"/>
    <row r="20988" s="217" customFormat="1" x14ac:dyDescent="0.2"/>
    <row r="20989" s="217" customFormat="1" x14ac:dyDescent="0.2"/>
    <row r="20990" s="217" customFormat="1" x14ac:dyDescent="0.2"/>
    <row r="20991" s="217" customFormat="1" x14ac:dyDescent="0.2"/>
    <row r="20992" s="217" customFormat="1" x14ac:dyDescent="0.2"/>
    <row r="20993" s="217" customFormat="1" x14ac:dyDescent="0.2"/>
    <row r="20994" s="217" customFormat="1" x14ac:dyDescent="0.2"/>
    <row r="20995" s="217" customFormat="1" x14ac:dyDescent="0.2"/>
    <row r="20996" s="217" customFormat="1" x14ac:dyDescent="0.2"/>
    <row r="20997" s="217" customFormat="1" x14ac:dyDescent="0.2"/>
    <row r="20998" s="217" customFormat="1" x14ac:dyDescent="0.2"/>
    <row r="20999" s="217" customFormat="1" x14ac:dyDescent="0.2"/>
    <row r="21000" s="217" customFormat="1" x14ac:dyDescent="0.2"/>
    <row r="21001" s="217" customFormat="1" x14ac:dyDescent="0.2"/>
    <row r="21002" s="217" customFormat="1" x14ac:dyDescent="0.2"/>
    <row r="21003" s="217" customFormat="1" x14ac:dyDescent="0.2"/>
    <row r="21004" s="217" customFormat="1" x14ac:dyDescent="0.2"/>
    <row r="21005" s="217" customFormat="1" x14ac:dyDescent="0.2"/>
    <row r="21006" s="217" customFormat="1" x14ac:dyDescent="0.2"/>
    <row r="21007" s="217" customFormat="1" x14ac:dyDescent="0.2"/>
    <row r="21008" s="217" customFormat="1" x14ac:dyDescent="0.2"/>
    <row r="21009" s="217" customFormat="1" x14ac:dyDescent="0.2"/>
    <row r="21010" s="217" customFormat="1" x14ac:dyDescent="0.2"/>
    <row r="21011" s="217" customFormat="1" x14ac:dyDescent="0.2"/>
    <row r="21012" s="217" customFormat="1" x14ac:dyDescent="0.2"/>
    <row r="21013" s="217" customFormat="1" x14ac:dyDescent="0.2"/>
    <row r="21014" s="217" customFormat="1" x14ac:dyDescent="0.2"/>
    <row r="21015" s="217" customFormat="1" x14ac:dyDescent="0.2"/>
    <row r="21016" s="217" customFormat="1" x14ac:dyDescent="0.2"/>
    <row r="21017" s="217" customFormat="1" x14ac:dyDescent="0.2"/>
    <row r="21018" s="217" customFormat="1" x14ac:dyDescent="0.2"/>
    <row r="21019" s="217" customFormat="1" x14ac:dyDescent="0.2"/>
    <row r="21020" s="217" customFormat="1" x14ac:dyDescent="0.2"/>
    <row r="21021" s="217" customFormat="1" x14ac:dyDescent="0.2"/>
    <row r="21022" s="217" customFormat="1" x14ac:dyDescent="0.2"/>
    <row r="21023" s="217" customFormat="1" x14ac:dyDescent="0.2"/>
    <row r="21024" s="217" customFormat="1" x14ac:dyDescent="0.2"/>
    <row r="21025" s="217" customFormat="1" x14ac:dyDescent="0.2"/>
    <row r="21026" s="217" customFormat="1" x14ac:dyDescent="0.2"/>
    <row r="21027" s="217" customFormat="1" x14ac:dyDescent="0.2"/>
    <row r="21028" s="217" customFormat="1" x14ac:dyDescent="0.2"/>
    <row r="21029" s="217" customFormat="1" x14ac:dyDescent="0.2"/>
    <row r="21030" s="217" customFormat="1" x14ac:dyDescent="0.2"/>
    <row r="21031" s="217" customFormat="1" x14ac:dyDescent="0.2"/>
    <row r="21032" s="217" customFormat="1" x14ac:dyDescent="0.2"/>
    <row r="21033" s="217" customFormat="1" x14ac:dyDescent="0.2"/>
    <row r="21034" s="217" customFormat="1" x14ac:dyDescent="0.2"/>
    <row r="21035" s="217" customFormat="1" x14ac:dyDescent="0.2"/>
    <row r="21036" s="217" customFormat="1" x14ac:dyDescent="0.2"/>
    <row r="21037" s="217" customFormat="1" x14ac:dyDescent="0.2"/>
    <row r="21038" s="217" customFormat="1" x14ac:dyDescent="0.2"/>
    <row r="21039" s="217" customFormat="1" x14ac:dyDescent="0.2"/>
    <row r="21040" s="217" customFormat="1" x14ac:dyDescent="0.2"/>
    <row r="21041" s="217" customFormat="1" x14ac:dyDescent="0.2"/>
    <row r="21042" s="217" customFormat="1" x14ac:dyDescent="0.2"/>
    <row r="21043" s="217" customFormat="1" x14ac:dyDescent="0.2"/>
    <row r="21044" s="217" customFormat="1" x14ac:dyDescent="0.2"/>
    <row r="21045" s="217" customFormat="1" x14ac:dyDescent="0.2"/>
    <row r="21046" s="217" customFormat="1" x14ac:dyDescent="0.2"/>
    <row r="21047" s="217" customFormat="1" x14ac:dyDescent="0.2"/>
    <row r="21048" s="217" customFormat="1" x14ac:dyDescent="0.2"/>
    <row r="21049" s="217" customFormat="1" x14ac:dyDescent="0.2"/>
    <row r="21050" s="217" customFormat="1" x14ac:dyDescent="0.2"/>
    <row r="21051" s="217" customFormat="1" x14ac:dyDescent="0.2"/>
    <row r="21052" s="217" customFormat="1" x14ac:dyDescent="0.2"/>
    <row r="21053" s="217" customFormat="1" x14ac:dyDescent="0.2"/>
    <row r="21054" s="217" customFormat="1" x14ac:dyDescent="0.2"/>
    <row r="21055" s="217" customFormat="1" x14ac:dyDescent="0.2"/>
    <row r="21056" s="217" customFormat="1" x14ac:dyDescent="0.2"/>
    <row r="21057" s="217" customFormat="1" x14ac:dyDescent="0.2"/>
    <row r="21058" s="217" customFormat="1" x14ac:dyDescent="0.2"/>
    <row r="21059" s="217" customFormat="1" x14ac:dyDescent="0.2"/>
    <row r="21060" s="217" customFormat="1" x14ac:dyDescent="0.2"/>
    <row r="21061" s="217" customFormat="1" x14ac:dyDescent="0.2"/>
    <row r="21062" s="217" customFormat="1" x14ac:dyDescent="0.2"/>
    <row r="21063" s="217" customFormat="1" x14ac:dyDescent="0.2"/>
    <row r="21064" s="217" customFormat="1" x14ac:dyDescent="0.2"/>
    <row r="21065" s="217" customFormat="1" x14ac:dyDescent="0.2"/>
    <row r="21066" s="217" customFormat="1" x14ac:dyDescent="0.2"/>
    <row r="21067" s="217" customFormat="1" x14ac:dyDescent="0.2"/>
    <row r="21068" s="217" customFormat="1" x14ac:dyDescent="0.2"/>
    <row r="21069" s="217" customFormat="1" x14ac:dyDescent="0.2"/>
    <row r="21070" s="217" customFormat="1" x14ac:dyDescent="0.2"/>
    <row r="21071" s="217" customFormat="1" x14ac:dyDescent="0.2"/>
    <row r="21072" s="217" customFormat="1" x14ac:dyDescent="0.2"/>
    <row r="21073" s="217" customFormat="1" x14ac:dyDescent="0.2"/>
    <row r="21074" s="217" customFormat="1" x14ac:dyDescent="0.2"/>
    <row r="21075" s="217" customFormat="1" x14ac:dyDescent="0.2"/>
    <row r="21076" s="217" customFormat="1" x14ac:dyDescent="0.2"/>
    <row r="21077" s="217" customFormat="1" x14ac:dyDescent="0.2"/>
    <row r="21078" s="217" customFormat="1" x14ac:dyDescent="0.2"/>
    <row r="21079" s="217" customFormat="1" x14ac:dyDescent="0.2"/>
    <row r="21080" s="217" customFormat="1" x14ac:dyDescent="0.2"/>
    <row r="21081" s="217" customFormat="1" x14ac:dyDescent="0.2"/>
    <row r="21082" s="217" customFormat="1" x14ac:dyDescent="0.2"/>
    <row r="21083" s="217" customFormat="1" x14ac:dyDescent="0.2"/>
    <row r="21084" s="217" customFormat="1" x14ac:dyDescent="0.2"/>
    <row r="21085" s="217" customFormat="1" x14ac:dyDescent="0.2"/>
    <row r="21086" s="217" customFormat="1" x14ac:dyDescent="0.2"/>
    <row r="21087" s="217" customFormat="1" x14ac:dyDescent="0.2"/>
    <row r="21088" s="217" customFormat="1" x14ac:dyDescent="0.2"/>
    <row r="21089" s="217" customFormat="1" x14ac:dyDescent="0.2"/>
    <row r="21090" s="217" customFormat="1" x14ac:dyDescent="0.2"/>
    <row r="21091" s="217" customFormat="1" x14ac:dyDescent="0.2"/>
    <row r="21092" s="217" customFormat="1" x14ac:dyDescent="0.2"/>
    <row r="21093" s="217" customFormat="1" x14ac:dyDescent="0.2"/>
    <row r="21094" s="217" customFormat="1" x14ac:dyDescent="0.2"/>
    <row r="21095" s="217" customFormat="1" x14ac:dyDescent="0.2"/>
    <row r="21096" s="217" customFormat="1" x14ac:dyDescent="0.2"/>
    <row r="21097" s="217" customFormat="1" x14ac:dyDescent="0.2"/>
    <row r="21098" s="217" customFormat="1" x14ac:dyDescent="0.2"/>
    <row r="21099" s="217" customFormat="1" x14ac:dyDescent="0.2"/>
    <row r="21100" s="217" customFormat="1" x14ac:dyDescent="0.2"/>
    <row r="21101" s="217" customFormat="1" x14ac:dyDescent="0.2"/>
    <row r="21102" s="217" customFormat="1" x14ac:dyDescent="0.2"/>
    <row r="21103" s="217" customFormat="1" x14ac:dyDescent="0.2"/>
    <row r="21104" s="217" customFormat="1" x14ac:dyDescent="0.2"/>
    <row r="21105" s="217" customFormat="1" x14ac:dyDescent="0.2"/>
    <row r="21106" s="217" customFormat="1" x14ac:dyDescent="0.2"/>
    <row r="21107" s="217" customFormat="1" x14ac:dyDescent="0.2"/>
    <row r="21108" s="217" customFormat="1" x14ac:dyDescent="0.2"/>
    <row r="21109" s="217" customFormat="1" x14ac:dyDescent="0.2"/>
    <row r="21110" s="217" customFormat="1" x14ac:dyDescent="0.2"/>
    <row r="21111" s="217" customFormat="1" x14ac:dyDescent="0.2"/>
    <row r="21112" s="217" customFormat="1" x14ac:dyDescent="0.2"/>
    <row r="21113" s="217" customFormat="1" x14ac:dyDescent="0.2"/>
    <row r="21114" s="217" customFormat="1" x14ac:dyDescent="0.2"/>
    <row r="21115" s="217" customFormat="1" x14ac:dyDescent="0.2"/>
    <row r="21116" s="217" customFormat="1" x14ac:dyDescent="0.2"/>
    <row r="21117" s="217" customFormat="1" x14ac:dyDescent="0.2"/>
    <row r="21118" s="217" customFormat="1" x14ac:dyDescent="0.2"/>
    <row r="21119" s="217" customFormat="1" x14ac:dyDescent="0.2"/>
    <row r="21120" s="217" customFormat="1" x14ac:dyDescent="0.2"/>
    <row r="21121" s="217" customFormat="1" x14ac:dyDescent="0.2"/>
    <row r="21122" s="217" customFormat="1" x14ac:dyDescent="0.2"/>
    <row r="21123" s="217" customFormat="1" x14ac:dyDescent="0.2"/>
    <row r="21124" s="217" customFormat="1" x14ac:dyDescent="0.2"/>
    <row r="21125" s="217" customFormat="1" x14ac:dyDescent="0.2"/>
    <row r="21126" s="217" customFormat="1" x14ac:dyDescent="0.2"/>
    <row r="21127" s="217" customFormat="1" x14ac:dyDescent="0.2"/>
    <row r="21128" s="217" customFormat="1" x14ac:dyDescent="0.2"/>
    <row r="21129" s="217" customFormat="1" x14ac:dyDescent="0.2"/>
    <row r="21130" s="217" customFormat="1" x14ac:dyDescent="0.2"/>
    <row r="21131" s="217" customFormat="1" x14ac:dyDescent="0.2"/>
    <row r="21132" s="217" customFormat="1" x14ac:dyDescent="0.2"/>
    <row r="21133" s="217" customFormat="1" x14ac:dyDescent="0.2"/>
    <row r="21134" s="217" customFormat="1" x14ac:dyDescent="0.2"/>
    <row r="21135" s="217" customFormat="1" x14ac:dyDescent="0.2"/>
    <row r="21136" s="217" customFormat="1" x14ac:dyDescent="0.2"/>
    <row r="21137" s="217" customFormat="1" x14ac:dyDescent="0.2"/>
    <row r="21138" s="217" customFormat="1" x14ac:dyDescent="0.2"/>
    <row r="21139" s="217" customFormat="1" x14ac:dyDescent="0.2"/>
    <row r="21140" s="217" customFormat="1" x14ac:dyDescent="0.2"/>
    <row r="21141" s="217" customFormat="1" x14ac:dyDescent="0.2"/>
    <row r="21142" s="217" customFormat="1" x14ac:dyDescent="0.2"/>
    <row r="21143" s="217" customFormat="1" x14ac:dyDescent="0.2"/>
    <row r="21144" s="217" customFormat="1" x14ac:dyDescent="0.2"/>
    <row r="21145" s="217" customFormat="1" x14ac:dyDescent="0.2"/>
    <row r="21146" s="217" customFormat="1" x14ac:dyDescent="0.2"/>
    <row r="21147" s="217" customFormat="1" x14ac:dyDescent="0.2"/>
    <row r="21148" s="217" customFormat="1" x14ac:dyDescent="0.2"/>
    <row r="21149" s="217" customFormat="1" x14ac:dyDescent="0.2"/>
    <row r="21150" s="217" customFormat="1" x14ac:dyDescent="0.2"/>
    <row r="21151" s="217" customFormat="1" x14ac:dyDescent="0.2"/>
    <row r="21152" s="217" customFormat="1" x14ac:dyDescent="0.2"/>
    <row r="21153" s="217" customFormat="1" x14ac:dyDescent="0.2"/>
    <row r="21154" s="217" customFormat="1" x14ac:dyDescent="0.2"/>
    <row r="21155" s="217" customFormat="1" x14ac:dyDescent="0.2"/>
    <row r="21156" s="217" customFormat="1" x14ac:dyDescent="0.2"/>
    <row r="21157" s="217" customFormat="1" x14ac:dyDescent="0.2"/>
    <row r="21158" s="217" customFormat="1" x14ac:dyDescent="0.2"/>
    <row r="21159" s="217" customFormat="1" x14ac:dyDescent="0.2"/>
    <row r="21160" s="217" customFormat="1" x14ac:dyDescent="0.2"/>
    <row r="21161" s="217" customFormat="1" x14ac:dyDescent="0.2"/>
    <row r="21162" s="217" customFormat="1" x14ac:dyDescent="0.2"/>
    <row r="21163" s="217" customFormat="1" x14ac:dyDescent="0.2"/>
    <row r="21164" s="217" customFormat="1" x14ac:dyDescent="0.2"/>
    <row r="21165" s="217" customFormat="1" x14ac:dyDescent="0.2"/>
    <row r="21166" s="217" customFormat="1" x14ac:dyDescent="0.2"/>
    <row r="21167" s="217" customFormat="1" x14ac:dyDescent="0.2"/>
    <row r="21168" s="217" customFormat="1" x14ac:dyDescent="0.2"/>
    <row r="21169" s="217" customFormat="1" x14ac:dyDescent="0.2"/>
    <row r="21170" s="217" customFormat="1" x14ac:dyDescent="0.2"/>
    <row r="21171" s="217" customFormat="1" x14ac:dyDescent="0.2"/>
    <row r="21172" s="217" customFormat="1" x14ac:dyDescent="0.2"/>
    <row r="21173" s="217" customFormat="1" x14ac:dyDescent="0.2"/>
    <row r="21174" s="217" customFormat="1" x14ac:dyDescent="0.2"/>
    <row r="21175" s="217" customFormat="1" x14ac:dyDescent="0.2"/>
    <row r="21176" s="217" customFormat="1" x14ac:dyDescent="0.2"/>
    <row r="21177" s="217" customFormat="1" x14ac:dyDescent="0.2"/>
    <row r="21178" s="217" customFormat="1" x14ac:dyDescent="0.2"/>
    <row r="21179" s="217" customFormat="1" x14ac:dyDescent="0.2"/>
    <row r="21180" s="217" customFormat="1" x14ac:dyDescent="0.2"/>
    <row r="21181" s="217" customFormat="1" x14ac:dyDescent="0.2"/>
    <row r="21182" s="217" customFormat="1" x14ac:dyDescent="0.2"/>
    <row r="21183" s="217" customFormat="1" x14ac:dyDescent="0.2"/>
    <row r="21184" s="217" customFormat="1" x14ac:dyDescent="0.2"/>
    <row r="21185" s="217" customFormat="1" x14ac:dyDescent="0.2"/>
    <row r="21186" s="217" customFormat="1" x14ac:dyDescent="0.2"/>
    <row r="21187" s="217" customFormat="1" x14ac:dyDescent="0.2"/>
    <row r="21188" s="217" customFormat="1" x14ac:dyDescent="0.2"/>
    <row r="21189" s="217" customFormat="1" x14ac:dyDescent="0.2"/>
    <row r="21190" s="217" customFormat="1" x14ac:dyDescent="0.2"/>
    <row r="21191" s="217" customFormat="1" x14ac:dyDescent="0.2"/>
    <row r="21192" s="217" customFormat="1" x14ac:dyDescent="0.2"/>
    <row r="21193" s="217" customFormat="1" x14ac:dyDescent="0.2"/>
    <row r="21194" s="217" customFormat="1" x14ac:dyDescent="0.2"/>
    <row r="21195" s="217" customFormat="1" x14ac:dyDescent="0.2"/>
    <row r="21196" s="217" customFormat="1" x14ac:dyDescent="0.2"/>
    <row r="21197" s="217" customFormat="1" x14ac:dyDescent="0.2"/>
    <row r="21198" s="217" customFormat="1" x14ac:dyDescent="0.2"/>
    <row r="21199" s="217" customFormat="1" x14ac:dyDescent="0.2"/>
    <row r="21200" s="217" customFormat="1" x14ac:dyDescent="0.2"/>
    <row r="21201" s="217" customFormat="1" x14ac:dyDescent="0.2"/>
    <row r="21202" s="217" customFormat="1" x14ac:dyDescent="0.2"/>
    <row r="21203" s="217" customFormat="1" x14ac:dyDescent="0.2"/>
    <row r="21204" s="217" customFormat="1" x14ac:dyDescent="0.2"/>
    <row r="21205" s="217" customFormat="1" x14ac:dyDescent="0.2"/>
    <row r="21206" s="217" customFormat="1" x14ac:dyDescent="0.2"/>
    <row r="21207" s="217" customFormat="1" x14ac:dyDescent="0.2"/>
    <row r="21208" s="217" customFormat="1" x14ac:dyDescent="0.2"/>
    <row r="21209" s="217" customFormat="1" x14ac:dyDescent="0.2"/>
    <row r="21210" s="217" customFormat="1" x14ac:dyDescent="0.2"/>
    <row r="21211" s="217" customFormat="1" x14ac:dyDescent="0.2"/>
    <row r="21212" s="217" customFormat="1" x14ac:dyDescent="0.2"/>
    <row r="21213" s="217" customFormat="1" x14ac:dyDescent="0.2"/>
    <row r="21214" s="217" customFormat="1" x14ac:dyDescent="0.2"/>
    <row r="21215" s="217" customFormat="1" x14ac:dyDescent="0.2"/>
    <row r="21216" s="217" customFormat="1" x14ac:dyDescent="0.2"/>
    <row r="21217" s="217" customFormat="1" x14ac:dyDescent="0.2"/>
    <row r="21218" s="217" customFormat="1" x14ac:dyDescent="0.2"/>
    <row r="21219" s="217" customFormat="1" x14ac:dyDescent="0.2"/>
    <row r="21220" s="217" customFormat="1" x14ac:dyDescent="0.2"/>
    <row r="21221" s="217" customFormat="1" x14ac:dyDescent="0.2"/>
    <row r="21222" s="217" customFormat="1" x14ac:dyDescent="0.2"/>
    <row r="21223" s="217" customFormat="1" x14ac:dyDescent="0.2"/>
    <row r="21224" s="217" customFormat="1" x14ac:dyDescent="0.2"/>
    <row r="21225" s="217" customFormat="1" x14ac:dyDescent="0.2"/>
    <row r="21226" s="217" customFormat="1" x14ac:dyDescent="0.2"/>
    <row r="21227" s="217" customFormat="1" x14ac:dyDescent="0.2"/>
    <row r="21228" s="217" customFormat="1" x14ac:dyDescent="0.2"/>
    <row r="21229" s="217" customFormat="1" x14ac:dyDescent="0.2"/>
    <row r="21230" s="217" customFormat="1" x14ac:dyDescent="0.2"/>
    <row r="21231" s="217" customFormat="1" x14ac:dyDescent="0.2"/>
    <row r="21232" s="217" customFormat="1" x14ac:dyDescent="0.2"/>
    <row r="21233" s="217" customFormat="1" x14ac:dyDescent="0.2"/>
    <row r="21234" s="217" customFormat="1" x14ac:dyDescent="0.2"/>
    <row r="21235" s="217" customFormat="1" x14ac:dyDescent="0.2"/>
    <row r="21236" s="217" customFormat="1" x14ac:dyDescent="0.2"/>
    <row r="21237" s="217" customFormat="1" x14ac:dyDescent="0.2"/>
    <row r="21238" s="217" customFormat="1" x14ac:dyDescent="0.2"/>
    <row r="21239" s="217" customFormat="1" x14ac:dyDescent="0.2"/>
    <row r="21240" s="217" customFormat="1" x14ac:dyDescent="0.2"/>
    <row r="21241" s="217" customFormat="1" x14ac:dyDescent="0.2"/>
    <row r="21242" s="217" customFormat="1" x14ac:dyDescent="0.2"/>
    <row r="21243" s="217" customFormat="1" x14ac:dyDescent="0.2"/>
    <row r="21244" s="217" customFormat="1" x14ac:dyDescent="0.2"/>
    <row r="21245" s="217" customFormat="1" x14ac:dyDescent="0.2"/>
    <row r="21246" s="217" customFormat="1" x14ac:dyDescent="0.2"/>
    <row r="21247" s="217" customFormat="1" x14ac:dyDescent="0.2"/>
    <row r="21248" s="217" customFormat="1" x14ac:dyDescent="0.2"/>
    <row r="21249" s="217" customFormat="1" x14ac:dyDescent="0.2"/>
    <row r="21250" s="217" customFormat="1" x14ac:dyDescent="0.2"/>
    <row r="21251" s="217" customFormat="1" x14ac:dyDescent="0.2"/>
    <row r="21252" s="217" customFormat="1" x14ac:dyDescent="0.2"/>
    <row r="21253" s="217" customFormat="1" x14ac:dyDescent="0.2"/>
    <row r="21254" s="217" customFormat="1" x14ac:dyDescent="0.2"/>
    <row r="21255" s="217" customFormat="1" x14ac:dyDescent="0.2"/>
    <row r="21256" s="217" customFormat="1" x14ac:dyDescent="0.2"/>
    <row r="21257" s="217" customFormat="1" x14ac:dyDescent="0.2"/>
    <row r="21258" s="217" customFormat="1" x14ac:dyDescent="0.2"/>
    <row r="21259" s="217" customFormat="1" x14ac:dyDescent="0.2"/>
    <row r="21260" s="217" customFormat="1" x14ac:dyDescent="0.2"/>
    <row r="21261" s="217" customFormat="1" x14ac:dyDescent="0.2"/>
    <row r="21262" s="217" customFormat="1" x14ac:dyDescent="0.2"/>
    <row r="21263" s="217" customFormat="1" x14ac:dyDescent="0.2"/>
    <row r="21264" s="217" customFormat="1" x14ac:dyDescent="0.2"/>
    <row r="21265" s="217" customFormat="1" x14ac:dyDescent="0.2"/>
    <row r="21266" s="217" customFormat="1" x14ac:dyDescent="0.2"/>
    <row r="21267" s="217" customFormat="1" x14ac:dyDescent="0.2"/>
    <row r="21268" s="217" customFormat="1" x14ac:dyDescent="0.2"/>
    <row r="21269" s="217" customFormat="1" x14ac:dyDescent="0.2"/>
    <row r="21270" s="217" customFormat="1" x14ac:dyDescent="0.2"/>
    <row r="21271" s="217" customFormat="1" x14ac:dyDescent="0.2"/>
    <row r="21272" s="217" customFormat="1" x14ac:dyDescent="0.2"/>
    <row r="21273" s="217" customFormat="1" x14ac:dyDescent="0.2"/>
    <row r="21274" s="217" customFormat="1" x14ac:dyDescent="0.2"/>
    <row r="21275" s="217" customFormat="1" x14ac:dyDescent="0.2"/>
    <row r="21276" s="217" customFormat="1" x14ac:dyDescent="0.2"/>
    <row r="21277" s="217" customFormat="1" x14ac:dyDescent="0.2"/>
    <row r="21278" s="217" customFormat="1" x14ac:dyDescent="0.2"/>
    <row r="21279" s="217" customFormat="1" x14ac:dyDescent="0.2"/>
    <row r="21280" s="217" customFormat="1" x14ac:dyDescent="0.2"/>
    <row r="21281" s="217" customFormat="1" x14ac:dyDescent="0.2"/>
    <row r="21282" s="217" customFormat="1" x14ac:dyDescent="0.2"/>
    <row r="21283" s="217" customFormat="1" x14ac:dyDescent="0.2"/>
    <row r="21284" s="217" customFormat="1" x14ac:dyDescent="0.2"/>
    <row r="21285" s="217" customFormat="1" x14ac:dyDescent="0.2"/>
    <row r="21286" s="217" customFormat="1" x14ac:dyDescent="0.2"/>
    <row r="21287" s="217" customFormat="1" x14ac:dyDescent="0.2"/>
    <row r="21288" s="217" customFormat="1" x14ac:dyDescent="0.2"/>
    <row r="21289" s="217" customFormat="1" x14ac:dyDescent="0.2"/>
    <row r="21290" s="217" customFormat="1" x14ac:dyDescent="0.2"/>
    <row r="21291" s="217" customFormat="1" x14ac:dyDescent="0.2"/>
    <row r="21292" s="217" customFormat="1" x14ac:dyDescent="0.2"/>
    <row r="21293" s="217" customFormat="1" x14ac:dyDescent="0.2"/>
    <row r="21294" s="217" customFormat="1" x14ac:dyDescent="0.2"/>
    <row r="21295" s="217" customFormat="1" x14ac:dyDescent="0.2"/>
    <row r="21296" s="217" customFormat="1" x14ac:dyDescent="0.2"/>
    <row r="21297" s="217" customFormat="1" x14ac:dyDescent="0.2"/>
    <row r="21298" s="217" customFormat="1" x14ac:dyDescent="0.2"/>
    <row r="21299" s="217" customFormat="1" x14ac:dyDescent="0.2"/>
    <row r="21300" s="217" customFormat="1" x14ac:dyDescent="0.2"/>
    <row r="21301" s="217" customFormat="1" x14ac:dyDescent="0.2"/>
    <row r="21302" s="217" customFormat="1" x14ac:dyDescent="0.2"/>
    <row r="21303" s="217" customFormat="1" x14ac:dyDescent="0.2"/>
    <row r="21304" s="217" customFormat="1" x14ac:dyDescent="0.2"/>
    <row r="21305" s="217" customFormat="1" x14ac:dyDescent="0.2"/>
    <row r="21306" s="217" customFormat="1" x14ac:dyDescent="0.2"/>
    <row r="21307" s="217" customFormat="1" x14ac:dyDescent="0.2"/>
    <row r="21308" s="217" customFormat="1" x14ac:dyDescent="0.2"/>
    <row r="21309" s="217" customFormat="1" x14ac:dyDescent="0.2"/>
    <row r="21310" s="217" customFormat="1" x14ac:dyDescent="0.2"/>
    <row r="21311" s="217" customFormat="1" x14ac:dyDescent="0.2"/>
    <row r="21312" s="217" customFormat="1" x14ac:dyDescent="0.2"/>
    <row r="21313" s="217" customFormat="1" x14ac:dyDescent="0.2"/>
    <row r="21314" s="217" customFormat="1" x14ac:dyDescent="0.2"/>
    <row r="21315" s="217" customFormat="1" x14ac:dyDescent="0.2"/>
    <row r="21316" s="217" customFormat="1" x14ac:dyDescent="0.2"/>
    <row r="21317" s="217" customFormat="1" x14ac:dyDescent="0.2"/>
    <row r="21318" s="217" customFormat="1" x14ac:dyDescent="0.2"/>
    <row r="21319" s="217" customFormat="1" x14ac:dyDescent="0.2"/>
    <row r="21320" s="217" customFormat="1" x14ac:dyDescent="0.2"/>
    <row r="21321" s="217" customFormat="1" x14ac:dyDescent="0.2"/>
    <row r="21322" s="217" customFormat="1" x14ac:dyDescent="0.2"/>
    <row r="21323" s="217" customFormat="1" x14ac:dyDescent="0.2"/>
    <row r="21324" s="217" customFormat="1" x14ac:dyDescent="0.2"/>
    <row r="21325" s="217" customFormat="1" x14ac:dyDescent="0.2"/>
    <row r="21326" s="217" customFormat="1" x14ac:dyDescent="0.2"/>
    <row r="21327" s="217" customFormat="1" x14ac:dyDescent="0.2"/>
    <row r="21328" s="217" customFormat="1" x14ac:dyDescent="0.2"/>
    <row r="21329" s="217" customFormat="1" x14ac:dyDescent="0.2"/>
    <row r="21330" s="217" customFormat="1" x14ac:dyDescent="0.2"/>
    <row r="21331" s="217" customFormat="1" x14ac:dyDescent="0.2"/>
    <row r="21332" s="217" customFormat="1" x14ac:dyDescent="0.2"/>
    <row r="21333" s="217" customFormat="1" x14ac:dyDescent="0.2"/>
    <row r="21334" s="217" customFormat="1" x14ac:dyDescent="0.2"/>
    <row r="21335" s="217" customFormat="1" x14ac:dyDescent="0.2"/>
    <row r="21336" s="217" customFormat="1" x14ac:dyDescent="0.2"/>
    <row r="21337" s="217" customFormat="1" x14ac:dyDescent="0.2"/>
    <row r="21338" s="217" customFormat="1" x14ac:dyDescent="0.2"/>
    <row r="21339" s="217" customFormat="1" x14ac:dyDescent="0.2"/>
    <row r="21340" s="217" customFormat="1" x14ac:dyDescent="0.2"/>
    <row r="21341" s="217" customFormat="1" x14ac:dyDescent="0.2"/>
    <row r="21342" s="217" customFormat="1" x14ac:dyDescent="0.2"/>
    <row r="21343" s="217" customFormat="1" x14ac:dyDescent="0.2"/>
    <row r="21344" s="217" customFormat="1" x14ac:dyDescent="0.2"/>
    <row r="21345" s="217" customFormat="1" x14ac:dyDescent="0.2"/>
    <row r="21346" s="217" customFormat="1" x14ac:dyDescent="0.2"/>
    <row r="21347" s="217" customFormat="1" x14ac:dyDescent="0.2"/>
    <row r="21348" s="217" customFormat="1" x14ac:dyDescent="0.2"/>
    <row r="21349" s="217" customFormat="1" x14ac:dyDescent="0.2"/>
    <row r="21350" s="217" customFormat="1" x14ac:dyDescent="0.2"/>
    <row r="21351" s="217" customFormat="1" x14ac:dyDescent="0.2"/>
    <row r="21352" s="217" customFormat="1" x14ac:dyDescent="0.2"/>
    <row r="21353" s="217" customFormat="1" x14ac:dyDescent="0.2"/>
    <row r="21354" s="217" customFormat="1" x14ac:dyDescent="0.2"/>
    <row r="21355" s="217" customFormat="1" x14ac:dyDescent="0.2"/>
    <row r="21356" s="217" customFormat="1" x14ac:dyDescent="0.2"/>
    <row r="21357" s="217" customFormat="1" x14ac:dyDescent="0.2"/>
    <row r="21358" s="217" customFormat="1" x14ac:dyDescent="0.2"/>
    <row r="21359" s="217" customFormat="1" x14ac:dyDescent="0.2"/>
    <row r="21360" s="217" customFormat="1" x14ac:dyDescent="0.2"/>
    <row r="21361" s="217" customFormat="1" x14ac:dyDescent="0.2"/>
    <row r="21362" s="217" customFormat="1" x14ac:dyDescent="0.2"/>
    <row r="21363" s="217" customFormat="1" x14ac:dyDescent="0.2"/>
    <row r="21364" s="217" customFormat="1" x14ac:dyDescent="0.2"/>
    <row r="21365" s="217" customFormat="1" x14ac:dyDescent="0.2"/>
    <row r="21366" s="217" customFormat="1" x14ac:dyDescent="0.2"/>
    <row r="21367" s="217" customFormat="1" x14ac:dyDescent="0.2"/>
    <row r="21368" s="217" customFormat="1" x14ac:dyDescent="0.2"/>
    <row r="21369" s="217" customFormat="1" x14ac:dyDescent="0.2"/>
    <row r="21370" s="217" customFormat="1" x14ac:dyDescent="0.2"/>
    <row r="21371" s="217" customFormat="1" x14ac:dyDescent="0.2"/>
    <row r="21372" s="217" customFormat="1" x14ac:dyDescent="0.2"/>
    <row r="21373" s="217" customFormat="1" x14ac:dyDescent="0.2"/>
    <row r="21374" s="217" customFormat="1" x14ac:dyDescent="0.2"/>
    <row r="21375" s="217" customFormat="1" x14ac:dyDescent="0.2"/>
    <row r="21376" s="217" customFormat="1" x14ac:dyDescent="0.2"/>
    <row r="21377" s="217" customFormat="1" x14ac:dyDescent="0.2"/>
    <row r="21378" s="217" customFormat="1" x14ac:dyDescent="0.2"/>
    <row r="21379" s="217" customFormat="1" x14ac:dyDescent="0.2"/>
    <row r="21380" s="217" customFormat="1" x14ac:dyDescent="0.2"/>
    <row r="21381" s="217" customFormat="1" x14ac:dyDescent="0.2"/>
    <row r="21382" s="217" customFormat="1" x14ac:dyDescent="0.2"/>
    <row r="21383" s="217" customFormat="1" x14ac:dyDescent="0.2"/>
    <row r="21384" s="217" customFormat="1" x14ac:dyDescent="0.2"/>
    <row r="21385" s="217" customFormat="1" x14ac:dyDescent="0.2"/>
    <row r="21386" s="217" customFormat="1" x14ac:dyDescent="0.2"/>
    <row r="21387" s="217" customFormat="1" x14ac:dyDescent="0.2"/>
    <row r="21388" s="217" customFormat="1" x14ac:dyDescent="0.2"/>
    <row r="21389" s="217" customFormat="1" x14ac:dyDescent="0.2"/>
    <row r="21390" s="217" customFormat="1" x14ac:dyDescent="0.2"/>
    <row r="21391" s="217" customFormat="1" x14ac:dyDescent="0.2"/>
    <row r="21392" s="217" customFormat="1" x14ac:dyDescent="0.2"/>
    <row r="21393" s="217" customFormat="1" x14ac:dyDescent="0.2"/>
    <row r="21394" s="217" customFormat="1" x14ac:dyDescent="0.2"/>
    <row r="21395" s="217" customFormat="1" x14ac:dyDescent="0.2"/>
    <row r="21396" s="217" customFormat="1" x14ac:dyDescent="0.2"/>
    <row r="21397" s="217" customFormat="1" x14ac:dyDescent="0.2"/>
    <row r="21398" s="217" customFormat="1" x14ac:dyDescent="0.2"/>
    <row r="21399" s="217" customFormat="1" x14ac:dyDescent="0.2"/>
    <row r="21400" s="217" customFormat="1" x14ac:dyDescent="0.2"/>
    <row r="21401" s="217" customFormat="1" x14ac:dyDescent="0.2"/>
    <row r="21402" s="217" customFormat="1" x14ac:dyDescent="0.2"/>
    <row r="21403" s="217" customFormat="1" x14ac:dyDescent="0.2"/>
    <row r="21404" s="217" customFormat="1" x14ac:dyDescent="0.2"/>
    <row r="21405" s="217" customFormat="1" x14ac:dyDescent="0.2"/>
    <row r="21406" s="217" customFormat="1" x14ac:dyDescent="0.2"/>
    <row r="21407" s="217" customFormat="1" x14ac:dyDescent="0.2"/>
    <row r="21408" s="217" customFormat="1" x14ac:dyDescent="0.2"/>
    <row r="21409" s="217" customFormat="1" x14ac:dyDescent="0.2"/>
    <row r="21410" s="217" customFormat="1" x14ac:dyDescent="0.2"/>
    <row r="21411" s="217" customFormat="1" x14ac:dyDescent="0.2"/>
    <row r="21412" s="217" customFormat="1" x14ac:dyDescent="0.2"/>
    <row r="21413" s="217" customFormat="1" x14ac:dyDescent="0.2"/>
    <row r="21414" s="217" customFormat="1" x14ac:dyDescent="0.2"/>
    <row r="21415" s="217" customFormat="1" x14ac:dyDescent="0.2"/>
    <row r="21416" s="217" customFormat="1" x14ac:dyDescent="0.2"/>
    <row r="21417" s="217" customFormat="1" x14ac:dyDescent="0.2"/>
    <row r="21418" s="217" customFormat="1" x14ac:dyDescent="0.2"/>
    <row r="21419" s="217" customFormat="1" x14ac:dyDescent="0.2"/>
    <row r="21420" s="217" customFormat="1" x14ac:dyDescent="0.2"/>
    <row r="21421" s="217" customFormat="1" x14ac:dyDescent="0.2"/>
    <row r="21422" s="217" customFormat="1" x14ac:dyDescent="0.2"/>
    <row r="21423" s="217" customFormat="1" x14ac:dyDescent="0.2"/>
    <row r="21424" s="217" customFormat="1" x14ac:dyDescent="0.2"/>
    <row r="21425" s="217" customFormat="1" x14ac:dyDescent="0.2"/>
    <row r="21426" s="217" customFormat="1" x14ac:dyDescent="0.2"/>
    <row r="21427" s="217" customFormat="1" x14ac:dyDescent="0.2"/>
    <row r="21428" s="217" customFormat="1" x14ac:dyDescent="0.2"/>
    <row r="21429" s="217" customFormat="1" x14ac:dyDescent="0.2"/>
    <row r="21430" s="217" customFormat="1" x14ac:dyDescent="0.2"/>
    <row r="21431" s="217" customFormat="1" x14ac:dyDescent="0.2"/>
    <row r="21432" s="217" customFormat="1" x14ac:dyDescent="0.2"/>
    <row r="21433" s="217" customFormat="1" x14ac:dyDescent="0.2"/>
    <row r="21434" s="217" customFormat="1" x14ac:dyDescent="0.2"/>
    <row r="21435" s="217" customFormat="1" x14ac:dyDescent="0.2"/>
    <row r="21436" s="217" customFormat="1" x14ac:dyDescent="0.2"/>
    <row r="21437" s="217" customFormat="1" x14ac:dyDescent="0.2"/>
    <row r="21438" s="217" customFormat="1" x14ac:dyDescent="0.2"/>
    <row r="21439" s="217" customFormat="1" x14ac:dyDescent="0.2"/>
    <row r="21440" s="217" customFormat="1" x14ac:dyDescent="0.2"/>
    <row r="21441" s="217" customFormat="1" x14ac:dyDescent="0.2"/>
    <row r="21442" s="217" customFormat="1" x14ac:dyDescent="0.2"/>
    <row r="21443" s="217" customFormat="1" x14ac:dyDescent="0.2"/>
    <row r="21444" s="217" customFormat="1" x14ac:dyDescent="0.2"/>
    <row r="21445" s="217" customFormat="1" x14ac:dyDescent="0.2"/>
    <row r="21446" s="217" customFormat="1" x14ac:dyDescent="0.2"/>
    <row r="21447" s="217" customFormat="1" x14ac:dyDescent="0.2"/>
    <row r="21448" s="217" customFormat="1" x14ac:dyDescent="0.2"/>
    <row r="21449" s="217" customFormat="1" x14ac:dyDescent="0.2"/>
    <row r="21450" s="217" customFormat="1" x14ac:dyDescent="0.2"/>
    <row r="21451" s="217" customFormat="1" x14ac:dyDescent="0.2"/>
    <row r="21452" s="217" customFormat="1" x14ac:dyDescent="0.2"/>
    <row r="21453" s="217" customFormat="1" x14ac:dyDescent="0.2"/>
    <row r="21454" s="217" customFormat="1" x14ac:dyDescent="0.2"/>
    <row r="21455" s="217" customFormat="1" x14ac:dyDescent="0.2"/>
    <row r="21456" s="217" customFormat="1" x14ac:dyDescent="0.2"/>
    <row r="21457" s="217" customFormat="1" x14ac:dyDescent="0.2"/>
    <row r="21458" s="217" customFormat="1" x14ac:dyDescent="0.2"/>
    <row r="21459" s="217" customFormat="1" x14ac:dyDescent="0.2"/>
    <row r="21460" s="217" customFormat="1" x14ac:dyDescent="0.2"/>
    <row r="21461" s="217" customFormat="1" x14ac:dyDescent="0.2"/>
    <row r="21462" s="217" customFormat="1" x14ac:dyDescent="0.2"/>
    <row r="21463" s="217" customFormat="1" x14ac:dyDescent="0.2"/>
    <row r="21464" s="217" customFormat="1" x14ac:dyDescent="0.2"/>
    <row r="21465" s="217" customFormat="1" x14ac:dyDescent="0.2"/>
    <row r="21466" s="217" customFormat="1" x14ac:dyDescent="0.2"/>
    <row r="21467" s="217" customFormat="1" x14ac:dyDescent="0.2"/>
    <row r="21468" s="217" customFormat="1" x14ac:dyDescent="0.2"/>
    <row r="21469" s="217" customFormat="1" x14ac:dyDescent="0.2"/>
    <row r="21470" s="217" customFormat="1" x14ac:dyDescent="0.2"/>
    <row r="21471" s="217" customFormat="1" x14ac:dyDescent="0.2"/>
    <row r="21472" s="217" customFormat="1" x14ac:dyDescent="0.2"/>
    <row r="21473" s="217" customFormat="1" x14ac:dyDescent="0.2"/>
    <row r="21474" s="217" customFormat="1" x14ac:dyDescent="0.2"/>
    <row r="21475" s="217" customFormat="1" x14ac:dyDescent="0.2"/>
    <row r="21476" s="217" customFormat="1" x14ac:dyDescent="0.2"/>
    <row r="21477" s="217" customFormat="1" x14ac:dyDescent="0.2"/>
    <row r="21478" s="217" customFormat="1" x14ac:dyDescent="0.2"/>
    <row r="21479" s="217" customFormat="1" x14ac:dyDescent="0.2"/>
    <row r="21480" s="217" customFormat="1" x14ac:dyDescent="0.2"/>
    <row r="21481" s="217" customFormat="1" x14ac:dyDescent="0.2"/>
    <row r="21482" s="217" customFormat="1" x14ac:dyDescent="0.2"/>
    <row r="21483" s="217" customFormat="1" x14ac:dyDescent="0.2"/>
    <row r="21484" s="217" customFormat="1" x14ac:dyDescent="0.2"/>
    <row r="21485" s="217" customFormat="1" x14ac:dyDescent="0.2"/>
    <row r="21486" s="217" customFormat="1" x14ac:dyDescent="0.2"/>
    <row r="21487" s="217" customFormat="1" x14ac:dyDescent="0.2"/>
    <row r="21488" s="217" customFormat="1" x14ac:dyDescent="0.2"/>
    <row r="21489" s="217" customFormat="1" x14ac:dyDescent="0.2"/>
    <row r="21490" s="217" customFormat="1" x14ac:dyDescent="0.2"/>
    <row r="21491" s="217" customFormat="1" x14ac:dyDescent="0.2"/>
    <row r="21492" s="217" customFormat="1" x14ac:dyDescent="0.2"/>
    <row r="21493" s="217" customFormat="1" x14ac:dyDescent="0.2"/>
    <row r="21494" s="217" customFormat="1" x14ac:dyDescent="0.2"/>
    <row r="21495" s="217" customFormat="1" x14ac:dyDescent="0.2"/>
    <row r="21496" s="217" customFormat="1" x14ac:dyDescent="0.2"/>
    <row r="21497" s="217" customFormat="1" x14ac:dyDescent="0.2"/>
    <row r="21498" s="217" customFormat="1" x14ac:dyDescent="0.2"/>
    <row r="21499" s="217" customFormat="1" x14ac:dyDescent="0.2"/>
    <row r="21500" s="217" customFormat="1" x14ac:dyDescent="0.2"/>
    <row r="21501" s="217" customFormat="1" x14ac:dyDescent="0.2"/>
    <row r="21502" s="217" customFormat="1" x14ac:dyDescent="0.2"/>
    <row r="21503" s="217" customFormat="1" x14ac:dyDescent="0.2"/>
    <row r="21504" s="217" customFormat="1" x14ac:dyDescent="0.2"/>
    <row r="21505" s="217" customFormat="1" x14ac:dyDescent="0.2"/>
    <row r="21506" s="217" customFormat="1" x14ac:dyDescent="0.2"/>
    <row r="21507" s="217" customFormat="1" x14ac:dyDescent="0.2"/>
    <row r="21508" s="217" customFormat="1" x14ac:dyDescent="0.2"/>
    <row r="21509" s="217" customFormat="1" x14ac:dyDescent="0.2"/>
    <row r="21510" s="217" customFormat="1" x14ac:dyDescent="0.2"/>
    <row r="21511" s="217" customFormat="1" x14ac:dyDescent="0.2"/>
    <row r="21512" s="217" customFormat="1" x14ac:dyDescent="0.2"/>
    <row r="21513" s="217" customFormat="1" x14ac:dyDescent="0.2"/>
    <row r="21514" s="217" customFormat="1" x14ac:dyDescent="0.2"/>
    <row r="21515" s="217" customFormat="1" x14ac:dyDescent="0.2"/>
    <row r="21516" s="217" customFormat="1" x14ac:dyDescent="0.2"/>
    <row r="21517" s="217" customFormat="1" x14ac:dyDescent="0.2"/>
    <row r="21518" s="217" customFormat="1" x14ac:dyDescent="0.2"/>
    <row r="21519" s="217" customFormat="1" x14ac:dyDescent="0.2"/>
    <row r="21520" s="217" customFormat="1" x14ac:dyDescent="0.2"/>
    <row r="21521" s="217" customFormat="1" x14ac:dyDescent="0.2"/>
    <row r="21522" s="217" customFormat="1" x14ac:dyDescent="0.2"/>
    <row r="21523" s="217" customFormat="1" x14ac:dyDescent="0.2"/>
    <row r="21524" s="217" customFormat="1" x14ac:dyDescent="0.2"/>
    <row r="21525" s="217" customFormat="1" x14ac:dyDescent="0.2"/>
    <row r="21526" s="217" customFormat="1" x14ac:dyDescent="0.2"/>
    <row r="21527" s="217" customFormat="1" x14ac:dyDescent="0.2"/>
    <row r="21528" s="217" customFormat="1" x14ac:dyDescent="0.2"/>
    <row r="21529" s="217" customFormat="1" x14ac:dyDescent="0.2"/>
    <row r="21530" s="217" customFormat="1" x14ac:dyDescent="0.2"/>
    <row r="21531" s="217" customFormat="1" x14ac:dyDescent="0.2"/>
    <row r="21532" s="217" customFormat="1" x14ac:dyDescent="0.2"/>
    <row r="21533" s="217" customFormat="1" x14ac:dyDescent="0.2"/>
    <row r="21534" s="217" customFormat="1" x14ac:dyDescent="0.2"/>
    <row r="21535" s="217" customFormat="1" x14ac:dyDescent="0.2"/>
    <row r="21536" s="217" customFormat="1" x14ac:dyDescent="0.2"/>
    <row r="21537" s="217" customFormat="1" x14ac:dyDescent="0.2"/>
    <row r="21538" s="217" customFormat="1" x14ac:dyDescent="0.2"/>
    <row r="21539" s="217" customFormat="1" x14ac:dyDescent="0.2"/>
    <row r="21540" s="217" customFormat="1" x14ac:dyDescent="0.2"/>
    <row r="21541" s="217" customFormat="1" x14ac:dyDescent="0.2"/>
    <row r="21542" s="217" customFormat="1" x14ac:dyDescent="0.2"/>
    <row r="21543" s="217" customFormat="1" x14ac:dyDescent="0.2"/>
    <row r="21544" s="217" customFormat="1" x14ac:dyDescent="0.2"/>
    <row r="21545" s="217" customFormat="1" x14ac:dyDescent="0.2"/>
    <row r="21546" s="217" customFormat="1" x14ac:dyDescent="0.2"/>
    <row r="21547" s="217" customFormat="1" x14ac:dyDescent="0.2"/>
    <row r="21548" s="217" customFormat="1" x14ac:dyDescent="0.2"/>
    <row r="21549" s="217" customFormat="1" x14ac:dyDescent="0.2"/>
    <row r="21550" s="217" customFormat="1" x14ac:dyDescent="0.2"/>
    <row r="21551" s="217" customFormat="1" x14ac:dyDescent="0.2"/>
    <row r="21552" s="217" customFormat="1" x14ac:dyDescent="0.2"/>
    <row r="21553" s="217" customFormat="1" x14ac:dyDescent="0.2"/>
    <row r="21554" s="217" customFormat="1" x14ac:dyDescent="0.2"/>
    <row r="21555" s="217" customFormat="1" x14ac:dyDescent="0.2"/>
    <row r="21556" s="217" customFormat="1" x14ac:dyDescent="0.2"/>
    <row r="21557" s="217" customFormat="1" x14ac:dyDescent="0.2"/>
    <row r="21558" s="217" customFormat="1" x14ac:dyDescent="0.2"/>
    <row r="21559" s="217" customFormat="1" x14ac:dyDescent="0.2"/>
    <row r="21560" s="217" customFormat="1" x14ac:dyDescent="0.2"/>
    <row r="21561" s="217" customFormat="1" x14ac:dyDescent="0.2"/>
    <row r="21562" s="217" customFormat="1" x14ac:dyDescent="0.2"/>
    <row r="21563" s="217" customFormat="1" x14ac:dyDescent="0.2"/>
    <row r="21564" s="217" customFormat="1" x14ac:dyDescent="0.2"/>
    <row r="21565" s="217" customFormat="1" x14ac:dyDescent="0.2"/>
    <row r="21566" s="217" customFormat="1" x14ac:dyDescent="0.2"/>
    <row r="21567" s="217" customFormat="1" x14ac:dyDescent="0.2"/>
    <row r="21568" s="217" customFormat="1" x14ac:dyDescent="0.2"/>
    <row r="21569" s="217" customFormat="1" x14ac:dyDescent="0.2"/>
    <row r="21570" s="217" customFormat="1" x14ac:dyDescent="0.2"/>
    <row r="21571" s="217" customFormat="1" x14ac:dyDescent="0.2"/>
    <row r="21572" s="217" customFormat="1" x14ac:dyDescent="0.2"/>
    <row r="21573" s="217" customFormat="1" x14ac:dyDescent="0.2"/>
    <row r="21574" s="217" customFormat="1" x14ac:dyDescent="0.2"/>
    <row r="21575" s="217" customFormat="1" x14ac:dyDescent="0.2"/>
    <row r="21576" s="217" customFormat="1" x14ac:dyDescent="0.2"/>
    <row r="21577" s="217" customFormat="1" x14ac:dyDescent="0.2"/>
    <row r="21578" s="217" customFormat="1" x14ac:dyDescent="0.2"/>
    <row r="21579" s="217" customFormat="1" x14ac:dyDescent="0.2"/>
    <row r="21580" s="217" customFormat="1" x14ac:dyDescent="0.2"/>
    <row r="21581" s="217" customFormat="1" x14ac:dyDescent="0.2"/>
    <row r="21582" s="217" customFormat="1" x14ac:dyDescent="0.2"/>
    <row r="21583" s="217" customFormat="1" x14ac:dyDescent="0.2"/>
    <row r="21584" s="217" customFormat="1" x14ac:dyDescent="0.2"/>
    <row r="21585" s="217" customFormat="1" x14ac:dyDescent="0.2"/>
    <row r="21586" s="217" customFormat="1" x14ac:dyDescent="0.2"/>
    <row r="21587" s="217" customFormat="1" x14ac:dyDescent="0.2"/>
    <row r="21588" s="217" customFormat="1" x14ac:dyDescent="0.2"/>
    <row r="21589" s="217" customFormat="1" x14ac:dyDescent="0.2"/>
    <row r="21590" s="217" customFormat="1" x14ac:dyDescent="0.2"/>
    <row r="21591" s="217" customFormat="1" x14ac:dyDescent="0.2"/>
    <row r="21592" s="217" customFormat="1" x14ac:dyDescent="0.2"/>
    <row r="21593" s="217" customFormat="1" x14ac:dyDescent="0.2"/>
    <row r="21594" s="217" customFormat="1" x14ac:dyDescent="0.2"/>
    <row r="21595" s="217" customFormat="1" x14ac:dyDescent="0.2"/>
    <row r="21596" s="217" customFormat="1" x14ac:dyDescent="0.2"/>
    <row r="21597" s="217" customFormat="1" x14ac:dyDescent="0.2"/>
    <row r="21598" s="217" customFormat="1" x14ac:dyDescent="0.2"/>
    <row r="21599" s="217" customFormat="1" x14ac:dyDescent="0.2"/>
    <row r="21600" s="217" customFormat="1" x14ac:dyDescent="0.2"/>
    <row r="21601" s="217" customFormat="1" x14ac:dyDescent="0.2"/>
    <row r="21602" s="217" customFormat="1" x14ac:dyDescent="0.2"/>
    <row r="21603" s="217" customFormat="1" x14ac:dyDescent="0.2"/>
    <row r="21604" s="217" customFormat="1" x14ac:dyDescent="0.2"/>
    <row r="21605" s="217" customFormat="1" x14ac:dyDescent="0.2"/>
    <row r="21606" s="217" customFormat="1" x14ac:dyDescent="0.2"/>
    <row r="21607" s="217" customFormat="1" x14ac:dyDescent="0.2"/>
    <row r="21608" s="217" customFormat="1" x14ac:dyDescent="0.2"/>
    <row r="21609" s="217" customFormat="1" x14ac:dyDescent="0.2"/>
    <row r="21610" s="217" customFormat="1" x14ac:dyDescent="0.2"/>
    <row r="21611" s="217" customFormat="1" x14ac:dyDescent="0.2"/>
    <row r="21612" s="217" customFormat="1" x14ac:dyDescent="0.2"/>
    <row r="21613" s="217" customFormat="1" x14ac:dyDescent="0.2"/>
    <row r="21614" s="217" customFormat="1" x14ac:dyDescent="0.2"/>
    <row r="21615" s="217" customFormat="1" x14ac:dyDescent="0.2"/>
    <row r="21616" s="217" customFormat="1" x14ac:dyDescent="0.2"/>
    <row r="21617" s="217" customFormat="1" x14ac:dyDescent="0.2"/>
    <row r="21618" s="217" customFormat="1" x14ac:dyDescent="0.2"/>
    <row r="21619" s="217" customFormat="1" x14ac:dyDescent="0.2"/>
    <row r="21620" s="217" customFormat="1" x14ac:dyDescent="0.2"/>
    <row r="21621" s="217" customFormat="1" x14ac:dyDescent="0.2"/>
    <row r="21622" s="217" customFormat="1" x14ac:dyDescent="0.2"/>
    <row r="21623" s="217" customFormat="1" x14ac:dyDescent="0.2"/>
    <row r="21624" s="217" customFormat="1" x14ac:dyDescent="0.2"/>
    <row r="21625" s="217" customFormat="1" x14ac:dyDescent="0.2"/>
    <row r="21626" s="217" customFormat="1" x14ac:dyDescent="0.2"/>
    <row r="21627" s="217" customFormat="1" x14ac:dyDescent="0.2"/>
    <row r="21628" s="217" customFormat="1" x14ac:dyDescent="0.2"/>
    <row r="21629" s="217" customFormat="1" x14ac:dyDescent="0.2"/>
    <row r="21630" s="217" customFormat="1" x14ac:dyDescent="0.2"/>
    <row r="21631" s="217" customFormat="1" x14ac:dyDescent="0.2"/>
    <row r="21632" s="217" customFormat="1" x14ac:dyDescent="0.2"/>
    <row r="21633" s="217" customFormat="1" x14ac:dyDescent="0.2"/>
    <row r="21634" s="217" customFormat="1" x14ac:dyDescent="0.2"/>
    <row r="21635" s="217" customFormat="1" x14ac:dyDescent="0.2"/>
    <row r="21636" s="217" customFormat="1" x14ac:dyDescent="0.2"/>
    <row r="21637" s="217" customFormat="1" x14ac:dyDescent="0.2"/>
    <row r="21638" s="217" customFormat="1" x14ac:dyDescent="0.2"/>
    <row r="21639" s="217" customFormat="1" x14ac:dyDescent="0.2"/>
    <row r="21640" s="217" customFormat="1" x14ac:dyDescent="0.2"/>
    <row r="21641" s="217" customFormat="1" x14ac:dyDescent="0.2"/>
    <row r="21642" s="217" customFormat="1" x14ac:dyDescent="0.2"/>
    <row r="21643" s="217" customFormat="1" x14ac:dyDescent="0.2"/>
    <row r="21644" s="217" customFormat="1" x14ac:dyDescent="0.2"/>
    <row r="21645" s="217" customFormat="1" x14ac:dyDescent="0.2"/>
    <row r="21646" s="217" customFormat="1" x14ac:dyDescent="0.2"/>
    <row r="21647" s="217" customFormat="1" x14ac:dyDescent="0.2"/>
    <row r="21648" s="217" customFormat="1" x14ac:dyDescent="0.2"/>
    <row r="21649" s="217" customFormat="1" x14ac:dyDescent="0.2"/>
    <row r="21650" s="217" customFormat="1" x14ac:dyDescent="0.2"/>
    <row r="21651" s="217" customFormat="1" x14ac:dyDescent="0.2"/>
    <row r="21652" s="217" customFormat="1" x14ac:dyDescent="0.2"/>
    <row r="21653" s="217" customFormat="1" x14ac:dyDescent="0.2"/>
    <row r="21654" s="217" customFormat="1" x14ac:dyDescent="0.2"/>
    <row r="21655" s="217" customFormat="1" x14ac:dyDescent="0.2"/>
    <row r="21656" s="217" customFormat="1" x14ac:dyDescent="0.2"/>
    <row r="21657" s="217" customFormat="1" x14ac:dyDescent="0.2"/>
    <row r="21658" s="217" customFormat="1" x14ac:dyDescent="0.2"/>
    <row r="21659" s="217" customFormat="1" x14ac:dyDescent="0.2"/>
    <row r="21660" s="217" customFormat="1" x14ac:dyDescent="0.2"/>
    <row r="21661" s="217" customFormat="1" x14ac:dyDescent="0.2"/>
    <row r="21662" s="217" customFormat="1" x14ac:dyDescent="0.2"/>
    <row r="21663" s="217" customFormat="1" x14ac:dyDescent="0.2"/>
    <row r="21664" s="217" customFormat="1" x14ac:dyDescent="0.2"/>
    <row r="21665" s="217" customFormat="1" x14ac:dyDescent="0.2"/>
    <row r="21666" s="217" customFormat="1" x14ac:dyDescent="0.2"/>
    <row r="21667" s="217" customFormat="1" x14ac:dyDescent="0.2"/>
    <row r="21668" s="217" customFormat="1" x14ac:dyDescent="0.2"/>
    <row r="21669" s="217" customFormat="1" x14ac:dyDescent="0.2"/>
    <row r="21670" s="217" customFormat="1" x14ac:dyDescent="0.2"/>
    <row r="21671" s="217" customFormat="1" x14ac:dyDescent="0.2"/>
    <row r="21672" s="217" customFormat="1" x14ac:dyDescent="0.2"/>
    <row r="21673" s="217" customFormat="1" x14ac:dyDescent="0.2"/>
    <row r="21674" s="217" customFormat="1" x14ac:dyDescent="0.2"/>
    <row r="21675" s="217" customFormat="1" x14ac:dyDescent="0.2"/>
    <row r="21676" s="217" customFormat="1" x14ac:dyDescent="0.2"/>
    <row r="21677" s="217" customFormat="1" x14ac:dyDescent="0.2"/>
    <row r="21678" s="217" customFormat="1" x14ac:dyDescent="0.2"/>
    <row r="21679" s="217" customFormat="1" x14ac:dyDescent="0.2"/>
    <row r="21680" s="217" customFormat="1" x14ac:dyDescent="0.2"/>
    <row r="21681" s="217" customFormat="1" x14ac:dyDescent="0.2"/>
    <row r="21682" s="217" customFormat="1" x14ac:dyDescent="0.2"/>
    <row r="21683" s="217" customFormat="1" x14ac:dyDescent="0.2"/>
    <row r="21684" s="217" customFormat="1" x14ac:dyDescent="0.2"/>
    <row r="21685" s="217" customFormat="1" x14ac:dyDescent="0.2"/>
    <row r="21686" s="217" customFormat="1" x14ac:dyDescent="0.2"/>
    <row r="21687" s="217" customFormat="1" x14ac:dyDescent="0.2"/>
    <row r="21688" s="217" customFormat="1" x14ac:dyDescent="0.2"/>
    <row r="21689" s="217" customFormat="1" x14ac:dyDescent="0.2"/>
    <row r="21690" s="217" customFormat="1" x14ac:dyDescent="0.2"/>
    <row r="21691" s="217" customFormat="1" x14ac:dyDescent="0.2"/>
    <row r="21692" s="217" customFormat="1" x14ac:dyDescent="0.2"/>
    <row r="21693" s="217" customFormat="1" x14ac:dyDescent="0.2"/>
    <row r="21694" s="217" customFormat="1" x14ac:dyDescent="0.2"/>
    <row r="21695" s="217" customFormat="1" x14ac:dyDescent="0.2"/>
    <row r="21696" s="217" customFormat="1" x14ac:dyDescent="0.2"/>
    <row r="21697" s="217" customFormat="1" x14ac:dyDescent="0.2"/>
    <row r="21698" s="217" customFormat="1" x14ac:dyDescent="0.2"/>
    <row r="21699" s="217" customFormat="1" x14ac:dyDescent="0.2"/>
    <row r="21700" s="217" customFormat="1" x14ac:dyDescent="0.2"/>
    <row r="21701" s="217" customFormat="1" x14ac:dyDescent="0.2"/>
    <row r="21702" s="217" customFormat="1" x14ac:dyDescent="0.2"/>
    <row r="21703" s="217" customFormat="1" x14ac:dyDescent="0.2"/>
    <row r="21704" s="217" customFormat="1" x14ac:dyDescent="0.2"/>
    <row r="21705" s="217" customFormat="1" x14ac:dyDescent="0.2"/>
    <row r="21706" s="217" customFormat="1" x14ac:dyDescent="0.2"/>
    <row r="21707" s="217" customFormat="1" x14ac:dyDescent="0.2"/>
    <row r="21708" s="217" customFormat="1" x14ac:dyDescent="0.2"/>
    <row r="21709" s="217" customFormat="1" x14ac:dyDescent="0.2"/>
    <row r="21710" s="217" customFormat="1" x14ac:dyDescent="0.2"/>
    <row r="21711" s="217" customFormat="1" x14ac:dyDescent="0.2"/>
    <row r="21712" s="217" customFormat="1" x14ac:dyDescent="0.2"/>
    <row r="21713" s="217" customFormat="1" x14ac:dyDescent="0.2"/>
    <row r="21714" s="217" customFormat="1" x14ac:dyDescent="0.2"/>
    <row r="21715" s="217" customFormat="1" x14ac:dyDescent="0.2"/>
    <row r="21716" s="217" customFormat="1" x14ac:dyDescent="0.2"/>
    <row r="21717" s="217" customFormat="1" x14ac:dyDescent="0.2"/>
    <row r="21718" s="217" customFormat="1" x14ac:dyDescent="0.2"/>
    <row r="21719" s="217" customFormat="1" x14ac:dyDescent="0.2"/>
    <row r="21720" s="217" customFormat="1" x14ac:dyDescent="0.2"/>
    <row r="21721" s="217" customFormat="1" x14ac:dyDescent="0.2"/>
    <row r="21722" s="217" customFormat="1" x14ac:dyDescent="0.2"/>
    <row r="21723" s="217" customFormat="1" x14ac:dyDescent="0.2"/>
    <row r="21724" s="217" customFormat="1" x14ac:dyDescent="0.2"/>
    <row r="21725" s="217" customFormat="1" x14ac:dyDescent="0.2"/>
    <row r="21726" s="217" customFormat="1" x14ac:dyDescent="0.2"/>
    <row r="21727" s="217" customFormat="1" x14ac:dyDescent="0.2"/>
    <row r="21728" s="217" customFormat="1" x14ac:dyDescent="0.2"/>
    <row r="21729" s="217" customFormat="1" x14ac:dyDescent="0.2"/>
    <row r="21730" s="217" customFormat="1" x14ac:dyDescent="0.2"/>
    <row r="21731" s="217" customFormat="1" x14ac:dyDescent="0.2"/>
    <row r="21732" s="217" customFormat="1" x14ac:dyDescent="0.2"/>
    <row r="21733" s="217" customFormat="1" x14ac:dyDescent="0.2"/>
    <row r="21734" s="217" customFormat="1" x14ac:dyDescent="0.2"/>
    <row r="21735" s="217" customFormat="1" x14ac:dyDescent="0.2"/>
    <row r="21736" s="217" customFormat="1" x14ac:dyDescent="0.2"/>
    <row r="21737" s="217" customFormat="1" x14ac:dyDescent="0.2"/>
    <row r="21738" s="217" customFormat="1" x14ac:dyDescent="0.2"/>
    <row r="21739" s="217" customFormat="1" x14ac:dyDescent="0.2"/>
    <row r="21740" s="217" customFormat="1" x14ac:dyDescent="0.2"/>
    <row r="21741" s="217" customFormat="1" x14ac:dyDescent="0.2"/>
    <row r="21742" s="217" customFormat="1" x14ac:dyDescent="0.2"/>
    <row r="21743" s="217" customFormat="1" x14ac:dyDescent="0.2"/>
    <row r="21744" s="217" customFormat="1" x14ac:dyDescent="0.2"/>
    <row r="21745" s="217" customFormat="1" x14ac:dyDescent="0.2"/>
    <row r="21746" s="217" customFormat="1" x14ac:dyDescent="0.2"/>
    <row r="21747" s="217" customFormat="1" x14ac:dyDescent="0.2"/>
    <row r="21748" s="217" customFormat="1" x14ac:dyDescent="0.2"/>
    <row r="21749" s="217" customFormat="1" x14ac:dyDescent="0.2"/>
    <row r="21750" s="217" customFormat="1" x14ac:dyDescent="0.2"/>
    <row r="21751" s="217" customFormat="1" x14ac:dyDescent="0.2"/>
    <row r="21752" s="217" customFormat="1" x14ac:dyDescent="0.2"/>
    <row r="21753" s="217" customFormat="1" x14ac:dyDescent="0.2"/>
    <row r="21754" s="217" customFormat="1" x14ac:dyDescent="0.2"/>
    <row r="21755" s="217" customFormat="1" x14ac:dyDescent="0.2"/>
    <row r="21756" s="217" customFormat="1" x14ac:dyDescent="0.2"/>
    <row r="21757" s="217" customFormat="1" x14ac:dyDescent="0.2"/>
    <row r="21758" s="217" customFormat="1" x14ac:dyDescent="0.2"/>
    <row r="21759" s="217" customFormat="1" x14ac:dyDescent="0.2"/>
    <row r="21760" s="217" customFormat="1" x14ac:dyDescent="0.2"/>
    <row r="21761" s="217" customFormat="1" x14ac:dyDescent="0.2"/>
    <row r="21762" s="217" customFormat="1" x14ac:dyDescent="0.2"/>
    <row r="21763" s="217" customFormat="1" x14ac:dyDescent="0.2"/>
    <row r="21764" s="217" customFormat="1" x14ac:dyDescent="0.2"/>
    <row r="21765" s="217" customFormat="1" x14ac:dyDescent="0.2"/>
    <row r="21766" s="217" customFormat="1" x14ac:dyDescent="0.2"/>
    <row r="21767" s="217" customFormat="1" x14ac:dyDescent="0.2"/>
    <row r="21768" s="217" customFormat="1" x14ac:dyDescent="0.2"/>
    <row r="21769" s="217" customFormat="1" x14ac:dyDescent="0.2"/>
    <row r="21770" s="217" customFormat="1" x14ac:dyDescent="0.2"/>
    <row r="21771" s="217" customFormat="1" x14ac:dyDescent="0.2"/>
    <row r="21772" s="217" customFormat="1" x14ac:dyDescent="0.2"/>
    <row r="21773" s="217" customFormat="1" x14ac:dyDescent="0.2"/>
    <row r="21774" s="217" customFormat="1" x14ac:dyDescent="0.2"/>
    <row r="21775" s="217" customFormat="1" x14ac:dyDescent="0.2"/>
    <row r="21776" s="217" customFormat="1" x14ac:dyDescent="0.2"/>
    <row r="21777" s="217" customFormat="1" x14ac:dyDescent="0.2"/>
    <row r="21778" s="217" customFormat="1" x14ac:dyDescent="0.2"/>
    <row r="21779" s="217" customFormat="1" x14ac:dyDescent="0.2"/>
    <row r="21780" s="217" customFormat="1" x14ac:dyDescent="0.2"/>
    <row r="21781" s="217" customFormat="1" x14ac:dyDescent="0.2"/>
    <row r="21782" s="217" customFormat="1" x14ac:dyDescent="0.2"/>
    <row r="21783" s="217" customFormat="1" x14ac:dyDescent="0.2"/>
    <row r="21784" s="217" customFormat="1" x14ac:dyDescent="0.2"/>
    <row r="21785" s="217" customFormat="1" x14ac:dyDescent="0.2"/>
    <row r="21786" s="217" customFormat="1" x14ac:dyDescent="0.2"/>
    <row r="21787" s="217" customFormat="1" x14ac:dyDescent="0.2"/>
    <row r="21788" s="217" customFormat="1" x14ac:dyDescent="0.2"/>
    <row r="21789" s="217" customFormat="1" x14ac:dyDescent="0.2"/>
    <row r="21790" s="217" customFormat="1" x14ac:dyDescent="0.2"/>
    <row r="21791" s="217" customFormat="1" x14ac:dyDescent="0.2"/>
    <row r="21792" s="217" customFormat="1" x14ac:dyDescent="0.2"/>
    <row r="21793" s="217" customFormat="1" x14ac:dyDescent="0.2"/>
    <row r="21794" s="217" customFormat="1" x14ac:dyDescent="0.2"/>
    <row r="21795" s="217" customFormat="1" x14ac:dyDescent="0.2"/>
    <row r="21796" s="217" customFormat="1" x14ac:dyDescent="0.2"/>
    <row r="21797" s="217" customFormat="1" x14ac:dyDescent="0.2"/>
    <row r="21798" s="217" customFormat="1" x14ac:dyDescent="0.2"/>
    <row r="21799" s="217" customFormat="1" x14ac:dyDescent="0.2"/>
    <row r="21800" s="217" customFormat="1" x14ac:dyDescent="0.2"/>
    <row r="21801" s="217" customFormat="1" x14ac:dyDescent="0.2"/>
    <row r="21802" s="217" customFormat="1" x14ac:dyDescent="0.2"/>
    <row r="21803" s="217" customFormat="1" x14ac:dyDescent="0.2"/>
    <row r="21804" s="217" customFormat="1" x14ac:dyDescent="0.2"/>
    <row r="21805" s="217" customFormat="1" x14ac:dyDescent="0.2"/>
    <row r="21806" s="217" customFormat="1" x14ac:dyDescent="0.2"/>
    <row r="21807" s="217" customFormat="1" x14ac:dyDescent="0.2"/>
    <row r="21808" s="217" customFormat="1" x14ac:dyDescent="0.2"/>
    <row r="21809" s="217" customFormat="1" x14ac:dyDescent="0.2"/>
    <row r="21810" s="217" customFormat="1" x14ac:dyDescent="0.2"/>
    <row r="21811" s="217" customFormat="1" x14ac:dyDescent="0.2"/>
    <row r="21812" s="217" customFormat="1" x14ac:dyDescent="0.2"/>
    <row r="21813" s="217" customFormat="1" x14ac:dyDescent="0.2"/>
    <row r="21814" s="217" customFormat="1" x14ac:dyDescent="0.2"/>
    <row r="21815" s="217" customFormat="1" x14ac:dyDescent="0.2"/>
    <row r="21816" s="217" customFormat="1" x14ac:dyDescent="0.2"/>
    <row r="21817" s="217" customFormat="1" x14ac:dyDescent="0.2"/>
    <row r="21818" s="217" customFormat="1" x14ac:dyDescent="0.2"/>
    <row r="21819" s="217" customFormat="1" x14ac:dyDescent="0.2"/>
    <row r="21820" s="217" customFormat="1" x14ac:dyDescent="0.2"/>
    <row r="21821" s="217" customFormat="1" x14ac:dyDescent="0.2"/>
    <row r="21822" s="217" customFormat="1" x14ac:dyDescent="0.2"/>
    <row r="21823" s="217" customFormat="1" x14ac:dyDescent="0.2"/>
    <row r="21824" s="217" customFormat="1" x14ac:dyDescent="0.2"/>
    <row r="21825" s="217" customFormat="1" x14ac:dyDescent="0.2"/>
    <row r="21826" s="217" customFormat="1" x14ac:dyDescent="0.2"/>
    <row r="21827" s="217" customFormat="1" x14ac:dyDescent="0.2"/>
    <row r="21828" s="217" customFormat="1" x14ac:dyDescent="0.2"/>
    <row r="21829" s="217" customFormat="1" x14ac:dyDescent="0.2"/>
    <row r="21830" s="217" customFormat="1" x14ac:dyDescent="0.2"/>
    <row r="21831" s="217" customFormat="1" x14ac:dyDescent="0.2"/>
    <row r="21832" s="217" customFormat="1" x14ac:dyDescent="0.2"/>
    <row r="21833" s="217" customFormat="1" x14ac:dyDescent="0.2"/>
    <row r="21834" s="217" customFormat="1" x14ac:dyDescent="0.2"/>
    <row r="21835" s="217" customFormat="1" x14ac:dyDescent="0.2"/>
    <row r="21836" s="217" customFormat="1" x14ac:dyDescent="0.2"/>
    <row r="21837" s="217" customFormat="1" x14ac:dyDescent="0.2"/>
    <row r="21838" s="217" customFormat="1" x14ac:dyDescent="0.2"/>
    <row r="21839" s="217" customFormat="1" x14ac:dyDescent="0.2"/>
    <row r="21840" s="217" customFormat="1" x14ac:dyDescent="0.2"/>
    <row r="21841" s="217" customFormat="1" x14ac:dyDescent="0.2"/>
    <row r="21842" s="217" customFormat="1" x14ac:dyDescent="0.2"/>
    <row r="21843" s="217" customFormat="1" x14ac:dyDescent="0.2"/>
    <row r="21844" s="217" customFormat="1" x14ac:dyDescent="0.2"/>
    <row r="21845" s="217" customFormat="1" x14ac:dyDescent="0.2"/>
    <row r="21846" s="217" customFormat="1" x14ac:dyDescent="0.2"/>
    <row r="21847" s="217" customFormat="1" x14ac:dyDescent="0.2"/>
    <row r="21848" s="217" customFormat="1" x14ac:dyDescent="0.2"/>
    <row r="21849" s="217" customFormat="1" x14ac:dyDescent="0.2"/>
    <row r="21850" s="217" customFormat="1" x14ac:dyDescent="0.2"/>
    <row r="21851" s="217" customFormat="1" x14ac:dyDescent="0.2"/>
    <row r="21852" s="217" customFormat="1" x14ac:dyDescent="0.2"/>
    <row r="21853" s="217" customFormat="1" x14ac:dyDescent="0.2"/>
    <row r="21854" s="217" customFormat="1" x14ac:dyDescent="0.2"/>
    <row r="21855" s="217" customFormat="1" x14ac:dyDescent="0.2"/>
    <row r="21856" s="217" customFormat="1" x14ac:dyDescent="0.2"/>
    <row r="21857" s="217" customFormat="1" x14ac:dyDescent="0.2"/>
    <row r="21858" s="217" customFormat="1" x14ac:dyDescent="0.2"/>
    <row r="21859" s="217" customFormat="1" x14ac:dyDescent="0.2"/>
    <row r="21860" s="217" customFormat="1" x14ac:dyDescent="0.2"/>
    <row r="21861" s="217" customFormat="1" x14ac:dyDescent="0.2"/>
    <row r="21862" s="217" customFormat="1" x14ac:dyDescent="0.2"/>
    <row r="21863" s="217" customFormat="1" x14ac:dyDescent="0.2"/>
    <row r="21864" s="217" customFormat="1" x14ac:dyDescent="0.2"/>
    <row r="21865" s="217" customFormat="1" x14ac:dyDescent="0.2"/>
    <row r="21866" s="217" customFormat="1" x14ac:dyDescent="0.2"/>
    <row r="21867" s="217" customFormat="1" x14ac:dyDescent="0.2"/>
    <row r="21868" s="217" customFormat="1" x14ac:dyDescent="0.2"/>
    <row r="21869" s="217" customFormat="1" x14ac:dyDescent="0.2"/>
    <row r="21870" s="217" customFormat="1" x14ac:dyDescent="0.2"/>
    <row r="21871" s="217" customFormat="1" x14ac:dyDescent="0.2"/>
    <row r="21872" s="217" customFormat="1" x14ac:dyDescent="0.2"/>
    <row r="21873" s="217" customFormat="1" x14ac:dyDescent="0.2"/>
    <row r="21874" s="217" customFormat="1" x14ac:dyDescent="0.2"/>
    <row r="21875" s="217" customFormat="1" x14ac:dyDescent="0.2"/>
    <row r="21876" s="217" customFormat="1" x14ac:dyDescent="0.2"/>
    <row r="21877" s="217" customFormat="1" x14ac:dyDescent="0.2"/>
    <row r="21878" s="217" customFormat="1" x14ac:dyDescent="0.2"/>
    <row r="21879" s="217" customFormat="1" x14ac:dyDescent="0.2"/>
    <row r="21880" s="217" customFormat="1" x14ac:dyDescent="0.2"/>
    <row r="21881" s="217" customFormat="1" x14ac:dyDescent="0.2"/>
    <row r="21882" s="217" customFormat="1" x14ac:dyDescent="0.2"/>
    <row r="21883" s="217" customFormat="1" x14ac:dyDescent="0.2"/>
    <row r="21884" s="217" customFormat="1" x14ac:dyDescent="0.2"/>
    <row r="21885" s="217" customFormat="1" x14ac:dyDescent="0.2"/>
    <row r="21886" s="217" customFormat="1" x14ac:dyDescent="0.2"/>
    <row r="21887" s="217" customFormat="1" x14ac:dyDescent="0.2"/>
    <row r="21888" s="217" customFormat="1" x14ac:dyDescent="0.2"/>
    <row r="21889" s="217" customFormat="1" x14ac:dyDescent="0.2"/>
    <row r="21890" s="217" customFormat="1" x14ac:dyDescent="0.2"/>
    <row r="21891" s="217" customFormat="1" x14ac:dyDescent="0.2"/>
    <row r="21892" s="217" customFormat="1" x14ac:dyDescent="0.2"/>
    <row r="21893" s="217" customFormat="1" x14ac:dyDescent="0.2"/>
    <row r="21894" s="217" customFormat="1" x14ac:dyDescent="0.2"/>
    <row r="21895" s="217" customFormat="1" x14ac:dyDescent="0.2"/>
    <row r="21896" s="217" customFormat="1" x14ac:dyDescent="0.2"/>
    <row r="21897" s="217" customFormat="1" x14ac:dyDescent="0.2"/>
    <row r="21898" s="217" customFormat="1" x14ac:dyDescent="0.2"/>
    <row r="21899" s="217" customFormat="1" x14ac:dyDescent="0.2"/>
    <row r="21900" s="217" customFormat="1" x14ac:dyDescent="0.2"/>
    <row r="21901" s="217" customFormat="1" x14ac:dyDescent="0.2"/>
    <row r="21902" s="217" customFormat="1" x14ac:dyDescent="0.2"/>
    <row r="21903" s="217" customFormat="1" x14ac:dyDescent="0.2"/>
    <row r="21904" s="217" customFormat="1" x14ac:dyDescent="0.2"/>
    <row r="21905" s="217" customFormat="1" x14ac:dyDescent="0.2"/>
    <row r="21906" s="217" customFormat="1" x14ac:dyDescent="0.2"/>
    <row r="21907" s="217" customFormat="1" x14ac:dyDescent="0.2"/>
    <row r="21908" s="217" customFormat="1" x14ac:dyDescent="0.2"/>
    <row r="21909" s="217" customFormat="1" x14ac:dyDescent="0.2"/>
    <row r="21910" s="217" customFormat="1" x14ac:dyDescent="0.2"/>
    <row r="21911" s="217" customFormat="1" x14ac:dyDescent="0.2"/>
    <row r="21912" s="217" customFormat="1" x14ac:dyDescent="0.2"/>
    <row r="21913" s="217" customFormat="1" x14ac:dyDescent="0.2"/>
    <row r="21914" s="217" customFormat="1" x14ac:dyDescent="0.2"/>
    <row r="21915" s="217" customFormat="1" x14ac:dyDescent="0.2"/>
    <row r="21916" s="217" customFormat="1" x14ac:dyDescent="0.2"/>
    <row r="21917" s="217" customFormat="1" x14ac:dyDescent="0.2"/>
    <row r="21918" s="217" customFormat="1" x14ac:dyDescent="0.2"/>
    <row r="21919" s="217" customFormat="1" x14ac:dyDescent="0.2"/>
    <row r="21920" s="217" customFormat="1" x14ac:dyDescent="0.2"/>
    <row r="21921" s="217" customFormat="1" x14ac:dyDescent="0.2"/>
    <row r="21922" s="217" customFormat="1" x14ac:dyDescent="0.2"/>
    <row r="21923" s="217" customFormat="1" x14ac:dyDescent="0.2"/>
    <row r="21924" s="217" customFormat="1" x14ac:dyDescent="0.2"/>
    <row r="21925" s="217" customFormat="1" x14ac:dyDescent="0.2"/>
    <row r="21926" s="217" customFormat="1" x14ac:dyDescent="0.2"/>
    <row r="21927" s="217" customFormat="1" x14ac:dyDescent="0.2"/>
    <row r="21928" s="217" customFormat="1" x14ac:dyDescent="0.2"/>
    <row r="21929" s="217" customFormat="1" x14ac:dyDescent="0.2"/>
    <row r="21930" s="217" customFormat="1" x14ac:dyDescent="0.2"/>
    <row r="21931" s="217" customFormat="1" x14ac:dyDescent="0.2"/>
    <row r="21932" s="217" customFormat="1" x14ac:dyDescent="0.2"/>
    <row r="21933" s="217" customFormat="1" x14ac:dyDescent="0.2"/>
    <row r="21934" s="217" customFormat="1" x14ac:dyDescent="0.2"/>
    <row r="21935" s="217" customFormat="1" x14ac:dyDescent="0.2"/>
    <row r="21936" s="217" customFormat="1" x14ac:dyDescent="0.2"/>
    <row r="21937" s="217" customFormat="1" x14ac:dyDescent="0.2"/>
    <row r="21938" s="217" customFormat="1" x14ac:dyDescent="0.2"/>
    <row r="21939" s="217" customFormat="1" x14ac:dyDescent="0.2"/>
    <row r="21940" s="217" customFormat="1" x14ac:dyDescent="0.2"/>
    <row r="21941" s="217" customFormat="1" x14ac:dyDescent="0.2"/>
    <row r="21942" s="217" customFormat="1" x14ac:dyDescent="0.2"/>
    <row r="21943" s="217" customFormat="1" x14ac:dyDescent="0.2"/>
    <row r="21944" s="217" customFormat="1" x14ac:dyDescent="0.2"/>
    <row r="21945" s="217" customFormat="1" x14ac:dyDescent="0.2"/>
    <row r="21946" s="217" customFormat="1" x14ac:dyDescent="0.2"/>
    <row r="21947" s="217" customFormat="1" x14ac:dyDescent="0.2"/>
    <row r="21948" s="217" customFormat="1" x14ac:dyDescent="0.2"/>
    <row r="21949" s="217" customFormat="1" x14ac:dyDescent="0.2"/>
    <row r="21950" s="217" customFormat="1" x14ac:dyDescent="0.2"/>
    <row r="21951" s="217" customFormat="1" x14ac:dyDescent="0.2"/>
    <row r="21952" s="217" customFormat="1" x14ac:dyDescent="0.2"/>
    <row r="21953" s="217" customFormat="1" x14ac:dyDescent="0.2"/>
    <row r="21954" s="217" customFormat="1" x14ac:dyDescent="0.2"/>
    <row r="21955" s="217" customFormat="1" x14ac:dyDescent="0.2"/>
    <row r="21956" s="217" customFormat="1" x14ac:dyDescent="0.2"/>
    <row r="21957" s="217" customFormat="1" x14ac:dyDescent="0.2"/>
    <row r="21958" s="217" customFormat="1" x14ac:dyDescent="0.2"/>
    <row r="21959" s="217" customFormat="1" x14ac:dyDescent="0.2"/>
    <row r="21960" s="217" customFormat="1" x14ac:dyDescent="0.2"/>
    <row r="21961" s="217" customFormat="1" x14ac:dyDescent="0.2"/>
    <row r="21962" s="217" customFormat="1" x14ac:dyDescent="0.2"/>
    <row r="21963" s="217" customFormat="1" x14ac:dyDescent="0.2"/>
    <row r="21964" s="217" customFormat="1" x14ac:dyDescent="0.2"/>
    <row r="21965" s="217" customFormat="1" x14ac:dyDescent="0.2"/>
    <row r="21966" s="217" customFormat="1" x14ac:dyDescent="0.2"/>
    <row r="21967" s="217" customFormat="1" x14ac:dyDescent="0.2"/>
    <row r="21968" s="217" customFormat="1" x14ac:dyDescent="0.2"/>
    <row r="21969" s="217" customFormat="1" x14ac:dyDescent="0.2"/>
    <row r="21970" s="217" customFormat="1" x14ac:dyDescent="0.2"/>
    <row r="21971" s="217" customFormat="1" x14ac:dyDescent="0.2"/>
    <row r="21972" s="217" customFormat="1" x14ac:dyDescent="0.2"/>
    <row r="21973" s="217" customFormat="1" x14ac:dyDescent="0.2"/>
    <row r="21974" s="217" customFormat="1" x14ac:dyDescent="0.2"/>
    <row r="21975" s="217" customFormat="1" x14ac:dyDescent="0.2"/>
    <row r="21976" s="217" customFormat="1" x14ac:dyDescent="0.2"/>
    <row r="21977" s="217" customFormat="1" x14ac:dyDescent="0.2"/>
    <row r="21978" s="217" customFormat="1" x14ac:dyDescent="0.2"/>
    <row r="21979" s="217" customFormat="1" x14ac:dyDescent="0.2"/>
    <row r="21980" s="217" customFormat="1" x14ac:dyDescent="0.2"/>
    <row r="21981" s="217" customFormat="1" x14ac:dyDescent="0.2"/>
    <row r="21982" s="217" customFormat="1" x14ac:dyDescent="0.2"/>
    <row r="21983" s="217" customFormat="1" x14ac:dyDescent="0.2"/>
    <row r="21984" s="217" customFormat="1" x14ac:dyDescent="0.2"/>
    <row r="21985" s="217" customFormat="1" x14ac:dyDescent="0.2"/>
    <row r="21986" s="217" customFormat="1" x14ac:dyDescent="0.2"/>
    <row r="21987" s="217" customFormat="1" x14ac:dyDescent="0.2"/>
    <row r="21988" s="217" customFormat="1" x14ac:dyDescent="0.2"/>
    <row r="21989" s="217" customFormat="1" x14ac:dyDescent="0.2"/>
    <row r="21990" s="217" customFormat="1" x14ac:dyDescent="0.2"/>
    <row r="21991" s="217" customFormat="1" x14ac:dyDescent="0.2"/>
    <row r="21992" s="217" customFormat="1" x14ac:dyDescent="0.2"/>
    <row r="21993" s="217" customFormat="1" x14ac:dyDescent="0.2"/>
    <row r="21994" s="217" customFormat="1" x14ac:dyDescent="0.2"/>
    <row r="21995" s="217" customFormat="1" x14ac:dyDescent="0.2"/>
    <row r="21996" s="217" customFormat="1" x14ac:dyDescent="0.2"/>
    <row r="21997" s="217" customFormat="1" x14ac:dyDescent="0.2"/>
    <row r="21998" s="217" customFormat="1" x14ac:dyDescent="0.2"/>
    <row r="21999" s="217" customFormat="1" x14ac:dyDescent="0.2"/>
    <row r="22000" s="217" customFormat="1" x14ac:dyDescent="0.2"/>
    <row r="22001" s="217" customFormat="1" x14ac:dyDescent="0.2"/>
    <row r="22002" s="217" customFormat="1" x14ac:dyDescent="0.2"/>
    <row r="22003" s="217" customFormat="1" x14ac:dyDescent="0.2"/>
    <row r="22004" s="217" customFormat="1" x14ac:dyDescent="0.2"/>
    <row r="22005" s="217" customFormat="1" x14ac:dyDescent="0.2"/>
    <row r="22006" s="217" customFormat="1" x14ac:dyDescent="0.2"/>
    <row r="22007" s="217" customFormat="1" x14ac:dyDescent="0.2"/>
    <row r="22008" s="217" customFormat="1" x14ac:dyDescent="0.2"/>
    <row r="22009" s="217" customFormat="1" x14ac:dyDescent="0.2"/>
    <row r="22010" s="217" customFormat="1" x14ac:dyDescent="0.2"/>
    <row r="22011" s="217" customFormat="1" x14ac:dyDescent="0.2"/>
    <row r="22012" s="217" customFormat="1" x14ac:dyDescent="0.2"/>
    <row r="22013" s="217" customFormat="1" x14ac:dyDescent="0.2"/>
    <row r="22014" s="217" customFormat="1" x14ac:dyDescent="0.2"/>
    <row r="22015" s="217" customFormat="1" x14ac:dyDescent="0.2"/>
    <row r="22016" s="217" customFormat="1" x14ac:dyDescent="0.2"/>
    <row r="22017" s="217" customFormat="1" x14ac:dyDescent="0.2"/>
    <row r="22018" s="217" customFormat="1" x14ac:dyDescent="0.2"/>
    <row r="22019" s="217" customFormat="1" x14ac:dyDescent="0.2"/>
    <row r="22020" s="217" customFormat="1" x14ac:dyDescent="0.2"/>
    <row r="22021" s="217" customFormat="1" x14ac:dyDescent="0.2"/>
    <row r="22022" s="217" customFormat="1" x14ac:dyDescent="0.2"/>
    <row r="22023" s="217" customFormat="1" x14ac:dyDescent="0.2"/>
    <row r="22024" s="217" customFormat="1" x14ac:dyDescent="0.2"/>
    <row r="22025" s="217" customFormat="1" x14ac:dyDescent="0.2"/>
    <row r="22026" s="217" customFormat="1" x14ac:dyDescent="0.2"/>
    <row r="22027" s="217" customFormat="1" x14ac:dyDescent="0.2"/>
    <row r="22028" s="217" customFormat="1" x14ac:dyDescent="0.2"/>
    <row r="22029" s="217" customFormat="1" x14ac:dyDescent="0.2"/>
    <row r="22030" s="217" customFormat="1" x14ac:dyDescent="0.2"/>
    <row r="22031" s="217" customFormat="1" x14ac:dyDescent="0.2"/>
    <row r="22032" s="217" customFormat="1" x14ac:dyDescent="0.2"/>
    <row r="22033" s="217" customFormat="1" x14ac:dyDescent="0.2"/>
    <row r="22034" s="217" customFormat="1" x14ac:dyDescent="0.2"/>
    <row r="22035" s="217" customFormat="1" x14ac:dyDescent="0.2"/>
    <row r="22036" s="217" customFormat="1" x14ac:dyDescent="0.2"/>
    <row r="22037" s="217" customFormat="1" x14ac:dyDescent="0.2"/>
    <row r="22038" s="217" customFormat="1" x14ac:dyDescent="0.2"/>
    <row r="22039" s="217" customFormat="1" x14ac:dyDescent="0.2"/>
    <row r="22040" s="217" customFormat="1" x14ac:dyDescent="0.2"/>
    <row r="22041" s="217" customFormat="1" x14ac:dyDescent="0.2"/>
    <row r="22042" s="217" customFormat="1" x14ac:dyDescent="0.2"/>
    <row r="22043" s="217" customFormat="1" x14ac:dyDescent="0.2"/>
    <row r="22044" s="217" customFormat="1" x14ac:dyDescent="0.2"/>
    <row r="22045" s="217" customFormat="1" x14ac:dyDescent="0.2"/>
    <row r="22046" s="217" customFormat="1" x14ac:dyDescent="0.2"/>
    <row r="22047" s="217" customFormat="1" x14ac:dyDescent="0.2"/>
    <row r="22048" s="217" customFormat="1" x14ac:dyDescent="0.2"/>
    <row r="22049" s="217" customFormat="1" x14ac:dyDescent="0.2"/>
    <row r="22050" s="217" customFormat="1" x14ac:dyDescent="0.2"/>
    <row r="22051" s="217" customFormat="1" x14ac:dyDescent="0.2"/>
    <row r="22052" s="217" customFormat="1" x14ac:dyDescent="0.2"/>
    <row r="22053" s="217" customFormat="1" x14ac:dyDescent="0.2"/>
    <row r="22054" s="217" customFormat="1" x14ac:dyDescent="0.2"/>
    <row r="22055" s="217" customFormat="1" x14ac:dyDescent="0.2"/>
    <row r="22056" s="217" customFormat="1" x14ac:dyDescent="0.2"/>
    <row r="22057" s="217" customFormat="1" x14ac:dyDescent="0.2"/>
    <row r="22058" s="217" customFormat="1" x14ac:dyDescent="0.2"/>
    <row r="22059" s="217" customFormat="1" x14ac:dyDescent="0.2"/>
    <row r="22060" s="217" customFormat="1" x14ac:dyDescent="0.2"/>
    <row r="22061" s="217" customFormat="1" x14ac:dyDescent="0.2"/>
    <row r="22062" s="217" customFormat="1" x14ac:dyDescent="0.2"/>
    <row r="22063" s="217" customFormat="1" x14ac:dyDescent="0.2"/>
    <row r="22064" s="217" customFormat="1" x14ac:dyDescent="0.2"/>
    <row r="22065" s="217" customFormat="1" x14ac:dyDescent="0.2"/>
    <row r="22066" s="217" customFormat="1" x14ac:dyDescent="0.2"/>
    <row r="22067" s="217" customFormat="1" x14ac:dyDescent="0.2"/>
    <row r="22068" s="217" customFormat="1" x14ac:dyDescent="0.2"/>
    <row r="22069" s="217" customFormat="1" x14ac:dyDescent="0.2"/>
    <row r="22070" s="217" customFormat="1" x14ac:dyDescent="0.2"/>
    <row r="22071" s="217" customFormat="1" x14ac:dyDescent="0.2"/>
    <row r="22072" s="217" customFormat="1" x14ac:dyDescent="0.2"/>
    <row r="22073" s="217" customFormat="1" x14ac:dyDescent="0.2"/>
    <row r="22074" s="217" customFormat="1" x14ac:dyDescent="0.2"/>
    <row r="22075" s="217" customFormat="1" x14ac:dyDescent="0.2"/>
    <row r="22076" s="217" customFormat="1" x14ac:dyDescent="0.2"/>
    <row r="22077" s="217" customFormat="1" x14ac:dyDescent="0.2"/>
    <row r="22078" s="217" customFormat="1" x14ac:dyDescent="0.2"/>
    <row r="22079" s="217" customFormat="1" x14ac:dyDescent="0.2"/>
    <row r="22080" s="217" customFormat="1" x14ac:dyDescent="0.2"/>
    <row r="22081" s="217" customFormat="1" x14ac:dyDescent="0.2"/>
    <row r="22082" s="217" customFormat="1" x14ac:dyDescent="0.2"/>
    <row r="22083" s="217" customFormat="1" x14ac:dyDescent="0.2"/>
    <row r="22084" s="217" customFormat="1" x14ac:dyDescent="0.2"/>
    <row r="22085" s="217" customFormat="1" x14ac:dyDescent="0.2"/>
    <row r="22086" s="217" customFormat="1" x14ac:dyDescent="0.2"/>
    <row r="22087" s="217" customFormat="1" x14ac:dyDescent="0.2"/>
    <row r="22088" s="217" customFormat="1" x14ac:dyDescent="0.2"/>
    <row r="22089" s="217" customFormat="1" x14ac:dyDescent="0.2"/>
    <row r="22090" s="217" customFormat="1" x14ac:dyDescent="0.2"/>
    <row r="22091" s="217" customFormat="1" x14ac:dyDescent="0.2"/>
    <row r="22092" s="217" customFormat="1" x14ac:dyDescent="0.2"/>
    <row r="22093" s="217" customFormat="1" x14ac:dyDescent="0.2"/>
    <row r="22094" s="217" customFormat="1" x14ac:dyDescent="0.2"/>
    <row r="22095" s="217" customFormat="1" x14ac:dyDescent="0.2"/>
    <row r="22096" s="217" customFormat="1" x14ac:dyDescent="0.2"/>
    <row r="22097" s="217" customFormat="1" x14ac:dyDescent="0.2"/>
    <row r="22098" s="217" customFormat="1" x14ac:dyDescent="0.2"/>
    <row r="22099" s="217" customFormat="1" x14ac:dyDescent="0.2"/>
    <row r="22100" s="217" customFormat="1" x14ac:dyDescent="0.2"/>
    <row r="22101" s="217" customFormat="1" x14ac:dyDescent="0.2"/>
    <row r="22102" s="217" customFormat="1" x14ac:dyDescent="0.2"/>
    <row r="22103" s="217" customFormat="1" x14ac:dyDescent="0.2"/>
    <row r="22104" s="217" customFormat="1" x14ac:dyDescent="0.2"/>
    <row r="22105" s="217" customFormat="1" x14ac:dyDescent="0.2"/>
    <row r="22106" s="217" customFormat="1" x14ac:dyDescent="0.2"/>
    <row r="22107" s="217" customFormat="1" x14ac:dyDescent="0.2"/>
    <row r="22108" s="217" customFormat="1" x14ac:dyDescent="0.2"/>
    <row r="22109" s="217" customFormat="1" x14ac:dyDescent="0.2"/>
    <row r="22110" s="217" customFormat="1" x14ac:dyDescent="0.2"/>
    <row r="22111" s="217" customFormat="1" x14ac:dyDescent="0.2"/>
    <row r="22112" s="217" customFormat="1" x14ac:dyDescent="0.2"/>
    <row r="22113" s="217" customFormat="1" x14ac:dyDescent="0.2"/>
    <row r="22114" s="217" customFormat="1" x14ac:dyDescent="0.2"/>
    <row r="22115" s="217" customFormat="1" x14ac:dyDescent="0.2"/>
    <row r="22116" s="217" customFormat="1" x14ac:dyDescent="0.2"/>
    <row r="22117" s="217" customFormat="1" x14ac:dyDescent="0.2"/>
    <row r="22118" s="217" customFormat="1" x14ac:dyDescent="0.2"/>
    <row r="22119" s="217" customFormat="1" x14ac:dyDescent="0.2"/>
    <row r="22120" s="217" customFormat="1" x14ac:dyDescent="0.2"/>
    <row r="22121" s="217" customFormat="1" x14ac:dyDescent="0.2"/>
    <row r="22122" s="217" customFormat="1" x14ac:dyDescent="0.2"/>
    <row r="22123" s="217" customFormat="1" x14ac:dyDescent="0.2"/>
    <row r="22124" s="217" customFormat="1" x14ac:dyDescent="0.2"/>
    <row r="22125" s="217" customFormat="1" x14ac:dyDescent="0.2"/>
    <row r="22126" s="217" customFormat="1" x14ac:dyDescent="0.2"/>
    <row r="22127" s="217" customFormat="1" x14ac:dyDescent="0.2"/>
    <row r="22128" s="217" customFormat="1" x14ac:dyDescent="0.2"/>
    <row r="22129" s="217" customFormat="1" x14ac:dyDescent="0.2"/>
    <row r="22130" s="217" customFormat="1" x14ac:dyDescent="0.2"/>
    <row r="22131" s="217" customFormat="1" x14ac:dyDescent="0.2"/>
    <row r="22132" s="217" customFormat="1" x14ac:dyDescent="0.2"/>
    <row r="22133" s="217" customFormat="1" x14ac:dyDescent="0.2"/>
    <row r="22134" s="217" customFormat="1" x14ac:dyDescent="0.2"/>
    <row r="22135" s="217" customFormat="1" x14ac:dyDescent="0.2"/>
    <row r="22136" s="217" customFormat="1" x14ac:dyDescent="0.2"/>
    <row r="22137" s="217" customFormat="1" x14ac:dyDescent="0.2"/>
    <row r="22138" s="217" customFormat="1" x14ac:dyDescent="0.2"/>
    <row r="22139" s="217" customFormat="1" x14ac:dyDescent="0.2"/>
    <row r="22140" s="217" customFormat="1" x14ac:dyDescent="0.2"/>
    <row r="22141" s="217" customFormat="1" x14ac:dyDescent="0.2"/>
    <row r="22142" s="217" customFormat="1" x14ac:dyDescent="0.2"/>
    <row r="22143" s="217" customFormat="1" x14ac:dyDescent="0.2"/>
    <row r="22144" s="217" customFormat="1" x14ac:dyDescent="0.2"/>
    <row r="22145" s="217" customFormat="1" x14ac:dyDescent="0.2"/>
    <row r="22146" s="217" customFormat="1" x14ac:dyDescent="0.2"/>
    <row r="22147" s="217" customFormat="1" x14ac:dyDescent="0.2"/>
    <row r="22148" s="217" customFormat="1" x14ac:dyDescent="0.2"/>
    <row r="22149" s="217" customFormat="1" x14ac:dyDescent="0.2"/>
    <row r="22150" s="217" customFormat="1" x14ac:dyDescent="0.2"/>
    <row r="22151" s="217" customFormat="1" x14ac:dyDescent="0.2"/>
    <row r="22152" s="217" customFormat="1" x14ac:dyDescent="0.2"/>
    <row r="22153" s="217" customFormat="1" x14ac:dyDescent="0.2"/>
    <row r="22154" s="217" customFormat="1" x14ac:dyDescent="0.2"/>
    <row r="22155" s="217" customFormat="1" x14ac:dyDescent="0.2"/>
    <row r="22156" s="217" customFormat="1" x14ac:dyDescent="0.2"/>
    <row r="22157" s="217" customFormat="1" x14ac:dyDescent="0.2"/>
    <row r="22158" s="217" customFormat="1" x14ac:dyDescent="0.2"/>
    <row r="22159" s="217" customFormat="1" x14ac:dyDescent="0.2"/>
    <row r="22160" s="217" customFormat="1" x14ac:dyDescent="0.2"/>
    <row r="22161" s="217" customFormat="1" x14ac:dyDescent="0.2"/>
    <row r="22162" s="217" customFormat="1" x14ac:dyDescent="0.2"/>
    <row r="22163" s="217" customFormat="1" x14ac:dyDescent="0.2"/>
    <row r="22164" s="217" customFormat="1" x14ac:dyDescent="0.2"/>
    <row r="22165" s="217" customFormat="1" x14ac:dyDescent="0.2"/>
    <row r="22166" s="217" customFormat="1" x14ac:dyDescent="0.2"/>
    <row r="22167" s="217" customFormat="1" x14ac:dyDescent="0.2"/>
    <row r="22168" s="217" customFormat="1" x14ac:dyDescent="0.2"/>
    <row r="22169" s="217" customFormat="1" x14ac:dyDescent="0.2"/>
    <row r="22170" s="217" customFormat="1" x14ac:dyDescent="0.2"/>
    <row r="22171" s="217" customFormat="1" x14ac:dyDescent="0.2"/>
    <row r="22172" s="217" customFormat="1" x14ac:dyDescent="0.2"/>
    <row r="22173" s="217" customFormat="1" x14ac:dyDescent="0.2"/>
    <row r="22174" s="217" customFormat="1" x14ac:dyDescent="0.2"/>
    <row r="22175" s="217" customFormat="1" x14ac:dyDescent="0.2"/>
    <row r="22176" s="217" customFormat="1" x14ac:dyDescent="0.2"/>
    <row r="22177" s="217" customFormat="1" x14ac:dyDescent="0.2"/>
    <row r="22178" s="217" customFormat="1" x14ac:dyDescent="0.2"/>
    <row r="22179" s="217" customFormat="1" x14ac:dyDescent="0.2"/>
    <row r="22180" s="217" customFormat="1" x14ac:dyDescent="0.2"/>
    <row r="22181" s="217" customFormat="1" x14ac:dyDescent="0.2"/>
    <row r="22182" s="217" customFormat="1" x14ac:dyDescent="0.2"/>
    <row r="22183" s="217" customFormat="1" x14ac:dyDescent="0.2"/>
    <row r="22184" s="217" customFormat="1" x14ac:dyDescent="0.2"/>
    <row r="22185" s="217" customFormat="1" x14ac:dyDescent="0.2"/>
    <row r="22186" s="217" customFormat="1" x14ac:dyDescent="0.2"/>
    <row r="22187" s="217" customFormat="1" x14ac:dyDescent="0.2"/>
    <row r="22188" s="217" customFormat="1" x14ac:dyDescent="0.2"/>
    <row r="22189" s="217" customFormat="1" x14ac:dyDescent="0.2"/>
    <row r="22190" s="217" customFormat="1" x14ac:dyDescent="0.2"/>
    <row r="22191" s="217" customFormat="1" x14ac:dyDescent="0.2"/>
    <row r="22192" s="217" customFormat="1" x14ac:dyDescent="0.2"/>
    <row r="22193" s="217" customFormat="1" x14ac:dyDescent="0.2"/>
    <row r="22194" s="217" customFormat="1" x14ac:dyDescent="0.2"/>
    <row r="22195" s="217" customFormat="1" x14ac:dyDescent="0.2"/>
    <row r="22196" s="217" customFormat="1" x14ac:dyDescent="0.2"/>
    <row r="22197" s="217" customFormat="1" x14ac:dyDescent="0.2"/>
    <row r="22198" s="217" customFormat="1" x14ac:dyDescent="0.2"/>
    <row r="22199" s="217" customFormat="1" x14ac:dyDescent="0.2"/>
    <row r="22200" s="217" customFormat="1" x14ac:dyDescent="0.2"/>
    <row r="22201" s="217" customFormat="1" x14ac:dyDescent="0.2"/>
    <row r="22202" s="217" customFormat="1" x14ac:dyDescent="0.2"/>
    <row r="22203" s="217" customFormat="1" x14ac:dyDescent="0.2"/>
    <row r="22204" s="217" customFormat="1" x14ac:dyDescent="0.2"/>
    <row r="22205" s="217" customFormat="1" x14ac:dyDescent="0.2"/>
    <row r="22206" s="217" customFormat="1" x14ac:dyDescent="0.2"/>
    <row r="22207" s="217" customFormat="1" x14ac:dyDescent="0.2"/>
    <row r="22208" s="217" customFormat="1" x14ac:dyDescent="0.2"/>
    <row r="22209" s="217" customFormat="1" x14ac:dyDescent="0.2"/>
    <row r="22210" s="217" customFormat="1" x14ac:dyDescent="0.2"/>
    <row r="22211" s="217" customFormat="1" x14ac:dyDescent="0.2"/>
    <row r="22212" s="217" customFormat="1" x14ac:dyDescent="0.2"/>
    <row r="22213" s="217" customFormat="1" x14ac:dyDescent="0.2"/>
    <row r="22214" s="217" customFormat="1" x14ac:dyDescent="0.2"/>
    <row r="22215" s="217" customFormat="1" x14ac:dyDescent="0.2"/>
    <row r="22216" s="217" customFormat="1" x14ac:dyDescent="0.2"/>
    <row r="22217" s="217" customFormat="1" x14ac:dyDescent="0.2"/>
    <row r="22218" s="217" customFormat="1" x14ac:dyDescent="0.2"/>
    <row r="22219" s="217" customFormat="1" x14ac:dyDescent="0.2"/>
    <row r="22220" s="217" customFormat="1" x14ac:dyDescent="0.2"/>
    <row r="22221" s="217" customFormat="1" x14ac:dyDescent="0.2"/>
    <row r="22222" s="217" customFormat="1" x14ac:dyDescent="0.2"/>
    <row r="22223" s="217" customFormat="1" x14ac:dyDescent="0.2"/>
    <row r="22224" s="217" customFormat="1" x14ac:dyDescent="0.2"/>
    <row r="22225" s="217" customFormat="1" x14ac:dyDescent="0.2"/>
    <row r="22226" s="217" customFormat="1" x14ac:dyDescent="0.2"/>
    <row r="22227" s="217" customFormat="1" x14ac:dyDescent="0.2"/>
    <row r="22228" s="217" customFormat="1" x14ac:dyDescent="0.2"/>
    <row r="22229" s="217" customFormat="1" x14ac:dyDescent="0.2"/>
    <row r="22230" s="217" customFormat="1" x14ac:dyDescent="0.2"/>
    <row r="22231" s="217" customFormat="1" x14ac:dyDescent="0.2"/>
    <row r="22232" s="217" customFormat="1" x14ac:dyDescent="0.2"/>
    <row r="22233" s="217" customFormat="1" x14ac:dyDescent="0.2"/>
    <row r="22234" s="217" customFormat="1" x14ac:dyDescent="0.2"/>
    <row r="22235" s="217" customFormat="1" x14ac:dyDescent="0.2"/>
    <row r="22236" s="217" customFormat="1" x14ac:dyDescent="0.2"/>
    <row r="22237" s="217" customFormat="1" x14ac:dyDescent="0.2"/>
    <row r="22238" s="217" customFormat="1" x14ac:dyDescent="0.2"/>
    <row r="22239" s="217" customFormat="1" x14ac:dyDescent="0.2"/>
    <row r="22240" s="217" customFormat="1" x14ac:dyDescent="0.2"/>
    <row r="22241" s="217" customFormat="1" x14ac:dyDescent="0.2"/>
    <row r="22242" s="217" customFormat="1" x14ac:dyDescent="0.2"/>
    <row r="22243" s="217" customFormat="1" x14ac:dyDescent="0.2"/>
    <row r="22244" s="217" customFormat="1" x14ac:dyDescent="0.2"/>
    <row r="22245" s="217" customFormat="1" x14ac:dyDescent="0.2"/>
    <row r="22246" s="217" customFormat="1" x14ac:dyDescent="0.2"/>
    <row r="22247" s="217" customFormat="1" x14ac:dyDescent="0.2"/>
    <row r="22248" s="217" customFormat="1" x14ac:dyDescent="0.2"/>
    <row r="22249" s="217" customFormat="1" x14ac:dyDescent="0.2"/>
    <row r="22250" s="217" customFormat="1" x14ac:dyDescent="0.2"/>
    <row r="22251" s="217" customFormat="1" x14ac:dyDescent="0.2"/>
    <row r="22252" s="217" customFormat="1" x14ac:dyDescent="0.2"/>
    <row r="22253" s="217" customFormat="1" x14ac:dyDescent="0.2"/>
    <row r="22254" s="217" customFormat="1" x14ac:dyDescent="0.2"/>
    <row r="22255" s="217" customFormat="1" x14ac:dyDescent="0.2"/>
    <row r="22256" s="217" customFormat="1" x14ac:dyDescent="0.2"/>
    <row r="22257" s="217" customFormat="1" x14ac:dyDescent="0.2"/>
    <row r="22258" s="217" customFormat="1" x14ac:dyDescent="0.2"/>
    <row r="22259" s="217" customFormat="1" x14ac:dyDescent="0.2"/>
    <row r="22260" s="217" customFormat="1" x14ac:dyDescent="0.2"/>
    <row r="22261" s="217" customFormat="1" x14ac:dyDescent="0.2"/>
    <row r="22262" s="217" customFormat="1" x14ac:dyDescent="0.2"/>
    <row r="22263" s="217" customFormat="1" x14ac:dyDescent="0.2"/>
    <row r="22264" s="217" customFormat="1" x14ac:dyDescent="0.2"/>
    <row r="22265" s="217" customFormat="1" x14ac:dyDescent="0.2"/>
    <row r="22266" s="217" customFormat="1" x14ac:dyDescent="0.2"/>
    <row r="22267" s="217" customFormat="1" x14ac:dyDescent="0.2"/>
    <row r="22268" s="217" customFormat="1" x14ac:dyDescent="0.2"/>
    <row r="22269" s="217" customFormat="1" x14ac:dyDescent="0.2"/>
    <row r="22270" s="217" customFormat="1" x14ac:dyDescent="0.2"/>
    <row r="22271" s="217" customFormat="1" x14ac:dyDescent="0.2"/>
    <row r="22272" s="217" customFormat="1" x14ac:dyDescent="0.2"/>
    <row r="22273" s="217" customFormat="1" x14ac:dyDescent="0.2"/>
    <row r="22274" s="217" customFormat="1" x14ac:dyDescent="0.2"/>
    <row r="22275" s="217" customFormat="1" x14ac:dyDescent="0.2"/>
    <row r="22276" s="217" customFormat="1" x14ac:dyDescent="0.2"/>
    <row r="22277" s="217" customFormat="1" x14ac:dyDescent="0.2"/>
    <row r="22278" s="217" customFormat="1" x14ac:dyDescent="0.2"/>
    <row r="22279" s="217" customFormat="1" x14ac:dyDescent="0.2"/>
    <row r="22280" s="217" customFormat="1" x14ac:dyDescent="0.2"/>
    <row r="22281" s="217" customFormat="1" x14ac:dyDescent="0.2"/>
    <row r="22282" s="217" customFormat="1" x14ac:dyDescent="0.2"/>
    <row r="22283" s="217" customFormat="1" x14ac:dyDescent="0.2"/>
    <row r="22284" s="217" customFormat="1" x14ac:dyDescent="0.2"/>
    <row r="22285" s="217" customFormat="1" x14ac:dyDescent="0.2"/>
    <row r="22286" s="217" customFormat="1" x14ac:dyDescent="0.2"/>
    <row r="22287" s="217" customFormat="1" x14ac:dyDescent="0.2"/>
    <row r="22288" s="217" customFormat="1" x14ac:dyDescent="0.2"/>
    <row r="22289" s="217" customFormat="1" x14ac:dyDescent="0.2"/>
    <row r="22290" s="217" customFormat="1" x14ac:dyDescent="0.2"/>
    <row r="22291" s="217" customFormat="1" x14ac:dyDescent="0.2"/>
    <row r="22292" s="217" customFormat="1" x14ac:dyDescent="0.2"/>
    <row r="22293" s="217" customFormat="1" x14ac:dyDescent="0.2"/>
    <row r="22294" s="217" customFormat="1" x14ac:dyDescent="0.2"/>
    <row r="22295" s="217" customFormat="1" x14ac:dyDescent="0.2"/>
    <row r="22296" s="217" customFormat="1" x14ac:dyDescent="0.2"/>
    <row r="22297" s="217" customFormat="1" x14ac:dyDescent="0.2"/>
    <row r="22298" s="217" customFormat="1" x14ac:dyDescent="0.2"/>
    <row r="22299" s="217" customFormat="1" x14ac:dyDescent="0.2"/>
    <row r="22300" s="217" customFormat="1" x14ac:dyDescent="0.2"/>
    <row r="22301" s="217" customFormat="1" x14ac:dyDescent="0.2"/>
    <row r="22302" s="217" customFormat="1" x14ac:dyDescent="0.2"/>
    <row r="22303" s="217" customFormat="1" x14ac:dyDescent="0.2"/>
    <row r="22304" s="217" customFormat="1" x14ac:dyDescent="0.2"/>
    <row r="22305" s="217" customFormat="1" x14ac:dyDescent="0.2"/>
    <row r="22306" s="217" customFormat="1" x14ac:dyDescent="0.2"/>
    <row r="22307" s="217" customFormat="1" x14ac:dyDescent="0.2"/>
    <row r="22308" s="217" customFormat="1" x14ac:dyDescent="0.2"/>
    <row r="22309" s="217" customFormat="1" x14ac:dyDescent="0.2"/>
    <row r="22310" s="217" customFormat="1" x14ac:dyDescent="0.2"/>
    <row r="22311" s="217" customFormat="1" x14ac:dyDescent="0.2"/>
    <row r="22312" s="217" customFormat="1" x14ac:dyDescent="0.2"/>
    <row r="22313" s="217" customFormat="1" x14ac:dyDescent="0.2"/>
    <row r="22314" s="217" customFormat="1" x14ac:dyDescent="0.2"/>
    <row r="22315" s="217" customFormat="1" x14ac:dyDescent="0.2"/>
    <row r="22316" s="217" customFormat="1" x14ac:dyDescent="0.2"/>
    <row r="22317" s="217" customFormat="1" x14ac:dyDescent="0.2"/>
    <row r="22318" s="217" customFormat="1" x14ac:dyDescent="0.2"/>
    <row r="22319" s="217" customFormat="1" x14ac:dyDescent="0.2"/>
    <row r="22320" s="217" customFormat="1" x14ac:dyDescent="0.2"/>
    <row r="22321" s="217" customFormat="1" x14ac:dyDescent="0.2"/>
    <row r="22322" s="217" customFormat="1" x14ac:dyDescent="0.2"/>
    <row r="22323" s="217" customFormat="1" x14ac:dyDescent="0.2"/>
    <row r="22324" s="217" customFormat="1" x14ac:dyDescent="0.2"/>
    <row r="22325" s="217" customFormat="1" x14ac:dyDescent="0.2"/>
    <row r="22326" s="217" customFormat="1" x14ac:dyDescent="0.2"/>
    <row r="22327" s="217" customFormat="1" x14ac:dyDescent="0.2"/>
    <row r="22328" s="217" customFormat="1" x14ac:dyDescent="0.2"/>
    <row r="22329" s="217" customFormat="1" x14ac:dyDescent="0.2"/>
    <row r="22330" s="217" customFormat="1" x14ac:dyDescent="0.2"/>
    <row r="22331" s="217" customFormat="1" x14ac:dyDescent="0.2"/>
    <row r="22332" s="217" customFormat="1" x14ac:dyDescent="0.2"/>
    <row r="22333" s="217" customFormat="1" x14ac:dyDescent="0.2"/>
    <row r="22334" s="217" customFormat="1" x14ac:dyDescent="0.2"/>
    <row r="22335" s="217" customFormat="1" x14ac:dyDescent="0.2"/>
    <row r="22336" s="217" customFormat="1" x14ac:dyDescent="0.2"/>
    <row r="22337" s="217" customFormat="1" x14ac:dyDescent="0.2"/>
    <row r="22338" s="217" customFormat="1" x14ac:dyDescent="0.2"/>
    <row r="22339" s="217" customFormat="1" x14ac:dyDescent="0.2"/>
    <row r="22340" s="217" customFormat="1" x14ac:dyDescent="0.2"/>
    <row r="22341" s="217" customFormat="1" x14ac:dyDescent="0.2"/>
    <row r="22342" s="217" customFormat="1" x14ac:dyDescent="0.2"/>
    <row r="22343" s="217" customFormat="1" x14ac:dyDescent="0.2"/>
    <row r="22344" s="217" customFormat="1" x14ac:dyDescent="0.2"/>
    <row r="22345" s="217" customFormat="1" x14ac:dyDescent="0.2"/>
    <row r="22346" s="217" customFormat="1" x14ac:dyDescent="0.2"/>
    <row r="22347" s="217" customFormat="1" x14ac:dyDescent="0.2"/>
    <row r="22348" s="217" customFormat="1" x14ac:dyDescent="0.2"/>
    <row r="22349" s="217" customFormat="1" x14ac:dyDescent="0.2"/>
    <row r="22350" s="217" customFormat="1" x14ac:dyDescent="0.2"/>
    <row r="22351" s="217" customFormat="1" x14ac:dyDescent="0.2"/>
    <row r="22352" s="217" customFormat="1" x14ac:dyDescent="0.2"/>
    <row r="22353" s="217" customFormat="1" x14ac:dyDescent="0.2"/>
    <row r="22354" s="217" customFormat="1" x14ac:dyDescent="0.2"/>
    <row r="22355" s="217" customFormat="1" x14ac:dyDescent="0.2"/>
    <row r="22356" s="217" customFormat="1" x14ac:dyDescent="0.2"/>
    <row r="22357" s="217" customFormat="1" x14ac:dyDescent="0.2"/>
    <row r="22358" s="217" customFormat="1" x14ac:dyDescent="0.2"/>
    <row r="22359" s="217" customFormat="1" x14ac:dyDescent="0.2"/>
    <row r="22360" s="217" customFormat="1" x14ac:dyDescent="0.2"/>
    <row r="22361" s="217" customFormat="1" x14ac:dyDescent="0.2"/>
    <row r="22362" s="217" customFormat="1" x14ac:dyDescent="0.2"/>
    <row r="22363" s="217" customFormat="1" x14ac:dyDescent="0.2"/>
    <row r="22364" s="217" customFormat="1" x14ac:dyDescent="0.2"/>
    <row r="22365" s="217" customFormat="1" x14ac:dyDescent="0.2"/>
    <row r="22366" s="217" customFormat="1" x14ac:dyDescent="0.2"/>
    <row r="22367" s="217" customFormat="1" x14ac:dyDescent="0.2"/>
    <row r="22368" s="217" customFormat="1" x14ac:dyDescent="0.2"/>
    <row r="22369" s="217" customFormat="1" x14ac:dyDescent="0.2"/>
    <row r="22370" s="217" customFormat="1" x14ac:dyDescent="0.2"/>
    <row r="22371" s="217" customFormat="1" x14ac:dyDescent="0.2"/>
    <row r="22372" s="217" customFormat="1" x14ac:dyDescent="0.2"/>
    <row r="22373" s="217" customFormat="1" x14ac:dyDescent="0.2"/>
    <row r="22374" s="217" customFormat="1" x14ac:dyDescent="0.2"/>
    <row r="22375" s="217" customFormat="1" x14ac:dyDescent="0.2"/>
    <row r="22376" s="217" customFormat="1" x14ac:dyDescent="0.2"/>
    <row r="22377" s="217" customFormat="1" x14ac:dyDescent="0.2"/>
    <row r="22378" s="217" customFormat="1" x14ac:dyDescent="0.2"/>
    <row r="22379" s="217" customFormat="1" x14ac:dyDescent="0.2"/>
    <row r="22380" s="217" customFormat="1" x14ac:dyDescent="0.2"/>
    <row r="22381" s="217" customFormat="1" x14ac:dyDescent="0.2"/>
    <row r="22382" s="217" customFormat="1" x14ac:dyDescent="0.2"/>
    <row r="22383" s="217" customFormat="1" x14ac:dyDescent="0.2"/>
    <row r="22384" s="217" customFormat="1" x14ac:dyDescent="0.2"/>
    <row r="22385" s="217" customFormat="1" x14ac:dyDescent="0.2"/>
    <row r="22386" s="217" customFormat="1" x14ac:dyDescent="0.2"/>
    <row r="22387" s="217" customFormat="1" x14ac:dyDescent="0.2"/>
    <row r="22388" s="217" customFormat="1" x14ac:dyDescent="0.2"/>
    <row r="22389" s="217" customFormat="1" x14ac:dyDescent="0.2"/>
    <row r="22390" s="217" customFormat="1" x14ac:dyDescent="0.2"/>
    <row r="22391" s="217" customFormat="1" x14ac:dyDescent="0.2"/>
    <row r="22392" s="217" customFormat="1" x14ac:dyDescent="0.2"/>
    <row r="22393" s="217" customFormat="1" x14ac:dyDescent="0.2"/>
    <row r="22394" s="217" customFormat="1" x14ac:dyDescent="0.2"/>
    <row r="22395" s="217" customFormat="1" x14ac:dyDescent="0.2"/>
    <row r="22396" s="217" customFormat="1" x14ac:dyDescent="0.2"/>
    <row r="22397" s="217" customFormat="1" x14ac:dyDescent="0.2"/>
    <row r="22398" s="217" customFormat="1" x14ac:dyDescent="0.2"/>
    <row r="22399" s="217" customFormat="1" x14ac:dyDescent="0.2"/>
    <row r="22400" s="217" customFormat="1" x14ac:dyDescent="0.2"/>
    <row r="22401" s="217" customFormat="1" x14ac:dyDescent="0.2"/>
    <row r="22402" s="217" customFormat="1" x14ac:dyDescent="0.2"/>
    <row r="22403" s="217" customFormat="1" x14ac:dyDescent="0.2"/>
    <row r="22404" s="217" customFormat="1" x14ac:dyDescent="0.2"/>
    <row r="22405" s="217" customFormat="1" x14ac:dyDescent="0.2"/>
    <row r="22406" s="217" customFormat="1" x14ac:dyDescent="0.2"/>
    <row r="22407" s="217" customFormat="1" x14ac:dyDescent="0.2"/>
    <row r="22408" s="217" customFormat="1" x14ac:dyDescent="0.2"/>
    <row r="22409" s="217" customFormat="1" x14ac:dyDescent="0.2"/>
    <row r="22410" s="217" customFormat="1" x14ac:dyDescent="0.2"/>
    <row r="22411" s="217" customFormat="1" x14ac:dyDescent="0.2"/>
    <row r="22412" s="217" customFormat="1" x14ac:dyDescent="0.2"/>
    <row r="22413" s="217" customFormat="1" x14ac:dyDescent="0.2"/>
    <row r="22414" s="217" customFormat="1" x14ac:dyDescent="0.2"/>
    <row r="22415" s="217" customFormat="1" x14ac:dyDescent="0.2"/>
    <row r="22416" s="217" customFormat="1" x14ac:dyDescent="0.2"/>
    <row r="22417" s="217" customFormat="1" x14ac:dyDescent="0.2"/>
    <row r="22418" s="217" customFormat="1" x14ac:dyDescent="0.2"/>
    <row r="22419" s="217" customFormat="1" x14ac:dyDescent="0.2"/>
    <row r="22420" s="217" customFormat="1" x14ac:dyDescent="0.2"/>
    <row r="22421" s="217" customFormat="1" x14ac:dyDescent="0.2"/>
    <row r="22422" s="217" customFormat="1" x14ac:dyDescent="0.2"/>
    <row r="22423" s="217" customFormat="1" x14ac:dyDescent="0.2"/>
    <row r="22424" s="217" customFormat="1" x14ac:dyDescent="0.2"/>
    <row r="22425" s="217" customFormat="1" x14ac:dyDescent="0.2"/>
    <row r="22426" s="217" customFormat="1" x14ac:dyDescent="0.2"/>
    <row r="22427" s="217" customFormat="1" x14ac:dyDescent="0.2"/>
    <row r="22428" s="217" customFormat="1" x14ac:dyDescent="0.2"/>
    <row r="22429" s="217" customFormat="1" x14ac:dyDescent="0.2"/>
    <row r="22430" s="217" customFormat="1" x14ac:dyDescent="0.2"/>
    <row r="22431" s="217" customFormat="1" x14ac:dyDescent="0.2"/>
    <row r="22432" s="217" customFormat="1" x14ac:dyDescent="0.2"/>
    <row r="22433" s="217" customFormat="1" x14ac:dyDescent="0.2"/>
    <row r="22434" s="217" customFormat="1" x14ac:dyDescent="0.2"/>
    <row r="22435" s="217" customFormat="1" x14ac:dyDescent="0.2"/>
    <row r="22436" s="217" customFormat="1" x14ac:dyDescent="0.2"/>
    <row r="22437" s="217" customFormat="1" x14ac:dyDescent="0.2"/>
    <row r="22438" s="217" customFormat="1" x14ac:dyDescent="0.2"/>
    <row r="22439" s="217" customFormat="1" x14ac:dyDescent="0.2"/>
    <row r="22440" s="217" customFormat="1" x14ac:dyDescent="0.2"/>
    <row r="22441" s="217" customFormat="1" x14ac:dyDescent="0.2"/>
    <row r="22442" s="217" customFormat="1" x14ac:dyDescent="0.2"/>
    <row r="22443" s="217" customFormat="1" x14ac:dyDescent="0.2"/>
    <row r="22444" s="217" customFormat="1" x14ac:dyDescent="0.2"/>
    <row r="22445" s="217" customFormat="1" x14ac:dyDescent="0.2"/>
    <row r="22446" s="217" customFormat="1" x14ac:dyDescent="0.2"/>
    <row r="22447" s="217" customFormat="1" x14ac:dyDescent="0.2"/>
    <row r="22448" s="217" customFormat="1" x14ac:dyDescent="0.2"/>
    <row r="22449" s="217" customFormat="1" x14ac:dyDescent="0.2"/>
    <row r="22450" s="217" customFormat="1" x14ac:dyDescent="0.2"/>
    <row r="22451" s="217" customFormat="1" x14ac:dyDescent="0.2"/>
    <row r="22452" s="217" customFormat="1" x14ac:dyDescent="0.2"/>
    <row r="22453" s="217" customFormat="1" x14ac:dyDescent="0.2"/>
    <row r="22454" s="217" customFormat="1" x14ac:dyDescent="0.2"/>
    <row r="22455" s="217" customFormat="1" x14ac:dyDescent="0.2"/>
    <row r="22456" s="217" customFormat="1" x14ac:dyDescent="0.2"/>
    <row r="22457" s="217" customFormat="1" x14ac:dyDescent="0.2"/>
    <row r="22458" s="217" customFormat="1" x14ac:dyDescent="0.2"/>
    <row r="22459" s="217" customFormat="1" x14ac:dyDescent="0.2"/>
    <row r="22460" s="217" customFormat="1" x14ac:dyDescent="0.2"/>
    <row r="22461" s="217" customFormat="1" x14ac:dyDescent="0.2"/>
    <row r="22462" s="217" customFormat="1" x14ac:dyDescent="0.2"/>
    <row r="22463" s="217" customFormat="1" x14ac:dyDescent="0.2"/>
    <row r="22464" s="217" customFormat="1" x14ac:dyDescent="0.2"/>
    <row r="22465" s="217" customFormat="1" x14ac:dyDescent="0.2"/>
    <row r="22466" s="217" customFormat="1" x14ac:dyDescent="0.2"/>
    <row r="22467" s="217" customFormat="1" x14ac:dyDescent="0.2"/>
    <row r="22468" s="217" customFormat="1" x14ac:dyDescent="0.2"/>
    <row r="22469" s="217" customFormat="1" x14ac:dyDescent="0.2"/>
    <row r="22470" s="217" customFormat="1" x14ac:dyDescent="0.2"/>
    <row r="22471" s="217" customFormat="1" x14ac:dyDescent="0.2"/>
    <row r="22472" s="217" customFormat="1" x14ac:dyDescent="0.2"/>
    <row r="22473" s="217" customFormat="1" x14ac:dyDescent="0.2"/>
    <row r="22474" s="217" customFormat="1" x14ac:dyDescent="0.2"/>
    <row r="22475" s="217" customFormat="1" x14ac:dyDescent="0.2"/>
    <row r="22476" s="217" customFormat="1" x14ac:dyDescent="0.2"/>
    <row r="22477" s="217" customFormat="1" x14ac:dyDescent="0.2"/>
    <row r="22478" s="217" customFormat="1" x14ac:dyDescent="0.2"/>
    <row r="22479" s="217" customFormat="1" x14ac:dyDescent="0.2"/>
    <row r="22480" s="217" customFormat="1" x14ac:dyDescent="0.2"/>
    <row r="22481" s="217" customFormat="1" x14ac:dyDescent="0.2"/>
    <row r="22482" s="217" customFormat="1" x14ac:dyDescent="0.2"/>
    <row r="22483" s="217" customFormat="1" x14ac:dyDescent="0.2"/>
    <row r="22484" s="217" customFormat="1" x14ac:dyDescent="0.2"/>
    <row r="22485" s="217" customFormat="1" x14ac:dyDescent="0.2"/>
    <row r="22486" s="217" customFormat="1" x14ac:dyDescent="0.2"/>
    <row r="22487" s="217" customFormat="1" x14ac:dyDescent="0.2"/>
    <row r="22488" s="217" customFormat="1" x14ac:dyDescent="0.2"/>
    <row r="22489" s="217" customFormat="1" x14ac:dyDescent="0.2"/>
    <row r="22490" s="217" customFormat="1" x14ac:dyDescent="0.2"/>
    <row r="22491" s="217" customFormat="1" x14ac:dyDescent="0.2"/>
    <row r="22492" s="217" customFormat="1" x14ac:dyDescent="0.2"/>
    <row r="22493" s="217" customFormat="1" x14ac:dyDescent="0.2"/>
    <row r="22494" s="217" customFormat="1" x14ac:dyDescent="0.2"/>
    <row r="22495" s="217" customFormat="1" x14ac:dyDescent="0.2"/>
    <row r="22496" s="217" customFormat="1" x14ac:dyDescent="0.2"/>
    <row r="22497" s="217" customFormat="1" x14ac:dyDescent="0.2"/>
    <row r="22498" s="217" customFormat="1" x14ac:dyDescent="0.2"/>
    <row r="22499" s="217" customFormat="1" x14ac:dyDescent="0.2"/>
    <row r="22500" s="217" customFormat="1" x14ac:dyDescent="0.2"/>
    <row r="22501" s="217" customFormat="1" x14ac:dyDescent="0.2"/>
    <row r="22502" s="217" customFormat="1" x14ac:dyDescent="0.2"/>
    <row r="22503" s="217" customFormat="1" x14ac:dyDescent="0.2"/>
    <row r="22504" s="217" customFormat="1" x14ac:dyDescent="0.2"/>
    <row r="22505" s="217" customFormat="1" x14ac:dyDescent="0.2"/>
    <row r="22506" s="217" customFormat="1" x14ac:dyDescent="0.2"/>
    <row r="22507" s="217" customFormat="1" x14ac:dyDescent="0.2"/>
    <row r="22508" s="217" customFormat="1" x14ac:dyDescent="0.2"/>
    <row r="22509" s="217" customFormat="1" x14ac:dyDescent="0.2"/>
    <row r="22510" s="217" customFormat="1" x14ac:dyDescent="0.2"/>
    <row r="22511" s="217" customFormat="1" x14ac:dyDescent="0.2"/>
    <row r="22512" s="217" customFormat="1" x14ac:dyDescent="0.2"/>
    <row r="22513" s="217" customFormat="1" x14ac:dyDescent="0.2"/>
    <row r="22514" s="217" customFormat="1" x14ac:dyDescent="0.2"/>
    <row r="22515" s="217" customFormat="1" x14ac:dyDescent="0.2"/>
    <row r="22516" s="217" customFormat="1" x14ac:dyDescent="0.2"/>
    <row r="22517" s="217" customFormat="1" x14ac:dyDescent="0.2"/>
    <row r="22518" s="217" customFormat="1" x14ac:dyDescent="0.2"/>
    <row r="22519" s="217" customFormat="1" x14ac:dyDescent="0.2"/>
    <row r="22520" s="217" customFormat="1" x14ac:dyDescent="0.2"/>
    <row r="22521" s="217" customFormat="1" x14ac:dyDescent="0.2"/>
    <row r="22522" s="217" customFormat="1" x14ac:dyDescent="0.2"/>
    <row r="22523" s="217" customFormat="1" x14ac:dyDescent="0.2"/>
    <row r="22524" s="217" customFormat="1" x14ac:dyDescent="0.2"/>
    <row r="22525" s="217" customFormat="1" x14ac:dyDescent="0.2"/>
    <row r="22526" s="217" customFormat="1" x14ac:dyDescent="0.2"/>
    <row r="22527" s="217" customFormat="1" x14ac:dyDescent="0.2"/>
    <row r="22528" s="217" customFormat="1" x14ac:dyDescent="0.2"/>
    <row r="22529" s="217" customFormat="1" x14ac:dyDescent="0.2"/>
    <row r="22530" s="217" customFormat="1" x14ac:dyDescent="0.2"/>
    <row r="22531" s="217" customFormat="1" x14ac:dyDescent="0.2"/>
    <row r="22532" s="217" customFormat="1" x14ac:dyDescent="0.2"/>
    <row r="22533" s="217" customFormat="1" x14ac:dyDescent="0.2"/>
    <row r="22534" s="217" customFormat="1" x14ac:dyDescent="0.2"/>
    <row r="22535" s="217" customFormat="1" x14ac:dyDescent="0.2"/>
    <row r="22536" s="217" customFormat="1" x14ac:dyDescent="0.2"/>
    <row r="22537" s="217" customFormat="1" x14ac:dyDescent="0.2"/>
    <row r="22538" s="217" customFormat="1" x14ac:dyDescent="0.2"/>
    <row r="22539" s="217" customFormat="1" x14ac:dyDescent="0.2"/>
    <row r="22540" s="217" customFormat="1" x14ac:dyDescent="0.2"/>
    <row r="22541" s="217" customFormat="1" x14ac:dyDescent="0.2"/>
    <row r="22542" s="217" customFormat="1" x14ac:dyDescent="0.2"/>
    <row r="22543" s="217" customFormat="1" x14ac:dyDescent="0.2"/>
    <row r="22544" s="217" customFormat="1" x14ac:dyDescent="0.2"/>
    <row r="22545" s="217" customFormat="1" x14ac:dyDescent="0.2"/>
    <row r="22546" s="217" customFormat="1" x14ac:dyDescent="0.2"/>
    <row r="22547" s="217" customFormat="1" x14ac:dyDescent="0.2"/>
    <row r="22548" s="217" customFormat="1" x14ac:dyDescent="0.2"/>
    <row r="22549" s="217" customFormat="1" x14ac:dyDescent="0.2"/>
    <row r="22550" s="217" customFormat="1" x14ac:dyDescent="0.2"/>
    <row r="22551" s="217" customFormat="1" x14ac:dyDescent="0.2"/>
    <row r="22552" s="217" customFormat="1" x14ac:dyDescent="0.2"/>
    <row r="22553" s="217" customFormat="1" x14ac:dyDescent="0.2"/>
    <row r="22554" s="217" customFormat="1" x14ac:dyDescent="0.2"/>
    <row r="22555" s="217" customFormat="1" x14ac:dyDescent="0.2"/>
    <row r="22556" s="217" customFormat="1" x14ac:dyDescent="0.2"/>
    <row r="22557" s="217" customFormat="1" x14ac:dyDescent="0.2"/>
    <row r="22558" s="217" customFormat="1" x14ac:dyDescent="0.2"/>
    <row r="22559" s="217" customFormat="1" x14ac:dyDescent="0.2"/>
    <row r="22560" s="217" customFormat="1" x14ac:dyDescent="0.2"/>
    <row r="22561" s="217" customFormat="1" x14ac:dyDescent="0.2"/>
    <row r="22562" s="217" customFormat="1" x14ac:dyDescent="0.2"/>
    <row r="22563" s="217" customFormat="1" x14ac:dyDescent="0.2"/>
    <row r="22564" s="217" customFormat="1" x14ac:dyDescent="0.2"/>
    <row r="22565" s="217" customFormat="1" x14ac:dyDescent="0.2"/>
    <row r="22566" s="217" customFormat="1" x14ac:dyDescent="0.2"/>
    <row r="22567" s="217" customFormat="1" x14ac:dyDescent="0.2"/>
    <row r="22568" s="217" customFormat="1" x14ac:dyDescent="0.2"/>
    <row r="22569" s="217" customFormat="1" x14ac:dyDescent="0.2"/>
    <row r="22570" s="217" customFormat="1" x14ac:dyDescent="0.2"/>
    <row r="22571" s="217" customFormat="1" x14ac:dyDescent="0.2"/>
    <row r="22572" s="217" customFormat="1" x14ac:dyDescent="0.2"/>
    <row r="22573" s="217" customFormat="1" x14ac:dyDescent="0.2"/>
    <row r="22574" s="217" customFormat="1" x14ac:dyDescent="0.2"/>
    <row r="22575" s="217" customFormat="1" x14ac:dyDescent="0.2"/>
    <row r="22576" s="217" customFormat="1" x14ac:dyDescent="0.2"/>
    <row r="22577" s="217" customFormat="1" x14ac:dyDescent="0.2"/>
    <row r="22578" s="217" customFormat="1" x14ac:dyDescent="0.2"/>
    <row r="22579" s="217" customFormat="1" x14ac:dyDescent="0.2"/>
    <row r="22580" s="217" customFormat="1" x14ac:dyDescent="0.2"/>
    <row r="22581" s="217" customFormat="1" x14ac:dyDescent="0.2"/>
    <row r="22582" s="217" customFormat="1" x14ac:dyDescent="0.2"/>
    <row r="22583" s="217" customFormat="1" x14ac:dyDescent="0.2"/>
    <row r="22584" s="217" customFormat="1" x14ac:dyDescent="0.2"/>
    <row r="22585" s="217" customFormat="1" x14ac:dyDescent="0.2"/>
    <row r="22586" s="217" customFormat="1" x14ac:dyDescent="0.2"/>
    <row r="22587" s="217" customFormat="1" x14ac:dyDescent="0.2"/>
    <row r="22588" s="217" customFormat="1" x14ac:dyDescent="0.2"/>
    <row r="22589" s="217" customFormat="1" x14ac:dyDescent="0.2"/>
    <row r="22590" s="217" customFormat="1" x14ac:dyDescent="0.2"/>
    <row r="22591" s="217" customFormat="1" x14ac:dyDescent="0.2"/>
    <row r="22592" s="217" customFormat="1" x14ac:dyDescent="0.2"/>
    <row r="22593" s="217" customFormat="1" x14ac:dyDescent="0.2"/>
    <row r="22594" s="217" customFormat="1" x14ac:dyDescent="0.2"/>
    <row r="22595" s="217" customFormat="1" x14ac:dyDescent="0.2"/>
    <row r="22596" s="217" customFormat="1" x14ac:dyDescent="0.2"/>
    <row r="22597" s="217" customFormat="1" x14ac:dyDescent="0.2"/>
    <row r="22598" s="217" customFormat="1" x14ac:dyDescent="0.2"/>
    <row r="22599" s="217" customFormat="1" x14ac:dyDescent="0.2"/>
    <row r="22600" s="217" customFormat="1" x14ac:dyDescent="0.2"/>
    <row r="22601" s="217" customFormat="1" x14ac:dyDescent="0.2"/>
    <row r="22602" s="217" customFormat="1" x14ac:dyDescent="0.2"/>
    <row r="22603" s="217" customFormat="1" x14ac:dyDescent="0.2"/>
    <row r="22604" s="217" customFormat="1" x14ac:dyDescent="0.2"/>
    <row r="22605" s="217" customFormat="1" x14ac:dyDescent="0.2"/>
    <row r="22606" s="217" customFormat="1" x14ac:dyDescent="0.2"/>
    <row r="22607" s="217" customFormat="1" x14ac:dyDescent="0.2"/>
    <row r="22608" s="217" customFormat="1" x14ac:dyDescent="0.2"/>
    <row r="22609" s="217" customFormat="1" x14ac:dyDescent="0.2"/>
    <row r="22610" s="217" customFormat="1" x14ac:dyDescent="0.2"/>
    <row r="22611" s="217" customFormat="1" x14ac:dyDescent="0.2"/>
    <row r="22612" s="217" customFormat="1" x14ac:dyDescent="0.2"/>
    <row r="22613" s="217" customFormat="1" x14ac:dyDescent="0.2"/>
    <row r="22614" s="217" customFormat="1" x14ac:dyDescent="0.2"/>
    <row r="22615" s="217" customFormat="1" x14ac:dyDescent="0.2"/>
    <row r="22616" s="217" customFormat="1" x14ac:dyDescent="0.2"/>
    <row r="22617" s="217" customFormat="1" x14ac:dyDescent="0.2"/>
    <row r="22618" s="217" customFormat="1" x14ac:dyDescent="0.2"/>
    <row r="22619" s="217" customFormat="1" x14ac:dyDescent="0.2"/>
    <row r="22620" s="217" customFormat="1" x14ac:dyDescent="0.2"/>
    <row r="22621" s="217" customFormat="1" x14ac:dyDescent="0.2"/>
    <row r="22622" s="217" customFormat="1" x14ac:dyDescent="0.2"/>
    <row r="22623" s="217" customFormat="1" x14ac:dyDescent="0.2"/>
    <row r="22624" s="217" customFormat="1" x14ac:dyDescent="0.2"/>
    <row r="22625" s="217" customFormat="1" x14ac:dyDescent="0.2"/>
    <row r="22626" s="217" customFormat="1" x14ac:dyDescent="0.2"/>
    <row r="22627" s="217" customFormat="1" x14ac:dyDescent="0.2"/>
    <row r="22628" s="217" customFormat="1" x14ac:dyDescent="0.2"/>
    <row r="22629" s="217" customFormat="1" x14ac:dyDescent="0.2"/>
    <row r="22630" s="217" customFormat="1" x14ac:dyDescent="0.2"/>
    <row r="22631" s="217" customFormat="1" x14ac:dyDescent="0.2"/>
    <row r="22632" s="217" customFormat="1" x14ac:dyDescent="0.2"/>
    <row r="22633" s="217" customFormat="1" x14ac:dyDescent="0.2"/>
    <row r="22634" s="217" customFormat="1" x14ac:dyDescent="0.2"/>
    <row r="22635" s="217" customFormat="1" x14ac:dyDescent="0.2"/>
    <row r="22636" s="217" customFormat="1" x14ac:dyDescent="0.2"/>
    <row r="22637" s="217" customFormat="1" x14ac:dyDescent="0.2"/>
    <row r="22638" s="217" customFormat="1" x14ac:dyDescent="0.2"/>
    <row r="22639" s="217" customFormat="1" x14ac:dyDescent="0.2"/>
    <row r="22640" s="217" customFormat="1" x14ac:dyDescent="0.2"/>
    <row r="22641" s="217" customFormat="1" x14ac:dyDescent="0.2"/>
    <row r="22642" s="217" customFormat="1" x14ac:dyDescent="0.2"/>
    <row r="22643" s="217" customFormat="1" x14ac:dyDescent="0.2"/>
    <row r="22644" s="217" customFormat="1" x14ac:dyDescent="0.2"/>
    <row r="22645" s="217" customFormat="1" x14ac:dyDescent="0.2"/>
    <row r="22646" s="217" customFormat="1" x14ac:dyDescent="0.2"/>
    <row r="22647" s="217" customFormat="1" x14ac:dyDescent="0.2"/>
    <row r="22648" s="217" customFormat="1" x14ac:dyDescent="0.2"/>
    <row r="22649" s="217" customFormat="1" x14ac:dyDescent="0.2"/>
    <row r="22650" s="217" customFormat="1" x14ac:dyDescent="0.2"/>
    <row r="22651" s="217" customFormat="1" x14ac:dyDescent="0.2"/>
    <row r="22652" s="217" customFormat="1" x14ac:dyDescent="0.2"/>
    <row r="22653" s="217" customFormat="1" x14ac:dyDescent="0.2"/>
    <row r="22654" s="217" customFormat="1" x14ac:dyDescent="0.2"/>
    <row r="22655" s="217" customFormat="1" x14ac:dyDescent="0.2"/>
    <row r="22656" s="217" customFormat="1" x14ac:dyDescent="0.2"/>
    <row r="22657" s="217" customFormat="1" x14ac:dyDescent="0.2"/>
    <row r="22658" s="217" customFormat="1" x14ac:dyDescent="0.2"/>
    <row r="22659" s="217" customFormat="1" x14ac:dyDescent="0.2"/>
    <row r="22660" s="217" customFormat="1" x14ac:dyDescent="0.2"/>
    <row r="22661" s="217" customFormat="1" x14ac:dyDescent="0.2"/>
    <row r="22662" s="217" customFormat="1" x14ac:dyDescent="0.2"/>
    <row r="22663" s="217" customFormat="1" x14ac:dyDescent="0.2"/>
    <row r="22664" s="217" customFormat="1" x14ac:dyDescent="0.2"/>
    <row r="22665" s="217" customFormat="1" x14ac:dyDescent="0.2"/>
    <row r="22666" s="217" customFormat="1" x14ac:dyDescent="0.2"/>
    <row r="22667" s="217" customFormat="1" x14ac:dyDescent="0.2"/>
    <row r="22668" s="217" customFormat="1" x14ac:dyDescent="0.2"/>
    <row r="22669" s="217" customFormat="1" x14ac:dyDescent="0.2"/>
    <row r="22670" s="217" customFormat="1" x14ac:dyDescent="0.2"/>
    <row r="22671" s="217" customFormat="1" x14ac:dyDescent="0.2"/>
    <row r="22672" s="217" customFormat="1" x14ac:dyDescent="0.2"/>
    <row r="22673" s="217" customFormat="1" x14ac:dyDescent="0.2"/>
    <row r="22674" s="217" customFormat="1" x14ac:dyDescent="0.2"/>
    <row r="22675" s="217" customFormat="1" x14ac:dyDescent="0.2"/>
    <row r="22676" s="217" customFormat="1" x14ac:dyDescent="0.2"/>
    <row r="22677" s="217" customFormat="1" x14ac:dyDescent="0.2"/>
    <row r="22678" s="217" customFormat="1" x14ac:dyDescent="0.2"/>
    <row r="22679" s="217" customFormat="1" x14ac:dyDescent="0.2"/>
    <row r="22680" s="217" customFormat="1" x14ac:dyDescent="0.2"/>
    <row r="22681" s="217" customFormat="1" x14ac:dyDescent="0.2"/>
    <row r="22682" s="217" customFormat="1" x14ac:dyDescent="0.2"/>
    <row r="22683" s="217" customFormat="1" x14ac:dyDescent="0.2"/>
    <row r="22684" s="217" customFormat="1" x14ac:dyDescent="0.2"/>
    <row r="22685" s="217" customFormat="1" x14ac:dyDescent="0.2"/>
    <row r="22686" s="217" customFormat="1" x14ac:dyDescent="0.2"/>
    <row r="22687" s="217" customFormat="1" x14ac:dyDescent="0.2"/>
    <row r="22688" s="217" customFormat="1" x14ac:dyDescent="0.2"/>
    <row r="22689" s="217" customFormat="1" x14ac:dyDescent="0.2"/>
    <row r="22690" s="217" customFormat="1" x14ac:dyDescent="0.2"/>
    <row r="22691" s="217" customFormat="1" x14ac:dyDescent="0.2"/>
    <row r="22692" s="217" customFormat="1" x14ac:dyDescent="0.2"/>
    <row r="22693" s="217" customFormat="1" x14ac:dyDescent="0.2"/>
    <row r="22694" s="217" customFormat="1" x14ac:dyDescent="0.2"/>
    <row r="22695" s="217" customFormat="1" x14ac:dyDescent="0.2"/>
    <row r="22696" s="217" customFormat="1" x14ac:dyDescent="0.2"/>
    <row r="22697" s="217" customFormat="1" x14ac:dyDescent="0.2"/>
    <row r="22698" s="217" customFormat="1" x14ac:dyDescent="0.2"/>
    <row r="22699" s="217" customFormat="1" x14ac:dyDescent="0.2"/>
    <row r="22700" s="217" customFormat="1" x14ac:dyDescent="0.2"/>
    <row r="22701" s="217" customFormat="1" x14ac:dyDescent="0.2"/>
    <row r="22702" s="217" customFormat="1" x14ac:dyDescent="0.2"/>
    <row r="22703" s="217" customFormat="1" x14ac:dyDescent="0.2"/>
    <row r="22704" s="217" customFormat="1" x14ac:dyDescent="0.2"/>
    <row r="22705" s="217" customFormat="1" x14ac:dyDescent="0.2"/>
    <row r="22706" s="217" customFormat="1" x14ac:dyDescent="0.2"/>
    <row r="22707" s="217" customFormat="1" x14ac:dyDescent="0.2"/>
    <row r="22708" s="217" customFormat="1" x14ac:dyDescent="0.2"/>
    <row r="22709" s="217" customFormat="1" x14ac:dyDescent="0.2"/>
    <row r="22710" s="217" customFormat="1" x14ac:dyDescent="0.2"/>
    <row r="22711" s="217" customFormat="1" x14ac:dyDescent="0.2"/>
    <row r="22712" s="217" customFormat="1" x14ac:dyDescent="0.2"/>
    <row r="22713" s="217" customFormat="1" x14ac:dyDescent="0.2"/>
    <row r="22714" s="217" customFormat="1" x14ac:dyDescent="0.2"/>
    <row r="22715" s="217" customFormat="1" x14ac:dyDescent="0.2"/>
    <row r="22716" s="217" customFormat="1" x14ac:dyDescent="0.2"/>
    <row r="22717" s="217" customFormat="1" x14ac:dyDescent="0.2"/>
    <row r="22718" s="217" customFormat="1" x14ac:dyDescent="0.2"/>
    <row r="22719" s="217" customFormat="1" x14ac:dyDescent="0.2"/>
    <row r="22720" s="217" customFormat="1" x14ac:dyDescent="0.2"/>
    <row r="22721" s="217" customFormat="1" x14ac:dyDescent="0.2"/>
    <row r="22722" s="217" customFormat="1" x14ac:dyDescent="0.2"/>
    <row r="22723" s="217" customFormat="1" x14ac:dyDescent="0.2"/>
    <row r="22724" s="217" customFormat="1" x14ac:dyDescent="0.2"/>
    <row r="22725" s="217" customFormat="1" x14ac:dyDescent="0.2"/>
    <row r="22726" s="217" customFormat="1" x14ac:dyDescent="0.2"/>
    <row r="22727" s="217" customFormat="1" x14ac:dyDescent="0.2"/>
    <row r="22728" s="217" customFormat="1" x14ac:dyDescent="0.2"/>
    <row r="22729" s="217" customFormat="1" x14ac:dyDescent="0.2"/>
    <row r="22730" s="217" customFormat="1" x14ac:dyDescent="0.2"/>
    <row r="22731" s="217" customFormat="1" x14ac:dyDescent="0.2"/>
    <row r="22732" s="217" customFormat="1" x14ac:dyDescent="0.2"/>
    <row r="22733" s="217" customFormat="1" x14ac:dyDescent="0.2"/>
    <row r="22734" s="217" customFormat="1" x14ac:dyDescent="0.2"/>
    <row r="22735" s="217" customFormat="1" x14ac:dyDescent="0.2"/>
    <row r="22736" s="217" customFormat="1" x14ac:dyDescent="0.2"/>
    <row r="22737" s="217" customFormat="1" x14ac:dyDescent="0.2"/>
    <row r="22738" s="217" customFormat="1" x14ac:dyDescent="0.2"/>
    <row r="22739" s="217" customFormat="1" x14ac:dyDescent="0.2"/>
    <row r="22740" s="217" customFormat="1" x14ac:dyDescent="0.2"/>
    <row r="22741" s="217" customFormat="1" x14ac:dyDescent="0.2"/>
    <row r="22742" s="217" customFormat="1" x14ac:dyDescent="0.2"/>
    <row r="22743" s="217" customFormat="1" x14ac:dyDescent="0.2"/>
    <row r="22744" s="217" customFormat="1" x14ac:dyDescent="0.2"/>
    <row r="22745" s="217" customFormat="1" x14ac:dyDescent="0.2"/>
    <row r="22746" s="217" customFormat="1" x14ac:dyDescent="0.2"/>
    <row r="22747" s="217" customFormat="1" x14ac:dyDescent="0.2"/>
    <row r="22748" s="217" customFormat="1" x14ac:dyDescent="0.2"/>
    <row r="22749" s="217" customFormat="1" x14ac:dyDescent="0.2"/>
    <row r="22750" s="217" customFormat="1" x14ac:dyDescent="0.2"/>
    <row r="22751" s="217" customFormat="1" x14ac:dyDescent="0.2"/>
    <row r="22752" s="217" customFormat="1" x14ac:dyDescent="0.2"/>
    <row r="22753" s="217" customFormat="1" x14ac:dyDescent="0.2"/>
    <row r="22754" s="217" customFormat="1" x14ac:dyDescent="0.2"/>
    <row r="22755" s="217" customFormat="1" x14ac:dyDescent="0.2"/>
    <row r="22756" s="217" customFormat="1" x14ac:dyDescent="0.2"/>
    <row r="22757" s="217" customFormat="1" x14ac:dyDescent="0.2"/>
    <row r="22758" s="217" customFormat="1" x14ac:dyDescent="0.2"/>
    <row r="22759" s="217" customFormat="1" x14ac:dyDescent="0.2"/>
    <row r="22760" s="217" customFormat="1" x14ac:dyDescent="0.2"/>
    <row r="22761" s="217" customFormat="1" x14ac:dyDescent="0.2"/>
    <row r="22762" s="217" customFormat="1" x14ac:dyDescent="0.2"/>
    <row r="22763" s="217" customFormat="1" x14ac:dyDescent="0.2"/>
    <row r="22764" s="217" customFormat="1" x14ac:dyDescent="0.2"/>
    <row r="22765" s="217" customFormat="1" x14ac:dyDescent="0.2"/>
    <row r="22766" s="217" customFormat="1" x14ac:dyDescent="0.2"/>
    <row r="22767" s="217" customFormat="1" x14ac:dyDescent="0.2"/>
    <row r="22768" s="217" customFormat="1" x14ac:dyDescent="0.2"/>
    <row r="22769" s="217" customFormat="1" x14ac:dyDescent="0.2"/>
    <row r="22770" s="217" customFormat="1" x14ac:dyDescent="0.2"/>
    <row r="22771" s="217" customFormat="1" x14ac:dyDescent="0.2"/>
    <row r="22772" s="217" customFormat="1" x14ac:dyDescent="0.2"/>
    <row r="22773" s="217" customFormat="1" x14ac:dyDescent="0.2"/>
    <row r="22774" s="217" customFormat="1" x14ac:dyDescent="0.2"/>
    <row r="22775" s="217" customFormat="1" x14ac:dyDescent="0.2"/>
    <row r="22776" s="217" customFormat="1" x14ac:dyDescent="0.2"/>
    <row r="22777" s="217" customFormat="1" x14ac:dyDescent="0.2"/>
    <row r="22778" s="217" customFormat="1" x14ac:dyDescent="0.2"/>
    <row r="22779" s="217" customFormat="1" x14ac:dyDescent="0.2"/>
    <row r="22780" s="217" customFormat="1" x14ac:dyDescent="0.2"/>
    <row r="22781" s="217" customFormat="1" x14ac:dyDescent="0.2"/>
    <row r="22782" s="217" customFormat="1" x14ac:dyDescent="0.2"/>
    <row r="22783" s="217" customFormat="1" x14ac:dyDescent="0.2"/>
    <row r="22784" s="217" customFormat="1" x14ac:dyDescent="0.2"/>
    <row r="22785" s="217" customFormat="1" x14ac:dyDescent="0.2"/>
    <row r="22786" s="217" customFormat="1" x14ac:dyDescent="0.2"/>
    <row r="22787" s="217" customFormat="1" x14ac:dyDescent="0.2"/>
    <row r="22788" s="217" customFormat="1" x14ac:dyDescent="0.2"/>
    <row r="22789" s="217" customFormat="1" x14ac:dyDescent="0.2"/>
    <row r="22790" s="217" customFormat="1" x14ac:dyDescent="0.2"/>
    <row r="22791" s="217" customFormat="1" x14ac:dyDescent="0.2"/>
    <row r="22792" s="217" customFormat="1" x14ac:dyDescent="0.2"/>
    <row r="22793" s="217" customFormat="1" x14ac:dyDescent="0.2"/>
    <row r="22794" s="217" customFormat="1" x14ac:dyDescent="0.2"/>
    <row r="22795" s="217" customFormat="1" x14ac:dyDescent="0.2"/>
    <row r="22796" s="217" customFormat="1" x14ac:dyDescent="0.2"/>
    <row r="22797" s="217" customFormat="1" x14ac:dyDescent="0.2"/>
    <row r="22798" s="217" customFormat="1" x14ac:dyDescent="0.2"/>
    <row r="22799" s="217" customFormat="1" x14ac:dyDescent="0.2"/>
    <row r="22800" s="217" customFormat="1" x14ac:dyDescent="0.2"/>
    <row r="22801" s="217" customFormat="1" x14ac:dyDescent="0.2"/>
    <row r="22802" s="217" customFormat="1" x14ac:dyDescent="0.2"/>
    <row r="22803" s="217" customFormat="1" x14ac:dyDescent="0.2"/>
    <row r="22804" s="217" customFormat="1" x14ac:dyDescent="0.2"/>
    <row r="22805" s="217" customFormat="1" x14ac:dyDescent="0.2"/>
    <row r="22806" s="217" customFormat="1" x14ac:dyDescent="0.2"/>
    <row r="22807" s="217" customFormat="1" x14ac:dyDescent="0.2"/>
    <row r="22808" s="217" customFormat="1" x14ac:dyDescent="0.2"/>
    <row r="22809" s="217" customFormat="1" x14ac:dyDescent="0.2"/>
    <row r="22810" s="217" customFormat="1" x14ac:dyDescent="0.2"/>
    <row r="22811" s="217" customFormat="1" x14ac:dyDescent="0.2"/>
    <row r="22812" s="217" customFormat="1" x14ac:dyDescent="0.2"/>
    <row r="22813" s="217" customFormat="1" x14ac:dyDescent="0.2"/>
    <row r="22814" s="217" customFormat="1" x14ac:dyDescent="0.2"/>
    <row r="22815" s="217" customFormat="1" x14ac:dyDescent="0.2"/>
    <row r="22816" s="217" customFormat="1" x14ac:dyDescent="0.2"/>
    <row r="22817" s="217" customFormat="1" x14ac:dyDescent="0.2"/>
    <row r="22818" s="217" customFormat="1" x14ac:dyDescent="0.2"/>
    <row r="22819" s="217" customFormat="1" x14ac:dyDescent="0.2"/>
    <row r="22820" s="217" customFormat="1" x14ac:dyDescent="0.2"/>
    <row r="22821" s="217" customFormat="1" x14ac:dyDescent="0.2"/>
    <row r="22822" s="217" customFormat="1" x14ac:dyDescent="0.2"/>
    <row r="22823" s="217" customFormat="1" x14ac:dyDescent="0.2"/>
    <row r="22824" s="217" customFormat="1" x14ac:dyDescent="0.2"/>
    <row r="22825" s="217" customFormat="1" x14ac:dyDescent="0.2"/>
    <row r="22826" s="217" customFormat="1" x14ac:dyDescent="0.2"/>
    <row r="22827" s="217" customFormat="1" x14ac:dyDescent="0.2"/>
    <row r="22828" s="217" customFormat="1" x14ac:dyDescent="0.2"/>
    <row r="22829" s="217" customFormat="1" x14ac:dyDescent="0.2"/>
    <row r="22830" s="217" customFormat="1" x14ac:dyDescent="0.2"/>
    <row r="22831" s="217" customFormat="1" x14ac:dyDescent="0.2"/>
    <row r="22832" s="217" customFormat="1" x14ac:dyDescent="0.2"/>
    <row r="22833" s="217" customFormat="1" x14ac:dyDescent="0.2"/>
    <row r="22834" s="217" customFormat="1" x14ac:dyDescent="0.2"/>
    <row r="22835" s="217" customFormat="1" x14ac:dyDescent="0.2"/>
    <row r="22836" s="217" customFormat="1" x14ac:dyDescent="0.2"/>
    <row r="22837" s="217" customFormat="1" x14ac:dyDescent="0.2"/>
    <row r="22838" s="217" customFormat="1" x14ac:dyDescent="0.2"/>
    <row r="22839" s="217" customFormat="1" x14ac:dyDescent="0.2"/>
    <row r="22840" s="217" customFormat="1" x14ac:dyDescent="0.2"/>
    <row r="22841" s="217" customFormat="1" x14ac:dyDescent="0.2"/>
    <row r="22842" s="217" customFormat="1" x14ac:dyDescent="0.2"/>
    <row r="22843" s="217" customFormat="1" x14ac:dyDescent="0.2"/>
    <row r="22844" s="217" customFormat="1" x14ac:dyDescent="0.2"/>
    <row r="22845" s="217" customFormat="1" x14ac:dyDescent="0.2"/>
    <row r="22846" s="217" customFormat="1" x14ac:dyDescent="0.2"/>
    <row r="22847" s="217" customFormat="1" x14ac:dyDescent="0.2"/>
    <row r="22848" s="217" customFormat="1" x14ac:dyDescent="0.2"/>
    <row r="22849" s="217" customFormat="1" x14ac:dyDescent="0.2"/>
    <row r="22850" s="217" customFormat="1" x14ac:dyDescent="0.2"/>
    <row r="22851" s="217" customFormat="1" x14ac:dyDescent="0.2"/>
    <row r="22852" s="217" customFormat="1" x14ac:dyDescent="0.2"/>
    <row r="22853" s="217" customFormat="1" x14ac:dyDescent="0.2"/>
    <row r="22854" s="217" customFormat="1" x14ac:dyDescent="0.2"/>
    <row r="22855" s="217" customFormat="1" x14ac:dyDescent="0.2"/>
    <row r="22856" s="217" customFormat="1" x14ac:dyDescent="0.2"/>
    <row r="22857" s="217" customFormat="1" x14ac:dyDescent="0.2"/>
    <row r="22858" s="217" customFormat="1" x14ac:dyDescent="0.2"/>
    <row r="22859" s="217" customFormat="1" x14ac:dyDescent="0.2"/>
    <row r="22860" s="217" customFormat="1" x14ac:dyDescent="0.2"/>
    <row r="22861" s="217" customFormat="1" x14ac:dyDescent="0.2"/>
    <row r="22862" s="217" customFormat="1" x14ac:dyDescent="0.2"/>
    <row r="22863" s="217" customFormat="1" x14ac:dyDescent="0.2"/>
    <row r="22864" s="217" customFormat="1" x14ac:dyDescent="0.2"/>
    <row r="22865" s="217" customFormat="1" x14ac:dyDescent="0.2"/>
    <row r="22866" s="217" customFormat="1" x14ac:dyDescent="0.2"/>
    <row r="22867" s="217" customFormat="1" x14ac:dyDescent="0.2"/>
    <row r="22868" s="217" customFormat="1" x14ac:dyDescent="0.2"/>
    <row r="22869" s="217" customFormat="1" x14ac:dyDescent="0.2"/>
    <row r="22870" s="217" customFormat="1" x14ac:dyDescent="0.2"/>
    <row r="22871" s="217" customFormat="1" x14ac:dyDescent="0.2"/>
    <row r="22872" s="217" customFormat="1" x14ac:dyDescent="0.2"/>
    <row r="22873" s="217" customFormat="1" x14ac:dyDescent="0.2"/>
    <row r="22874" s="217" customFormat="1" x14ac:dyDescent="0.2"/>
    <row r="22875" s="217" customFormat="1" x14ac:dyDescent="0.2"/>
    <row r="22876" s="217" customFormat="1" x14ac:dyDescent="0.2"/>
    <row r="22877" s="217" customFormat="1" x14ac:dyDescent="0.2"/>
    <row r="22878" s="217" customFormat="1" x14ac:dyDescent="0.2"/>
    <row r="22879" s="217" customFormat="1" x14ac:dyDescent="0.2"/>
    <row r="22880" s="217" customFormat="1" x14ac:dyDescent="0.2"/>
    <row r="22881" s="217" customFormat="1" x14ac:dyDescent="0.2"/>
    <row r="22882" s="217" customFormat="1" x14ac:dyDescent="0.2"/>
    <row r="22883" s="217" customFormat="1" x14ac:dyDescent="0.2"/>
    <row r="22884" s="217" customFormat="1" x14ac:dyDescent="0.2"/>
    <row r="22885" s="217" customFormat="1" x14ac:dyDescent="0.2"/>
    <row r="22886" s="217" customFormat="1" x14ac:dyDescent="0.2"/>
    <row r="22887" s="217" customFormat="1" x14ac:dyDescent="0.2"/>
    <row r="22888" s="217" customFormat="1" x14ac:dyDescent="0.2"/>
    <row r="22889" s="217" customFormat="1" x14ac:dyDescent="0.2"/>
    <row r="22890" s="217" customFormat="1" x14ac:dyDescent="0.2"/>
    <row r="22891" s="217" customFormat="1" x14ac:dyDescent="0.2"/>
    <row r="22892" s="217" customFormat="1" x14ac:dyDescent="0.2"/>
    <row r="22893" s="217" customFormat="1" x14ac:dyDescent="0.2"/>
    <row r="22894" s="217" customFormat="1" x14ac:dyDescent="0.2"/>
    <row r="22895" s="217" customFormat="1" x14ac:dyDescent="0.2"/>
    <row r="22896" s="217" customFormat="1" x14ac:dyDescent="0.2"/>
    <row r="22897" s="217" customFormat="1" x14ac:dyDescent="0.2"/>
    <row r="22898" s="217" customFormat="1" x14ac:dyDescent="0.2"/>
    <row r="22899" s="217" customFormat="1" x14ac:dyDescent="0.2"/>
    <row r="22900" s="217" customFormat="1" x14ac:dyDescent="0.2"/>
    <row r="22901" s="217" customFormat="1" x14ac:dyDescent="0.2"/>
    <row r="22902" s="217" customFormat="1" x14ac:dyDescent="0.2"/>
    <row r="22903" s="217" customFormat="1" x14ac:dyDescent="0.2"/>
    <row r="22904" s="217" customFormat="1" x14ac:dyDescent="0.2"/>
    <row r="22905" s="217" customFormat="1" x14ac:dyDescent="0.2"/>
    <row r="22906" s="217" customFormat="1" x14ac:dyDescent="0.2"/>
    <row r="22907" s="217" customFormat="1" x14ac:dyDescent="0.2"/>
    <row r="22908" s="217" customFormat="1" x14ac:dyDescent="0.2"/>
    <row r="22909" s="217" customFormat="1" x14ac:dyDescent="0.2"/>
    <row r="22910" s="217" customFormat="1" x14ac:dyDescent="0.2"/>
    <row r="22911" s="217" customFormat="1" x14ac:dyDescent="0.2"/>
    <row r="22912" s="217" customFormat="1" x14ac:dyDescent="0.2"/>
    <row r="22913" s="217" customFormat="1" x14ac:dyDescent="0.2"/>
    <row r="22914" s="217" customFormat="1" x14ac:dyDescent="0.2"/>
    <row r="22915" s="217" customFormat="1" x14ac:dyDescent="0.2"/>
    <row r="22916" s="217" customFormat="1" x14ac:dyDescent="0.2"/>
    <row r="22917" s="217" customFormat="1" x14ac:dyDescent="0.2"/>
    <row r="22918" s="217" customFormat="1" x14ac:dyDescent="0.2"/>
    <row r="22919" s="217" customFormat="1" x14ac:dyDescent="0.2"/>
    <row r="22920" s="217" customFormat="1" x14ac:dyDescent="0.2"/>
    <row r="22921" s="217" customFormat="1" x14ac:dyDescent="0.2"/>
    <row r="22922" s="217" customFormat="1" x14ac:dyDescent="0.2"/>
    <row r="22923" s="217" customFormat="1" x14ac:dyDescent="0.2"/>
    <row r="22924" s="217" customFormat="1" x14ac:dyDescent="0.2"/>
    <row r="22925" s="217" customFormat="1" x14ac:dyDescent="0.2"/>
    <row r="22926" s="217" customFormat="1" x14ac:dyDescent="0.2"/>
    <row r="22927" s="217" customFormat="1" x14ac:dyDescent="0.2"/>
    <row r="22928" s="217" customFormat="1" x14ac:dyDescent="0.2"/>
    <row r="22929" s="217" customFormat="1" x14ac:dyDescent="0.2"/>
    <row r="22930" s="217" customFormat="1" x14ac:dyDescent="0.2"/>
    <row r="22931" s="217" customFormat="1" x14ac:dyDescent="0.2"/>
    <row r="22932" s="217" customFormat="1" x14ac:dyDescent="0.2"/>
    <row r="22933" s="217" customFormat="1" x14ac:dyDescent="0.2"/>
    <row r="22934" s="217" customFormat="1" x14ac:dyDescent="0.2"/>
    <row r="22935" s="217" customFormat="1" x14ac:dyDescent="0.2"/>
    <row r="22936" s="217" customFormat="1" x14ac:dyDescent="0.2"/>
    <row r="22937" s="217" customFormat="1" x14ac:dyDescent="0.2"/>
    <row r="22938" s="217" customFormat="1" x14ac:dyDescent="0.2"/>
    <row r="22939" s="217" customFormat="1" x14ac:dyDescent="0.2"/>
    <row r="22940" s="217" customFormat="1" x14ac:dyDescent="0.2"/>
    <row r="22941" s="217" customFormat="1" x14ac:dyDescent="0.2"/>
    <row r="22942" s="217" customFormat="1" x14ac:dyDescent="0.2"/>
    <row r="22943" s="217" customFormat="1" x14ac:dyDescent="0.2"/>
    <row r="22944" s="217" customFormat="1" x14ac:dyDescent="0.2"/>
    <row r="22945" s="217" customFormat="1" x14ac:dyDescent="0.2"/>
    <row r="22946" s="217" customFormat="1" x14ac:dyDescent="0.2"/>
    <row r="22947" s="217" customFormat="1" x14ac:dyDescent="0.2"/>
    <row r="22948" s="217" customFormat="1" x14ac:dyDescent="0.2"/>
    <row r="22949" s="217" customFormat="1" x14ac:dyDescent="0.2"/>
    <row r="22950" s="217" customFormat="1" x14ac:dyDescent="0.2"/>
    <row r="22951" s="217" customFormat="1" x14ac:dyDescent="0.2"/>
    <row r="22952" s="217" customFormat="1" x14ac:dyDescent="0.2"/>
    <row r="22953" s="217" customFormat="1" x14ac:dyDescent="0.2"/>
    <row r="22954" s="217" customFormat="1" x14ac:dyDescent="0.2"/>
    <row r="22955" s="217" customFormat="1" x14ac:dyDescent="0.2"/>
    <row r="22956" s="217" customFormat="1" x14ac:dyDescent="0.2"/>
    <row r="22957" s="217" customFormat="1" x14ac:dyDescent="0.2"/>
    <row r="22958" s="217" customFormat="1" x14ac:dyDescent="0.2"/>
    <row r="22959" s="217" customFormat="1" x14ac:dyDescent="0.2"/>
    <row r="22960" s="217" customFormat="1" x14ac:dyDescent="0.2"/>
    <row r="22961" s="217" customFormat="1" x14ac:dyDescent="0.2"/>
    <row r="22962" s="217" customFormat="1" x14ac:dyDescent="0.2"/>
    <row r="22963" s="217" customFormat="1" x14ac:dyDescent="0.2"/>
    <row r="22964" s="217" customFormat="1" x14ac:dyDescent="0.2"/>
    <row r="22965" s="217" customFormat="1" x14ac:dyDescent="0.2"/>
    <row r="22966" s="217" customFormat="1" x14ac:dyDescent="0.2"/>
    <row r="22967" s="217" customFormat="1" x14ac:dyDescent="0.2"/>
    <row r="22968" s="217" customFormat="1" x14ac:dyDescent="0.2"/>
    <row r="22969" s="217" customFormat="1" x14ac:dyDescent="0.2"/>
    <row r="22970" s="217" customFormat="1" x14ac:dyDescent="0.2"/>
    <row r="22971" s="217" customFormat="1" x14ac:dyDescent="0.2"/>
    <row r="22972" s="217" customFormat="1" x14ac:dyDescent="0.2"/>
    <row r="22973" s="217" customFormat="1" x14ac:dyDescent="0.2"/>
    <row r="22974" s="217" customFormat="1" x14ac:dyDescent="0.2"/>
    <row r="22975" s="217" customFormat="1" x14ac:dyDescent="0.2"/>
    <row r="22976" s="217" customFormat="1" x14ac:dyDescent="0.2"/>
    <row r="22977" s="217" customFormat="1" x14ac:dyDescent="0.2"/>
    <row r="22978" s="217" customFormat="1" x14ac:dyDescent="0.2"/>
    <row r="22979" s="217" customFormat="1" x14ac:dyDescent="0.2"/>
    <row r="22980" s="217" customFormat="1" x14ac:dyDescent="0.2"/>
    <row r="22981" s="217" customFormat="1" x14ac:dyDescent="0.2"/>
    <row r="22982" s="217" customFormat="1" x14ac:dyDescent="0.2"/>
    <row r="22983" s="217" customFormat="1" x14ac:dyDescent="0.2"/>
    <row r="22984" s="217" customFormat="1" x14ac:dyDescent="0.2"/>
    <row r="22985" s="217" customFormat="1" x14ac:dyDescent="0.2"/>
    <row r="22986" s="217" customFormat="1" x14ac:dyDescent="0.2"/>
    <row r="22987" s="217" customFormat="1" x14ac:dyDescent="0.2"/>
    <row r="22988" s="217" customFormat="1" x14ac:dyDescent="0.2"/>
    <row r="22989" s="217" customFormat="1" x14ac:dyDescent="0.2"/>
    <row r="22990" s="217" customFormat="1" x14ac:dyDescent="0.2"/>
    <row r="22991" s="217" customFormat="1" x14ac:dyDescent="0.2"/>
    <row r="22992" s="217" customFormat="1" x14ac:dyDescent="0.2"/>
    <row r="22993" s="217" customFormat="1" x14ac:dyDescent="0.2"/>
    <row r="22994" s="217" customFormat="1" x14ac:dyDescent="0.2"/>
    <row r="22995" s="217" customFormat="1" x14ac:dyDescent="0.2"/>
    <row r="22996" s="217" customFormat="1" x14ac:dyDescent="0.2"/>
    <row r="22997" s="217" customFormat="1" x14ac:dyDescent="0.2"/>
    <row r="22998" s="217" customFormat="1" x14ac:dyDescent="0.2"/>
    <row r="22999" s="217" customFormat="1" x14ac:dyDescent="0.2"/>
    <row r="23000" s="217" customFormat="1" x14ac:dyDescent="0.2"/>
    <row r="23001" s="217" customFormat="1" x14ac:dyDescent="0.2"/>
    <row r="23002" s="217" customFormat="1" x14ac:dyDescent="0.2"/>
    <row r="23003" s="217" customFormat="1" x14ac:dyDescent="0.2"/>
    <row r="23004" s="217" customFormat="1" x14ac:dyDescent="0.2"/>
    <row r="23005" s="217" customFormat="1" x14ac:dyDescent="0.2"/>
    <row r="23006" s="217" customFormat="1" x14ac:dyDescent="0.2"/>
    <row r="23007" s="217" customFormat="1" x14ac:dyDescent="0.2"/>
    <row r="23008" s="217" customFormat="1" x14ac:dyDescent="0.2"/>
    <row r="23009" s="217" customFormat="1" x14ac:dyDescent="0.2"/>
    <row r="23010" s="217" customFormat="1" x14ac:dyDescent="0.2"/>
    <row r="23011" s="217" customFormat="1" x14ac:dyDescent="0.2"/>
    <row r="23012" s="217" customFormat="1" x14ac:dyDescent="0.2"/>
    <row r="23013" s="217" customFormat="1" x14ac:dyDescent="0.2"/>
    <row r="23014" s="217" customFormat="1" x14ac:dyDescent="0.2"/>
    <row r="23015" s="217" customFormat="1" x14ac:dyDescent="0.2"/>
    <row r="23016" s="217" customFormat="1" x14ac:dyDescent="0.2"/>
    <row r="23017" s="217" customFormat="1" x14ac:dyDescent="0.2"/>
    <row r="23018" s="217" customFormat="1" x14ac:dyDescent="0.2"/>
    <row r="23019" s="217" customFormat="1" x14ac:dyDescent="0.2"/>
    <row r="23020" s="217" customFormat="1" x14ac:dyDescent="0.2"/>
    <row r="23021" s="217" customFormat="1" x14ac:dyDescent="0.2"/>
    <row r="23022" s="217" customFormat="1" x14ac:dyDescent="0.2"/>
    <row r="23023" s="217" customFormat="1" x14ac:dyDescent="0.2"/>
    <row r="23024" s="217" customFormat="1" x14ac:dyDescent="0.2"/>
    <row r="23025" s="217" customFormat="1" x14ac:dyDescent="0.2"/>
    <row r="23026" s="217" customFormat="1" x14ac:dyDescent="0.2"/>
    <row r="23027" s="217" customFormat="1" x14ac:dyDescent="0.2"/>
    <row r="23028" s="217" customFormat="1" x14ac:dyDescent="0.2"/>
    <row r="23029" s="217" customFormat="1" x14ac:dyDescent="0.2"/>
    <row r="23030" s="217" customFormat="1" x14ac:dyDescent="0.2"/>
    <row r="23031" s="217" customFormat="1" x14ac:dyDescent="0.2"/>
    <row r="23032" s="217" customFormat="1" x14ac:dyDescent="0.2"/>
    <row r="23033" s="217" customFormat="1" x14ac:dyDescent="0.2"/>
    <row r="23034" s="217" customFormat="1" x14ac:dyDescent="0.2"/>
    <row r="23035" s="217" customFormat="1" x14ac:dyDescent="0.2"/>
    <row r="23036" s="217" customFormat="1" x14ac:dyDescent="0.2"/>
    <row r="23037" s="217" customFormat="1" x14ac:dyDescent="0.2"/>
    <row r="23038" s="217" customFormat="1" x14ac:dyDescent="0.2"/>
    <row r="23039" s="217" customFormat="1" x14ac:dyDescent="0.2"/>
    <row r="23040" s="217" customFormat="1" x14ac:dyDescent="0.2"/>
    <row r="23041" s="217" customFormat="1" x14ac:dyDescent="0.2"/>
    <row r="23042" s="217" customFormat="1" x14ac:dyDescent="0.2"/>
    <row r="23043" s="217" customFormat="1" x14ac:dyDescent="0.2"/>
    <row r="23044" s="217" customFormat="1" x14ac:dyDescent="0.2"/>
    <row r="23045" s="217" customFormat="1" x14ac:dyDescent="0.2"/>
    <row r="23046" s="217" customFormat="1" x14ac:dyDescent="0.2"/>
    <row r="23047" s="217" customFormat="1" x14ac:dyDescent="0.2"/>
    <row r="23048" s="217" customFormat="1" x14ac:dyDescent="0.2"/>
    <row r="23049" s="217" customFormat="1" x14ac:dyDescent="0.2"/>
    <row r="23050" s="217" customFormat="1" x14ac:dyDescent="0.2"/>
    <row r="23051" s="217" customFormat="1" x14ac:dyDescent="0.2"/>
    <row r="23052" s="217" customFormat="1" x14ac:dyDescent="0.2"/>
    <row r="23053" s="217" customFormat="1" x14ac:dyDescent="0.2"/>
    <row r="23054" s="217" customFormat="1" x14ac:dyDescent="0.2"/>
    <row r="23055" s="217" customFormat="1" x14ac:dyDescent="0.2"/>
    <row r="23056" s="217" customFormat="1" x14ac:dyDescent="0.2"/>
    <row r="23057" s="217" customFormat="1" x14ac:dyDescent="0.2"/>
    <row r="23058" s="217" customFormat="1" x14ac:dyDescent="0.2"/>
    <row r="23059" s="217" customFormat="1" x14ac:dyDescent="0.2"/>
    <row r="23060" s="217" customFormat="1" x14ac:dyDescent="0.2"/>
    <row r="23061" s="217" customFormat="1" x14ac:dyDescent="0.2"/>
    <row r="23062" s="217" customFormat="1" x14ac:dyDescent="0.2"/>
    <row r="23063" s="217" customFormat="1" x14ac:dyDescent="0.2"/>
    <row r="23064" s="217" customFormat="1" x14ac:dyDescent="0.2"/>
    <row r="23065" s="217" customFormat="1" x14ac:dyDescent="0.2"/>
    <row r="23066" s="217" customFormat="1" x14ac:dyDescent="0.2"/>
    <row r="23067" s="217" customFormat="1" x14ac:dyDescent="0.2"/>
    <row r="23068" s="217" customFormat="1" x14ac:dyDescent="0.2"/>
    <row r="23069" s="217" customFormat="1" x14ac:dyDescent="0.2"/>
    <row r="23070" s="217" customFormat="1" x14ac:dyDescent="0.2"/>
    <row r="23071" s="217" customFormat="1" x14ac:dyDescent="0.2"/>
    <row r="23072" s="217" customFormat="1" x14ac:dyDescent="0.2"/>
    <row r="23073" s="217" customFormat="1" x14ac:dyDescent="0.2"/>
    <row r="23074" s="217" customFormat="1" x14ac:dyDescent="0.2"/>
    <row r="23075" s="217" customFormat="1" x14ac:dyDescent="0.2"/>
    <row r="23076" s="217" customFormat="1" x14ac:dyDescent="0.2"/>
    <row r="23077" s="217" customFormat="1" x14ac:dyDescent="0.2"/>
    <row r="23078" s="217" customFormat="1" x14ac:dyDescent="0.2"/>
    <row r="23079" s="217" customFormat="1" x14ac:dyDescent="0.2"/>
    <row r="23080" s="217" customFormat="1" x14ac:dyDescent="0.2"/>
    <row r="23081" s="217" customFormat="1" x14ac:dyDescent="0.2"/>
    <row r="23082" s="217" customFormat="1" x14ac:dyDescent="0.2"/>
    <row r="23083" s="217" customFormat="1" x14ac:dyDescent="0.2"/>
    <row r="23084" s="217" customFormat="1" x14ac:dyDescent="0.2"/>
    <row r="23085" s="217" customFormat="1" x14ac:dyDescent="0.2"/>
    <row r="23086" s="217" customFormat="1" x14ac:dyDescent="0.2"/>
    <row r="23087" s="217" customFormat="1" x14ac:dyDescent="0.2"/>
    <row r="23088" s="217" customFormat="1" x14ac:dyDescent="0.2"/>
    <row r="23089" s="217" customFormat="1" x14ac:dyDescent="0.2"/>
    <row r="23090" s="217" customFormat="1" x14ac:dyDescent="0.2"/>
    <row r="23091" s="217" customFormat="1" x14ac:dyDescent="0.2"/>
    <row r="23092" s="217" customFormat="1" x14ac:dyDescent="0.2"/>
    <row r="23093" s="217" customFormat="1" x14ac:dyDescent="0.2"/>
    <row r="23094" s="217" customFormat="1" x14ac:dyDescent="0.2"/>
    <row r="23095" s="217" customFormat="1" x14ac:dyDescent="0.2"/>
    <row r="23096" s="217" customFormat="1" x14ac:dyDescent="0.2"/>
    <row r="23097" s="217" customFormat="1" x14ac:dyDescent="0.2"/>
    <row r="23098" s="217" customFormat="1" x14ac:dyDescent="0.2"/>
    <row r="23099" s="217" customFormat="1" x14ac:dyDescent="0.2"/>
    <row r="23100" s="217" customFormat="1" x14ac:dyDescent="0.2"/>
    <row r="23101" s="217" customFormat="1" x14ac:dyDescent="0.2"/>
    <row r="23102" s="217" customFormat="1" x14ac:dyDescent="0.2"/>
    <row r="23103" s="217" customFormat="1" x14ac:dyDescent="0.2"/>
    <row r="23104" s="217" customFormat="1" x14ac:dyDescent="0.2"/>
    <row r="23105" s="217" customFormat="1" x14ac:dyDescent="0.2"/>
    <row r="23106" s="217" customFormat="1" x14ac:dyDescent="0.2"/>
    <row r="23107" s="217" customFormat="1" x14ac:dyDescent="0.2"/>
    <row r="23108" s="217" customFormat="1" x14ac:dyDescent="0.2"/>
    <row r="23109" s="217" customFormat="1" x14ac:dyDescent="0.2"/>
    <row r="23110" s="217" customFormat="1" x14ac:dyDescent="0.2"/>
    <row r="23111" s="217" customFormat="1" x14ac:dyDescent="0.2"/>
    <row r="23112" s="217" customFormat="1" x14ac:dyDescent="0.2"/>
    <row r="23113" s="217" customFormat="1" x14ac:dyDescent="0.2"/>
    <row r="23114" s="217" customFormat="1" x14ac:dyDescent="0.2"/>
    <row r="23115" s="217" customFormat="1" x14ac:dyDescent="0.2"/>
    <row r="23116" s="217" customFormat="1" x14ac:dyDescent="0.2"/>
    <row r="23117" s="217" customFormat="1" x14ac:dyDescent="0.2"/>
    <row r="23118" s="217" customFormat="1" x14ac:dyDescent="0.2"/>
    <row r="23119" s="217" customFormat="1" x14ac:dyDescent="0.2"/>
    <row r="23120" s="217" customFormat="1" x14ac:dyDescent="0.2"/>
    <row r="23121" s="217" customFormat="1" x14ac:dyDescent="0.2"/>
    <row r="23122" s="217" customFormat="1" x14ac:dyDescent="0.2"/>
    <row r="23123" s="217" customFormat="1" x14ac:dyDescent="0.2"/>
    <row r="23124" s="217" customFormat="1" x14ac:dyDescent="0.2"/>
    <row r="23125" s="217" customFormat="1" x14ac:dyDescent="0.2"/>
    <row r="23126" s="217" customFormat="1" x14ac:dyDescent="0.2"/>
    <row r="23127" s="217" customFormat="1" x14ac:dyDescent="0.2"/>
    <row r="23128" s="217" customFormat="1" x14ac:dyDescent="0.2"/>
    <row r="23129" s="217" customFormat="1" x14ac:dyDescent="0.2"/>
    <row r="23130" s="217" customFormat="1" x14ac:dyDescent="0.2"/>
    <row r="23131" s="217" customFormat="1" x14ac:dyDescent="0.2"/>
    <row r="23132" s="217" customFormat="1" x14ac:dyDescent="0.2"/>
    <row r="23133" s="217" customFormat="1" x14ac:dyDescent="0.2"/>
    <row r="23134" s="217" customFormat="1" x14ac:dyDescent="0.2"/>
    <row r="23135" s="217" customFormat="1" x14ac:dyDescent="0.2"/>
    <row r="23136" s="217" customFormat="1" x14ac:dyDescent="0.2"/>
    <row r="23137" s="217" customFormat="1" x14ac:dyDescent="0.2"/>
    <row r="23138" s="217" customFormat="1" x14ac:dyDescent="0.2"/>
    <row r="23139" s="217" customFormat="1" x14ac:dyDescent="0.2"/>
    <row r="23140" s="217" customFormat="1" x14ac:dyDescent="0.2"/>
    <row r="23141" s="217" customFormat="1" x14ac:dyDescent="0.2"/>
    <row r="23142" s="217" customFormat="1" x14ac:dyDescent="0.2"/>
    <row r="23143" s="217" customFormat="1" x14ac:dyDescent="0.2"/>
    <row r="23144" s="217" customFormat="1" x14ac:dyDescent="0.2"/>
    <row r="23145" s="217" customFormat="1" x14ac:dyDescent="0.2"/>
    <row r="23146" s="217" customFormat="1" x14ac:dyDescent="0.2"/>
    <row r="23147" s="217" customFormat="1" x14ac:dyDescent="0.2"/>
    <row r="23148" s="217" customFormat="1" x14ac:dyDescent="0.2"/>
    <row r="23149" s="217" customFormat="1" x14ac:dyDescent="0.2"/>
    <row r="23150" s="217" customFormat="1" x14ac:dyDescent="0.2"/>
    <row r="23151" s="217" customFormat="1" x14ac:dyDescent="0.2"/>
    <row r="23152" s="217" customFormat="1" x14ac:dyDescent="0.2"/>
    <row r="23153" s="217" customFormat="1" x14ac:dyDescent="0.2"/>
    <row r="23154" s="217" customFormat="1" x14ac:dyDescent="0.2"/>
    <row r="23155" s="217" customFormat="1" x14ac:dyDescent="0.2"/>
    <row r="23156" s="217" customFormat="1" x14ac:dyDescent="0.2"/>
    <row r="23157" s="217" customFormat="1" x14ac:dyDescent="0.2"/>
    <row r="23158" s="217" customFormat="1" x14ac:dyDescent="0.2"/>
    <row r="23159" s="217" customFormat="1" x14ac:dyDescent="0.2"/>
    <row r="23160" s="217" customFormat="1" x14ac:dyDescent="0.2"/>
    <row r="23161" s="217" customFormat="1" x14ac:dyDescent="0.2"/>
    <row r="23162" s="217" customFormat="1" x14ac:dyDescent="0.2"/>
    <row r="23163" s="217" customFormat="1" x14ac:dyDescent="0.2"/>
    <row r="23164" s="217" customFormat="1" x14ac:dyDescent="0.2"/>
    <row r="23165" s="217" customFormat="1" x14ac:dyDescent="0.2"/>
    <row r="23166" s="217" customFormat="1" x14ac:dyDescent="0.2"/>
    <row r="23167" s="217" customFormat="1" x14ac:dyDescent="0.2"/>
    <row r="23168" s="217" customFormat="1" x14ac:dyDescent="0.2"/>
    <row r="23169" s="217" customFormat="1" x14ac:dyDescent="0.2"/>
    <row r="23170" s="217" customFormat="1" x14ac:dyDescent="0.2"/>
    <row r="23171" s="217" customFormat="1" x14ac:dyDescent="0.2"/>
    <row r="23172" s="217" customFormat="1" x14ac:dyDescent="0.2"/>
    <row r="23173" s="217" customFormat="1" x14ac:dyDescent="0.2"/>
    <row r="23174" s="217" customFormat="1" x14ac:dyDescent="0.2"/>
    <row r="23175" s="217" customFormat="1" x14ac:dyDescent="0.2"/>
    <row r="23176" s="217" customFormat="1" x14ac:dyDescent="0.2"/>
    <row r="23177" s="217" customFormat="1" x14ac:dyDescent="0.2"/>
    <row r="23178" s="217" customFormat="1" x14ac:dyDescent="0.2"/>
    <row r="23179" s="217" customFormat="1" x14ac:dyDescent="0.2"/>
    <row r="23180" s="217" customFormat="1" x14ac:dyDescent="0.2"/>
    <row r="23181" s="217" customFormat="1" x14ac:dyDescent="0.2"/>
    <row r="23182" s="217" customFormat="1" x14ac:dyDescent="0.2"/>
    <row r="23183" s="217" customFormat="1" x14ac:dyDescent="0.2"/>
    <row r="23184" s="217" customFormat="1" x14ac:dyDescent="0.2"/>
    <row r="23185" s="217" customFormat="1" x14ac:dyDescent="0.2"/>
    <row r="23186" s="217" customFormat="1" x14ac:dyDescent="0.2"/>
    <row r="23187" s="217" customFormat="1" x14ac:dyDescent="0.2"/>
    <row r="23188" s="217" customFormat="1" x14ac:dyDescent="0.2"/>
    <row r="23189" s="217" customFormat="1" x14ac:dyDescent="0.2"/>
    <row r="23190" s="217" customFormat="1" x14ac:dyDescent="0.2"/>
    <row r="23191" s="217" customFormat="1" x14ac:dyDescent="0.2"/>
    <row r="23192" s="217" customFormat="1" x14ac:dyDescent="0.2"/>
    <row r="23193" s="217" customFormat="1" x14ac:dyDescent="0.2"/>
    <row r="23194" s="217" customFormat="1" x14ac:dyDescent="0.2"/>
    <row r="23195" s="217" customFormat="1" x14ac:dyDescent="0.2"/>
    <row r="23196" s="217" customFormat="1" x14ac:dyDescent="0.2"/>
    <row r="23197" s="217" customFormat="1" x14ac:dyDescent="0.2"/>
    <row r="23198" s="217" customFormat="1" x14ac:dyDescent="0.2"/>
    <row r="23199" s="217" customFormat="1" x14ac:dyDescent="0.2"/>
    <row r="23200" s="217" customFormat="1" x14ac:dyDescent="0.2"/>
    <row r="23201" s="217" customFormat="1" x14ac:dyDescent="0.2"/>
    <row r="23202" s="217" customFormat="1" x14ac:dyDescent="0.2"/>
    <row r="23203" s="217" customFormat="1" x14ac:dyDescent="0.2"/>
    <row r="23204" s="217" customFormat="1" x14ac:dyDescent="0.2"/>
    <row r="23205" s="217" customFormat="1" x14ac:dyDescent="0.2"/>
    <row r="23206" s="217" customFormat="1" x14ac:dyDescent="0.2"/>
    <row r="23207" s="217" customFormat="1" x14ac:dyDescent="0.2"/>
    <row r="23208" s="217" customFormat="1" x14ac:dyDescent="0.2"/>
    <row r="23209" s="217" customFormat="1" x14ac:dyDescent="0.2"/>
    <row r="23210" s="217" customFormat="1" x14ac:dyDescent="0.2"/>
    <row r="23211" s="217" customFormat="1" x14ac:dyDescent="0.2"/>
    <row r="23212" s="217" customFormat="1" x14ac:dyDescent="0.2"/>
    <row r="23213" s="217" customFormat="1" x14ac:dyDescent="0.2"/>
    <row r="23214" s="217" customFormat="1" x14ac:dyDescent="0.2"/>
    <row r="23215" s="217" customFormat="1" x14ac:dyDescent="0.2"/>
    <row r="23216" s="217" customFormat="1" x14ac:dyDescent="0.2"/>
    <row r="23217" s="217" customFormat="1" x14ac:dyDescent="0.2"/>
    <row r="23218" s="217" customFormat="1" x14ac:dyDescent="0.2"/>
    <row r="23219" s="217" customFormat="1" x14ac:dyDescent="0.2"/>
    <row r="23220" s="217" customFormat="1" x14ac:dyDescent="0.2"/>
    <row r="23221" s="217" customFormat="1" x14ac:dyDescent="0.2"/>
    <row r="23222" s="217" customFormat="1" x14ac:dyDescent="0.2"/>
    <row r="23223" s="217" customFormat="1" x14ac:dyDescent="0.2"/>
    <row r="23224" s="217" customFormat="1" x14ac:dyDescent="0.2"/>
    <row r="23225" s="217" customFormat="1" x14ac:dyDescent="0.2"/>
    <row r="23226" s="217" customFormat="1" x14ac:dyDescent="0.2"/>
    <row r="23227" s="217" customFormat="1" x14ac:dyDescent="0.2"/>
    <row r="23228" s="217" customFormat="1" x14ac:dyDescent="0.2"/>
    <row r="23229" s="217" customFormat="1" x14ac:dyDescent="0.2"/>
    <row r="23230" s="217" customFormat="1" x14ac:dyDescent="0.2"/>
    <row r="23231" s="217" customFormat="1" x14ac:dyDescent="0.2"/>
    <row r="23232" s="217" customFormat="1" x14ac:dyDescent="0.2"/>
    <row r="23233" s="217" customFormat="1" x14ac:dyDescent="0.2"/>
    <row r="23234" s="217" customFormat="1" x14ac:dyDescent="0.2"/>
    <row r="23235" s="217" customFormat="1" x14ac:dyDescent="0.2"/>
    <row r="23236" s="217" customFormat="1" x14ac:dyDescent="0.2"/>
    <row r="23237" s="217" customFormat="1" x14ac:dyDescent="0.2"/>
    <row r="23238" s="217" customFormat="1" x14ac:dyDescent="0.2"/>
    <row r="23239" s="217" customFormat="1" x14ac:dyDescent="0.2"/>
    <row r="23240" s="217" customFormat="1" x14ac:dyDescent="0.2"/>
    <row r="23241" s="217" customFormat="1" x14ac:dyDescent="0.2"/>
    <row r="23242" s="217" customFormat="1" x14ac:dyDescent="0.2"/>
    <row r="23243" s="217" customFormat="1" x14ac:dyDescent="0.2"/>
    <row r="23244" s="217" customFormat="1" x14ac:dyDescent="0.2"/>
    <row r="23245" s="217" customFormat="1" x14ac:dyDescent="0.2"/>
    <row r="23246" s="217" customFormat="1" x14ac:dyDescent="0.2"/>
    <row r="23247" s="217" customFormat="1" x14ac:dyDescent="0.2"/>
    <row r="23248" s="217" customFormat="1" x14ac:dyDescent="0.2"/>
    <row r="23249" s="217" customFormat="1" x14ac:dyDescent="0.2"/>
    <row r="23250" s="217" customFormat="1" x14ac:dyDescent="0.2"/>
    <row r="23251" s="217" customFormat="1" x14ac:dyDescent="0.2"/>
    <row r="23252" s="217" customFormat="1" x14ac:dyDescent="0.2"/>
    <row r="23253" s="217" customFormat="1" x14ac:dyDescent="0.2"/>
    <row r="23254" s="217" customFormat="1" x14ac:dyDescent="0.2"/>
    <row r="23255" s="217" customFormat="1" x14ac:dyDescent="0.2"/>
    <row r="23256" s="217" customFormat="1" x14ac:dyDescent="0.2"/>
    <row r="23257" s="217" customFormat="1" x14ac:dyDescent="0.2"/>
    <row r="23258" s="217" customFormat="1" x14ac:dyDescent="0.2"/>
    <row r="23259" s="217" customFormat="1" x14ac:dyDescent="0.2"/>
    <row r="23260" s="217" customFormat="1" x14ac:dyDescent="0.2"/>
    <row r="23261" s="217" customFormat="1" x14ac:dyDescent="0.2"/>
    <row r="23262" s="217" customFormat="1" x14ac:dyDescent="0.2"/>
    <row r="23263" s="217" customFormat="1" x14ac:dyDescent="0.2"/>
    <row r="23264" s="217" customFormat="1" x14ac:dyDescent="0.2"/>
    <row r="23265" s="217" customFormat="1" x14ac:dyDescent="0.2"/>
    <row r="23266" s="217" customFormat="1" x14ac:dyDescent="0.2"/>
    <row r="23267" s="217" customFormat="1" x14ac:dyDescent="0.2"/>
    <row r="23268" s="217" customFormat="1" x14ac:dyDescent="0.2"/>
    <row r="23269" s="217" customFormat="1" x14ac:dyDescent="0.2"/>
    <row r="23270" s="217" customFormat="1" x14ac:dyDescent="0.2"/>
    <row r="23271" s="217" customFormat="1" x14ac:dyDescent="0.2"/>
    <row r="23272" s="217" customFormat="1" x14ac:dyDescent="0.2"/>
    <row r="23273" s="217" customFormat="1" x14ac:dyDescent="0.2"/>
    <row r="23274" s="217" customFormat="1" x14ac:dyDescent="0.2"/>
    <row r="23275" s="217" customFormat="1" x14ac:dyDescent="0.2"/>
    <row r="23276" s="217" customFormat="1" x14ac:dyDescent="0.2"/>
    <row r="23277" s="217" customFormat="1" x14ac:dyDescent="0.2"/>
    <row r="23278" s="217" customFormat="1" x14ac:dyDescent="0.2"/>
    <row r="23279" s="217" customFormat="1" x14ac:dyDescent="0.2"/>
    <row r="23280" s="217" customFormat="1" x14ac:dyDescent="0.2"/>
    <row r="23281" s="217" customFormat="1" x14ac:dyDescent="0.2"/>
    <row r="23282" s="217" customFormat="1" x14ac:dyDescent="0.2"/>
    <row r="23283" s="217" customFormat="1" x14ac:dyDescent="0.2"/>
    <row r="23284" s="217" customFormat="1" x14ac:dyDescent="0.2"/>
    <row r="23285" s="217" customFormat="1" x14ac:dyDescent="0.2"/>
    <row r="23286" s="217" customFormat="1" x14ac:dyDescent="0.2"/>
    <row r="23287" s="217" customFormat="1" x14ac:dyDescent="0.2"/>
    <row r="23288" s="217" customFormat="1" x14ac:dyDescent="0.2"/>
    <row r="23289" s="217" customFormat="1" x14ac:dyDescent="0.2"/>
    <row r="23290" s="217" customFormat="1" x14ac:dyDescent="0.2"/>
    <row r="23291" s="217" customFormat="1" x14ac:dyDescent="0.2"/>
    <row r="23292" s="217" customFormat="1" x14ac:dyDescent="0.2"/>
    <row r="23293" s="217" customFormat="1" x14ac:dyDescent="0.2"/>
    <row r="23294" s="217" customFormat="1" x14ac:dyDescent="0.2"/>
    <row r="23295" s="217" customFormat="1" x14ac:dyDescent="0.2"/>
    <row r="23296" s="217" customFormat="1" x14ac:dyDescent="0.2"/>
    <row r="23297" s="217" customFormat="1" x14ac:dyDescent="0.2"/>
    <row r="23298" s="217" customFormat="1" x14ac:dyDescent="0.2"/>
    <row r="23299" s="217" customFormat="1" x14ac:dyDescent="0.2"/>
    <row r="23300" s="217" customFormat="1" x14ac:dyDescent="0.2"/>
    <row r="23301" s="217" customFormat="1" x14ac:dyDescent="0.2"/>
    <row r="23302" s="217" customFormat="1" x14ac:dyDescent="0.2"/>
    <row r="23303" s="217" customFormat="1" x14ac:dyDescent="0.2"/>
    <row r="23304" s="217" customFormat="1" x14ac:dyDescent="0.2"/>
    <row r="23305" s="217" customFormat="1" x14ac:dyDescent="0.2"/>
    <row r="23306" s="217" customFormat="1" x14ac:dyDescent="0.2"/>
    <row r="23307" s="217" customFormat="1" x14ac:dyDescent="0.2"/>
    <row r="23308" s="217" customFormat="1" x14ac:dyDescent="0.2"/>
    <row r="23309" s="217" customFormat="1" x14ac:dyDescent="0.2"/>
    <row r="23310" s="217" customFormat="1" x14ac:dyDescent="0.2"/>
    <row r="23311" s="217" customFormat="1" x14ac:dyDescent="0.2"/>
    <row r="23312" s="217" customFormat="1" x14ac:dyDescent="0.2"/>
    <row r="23313" s="217" customFormat="1" x14ac:dyDescent="0.2"/>
    <row r="23314" s="217" customFormat="1" x14ac:dyDescent="0.2"/>
    <row r="23315" s="217" customFormat="1" x14ac:dyDescent="0.2"/>
    <row r="23316" s="217" customFormat="1" x14ac:dyDescent="0.2"/>
    <row r="23317" s="217" customFormat="1" x14ac:dyDescent="0.2"/>
    <row r="23318" s="217" customFormat="1" x14ac:dyDescent="0.2"/>
    <row r="23319" s="217" customFormat="1" x14ac:dyDescent="0.2"/>
    <row r="23320" s="217" customFormat="1" x14ac:dyDescent="0.2"/>
    <row r="23321" s="217" customFormat="1" x14ac:dyDescent="0.2"/>
    <row r="23322" s="217" customFormat="1" x14ac:dyDescent="0.2"/>
    <row r="23323" s="217" customFormat="1" x14ac:dyDescent="0.2"/>
    <row r="23324" s="217" customFormat="1" x14ac:dyDescent="0.2"/>
    <row r="23325" s="217" customFormat="1" x14ac:dyDescent="0.2"/>
    <row r="23326" s="217" customFormat="1" x14ac:dyDescent="0.2"/>
    <row r="23327" s="217" customFormat="1" x14ac:dyDescent="0.2"/>
    <row r="23328" s="217" customFormat="1" x14ac:dyDescent="0.2"/>
    <row r="23329" s="217" customFormat="1" x14ac:dyDescent="0.2"/>
    <row r="23330" s="217" customFormat="1" x14ac:dyDescent="0.2"/>
    <row r="23331" s="217" customFormat="1" x14ac:dyDescent="0.2"/>
    <row r="23332" s="217" customFormat="1" x14ac:dyDescent="0.2"/>
    <row r="23333" s="217" customFormat="1" x14ac:dyDescent="0.2"/>
    <row r="23334" s="217" customFormat="1" x14ac:dyDescent="0.2"/>
    <row r="23335" s="217" customFormat="1" x14ac:dyDescent="0.2"/>
    <row r="23336" s="217" customFormat="1" x14ac:dyDescent="0.2"/>
    <row r="23337" s="217" customFormat="1" x14ac:dyDescent="0.2"/>
    <row r="23338" s="217" customFormat="1" x14ac:dyDescent="0.2"/>
    <row r="23339" s="217" customFormat="1" x14ac:dyDescent="0.2"/>
    <row r="23340" s="217" customFormat="1" x14ac:dyDescent="0.2"/>
    <row r="23341" s="217" customFormat="1" x14ac:dyDescent="0.2"/>
    <row r="23342" s="217" customFormat="1" x14ac:dyDescent="0.2"/>
    <row r="23343" s="217" customFormat="1" x14ac:dyDescent="0.2"/>
    <row r="23344" s="217" customFormat="1" x14ac:dyDescent="0.2"/>
    <row r="23345" s="217" customFormat="1" x14ac:dyDescent="0.2"/>
    <row r="23346" s="217" customFormat="1" x14ac:dyDescent="0.2"/>
    <row r="23347" s="217" customFormat="1" x14ac:dyDescent="0.2"/>
    <row r="23348" s="217" customFormat="1" x14ac:dyDescent="0.2"/>
    <row r="23349" s="217" customFormat="1" x14ac:dyDescent="0.2"/>
    <row r="23350" s="217" customFormat="1" x14ac:dyDescent="0.2"/>
    <row r="23351" s="217" customFormat="1" x14ac:dyDescent="0.2"/>
    <row r="23352" s="217" customFormat="1" x14ac:dyDescent="0.2"/>
    <row r="23353" s="217" customFormat="1" x14ac:dyDescent="0.2"/>
    <row r="23354" s="217" customFormat="1" x14ac:dyDescent="0.2"/>
    <row r="23355" s="217" customFormat="1" x14ac:dyDescent="0.2"/>
    <row r="23356" s="217" customFormat="1" x14ac:dyDescent="0.2"/>
    <row r="23357" s="217" customFormat="1" x14ac:dyDescent="0.2"/>
    <row r="23358" s="217" customFormat="1" x14ac:dyDescent="0.2"/>
    <row r="23359" s="217" customFormat="1" x14ac:dyDescent="0.2"/>
    <row r="23360" s="217" customFormat="1" x14ac:dyDescent="0.2"/>
    <row r="23361" s="217" customFormat="1" x14ac:dyDescent="0.2"/>
    <row r="23362" s="217" customFormat="1" x14ac:dyDescent="0.2"/>
    <row r="23363" s="217" customFormat="1" x14ac:dyDescent="0.2"/>
    <row r="23364" s="217" customFormat="1" x14ac:dyDescent="0.2"/>
    <row r="23365" s="217" customFormat="1" x14ac:dyDescent="0.2"/>
    <row r="23366" s="217" customFormat="1" x14ac:dyDescent="0.2"/>
    <row r="23367" s="217" customFormat="1" x14ac:dyDescent="0.2"/>
    <row r="23368" s="217" customFormat="1" x14ac:dyDescent="0.2"/>
    <row r="23369" s="217" customFormat="1" x14ac:dyDescent="0.2"/>
    <row r="23370" s="217" customFormat="1" x14ac:dyDescent="0.2"/>
    <row r="23371" s="217" customFormat="1" x14ac:dyDescent="0.2"/>
    <row r="23372" s="217" customFormat="1" x14ac:dyDescent="0.2"/>
    <row r="23373" s="217" customFormat="1" x14ac:dyDescent="0.2"/>
    <row r="23374" s="217" customFormat="1" x14ac:dyDescent="0.2"/>
    <row r="23375" s="217" customFormat="1" x14ac:dyDescent="0.2"/>
    <row r="23376" s="217" customFormat="1" x14ac:dyDescent="0.2"/>
    <row r="23377" s="217" customFormat="1" x14ac:dyDescent="0.2"/>
    <row r="23378" s="217" customFormat="1" x14ac:dyDescent="0.2"/>
    <row r="23379" s="217" customFormat="1" x14ac:dyDescent="0.2"/>
    <row r="23380" s="217" customFormat="1" x14ac:dyDescent="0.2"/>
    <row r="23381" s="217" customFormat="1" x14ac:dyDescent="0.2"/>
    <row r="23382" s="217" customFormat="1" x14ac:dyDescent="0.2"/>
    <row r="23383" s="217" customFormat="1" x14ac:dyDescent="0.2"/>
    <row r="23384" s="217" customFormat="1" x14ac:dyDescent="0.2"/>
    <row r="23385" s="217" customFormat="1" x14ac:dyDescent="0.2"/>
    <row r="23386" s="217" customFormat="1" x14ac:dyDescent="0.2"/>
    <row r="23387" s="217" customFormat="1" x14ac:dyDescent="0.2"/>
    <row r="23388" s="217" customFormat="1" x14ac:dyDescent="0.2"/>
    <row r="23389" s="217" customFormat="1" x14ac:dyDescent="0.2"/>
    <row r="23390" s="217" customFormat="1" x14ac:dyDescent="0.2"/>
    <row r="23391" s="217" customFormat="1" x14ac:dyDescent="0.2"/>
    <row r="23392" s="217" customFormat="1" x14ac:dyDescent="0.2"/>
    <row r="23393" s="217" customFormat="1" x14ac:dyDescent="0.2"/>
    <row r="23394" s="217" customFormat="1" x14ac:dyDescent="0.2"/>
    <row r="23395" s="217" customFormat="1" x14ac:dyDescent="0.2"/>
    <row r="23396" s="217" customFormat="1" x14ac:dyDescent="0.2"/>
    <row r="23397" s="217" customFormat="1" x14ac:dyDescent="0.2"/>
    <row r="23398" s="217" customFormat="1" x14ac:dyDescent="0.2"/>
    <row r="23399" s="217" customFormat="1" x14ac:dyDescent="0.2"/>
    <row r="23400" s="217" customFormat="1" x14ac:dyDescent="0.2"/>
    <row r="23401" s="217" customFormat="1" x14ac:dyDescent="0.2"/>
    <row r="23402" s="217" customFormat="1" x14ac:dyDescent="0.2"/>
    <row r="23403" s="217" customFormat="1" x14ac:dyDescent="0.2"/>
    <row r="23404" s="217" customFormat="1" x14ac:dyDescent="0.2"/>
    <row r="23405" s="217" customFormat="1" x14ac:dyDescent="0.2"/>
    <row r="23406" s="217" customFormat="1" x14ac:dyDescent="0.2"/>
    <row r="23407" s="217" customFormat="1" x14ac:dyDescent="0.2"/>
    <row r="23408" s="217" customFormat="1" x14ac:dyDescent="0.2"/>
    <row r="23409" s="217" customFormat="1" x14ac:dyDescent="0.2"/>
    <row r="23410" s="217" customFormat="1" x14ac:dyDescent="0.2"/>
    <row r="23411" s="217" customFormat="1" x14ac:dyDescent="0.2"/>
    <row r="23412" s="217" customFormat="1" x14ac:dyDescent="0.2"/>
    <row r="23413" s="217" customFormat="1" x14ac:dyDescent="0.2"/>
    <row r="23414" s="217" customFormat="1" x14ac:dyDescent="0.2"/>
    <row r="23415" s="217" customFormat="1" x14ac:dyDescent="0.2"/>
    <row r="23416" s="217" customFormat="1" x14ac:dyDescent="0.2"/>
    <row r="23417" s="217" customFormat="1" x14ac:dyDescent="0.2"/>
    <row r="23418" s="217" customFormat="1" x14ac:dyDescent="0.2"/>
    <row r="23419" s="217" customFormat="1" x14ac:dyDescent="0.2"/>
    <row r="23420" s="217" customFormat="1" x14ac:dyDescent="0.2"/>
    <row r="23421" s="217" customFormat="1" x14ac:dyDescent="0.2"/>
    <row r="23422" s="217" customFormat="1" x14ac:dyDescent="0.2"/>
    <row r="23423" s="217" customFormat="1" x14ac:dyDescent="0.2"/>
    <row r="23424" s="217" customFormat="1" x14ac:dyDescent="0.2"/>
    <row r="23425" s="217" customFormat="1" x14ac:dyDescent="0.2"/>
    <row r="23426" s="217" customFormat="1" x14ac:dyDescent="0.2"/>
    <row r="23427" s="217" customFormat="1" x14ac:dyDescent="0.2"/>
    <row r="23428" s="217" customFormat="1" x14ac:dyDescent="0.2"/>
    <row r="23429" s="217" customFormat="1" x14ac:dyDescent="0.2"/>
    <row r="23430" s="217" customFormat="1" x14ac:dyDescent="0.2"/>
    <row r="23431" s="217" customFormat="1" x14ac:dyDescent="0.2"/>
    <row r="23432" s="217" customFormat="1" x14ac:dyDescent="0.2"/>
    <row r="23433" s="217" customFormat="1" x14ac:dyDescent="0.2"/>
    <row r="23434" s="217" customFormat="1" x14ac:dyDescent="0.2"/>
    <row r="23435" s="217" customFormat="1" x14ac:dyDescent="0.2"/>
    <row r="23436" s="217" customFormat="1" x14ac:dyDescent="0.2"/>
    <row r="23437" s="217" customFormat="1" x14ac:dyDescent="0.2"/>
    <row r="23438" s="217" customFormat="1" x14ac:dyDescent="0.2"/>
    <row r="23439" s="217" customFormat="1" x14ac:dyDescent="0.2"/>
    <row r="23440" s="217" customFormat="1" x14ac:dyDescent="0.2"/>
    <row r="23441" s="217" customFormat="1" x14ac:dyDescent="0.2"/>
    <row r="23442" s="217" customFormat="1" x14ac:dyDescent="0.2"/>
    <row r="23443" s="217" customFormat="1" x14ac:dyDescent="0.2"/>
    <row r="23444" s="217" customFormat="1" x14ac:dyDescent="0.2"/>
    <row r="23445" s="217" customFormat="1" x14ac:dyDescent="0.2"/>
    <row r="23446" s="217" customFormat="1" x14ac:dyDescent="0.2"/>
    <row r="23447" s="217" customFormat="1" x14ac:dyDescent="0.2"/>
    <row r="23448" s="217" customFormat="1" x14ac:dyDescent="0.2"/>
    <row r="23449" s="217" customFormat="1" x14ac:dyDescent="0.2"/>
    <row r="23450" s="217" customFormat="1" x14ac:dyDescent="0.2"/>
    <row r="23451" s="217" customFormat="1" x14ac:dyDescent="0.2"/>
    <row r="23452" s="217" customFormat="1" x14ac:dyDescent="0.2"/>
    <row r="23453" s="217" customFormat="1" x14ac:dyDescent="0.2"/>
    <row r="23454" s="217" customFormat="1" x14ac:dyDescent="0.2"/>
    <row r="23455" s="217" customFormat="1" x14ac:dyDescent="0.2"/>
    <row r="23456" s="217" customFormat="1" x14ac:dyDescent="0.2"/>
    <row r="23457" s="217" customFormat="1" x14ac:dyDescent="0.2"/>
    <row r="23458" s="217" customFormat="1" x14ac:dyDescent="0.2"/>
    <row r="23459" s="217" customFormat="1" x14ac:dyDescent="0.2"/>
    <row r="23460" s="217" customFormat="1" x14ac:dyDescent="0.2"/>
    <row r="23461" s="217" customFormat="1" x14ac:dyDescent="0.2"/>
    <row r="23462" s="217" customFormat="1" x14ac:dyDescent="0.2"/>
    <row r="23463" s="217" customFormat="1" x14ac:dyDescent="0.2"/>
    <row r="23464" s="217" customFormat="1" x14ac:dyDescent="0.2"/>
    <row r="23465" s="217" customFormat="1" x14ac:dyDescent="0.2"/>
    <row r="23466" s="217" customFormat="1" x14ac:dyDescent="0.2"/>
    <row r="23467" s="217" customFormat="1" x14ac:dyDescent="0.2"/>
    <row r="23468" s="217" customFormat="1" x14ac:dyDescent="0.2"/>
    <row r="23469" s="217" customFormat="1" x14ac:dyDescent="0.2"/>
    <row r="23470" s="217" customFormat="1" x14ac:dyDescent="0.2"/>
    <row r="23471" s="217" customFormat="1" x14ac:dyDescent="0.2"/>
    <row r="23472" s="217" customFormat="1" x14ac:dyDescent="0.2"/>
    <row r="23473" s="217" customFormat="1" x14ac:dyDescent="0.2"/>
    <row r="23474" s="217" customFormat="1" x14ac:dyDescent="0.2"/>
    <row r="23475" s="217" customFormat="1" x14ac:dyDescent="0.2"/>
    <row r="23476" s="217" customFormat="1" x14ac:dyDescent="0.2"/>
    <row r="23477" s="217" customFormat="1" x14ac:dyDescent="0.2"/>
    <row r="23478" s="217" customFormat="1" x14ac:dyDescent="0.2"/>
    <row r="23479" s="217" customFormat="1" x14ac:dyDescent="0.2"/>
    <row r="23480" s="217" customFormat="1" x14ac:dyDescent="0.2"/>
    <row r="23481" s="217" customFormat="1" x14ac:dyDescent="0.2"/>
    <row r="23482" s="217" customFormat="1" x14ac:dyDescent="0.2"/>
    <row r="23483" s="217" customFormat="1" x14ac:dyDescent="0.2"/>
    <row r="23484" s="217" customFormat="1" x14ac:dyDescent="0.2"/>
    <row r="23485" s="217" customFormat="1" x14ac:dyDescent="0.2"/>
    <row r="23486" s="217" customFormat="1" x14ac:dyDescent="0.2"/>
    <row r="23487" s="217" customFormat="1" x14ac:dyDescent="0.2"/>
    <row r="23488" s="217" customFormat="1" x14ac:dyDescent="0.2"/>
    <row r="23489" s="217" customFormat="1" x14ac:dyDescent="0.2"/>
    <row r="23490" s="217" customFormat="1" x14ac:dyDescent="0.2"/>
    <row r="23491" s="217" customFormat="1" x14ac:dyDescent="0.2"/>
    <row r="23492" s="217" customFormat="1" x14ac:dyDescent="0.2"/>
    <row r="23493" s="217" customFormat="1" x14ac:dyDescent="0.2"/>
    <row r="23494" s="217" customFormat="1" x14ac:dyDescent="0.2"/>
    <row r="23495" s="217" customFormat="1" x14ac:dyDescent="0.2"/>
    <row r="23496" s="217" customFormat="1" x14ac:dyDescent="0.2"/>
    <row r="23497" s="217" customFormat="1" x14ac:dyDescent="0.2"/>
    <row r="23498" s="217" customFormat="1" x14ac:dyDescent="0.2"/>
    <row r="23499" s="217" customFormat="1" x14ac:dyDescent="0.2"/>
    <row r="23500" s="217" customFormat="1" x14ac:dyDescent="0.2"/>
    <row r="23501" s="217" customFormat="1" x14ac:dyDescent="0.2"/>
    <row r="23502" s="217" customFormat="1" x14ac:dyDescent="0.2"/>
    <row r="23503" s="217" customFormat="1" x14ac:dyDescent="0.2"/>
    <row r="23504" s="217" customFormat="1" x14ac:dyDescent="0.2"/>
    <row r="23505" s="217" customFormat="1" x14ac:dyDescent="0.2"/>
    <row r="23506" s="217" customFormat="1" x14ac:dyDescent="0.2"/>
    <row r="23507" s="217" customFormat="1" x14ac:dyDescent="0.2"/>
    <row r="23508" s="217" customFormat="1" x14ac:dyDescent="0.2"/>
    <row r="23509" s="217" customFormat="1" x14ac:dyDescent="0.2"/>
    <row r="23510" s="217" customFormat="1" x14ac:dyDescent="0.2"/>
    <row r="23511" s="217" customFormat="1" x14ac:dyDescent="0.2"/>
    <row r="23512" s="217" customFormat="1" x14ac:dyDescent="0.2"/>
    <row r="23513" s="217" customFormat="1" x14ac:dyDescent="0.2"/>
    <row r="23514" s="217" customFormat="1" x14ac:dyDescent="0.2"/>
    <row r="23515" s="217" customFormat="1" x14ac:dyDescent="0.2"/>
    <row r="23516" s="217" customFormat="1" x14ac:dyDescent="0.2"/>
    <row r="23517" s="217" customFormat="1" x14ac:dyDescent="0.2"/>
    <row r="23518" s="217" customFormat="1" x14ac:dyDescent="0.2"/>
    <row r="23519" s="217" customFormat="1" x14ac:dyDescent="0.2"/>
    <row r="23520" s="217" customFormat="1" x14ac:dyDescent="0.2"/>
    <row r="23521" s="217" customFormat="1" x14ac:dyDescent="0.2"/>
    <row r="23522" s="217" customFormat="1" x14ac:dyDescent="0.2"/>
    <row r="23523" s="217" customFormat="1" x14ac:dyDescent="0.2"/>
    <row r="23524" s="217" customFormat="1" x14ac:dyDescent="0.2"/>
    <row r="23525" s="217" customFormat="1" x14ac:dyDescent="0.2"/>
    <row r="23526" s="217" customFormat="1" x14ac:dyDescent="0.2"/>
    <row r="23527" s="217" customFormat="1" x14ac:dyDescent="0.2"/>
    <row r="23528" s="217" customFormat="1" x14ac:dyDescent="0.2"/>
    <row r="23529" s="217" customFormat="1" x14ac:dyDescent="0.2"/>
    <row r="23530" s="217" customFormat="1" x14ac:dyDescent="0.2"/>
    <row r="23531" s="217" customFormat="1" x14ac:dyDescent="0.2"/>
    <row r="23532" s="217" customFormat="1" x14ac:dyDescent="0.2"/>
    <row r="23533" s="217" customFormat="1" x14ac:dyDescent="0.2"/>
    <row r="23534" s="217" customFormat="1" x14ac:dyDescent="0.2"/>
    <row r="23535" s="217" customFormat="1" x14ac:dyDescent="0.2"/>
    <row r="23536" s="217" customFormat="1" x14ac:dyDescent="0.2"/>
    <row r="23537" s="217" customFormat="1" x14ac:dyDescent="0.2"/>
    <row r="23538" s="217" customFormat="1" x14ac:dyDescent="0.2"/>
    <row r="23539" s="217" customFormat="1" x14ac:dyDescent="0.2"/>
    <row r="23540" s="217" customFormat="1" x14ac:dyDescent="0.2"/>
    <row r="23541" s="217" customFormat="1" x14ac:dyDescent="0.2"/>
    <row r="23542" s="217" customFormat="1" x14ac:dyDescent="0.2"/>
    <row r="23543" s="217" customFormat="1" x14ac:dyDescent="0.2"/>
    <row r="23544" s="217" customFormat="1" x14ac:dyDescent="0.2"/>
    <row r="23545" s="217" customFormat="1" x14ac:dyDescent="0.2"/>
    <row r="23546" s="217" customFormat="1" x14ac:dyDescent="0.2"/>
    <row r="23547" s="217" customFormat="1" x14ac:dyDescent="0.2"/>
    <row r="23548" s="217" customFormat="1" x14ac:dyDescent="0.2"/>
    <row r="23549" s="217" customFormat="1" x14ac:dyDescent="0.2"/>
    <row r="23550" s="217" customFormat="1" x14ac:dyDescent="0.2"/>
    <row r="23551" s="217" customFormat="1" x14ac:dyDescent="0.2"/>
    <row r="23552" s="217" customFormat="1" x14ac:dyDescent="0.2"/>
    <row r="23553" s="217" customFormat="1" x14ac:dyDescent="0.2"/>
    <row r="23554" s="217" customFormat="1" x14ac:dyDescent="0.2"/>
    <row r="23555" s="217" customFormat="1" x14ac:dyDescent="0.2"/>
    <row r="23556" s="217" customFormat="1" x14ac:dyDescent="0.2"/>
    <row r="23557" s="217" customFormat="1" x14ac:dyDescent="0.2"/>
    <row r="23558" s="217" customFormat="1" x14ac:dyDescent="0.2"/>
    <row r="23559" s="217" customFormat="1" x14ac:dyDescent="0.2"/>
    <row r="23560" s="217" customFormat="1" x14ac:dyDescent="0.2"/>
    <row r="23561" s="217" customFormat="1" x14ac:dyDescent="0.2"/>
    <row r="23562" s="217" customFormat="1" x14ac:dyDescent="0.2"/>
    <row r="23563" s="217" customFormat="1" x14ac:dyDescent="0.2"/>
    <row r="23564" s="217" customFormat="1" x14ac:dyDescent="0.2"/>
    <row r="23565" s="217" customFormat="1" x14ac:dyDescent="0.2"/>
    <row r="23566" s="217" customFormat="1" x14ac:dyDescent="0.2"/>
    <row r="23567" s="217" customFormat="1" x14ac:dyDescent="0.2"/>
    <row r="23568" s="217" customFormat="1" x14ac:dyDescent="0.2"/>
    <row r="23569" s="217" customFormat="1" x14ac:dyDescent="0.2"/>
    <row r="23570" s="217" customFormat="1" x14ac:dyDescent="0.2"/>
    <row r="23571" s="217" customFormat="1" x14ac:dyDescent="0.2"/>
    <row r="23572" s="217" customFormat="1" x14ac:dyDescent="0.2"/>
    <row r="23573" s="217" customFormat="1" x14ac:dyDescent="0.2"/>
    <row r="23574" s="217" customFormat="1" x14ac:dyDescent="0.2"/>
    <row r="23575" s="217" customFormat="1" x14ac:dyDescent="0.2"/>
    <row r="23576" s="217" customFormat="1" x14ac:dyDescent="0.2"/>
    <row r="23577" s="217" customFormat="1" x14ac:dyDescent="0.2"/>
    <row r="23578" s="217" customFormat="1" x14ac:dyDescent="0.2"/>
    <row r="23579" s="217" customFormat="1" x14ac:dyDescent="0.2"/>
    <row r="23580" s="217" customFormat="1" x14ac:dyDescent="0.2"/>
    <row r="23581" s="217" customFormat="1" x14ac:dyDescent="0.2"/>
    <row r="23582" s="217" customFormat="1" x14ac:dyDescent="0.2"/>
    <row r="23583" s="217" customFormat="1" x14ac:dyDescent="0.2"/>
    <row r="23584" s="217" customFormat="1" x14ac:dyDescent="0.2"/>
    <row r="23585" s="217" customFormat="1" x14ac:dyDescent="0.2"/>
    <row r="23586" s="217" customFormat="1" x14ac:dyDescent="0.2"/>
    <row r="23587" s="217" customFormat="1" x14ac:dyDescent="0.2"/>
    <row r="23588" s="217" customFormat="1" x14ac:dyDescent="0.2"/>
    <row r="23589" s="217" customFormat="1" x14ac:dyDescent="0.2"/>
    <row r="23590" s="217" customFormat="1" x14ac:dyDescent="0.2"/>
    <row r="23591" s="217" customFormat="1" x14ac:dyDescent="0.2"/>
    <row r="23592" s="217" customFormat="1" x14ac:dyDescent="0.2"/>
    <row r="23593" s="217" customFormat="1" x14ac:dyDescent="0.2"/>
    <row r="23594" s="217" customFormat="1" x14ac:dyDescent="0.2"/>
    <row r="23595" s="217" customFormat="1" x14ac:dyDescent="0.2"/>
    <row r="23596" s="217" customFormat="1" x14ac:dyDescent="0.2"/>
    <row r="23597" s="217" customFormat="1" x14ac:dyDescent="0.2"/>
    <row r="23598" s="217" customFormat="1" x14ac:dyDescent="0.2"/>
    <row r="23599" s="217" customFormat="1" x14ac:dyDescent="0.2"/>
    <row r="23600" s="217" customFormat="1" x14ac:dyDescent="0.2"/>
    <row r="23601" s="217" customFormat="1" x14ac:dyDescent="0.2"/>
    <row r="23602" s="217" customFormat="1" x14ac:dyDescent="0.2"/>
    <row r="23603" s="217" customFormat="1" x14ac:dyDescent="0.2"/>
    <row r="23604" s="217" customFormat="1" x14ac:dyDescent="0.2"/>
    <row r="23605" s="217" customFormat="1" x14ac:dyDescent="0.2"/>
    <row r="23606" s="217" customFormat="1" x14ac:dyDescent="0.2"/>
    <row r="23607" s="217" customFormat="1" x14ac:dyDescent="0.2"/>
    <row r="23608" s="217" customFormat="1" x14ac:dyDescent="0.2"/>
    <row r="23609" s="217" customFormat="1" x14ac:dyDescent="0.2"/>
    <row r="23610" s="217" customFormat="1" x14ac:dyDescent="0.2"/>
    <row r="23611" s="217" customFormat="1" x14ac:dyDescent="0.2"/>
    <row r="23612" s="217" customFormat="1" x14ac:dyDescent="0.2"/>
    <row r="23613" s="217" customFormat="1" x14ac:dyDescent="0.2"/>
    <row r="23614" s="217" customFormat="1" x14ac:dyDescent="0.2"/>
    <row r="23615" s="217" customFormat="1" x14ac:dyDescent="0.2"/>
    <row r="23616" s="217" customFormat="1" x14ac:dyDescent="0.2"/>
    <row r="23617" s="217" customFormat="1" x14ac:dyDescent="0.2"/>
    <row r="23618" s="217" customFormat="1" x14ac:dyDescent="0.2"/>
    <row r="23619" s="217" customFormat="1" x14ac:dyDescent="0.2"/>
    <row r="23620" s="217" customFormat="1" x14ac:dyDescent="0.2"/>
    <row r="23621" s="217" customFormat="1" x14ac:dyDescent="0.2"/>
    <row r="23622" s="217" customFormat="1" x14ac:dyDescent="0.2"/>
    <row r="23623" s="217" customFormat="1" x14ac:dyDescent="0.2"/>
    <row r="23624" s="217" customFormat="1" x14ac:dyDescent="0.2"/>
    <row r="23625" s="217" customFormat="1" x14ac:dyDescent="0.2"/>
    <row r="23626" s="217" customFormat="1" x14ac:dyDescent="0.2"/>
    <row r="23627" s="217" customFormat="1" x14ac:dyDescent="0.2"/>
    <row r="23628" s="217" customFormat="1" x14ac:dyDescent="0.2"/>
    <row r="23629" s="217" customFormat="1" x14ac:dyDescent="0.2"/>
    <row r="23630" s="217" customFormat="1" x14ac:dyDescent="0.2"/>
    <row r="23631" s="217" customFormat="1" x14ac:dyDescent="0.2"/>
    <row r="23632" s="217" customFormat="1" x14ac:dyDescent="0.2"/>
    <row r="23633" s="217" customFormat="1" x14ac:dyDescent="0.2"/>
    <row r="23634" s="217" customFormat="1" x14ac:dyDescent="0.2"/>
    <row r="23635" s="217" customFormat="1" x14ac:dyDescent="0.2"/>
    <row r="23636" s="217" customFormat="1" x14ac:dyDescent="0.2"/>
    <row r="23637" s="217" customFormat="1" x14ac:dyDescent="0.2"/>
    <row r="23638" s="217" customFormat="1" x14ac:dyDescent="0.2"/>
    <row r="23639" s="217" customFormat="1" x14ac:dyDescent="0.2"/>
    <row r="23640" s="217" customFormat="1" x14ac:dyDescent="0.2"/>
    <row r="23641" s="217" customFormat="1" x14ac:dyDescent="0.2"/>
    <row r="23642" s="217" customFormat="1" x14ac:dyDescent="0.2"/>
    <row r="23643" s="217" customFormat="1" x14ac:dyDescent="0.2"/>
    <row r="23644" s="217" customFormat="1" x14ac:dyDescent="0.2"/>
    <row r="23645" s="217" customFormat="1" x14ac:dyDescent="0.2"/>
    <row r="23646" s="217" customFormat="1" x14ac:dyDescent="0.2"/>
    <row r="23647" s="217" customFormat="1" x14ac:dyDescent="0.2"/>
    <row r="23648" s="217" customFormat="1" x14ac:dyDescent="0.2"/>
    <row r="23649" s="217" customFormat="1" x14ac:dyDescent="0.2"/>
    <row r="23650" s="217" customFormat="1" x14ac:dyDescent="0.2"/>
    <row r="23651" s="217" customFormat="1" x14ac:dyDescent="0.2"/>
    <row r="23652" s="217" customFormat="1" x14ac:dyDescent="0.2"/>
    <row r="23653" s="217" customFormat="1" x14ac:dyDescent="0.2"/>
    <row r="23654" s="217" customFormat="1" x14ac:dyDescent="0.2"/>
    <row r="23655" s="217" customFormat="1" x14ac:dyDescent="0.2"/>
    <row r="23656" s="217" customFormat="1" x14ac:dyDescent="0.2"/>
    <row r="23657" s="217" customFormat="1" x14ac:dyDescent="0.2"/>
    <row r="23658" s="217" customFormat="1" x14ac:dyDescent="0.2"/>
    <row r="23659" s="217" customFormat="1" x14ac:dyDescent="0.2"/>
    <row r="23660" s="217" customFormat="1" x14ac:dyDescent="0.2"/>
    <row r="23661" s="217" customFormat="1" x14ac:dyDescent="0.2"/>
    <row r="23662" s="217" customFormat="1" x14ac:dyDescent="0.2"/>
    <row r="23663" s="217" customFormat="1" x14ac:dyDescent="0.2"/>
    <row r="23664" s="217" customFormat="1" x14ac:dyDescent="0.2"/>
    <row r="23665" s="217" customFormat="1" x14ac:dyDescent="0.2"/>
    <row r="23666" s="217" customFormat="1" x14ac:dyDescent="0.2"/>
    <row r="23667" s="217" customFormat="1" x14ac:dyDescent="0.2"/>
    <row r="23668" s="217" customFormat="1" x14ac:dyDescent="0.2"/>
    <row r="23669" s="217" customFormat="1" x14ac:dyDescent="0.2"/>
    <row r="23670" s="217" customFormat="1" x14ac:dyDescent="0.2"/>
    <row r="23671" s="217" customFormat="1" x14ac:dyDescent="0.2"/>
    <row r="23672" s="217" customFormat="1" x14ac:dyDescent="0.2"/>
    <row r="23673" s="217" customFormat="1" x14ac:dyDescent="0.2"/>
    <row r="23674" s="217" customFormat="1" x14ac:dyDescent="0.2"/>
    <row r="23675" s="217" customFormat="1" x14ac:dyDescent="0.2"/>
    <row r="23676" s="217" customFormat="1" x14ac:dyDescent="0.2"/>
    <row r="23677" s="217" customFormat="1" x14ac:dyDescent="0.2"/>
    <row r="23678" s="217" customFormat="1" x14ac:dyDescent="0.2"/>
    <row r="23679" s="217" customFormat="1" x14ac:dyDescent="0.2"/>
    <row r="23680" s="217" customFormat="1" x14ac:dyDescent="0.2"/>
    <row r="23681" s="217" customFormat="1" x14ac:dyDescent="0.2"/>
    <row r="23682" s="217" customFormat="1" x14ac:dyDescent="0.2"/>
    <row r="23683" s="217" customFormat="1" x14ac:dyDescent="0.2"/>
    <row r="23684" s="217" customFormat="1" x14ac:dyDescent="0.2"/>
    <row r="23685" s="217" customFormat="1" x14ac:dyDescent="0.2"/>
    <row r="23686" s="217" customFormat="1" x14ac:dyDescent="0.2"/>
    <row r="23687" s="217" customFormat="1" x14ac:dyDescent="0.2"/>
    <row r="23688" s="217" customFormat="1" x14ac:dyDescent="0.2"/>
    <row r="23689" s="217" customFormat="1" x14ac:dyDescent="0.2"/>
    <row r="23690" s="217" customFormat="1" x14ac:dyDescent="0.2"/>
    <row r="23691" s="217" customFormat="1" x14ac:dyDescent="0.2"/>
    <row r="23692" s="217" customFormat="1" x14ac:dyDescent="0.2"/>
    <row r="23693" s="217" customFormat="1" x14ac:dyDescent="0.2"/>
    <row r="23694" s="217" customFormat="1" x14ac:dyDescent="0.2"/>
    <row r="23695" s="217" customFormat="1" x14ac:dyDescent="0.2"/>
    <row r="23696" s="217" customFormat="1" x14ac:dyDescent="0.2"/>
    <row r="23697" s="217" customFormat="1" x14ac:dyDescent="0.2"/>
    <row r="23698" s="217" customFormat="1" x14ac:dyDescent="0.2"/>
    <row r="23699" s="217" customFormat="1" x14ac:dyDescent="0.2"/>
    <row r="23700" s="217" customFormat="1" x14ac:dyDescent="0.2"/>
    <row r="23701" s="217" customFormat="1" x14ac:dyDescent="0.2"/>
    <row r="23702" s="217" customFormat="1" x14ac:dyDescent="0.2"/>
    <row r="23703" s="217" customFormat="1" x14ac:dyDescent="0.2"/>
    <row r="23704" s="217" customFormat="1" x14ac:dyDescent="0.2"/>
    <row r="23705" s="217" customFormat="1" x14ac:dyDescent="0.2"/>
    <row r="23706" s="217" customFormat="1" x14ac:dyDescent="0.2"/>
    <row r="23707" s="217" customFormat="1" x14ac:dyDescent="0.2"/>
    <row r="23708" s="217" customFormat="1" x14ac:dyDescent="0.2"/>
    <row r="23709" s="217" customFormat="1" x14ac:dyDescent="0.2"/>
    <row r="23710" s="217" customFormat="1" x14ac:dyDescent="0.2"/>
    <row r="23711" s="217" customFormat="1" x14ac:dyDescent="0.2"/>
    <row r="23712" s="217" customFormat="1" x14ac:dyDescent="0.2"/>
    <row r="23713" s="217" customFormat="1" x14ac:dyDescent="0.2"/>
    <row r="23714" s="217" customFormat="1" x14ac:dyDescent="0.2"/>
    <row r="23715" s="217" customFormat="1" x14ac:dyDescent="0.2"/>
    <row r="23716" s="217" customFormat="1" x14ac:dyDescent="0.2"/>
    <row r="23717" s="217" customFormat="1" x14ac:dyDescent="0.2"/>
    <row r="23718" s="217" customFormat="1" x14ac:dyDescent="0.2"/>
    <row r="23719" s="217" customFormat="1" x14ac:dyDescent="0.2"/>
    <row r="23720" s="217" customFormat="1" x14ac:dyDescent="0.2"/>
    <row r="23721" s="217" customFormat="1" x14ac:dyDescent="0.2"/>
    <row r="23722" s="217" customFormat="1" x14ac:dyDescent="0.2"/>
    <row r="23723" s="217" customFormat="1" x14ac:dyDescent="0.2"/>
    <row r="23724" s="217" customFormat="1" x14ac:dyDescent="0.2"/>
    <row r="23725" s="217" customFormat="1" x14ac:dyDescent="0.2"/>
    <row r="23726" s="217" customFormat="1" x14ac:dyDescent="0.2"/>
    <row r="23727" s="217" customFormat="1" x14ac:dyDescent="0.2"/>
    <row r="23728" s="217" customFormat="1" x14ac:dyDescent="0.2"/>
    <row r="23729" s="217" customFormat="1" x14ac:dyDescent="0.2"/>
    <row r="23730" s="217" customFormat="1" x14ac:dyDescent="0.2"/>
    <row r="23731" s="217" customFormat="1" x14ac:dyDescent="0.2"/>
    <row r="23732" s="217" customFormat="1" x14ac:dyDescent="0.2"/>
    <row r="23733" s="217" customFormat="1" x14ac:dyDescent="0.2"/>
    <row r="23734" s="217" customFormat="1" x14ac:dyDescent="0.2"/>
    <row r="23735" s="217" customFormat="1" x14ac:dyDescent="0.2"/>
    <row r="23736" s="217" customFormat="1" x14ac:dyDescent="0.2"/>
    <row r="23737" s="217" customFormat="1" x14ac:dyDescent="0.2"/>
    <row r="23738" s="217" customFormat="1" x14ac:dyDescent="0.2"/>
    <row r="23739" s="217" customFormat="1" x14ac:dyDescent="0.2"/>
    <row r="23740" s="217" customFormat="1" x14ac:dyDescent="0.2"/>
    <row r="23741" s="217" customFormat="1" x14ac:dyDescent="0.2"/>
    <row r="23742" s="217" customFormat="1" x14ac:dyDescent="0.2"/>
    <row r="23743" s="217" customFormat="1" x14ac:dyDescent="0.2"/>
    <row r="23744" s="217" customFormat="1" x14ac:dyDescent="0.2"/>
    <row r="23745" s="217" customFormat="1" x14ac:dyDescent="0.2"/>
    <row r="23746" s="217" customFormat="1" x14ac:dyDescent="0.2"/>
    <row r="23747" s="217" customFormat="1" x14ac:dyDescent="0.2"/>
    <row r="23748" s="217" customFormat="1" x14ac:dyDescent="0.2"/>
    <row r="23749" s="217" customFormat="1" x14ac:dyDescent="0.2"/>
    <row r="23750" s="217" customFormat="1" x14ac:dyDescent="0.2"/>
    <row r="23751" s="217" customFormat="1" x14ac:dyDescent="0.2"/>
    <row r="23752" s="217" customFormat="1" x14ac:dyDescent="0.2"/>
    <row r="23753" s="217" customFormat="1" x14ac:dyDescent="0.2"/>
    <row r="23754" s="217" customFormat="1" x14ac:dyDescent="0.2"/>
    <row r="23755" s="217" customFormat="1" x14ac:dyDescent="0.2"/>
    <row r="23756" s="217" customFormat="1" x14ac:dyDescent="0.2"/>
    <row r="23757" s="217" customFormat="1" x14ac:dyDescent="0.2"/>
    <row r="23758" s="217" customFormat="1" x14ac:dyDescent="0.2"/>
    <row r="23759" s="217" customFormat="1" x14ac:dyDescent="0.2"/>
    <row r="23760" s="217" customFormat="1" x14ac:dyDescent="0.2"/>
    <row r="23761" s="217" customFormat="1" x14ac:dyDescent="0.2"/>
    <row r="23762" s="217" customFormat="1" x14ac:dyDescent="0.2"/>
    <row r="23763" s="217" customFormat="1" x14ac:dyDescent="0.2"/>
    <row r="23764" s="217" customFormat="1" x14ac:dyDescent="0.2"/>
    <row r="23765" s="217" customFormat="1" x14ac:dyDescent="0.2"/>
    <row r="23766" s="217" customFormat="1" x14ac:dyDescent="0.2"/>
    <row r="23767" s="217" customFormat="1" x14ac:dyDescent="0.2"/>
    <row r="23768" s="217" customFormat="1" x14ac:dyDescent="0.2"/>
    <row r="23769" s="217" customFormat="1" x14ac:dyDescent="0.2"/>
    <row r="23770" s="217" customFormat="1" x14ac:dyDescent="0.2"/>
    <row r="23771" s="217" customFormat="1" x14ac:dyDescent="0.2"/>
    <row r="23772" s="217" customFormat="1" x14ac:dyDescent="0.2"/>
    <row r="23773" s="217" customFormat="1" x14ac:dyDescent="0.2"/>
    <row r="23774" s="217" customFormat="1" x14ac:dyDescent="0.2"/>
    <row r="23775" s="217" customFormat="1" x14ac:dyDescent="0.2"/>
    <row r="23776" s="217" customFormat="1" x14ac:dyDescent="0.2"/>
    <row r="23777" s="217" customFormat="1" x14ac:dyDescent="0.2"/>
    <row r="23778" s="217" customFormat="1" x14ac:dyDescent="0.2"/>
    <row r="23779" s="217" customFormat="1" x14ac:dyDescent="0.2"/>
    <row r="23780" s="217" customFormat="1" x14ac:dyDescent="0.2"/>
    <row r="23781" s="217" customFormat="1" x14ac:dyDescent="0.2"/>
    <row r="23782" s="217" customFormat="1" x14ac:dyDescent="0.2"/>
    <row r="23783" s="217" customFormat="1" x14ac:dyDescent="0.2"/>
    <row r="23784" s="217" customFormat="1" x14ac:dyDescent="0.2"/>
    <row r="23785" s="217" customFormat="1" x14ac:dyDescent="0.2"/>
    <row r="23786" s="217" customFormat="1" x14ac:dyDescent="0.2"/>
    <row r="23787" s="217" customFormat="1" x14ac:dyDescent="0.2"/>
    <row r="23788" s="217" customFormat="1" x14ac:dyDescent="0.2"/>
    <row r="23789" s="217" customFormat="1" x14ac:dyDescent="0.2"/>
    <row r="23790" s="217" customFormat="1" x14ac:dyDescent="0.2"/>
    <row r="23791" s="217" customFormat="1" x14ac:dyDescent="0.2"/>
    <row r="23792" s="217" customFormat="1" x14ac:dyDescent="0.2"/>
    <row r="23793" s="217" customFormat="1" x14ac:dyDescent="0.2"/>
    <row r="23794" s="217" customFormat="1" x14ac:dyDescent="0.2"/>
    <row r="23795" s="217" customFormat="1" x14ac:dyDescent="0.2"/>
    <row r="23796" s="217" customFormat="1" x14ac:dyDescent="0.2"/>
    <row r="23797" s="217" customFormat="1" x14ac:dyDescent="0.2"/>
    <row r="23798" s="217" customFormat="1" x14ac:dyDescent="0.2"/>
    <row r="23799" s="217" customFormat="1" x14ac:dyDescent="0.2"/>
    <row r="23800" s="217" customFormat="1" x14ac:dyDescent="0.2"/>
    <row r="23801" s="217" customFormat="1" x14ac:dyDescent="0.2"/>
    <row r="23802" s="217" customFormat="1" x14ac:dyDescent="0.2"/>
    <row r="23803" s="217" customFormat="1" x14ac:dyDescent="0.2"/>
    <row r="23804" s="217" customFormat="1" x14ac:dyDescent="0.2"/>
    <row r="23805" s="217" customFormat="1" x14ac:dyDescent="0.2"/>
    <row r="23806" s="217" customFormat="1" x14ac:dyDescent="0.2"/>
    <row r="23807" s="217" customFormat="1" x14ac:dyDescent="0.2"/>
    <row r="23808" s="217" customFormat="1" x14ac:dyDescent="0.2"/>
    <row r="23809" s="217" customFormat="1" x14ac:dyDescent="0.2"/>
    <row r="23810" s="217" customFormat="1" x14ac:dyDescent="0.2"/>
    <row r="23811" s="217" customFormat="1" x14ac:dyDescent="0.2"/>
    <row r="23812" s="217" customFormat="1" x14ac:dyDescent="0.2"/>
    <row r="23813" s="217" customFormat="1" x14ac:dyDescent="0.2"/>
    <row r="23814" s="217" customFormat="1" x14ac:dyDescent="0.2"/>
    <row r="23815" s="217" customFormat="1" x14ac:dyDescent="0.2"/>
    <row r="23816" s="217" customFormat="1" x14ac:dyDescent="0.2"/>
    <row r="23817" s="217" customFormat="1" x14ac:dyDescent="0.2"/>
    <row r="23818" s="217" customFormat="1" x14ac:dyDescent="0.2"/>
    <row r="23819" s="217" customFormat="1" x14ac:dyDescent="0.2"/>
    <row r="23820" s="217" customFormat="1" x14ac:dyDescent="0.2"/>
    <row r="23821" s="217" customFormat="1" x14ac:dyDescent="0.2"/>
    <row r="23822" s="217" customFormat="1" x14ac:dyDescent="0.2"/>
    <row r="23823" s="217" customFormat="1" x14ac:dyDescent="0.2"/>
    <row r="23824" s="217" customFormat="1" x14ac:dyDescent="0.2"/>
    <row r="23825" s="217" customFormat="1" x14ac:dyDescent="0.2"/>
    <row r="23826" s="217" customFormat="1" x14ac:dyDescent="0.2"/>
    <row r="23827" s="217" customFormat="1" x14ac:dyDescent="0.2"/>
    <row r="23828" s="217" customFormat="1" x14ac:dyDescent="0.2"/>
    <row r="23829" s="217" customFormat="1" x14ac:dyDescent="0.2"/>
    <row r="23830" s="217" customFormat="1" x14ac:dyDescent="0.2"/>
    <row r="23831" s="217" customFormat="1" x14ac:dyDescent="0.2"/>
    <row r="23832" s="217" customFormat="1" x14ac:dyDescent="0.2"/>
    <row r="23833" s="217" customFormat="1" x14ac:dyDescent="0.2"/>
    <row r="23834" s="217" customFormat="1" x14ac:dyDescent="0.2"/>
    <row r="23835" s="217" customFormat="1" x14ac:dyDescent="0.2"/>
    <row r="23836" s="217" customFormat="1" x14ac:dyDescent="0.2"/>
    <row r="23837" s="217" customFormat="1" x14ac:dyDescent="0.2"/>
    <row r="23838" s="217" customFormat="1" x14ac:dyDescent="0.2"/>
    <row r="23839" s="217" customFormat="1" x14ac:dyDescent="0.2"/>
    <row r="23840" s="217" customFormat="1" x14ac:dyDescent="0.2"/>
    <row r="23841" s="217" customFormat="1" x14ac:dyDescent="0.2"/>
    <row r="23842" s="217" customFormat="1" x14ac:dyDescent="0.2"/>
    <row r="23843" s="217" customFormat="1" x14ac:dyDescent="0.2"/>
    <row r="23844" s="217" customFormat="1" x14ac:dyDescent="0.2"/>
    <row r="23845" s="217" customFormat="1" x14ac:dyDescent="0.2"/>
    <row r="23846" s="217" customFormat="1" x14ac:dyDescent="0.2"/>
    <row r="23847" s="217" customFormat="1" x14ac:dyDescent="0.2"/>
    <row r="23848" s="217" customFormat="1" x14ac:dyDescent="0.2"/>
    <row r="23849" s="217" customFormat="1" x14ac:dyDescent="0.2"/>
    <row r="23850" s="217" customFormat="1" x14ac:dyDescent="0.2"/>
    <row r="23851" s="217" customFormat="1" x14ac:dyDescent="0.2"/>
    <row r="23852" s="217" customFormat="1" x14ac:dyDescent="0.2"/>
    <row r="23853" s="217" customFormat="1" x14ac:dyDescent="0.2"/>
    <row r="23854" s="217" customFormat="1" x14ac:dyDescent="0.2"/>
    <row r="23855" s="217" customFormat="1" x14ac:dyDescent="0.2"/>
    <row r="23856" s="217" customFormat="1" x14ac:dyDescent="0.2"/>
    <row r="23857" s="217" customFormat="1" x14ac:dyDescent="0.2"/>
    <row r="23858" s="217" customFormat="1" x14ac:dyDescent="0.2"/>
    <row r="23859" s="217" customFormat="1" x14ac:dyDescent="0.2"/>
    <row r="23860" s="217" customFormat="1" x14ac:dyDescent="0.2"/>
    <row r="23861" s="217" customFormat="1" x14ac:dyDescent="0.2"/>
    <row r="23862" s="217" customFormat="1" x14ac:dyDescent="0.2"/>
    <row r="23863" s="217" customFormat="1" x14ac:dyDescent="0.2"/>
    <row r="23864" s="217" customFormat="1" x14ac:dyDescent="0.2"/>
    <row r="23865" s="217" customFormat="1" x14ac:dyDescent="0.2"/>
    <row r="23866" s="217" customFormat="1" x14ac:dyDescent="0.2"/>
    <row r="23867" s="217" customFormat="1" x14ac:dyDescent="0.2"/>
    <row r="23868" s="217" customFormat="1" x14ac:dyDescent="0.2"/>
    <row r="23869" s="217" customFormat="1" x14ac:dyDescent="0.2"/>
    <row r="23870" s="217" customFormat="1" x14ac:dyDescent="0.2"/>
    <row r="23871" s="217" customFormat="1" x14ac:dyDescent="0.2"/>
    <row r="23872" s="217" customFormat="1" x14ac:dyDescent="0.2"/>
    <row r="23873" s="217" customFormat="1" x14ac:dyDescent="0.2"/>
    <row r="23874" s="217" customFormat="1" x14ac:dyDescent="0.2"/>
    <row r="23875" s="217" customFormat="1" x14ac:dyDescent="0.2"/>
    <row r="23876" s="217" customFormat="1" x14ac:dyDescent="0.2"/>
    <row r="23877" s="217" customFormat="1" x14ac:dyDescent="0.2"/>
    <row r="23878" s="217" customFormat="1" x14ac:dyDescent="0.2"/>
    <row r="23879" s="217" customFormat="1" x14ac:dyDescent="0.2"/>
    <row r="23880" s="217" customFormat="1" x14ac:dyDescent="0.2"/>
    <row r="23881" s="217" customFormat="1" x14ac:dyDescent="0.2"/>
    <row r="23882" s="217" customFormat="1" x14ac:dyDescent="0.2"/>
    <row r="23883" s="217" customFormat="1" x14ac:dyDescent="0.2"/>
    <row r="23884" s="217" customFormat="1" x14ac:dyDescent="0.2"/>
    <row r="23885" s="217" customFormat="1" x14ac:dyDescent="0.2"/>
    <row r="23886" s="217" customFormat="1" x14ac:dyDescent="0.2"/>
    <row r="23887" s="217" customFormat="1" x14ac:dyDescent="0.2"/>
    <row r="23888" s="217" customFormat="1" x14ac:dyDescent="0.2"/>
    <row r="23889" s="217" customFormat="1" x14ac:dyDescent="0.2"/>
    <row r="23890" s="217" customFormat="1" x14ac:dyDescent="0.2"/>
    <row r="23891" s="217" customFormat="1" x14ac:dyDescent="0.2"/>
    <row r="23892" s="217" customFormat="1" x14ac:dyDescent="0.2"/>
    <row r="23893" s="217" customFormat="1" x14ac:dyDescent="0.2"/>
    <row r="23894" s="217" customFormat="1" x14ac:dyDescent="0.2"/>
    <row r="23895" s="217" customFormat="1" x14ac:dyDescent="0.2"/>
    <row r="23896" s="217" customFormat="1" x14ac:dyDescent="0.2"/>
    <row r="23897" s="217" customFormat="1" x14ac:dyDescent="0.2"/>
    <row r="23898" s="217" customFormat="1" x14ac:dyDescent="0.2"/>
    <row r="23899" s="217" customFormat="1" x14ac:dyDescent="0.2"/>
    <row r="23900" s="217" customFormat="1" x14ac:dyDescent="0.2"/>
    <row r="23901" s="217" customFormat="1" x14ac:dyDescent="0.2"/>
    <row r="23902" s="217" customFormat="1" x14ac:dyDescent="0.2"/>
    <row r="23903" s="217" customFormat="1" x14ac:dyDescent="0.2"/>
    <row r="23904" s="217" customFormat="1" x14ac:dyDescent="0.2"/>
    <row r="23905" s="217" customFormat="1" x14ac:dyDescent="0.2"/>
    <row r="23906" s="217" customFormat="1" x14ac:dyDescent="0.2"/>
    <row r="23907" s="217" customFormat="1" x14ac:dyDescent="0.2"/>
    <row r="23908" s="217" customFormat="1" x14ac:dyDescent="0.2"/>
    <row r="23909" s="217" customFormat="1" x14ac:dyDescent="0.2"/>
    <row r="23910" s="217" customFormat="1" x14ac:dyDescent="0.2"/>
    <row r="23911" s="217" customFormat="1" x14ac:dyDescent="0.2"/>
    <row r="23912" s="217" customFormat="1" x14ac:dyDescent="0.2"/>
    <row r="23913" s="217" customFormat="1" x14ac:dyDescent="0.2"/>
    <row r="23914" s="217" customFormat="1" x14ac:dyDescent="0.2"/>
    <row r="23915" s="217" customFormat="1" x14ac:dyDescent="0.2"/>
    <row r="23916" s="217" customFormat="1" x14ac:dyDescent="0.2"/>
    <row r="23917" s="217" customFormat="1" x14ac:dyDescent="0.2"/>
    <row r="23918" s="217" customFormat="1" x14ac:dyDescent="0.2"/>
    <row r="23919" s="217" customFormat="1" x14ac:dyDescent="0.2"/>
    <row r="23920" s="217" customFormat="1" x14ac:dyDescent="0.2"/>
    <row r="23921" s="217" customFormat="1" x14ac:dyDescent="0.2"/>
    <row r="23922" s="217" customFormat="1" x14ac:dyDescent="0.2"/>
    <row r="23923" s="217" customFormat="1" x14ac:dyDescent="0.2"/>
    <row r="23924" s="217" customFormat="1" x14ac:dyDescent="0.2"/>
    <row r="23925" s="217" customFormat="1" x14ac:dyDescent="0.2"/>
    <row r="23926" s="217" customFormat="1" x14ac:dyDescent="0.2"/>
    <row r="23927" s="217" customFormat="1" x14ac:dyDescent="0.2"/>
    <row r="23928" s="217" customFormat="1" x14ac:dyDescent="0.2"/>
    <row r="23929" s="217" customFormat="1" x14ac:dyDescent="0.2"/>
    <row r="23930" s="217" customFormat="1" x14ac:dyDescent="0.2"/>
    <row r="23931" s="217" customFormat="1" x14ac:dyDescent="0.2"/>
    <row r="23932" s="217" customFormat="1" x14ac:dyDescent="0.2"/>
    <row r="23933" s="217" customFormat="1" x14ac:dyDescent="0.2"/>
    <row r="23934" s="217" customFormat="1" x14ac:dyDescent="0.2"/>
    <row r="23935" s="217" customFormat="1" x14ac:dyDescent="0.2"/>
    <row r="23936" s="217" customFormat="1" x14ac:dyDescent="0.2"/>
    <row r="23937" s="217" customFormat="1" x14ac:dyDescent="0.2"/>
    <row r="23938" s="217" customFormat="1" x14ac:dyDescent="0.2"/>
    <row r="23939" s="217" customFormat="1" x14ac:dyDescent="0.2"/>
    <row r="23940" s="217" customFormat="1" x14ac:dyDescent="0.2"/>
    <row r="23941" s="217" customFormat="1" x14ac:dyDescent="0.2"/>
    <row r="23942" s="217" customFormat="1" x14ac:dyDescent="0.2"/>
    <row r="23943" s="217" customFormat="1" x14ac:dyDescent="0.2"/>
    <row r="23944" s="217" customFormat="1" x14ac:dyDescent="0.2"/>
    <row r="23945" s="217" customFormat="1" x14ac:dyDescent="0.2"/>
    <row r="23946" s="217" customFormat="1" x14ac:dyDescent="0.2"/>
    <row r="23947" s="217" customFormat="1" x14ac:dyDescent="0.2"/>
    <row r="23948" s="217" customFormat="1" x14ac:dyDescent="0.2"/>
    <row r="23949" s="217" customFormat="1" x14ac:dyDescent="0.2"/>
    <row r="23950" s="217" customFormat="1" x14ac:dyDescent="0.2"/>
    <row r="23951" s="217" customFormat="1" x14ac:dyDescent="0.2"/>
    <row r="23952" s="217" customFormat="1" x14ac:dyDescent="0.2"/>
    <row r="23953" s="217" customFormat="1" x14ac:dyDescent="0.2"/>
    <row r="23954" s="217" customFormat="1" x14ac:dyDescent="0.2"/>
    <row r="23955" s="217" customFormat="1" x14ac:dyDescent="0.2"/>
    <row r="23956" s="217" customFormat="1" x14ac:dyDescent="0.2"/>
    <row r="23957" s="217" customFormat="1" x14ac:dyDescent="0.2"/>
    <row r="23958" s="217" customFormat="1" x14ac:dyDescent="0.2"/>
    <row r="23959" s="217" customFormat="1" x14ac:dyDescent="0.2"/>
    <row r="23960" s="217" customFormat="1" x14ac:dyDescent="0.2"/>
    <row r="23961" s="217" customFormat="1" x14ac:dyDescent="0.2"/>
    <row r="23962" s="217" customFormat="1" x14ac:dyDescent="0.2"/>
    <row r="23963" s="217" customFormat="1" x14ac:dyDescent="0.2"/>
    <row r="23964" s="217" customFormat="1" x14ac:dyDescent="0.2"/>
    <row r="23965" s="217" customFormat="1" x14ac:dyDescent="0.2"/>
    <row r="23966" s="217" customFormat="1" x14ac:dyDescent="0.2"/>
    <row r="23967" s="217" customFormat="1" x14ac:dyDescent="0.2"/>
    <row r="23968" s="217" customFormat="1" x14ac:dyDescent="0.2"/>
    <row r="23969" s="217" customFormat="1" x14ac:dyDescent="0.2"/>
    <row r="23970" s="217" customFormat="1" x14ac:dyDescent="0.2"/>
    <row r="23971" s="217" customFormat="1" x14ac:dyDescent="0.2"/>
    <row r="23972" s="217" customFormat="1" x14ac:dyDescent="0.2"/>
    <row r="23973" s="217" customFormat="1" x14ac:dyDescent="0.2"/>
    <row r="23974" s="217" customFormat="1" x14ac:dyDescent="0.2"/>
    <row r="23975" s="217" customFormat="1" x14ac:dyDescent="0.2"/>
    <row r="23976" s="217" customFormat="1" x14ac:dyDescent="0.2"/>
    <row r="23977" s="217" customFormat="1" x14ac:dyDescent="0.2"/>
    <row r="23978" s="217" customFormat="1" x14ac:dyDescent="0.2"/>
    <row r="23979" s="217" customFormat="1" x14ac:dyDescent="0.2"/>
    <row r="23980" s="217" customFormat="1" x14ac:dyDescent="0.2"/>
    <row r="23981" s="217" customFormat="1" x14ac:dyDescent="0.2"/>
    <row r="23982" s="217" customFormat="1" x14ac:dyDescent="0.2"/>
    <row r="23983" s="217" customFormat="1" x14ac:dyDescent="0.2"/>
    <row r="23984" s="217" customFormat="1" x14ac:dyDescent="0.2"/>
    <row r="23985" s="217" customFormat="1" x14ac:dyDescent="0.2"/>
    <row r="23986" s="217" customFormat="1" x14ac:dyDescent="0.2"/>
    <row r="23987" s="217" customFormat="1" x14ac:dyDescent="0.2"/>
    <row r="23988" s="217" customFormat="1" x14ac:dyDescent="0.2"/>
    <row r="23989" s="217" customFormat="1" x14ac:dyDescent="0.2"/>
    <row r="23990" s="217" customFormat="1" x14ac:dyDescent="0.2"/>
    <row r="23991" s="217" customFormat="1" x14ac:dyDescent="0.2"/>
    <row r="23992" s="217" customFormat="1" x14ac:dyDescent="0.2"/>
    <row r="23993" s="217" customFormat="1" x14ac:dyDescent="0.2"/>
    <row r="23994" s="217" customFormat="1" x14ac:dyDescent="0.2"/>
    <row r="23995" s="217" customFormat="1" x14ac:dyDescent="0.2"/>
    <row r="23996" s="217" customFormat="1" x14ac:dyDescent="0.2"/>
    <row r="23997" s="217" customFormat="1" x14ac:dyDescent="0.2"/>
    <row r="23998" s="217" customFormat="1" x14ac:dyDescent="0.2"/>
    <row r="23999" s="217" customFormat="1" x14ac:dyDescent="0.2"/>
    <row r="24000" s="217" customFormat="1" x14ac:dyDescent="0.2"/>
    <row r="24001" s="217" customFormat="1" x14ac:dyDescent="0.2"/>
    <row r="24002" s="217" customFormat="1" x14ac:dyDescent="0.2"/>
    <row r="24003" s="217" customFormat="1" x14ac:dyDescent="0.2"/>
    <row r="24004" s="217" customFormat="1" x14ac:dyDescent="0.2"/>
    <row r="24005" s="217" customFormat="1" x14ac:dyDescent="0.2"/>
    <row r="24006" s="217" customFormat="1" x14ac:dyDescent="0.2"/>
    <row r="24007" s="217" customFormat="1" x14ac:dyDescent="0.2"/>
    <row r="24008" s="217" customFormat="1" x14ac:dyDescent="0.2"/>
    <row r="24009" s="217" customFormat="1" x14ac:dyDescent="0.2"/>
    <row r="24010" s="217" customFormat="1" x14ac:dyDescent="0.2"/>
    <row r="24011" s="217" customFormat="1" x14ac:dyDescent="0.2"/>
    <row r="24012" s="217" customFormat="1" x14ac:dyDescent="0.2"/>
    <row r="24013" s="217" customFormat="1" x14ac:dyDescent="0.2"/>
    <row r="24014" s="217" customFormat="1" x14ac:dyDescent="0.2"/>
    <row r="24015" s="217" customFormat="1" x14ac:dyDescent="0.2"/>
    <row r="24016" s="217" customFormat="1" x14ac:dyDescent="0.2"/>
    <row r="24017" s="217" customFormat="1" x14ac:dyDescent="0.2"/>
    <row r="24018" s="217" customFormat="1" x14ac:dyDescent="0.2"/>
    <row r="24019" s="217" customFormat="1" x14ac:dyDescent="0.2"/>
    <row r="24020" s="217" customFormat="1" x14ac:dyDescent="0.2"/>
    <row r="24021" s="217" customFormat="1" x14ac:dyDescent="0.2"/>
    <row r="24022" s="217" customFormat="1" x14ac:dyDescent="0.2"/>
    <row r="24023" s="217" customFormat="1" x14ac:dyDescent="0.2"/>
    <row r="24024" s="217" customFormat="1" x14ac:dyDescent="0.2"/>
    <row r="24025" s="217" customFormat="1" x14ac:dyDescent="0.2"/>
    <row r="24026" s="217" customFormat="1" x14ac:dyDescent="0.2"/>
    <row r="24027" s="217" customFormat="1" x14ac:dyDescent="0.2"/>
    <row r="24028" s="217" customFormat="1" x14ac:dyDescent="0.2"/>
    <row r="24029" s="217" customFormat="1" x14ac:dyDescent="0.2"/>
    <row r="24030" s="217" customFormat="1" x14ac:dyDescent="0.2"/>
    <row r="24031" s="217" customFormat="1" x14ac:dyDescent="0.2"/>
    <row r="24032" s="217" customFormat="1" x14ac:dyDescent="0.2"/>
    <row r="24033" s="217" customFormat="1" x14ac:dyDescent="0.2"/>
    <row r="24034" s="217" customFormat="1" x14ac:dyDescent="0.2"/>
    <row r="24035" s="217" customFormat="1" x14ac:dyDescent="0.2"/>
    <row r="24036" s="217" customFormat="1" x14ac:dyDescent="0.2"/>
    <row r="24037" s="217" customFormat="1" x14ac:dyDescent="0.2"/>
    <row r="24038" s="217" customFormat="1" x14ac:dyDescent="0.2"/>
    <row r="24039" s="217" customFormat="1" x14ac:dyDescent="0.2"/>
    <row r="24040" s="217" customFormat="1" x14ac:dyDescent="0.2"/>
    <row r="24041" s="217" customFormat="1" x14ac:dyDescent="0.2"/>
    <row r="24042" s="217" customFormat="1" x14ac:dyDescent="0.2"/>
    <row r="24043" s="217" customFormat="1" x14ac:dyDescent="0.2"/>
    <row r="24044" s="217" customFormat="1" x14ac:dyDescent="0.2"/>
    <row r="24045" s="217" customFormat="1" x14ac:dyDescent="0.2"/>
    <row r="24046" s="217" customFormat="1" x14ac:dyDescent="0.2"/>
    <row r="24047" s="217" customFormat="1" x14ac:dyDescent="0.2"/>
    <row r="24048" s="217" customFormat="1" x14ac:dyDescent="0.2"/>
    <row r="24049" s="217" customFormat="1" x14ac:dyDescent="0.2"/>
    <row r="24050" s="217" customFormat="1" x14ac:dyDescent="0.2"/>
    <row r="24051" s="217" customFormat="1" x14ac:dyDescent="0.2"/>
    <row r="24052" s="217" customFormat="1" x14ac:dyDescent="0.2"/>
    <row r="24053" s="217" customFormat="1" x14ac:dyDescent="0.2"/>
    <row r="24054" s="217" customFormat="1" x14ac:dyDescent="0.2"/>
    <row r="24055" s="217" customFormat="1" x14ac:dyDescent="0.2"/>
    <row r="24056" s="217" customFormat="1" x14ac:dyDescent="0.2"/>
    <row r="24057" s="217" customFormat="1" x14ac:dyDescent="0.2"/>
    <row r="24058" s="217" customFormat="1" x14ac:dyDescent="0.2"/>
    <row r="24059" s="217" customFormat="1" x14ac:dyDescent="0.2"/>
    <row r="24060" s="217" customFormat="1" x14ac:dyDescent="0.2"/>
    <row r="24061" s="217" customFormat="1" x14ac:dyDescent="0.2"/>
    <row r="24062" s="217" customFormat="1" x14ac:dyDescent="0.2"/>
    <row r="24063" s="217" customFormat="1" x14ac:dyDescent="0.2"/>
    <row r="24064" s="217" customFormat="1" x14ac:dyDescent="0.2"/>
    <row r="24065" s="217" customFormat="1" x14ac:dyDescent="0.2"/>
    <row r="24066" s="217" customFormat="1" x14ac:dyDescent="0.2"/>
    <row r="24067" s="217" customFormat="1" x14ac:dyDescent="0.2"/>
    <row r="24068" s="217" customFormat="1" x14ac:dyDescent="0.2"/>
    <row r="24069" s="217" customFormat="1" x14ac:dyDescent="0.2"/>
    <row r="24070" s="217" customFormat="1" x14ac:dyDescent="0.2"/>
    <row r="24071" s="217" customFormat="1" x14ac:dyDescent="0.2"/>
    <row r="24072" s="217" customFormat="1" x14ac:dyDescent="0.2"/>
    <row r="24073" s="217" customFormat="1" x14ac:dyDescent="0.2"/>
    <row r="24074" s="217" customFormat="1" x14ac:dyDescent="0.2"/>
    <row r="24075" s="217" customFormat="1" x14ac:dyDescent="0.2"/>
    <row r="24076" s="217" customFormat="1" x14ac:dyDescent="0.2"/>
    <row r="24077" s="217" customFormat="1" x14ac:dyDescent="0.2"/>
    <row r="24078" s="217" customFormat="1" x14ac:dyDescent="0.2"/>
    <row r="24079" s="217" customFormat="1" x14ac:dyDescent="0.2"/>
    <row r="24080" s="217" customFormat="1" x14ac:dyDescent="0.2"/>
    <row r="24081" s="217" customFormat="1" x14ac:dyDescent="0.2"/>
    <row r="24082" s="217" customFormat="1" x14ac:dyDescent="0.2"/>
    <row r="24083" s="217" customFormat="1" x14ac:dyDescent="0.2"/>
    <row r="24084" s="217" customFormat="1" x14ac:dyDescent="0.2"/>
    <row r="24085" s="217" customFormat="1" x14ac:dyDescent="0.2"/>
    <row r="24086" s="217" customFormat="1" x14ac:dyDescent="0.2"/>
    <row r="24087" s="217" customFormat="1" x14ac:dyDescent="0.2"/>
    <row r="24088" s="217" customFormat="1" x14ac:dyDescent="0.2"/>
    <row r="24089" s="217" customFormat="1" x14ac:dyDescent="0.2"/>
    <row r="24090" s="217" customFormat="1" x14ac:dyDescent="0.2"/>
    <row r="24091" s="217" customFormat="1" x14ac:dyDescent="0.2"/>
    <row r="24092" s="217" customFormat="1" x14ac:dyDescent="0.2"/>
    <row r="24093" s="217" customFormat="1" x14ac:dyDescent="0.2"/>
    <row r="24094" s="217" customFormat="1" x14ac:dyDescent="0.2"/>
    <row r="24095" s="217" customFormat="1" x14ac:dyDescent="0.2"/>
    <row r="24096" s="217" customFormat="1" x14ac:dyDescent="0.2"/>
    <row r="24097" s="217" customFormat="1" x14ac:dyDescent="0.2"/>
    <row r="24098" s="217" customFormat="1" x14ac:dyDescent="0.2"/>
    <row r="24099" s="217" customFormat="1" x14ac:dyDescent="0.2"/>
    <row r="24100" s="217" customFormat="1" x14ac:dyDescent="0.2"/>
    <row r="24101" s="217" customFormat="1" x14ac:dyDescent="0.2"/>
    <row r="24102" s="217" customFormat="1" x14ac:dyDescent="0.2"/>
    <row r="24103" s="217" customFormat="1" x14ac:dyDescent="0.2"/>
    <row r="24104" s="217" customFormat="1" x14ac:dyDescent="0.2"/>
    <row r="24105" s="217" customFormat="1" x14ac:dyDescent="0.2"/>
    <row r="24106" s="217" customFormat="1" x14ac:dyDescent="0.2"/>
    <row r="24107" s="217" customFormat="1" x14ac:dyDescent="0.2"/>
    <row r="24108" s="217" customFormat="1" x14ac:dyDescent="0.2"/>
    <row r="24109" s="217" customFormat="1" x14ac:dyDescent="0.2"/>
    <row r="24110" s="217" customFormat="1" x14ac:dyDescent="0.2"/>
    <row r="24111" s="217" customFormat="1" x14ac:dyDescent="0.2"/>
    <row r="24112" s="217" customFormat="1" x14ac:dyDescent="0.2"/>
    <row r="24113" s="217" customFormat="1" x14ac:dyDescent="0.2"/>
    <row r="24114" s="217" customFormat="1" x14ac:dyDescent="0.2"/>
    <row r="24115" s="217" customFormat="1" x14ac:dyDescent="0.2"/>
    <row r="24116" s="217" customFormat="1" x14ac:dyDescent="0.2"/>
    <row r="24117" s="217" customFormat="1" x14ac:dyDescent="0.2"/>
    <row r="24118" s="217" customFormat="1" x14ac:dyDescent="0.2"/>
    <row r="24119" s="217" customFormat="1" x14ac:dyDescent="0.2"/>
    <row r="24120" s="217" customFormat="1" x14ac:dyDescent="0.2"/>
    <row r="24121" s="217" customFormat="1" x14ac:dyDescent="0.2"/>
    <row r="24122" s="217" customFormat="1" x14ac:dyDescent="0.2"/>
    <row r="24123" s="217" customFormat="1" x14ac:dyDescent="0.2"/>
    <row r="24124" s="217" customFormat="1" x14ac:dyDescent="0.2"/>
    <row r="24125" s="217" customFormat="1" x14ac:dyDescent="0.2"/>
    <row r="24126" s="217" customFormat="1" x14ac:dyDescent="0.2"/>
    <row r="24127" s="217" customFormat="1" x14ac:dyDescent="0.2"/>
    <row r="24128" s="217" customFormat="1" x14ac:dyDescent="0.2"/>
    <row r="24129" s="217" customFormat="1" x14ac:dyDescent="0.2"/>
    <row r="24130" s="217" customFormat="1" x14ac:dyDescent="0.2"/>
    <row r="24131" s="217" customFormat="1" x14ac:dyDescent="0.2"/>
    <row r="24132" s="217" customFormat="1" x14ac:dyDescent="0.2"/>
    <row r="24133" s="217" customFormat="1" x14ac:dyDescent="0.2"/>
    <row r="24134" s="217" customFormat="1" x14ac:dyDescent="0.2"/>
    <row r="24135" s="217" customFormat="1" x14ac:dyDescent="0.2"/>
    <row r="24136" s="217" customFormat="1" x14ac:dyDescent="0.2"/>
    <row r="24137" s="217" customFormat="1" x14ac:dyDescent="0.2"/>
    <row r="24138" s="217" customFormat="1" x14ac:dyDescent="0.2"/>
    <row r="24139" s="217" customFormat="1" x14ac:dyDescent="0.2"/>
    <row r="24140" s="217" customFormat="1" x14ac:dyDescent="0.2"/>
    <row r="24141" s="217" customFormat="1" x14ac:dyDescent="0.2"/>
    <row r="24142" s="217" customFormat="1" x14ac:dyDescent="0.2"/>
    <row r="24143" s="217" customFormat="1" x14ac:dyDescent="0.2"/>
    <row r="24144" s="217" customFormat="1" x14ac:dyDescent="0.2"/>
    <row r="24145" s="217" customFormat="1" x14ac:dyDescent="0.2"/>
    <row r="24146" s="217" customFormat="1" x14ac:dyDescent="0.2"/>
    <row r="24147" s="217" customFormat="1" x14ac:dyDescent="0.2"/>
    <row r="24148" s="217" customFormat="1" x14ac:dyDescent="0.2"/>
    <row r="24149" s="217" customFormat="1" x14ac:dyDescent="0.2"/>
    <row r="24150" s="217" customFormat="1" x14ac:dyDescent="0.2"/>
    <row r="24151" s="217" customFormat="1" x14ac:dyDescent="0.2"/>
    <row r="24152" s="217" customFormat="1" x14ac:dyDescent="0.2"/>
    <row r="24153" s="217" customFormat="1" x14ac:dyDescent="0.2"/>
    <row r="24154" s="217" customFormat="1" x14ac:dyDescent="0.2"/>
    <row r="24155" s="217" customFormat="1" x14ac:dyDescent="0.2"/>
    <row r="24156" s="217" customFormat="1" x14ac:dyDescent="0.2"/>
    <row r="24157" s="217" customFormat="1" x14ac:dyDescent="0.2"/>
    <row r="24158" s="217" customFormat="1" x14ac:dyDescent="0.2"/>
    <row r="24159" s="217" customFormat="1" x14ac:dyDescent="0.2"/>
    <row r="24160" s="217" customFormat="1" x14ac:dyDescent="0.2"/>
    <row r="24161" s="217" customFormat="1" x14ac:dyDescent="0.2"/>
    <row r="24162" s="217" customFormat="1" x14ac:dyDescent="0.2"/>
    <row r="24163" s="217" customFormat="1" x14ac:dyDescent="0.2"/>
    <row r="24164" s="217" customFormat="1" x14ac:dyDescent="0.2"/>
    <row r="24165" s="217" customFormat="1" x14ac:dyDescent="0.2"/>
    <row r="24166" s="217" customFormat="1" x14ac:dyDescent="0.2"/>
    <row r="24167" s="217" customFormat="1" x14ac:dyDescent="0.2"/>
    <row r="24168" s="217" customFormat="1" x14ac:dyDescent="0.2"/>
    <row r="24169" s="217" customFormat="1" x14ac:dyDescent="0.2"/>
    <row r="24170" s="217" customFormat="1" x14ac:dyDescent="0.2"/>
    <row r="24171" s="217" customFormat="1" x14ac:dyDescent="0.2"/>
    <row r="24172" s="217" customFormat="1" x14ac:dyDescent="0.2"/>
    <row r="24173" s="217" customFormat="1" x14ac:dyDescent="0.2"/>
    <row r="24174" s="217" customFormat="1" x14ac:dyDescent="0.2"/>
    <row r="24175" s="217" customFormat="1" x14ac:dyDescent="0.2"/>
    <row r="24176" s="217" customFormat="1" x14ac:dyDescent="0.2"/>
    <row r="24177" s="217" customFormat="1" x14ac:dyDescent="0.2"/>
    <row r="24178" s="217" customFormat="1" x14ac:dyDescent="0.2"/>
    <row r="24179" s="217" customFormat="1" x14ac:dyDescent="0.2"/>
    <row r="24180" s="217" customFormat="1" x14ac:dyDescent="0.2"/>
    <row r="24181" s="217" customFormat="1" x14ac:dyDescent="0.2"/>
    <row r="24182" s="217" customFormat="1" x14ac:dyDescent="0.2"/>
    <row r="24183" s="217" customFormat="1" x14ac:dyDescent="0.2"/>
    <row r="24184" s="217" customFormat="1" x14ac:dyDescent="0.2"/>
    <row r="24185" s="217" customFormat="1" x14ac:dyDescent="0.2"/>
    <row r="24186" s="217" customFormat="1" x14ac:dyDescent="0.2"/>
    <row r="24187" s="217" customFormat="1" x14ac:dyDescent="0.2"/>
    <row r="24188" s="217" customFormat="1" x14ac:dyDescent="0.2"/>
    <row r="24189" s="217" customFormat="1" x14ac:dyDescent="0.2"/>
    <row r="24190" s="217" customFormat="1" x14ac:dyDescent="0.2"/>
    <row r="24191" s="217" customFormat="1" x14ac:dyDescent="0.2"/>
    <row r="24192" s="217" customFormat="1" x14ac:dyDescent="0.2"/>
    <row r="24193" s="217" customFormat="1" x14ac:dyDescent="0.2"/>
    <row r="24194" s="217" customFormat="1" x14ac:dyDescent="0.2"/>
    <row r="24195" s="217" customFormat="1" x14ac:dyDescent="0.2"/>
    <row r="24196" s="217" customFormat="1" x14ac:dyDescent="0.2"/>
    <row r="24197" s="217" customFormat="1" x14ac:dyDescent="0.2"/>
    <row r="24198" s="217" customFormat="1" x14ac:dyDescent="0.2"/>
    <row r="24199" s="217" customFormat="1" x14ac:dyDescent="0.2"/>
    <row r="24200" s="217" customFormat="1" x14ac:dyDescent="0.2"/>
    <row r="24201" s="217" customFormat="1" x14ac:dyDescent="0.2"/>
    <row r="24202" s="217" customFormat="1" x14ac:dyDescent="0.2"/>
    <row r="24203" s="217" customFormat="1" x14ac:dyDescent="0.2"/>
    <row r="24204" s="217" customFormat="1" x14ac:dyDescent="0.2"/>
    <row r="24205" s="217" customFormat="1" x14ac:dyDescent="0.2"/>
    <row r="24206" s="217" customFormat="1" x14ac:dyDescent="0.2"/>
    <row r="24207" s="217" customFormat="1" x14ac:dyDescent="0.2"/>
    <row r="24208" s="217" customFormat="1" x14ac:dyDescent="0.2"/>
    <row r="24209" s="217" customFormat="1" x14ac:dyDescent="0.2"/>
    <row r="24210" s="217" customFormat="1" x14ac:dyDescent="0.2"/>
    <row r="24211" s="217" customFormat="1" x14ac:dyDescent="0.2"/>
    <row r="24212" s="217" customFormat="1" x14ac:dyDescent="0.2"/>
    <row r="24213" s="217" customFormat="1" x14ac:dyDescent="0.2"/>
    <row r="24214" s="217" customFormat="1" x14ac:dyDescent="0.2"/>
    <row r="24215" s="217" customFormat="1" x14ac:dyDescent="0.2"/>
    <row r="24216" s="217" customFormat="1" x14ac:dyDescent="0.2"/>
    <row r="24217" s="217" customFormat="1" x14ac:dyDescent="0.2"/>
    <row r="24218" s="217" customFormat="1" x14ac:dyDescent="0.2"/>
    <row r="24219" s="217" customFormat="1" x14ac:dyDescent="0.2"/>
    <row r="24220" s="217" customFormat="1" x14ac:dyDescent="0.2"/>
    <row r="24221" s="217" customFormat="1" x14ac:dyDescent="0.2"/>
    <row r="24222" s="217" customFormat="1" x14ac:dyDescent="0.2"/>
    <row r="24223" s="217" customFormat="1" x14ac:dyDescent="0.2"/>
    <row r="24224" s="217" customFormat="1" x14ac:dyDescent="0.2"/>
    <row r="24225" s="217" customFormat="1" x14ac:dyDescent="0.2"/>
    <row r="24226" s="217" customFormat="1" x14ac:dyDescent="0.2"/>
    <row r="24227" s="217" customFormat="1" x14ac:dyDescent="0.2"/>
    <row r="24228" s="217" customFormat="1" x14ac:dyDescent="0.2"/>
    <row r="24229" s="217" customFormat="1" x14ac:dyDescent="0.2"/>
    <row r="24230" s="217" customFormat="1" x14ac:dyDescent="0.2"/>
    <row r="24231" s="217" customFormat="1" x14ac:dyDescent="0.2"/>
    <row r="24232" s="217" customFormat="1" x14ac:dyDescent="0.2"/>
    <row r="24233" s="217" customFormat="1" x14ac:dyDescent="0.2"/>
    <row r="24234" s="217" customFormat="1" x14ac:dyDescent="0.2"/>
    <row r="24235" s="217" customFormat="1" x14ac:dyDescent="0.2"/>
    <row r="24236" s="217" customFormat="1" x14ac:dyDescent="0.2"/>
    <row r="24237" s="217" customFormat="1" x14ac:dyDescent="0.2"/>
    <row r="24238" s="217" customFormat="1" x14ac:dyDescent="0.2"/>
    <row r="24239" s="217" customFormat="1" x14ac:dyDescent="0.2"/>
    <row r="24240" s="217" customFormat="1" x14ac:dyDescent="0.2"/>
    <row r="24241" s="217" customFormat="1" x14ac:dyDescent="0.2"/>
    <row r="24242" s="217" customFormat="1" x14ac:dyDescent="0.2"/>
    <row r="24243" s="217" customFormat="1" x14ac:dyDescent="0.2"/>
    <row r="24244" s="217" customFormat="1" x14ac:dyDescent="0.2"/>
    <row r="24245" s="217" customFormat="1" x14ac:dyDescent="0.2"/>
    <row r="24246" s="217" customFormat="1" x14ac:dyDescent="0.2"/>
    <row r="24247" s="217" customFormat="1" x14ac:dyDescent="0.2"/>
    <row r="24248" s="217" customFormat="1" x14ac:dyDescent="0.2"/>
    <row r="24249" s="217" customFormat="1" x14ac:dyDescent="0.2"/>
    <row r="24250" s="217" customFormat="1" x14ac:dyDescent="0.2"/>
    <row r="24251" s="217" customFormat="1" x14ac:dyDescent="0.2"/>
    <row r="24252" s="217" customFormat="1" x14ac:dyDescent="0.2"/>
    <row r="24253" s="217" customFormat="1" x14ac:dyDescent="0.2"/>
    <row r="24254" s="217" customFormat="1" x14ac:dyDescent="0.2"/>
    <row r="24255" s="217" customFormat="1" x14ac:dyDescent="0.2"/>
    <row r="24256" s="217" customFormat="1" x14ac:dyDescent="0.2"/>
    <row r="24257" s="217" customFormat="1" x14ac:dyDescent="0.2"/>
    <row r="24258" s="217" customFormat="1" x14ac:dyDescent="0.2"/>
    <row r="24259" s="217" customFormat="1" x14ac:dyDescent="0.2"/>
    <row r="24260" s="217" customFormat="1" x14ac:dyDescent="0.2"/>
    <row r="24261" s="217" customFormat="1" x14ac:dyDescent="0.2"/>
    <row r="24262" s="217" customFormat="1" x14ac:dyDescent="0.2"/>
    <row r="24263" s="217" customFormat="1" x14ac:dyDescent="0.2"/>
    <row r="24264" s="217" customFormat="1" x14ac:dyDescent="0.2"/>
    <row r="24265" s="217" customFormat="1" x14ac:dyDescent="0.2"/>
    <row r="24266" s="217" customFormat="1" x14ac:dyDescent="0.2"/>
    <row r="24267" s="217" customFormat="1" x14ac:dyDescent="0.2"/>
    <row r="24268" s="217" customFormat="1" x14ac:dyDescent="0.2"/>
    <row r="24269" s="217" customFormat="1" x14ac:dyDescent="0.2"/>
    <row r="24270" s="217" customFormat="1" x14ac:dyDescent="0.2"/>
    <row r="24271" s="217" customFormat="1" x14ac:dyDescent="0.2"/>
    <row r="24272" s="217" customFormat="1" x14ac:dyDescent="0.2"/>
    <row r="24273" s="217" customFormat="1" x14ac:dyDescent="0.2"/>
    <row r="24274" s="217" customFormat="1" x14ac:dyDescent="0.2"/>
    <row r="24275" s="217" customFormat="1" x14ac:dyDescent="0.2"/>
    <row r="24276" s="217" customFormat="1" x14ac:dyDescent="0.2"/>
    <row r="24277" s="217" customFormat="1" x14ac:dyDescent="0.2"/>
    <row r="24278" s="217" customFormat="1" x14ac:dyDescent="0.2"/>
    <row r="24279" s="217" customFormat="1" x14ac:dyDescent="0.2"/>
    <row r="24280" s="217" customFormat="1" x14ac:dyDescent="0.2"/>
    <row r="24281" s="217" customFormat="1" x14ac:dyDescent="0.2"/>
    <row r="24282" s="217" customFormat="1" x14ac:dyDescent="0.2"/>
    <row r="24283" s="217" customFormat="1" x14ac:dyDescent="0.2"/>
    <row r="24284" s="217" customFormat="1" x14ac:dyDescent="0.2"/>
    <row r="24285" s="217" customFormat="1" x14ac:dyDescent="0.2"/>
    <row r="24286" s="217" customFormat="1" x14ac:dyDescent="0.2"/>
    <row r="24287" s="217" customFormat="1" x14ac:dyDescent="0.2"/>
    <row r="24288" s="217" customFormat="1" x14ac:dyDescent="0.2"/>
    <row r="24289" s="217" customFormat="1" x14ac:dyDescent="0.2"/>
    <row r="24290" s="217" customFormat="1" x14ac:dyDescent="0.2"/>
    <row r="24291" s="217" customFormat="1" x14ac:dyDescent="0.2"/>
    <row r="24292" s="217" customFormat="1" x14ac:dyDescent="0.2"/>
    <row r="24293" s="217" customFormat="1" x14ac:dyDescent="0.2"/>
    <row r="24294" s="217" customFormat="1" x14ac:dyDescent="0.2"/>
    <row r="24295" s="217" customFormat="1" x14ac:dyDescent="0.2"/>
    <row r="24296" s="217" customFormat="1" x14ac:dyDescent="0.2"/>
    <row r="24297" s="217" customFormat="1" x14ac:dyDescent="0.2"/>
    <row r="24298" s="217" customFormat="1" x14ac:dyDescent="0.2"/>
    <row r="24299" s="217" customFormat="1" x14ac:dyDescent="0.2"/>
    <row r="24300" s="217" customFormat="1" x14ac:dyDescent="0.2"/>
    <row r="24301" s="217" customFormat="1" x14ac:dyDescent="0.2"/>
    <row r="24302" s="217" customFormat="1" x14ac:dyDescent="0.2"/>
    <row r="24303" s="217" customFormat="1" x14ac:dyDescent="0.2"/>
    <row r="24304" s="217" customFormat="1" x14ac:dyDescent="0.2"/>
    <row r="24305" s="217" customFormat="1" x14ac:dyDescent="0.2"/>
    <row r="24306" s="217" customFormat="1" x14ac:dyDescent="0.2"/>
    <row r="24307" s="217" customFormat="1" x14ac:dyDescent="0.2"/>
    <row r="24308" s="217" customFormat="1" x14ac:dyDescent="0.2"/>
    <row r="24309" s="217" customFormat="1" x14ac:dyDescent="0.2"/>
    <row r="24310" s="217" customFormat="1" x14ac:dyDescent="0.2"/>
    <row r="24311" s="217" customFormat="1" x14ac:dyDescent="0.2"/>
    <row r="24312" s="217" customFormat="1" x14ac:dyDescent="0.2"/>
    <row r="24313" s="217" customFormat="1" x14ac:dyDescent="0.2"/>
    <row r="24314" s="217" customFormat="1" x14ac:dyDescent="0.2"/>
    <row r="24315" s="217" customFormat="1" x14ac:dyDescent="0.2"/>
    <row r="24316" s="217" customFormat="1" x14ac:dyDescent="0.2"/>
    <row r="24317" s="217" customFormat="1" x14ac:dyDescent="0.2"/>
    <row r="24318" s="217" customFormat="1" x14ac:dyDescent="0.2"/>
    <row r="24319" s="217" customFormat="1" x14ac:dyDescent="0.2"/>
    <row r="24320" s="217" customFormat="1" x14ac:dyDescent="0.2"/>
    <row r="24321" s="217" customFormat="1" x14ac:dyDescent="0.2"/>
    <row r="24322" s="217" customFormat="1" x14ac:dyDescent="0.2"/>
    <row r="24323" s="217" customFormat="1" x14ac:dyDescent="0.2"/>
    <row r="24324" s="217" customFormat="1" x14ac:dyDescent="0.2"/>
    <row r="24325" s="217" customFormat="1" x14ac:dyDescent="0.2"/>
    <row r="24326" s="217" customFormat="1" x14ac:dyDescent="0.2"/>
    <row r="24327" s="217" customFormat="1" x14ac:dyDescent="0.2"/>
    <row r="24328" s="217" customFormat="1" x14ac:dyDescent="0.2"/>
    <row r="24329" s="217" customFormat="1" x14ac:dyDescent="0.2"/>
    <row r="24330" s="217" customFormat="1" x14ac:dyDescent="0.2"/>
    <row r="24331" s="217" customFormat="1" x14ac:dyDescent="0.2"/>
    <row r="24332" s="217" customFormat="1" x14ac:dyDescent="0.2"/>
    <row r="24333" s="217" customFormat="1" x14ac:dyDescent="0.2"/>
    <row r="24334" s="217" customFormat="1" x14ac:dyDescent="0.2"/>
    <row r="24335" s="217" customFormat="1" x14ac:dyDescent="0.2"/>
    <row r="24336" s="217" customFormat="1" x14ac:dyDescent="0.2"/>
    <row r="24337" s="217" customFormat="1" x14ac:dyDescent="0.2"/>
    <row r="24338" s="217" customFormat="1" x14ac:dyDescent="0.2"/>
    <row r="24339" s="217" customFormat="1" x14ac:dyDescent="0.2"/>
    <row r="24340" s="217" customFormat="1" x14ac:dyDescent="0.2"/>
    <row r="24341" s="217" customFormat="1" x14ac:dyDescent="0.2"/>
    <row r="24342" s="217" customFormat="1" x14ac:dyDescent="0.2"/>
    <row r="24343" s="217" customFormat="1" x14ac:dyDescent="0.2"/>
    <row r="24344" s="217" customFormat="1" x14ac:dyDescent="0.2"/>
    <row r="24345" s="217" customFormat="1" x14ac:dyDescent="0.2"/>
    <row r="24346" s="217" customFormat="1" x14ac:dyDescent="0.2"/>
    <row r="24347" s="217" customFormat="1" x14ac:dyDescent="0.2"/>
    <row r="24348" s="217" customFormat="1" x14ac:dyDescent="0.2"/>
    <row r="24349" s="217" customFormat="1" x14ac:dyDescent="0.2"/>
    <row r="24350" s="217" customFormat="1" x14ac:dyDescent="0.2"/>
    <row r="24351" s="217" customFormat="1" x14ac:dyDescent="0.2"/>
    <row r="24352" s="217" customFormat="1" x14ac:dyDescent="0.2"/>
    <row r="24353" s="217" customFormat="1" x14ac:dyDescent="0.2"/>
    <row r="24354" s="217" customFormat="1" x14ac:dyDescent="0.2"/>
    <row r="24355" s="217" customFormat="1" x14ac:dyDescent="0.2"/>
    <row r="24356" s="217" customFormat="1" x14ac:dyDescent="0.2"/>
    <row r="24357" s="217" customFormat="1" x14ac:dyDescent="0.2"/>
    <row r="24358" s="217" customFormat="1" x14ac:dyDescent="0.2"/>
    <row r="24359" s="217" customFormat="1" x14ac:dyDescent="0.2"/>
    <row r="24360" s="217" customFormat="1" x14ac:dyDescent="0.2"/>
    <row r="24361" s="217" customFormat="1" x14ac:dyDescent="0.2"/>
    <row r="24362" s="217" customFormat="1" x14ac:dyDescent="0.2"/>
    <row r="24363" s="217" customFormat="1" x14ac:dyDescent="0.2"/>
    <row r="24364" s="217" customFormat="1" x14ac:dyDescent="0.2"/>
    <row r="24365" s="217" customFormat="1" x14ac:dyDescent="0.2"/>
    <row r="24366" s="217" customFormat="1" x14ac:dyDescent="0.2"/>
    <row r="24367" s="217" customFormat="1" x14ac:dyDescent="0.2"/>
    <row r="24368" s="217" customFormat="1" x14ac:dyDescent="0.2"/>
    <row r="24369" s="217" customFormat="1" x14ac:dyDescent="0.2"/>
    <row r="24370" s="217" customFormat="1" x14ac:dyDescent="0.2"/>
    <row r="24371" s="217" customFormat="1" x14ac:dyDescent="0.2"/>
    <row r="24372" s="217" customFormat="1" x14ac:dyDescent="0.2"/>
    <row r="24373" s="217" customFormat="1" x14ac:dyDescent="0.2"/>
    <row r="24374" s="217" customFormat="1" x14ac:dyDescent="0.2"/>
    <row r="24375" s="217" customFormat="1" x14ac:dyDescent="0.2"/>
    <row r="24376" s="217" customFormat="1" x14ac:dyDescent="0.2"/>
    <row r="24377" s="217" customFormat="1" x14ac:dyDescent="0.2"/>
    <row r="24378" s="217" customFormat="1" x14ac:dyDescent="0.2"/>
    <row r="24379" s="217" customFormat="1" x14ac:dyDescent="0.2"/>
    <row r="24380" s="217" customFormat="1" x14ac:dyDescent="0.2"/>
    <row r="24381" s="217" customFormat="1" x14ac:dyDescent="0.2"/>
    <row r="24382" s="217" customFormat="1" x14ac:dyDescent="0.2"/>
    <row r="24383" s="217" customFormat="1" x14ac:dyDescent="0.2"/>
    <row r="24384" s="217" customFormat="1" x14ac:dyDescent="0.2"/>
    <row r="24385" s="217" customFormat="1" x14ac:dyDescent="0.2"/>
    <row r="24386" s="217" customFormat="1" x14ac:dyDescent="0.2"/>
    <row r="24387" s="217" customFormat="1" x14ac:dyDescent="0.2"/>
    <row r="24388" s="217" customFormat="1" x14ac:dyDescent="0.2"/>
    <row r="24389" s="217" customFormat="1" x14ac:dyDescent="0.2"/>
    <row r="24390" s="217" customFormat="1" x14ac:dyDescent="0.2"/>
    <row r="24391" s="217" customFormat="1" x14ac:dyDescent="0.2"/>
    <row r="24392" s="217" customFormat="1" x14ac:dyDescent="0.2"/>
    <row r="24393" s="217" customFormat="1" x14ac:dyDescent="0.2"/>
    <row r="24394" s="217" customFormat="1" x14ac:dyDescent="0.2"/>
    <row r="24395" s="217" customFormat="1" x14ac:dyDescent="0.2"/>
    <row r="24396" s="217" customFormat="1" x14ac:dyDescent="0.2"/>
    <row r="24397" s="217" customFormat="1" x14ac:dyDescent="0.2"/>
    <row r="24398" s="217" customFormat="1" x14ac:dyDescent="0.2"/>
    <row r="24399" s="217" customFormat="1" x14ac:dyDescent="0.2"/>
    <row r="24400" s="217" customFormat="1" x14ac:dyDescent="0.2"/>
    <row r="24401" s="217" customFormat="1" x14ac:dyDescent="0.2"/>
    <row r="24402" s="217" customFormat="1" x14ac:dyDescent="0.2"/>
    <row r="24403" s="217" customFormat="1" x14ac:dyDescent="0.2"/>
    <row r="24404" s="217" customFormat="1" x14ac:dyDescent="0.2"/>
    <row r="24405" s="217" customFormat="1" x14ac:dyDescent="0.2"/>
    <row r="24406" s="217" customFormat="1" x14ac:dyDescent="0.2"/>
    <row r="24407" s="217" customFormat="1" x14ac:dyDescent="0.2"/>
    <row r="24408" s="217" customFormat="1" x14ac:dyDescent="0.2"/>
    <row r="24409" s="217" customFormat="1" x14ac:dyDescent="0.2"/>
    <row r="24410" s="217" customFormat="1" x14ac:dyDescent="0.2"/>
    <row r="24411" s="217" customFormat="1" x14ac:dyDescent="0.2"/>
    <row r="24412" s="217" customFormat="1" x14ac:dyDescent="0.2"/>
    <row r="24413" s="217" customFormat="1" x14ac:dyDescent="0.2"/>
    <row r="24414" s="217" customFormat="1" x14ac:dyDescent="0.2"/>
    <row r="24415" s="217" customFormat="1" x14ac:dyDescent="0.2"/>
    <row r="24416" s="217" customFormat="1" x14ac:dyDescent="0.2"/>
    <row r="24417" s="217" customFormat="1" x14ac:dyDescent="0.2"/>
    <row r="24418" s="217" customFormat="1" x14ac:dyDescent="0.2"/>
    <row r="24419" s="217" customFormat="1" x14ac:dyDescent="0.2"/>
    <row r="24420" s="217" customFormat="1" x14ac:dyDescent="0.2"/>
    <row r="24421" s="217" customFormat="1" x14ac:dyDescent="0.2"/>
    <row r="24422" s="217" customFormat="1" x14ac:dyDescent="0.2"/>
    <row r="24423" s="217" customFormat="1" x14ac:dyDescent="0.2"/>
    <row r="24424" s="217" customFormat="1" x14ac:dyDescent="0.2"/>
    <row r="24425" s="217" customFormat="1" x14ac:dyDescent="0.2"/>
    <row r="24426" s="217" customFormat="1" x14ac:dyDescent="0.2"/>
    <row r="24427" s="217" customFormat="1" x14ac:dyDescent="0.2"/>
    <row r="24428" s="217" customFormat="1" x14ac:dyDescent="0.2"/>
    <row r="24429" s="217" customFormat="1" x14ac:dyDescent="0.2"/>
    <row r="24430" s="217" customFormat="1" x14ac:dyDescent="0.2"/>
    <row r="24431" s="217" customFormat="1" x14ac:dyDescent="0.2"/>
    <row r="24432" s="217" customFormat="1" x14ac:dyDescent="0.2"/>
    <row r="24433" s="217" customFormat="1" x14ac:dyDescent="0.2"/>
    <row r="24434" s="217" customFormat="1" x14ac:dyDescent="0.2"/>
    <row r="24435" s="217" customFormat="1" x14ac:dyDescent="0.2"/>
    <row r="24436" s="217" customFormat="1" x14ac:dyDescent="0.2"/>
    <row r="24437" s="217" customFormat="1" x14ac:dyDescent="0.2"/>
    <row r="24438" s="217" customFormat="1" x14ac:dyDescent="0.2"/>
    <row r="24439" s="217" customFormat="1" x14ac:dyDescent="0.2"/>
    <row r="24440" s="217" customFormat="1" x14ac:dyDescent="0.2"/>
    <row r="24441" s="217" customFormat="1" x14ac:dyDescent="0.2"/>
    <row r="24442" s="217" customFormat="1" x14ac:dyDescent="0.2"/>
    <row r="24443" s="217" customFormat="1" x14ac:dyDescent="0.2"/>
    <row r="24444" s="217" customFormat="1" x14ac:dyDescent="0.2"/>
    <row r="24445" s="217" customFormat="1" x14ac:dyDescent="0.2"/>
    <row r="24446" s="217" customFormat="1" x14ac:dyDescent="0.2"/>
    <row r="24447" s="217" customFormat="1" x14ac:dyDescent="0.2"/>
    <row r="24448" s="217" customFormat="1" x14ac:dyDescent="0.2"/>
    <row r="24449" s="217" customFormat="1" x14ac:dyDescent="0.2"/>
    <row r="24450" s="217" customFormat="1" x14ac:dyDescent="0.2"/>
    <row r="24451" s="217" customFormat="1" x14ac:dyDescent="0.2"/>
    <row r="24452" s="217" customFormat="1" x14ac:dyDescent="0.2"/>
    <row r="24453" s="217" customFormat="1" x14ac:dyDescent="0.2"/>
    <row r="24454" s="217" customFormat="1" x14ac:dyDescent="0.2"/>
    <row r="24455" s="217" customFormat="1" x14ac:dyDescent="0.2"/>
    <row r="24456" s="217" customFormat="1" x14ac:dyDescent="0.2"/>
    <row r="24457" s="217" customFormat="1" x14ac:dyDescent="0.2"/>
    <row r="24458" s="217" customFormat="1" x14ac:dyDescent="0.2"/>
    <row r="24459" s="217" customFormat="1" x14ac:dyDescent="0.2"/>
    <row r="24460" s="217" customFormat="1" x14ac:dyDescent="0.2"/>
    <row r="24461" s="217" customFormat="1" x14ac:dyDescent="0.2"/>
    <row r="24462" s="217" customFormat="1" x14ac:dyDescent="0.2"/>
    <row r="24463" s="217" customFormat="1" x14ac:dyDescent="0.2"/>
    <row r="24464" s="217" customFormat="1" x14ac:dyDescent="0.2"/>
    <row r="24465" s="217" customFormat="1" x14ac:dyDescent="0.2"/>
    <row r="24466" s="217" customFormat="1" x14ac:dyDescent="0.2"/>
    <row r="24467" s="217" customFormat="1" x14ac:dyDescent="0.2"/>
    <row r="24468" s="217" customFormat="1" x14ac:dyDescent="0.2"/>
    <row r="24469" s="217" customFormat="1" x14ac:dyDescent="0.2"/>
    <row r="24470" s="217" customFormat="1" x14ac:dyDescent="0.2"/>
    <row r="24471" s="217" customFormat="1" x14ac:dyDescent="0.2"/>
    <row r="24472" s="217" customFormat="1" x14ac:dyDescent="0.2"/>
    <row r="24473" s="217" customFormat="1" x14ac:dyDescent="0.2"/>
    <row r="24474" s="217" customFormat="1" x14ac:dyDescent="0.2"/>
    <row r="24475" s="217" customFormat="1" x14ac:dyDescent="0.2"/>
    <row r="24476" s="217" customFormat="1" x14ac:dyDescent="0.2"/>
    <row r="24477" s="217" customFormat="1" x14ac:dyDescent="0.2"/>
    <row r="24478" s="217" customFormat="1" x14ac:dyDescent="0.2"/>
    <row r="24479" s="217" customFormat="1" x14ac:dyDescent="0.2"/>
    <row r="24480" s="217" customFormat="1" x14ac:dyDescent="0.2"/>
    <row r="24481" s="217" customFormat="1" x14ac:dyDescent="0.2"/>
    <row r="24482" s="217" customFormat="1" x14ac:dyDescent="0.2"/>
    <row r="24483" s="217" customFormat="1" x14ac:dyDescent="0.2"/>
    <row r="24484" s="217" customFormat="1" x14ac:dyDescent="0.2"/>
    <row r="24485" s="217" customFormat="1" x14ac:dyDescent="0.2"/>
    <row r="24486" s="217" customFormat="1" x14ac:dyDescent="0.2"/>
    <row r="24487" s="217" customFormat="1" x14ac:dyDescent="0.2"/>
    <row r="24488" s="217" customFormat="1" x14ac:dyDescent="0.2"/>
    <row r="24489" s="217" customFormat="1" x14ac:dyDescent="0.2"/>
    <row r="24490" s="217" customFormat="1" x14ac:dyDescent="0.2"/>
    <row r="24491" s="217" customFormat="1" x14ac:dyDescent="0.2"/>
    <row r="24492" s="217" customFormat="1" x14ac:dyDescent="0.2"/>
    <row r="24493" s="217" customFormat="1" x14ac:dyDescent="0.2"/>
    <row r="24494" s="217" customFormat="1" x14ac:dyDescent="0.2"/>
    <row r="24495" s="217" customFormat="1" x14ac:dyDescent="0.2"/>
    <row r="24496" s="217" customFormat="1" x14ac:dyDescent="0.2"/>
    <row r="24497" s="217" customFormat="1" x14ac:dyDescent="0.2"/>
    <row r="24498" s="217" customFormat="1" x14ac:dyDescent="0.2"/>
    <row r="24499" s="217" customFormat="1" x14ac:dyDescent="0.2"/>
    <row r="24500" s="217" customFormat="1" x14ac:dyDescent="0.2"/>
    <row r="24501" s="217" customFormat="1" x14ac:dyDescent="0.2"/>
    <row r="24502" s="217" customFormat="1" x14ac:dyDescent="0.2"/>
    <row r="24503" s="217" customFormat="1" x14ac:dyDescent="0.2"/>
    <row r="24504" s="217" customFormat="1" x14ac:dyDescent="0.2"/>
    <row r="24505" s="217" customFormat="1" x14ac:dyDescent="0.2"/>
    <row r="24506" s="217" customFormat="1" x14ac:dyDescent="0.2"/>
    <row r="24507" s="217" customFormat="1" x14ac:dyDescent="0.2"/>
    <row r="24508" s="217" customFormat="1" x14ac:dyDescent="0.2"/>
    <row r="24509" s="217" customFormat="1" x14ac:dyDescent="0.2"/>
    <row r="24510" s="217" customFormat="1" x14ac:dyDescent="0.2"/>
    <row r="24511" s="217" customFormat="1" x14ac:dyDescent="0.2"/>
    <row r="24512" s="217" customFormat="1" x14ac:dyDescent="0.2"/>
    <row r="24513" s="217" customFormat="1" x14ac:dyDescent="0.2"/>
    <row r="24514" s="217" customFormat="1" x14ac:dyDescent="0.2"/>
    <row r="24515" s="217" customFormat="1" x14ac:dyDescent="0.2"/>
    <row r="24516" s="217" customFormat="1" x14ac:dyDescent="0.2"/>
    <row r="24517" s="217" customFormat="1" x14ac:dyDescent="0.2"/>
    <row r="24518" s="217" customFormat="1" x14ac:dyDescent="0.2"/>
    <row r="24519" s="217" customFormat="1" x14ac:dyDescent="0.2"/>
    <row r="24520" s="217" customFormat="1" x14ac:dyDescent="0.2"/>
    <row r="24521" s="217" customFormat="1" x14ac:dyDescent="0.2"/>
    <row r="24522" s="217" customFormat="1" x14ac:dyDescent="0.2"/>
    <row r="24523" s="217" customFormat="1" x14ac:dyDescent="0.2"/>
    <row r="24524" s="217" customFormat="1" x14ac:dyDescent="0.2"/>
    <row r="24525" s="217" customFormat="1" x14ac:dyDescent="0.2"/>
    <row r="24526" s="217" customFormat="1" x14ac:dyDescent="0.2"/>
    <row r="24527" s="217" customFormat="1" x14ac:dyDescent="0.2"/>
    <row r="24528" s="217" customFormat="1" x14ac:dyDescent="0.2"/>
    <row r="24529" s="217" customFormat="1" x14ac:dyDescent="0.2"/>
    <row r="24530" s="217" customFormat="1" x14ac:dyDescent="0.2"/>
    <row r="24531" s="217" customFormat="1" x14ac:dyDescent="0.2"/>
    <row r="24532" s="217" customFormat="1" x14ac:dyDescent="0.2"/>
    <row r="24533" s="217" customFormat="1" x14ac:dyDescent="0.2"/>
    <row r="24534" s="217" customFormat="1" x14ac:dyDescent="0.2"/>
    <row r="24535" s="217" customFormat="1" x14ac:dyDescent="0.2"/>
    <row r="24536" s="217" customFormat="1" x14ac:dyDescent="0.2"/>
    <row r="24537" s="217" customFormat="1" x14ac:dyDescent="0.2"/>
    <row r="24538" s="217" customFormat="1" x14ac:dyDescent="0.2"/>
    <row r="24539" s="217" customFormat="1" x14ac:dyDescent="0.2"/>
    <row r="24540" s="217" customFormat="1" x14ac:dyDescent="0.2"/>
    <row r="24541" s="217" customFormat="1" x14ac:dyDescent="0.2"/>
    <row r="24542" s="217" customFormat="1" x14ac:dyDescent="0.2"/>
    <row r="24543" s="217" customFormat="1" x14ac:dyDescent="0.2"/>
    <row r="24544" s="217" customFormat="1" x14ac:dyDescent="0.2"/>
    <row r="24545" s="217" customFormat="1" x14ac:dyDescent="0.2"/>
    <row r="24546" s="217" customFormat="1" x14ac:dyDescent="0.2"/>
    <row r="24547" s="217" customFormat="1" x14ac:dyDescent="0.2"/>
    <row r="24548" s="217" customFormat="1" x14ac:dyDescent="0.2"/>
    <row r="24549" s="217" customFormat="1" x14ac:dyDescent="0.2"/>
    <row r="24550" s="217" customFormat="1" x14ac:dyDescent="0.2"/>
    <row r="24551" s="217" customFormat="1" x14ac:dyDescent="0.2"/>
    <row r="24552" s="217" customFormat="1" x14ac:dyDescent="0.2"/>
    <row r="24553" s="217" customFormat="1" x14ac:dyDescent="0.2"/>
    <row r="24554" s="217" customFormat="1" x14ac:dyDescent="0.2"/>
    <row r="24555" s="217" customFormat="1" x14ac:dyDescent="0.2"/>
    <row r="24556" s="217" customFormat="1" x14ac:dyDescent="0.2"/>
    <row r="24557" s="217" customFormat="1" x14ac:dyDescent="0.2"/>
    <row r="24558" s="217" customFormat="1" x14ac:dyDescent="0.2"/>
    <row r="24559" s="217" customFormat="1" x14ac:dyDescent="0.2"/>
    <row r="24560" s="217" customFormat="1" x14ac:dyDescent="0.2"/>
    <row r="24561" s="217" customFormat="1" x14ac:dyDescent="0.2"/>
    <row r="24562" s="217" customFormat="1" x14ac:dyDescent="0.2"/>
    <row r="24563" s="217" customFormat="1" x14ac:dyDescent="0.2"/>
    <row r="24564" s="217" customFormat="1" x14ac:dyDescent="0.2"/>
    <row r="24565" s="217" customFormat="1" x14ac:dyDescent="0.2"/>
    <row r="24566" s="217" customFormat="1" x14ac:dyDescent="0.2"/>
    <row r="24567" s="217" customFormat="1" x14ac:dyDescent="0.2"/>
    <row r="24568" s="217" customFormat="1" x14ac:dyDescent="0.2"/>
    <row r="24569" s="217" customFormat="1" x14ac:dyDescent="0.2"/>
    <row r="24570" s="217" customFormat="1" x14ac:dyDescent="0.2"/>
    <row r="24571" s="217" customFormat="1" x14ac:dyDescent="0.2"/>
    <row r="24572" s="217" customFormat="1" x14ac:dyDescent="0.2"/>
    <row r="24573" s="217" customFormat="1" x14ac:dyDescent="0.2"/>
    <row r="24574" s="217" customFormat="1" x14ac:dyDescent="0.2"/>
    <row r="24575" s="217" customFormat="1" x14ac:dyDescent="0.2"/>
    <row r="24576" s="217" customFormat="1" x14ac:dyDescent="0.2"/>
    <row r="24577" s="217" customFormat="1" x14ac:dyDescent="0.2"/>
    <row r="24578" s="217" customFormat="1" x14ac:dyDescent="0.2"/>
    <row r="24579" s="217" customFormat="1" x14ac:dyDescent="0.2"/>
    <row r="24580" s="217" customFormat="1" x14ac:dyDescent="0.2"/>
    <row r="24581" s="217" customFormat="1" x14ac:dyDescent="0.2"/>
    <row r="24582" s="217" customFormat="1" x14ac:dyDescent="0.2"/>
    <row r="24583" s="217" customFormat="1" x14ac:dyDescent="0.2"/>
    <row r="24584" s="217" customFormat="1" x14ac:dyDescent="0.2"/>
    <row r="24585" s="217" customFormat="1" x14ac:dyDescent="0.2"/>
    <row r="24586" s="217" customFormat="1" x14ac:dyDescent="0.2"/>
    <row r="24587" s="217" customFormat="1" x14ac:dyDescent="0.2"/>
    <row r="24588" s="217" customFormat="1" x14ac:dyDescent="0.2"/>
    <row r="24589" s="217" customFormat="1" x14ac:dyDescent="0.2"/>
    <row r="24590" s="217" customFormat="1" x14ac:dyDescent="0.2"/>
    <row r="24591" s="217" customFormat="1" x14ac:dyDescent="0.2"/>
    <row r="24592" s="217" customFormat="1" x14ac:dyDescent="0.2"/>
    <row r="24593" s="217" customFormat="1" x14ac:dyDescent="0.2"/>
    <row r="24594" s="217" customFormat="1" x14ac:dyDescent="0.2"/>
    <row r="24595" s="217" customFormat="1" x14ac:dyDescent="0.2"/>
    <row r="24596" s="217" customFormat="1" x14ac:dyDescent="0.2"/>
    <row r="24597" s="217" customFormat="1" x14ac:dyDescent="0.2"/>
    <row r="24598" s="217" customFormat="1" x14ac:dyDescent="0.2"/>
    <row r="24599" s="217" customFormat="1" x14ac:dyDescent="0.2"/>
    <row r="24600" s="217" customFormat="1" x14ac:dyDescent="0.2"/>
    <row r="24601" s="217" customFormat="1" x14ac:dyDescent="0.2"/>
    <row r="24602" s="217" customFormat="1" x14ac:dyDescent="0.2"/>
    <row r="24603" s="217" customFormat="1" x14ac:dyDescent="0.2"/>
    <row r="24604" s="217" customFormat="1" x14ac:dyDescent="0.2"/>
    <row r="24605" s="217" customFormat="1" x14ac:dyDescent="0.2"/>
    <row r="24606" s="217" customFormat="1" x14ac:dyDescent="0.2"/>
    <row r="24607" s="217" customFormat="1" x14ac:dyDescent="0.2"/>
    <row r="24608" s="217" customFormat="1" x14ac:dyDescent="0.2"/>
    <row r="24609" s="217" customFormat="1" x14ac:dyDescent="0.2"/>
    <row r="24610" s="217" customFormat="1" x14ac:dyDescent="0.2"/>
    <row r="24611" s="217" customFormat="1" x14ac:dyDescent="0.2"/>
    <row r="24612" s="217" customFormat="1" x14ac:dyDescent="0.2"/>
    <row r="24613" s="217" customFormat="1" x14ac:dyDescent="0.2"/>
    <row r="24614" s="217" customFormat="1" x14ac:dyDescent="0.2"/>
    <row r="24615" s="217" customFormat="1" x14ac:dyDescent="0.2"/>
    <row r="24616" s="217" customFormat="1" x14ac:dyDescent="0.2"/>
    <row r="24617" s="217" customFormat="1" x14ac:dyDescent="0.2"/>
    <row r="24618" s="217" customFormat="1" x14ac:dyDescent="0.2"/>
    <row r="24619" s="217" customFormat="1" x14ac:dyDescent="0.2"/>
    <row r="24620" s="217" customFormat="1" x14ac:dyDescent="0.2"/>
    <row r="24621" s="217" customFormat="1" x14ac:dyDescent="0.2"/>
    <row r="24622" s="217" customFormat="1" x14ac:dyDescent="0.2"/>
    <row r="24623" s="217" customFormat="1" x14ac:dyDescent="0.2"/>
    <row r="24624" s="217" customFormat="1" x14ac:dyDescent="0.2"/>
    <row r="24625" s="217" customFormat="1" x14ac:dyDescent="0.2"/>
    <row r="24626" s="217" customFormat="1" x14ac:dyDescent="0.2"/>
    <row r="24627" s="217" customFormat="1" x14ac:dyDescent="0.2"/>
    <row r="24628" s="217" customFormat="1" x14ac:dyDescent="0.2"/>
    <row r="24629" s="217" customFormat="1" x14ac:dyDescent="0.2"/>
    <row r="24630" s="217" customFormat="1" x14ac:dyDescent="0.2"/>
    <row r="24631" s="217" customFormat="1" x14ac:dyDescent="0.2"/>
    <row r="24632" s="217" customFormat="1" x14ac:dyDescent="0.2"/>
    <row r="24633" s="217" customFormat="1" x14ac:dyDescent="0.2"/>
    <row r="24634" s="217" customFormat="1" x14ac:dyDescent="0.2"/>
    <row r="24635" s="217" customFormat="1" x14ac:dyDescent="0.2"/>
    <row r="24636" s="217" customFormat="1" x14ac:dyDescent="0.2"/>
    <row r="24637" s="217" customFormat="1" x14ac:dyDescent="0.2"/>
    <row r="24638" s="217" customFormat="1" x14ac:dyDescent="0.2"/>
    <row r="24639" s="217" customFormat="1" x14ac:dyDescent="0.2"/>
    <row r="24640" s="217" customFormat="1" x14ac:dyDescent="0.2"/>
    <row r="24641" s="217" customFormat="1" x14ac:dyDescent="0.2"/>
    <row r="24642" s="217" customFormat="1" x14ac:dyDescent="0.2"/>
    <row r="24643" s="217" customFormat="1" x14ac:dyDescent="0.2"/>
    <row r="24644" s="217" customFormat="1" x14ac:dyDescent="0.2"/>
    <row r="24645" s="217" customFormat="1" x14ac:dyDescent="0.2"/>
    <row r="24646" s="217" customFormat="1" x14ac:dyDescent="0.2"/>
    <row r="24647" s="217" customFormat="1" x14ac:dyDescent="0.2"/>
    <row r="24648" s="217" customFormat="1" x14ac:dyDescent="0.2"/>
    <row r="24649" s="217" customFormat="1" x14ac:dyDescent="0.2"/>
    <row r="24650" s="217" customFormat="1" x14ac:dyDescent="0.2"/>
    <row r="24651" s="217" customFormat="1" x14ac:dyDescent="0.2"/>
    <row r="24652" s="217" customFormat="1" x14ac:dyDescent="0.2"/>
    <row r="24653" s="217" customFormat="1" x14ac:dyDescent="0.2"/>
    <row r="24654" s="217" customFormat="1" x14ac:dyDescent="0.2"/>
    <row r="24655" s="217" customFormat="1" x14ac:dyDescent="0.2"/>
    <row r="24656" s="217" customFormat="1" x14ac:dyDescent="0.2"/>
    <row r="24657" s="217" customFormat="1" x14ac:dyDescent="0.2"/>
    <row r="24658" s="217" customFormat="1" x14ac:dyDescent="0.2"/>
    <row r="24659" s="217" customFormat="1" x14ac:dyDescent="0.2"/>
    <row r="24660" s="217" customFormat="1" x14ac:dyDescent="0.2"/>
    <row r="24661" s="217" customFormat="1" x14ac:dyDescent="0.2"/>
    <row r="24662" s="217" customFormat="1" x14ac:dyDescent="0.2"/>
    <row r="24663" s="217" customFormat="1" x14ac:dyDescent="0.2"/>
    <row r="24664" s="217" customFormat="1" x14ac:dyDescent="0.2"/>
    <row r="24665" s="217" customFormat="1" x14ac:dyDescent="0.2"/>
    <row r="24666" s="217" customFormat="1" x14ac:dyDescent="0.2"/>
    <row r="24667" s="217" customFormat="1" x14ac:dyDescent="0.2"/>
    <row r="24668" s="217" customFormat="1" x14ac:dyDescent="0.2"/>
    <row r="24669" s="217" customFormat="1" x14ac:dyDescent="0.2"/>
    <row r="24670" s="217" customFormat="1" x14ac:dyDescent="0.2"/>
    <row r="24671" s="217" customFormat="1" x14ac:dyDescent="0.2"/>
    <row r="24672" s="217" customFormat="1" x14ac:dyDescent="0.2"/>
    <row r="24673" s="217" customFormat="1" x14ac:dyDescent="0.2"/>
    <row r="24674" s="217" customFormat="1" x14ac:dyDescent="0.2"/>
    <row r="24675" s="217" customFormat="1" x14ac:dyDescent="0.2"/>
    <row r="24676" s="217" customFormat="1" x14ac:dyDescent="0.2"/>
    <row r="24677" s="217" customFormat="1" x14ac:dyDescent="0.2"/>
    <row r="24678" s="217" customFormat="1" x14ac:dyDescent="0.2"/>
    <row r="24679" s="217" customFormat="1" x14ac:dyDescent="0.2"/>
    <row r="24680" s="217" customFormat="1" x14ac:dyDescent="0.2"/>
    <row r="24681" s="217" customFormat="1" x14ac:dyDescent="0.2"/>
    <row r="24682" s="217" customFormat="1" x14ac:dyDescent="0.2"/>
    <row r="24683" s="217" customFormat="1" x14ac:dyDescent="0.2"/>
    <row r="24684" s="217" customFormat="1" x14ac:dyDescent="0.2"/>
    <row r="24685" s="217" customFormat="1" x14ac:dyDescent="0.2"/>
    <row r="24686" s="217" customFormat="1" x14ac:dyDescent="0.2"/>
    <row r="24687" s="217" customFormat="1" x14ac:dyDescent="0.2"/>
    <row r="24688" s="217" customFormat="1" x14ac:dyDescent="0.2"/>
    <row r="24689" s="217" customFormat="1" x14ac:dyDescent="0.2"/>
    <row r="24690" s="217" customFormat="1" x14ac:dyDescent="0.2"/>
    <row r="24691" s="217" customFormat="1" x14ac:dyDescent="0.2"/>
    <row r="24692" s="217" customFormat="1" x14ac:dyDescent="0.2"/>
    <row r="24693" s="217" customFormat="1" x14ac:dyDescent="0.2"/>
    <row r="24694" s="217" customFormat="1" x14ac:dyDescent="0.2"/>
    <row r="24695" s="217" customFormat="1" x14ac:dyDescent="0.2"/>
    <row r="24696" s="217" customFormat="1" x14ac:dyDescent="0.2"/>
    <row r="24697" s="217" customFormat="1" x14ac:dyDescent="0.2"/>
    <row r="24698" s="217" customFormat="1" x14ac:dyDescent="0.2"/>
    <row r="24699" s="217" customFormat="1" x14ac:dyDescent="0.2"/>
    <row r="24700" s="217" customFormat="1" x14ac:dyDescent="0.2"/>
    <row r="24701" s="217" customFormat="1" x14ac:dyDescent="0.2"/>
    <row r="24702" s="217" customFormat="1" x14ac:dyDescent="0.2"/>
    <row r="24703" s="217" customFormat="1" x14ac:dyDescent="0.2"/>
    <row r="24704" s="217" customFormat="1" x14ac:dyDescent="0.2"/>
    <row r="24705" s="217" customFormat="1" x14ac:dyDescent="0.2"/>
    <row r="24706" s="217" customFormat="1" x14ac:dyDescent="0.2"/>
    <row r="24707" s="217" customFormat="1" x14ac:dyDescent="0.2"/>
    <row r="24708" s="217" customFormat="1" x14ac:dyDescent="0.2"/>
    <row r="24709" s="217" customFormat="1" x14ac:dyDescent="0.2"/>
    <row r="24710" s="217" customFormat="1" x14ac:dyDescent="0.2"/>
    <row r="24711" s="217" customFormat="1" x14ac:dyDescent="0.2"/>
    <row r="24712" s="217" customFormat="1" x14ac:dyDescent="0.2"/>
    <row r="24713" s="217" customFormat="1" x14ac:dyDescent="0.2"/>
    <row r="24714" s="217" customFormat="1" x14ac:dyDescent="0.2"/>
    <row r="24715" s="217" customFormat="1" x14ac:dyDescent="0.2"/>
    <row r="24716" s="217" customFormat="1" x14ac:dyDescent="0.2"/>
    <row r="24717" s="217" customFormat="1" x14ac:dyDescent="0.2"/>
    <row r="24718" s="217" customFormat="1" x14ac:dyDescent="0.2"/>
    <row r="24719" s="217" customFormat="1" x14ac:dyDescent="0.2"/>
    <row r="24720" s="217" customFormat="1" x14ac:dyDescent="0.2"/>
    <row r="24721" s="217" customFormat="1" x14ac:dyDescent="0.2"/>
    <row r="24722" s="217" customFormat="1" x14ac:dyDescent="0.2"/>
    <row r="24723" s="217" customFormat="1" x14ac:dyDescent="0.2"/>
    <row r="24724" s="217" customFormat="1" x14ac:dyDescent="0.2"/>
    <row r="24725" s="217" customFormat="1" x14ac:dyDescent="0.2"/>
    <row r="24726" s="217" customFormat="1" x14ac:dyDescent="0.2"/>
    <row r="24727" s="217" customFormat="1" x14ac:dyDescent="0.2"/>
    <row r="24728" s="217" customFormat="1" x14ac:dyDescent="0.2"/>
    <row r="24729" s="217" customFormat="1" x14ac:dyDescent="0.2"/>
    <row r="24730" s="217" customFormat="1" x14ac:dyDescent="0.2"/>
    <row r="24731" s="217" customFormat="1" x14ac:dyDescent="0.2"/>
    <row r="24732" s="217" customFormat="1" x14ac:dyDescent="0.2"/>
    <row r="24733" s="217" customFormat="1" x14ac:dyDescent="0.2"/>
    <row r="24734" s="217" customFormat="1" x14ac:dyDescent="0.2"/>
    <row r="24735" s="217" customFormat="1" x14ac:dyDescent="0.2"/>
    <row r="24736" s="217" customFormat="1" x14ac:dyDescent="0.2"/>
    <row r="24737" s="217" customFormat="1" x14ac:dyDescent="0.2"/>
    <row r="24738" s="217" customFormat="1" x14ac:dyDescent="0.2"/>
    <row r="24739" s="217" customFormat="1" x14ac:dyDescent="0.2"/>
    <row r="24740" s="217" customFormat="1" x14ac:dyDescent="0.2"/>
    <row r="24741" s="217" customFormat="1" x14ac:dyDescent="0.2"/>
    <row r="24742" s="217" customFormat="1" x14ac:dyDescent="0.2"/>
    <row r="24743" s="217" customFormat="1" x14ac:dyDescent="0.2"/>
    <row r="24744" s="217" customFormat="1" x14ac:dyDescent="0.2"/>
    <row r="24745" s="217" customFormat="1" x14ac:dyDescent="0.2"/>
    <row r="24746" s="217" customFormat="1" x14ac:dyDescent="0.2"/>
    <row r="24747" s="217" customFormat="1" x14ac:dyDescent="0.2"/>
    <row r="24748" s="217" customFormat="1" x14ac:dyDescent="0.2"/>
    <row r="24749" s="217" customFormat="1" x14ac:dyDescent="0.2"/>
    <row r="24750" s="217" customFormat="1" x14ac:dyDescent="0.2"/>
    <row r="24751" s="217" customFormat="1" x14ac:dyDescent="0.2"/>
    <row r="24752" s="217" customFormat="1" x14ac:dyDescent="0.2"/>
    <row r="24753" s="217" customFormat="1" x14ac:dyDescent="0.2"/>
    <row r="24754" s="217" customFormat="1" x14ac:dyDescent="0.2"/>
    <row r="24755" s="217" customFormat="1" x14ac:dyDescent="0.2"/>
    <row r="24756" s="217" customFormat="1" x14ac:dyDescent="0.2"/>
    <row r="24757" s="217" customFormat="1" x14ac:dyDescent="0.2"/>
    <row r="24758" s="217" customFormat="1" x14ac:dyDescent="0.2"/>
    <row r="24759" s="217" customFormat="1" x14ac:dyDescent="0.2"/>
    <row r="24760" s="217" customFormat="1" x14ac:dyDescent="0.2"/>
    <row r="24761" s="217" customFormat="1" x14ac:dyDescent="0.2"/>
    <row r="24762" s="217" customFormat="1" x14ac:dyDescent="0.2"/>
    <row r="24763" s="217" customFormat="1" x14ac:dyDescent="0.2"/>
    <row r="24764" s="217" customFormat="1" x14ac:dyDescent="0.2"/>
    <row r="24765" s="217" customFormat="1" x14ac:dyDescent="0.2"/>
    <row r="24766" s="217" customFormat="1" x14ac:dyDescent="0.2"/>
    <row r="24767" s="217" customFormat="1" x14ac:dyDescent="0.2"/>
    <row r="24768" s="217" customFormat="1" x14ac:dyDescent="0.2"/>
    <row r="24769" s="217" customFormat="1" x14ac:dyDescent="0.2"/>
    <row r="24770" s="217" customFormat="1" x14ac:dyDescent="0.2"/>
    <row r="24771" s="217" customFormat="1" x14ac:dyDescent="0.2"/>
    <row r="24772" s="217" customFormat="1" x14ac:dyDescent="0.2"/>
    <row r="24773" s="217" customFormat="1" x14ac:dyDescent="0.2"/>
    <row r="24774" s="217" customFormat="1" x14ac:dyDescent="0.2"/>
    <row r="24775" s="217" customFormat="1" x14ac:dyDescent="0.2"/>
    <row r="24776" s="217" customFormat="1" x14ac:dyDescent="0.2"/>
    <row r="24777" s="217" customFormat="1" x14ac:dyDescent="0.2"/>
    <row r="24778" s="217" customFormat="1" x14ac:dyDescent="0.2"/>
    <row r="24779" s="217" customFormat="1" x14ac:dyDescent="0.2"/>
    <row r="24780" s="217" customFormat="1" x14ac:dyDescent="0.2"/>
    <row r="24781" s="217" customFormat="1" x14ac:dyDescent="0.2"/>
    <row r="24782" s="217" customFormat="1" x14ac:dyDescent="0.2"/>
    <row r="24783" s="217" customFormat="1" x14ac:dyDescent="0.2"/>
    <row r="24784" s="217" customFormat="1" x14ac:dyDescent="0.2"/>
    <row r="24785" s="217" customFormat="1" x14ac:dyDescent="0.2"/>
    <row r="24786" s="217" customFormat="1" x14ac:dyDescent="0.2"/>
    <row r="24787" s="217" customFormat="1" x14ac:dyDescent="0.2"/>
    <row r="24788" s="217" customFormat="1" x14ac:dyDescent="0.2"/>
    <row r="24789" s="217" customFormat="1" x14ac:dyDescent="0.2"/>
    <row r="24790" s="217" customFormat="1" x14ac:dyDescent="0.2"/>
    <row r="24791" s="217" customFormat="1" x14ac:dyDescent="0.2"/>
    <row r="24792" s="217" customFormat="1" x14ac:dyDescent="0.2"/>
    <row r="24793" s="217" customFormat="1" x14ac:dyDescent="0.2"/>
    <row r="24794" s="217" customFormat="1" x14ac:dyDescent="0.2"/>
    <row r="24795" s="217" customFormat="1" x14ac:dyDescent="0.2"/>
    <row r="24796" s="217" customFormat="1" x14ac:dyDescent="0.2"/>
    <row r="24797" s="217" customFormat="1" x14ac:dyDescent="0.2"/>
    <row r="24798" s="217" customFormat="1" x14ac:dyDescent="0.2"/>
    <row r="24799" s="217" customFormat="1" x14ac:dyDescent="0.2"/>
    <row r="24800" s="217" customFormat="1" x14ac:dyDescent="0.2"/>
    <row r="24801" s="217" customFormat="1" x14ac:dyDescent="0.2"/>
    <row r="24802" s="217" customFormat="1" x14ac:dyDescent="0.2"/>
    <row r="24803" s="217" customFormat="1" x14ac:dyDescent="0.2"/>
    <row r="24804" s="217" customFormat="1" x14ac:dyDescent="0.2"/>
    <row r="24805" s="217" customFormat="1" x14ac:dyDescent="0.2"/>
    <row r="24806" s="217" customFormat="1" x14ac:dyDescent="0.2"/>
    <row r="24807" s="217" customFormat="1" x14ac:dyDescent="0.2"/>
    <row r="24808" s="217" customFormat="1" x14ac:dyDescent="0.2"/>
    <row r="24809" s="217" customFormat="1" x14ac:dyDescent="0.2"/>
    <row r="24810" s="217" customFormat="1" x14ac:dyDescent="0.2"/>
    <row r="24811" s="217" customFormat="1" x14ac:dyDescent="0.2"/>
    <row r="24812" s="217" customFormat="1" x14ac:dyDescent="0.2"/>
    <row r="24813" s="217" customFormat="1" x14ac:dyDescent="0.2"/>
    <row r="24814" s="217" customFormat="1" x14ac:dyDescent="0.2"/>
    <row r="24815" s="217" customFormat="1" x14ac:dyDescent="0.2"/>
    <row r="24816" s="217" customFormat="1" x14ac:dyDescent="0.2"/>
    <row r="24817" s="217" customFormat="1" x14ac:dyDescent="0.2"/>
    <row r="24818" s="217" customFormat="1" x14ac:dyDescent="0.2"/>
    <row r="24819" s="217" customFormat="1" x14ac:dyDescent="0.2"/>
    <row r="24820" s="217" customFormat="1" x14ac:dyDescent="0.2"/>
    <row r="24821" s="217" customFormat="1" x14ac:dyDescent="0.2"/>
    <row r="24822" s="217" customFormat="1" x14ac:dyDescent="0.2"/>
    <row r="24823" s="217" customFormat="1" x14ac:dyDescent="0.2"/>
    <row r="24824" s="217" customFormat="1" x14ac:dyDescent="0.2"/>
    <row r="24825" s="217" customFormat="1" x14ac:dyDescent="0.2"/>
    <row r="24826" s="217" customFormat="1" x14ac:dyDescent="0.2"/>
    <row r="24827" s="217" customFormat="1" x14ac:dyDescent="0.2"/>
    <row r="24828" s="217" customFormat="1" x14ac:dyDescent="0.2"/>
    <row r="24829" s="217" customFormat="1" x14ac:dyDescent="0.2"/>
    <row r="24830" s="217" customFormat="1" x14ac:dyDescent="0.2"/>
    <row r="24831" s="217" customFormat="1" x14ac:dyDescent="0.2"/>
    <row r="24832" s="217" customFormat="1" x14ac:dyDescent="0.2"/>
    <row r="24833" s="217" customFormat="1" x14ac:dyDescent="0.2"/>
    <row r="24834" s="217" customFormat="1" x14ac:dyDescent="0.2"/>
    <row r="24835" s="217" customFormat="1" x14ac:dyDescent="0.2"/>
    <row r="24836" s="217" customFormat="1" x14ac:dyDescent="0.2"/>
    <row r="24837" s="217" customFormat="1" x14ac:dyDescent="0.2"/>
    <row r="24838" s="217" customFormat="1" x14ac:dyDescent="0.2"/>
    <row r="24839" s="217" customFormat="1" x14ac:dyDescent="0.2"/>
    <row r="24840" s="217" customFormat="1" x14ac:dyDescent="0.2"/>
    <row r="24841" s="217" customFormat="1" x14ac:dyDescent="0.2"/>
    <row r="24842" s="217" customFormat="1" x14ac:dyDescent="0.2"/>
    <row r="24843" s="217" customFormat="1" x14ac:dyDescent="0.2"/>
    <row r="24844" s="217" customFormat="1" x14ac:dyDescent="0.2"/>
    <row r="24845" s="217" customFormat="1" x14ac:dyDescent="0.2"/>
    <row r="24846" s="217" customFormat="1" x14ac:dyDescent="0.2"/>
    <row r="24847" s="217" customFormat="1" x14ac:dyDescent="0.2"/>
    <row r="24848" s="217" customFormat="1" x14ac:dyDescent="0.2"/>
    <row r="24849" s="217" customFormat="1" x14ac:dyDescent="0.2"/>
    <row r="24850" s="217" customFormat="1" x14ac:dyDescent="0.2"/>
    <row r="24851" s="217" customFormat="1" x14ac:dyDescent="0.2"/>
    <row r="24852" s="217" customFormat="1" x14ac:dyDescent="0.2"/>
    <row r="24853" s="217" customFormat="1" x14ac:dyDescent="0.2"/>
    <row r="24854" s="217" customFormat="1" x14ac:dyDescent="0.2"/>
    <row r="24855" s="217" customFormat="1" x14ac:dyDescent="0.2"/>
    <row r="24856" s="217" customFormat="1" x14ac:dyDescent="0.2"/>
    <row r="24857" s="217" customFormat="1" x14ac:dyDescent="0.2"/>
    <row r="24858" s="217" customFormat="1" x14ac:dyDescent="0.2"/>
    <row r="24859" s="217" customFormat="1" x14ac:dyDescent="0.2"/>
    <row r="24860" s="217" customFormat="1" x14ac:dyDescent="0.2"/>
    <row r="24861" s="217" customFormat="1" x14ac:dyDescent="0.2"/>
    <row r="24862" s="217" customFormat="1" x14ac:dyDescent="0.2"/>
    <row r="24863" s="217" customFormat="1" x14ac:dyDescent="0.2"/>
    <row r="24864" s="217" customFormat="1" x14ac:dyDescent="0.2"/>
    <row r="24865" s="217" customFormat="1" x14ac:dyDescent="0.2"/>
    <row r="24866" s="217" customFormat="1" x14ac:dyDescent="0.2"/>
    <row r="24867" s="217" customFormat="1" x14ac:dyDescent="0.2"/>
    <row r="24868" s="217" customFormat="1" x14ac:dyDescent="0.2"/>
    <row r="24869" s="217" customFormat="1" x14ac:dyDescent="0.2"/>
    <row r="24870" s="217" customFormat="1" x14ac:dyDescent="0.2"/>
    <row r="24871" s="217" customFormat="1" x14ac:dyDescent="0.2"/>
    <row r="24872" s="217" customFormat="1" x14ac:dyDescent="0.2"/>
    <row r="24873" s="217" customFormat="1" x14ac:dyDescent="0.2"/>
    <row r="24874" s="217" customFormat="1" x14ac:dyDescent="0.2"/>
    <row r="24875" s="217" customFormat="1" x14ac:dyDescent="0.2"/>
    <row r="24876" s="217" customFormat="1" x14ac:dyDescent="0.2"/>
    <row r="24877" s="217" customFormat="1" x14ac:dyDescent="0.2"/>
    <row r="24878" s="217" customFormat="1" x14ac:dyDescent="0.2"/>
    <row r="24879" s="217" customFormat="1" x14ac:dyDescent="0.2"/>
    <row r="24880" s="217" customFormat="1" x14ac:dyDescent="0.2"/>
    <row r="24881" s="217" customFormat="1" x14ac:dyDescent="0.2"/>
    <row r="24882" s="217" customFormat="1" x14ac:dyDescent="0.2"/>
    <row r="24883" s="217" customFormat="1" x14ac:dyDescent="0.2"/>
    <row r="24884" s="217" customFormat="1" x14ac:dyDescent="0.2"/>
    <row r="24885" s="217" customFormat="1" x14ac:dyDescent="0.2"/>
    <row r="24886" s="217" customFormat="1" x14ac:dyDescent="0.2"/>
    <row r="24887" s="217" customFormat="1" x14ac:dyDescent="0.2"/>
    <row r="24888" s="217" customFormat="1" x14ac:dyDescent="0.2"/>
    <row r="24889" s="217" customFormat="1" x14ac:dyDescent="0.2"/>
    <row r="24890" s="217" customFormat="1" x14ac:dyDescent="0.2"/>
    <row r="24891" s="217" customFormat="1" x14ac:dyDescent="0.2"/>
    <row r="24892" s="217" customFormat="1" x14ac:dyDescent="0.2"/>
    <row r="24893" s="217" customFormat="1" x14ac:dyDescent="0.2"/>
    <row r="24894" s="217" customFormat="1" x14ac:dyDescent="0.2"/>
    <row r="24895" s="217" customFormat="1" x14ac:dyDescent="0.2"/>
    <row r="24896" s="217" customFormat="1" x14ac:dyDescent="0.2"/>
    <row r="24897" s="217" customFormat="1" x14ac:dyDescent="0.2"/>
    <row r="24898" s="217" customFormat="1" x14ac:dyDescent="0.2"/>
    <row r="24899" s="217" customFormat="1" x14ac:dyDescent="0.2"/>
    <row r="24900" s="217" customFormat="1" x14ac:dyDescent="0.2"/>
    <row r="24901" s="217" customFormat="1" x14ac:dyDescent="0.2"/>
    <row r="24902" s="217" customFormat="1" x14ac:dyDescent="0.2"/>
    <row r="24903" s="217" customFormat="1" x14ac:dyDescent="0.2"/>
    <row r="24904" s="217" customFormat="1" x14ac:dyDescent="0.2"/>
    <row r="24905" s="217" customFormat="1" x14ac:dyDescent="0.2"/>
    <row r="24906" s="217" customFormat="1" x14ac:dyDescent="0.2"/>
    <row r="24907" s="217" customFormat="1" x14ac:dyDescent="0.2"/>
    <row r="24908" s="217" customFormat="1" x14ac:dyDescent="0.2"/>
    <row r="24909" s="217" customFormat="1" x14ac:dyDescent="0.2"/>
    <row r="24910" s="217" customFormat="1" x14ac:dyDescent="0.2"/>
    <row r="24911" s="217" customFormat="1" x14ac:dyDescent="0.2"/>
    <row r="24912" s="217" customFormat="1" x14ac:dyDescent="0.2"/>
    <row r="24913" s="217" customFormat="1" x14ac:dyDescent="0.2"/>
    <row r="24914" s="217" customFormat="1" x14ac:dyDescent="0.2"/>
    <row r="24915" s="217" customFormat="1" x14ac:dyDescent="0.2"/>
    <row r="24916" s="217" customFormat="1" x14ac:dyDescent="0.2"/>
    <row r="24917" s="217" customFormat="1" x14ac:dyDescent="0.2"/>
    <row r="24918" s="217" customFormat="1" x14ac:dyDescent="0.2"/>
    <row r="24919" s="217" customFormat="1" x14ac:dyDescent="0.2"/>
    <row r="24920" s="217" customFormat="1" x14ac:dyDescent="0.2"/>
    <row r="24921" s="217" customFormat="1" x14ac:dyDescent="0.2"/>
    <row r="24922" s="217" customFormat="1" x14ac:dyDescent="0.2"/>
    <row r="24923" s="217" customFormat="1" x14ac:dyDescent="0.2"/>
    <row r="24924" s="217" customFormat="1" x14ac:dyDescent="0.2"/>
    <row r="24925" s="217" customFormat="1" x14ac:dyDescent="0.2"/>
    <row r="24926" s="217" customFormat="1" x14ac:dyDescent="0.2"/>
    <row r="24927" s="217" customFormat="1" x14ac:dyDescent="0.2"/>
    <row r="24928" s="217" customFormat="1" x14ac:dyDescent="0.2"/>
    <row r="24929" s="217" customFormat="1" x14ac:dyDescent="0.2"/>
    <row r="24930" s="217" customFormat="1" x14ac:dyDescent="0.2"/>
    <row r="24931" s="217" customFormat="1" x14ac:dyDescent="0.2"/>
    <row r="24932" s="217" customFormat="1" x14ac:dyDescent="0.2"/>
    <row r="24933" s="217" customFormat="1" x14ac:dyDescent="0.2"/>
    <row r="24934" s="217" customFormat="1" x14ac:dyDescent="0.2"/>
    <row r="24935" s="217" customFormat="1" x14ac:dyDescent="0.2"/>
    <row r="24936" s="217" customFormat="1" x14ac:dyDescent="0.2"/>
    <row r="24937" s="217" customFormat="1" x14ac:dyDescent="0.2"/>
    <row r="24938" s="217" customFormat="1" x14ac:dyDescent="0.2"/>
    <row r="24939" s="217" customFormat="1" x14ac:dyDescent="0.2"/>
    <row r="24940" s="217" customFormat="1" x14ac:dyDescent="0.2"/>
    <row r="24941" s="217" customFormat="1" x14ac:dyDescent="0.2"/>
    <row r="24942" s="217" customFormat="1" x14ac:dyDescent="0.2"/>
    <row r="24943" s="217" customFormat="1" x14ac:dyDescent="0.2"/>
    <row r="24944" s="217" customFormat="1" x14ac:dyDescent="0.2"/>
    <row r="24945" s="217" customFormat="1" x14ac:dyDescent="0.2"/>
    <row r="24946" s="217" customFormat="1" x14ac:dyDescent="0.2"/>
    <row r="24947" s="217" customFormat="1" x14ac:dyDescent="0.2"/>
    <row r="24948" s="217" customFormat="1" x14ac:dyDescent="0.2"/>
    <row r="24949" s="217" customFormat="1" x14ac:dyDescent="0.2"/>
    <row r="24950" s="217" customFormat="1" x14ac:dyDescent="0.2"/>
    <row r="24951" s="217" customFormat="1" x14ac:dyDescent="0.2"/>
    <row r="24952" s="217" customFormat="1" x14ac:dyDescent="0.2"/>
    <row r="24953" s="217" customFormat="1" x14ac:dyDescent="0.2"/>
    <row r="24954" s="217" customFormat="1" x14ac:dyDescent="0.2"/>
    <row r="24955" s="217" customFormat="1" x14ac:dyDescent="0.2"/>
    <row r="24956" s="217" customFormat="1" x14ac:dyDescent="0.2"/>
    <row r="24957" s="217" customFormat="1" x14ac:dyDescent="0.2"/>
    <row r="24958" s="217" customFormat="1" x14ac:dyDescent="0.2"/>
    <row r="24959" s="217" customFormat="1" x14ac:dyDescent="0.2"/>
    <row r="24960" s="217" customFormat="1" x14ac:dyDescent="0.2"/>
    <row r="24961" s="217" customFormat="1" x14ac:dyDescent="0.2"/>
    <row r="24962" s="217" customFormat="1" x14ac:dyDescent="0.2"/>
    <row r="24963" s="217" customFormat="1" x14ac:dyDescent="0.2"/>
    <row r="24964" s="217" customFormat="1" x14ac:dyDescent="0.2"/>
    <row r="24965" s="217" customFormat="1" x14ac:dyDescent="0.2"/>
    <row r="24966" s="217" customFormat="1" x14ac:dyDescent="0.2"/>
    <row r="24967" s="217" customFormat="1" x14ac:dyDescent="0.2"/>
    <row r="24968" s="217" customFormat="1" x14ac:dyDescent="0.2"/>
    <row r="24969" s="217" customFormat="1" x14ac:dyDescent="0.2"/>
    <row r="24970" s="217" customFormat="1" x14ac:dyDescent="0.2"/>
    <row r="24971" s="217" customFormat="1" x14ac:dyDescent="0.2"/>
    <row r="24972" s="217" customFormat="1" x14ac:dyDescent="0.2"/>
    <row r="24973" s="217" customFormat="1" x14ac:dyDescent="0.2"/>
    <row r="24974" s="217" customFormat="1" x14ac:dyDescent="0.2"/>
    <row r="24975" s="217" customFormat="1" x14ac:dyDescent="0.2"/>
    <row r="24976" s="217" customFormat="1" x14ac:dyDescent="0.2"/>
    <row r="24977" s="217" customFormat="1" x14ac:dyDescent="0.2"/>
    <row r="24978" s="217" customFormat="1" x14ac:dyDescent="0.2"/>
    <row r="24979" s="217" customFormat="1" x14ac:dyDescent="0.2"/>
    <row r="24980" s="217" customFormat="1" x14ac:dyDescent="0.2"/>
    <row r="24981" s="217" customFormat="1" x14ac:dyDescent="0.2"/>
    <row r="24982" s="217" customFormat="1" x14ac:dyDescent="0.2"/>
    <row r="24983" s="217" customFormat="1" x14ac:dyDescent="0.2"/>
    <row r="24984" s="217" customFormat="1" x14ac:dyDescent="0.2"/>
    <row r="24985" s="217" customFormat="1" x14ac:dyDescent="0.2"/>
    <row r="24986" s="217" customFormat="1" x14ac:dyDescent="0.2"/>
    <row r="24987" s="217" customFormat="1" x14ac:dyDescent="0.2"/>
    <row r="24988" s="217" customFormat="1" x14ac:dyDescent="0.2"/>
    <row r="24989" s="217" customFormat="1" x14ac:dyDescent="0.2"/>
    <row r="24990" s="217" customFormat="1" x14ac:dyDescent="0.2"/>
    <row r="24991" s="217" customFormat="1" x14ac:dyDescent="0.2"/>
    <row r="24992" s="217" customFormat="1" x14ac:dyDescent="0.2"/>
    <row r="24993" s="217" customFormat="1" x14ac:dyDescent="0.2"/>
    <row r="24994" s="217" customFormat="1" x14ac:dyDescent="0.2"/>
    <row r="24995" s="217" customFormat="1" x14ac:dyDescent="0.2"/>
    <row r="24996" s="217" customFormat="1" x14ac:dyDescent="0.2"/>
    <row r="24997" s="217" customFormat="1" x14ac:dyDescent="0.2"/>
    <row r="24998" s="217" customFormat="1" x14ac:dyDescent="0.2"/>
    <row r="24999" s="217" customFormat="1" x14ac:dyDescent="0.2"/>
    <row r="25000" s="217" customFormat="1" x14ac:dyDescent="0.2"/>
    <row r="25001" s="217" customFormat="1" x14ac:dyDescent="0.2"/>
    <row r="25002" s="217" customFormat="1" x14ac:dyDescent="0.2"/>
    <row r="25003" s="217" customFormat="1" x14ac:dyDescent="0.2"/>
    <row r="25004" s="217" customFormat="1" x14ac:dyDescent="0.2"/>
    <row r="25005" s="217" customFormat="1" x14ac:dyDescent="0.2"/>
    <row r="25006" s="217" customFormat="1" x14ac:dyDescent="0.2"/>
    <row r="25007" s="217" customFormat="1" x14ac:dyDescent="0.2"/>
    <row r="25008" s="217" customFormat="1" x14ac:dyDescent="0.2"/>
    <row r="25009" s="217" customFormat="1" x14ac:dyDescent="0.2"/>
    <row r="25010" s="217" customFormat="1" x14ac:dyDescent="0.2"/>
    <row r="25011" s="217" customFormat="1" x14ac:dyDescent="0.2"/>
    <row r="25012" s="217" customFormat="1" x14ac:dyDescent="0.2"/>
    <row r="25013" s="217" customFormat="1" x14ac:dyDescent="0.2"/>
    <row r="25014" s="217" customFormat="1" x14ac:dyDescent="0.2"/>
    <row r="25015" s="217" customFormat="1" x14ac:dyDescent="0.2"/>
    <row r="25016" s="217" customFormat="1" x14ac:dyDescent="0.2"/>
    <row r="25017" s="217" customFormat="1" x14ac:dyDescent="0.2"/>
    <row r="25018" s="217" customFormat="1" x14ac:dyDescent="0.2"/>
    <row r="25019" s="217" customFormat="1" x14ac:dyDescent="0.2"/>
    <row r="25020" s="217" customFormat="1" x14ac:dyDescent="0.2"/>
    <row r="25021" s="217" customFormat="1" x14ac:dyDescent="0.2"/>
    <row r="25022" s="217" customFormat="1" x14ac:dyDescent="0.2"/>
    <row r="25023" s="217" customFormat="1" x14ac:dyDescent="0.2"/>
    <row r="25024" s="217" customFormat="1" x14ac:dyDescent="0.2"/>
    <row r="25025" s="217" customFormat="1" x14ac:dyDescent="0.2"/>
    <row r="25026" s="217" customFormat="1" x14ac:dyDescent="0.2"/>
    <row r="25027" s="217" customFormat="1" x14ac:dyDescent="0.2"/>
    <row r="25028" s="217" customFormat="1" x14ac:dyDescent="0.2"/>
    <row r="25029" s="217" customFormat="1" x14ac:dyDescent="0.2"/>
    <row r="25030" s="217" customFormat="1" x14ac:dyDescent="0.2"/>
    <row r="25031" s="217" customFormat="1" x14ac:dyDescent="0.2"/>
    <row r="25032" s="217" customFormat="1" x14ac:dyDescent="0.2"/>
    <row r="25033" s="217" customFormat="1" x14ac:dyDescent="0.2"/>
    <row r="25034" s="217" customFormat="1" x14ac:dyDescent="0.2"/>
    <row r="25035" s="217" customFormat="1" x14ac:dyDescent="0.2"/>
    <row r="25036" s="217" customFormat="1" x14ac:dyDescent="0.2"/>
    <row r="25037" s="217" customFormat="1" x14ac:dyDescent="0.2"/>
    <row r="25038" s="217" customFormat="1" x14ac:dyDescent="0.2"/>
    <row r="25039" s="217" customFormat="1" x14ac:dyDescent="0.2"/>
    <row r="25040" s="217" customFormat="1" x14ac:dyDescent="0.2"/>
    <row r="25041" s="217" customFormat="1" x14ac:dyDescent="0.2"/>
    <row r="25042" s="217" customFormat="1" x14ac:dyDescent="0.2"/>
    <row r="25043" s="217" customFormat="1" x14ac:dyDescent="0.2"/>
    <row r="25044" s="217" customFormat="1" x14ac:dyDescent="0.2"/>
    <row r="25045" s="217" customFormat="1" x14ac:dyDescent="0.2"/>
    <row r="25046" s="217" customFormat="1" x14ac:dyDescent="0.2"/>
    <row r="25047" s="217" customFormat="1" x14ac:dyDescent="0.2"/>
    <row r="25048" s="217" customFormat="1" x14ac:dyDescent="0.2"/>
    <row r="25049" s="217" customFormat="1" x14ac:dyDescent="0.2"/>
    <row r="25050" s="217" customFormat="1" x14ac:dyDescent="0.2"/>
    <row r="25051" s="217" customFormat="1" x14ac:dyDescent="0.2"/>
    <row r="25052" s="217" customFormat="1" x14ac:dyDescent="0.2"/>
    <row r="25053" s="217" customFormat="1" x14ac:dyDescent="0.2"/>
    <row r="25054" s="217" customFormat="1" x14ac:dyDescent="0.2"/>
    <row r="25055" s="217" customFormat="1" x14ac:dyDescent="0.2"/>
    <row r="25056" s="217" customFormat="1" x14ac:dyDescent="0.2"/>
    <row r="25057" s="217" customFormat="1" x14ac:dyDescent="0.2"/>
    <row r="25058" s="217" customFormat="1" x14ac:dyDescent="0.2"/>
    <row r="25059" s="217" customFormat="1" x14ac:dyDescent="0.2"/>
    <row r="25060" s="217" customFormat="1" x14ac:dyDescent="0.2"/>
    <row r="25061" s="217" customFormat="1" x14ac:dyDescent="0.2"/>
    <row r="25062" s="217" customFormat="1" x14ac:dyDescent="0.2"/>
    <row r="25063" s="217" customFormat="1" x14ac:dyDescent="0.2"/>
    <row r="25064" s="217" customFormat="1" x14ac:dyDescent="0.2"/>
    <row r="25065" s="217" customFormat="1" x14ac:dyDescent="0.2"/>
    <row r="25066" s="217" customFormat="1" x14ac:dyDescent="0.2"/>
    <row r="25067" s="217" customFormat="1" x14ac:dyDescent="0.2"/>
    <row r="25068" s="217" customFormat="1" x14ac:dyDescent="0.2"/>
    <row r="25069" s="217" customFormat="1" x14ac:dyDescent="0.2"/>
    <row r="25070" s="217" customFormat="1" x14ac:dyDescent="0.2"/>
    <row r="25071" s="217" customFormat="1" x14ac:dyDescent="0.2"/>
    <row r="25072" s="217" customFormat="1" x14ac:dyDescent="0.2"/>
    <row r="25073" s="217" customFormat="1" x14ac:dyDescent="0.2"/>
    <row r="25074" s="217" customFormat="1" x14ac:dyDescent="0.2"/>
    <row r="25075" s="217" customFormat="1" x14ac:dyDescent="0.2"/>
    <row r="25076" s="217" customFormat="1" x14ac:dyDescent="0.2"/>
    <row r="25077" s="217" customFormat="1" x14ac:dyDescent="0.2"/>
    <row r="25078" s="217" customFormat="1" x14ac:dyDescent="0.2"/>
    <row r="25079" s="217" customFormat="1" x14ac:dyDescent="0.2"/>
    <row r="25080" s="217" customFormat="1" x14ac:dyDescent="0.2"/>
    <row r="25081" s="217" customFormat="1" x14ac:dyDescent="0.2"/>
    <row r="25082" s="217" customFormat="1" x14ac:dyDescent="0.2"/>
    <row r="25083" s="217" customFormat="1" x14ac:dyDescent="0.2"/>
    <row r="25084" s="217" customFormat="1" x14ac:dyDescent="0.2"/>
    <row r="25085" s="217" customFormat="1" x14ac:dyDescent="0.2"/>
    <row r="25086" s="217" customFormat="1" x14ac:dyDescent="0.2"/>
    <row r="25087" s="217" customFormat="1" x14ac:dyDescent="0.2"/>
    <row r="25088" s="217" customFormat="1" x14ac:dyDescent="0.2"/>
    <row r="25089" s="217" customFormat="1" x14ac:dyDescent="0.2"/>
    <row r="25090" s="217" customFormat="1" x14ac:dyDescent="0.2"/>
    <row r="25091" s="217" customFormat="1" x14ac:dyDescent="0.2"/>
    <row r="25092" s="217" customFormat="1" x14ac:dyDescent="0.2"/>
    <row r="25093" s="217" customFormat="1" x14ac:dyDescent="0.2"/>
    <row r="25094" s="217" customFormat="1" x14ac:dyDescent="0.2"/>
    <row r="25095" s="217" customFormat="1" x14ac:dyDescent="0.2"/>
    <row r="25096" s="217" customFormat="1" x14ac:dyDescent="0.2"/>
    <row r="25097" s="217" customFormat="1" x14ac:dyDescent="0.2"/>
    <row r="25098" s="217" customFormat="1" x14ac:dyDescent="0.2"/>
    <row r="25099" s="217" customFormat="1" x14ac:dyDescent="0.2"/>
    <row r="25100" s="217" customFormat="1" x14ac:dyDescent="0.2"/>
    <row r="25101" s="217" customFormat="1" x14ac:dyDescent="0.2"/>
    <row r="25102" s="217" customFormat="1" x14ac:dyDescent="0.2"/>
    <row r="25103" s="217" customFormat="1" x14ac:dyDescent="0.2"/>
    <row r="25104" s="217" customFormat="1" x14ac:dyDescent="0.2"/>
    <row r="25105" s="217" customFormat="1" x14ac:dyDescent="0.2"/>
    <row r="25106" s="217" customFormat="1" x14ac:dyDescent="0.2"/>
    <row r="25107" s="217" customFormat="1" x14ac:dyDescent="0.2"/>
    <row r="25108" s="217" customFormat="1" x14ac:dyDescent="0.2"/>
    <row r="25109" s="217" customFormat="1" x14ac:dyDescent="0.2"/>
    <row r="25110" s="217" customFormat="1" x14ac:dyDescent="0.2"/>
    <row r="25111" s="217" customFormat="1" x14ac:dyDescent="0.2"/>
    <row r="25112" s="217" customFormat="1" x14ac:dyDescent="0.2"/>
    <row r="25113" s="217" customFormat="1" x14ac:dyDescent="0.2"/>
    <row r="25114" s="217" customFormat="1" x14ac:dyDescent="0.2"/>
    <row r="25115" s="217" customFormat="1" x14ac:dyDescent="0.2"/>
    <row r="25116" s="217" customFormat="1" x14ac:dyDescent="0.2"/>
    <row r="25117" s="217" customFormat="1" x14ac:dyDescent="0.2"/>
    <row r="25118" s="217" customFormat="1" x14ac:dyDescent="0.2"/>
    <row r="25119" s="217" customFormat="1" x14ac:dyDescent="0.2"/>
    <row r="25120" s="217" customFormat="1" x14ac:dyDescent="0.2"/>
    <row r="25121" s="217" customFormat="1" x14ac:dyDescent="0.2"/>
    <row r="25122" s="217" customFormat="1" x14ac:dyDescent="0.2"/>
    <row r="25123" s="217" customFormat="1" x14ac:dyDescent="0.2"/>
    <row r="25124" s="217" customFormat="1" x14ac:dyDescent="0.2"/>
    <row r="25125" s="217" customFormat="1" x14ac:dyDescent="0.2"/>
    <row r="25126" s="217" customFormat="1" x14ac:dyDescent="0.2"/>
    <row r="25127" s="217" customFormat="1" x14ac:dyDescent="0.2"/>
    <row r="25128" s="217" customFormat="1" x14ac:dyDescent="0.2"/>
    <row r="25129" s="217" customFormat="1" x14ac:dyDescent="0.2"/>
    <row r="25130" s="217" customFormat="1" x14ac:dyDescent="0.2"/>
    <row r="25131" s="217" customFormat="1" x14ac:dyDescent="0.2"/>
    <row r="25132" s="217" customFormat="1" x14ac:dyDescent="0.2"/>
    <row r="25133" s="217" customFormat="1" x14ac:dyDescent="0.2"/>
    <row r="25134" s="217" customFormat="1" x14ac:dyDescent="0.2"/>
    <row r="25135" s="217" customFormat="1" x14ac:dyDescent="0.2"/>
    <row r="25136" s="217" customFormat="1" x14ac:dyDescent="0.2"/>
    <row r="25137" s="217" customFormat="1" x14ac:dyDescent="0.2"/>
    <row r="25138" s="217" customFormat="1" x14ac:dyDescent="0.2"/>
    <row r="25139" s="217" customFormat="1" x14ac:dyDescent="0.2"/>
    <row r="25140" s="217" customFormat="1" x14ac:dyDescent="0.2"/>
    <row r="25141" s="217" customFormat="1" x14ac:dyDescent="0.2"/>
    <row r="25142" s="217" customFormat="1" x14ac:dyDescent="0.2"/>
    <row r="25143" s="217" customFormat="1" x14ac:dyDescent="0.2"/>
    <row r="25144" s="217" customFormat="1" x14ac:dyDescent="0.2"/>
    <row r="25145" s="217" customFormat="1" x14ac:dyDescent="0.2"/>
    <row r="25146" s="217" customFormat="1" x14ac:dyDescent="0.2"/>
    <row r="25147" s="217" customFormat="1" x14ac:dyDescent="0.2"/>
    <row r="25148" s="217" customFormat="1" x14ac:dyDescent="0.2"/>
    <row r="25149" s="217" customFormat="1" x14ac:dyDescent="0.2"/>
    <row r="25150" s="217" customFormat="1" x14ac:dyDescent="0.2"/>
    <row r="25151" s="217" customFormat="1" x14ac:dyDescent="0.2"/>
    <row r="25152" s="217" customFormat="1" x14ac:dyDescent="0.2"/>
    <row r="25153" s="217" customFormat="1" x14ac:dyDescent="0.2"/>
    <row r="25154" s="217" customFormat="1" x14ac:dyDescent="0.2"/>
    <row r="25155" s="217" customFormat="1" x14ac:dyDescent="0.2"/>
    <row r="25156" s="217" customFormat="1" x14ac:dyDescent="0.2"/>
    <row r="25157" s="217" customFormat="1" x14ac:dyDescent="0.2"/>
    <row r="25158" s="217" customFormat="1" x14ac:dyDescent="0.2"/>
    <row r="25159" s="217" customFormat="1" x14ac:dyDescent="0.2"/>
    <row r="25160" s="217" customFormat="1" x14ac:dyDescent="0.2"/>
    <row r="25161" s="217" customFormat="1" x14ac:dyDescent="0.2"/>
    <row r="25162" s="217" customFormat="1" x14ac:dyDescent="0.2"/>
    <row r="25163" s="217" customFormat="1" x14ac:dyDescent="0.2"/>
    <row r="25164" s="217" customFormat="1" x14ac:dyDescent="0.2"/>
    <row r="25165" s="217" customFormat="1" x14ac:dyDescent="0.2"/>
    <row r="25166" s="217" customFormat="1" x14ac:dyDescent="0.2"/>
    <row r="25167" s="217" customFormat="1" x14ac:dyDescent="0.2"/>
    <row r="25168" s="217" customFormat="1" x14ac:dyDescent="0.2"/>
    <row r="25169" s="217" customFormat="1" x14ac:dyDescent="0.2"/>
    <row r="25170" s="217" customFormat="1" x14ac:dyDescent="0.2"/>
    <row r="25171" s="217" customFormat="1" x14ac:dyDescent="0.2"/>
    <row r="25172" s="217" customFormat="1" x14ac:dyDescent="0.2"/>
    <row r="25173" s="217" customFormat="1" x14ac:dyDescent="0.2"/>
    <row r="25174" s="217" customFormat="1" x14ac:dyDescent="0.2"/>
    <row r="25175" s="217" customFormat="1" x14ac:dyDescent="0.2"/>
    <row r="25176" s="217" customFormat="1" x14ac:dyDescent="0.2"/>
    <row r="25177" s="217" customFormat="1" x14ac:dyDescent="0.2"/>
    <row r="25178" s="217" customFormat="1" x14ac:dyDescent="0.2"/>
    <row r="25179" s="217" customFormat="1" x14ac:dyDescent="0.2"/>
    <row r="25180" s="217" customFormat="1" x14ac:dyDescent="0.2"/>
    <row r="25181" s="217" customFormat="1" x14ac:dyDescent="0.2"/>
    <row r="25182" s="217" customFormat="1" x14ac:dyDescent="0.2"/>
    <row r="25183" s="217" customFormat="1" x14ac:dyDescent="0.2"/>
    <row r="25184" s="217" customFormat="1" x14ac:dyDescent="0.2"/>
    <row r="25185" s="217" customFormat="1" x14ac:dyDescent="0.2"/>
    <row r="25186" s="217" customFormat="1" x14ac:dyDescent="0.2"/>
    <row r="25187" s="217" customFormat="1" x14ac:dyDescent="0.2"/>
    <row r="25188" s="217" customFormat="1" x14ac:dyDescent="0.2"/>
    <row r="25189" s="217" customFormat="1" x14ac:dyDescent="0.2"/>
    <row r="25190" s="217" customFormat="1" x14ac:dyDescent="0.2"/>
    <row r="25191" s="217" customFormat="1" x14ac:dyDescent="0.2"/>
    <row r="25192" s="217" customFormat="1" x14ac:dyDescent="0.2"/>
    <row r="25193" s="217" customFormat="1" x14ac:dyDescent="0.2"/>
    <row r="25194" s="217" customFormat="1" x14ac:dyDescent="0.2"/>
    <row r="25195" s="217" customFormat="1" x14ac:dyDescent="0.2"/>
    <row r="25196" s="217" customFormat="1" x14ac:dyDescent="0.2"/>
    <row r="25197" s="217" customFormat="1" x14ac:dyDescent="0.2"/>
    <row r="25198" s="217" customFormat="1" x14ac:dyDescent="0.2"/>
    <row r="25199" s="217" customFormat="1" x14ac:dyDescent="0.2"/>
    <row r="25200" s="217" customFormat="1" x14ac:dyDescent="0.2"/>
    <row r="25201" s="217" customFormat="1" x14ac:dyDescent="0.2"/>
    <row r="25202" s="217" customFormat="1" x14ac:dyDescent="0.2"/>
    <row r="25203" s="217" customFormat="1" x14ac:dyDescent="0.2"/>
    <row r="25204" s="217" customFormat="1" x14ac:dyDescent="0.2"/>
    <row r="25205" s="217" customFormat="1" x14ac:dyDescent="0.2"/>
    <row r="25206" s="217" customFormat="1" x14ac:dyDescent="0.2"/>
    <row r="25207" s="217" customFormat="1" x14ac:dyDescent="0.2"/>
    <row r="25208" s="217" customFormat="1" x14ac:dyDescent="0.2"/>
    <row r="25209" s="217" customFormat="1" x14ac:dyDescent="0.2"/>
    <row r="25210" s="217" customFormat="1" x14ac:dyDescent="0.2"/>
    <row r="25211" s="217" customFormat="1" x14ac:dyDescent="0.2"/>
    <row r="25212" s="217" customFormat="1" x14ac:dyDescent="0.2"/>
    <row r="25213" s="217" customFormat="1" x14ac:dyDescent="0.2"/>
    <row r="25214" s="217" customFormat="1" x14ac:dyDescent="0.2"/>
    <row r="25215" s="217" customFormat="1" x14ac:dyDescent="0.2"/>
    <row r="25216" s="217" customFormat="1" x14ac:dyDescent="0.2"/>
    <row r="25217" s="217" customFormat="1" x14ac:dyDescent="0.2"/>
    <row r="25218" s="217" customFormat="1" x14ac:dyDescent="0.2"/>
    <row r="25219" s="217" customFormat="1" x14ac:dyDescent="0.2"/>
    <row r="25220" s="217" customFormat="1" x14ac:dyDescent="0.2"/>
    <row r="25221" s="217" customFormat="1" x14ac:dyDescent="0.2"/>
    <row r="25222" s="217" customFormat="1" x14ac:dyDescent="0.2"/>
    <row r="25223" s="217" customFormat="1" x14ac:dyDescent="0.2"/>
    <row r="25224" s="217" customFormat="1" x14ac:dyDescent="0.2"/>
    <row r="25225" s="217" customFormat="1" x14ac:dyDescent="0.2"/>
    <row r="25226" s="217" customFormat="1" x14ac:dyDescent="0.2"/>
    <row r="25227" s="217" customFormat="1" x14ac:dyDescent="0.2"/>
    <row r="25228" s="217" customFormat="1" x14ac:dyDescent="0.2"/>
    <row r="25229" s="217" customFormat="1" x14ac:dyDescent="0.2"/>
    <row r="25230" s="217" customFormat="1" x14ac:dyDescent="0.2"/>
    <row r="25231" s="217" customFormat="1" x14ac:dyDescent="0.2"/>
    <row r="25232" s="217" customFormat="1" x14ac:dyDescent="0.2"/>
    <row r="25233" s="217" customFormat="1" x14ac:dyDescent="0.2"/>
    <row r="25234" s="217" customFormat="1" x14ac:dyDescent="0.2"/>
    <row r="25235" s="217" customFormat="1" x14ac:dyDescent="0.2"/>
    <row r="25236" s="217" customFormat="1" x14ac:dyDescent="0.2"/>
    <row r="25237" s="217" customFormat="1" x14ac:dyDescent="0.2"/>
    <row r="25238" s="217" customFormat="1" x14ac:dyDescent="0.2"/>
    <row r="25239" s="217" customFormat="1" x14ac:dyDescent="0.2"/>
    <row r="25240" s="217" customFormat="1" x14ac:dyDescent="0.2"/>
    <row r="25241" s="217" customFormat="1" x14ac:dyDescent="0.2"/>
    <row r="25242" s="217" customFormat="1" x14ac:dyDescent="0.2"/>
    <row r="25243" s="217" customFormat="1" x14ac:dyDescent="0.2"/>
    <row r="25244" s="217" customFormat="1" x14ac:dyDescent="0.2"/>
    <row r="25245" s="217" customFormat="1" x14ac:dyDescent="0.2"/>
    <row r="25246" s="217" customFormat="1" x14ac:dyDescent="0.2"/>
    <row r="25247" s="217" customFormat="1" x14ac:dyDescent="0.2"/>
    <row r="25248" s="217" customFormat="1" x14ac:dyDescent="0.2"/>
    <row r="25249" s="217" customFormat="1" x14ac:dyDescent="0.2"/>
    <row r="25250" s="217" customFormat="1" x14ac:dyDescent="0.2"/>
    <row r="25251" s="217" customFormat="1" x14ac:dyDescent="0.2"/>
    <row r="25252" s="217" customFormat="1" x14ac:dyDescent="0.2"/>
    <row r="25253" s="217" customFormat="1" x14ac:dyDescent="0.2"/>
    <row r="25254" s="217" customFormat="1" x14ac:dyDescent="0.2"/>
    <row r="25255" s="217" customFormat="1" x14ac:dyDescent="0.2"/>
    <row r="25256" s="217" customFormat="1" x14ac:dyDescent="0.2"/>
    <row r="25257" s="217" customFormat="1" x14ac:dyDescent="0.2"/>
    <row r="25258" s="217" customFormat="1" x14ac:dyDescent="0.2"/>
    <row r="25259" s="217" customFormat="1" x14ac:dyDescent="0.2"/>
    <row r="25260" s="217" customFormat="1" x14ac:dyDescent="0.2"/>
    <row r="25261" s="217" customFormat="1" x14ac:dyDescent="0.2"/>
    <row r="25262" s="217" customFormat="1" x14ac:dyDescent="0.2"/>
    <row r="25263" s="217" customFormat="1" x14ac:dyDescent="0.2"/>
    <row r="25264" s="217" customFormat="1" x14ac:dyDescent="0.2"/>
    <row r="25265" s="217" customFormat="1" x14ac:dyDescent="0.2"/>
    <row r="25266" s="217" customFormat="1" x14ac:dyDescent="0.2"/>
    <row r="25267" s="217" customFormat="1" x14ac:dyDescent="0.2"/>
    <row r="25268" s="217" customFormat="1" x14ac:dyDescent="0.2"/>
    <row r="25269" s="217" customFormat="1" x14ac:dyDescent="0.2"/>
    <row r="25270" s="217" customFormat="1" x14ac:dyDescent="0.2"/>
    <row r="25271" s="217" customFormat="1" x14ac:dyDescent="0.2"/>
    <row r="25272" s="217" customFormat="1" x14ac:dyDescent="0.2"/>
    <row r="25273" s="217" customFormat="1" x14ac:dyDescent="0.2"/>
    <row r="25274" s="217" customFormat="1" x14ac:dyDescent="0.2"/>
    <row r="25275" s="217" customFormat="1" x14ac:dyDescent="0.2"/>
    <row r="25276" s="217" customFormat="1" x14ac:dyDescent="0.2"/>
    <row r="25277" s="217" customFormat="1" x14ac:dyDescent="0.2"/>
    <row r="25278" s="217" customFormat="1" x14ac:dyDescent="0.2"/>
    <row r="25279" s="217" customFormat="1" x14ac:dyDescent="0.2"/>
    <row r="25280" s="217" customFormat="1" x14ac:dyDescent="0.2"/>
    <row r="25281" s="217" customFormat="1" x14ac:dyDescent="0.2"/>
    <row r="25282" s="217" customFormat="1" x14ac:dyDescent="0.2"/>
    <row r="25283" s="217" customFormat="1" x14ac:dyDescent="0.2"/>
    <row r="25284" s="217" customFormat="1" x14ac:dyDescent="0.2"/>
    <row r="25285" s="217" customFormat="1" x14ac:dyDescent="0.2"/>
    <row r="25286" s="217" customFormat="1" x14ac:dyDescent="0.2"/>
    <row r="25287" s="217" customFormat="1" x14ac:dyDescent="0.2"/>
    <row r="25288" s="217" customFormat="1" x14ac:dyDescent="0.2"/>
    <row r="25289" s="217" customFormat="1" x14ac:dyDescent="0.2"/>
    <row r="25290" s="217" customFormat="1" x14ac:dyDescent="0.2"/>
    <row r="25291" s="217" customFormat="1" x14ac:dyDescent="0.2"/>
    <row r="25292" s="217" customFormat="1" x14ac:dyDescent="0.2"/>
    <row r="25293" s="217" customFormat="1" x14ac:dyDescent="0.2"/>
    <row r="25294" s="217" customFormat="1" x14ac:dyDescent="0.2"/>
    <row r="25295" s="217" customFormat="1" x14ac:dyDescent="0.2"/>
    <row r="25296" s="217" customFormat="1" x14ac:dyDescent="0.2"/>
    <row r="25297" s="217" customFormat="1" x14ac:dyDescent="0.2"/>
    <row r="25298" s="217" customFormat="1" x14ac:dyDescent="0.2"/>
    <row r="25299" s="217" customFormat="1" x14ac:dyDescent="0.2"/>
    <row r="25300" s="217" customFormat="1" x14ac:dyDescent="0.2"/>
    <row r="25301" s="217" customFormat="1" x14ac:dyDescent="0.2"/>
    <row r="25302" s="217" customFormat="1" x14ac:dyDescent="0.2"/>
    <row r="25303" s="217" customFormat="1" x14ac:dyDescent="0.2"/>
    <row r="25304" s="217" customFormat="1" x14ac:dyDescent="0.2"/>
    <row r="25305" s="217" customFormat="1" x14ac:dyDescent="0.2"/>
    <row r="25306" s="217" customFormat="1" x14ac:dyDescent="0.2"/>
    <row r="25307" s="217" customFormat="1" x14ac:dyDescent="0.2"/>
    <row r="25308" s="217" customFormat="1" x14ac:dyDescent="0.2"/>
    <row r="25309" s="217" customFormat="1" x14ac:dyDescent="0.2"/>
    <row r="25310" s="217" customFormat="1" x14ac:dyDescent="0.2"/>
    <row r="25311" s="217" customFormat="1" x14ac:dyDescent="0.2"/>
    <row r="25312" s="217" customFormat="1" x14ac:dyDescent="0.2"/>
    <row r="25313" s="217" customFormat="1" x14ac:dyDescent="0.2"/>
    <row r="25314" s="217" customFormat="1" x14ac:dyDescent="0.2"/>
    <row r="25315" s="217" customFormat="1" x14ac:dyDescent="0.2"/>
    <row r="25316" s="217" customFormat="1" x14ac:dyDescent="0.2"/>
    <row r="25317" s="217" customFormat="1" x14ac:dyDescent="0.2"/>
    <row r="25318" s="217" customFormat="1" x14ac:dyDescent="0.2"/>
    <row r="25319" s="217" customFormat="1" x14ac:dyDescent="0.2"/>
    <row r="25320" s="217" customFormat="1" x14ac:dyDescent="0.2"/>
    <row r="25321" s="217" customFormat="1" x14ac:dyDescent="0.2"/>
    <row r="25322" s="217" customFormat="1" x14ac:dyDescent="0.2"/>
    <row r="25323" s="217" customFormat="1" x14ac:dyDescent="0.2"/>
    <row r="25324" s="217" customFormat="1" x14ac:dyDescent="0.2"/>
    <row r="25325" s="217" customFormat="1" x14ac:dyDescent="0.2"/>
    <row r="25326" s="217" customFormat="1" x14ac:dyDescent="0.2"/>
    <row r="25327" s="217" customFormat="1" x14ac:dyDescent="0.2"/>
    <row r="25328" s="217" customFormat="1" x14ac:dyDescent="0.2"/>
    <row r="25329" s="217" customFormat="1" x14ac:dyDescent="0.2"/>
    <row r="25330" s="217" customFormat="1" x14ac:dyDescent="0.2"/>
    <row r="25331" s="217" customFormat="1" x14ac:dyDescent="0.2"/>
    <row r="25332" s="217" customFormat="1" x14ac:dyDescent="0.2"/>
    <row r="25333" s="217" customFormat="1" x14ac:dyDescent="0.2"/>
    <row r="25334" s="217" customFormat="1" x14ac:dyDescent="0.2"/>
    <row r="25335" s="217" customFormat="1" x14ac:dyDescent="0.2"/>
    <row r="25336" s="217" customFormat="1" x14ac:dyDescent="0.2"/>
    <row r="25337" s="217" customFormat="1" x14ac:dyDescent="0.2"/>
    <row r="25338" s="217" customFormat="1" x14ac:dyDescent="0.2"/>
    <row r="25339" s="217" customFormat="1" x14ac:dyDescent="0.2"/>
    <row r="25340" s="217" customFormat="1" x14ac:dyDescent="0.2"/>
    <row r="25341" s="217" customFormat="1" x14ac:dyDescent="0.2"/>
    <row r="25342" s="217" customFormat="1" x14ac:dyDescent="0.2"/>
    <row r="25343" s="217" customFormat="1" x14ac:dyDescent="0.2"/>
    <row r="25344" s="217" customFormat="1" x14ac:dyDescent="0.2"/>
    <row r="25345" s="217" customFormat="1" x14ac:dyDescent="0.2"/>
    <row r="25346" s="217" customFormat="1" x14ac:dyDescent="0.2"/>
    <row r="25347" s="217" customFormat="1" x14ac:dyDescent="0.2"/>
    <row r="25348" s="217" customFormat="1" x14ac:dyDescent="0.2"/>
    <row r="25349" s="217" customFormat="1" x14ac:dyDescent="0.2"/>
    <row r="25350" s="217" customFormat="1" x14ac:dyDescent="0.2"/>
    <row r="25351" s="217" customFormat="1" x14ac:dyDescent="0.2"/>
    <row r="25352" s="217" customFormat="1" x14ac:dyDescent="0.2"/>
    <row r="25353" s="217" customFormat="1" x14ac:dyDescent="0.2"/>
    <row r="25354" s="217" customFormat="1" x14ac:dyDescent="0.2"/>
    <row r="25355" s="217" customFormat="1" x14ac:dyDescent="0.2"/>
    <row r="25356" s="217" customFormat="1" x14ac:dyDescent="0.2"/>
    <row r="25357" s="217" customFormat="1" x14ac:dyDescent="0.2"/>
    <row r="25358" s="217" customFormat="1" x14ac:dyDescent="0.2"/>
    <row r="25359" s="217" customFormat="1" x14ac:dyDescent="0.2"/>
    <row r="25360" s="217" customFormat="1" x14ac:dyDescent="0.2"/>
    <row r="25361" s="217" customFormat="1" x14ac:dyDescent="0.2"/>
    <row r="25362" s="217" customFormat="1" x14ac:dyDescent="0.2"/>
    <row r="25363" s="217" customFormat="1" x14ac:dyDescent="0.2"/>
    <row r="25364" s="217" customFormat="1" x14ac:dyDescent="0.2"/>
    <row r="25365" s="217" customFormat="1" x14ac:dyDescent="0.2"/>
    <row r="25366" s="217" customFormat="1" x14ac:dyDescent="0.2"/>
    <row r="25367" s="217" customFormat="1" x14ac:dyDescent="0.2"/>
    <row r="25368" s="217" customFormat="1" x14ac:dyDescent="0.2"/>
    <row r="25369" s="217" customFormat="1" x14ac:dyDescent="0.2"/>
    <row r="25370" s="217" customFormat="1" x14ac:dyDescent="0.2"/>
    <row r="25371" s="217" customFormat="1" x14ac:dyDescent="0.2"/>
    <row r="25372" s="217" customFormat="1" x14ac:dyDescent="0.2"/>
    <row r="25373" s="217" customFormat="1" x14ac:dyDescent="0.2"/>
    <row r="25374" s="217" customFormat="1" x14ac:dyDescent="0.2"/>
    <row r="25375" s="217" customFormat="1" x14ac:dyDescent="0.2"/>
    <row r="25376" s="217" customFormat="1" x14ac:dyDescent="0.2"/>
    <row r="25377" s="217" customFormat="1" x14ac:dyDescent="0.2"/>
    <row r="25378" s="217" customFormat="1" x14ac:dyDescent="0.2"/>
    <row r="25379" s="217" customFormat="1" x14ac:dyDescent="0.2"/>
    <row r="25380" s="217" customFormat="1" x14ac:dyDescent="0.2"/>
    <row r="25381" s="217" customFormat="1" x14ac:dyDescent="0.2"/>
    <row r="25382" s="217" customFormat="1" x14ac:dyDescent="0.2"/>
    <row r="25383" s="217" customFormat="1" x14ac:dyDescent="0.2"/>
    <row r="25384" s="217" customFormat="1" x14ac:dyDescent="0.2"/>
    <row r="25385" s="217" customFormat="1" x14ac:dyDescent="0.2"/>
    <row r="25386" s="217" customFormat="1" x14ac:dyDescent="0.2"/>
    <row r="25387" s="217" customFormat="1" x14ac:dyDescent="0.2"/>
    <row r="25388" s="217" customFormat="1" x14ac:dyDescent="0.2"/>
    <row r="25389" s="217" customFormat="1" x14ac:dyDescent="0.2"/>
    <row r="25390" s="217" customFormat="1" x14ac:dyDescent="0.2"/>
    <row r="25391" s="217" customFormat="1" x14ac:dyDescent="0.2"/>
    <row r="25392" s="217" customFormat="1" x14ac:dyDescent="0.2"/>
    <row r="25393" s="217" customFormat="1" x14ac:dyDescent="0.2"/>
    <row r="25394" s="217" customFormat="1" x14ac:dyDescent="0.2"/>
    <row r="25395" s="217" customFormat="1" x14ac:dyDescent="0.2"/>
    <row r="25396" s="217" customFormat="1" x14ac:dyDescent="0.2"/>
    <row r="25397" s="217" customFormat="1" x14ac:dyDescent="0.2"/>
    <row r="25398" s="217" customFormat="1" x14ac:dyDescent="0.2"/>
    <row r="25399" s="217" customFormat="1" x14ac:dyDescent="0.2"/>
    <row r="25400" s="217" customFormat="1" x14ac:dyDescent="0.2"/>
    <row r="25401" s="217" customFormat="1" x14ac:dyDescent="0.2"/>
    <row r="25402" s="217" customFormat="1" x14ac:dyDescent="0.2"/>
    <row r="25403" s="217" customFormat="1" x14ac:dyDescent="0.2"/>
    <row r="25404" s="217" customFormat="1" x14ac:dyDescent="0.2"/>
    <row r="25405" s="217" customFormat="1" x14ac:dyDescent="0.2"/>
    <row r="25406" s="217" customFormat="1" x14ac:dyDescent="0.2"/>
    <row r="25407" s="217" customFormat="1" x14ac:dyDescent="0.2"/>
    <row r="25408" s="217" customFormat="1" x14ac:dyDescent="0.2"/>
    <row r="25409" s="217" customFormat="1" x14ac:dyDescent="0.2"/>
    <row r="25410" s="217" customFormat="1" x14ac:dyDescent="0.2"/>
    <row r="25411" s="217" customFormat="1" x14ac:dyDescent="0.2"/>
    <row r="25412" s="217" customFormat="1" x14ac:dyDescent="0.2"/>
    <row r="25413" s="217" customFormat="1" x14ac:dyDescent="0.2"/>
    <row r="25414" s="217" customFormat="1" x14ac:dyDescent="0.2"/>
    <row r="25415" s="217" customFormat="1" x14ac:dyDescent="0.2"/>
    <row r="25416" s="217" customFormat="1" x14ac:dyDescent="0.2"/>
    <row r="25417" s="217" customFormat="1" x14ac:dyDescent="0.2"/>
    <row r="25418" s="217" customFormat="1" x14ac:dyDescent="0.2"/>
    <row r="25419" s="217" customFormat="1" x14ac:dyDescent="0.2"/>
    <row r="25420" s="217" customFormat="1" x14ac:dyDescent="0.2"/>
    <row r="25421" s="217" customFormat="1" x14ac:dyDescent="0.2"/>
    <row r="25422" s="217" customFormat="1" x14ac:dyDescent="0.2"/>
    <row r="25423" s="217" customFormat="1" x14ac:dyDescent="0.2"/>
    <row r="25424" s="217" customFormat="1" x14ac:dyDescent="0.2"/>
    <row r="25425" s="217" customFormat="1" x14ac:dyDescent="0.2"/>
    <row r="25426" s="217" customFormat="1" x14ac:dyDescent="0.2"/>
    <row r="25427" s="217" customFormat="1" x14ac:dyDescent="0.2"/>
    <row r="25428" s="217" customFormat="1" x14ac:dyDescent="0.2"/>
    <row r="25429" s="217" customFormat="1" x14ac:dyDescent="0.2"/>
    <row r="25430" s="217" customFormat="1" x14ac:dyDescent="0.2"/>
    <row r="25431" s="217" customFormat="1" x14ac:dyDescent="0.2"/>
    <row r="25432" s="217" customFormat="1" x14ac:dyDescent="0.2"/>
    <row r="25433" s="217" customFormat="1" x14ac:dyDescent="0.2"/>
    <row r="25434" s="217" customFormat="1" x14ac:dyDescent="0.2"/>
    <row r="25435" s="217" customFormat="1" x14ac:dyDescent="0.2"/>
    <row r="25436" s="217" customFormat="1" x14ac:dyDescent="0.2"/>
    <row r="25437" s="217" customFormat="1" x14ac:dyDescent="0.2"/>
    <row r="25438" s="217" customFormat="1" x14ac:dyDescent="0.2"/>
    <row r="25439" s="217" customFormat="1" x14ac:dyDescent="0.2"/>
    <row r="25440" s="217" customFormat="1" x14ac:dyDescent="0.2"/>
    <row r="25441" s="217" customFormat="1" x14ac:dyDescent="0.2"/>
    <row r="25442" s="217" customFormat="1" x14ac:dyDescent="0.2"/>
    <row r="25443" s="217" customFormat="1" x14ac:dyDescent="0.2"/>
    <row r="25444" s="217" customFormat="1" x14ac:dyDescent="0.2"/>
    <row r="25445" s="217" customFormat="1" x14ac:dyDescent="0.2"/>
    <row r="25446" s="217" customFormat="1" x14ac:dyDescent="0.2"/>
    <row r="25447" s="217" customFormat="1" x14ac:dyDescent="0.2"/>
    <row r="25448" s="217" customFormat="1" x14ac:dyDescent="0.2"/>
    <row r="25449" s="217" customFormat="1" x14ac:dyDescent="0.2"/>
    <row r="25450" s="217" customFormat="1" x14ac:dyDescent="0.2"/>
    <row r="25451" s="217" customFormat="1" x14ac:dyDescent="0.2"/>
    <row r="25452" s="217" customFormat="1" x14ac:dyDescent="0.2"/>
    <row r="25453" s="217" customFormat="1" x14ac:dyDescent="0.2"/>
    <row r="25454" s="217" customFormat="1" x14ac:dyDescent="0.2"/>
    <row r="25455" s="217" customFormat="1" x14ac:dyDescent="0.2"/>
    <row r="25456" s="217" customFormat="1" x14ac:dyDescent="0.2"/>
    <row r="25457" s="217" customFormat="1" x14ac:dyDescent="0.2"/>
    <row r="25458" s="217" customFormat="1" x14ac:dyDescent="0.2"/>
    <row r="25459" s="217" customFormat="1" x14ac:dyDescent="0.2"/>
    <row r="25460" s="217" customFormat="1" x14ac:dyDescent="0.2"/>
    <row r="25461" s="217" customFormat="1" x14ac:dyDescent="0.2"/>
    <row r="25462" s="217" customFormat="1" x14ac:dyDescent="0.2"/>
    <row r="25463" s="217" customFormat="1" x14ac:dyDescent="0.2"/>
    <row r="25464" s="217" customFormat="1" x14ac:dyDescent="0.2"/>
    <row r="25465" s="217" customFormat="1" x14ac:dyDescent="0.2"/>
    <row r="25466" s="217" customFormat="1" x14ac:dyDescent="0.2"/>
    <row r="25467" s="217" customFormat="1" x14ac:dyDescent="0.2"/>
    <row r="25468" s="217" customFormat="1" x14ac:dyDescent="0.2"/>
    <row r="25469" s="217" customFormat="1" x14ac:dyDescent="0.2"/>
    <row r="25470" s="217" customFormat="1" x14ac:dyDescent="0.2"/>
    <row r="25471" s="217" customFormat="1" x14ac:dyDescent="0.2"/>
    <row r="25472" s="217" customFormat="1" x14ac:dyDescent="0.2"/>
    <row r="25473" s="217" customFormat="1" x14ac:dyDescent="0.2"/>
    <row r="25474" s="217" customFormat="1" x14ac:dyDescent="0.2"/>
    <row r="25475" s="217" customFormat="1" x14ac:dyDescent="0.2"/>
    <row r="25476" s="217" customFormat="1" x14ac:dyDescent="0.2"/>
    <row r="25477" s="217" customFormat="1" x14ac:dyDescent="0.2"/>
    <row r="25478" s="217" customFormat="1" x14ac:dyDescent="0.2"/>
    <row r="25479" s="217" customFormat="1" x14ac:dyDescent="0.2"/>
    <row r="25480" s="217" customFormat="1" x14ac:dyDescent="0.2"/>
    <row r="25481" s="217" customFormat="1" x14ac:dyDescent="0.2"/>
    <row r="25482" s="217" customFormat="1" x14ac:dyDescent="0.2"/>
    <row r="25483" s="217" customFormat="1" x14ac:dyDescent="0.2"/>
    <row r="25484" s="217" customFormat="1" x14ac:dyDescent="0.2"/>
    <row r="25485" s="217" customFormat="1" x14ac:dyDescent="0.2"/>
    <row r="25486" s="217" customFormat="1" x14ac:dyDescent="0.2"/>
    <row r="25487" s="217" customFormat="1" x14ac:dyDescent="0.2"/>
    <row r="25488" s="217" customFormat="1" x14ac:dyDescent="0.2"/>
    <row r="25489" s="217" customFormat="1" x14ac:dyDescent="0.2"/>
    <row r="25490" s="217" customFormat="1" x14ac:dyDescent="0.2"/>
    <row r="25491" s="217" customFormat="1" x14ac:dyDescent="0.2"/>
    <row r="25492" s="217" customFormat="1" x14ac:dyDescent="0.2"/>
    <row r="25493" s="217" customFormat="1" x14ac:dyDescent="0.2"/>
    <row r="25494" s="217" customFormat="1" x14ac:dyDescent="0.2"/>
    <row r="25495" s="217" customFormat="1" x14ac:dyDescent="0.2"/>
    <row r="25496" s="217" customFormat="1" x14ac:dyDescent="0.2"/>
    <row r="25497" s="217" customFormat="1" x14ac:dyDescent="0.2"/>
    <row r="25498" s="217" customFormat="1" x14ac:dyDescent="0.2"/>
    <row r="25499" s="217" customFormat="1" x14ac:dyDescent="0.2"/>
    <row r="25500" s="217" customFormat="1" x14ac:dyDescent="0.2"/>
    <row r="25501" s="217" customFormat="1" x14ac:dyDescent="0.2"/>
    <row r="25502" s="217" customFormat="1" x14ac:dyDescent="0.2"/>
    <row r="25503" s="217" customFormat="1" x14ac:dyDescent="0.2"/>
    <row r="25504" s="217" customFormat="1" x14ac:dyDescent="0.2"/>
    <row r="25505" s="217" customFormat="1" x14ac:dyDescent="0.2"/>
    <row r="25506" s="217" customFormat="1" x14ac:dyDescent="0.2"/>
    <row r="25507" s="217" customFormat="1" x14ac:dyDescent="0.2"/>
    <row r="25508" s="217" customFormat="1" x14ac:dyDescent="0.2"/>
    <row r="25509" s="217" customFormat="1" x14ac:dyDescent="0.2"/>
    <row r="25510" s="217" customFormat="1" x14ac:dyDescent="0.2"/>
    <row r="25511" s="217" customFormat="1" x14ac:dyDescent="0.2"/>
    <row r="25512" s="217" customFormat="1" x14ac:dyDescent="0.2"/>
    <row r="25513" s="217" customFormat="1" x14ac:dyDescent="0.2"/>
    <row r="25514" s="217" customFormat="1" x14ac:dyDescent="0.2"/>
    <row r="25515" s="217" customFormat="1" x14ac:dyDescent="0.2"/>
    <row r="25516" s="217" customFormat="1" x14ac:dyDescent="0.2"/>
    <row r="25517" s="217" customFormat="1" x14ac:dyDescent="0.2"/>
    <row r="25518" s="217" customFormat="1" x14ac:dyDescent="0.2"/>
    <row r="25519" s="217" customFormat="1" x14ac:dyDescent="0.2"/>
    <row r="25520" s="217" customFormat="1" x14ac:dyDescent="0.2"/>
    <row r="25521" s="217" customFormat="1" x14ac:dyDescent="0.2"/>
    <row r="25522" s="217" customFormat="1" x14ac:dyDescent="0.2"/>
    <row r="25523" s="217" customFormat="1" x14ac:dyDescent="0.2"/>
    <row r="25524" s="217" customFormat="1" x14ac:dyDescent="0.2"/>
    <row r="25525" s="217" customFormat="1" x14ac:dyDescent="0.2"/>
    <row r="25526" s="217" customFormat="1" x14ac:dyDescent="0.2"/>
    <row r="25527" s="217" customFormat="1" x14ac:dyDescent="0.2"/>
    <row r="25528" s="217" customFormat="1" x14ac:dyDescent="0.2"/>
    <row r="25529" s="217" customFormat="1" x14ac:dyDescent="0.2"/>
    <row r="25530" s="217" customFormat="1" x14ac:dyDescent="0.2"/>
    <row r="25531" s="217" customFormat="1" x14ac:dyDescent="0.2"/>
    <row r="25532" s="217" customFormat="1" x14ac:dyDescent="0.2"/>
    <row r="25533" s="217" customFormat="1" x14ac:dyDescent="0.2"/>
    <row r="25534" s="217" customFormat="1" x14ac:dyDescent="0.2"/>
    <row r="25535" s="217" customFormat="1" x14ac:dyDescent="0.2"/>
    <row r="25536" s="217" customFormat="1" x14ac:dyDescent="0.2"/>
    <row r="25537" s="217" customFormat="1" x14ac:dyDescent="0.2"/>
    <row r="25538" s="217" customFormat="1" x14ac:dyDescent="0.2"/>
    <row r="25539" s="217" customFormat="1" x14ac:dyDescent="0.2"/>
    <row r="25540" s="217" customFormat="1" x14ac:dyDescent="0.2"/>
    <row r="25541" s="217" customFormat="1" x14ac:dyDescent="0.2"/>
    <row r="25542" s="217" customFormat="1" x14ac:dyDescent="0.2"/>
    <row r="25543" s="217" customFormat="1" x14ac:dyDescent="0.2"/>
    <row r="25544" s="217" customFormat="1" x14ac:dyDescent="0.2"/>
    <row r="25545" s="217" customFormat="1" x14ac:dyDescent="0.2"/>
    <row r="25546" s="217" customFormat="1" x14ac:dyDescent="0.2"/>
    <row r="25547" s="217" customFormat="1" x14ac:dyDescent="0.2"/>
    <row r="25548" s="217" customFormat="1" x14ac:dyDescent="0.2"/>
    <row r="25549" s="217" customFormat="1" x14ac:dyDescent="0.2"/>
    <row r="25550" s="217" customFormat="1" x14ac:dyDescent="0.2"/>
    <row r="25551" s="217" customFormat="1" x14ac:dyDescent="0.2"/>
    <row r="25552" s="217" customFormat="1" x14ac:dyDescent="0.2"/>
    <row r="25553" s="217" customFormat="1" x14ac:dyDescent="0.2"/>
    <row r="25554" s="217" customFormat="1" x14ac:dyDescent="0.2"/>
    <row r="25555" s="217" customFormat="1" x14ac:dyDescent="0.2"/>
    <row r="25556" s="217" customFormat="1" x14ac:dyDescent="0.2"/>
    <row r="25557" s="217" customFormat="1" x14ac:dyDescent="0.2"/>
    <row r="25558" s="217" customFormat="1" x14ac:dyDescent="0.2"/>
    <row r="25559" s="217" customFormat="1" x14ac:dyDescent="0.2"/>
    <row r="25560" s="217" customFormat="1" x14ac:dyDescent="0.2"/>
    <row r="25561" s="217" customFormat="1" x14ac:dyDescent="0.2"/>
    <row r="25562" s="217" customFormat="1" x14ac:dyDescent="0.2"/>
    <row r="25563" s="217" customFormat="1" x14ac:dyDescent="0.2"/>
    <row r="25564" s="217" customFormat="1" x14ac:dyDescent="0.2"/>
    <row r="25565" s="217" customFormat="1" x14ac:dyDescent="0.2"/>
    <row r="25566" s="217" customFormat="1" x14ac:dyDescent="0.2"/>
    <row r="25567" s="217" customFormat="1" x14ac:dyDescent="0.2"/>
    <row r="25568" s="217" customFormat="1" x14ac:dyDescent="0.2"/>
    <row r="25569" s="217" customFormat="1" x14ac:dyDescent="0.2"/>
    <row r="25570" s="217" customFormat="1" x14ac:dyDescent="0.2"/>
    <row r="25571" s="217" customFormat="1" x14ac:dyDescent="0.2"/>
    <row r="25572" s="217" customFormat="1" x14ac:dyDescent="0.2"/>
    <row r="25573" s="217" customFormat="1" x14ac:dyDescent="0.2"/>
    <row r="25574" s="217" customFormat="1" x14ac:dyDescent="0.2"/>
    <row r="25575" s="217" customFormat="1" x14ac:dyDescent="0.2"/>
    <row r="25576" s="217" customFormat="1" x14ac:dyDescent="0.2"/>
    <row r="25577" s="217" customFormat="1" x14ac:dyDescent="0.2"/>
    <row r="25578" s="217" customFormat="1" x14ac:dyDescent="0.2"/>
    <row r="25579" s="217" customFormat="1" x14ac:dyDescent="0.2"/>
    <row r="25580" s="217" customFormat="1" x14ac:dyDescent="0.2"/>
    <row r="25581" s="217" customFormat="1" x14ac:dyDescent="0.2"/>
    <row r="25582" s="217" customFormat="1" x14ac:dyDescent="0.2"/>
    <row r="25583" s="217" customFormat="1" x14ac:dyDescent="0.2"/>
    <row r="25584" s="217" customFormat="1" x14ac:dyDescent="0.2"/>
    <row r="25585" s="217" customFormat="1" x14ac:dyDescent="0.2"/>
    <row r="25586" s="217" customFormat="1" x14ac:dyDescent="0.2"/>
    <row r="25587" s="217" customFormat="1" x14ac:dyDescent="0.2"/>
    <row r="25588" s="217" customFormat="1" x14ac:dyDescent="0.2"/>
    <row r="25589" s="217" customFormat="1" x14ac:dyDescent="0.2"/>
    <row r="25590" s="217" customFormat="1" x14ac:dyDescent="0.2"/>
    <row r="25591" s="217" customFormat="1" x14ac:dyDescent="0.2"/>
    <row r="25592" s="217" customFormat="1" x14ac:dyDescent="0.2"/>
    <row r="25593" s="217" customFormat="1" x14ac:dyDescent="0.2"/>
    <row r="25594" s="217" customFormat="1" x14ac:dyDescent="0.2"/>
    <row r="25595" s="217" customFormat="1" x14ac:dyDescent="0.2"/>
    <row r="25596" s="217" customFormat="1" x14ac:dyDescent="0.2"/>
    <row r="25597" s="217" customFormat="1" x14ac:dyDescent="0.2"/>
    <row r="25598" s="217" customFormat="1" x14ac:dyDescent="0.2"/>
    <row r="25599" s="217" customFormat="1" x14ac:dyDescent="0.2"/>
    <row r="25600" s="217" customFormat="1" x14ac:dyDescent="0.2"/>
    <row r="25601" s="217" customFormat="1" x14ac:dyDescent="0.2"/>
    <row r="25602" s="217" customFormat="1" x14ac:dyDescent="0.2"/>
    <row r="25603" s="217" customFormat="1" x14ac:dyDescent="0.2"/>
    <row r="25604" s="217" customFormat="1" x14ac:dyDescent="0.2"/>
    <row r="25605" s="217" customFormat="1" x14ac:dyDescent="0.2"/>
    <row r="25606" s="217" customFormat="1" x14ac:dyDescent="0.2"/>
    <row r="25607" s="217" customFormat="1" x14ac:dyDescent="0.2"/>
    <row r="25608" s="217" customFormat="1" x14ac:dyDescent="0.2"/>
    <row r="25609" s="217" customFormat="1" x14ac:dyDescent="0.2"/>
    <row r="25610" s="217" customFormat="1" x14ac:dyDescent="0.2"/>
    <row r="25611" s="217" customFormat="1" x14ac:dyDescent="0.2"/>
    <row r="25612" s="217" customFormat="1" x14ac:dyDescent="0.2"/>
    <row r="25613" s="217" customFormat="1" x14ac:dyDescent="0.2"/>
    <row r="25614" s="217" customFormat="1" x14ac:dyDescent="0.2"/>
    <row r="25615" s="217" customFormat="1" x14ac:dyDescent="0.2"/>
    <row r="25616" s="217" customFormat="1" x14ac:dyDescent="0.2"/>
    <row r="25617" s="217" customFormat="1" x14ac:dyDescent="0.2"/>
    <row r="25618" s="217" customFormat="1" x14ac:dyDescent="0.2"/>
    <row r="25619" s="217" customFormat="1" x14ac:dyDescent="0.2"/>
    <row r="25620" s="217" customFormat="1" x14ac:dyDescent="0.2"/>
    <row r="25621" s="217" customFormat="1" x14ac:dyDescent="0.2"/>
    <row r="25622" s="217" customFormat="1" x14ac:dyDescent="0.2"/>
    <row r="25623" s="217" customFormat="1" x14ac:dyDescent="0.2"/>
    <row r="25624" s="217" customFormat="1" x14ac:dyDescent="0.2"/>
    <row r="25625" s="217" customFormat="1" x14ac:dyDescent="0.2"/>
    <row r="25626" s="217" customFormat="1" x14ac:dyDescent="0.2"/>
    <row r="25627" s="217" customFormat="1" x14ac:dyDescent="0.2"/>
    <row r="25628" s="217" customFormat="1" x14ac:dyDescent="0.2"/>
    <row r="25629" s="217" customFormat="1" x14ac:dyDescent="0.2"/>
    <row r="25630" s="217" customFormat="1" x14ac:dyDescent="0.2"/>
    <row r="25631" s="217" customFormat="1" x14ac:dyDescent="0.2"/>
    <row r="25632" s="217" customFormat="1" x14ac:dyDescent="0.2"/>
    <row r="25633" s="217" customFormat="1" x14ac:dyDescent="0.2"/>
    <row r="25634" s="217" customFormat="1" x14ac:dyDescent="0.2"/>
    <row r="25635" s="217" customFormat="1" x14ac:dyDescent="0.2"/>
    <row r="25636" s="217" customFormat="1" x14ac:dyDescent="0.2"/>
    <row r="25637" s="217" customFormat="1" x14ac:dyDescent="0.2"/>
    <row r="25638" s="217" customFormat="1" x14ac:dyDescent="0.2"/>
    <row r="25639" s="217" customFormat="1" x14ac:dyDescent="0.2"/>
    <row r="25640" s="217" customFormat="1" x14ac:dyDescent="0.2"/>
    <row r="25641" s="217" customFormat="1" x14ac:dyDescent="0.2"/>
    <row r="25642" s="217" customFormat="1" x14ac:dyDescent="0.2"/>
    <row r="25643" s="217" customFormat="1" x14ac:dyDescent="0.2"/>
    <row r="25644" s="217" customFormat="1" x14ac:dyDescent="0.2"/>
    <row r="25645" s="217" customFormat="1" x14ac:dyDescent="0.2"/>
    <row r="25646" s="217" customFormat="1" x14ac:dyDescent="0.2"/>
    <row r="25647" s="217" customFormat="1" x14ac:dyDescent="0.2"/>
    <row r="25648" s="217" customFormat="1" x14ac:dyDescent="0.2"/>
    <row r="25649" s="217" customFormat="1" x14ac:dyDescent="0.2"/>
    <row r="25650" s="217" customFormat="1" x14ac:dyDescent="0.2"/>
    <row r="25651" s="217" customFormat="1" x14ac:dyDescent="0.2"/>
    <row r="25652" s="217" customFormat="1" x14ac:dyDescent="0.2"/>
    <row r="25653" s="217" customFormat="1" x14ac:dyDescent="0.2"/>
    <row r="25654" s="217" customFormat="1" x14ac:dyDescent="0.2"/>
    <row r="25655" s="217" customFormat="1" x14ac:dyDescent="0.2"/>
    <row r="25656" s="217" customFormat="1" x14ac:dyDescent="0.2"/>
    <row r="25657" s="217" customFormat="1" x14ac:dyDescent="0.2"/>
    <row r="25658" s="217" customFormat="1" x14ac:dyDescent="0.2"/>
    <row r="25659" s="217" customFormat="1" x14ac:dyDescent="0.2"/>
    <row r="25660" s="217" customFormat="1" x14ac:dyDescent="0.2"/>
    <row r="25661" s="217" customFormat="1" x14ac:dyDescent="0.2"/>
    <row r="25662" s="217" customFormat="1" x14ac:dyDescent="0.2"/>
    <row r="25663" s="217" customFormat="1" x14ac:dyDescent="0.2"/>
    <row r="25664" s="217" customFormat="1" x14ac:dyDescent="0.2"/>
    <row r="25665" s="217" customFormat="1" x14ac:dyDescent="0.2"/>
    <row r="25666" s="217" customFormat="1" x14ac:dyDescent="0.2"/>
    <row r="25667" s="217" customFormat="1" x14ac:dyDescent="0.2"/>
    <row r="25668" s="217" customFormat="1" x14ac:dyDescent="0.2"/>
    <row r="25669" s="217" customFormat="1" x14ac:dyDescent="0.2"/>
    <row r="25670" s="217" customFormat="1" x14ac:dyDescent="0.2"/>
    <row r="25671" s="217" customFormat="1" x14ac:dyDescent="0.2"/>
    <row r="25672" s="217" customFormat="1" x14ac:dyDescent="0.2"/>
    <row r="25673" s="217" customFormat="1" x14ac:dyDescent="0.2"/>
    <row r="25674" s="217" customFormat="1" x14ac:dyDescent="0.2"/>
    <row r="25675" s="217" customFormat="1" x14ac:dyDescent="0.2"/>
    <row r="25676" s="217" customFormat="1" x14ac:dyDescent="0.2"/>
    <row r="25677" s="217" customFormat="1" x14ac:dyDescent="0.2"/>
    <row r="25678" s="217" customFormat="1" x14ac:dyDescent="0.2"/>
    <row r="25679" s="217" customFormat="1" x14ac:dyDescent="0.2"/>
    <row r="25680" s="217" customFormat="1" x14ac:dyDescent="0.2"/>
    <row r="25681" s="217" customFormat="1" x14ac:dyDescent="0.2"/>
    <row r="25682" s="217" customFormat="1" x14ac:dyDescent="0.2"/>
    <row r="25683" s="217" customFormat="1" x14ac:dyDescent="0.2"/>
    <row r="25684" s="217" customFormat="1" x14ac:dyDescent="0.2"/>
    <row r="25685" s="217" customFormat="1" x14ac:dyDescent="0.2"/>
    <row r="25686" s="217" customFormat="1" x14ac:dyDescent="0.2"/>
    <row r="25687" s="217" customFormat="1" x14ac:dyDescent="0.2"/>
    <row r="25688" s="217" customFormat="1" x14ac:dyDescent="0.2"/>
    <row r="25689" s="217" customFormat="1" x14ac:dyDescent="0.2"/>
    <row r="25690" s="217" customFormat="1" x14ac:dyDescent="0.2"/>
    <row r="25691" s="217" customFormat="1" x14ac:dyDescent="0.2"/>
    <row r="25692" s="217" customFormat="1" x14ac:dyDescent="0.2"/>
    <row r="25693" s="217" customFormat="1" x14ac:dyDescent="0.2"/>
    <row r="25694" s="217" customFormat="1" x14ac:dyDescent="0.2"/>
    <row r="25695" s="217" customFormat="1" x14ac:dyDescent="0.2"/>
    <row r="25696" s="217" customFormat="1" x14ac:dyDescent="0.2"/>
    <row r="25697" s="217" customFormat="1" x14ac:dyDescent="0.2"/>
    <row r="25698" s="217" customFormat="1" x14ac:dyDescent="0.2"/>
    <row r="25699" s="217" customFormat="1" x14ac:dyDescent="0.2"/>
    <row r="25700" s="217" customFormat="1" x14ac:dyDescent="0.2"/>
    <row r="25701" s="217" customFormat="1" x14ac:dyDescent="0.2"/>
    <row r="25702" s="217" customFormat="1" x14ac:dyDescent="0.2"/>
    <row r="25703" s="217" customFormat="1" x14ac:dyDescent="0.2"/>
    <row r="25704" s="217" customFormat="1" x14ac:dyDescent="0.2"/>
    <row r="25705" s="217" customFormat="1" x14ac:dyDescent="0.2"/>
    <row r="25706" s="217" customFormat="1" x14ac:dyDescent="0.2"/>
    <row r="25707" s="217" customFormat="1" x14ac:dyDescent="0.2"/>
    <row r="25708" s="217" customFormat="1" x14ac:dyDescent="0.2"/>
    <row r="25709" s="217" customFormat="1" x14ac:dyDescent="0.2"/>
    <row r="25710" s="217" customFormat="1" x14ac:dyDescent="0.2"/>
    <row r="25711" s="217" customFormat="1" x14ac:dyDescent="0.2"/>
    <row r="25712" s="217" customFormat="1" x14ac:dyDescent="0.2"/>
    <row r="25713" s="217" customFormat="1" x14ac:dyDescent="0.2"/>
    <row r="25714" s="217" customFormat="1" x14ac:dyDescent="0.2"/>
    <row r="25715" s="217" customFormat="1" x14ac:dyDescent="0.2"/>
    <row r="25716" s="217" customFormat="1" x14ac:dyDescent="0.2"/>
    <row r="25717" s="217" customFormat="1" x14ac:dyDescent="0.2"/>
    <row r="25718" s="217" customFormat="1" x14ac:dyDescent="0.2"/>
    <row r="25719" s="217" customFormat="1" x14ac:dyDescent="0.2"/>
    <row r="25720" s="217" customFormat="1" x14ac:dyDescent="0.2"/>
    <row r="25721" s="217" customFormat="1" x14ac:dyDescent="0.2"/>
    <row r="25722" s="217" customFormat="1" x14ac:dyDescent="0.2"/>
    <row r="25723" s="217" customFormat="1" x14ac:dyDescent="0.2"/>
    <row r="25724" s="217" customFormat="1" x14ac:dyDescent="0.2"/>
    <row r="25725" s="217" customFormat="1" x14ac:dyDescent="0.2"/>
    <row r="25726" s="217" customFormat="1" x14ac:dyDescent="0.2"/>
    <row r="25727" s="217" customFormat="1" x14ac:dyDescent="0.2"/>
    <row r="25728" s="217" customFormat="1" x14ac:dyDescent="0.2"/>
    <row r="25729" s="217" customFormat="1" x14ac:dyDescent="0.2"/>
    <row r="25730" s="217" customFormat="1" x14ac:dyDescent="0.2"/>
    <row r="25731" s="217" customFormat="1" x14ac:dyDescent="0.2"/>
    <row r="25732" s="217" customFormat="1" x14ac:dyDescent="0.2"/>
    <row r="25733" s="217" customFormat="1" x14ac:dyDescent="0.2"/>
    <row r="25734" s="217" customFormat="1" x14ac:dyDescent="0.2"/>
    <row r="25735" s="217" customFormat="1" x14ac:dyDescent="0.2"/>
    <row r="25736" s="217" customFormat="1" x14ac:dyDescent="0.2"/>
    <row r="25737" s="217" customFormat="1" x14ac:dyDescent="0.2"/>
    <row r="25738" s="217" customFormat="1" x14ac:dyDescent="0.2"/>
    <row r="25739" s="217" customFormat="1" x14ac:dyDescent="0.2"/>
    <row r="25740" s="217" customFormat="1" x14ac:dyDescent="0.2"/>
    <row r="25741" s="217" customFormat="1" x14ac:dyDescent="0.2"/>
    <row r="25742" s="217" customFormat="1" x14ac:dyDescent="0.2"/>
    <row r="25743" s="217" customFormat="1" x14ac:dyDescent="0.2"/>
    <row r="25744" s="217" customFormat="1" x14ac:dyDescent="0.2"/>
    <row r="25745" s="217" customFormat="1" x14ac:dyDescent="0.2"/>
    <row r="25746" s="217" customFormat="1" x14ac:dyDescent="0.2"/>
    <row r="25747" s="217" customFormat="1" x14ac:dyDescent="0.2"/>
    <row r="25748" s="217" customFormat="1" x14ac:dyDescent="0.2"/>
    <row r="25749" s="217" customFormat="1" x14ac:dyDescent="0.2"/>
    <row r="25750" s="217" customFormat="1" x14ac:dyDescent="0.2"/>
    <row r="25751" s="217" customFormat="1" x14ac:dyDescent="0.2"/>
    <row r="25752" s="217" customFormat="1" x14ac:dyDescent="0.2"/>
    <row r="25753" s="217" customFormat="1" x14ac:dyDescent="0.2"/>
    <row r="25754" s="217" customFormat="1" x14ac:dyDescent="0.2"/>
    <row r="25755" s="217" customFormat="1" x14ac:dyDescent="0.2"/>
    <row r="25756" s="217" customFormat="1" x14ac:dyDescent="0.2"/>
    <row r="25757" s="217" customFormat="1" x14ac:dyDescent="0.2"/>
    <row r="25758" s="217" customFormat="1" x14ac:dyDescent="0.2"/>
    <row r="25759" s="217" customFormat="1" x14ac:dyDescent="0.2"/>
    <row r="25760" s="217" customFormat="1" x14ac:dyDescent="0.2"/>
    <row r="25761" s="217" customFormat="1" x14ac:dyDescent="0.2"/>
    <row r="25762" s="217" customFormat="1" x14ac:dyDescent="0.2"/>
    <row r="25763" s="217" customFormat="1" x14ac:dyDescent="0.2"/>
    <row r="25764" s="217" customFormat="1" x14ac:dyDescent="0.2"/>
    <row r="25765" s="217" customFormat="1" x14ac:dyDescent="0.2"/>
    <row r="25766" s="217" customFormat="1" x14ac:dyDescent="0.2"/>
    <row r="25767" s="217" customFormat="1" x14ac:dyDescent="0.2"/>
    <row r="25768" s="217" customFormat="1" x14ac:dyDescent="0.2"/>
    <row r="25769" s="217" customFormat="1" x14ac:dyDescent="0.2"/>
    <row r="25770" s="217" customFormat="1" x14ac:dyDescent="0.2"/>
    <row r="25771" s="217" customFormat="1" x14ac:dyDescent="0.2"/>
    <row r="25772" s="217" customFormat="1" x14ac:dyDescent="0.2"/>
    <row r="25773" s="217" customFormat="1" x14ac:dyDescent="0.2"/>
    <row r="25774" s="217" customFormat="1" x14ac:dyDescent="0.2"/>
    <row r="25775" s="217" customFormat="1" x14ac:dyDescent="0.2"/>
    <row r="25776" s="217" customFormat="1" x14ac:dyDescent="0.2"/>
    <row r="25777" s="217" customFormat="1" x14ac:dyDescent="0.2"/>
    <row r="25778" s="217" customFormat="1" x14ac:dyDescent="0.2"/>
    <row r="25779" s="217" customFormat="1" x14ac:dyDescent="0.2"/>
    <row r="25780" s="217" customFormat="1" x14ac:dyDescent="0.2"/>
    <row r="25781" s="217" customFormat="1" x14ac:dyDescent="0.2"/>
    <row r="25782" s="217" customFormat="1" x14ac:dyDescent="0.2"/>
    <row r="25783" s="217" customFormat="1" x14ac:dyDescent="0.2"/>
    <row r="25784" s="217" customFormat="1" x14ac:dyDescent="0.2"/>
    <row r="25785" s="217" customFormat="1" x14ac:dyDescent="0.2"/>
    <row r="25786" s="217" customFormat="1" x14ac:dyDescent="0.2"/>
    <row r="25787" s="217" customFormat="1" x14ac:dyDescent="0.2"/>
    <row r="25788" s="217" customFormat="1" x14ac:dyDescent="0.2"/>
    <row r="25789" s="217" customFormat="1" x14ac:dyDescent="0.2"/>
    <row r="25790" s="217" customFormat="1" x14ac:dyDescent="0.2"/>
    <row r="25791" s="217" customFormat="1" x14ac:dyDescent="0.2"/>
    <row r="25792" s="217" customFormat="1" x14ac:dyDescent="0.2"/>
    <row r="25793" s="217" customFormat="1" x14ac:dyDescent="0.2"/>
    <row r="25794" s="217" customFormat="1" x14ac:dyDescent="0.2"/>
    <row r="25795" s="217" customFormat="1" x14ac:dyDescent="0.2"/>
    <row r="25796" s="217" customFormat="1" x14ac:dyDescent="0.2"/>
    <row r="25797" s="217" customFormat="1" x14ac:dyDescent="0.2"/>
    <row r="25798" s="217" customFormat="1" x14ac:dyDescent="0.2"/>
    <row r="25799" s="217" customFormat="1" x14ac:dyDescent="0.2"/>
    <row r="25800" s="217" customFormat="1" x14ac:dyDescent="0.2"/>
    <row r="25801" s="217" customFormat="1" x14ac:dyDescent="0.2"/>
    <row r="25802" s="217" customFormat="1" x14ac:dyDescent="0.2"/>
    <row r="25803" s="217" customFormat="1" x14ac:dyDescent="0.2"/>
    <row r="25804" s="217" customFormat="1" x14ac:dyDescent="0.2"/>
    <row r="25805" s="217" customFormat="1" x14ac:dyDescent="0.2"/>
    <row r="25806" s="217" customFormat="1" x14ac:dyDescent="0.2"/>
    <row r="25807" s="217" customFormat="1" x14ac:dyDescent="0.2"/>
    <row r="25808" s="217" customFormat="1" x14ac:dyDescent="0.2"/>
    <row r="25809" s="217" customFormat="1" x14ac:dyDescent="0.2"/>
    <row r="25810" s="217" customFormat="1" x14ac:dyDescent="0.2"/>
    <row r="25811" s="217" customFormat="1" x14ac:dyDescent="0.2"/>
    <row r="25812" s="217" customFormat="1" x14ac:dyDescent="0.2"/>
    <row r="25813" s="217" customFormat="1" x14ac:dyDescent="0.2"/>
    <row r="25814" s="217" customFormat="1" x14ac:dyDescent="0.2"/>
    <row r="25815" s="217" customFormat="1" x14ac:dyDescent="0.2"/>
    <row r="25816" s="217" customFormat="1" x14ac:dyDescent="0.2"/>
    <row r="25817" s="217" customFormat="1" x14ac:dyDescent="0.2"/>
    <row r="25818" s="217" customFormat="1" x14ac:dyDescent="0.2"/>
    <row r="25819" s="217" customFormat="1" x14ac:dyDescent="0.2"/>
    <row r="25820" s="217" customFormat="1" x14ac:dyDescent="0.2"/>
    <row r="25821" s="217" customFormat="1" x14ac:dyDescent="0.2"/>
    <row r="25822" s="217" customFormat="1" x14ac:dyDescent="0.2"/>
    <row r="25823" s="217" customFormat="1" x14ac:dyDescent="0.2"/>
    <row r="25824" s="217" customFormat="1" x14ac:dyDescent="0.2"/>
    <row r="25825" s="217" customFormat="1" x14ac:dyDescent="0.2"/>
    <row r="25826" s="217" customFormat="1" x14ac:dyDescent="0.2"/>
    <row r="25827" s="217" customFormat="1" x14ac:dyDescent="0.2"/>
    <row r="25828" s="217" customFormat="1" x14ac:dyDescent="0.2"/>
    <row r="25829" s="217" customFormat="1" x14ac:dyDescent="0.2"/>
    <row r="25830" s="217" customFormat="1" x14ac:dyDescent="0.2"/>
    <row r="25831" s="217" customFormat="1" x14ac:dyDescent="0.2"/>
    <row r="25832" s="217" customFormat="1" x14ac:dyDescent="0.2"/>
    <row r="25833" s="217" customFormat="1" x14ac:dyDescent="0.2"/>
    <row r="25834" s="217" customFormat="1" x14ac:dyDescent="0.2"/>
    <row r="25835" s="217" customFormat="1" x14ac:dyDescent="0.2"/>
    <row r="25836" s="217" customFormat="1" x14ac:dyDescent="0.2"/>
    <row r="25837" s="217" customFormat="1" x14ac:dyDescent="0.2"/>
    <row r="25838" s="217" customFormat="1" x14ac:dyDescent="0.2"/>
    <row r="25839" s="217" customFormat="1" x14ac:dyDescent="0.2"/>
    <row r="25840" s="217" customFormat="1" x14ac:dyDescent="0.2"/>
    <row r="25841" s="217" customFormat="1" x14ac:dyDescent="0.2"/>
    <row r="25842" s="217" customFormat="1" x14ac:dyDescent="0.2"/>
    <row r="25843" s="217" customFormat="1" x14ac:dyDescent="0.2"/>
    <row r="25844" s="217" customFormat="1" x14ac:dyDescent="0.2"/>
    <row r="25845" s="217" customFormat="1" x14ac:dyDescent="0.2"/>
    <row r="25846" s="217" customFormat="1" x14ac:dyDescent="0.2"/>
    <row r="25847" s="217" customFormat="1" x14ac:dyDescent="0.2"/>
    <row r="25848" s="217" customFormat="1" x14ac:dyDescent="0.2"/>
    <row r="25849" s="217" customFormat="1" x14ac:dyDescent="0.2"/>
    <row r="25850" s="217" customFormat="1" x14ac:dyDescent="0.2"/>
    <row r="25851" s="217" customFormat="1" x14ac:dyDescent="0.2"/>
    <row r="25852" s="217" customFormat="1" x14ac:dyDescent="0.2"/>
    <row r="25853" s="217" customFormat="1" x14ac:dyDescent="0.2"/>
    <row r="25854" s="217" customFormat="1" x14ac:dyDescent="0.2"/>
    <row r="25855" s="217" customFormat="1" x14ac:dyDescent="0.2"/>
    <row r="25856" s="217" customFormat="1" x14ac:dyDescent="0.2"/>
    <row r="25857" s="217" customFormat="1" x14ac:dyDescent="0.2"/>
    <row r="25858" s="217" customFormat="1" x14ac:dyDescent="0.2"/>
    <row r="25859" s="217" customFormat="1" x14ac:dyDescent="0.2"/>
    <row r="25860" s="217" customFormat="1" x14ac:dyDescent="0.2"/>
    <row r="25861" s="217" customFormat="1" x14ac:dyDescent="0.2"/>
    <row r="25862" s="217" customFormat="1" x14ac:dyDescent="0.2"/>
    <row r="25863" s="217" customFormat="1" x14ac:dyDescent="0.2"/>
    <row r="25864" s="217" customFormat="1" x14ac:dyDescent="0.2"/>
    <row r="25865" s="217" customFormat="1" x14ac:dyDescent="0.2"/>
    <row r="25866" s="217" customFormat="1" x14ac:dyDescent="0.2"/>
    <row r="25867" s="217" customFormat="1" x14ac:dyDescent="0.2"/>
    <row r="25868" s="217" customFormat="1" x14ac:dyDescent="0.2"/>
    <row r="25869" s="217" customFormat="1" x14ac:dyDescent="0.2"/>
    <row r="25870" s="217" customFormat="1" x14ac:dyDescent="0.2"/>
    <row r="25871" s="217" customFormat="1" x14ac:dyDescent="0.2"/>
    <row r="25872" s="217" customFormat="1" x14ac:dyDescent="0.2"/>
    <row r="25873" s="217" customFormat="1" x14ac:dyDescent="0.2"/>
    <row r="25874" s="217" customFormat="1" x14ac:dyDescent="0.2"/>
    <row r="25875" s="217" customFormat="1" x14ac:dyDescent="0.2"/>
    <row r="25876" s="217" customFormat="1" x14ac:dyDescent="0.2"/>
    <row r="25877" s="217" customFormat="1" x14ac:dyDescent="0.2"/>
    <row r="25878" s="217" customFormat="1" x14ac:dyDescent="0.2"/>
    <row r="25879" s="217" customFormat="1" x14ac:dyDescent="0.2"/>
    <row r="25880" s="217" customFormat="1" x14ac:dyDescent="0.2"/>
    <row r="25881" s="217" customFormat="1" x14ac:dyDescent="0.2"/>
    <row r="25882" s="217" customFormat="1" x14ac:dyDescent="0.2"/>
    <row r="25883" s="217" customFormat="1" x14ac:dyDescent="0.2"/>
    <row r="25884" s="217" customFormat="1" x14ac:dyDescent="0.2"/>
    <row r="25885" s="217" customFormat="1" x14ac:dyDescent="0.2"/>
    <row r="25886" s="217" customFormat="1" x14ac:dyDescent="0.2"/>
    <row r="25887" s="217" customFormat="1" x14ac:dyDescent="0.2"/>
    <row r="25888" s="217" customFormat="1" x14ac:dyDescent="0.2"/>
    <row r="25889" s="217" customFormat="1" x14ac:dyDescent="0.2"/>
    <row r="25890" s="217" customFormat="1" x14ac:dyDescent="0.2"/>
    <row r="25891" s="217" customFormat="1" x14ac:dyDescent="0.2"/>
    <row r="25892" s="217" customFormat="1" x14ac:dyDescent="0.2"/>
    <row r="25893" s="217" customFormat="1" x14ac:dyDescent="0.2"/>
    <row r="25894" s="217" customFormat="1" x14ac:dyDescent="0.2"/>
    <row r="25895" s="217" customFormat="1" x14ac:dyDescent="0.2"/>
    <row r="25896" s="217" customFormat="1" x14ac:dyDescent="0.2"/>
    <row r="25897" s="217" customFormat="1" x14ac:dyDescent="0.2"/>
    <row r="25898" s="217" customFormat="1" x14ac:dyDescent="0.2"/>
    <row r="25899" s="217" customFormat="1" x14ac:dyDescent="0.2"/>
    <row r="25900" s="217" customFormat="1" x14ac:dyDescent="0.2"/>
    <row r="25901" s="217" customFormat="1" x14ac:dyDescent="0.2"/>
    <row r="25902" s="217" customFormat="1" x14ac:dyDescent="0.2"/>
    <row r="25903" s="217" customFormat="1" x14ac:dyDescent="0.2"/>
    <row r="25904" s="217" customFormat="1" x14ac:dyDescent="0.2"/>
    <row r="25905" s="217" customFormat="1" x14ac:dyDescent="0.2"/>
    <row r="25906" s="217" customFormat="1" x14ac:dyDescent="0.2"/>
    <row r="25907" s="217" customFormat="1" x14ac:dyDescent="0.2"/>
    <row r="25908" s="217" customFormat="1" x14ac:dyDescent="0.2"/>
    <row r="25909" s="217" customFormat="1" x14ac:dyDescent="0.2"/>
    <row r="25910" s="217" customFormat="1" x14ac:dyDescent="0.2"/>
    <row r="25911" s="217" customFormat="1" x14ac:dyDescent="0.2"/>
    <row r="25912" s="217" customFormat="1" x14ac:dyDescent="0.2"/>
    <row r="25913" s="217" customFormat="1" x14ac:dyDescent="0.2"/>
    <row r="25914" s="217" customFormat="1" x14ac:dyDescent="0.2"/>
    <row r="25915" s="217" customFormat="1" x14ac:dyDescent="0.2"/>
    <row r="25916" s="217" customFormat="1" x14ac:dyDescent="0.2"/>
    <row r="25917" s="217" customFormat="1" x14ac:dyDescent="0.2"/>
    <row r="25918" s="217" customFormat="1" x14ac:dyDescent="0.2"/>
    <row r="25919" s="217" customFormat="1" x14ac:dyDescent="0.2"/>
    <row r="25920" s="217" customFormat="1" x14ac:dyDescent="0.2"/>
    <row r="25921" s="217" customFormat="1" x14ac:dyDescent="0.2"/>
    <row r="25922" s="217" customFormat="1" x14ac:dyDescent="0.2"/>
    <row r="25923" s="217" customFormat="1" x14ac:dyDescent="0.2"/>
    <row r="25924" s="217" customFormat="1" x14ac:dyDescent="0.2"/>
    <row r="25925" s="217" customFormat="1" x14ac:dyDescent="0.2"/>
    <row r="25926" s="217" customFormat="1" x14ac:dyDescent="0.2"/>
    <row r="25927" s="217" customFormat="1" x14ac:dyDescent="0.2"/>
    <row r="25928" s="217" customFormat="1" x14ac:dyDescent="0.2"/>
    <row r="25929" s="217" customFormat="1" x14ac:dyDescent="0.2"/>
    <row r="25930" s="217" customFormat="1" x14ac:dyDescent="0.2"/>
    <row r="25931" s="217" customFormat="1" x14ac:dyDescent="0.2"/>
    <row r="25932" s="217" customFormat="1" x14ac:dyDescent="0.2"/>
    <row r="25933" s="217" customFormat="1" x14ac:dyDescent="0.2"/>
    <row r="25934" s="217" customFormat="1" x14ac:dyDescent="0.2"/>
    <row r="25935" s="217" customFormat="1" x14ac:dyDescent="0.2"/>
    <row r="25936" s="217" customFormat="1" x14ac:dyDescent="0.2"/>
    <row r="25937" s="217" customFormat="1" x14ac:dyDescent="0.2"/>
    <row r="25938" s="217" customFormat="1" x14ac:dyDescent="0.2"/>
    <row r="25939" s="217" customFormat="1" x14ac:dyDescent="0.2"/>
    <row r="25940" s="217" customFormat="1" x14ac:dyDescent="0.2"/>
    <row r="25941" s="217" customFormat="1" x14ac:dyDescent="0.2"/>
    <row r="25942" s="217" customFormat="1" x14ac:dyDescent="0.2"/>
    <row r="25943" s="217" customFormat="1" x14ac:dyDescent="0.2"/>
    <row r="25944" s="217" customFormat="1" x14ac:dyDescent="0.2"/>
    <row r="25945" s="217" customFormat="1" x14ac:dyDescent="0.2"/>
    <row r="25946" s="217" customFormat="1" x14ac:dyDescent="0.2"/>
    <row r="25947" s="217" customFormat="1" x14ac:dyDescent="0.2"/>
    <row r="25948" s="217" customFormat="1" x14ac:dyDescent="0.2"/>
    <row r="25949" s="217" customFormat="1" x14ac:dyDescent="0.2"/>
    <row r="25950" s="217" customFormat="1" x14ac:dyDescent="0.2"/>
    <row r="25951" s="217" customFormat="1" x14ac:dyDescent="0.2"/>
    <row r="25952" s="217" customFormat="1" x14ac:dyDescent="0.2"/>
    <row r="25953" s="217" customFormat="1" x14ac:dyDescent="0.2"/>
    <row r="25954" s="217" customFormat="1" x14ac:dyDescent="0.2"/>
    <row r="25955" s="217" customFormat="1" x14ac:dyDescent="0.2"/>
    <row r="25956" s="217" customFormat="1" x14ac:dyDescent="0.2"/>
    <row r="25957" s="217" customFormat="1" x14ac:dyDescent="0.2"/>
    <row r="25958" s="217" customFormat="1" x14ac:dyDescent="0.2"/>
    <row r="25959" s="217" customFormat="1" x14ac:dyDescent="0.2"/>
    <row r="25960" s="217" customFormat="1" x14ac:dyDescent="0.2"/>
    <row r="25961" s="217" customFormat="1" x14ac:dyDescent="0.2"/>
    <row r="25962" s="217" customFormat="1" x14ac:dyDescent="0.2"/>
    <row r="25963" s="217" customFormat="1" x14ac:dyDescent="0.2"/>
    <row r="25964" s="217" customFormat="1" x14ac:dyDescent="0.2"/>
    <row r="25965" s="217" customFormat="1" x14ac:dyDescent="0.2"/>
    <row r="25966" s="217" customFormat="1" x14ac:dyDescent="0.2"/>
    <row r="25967" s="217" customFormat="1" x14ac:dyDescent="0.2"/>
    <row r="25968" s="217" customFormat="1" x14ac:dyDescent="0.2"/>
    <row r="25969" s="217" customFormat="1" x14ac:dyDescent="0.2"/>
    <row r="25970" s="217" customFormat="1" x14ac:dyDescent="0.2"/>
    <row r="25971" s="217" customFormat="1" x14ac:dyDescent="0.2"/>
    <row r="25972" s="217" customFormat="1" x14ac:dyDescent="0.2"/>
    <row r="25973" s="217" customFormat="1" x14ac:dyDescent="0.2"/>
    <row r="25974" s="217" customFormat="1" x14ac:dyDescent="0.2"/>
    <row r="25975" s="217" customFormat="1" x14ac:dyDescent="0.2"/>
    <row r="25976" s="217" customFormat="1" x14ac:dyDescent="0.2"/>
    <row r="25977" s="217" customFormat="1" x14ac:dyDescent="0.2"/>
    <row r="25978" s="217" customFormat="1" x14ac:dyDescent="0.2"/>
    <row r="25979" s="217" customFormat="1" x14ac:dyDescent="0.2"/>
    <row r="25980" s="217" customFormat="1" x14ac:dyDescent="0.2"/>
    <row r="25981" s="217" customFormat="1" x14ac:dyDescent="0.2"/>
    <row r="25982" s="217" customFormat="1" x14ac:dyDescent="0.2"/>
    <row r="25983" s="217" customFormat="1" x14ac:dyDescent="0.2"/>
    <row r="25984" s="217" customFormat="1" x14ac:dyDescent="0.2"/>
    <row r="25985" s="217" customFormat="1" x14ac:dyDescent="0.2"/>
    <row r="25986" s="217" customFormat="1" x14ac:dyDescent="0.2"/>
    <row r="25987" s="217" customFormat="1" x14ac:dyDescent="0.2"/>
    <row r="25988" s="217" customFormat="1" x14ac:dyDescent="0.2"/>
    <row r="25989" s="217" customFormat="1" x14ac:dyDescent="0.2"/>
    <row r="25990" s="217" customFormat="1" x14ac:dyDescent="0.2"/>
    <row r="25991" s="217" customFormat="1" x14ac:dyDescent="0.2"/>
    <row r="25992" s="217" customFormat="1" x14ac:dyDescent="0.2"/>
    <row r="25993" s="217" customFormat="1" x14ac:dyDescent="0.2"/>
    <row r="25994" s="217" customFormat="1" x14ac:dyDescent="0.2"/>
    <row r="25995" s="217" customFormat="1" x14ac:dyDescent="0.2"/>
    <row r="25996" s="217" customFormat="1" x14ac:dyDescent="0.2"/>
    <row r="25997" s="217" customFormat="1" x14ac:dyDescent="0.2"/>
    <row r="25998" s="217" customFormat="1" x14ac:dyDescent="0.2"/>
    <row r="25999" s="217" customFormat="1" x14ac:dyDescent="0.2"/>
    <row r="26000" s="217" customFormat="1" x14ac:dyDescent="0.2"/>
    <row r="26001" s="217" customFormat="1" x14ac:dyDescent="0.2"/>
    <row r="26002" s="217" customFormat="1" x14ac:dyDescent="0.2"/>
    <row r="26003" s="217" customFormat="1" x14ac:dyDescent="0.2"/>
    <row r="26004" s="217" customFormat="1" x14ac:dyDescent="0.2"/>
    <row r="26005" s="217" customFormat="1" x14ac:dyDescent="0.2"/>
    <row r="26006" s="217" customFormat="1" x14ac:dyDescent="0.2"/>
    <row r="26007" s="217" customFormat="1" x14ac:dyDescent="0.2"/>
    <row r="26008" s="217" customFormat="1" x14ac:dyDescent="0.2"/>
    <row r="26009" s="217" customFormat="1" x14ac:dyDescent="0.2"/>
    <row r="26010" s="217" customFormat="1" x14ac:dyDescent="0.2"/>
    <row r="26011" s="217" customFormat="1" x14ac:dyDescent="0.2"/>
    <row r="26012" s="217" customFormat="1" x14ac:dyDescent="0.2"/>
    <row r="26013" s="217" customFormat="1" x14ac:dyDescent="0.2"/>
    <row r="26014" s="217" customFormat="1" x14ac:dyDescent="0.2"/>
    <row r="26015" s="217" customFormat="1" x14ac:dyDescent="0.2"/>
    <row r="26016" s="217" customFormat="1" x14ac:dyDescent="0.2"/>
    <row r="26017" s="217" customFormat="1" x14ac:dyDescent="0.2"/>
    <row r="26018" s="217" customFormat="1" x14ac:dyDescent="0.2"/>
    <row r="26019" s="217" customFormat="1" x14ac:dyDescent="0.2"/>
    <row r="26020" s="217" customFormat="1" x14ac:dyDescent="0.2"/>
    <row r="26021" s="217" customFormat="1" x14ac:dyDescent="0.2"/>
    <row r="26022" s="217" customFormat="1" x14ac:dyDescent="0.2"/>
    <row r="26023" s="217" customFormat="1" x14ac:dyDescent="0.2"/>
    <row r="26024" s="217" customFormat="1" x14ac:dyDescent="0.2"/>
    <row r="26025" s="217" customFormat="1" x14ac:dyDescent="0.2"/>
    <row r="26026" s="217" customFormat="1" x14ac:dyDescent="0.2"/>
    <row r="26027" s="217" customFormat="1" x14ac:dyDescent="0.2"/>
    <row r="26028" s="217" customFormat="1" x14ac:dyDescent="0.2"/>
    <row r="26029" s="217" customFormat="1" x14ac:dyDescent="0.2"/>
    <row r="26030" s="217" customFormat="1" x14ac:dyDescent="0.2"/>
    <row r="26031" s="217" customFormat="1" x14ac:dyDescent="0.2"/>
    <row r="26032" s="217" customFormat="1" x14ac:dyDescent="0.2"/>
    <row r="26033" s="217" customFormat="1" x14ac:dyDescent="0.2"/>
    <row r="26034" s="217" customFormat="1" x14ac:dyDescent="0.2"/>
    <row r="26035" s="217" customFormat="1" x14ac:dyDescent="0.2"/>
    <row r="26036" s="217" customFormat="1" x14ac:dyDescent="0.2"/>
    <row r="26037" s="217" customFormat="1" x14ac:dyDescent="0.2"/>
    <row r="26038" s="217" customFormat="1" x14ac:dyDescent="0.2"/>
    <row r="26039" s="217" customFormat="1" x14ac:dyDescent="0.2"/>
    <row r="26040" s="217" customFormat="1" x14ac:dyDescent="0.2"/>
    <row r="26041" s="217" customFormat="1" x14ac:dyDescent="0.2"/>
    <row r="26042" s="217" customFormat="1" x14ac:dyDescent="0.2"/>
    <row r="26043" s="217" customFormat="1" x14ac:dyDescent="0.2"/>
    <row r="26044" s="217" customFormat="1" x14ac:dyDescent="0.2"/>
    <row r="26045" s="217" customFormat="1" x14ac:dyDescent="0.2"/>
    <row r="26046" s="217" customFormat="1" x14ac:dyDescent="0.2"/>
    <row r="26047" s="217" customFormat="1" x14ac:dyDescent="0.2"/>
    <row r="26048" s="217" customFormat="1" x14ac:dyDescent="0.2"/>
    <row r="26049" s="217" customFormat="1" x14ac:dyDescent="0.2"/>
    <row r="26050" s="217" customFormat="1" x14ac:dyDescent="0.2"/>
    <row r="26051" s="217" customFormat="1" x14ac:dyDescent="0.2"/>
    <row r="26052" s="217" customFormat="1" x14ac:dyDescent="0.2"/>
    <row r="26053" s="217" customFormat="1" x14ac:dyDescent="0.2"/>
    <row r="26054" s="217" customFormat="1" x14ac:dyDescent="0.2"/>
    <row r="26055" s="217" customFormat="1" x14ac:dyDescent="0.2"/>
    <row r="26056" s="217" customFormat="1" x14ac:dyDescent="0.2"/>
    <row r="26057" s="217" customFormat="1" x14ac:dyDescent="0.2"/>
    <row r="26058" s="217" customFormat="1" x14ac:dyDescent="0.2"/>
    <row r="26059" s="217" customFormat="1" x14ac:dyDescent="0.2"/>
    <row r="26060" s="217" customFormat="1" x14ac:dyDescent="0.2"/>
    <row r="26061" s="217" customFormat="1" x14ac:dyDescent="0.2"/>
    <row r="26062" s="217" customFormat="1" x14ac:dyDescent="0.2"/>
    <row r="26063" s="217" customFormat="1" x14ac:dyDescent="0.2"/>
    <row r="26064" s="217" customFormat="1" x14ac:dyDescent="0.2"/>
    <row r="26065" s="217" customFormat="1" x14ac:dyDescent="0.2"/>
    <row r="26066" s="217" customFormat="1" x14ac:dyDescent="0.2"/>
    <row r="26067" s="217" customFormat="1" x14ac:dyDescent="0.2"/>
    <row r="26068" s="217" customFormat="1" x14ac:dyDescent="0.2"/>
    <row r="26069" s="217" customFormat="1" x14ac:dyDescent="0.2"/>
    <row r="26070" s="217" customFormat="1" x14ac:dyDescent="0.2"/>
    <row r="26071" s="217" customFormat="1" x14ac:dyDescent="0.2"/>
    <row r="26072" s="217" customFormat="1" x14ac:dyDescent="0.2"/>
    <row r="26073" s="217" customFormat="1" x14ac:dyDescent="0.2"/>
    <row r="26074" s="217" customFormat="1" x14ac:dyDescent="0.2"/>
    <row r="26075" s="217" customFormat="1" x14ac:dyDescent="0.2"/>
    <row r="26076" s="217" customFormat="1" x14ac:dyDescent="0.2"/>
    <row r="26077" s="217" customFormat="1" x14ac:dyDescent="0.2"/>
    <row r="26078" s="217" customFormat="1" x14ac:dyDescent="0.2"/>
    <row r="26079" s="217" customFormat="1" x14ac:dyDescent="0.2"/>
    <row r="26080" s="217" customFormat="1" x14ac:dyDescent="0.2"/>
    <row r="26081" s="217" customFormat="1" x14ac:dyDescent="0.2"/>
    <row r="26082" s="217" customFormat="1" x14ac:dyDescent="0.2"/>
    <row r="26083" s="217" customFormat="1" x14ac:dyDescent="0.2"/>
    <row r="26084" s="217" customFormat="1" x14ac:dyDescent="0.2"/>
    <row r="26085" s="217" customFormat="1" x14ac:dyDescent="0.2"/>
    <row r="26086" s="217" customFormat="1" x14ac:dyDescent="0.2"/>
    <row r="26087" s="217" customFormat="1" x14ac:dyDescent="0.2"/>
    <row r="26088" s="217" customFormat="1" x14ac:dyDescent="0.2"/>
    <row r="26089" s="217" customFormat="1" x14ac:dyDescent="0.2"/>
    <row r="26090" s="217" customFormat="1" x14ac:dyDescent="0.2"/>
    <row r="26091" s="217" customFormat="1" x14ac:dyDescent="0.2"/>
    <row r="26092" s="217" customFormat="1" x14ac:dyDescent="0.2"/>
    <row r="26093" s="217" customFormat="1" x14ac:dyDescent="0.2"/>
    <row r="26094" s="217" customFormat="1" x14ac:dyDescent="0.2"/>
    <row r="26095" s="217" customFormat="1" x14ac:dyDescent="0.2"/>
    <row r="26096" s="217" customFormat="1" x14ac:dyDescent="0.2"/>
    <row r="26097" s="217" customFormat="1" x14ac:dyDescent="0.2"/>
    <row r="26098" s="217" customFormat="1" x14ac:dyDescent="0.2"/>
    <row r="26099" s="217" customFormat="1" x14ac:dyDescent="0.2"/>
    <row r="26100" s="217" customFormat="1" x14ac:dyDescent="0.2"/>
    <row r="26101" s="217" customFormat="1" x14ac:dyDescent="0.2"/>
    <row r="26102" s="217" customFormat="1" x14ac:dyDescent="0.2"/>
    <row r="26103" s="217" customFormat="1" x14ac:dyDescent="0.2"/>
    <row r="26104" s="217" customFormat="1" x14ac:dyDescent="0.2"/>
    <row r="26105" s="217" customFormat="1" x14ac:dyDescent="0.2"/>
    <row r="26106" s="217" customFormat="1" x14ac:dyDescent="0.2"/>
    <row r="26107" s="217" customFormat="1" x14ac:dyDescent="0.2"/>
    <row r="26108" s="217" customFormat="1" x14ac:dyDescent="0.2"/>
    <row r="26109" s="217" customFormat="1" x14ac:dyDescent="0.2"/>
    <row r="26110" s="217" customFormat="1" x14ac:dyDescent="0.2"/>
    <row r="26111" s="217" customFormat="1" x14ac:dyDescent="0.2"/>
    <row r="26112" s="217" customFormat="1" x14ac:dyDescent="0.2"/>
    <row r="26113" s="217" customFormat="1" x14ac:dyDescent="0.2"/>
    <row r="26114" s="217" customFormat="1" x14ac:dyDescent="0.2"/>
    <row r="26115" s="217" customFormat="1" x14ac:dyDescent="0.2"/>
    <row r="26116" s="217" customFormat="1" x14ac:dyDescent="0.2"/>
    <row r="26117" s="217" customFormat="1" x14ac:dyDescent="0.2"/>
    <row r="26118" s="217" customFormat="1" x14ac:dyDescent="0.2"/>
    <row r="26119" s="217" customFormat="1" x14ac:dyDescent="0.2"/>
    <row r="26120" s="217" customFormat="1" x14ac:dyDescent="0.2"/>
    <row r="26121" s="217" customFormat="1" x14ac:dyDescent="0.2"/>
    <row r="26122" s="217" customFormat="1" x14ac:dyDescent="0.2"/>
    <row r="26123" s="217" customFormat="1" x14ac:dyDescent="0.2"/>
    <row r="26124" s="217" customFormat="1" x14ac:dyDescent="0.2"/>
    <row r="26125" s="217" customFormat="1" x14ac:dyDescent="0.2"/>
    <row r="26126" s="217" customFormat="1" x14ac:dyDescent="0.2"/>
    <row r="26127" s="217" customFormat="1" x14ac:dyDescent="0.2"/>
    <row r="26128" s="217" customFormat="1" x14ac:dyDescent="0.2"/>
    <row r="26129" s="217" customFormat="1" x14ac:dyDescent="0.2"/>
    <row r="26130" s="217" customFormat="1" x14ac:dyDescent="0.2"/>
    <row r="26131" s="217" customFormat="1" x14ac:dyDescent="0.2"/>
    <row r="26132" s="217" customFormat="1" x14ac:dyDescent="0.2"/>
    <row r="26133" s="217" customFormat="1" x14ac:dyDescent="0.2"/>
    <row r="26134" s="217" customFormat="1" x14ac:dyDescent="0.2"/>
    <row r="26135" s="217" customFormat="1" x14ac:dyDescent="0.2"/>
    <row r="26136" s="217" customFormat="1" x14ac:dyDescent="0.2"/>
    <row r="26137" s="217" customFormat="1" x14ac:dyDescent="0.2"/>
    <row r="26138" s="217" customFormat="1" x14ac:dyDescent="0.2"/>
    <row r="26139" s="217" customFormat="1" x14ac:dyDescent="0.2"/>
    <row r="26140" s="217" customFormat="1" x14ac:dyDescent="0.2"/>
    <row r="26141" s="217" customFormat="1" x14ac:dyDescent="0.2"/>
    <row r="26142" s="217" customFormat="1" x14ac:dyDescent="0.2"/>
    <row r="26143" s="217" customFormat="1" x14ac:dyDescent="0.2"/>
    <row r="26144" s="217" customFormat="1" x14ac:dyDescent="0.2"/>
    <row r="26145" s="217" customFormat="1" x14ac:dyDescent="0.2"/>
    <row r="26146" s="217" customFormat="1" x14ac:dyDescent="0.2"/>
    <row r="26147" s="217" customFormat="1" x14ac:dyDescent="0.2"/>
    <row r="26148" s="217" customFormat="1" x14ac:dyDescent="0.2"/>
    <row r="26149" s="217" customFormat="1" x14ac:dyDescent="0.2"/>
    <row r="26150" s="217" customFormat="1" x14ac:dyDescent="0.2"/>
    <row r="26151" s="217" customFormat="1" x14ac:dyDescent="0.2"/>
    <row r="26152" s="217" customFormat="1" x14ac:dyDescent="0.2"/>
    <row r="26153" s="217" customFormat="1" x14ac:dyDescent="0.2"/>
    <row r="26154" s="217" customFormat="1" x14ac:dyDescent="0.2"/>
    <row r="26155" s="217" customFormat="1" x14ac:dyDescent="0.2"/>
    <row r="26156" s="217" customFormat="1" x14ac:dyDescent="0.2"/>
    <row r="26157" s="217" customFormat="1" x14ac:dyDescent="0.2"/>
    <row r="26158" s="217" customFormat="1" x14ac:dyDescent="0.2"/>
    <row r="26159" s="217" customFormat="1" x14ac:dyDescent="0.2"/>
    <row r="26160" s="217" customFormat="1" x14ac:dyDescent="0.2"/>
    <row r="26161" s="217" customFormat="1" x14ac:dyDescent="0.2"/>
    <row r="26162" s="217" customFormat="1" x14ac:dyDescent="0.2"/>
    <row r="26163" s="217" customFormat="1" x14ac:dyDescent="0.2"/>
    <row r="26164" s="217" customFormat="1" x14ac:dyDescent="0.2"/>
    <row r="26165" s="217" customFormat="1" x14ac:dyDescent="0.2"/>
    <row r="26166" s="217" customFormat="1" x14ac:dyDescent="0.2"/>
    <row r="26167" s="217" customFormat="1" x14ac:dyDescent="0.2"/>
    <row r="26168" s="217" customFormat="1" x14ac:dyDescent="0.2"/>
    <row r="26169" s="217" customFormat="1" x14ac:dyDescent="0.2"/>
    <row r="26170" s="217" customFormat="1" x14ac:dyDescent="0.2"/>
    <row r="26171" s="217" customFormat="1" x14ac:dyDescent="0.2"/>
    <row r="26172" s="217" customFormat="1" x14ac:dyDescent="0.2"/>
    <row r="26173" s="217" customFormat="1" x14ac:dyDescent="0.2"/>
    <row r="26174" s="217" customFormat="1" x14ac:dyDescent="0.2"/>
    <row r="26175" s="217" customFormat="1" x14ac:dyDescent="0.2"/>
    <row r="26176" s="217" customFormat="1" x14ac:dyDescent="0.2"/>
    <row r="26177" s="217" customFormat="1" x14ac:dyDescent="0.2"/>
    <row r="26178" s="217" customFormat="1" x14ac:dyDescent="0.2"/>
    <row r="26179" s="217" customFormat="1" x14ac:dyDescent="0.2"/>
    <row r="26180" s="217" customFormat="1" x14ac:dyDescent="0.2"/>
    <row r="26181" s="217" customFormat="1" x14ac:dyDescent="0.2"/>
    <row r="26182" s="217" customFormat="1" x14ac:dyDescent="0.2"/>
    <row r="26183" s="217" customFormat="1" x14ac:dyDescent="0.2"/>
    <row r="26184" s="217" customFormat="1" x14ac:dyDescent="0.2"/>
    <row r="26185" s="217" customFormat="1" x14ac:dyDescent="0.2"/>
    <row r="26186" s="217" customFormat="1" x14ac:dyDescent="0.2"/>
    <row r="26187" s="217" customFormat="1" x14ac:dyDescent="0.2"/>
    <row r="26188" s="217" customFormat="1" x14ac:dyDescent="0.2"/>
    <row r="26189" s="217" customFormat="1" x14ac:dyDescent="0.2"/>
    <row r="26190" s="217" customFormat="1" x14ac:dyDescent="0.2"/>
    <row r="26191" s="217" customFormat="1" x14ac:dyDescent="0.2"/>
    <row r="26192" s="217" customFormat="1" x14ac:dyDescent="0.2"/>
    <row r="26193" s="217" customFormat="1" x14ac:dyDescent="0.2"/>
    <row r="26194" s="217" customFormat="1" x14ac:dyDescent="0.2"/>
    <row r="26195" s="217" customFormat="1" x14ac:dyDescent="0.2"/>
    <row r="26196" s="217" customFormat="1" x14ac:dyDescent="0.2"/>
    <row r="26197" s="217" customFormat="1" x14ac:dyDescent="0.2"/>
    <row r="26198" s="217" customFormat="1" x14ac:dyDescent="0.2"/>
    <row r="26199" s="217" customFormat="1" x14ac:dyDescent="0.2"/>
    <row r="26200" s="217" customFormat="1" x14ac:dyDescent="0.2"/>
    <row r="26201" s="217" customFormat="1" x14ac:dyDescent="0.2"/>
    <row r="26202" s="217" customFormat="1" x14ac:dyDescent="0.2"/>
    <row r="26203" s="217" customFormat="1" x14ac:dyDescent="0.2"/>
    <row r="26204" s="217" customFormat="1" x14ac:dyDescent="0.2"/>
    <row r="26205" s="217" customFormat="1" x14ac:dyDescent="0.2"/>
    <row r="26206" s="217" customFormat="1" x14ac:dyDescent="0.2"/>
    <row r="26207" s="217" customFormat="1" x14ac:dyDescent="0.2"/>
    <row r="26208" s="217" customFormat="1" x14ac:dyDescent="0.2"/>
    <row r="26209" s="217" customFormat="1" x14ac:dyDescent="0.2"/>
    <row r="26210" s="217" customFormat="1" x14ac:dyDescent="0.2"/>
    <row r="26211" s="217" customFormat="1" x14ac:dyDescent="0.2"/>
    <row r="26212" s="217" customFormat="1" x14ac:dyDescent="0.2"/>
    <row r="26213" s="217" customFormat="1" x14ac:dyDescent="0.2"/>
    <row r="26214" s="217" customFormat="1" x14ac:dyDescent="0.2"/>
    <row r="26215" s="217" customFormat="1" x14ac:dyDescent="0.2"/>
    <row r="26216" s="217" customFormat="1" x14ac:dyDescent="0.2"/>
    <row r="26217" s="217" customFormat="1" x14ac:dyDescent="0.2"/>
    <row r="26218" s="217" customFormat="1" x14ac:dyDescent="0.2"/>
    <row r="26219" s="217" customFormat="1" x14ac:dyDescent="0.2"/>
    <row r="26220" s="217" customFormat="1" x14ac:dyDescent="0.2"/>
    <row r="26221" s="217" customFormat="1" x14ac:dyDescent="0.2"/>
    <row r="26222" s="217" customFormat="1" x14ac:dyDescent="0.2"/>
    <row r="26223" s="217" customFormat="1" x14ac:dyDescent="0.2"/>
    <row r="26224" s="217" customFormat="1" x14ac:dyDescent="0.2"/>
    <row r="26225" s="217" customFormat="1" x14ac:dyDescent="0.2"/>
    <row r="26226" s="217" customFormat="1" x14ac:dyDescent="0.2"/>
    <row r="26227" s="217" customFormat="1" x14ac:dyDescent="0.2"/>
    <row r="26228" s="217" customFormat="1" x14ac:dyDescent="0.2"/>
    <row r="26229" s="217" customFormat="1" x14ac:dyDescent="0.2"/>
    <row r="26230" s="217" customFormat="1" x14ac:dyDescent="0.2"/>
    <row r="26231" s="217" customFormat="1" x14ac:dyDescent="0.2"/>
    <row r="26232" s="217" customFormat="1" x14ac:dyDescent="0.2"/>
    <row r="26233" s="217" customFormat="1" x14ac:dyDescent="0.2"/>
    <row r="26234" s="217" customFormat="1" x14ac:dyDescent="0.2"/>
    <row r="26235" s="217" customFormat="1" x14ac:dyDescent="0.2"/>
    <row r="26236" s="217" customFormat="1" x14ac:dyDescent="0.2"/>
    <row r="26237" s="217" customFormat="1" x14ac:dyDescent="0.2"/>
    <row r="26238" s="217" customFormat="1" x14ac:dyDescent="0.2"/>
    <row r="26239" s="217" customFormat="1" x14ac:dyDescent="0.2"/>
    <row r="26240" s="217" customFormat="1" x14ac:dyDescent="0.2"/>
    <row r="26241" s="217" customFormat="1" x14ac:dyDescent="0.2"/>
    <row r="26242" s="217" customFormat="1" x14ac:dyDescent="0.2"/>
    <row r="26243" s="217" customFormat="1" x14ac:dyDescent="0.2"/>
    <row r="26244" s="217" customFormat="1" x14ac:dyDescent="0.2"/>
    <row r="26245" s="217" customFormat="1" x14ac:dyDescent="0.2"/>
    <row r="26246" s="217" customFormat="1" x14ac:dyDescent="0.2"/>
    <row r="26247" s="217" customFormat="1" x14ac:dyDescent="0.2"/>
    <row r="26248" s="217" customFormat="1" x14ac:dyDescent="0.2"/>
    <row r="26249" s="217" customFormat="1" x14ac:dyDescent="0.2"/>
    <row r="26250" s="217" customFormat="1" x14ac:dyDescent="0.2"/>
    <row r="26251" s="217" customFormat="1" x14ac:dyDescent="0.2"/>
    <row r="26252" s="217" customFormat="1" x14ac:dyDescent="0.2"/>
    <row r="26253" s="217" customFormat="1" x14ac:dyDescent="0.2"/>
    <row r="26254" s="217" customFormat="1" x14ac:dyDescent="0.2"/>
    <row r="26255" s="217" customFormat="1" x14ac:dyDescent="0.2"/>
    <row r="26256" s="217" customFormat="1" x14ac:dyDescent="0.2"/>
    <row r="26257" s="217" customFormat="1" x14ac:dyDescent="0.2"/>
    <row r="26258" s="217" customFormat="1" x14ac:dyDescent="0.2"/>
    <row r="26259" s="217" customFormat="1" x14ac:dyDescent="0.2"/>
    <row r="26260" s="217" customFormat="1" x14ac:dyDescent="0.2"/>
    <row r="26261" s="217" customFormat="1" x14ac:dyDescent="0.2"/>
    <row r="26262" s="217" customFormat="1" x14ac:dyDescent="0.2"/>
    <row r="26263" s="217" customFormat="1" x14ac:dyDescent="0.2"/>
    <row r="26264" s="217" customFormat="1" x14ac:dyDescent="0.2"/>
    <row r="26265" s="217" customFormat="1" x14ac:dyDescent="0.2"/>
    <row r="26266" s="217" customFormat="1" x14ac:dyDescent="0.2"/>
    <row r="26267" s="217" customFormat="1" x14ac:dyDescent="0.2"/>
    <row r="26268" s="217" customFormat="1" x14ac:dyDescent="0.2"/>
    <row r="26269" s="217" customFormat="1" x14ac:dyDescent="0.2"/>
    <row r="26270" s="217" customFormat="1" x14ac:dyDescent="0.2"/>
    <row r="26271" s="217" customFormat="1" x14ac:dyDescent="0.2"/>
    <row r="26272" s="217" customFormat="1" x14ac:dyDescent="0.2"/>
    <row r="26273" s="217" customFormat="1" x14ac:dyDescent="0.2"/>
    <row r="26274" s="217" customFormat="1" x14ac:dyDescent="0.2"/>
    <row r="26275" s="217" customFormat="1" x14ac:dyDescent="0.2"/>
    <row r="26276" s="217" customFormat="1" x14ac:dyDescent="0.2"/>
    <row r="26277" s="217" customFormat="1" x14ac:dyDescent="0.2"/>
    <row r="26278" s="217" customFormat="1" x14ac:dyDescent="0.2"/>
    <row r="26279" s="217" customFormat="1" x14ac:dyDescent="0.2"/>
    <row r="26280" s="217" customFormat="1" x14ac:dyDescent="0.2"/>
    <row r="26281" s="217" customFormat="1" x14ac:dyDescent="0.2"/>
    <row r="26282" s="217" customFormat="1" x14ac:dyDescent="0.2"/>
    <row r="26283" s="217" customFormat="1" x14ac:dyDescent="0.2"/>
    <row r="26284" s="217" customFormat="1" x14ac:dyDescent="0.2"/>
    <row r="26285" s="217" customFormat="1" x14ac:dyDescent="0.2"/>
    <row r="26286" s="217" customFormat="1" x14ac:dyDescent="0.2"/>
    <row r="26287" s="217" customFormat="1" x14ac:dyDescent="0.2"/>
    <row r="26288" s="217" customFormat="1" x14ac:dyDescent="0.2"/>
    <row r="26289" s="217" customFormat="1" x14ac:dyDescent="0.2"/>
    <row r="26290" s="217" customFormat="1" x14ac:dyDescent="0.2"/>
    <row r="26291" s="217" customFormat="1" x14ac:dyDescent="0.2"/>
    <row r="26292" s="217" customFormat="1" x14ac:dyDescent="0.2"/>
    <row r="26293" s="217" customFormat="1" x14ac:dyDescent="0.2"/>
    <row r="26294" s="217" customFormat="1" x14ac:dyDescent="0.2"/>
    <row r="26295" s="217" customFormat="1" x14ac:dyDescent="0.2"/>
    <row r="26296" s="217" customFormat="1" x14ac:dyDescent="0.2"/>
    <row r="26297" s="217" customFormat="1" x14ac:dyDescent="0.2"/>
    <row r="26298" s="217" customFormat="1" x14ac:dyDescent="0.2"/>
    <row r="26299" s="217" customFormat="1" x14ac:dyDescent="0.2"/>
    <row r="26300" s="217" customFormat="1" x14ac:dyDescent="0.2"/>
    <row r="26301" s="217" customFormat="1" x14ac:dyDescent="0.2"/>
    <row r="26302" s="217" customFormat="1" x14ac:dyDescent="0.2"/>
    <row r="26303" s="217" customFormat="1" x14ac:dyDescent="0.2"/>
    <row r="26304" s="217" customFormat="1" x14ac:dyDescent="0.2"/>
    <row r="26305" s="217" customFormat="1" x14ac:dyDescent="0.2"/>
    <row r="26306" s="217" customFormat="1" x14ac:dyDescent="0.2"/>
    <row r="26307" s="217" customFormat="1" x14ac:dyDescent="0.2"/>
    <row r="26308" s="217" customFormat="1" x14ac:dyDescent="0.2"/>
    <row r="26309" s="217" customFormat="1" x14ac:dyDescent="0.2"/>
    <row r="26310" s="217" customFormat="1" x14ac:dyDescent="0.2"/>
    <row r="26311" s="217" customFormat="1" x14ac:dyDescent="0.2"/>
    <row r="26312" s="217" customFormat="1" x14ac:dyDescent="0.2"/>
    <row r="26313" s="217" customFormat="1" x14ac:dyDescent="0.2"/>
    <row r="26314" s="217" customFormat="1" x14ac:dyDescent="0.2"/>
    <row r="26315" s="217" customFormat="1" x14ac:dyDescent="0.2"/>
    <row r="26316" s="217" customFormat="1" x14ac:dyDescent="0.2"/>
    <row r="26317" s="217" customFormat="1" x14ac:dyDescent="0.2"/>
    <row r="26318" s="217" customFormat="1" x14ac:dyDescent="0.2"/>
    <row r="26319" s="217" customFormat="1" x14ac:dyDescent="0.2"/>
    <row r="26320" s="217" customFormat="1" x14ac:dyDescent="0.2"/>
    <row r="26321" s="217" customFormat="1" x14ac:dyDescent="0.2"/>
    <row r="26322" s="217" customFormat="1" x14ac:dyDescent="0.2"/>
    <row r="26323" s="217" customFormat="1" x14ac:dyDescent="0.2"/>
    <row r="26324" s="217" customFormat="1" x14ac:dyDescent="0.2"/>
    <row r="26325" s="217" customFormat="1" x14ac:dyDescent="0.2"/>
    <row r="26326" s="217" customFormat="1" x14ac:dyDescent="0.2"/>
    <row r="26327" s="217" customFormat="1" x14ac:dyDescent="0.2"/>
    <row r="26328" s="217" customFormat="1" x14ac:dyDescent="0.2"/>
    <row r="26329" s="217" customFormat="1" x14ac:dyDescent="0.2"/>
    <row r="26330" s="217" customFormat="1" x14ac:dyDescent="0.2"/>
    <row r="26331" s="217" customFormat="1" x14ac:dyDescent="0.2"/>
    <row r="26332" s="217" customFormat="1" x14ac:dyDescent="0.2"/>
    <row r="26333" s="217" customFormat="1" x14ac:dyDescent="0.2"/>
    <row r="26334" s="217" customFormat="1" x14ac:dyDescent="0.2"/>
    <row r="26335" s="217" customFormat="1" x14ac:dyDescent="0.2"/>
    <row r="26336" s="217" customFormat="1" x14ac:dyDescent="0.2"/>
    <row r="26337" s="217" customFormat="1" x14ac:dyDescent="0.2"/>
    <row r="26338" s="217" customFormat="1" x14ac:dyDescent="0.2"/>
    <row r="26339" s="217" customFormat="1" x14ac:dyDescent="0.2"/>
    <row r="26340" s="217" customFormat="1" x14ac:dyDescent="0.2"/>
    <row r="26341" s="217" customFormat="1" x14ac:dyDescent="0.2"/>
    <row r="26342" s="217" customFormat="1" x14ac:dyDescent="0.2"/>
    <row r="26343" s="217" customFormat="1" x14ac:dyDescent="0.2"/>
    <row r="26344" s="217" customFormat="1" x14ac:dyDescent="0.2"/>
    <row r="26345" s="217" customFormat="1" x14ac:dyDescent="0.2"/>
    <row r="26346" s="217" customFormat="1" x14ac:dyDescent="0.2"/>
    <row r="26347" s="217" customFormat="1" x14ac:dyDescent="0.2"/>
    <row r="26348" s="217" customFormat="1" x14ac:dyDescent="0.2"/>
    <row r="26349" s="217" customFormat="1" x14ac:dyDescent="0.2"/>
    <row r="26350" s="217" customFormat="1" x14ac:dyDescent="0.2"/>
    <row r="26351" s="217" customFormat="1" x14ac:dyDescent="0.2"/>
    <row r="26352" s="217" customFormat="1" x14ac:dyDescent="0.2"/>
    <row r="26353" s="217" customFormat="1" x14ac:dyDescent="0.2"/>
    <row r="26354" s="217" customFormat="1" x14ac:dyDescent="0.2"/>
    <row r="26355" s="217" customFormat="1" x14ac:dyDescent="0.2"/>
    <row r="26356" s="217" customFormat="1" x14ac:dyDescent="0.2"/>
    <row r="26357" s="217" customFormat="1" x14ac:dyDescent="0.2"/>
    <row r="26358" s="217" customFormat="1" x14ac:dyDescent="0.2"/>
    <row r="26359" s="217" customFormat="1" x14ac:dyDescent="0.2"/>
    <row r="26360" s="217" customFormat="1" x14ac:dyDescent="0.2"/>
    <row r="26361" s="217" customFormat="1" x14ac:dyDescent="0.2"/>
    <row r="26362" s="217" customFormat="1" x14ac:dyDescent="0.2"/>
    <row r="26363" s="217" customFormat="1" x14ac:dyDescent="0.2"/>
    <row r="26364" s="217" customFormat="1" x14ac:dyDescent="0.2"/>
    <row r="26365" s="217" customFormat="1" x14ac:dyDescent="0.2"/>
    <row r="26366" s="217" customFormat="1" x14ac:dyDescent="0.2"/>
    <row r="26367" s="217" customFormat="1" x14ac:dyDescent="0.2"/>
    <row r="26368" s="217" customFormat="1" x14ac:dyDescent="0.2"/>
    <row r="26369" s="217" customFormat="1" x14ac:dyDescent="0.2"/>
    <row r="26370" s="217" customFormat="1" x14ac:dyDescent="0.2"/>
    <row r="26371" s="217" customFormat="1" x14ac:dyDescent="0.2"/>
    <row r="26372" s="217" customFormat="1" x14ac:dyDescent="0.2"/>
    <row r="26373" s="217" customFormat="1" x14ac:dyDescent="0.2"/>
    <row r="26374" s="217" customFormat="1" x14ac:dyDescent="0.2"/>
    <row r="26375" s="217" customFormat="1" x14ac:dyDescent="0.2"/>
    <row r="26376" s="217" customFormat="1" x14ac:dyDescent="0.2"/>
    <row r="26377" s="217" customFormat="1" x14ac:dyDescent="0.2"/>
    <row r="26378" s="217" customFormat="1" x14ac:dyDescent="0.2"/>
    <row r="26379" s="217" customFormat="1" x14ac:dyDescent="0.2"/>
    <row r="26380" s="217" customFormat="1" x14ac:dyDescent="0.2"/>
    <row r="26381" s="217" customFormat="1" x14ac:dyDescent="0.2"/>
    <row r="26382" s="217" customFormat="1" x14ac:dyDescent="0.2"/>
    <row r="26383" s="217" customFormat="1" x14ac:dyDescent="0.2"/>
    <row r="26384" s="217" customFormat="1" x14ac:dyDescent="0.2"/>
    <row r="26385" s="217" customFormat="1" x14ac:dyDescent="0.2"/>
    <row r="26386" s="217" customFormat="1" x14ac:dyDescent="0.2"/>
    <row r="26387" s="217" customFormat="1" x14ac:dyDescent="0.2"/>
    <row r="26388" s="217" customFormat="1" x14ac:dyDescent="0.2"/>
    <row r="26389" s="217" customFormat="1" x14ac:dyDescent="0.2"/>
    <row r="26390" s="217" customFormat="1" x14ac:dyDescent="0.2"/>
    <row r="26391" s="217" customFormat="1" x14ac:dyDescent="0.2"/>
    <row r="26392" s="217" customFormat="1" x14ac:dyDescent="0.2"/>
    <row r="26393" s="217" customFormat="1" x14ac:dyDescent="0.2"/>
    <row r="26394" s="217" customFormat="1" x14ac:dyDescent="0.2"/>
    <row r="26395" s="217" customFormat="1" x14ac:dyDescent="0.2"/>
    <row r="26396" s="217" customFormat="1" x14ac:dyDescent="0.2"/>
    <row r="26397" s="217" customFormat="1" x14ac:dyDescent="0.2"/>
    <row r="26398" s="217" customFormat="1" x14ac:dyDescent="0.2"/>
    <row r="26399" s="217" customFormat="1" x14ac:dyDescent="0.2"/>
    <row r="26400" s="217" customFormat="1" x14ac:dyDescent="0.2"/>
    <row r="26401" s="217" customFormat="1" x14ac:dyDescent="0.2"/>
    <row r="26402" s="217" customFormat="1" x14ac:dyDescent="0.2"/>
    <row r="26403" s="217" customFormat="1" x14ac:dyDescent="0.2"/>
    <row r="26404" s="217" customFormat="1" x14ac:dyDescent="0.2"/>
    <row r="26405" s="217" customFormat="1" x14ac:dyDescent="0.2"/>
    <row r="26406" s="217" customFormat="1" x14ac:dyDescent="0.2"/>
    <row r="26407" s="217" customFormat="1" x14ac:dyDescent="0.2"/>
    <row r="26408" s="217" customFormat="1" x14ac:dyDescent="0.2"/>
    <row r="26409" s="217" customFormat="1" x14ac:dyDescent="0.2"/>
    <row r="26410" s="217" customFormat="1" x14ac:dyDescent="0.2"/>
    <row r="26411" s="217" customFormat="1" x14ac:dyDescent="0.2"/>
    <row r="26412" s="217" customFormat="1" x14ac:dyDescent="0.2"/>
    <row r="26413" s="217" customFormat="1" x14ac:dyDescent="0.2"/>
    <row r="26414" s="217" customFormat="1" x14ac:dyDescent="0.2"/>
    <row r="26415" s="217" customFormat="1" x14ac:dyDescent="0.2"/>
    <row r="26416" s="217" customFormat="1" x14ac:dyDescent="0.2"/>
    <row r="26417" s="217" customFormat="1" x14ac:dyDescent="0.2"/>
    <row r="26418" s="217" customFormat="1" x14ac:dyDescent="0.2"/>
    <row r="26419" s="217" customFormat="1" x14ac:dyDescent="0.2"/>
    <row r="26420" s="217" customFormat="1" x14ac:dyDescent="0.2"/>
    <row r="26421" s="217" customFormat="1" x14ac:dyDescent="0.2"/>
    <row r="26422" s="217" customFormat="1" x14ac:dyDescent="0.2"/>
    <row r="26423" s="217" customFormat="1" x14ac:dyDescent="0.2"/>
    <row r="26424" s="217" customFormat="1" x14ac:dyDescent="0.2"/>
    <row r="26425" s="217" customFormat="1" x14ac:dyDescent="0.2"/>
    <row r="26426" s="217" customFormat="1" x14ac:dyDescent="0.2"/>
    <row r="26427" s="217" customFormat="1" x14ac:dyDescent="0.2"/>
    <row r="26428" s="217" customFormat="1" x14ac:dyDescent="0.2"/>
    <row r="26429" s="217" customFormat="1" x14ac:dyDescent="0.2"/>
    <row r="26430" s="217" customFormat="1" x14ac:dyDescent="0.2"/>
    <row r="26431" s="217" customFormat="1" x14ac:dyDescent="0.2"/>
    <row r="26432" s="217" customFormat="1" x14ac:dyDescent="0.2"/>
    <row r="26433" s="217" customFormat="1" x14ac:dyDescent="0.2"/>
    <row r="26434" s="217" customFormat="1" x14ac:dyDescent="0.2"/>
    <row r="26435" s="217" customFormat="1" x14ac:dyDescent="0.2"/>
    <row r="26436" s="217" customFormat="1" x14ac:dyDescent="0.2"/>
    <row r="26437" s="217" customFormat="1" x14ac:dyDescent="0.2"/>
    <row r="26438" s="217" customFormat="1" x14ac:dyDescent="0.2"/>
    <row r="26439" s="217" customFormat="1" x14ac:dyDescent="0.2"/>
    <row r="26440" s="217" customFormat="1" x14ac:dyDescent="0.2"/>
    <row r="26441" s="217" customFormat="1" x14ac:dyDescent="0.2"/>
    <row r="26442" s="217" customFormat="1" x14ac:dyDescent="0.2"/>
    <row r="26443" s="217" customFormat="1" x14ac:dyDescent="0.2"/>
    <row r="26444" s="217" customFormat="1" x14ac:dyDescent="0.2"/>
    <row r="26445" s="217" customFormat="1" x14ac:dyDescent="0.2"/>
    <row r="26446" s="217" customFormat="1" x14ac:dyDescent="0.2"/>
    <row r="26447" s="217" customFormat="1" x14ac:dyDescent="0.2"/>
    <row r="26448" s="217" customFormat="1" x14ac:dyDescent="0.2"/>
    <row r="26449" s="217" customFormat="1" x14ac:dyDescent="0.2"/>
    <row r="26450" s="217" customFormat="1" x14ac:dyDescent="0.2"/>
    <row r="26451" s="217" customFormat="1" x14ac:dyDescent="0.2"/>
    <row r="26452" s="217" customFormat="1" x14ac:dyDescent="0.2"/>
    <row r="26453" s="217" customFormat="1" x14ac:dyDescent="0.2"/>
    <row r="26454" s="217" customFormat="1" x14ac:dyDescent="0.2"/>
    <row r="26455" s="217" customFormat="1" x14ac:dyDescent="0.2"/>
    <row r="26456" s="217" customFormat="1" x14ac:dyDescent="0.2"/>
    <row r="26457" s="217" customFormat="1" x14ac:dyDescent="0.2"/>
    <row r="26458" s="217" customFormat="1" x14ac:dyDescent="0.2"/>
    <row r="26459" s="217" customFormat="1" x14ac:dyDescent="0.2"/>
    <row r="26460" s="217" customFormat="1" x14ac:dyDescent="0.2"/>
    <row r="26461" s="217" customFormat="1" x14ac:dyDescent="0.2"/>
    <row r="26462" s="217" customFormat="1" x14ac:dyDescent="0.2"/>
    <row r="26463" s="217" customFormat="1" x14ac:dyDescent="0.2"/>
    <row r="26464" s="217" customFormat="1" x14ac:dyDescent="0.2"/>
    <row r="26465" s="217" customFormat="1" x14ac:dyDescent="0.2"/>
    <row r="26466" s="217" customFormat="1" x14ac:dyDescent="0.2"/>
    <row r="26467" s="217" customFormat="1" x14ac:dyDescent="0.2"/>
    <row r="26468" s="217" customFormat="1" x14ac:dyDescent="0.2"/>
    <row r="26469" s="217" customFormat="1" x14ac:dyDescent="0.2"/>
    <row r="26470" s="217" customFormat="1" x14ac:dyDescent="0.2"/>
    <row r="26471" s="217" customFormat="1" x14ac:dyDescent="0.2"/>
    <row r="26472" s="217" customFormat="1" x14ac:dyDescent="0.2"/>
    <row r="26473" s="217" customFormat="1" x14ac:dyDescent="0.2"/>
    <row r="26474" s="217" customFormat="1" x14ac:dyDescent="0.2"/>
    <row r="26475" s="217" customFormat="1" x14ac:dyDescent="0.2"/>
    <row r="26476" s="217" customFormat="1" x14ac:dyDescent="0.2"/>
    <row r="26477" s="217" customFormat="1" x14ac:dyDescent="0.2"/>
    <row r="26478" s="217" customFormat="1" x14ac:dyDescent="0.2"/>
    <row r="26479" s="217" customFormat="1" x14ac:dyDescent="0.2"/>
    <row r="26480" s="217" customFormat="1" x14ac:dyDescent="0.2"/>
    <row r="26481" s="217" customFormat="1" x14ac:dyDescent="0.2"/>
    <row r="26482" s="217" customFormat="1" x14ac:dyDescent="0.2"/>
    <row r="26483" s="217" customFormat="1" x14ac:dyDescent="0.2"/>
    <row r="26484" s="217" customFormat="1" x14ac:dyDescent="0.2"/>
    <row r="26485" s="217" customFormat="1" x14ac:dyDescent="0.2"/>
    <row r="26486" s="217" customFormat="1" x14ac:dyDescent="0.2"/>
    <row r="26487" s="217" customFormat="1" x14ac:dyDescent="0.2"/>
    <row r="26488" s="217" customFormat="1" x14ac:dyDescent="0.2"/>
    <row r="26489" s="217" customFormat="1" x14ac:dyDescent="0.2"/>
    <row r="26490" s="217" customFormat="1" x14ac:dyDescent="0.2"/>
    <row r="26491" s="217" customFormat="1" x14ac:dyDescent="0.2"/>
    <row r="26492" s="217" customFormat="1" x14ac:dyDescent="0.2"/>
    <row r="26493" s="217" customFormat="1" x14ac:dyDescent="0.2"/>
    <row r="26494" s="217" customFormat="1" x14ac:dyDescent="0.2"/>
    <row r="26495" s="217" customFormat="1" x14ac:dyDescent="0.2"/>
    <row r="26496" s="217" customFormat="1" x14ac:dyDescent="0.2"/>
    <row r="26497" s="217" customFormat="1" x14ac:dyDescent="0.2"/>
    <row r="26498" s="217" customFormat="1" x14ac:dyDescent="0.2"/>
    <row r="26499" s="217" customFormat="1" x14ac:dyDescent="0.2"/>
    <row r="26500" s="217" customFormat="1" x14ac:dyDescent="0.2"/>
    <row r="26501" s="217" customFormat="1" x14ac:dyDescent="0.2"/>
    <row r="26502" s="217" customFormat="1" x14ac:dyDescent="0.2"/>
    <row r="26503" s="217" customFormat="1" x14ac:dyDescent="0.2"/>
    <row r="26504" s="217" customFormat="1" x14ac:dyDescent="0.2"/>
    <row r="26505" s="217" customFormat="1" x14ac:dyDescent="0.2"/>
    <row r="26506" s="217" customFormat="1" x14ac:dyDescent="0.2"/>
    <row r="26507" s="217" customFormat="1" x14ac:dyDescent="0.2"/>
    <row r="26508" s="217" customFormat="1" x14ac:dyDescent="0.2"/>
    <row r="26509" s="217" customFormat="1" x14ac:dyDescent="0.2"/>
    <row r="26510" s="217" customFormat="1" x14ac:dyDescent="0.2"/>
    <row r="26511" s="217" customFormat="1" x14ac:dyDescent="0.2"/>
    <row r="26512" s="217" customFormat="1" x14ac:dyDescent="0.2"/>
    <row r="26513" s="217" customFormat="1" x14ac:dyDescent="0.2"/>
    <row r="26514" s="217" customFormat="1" x14ac:dyDescent="0.2"/>
    <row r="26515" s="217" customFormat="1" x14ac:dyDescent="0.2"/>
    <row r="26516" s="217" customFormat="1" x14ac:dyDescent="0.2"/>
    <row r="26517" s="217" customFormat="1" x14ac:dyDescent="0.2"/>
    <row r="26518" s="217" customFormat="1" x14ac:dyDescent="0.2"/>
    <row r="26519" s="217" customFormat="1" x14ac:dyDescent="0.2"/>
    <row r="26520" s="217" customFormat="1" x14ac:dyDescent="0.2"/>
    <row r="26521" s="217" customFormat="1" x14ac:dyDescent="0.2"/>
    <row r="26522" s="217" customFormat="1" x14ac:dyDescent="0.2"/>
    <row r="26523" s="217" customFormat="1" x14ac:dyDescent="0.2"/>
    <row r="26524" s="217" customFormat="1" x14ac:dyDescent="0.2"/>
    <row r="26525" s="217" customFormat="1" x14ac:dyDescent="0.2"/>
    <row r="26526" s="217" customFormat="1" x14ac:dyDescent="0.2"/>
    <row r="26527" s="217" customFormat="1" x14ac:dyDescent="0.2"/>
    <row r="26528" s="217" customFormat="1" x14ac:dyDescent="0.2"/>
    <row r="26529" s="217" customFormat="1" x14ac:dyDescent="0.2"/>
    <row r="26530" s="217" customFormat="1" x14ac:dyDescent="0.2"/>
    <row r="26531" s="217" customFormat="1" x14ac:dyDescent="0.2"/>
    <row r="26532" s="217" customFormat="1" x14ac:dyDescent="0.2"/>
    <row r="26533" s="217" customFormat="1" x14ac:dyDescent="0.2"/>
    <row r="26534" s="217" customFormat="1" x14ac:dyDescent="0.2"/>
    <row r="26535" s="217" customFormat="1" x14ac:dyDescent="0.2"/>
    <row r="26536" s="217" customFormat="1" x14ac:dyDescent="0.2"/>
    <row r="26537" s="217" customFormat="1" x14ac:dyDescent="0.2"/>
    <row r="26538" s="217" customFormat="1" x14ac:dyDescent="0.2"/>
    <row r="26539" s="217" customFormat="1" x14ac:dyDescent="0.2"/>
    <row r="26540" s="217" customFormat="1" x14ac:dyDescent="0.2"/>
    <row r="26541" s="217" customFormat="1" x14ac:dyDescent="0.2"/>
    <row r="26542" s="217" customFormat="1" x14ac:dyDescent="0.2"/>
    <row r="26543" s="217" customFormat="1" x14ac:dyDescent="0.2"/>
    <row r="26544" s="217" customFormat="1" x14ac:dyDescent="0.2"/>
    <row r="26545" s="217" customFormat="1" x14ac:dyDescent="0.2"/>
    <row r="26546" s="217" customFormat="1" x14ac:dyDescent="0.2"/>
    <row r="26547" s="217" customFormat="1" x14ac:dyDescent="0.2"/>
    <row r="26548" s="217" customFormat="1" x14ac:dyDescent="0.2"/>
    <row r="26549" s="217" customFormat="1" x14ac:dyDescent="0.2"/>
    <row r="26550" s="217" customFormat="1" x14ac:dyDescent="0.2"/>
    <row r="26551" s="217" customFormat="1" x14ac:dyDescent="0.2"/>
    <row r="26552" s="217" customFormat="1" x14ac:dyDescent="0.2"/>
    <row r="26553" s="217" customFormat="1" x14ac:dyDescent="0.2"/>
    <row r="26554" s="217" customFormat="1" x14ac:dyDescent="0.2"/>
    <row r="26555" s="217" customFormat="1" x14ac:dyDescent="0.2"/>
    <row r="26556" s="217" customFormat="1" x14ac:dyDescent="0.2"/>
    <row r="26557" s="217" customFormat="1" x14ac:dyDescent="0.2"/>
    <row r="26558" s="217" customFormat="1" x14ac:dyDescent="0.2"/>
    <row r="26559" s="217" customFormat="1" x14ac:dyDescent="0.2"/>
    <row r="26560" s="217" customFormat="1" x14ac:dyDescent="0.2"/>
    <row r="26561" s="217" customFormat="1" x14ac:dyDescent="0.2"/>
    <row r="26562" s="217" customFormat="1" x14ac:dyDescent="0.2"/>
    <row r="26563" s="217" customFormat="1" x14ac:dyDescent="0.2"/>
    <row r="26564" s="217" customFormat="1" x14ac:dyDescent="0.2"/>
    <row r="26565" s="217" customFormat="1" x14ac:dyDescent="0.2"/>
    <row r="26566" s="217" customFormat="1" x14ac:dyDescent="0.2"/>
    <row r="26567" s="217" customFormat="1" x14ac:dyDescent="0.2"/>
    <row r="26568" s="217" customFormat="1" x14ac:dyDescent="0.2"/>
    <row r="26569" s="217" customFormat="1" x14ac:dyDescent="0.2"/>
    <row r="26570" s="217" customFormat="1" x14ac:dyDescent="0.2"/>
    <row r="26571" s="217" customFormat="1" x14ac:dyDescent="0.2"/>
    <row r="26572" s="217" customFormat="1" x14ac:dyDescent="0.2"/>
    <row r="26573" s="217" customFormat="1" x14ac:dyDescent="0.2"/>
    <row r="26574" s="217" customFormat="1" x14ac:dyDescent="0.2"/>
    <row r="26575" s="217" customFormat="1" x14ac:dyDescent="0.2"/>
    <row r="26576" s="217" customFormat="1" x14ac:dyDescent="0.2"/>
    <row r="26577" s="217" customFormat="1" x14ac:dyDescent="0.2"/>
    <row r="26578" s="217" customFormat="1" x14ac:dyDescent="0.2"/>
    <row r="26579" s="217" customFormat="1" x14ac:dyDescent="0.2"/>
    <row r="26580" s="217" customFormat="1" x14ac:dyDescent="0.2"/>
    <row r="26581" s="217" customFormat="1" x14ac:dyDescent="0.2"/>
    <row r="26582" s="217" customFormat="1" x14ac:dyDescent="0.2"/>
    <row r="26583" s="217" customFormat="1" x14ac:dyDescent="0.2"/>
    <row r="26584" s="217" customFormat="1" x14ac:dyDescent="0.2"/>
    <row r="26585" s="217" customFormat="1" x14ac:dyDescent="0.2"/>
    <row r="26586" s="217" customFormat="1" x14ac:dyDescent="0.2"/>
    <row r="26587" s="217" customFormat="1" x14ac:dyDescent="0.2"/>
    <row r="26588" s="217" customFormat="1" x14ac:dyDescent="0.2"/>
    <row r="26589" s="217" customFormat="1" x14ac:dyDescent="0.2"/>
    <row r="26590" s="217" customFormat="1" x14ac:dyDescent="0.2"/>
    <row r="26591" s="217" customFormat="1" x14ac:dyDescent="0.2"/>
    <row r="26592" s="217" customFormat="1" x14ac:dyDescent="0.2"/>
    <row r="26593" s="217" customFormat="1" x14ac:dyDescent="0.2"/>
    <row r="26594" s="217" customFormat="1" x14ac:dyDescent="0.2"/>
    <row r="26595" s="217" customFormat="1" x14ac:dyDescent="0.2"/>
    <row r="26596" s="217" customFormat="1" x14ac:dyDescent="0.2"/>
    <row r="26597" s="217" customFormat="1" x14ac:dyDescent="0.2"/>
    <row r="26598" s="217" customFormat="1" x14ac:dyDescent="0.2"/>
    <row r="26599" s="217" customFormat="1" x14ac:dyDescent="0.2"/>
    <row r="26600" s="217" customFormat="1" x14ac:dyDescent="0.2"/>
    <row r="26601" s="217" customFormat="1" x14ac:dyDescent="0.2"/>
    <row r="26602" s="217" customFormat="1" x14ac:dyDescent="0.2"/>
    <row r="26603" s="217" customFormat="1" x14ac:dyDescent="0.2"/>
    <row r="26604" s="217" customFormat="1" x14ac:dyDescent="0.2"/>
    <row r="26605" s="217" customFormat="1" x14ac:dyDescent="0.2"/>
    <row r="26606" s="217" customFormat="1" x14ac:dyDescent="0.2"/>
    <row r="26607" s="217" customFormat="1" x14ac:dyDescent="0.2"/>
    <row r="26608" s="217" customFormat="1" x14ac:dyDescent="0.2"/>
    <row r="26609" s="217" customFormat="1" x14ac:dyDescent="0.2"/>
    <row r="26610" s="217" customFormat="1" x14ac:dyDescent="0.2"/>
    <row r="26611" s="217" customFormat="1" x14ac:dyDescent="0.2"/>
    <row r="26612" s="217" customFormat="1" x14ac:dyDescent="0.2"/>
    <row r="26613" s="217" customFormat="1" x14ac:dyDescent="0.2"/>
    <row r="26614" s="217" customFormat="1" x14ac:dyDescent="0.2"/>
    <row r="26615" s="217" customFormat="1" x14ac:dyDescent="0.2"/>
    <row r="26616" s="217" customFormat="1" x14ac:dyDescent="0.2"/>
    <row r="26617" s="217" customFormat="1" x14ac:dyDescent="0.2"/>
    <row r="26618" s="217" customFormat="1" x14ac:dyDescent="0.2"/>
    <row r="26619" s="217" customFormat="1" x14ac:dyDescent="0.2"/>
    <row r="26620" s="217" customFormat="1" x14ac:dyDescent="0.2"/>
    <row r="26621" s="217" customFormat="1" x14ac:dyDescent="0.2"/>
    <row r="26622" s="217" customFormat="1" x14ac:dyDescent="0.2"/>
    <row r="26623" s="217" customFormat="1" x14ac:dyDescent="0.2"/>
    <row r="26624" s="217" customFormat="1" x14ac:dyDescent="0.2"/>
    <row r="26625" s="217" customFormat="1" x14ac:dyDescent="0.2"/>
    <row r="26626" s="217" customFormat="1" x14ac:dyDescent="0.2"/>
    <row r="26627" s="217" customFormat="1" x14ac:dyDescent="0.2"/>
    <row r="26628" s="217" customFormat="1" x14ac:dyDescent="0.2"/>
    <row r="26629" s="217" customFormat="1" x14ac:dyDescent="0.2"/>
    <row r="26630" s="217" customFormat="1" x14ac:dyDescent="0.2"/>
    <row r="26631" s="217" customFormat="1" x14ac:dyDescent="0.2"/>
    <row r="26632" s="217" customFormat="1" x14ac:dyDescent="0.2"/>
    <row r="26633" s="217" customFormat="1" x14ac:dyDescent="0.2"/>
    <row r="26634" s="217" customFormat="1" x14ac:dyDescent="0.2"/>
    <row r="26635" s="217" customFormat="1" x14ac:dyDescent="0.2"/>
    <row r="26636" s="217" customFormat="1" x14ac:dyDescent="0.2"/>
    <row r="26637" s="217" customFormat="1" x14ac:dyDescent="0.2"/>
    <row r="26638" s="217" customFormat="1" x14ac:dyDescent="0.2"/>
    <row r="26639" s="217" customFormat="1" x14ac:dyDescent="0.2"/>
    <row r="26640" s="217" customFormat="1" x14ac:dyDescent="0.2"/>
    <row r="26641" s="217" customFormat="1" x14ac:dyDescent="0.2"/>
    <row r="26642" s="217" customFormat="1" x14ac:dyDescent="0.2"/>
    <row r="26643" s="217" customFormat="1" x14ac:dyDescent="0.2"/>
    <row r="26644" s="217" customFormat="1" x14ac:dyDescent="0.2"/>
    <row r="26645" s="217" customFormat="1" x14ac:dyDescent="0.2"/>
    <row r="26646" s="217" customFormat="1" x14ac:dyDescent="0.2"/>
    <row r="26647" s="217" customFormat="1" x14ac:dyDescent="0.2"/>
    <row r="26648" s="217" customFormat="1" x14ac:dyDescent="0.2"/>
    <row r="26649" s="217" customFormat="1" x14ac:dyDescent="0.2"/>
    <row r="26650" s="217" customFormat="1" x14ac:dyDescent="0.2"/>
    <row r="26651" s="217" customFormat="1" x14ac:dyDescent="0.2"/>
    <row r="26652" s="217" customFormat="1" x14ac:dyDescent="0.2"/>
    <row r="26653" s="217" customFormat="1" x14ac:dyDescent="0.2"/>
    <row r="26654" s="217" customFormat="1" x14ac:dyDescent="0.2"/>
    <row r="26655" s="217" customFormat="1" x14ac:dyDescent="0.2"/>
    <row r="26656" s="217" customFormat="1" x14ac:dyDescent="0.2"/>
    <row r="26657" s="217" customFormat="1" x14ac:dyDescent="0.2"/>
    <row r="26658" s="217" customFormat="1" x14ac:dyDescent="0.2"/>
    <row r="26659" s="217" customFormat="1" x14ac:dyDescent="0.2"/>
    <row r="26660" s="217" customFormat="1" x14ac:dyDescent="0.2"/>
    <row r="26661" s="217" customFormat="1" x14ac:dyDescent="0.2"/>
    <row r="26662" s="217" customFormat="1" x14ac:dyDescent="0.2"/>
    <row r="26663" s="217" customFormat="1" x14ac:dyDescent="0.2"/>
    <row r="26664" s="217" customFormat="1" x14ac:dyDescent="0.2"/>
    <row r="26665" s="217" customFormat="1" x14ac:dyDescent="0.2"/>
    <row r="26666" s="217" customFormat="1" x14ac:dyDescent="0.2"/>
    <row r="26667" s="217" customFormat="1" x14ac:dyDescent="0.2"/>
    <row r="26668" s="217" customFormat="1" x14ac:dyDescent="0.2"/>
    <row r="26669" s="217" customFormat="1" x14ac:dyDescent="0.2"/>
    <row r="26670" s="217" customFormat="1" x14ac:dyDescent="0.2"/>
    <row r="26671" s="217" customFormat="1" x14ac:dyDescent="0.2"/>
    <row r="26672" s="217" customFormat="1" x14ac:dyDescent="0.2"/>
    <row r="26673" s="217" customFormat="1" x14ac:dyDescent="0.2"/>
    <row r="26674" s="217" customFormat="1" x14ac:dyDescent="0.2"/>
    <row r="26675" s="217" customFormat="1" x14ac:dyDescent="0.2"/>
    <row r="26676" s="217" customFormat="1" x14ac:dyDescent="0.2"/>
    <row r="26677" s="217" customFormat="1" x14ac:dyDescent="0.2"/>
    <row r="26678" s="217" customFormat="1" x14ac:dyDescent="0.2"/>
    <row r="26679" s="217" customFormat="1" x14ac:dyDescent="0.2"/>
    <row r="26680" s="217" customFormat="1" x14ac:dyDescent="0.2"/>
    <row r="26681" s="217" customFormat="1" x14ac:dyDescent="0.2"/>
    <row r="26682" s="217" customFormat="1" x14ac:dyDescent="0.2"/>
    <row r="26683" s="217" customFormat="1" x14ac:dyDescent="0.2"/>
    <row r="26684" s="217" customFormat="1" x14ac:dyDescent="0.2"/>
    <row r="26685" s="217" customFormat="1" x14ac:dyDescent="0.2"/>
    <row r="26686" s="217" customFormat="1" x14ac:dyDescent="0.2"/>
    <row r="26687" s="217" customFormat="1" x14ac:dyDescent="0.2"/>
    <row r="26688" s="217" customFormat="1" x14ac:dyDescent="0.2"/>
    <row r="26689" s="217" customFormat="1" x14ac:dyDescent="0.2"/>
    <row r="26690" s="217" customFormat="1" x14ac:dyDescent="0.2"/>
    <row r="26691" s="217" customFormat="1" x14ac:dyDescent="0.2"/>
    <row r="26692" s="217" customFormat="1" x14ac:dyDescent="0.2"/>
    <row r="26693" s="217" customFormat="1" x14ac:dyDescent="0.2"/>
    <row r="26694" s="217" customFormat="1" x14ac:dyDescent="0.2"/>
    <row r="26695" s="217" customFormat="1" x14ac:dyDescent="0.2"/>
    <row r="26696" s="217" customFormat="1" x14ac:dyDescent="0.2"/>
    <row r="26697" s="217" customFormat="1" x14ac:dyDescent="0.2"/>
    <row r="26698" s="217" customFormat="1" x14ac:dyDescent="0.2"/>
    <row r="26699" s="217" customFormat="1" x14ac:dyDescent="0.2"/>
    <row r="26700" s="217" customFormat="1" x14ac:dyDescent="0.2"/>
    <row r="26701" s="217" customFormat="1" x14ac:dyDescent="0.2"/>
    <row r="26702" s="217" customFormat="1" x14ac:dyDescent="0.2"/>
    <row r="26703" s="217" customFormat="1" x14ac:dyDescent="0.2"/>
    <row r="26704" s="217" customFormat="1" x14ac:dyDescent="0.2"/>
    <row r="26705" s="217" customFormat="1" x14ac:dyDescent="0.2"/>
    <row r="26706" s="217" customFormat="1" x14ac:dyDescent="0.2"/>
    <row r="26707" s="217" customFormat="1" x14ac:dyDescent="0.2"/>
    <row r="26708" s="217" customFormat="1" x14ac:dyDescent="0.2"/>
    <row r="26709" s="217" customFormat="1" x14ac:dyDescent="0.2"/>
    <row r="26710" s="217" customFormat="1" x14ac:dyDescent="0.2"/>
    <row r="26711" s="217" customFormat="1" x14ac:dyDescent="0.2"/>
    <row r="26712" s="217" customFormat="1" x14ac:dyDescent="0.2"/>
    <row r="26713" s="217" customFormat="1" x14ac:dyDescent="0.2"/>
    <row r="26714" s="217" customFormat="1" x14ac:dyDescent="0.2"/>
    <row r="26715" s="217" customFormat="1" x14ac:dyDescent="0.2"/>
    <row r="26716" s="217" customFormat="1" x14ac:dyDescent="0.2"/>
    <row r="26717" s="217" customFormat="1" x14ac:dyDescent="0.2"/>
    <row r="26718" s="217" customFormat="1" x14ac:dyDescent="0.2"/>
    <row r="26719" s="217" customFormat="1" x14ac:dyDescent="0.2"/>
    <row r="26720" s="217" customFormat="1" x14ac:dyDescent="0.2"/>
    <row r="26721" s="217" customFormat="1" x14ac:dyDescent="0.2"/>
    <row r="26722" s="217" customFormat="1" x14ac:dyDescent="0.2"/>
    <row r="26723" s="217" customFormat="1" x14ac:dyDescent="0.2"/>
    <row r="26724" s="217" customFormat="1" x14ac:dyDescent="0.2"/>
    <row r="26725" s="217" customFormat="1" x14ac:dyDescent="0.2"/>
    <row r="26726" s="217" customFormat="1" x14ac:dyDescent="0.2"/>
    <row r="26727" s="217" customFormat="1" x14ac:dyDescent="0.2"/>
    <row r="26728" s="217" customFormat="1" x14ac:dyDescent="0.2"/>
    <row r="26729" s="217" customFormat="1" x14ac:dyDescent="0.2"/>
    <row r="26730" s="217" customFormat="1" x14ac:dyDescent="0.2"/>
    <row r="26731" s="217" customFormat="1" x14ac:dyDescent="0.2"/>
    <row r="26732" s="217" customFormat="1" x14ac:dyDescent="0.2"/>
    <row r="26733" s="217" customFormat="1" x14ac:dyDescent="0.2"/>
    <row r="26734" s="217" customFormat="1" x14ac:dyDescent="0.2"/>
    <row r="26735" s="217" customFormat="1" x14ac:dyDescent="0.2"/>
    <row r="26736" s="217" customFormat="1" x14ac:dyDescent="0.2"/>
    <row r="26737" s="217" customFormat="1" x14ac:dyDescent="0.2"/>
    <row r="26738" s="217" customFormat="1" x14ac:dyDescent="0.2"/>
    <row r="26739" s="217" customFormat="1" x14ac:dyDescent="0.2"/>
    <row r="26740" s="217" customFormat="1" x14ac:dyDescent="0.2"/>
    <row r="26741" s="217" customFormat="1" x14ac:dyDescent="0.2"/>
    <row r="26742" s="217" customFormat="1" x14ac:dyDescent="0.2"/>
    <row r="26743" s="217" customFormat="1" x14ac:dyDescent="0.2"/>
    <row r="26744" s="217" customFormat="1" x14ac:dyDescent="0.2"/>
    <row r="26745" s="217" customFormat="1" x14ac:dyDescent="0.2"/>
    <row r="26746" s="217" customFormat="1" x14ac:dyDescent="0.2"/>
    <row r="26747" s="217" customFormat="1" x14ac:dyDescent="0.2"/>
    <row r="26748" s="217" customFormat="1" x14ac:dyDescent="0.2"/>
    <row r="26749" s="217" customFormat="1" x14ac:dyDescent="0.2"/>
    <row r="26750" s="217" customFormat="1" x14ac:dyDescent="0.2"/>
    <row r="26751" s="217" customFormat="1" x14ac:dyDescent="0.2"/>
    <row r="26752" s="217" customFormat="1" x14ac:dyDescent="0.2"/>
    <row r="26753" s="217" customFormat="1" x14ac:dyDescent="0.2"/>
    <row r="26754" s="217" customFormat="1" x14ac:dyDescent="0.2"/>
    <row r="26755" s="217" customFormat="1" x14ac:dyDescent="0.2"/>
    <row r="26756" s="217" customFormat="1" x14ac:dyDescent="0.2"/>
    <row r="26757" s="217" customFormat="1" x14ac:dyDescent="0.2"/>
    <row r="26758" s="217" customFormat="1" x14ac:dyDescent="0.2"/>
    <row r="26759" s="217" customFormat="1" x14ac:dyDescent="0.2"/>
    <row r="26760" s="217" customFormat="1" x14ac:dyDescent="0.2"/>
    <row r="26761" s="217" customFormat="1" x14ac:dyDescent="0.2"/>
    <row r="26762" s="217" customFormat="1" x14ac:dyDescent="0.2"/>
    <row r="26763" s="217" customFormat="1" x14ac:dyDescent="0.2"/>
    <row r="26764" s="217" customFormat="1" x14ac:dyDescent="0.2"/>
    <row r="26765" s="217" customFormat="1" x14ac:dyDescent="0.2"/>
    <row r="26766" s="217" customFormat="1" x14ac:dyDescent="0.2"/>
    <row r="26767" s="217" customFormat="1" x14ac:dyDescent="0.2"/>
    <row r="26768" s="217" customFormat="1" x14ac:dyDescent="0.2"/>
    <row r="26769" s="217" customFormat="1" x14ac:dyDescent="0.2"/>
    <row r="26770" s="217" customFormat="1" x14ac:dyDescent="0.2"/>
    <row r="26771" s="217" customFormat="1" x14ac:dyDescent="0.2"/>
    <row r="26772" s="217" customFormat="1" x14ac:dyDescent="0.2"/>
    <row r="26773" s="217" customFormat="1" x14ac:dyDescent="0.2"/>
    <row r="26774" s="217" customFormat="1" x14ac:dyDescent="0.2"/>
    <row r="26775" s="217" customFormat="1" x14ac:dyDescent="0.2"/>
    <row r="26776" s="217" customFormat="1" x14ac:dyDescent="0.2"/>
    <row r="26777" s="217" customFormat="1" x14ac:dyDescent="0.2"/>
    <row r="26778" s="217" customFormat="1" x14ac:dyDescent="0.2"/>
    <row r="26779" s="217" customFormat="1" x14ac:dyDescent="0.2"/>
    <row r="26780" s="217" customFormat="1" x14ac:dyDescent="0.2"/>
    <row r="26781" s="217" customFormat="1" x14ac:dyDescent="0.2"/>
    <row r="26782" s="217" customFormat="1" x14ac:dyDescent="0.2"/>
    <row r="26783" s="217" customFormat="1" x14ac:dyDescent="0.2"/>
    <row r="26784" s="217" customFormat="1" x14ac:dyDescent="0.2"/>
    <row r="26785" s="217" customFormat="1" x14ac:dyDescent="0.2"/>
    <row r="26786" s="217" customFormat="1" x14ac:dyDescent="0.2"/>
    <row r="26787" s="217" customFormat="1" x14ac:dyDescent="0.2"/>
    <row r="26788" s="217" customFormat="1" x14ac:dyDescent="0.2"/>
    <row r="26789" s="217" customFormat="1" x14ac:dyDescent="0.2"/>
    <row r="26790" s="217" customFormat="1" x14ac:dyDescent="0.2"/>
    <row r="26791" s="217" customFormat="1" x14ac:dyDescent="0.2"/>
    <row r="26792" s="217" customFormat="1" x14ac:dyDescent="0.2"/>
    <row r="26793" s="217" customFormat="1" x14ac:dyDescent="0.2"/>
    <row r="26794" s="217" customFormat="1" x14ac:dyDescent="0.2"/>
    <row r="26795" s="217" customFormat="1" x14ac:dyDescent="0.2"/>
    <row r="26796" s="217" customFormat="1" x14ac:dyDescent="0.2"/>
    <row r="26797" s="217" customFormat="1" x14ac:dyDescent="0.2"/>
    <row r="26798" s="217" customFormat="1" x14ac:dyDescent="0.2"/>
    <row r="26799" s="217" customFormat="1" x14ac:dyDescent="0.2"/>
    <row r="26800" s="217" customFormat="1" x14ac:dyDescent="0.2"/>
    <row r="26801" s="217" customFormat="1" x14ac:dyDescent="0.2"/>
    <row r="26802" s="217" customFormat="1" x14ac:dyDescent="0.2"/>
    <row r="26803" s="217" customFormat="1" x14ac:dyDescent="0.2"/>
    <row r="26804" s="217" customFormat="1" x14ac:dyDescent="0.2"/>
    <row r="26805" s="217" customFormat="1" x14ac:dyDescent="0.2"/>
    <row r="26806" s="217" customFormat="1" x14ac:dyDescent="0.2"/>
    <row r="26807" s="217" customFormat="1" x14ac:dyDescent="0.2"/>
    <row r="26808" s="217" customFormat="1" x14ac:dyDescent="0.2"/>
    <row r="26809" s="217" customFormat="1" x14ac:dyDescent="0.2"/>
    <row r="26810" s="217" customFormat="1" x14ac:dyDescent="0.2"/>
    <row r="26811" s="217" customFormat="1" x14ac:dyDescent="0.2"/>
    <row r="26812" s="217" customFormat="1" x14ac:dyDescent="0.2"/>
    <row r="26813" s="217" customFormat="1" x14ac:dyDescent="0.2"/>
    <row r="26814" s="217" customFormat="1" x14ac:dyDescent="0.2"/>
    <row r="26815" s="217" customFormat="1" x14ac:dyDescent="0.2"/>
    <row r="26816" s="217" customFormat="1" x14ac:dyDescent="0.2"/>
    <row r="26817" s="217" customFormat="1" x14ac:dyDescent="0.2"/>
    <row r="26818" s="217" customFormat="1" x14ac:dyDescent="0.2"/>
    <row r="26819" s="217" customFormat="1" x14ac:dyDescent="0.2"/>
    <row r="26820" s="217" customFormat="1" x14ac:dyDescent="0.2"/>
    <row r="26821" s="217" customFormat="1" x14ac:dyDescent="0.2"/>
    <row r="26822" s="217" customFormat="1" x14ac:dyDescent="0.2"/>
    <row r="26823" s="217" customFormat="1" x14ac:dyDescent="0.2"/>
    <row r="26824" s="217" customFormat="1" x14ac:dyDescent="0.2"/>
    <row r="26825" s="217" customFormat="1" x14ac:dyDescent="0.2"/>
    <row r="26826" s="217" customFormat="1" x14ac:dyDescent="0.2"/>
    <row r="26827" s="217" customFormat="1" x14ac:dyDescent="0.2"/>
    <row r="26828" s="217" customFormat="1" x14ac:dyDescent="0.2"/>
    <row r="26829" s="217" customFormat="1" x14ac:dyDescent="0.2"/>
    <row r="26830" s="217" customFormat="1" x14ac:dyDescent="0.2"/>
    <row r="26831" s="217" customFormat="1" x14ac:dyDescent="0.2"/>
    <row r="26832" s="217" customFormat="1" x14ac:dyDescent="0.2"/>
    <row r="26833" s="217" customFormat="1" x14ac:dyDescent="0.2"/>
    <row r="26834" s="217" customFormat="1" x14ac:dyDescent="0.2"/>
    <row r="26835" s="217" customFormat="1" x14ac:dyDescent="0.2"/>
    <row r="26836" s="217" customFormat="1" x14ac:dyDescent="0.2"/>
    <row r="26837" s="217" customFormat="1" x14ac:dyDescent="0.2"/>
    <row r="26838" s="217" customFormat="1" x14ac:dyDescent="0.2"/>
    <row r="26839" s="217" customFormat="1" x14ac:dyDescent="0.2"/>
    <row r="26840" s="217" customFormat="1" x14ac:dyDescent="0.2"/>
    <row r="26841" s="217" customFormat="1" x14ac:dyDescent="0.2"/>
    <row r="26842" s="217" customFormat="1" x14ac:dyDescent="0.2"/>
    <row r="26843" s="217" customFormat="1" x14ac:dyDescent="0.2"/>
    <row r="26844" s="217" customFormat="1" x14ac:dyDescent="0.2"/>
    <row r="26845" s="217" customFormat="1" x14ac:dyDescent="0.2"/>
    <row r="26846" s="217" customFormat="1" x14ac:dyDescent="0.2"/>
    <row r="26847" s="217" customFormat="1" x14ac:dyDescent="0.2"/>
    <row r="26848" s="217" customFormat="1" x14ac:dyDescent="0.2"/>
    <row r="26849" s="217" customFormat="1" x14ac:dyDescent="0.2"/>
    <row r="26850" s="217" customFormat="1" x14ac:dyDescent="0.2"/>
    <row r="26851" s="217" customFormat="1" x14ac:dyDescent="0.2"/>
    <row r="26852" s="217" customFormat="1" x14ac:dyDescent="0.2"/>
    <row r="26853" s="217" customFormat="1" x14ac:dyDescent="0.2"/>
    <row r="26854" s="217" customFormat="1" x14ac:dyDescent="0.2"/>
    <row r="26855" s="217" customFormat="1" x14ac:dyDescent="0.2"/>
    <row r="26856" s="217" customFormat="1" x14ac:dyDescent="0.2"/>
    <row r="26857" s="217" customFormat="1" x14ac:dyDescent="0.2"/>
    <row r="26858" s="217" customFormat="1" x14ac:dyDescent="0.2"/>
    <row r="26859" s="217" customFormat="1" x14ac:dyDescent="0.2"/>
    <row r="26860" s="217" customFormat="1" x14ac:dyDescent="0.2"/>
    <row r="26861" s="217" customFormat="1" x14ac:dyDescent="0.2"/>
    <row r="26862" s="217" customFormat="1" x14ac:dyDescent="0.2"/>
    <row r="26863" s="217" customFormat="1" x14ac:dyDescent="0.2"/>
    <row r="26864" s="217" customFormat="1" x14ac:dyDescent="0.2"/>
    <row r="26865" s="217" customFormat="1" x14ac:dyDescent="0.2"/>
    <row r="26866" s="217" customFormat="1" x14ac:dyDescent="0.2"/>
    <row r="26867" s="217" customFormat="1" x14ac:dyDescent="0.2"/>
    <row r="26868" s="217" customFormat="1" x14ac:dyDescent="0.2"/>
    <row r="26869" s="217" customFormat="1" x14ac:dyDescent="0.2"/>
    <row r="26870" s="217" customFormat="1" x14ac:dyDescent="0.2"/>
    <row r="26871" s="217" customFormat="1" x14ac:dyDescent="0.2"/>
    <row r="26872" s="217" customFormat="1" x14ac:dyDescent="0.2"/>
    <row r="26873" s="217" customFormat="1" x14ac:dyDescent="0.2"/>
    <row r="26874" s="217" customFormat="1" x14ac:dyDescent="0.2"/>
    <row r="26875" s="217" customFormat="1" x14ac:dyDescent="0.2"/>
    <row r="26876" s="217" customFormat="1" x14ac:dyDescent="0.2"/>
    <row r="26877" s="217" customFormat="1" x14ac:dyDescent="0.2"/>
    <row r="26878" s="217" customFormat="1" x14ac:dyDescent="0.2"/>
    <row r="26879" s="217" customFormat="1" x14ac:dyDescent="0.2"/>
    <row r="26880" s="217" customFormat="1" x14ac:dyDescent="0.2"/>
    <row r="26881" s="217" customFormat="1" x14ac:dyDescent="0.2"/>
    <row r="26882" s="217" customFormat="1" x14ac:dyDescent="0.2"/>
    <row r="26883" s="217" customFormat="1" x14ac:dyDescent="0.2"/>
    <row r="26884" s="217" customFormat="1" x14ac:dyDescent="0.2"/>
    <row r="26885" s="217" customFormat="1" x14ac:dyDescent="0.2"/>
    <row r="26886" s="217" customFormat="1" x14ac:dyDescent="0.2"/>
    <row r="26887" s="217" customFormat="1" x14ac:dyDescent="0.2"/>
    <row r="26888" s="217" customFormat="1" x14ac:dyDescent="0.2"/>
    <row r="26889" s="217" customFormat="1" x14ac:dyDescent="0.2"/>
    <row r="26890" s="217" customFormat="1" x14ac:dyDescent="0.2"/>
    <row r="26891" s="217" customFormat="1" x14ac:dyDescent="0.2"/>
    <row r="26892" s="217" customFormat="1" x14ac:dyDescent="0.2"/>
    <row r="26893" s="217" customFormat="1" x14ac:dyDescent="0.2"/>
    <row r="26894" s="217" customFormat="1" x14ac:dyDescent="0.2"/>
    <row r="26895" s="217" customFormat="1" x14ac:dyDescent="0.2"/>
    <row r="26896" s="217" customFormat="1" x14ac:dyDescent="0.2"/>
    <row r="26897" s="217" customFormat="1" x14ac:dyDescent="0.2"/>
    <row r="26898" s="217" customFormat="1" x14ac:dyDescent="0.2"/>
    <row r="26899" s="217" customFormat="1" x14ac:dyDescent="0.2"/>
    <row r="26900" s="217" customFormat="1" x14ac:dyDescent="0.2"/>
    <row r="26901" s="217" customFormat="1" x14ac:dyDescent="0.2"/>
    <row r="26902" s="217" customFormat="1" x14ac:dyDescent="0.2"/>
    <row r="26903" s="217" customFormat="1" x14ac:dyDescent="0.2"/>
    <row r="26904" s="217" customFormat="1" x14ac:dyDescent="0.2"/>
    <row r="26905" s="217" customFormat="1" x14ac:dyDescent="0.2"/>
    <row r="26906" s="217" customFormat="1" x14ac:dyDescent="0.2"/>
    <row r="26907" s="217" customFormat="1" x14ac:dyDescent="0.2"/>
    <row r="26908" s="217" customFormat="1" x14ac:dyDescent="0.2"/>
    <row r="26909" s="217" customFormat="1" x14ac:dyDescent="0.2"/>
    <row r="26910" s="217" customFormat="1" x14ac:dyDescent="0.2"/>
    <row r="26911" s="217" customFormat="1" x14ac:dyDescent="0.2"/>
    <row r="26912" s="217" customFormat="1" x14ac:dyDescent="0.2"/>
    <row r="26913" s="217" customFormat="1" x14ac:dyDescent="0.2"/>
    <row r="26914" s="217" customFormat="1" x14ac:dyDescent="0.2"/>
    <row r="26915" s="217" customFormat="1" x14ac:dyDescent="0.2"/>
    <row r="26916" s="217" customFormat="1" x14ac:dyDescent="0.2"/>
    <row r="26917" s="217" customFormat="1" x14ac:dyDescent="0.2"/>
    <row r="26918" s="217" customFormat="1" x14ac:dyDescent="0.2"/>
    <row r="26919" s="217" customFormat="1" x14ac:dyDescent="0.2"/>
    <row r="26920" s="217" customFormat="1" x14ac:dyDescent="0.2"/>
    <row r="26921" s="217" customFormat="1" x14ac:dyDescent="0.2"/>
    <row r="26922" s="217" customFormat="1" x14ac:dyDescent="0.2"/>
    <row r="26923" s="217" customFormat="1" x14ac:dyDescent="0.2"/>
    <row r="26924" s="217" customFormat="1" x14ac:dyDescent="0.2"/>
    <row r="26925" s="217" customFormat="1" x14ac:dyDescent="0.2"/>
    <row r="26926" s="217" customFormat="1" x14ac:dyDescent="0.2"/>
    <row r="26927" s="217" customFormat="1" x14ac:dyDescent="0.2"/>
    <row r="26928" s="217" customFormat="1" x14ac:dyDescent="0.2"/>
    <row r="26929" s="217" customFormat="1" x14ac:dyDescent="0.2"/>
    <row r="26930" s="217" customFormat="1" x14ac:dyDescent="0.2"/>
    <row r="26931" s="217" customFormat="1" x14ac:dyDescent="0.2"/>
    <row r="26932" s="217" customFormat="1" x14ac:dyDescent="0.2"/>
    <row r="26933" s="217" customFormat="1" x14ac:dyDescent="0.2"/>
    <row r="26934" s="217" customFormat="1" x14ac:dyDescent="0.2"/>
    <row r="26935" s="217" customFormat="1" x14ac:dyDescent="0.2"/>
    <row r="26936" s="217" customFormat="1" x14ac:dyDescent="0.2"/>
    <row r="26937" s="217" customFormat="1" x14ac:dyDescent="0.2"/>
    <row r="26938" s="217" customFormat="1" x14ac:dyDescent="0.2"/>
    <row r="26939" s="217" customFormat="1" x14ac:dyDescent="0.2"/>
    <row r="26940" s="217" customFormat="1" x14ac:dyDescent="0.2"/>
    <row r="26941" s="217" customFormat="1" x14ac:dyDescent="0.2"/>
    <row r="26942" s="217" customFormat="1" x14ac:dyDescent="0.2"/>
    <row r="26943" s="217" customFormat="1" x14ac:dyDescent="0.2"/>
    <row r="26944" s="217" customFormat="1" x14ac:dyDescent="0.2"/>
    <row r="26945" s="217" customFormat="1" x14ac:dyDescent="0.2"/>
    <row r="26946" s="217" customFormat="1" x14ac:dyDescent="0.2"/>
    <row r="26947" s="217" customFormat="1" x14ac:dyDescent="0.2"/>
    <row r="26948" s="217" customFormat="1" x14ac:dyDescent="0.2"/>
    <row r="26949" s="217" customFormat="1" x14ac:dyDescent="0.2"/>
    <row r="26950" s="217" customFormat="1" x14ac:dyDescent="0.2"/>
    <row r="26951" s="217" customFormat="1" x14ac:dyDescent="0.2"/>
    <row r="26952" s="217" customFormat="1" x14ac:dyDescent="0.2"/>
    <row r="26953" s="217" customFormat="1" x14ac:dyDescent="0.2"/>
    <row r="26954" s="217" customFormat="1" x14ac:dyDescent="0.2"/>
    <row r="26955" s="217" customFormat="1" x14ac:dyDescent="0.2"/>
    <row r="26956" s="217" customFormat="1" x14ac:dyDescent="0.2"/>
    <row r="26957" s="217" customFormat="1" x14ac:dyDescent="0.2"/>
    <row r="26958" s="217" customFormat="1" x14ac:dyDescent="0.2"/>
    <row r="26959" s="217" customFormat="1" x14ac:dyDescent="0.2"/>
    <row r="26960" s="217" customFormat="1" x14ac:dyDescent="0.2"/>
    <row r="26961" s="217" customFormat="1" x14ac:dyDescent="0.2"/>
    <row r="26962" s="217" customFormat="1" x14ac:dyDescent="0.2"/>
    <row r="26963" s="217" customFormat="1" x14ac:dyDescent="0.2"/>
    <row r="26964" s="217" customFormat="1" x14ac:dyDescent="0.2"/>
    <row r="26965" s="217" customFormat="1" x14ac:dyDescent="0.2"/>
    <row r="26966" s="217" customFormat="1" x14ac:dyDescent="0.2"/>
    <row r="26967" s="217" customFormat="1" x14ac:dyDescent="0.2"/>
    <row r="26968" s="217" customFormat="1" x14ac:dyDescent="0.2"/>
    <row r="26969" s="217" customFormat="1" x14ac:dyDescent="0.2"/>
    <row r="26970" s="217" customFormat="1" x14ac:dyDescent="0.2"/>
    <row r="26971" s="217" customFormat="1" x14ac:dyDescent="0.2"/>
    <row r="26972" s="217" customFormat="1" x14ac:dyDescent="0.2"/>
    <row r="26973" s="217" customFormat="1" x14ac:dyDescent="0.2"/>
    <row r="26974" s="217" customFormat="1" x14ac:dyDescent="0.2"/>
    <row r="26975" s="217" customFormat="1" x14ac:dyDescent="0.2"/>
    <row r="26976" s="217" customFormat="1" x14ac:dyDescent="0.2"/>
    <row r="26977" s="217" customFormat="1" x14ac:dyDescent="0.2"/>
    <row r="26978" s="217" customFormat="1" x14ac:dyDescent="0.2"/>
    <row r="26979" s="217" customFormat="1" x14ac:dyDescent="0.2"/>
    <row r="26980" s="217" customFormat="1" x14ac:dyDescent="0.2"/>
    <row r="26981" s="217" customFormat="1" x14ac:dyDescent="0.2"/>
    <row r="26982" s="217" customFormat="1" x14ac:dyDescent="0.2"/>
    <row r="26983" s="217" customFormat="1" x14ac:dyDescent="0.2"/>
    <row r="26984" s="217" customFormat="1" x14ac:dyDescent="0.2"/>
    <row r="26985" s="217" customFormat="1" x14ac:dyDescent="0.2"/>
    <row r="26986" s="217" customFormat="1" x14ac:dyDescent="0.2"/>
    <row r="26987" s="217" customFormat="1" x14ac:dyDescent="0.2"/>
    <row r="26988" s="217" customFormat="1" x14ac:dyDescent="0.2"/>
    <row r="26989" s="217" customFormat="1" x14ac:dyDescent="0.2"/>
    <row r="26990" s="217" customFormat="1" x14ac:dyDescent="0.2"/>
    <row r="26991" s="217" customFormat="1" x14ac:dyDescent="0.2"/>
    <row r="26992" s="217" customFormat="1" x14ac:dyDescent="0.2"/>
    <row r="26993" s="217" customFormat="1" x14ac:dyDescent="0.2"/>
    <row r="26994" s="217" customFormat="1" x14ac:dyDescent="0.2"/>
    <row r="26995" s="217" customFormat="1" x14ac:dyDescent="0.2"/>
    <row r="26996" s="217" customFormat="1" x14ac:dyDescent="0.2"/>
    <row r="26997" s="217" customFormat="1" x14ac:dyDescent="0.2"/>
    <row r="26998" s="217" customFormat="1" x14ac:dyDescent="0.2"/>
    <row r="26999" s="217" customFormat="1" x14ac:dyDescent="0.2"/>
    <row r="27000" s="217" customFormat="1" x14ac:dyDescent="0.2"/>
    <row r="27001" s="217" customFormat="1" x14ac:dyDescent="0.2"/>
    <row r="27002" s="217" customFormat="1" x14ac:dyDescent="0.2"/>
    <row r="27003" s="217" customFormat="1" x14ac:dyDescent="0.2"/>
    <row r="27004" s="217" customFormat="1" x14ac:dyDescent="0.2"/>
    <row r="27005" s="217" customFormat="1" x14ac:dyDescent="0.2"/>
    <row r="27006" s="217" customFormat="1" x14ac:dyDescent="0.2"/>
    <row r="27007" s="217" customFormat="1" x14ac:dyDescent="0.2"/>
    <row r="27008" s="217" customFormat="1" x14ac:dyDescent="0.2"/>
    <row r="27009" s="217" customFormat="1" x14ac:dyDescent="0.2"/>
    <row r="27010" s="217" customFormat="1" x14ac:dyDescent="0.2"/>
    <row r="27011" s="217" customFormat="1" x14ac:dyDescent="0.2"/>
    <row r="27012" s="217" customFormat="1" x14ac:dyDescent="0.2"/>
    <row r="27013" s="217" customFormat="1" x14ac:dyDescent="0.2"/>
    <row r="27014" s="217" customFormat="1" x14ac:dyDescent="0.2"/>
    <row r="27015" s="217" customFormat="1" x14ac:dyDescent="0.2"/>
    <row r="27016" s="217" customFormat="1" x14ac:dyDescent="0.2"/>
    <row r="27017" s="217" customFormat="1" x14ac:dyDescent="0.2"/>
    <row r="27018" s="217" customFormat="1" x14ac:dyDescent="0.2"/>
    <row r="27019" s="217" customFormat="1" x14ac:dyDescent="0.2"/>
    <row r="27020" s="217" customFormat="1" x14ac:dyDescent="0.2"/>
    <row r="27021" s="217" customFormat="1" x14ac:dyDescent="0.2"/>
    <row r="27022" s="217" customFormat="1" x14ac:dyDescent="0.2"/>
    <row r="27023" s="217" customFormat="1" x14ac:dyDescent="0.2"/>
    <row r="27024" s="217" customFormat="1" x14ac:dyDescent="0.2"/>
    <row r="27025" s="217" customFormat="1" x14ac:dyDescent="0.2"/>
    <row r="27026" s="217" customFormat="1" x14ac:dyDescent="0.2"/>
    <row r="27027" s="217" customFormat="1" x14ac:dyDescent="0.2"/>
    <row r="27028" s="217" customFormat="1" x14ac:dyDescent="0.2"/>
    <row r="27029" s="217" customFormat="1" x14ac:dyDescent="0.2"/>
    <row r="27030" s="217" customFormat="1" x14ac:dyDescent="0.2"/>
    <row r="27031" s="217" customFormat="1" x14ac:dyDescent="0.2"/>
    <row r="27032" s="217" customFormat="1" x14ac:dyDescent="0.2"/>
    <row r="27033" s="217" customFormat="1" x14ac:dyDescent="0.2"/>
    <row r="27034" s="217" customFormat="1" x14ac:dyDescent="0.2"/>
    <row r="27035" s="217" customFormat="1" x14ac:dyDescent="0.2"/>
    <row r="27036" s="217" customFormat="1" x14ac:dyDescent="0.2"/>
    <row r="27037" s="217" customFormat="1" x14ac:dyDescent="0.2"/>
    <row r="27038" s="217" customFormat="1" x14ac:dyDescent="0.2"/>
    <row r="27039" s="217" customFormat="1" x14ac:dyDescent="0.2"/>
    <row r="27040" s="217" customFormat="1" x14ac:dyDescent="0.2"/>
    <row r="27041" s="217" customFormat="1" x14ac:dyDescent="0.2"/>
    <row r="27042" s="217" customFormat="1" x14ac:dyDescent="0.2"/>
    <row r="27043" s="217" customFormat="1" x14ac:dyDescent="0.2"/>
    <row r="27044" s="217" customFormat="1" x14ac:dyDescent="0.2"/>
    <row r="27045" s="217" customFormat="1" x14ac:dyDescent="0.2"/>
    <row r="27046" s="217" customFormat="1" x14ac:dyDescent="0.2"/>
    <row r="27047" s="217" customFormat="1" x14ac:dyDescent="0.2"/>
    <row r="27048" s="217" customFormat="1" x14ac:dyDescent="0.2"/>
    <row r="27049" s="217" customFormat="1" x14ac:dyDescent="0.2"/>
    <row r="27050" s="217" customFormat="1" x14ac:dyDescent="0.2"/>
    <row r="27051" s="217" customFormat="1" x14ac:dyDescent="0.2"/>
    <row r="27052" s="217" customFormat="1" x14ac:dyDescent="0.2"/>
    <row r="27053" s="217" customFormat="1" x14ac:dyDescent="0.2"/>
    <row r="27054" s="217" customFormat="1" x14ac:dyDescent="0.2"/>
    <row r="27055" s="217" customFormat="1" x14ac:dyDescent="0.2"/>
    <row r="27056" s="217" customFormat="1" x14ac:dyDescent="0.2"/>
    <row r="27057" s="217" customFormat="1" x14ac:dyDescent="0.2"/>
    <row r="27058" s="217" customFormat="1" x14ac:dyDescent="0.2"/>
    <row r="27059" s="217" customFormat="1" x14ac:dyDescent="0.2"/>
    <row r="27060" s="217" customFormat="1" x14ac:dyDescent="0.2"/>
    <row r="27061" s="217" customFormat="1" x14ac:dyDescent="0.2"/>
    <row r="27062" s="217" customFormat="1" x14ac:dyDescent="0.2"/>
    <row r="27063" s="217" customFormat="1" x14ac:dyDescent="0.2"/>
    <row r="27064" s="217" customFormat="1" x14ac:dyDescent="0.2"/>
    <row r="27065" s="217" customFormat="1" x14ac:dyDescent="0.2"/>
    <row r="27066" s="217" customFormat="1" x14ac:dyDescent="0.2"/>
    <row r="27067" s="217" customFormat="1" x14ac:dyDescent="0.2"/>
    <row r="27068" s="217" customFormat="1" x14ac:dyDescent="0.2"/>
    <row r="27069" s="217" customFormat="1" x14ac:dyDescent="0.2"/>
    <row r="27070" s="217" customFormat="1" x14ac:dyDescent="0.2"/>
    <row r="27071" s="217" customFormat="1" x14ac:dyDescent="0.2"/>
    <row r="27072" s="217" customFormat="1" x14ac:dyDescent="0.2"/>
    <row r="27073" s="217" customFormat="1" x14ac:dyDescent="0.2"/>
    <row r="27074" s="217" customFormat="1" x14ac:dyDescent="0.2"/>
    <row r="27075" s="217" customFormat="1" x14ac:dyDescent="0.2"/>
    <row r="27076" s="217" customFormat="1" x14ac:dyDescent="0.2"/>
    <row r="27077" s="217" customFormat="1" x14ac:dyDescent="0.2"/>
    <row r="27078" s="217" customFormat="1" x14ac:dyDescent="0.2"/>
    <row r="27079" s="217" customFormat="1" x14ac:dyDescent="0.2"/>
    <row r="27080" s="217" customFormat="1" x14ac:dyDescent="0.2"/>
    <row r="27081" s="217" customFormat="1" x14ac:dyDescent="0.2"/>
    <row r="27082" s="217" customFormat="1" x14ac:dyDescent="0.2"/>
    <row r="27083" s="217" customFormat="1" x14ac:dyDescent="0.2"/>
    <row r="27084" s="217" customFormat="1" x14ac:dyDescent="0.2"/>
    <row r="27085" s="217" customFormat="1" x14ac:dyDescent="0.2"/>
    <row r="27086" s="217" customFormat="1" x14ac:dyDescent="0.2"/>
    <row r="27087" s="217" customFormat="1" x14ac:dyDescent="0.2"/>
    <row r="27088" s="217" customFormat="1" x14ac:dyDescent="0.2"/>
    <row r="27089" s="217" customFormat="1" x14ac:dyDescent="0.2"/>
    <row r="27090" s="217" customFormat="1" x14ac:dyDescent="0.2"/>
    <row r="27091" s="217" customFormat="1" x14ac:dyDescent="0.2"/>
    <row r="27092" s="217" customFormat="1" x14ac:dyDescent="0.2"/>
    <row r="27093" s="217" customFormat="1" x14ac:dyDescent="0.2"/>
    <row r="27094" s="217" customFormat="1" x14ac:dyDescent="0.2"/>
    <row r="27095" s="217" customFormat="1" x14ac:dyDescent="0.2"/>
    <row r="27096" s="217" customFormat="1" x14ac:dyDescent="0.2"/>
    <row r="27097" s="217" customFormat="1" x14ac:dyDescent="0.2"/>
    <row r="27098" s="217" customFormat="1" x14ac:dyDescent="0.2"/>
    <row r="27099" s="217" customFormat="1" x14ac:dyDescent="0.2"/>
    <row r="27100" s="217" customFormat="1" x14ac:dyDescent="0.2"/>
    <row r="27101" s="217" customFormat="1" x14ac:dyDescent="0.2"/>
    <row r="27102" s="217" customFormat="1" x14ac:dyDescent="0.2"/>
    <row r="27103" s="217" customFormat="1" x14ac:dyDescent="0.2"/>
    <row r="27104" s="217" customFormat="1" x14ac:dyDescent="0.2"/>
    <row r="27105" s="217" customFormat="1" x14ac:dyDescent="0.2"/>
    <row r="27106" s="217" customFormat="1" x14ac:dyDescent="0.2"/>
    <row r="27107" s="217" customFormat="1" x14ac:dyDescent="0.2"/>
    <row r="27108" s="217" customFormat="1" x14ac:dyDescent="0.2"/>
    <row r="27109" s="217" customFormat="1" x14ac:dyDescent="0.2"/>
    <row r="27110" s="217" customFormat="1" x14ac:dyDescent="0.2"/>
    <row r="27111" s="217" customFormat="1" x14ac:dyDescent="0.2"/>
    <row r="27112" s="217" customFormat="1" x14ac:dyDescent="0.2"/>
    <row r="27113" s="217" customFormat="1" x14ac:dyDescent="0.2"/>
    <row r="27114" s="217" customFormat="1" x14ac:dyDescent="0.2"/>
    <row r="27115" s="217" customFormat="1" x14ac:dyDescent="0.2"/>
    <row r="27116" s="217" customFormat="1" x14ac:dyDescent="0.2"/>
    <row r="27117" s="217" customFormat="1" x14ac:dyDescent="0.2"/>
    <row r="27118" s="217" customFormat="1" x14ac:dyDescent="0.2"/>
    <row r="27119" s="217" customFormat="1" x14ac:dyDescent="0.2"/>
    <row r="27120" s="217" customFormat="1" x14ac:dyDescent="0.2"/>
    <row r="27121" s="217" customFormat="1" x14ac:dyDescent="0.2"/>
    <row r="27122" s="217" customFormat="1" x14ac:dyDescent="0.2"/>
    <row r="27123" s="217" customFormat="1" x14ac:dyDescent="0.2"/>
    <row r="27124" s="217" customFormat="1" x14ac:dyDescent="0.2"/>
    <row r="27125" s="217" customFormat="1" x14ac:dyDescent="0.2"/>
    <row r="27126" s="217" customFormat="1" x14ac:dyDescent="0.2"/>
    <row r="27127" s="217" customFormat="1" x14ac:dyDescent="0.2"/>
    <row r="27128" s="217" customFormat="1" x14ac:dyDescent="0.2"/>
    <row r="27129" s="217" customFormat="1" x14ac:dyDescent="0.2"/>
    <row r="27130" s="217" customFormat="1" x14ac:dyDescent="0.2"/>
    <row r="27131" s="217" customFormat="1" x14ac:dyDescent="0.2"/>
    <row r="27132" s="217" customFormat="1" x14ac:dyDescent="0.2"/>
    <row r="27133" s="217" customFormat="1" x14ac:dyDescent="0.2"/>
    <row r="27134" s="217" customFormat="1" x14ac:dyDescent="0.2"/>
    <row r="27135" s="217" customFormat="1" x14ac:dyDescent="0.2"/>
    <row r="27136" s="217" customFormat="1" x14ac:dyDescent="0.2"/>
    <row r="27137" s="217" customFormat="1" x14ac:dyDescent="0.2"/>
    <row r="27138" s="217" customFormat="1" x14ac:dyDescent="0.2"/>
    <row r="27139" s="217" customFormat="1" x14ac:dyDescent="0.2"/>
    <row r="27140" s="217" customFormat="1" x14ac:dyDescent="0.2"/>
    <row r="27141" s="217" customFormat="1" x14ac:dyDescent="0.2"/>
    <row r="27142" s="217" customFormat="1" x14ac:dyDescent="0.2"/>
    <row r="27143" s="217" customFormat="1" x14ac:dyDescent="0.2"/>
    <row r="27144" s="217" customFormat="1" x14ac:dyDescent="0.2"/>
    <row r="27145" s="217" customFormat="1" x14ac:dyDescent="0.2"/>
    <row r="27146" s="217" customFormat="1" x14ac:dyDescent="0.2"/>
    <row r="27147" s="217" customFormat="1" x14ac:dyDescent="0.2"/>
    <row r="27148" s="217" customFormat="1" x14ac:dyDescent="0.2"/>
    <row r="27149" s="217" customFormat="1" x14ac:dyDescent="0.2"/>
    <row r="27150" s="217" customFormat="1" x14ac:dyDescent="0.2"/>
    <row r="27151" s="217" customFormat="1" x14ac:dyDescent="0.2"/>
    <row r="27152" s="217" customFormat="1" x14ac:dyDescent="0.2"/>
    <row r="27153" s="217" customFormat="1" x14ac:dyDescent="0.2"/>
    <row r="27154" s="217" customFormat="1" x14ac:dyDescent="0.2"/>
    <row r="27155" s="217" customFormat="1" x14ac:dyDescent="0.2"/>
    <row r="27156" s="217" customFormat="1" x14ac:dyDescent="0.2"/>
    <row r="27157" s="217" customFormat="1" x14ac:dyDescent="0.2"/>
    <row r="27158" s="217" customFormat="1" x14ac:dyDescent="0.2"/>
    <row r="27159" s="217" customFormat="1" x14ac:dyDescent="0.2"/>
    <row r="27160" s="217" customFormat="1" x14ac:dyDescent="0.2"/>
    <row r="27161" s="217" customFormat="1" x14ac:dyDescent="0.2"/>
    <row r="27162" s="217" customFormat="1" x14ac:dyDescent="0.2"/>
    <row r="27163" s="217" customFormat="1" x14ac:dyDescent="0.2"/>
    <row r="27164" s="217" customFormat="1" x14ac:dyDescent="0.2"/>
    <row r="27165" s="217" customFormat="1" x14ac:dyDescent="0.2"/>
    <row r="27166" s="217" customFormat="1" x14ac:dyDescent="0.2"/>
    <row r="27167" s="217" customFormat="1" x14ac:dyDescent="0.2"/>
    <row r="27168" s="217" customFormat="1" x14ac:dyDescent="0.2"/>
    <row r="27169" s="217" customFormat="1" x14ac:dyDescent="0.2"/>
    <row r="27170" s="217" customFormat="1" x14ac:dyDescent="0.2"/>
    <row r="27171" s="217" customFormat="1" x14ac:dyDescent="0.2"/>
    <row r="27172" s="217" customFormat="1" x14ac:dyDescent="0.2"/>
    <row r="27173" s="217" customFormat="1" x14ac:dyDescent="0.2"/>
    <row r="27174" s="217" customFormat="1" x14ac:dyDescent="0.2"/>
    <row r="27175" s="217" customFormat="1" x14ac:dyDescent="0.2"/>
    <row r="27176" s="217" customFormat="1" x14ac:dyDescent="0.2"/>
    <row r="27177" s="217" customFormat="1" x14ac:dyDescent="0.2"/>
    <row r="27178" s="217" customFormat="1" x14ac:dyDescent="0.2"/>
    <row r="27179" s="217" customFormat="1" x14ac:dyDescent="0.2"/>
    <row r="27180" s="217" customFormat="1" x14ac:dyDescent="0.2"/>
    <row r="27181" s="217" customFormat="1" x14ac:dyDescent="0.2"/>
    <row r="27182" s="217" customFormat="1" x14ac:dyDescent="0.2"/>
    <row r="27183" s="217" customFormat="1" x14ac:dyDescent="0.2"/>
    <row r="27184" s="217" customFormat="1" x14ac:dyDescent="0.2"/>
    <row r="27185" s="217" customFormat="1" x14ac:dyDescent="0.2"/>
    <row r="27186" s="217" customFormat="1" x14ac:dyDescent="0.2"/>
    <row r="27187" s="217" customFormat="1" x14ac:dyDescent="0.2"/>
    <row r="27188" s="217" customFormat="1" x14ac:dyDescent="0.2"/>
    <row r="27189" s="217" customFormat="1" x14ac:dyDescent="0.2"/>
    <row r="27190" s="217" customFormat="1" x14ac:dyDescent="0.2"/>
    <row r="27191" s="217" customFormat="1" x14ac:dyDescent="0.2"/>
    <row r="27192" s="217" customFormat="1" x14ac:dyDescent="0.2"/>
    <row r="27193" s="217" customFormat="1" x14ac:dyDescent="0.2"/>
    <row r="27194" s="217" customFormat="1" x14ac:dyDescent="0.2"/>
    <row r="27195" s="217" customFormat="1" x14ac:dyDescent="0.2"/>
    <row r="27196" s="217" customFormat="1" x14ac:dyDescent="0.2"/>
    <row r="27197" s="217" customFormat="1" x14ac:dyDescent="0.2"/>
    <row r="27198" s="217" customFormat="1" x14ac:dyDescent="0.2"/>
    <row r="27199" s="217" customFormat="1" x14ac:dyDescent="0.2"/>
    <row r="27200" s="217" customFormat="1" x14ac:dyDescent="0.2"/>
    <row r="27201" s="217" customFormat="1" x14ac:dyDescent="0.2"/>
    <row r="27202" s="217" customFormat="1" x14ac:dyDescent="0.2"/>
    <row r="27203" s="217" customFormat="1" x14ac:dyDescent="0.2"/>
    <row r="27204" s="217" customFormat="1" x14ac:dyDescent="0.2"/>
    <row r="27205" s="217" customFormat="1" x14ac:dyDescent="0.2"/>
    <row r="27206" s="217" customFormat="1" x14ac:dyDescent="0.2"/>
    <row r="27207" s="217" customFormat="1" x14ac:dyDescent="0.2"/>
    <row r="27208" s="217" customFormat="1" x14ac:dyDescent="0.2"/>
    <row r="27209" s="217" customFormat="1" x14ac:dyDescent="0.2"/>
    <row r="27210" s="217" customFormat="1" x14ac:dyDescent="0.2"/>
    <row r="27211" s="217" customFormat="1" x14ac:dyDescent="0.2"/>
    <row r="27212" s="217" customFormat="1" x14ac:dyDescent="0.2"/>
    <row r="27213" s="217" customFormat="1" x14ac:dyDescent="0.2"/>
    <row r="27214" s="217" customFormat="1" x14ac:dyDescent="0.2"/>
    <row r="27215" s="217" customFormat="1" x14ac:dyDescent="0.2"/>
    <row r="27216" s="217" customFormat="1" x14ac:dyDescent="0.2"/>
    <row r="27217" s="217" customFormat="1" x14ac:dyDescent="0.2"/>
    <row r="27218" s="217" customFormat="1" x14ac:dyDescent="0.2"/>
    <row r="27219" s="217" customFormat="1" x14ac:dyDescent="0.2"/>
    <row r="27220" s="217" customFormat="1" x14ac:dyDescent="0.2"/>
    <row r="27221" s="217" customFormat="1" x14ac:dyDescent="0.2"/>
    <row r="27222" s="217" customFormat="1" x14ac:dyDescent="0.2"/>
    <row r="27223" s="217" customFormat="1" x14ac:dyDescent="0.2"/>
    <row r="27224" s="217" customFormat="1" x14ac:dyDescent="0.2"/>
    <row r="27225" s="217" customFormat="1" x14ac:dyDescent="0.2"/>
    <row r="27226" s="217" customFormat="1" x14ac:dyDescent="0.2"/>
    <row r="27227" s="217" customFormat="1" x14ac:dyDescent="0.2"/>
    <row r="27228" s="217" customFormat="1" x14ac:dyDescent="0.2"/>
    <row r="27229" s="217" customFormat="1" x14ac:dyDescent="0.2"/>
    <row r="27230" s="217" customFormat="1" x14ac:dyDescent="0.2"/>
    <row r="27231" s="217" customFormat="1" x14ac:dyDescent="0.2"/>
    <row r="27232" s="217" customFormat="1" x14ac:dyDescent="0.2"/>
    <row r="27233" s="217" customFormat="1" x14ac:dyDescent="0.2"/>
    <row r="27234" s="217" customFormat="1" x14ac:dyDescent="0.2"/>
    <row r="27235" s="217" customFormat="1" x14ac:dyDescent="0.2"/>
    <row r="27236" s="217" customFormat="1" x14ac:dyDescent="0.2"/>
    <row r="27237" s="217" customFormat="1" x14ac:dyDescent="0.2"/>
    <row r="27238" s="217" customFormat="1" x14ac:dyDescent="0.2"/>
    <row r="27239" s="217" customFormat="1" x14ac:dyDescent="0.2"/>
    <row r="27240" s="217" customFormat="1" x14ac:dyDescent="0.2"/>
    <row r="27241" s="217" customFormat="1" x14ac:dyDescent="0.2"/>
    <row r="27242" s="217" customFormat="1" x14ac:dyDescent="0.2"/>
    <row r="27243" s="217" customFormat="1" x14ac:dyDescent="0.2"/>
    <row r="27244" s="217" customFormat="1" x14ac:dyDescent="0.2"/>
    <row r="27245" s="217" customFormat="1" x14ac:dyDescent="0.2"/>
    <row r="27246" s="217" customFormat="1" x14ac:dyDescent="0.2"/>
    <row r="27247" s="217" customFormat="1" x14ac:dyDescent="0.2"/>
    <row r="27248" s="217" customFormat="1" x14ac:dyDescent="0.2"/>
    <row r="27249" s="217" customFormat="1" x14ac:dyDescent="0.2"/>
    <row r="27250" s="217" customFormat="1" x14ac:dyDescent="0.2"/>
    <row r="27251" s="217" customFormat="1" x14ac:dyDescent="0.2"/>
    <row r="27252" s="217" customFormat="1" x14ac:dyDescent="0.2"/>
    <row r="27253" s="217" customFormat="1" x14ac:dyDescent="0.2"/>
    <row r="27254" s="217" customFormat="1" x14ac:dyDescent="0.2"/>
    <row r="27255" s="217" customFormat="1" x14ac:dyDescent="0.2"/>
    <row r="27256" s="217" customFormat="1" x14ac:dyDescent="0.2"/>
    <row r="27257" s="217" customFormat="1" x14ac:dyDescent="0.2"/>
    <row r="27258" s="217" customFormat="1" x14ac:dyDescent="0.2"/>
    <row r="27259" s="217" customFormat="1" x14ac:dyDescent="0.2"/>
    <row r="27260" s="217" customFormat="1" x14ac:dyDescent="0.2"/>
    <row r="27261" s="217" customFormat="1" x14ac:dyDescent="0.2"/>
    <row r="27262" s="217" customFormat="1" x14ac:dyDescent="0.2"/>
    <row r="27263" s="217" customFormat="1" x14ac:dyDescent="0.2"/>
    <row r="27264" s="217" customFormat="1" x14ac:dyDescent="0.2"/>
    <row r="27265" s="217" customFormat="1" x14ac:dyDescent="0.2"/>
    <row r="27266" s="217" customFormat="1" x14ac:dyDescent="0.2"/>
    <row r="27267" s="217" customFormat="1" x14ac:dyDescent="0.2"/>
    <row r="27268" s="217" customFormat="1" x14ac:dyDescent="0.2"/>
    <row r="27269" s="217" customFormat="1" x14ac:dyDescent="0.2"/>
    <row r="27270" s="217" customFormat="1" x14ac:dyDescent="0.2"/>
    <row r="27271" s="217" customFormat="1" x14ac:dyDescent="0.2"/>
    <row r="27272" s="217" customFormat="1" x14ac:dyDescent="0.2"/>
    <row r="27273" s="217" customFormat="1" x14ac:dyDescent="0.2"/>
    <row r="27274" s="217" customFormat="1" x14ac:dyDescent="0.2"/>
    <row r="27275" s="217" customFormat="1" x14ac:dyDescent="0.2"/>
    <row r="27276" s="217" customFormat="1" x14ac:dyDescent="0.2"/>
    <row r="27277" s="217" customFormat="1" x14ac:dyDescent="0.2"/>
    <row r="27278" s="217" customFormat="1" x14ac:dyDescent="0.2"/>
    <row r="27279" s="217" customFormat="1" x14ac:dyDescent="0.2"/>
    <row r="27280" s="217" customFormat="1" x14ac:dyDescent="0.2"/>
    <row r="27281" s="217" customFormat="1" x14ac:dyDescent="0.2"/>
    <row r="27282" s="217" customFormat="1" x14ac:dyDescent="0.2"/>
    <row r="27283" s="217" customFormat="1" x14ac:dyDescent="0.2"/>
    <row r="27284" s="217" customFormat="1" x14ac:dyDescent="0.2"/>
    <row r="27285" s="217" customFormat="1" x14ac:dyDescent="0.2"/>
    <row r="27286" s="217" customFormat="1" x14ac:dyDescent="0.2"/>
    <row r="27287" s="217" customFormat="1" x14ac:dyDescent="0.2"/>
    <row r="27288" s="217" customFormat="1" x14ac:dyDescent="0.2"/>
    <row r="27289" s="217" customFormat="1" x14ac:dyDescent="0.2"/>
    <row r="27290" s="217" customFormat="1" x14ac:dyDescent="0.2"/>
    <row r="27291" s="217" customFormat="1" x14ac:dyDescent="0.2"/>
    <row r="27292" s="217" customFormat="1" x14ac:dyDescent="0.2"/>
    <row r="27293" s="217" customFormat="1" x14ac:dyDescent="0.2"/>
    <row r="27294" s="217" customFormat="1" x14ac:dyDescent="0.2"/>
    <row r="27295" s="217" customFormat="1" x14ac:dyDescent="0.2"/>
    <row r="27296" s="217" customFormat="1" x14ac:dyDescent="0.2"/>
    <row r="27297" s="217" customFormat="1" x14ac:dyDescent="0.2"/>
    <row r="27298" s="217" customFormat="1" x14ac:dyDescent="0.2"/>
    <row r="27299" s="217" customFormat="1" x14ac:dyDescent="0.2"/>
    <row r="27300" s="217" customFormat="1" x14ac:dyDescent="0.2"/>
    <row r="27301" s="217" customFormat="1" x14ac:dyDescent="0.2"/>
    <row r="27302" s="217" customFormat="1" x14ac:dyDescent="0.2"/>
    <row r="27303" s="217" customFormat="1" x14ac:dyDescent="0.2"/>
    <row r="27304" s="217" customFormat="1" x14ac:dyDescent="0.2"/>
    <row r="27305" s="217" customFormat="1" x14ac:dyDescent="0.2"/>
    <row r="27306" s="217" customFormat="1" x14ac:dyDescent="0.2"/>
    <row r="27307" s="217" customFormat="1" x14ac:dyDescent="0.2"/>
    <row r="27308" s="217" customFormat="1" x14ac:dyDescent="0.2"/>
    <row r="27309" s="217" customFormat="1" x14ac:dyDescent="0.2"/>
    <row r="27310" s="217" customFormat="1" x14ac:dyDescent="0.2"/>
    <row r="27311" s="217" customFormat="1" x14ac:dyDescent="0.2"/>
    <row r="27312" s="217" customFormat="1" x14ac:dyDescent="0.2"/>
    <row r="27313" s="217" customFormat="1" x14ac:dyDescent="0.2"/>
    <row r="27314" s="217" customFormat="1" x14ac:dyDescent="0.2"/>
    <row r="27315" s="217" customFormat="1" x14ac:dyDescent="0.2"/>
    <row r="27316" s="217" customFormat="1" x14ac:dyDescent="0.2"/>
    <row r="27317" s="217" customFormat="1" x14ac:dyDescent="0.2"/>
    <row r="27318" s="217" customFormat="1" x14ac:dyDescent="0.2"/>
    <row r="27319" s="217" customFormat="1" x14ac:dyDescent="0.2"/>
    <row r="27320" s="217" customFormat="1" x14ac:dyDescent="0.2"/>
    <row r="27321" s="217" customFormat="1" x14ac:dyDescent="0.2"/>
    <row r="27322" s="217" customFormat="1" x14ac:dyDescent="0.2"/>
    <row r="27323" s="217" customFormat="1" x14ac:dyDescent="0.2"/>
    <row r="27324" s="217" customFormat="1" x14ac:dyDescent="0.2"/>
    <row r="27325" s="217" customFormat="1" x14ac:dyDescent="0.2"/>
    <row r="27326" s="217" customFormat="1" x14ac:dyDescent="0.2"/>
    <row r="27327" s="217" customFormat="1" x14ac:dyDescent="0.2"/>
    <row r="27328" s="217" customFormat="1" x14ac:dyDescent="0.2"/>
    <row r="27329" s="217" customFormat="1" x14ac:dyDescent="0.2"/>
    <row r="27330" s="217" customFormat="1" x14ac:dyDescent="0.2"/>
    <row r="27331" s="217" customFormat="1" x14ac:dyDescent="0.2"/>
    <row r="27332" s="217" customFormat="1" x14ac:dyDescent="0.2"/>
    <row r="27333" s="217" customFormat="1" x14ac:dyDescent="0.2"/>
    <row r="27334" s="217" customFormat="1" x14ac:dyDescent="0.2"/>
    <row r="27335" s="217" customFormat="1" x14ac:dyDescent="0.2"/>
    <row r="27336" s="217" customFormat="1" x14ac:dyDescent="0.2"/>
    <row r="27337" s="217" customFormat="1" x14ac:dyDescent="0.2"/>
    <row r="27338" s="217" customFormat="1" x14ac:dyDescent="0.2"/>
    <row r="27339" s="217" customFormat="1" x14ac:dyDescent="0.2"/>
    <row r="27340" s="217" customFormat="1" x14ac:dyDescent="0.2"/>
    <row r="27341" s="217" customFormat="1" x14ac:dyDescent="0.2"/>
    <row r="27342" s="217" customFormat="1" x14ac:dyDescent="0.2"/>
    <row r="27343" s="217" customFormat="1" x14ac:dyDescent="0.2"/>
    <row r="27344" s="217" customFormat="1" x14ac:dyDescent="0.2"/>
    <row r="27345" s="217" customFormat="1" x14ac:dyDescent="0.2"/>
    <row r="27346" s="217" customFormat="1" x14ac:dyDescent="0.2"/>
    <row r="27347" s="217" customFormat="1" x14ac:dyDescent="0.2"/>
    <row r="27348" s="217" customFormat="1" x14ac:dyDescent="0.2"/>
    <row r="27349" s="217" customFormat="1" x14ac:dyDescent="0.2"/>
    <row r="27350" s="217" customFormat="1" x14ac:dyDescent="0.2"/>
    <row r="27351" s="217" customFormat="1" x14ac:dyDescent="0.2"/>
    <row r="27352" s="217" customFormat="1" x14ac:dyDescent="0.2"/>
    <row r="27353" s="217" customFormat="1" x14ac:dyDescent="0.2"/>
    <row r="27354" s="217" customFormat="1" x14ac:dyDescent="0.2"/>
    <row r="27355" s="217" customFormat="1" x14ac:dyDescent="0.2"/>
    <row r="27356" s="217" customFormat="1" x14ac:dyDescent="0.2"/>
    <row r="27357" s="217" customFormat="1" x14ac:dyDescent="0.2"/>
    <row r="27358" s="217" customFormat="1" x14ac:dyDescent="0.2"/>
    <row r="27359" s="217" customFormat="1" x14ac:dyDescent="0.2"/>
    <row r="27360" s="217" customFormat="1" x14ac:dyDescent="0.2"/>
    <row r="27361" s="217" customFormat="1" x14ac:dyDescent="0.2"/>
    <row r="27362" s="217" customFormat="1" x14ac:dyDescent="0.2"/>
    <row r="27363" s="217" customFormat="1" x14ac:dyDescent="0.2"/>
    <row r="27364" s="217" customFormat="1" x14ac:dyDescent="0.2"/>
    <row r="27365" s="217" customFormat="1" x14ac:dyDescent="0.2"/>
    <row r="27366" s="217" customFormat="1" x14ac:dyDescent="0.2"/>
    <row r="27367" s="217" customFormat="1" x14ac:dyDescent="0.2"/>
    <row r="27368" s="217" customFormat="1" x14ac:dyDescent="0.2"/>
    <row r="27369" s="217" customFormat="1" x14ac:dyDescent="0.2"/>
    <row r="27370" s="217" customFormat="1" x14ac:dyDescent="0.2"/>
    <row r="27371" s="217" customFormat="1" x14ac:dyDescent="0.2"/>
    <row r="27372" s="217" customFormat="1" x14ac:dyDescent="0.2"/>
    <row r="27373" s="217" customFormat="1" x14ac:dyDescent="0.2"/>
    <row r="27374" s="217" customFormat="1" x14ac:dyDescent="0.2"/>
    <row r="27375" s="217" customFormat="1" x14ac:dyDescent="0.2"/>
    <row r="27376" s="217" customFormat="1" x14ac:dyDescent="0.2"/>
    <row r="27377" s="217" customFormat="1" x14ac:dyDescent="0.2"/>
    <row r="27378" s="217" customFormat="1" x14ac:dyDescent="0.2"/>
    <row r="27379" s="217" customFormat="1" x14ac:dyDescent="0.2"/>
    <row r="27380" s="217" customFormat="1" x14ac:dyDescent="0.2"/>
    <row r="27381" s="217" customFormat="1" x14ac:dyDescent="0.2"/>
    <row r="27382" s="217" customFormat="1" x14ac:dyDescent="0.2"/>
    <row r="27383" s="217" customFormat="1" x14ac:dyDescent="0.2"/>
    <row r="27384" s="217" customFormat="1" x14ac:dyDescent="0.2"/>
    <row r="27385" s="217" customFormat="1" x14ac:dyDescent="0.2"/>
    <row r="27386" s="217" customFormat="1" x14ac:dyDescent="0.2"/>
    <row r="27387" s="217" customFormat="1" x14ac:dyDescent="0.2"/>
    <row r="27388" s="217" customFormat="1" x14ac:dyDescent="0.2"/>
    <row r="27389" s="217" customFormat="1" x14ac:dyDescent="0.2"/>
    <row r="27390" s="217" customFormat="1" x14ac:dyDescent="0.2"/>
    <row r="27391" s="217" customFormat="1" x14ac:dyDescent="0.2"/>
    <row r="27392" s="217" customFormat="1" x14ac:dyDescent="0.2"/>
    <row r="27393" s="217" customFormat="1" x14ac:dyDescent="0.2"/>
    <row r="27394" s="217" customFormat="1" x14ac:dyDescent="0.2"/>
    <row r="27395" s="217" customFormat="1" x14ac:dyDescent="0.2"/>
    <row r="27396" s="217" customFormat="1" x14ac:dyDescent="0.2"/>
    <row r="27397" s="217" customFormat="1" x14ac:dyDescent="0.2"/>
    <row r="27398" s="217" customFormat="1" x14ac:dyDescent="0.2"/>
    <row r="27399" s="217" customFormat="1" x14ac:dyDescent="0.2"/>
    <row r="27400" s="217" customFormat="1" x14ac:dyDescent="0.2"/>
    <row r="27401" s="217" customFormat="1" x14ac:dyDescent="0.2"/>
    <row r="27402" s="217" customFormat="1" x14ac:dyDescent="0.2"/>
    <row r="27403" s="217" customFormat="1" x14ac:dyDescent="0.2"/>
    <row r="27404" s="217" customFormat="1" x14ac:dyDescent="0.2"/>
    <row r="27405" s="217" customFormat="1" x14ac:dyDescent="0.2"/>
    <row r="27406" s="217" customFormat="1" x14ac:dyDescent="0.2"/>
    <row r="27407" s="217" customFormat="1" x14ac:dyDescent="0.2"/>
    <row r="27408" s="217" customFormat="1" x14ac:dyDescent="0.2"/>
    <row r="27409" s="217" customFormat="1" x14ac:dyDescent="0.2"/>
    <row r="27410" s="217" customFormat="1" x14ac:dyDescent="0.2"/>
    <row r="27411" s="217" customFormat="1" x14ac:dyDescent="0.2"/>
    <row r="27412" s="217" customFormat="1" x14ac:dyDescent="0.2"/>
    <row r="27413" s="217" customFormat="1" x14ac:dyDescent="0.2"/>
    <row r="27414" s="217" customFormat="1" x14ac:dyDescent="0.2"/>
    <row r="27415" s="217" customFormat="1" x14ac:dyDescent="0.2"/>
    <row r="27416" s="217" customFormat="1" x14ac:dyDescent="0.2"/>
    <row r="27417" s="217" customFormat="1" x14ac:dyDescent="0.2"/>
    <row r="27418" s="217" customFormat="1" x14ac:dyDescent="0.2"/>
    <row r="27419" s="217" customFormat="1" x14ac:dyDescent="0.2"/>
    <row r="27420" s="217" customFormat="1" x14ac:dyDescent="0.2"/>
    <row r="27421" s="217" customFormat="1" x14ac:dyDescent="0.2"/>
    <row r="27422" s="217" customFormat="1" x14ac:dyDescent="0.2"/>
    <row r="27423" s="217" customFormat="1" x14ac:dyDescent="0.2"/>
    <row r="27424" s="217" customFormat="1" x14ac:dyDescent="0.2"/>
    <row r="27425" s="217" customFormat="1" x14ac:dyDescent="0.2"/>
    <row r="27426" s="217" customFormat="1" x14ac:dyDescent="0.2"/>
    <row r="27427" s="217" customFormat="1" x14ac:dyDescent="0.2"/>
    <row r="27428" s="217" customFormat="1" x14ac:dyDescent="0.2"/>
    <row r="27429" s="217" customFormat="1" x14ac:dyDescent="0.2"/>
    <row r="27430" s="217" customFormat="1" x14ac:dyDescent="0.2"/>
    <row r="27431" s="217" customFormat="1" x14ac:dyDescent="0.2"/>
    <row r="27432" s="217" customFormat="1" x14ac:dyDescent="0.2"/>
    <row r="27433" s="217" customFormat="1" x14ac:dyDescent="0.2"/>
    <row r="27434" s="217" customFormat="1" x14ac:dyDescent="0.2"/>
    <row r="27435" s="217" customFormat="1" x14ac:dyDescent="0.2"/>
    <row r="27436" s="217" customFormat="1" x14ac:dyDescent="0.2"/>
    <row r="27437" s="217" customFormat="1" x14ac:dyDescent="0.2"/>
    <row r="27438" s="217" customFormat="1" x14ac:dyDescent="0.2"/>
    <row r="27439" s="217" customFormat="1" x14ac:dyDescent="0.2"/>
    <row r="27440" s="217" customFormat="1" x14ac:dyDescent="0.2"/>
    <row r="27441" s="217" customFormat="1" x14ac:dyDescent="0.2"/>
    <row r="27442" s="217" customFormat="1" x14ac:dyDescent="0.2"/>
    <row r="27443" s="217" customFormat="1" x14ac:dyDescent="0.2"/>
    <row r="27444" s="217" customFormat="1" x14ac:dyDescent="0.2"/>
    <row r="27445" s="217" customFormat="1" x14ac:dyDescent="0.2"/>
    <row r="27446" s="217" customFormat="1" x14ac:dyDescent="0.2"/>
    <row r="27447" s="217" customFormat="1" x14ac:dyDescent="0.2"/>
    <row r="27448" s="217" customFormat="1" x14ac:dyDescent="0.2"/>
    <row r="27449" s="217" customFormat="1" x14ac:dyDescent="0.2"/>
    <row r="27450" s="217" customFormat="1" x14ac:dyDescent="0.2"/>
    <row r="27451" s="217" customFormat="1" x14ac:dyDescent="0.2"/>
    <row r="27452" s="217" customFormat="1" x14ac:dyDescent="0.2"/>
    <row r="27453" s="217" customFormat="1" x14ac:dyDescent="0.2"/>
    <row r="27454" s="217" customFormat="1" x14ac:dyDescent="0.2"/>
    <row r="27455" s="217" customFormat="1" x14ac:dyDescent="0.2"/>
    <row r="27456" s="217" customFormat="1" x14ac:dyDescent="0.2"/>
    <row r="27457" s="217" customFormat="1" x14ac:dyDescent="0.2"/>
    <row r="27458" s="217" customFormat="1" x14ac:dyDescent="0.2"/>
    <row r="27459" s="217" customFormat="1" x14ac:dyDescent="0.2"/>
    <row r="27460" s="217" customFormat="1" x14ac:dyDescent="0.2"/>
    <row r="27461" s="217" customFormat="1" x14ac:dyDescent="0.2"/>
    <row r="27462" s="217" customFormat="1" x14ac:dyDescent="0.2"/>
    <row r="27463" s="217" customFormat="1" x14ac:dyDescent="0.2"/>
    <row r="27464" s="217" customFormat="1" x14ac:dyDescent="0.2"/>
    <row r="27465" s="217" customFormat="1" x14ac:dyDescent="0.2"/>
    <row r="27466" s="217" customFormat="1" x14ac:dyDescent="0.2"/>
    <row r="27467" s="217" customFormat="1" x14ac:dyDescent="0.2"/>
    <row r="27468" s="217" customFormat="1" x14ac:dyDescent="0.2"/>
    <row r="27469" s="217" customFormat="1" x14ac:dyDescent="0.2"/>
    <row r="27470" s="217" customFormat="1" x14ac:dyDescent="0.2"/>
    <row r="27471" s="217" customFormat="1" x14ac:dyDescent="0.2"/>
    <row r="27472" s="217" customFormat="1" x14ac:dyDescent="0.2"/>
    <row r="27473" s="217" customFormat="1" x14ac:dyDescent="0.2"/>
    <row r="27474" s="217" customFormat="1" x14ac:dyDescent="0.2"/>
    <row r="27475" s="217" customFormat="1" x14ac:dyDescent="0.2"/>
    <row r="27476" s="217" customFormat="1" x14ac:dyDescent="0.2"/>
    <row r="27477" s="217" customFormat="1" x14ac:dyDescent="0.2"/>
    <row r="27478" s="217" customFormat="1" x14ac:dyDescent="0.2"/>
    <row r="27479" s="217" customFormat="1" x14ac:dyDescent="0.2"/>
    <row r="27480" s="217" customFormat="1" x14ac:dyDescent="0.2"/>
    <row r="27481" s="217" customFormat="1" x14ac:dyDescent="0.2"/>
    <row r="27482" s="217" customFormat="1" x14ac:dyDescent="0.2"/>
    <row r="27483" s="217" customFormat="1" x14ac:dyDescent="0.2"/>
    <row r="27484" s="217" customFormat="1" x14ac:dyDescent="0.2"/>
    <row r="27485" s="217" customFormat="1" x14ac:dyDescent="0.2"/>
    <row r="27486" s="217" customFormat="1" x14ac:dyDescent="0.2"/>
    <row r="27487" s="217" customFormat="1" x14ac:dyDescent="0.2"/>
    <row r="27488" s="217" customFormat="1" x14ac:dyDescent="0.2"/>
    <row r="27489" s="217" customFormat="1" x14ac:dyDescent="0.2"/>
    <row r="27490" s="217" customFormat="1" x14ac:dyDescent="0.2"/>
    <row r="27491" s="217" customFormat="1" x14ac:dyDescent="0.2"/>
    <row r="27492" s="217" customFormat="1" x14ac:dyDescent="0.2"/>
    <row r="27493" s="217" customFormat="1" x14ac:dyDescent="0.2"/>
    <row r="27494" s="217" customFormat="1" x14ac:dyDescent="0.2"/>
    <row r="27495" s="217" customFormat="1" x14ac:dyDescent="0.2"/>
    <row r="27496" s="217" customFormat="1" x14ac:dyDescent="0.2"/>
    <row r="27497" s="217" customFormat="1" x14ac:dyDescent="0.2"/>
    <row r="27498" s="217" customFormat="1" x14ac:dyDescent="0.2"/>
    <row r="27499" s="217" customFormat="1" x14ac:dyDescent="0.2"/>
    <row r="27500" s="217" customFormat="1" x14ac:dyDescent="0.2"/>
    <row r="27501" s="217" customFormat="1" x14ac:dyDescent="0.2"/>
    <row r="27502" s="217" customFormat="1" x14ac:dyDescent="0.2"/>
    <row r="27503" s="217" customFormat="1" x14ac:dyDescent="0.2"/>
    <row r="27504" s="217" customFormat="1" x14ac:dyDescent="0.2"/>
    <row r="27505" s="217" customFormat="1" x14ac:dyDescent="0.2"/>
    <row r="27506" s="217" customFormat="1" x14ac:dyDescent="0.2"/>
    <row r="27507" s="217" customFormat="1" x14ac:dyDescent="0.2"/>
    <row r="27508" s="217" customFormat="1" x14ac:dyDescent="0.2"/>
    <row r="27509" s="217" customFormat="1" x14ac:dyDescent="0.2"/>
    <row r="27510" s="217" customFormat="1" x14ac:dyDescent="0.2"/>
    <row r="27511" s="217" customFormat="1" x14ac:dyDescent="0.2"/>
    <row r="27512" s="217" customFormat="1" x14ac:dyDescent="0.2"/>
    <row r="27513" s="217" customFormat="1" x14ac:dyDescent="0.2"/>
    <row r="27514" s="217" customFormat="1" x14ac:dyDescent="0.2"/>
    <row r="27515" s="217" customFormat="1" x14ac:dyDescent="0.2"/>
    <row r="27516" s="217" customFormat="1" x14ac:dyDescent="0.2"/>
    <row r="27517" s="217" customFormat="1" x14ac:dyDescent="0.2"/>
    <row r="27518" s="217" customFormat="1" x14ac:dyDescent="0.2"/>
    <row r="27519" s="217" customFormat="1" x14ac:dyDescent="0.2"/>
    <row r="27520" s="217" customFormat="1" x14ac:dyDescent="0.2"/>
    <row r="27521" s="217" customFormat="1" x14ac:dyDescent="0.2"/>
    <row r="27522" s="217" customFormat="1" x14ac:dyDescent="0.2"/>
    <row r="27523" s="217" customFormat="1" x14ac:dyDescent="0.2"/>
    <row r="27524" s="217" customFormat="1" x14ac:dyDescent="0.2"/>
    <row r="27525" s="217" customFormat="1" x14ac:dyDescent="0.2"/>
    <row r="27526" s="217" customFormat="1" x14ac:dyDescent="0.2"/>
    <row r="27527" s="217" customFormat="1" x14ac:dyDescent="0.2"/>
    <row r="27528" s="217" customFormat="1" x14ac:dyDescent="0.2"/>
    <row r="27529" s="217" customFormat="1" x14ac:dyDescent="0.2"/>
    <row r="27530" s="217" customFormat="1" x14ac:dyDescent="0.2"/>
    <row r="27531" s="217" customFormat="1" x14ac:dyDescent="0.2"/>
    <row r="27532" s="217" customFormat="1" x14ac:dyDescent="0.2"/>
    <row r="27533" s="217" customFormat="1" x14ac:dyDescent="0.2"/>
    <row r="27534" s="217" customFormat="1" x14ac:dyDescent="0.2"/>
    <row r="27535" s="217" customFormat="1" x14ac:dyDescent="0.2"/>
    <row r="27536" s="217" customFormat="1" x14ac:dyDescent="0.2"/>
    <row r="27537" s="217" customFormat="1" x14ac:dyDescent="0.2"/>
    <row r="27538" s="217" customFormat="1" x14ac:dyDescent="0.2"/>
    <row r="27539" s="217" customFormat="1" x14ac:dyDescent="0.2"/>
    <row r="27540" s="217" customFormat="1" x14ac:dyDescent="0.2"/>
    <row r="27541" s="217" customFormat="1" x14ac:dyDescent="0.2"/>
    <row r="27542" s="217" customFormat="1" x14ac:dyDescent="0.2"/>
    <row r="27543" s="217" customFormat="1" x14ac:dyDescent="0.2"/>
    <row r="27544" s="217" customFormat="1" x14ac:dyDescent="0.2"/>
    <row r="27545" s="217" customFormat="1" x14ac:dyDescent="0.2"/>
    <row r="27546" s="217" customFormat="1" x14ac:dyDescent="0.2"/>
    <row r="27547" s="217" customFormat="1" x14ac:dyDescent="0.2"/>
    <row r="27548" s="217" customFormat="1" x14ac:dyDescent="0.2"/>
    <row r="27549" s="217" customFormat="1" x14ac:dyDescent="0.2"/>
    <row r="27550" s="217" customFormat="1" x14ac:dyDescent="0.2"/>
    <row r="27551" s="217" customFormat="1" x14ac:dyDescent="0.2"/>
    <row r="27552" s="217" customFormat="1" x14ac:dyDescent="0.2"/>
    <row r="27553" s="217" customFormat="1" x14ac:dyDescent="0.2"/>
    <row r="27554" s="217" customFormat="1" x14ac:dyDescent="0.2"/>
    <row r="27555" s="217" customFormat="1" x14ac:dyDescent="0.2"/>
    <row r="27556" s="217" customFormat="1" x14ac:dyDescent="0.2"/>
    <row r="27557" s="217" customFormat="1" x14ac:dyDescent="0.2"/>
    <row r="27558" s="217" customFormat="1" x14ac:dyDescent="0.2"/>
    <row r="27559" s="217" customFormat="1" x14ac:dyDescent="0.2"/>
    <row r="27560" s="217" customFormat="1" x14ac:dyDescent="0.2"/>
    <row r="27561" s="217" customFormat="1" x14ac:dyDescent="0.2"/>
    <row r="27562" s="217" customFormat="1" x14ac:dyDescent="0.2"/>
    <row r="27563" s="217" customFormat="1" x14ac:dyDescent="0.2"/>
    <row r="27564" s="217" customFormat="1" x14ac:dyDescent="0.2"/>
    <row r="27565" s="217" customFormat="1" x14ac:dyDescent="0.2"/>
    <row r="27566" s="217" customFormat="1" x14ac:dyDescent="0.2"/>
    <row r="27567" s="217" customFormat="1" x14ac:dyDescent="0.2"/>
    <row r="27568" s="217" customFormat="1" x14ac:dyDescent="0.2"/>
    <row r="27569" s="217" customFormat="1" x14ac:dyDescent="0.2"/>
    <row r="27570" s="217" customFormat="1" x14ac:dyDescent="0.2"/>
    <row r="27571" s="217" customFormat="1" x14ac:dyDescent="0.2"/>
    <row r="27572" s="217" customFormat="1" x14ac:dyDescent="0.2"/>
    <row r="27573" s="217" customFormat="1" x14ac:dyDescent="0.2"/>
    <row r="27574" s="217" customFormat="1" x14ac:dyDescent="0.2"/>
    <row r="27575" s="217" customFormat="1" x14ac:dyDescent="0.2"/>
    <row r="27576" s="217" customFormat="1" x14ac:dyDescent="0.2"/>
    <row r="27577" s="217" customFormat="1" x14ac:dyDescent="0.2"/>
    <row r="27578" s="217" customFormat="1" x14ac:dyDescent="0.2"/>
    <row r="27579" s="217" customFormat="1" x14ac:dyDescent="0.2"/>
    <row r="27580" s="217" customFormat="1" x14ac:dyDescent="0.2"/>
    <row r="27581" s="217" customFormat="1" x14ac:dyDescent="0.2"/>
    <row r="27582" s="217" customFormat="1" x14ac:dyDescent="0.2"/>
    <row r="27583" s="217" customFormat="1" x14ac:dyDescent="0.2"/>
    <row r="27584" s="217" customFormat="1" x14ac:dyDescent="0.2"/>
    <row r="27585" s="217" customFormat="1" x14ac:dyDescent="0.2"/>
    <row r="27586" s="217" customFormat="1" x14ac:dyDescent="0.2"/>
    <row r="27587" s="217" customFormat="1" x14ac:dyDescent="0.2"/>
    <row r="27588" s="217" customFormat="1" x14ac:dyDescent="0.2"/>
    <row r="27589" s="217" customFormat="1" x14ac:dyDescent="0.2"/>
    <row r="27590" s="217" customFormat="1" x14ac:dyDescent="0.2"/>
    <row r="27591" s="217" customFormat="1" x14ac:dyDescent="0.2"/>
    <row r="27592" s="217" customFormat="1" x14ac:dyDescent="0.2"/>
    <row r="27593" s="217" customFormat="1" x14ac:dyDescent="0.2"/>
    <row r="27594" s="217" customFormat="1" x14ac:dyDescent="0.2"/>
    <row r="27595" s="217" customFormat="1" x14ac:dyDescent="0.2"/>
    <row r="27596" s="217" customFormat="1" x14ac:dyDescent="0.2"/>
    <row r="27597" s="217" customFormat="1" x14ac:dyDescent="0.2"/>
    <row r="27598" s="217" customFormat="1" x14ac:dyDescent="0.2"/>
    <row r="27599" s="217" customFormat="1" x14ac:dyDescent="0.2"/>
    <row r="27600" s="217" customFormat="1" x14ac:dyDescent="0.2"/>
    <row r="27601" s="217" customFormat="1" x14ac:dyDescent="0.2"/>
    <row r="27602" s="217" customFormat="1" x14ac:dyDescent="0.2"/>
    <row r="27603" s="217" customFormat="1" x14ac:dyDescent="0.2"/>
    <row r="27604" s="217" customFormat="1" x14ac:dyDescent="0.2"/>
    <row r="27605" s="217" customFormat="1" x14ac:dyDescent="0.2"/>
    <row r="27606" s="217" customFormat="1" x14ac:dyDescent="0.2"/>
    <row r="27607" s="217" customFormat="1" x14ac:dyDescent="0.2"/>
    <row r="27608" s="217" customFormat="1" x14ac:dyDescent="0.2"/>
    <row r="27609" s="217" customFormat="1" x14ac:dyDescent="0.2"/>
    <row r="27610" s="217" customFormat="1" x14ac:dyDescent="0.2"/>
    <row r="27611" s="217" customFormat="1" x14ac:dyDescent="0.2"/>
    <row r="27612" s="217" customFormat="1" x14ac:dyDescent="0.2"/>
    <row r="27613" s="217" customFormat="1" x14ac:dyDescent="0.2"/>
    <row r="27614" s="217" customFormat="1" x14ac:dyDescent="0.2"/>
    <row r="27615" s="217" customFormat="1" x14ac:dyDescent="0.2"/>
    <row r="27616" s="217" customFormat="1" x14ac:dyDescent="0.2"/>
    <row r="27617" s="217" customFormat="1" x14ac:dyDescent="0.2"/>
    <row r="27618" s="217" customFormat="1" x14ac:dyDescent="0.2"/>
    <row r="27619" s="217" customFormat="1" x14ac:dyDescent="0.2"/>
    <row r="27620" s="217" customFormat="1" x14ac:dyDescent="0.2"/>
    <row r="27621" s="217" customFormat="1" x14ac:dyDescent="0.2"/>
    <row r="27622" s="217" customFormat="1" x14ac:dyDescent="0.2"/>
    <row r="27623" s="217" customFormat="1" x14ac:dyDescent="0.2"/>
    <row r="27624" s="217" customFormat="1" x14ac:dyDescent="0.2"/>
    <row r="27625" s="217" customFormat="1" x14ac:dyDescent="0.2"/>
    <row r="27626" s="217" customFormat="1" x14ac:dyDescent="0.2"/>
    <row r="27627" s="217" customFormat="1" x14ac:dyDescent="0.2"/>
    <row r="27628" s="217" customFormat="1" x14ac:dyDescent="0.2"/>
    <row r="27629" s="217" customFormat="1" x14ac:dyDescent="0.2"/>
    <row r="27630" s="217" customFormat="1" x14ac:dyDescent="0.2"/>
    <row r="27631" s="217" customFormat="1" x14ac:dyDescent="0.2"/>
    <row r="27632" s="217" customFormat="1" x14ac:dyDescent="0.2"/>
    <row r="27633" s="217" customFormat="1" x14ac:dyDescent="0.2"/>
    <row r="27634" s="217" customFormat="1" x14ac:dyDescent="0.2"/>
    <row r="27635" s="217" customFormat="1" x14ac:dyDescent="0.2"/>
    <row r="27636" s="217" customFormat="1" x14ac:dyDescent="0.2"/>
    <row r="27637" s="217" customFormat="1" x14ac:dyDescent="0.2"/>
    <row r="27638" s="217" customFormat="1" x14ac:dyDescent="0.2"/>
    <row r="27639" s="217" customFormat="1" x14ac:dyDescent="0.2"/>
    <row r="27640" s="217" customFormat="1" x14ac:dyDescent="0.2"/>
    <row r="27641" s="217" customFormat="1" x14ac:dyDescent="0.2"/>
    <row r="27642" s="217" customFormat="1" x14ac:dyDescent="0.2"/>
    <row r="27643" s="217" customFormat="1" x14ac:dyDescent="0.2"/>
    <row r="27644" s="217" customFormat="1" x14ac:dyDescent="0.2"/>
    <row r="27645" s="217" customFormat="1" x14ac:dyDescent="0.2"/>
    <row r="27646" s="217" customFormat="1" x14ac:dyDescent="0.2"/>
    <row r="27647" s="217" customFormat="1" x14ac:dyDescent="0.2"/>
    <row r="27648" s="217" customFormat="1" x14ac:dyDescent="0.2"/>
    <row r="27649" s="217" customFormat="1" x14ac:dyDescent="0.2"/>
    <row r="27650" s="217" customFormat="1" x14ac:dyDescent="0.2"/>
    <row r="27651" s="217" customFormat="1" x14ac:dyDescent="0.2"/>
    <row r="27652" s="217" customFormat="1" x14ac:dyDescent="0.2"/>
    <row r="27653" s="217" customFormat="1" x14ac:dyDescent="0.2"/>
    <row r="27654" s="217" customFormat="1" x14ac:dyDescent="0.2"/>
    <row r="27655" s="217" customFormat="1" x14ac:dyDescent="0.2"/>
    <row r="27656" s="217" customFormat="1" x14ac:dyDescent="0.2"/>
    <row r="27657" s="217" customFormat="1" x14ac:dyDescent="0.2"/>
    <row r="27658" s="217" customFormat="1" x14ac:dyDescent="0.2"/>
    <row r="27659" s="217" customFormat="1" x14ac:dyDescent="0.2"/>
    <row r="27660" s="217" customFormat="1" x14ac:dyDescent="0.2"/>
    <row r="27661" s="217" customFormat="1" x14ac:dyDescent="0.2"/>
    <row r="27662" s="217" customFormat="1" x14ac:dyDescent="0.2"/>
    <row r="27663" s="217" customFormat="1" x14ac:dyDescent="0.2"/>
    <row r="27664" s="217" customFormat="1" x14ac:dyDescent="0.2"/>
    <row r="27665" s="217" customFormat="1" x14ac:dyDescent="0.2"/>
    <row r="27666" s="217" customFormat="1" x14ac:dyDescent="0.2"/>
    <row r="27667" s="217" customFormat="1" x14ac:dyDescent="0.2"/>
    <row r="27668" s="217" customFormat="1" x14ac:dyDescent="0.2"/>
    <row r="27669" s="217" customFormat="1" x14ac:dyDescent="0.2"/>
    <row r="27670" s="217" customFormat="1" x14ac:dyDescent="0.2"/>
    <row r="27671" s="217" customFormat="1" x14ac:dyDescent="0.2"/>
    <row r="27672" s="217" customFormat="1" x14ac:dyDescent="0.2"/>
    <row r="27673" s="217" customFormat="1" x14ac:dyDescent="0.2"/>
    <row r="27674" s="217" customFormat="1" x14ac:dyDescent="0.2"/>
    <row r="27675" s="217" customFormat="1" x14ac:dyDescent="0.2"/>
    <row r="27676" s="217" customFormat="1" x14ac:dyDescent="0.2"/>
    <row r="27677" s="217" customFormat="1" x14ac:dyDescent="0.2"/>
    <row r="27678" s="217" customFormat="1" x14ac:dyDescent="0.2"/>
    <row r="27679" s="217" customFormat="1" x14ac:dyDescent="0.2"/>
    <row r="27680" s="217" customFormat="1" x14ac:dyDescent="0.2"/>
    <row r="27681" s="217" customFormat="1" x14ac:dyDescent="0.2"/>
    <row r="27682" s="217" customFormat="1" x14ac:dyDescent="0.2"/>
    <row r="27683" s="217" customFormat="1" x14ac:dyDescent="0.2"/>
    <row r="27684" s="217" customFormat="1" x14ac:dyDescent="0.2"/>
    <row r="27685" s="217" customFormat="1" x14ac:dyDescent="0.2"/>
    <row r="27686" s="217" customFormat="1" x14ac:dyDescent="0.2"/>
    <row r="27687" s="217" customFormat="1" x14ac:dyDescent="0.2"/>
    <row r="27688" s="217" customFormat="1" x14ac:dyDescent="0.2"/>
    <row r="27689" s="217" customFormat="1" x14ac:dyDescent="0.2"/>
    <row r="27690" s="217" customFormat="1" x14ac:dyDescent="0.2"/>
    <row r="27691" s="217" customFormat="1" x14ac:dyDescent="0.2"/>
    <row r="27692" s="217" customFormat="1" x14ac:dyDescent="0.2"/>
    <row r="27693" s="217" customFormat="1" x14ac:dyDescent="0.2"/>
    <row r="27694" s="217" customFormat="1" x14ac:dyDescent="0.2"/>
    <row r="27695" s="217" customFormat="1" x14ac:dyDescent="0.2"/>
    <row r="27696" s="217" customFormat="1" x14ac:dyDescent="0.2"/>
    <row r="27697" s="217" customFormat="1" x14ac:dyDescent="0.2"/>
    <row r="27698" s="217" customFormat="1" x14ac:dyDescent="0.2"/>
    <row r="27699" s="217" customFormat="1" x14ac:dyDescent="0.2"/>
    <row r="27700" s="217" customFormat="1" x14ac:dyDescent="0.2"/>
    <row r="27701" s="217" customFormat="1" x14ac:dyDescent="0.2"/>
    <row r="27702" s="217" customFormat="1" x14ac:dyDescent="0.2"/>
    <row r="27703" s="217" customFormat="1" x14ac:dyDescent="0.2"/>
    <row r="27704" s="217" customFormat="1" x14ac:dyDescent="0.2"/>
    <row r="27705" s="217" customFormat="1" x14ac:dyDescent="0.2"/>
    <row r="27706" s="217" customFormat="1" x14ac:dyDescent="0.2"/>
    <row r="27707" s="217" customFormat="1" x14ac:dyDescent="0.2"/>
    <row r="27708" s="217" customFormat="1" x14ac:dyDescent="0.2"/>
    <row r="27709" s="217" customFormat="1" x14ac:dyDescent="0.2"/>
    <row r="27710" s="217" customFormat="1" x14ac:dyDescent="0.2"/>
    <row r="27711" s="217" customFormat="1" x14ac:dyDescent="0.2"/>
    <row r="27712" s="217" customFormat="1" x14ac:dyDescent="0.2"/>
    <row r="27713" s="217" customFormat="1" x14ac:dyDescent="0.2"/>
    <row r="27714" s="217" customFormat="1" x14ac:dyDescent="0.2"/>
    <row r="27715" s="217" customFormat="1" x14ac:dyDescent="0.2"/>
    <row r="27716" s="217" customFormat="1" x14ac:dyDescent="0.2"/>
    <row r="27717" s="217" customFormat="1" x14ac:dyDescent="0.2"/>
    <row r="27718" s="217" customFormat="1" x14ac:dyDescent="0.2"/>
    <row r="27719" s="217" customFormat="1" x14ac:dyDescent="0.2"/>
    <row r="27720" s="217" customFormat="1" x14ac:dyDescent="0.2"/>
    <row r="27721" s="217" customFormat="1" x14ac:dyDescent="0.2"/>
    <row r="27722" s="217" customFormat="1" x14ac:dyDescent="0.2"/>
    <row r="27723" s="217" customFormat="1" x14ac:dyDescent="0.2"/>
    <row r="27724" s="217" customFormat="1" x14ac:dyDescent="0.2"/>
    <row r="27725" s="217" customFormat="1" x14ac:dyDescent="0.2"/>
    <row r="27726" s="217" customFormat="1" x14ac:dyDescent="0.2"/>
    <row r="27727" s="217" customFormat="1" x14ac:dyDescent="0.2"/>
    <row r="27728" s="217" customFormat="1" x14ac:dyDescent="0.2"/>
    <row r="27729" s="217" customFormat="1" x14ac:dyDescent="0.2"/>
    <row r="27730" s="217" customFormat="1" x14ac:dyDescent="0.2"/>
    <row r="27731" s="217" customFormat="1" x14ac:dyDescent="0.2"/>
    <row r="27732" s="217" customFormat="1" x14ac:dyDescent="0.2"/>
    <row r="27733" s="217" customFormat="1" x14ac:dyDescent="0.2"/>
    <row r="27734" s="217" customFormat="1" x14ac:dyDescent="0.2"/>
    <row r="27735" s="217" customFormat="1" x14ac:dyDescent="0.2"/>
    <row r="27736" s="217" customFormat="1" x14ac:dyDescent="0.2"/>
    <row r="27737" s="217" customFormat="1" x14ac:dyDescent="0.2"/>
    <row r="27738" s="217" customFormat="1" x14ac:dyDescent="0.2"/>
    <row r="27739" s="217" customFormat="1" x14ac:dyDescent="0.2"/>
    <row r="27740" s="217" customFormat="1" x14ac:dyDescent="0.2"/>
    <row r="27741" s="217" customFormat="1" x14ac:dyDescent="0.2"/>
    <row r="27742" s="217" customFormat="1" x14ac:dyDescent="0.2"/>
    <row r="27743" s="217" customFormat="1" x14ac:dyDescent="0.2"/>
    <row r="27744" s="217" customFormat="1" x14ac:dyDescent="0.2"/>
    <row r="27745" s="217" customFormat="1" x14ac:dyDescent="0.2"/>
    <row r="27746" s="217" customFormat="1" x14ac:dyDescent="0.2"/>
    <row r="27747" s="217" customFormat="1" x14ac:dyDescent="0.2"/>
    <row r="27748" s="217" customFormat="1" x14ac:dyDescent="0.2"/>
    <row r="27749" s="217" customFormat="1" x14ac:dyDescent="0.2"/>
    <row r="27750" s="217" customFormat="1" x14ac:dyDescent="0.2"/>
    <row r="27751" s="217" customFormat="1" x14ac:dyDescent="0.2"/>
    <row r="27752" s="217" customFormat="1" x14ac:dyDescent="0.2"/>
    <row r="27753" s="217" customFormat="1" x14ac:dyDescent="0.2"/>
    <row r="27754" s="217" customFormat="1" x14ac:dyDescent="0.2"/>
    <row r="27755" s="217" customFormat="1" x14ac:dyDescent="0.2"/>
    <row r="27756" s="217" customFormat="1" x14ac:dyDescent="0.2"/>
    <row r="27757" s="217" customFormat="1" x14ac:dyDescent="0.2"/>
    <row r="27758" s="217" customFormat="1" x14ac:dyDescent="0.2"/>
    <row r="27759" s="217" customFormat="1" x14ac:dyDescent="0.2"/>
    <row r="27760" s="217" customFormat="1" x14ac:dyDescent="0.2"/>
    <row r="27761" s="217" customFormat="1" x14ac:dyDescent="0.2"/>
    <row r="27762" s="217" customFormat="1" x14ac:dyDescent="0.2"/>
    <row r="27763" s="217" customFormat="1" x14ac:dyDescent="0.2"/>
    <row r="27764" s="217" customFormat="1" x14ac:dyDescent="0.2"/>
    <row r="27765" s="217" customFormat="1" x14ac:dyDescent="0.2"/>
    <row r="27766" s="217" customFormat="1" x14ac:dyDescent="0.2"/>
    <row r="27767" s="217" customFormat="1" x14ac:dyDescent="0.2"/>
    <row r="27768" s="217" customFormat="1" x14ac:dyDescent="0.2"/>
    <row r="27769" s="217" customFormat="1" x14ac:dyDescent="0.2"/>
    <row r="27770" s="217" customFormat="1" x14ac:dyDescent="0.2"/>
    <row r="27771" s="217" customFormat="1" x14ac:dyDescent="0.2"/>
    <row r="27772" s="217" customFormat="1" x14ac:dyDescent="0.2"/>
    <row r="27773" s="217" customFormat="1" x14ac:dyDescent="0.2"/>
    <row r="27774" s="217" customFormat="1" x14ac:dyDescent="0.2"/>
    <row r="27775" s="217" customFormat="1" x14ac:dyDescent="0.2"/>
    <row r="27776" s="217" customFormat="1" x14ac:dyDescent="0.2"/>
    <row r="27777" s="217" customFormat="1" x14ac:dyDescent="0.2"/>
    <row r="27778" s="217" customFormat="1" x14ac:dyDescent="0.2"/>
    <row r="27779" s="217" customFormat="1" x14ac:dyDescent="0.2"/>
    <row r="27780" s="217" customFormat="1" x14ac:dyDescent="0.2"/>
    <row r="27781" s="217" customFormat="1" x14ac:dyDescent="0.2"/>
    <row r="27782" s="217" customFormat="1" x14ac:dyDescent="0.2"/>
    <row r="27783" s="217" customFormat="1" x14ac:dyDescent="0.2"/>
    <row r="27784" s="217" customFormat="1" x14ac:dyDescent="0.2"/>
    <row r="27785" s="217" customFormat="1" x14ac:dyDescent="0.2"/>
    <row r="27786" s="217" customFormat="1" x14ac:dyDescent="0.2"/>
    <row r="27787" s="217" customFormat="1" x14ac:dyDescent="0.2"/>
    <row r="27788" s="217" customFormat="1" x14ac:dyDescent="0.2"/>
    <row r="27789" s="217" customFormat="1" x14ac:dyDescent="0.2"/>
    <row r="27790" s="217" customFormat="1" x14ac:dyDescent="0.2"/>
    <row r="27791" s="217" customFormat="1" x14ac:dyDescent="0.2"/>
    <row r="27792" s="217" customFormat="1" x14ac:dyDescent="0.2"/>
    <row r="27793" s="217" customFormat="1" x14ac:dyDescent="0.2"/>
    <row r="27794" s="217" customFormat="1" x14ac:dyDescent="0.2"/>
    <row r="27795" s="217" customFormat="1" x14ac:dyDescent="0.2"/>
    <row r="27796" s="217" customFormat="1" x14ac:dyDescent="0.2"/>
    <row r="27797" s="217" customFormat="1" x14ac:dyDescent="0.2"/>
    <row r="27798" s="217" customFormat="1" x14ac:dyDescent="0.2"/>
    <row r="27799" s="217" customFormat="1" x14ac:dyDescent="0.2"/>
    <row r="27800" s="217" customFormat="1" x14ac:dyDescent="0.2"/>
    <row r="27801" s="217" customFormat="1" x14ac:dyDescent="0.2"/>
    <row r="27802" s="217" customFormat="1" x14ac:dyDescent="0.2"/>
    <row r="27803" s="217" customFormat="1" x14ac:dyDescent="0.2"/>
    <row r="27804" s="217" customFormat="1" x14ac:dyDescent="0.2"/>
    <row r="27805" s="217" customFormat="1" x14ac:dyDescent="0.2"/>
    <row r="27806" s="217" customFormat="1" x14ac:dyDescent="0.2"/>
    <row r="27807" s="217" customFormat="1" x14ac:dyDescent="0.2"/>
    <row r="27808" s="217" customFormat="1" x14ac:dyDescent="0.2"/>
    <row r="27809" s="217" customFormat="1" x14ac:dyDescent="0.2"/>
    <row r="27810" s="217" customFormat="1" x14ac:dyDescent="0.2"/>
    <row r="27811" s="217" customFormat="1" x14ac:dyDescent="0.2"/>
    <row r="27812" s="217" customFormat="1" x14ac:dyDescent="0.2"/>
    <row r="27813" s="217" customFormat="1" x14ac:dyDescent="0.2"/>
    <row r="27814" s="217" customFormat="1" x14ac:dyDescent="0.2"/>
    <row r="27815" s="217" customFormat="1" x14ac:dyDescent="0.2"/>
    <row r="27816" s="217" customFormat="1" x14ac:dyDescent="0.2"/>
    <row r="27817" s="217" customFormat="1" x14ac:dyDescent="0.2"/>
    <row r="27818" s="217" customFormat="1" x14ac:dyDescent="0.2"/>
    <row r="27819" s="217" customFormat="1" x14ac:dyDescent="0.2"/>
    <row r="27820" s="217" customFormat="1" x14ac:dyDescent="0.2"/>
    <row r="27821" s="217" customFormat="1" x14ac:dyDescent="0.2"/>
    <row r="27822" s="217" customFormat="1" x14ac:dyDescent="0.2"/>
    <row r="27823" s="217" customFormat="1" x14ac:dyDescent="0.2"/>
    <row r="27824" s="217" customFormat="1" x14ac:dyDescent="0.2"/>
    <row r="27825" s="217" customFormat="1" x14ac:dyDescent="0.2"/>
    <row r="27826" s="217" customFormat="1" x14ac:dyDescent="0.2"/>
    <row r="27827" s="217" customFormat="1" x14ac:dyDescent="0.2"/>
    <row r="27828" s="217" customFormat="1" x14ac:dyDescent="0.2"/>
    <row r="27829" s="217" customFormat="1" x14ac:dyDescent="0.2"/>
    <row r="27830" s="217" customFormat="1" x14ac:dyDescent="0.2"/>
    <row r="27831" s="217" customFormat="1" x14ac:dyDescent="0.2"/>
    <row r="27832" s="217" customFormat="1" x14ac:dyDescent="0.2"/>
    <row r="27833" s="217" customFormat="1" x14ac:dyDescent="0.2"/>
    <row r="27834" s="217" customFormat="1" x14ac:dyDescent="0.2"/>
    <row r="27835" s="217" customFormat="1" x14ac:dyDescent="0.2"/>
    <row r="27836" s="217" customFormat="1" x14ac:dyDescent="0.2"/>
    <row r="27837" s="217" customFormat="1" x14ac:dyDescent="0.2"/>
    <row r="27838" s="217" customFormat="1" x14ac:dyDescent="0.2"/>
    <row r="27839" s="217" customFormat="1" x14ac:dyDescent="0.2"/>
    <row r="27840" s="217" customFormat="1" x14ac:dyDescent="0.2"/>
    <row r="27841" s="217" customFormat="1" x14ac:dyDescent="0.2"/>
    <row r="27842" s="217" customFormat="1" x14ac:dyDescent="0.2"/>
    <row r="27843" s="217" customFormat="1" x14ac:dyDescent="0.2"/>
    <row r="27844" s="217" customFormat="1" x14ac:dyDescent="0.2"/>
    <row r="27845" s="217" customFormat="1" x14ac:dyDescent="0.2"/>
    <row r="27846" s="217" customFormat="1" x14ac:dyDescent="0.2"/>
    <row r="27847" s="217" customFormat="1" x14ac:dyDescent="0.2"/>
    <row r="27848" s="217" customFormat="1" x14ac:dyDescent="0.2"/>
    <row r="27849" s="217" customFormat="1" x14ac:dyDescent="0.2"/>
    <row r="27850" s="217" customFormat="1" x14ac:dyDescent="0.2"/>
    <row r="27851" s="217" customFormat="1" x14ac:dyDescent="0.2"/>
    <row r="27852" s="217" customFormat="1" x14ac:dyDescent="0.2"/>
    <row r="27853" s="217" customFormat="1" x14ac:dyDescent="0.2"/>
    <row r="27854" s="217" customFormat="1" x14ac:dyDescent="0.2"/>
    <row r="27855" s="217" customFormat="1" x14ac:dyDescent="0.2"/>
    <row r="27856" s="217" customFormat="1" x14ac:dyDescent="0.2"/>
    <row r="27857" s="217" customFormat="1" x14ac:dyDescent="0.2"/>
    <row r="27858" s="217" customFormat="1" x14ac:dyDescent="0.2"/>
    <row r="27859" s="217" customFormat="1" x14ac:dyDescent="0.2"/>
    <row r="27860" s="217" customFormat="1" x14ac:dyDescent="0.2"/>
    <row r="27861" s="217" customFormat="1" x14ac:dyDescent="0.2"/>
    <row r="27862" s="217" customFormat="1" x14ac:dyDescent="0.2"/>
    <row r="27863" s="217" customFormat="1" x14ac:dyDescent="0.2"/>
    <row r="27864" s="217" customFormat="1" x14ac:dyDescent="0.2"/>
    <row r="27865" s="217" customFormat="1" x14ac:dyDescent="0.2"/>
    <row r="27866" s="217" customFormat="1" x14ac:dyDescent="0.2"/>
    <row r="27867" s="217" customFormat="1" x14ac:dyDescent="0.2"/>
    <row r="27868" s="217" customFormat="1" x14ac:dyDescent="0.2"/>
    <row r="27869" s="217" customFormat="1" x14ac:dyDescent="0.2"/>
    <row r="27870" s="217" customFormat="1" x14ac:dyDescent="0.2"/>
    <row r="27871" s="217" customFormat="1" x14ac:dyDescent="0.2"/>
    <row r="27872" s="217" customFormat="1" x14ac:dyDescent="0.2"/>
    <row r="27873" s="217" customFormat="1" x14ac:dyDescent="0.2"/>
    <row r="27874" s="217" customFormat="1" x14ac:dyDescent="0.2"/>
    <row r="27875" s="217" customFormat="1" x14ac:dyDescent="0.2"/>
    <row r="27876" s="217" customFormat="1" x14ac:dyDescent="0.2"/>
    <row r="27877" s="217" customFormat="1" x14ac:dyDescent="0.2"/>
    <row r="27878" s="217" customFormat="1" x14ac:dyDescent="0.2"/>
    <row r="27879" s="217" customFormat="1" x14ac:dyDescent="0.2"/>
    <row r="27880" s="217" customFormat="1" x14ac:dyDescent="0.2"/>
    <row r="27881" s="217" customFormat="1" x14ac:dyDescent="0.2"/>
    <row r="27882" s="217" customFormat="1" x14ac:dyDescent="0.2"/>
    <row r="27883" s="217" customFormat="1" x14ac:dyDescent="0.2"/>
    <row r="27884" s="217" customFormat="1" x14ac:dyDescent="0.2"/>
    <row r="27885" s="217" customFormat="1" x14ac:dyDescent="0.2"/>
    <row r="27886" s="217" customFormat="1" x14ac:dyDescent="0.2"/>
    <row r="27887" s="217" customFormat="1" x14ac:dyDescent="0.2"/>
    <row r="27888" s="217" customFormat="1" x14ac:dyDescent="0.2"/>
    <row r="27889" s="217" customFormat="1" x14ac:dyDescent="0.2"/>
    <row r="27890" s="217" customFormat="1" x14ac:dyDescent="0.2"/>
    <row r="27891" s="217" customFormat="1" x14ac:dyDescent="0.2"/>
    <row r="27892" s="217" customFormat="1" x14ac:dyDescent="0.2"/>
    <row r="27893" s="217" customFormat="1" x14ac:dyDescent="0.2"/>
    <row r="27894" s="217" customFormat="1" x14ac:dyDescent="0.2"/>
    <row r="27895" s="217" customFormat="1" x14ac:dyDescent="0.2"/>
    <row r="27896" s="217" customFormat="1" x14ac:dyDescent="0.2"/>
    <row r="27897" s="217" customFormat="1" x14ac:dyDescent="0.2"/>
    <row r="27898" s="217" customFormat="1" x14ac:dyDescent="0.2"/>
    <row r="27899" s="217" customFormat="1" x14ac:dyDescent="0.2"/>
    <row r="27900" s="217" customFormat="1" x14ac:dyDescent="0.2"/>
    <row r="27901" s="217" customFormat="1" x14ac:dyDescent="0.2"/>
    <row r="27902" s="217" customFormat="1" x14ac:dyDescent="0.2"/>
    <row r="27903" s="217" customFormat="1" x14ac:dyDescent="0.2"/>
    <row r="27904" s="217" customFormat="1" x14ac:dyDescent="0.2"/>
    <row r="27905" s="217" customFormat="1" x14ac:dyDescent="0.2"/>
    <row r="27906" s="217" customFormat="1" x14ac:dyDescent="0.2"/>
    <row r="27907" s="217" customFormat="1" x14ac:dyDescent="0.2"/>
    <row r="27908" s="217" customFormat="1" x14ac:dyDescent="0.2"/>
    <row r="27909" s="217" customFormat="1" x14ac:dyDescent="0.2"/>
    <row r="27910" s="217" customFormat="1" x14ac:dyDescent="0.2"/>
    <row r="27911" s="217" customFormat="1" x14ac:dyDescent="0.2"/>
    <row r="27912" s="217" customFormat="1" x14ac:dyDescent="0.2"/>
    <row r="27913" s="217" customFormat="1" x14ac:dyDescent="0.2"/>
    <row r="27914" s="217" customFormat="1" x14ac:dyDescent="0.2"/>
    <row r="27915" s="217" customFormat="1" x14ac:dyDescent="0.2"/>
    <row r="27916" s="217" customFormat="1" x14ac:dyDescent="0.2"/>
    <row r="27917" s="217" customFormat="1" x14ac:dyDescent="0.2"/>
    <row r="27918" s="217" customFormat="1" x14ac:dyDescent="0.2"/>
    <row r="27919" s="217" customFormat="1" x14ac:dyDescent="0.2"/>
    <row r="27920" s="217" customFormat="1" x14ac:dyDescent="0.2"/>
    <row r="27921" s="217" customFormat="1" x14ac:dyDescent="0.2"/>
    <row r="27922" s="217" customFormat="1" x14ac:dyDescent="0.2"/>
    <row r="27923" s="217" customFormat="1" x14ac:dyDescent="0.2"/>
    <row r="27924" s="217" customFormat="1" x14ac:dyDescent="0.2"/>
    <row r="27925" s="217" customFormat="1" x14ac:dyDescent="0.2"/>
    <row r="27926" s="217" customFormat="1" x14ac:dyDescent="0.2"/>
    <row r="27927" s="217" customFormat="1" x14ac:dyDescent="0.2"/>
    <row r="27928" s="217" customFormat="1" x14ac:dyDescent="0.2"/>
    <row r="27929" s="217" customFormat="1" x14ac:dyDescent="0.2"/>
    <row r="27930" s="217" customFormat="1" x14ac:dyDescent="0.2"/>
    <row r="27931" s="217" customFormat="1" x14ac:dyDescent="0.2"/>
    <row r="27932" s="217" customFormat="1" x14ac:dyDescent="0.2"/>
    <row r="27933" s="217" customFormat="1" x14ac:dyDescent="0.2"/>
    <row r="27934" s="217" customFormat="1" x14ac:dyDescent="0.2"/>
    <row r="27935" s="217" customFormat="1" x14ac:dyDescent="0.2"/>
    <row r="27936" s="217" customFormat="1" x14ac:dyDescent="0.2"/>
    <row r="27937" s="217" customFormat="1" x14ac:dyDescent="0.2"/>
    <row r="27938" s="217" customFormat="1" x14ac:dyDescent="0.2"/>
    <row r="27939" s="217" customFormat="1" x14ac:dyDescent="0.2"/>
    <row r="27940" s="217" customFormat="1" x14ac:dyDescent="0.2"/>
    <row r="27941" s="217" customFormat="1" x14ac:dyDescent="0.2"/>
    <row r="27942" s="217" customFormat="1" x14ac:dyDescent="0.2"/>
    <row r="27943" s="217" customFormat="1" x14ac:dyDescent="0.2"/>
    <row r="27944" s="217" customFormat="1" x14ac:dyDescent="0.2"/>
    <row r="27945" s="217" customFormat="1" x14ac:dyDescent="0.2"/>
    <row r="27946" s="217" customFormat="1" x14ac:dyDescent="0.2"/>
    <row r="27947" s="217" customFormat="1" x14ac:dyDescent="0.2"/>
    <row r="27948" s="217" customFormat="1" x14ac:dyDescent="0.2"/>
    <row r="27949" s="217" customFormat="1" x14ac:dyDescent="0.2"/>
    <row r="27950" s="217" customFormat="1" x14ac:dyDescent="0.2"/>
    <row r="27951" s="217" customFormat="1" x14ac:dyDescent="0.2"/>
    <row r="27952" s="217" customFormat="1" x14ac:dyDescent="0.2"/>
    <row r="27953" s="217" customFormat="1" x14ac:dyDescent="0.2"/>
    <row r="27954" s="217" customFormat="1" x14ac:dyDescent="0.2"/>
    <row r="27955" s="217" customFormat="1" x14ac:dyDescent="0.2"/>
    <row r="27956" s="217" customFormat="1" x14ac:dyDescent="0.2"/>
    <row r="27957" s="217" customFormat="1" x14ac:dyDescent="0.2"/>
    <row r="27958" s="217" customFormat="1" x14ac:dyDescent="0.2"/>
    <row r="27959" s="217" customFormat="1" x14ac:dyDescent="0.2"/>
    <row r="27960" s="217" customFormat="1" x14ac:dyDescent="0.2"/>
    <row r="27961" s="217" customFormat="1" x14ac:dyDescent="0.2"/>
    <row r="27962" s="217" customFormat="1" x14ac:dyDescent="0.2"/>
    <row r="27963" s="217" customFormat="1" x14ac:dyDescent="0.2"/>
    <row r="27964" s="217" customFormat="1" x14ac:dyDescent="0.2"/>
    <row r="27965" s="217" customFormat="1" x14ac:dyDescent="0.2"/>
    <row r="27966" s="217" customFormat="1" x14ac:dyDescent="0.2"/>
    <row r="27967" s="217" customFormat="1" x14ac:dyDescent="0.2"/>
    <row r="27968" s="217" customFormat="1" x14ac:dyDescent="0.2"/>
    <row r="27969" s="217" customFormat="1" x14ac:dyDescent="0.2"/>
    <row r="27970" s="217" customFormat="1" x14ac:dyDescent="0.2"/>
    <row r="27971" s="217" customFormat="1" x14ac:dyDescent="0.2"/>
    <row r="27972" s="217" customFormat="1" x14ac:dyDescent="0.2"/>
    <row r="27973" s="217" customFormat="1" x14ac:dyDescent="0.2"/>
    <row r="27974" s="217" customFormat="1" x14ac:dyDescent="0.2"/>
    <row r="27975" s="217" customFormat="1" x14ac:dyDescent="0.2"/>
    <row r="27976" s="217" customFormat="1" x14ac:dyDescent="0.2"/>
    <row r="27977" s="217" customFormat="1" x14ac:dyDescent="0.2"/>
    <row r="27978" s="217" customFormat="1" x14ac:dyDescent="0.2"/>
    <row r="27979" s="217" customFormat="1" x14ac:dyDescent="0.2"/>
    <row r="27980" s="217" customFormat="1" x14ac:dyDescent="0.2"/>
    <row r="27981" s="217" customFormat="1" x14ac:dyDescent="0.2"/>
    <row r="27982" s="217" customFormat="1" x14ac:dyDescent="0.2"/>
    <row r="27983" s="217" customFormat="1" x14ac:dyDescent="0.2"/>
    <row r="27984" s="217" customFormat="1" x14ac:dyDescent="0.2"/>
    <row r="27985" s="217" customFormat="1" x14ac:dyDescent="0.2"/>
    <row r="27986" s="217" customFormat="1" x14ac:dyDescent="0.2"/>
    <row r="27987" s="217" customFormat="1" x14ac:dyDescent="0.2"/>
    <row r="27988" s="217" customFormat="1" x14ac:dyDescent="0.2"/>
    <row r="27989" s="217" customFormat="1" x14ac:dyDescent="0.2"/>
    <row r="27990" s="217" customFormat="1" x14ac:dyDescent="0.2"/>
    <row r="27991" s="217" customFormat="1" x14ac:dyDescent="0.2"/>
    <row r="27992" s="217" customFormat="1" x14ac:dyDescent="0.2"/>
    <row r="27993" s="217" customFormat="1" x14ac:dyDescent="0.2"/>
    <row r="27994" s="217" customFormat="1" x14ac:dyDescent="0.2"/>
    <row r="27995" s="217" customFormat="1" x14ac:dyDescent="0.2"/>
    <row r="27996" s="217" customFormat="1" x14ac:dyDescent="0.2"/>
    <row r="27997" s="217" customFormat="1" x14ac:dyDescent="0.2"/>
    <row r="27998" s="217" customFormat="1" x14ac:dyDescent="0.2"/>
    <row r="27999" s="217" customFormat="1" x14ac:dyDescent="0.2"/>
    <row r="28000" s="217" customFormat="1" x14ac:dyDescent="0.2"/>
    <row r="28001" s="217" customFormat="1" x14ac:dyDescent="0.2"/>
    <row r="28002" s="217" customFormat="1" x14ac:dyDescent="0.2"/>
    <row r="28003" s="217" customFormat="1" x14ac:dyDescent="0.2"/>
    <row r="28004" s="217" customFormat="1" x14ac:dyDescent="0.2"/>
    <row r="28005" s="217" customFormat="1" x14ac:dyDescent="0.2"/>
    <row r="28006" s="217" customFormat="1" x14ac:dyDescent="0.2"/>
    <row r="28007" s="217" customFormat="1" x14ac:dyDescent="0.2"/>
    <row r="28008" s="217" customFormat="1" x14ac:dyDescent="0.2"/>
    <row r="28009" s="217" customFormat="1" x14ac:dyDescent="0.2"/>
    <row r="28010" s="217" customFormat="1" x14ac:dyDescent="0.2"/>
    <row r="28011" s="217" customFormat="1" x14ac:dyDescent="0.2"/>
    <row r="28012" s="217" customFormat="1" x14ac:dyDescent="0.2"/>
    <row r="28013" s="217" customFormat="1" x14ac:dyDescent="0.2"/>
    <row r="28014" s="217" customFormat="1" x14ac:dyDescent="0.2"/>
    <row r="28015" s="217" customFormat="1" x14ac:dyDescent="0.2"/>
    <row r="28016" s="217" customFormat="1" x14ac:dyDescent="0.2"/>
    <row r="28017" s="217" customFormat="1" x14ac:dyDescent="0.2"/>
    <row r="28018" s="217" customFormat="1" x14ac:dyDescent="0.2"/>
    <row r="28019" s="217" customFormat="1" x14ac:dyDescent="0.2"/>
    <row r="28020" s="217" customFormat="1" x14ac:dyDescent="0.2"/>
    <row r="28021" s="217" customFormat="1" x14ac:dyDescent="0.2"/>
    <row r="28022" s="217" customFormat="1" x14ac:dyDescent="0.2"/>
    <row r="28023" s="217" customFormat="1" x14ac:dyDescent="0.2"/>
    <row r="28024" s="217" customFormat="1" x14ac:dyDescent="0.2"/>
    <row r="28025" s="217" customFormat="1" x14ac:dyDescent="0.2"/>
    <row r="28026" s="217" customFormat="1" x14ac:dyDescent="0.2"/>
    <row r="28027" s="217" customFormat="1" x14ac:dyDescent="0.2"/>
    <row r="28028" s="217" customFormat="1" x14ac:dyDescent="0.2"/>
    <row r="28029" s="217" customFormat="1" x14ac:dyDescent="0.2"/>
    <row r="28030" s="217" customFormat="1" x14ac:dyDescent="0.2"/>
    <row r="28031" s="217" customFormat="1" x14ac:dyDescent="0.2"/>
    <row r="28032" s="217" customFormat="1" x14ac:dyDescent="0.2"/>
    <row r="28033" s="217" customFormat="1" x14ac:dyDescent="0.2"/>
    <row r="28034" s="217" customFormat="1" x14ac:dyDescent="0.2"/>
    <row r="28035" s="217" customFormat="1" x14ac:dyDescent="0.2"/>
    <row r="28036" s="217" customFormat="1" x14ac:dyDescent="0.2"/>
    <row r="28037" s="217" customFormat="1" x14ac:dyDescent="0.2"/>
    <row r="28038" s="217" customFormat="1" x14ac:dyDescent="0.2"/>
    <row r="28039" s="217" customFormat="1" x14ac:dyDescent="0.2"/>
    <row r="28040" s="217" customFormat="1" x14ac:dyDescent="0.2"/>
    <row r="28041" s="217" customFormat="1" x14ac:dyDescent="0.2"/>
    <row r="28042" s="217" customFormat="1" x14ac:dyDescent="0.2"/>
    <row r="28043" s="217" customFormat="1" x14ac:dyDescent="0.2"/>
    <row r="28044" s="217" customFormat="1" x14ac:dyDescent="0.2"/>
    <row r="28045" s="217" customFormat="1" x14ac:dyDescent="0.2"/>
    <row r="28046" s="217" customFormat="1" x14ac:dyDescent="0.2"/>
    <row r="28047" s="217" customFormat="1" x14ac:dyDescent="0.2"/>
    <row r="28048" s="217" customFormat="1" x14ac:dyDescent="0.2"/>
    <row r="28049" s="217" customFormat="1" x14ac:dyDescent="0.2"/>
    <row r="28050" s="217" customFormat="1" x14ac:dyDescent="0.2"/>
    <row r="28051" s="217" customFormat="1" x14ac:dyDescent="0.2"/>
    <row r="28052" s="217" customFormat="1" x14ac:dyDescent="0.2"/>
    <row r="28053" s="217" customFormat="1" x14ac:dyDescent="0.2"/>
    <row r="28054" s="217" customFormat="1" x14ac:dyDescent="0.2"/>
    <row r="28055" s="217" customFormat="1" x14ac:dyDescent="0.2"/>
    <row r="28056" s="217" customFormat="1" x14ac:dyDescent="0.2"/>
    <row r="28057" s="217" customFormat="1" x14ac:dyDescent="0.2"/>
    <row r="28058" s="217" customFormat="1" x14ac:dyDescent="0.2"/>
    <row r="28059" s="217" customFormat="1" x14ac:dyDescent="0.2"/>
    <row r="28060" s="217" customFormat="1" x14ac:dyDescent="0.2"/>
    <row r="28061" s="217" customFormat="1" x14ac:dyDescent="0.2"/>
    <row r="28062" s="217" customFormat="1" x14ac:dyDescent="0.2"/>
    <row r="28063" s="217" customFormat="1" x14ac:dyDescent="0.2"/>
    <row r="28064" s="217" customFormat="1" x14ac:dyDescent="0.2"/>
    <row r="28065" s="217" customFormat="1" x14ac:dyDescent="0.2"/>
    <row r="28066" s="217" customFormat="1" x14ac:dyDescent="0.2"/>
    <row r="28067" s="217" customFormat="1" x14ac:dyDescent="0.2"/>
    <row r="28068" s="217" customFormat="1" x14ac:dyDescent="0.2"/>
    <row r="28069" s="217" customFormat="1" x14ac:dyDescent="0.2"/>
    <row r="28070" s="217" customFormat="1" x14ac:dyDescent="0.2"/>
    <row r="28071" s="217" customFormat="1" x14ac:dyDescent="0.2"/>
    <row r="28072" s="217" customFormat="1" x14ac:dyDescent="0.2"/>
    <row r="28073" s="217" customFormat="1" x14ac:dyDescent="0.2"/>
    <row r="28074" s="217" customFormat="1" x14ac:dyDescent="0.2"/>
    <row r="28075" s="217" customFormat="1" x14ac:dyDescent="0.2"/>
    <row r="28076" s="217" customFormat="1" x14ac:dyDescent="0.2"/>
    <row r="28077" s="217" customFormat="1" x14ac:dyDescent="0.2"/>
    <row r="28078" s="217" customFormat="1" x14ac:dyDescent="0.2"/>
    <row r="28079" s="217" customFormat="1" x14ac:dyDescent="0.2"/>
    <row r="28080" s="217" customFormat="1" x14ac:dyDescent="0.2"/>
    <row r="28081" s="217" customFormat="1" x14ac:dyDescent="0.2"/>
    <row r="28082" s="217" customFormat="1" x14ac:dyDescent="0.2"/>
    <row r="28083" s="217" customFormat="1" x14ac:dyDescent="0.2"/>
    <row r="28084" s="217" customFormat="1" x14ac:dyDescent="0.2"/>
    <row r="28085" s="217" customFormat="1" x14ac:dyDescent="0.2"/>
    <row r="28086" s="217" customFormat="1" x14ac:dyDescent="0.2"/>
    <row r="28087" s="217" customFormat="1" x14ac:dyDescent="0.2"/>
    <row r="28088" s="217" customFormat="1" x14ac:dyDescent="0.2"/>
    <row r="28089" s="217" customFormat="1" x14ac:dyDescent="0.2"/>
    <row r="28090" s="217" customFormat="1" x14ac:dyDescent="0.2"/>
    <row r="28091" s="217" customFormat="1" x14ac:dyDescent="0.2"/>
    <row r="28092" s="217" customFormat="1" x14ac:dyDescent="0.2"/>
    <row r="28093" s="217" customFormat="1" x14ac:dyDescent="0.2"/>
    <row r="28094" s="217" customFormat="1" x14ac:dyDescent="0.2"/>
    <row r="28095" s="217" customFormat="1" x14ac:dyDescent="0.2"/>
    <row r="28096" s="217" customFormat="1" x14ac:dyDescent="0.2"/>
    <row r="28097" s="217" customFormat="1" x14ac:dyDescent="0.2"/>
    <row r="28098" s="217" customFormat="1" x14ac:dyDescent="0.2"/>
    <row r="28099" s="217" customFormat="1" x14ac:dyDescent="0.2"/>
    <row r="28100" s="217" customFormat="1" x14ac:dyDescent="0.2"/>
    <row r="28101" s="217" customFormat="1" x14ac:dyDescent="0.2"/>
    <row r="28102" s="217" customFormat="1" x14ac:dyDescent="0.2"/>
    <row r="28103" s="217" customFormat="1" x14ac:dyDescent="0.2"/>
    <row r="28104" s="217" customFormat="1" x14ac:dyDescent="0.2"/>
    <row r="28105" s="217" customFormat="1" x14ac:dyDescent="0.2"/>
    <row r="28106" s="217" customFormat="1" x14ac:dyDescent="0.2"/>
    <row r="28107" s="217" customFormat="1" x14ac:dyDescent="0.2"/>
    <row r="28108" s="217" customFormat="1" x14ac:dyDescent="0.2"/>
    <row r="28109" s="217" customFormat="1" x14ac:dyDescent="0.2"/>
    <row r="28110" s="217" customFormat="1" x14ac:dyDescent="0.2"/>
    <row r="28111" s="217" customFormat="1" x14ac:dyDescent="0.2"/>
    <row r="28112" s="217" customFormat="1" x14ac:dyDescent="0.2"/>
    <row r="28113" s="217" customFormat="1" x14ac:dyDescent="0.2"/>
    <row r="28114" s="217" customFormat="1" x14ac:dyDescent="0.2"/>
    <row r="28115" s="217" customFormat="1" x14ac:dyDescent="0.2"/>
    <row r="28116" s="217" customFormat="1" x14ac:dyDescent="0.2"/>
    <row r="28117" s="217" customFormat="1" x14ac:dyDescent="0.2"/>
    <row r="28118" s="217" customFormat="1" x14ac:dyDescent="0.2"/>
    <row r="28119" s="217" customFormat="1" x14ac:dyDescent="0.2"/>
    <row r="28120" s="217" customFormat="1" x14ac:dyDescent="0.2"/>
    <row r="28121" s="217" customFormat="1" x14ac:dyDescent="0.2"/>
    <row r="28122" s="217" customFormat="1" x14ac:dyDescent="0.2"/>
    <row r="28123" s="217" customFormat="1" x14ac:dyDescent="0.2"/>
    <row r="28124" s="217" customFormat="1" x14ac:dyDescent="0.2"/>
    <row r="28125" s="217" customFormat="1" x14ac:dyDescent="0.2"/>
    <row r="28126" s="217" customFormat="1" x14ac:dyDescent="0.2"/>
    <row r="28127" s="217" customFormat="1" x14ac:dyDescent="0.2"/>
    <row r="28128" s="217" customFormat="1" x14ac:dyDescent="0.2"/>
    <row r="28129" s="217" customFormat="1" x14ac:dyDescent="0.2"/>
    <row r="28130" s="217" customFormat="1" x14ac:dyDescent="0.2"/>
    <row r="28131" s="217" customFormat="1" x14ac:dyDescent="0.2"/>
    <row r="28132" s="217" customFormat="1" x14ac:dyDescent="0.2"/>
    <row r="28133" s="217" customFormat="1" x14ac:dyDescent="0.2"/>
    <row r="28134" s="217" customFormat="1" x14ac:dyDescent="0.2"/>
    <row r="28135" s="217" customFormat="1" x14ac:dyDescent="0.2"/>
    <row r="28136" s="217" customFormat="1" x14ac:dyDescent="0.2"/>
    <row r="28137" s="217" customFormat="1" x14ac:dyDescent="0.2"/>
    <row r="28138" s="217" customFormat="1" x14ac:dyDescent="0.2"/>
    <row r="28139" s="217" customFormat="1" x14ac:dyDescent="0.2"/>
    <row r="28140" s="217" customFormat="1" x14ac:dyDescent="0.2"/>
    <row r="28141" s="217" customFormat="1" x14ac:dyDescent="0.2"/>
    <row r="28142" s="217" customFormat="1" x14ac:dyDescent="0.2"/>
    <row r="28143" s="217" customFormat="1" x14ac:dyDescent="0.2"/>
    <row r="28144" s="217" customFormat="1" x14ac:dyDescent="0.2"/>
    <row r="28145" s="217" customFormat="1" x14ac:dyDescent="0.2"/>
    <row r="28146" s="217" customFormat="1" x14ac:dyDescent="0.2"/>
    <row r="28147" s="217" customFormat="1" x14ac:dyDescent="0.2"/>
    <row r="28148" s="217" customFormat="1" x14ac:dyDescent="0.2"/>
    <row r="28149" s="217" customFormat="1" x14ac:dyDescent="0.2"/>
    <row r="28150" s="217" customFormat="1" x14ac:dyDescent="0.2"/>
    <row r="28151" s="217" customFormat="1" x14ac:dyDescent="0.2"/>
    <row r="28152" s="217" customFormat="1" x14ac:dyDescent="0.2"/>
    <row r="28153" s="217" customFormat="1" x14ac:dyDescent="0.2"/>
    <row r="28154" s="217" customFormat="1" x14ac:dyDescent="0.2"/>
    <row r="28155" s="217" customFormat="1" x14ac:dyDescent="0.2"/>
    <row r="28156" s="217" customFormat="1" x14ac:dyDescent="0.2"/>
    <row r="28157" s="217" customFormat="1" x14ac:dyDescent="0.2"/>
    <row r="28158" s="217" customFormat="1" x14ac:dyDescent="0.2"/>
    <row r="28159" s="217" customFormat="1" x14ac:dyDescent="0.2"/>
    <row r="28160" s="217" customFormat="1" x14ac:dyDescent="0.2"/>
    <row r="28161" s="217" customFormat="1" x14ac:dyDescent="0.2"/>
    <row r="28162" s="217" customFormat="1" x14ac:dyDescent="0.2"/>
    <row r="28163" s="217" customFormat="1" x14ac:dyDescent="0.2"/>
    <row r="28164" s="217" customFormat="1" x14ac:dyDescent="0.2"/>
    <row r="28165" s="217" customFormat="1" x14ac:dyDescent="0.2"/>
    <row r="28166" s="217" customFormat="1" x14ac:dyDescent="0.2"/>
    <row r="28167" s="217" customFormat="1" x14ac:dyDescent="0.2"/>
    <row r="28168" s="217" customFormat="1" x14ac:dyDescent="0.2"/>
    <row r="28169" s="217" customFormat="1" x14ac:dyDescent="0.2"/>
    <row r="28170" s="217" customFormat="1" x14ac:dyDescent="0.2"/>
    <row r="28171" s="217" customFormat="1" x14ac:dyDescent="0.2"/>
    <row r="28172" s="217" customFormat="1" x14ac:dyDescent="0.2"/>
    <row r="28173" s="217" customFormat="1" x14ac:dyDescent="0.2"/>
    <row r="28174" s="217" customFormat="1" x14ac:dyDescent="0.2"/>
    <row r="28175" s="217" customFormat="1" x14ac:dyDescent="0.2"/>
    <row r="28176" s="217" customFormat="1" x14ac:dyDescent="0.2"/>
    <row r="28177" s="217" customFormat="1" x14ac:dyDescent="0.2"/>
    <row r="28178" s="217" customFormat="1" x14ac:dyDescent="0.2"/>
    <row r="28179" s="217" customFormat="1" x14ac:dyDescent="0.2"/>
    <row r="28180" s="217" customFormat="1" x14ac:dyDescent="0.2"/>
    <row r="28181" s="217" customFormat="1" x14ac:dyDescent="0.2"/>
    <row r="28182" s="217" customFormat="1" x14ac:dyDescent="0.2"/>
    <row r="28183" s="217" customFormat="1" x14ac:dyDescent="0.2"/>
    <row r="28184" s="217" customFormat="1" x14ac:dyDescent="0.2"/>
    <row r="28185" s="217" customFormat="1" x14ac:dyDescent="0.2"/>
    <row r="28186" s="217" customFormat="1" x14ac:dyDescent="0.2"/>
    <row r="28187" s="217" customFormat="1" x14ac:dyDescent="0.2"/>
    <row r="28188" s="217" customFormat="1" x14ac:dyDescent="0.2"/>
    <row r="28189" s="217" customFormat="1" x14ac:dyDescent="0.2"/>
    <row r="28190" s="217" customFormat="1" x14ac:dyDescent="0.2"/>
    <row r="28191" s="217" customFormat="1" x14ac:dyDescent="0.2"/>
    <row r="28192" s="217" customFormat="1" x14ac:dyDescent="0.2"/>
    <row r="28193" s="217" customFormat="1" x14ac:dyDescent="0.2"/>
    <row r="28194" s="217" customFormat="1" x14ac:dyDescent="0.2"/>
    <row r="28195" s="217" customFormat="1" x14ac:dyDescent="0.2"/>
    <row r="28196" s="217" customFormat="1" x14ac:dyDescent="0.2"/>
    <row r="28197" s="217" customFormat="1" x14ac:dyDescent="0.2"/>
    <row r="28198" s="217" customFormat="1" x14ac:dyDescent="0.2"/>
    <row r="28199" s="217" customFormat="1" x14ac:dyDescent="0.2"/>
    <row r="28200" s="217" customFormat="1" x14ac:dyDescent="0.2"/>
    <row r="28201" s="217" customFormat="1" x14ac:dyDescent="0.2"/>
    <row r="28202" s="217" customFormat="1" x14ac:dyDescent="0.2"/>
    <row r="28203" s="217" customFormat="1" x14ac:dyDescent="0.2"/>
    <row r="28204" s="217" customFormat="1" x14ac:dyDescent="0.2"/>
    <row r="28205" s="217" customFormat="1" x14ac:dyDescent="0.2"/>
    <row r="28206" s="217" customFormat="1" x14ac:dyDescent="0.2"/>
    <row r="28207" s="217" customFormat="1" x14ac:dyDescent="0.2"/>
    <row r="28208" s="217" customFormat="1" x14ac:dyDescent="0.2"/>
    <row r="28209" s="217" customFormat="1" x14ac:dyDescent="0.2"/>
    <row r="28210" s="217" customFormat="1" x14ac:dyDescent="0.2"/>
    <row r="28211" s="217" customFormat="1" x14ac:dyDescent="0.2"/>
    <row r="28212" s="217" customFormat="1" x14ac:dyDescent="0.2"/>
    <row r="28213" s="217" customFormat="1" x14ac:dyDescent="0.2"/>
    <row r="28214" s="217" customFormat="1" x14ac:dyDescent="0.2"/>
    <row r="28215" s="217" customFormat="1" x14ac:dyDescent="0.2"/>
    <row r="28216" s="217" customFormat="1" x14ac:dyDescent="0.2"/>
    <row r="28217" s="217" customFormat="1" x14ac:dyDescent="0.2"/>
    <row r="28218" s="217" customFormat="1" x14ac:dyDescent="0.2"/>
    <row r="28219" s="217" customFormat="1" x14ac:dyDescent="0.2"/>
    <row r="28220" s="217" customFormat="1" x14ac:dyDescent="0.2"/>
    <row r="28221" s="217" customFormat="1" x14ac:dyDescent="0.2"/>
    <row r="28222" s="217" customFormat="1" x14ac:dyDescent="0.2"/>
    <row r="28223" s="217" customFormat="1" x14ac:dyDescent="0.2"/>
    <row r="28224" s="217" customFormat="1" x14ac:dyDescent="0.2"/>
    <row r="28225" s="217" customFormat="1" x14ac:dyDescent="0.2"/>
    <row r="28226" s="217" customFormat="1" x14ac:dyDescent="0.2"/>
    <row r="28227" s="217" customFormat="1" x14ac:dyDescent="0.2"/>
    <row r="28228" s="217" customFormat="1" x14ac:dyDescent="0.2"/>
    <row r="28229" s="217" customFormat="1" x14ac:dyDescent="0.2"/>
    <row r="28230" s="217" customFormat="1" x14ac:dyDescent="0.2"/>
    <row r="28231" s="217" customFormat="1" x14ac:dyDescent="0.2"/>
    <row r="28232" s="217" customFormat="1" x14ac:dyDescent="0.2"/>
    <row r="28233" s="217" customFormat="1" x14ac:dyDescent="0.2"/>
    <row r="28234" s="217" customFormat="1" x14ac:dyDescent="0.2"/>
    <row r="28235" s="217" customFormat="1" x14ac:dyDescent="0.2"/>
    <row r="28236" s="217" customFormat="1" x14ac:dyDescent="0.2"/>
    <row r="28237" s="217" customFormat="1" x14ac:dyDescent="0.2"/>
    <row r="28238" s="217" customFormat="1" x14ac:dyDescent="0.2"/>
    <row r="28239" s="217" customFormat="1" x14ac:dyDescent="0.2"/>
    <row r="28240" s="217" customFormat="1" x14ac:dyDescent="0.2"/>
    <row r="28241" s="217" customFormat="1" x14ac:dyDescent="0.2"/>
    <row r="28242" s="217" customFormat="1" x14ac:dyDescent="0.2"/>
    <row r="28243" s="217" customFormat="1" x14ac:dyDescent="0.2"/>
    <row r="28244" s="217" customFormat="1" x14ac:dyDescent="0.2"/>
    <row r="28245" s="217" customFormat="1" x14ac:dyDescent="0.2"/>
    <row r="28246" s="217" customFormat="1" x14ac:dyDescent="0.2"/>
    <row r="28247" s="217" customFormat="1" x14ac:dyDescent="0.2"/>
    <row r="28248" s="217" customFormat="1" x14ac:dyDescent="0.2"/>
    <row r="28249" s="217" customFormat="1" x14ac:dyDescent="0.2"/>
    <row r="28250" s="217" customFormat="1" x14ac:dyDescent="0.2"/>
    <row r="28251" s="217" customFormat="1" x14ac:dyDescent="0.2"/>
    <row r="28252" s="217" customFormat="1" x14ac:dyDescent="0.2"/>
    <row r="28253" s="217" customFormat="1" x14ac:dyDescent="0.2"/>
    <row r="28254" s="217" customFormat="1" x14ac:dyDescent="0.2"/>
    <row r="28255" s="217" customFormat="1" x14ac:dyDescent="0.2"/>
    <row r="28256" s="217" customFormat="1" x14ac:dyDescent="0.2"/>
    <row r="28257" s="217" customFormat="1" x14ac:dyDescent="0.2"/>
    <row r="28258" s="217" customFormat="1" x14ac:dyDescent="0.2"/>
    <row r="28259" s="217" customFormat="1" x14ac:dyDescent="0.2"/>
    <row r="28260" s="217" customFormat="1" x14ac:dyDescent="0.2"/>
    <row r="28261" s="217" customFormat="1" x14ac:dyDescent="0.2"/>
    <row r="28262" s="217" customFormat="1" x14ac:dyDescent="0.2"/>
    <row r="28263" s="217" customFormat="1" x14ac:dyDescent="0.2"/>
    <row r="28264" s="217" customFormat="1" x14ac:dyDescent="0.2"/>
    <row r="28265" s="217" customFormat="1" x14ac:dyDescent="0.2"/>
    <row r="28266" s="217" customFormat="1" x14ac:dyDescent="0.2"/>
    <row r="28267" s="217" customFormat="1" x14ac:dyDescent="0.2"/>
    <row r="28268" s="217" customFormat="1" x14ac:dyDescent="0.2"/>
    <row r="28269" s="217" customFormat="1" x14ac:dyDescent="0.2"/>
    <row r="28270" s="217" customFormat="1" x14ac:dyDescent="0.2"/>
    <row r="28271" s="217" customFormat="1" x14ac:dyDescent="0.2"/>
    <row r="28272" s="217" customFormat="1" x14ac:dyDescent="0.2"/>
    <row r="28273" s="217" customFormat="1" x14ac:dyDescent="0.2"/>
    <row r="28274" s="217" customFormat="1" x14ac:dyDescent="0.2"/>
    <row r="28275" s="217" customFormat="1" x14ac:dyDescent="0.2"/>
    <row r="28276" s="217" customFormat="1" x14ac:dyDescent="0.2"/>
    <row r="28277" s="217" customFormat="1" x14ac:dyDescent="0.2"/>
    <row r="28278" s="217" customFormat="1" x14ac:dyDescent="0.2"/>
    <row r="28279" s="217" customFormat="1" x14ac:dyDescent="0.2"/>
    <row r="28280" s="217" customFormat="1" x14ac:dyDescent="0.2"/>
    <row r="28281" s="217" customFormat="1" x14ac:dyDescent="0.2"/>
    <row r="28282" s="217" customFormat="1" x14ac:dyDescent="0.2"/>
    <row r="28283" s="217" customFormat="1" x14ac:dyDescent="0.2"/>
    <row r="28284" s="217" customFormat="1" x14ac:dyDescent="0.2"/>
    <row r="28285" s="217" customFormat="1" x14ac:dyDescent="0.2"/>
    <row r="28286" s="217" customFormat="1" x14ac:dyDescent="0.2"/>
    <row r="28287" s="217" customFormat="1" x14ac:dyDescent="0.2"/>
    <row r="28288" s="217" customFormat="1" x14ac:dyDescent="0.2"/>
    <row r="28289" s="217" customFormat="1" x14ac:dyDescent="0.2"/>
    <row r="28290" s="217" customFormat="1" x14ac:dyDescent="0.2"/>
    <row r="28291" s="217" customFormat="1" x14ac:dyDescent="0.2"/>
    <row r="28292" s="217" customFormat="1" x14ac:dyDescent="0.2"/>
    <row r="28293" s="217" customFormat="1" x14ac:dyDescent="0.2"/>
    <row r="28294" s="217" customFormat="1" x14ac:dyDescent="0.2"/>
    <row r="28295" s="217" customFormat="1" x14ac:dyDescent="0.2"/>
    <row r="28296" s="217" customFormat="1" x14ac:dyDescent="0.2"/>
    <row r="28297" s="217" customFormat="1" x14ac:dyDescent="0.2"/>
    <row r="28298" s="217" customFormat="1" x14ac:dyDescent="0.2"/>
    <row r="28299" s="217" customFormat="1" x14ac:dyDescent="0.2"/>
    <row r="28300" s="217" customFormat="1" x14ac:dyDescent="0.2"/>
    <row r="28301" s="217" customFormat="1" x14ac:dyDescent="0.2"/>
    <row r="28302" s="217" customFormat="1" x14ac:dyDescent="0.2"/>
    <row r="28303" s="217" customFormat="1" x14ac:dyDescent="0.2"/>
    <row r="28304" s="217" customFormat="1" x14ac:dyDescent="0.2"/>
    <row r="28305" s="217" customFormat="1" x14ac:dyDescent="0.2"/>
    <row r="28306" s="217" customFormat="1" x14ac:dyDescent="0.2"/>
    <row r="28307" s="217" customFormat="1" x14ac:dyDescent="0.2"/>
    <row r="28308" s="217" customFormat="1" x14ac:dyDescent="0.2"/>
    <row r="28309" s="217" customFormat="1" x14ac:dyDescent="0.2"/>
    <row r="28310" s="217" customFormat="1" x14ac:dyDescent="0.2"/>
    <row r="28311" s="217" customFormat="1" x14ac:dyDescent="0.2"/>
    <row r="28312" s="217" customFormat="1" x14ac:dyDescent="0.2"/>
    <row r="28313" s="217" customFormat="1" x14ac:dyDescent="0.2"/>
    <row r="28314" s="217" customFormat="1" x14ac:dyDescent="0.2"/>
    <row r="28315" s="217" customFormat="1" x14ac:dyDescent="0.2"/>
    <row r="28316" s="217" customFormat="1" x14ac:dyDescent="0.2"/>
    <row r="28317" s="217" customFormat="1" x14ac:dyDescent="0.2"/>
    <row r="28318" s="217" customFormat="1" x14ac:dyDescent="0.2"/>
    <row r="28319" s="217" customFormat="1" x14ac:dyDescent="0.2"/>
    <row r="28320" s="217" customFormat="1" x14ac:dyDescent="0.2"/>
    <row r="28321" s="217" customFormat="1" x14ac:dyDescent="0.2"/>
    <row r="28322" s="217" customFormat="1" x14ac:dyDescent="0.2"/>
    <row r="28323" s="217" customFormat="1" x14ac:dyDescent="0.2"/>
    <row r="28324" s="217" customFormat="1" x14ac:dyDescent="0.2"/>
    <row r="28325" s="217" customFormat="1" x14ac:dyDescent="0.2"/>
    <row r="28326" s="217" customFormat="1" x14ac:dyDescent="0.2"/>
    <row r="28327" s="217" customFormat="1" x14ac:dyDescent="0.2"/>
    <row r="28328" s="217" customFormat="1" x14ac:dyDescent="0.2"/>
    <row r="28329" s="217" customFormat="1" x14ac:dyDescent="0.2"/>
    <row r="28330" s="217" customFormat="1" x14ac:dyDescent="0.2"/>
    <row r="28331" s="217" customFormat="1" x14ac:dyDescent="0.2"/>
    <row r="28332" s="217" customFormat="1" x14ac:dyDescent="0.2"/>
    <row r="28333" s="217" customFormat="1" x14ac:dyDescent="0.2"/>
    <row r="28334" s="217" customFormat="1" x14ac:dyDescent="0.2"/>
    <row r="28335" s="217" customFormat="1" x14ac:dyDescent="0.2"/>
    <row r="28336" s="217" customFormat="1" x14ac:dyDescent="0.2"/>
    <row r="28337" s="217" customFormat="1" x14ac:dyDescent="0.2"/>
    <row r="28338" s="217" customFormat="1" x14ac:dyDescent="0.2"/>
    <row r="28339" s="217" customFormat="1" x14ac:dyDescent="0.2"/>
    <row r="28340" s="217" customFormat="1" x14ac:dyDescent="0.2"/>
    <row r="28341" s="217" customFormat="1" x14ac:dyDescent="0.2"/>
    <row r="28342" s="217" customFormat="1" x14ac:dyDescent="0.2"/>
    <row r="28343" s="217" customFormat="1" x14ac:dyDescent="0.2"/>
    <row r="28344" s="217" customFormat="1" x14ac:dyDescent="0.2"/>
    <row r="28345" s="217" customFormat="1" x14ac:dyDescent="0.2"/>
    <row r="28346" s="217" customFormat="1" x14ac:dyDescent="0.2"/>
    <row r="28347" s="217" customFormat="1" x14ac:dyDescent="0.2"/>
    <row r="28348" s="217" customFormat="1" x14ac:dyDescent="0.2"/>
    <row r="28349" s="217" customFormat="1" x14ac:dyDescent="0.2"/>
    <row r="28350" s="217" customFormat="1" x14ac:dyDescent="0.2"/>
    <row r="28351" s="217" customFormat="1" x14ac:dyDescent="0.2"/>
    <row r="28352" s="217" customFormat="1" x14ac:dyDescent="0.2"/>
    <row r="28353" s="217" customFormat="1" x14ac:dyDescent="0.2"/>
    <row r="28354" s="217" customFormat="1" x14ac:dyDescent="0.2"/>
    <row r="28355" s="217" customFormat="1" x14ac:dyDescent="0.2"/>
    <row r="28356" s="217" customFormat="1" x14ac:dyDescent="0.2"/>
    <row r="28357" s="217" customFormat="1" x14ac:dyDescent="0.2"/>
    <row r="28358" s="217" customFormat="1" x14ac:dyDescent="0.2"/>
    <row r="28359" s="217" customFormat="1" x14ac:dyDescent="0.2"/>
    <row r="28360" s="217" customFormat="1" x14ac:dyDescent="0.2"/>
    <row r="28361" s="217" customFormat="1" x14ac:dyDescent="0.2"/>
    <row r="28362" s="217" customFormat="1" x14ac:dyDescent="0.2"/>
    <row r="28363" s="217" customFormat="1" x14ac:dyDescent="0.2"/>
    <row r="28364" s="217" customFormat="1" x14ac:dyDescent="0.2"/>
    <row r="28365" s="217" customFormat="1" x14ac:dyDescent="0.2"/>
    <row r="28366" s="217" customFormat="1" x14ac:dyDescent="0.2"/>
    <row r="28367" s="217" customFormat="1" x14ac:dyDescent="0.2"/>
    <row r="28368" s="217" customFormat="1" x14ac:dyDescent="0.2"/>
    <row r="28369" s="217" customFormat="1" x14ac:dyDescent="0.2"/>
    <row r="28370" s="217" customFormat="1" x14ac:dyDescent="0.2"/>
    <row r="28371" s="217" customFormat="1" x14ac:dyDescent="0.2"/>
    <row r="28372" s="217" customFormat="1" x14ac:dyDescent="0.2"/>
    <row r="28373" s="217" customFormat="1" x14ac:dyDescent="0.2"/>
    <row r="28374" s="217" customFormat="1" x14ac:dyDescent="0.2"/>
    <row r="28375" s="217" customFormat="1" x14ac:dyDescent="0.2"/>
    <row r="28376" s="217" customFormat="1" x14ac:dyDescent="0.2"/>
    <row r="28377" s="217" customFormat="1" x14ac:dyDescent="0.2"/>
    <row r="28378" s="217" customFormat="1" x14ac:dyDescent="0.2"/>
    <row r="28379" s="217" customFormat="1" x14ac:dyDescent="0.2"/>
    <row r="28380" s="217" customFormat="1" x14ac:dyDescent="0.2"/>
    <row r="28381" s="217" customFormat="1" x14ac:dyDescent="0.2"/>
    <row r="28382" s="217" customFormat="1" x14ac:dyDescent="0.2"/>
    <row r="28383" s="217" customFormat="1" x14ac:dyDescent="0.2"/>
    <row r="28384" s="217" customFormat="1" x14ac:dyDescent="0.2"/>
    <row r="28385" s="217" customFormat="1" x14ac:dyDescent="0.2"/>
    <row r="28386" s="217" customFormat="1" x14ac:dyDescent="0.2"/>
    <row r="28387" s="217" customFormat="1" x14ac:dyDescent="0.2"/>
    <row r="28388" s="217" customFormat="1" x14ac:dyDescent="0.2"/>
    <row r="28389" s="217" customFormat="1" x14ac:dyDescent="0.2"/>
    <row r="28390" s="217" customFormat="1" x14ac:dyDescent="0.2"/>
    <row r="28391" s="217" customFormat="1" x14ac:dyDescent="0.2"/>
    <row r="28392" s="217" customFormat="1" x14ac:dyDescent="0.2"/>
    <row r="28393" s="217" customFormat="1" x14ac:dyDescent="0.2"/>
    <row r="28394" s="217" customFormat="1" x14ac:dyDescent="0.2"/>
    <row r="28395" s="217" customFormat="1" x14ac:dyDescent="0.2"/>
    <row r="28396" s="217" customFormat="1" x14ac:dyDescent="0.2"/>
    <row r="28397" s="217" customFormat="1" x14ac:dyDescent="0.2"/>
    <row r="28398" s="217" customFormat="1" x14ac:dyDescent="0.2"/>
    <row r="28399" s="217" customFormat="1" x14ac:dyDescent="0.2"/>
    <row r="28400" s="217" customFormat="1" x14ac:dyDescent="0.2"/>
    <row r="28401" s="217" customFormat="1" x14ac:dyDescent="0.2"/>
    <row r="28402" s="217" customFormat="1" x14ac:dyDescent="0.2"/>
    <row r="28403" s="217" customFormat="1" x14ac:dyDescent="0.2"/>
    <row r="28404" s="217" customFormat="1" x14ac:dyDescent="0.2"/>
    <row r="28405" s="217" customFormat="1" x14ac:dyDescent="0.2"/>
    <row r="28406" s="217" customFormat="1" x14ac:dyDescent="0.2"/>
    <row r="28407" s="217" customFormat="1" x14ac:dyDescent="0.2"/>
    <row r="28408" s="217" customFormat="1" x14ac:dyDescent="0.2"/>
    <row r="28409" s="217" customFormat="1" x14ac:dyDescent="0.2"/>
    <row r="28410" s="217" customFormat="1" x14ac:dyDescent="0.2"/>
    <row r="28411" s="217" customFormat="1" x14ac:dyDescent="0.2"/>
    <row r="28412" s="217" customFormat="1" x14ac:dyDescent="0.2"/>
    <row r="28413" s="217" customFormat="1" x14ac:dyDescent="0.2"/>
    <row r="28414" s="217" customFormat="1" x14ac:dyDescent="0.2"/>
    <row r="28415" s="217" customFormat="1" x14ac:dyDescent="0.2"/>
    <row r="28416" s="217" customFormat="1" x14ac:dyDescent="0.2"/>
    <row r="28417" s="217" customFormat="1" x14ac:dyDescent="0.2"/>
    <row r="28418" s="217" customFormat="1" x14ac:dyDescent="0.2"/>
    <row r="28419" s="217" customFormat="1" x14ac:dyDescent="0.2"/>
    <row r="28420" s="217" customFormat="1" x14ac:dyDescent="0.2"/>
    <row r="28421" s="217" customFormat="1" x14ac:dyDescent="0.2"/>
    <row r="28422" s="217" customFormat="1" x14ac:dyDescent="0.2"/>
    <row r="28423" s="217" customFormat="1" x14ac:dyDescent="0.2"/>
    <row r="28424" s="217" customFormat="1" x14ac:dyDescent="0.2"/>
    <row r="28425" s="217" customFormat="1" x14ac:dyDescent="0.2"/>
    <row r="28426" s="217" customFormat="1" x14ac:dyDescent="0.2"/>
    <row r="28427" s="217" customFormat="1" x14ac:dyDescent="0.2"/>
    <row r="28428" s="217" customFormat="1" x14ac:dyDescent="0.2"/>
    <row r="28429" s="217" customFormat="1" x14ac:dyDescent="0.2"/>
    <row r="28430" s="217" customFormat="1" x14ac:dyDescent="0.2"/>
    <row r="28431" s="217" customFormat="1" x14ac:dyDescent="0.2"/>
    <row r="28432" s="217" customFormat="1" x14ac:dyDescent="0.2"/>
    <row r="28433" s="217" customFormat="1" x14ac:dyDescent="0.2"/>
    <row r="28434" s="217" customFormat="1" x14ac:dyDescent="0.2"/>
    <row r="28435" s="217" customFormat="1" x14ac:dyDescent="0.2"/>
    <row r="28436" s="217" customFormat="1" x14ac:dyDescent="0.2"/>
    <row r="28437" s="217" customFormat="1" x14ac:dyDescent="0.2"/>
    <row r="28438" s="217" customFormat="1" x14ac:dyDescent="0.2"/>
    <row r="28439" s="217" customFormat="1" x14ac:dyDescent="0.2"/>
    <row r="28440" s="217" customFormat="1" x14ac:dyDescent="0.2"/>
    <row r="28441" s="217" customFormat="1" x14ac:dyDescent="0.2"/>
    <row r="28442" s="217" customFormat="1" x14ac:dyDescent="0.2"/>
    <row r="28443" s="217" customFormat="1" x14ac:dyDescent="0.2"/>
    <row r="28444" s="217" customFormat="1" x14ac:dyDescent="0.2"/>
    <row r="28445" s="217" customFormat="1" x14ac:dyDescent="0.2"/>
    <row r="28446" s="217" customFormat="1" x14ac:dyDescent="0.2"/>
    <row r="28447" s="217" customFormat="1" x14ac:dyDescent="0.2"/>
    <row r="28448" s="217" customFormat="1" x14ac:dyDescent="0.2"/>
    <row r="28449" s="217" customFormat="1" x14ac:dyDescent="0.2"/>
    <row r="28450" s="217" customFormat="1" x14ac:dyDescent="0.2"/>
    <row r="28451" s="217" customFormat="1" x14ac:dyDescent="0.2"/>
    <row r="28452" s="217" customFormat="1" x14ac:dyDescent="0.2"/>
    <row r="28453" s="217" customFormat="1" x14ac:dyDescent="0.2"/>
    <row r="28454" s="217" customFormat="1" x14ac:dyDescent="0.2"/>
    <row r="28455" s="217" customFormat="1" x14ac:dyDescent="0.2"/>
    <row r="28456" s="217" customFormat="1" x14ac:dyDescent="0.2"/>
    <row r="28457" s="217" customFormat="1" x14ac:dyDescent="0.2"/>
    <row r="28458" s="217" customFormat="1" x14ac:dyDescent="0.2"/>
    <row r="28459" s="217" customFormat="1" x14ac:dyDescent="0.2"/>
    <row r="28460" s="217" customFormat="1" x14ac:dyDescent="0.2"/>
    <row r="28461" s="217" customFormat="1" x14ac:dyDescent="0.2"/>
    <row r="28462" s="217" customFormat="1" x14ac:dyDescent="0.2"/>
    <row r="28463" s="217" customFormat="1" x14ac:dyDescent="0.2"/>
    <row r="28464" s="217" customFormat="1" x14ac:dyDescent="0.2"/>
    <row r="28465" s="217" customFormat="1" x14ac:dyDescent="0.2"/>
    <row r="28466" s="217" customFormat="1" x14ac:dyDescent="0.2"/>
    <row r="28467" s="217" customFormat="1" x14ac:dyDescent="0.2"/>
    <row r="28468" s="217" customFormat="1" x14ac:dyDescent="0.2"/>
    <row r="28469" s="217" customFormat="1" x14ac:dyDescent="0.2"/>
    <row r="28470" s="217" customFormat="1" x14ac:dyDescent="0.2"/>
    <row r="28471" s="217" customFormat="1" x14ac:dyDescent="0.2"/>
    <row r="28472" s="217" customFormat="1" x14ac:dyDescent="0.2"/>
    <row r="28473" s="217" customFormat="1" x14ac:dyDescent="0.2"/>
    <row r="28474" s="217" customFormat="1" x14ac:dyDescent="0.2"/>
    <row r="28475" s="217" customFormat="1" x14ac:dyDescent="0.2"/>
    <row r="28476" s="217" customFormat="1" x14ac:dyDescent="0.2"/>
    <row r="28477" s="217" customFormat="1" x14ac:dyDescent="0.2"/>
    <row r="28478" s="217" customFormat="1" x14ac:dyDescent="0.2"/>
    <row r="28479" s="217" customFormat="1" x14ac:dyDescent="0.2"/>
    <row r="28480" s="217" customFormat="1" x14ac:dyDescent="0.2"/>
    <row r="28481" s="217" customFormat="1" x14ac:dyDescent="0.2"/>
    <row r="28482" s="217" customFormat="1" x14ac:dyDescent="0.2"/>
    <row r="28483" s="217" customFormat="1" x14ac:dyDescent="0.2"/>
    <row r="28484" s="217" customFormat="1" x14ac:dyDescent="0.2"/>
    <row r="28485" s="217" customFormat="1" x14ac:dyDescent="0.2"/>
    <row r="28486" s="217" customFormat="1" x14ac:dyDescent="0.2"/>
    <row r="28487" s="217" customFormat="1" x14ac:dyDescent="0.2"/>
    <row r="28488" s="217" customFormat="1" x14ac:dyDescent="0.2"/>
    <row r="28489" s="217" customFormat="1" x14ac:dyDescent="0.2"/>
    <row r="28490" s="217" customFormat="1" x14ac:dyDescent="0.2"/>
    <row r="28491" s="217" customFormat="1" x14ac:dyDescent="0.2"/>
    <row r="28492" s="217" customFormat="1" x14ac:dyDescent="0.2"/>
    <row r="28493" s="217" customFormat="1" x14ac:dyDescent="0.2"/>
    <row r="28494" s="217" customFormat="1" x14ac:dyDescent="0.2"/>
    <row r="28495" s="217" customFormat="1" x14ac:dyDescent="0.2"/>
    <row r="28496" s="217" customFormat="1" x14ac:dyDescent="0.2"/>
    <row r="28497" s="217" customFormat="1" x14ac:dyDescent="0.2"/>
    <row r="28498" s="217" customFormat="1" x14ac:dyDescent="0.2"/>
    <row r="28499" s="217" customFormat="1" x14ac:dyDescent="0.2"/>
    <row r="28500" s="217" customFormat="1" x14ac:dyDescent="0.2"/>
    <row r="28501" s="217" customFormat="1" x14ac:dyDescent="0.2"/>
    <row r="28502" s="217" customFormat="1" x14ac:dyDescent="0.2"/>
    <row r="28503" s="217" customFormat="1" x14ac:dyDescent="0.2"/>
    <row r="28504" s="217" customFormat="1" x14ac:dyDescent="0.2"/>
    <row r="28505" s="217" customFormat="1" x14ac:dyDescent="0.2"/>
    <row r="28506" s="217" customFormat="1" x14ac:dyDescent="0.2"/>
    <row r="28507" s="217" customFormat="1" x14ac:dyDescent="0.2"/>
    <row r="28508" s="217" customFormat="1" x14ac:dyDescent="0.2"/>
    <row r="28509" s="217" customFormat="1" x14ac:dyDescent="0.2"/>
    <row r="28510" s="217" customFormat="1" x14ac:dyDescent="0.2"/>
    <row r="28511" s="217" customFormat="1" x14ac:dyDescent="0.2"/>
    <row r="28512" s="217" customFormat="1" x14ac:dyDescent="0.2"/>
    <row r="28513" s="217" customFormat="1" x14ac:dyDescent="0.2"/>
    <row r="28514" s="217" customFormat="1" x14ac:dyDescent="0.2"/>
    <row r="28515" s="217" customFormat="1" x14ac:dyDescent="0.2"/>
    <row r="28516" s="217" customFormat="1" x14ac:dyDescent="0.2"/>
    <row r="28517" s="217" customFormat="1" x14ac:dyDescent="0.2"/>
    <row r="28518" s="217" customFormat="1" x14ac:dyDescent="0.2"/>
    <row r="28519" s="217" customFormat="1" x14ac:dyDescent="0.2"/>
    <row r="28520" s="217" customFormat="1" x14ac:dyDescent="0.2"/>
    <row r="28521" s="217" customFormat="1" x14ac:dyDescent="0.2"/>
    <row r="28522" s="217" customFormat="1" x14ac:dyDescent="0.2"/>
    <row r="28523" s="217" customFormat="1" x14ac:dyDescent="0.2"/>
    <row r="28524" s="217" customFormat="1" x14ac:dyDescent="0.2"/>
    <row r="28525" s="217" customFormat="1" x14ac:dyDescent="0.2"/>
    <row r="28526" s="217" customFormat="1" x14ac:dyDescent="0.2"/>
    <row r="28527" s="217" customFormat="1" x14ac:dyDescent="0.2"/>
    <row r="28528" s="217" customFormat="1" x14ac:dyDescent="0.2"/>
    <row r="28529" s="217" customFormat="1" x14ac:dyDescent="0.2"/>
    <row r="28530" s="217" customFormat="1" x14ac:dyDescent="0.2"/>
    <row r="28531" s="217" customFormat="1" x14ac:dyDescent="0.2"/>
    <row r="28532" s="217" customFormat="1" x14ac:dyDescent="0.2"/>
    <row r="28533" s="217" customFormat="1" x14ac:dyDescent="0.2"/>
    <row r="28534" s="217" customFormat="1" x14ac:dyDescent="0.2"/>
    <row r="28535" s="217" customFormat="1" x14ac:dyDescent="0.2"/>
    <row r="28536" s="217" customFormat="1" x14ac:dyDescent="0.2"/>
    <row r="28537" s="217" customFormat="1" x14ac:dyDescent="0.2"/>
    <row r="28538" s="217" customFormat="1" x14ac:dyDescent="0.2"/>
    <row r="28539" s="217" customFormat="1" x14ac:dyDescent="0.2"/>
    <row r="28540" s="217" customFormat="1" x14ac:dyDescent="0.2"/>
    <row r="28541" s="217" customFormat="1" x14ac:dyDescent="0.2"/>
    <row r="28542" s="217" customFormat="1" x14ac:dyDescent="0.2"/>
    <row r="28543" s="217" customFormat="1" x14ac:dyDescent="0.2"/>
    <row r="28544" s="217" customFormat="1" x14ac:dyDescent="0.2"/>
    <row r="28545" s="217" customFormat="1" x14ac:dyDescent="0.2"/>
    <row r="28546" s="217" customFormat="1" x14ac:dyDescent="0.2"/>
    <row r="28547" s="217" customFormat="1" x14ac:dyDescent="0.2"/>
    <row r="28548" s="217" customFormat="1" x14ac:dyDescent="0.2"/>
    <row r="28549" s="217" customFormat="1" x14ac:dyDescent="0.2"/>
    <row r="28550" s="217" customFormat="1" x14ac:dyDescent="0.2"/>
    <row r="28551" s="217" customFormat="1" x14ac:dyDescent="0.2"/>
    <row r="28552" s="217" customFormat="1" x14ac:dyDescent="0.2"/>
    <row r="28553" s="217" customFormat="1" x14ac:dyDescent="0.2"/>
    <row r="28554" s="217" customFormat="1" x14ac:dyDescent="0.2"/>
    <row r="28555" s="217" customFormat="1" x14ac:dyDescent="0.2"/>
    <row r="28556" s="217" customFormat="1" x14ac:dyDescent="0.2"/>
    <row r="28557" s="217" customFormat="1" x14ac:dyDescent="0.2"/>
    <row r="28558" s="217" customFormat="1" x14ac:dyDescent="0.2"/>
    <row r="28559" s="217" customFormat="1" x14ac:dyDescent="0.2"/>
    <row r="28560" s="217" customFormat="1" x14ac:dyDescent="0.2"/>
    <row r="28561" s="217" customFormat="1" x14ac:dyDescent="0.2"/>
    <row r="28562" s="217" customFormat="1" x14ac:dyDescent="0.2"/>
    <row r="28563" s="217" customFormat="1" x14ac:dyDescent="0.2"/>
    <row r="28564" s="217" customFormat="1" x14ac:dyDescent="0.2"/>
    <row r="28565" s="217" customFormat="1" x14ac:dyDescent="0.2"/>
    <row r="28566" s="217" customFormat="1" x14ac:dyDescent="0.2"/>
    <row r="28567" s="217" customFormat="1" x14ac:dyDescent="0.2"/>
    <row r="28568" s="217" customFormat="1" x14ac:dyDescent="0.2"/>
    <row r="28569" s="217" customFormat="1" x14ac:dyDescent="0.2"/>
    <row r="28570" s="217" customFormat="1" x14ac:dyDescent="0.2"/>
    <row r="28571" s="217" customFormat="1" x14ac:dyDescent="0.2"/>
    <row r="28572" s="217" customFormat="1" x14ac:dyDescent="0.2"/>
    <row r="28573" s="217" customFormat="1" x14ac:dyDescent="0.2"/>
    <row r="28574" s="217" customFormat="1" x14ac:dyDescent="0.2"/>
    <row r="28575" s="217" customFormat="1" x14ac:dyDescent="0.2"/>
    <row r="28576" s="217" customFormat="1" x14ac:dyDescent="0.2"/>
    <row r="28577" s="217" customFormat="1" x14ac:dyDescent="0.2"/>
    <row r="28578" s="217" customFormat="1" x14ac:dyDescent="0.2"/>
    <row r="28579" s="217" customFormat="1" x14ac:dyDescent="0.2"/>
    <row r="28580" s="217" customFormat="1" x14ac:dyDescent="0.2"/>
    <row r="28581" s="217" customFormat="1" x14ac:dyDescent="0.2"/>
    <row r="28582" s="217" customFormat="1" x14ac:dyDescent="0.2"/>
    <row r="28583" s="217" customFormat="1" x14ac:dyDescent="0.2"/>
    <row r="28584" s="217" customFormat="1" x14ac:dyDescent="0.2"/>
    <row r="28585" s="217" customFormat="1" x14ac:dyDescent="0.2"/>
    <row r="28586" s="217" customFormat="1" x14ac:dyDescent="0.2"/>
    <row r="28587" s="217" customFormat="1" x14ac:dyDescent="0.2"/>
    <row r="28588" s="217" customFormat="1" x14ac:dyDescent="0.2"/>
    <row r="28589" s="217" customFormat="1" x14ac:dyDescent="0.2"/>
    <row r="28590" s="217" customFormat="1" x14ac:dyDescent="0.2"/>
    <row r="28591" s="217" customFormat="1" x14ac:dyDescent="0.2"/>
    <row r="28592" s="217" customFormat="1" x14ac:dyDescent="0.2"/>
    <row r="28593" s="217" customFormat="1" x14ac:dyDescent="0.2"/>
    <row r="28594" s="217" customFormat="1" x14ac:dyDescent="0.2"/>
    <row r="28595" s="217" customFormat="1" x14ac:dyDescent="0.2"/>
    <row r="28596" s="217" customFormat="1" x14ac:dyDescent="0.2"/>
    <row r="28597" s="217" customFormat="1" x14ac:dyDescent="0.2"/>
    <row r="28598" s="217" customFormat="1" x14ac:dyDescent="0.2"/>
    <row r="28599" s="217" customFormat="1" x14ac:dyDescent="0.2"/>
    <row r="28600" s="217" customFormat="1" x14ac:dyDescent="0.2"/>
    <row r="28601" s="217" customFormat="1" x14ac:dyDescent="0.2"/>
    <row r="28602" s="217" customFormat="1" x14ac:dyDescent="0.2"/>
    <row r="28603" s="217" customFormat="1" x14ac:dyDescent="0.2"/>
    <row r="28604" s="217" customFormat="1" x14ac:dyDescent="0.2"/>
    <row r="28605" s="217" customFormat="1" x14ac:dyDescent="0.2"/>
    <row r="28606" s="217" customFormat="1" x14ac:dyDescent="0.2"/>
    <row r="28607" s="217" customFormat="1" x14ac:dyDescent="0.2"/>
    <row r="28608" s="217" customFormat="1" x14ac:dyDescent="0.2"/>
    <row r="28609" s="217" customFormat="1" x14ac:dyDescent="0.2"/>
    <row r="28610" s="217" customFormat="1" x14ac:dyDescent="0.2"/>
    <row r="28611" s="217" customFormat="1" x14ac:dyDescent="0.2"/>
    <row r="28612" s="217" customFormat="1" x14ac:dyDescent="0.2"/>
    <row r="28613" s="217" customFormat="1" x14ac:dyDescent="0.2"/>
    <row r="28614" s="217" customFormat="1" x14ac:dyDescent="0.2"/>
    <row r="28615" s="217" customFormat="1" x14ac:dyDescent="0.2"/>
    <row r="28616" s="217" customFormat="1" x14ac:dyDescent="0.2"/>
    <row r="28617" s="217" customFormat="1" x14ac:dyDescent="0.2"/>
    <row r="28618" s="217" customFormat="1" x14ac:dyDescent="0.2"/>
    <row r="28619" s="217" customFormat="1" x14ac:dyDescent="0.2"/>
    <row r="28620" s="217" customFormat="1" x14ac:dyDescent="0.2"/>
    <row r="28621" s="217" customFormat="1" x14ac:dyDescent="0.2"/>
    <row r="28622" s="217" customFormat="1" x14ac:dyDescent="0.2"/>
    <row r="28623" s="217" customFormat="1" x14ac:dyDescent="0.2"/>
    <row r="28624" s="217" customFormat="1" x14ac:dyDescent="0.2"/>
    <row r="28625" s="217" customFormat="1" x14ac:dyDescent="0.2"/>
    <row r="28626" s="217" customFormat="1" x14ac:dyDescent="0.2"/>
    <row r="28627" s="217" customFormat="1" x14ac:dyDescent="0.2"/>
    <row r="28628" s="217" customFormat="1" x14ac:dyDescent="0.2"/>
    <row r="28629" s="217" customFormat="1" x14ac:dyDescent="0.2"/>
    <row r="28630" s="217" customFormat="1" x14ac:dyDescent="0.2"/>
    <row r="28631" s="217" customFormat="1" x14ac:dyDescent="0.2"/>
    <row r="28632" s="217" customFormat="1" x14ac:dyDescent="0.2"/>
    <row r="28633" s="217" customFormat="1" x14ac:dyDescent="0.2"/>
    <row r="28634" s="217" customFormat="1" x14ac:dyDescent="0.2"/>
    <row r="28635" s="217" customFormat="1" x14ac:dyDescent="0.2"/>
    <row r="28636" s="217" customFormat="1" x14ac:dyDescent="0.2"/>
    <row r="28637" s="217" customFormat="1" x14ac:dyDescent="0.2"/>
    <row r="28638" s="217" customFormat="1" x14ac:dyDescent="0.2"/>
    <row r="28639" s="217" customFormat="1" x14ac:dyDescent="0.2"/>
    <row r="28640" s="217" customFormat="1" x14ac:dyDescent="0.2"/>
    <row r="28641" s="217" customFormat="1" x14ac:dyDescent="0.2"/>
    <row r="28642" s="217" customFormat="1" x14ac:dyDescent="0.2"/>
    <row r="28643" s="217" customFormat="1" x14ac:dyDescent="0.2"/>
    <row r="28644" s="217" customFormat="1" x14ac:dyDescent="0.2"/>
    <row r="28645" s="217" customFormat="1" x14ac:dyDescent="0.2"/>
    <row r="28646" s="217" customFormat="1" x14ac:dyDescent="0.2"/>
    <row r="28647" s="217" customFormat="1" x14ac:dyDescent="0.2"/>
    <row r="28648" s="217" customFormat="1" x14ac:dyDescent="0.2"/>
    <row r="28649" s="217" customFormat="1" x14ac:dyDescent="0.2"/>
    <row r="28650" s="217" customFormat="1" x14ac:dyDescent="0.2"/>
    <row r="28651" s="217" customFormat="1" x14ac:dyDescent="0.2"/>
    <row r="28652" s="217" customFormat="1" x14ac:dyDescent="0.2"/>
    <row r="28653" s="217" customFormat="1" x14ac:dyDescent="0.2"/>
    <row r="28654" s="217" customFormat="1" x14ac:dyDescent="0.2"/>
    <row r="28655" s="217" customFormat="1" x14ac:dyDescent="0.2"/>
    <row r="28656" s="217" customFormat="1" x14ac:dyDescent="0.2"/>
    <row r="28657" s="217" customFormat="1" x14ac:dyDescent="0.2"/>
    <row r="28658" s="217" customFormat="1" x14ac:dyDescent="0.2"/>
    <row r="28659" s="217" customFormat="1" x14ac:dyDescent="0.2"/>
    <row r="28660" s="217" customFormat="1" x14ac:dyDescent="0.2"/>
    <row r="28661" s="217" customFormat="1" x14ac:dyDescent="0.2"/>
    <row r="28662" s="217" customFormat="1" x14ac:dyDescent="0.2"/>
    <row r="28663" s="217" customFormat="1" x14ac:dyDescent="0.2"/>
    <row r="28664" s="217" customFormat="1" x14ac:dyDescent="0.2"/>
    <row r="28665" s="217" customFormat="1" x14ac:dyDescent="0.2"/>
    <row r="28666" s="217" customFormat="1" x14ac:dyDescent="0.2"/>
    <row r="28667" s="217" customFormat="1" x14ac:dyDescent="0.2"/>
    <row r="28668" s="217" customFormat="1" x14ac:dyDescent="0.2"/>
    <row r="28669" s="217" customFormat="1" x14ac:dyDescent="0.2"/>
    <row r="28670" s="217" customFormat="1" x14ac:dyDescent="0.2"/>
    <row r="28671" s="217" customFormat="1" x14ac:dyDescent="0.2"/>
    <row r="28672" s="217" customFormat="1" x14ac:dyDescent="0.2"/>
    <row r="28673" s="217" customFormat="1" x14ac:dyDescent="0.2"/>
    <row r="28674" s="217" customFormat="1" x14ac:dyDescent="0.2"/>
    <row r="28675" s="217" customFormat="1" x14ac:dyDescent="0.2"/>
    <row r="28676" s="217" customFormat="1" x14ac:dyDescent="0.2"/>
    <row r="28677" s="217" customFormat="1" x14ac:dyDescent="0.2"/>
    <row r="28678" s="217" customFormat="1" x14ac:dyDescent="0.2"/>
    <row r="28679" s="217" customFormat="1" x14ac:dyDescent="0.2"/>
    <row r="28680" s="217" customFormat="1" x14ac:dyDescent="0.2"/>
    <row r="28681" s="217" customFormat="1" x14ac:dyDescent="0.2"/>
    <row r="28682" s="217" customFormat="1" x14ac:dyDescent="0.2"/>
    <row r="28683" s="217" customFormat="1" x14ac:dyDescent="0.2"/>
    <row r="28684" s="217" customFormat="1" x14ac:dyDescent="0.2"/>
    <row r="28685" s="217" customFormat="1" x14ac:dyDescent="0.2"/>
    <row r="28686" s="217" customFormat="1" x14ac:dyDescent="0.2"/>
    <row r="28687" s="217" customFormat="1" x14ac:dyDescent="0.2"/>
    <row r="28688" s="217" customFormat="1" x14ac:dyDescent="0.2"/>
    <row r="28689" s="217" customFormat="1" x14ac:dyDescent="0.2"/>
    <row r="28690" s="217" customFormat="1" x14ac:dyDescent="0.2"/>
    <row r="28691" s="217" customFormat="1" x14ac:dyDescent="0.2"/>
    <row r="28692" s="217" customFormat="1" x14ac:dyDescent="0.2"/>
    <row r="28693" s="217" customFormat="1" x14ac:dyDescent="0.2"/>
    <row r="28694" s="217" customFormat="1" x14ac:dyDescent="0.2"/>
    <row r="28695" s="217" customFormat="1" x14ac:dyDescent="0.2"/>
    <row r="28696" s="217" customFormat="1" x14ac:dyDescent="0.2"/>
    <row r="28697" s="217" customFormat="1" x14ac:dyDescent="0.2"/>
    <row r="28698" s="217" customFormat="1" x14ac:dyDescent="0.2"/>
    <row r="28699" s="217" customFormat="1" x14ac:dyDescent="0.2"/>
    <row r="28700" s="217" customFormat="1" x14ac:dyDescent="0.2"/>
    <row r="28701" s="217" customFormat="1" x14ac:dyDescent="0.2"/>
    <row r="28702" s="217" customFormat="1" x14ac:dyDescent="0.2"/>
    <row r="28703" s="217" customFormat="1" x14ac:dyDescent="0.2"/>
    <row r="28704" s="217" customFormat="1" x14ac:dyDescent="0.2"/>
    <row r="28705" s="217" customFormat="1" x14ac:dyDescent="0.2"/>
    <row r="28706" s="217" customFormat="1" x14ac:dyDescent="0.2"/>
    <row r="28707" s="217" customFormat="1" x14ac:dyDescent="0.2"/>
    <row r="28708" s="217" customFormat="1" x14ac:dyDescent="0.2"/>
    <row r="28709" s="217" customFormat="1" x14ac:dyDescent="0.2"/>
    <row r="28710" s="217" customFormat="1" x14ac:dyDescent="0.2"/>
    <row r="28711" s="217" customFormat="1" x14ac:dyDescent="0.2"/>
    <row r="28712" s="217" customFormat="1" x14ac:dyDescent="0.2"/>
    <row r="28713" s="217" customFormat="1" x14ac:dyDescent="0.2"/>
    <row r="28714" s="217" customFormat="1" x14ac:dyDescent="0.2"/>
    <row r="28715" s="217" customFormat="1" x14ac:dyDescent="0.2"/>
    <row r="28716" s="217" customFormat="1" x14ac:dyDescent="0.2"/>
    <row r="28717" s="217" customFormat="1" x14ac:dyDescent="0.2"/>
    <row r="28718" s="217" customFormat="1" x14ac:dyDescent="0.2"/>
    <row r="28719" s="217" customFormat="1" x14ac:dyDescent="0.2"/>
    <row r="28720" s="217" customFormat="1" x14ac:dyDescent="0.2"/>
    <row r="28721" s="217" customFormat="1" x14ac:dyDescent="0.2"/>
    <row r="28722" s="217" customFormat="1" x14ac:dyDescent="0.2"/>
    <row r="28723" s="217" customFormat="1" x14ac:dyDescent="0.2"/>
    <row r="28724" s="217" customFormat="1" x14ac:dyDescent="0.2"/>
    <row r="28725" s="217" customFormat="1" x14ac:dyDescent="0.2"/>
    <row r="28726" s="217" customFormat="1" x14ac:dyDescent="0.2"/>
    <row r="28727" s="217" customFormat="1" x14ac:dyDescent="0.2"/>
    <row r="28728" s="217" customFormat="1" x14ac:dyDescent="0.2"/>
    <row r="28729" s="217" customFormat="1" x14ac:dyDescent="0.2"/>
    <row r="28730" s="217" customFormat="1" x14ac:dyDescent="0.2"/>
    <row r="28731" s="217" customFormat="1" x14ac:dyDescent="0.2"/>
    <row r="28732" s="217" customFormat="1" x14ac:dyDescent="0.2"/>
    <row r="28733" s="217" customFormat="1" x14ac:dyDescent="0.2"/>
    <row r="28734" s="217" customFormat="1" x14ac:dyDescent="0.2"/>
    <row r="28735" s="217" customFormat="1" x14ac:dyDescent="0.2"/>
    <row r="28736" s="217" customFormat="1" x14ac:dyDescent="0.2"/>
    <row r="28737" s="217" customFormat="1" x14ac:dyDescent="0.2"/>
    <row r="28738" s="217" customFormat="1" x14ac:dyDescent="0.2"/>
    <row r="28739" s="217" customFormat="1" x14ac:dyDescent="0.2"/>
    <row r="28740" s="217" customFormat="1" x14ac:dyDescent="0.2"/>
    <row r="28741" s="217" customFormat="1" x14ac:dyDescent="0.2"/>
    <row r="28742" s="217" customFormat="1" x14ac:dyDescent="0.2"/>
    <row r="28743" s="217" customFormat="1" x14ac:dyDescent="0.2"/>
    <row r="28744" s="217" customFormat="1" x14ac:dyDescent="0.2"/>
    <row r="28745" s="217" customFormat="1" x14ac:dyDescent="0.2"/>
    <row r="28746" s="217" customFormat="1" x14ac:dyDescent="0.2"/>
    <row r="28747" s="217" customFormat="1" x14ac:dyDescent="0.2"/>
    <row r="28748" s="217" customFormat="1" x14ac:dyDescent="0.2"/>
    <row r="28749" s="217" customFormat="1" x14ac:dyDescent="0.2"/>
    <row r="28750" s="217" customFormat="1" x14ac:dyDescent="0.2"/>
    <row r="28751" s="217" customFormat="1" x14ac:dyDescent="0.2"/>
    <row r="28752" s="217" customFormat="1" x14ac:dyDescent="0.2"/>
    <row r="28753" s="217" customFormat="1" x14ac:dyDescent="0.2"/>
    <row r="28754" s="217" customFormat="1" x14ac:dyDescent="0.2"/>
    <row r="28755" s="217" customFormat="1" x14ac:dyDescent="0.2"/>
    <row r="28756" s="217" customFormat="1" x14ac:dyDescent="0.2"/>
    <row r="28757" s="217" customFormat="1" x14ac:dyDescent="0.2"/>
    <row r="28758" s="217" customFormat="1" x14ac:dyDescent="0.2"/>
    <row r="28759" s="217" customFormat="1" x14ac:dyDescent="0.2"/>
    <row r="28760" s="217" customFormat="1" x14ac:dyDescent="0.2"/>
    <row r="28761" s="217" customFormat="1" x14ac:dyDescent="0.2"/>
    <row r="28762" s="217" customFormat="1" x14ac:dyDescent="0.2"/>
    <row r="28763" s="217" customFormat="1" x14ac:dyDescent="0.2"/>
    <row r="28764" s="217" customFormat="1" x14ac:dyDescent="0.2"/>
    <row r="28765" s="217" customFormat="1" x14ac:dyDescent="0.2"/>
    <row r="28766" s="217" customFormat="1" x14ac:dyDescent="0.2"/>
    <row r="28767" s="217" customFormat="1" x14ac:dyDescent="0.2"/>
    <row r="28768" s="217" customFormat="1" x14ac:dyDescent="0.2"/>
    <row r="28769" s="217" customFormat="1" x14ac:dyDescent="0.2"/>
    <row r="28770" s="217" customFormat="1" x14ac:dyDescent="0.2"/>
    <row r="28771" s="217" customFormat="1" x14ac:dyDescent="0.2"/>
    <row r="28772" s="217" customFormat="1" x14ac:dyDescent="0.2"/>
    <row r="28773" s="217" customFormat="1" x14ac:dyDescent="0.2"/>
    <row r="28774" s="217" customFormat="1" x14ac:dyDescent="0.2"/>
    <row r="28775" s="217" customFormat="1" x14ac:dyDescent="0.2"/>
    <row r="28776" s="217" customFormat="1" x14ac:dyDescent="0.2"/>
    <row r="28777" s="217" customFormat="1" x14ac:dyDescent="0.2"/>
    <row r="28778" s="217" customFormat="1" x14ac:dyDescent="0.2"/>
    <row r="28779" s="217" customFormat="1" x14ac:dyDescent="0.2"/>
    <row r="28780" s="217" customFormat="1" x14ac:dyDescent="0.2"/>
    <row r="28781" s="217" customFormat="1" x14ac:dyDescent="0.2"/>
    <row r="28782" s="217" customFormat="1" x14ac:dyDescent="0.2"/>
    <row r="28783" s="217" customFormat="1" x14ac:dyDescent="0.2"/>
    <row r="28784" s="217" customFormat="1" x14ac:dyDescent="0.2"/>
    <row r="28785" s="217" customFormat="1" x14ac:dyDescent="0.2"/>
    <row r="28786" s="217" customFormat="1" x14ac:dyDescent="0.2"/>
    <row r="28787" s="217" customFormat="1" x14ac:dyDescent="0.2"/>
    <row r="28788" s="217" customFormat="1" x14ac:dyDescent="0.2"/>
    <row r="28789" s="217" customFormat="1" x14ac:dyDescent="0.2"/>
    <row r="28790" s="217" customFormat="1" x14ac:dyDescent="0.2"/>
    <row r="28791" s="217" customFormat="1" x14ac:dyDescent="0.2"/>
    <row r="28792" s="217" customFormat="1" x14ac:dyDescent="0.2"/>
    <row r="28793" s="217" customFormat="1" x14ac:dyDescent="0.2"/>
    <row r="28794" s="217" customFormat="1" x14ac:dyDescent="0.2"/>
    <row r="28795" s="217" customFormat="1" x14ac:dyDescent="0.2"/>
    <row r="28796" s="217" customFormat="1" x14ac:dyDescent="0.2"/>
    <row r="28797" s="217" customFormat="1" x14ac:dyDescent="0.2"/>
    <row r="28798" s="217" customFormat="1" x14ac:dyDescent="0.2"/>
    <row r="28799" s="217" customFormat="1" x14ac:dyDescent="0.2"/>
    <row r="28800" s="217" customFormat="1" x14ac:dyDescent="0.2"/>
    <row r="28801" s="217" customFormat="1" x14ac:dyDescent="0.2"/>
    <row r="28802" s="217" customFormat="1" x14ac:dyDescent="0.2"/>
    <row r="28803" s="217" customFormat="1" x14ac:dyDescent="0.2"/>
    <row r="28804" s="217" customFormat="1" x14ac:dyDescent="0.2"/>
    <row r="28805" s="217" customFormat="1" x14ac:dyDescent="0.2"/>
    <row r="28806" s="217" customFormat="1" x14ac:dyDescent="0.2"/>
    <row r="28807" s="217" customFormat="1" x14ac:dyDescent="0.2"/>
    <row r="28808" s="217" customFormat="1" x14ac:dyDescent="0.2"/>
    <row r="28809" s="217" customFormat="1" x14ac:dyDescent="0.2"/>
    <row r="28810" s="217" customFormat="1" x14ac:dyDescent="0.2"/>
    <row r="28811" s="217" customFormat="1" x14ac:dyDescent="0.2"/>
    <row r="28812" s="217" customFormat="1" x14ac:dyDescent="0.2"/>
    <row r="28813" s="217" customFormat="1" x14ac:dyDescent="0.2"/>
    <row r="28814" s="217" customFormat="1" x14ac:dyDescent="0.2"/>
    <row r="28815" s="217" customFormat="1" x14ac:dyDescent="0.2"/>
    <row r="28816" s="217" customFormat="1" x14ac:dyDescent="0.2"/>
    <row r="28817" s="217" customFormat="1" x14ac:dyDescent="0.2"/>
    <row r="28818" s="217" customFormat="1" x14ac:dyDescent="0.2"/>
    <row r="28819" s="217" customFormat="1" x14ac:dyDescent="0.2"/>
    <row r="28820" s="217" customFormat="1" x14ac:dyDescent="0.2"/>
    <row r="28821" s="217" customFormat="1" x14ac:dyDescent="0.2"/>
    <row r="28822" s="217" customFormat="1" x14ac:dyDescent="0.2"/>
    <row r="28823" s="217" customFormat="1" x14ac:dyDescent="0.2"/>
    <row r="28824" s="217" customFormat="1" x14ac:dyDescent="0.2"/>
    <row r="28825" s="217" customFormat="1" x14ac:dyDescent="0.2"/>
    <row r="28826" s="217" customFormat="1" x14ac:dyDescent="0.2"/>
    <row r="28827" s="217" customFormat="1" x14ac:dyDescent="0.2"/>
    <row r="28828" s="217" customFormat="1" x14ac:dyDescent="0.2"/>
    <row r="28829" s="217" customFormat="1" x14ac:dyDescent="0.2"/>
    <row r="28830" s="217" customFormat="1" x14ac:dyDescent="0.2"/>
    <row r="28831" s="217" customFormat="1" x14ac:dyDescent="0.2"/>
    <row r="28832" s="217" customFormat="1" x14ac:dyDescent="0.2"/>
    <row r="28833" s="217" customFormat="1" x14ac:dyDescent="0.2"/>
    <row r="28834" s="217" customFormat="1" x14ac:dyDescent="0.2"/>
    <row r="28835" s="217" customFormat="1" x14ac:dyDescent="0.2"/>
    <row r="28836" s="217" customFormat="1" x14ac:dyDescent="0.2"/>
    <row r="28837" s="217" customFormat="1" x14ac:dyDescent="0.2"/>
    <row r="28838" s="217" customFormat="1" x14ac:dyDescent="0.2"/>
    <row r="28839" s="217" customFormat="1" x14ac:dyDescent="0.2"/>
    <row r="28840" s="217" customFormat="1" x14ac:dyDescent="0.2"/>
    <row r="28841" s="217" customFormat="1" x14ac:dyDescent="0.2"/>
    <row r="28842" s="217" customFormat="1" x14ac:dyDescent="0.2"/>
    <row r="28843" s="217" customFormat="1" x14ac:dyDescent="0.2"/>
    <row r="28844" s="217" customFormat="1" x14ac:dyDescent="0.2"/>
    <row r="28845" s="217" customFormat="1" x14ac:dyDescent="0.2"/>
    <row r="28846" s="217" customFormat="1" x14ac:dyDescent="0.2"/>
    <row r="28847" s="217" customFormat="1" x14ac:dyDescent="0.2"/>
    <row r="28848" s="217" customFormat="1" x14ac:dyDescent="0.2"/>
    <row r="28849" s="217" customFormat="1" x14ac:dyDescent="0.2"/>
    <row r="28850" s="217" customFormat="1" x14ac:dyDescent="0.2"/>
    <row r="28851" s="217" customFormat="1" x14ac:dyDescent="0.2"/>
    <row r="28852" s="217" customFormat="1" x14ac:dyDescent="0.2"/>
    <row r="28853" s="217" customFormat="1" x14ac:dyDescent="0.2"/>
    <row r="28854" s="217" customFormat="1" x14ac:dyDescent="0.2"/>
    <row r="28855" s="217" customFormat="1" x14ac:dyDescent="0.2"/>
    <row r="28856" s="217" customFormat="1" x14ac:dyDescent="0.2"/>
    <row r="28857" s="217" customFormat="1" x14ac:dyDescent="0.2"/>
    <row r="28858" s="217" customFormat="1" x14ac:dyDescent="0.2"/>
    <row r="28859" s="217" customFormat="1" x14ac:dyDescent="0.2"/>
    <row r="28860" s="217" customFormat="1" x14ac:dyDescent="0.2"/>
    <row r="28861" s="217" customFormat="1" x14ac:dyDescent="0.2"/>
    <row r="28862" s="217" customFormat="1" x14ac:dyDescent="0.2"/>
    <row r="28863" s="217" customFormat="1" x14ac:dyDescent="0.2"/>
    <row r="28864" s="217" customFormat="1" x14ac:dyDescent="0.2"/>
    <row r="28865" s="217" customFormat="1" x14ac:dyDescent="0.2"/>
    <row r="28866" s="217" customFormat="1" x14ac:dyDescent="0.2"/>
    <row r="28867" s="217" customFormat="1" x14ac:dyDescent="0.2"/>
    <row r="28868" s="217" customFormat="1" x14ac:dyDescent="0.2"/>
    <row r="28869" s="217" customFormat="1" x14ac:dyDescent="0.2"/>
    <row r="28870" s="217" customFormat="1" x14ac:dyDescent="0.2"/>
    <row r="28871" s="217" customFormat="1" x14ac:dyDescent="0.2"/>
    <row r="28872" s="217" customFormat="1" x14ac:dyDescent="0.2"/>
    <row r="28873" s="217" customFormat="1" x14ac:dyDescent="0.2"/>
    <row r="28874" s="217" customFormat="1" x14ac:dyDescent="0.2"/>
    <row r="28875" s="217" customFormat="1" x14ac:dyDescent="0.2"/>
    <row r="28876" s="217" customFormat="1" x14ac:dyDescent="0.2"/>
    <row r="28877" s="217" customFormat="1" x14ac:dyDescent="0.2"/>
    <row r="28878" s="217" customFormat="1" x14ac:dyDescent="0.2"/>
    <row r="28879" s="217" customFormat="1" x14ac:dyDescent="0.2"/>
    <row r="28880" s="217" customFormat="1" x14ac:dyDescent="0.2"/>
    <row r="28881" s="217" customFormat="1" x14ac:dyDescent="0.2"/>
    <row r="28882" s="217" customFormat="1" x14ac:dyDescent="0.2"/>
    <row r="28883" s="217" customFormat="1" x14ac:dyDescent="0.2"/>
    <row r="28884" s="217" customFormat="1" x14ac:dyDescent="0.2"/>
    <row r="28885" s="217" customFormat="1" x14ac:dyDescent="0.2"/>
    <row r="28886" s="217" customFormat="1" x14ac:dyDescent="0.2"/>
    <row r="28887" s="217" customFormat="1" x14ac:dyDescent="0.2"/>
    <row r="28888" s="217" customFormat="1" x14ac:dyDescent="0.2"/>
    <row r="28889" s="217" customFormat="1" x14ac:dyDescent="0.2"/>
    <row r="28890" s="217" customFormat="1" x14ac:dyDescent="0.2"/>
    <row r="28891" s="217" customFormat="1" x14ac:dyDescent="0.2"/>
    <row r="28892" s="217" customFormat="1" x14ac:dyDescent="0.2"/>
    <row r="28893" s="217" customFormat="1" x14ac:dyDescent="0.2"/>
    <row r="28894" s="217" customFormat="1" x14ac:dyDescent="0.2"/>
    <row r="28895" s="217" customFormat="1" x14ac:dyDescent="0.2"/>
    <row r="28896" s="217" customFormat="1" x14ac:dyDescent="0.2"/>
    <row r="28897" s="217" customFormat="1" x14ac:dyDescent="0.2"/>
    <row r="28898" s="217" customFormat="1" x14ac:dyDescent="0.2"/>
    <row r="28899" s="217" customFormat="1" x14ac:dyDescent="0.2"/>
    <row r="28900" s="217" customFormat="1" x14ac:dyDescent="0.2"/>
    <row r="28901" s="217" customFormat="1" x14ac:dyDescent="0.2"/>
    <row r="28902" s="217" customFormat="1" x14ac:dyDescent="0.2"/>
    <row r="28903" s="217" customFormat="1" x14ac:dyDescent="0.2"/>
    <row r="28904" s="217" customFormat="1" x14ac:dyDescent="0.2"/>
    <row r="28905" s="217" customFormat="1" x14ac:dyDescent="0.2"/>
    <row r="28906" s="217" customFormat="1" x14ac:dyDescent="0.2"/>
    <row r="28907" s="217" customFormat="1" x14ac:dyDescent="0.2"/>
    <row r="28908" s="217" customFormat="1" x14ac:dyDescent="0.2"/>
    <row r="28909" s="217" customFormat="1" x14ac:dyDescent="0.2"/>
    <row r="28910" s="217" customFormat="1" x14ac:dyDescent="0.2"/>
    <row r="28911" s="217" customFormat="1" x14ac:dyDescent="0.2"/>
    <row r="28912" s="217" customFormat="1" x14ac:dyDescent="0.2"/>
    <row r="28913" s="217" customFormat="1" x14ac:dyDescent="0.2"/>
    <row r="28914" s="217" customFormat="1" x14ac:dyDescent="0.2"/>
    <row r="28915" s="217" customFormat="1" x14ac:dyDescent="0.2"/>
    <row r="28916" s="217" customFormat="1" x14ac:dyDescent="0.2"/>
    <row r="28917" s="217" customFormat="1" x14ac:dyDescent="0.2"/>
    <row r="28918" s="217" customFormat="1" x14ac:dyDescent="0.2"/>
    <row r="28919" s="217" customFormat="1" x14ac:dyDescent="0.2"/>
    <row r="28920" s="217" customFormat="1" x14ac:dyDescent="0.2"/>
    <row r="28921" s="217" customFormat="1" x14ac:dyDescent="0.2"/>
    <row r="28922" s="217" customFormat="1" x14ac:dyDescent="0.2"/>
    <row r="28923" s="217" customFormat="1" x14ac:dyDescent="0.2"/>
    <row r="28924" s="217" customFormat="1" x14ac:dyDescent="0.2"/>
    <row r="28925" s="217" customFormat="1" x14ac:dyDescent="0.2"/>
    <row r="28926" s="217" customFormat="1" x14ac:dyDescent="0.2"/>
    <row r="28927" s="217" customFormat="1" x14ac:dyDescent="0.2"/>
    <row r="28928" s="217" customFormat="1" x14ac:dyDescent="0.2"/>
    <row r="28929" s="217" customFormat="1" x14ac:dyDescent="0.2"/>
    <row r="28930" s="217" customFormat="1" x14ac:dyDescent="0.2"/>
    <row r="28931" s="217" customFormat="1" x14ac:dyDescent="0.2"/>
    <row r="28932" s="217" customFormat="1" x14ac:dyDescent="0.2"/>
    <row r="28933" s="217" customFormat="1" x14ac:dyDescent="0.2"/>
    <row r="28934" s="217" customFormat="1" x14ac:dyDescent="0.2"/>
    <row r="28935" s="217" customFormat="1" x14ac:dyDescent="0.2"/>
    <row r="28936" s="217" customFormat="1" x14ac:dyDescent="0.2"/>
    <row r="28937" s="217" customFormat="1" x14ac:dyDescent="0.2"/>
    <row r="28938" s="217" customFormat="1" x14ac:dyDescent="0.2"/>
    <row r="28939" s="217" customFormat="1" x14ac:dyDescent="0.2"/>
    <row r="28940" s="217" customFormat="1" x14ac:dyDescent="0.2"/>
    <row r="28941" s="217" customFormat="1" x14ac:dyDescent="0.2"/>
    <row r="28942" s="217" customFormat="1" x14ac:dyDescent="0.2"/>
    <row r="28943" s="217" customFormat="1" x14ac:dyDescent="0.2"/>
    <row r="28944" s="217" customFormat="1" x14ac:dyDescent="0.2"/>
    <row r="28945" s="217" customFormat="1" x14ac:dyDescent="0.2"/>
    <row r="28946" s="217" customFormat="1" x14ac:dyDescent="0.2"/>
    <row r="28947" s="217" customFormat="1" x14ac:dyDescent="0.2"/>
    <row r="28948" s="217" customFormat="1" x14ac:dyDescent="0.2"/>
    <row r="28949" s="217" customFormat="1" x14ac:dyDescent="0.2"/>
    <row r="28950" s="217" customFormat="1" x14ac:dyDescent="0.2"/>
    <row r="28951" s="217" customFormat="1" x14ac:dyDescent="0.2"/>
    <row r="28952" s="217" customFormat="1" x14ac:dyDescent="0.2"/>
    <row r="28953" s="217" customFormat="1" x14ac:dyDescent="0.2"/>
    <row r="28954" s="217" customFormat="1" x14ac:dyDescent="0.2"/>
    <row r="28955" s="217" customFormat="1" x14ac:dyDescent="0.2"/>
    <row r="28956" s="217" customFormat="1" x14ac:dyDescent="0.2"/>
    <row r="28957" s="217" customFormat="1" x14ac:dyDescent="0.2"/>
    <row r="28958" s="217" customFormat="1" x14ac:dyDescent="0.2"/>
    <row r="28959" s="217" customFormat="1" x14ac:dyDescent="0.2"/>
    <row r="28960" s="217" customFormat="1" x14ac:dyDescent="0.2"/>
    <row r="28961" s="217" customFormat="1" x14ac:dyDescent="0.2"/>
    <row r="28962" s="217" customFormat="1" x14ac:dyDescent="0.2"/>
    <row r="28963" s="217" customFormat="1" x14ac:dyDescent="0.2"/>
    <row r="28964" s="217" customFormat="1" x14ac:dyDescent="0.2"/>
    <row r="28965" s="217" customFormat="1" x14ac:dyDescent="0.2"/>
    <row r="28966" s="217" customFormat="1" x14ac:dyDescent="0.2"/>
    <row r="28967" s="217" customFormat="1" x14ac:dyDescent="0.2"/>
    <row r="28968" s="217" customFormat="1" x14ac:dyDescent="0.2"/>
    <row r="28969" s="217" customFormat="1" x14ac:dyDescent="0.2"/>
    <row r="28970" s="217" customFormat="1" x14ac:dyDescent="0.2"/>
    <row r="28971" s="217" customFormat="1" x14ac:dyDescent="0.2"/>
    <row r="28972" s="217" customFormat="1" x14ac:dyDescent="0.2"/>
    <row r="28973" s="217" customFormat="1" x14ac:dyDescent="0.2"/>
    <row r="28974" s="217" customFormat="1" x14ac:dyDescent="0.2"/>
    <row r="28975" s="217" customFormat="1" x14ac:dyDescent="0.2"/>
    <row r="28976" s="217" customFormat="1" x14ac:dyDescent="0.2"/>
    <row r="28977" s="217" customFormat="1" x14ac:dyDescent="0.2"/>
    <row r="28978" s="217" customFormat="1" x14ac:dyDescent="0.2"/>
    <row r="28979" s="217" customFormat="1" x14ac:dyDescent="0.2"/>
    <row r="28980" s="217" customFormat="1" x14ac:dyDescent="0.2"/>
    <row r="28981" s="217" customFormat="1" x14ac:dyDescent="0.2"/>
    <row r="28982" s="217" customFormat="1" x14ac:dyDescent="0.2"/>
    <row r="28983" s="217" customFormat="1" x14ac:dyDescent="0.2"/>
    <row r="28984" s="217" customFormat="1" x14ac:dyDescent="0.2"/>
    <row r="28985" s="217" customFormat="1" x14ac:dyDescent="0.2"/>
    <row r="28986" s="217" customFormat="1" x14ac:dyDescent="0.2"/>
    <row r="28987" s="217" customFormat="1" x14ac:dyDescent="0.2"/>
    <row r="28988" s="217" customFormat="1" x14ac:dyDescent="0.2"/>
    <row r="28989" s="217" customFormat="1" x14ac:dyDescent="0.2"/>
    <row r="28990" s="217" customFormat="1" x14ac:dyDescent="0.2"/>
    <row r="28991" s="217" customFormat="1" x14ac:dyDescent="0.2"/>
    <row r="28992" s="217" customFormat="1" x14ac:dyDescent="0.2"/>
    <row r="28993" s="217" customFormat="1" x14ac:dyDescent="0.2"/>
    <row r="28994" s="217" customFormat="1" x14ac:dyDescent="0.2"/>
    <row r="28995" s="217" customFormat="1" x14ac:dyDescent="0.2"/>
    <row r="28996" s="217" customFormat="1" x14ac:dyDescent="0.2"/>
    <row r="28997" s="217" customFormat="1" x14ac:dyDescent="0.2"/>
    <row r="28998" s="217" customFormat="1" x14ac:dyDescent="0.2"/>
    <row r="28999" s="217" customFormat="1" x14ac:dyDescent="0.2"/>
    <row r="29000" s="217" customFormat="1" x14ac:dyDescent="0.2"/>
    <row r="29001" s="217" customFormat="1" x14ac:dyDescent="0.2"/>
    <row r="29002" s="217" customFormat="1" x14ac:dyDescent="0.2"/>
    <row r="29003" s="217" customFormat="1" x14ac:dyDescent="0.2"/>
    <row r="29004" s="217" customFormat="1" x14ac:dyDescent="0.2"/>
    <row r="29005" s="217" customFormat="1" x14ac:dyDescent="0.2"/>
    <row r="29006" s="217" customFormat="1" x14ac:dyDescent="0.2"/>
    <row r="29007" s="217" customFormat="1" x14ac:dyDescent="0.2"/>
    <row r="29008" s="217" customFormat="1" x14ac:dyDescent="0.2"/>
    <row r="29009" s="217" customFormat="1" x14ac:dyDescent="0.2"/>
    <row r="29010" s="217" customFormat="1" x14ac:dyDescent="0.2"/>
    <row r="29011" s="217" customFormat="1" x14ac:dyDescent="0.2"/>
    <row r="29012" s="217" customFormat="1" x14ac:dyDescent="0.2"/>
    <row r="29013" s="217" customFormat="1" x14ac:dyDescent="0.2"/>
    <row r="29014" s="217" customFormat="1" x14ac:dyDescent="0.2"/>
    <row r="29015" s="217" customFormat="1" x14ac:dyDescent="0.2"/>
    <row r="29016" s="217" customFormat="1" x14ac:dyDescent="0.2"/>
    <row r="29017" s="217" customFormat="1" x14ac:dyDescent="0.2"/>
    <row r="29018" s="217" customFormat="1" x14ac:dyDescent="0.2"/>
    <row r="29019" s="217" customFormat="1" x14ac:dyDescent="0.2"/>
    <row r="29020" s="217" customFormat="1" x14ac:dyDescent="0.2"/>
    <row r="29021" s="217" customFormat="1" x14ac:dyDescent="0.2"/>
    <row r="29022" s="217" customFormat="1" x14ac:dyDescent="0.2"/>
    <row r="29023" s="217" customFormat="1" x14ac:dyDescent="0.2"/>
    <row r="29024" s="217" customFormat="1" x14ac:dyDescent="0.2"/>
    <row r="29025" s="217" customFormat="1" x14ac:dyDescent="0.2"/>
    <row r="29026" s="217" customFormat="1" x14ac:dyDescent="0.2"/>
    <row r="29027" s="217" customFormat="1" x14ac:dyDescent="0.2"/>
    <row r="29028" s="217" customFormat="1" x14ac:dyDescent="0.2"/>
    <row r="29029" s="217" customFormat="1" x14ac:dyDescent="0.2"/>
    <row r="29030" s="217" customFormat="1" x14ac:dyDescent="0.2"/>
    <row r="29031" s="217" customFormat="1" x14ac:dyDescent="0.2"/>
    <row r="29032" s="217" customFormat="1" x14ac:dyDescent="0.2"/>
    <row r="29033" s="217" customFormat="1" x14ac:dyDescent="0.2"/>
    <row r="29034" s="217" customFormat="1" x14ac:dyDescent="0.2"/>
    <row r="29035" s="217" customFormat="1" x14ac:dyDescent="0.2"/>
    <row r="29036" s="217" customFormat="1" x14ac:dyDescent="0.2"/>
    <row r="29037" s="217" customFormat="1" x14ac:dyDescent="0.2"/>
    <row r="29038" s="217" customFormat="1" x14ac:dyDescent="0.2"/>
    <row r="29039" s="217" customFormat="1" x14ac:dyDescent="0.2"/>
    <row r="29040" s="217" customFormat="1" x14ac:dyDescent="0.2"/>
    <row r="29041" s="217" customFormat="1" x14ac:dyDescent="0.2"/>
    <row r="29042" s="217" customFormat="1" x14ac:dyDescent="0.2"/>
    <row r="29043" s="217" customFormat="1" x14ac:dyDescent="0.2"/>
    <row r="29044" s="217" customFormat="1" x14ac:dyDescent="0.2"/>
    <row r="29045" s="217" customFormat="1" x14ac:dyDescent="0.2"/>
    <row r="29046" s="217" customFormat="1" x14ac:dyDescent="0.2"/>
    <row r="29047" s="217" customFormat="1" x14ac:dyDescent="0.2"/>
    <row r="29048" s="217" customFormat="1" x14ac:dyDescent="0.2"/>
    <row r="29049" s="217" customFormat="1" x14ac:dyDescent="0.2"/>
    <row r="29050" s="217" customFormat="1" x14ac:dyDescent="0.2"/>
    <row r="29051" s="217" customFormat="1" x14ac:dyDescent="0.2"/>
    <row r="29052" s="217" customFormat="1" x14ac:dyDescent="0.2"/>
    <row r="29053" s="217" customFormat="1" x14ac:dyDescent="0.2"/>
    <row r="29054" s="217" customFormat="1" x14ac:dyDescent="0.2"/>
    <row r="29055" s="217" customFormat="1" x14ac:dyDescent="0.2"/>
    <row r="29056" s="217" customFormat="1" x14ac:dyDescent="0.2"/>
    <row r="29057" s="217" customFormat="1" x14ac:dyDescent="0.2"/>
    <row r="29058" s="217" customFormat="1" x14ac:dyDescent="0.2"/>
    <row r="29059" s="217" customFormat="1" x14ac:dyDescent="0.2"/>
    <row r="29060" s="217" customFormat="1" x14ac:dyDescent="0.2"/>
    <row r="29061" s="217" customFormat="1" x14ac:dyDescent="0.2"/>
    <row r="29062" s="217" customFormat="1" x14ac:dyDescent="0.2"/>
    <row r="29063" s="217" customFormat="1" x14ac:dyDescent="0.2"/>
    <row r="29064" s="217" customFormat="1" x14ac:dyDescent="0.2"/>
    <row r="29065" s="217" customFormat="1" x14ac:dyDescent="0.2"/>
    <row r="29066" s="217" customFormat="1" x14ac:dyDescent="0.2"/>
    <row r="29067" s="217" customFormat="1" x14ac:dyDescent="0.2"/>
    <row r="29068" s="217" customFormat="1" x14ac:dyDescent="0.2"/>
    <row r="29069" s="217" customFormat="1" x14ac:dyDescent="0.2"/>
    <row r="29070" s="217" customFormat="1" x14ac:dyDescent="0.2"/>
    <row r="29071" s="217" customFormat="1" x14ac:dyDescent="0.2"/>
    <row r="29072" s="217" customFormat="1" x14ac:dyDescent="0.2"/>
    <row r="29073" s="217" customFormat="1" x14ac:dyDescent="0.2"/>
    <row r="29074" s="217" customFormat="1" x14ac:dyDescent="0.2"/>
    <row r="29075" s="217" customFormat="1" x14ac:dyDescent="0.2"/>
    <row r="29076" s="217" customFormat="1" x14ac:dyDescent="0.2"/>
    <row r="29077" s="217" customFormat="1" x14ac:dyDescent="0.2"/>
    <row r="29078" s="217" customFormat="1" x14ac:dyDescent="0.2"/>
    <row r="29079" s="217" customFormat="1" x14ac:dyDescent="0.2"/>
    <row r="29080" s="217" customFormat="1" x14ac:dyDescent="0.2"/>
    <row r="29081" s="217" customFormat="1" x14ac:dyDescent="0.2"/>
    <row r="29082" s="217" customFormat="1" x14ac:dyDescent="0.2"/>
    <row r="29083" s="217" customFormat="1" x14ac:dyDescent="0.2"/>
    <row r="29084" s="217" customFormat="1" x14ac:dyDescent="0.2"/>
    <row r="29085" s="217" customFormat="1" x14ac:dyDescent="0.2"/>
    <row r="29086" s="217" customFormat="1" x14ac:dyDescent="0.2"/>
    <row r="29087" s="217" customFormat="1" x14ac:dyDescent="0.2"/>
    <row r="29088" s="217" customFormat="1" x14ac:dyDescent="0.2"/>
    <row r="29089" s="217" customFormat="1" x14ac:dyDescent="0.2"/>
    <row r="29090" s="217" customFormat="1" x14ac:dyDescent="0.2"/>
    <row r="29091" s="217" customFormat="1" x14ac:dyDescent="0.2"/>
    <row r="29092" s="217" customFormat="1" x14ac:dyDescent="0.2"/>
    <row r="29093" s="217" customFormat="1" x14ac:dyDescent="0.2"/>
    <row r="29094" s="217" customFormat="1" x14ac:dyDescent="0.2"/>
    <row r="29095" s="217" customFormat="1" x14ac:dyDescent="0.2"/>
    <row r="29096" s="217" customFormat="1" x14ac:dyDescent="0.2"/>
    <row r="29097" s="217" customFormat="1" x14ac:dyDescent="0.2"/>
    <row r="29098" s="217" customFormat="1" x14ac:dyDescent="0.2"/>
    <row r="29099" s="217" customFormat="1" x14ac:dyDescent="0.2"/>
    <row r="29100" s="217" customFormat="1" x14ac:dyDescent="0.2"/>
    <row r="29101" s="217" customFormat="1" x14ac:dyDescent="0.2"/>
    <row r="29102" s="217" customFormat="1" x14ac:dyDescent="0.2"/>
    <row r="29103" s="217" customFormat="1" x14ac:dyDescent="0.2"/>
    <row r="29104" s="217" customFormat="1" x14ac:dyDescent="0.2"/>
    <row r="29105" s="217" customFormat="1" x14ac:dyDescent="0.2"/>
    <row r="29106" s="217" customFormat="1" x14ac:dyDescent="0.2"/>
    <row r="29107" s="217" customFormat="1" x14ac:dyDescent="0.2"/>
    <row r="29108" s="217" customFormat="1" x14ac:dyDescent="0.2"/>
    <row r="29109" s="217" customFormat="1" x14ac:dyDescent="0.2"/>
    <row r="29110" s="217" customFormat="1" x14ac:dyDescent="0.2"/>
    <row r="29111" s="217" customFormat="1" x14ac:dyDescent="0.2"/>
    <row r="29112" s="217" customFormat="1" x14ac:dyDescent="0.2"/>
    <row r="29113" s="217" customFormat="1" x14ac:dyDescent="0.2"/>
    <row r="29114" s="217" customFormat="1" x14ac:dyDescent="0.2"/>
    <row r="29115" s="217" customFormat="1" x14ac:dyDescent="0.2"/>
    <row r="29116" s="217" customFormat="1" x14ac:dyDescent="0.2"/>
    <row r="29117" s="217" customFormat="1" x14ac:dyDescent="0.2"/>
    <row r="29118" s="217" customFormat="1" x14ac:dyDescent="0.2"/>
    <row r="29119" s="217" customFormat="1" x14ac:dyDescent="0.2"/>
    <row r="29120" s="217" customFormat="1" x14ac:dyDescent="0.2"/>
    <row r="29121" s="217" customFormat="1" x14ac:dyDescent="0.2"/>
    <row r="29122" s="217" customFormat="1" x14ac:dyDescent="0.2"/>
    <row r="29123" s="217" customFormat="1" x14ac:dyDescent="0.2"/>
    <row r="29124" s="217" customFormat="1" x14ac:dyDescent="0.2"/>
    <row r="29125" s="217" customFormat="1" x14ac:dyDescent="0.2"/>
    <row r="29126" s="217" customFormat="1" x14ac:dyDescent="0.2"/>
    <row r="29127" s="217" customFormat="1" x14ac:dyDescent="0.2"/>
    <row r="29128" s="217" customFormat="1" x14ac:dyDescent="0.2"/>
    <row r="29129" s="217" customFormat="1" x14ac:dyDescent="0.2"/>
    <row r="29130" s="217" customFormat="1" x14ac:dyDescent="0.2"/>
    <row r="29131" s="217" customFormat="1" x14ac:dyDescent="0.2"/>
    <row r="29132" s="217" customFormat="1" x14ac:dyDescent="0.2"/>
    <row r="29133" s="217" customFormat="1" x14ac:dyDescent="0.2"/>
    <row r="29134" s="217" customFormat="1" x14ac:dyDescent="0.2"/>
    <row r="29135" s="217" customFormat="1" x14ac:dyDescent="0.2"/>
    <row r="29136" s="217" customFormat="1" x14ac:dyDescent="0.2"/>
    <row r="29137" s="217" customFormat="1" x14ac:dyDescent="0.2"/>
    <row r="29138" s="217" customFormat="1" x14ac:dyDescent="0.2"/>
    <row r="29139" s="217" customFormat="1" x14ac:dyDescent="0.2"/>
    <row r="29140" s="217" customFormat="1" x14ac:dyDescent="0.2"/>
    <row r="29141" s="217" customFormat="1" x14ac:dyDescent="0.2"/>
    <row r="29142" s="217" customFormat="1" x14ac:dyDescent="0.2"/>
    <row r="29143" s="217" customFormat="1" x14ac:dyDescent="0.2"/>
    <row r="29144" s="217" customFormat="1" x14ac:dyDescent="0.2"/>
    <row r="29145" s="217" customFormat="1" x14ac:dyDescent="0.2"/>
    <row r="29146" s="217" customFormat="1" x14ac:dyDescent="0.2"/>
    <row r="29147" s="217" customFormat="1" x14ac:dyDescent="0.2"/>
    <row r="29148" s="217" customFormat="1" x14ac:dyDescent="0.2"/>
    <row r="29149" s="217" customFormat="1" x14ac:dyDescent="0.2"/>
    <row r="29150" s="217" customFormat="1" x14ac:dyDescent="0.2"/>
    <row r="29151" s="217" customFormat="1" x14ac:dyDescent="0.2"/>
    <row r="29152" s="217" customFormat="1" x14ac:dyDescent="0.2"/>
    <row r="29153" s="217" customFormat="1" x14ac:dyDescent="0.2"/>
    <row r="29154" s="217" customFormat="1" x14ac:dyDescent="0.2"/>
    <row r="29155" s="217" customFormat="1" x14ac:dyDescent="0.2"/>
    <row r="29156" s="217" customFormat="1" x14ac:dyDescent="0.2"/>
    <row r="29157" s="217" customFormat="1" x14ac:dyDescent="0.2"/>
    <row r="29158" s="217" customFormat="1" x14ac:dyDescent="0.2"/>
    <row r="29159" s="217" customFormat="1" x14ac:dyDescent="0.2"/>
    <row r="29160" s="217" customFormat="1" x14ac:dyDescent="0.2"/>
    <row r="29161" s="217" customFormat="1" x14ac:dyDescent="0.2"/>
    <row r="29162" s="217" customFormat="1" x14ac:dyDescent="0.2"/>
    <row r="29163" s="217" customFormat="1" x14ac:dyDescent="0.2"/>
    <row r="29164" s="217" customFormat="1" x14ac:dyDescent="0.2"/>
    <row r="29165" s="217" customFormat="1" x14ac:dyDescent="0.2"/>
    <row r="29166" s="217" customFormat="1" x14ac:dyDescent="0.2"/>
    <row r="29167" s="217" customFormat="1" x14ac:dyDescent="0.2"/>
    <row r="29168" s="217" customFormat="1" x14ac:dyDescent="0.2"/>
    <row r="29169" s="217" customFormat="1" x14ac:dyDescent="0.2"/>
    <row r="29170" s="217" customFormat="1" x14ac:dyDescent="0.2"/>
    <row r="29171" s="217" customFormat="1" x14ac:dyDescent="0.2"/>
    <row r="29172" s="217" customFormat="1" x14ac:dyDescent="0.2"/>
    <row r="29173" s="217" customFormat="1" x14ac:dyDescent="0.2"/>
    <row r="29174" s="217" customFormat="1" x14ac:dyDescent="0.2"/>
    <row r="29175" s="217" customFormat="1" x14ac:dyDescent="0.2"/>
    <row r="29176" s="217" customFormat="1" x14ac:dyDescent="0.2"/>
    <row r="29177" s="217" customFormat="1" x14ac:dyDescent="0.2"/>
    <row r="29178" s="217" customFormat="1" x14ac:dyDescent="0.2"/>
    <row r="29179" s="217" customFormat="1" x14ac:dyDescent="0.2"/>
    <row r="29180" s="217" customFormat="1" x14ac:dyDescent="0.2"/>
    <row r="29181" s="217" customFormat="1" x14ac:dyDescent="0.2"/>
    <row r="29182" s="217" customFormat="1" x14ac:dyDescent="0.2"/>
    <row r="29183" s="217" customFormat="1" x14ac:dyDescent="0.2"/>
    <row r="29184" s="217" customFormat="1" x14ac:dyDescent="0.2"/>
    <row r="29185" s="217" customFormat="1" x14ac:dyDescent="0.2"/>
    <row r="29186" s="217" customFormat="1" x14ac:dyDescent="0.2"/>
    <row r="29187" s="217" customFormat="1" x14ac:dyDescent="0.2"/>
    <row r="29188" s="217" customFormat="1" x14ac:dyDescent="0.2"/>
    <row r="29189" s="217" customFormat="1" x14ac:dyDescent="0.2"/>
    <row r="29190" s="217" customFormat="1" x14ac:dyDescent="0.2"/>
    <row r="29191" s="217" customFormat="1" x14ac:dyDescent="0.2"/>
    <row r="29192" s="217" customFormat="1" x14ac:dyDescent="0.2"/>
    <row r="29193" s="217" customFormat="1" x14ac:dyDescent="0.2"/>
    <row r="29194" s="217" customFormat="1" x14ac:dyDescent="0.2"/>
    <row r="29195" s="217" customFormat="1" x14ac:dyDescent="0.2"/>
    <row r="29196" s="217" customFormat="1" x14ac:dyDescent="0.2"/>
    <row r="29197" s="217" customFormat="1" x14ac:dyDescent="0.2"/>
    <row r="29198" s="217" customFormat="1" x14ac:dyDescent="0.2"/>
    <row r="29199" s="217" customFormat="1" x14ac:dyDescent="0.2"/>
    <row r="29200" s="217" customFormat="1" x14ac:dyDescent="0.2"/>
    <row r="29201" s="217" customFormat="1" x14ac:dyDescent="0.2"/>
    <row r="29202" s="217" customFormat="1" x14ac:dyDescent="0.2"/>
    <row r="29203" s="217" customFormat="1" x14ac:dyDescent="0.2"/>
    <row r="29204" s="217" customFormat="1" x14ac:dyDescent="0.2"/>
    <row r="29205" s="217" customFormat="1" x14ac:dyDescent="0.2"/>
    <row r="29206" s="217" customFormat="1" x14ac:dyDescent="0.2"/>
    <row r="29207" s="217" customFormat="1" x14ac:dyDescent="0.2"/>
    <row r="29208" s="217" customFormat="1" x14ac:dyDescent="0.2"/>
    <row r="29209" s="217" customFormat="1" x14ac:dyDescent="0.2"/>
    <row r="29210" s="217" customFormat="1" x14ac:dyDescent="0.2"/>
    <row r="29211" s="217" customFormat="1" x14ac:dyDescent="0.2"/>
    <row r="29212" s="217" customFormat="1" x14ac:dyDescent="0.2"/>
    <row r="29213" s="217" customFormat="1" x14ac:dyDescent="0.2"/>
    <row r="29214" s="217" customFormat="1" x14ac:dyDescent="0.2"/>
    <row r="29215" s="217" customFormat="1" x14ac:dyDescent="0.2"/>
    <row r="29216" s="217" customFormat="1" x14ac:dyDescent="0.2"/>
    <row r="29217" s="217" customFormat="1" x14ac:dyDescent="0.2"/>
    <row r="29218" s="217" customFormat="1" x14ac:dyDescent="0.2"/>
    <row r="29219" s="217" customFormat="1" x14ac:dyDescent="0.2"/>
    <row r="29220" s="217" customFormat="1" x14ac:dyDescent="0.2"/>
    <row r="29221" s="217" customFormat="1" x14ac:dyDescent="0.2"/>
    <row r="29222" s="217" customFormat="1" x14ac:dyDescent="0.2"/>
    <row r="29223" s="217" customFormat="1" x14ac:dyDescent="0.2"/>
    <row r="29224" s="217" customFormat="1" x14ac:dyDescent="0.2"/>
    <row r="29225" s="217" customFormat="1" x14ac:dyDescent="0.2"/>
    <row r="29226" s="217" customFormat="1" x14ac:dyDescent="0.2"/>
    <row r="29227" s="217" customFormat="1" x14ac:dyDescent="0.2"/>
    <row r="29228" s="217" customFormat="1" x14ac:dyDescent="0.2"/>
    <row r="29229" s="217" customFormat="1" x14ac:dyDescent="0.2"/>
    <row r="29230" s="217" customFormat="1" x14ac:dyDescent="0.2"/>
    <row r="29231" s="217" customFormat="1" x14ac:dyDescent="0.2"/>
    <row r="29232" s="217" customFormat="1" x14ac:dyDescent="0.2"/>
    <row r="29233" s="217" customFormat="1" x14ac:dyDescent="0.2"/>
    <row r="29234" s="217" customFormat="1" x14ac:dyDescent="0.2"/>
    <row r="29235" s="217" customFormat="1" x14ac:dyDescent="0.2"/>
    <row r="29236" s="217" customFormat="1" x14ac:dyDescent="0.2"/>
    <row r="29237" s="217" customFormat="1" x14ac:dyDescent="0.2"/>
    <row r="29238" s="217" customFormat="1" x14ac:dyDescent="0.2"/>
    <row r="29239" s="217" customFormat="1" x14ac:dyDescent="0.2"/>
    <row r="29240" s="217" customFormat="1" x14ac:dyDescent="0.2"/>
    <row r="29241" s="217" customFormat="1" x14ac:dyDescent="0.2"/>
    <row r="29242" s="217" customFormat="1" x14ac:dyDescent="0.2"/>
    <row r="29243" s="217" customFormat="1" x14ac:dyDescent="0.2"/>
    <row r="29244" s="217" customFormat="1" x14ac:dyDescent="0.2"/>
    <row r="29245" s="217" customFormat="1" x14ac:dyDescent="0.2"/>
    <row r="29246" s="217" customFormat="1" x14ac:dyDescent="0.2"/>
    <row r="29247" s="217" customFormat="1" x14ac:dyDescent="0.2"/>
    <row r="29248" s="217" customFormat="1" x14ac:dyDescent="0.2"/>
    <row r="29249" s="217" customFormat="1" x14ac:dyDescent="0.2"/>
    <row r="29250" s="217" customFormat="1" x14ac:dyDescent="0.2"/>
    <row r="29251" s="217" customFormat="1" x14ac:dyDescent="0.2"/>
    <row r="29252" s="217" customFormat="1" x14ac:dyDescent="0.2"/>
    <row r="29253" s="217" customFormat="1" x14ac:dyDescent="0.2"/>
    <row r="29254" s="217" customFormat="1" x14ac:dyDescent="0.2"/>
    <row r="29255" s="217" customFormat="1" x14ac:dyDescent="0.2"/>
    <row r="29256" s="217" customFormat="1" x14ac:dyDescent="0.2"/>
    <row r="29257" s="217" customFormat="1" x14ac:dyDescent="0.2"/>
    <row r="29258" s="217" customFormat="1" x14ac:dyDescent="0.2"/>
    <row r="29259" s="217" customFormat="1" x14ac:dyDescent="0.2"/>
    <row r="29260" s="217" customFormat="1" x14ac:dyDescent="0.2"/>
    <row r="29261" s="217" customFormat="1" x14ac:dyDescent="0.2"/>
    <row r="29262" s="217" customFormat="1" x14ac:dyDescent="0.2"/>
    <row r="29263" s="217" customFormat="1" x14ac:dyDescent="0.2"/>
    <row r="29264" s="217" customFormat="1" x14ac:dyDescent="0.2"/>
    <row r="29265" s="217" customFormat="1" x14ac:dyDescent="0.2"/>
    <row r="29266" s="217" customFormat="1" x14ac:dyDescent="0.2"/>
    <row r="29267" s="217" customFormat="1" x14ac:dyDescent="0.2"/>
    <row r="29268" s="217" customFormat="1" x14ac:dyDescent="0.2"/>
    <row r="29269" s="217" customFormat="1" x14ac:dyDescent="0.2"/>
    <row r="29270" s="217" customFormat="1" x14ac:dyDescent="0.2"/>
    <row r="29271" s="217" customFormat="1" x14ac:dyDescent="0.2"/>
    <row r="29272" s="217" customFormat="1" x14ac:dyDescent="0.2"/>
    <row r="29273" s="217" customFormat="1" x14ac:dyDescent="0.2"/>
    <row r="29274" s="217" customFormat="1" x14ac:dyDescent="0.2"/>
    <row r="29275" s="217" customFormat="1" x14ac:dyDescent="0.2"/>
    <row r="29276" s="217" customFormat="1" x14ac:dyDescent="0.2"/>
    <row r="29277" s="217" customFormat="1" x14ac:dyDescent="0.2"/>
    <row r="29278" s="217" customFormat="1" x14ac:dyDescent="0.2"/>
    <row r="29279" s="217" customFormat="1" x14ac:dyDescent="0.2"/>
    <row r="29280" s="217" customFormat="1" x14ac:dyDescent="0.2"/>
    <row r="29281" s="217" customFormat="1" x14ac:dyDescent="0.2"/>
    <row r="29282" s="217" customFormat="1" x14ac:dyDescent="0.2"/>
    <row r="29283" s="217" customFormat="1" x14ac:dyDescent="0.2"/>
    <row r="29284" s="217" customFormat="1" x14ac:dyDescent="0.2"/>
    <row r="29285" s="217" customFormat="1" x14ac:dyDescent="0.2"/>
    <row r="29286" s="217" customFormat="1" x14ac:dyDescent="0.2"/>
    <row r="29287" s="217" customFormat="1" x14ac:dyDescent="0.2"/>
    <row r="29288" s="217" customFormat="1" x14ac:dyDescent="0.2"/>
    <row r="29289" s="217" customFormat="1" x14ac:dyDescent="0.2"/>
    <row r="29290" s="217" customFormat="1" x14ac:dyDescent="0.2"/>
    <row r="29291" s="217" customFormat="1" x14ac:dyDescent="0.2"/>
    <row r="29292" s="217" customFormat="1" x14ac:dyDescent="0.2"/>
    <row r="29293" s="217" customFormat="1" x14ac:dyDescent="0.2"/>
    <row r="29294" s="217" customFormat="1" x14ac:dyDescent="0.2"/>
    <row r="29295" s="217" customFormat="1" x14ac:dyDescent="0.2"/>
    <row r="29296" s="217" customFormat="1" x14ac:dyDescent="0.2"/>
    <row r="29297" s="217" customFormat="1" x14ac:dyDescent="0.2"/>
    <row r="29298" s="217" customFormat="1" x14ac:dyDescent="0.2"/>
    <row r="29299" s="217" customFormat="1" x14ac:dyDescent="0.2"/>
    <row r="29300" s="217" customFormat="1" x14ac:dyDescent="0.2"/>
    <row r="29301" s="217" customFormat="1" x14ac:dyDescent="0.2"/>
    <row r="29302" s="217" customFormat="1" x14ac:dyDescent="0.2"/>
    <row r="29303" s="217" customFormat="1" x14ac:dyDescent="0.2"/>
    <row r="29304" s="217" customFormat="1" x14ac:dyDescent="0.2"/>
    <row r="29305" s="217" customFormat="1" x14ac:dyDescent="0.2"/>
    <row r="29306" s="217" customFormat="1" x14ac:dyDescent="0.2"/>
    <row r="29307" s="217" customFormat="1" x14ac:dyDescent="0.2"/>
    <row r="29308" s="217" customFormat="1" x14ac:dyDescent="0.2"/>
    <row r="29309" s="217" customFormat="1" x14ac:dyDescent="0.2"/>
    <row r="29310" s="217" customFormat="1" x14ac:dyDescent="0.2"/>
    <row r="29311" s="217" customFormat="1" x14ac:dyDescent="0.2"/>
    <row r="29312" s="217" customFormat="1" x14ac:dyDescent="0.2"/>
    <row r="29313" s="217" customFormat="1" x14ac:dyDescent="0.2"/>
    <row r="29314" s="217" customFormat="1" x14ac:dyDescent="0.2"/>
    <row r="29315" s="217" customFormat="1" x14ac:dyDescent="0.2"/>
    <row r="29316" s="217" customFormat="1" x14ac:dyDescent="0.2"/>
    <row r="29317" s="217" customFormat="1" x14ac:dyDescent="0.2"/>
    <row r="29318" s="217" customFormat="1" x14ac:dyDescent="0.2"/>
    <row r="29319" s="217" customFormat="1" x14ac:dyDescent="0.2"/>
    <row r="29320" s="217" customFormat="1" x14ac:dyDescent="0.2"/>
    <row r="29321" s="217" customFormat="1" x14ac:dyDescent="0.2"/>
    <row r="29322" s="217" customFormat="1" x14ac:dyDescent="0.2"/>
    <row r="29323" s="217" customFormat="1" x14ac:dyDescent="0.2"/>
    <row r="29324" s="217" customFormat="1" x14ac:dyDescent="0.2"/>
    <row r="29325" s="217" customFormat="1" x14ac:dyDescent="0.2"/>
    <row r="29326" s="217" customFormat="1" x14ac:dyDescent="0.2"/>
    <row r="29327" s="217" customFormat="1" x14ac:dyDescent="0.2"/>
    <row r="29328" s="217" customFormat="1" x14ac:dyDescent="0.2"/>
    <row r="29329" s="217" customFormat="1" x14ac:dyDescent="0.2"/>
    <row r="29330" s="217" customFormat="1" x14ac:dyDescent="0.2"/>
    <row r="29331" s="217" customFormat="1" x14ac:dyDescent="0.2"/>
    <row r="29332" s="217" customFormat="1" x14ac:dyDescent="0.2"/>
    <row r="29333" s="217" customFormat="1" x14ac:dyDescent="0.2"/>
    <row r="29334" s="217" customFormat="1" x14ac:dyDescent="0.2"/>
    <row r="29335" s="217" customFormat="1" x14ac:dyDescent="0.2"/>
    <row r="29336" s="217" customFormat="1" x14ac:dyDescent="0.2"/>
    <row r="29337" s="217" customFormat="1" x14ac:dyDescent="0.2"/>
    <row r="29338" s="217" customFormat="1" x14ac:dyDescent="0.2"/>
    <row r="29339" s="217" customFormat="1" x14ac:dyDescent="0.2"/>
    <row r="29340" s="217" customFormat="1" x14ac:dyDescent="0.2"/>
    <row r="29341" s="217" customFormat="1" x14ac:dyDescent="0.2"/>
    <row r="29342" s="217" customFormat="1" x14ac:dyDescent="0.2"/>
    <row r="29343" s="217" customFormat="1" x14ac:dyDescent="0.2"/>
    <row r="29344" s="217" customFormat="1" x14ac:dyDescent="0.2"/>
    <row r="29345" s="217" customFormat="1" x14ac:dyDescent="0.2"/>
    <row r="29346" s="217" customFormat="1" x14ac:dyDescent="0.2"/>
    <row r="29347" s="217" customFormat="1" x14ac:dyDescent="0.2"/>
    <row r="29348" s="217" customFormat="1" x14ac:dyDescent="0.2"/>
    <row r="29349" s="217" customFormat="1" x14ac:dyDescent="0.2"/>
    <row r="29350" s="217" customFormat="1" x14ac:dyDescent="0.2"/>
    <row r="29351" s="217" customFormat="1" x14ac:dyDescent="0.2"/>
    <row r="29352" s="217" customFormat="1" x14ac:dyDescent="0.2"/>
    <row r="29353" s="217" customFormat="1" x14ac:dyDescent="0.2"/>
    <row r="29354" s="217" customFormat="1" x14ac:dyDescent="0.2"/>
    <row r="29355" s="217" customFormat="1" x14ac:dyDescent="0.2"/>
    <row r="29356" s="217" customFormat="1" x14ac:dyDescent="0.2"/>
    <row r="29357" s="217" customFormat="1" x14ac:dyDescent="0.2"/>
    <row r="29358" s="217" customFormat="1" x14ac:dyDescent="0.2"/>
    <row r="29359" s="217" customFormat="1" x14ac:dyDescent="0.2"/>
    <row r="29360" s="217" customFormat="1" x14ac:dyDescent="0.2"/>
    <row r="29361" s="217" customFormat="1" x14ac:dyDescent="0.2"/>
    <row r="29362" s="217" customFormat="1" x14ac:dyDescent="0.2"/>
    <row r="29363" s="217" customFormat="1" x14ac:dyDescent="0.2"/>
    <row r="29364" s="217" customFormat="1" x14ac:dyDescent="0.2"/>
    <row r="29365" s="217" customFormat="1" x14ac:dyDescent="0.2"/>
    <row r="29366" s="217" customFormat="1" x14ac:dyDescent="0.2"/>
    <row r="29367" s="217" customFormat="1" x14ac:dyDescent="0.2"/>
    <row r="29368" s="217" customFormat="1" x14ac:dyDescent="0.2"/>
    <row r="29369" s="217" customFormat="1" x14ac:dyDescent="0.2"/>
    <row r="29370" s="217" customFormat="1" x14ac:dyDescent="0.2"/>
    <row r="29371" s="217" customFormat="1" x14ac:dyDescent="0.2"/>
    <row r="29372" s="217" customFormat="1" x14ac:dyDescent="0.2"/>
    <row r="29373" s="217" customFormat="1" x14ac:dyDescent="0.2"/>
    <row r="29374" s="217" customFormat="1" x14ac:dyDescent="0.2"/>
    <row r="29375" s="217" customFormat="1" x14ac:dyDescent="0.2"/>
    <row r="29376" s="217" customFormat="1" x14ac:dyDescent="0.2"/>
    <row r="29377" s="217" customFormat="1" x14ac:dyDescent="0.2"/>
    <row r="29378" s="217" customFormat="1" x14ac:dyDescent="0.2"/>
    <row r="29379" s="217" customFormat="1" x14ac:dyDescent="0.2"/>
    <row r="29380" s="217" customFormat="1" x14ac:dyDescent="0.2"/>
    <row r="29381" s="217" customFormat="1" x14ac:dyDescent="0.2"/>
    <row r="29382" s="217" customFormat="1" x14ac:dyDescent="0.2"/>
    <row r="29383" s="217" customFormat="1" x14ac:dyDescent="0.2"/>
    <row r="29384" s="217" customFormat="1" x14ac:dyDescent="0.2"/>
    <row r="29385" s="217" customFormat="1" x14ac:dyDescent="0.2"/>
    <row r="29386" s="217" customFormat="1" x14ac:dyDescent="0.2"/>
    <row r="29387" s="217" customFormat="1" x14ac:dyDescent="0.2"/>
    <row r="29388" s="217" customFormat="1" x14ac:dyDescent="0.2"/>
    <row r="29389" s="217" customFormat="1" x14ac:dyDescent="0.2"/>
    <row r="29390" s="217" customFormat="1" x14ac:dyDescent="0.2"/>
    <row r="29391" s="217" customFormat="1" x14ac:dyDescent="0.2"/>
    <row r="29392" s="217" customFormat="1" x14ac:dyDescent="0.2"/>
    <row r="29393" s="217" customFormat="1" x14ac:dyDescent="0.2"/>
    <row r="29394" s="217" customFormat="1" x14ac:dyDescent="0.2"/>
    <row r="29395" s="217" customFormat="1" x14ac:dyDescent="0.2"/>
    <row r="29396" s="217" customFormat="1" x14ac:dyDescent="0.2"/>
    <row r="29397" s="217" customFormat="1" x14ac:dyDescent="0.2"/>
    <row r="29398" s="217" customFormat="1" x14ac:dyDescent="0.2"/>
    <row r="29399" s="217" customFormat="1" x14ac:dyDescent="0.2"/>
    <row r="29400" s="217" customFormat="1" x14ac:dyDescent="0.2"/>
    <row r="29401" s="217" customFormat="1" x14ac:dyDescent="0.2"/>
    <row r="29402" s="217" customFormat="1" x14ac:dyDescent="0.2"/>
    <row r="29403" s="217" customFormat="1" x14ac:dyDescent="0.2"/>
    <row r="29404" s="217" customFormat="1" x14ac:dyDescent="0.2"/>
    <row r="29405" s="217" customFormat="1" x14ac:dyDescent="0.2"/>
    <row r="29406" s="217" customFormat="1" x14ac:dyDescent="0.2"/>
    <row r="29407" s="217" customFormat="1" x14ac:dyDescent="0.2"/>
    <row r="29408" s="217" customFormat="1" x14ac:dyDescent="0.2"/>
    <row r="29409" s="217" customFormat="1" x14ac:dyDescent="0.2"/>
    <row r="29410" s="217" customFormat="1" x14ac:dyDescent="0.2"/>
    <row r="29411" s="217" customFormat="1" x14ac:dyDescent="0.2"/>
    <row r="29412" s="217" customFormat="1" x14ac:dyDescent="0.2"/>
    <row r="29413" s="217" customFormat="1" x14ac:dyDescent="0.2"/>
    <row r="29414" s="217" customFormat="1" x14ac:dyDescent="0.2"/>
    <row r="29415" s="217" customFormat="1" x14ac:dyDescent="0.2"/>
    <row r="29416" s="217" customFormat="1" x14ac:dyDescent="0.2"/>
    <row r="29417" s="217" customFormat="1" x14ac:dyDescent="0.2"/>
    <row r="29418" s="217" customFormat="1" x14ac:dyDescent="0.2"/>
    <row r="29419" s="217" customFormat="1" x14ac:dyDescent="0.2"/>
    <row r="29420" s="217" customFormat="1" x14ac:dyDescent="0.2"/>
    <row r="29421" s="217" customFormat="1" x14ac:dyDescent="0.2"/>
    <row r="29422" s="217" customFormat="1" x14ac:dyDescent="0.2"/>
    <row r="29423" s="217" customFormat="1" x14ac:dyDescent="0.2"/>
    <row r="29424" s="217" customFormat="1" x14ac:dyDescent="0.2"/>
    <row r="29425" s="217" customFormat="1" x14ac:dyDescent="0.2"/>
    <row r="29426" s="217" customFormat="1" x14ac:dyDescent="0.2"/>
    <row r="29427" s="217" customFormat="1" x14ac:dyDescent="0.2"/>
    <row r="29428" s="217" customFormat="1" x14ac:dyDescent="0.2"/>
    <row r="29429" s="217" customFormat="1" x14ac:dyDescent="0.2"/>
    <row r="29430" s="217" customFormat="1" x14ac:dyDescent="0.2"/>
    <row r="29431" s="217" customFormat="1" x14ac:dyDescent="0.2"/>
    <row r="29432" s="217" customFormat="1" x14ac:dyDescent="0.2"/>
    <row r="29433" s="217" customFormat="1" x14ac:dyDescent="0.2"/>
    <row r="29434" s="217" customFormat="1" x14ac:dyDescent="0.2"/>
    <row r="29435" s="217" customFormat="1" x14ac:dyDescent="0.2"/>
    <row r="29436" s="217" customFormat="1" x14ac:dyDescent="0.2"/>
    <row r="29437" s="217" customFormat="1" x14ac:dyDescent="0.2"/>
    <row r="29438" s="217" customFormat="1" x14ac:dyDescent="0.2"/>
    <row r="29439" s="217" customFormat="1" x14ac:dyDescent="0.2"/>
    <row r="29440" s="217" customFormat="1" x14ac:dyDescent="0.2"/>
    <row r="29441" s="217" customFormat="1" x14ac:dyDescent="0.2"/>
    <row r="29442" s="217" customFormat="1" x14ac:dyDescent="0.2"/>
    <row r="29443" s="217" customFormat="1" x14ac:dyDescent="0.2"/>
    <row r="29444" s="217" customFormat="1" x14ac:dyDescent="0.2"/>
    <row r="29445" s="217" customFormat="1" x14ac:dyDescent="0.2"/>
    <row r="29446" s="217" customFormat="1" x14ac:dyDescent="0.2"/>
    <row r="29447" s="217" customFormat="1" x14ac:dyDescent="0.2"/>
    <row r="29448" s="217" customFormat="1" x14ac:dyDescent="0.2"/>
    <row r="29449" s="217" customFormat="1" x14ac:dyDescent="0.2"/>
    <row r="29450" s="217" customFormat="1" x14ac:dyDescent="0.2"/>
    <row r="29451" s="217" customFormat="1" x14ac:dyDescent="0.2"/>
    <row r="29452" s="217" customFormat="1" x14ac:dyDescent="0.2"/>
    <row r="29453" s="217" customFormat="1" x14ac:dyDescent="0.2"/>
    <row r="29454" s="217" customFormat="1" x14ac:dyDescent="0.2"/>
    <row r="29455" s="217" customFormat="1" x14ac:dyDescent="0.2"/>
    <row r="29456" s="217" customFormat="1" x14ac:dyDescent="0.2"/>
    <row r="29457" s="217" customFormat="1" x14ac:dyDescent="0.2"/>
    <row r="29458" s="217" customFormat="1" x14ac:dyDescent="0.2"/>
    <row r="29459" s="217" customFormat="1" x14ac:dyDescent="0.2"/>
    <row r="29460" s="217" customFormat="1" x14ac:dyDescent="0.2"/>
    <row r="29461" s="217" customFormat="1" x14ac:dyDescent="0.2"/>
    <row r="29462" s="217" customFormat="1" x14ac:dyDescent="0.2"/>
    <row r="29463" s="217" customFormat="1" x14ac:dyDescent="0.2"/>
    <row r="29464" s="217" customFormat="1" x14ac:dyDescent="0.2"/>
    <row r="29465" s="217" customFormat="1" x14ac:dyDescent="0.2"/>
    <row r="29466" s="217" customFormat="1" x14ac:dyDescent="0.2"/>
    <row r="29467" s="217" customFormat="1" x14ac:dyDescent="0.2"/>
    <row r="29468" s="217" customFormat="1" x14ac:dyDescent="0.2"/>
    <row r="29469" s="217" customFormat="1" x14ac:dyDescent="0.2"/>
    <row r="29470" s="217" customFormat="1" x14ac:dyDescent="0.2"/>
    <row r="29471" s="217" customFormat="1" x14ac:dyDescent="0.2"/>
    <row r="29472" s="217" customFormat="1" x14ac:dyDescent="0.2"/>
    <row r="29473" s="217" customFormat="1" x14ac:dyDescent="0.2"/>
    <row r="29474" s="217" customFormat="1" x14ac:dyDescent="0.2"/>
    <row r="29475" s="217" customFormat="1" x14ac:dyDescent="0.2"/>
    <row r="29476" s="217" customFormat="1" x14ac:dyDescent="0.2"/>
    <row r="29477" s="217" customFormat="1" x14ac:dyDescent="0.2"/>
    <row r="29478" s="217" customFormat="1" x14ac:dyDescent="0.2"/>
    <row r="29479" s="217" customFormat="1" x14ac:dyDescent="0.2"/>
    <row r="29480" s="217" customFormat="1" x14ac:dyDescent="0.2"/>
    <row r="29481" s="217" customFormat="1" x14ac:dyDescent="0.2"/>
    <row r="29482" s="217" customFormat="1" x14ac:dyDescent="0.2"/>
    <row r="29483" s="217" customFormat="1" x14ac:dyDescent="0.2"/>
    <row r="29484" s="217" customFormat="1" x14ac:dyDescent="0.2"/>
    <row r="29485" s="217" customFormat="1" x14ac:dyDescent="0.2"/>
    <row r="29486" s="217" customFormat="1" x14ac:dyDescent="0.2"/>
    <row r="29487" s="217" customFormat="1" x14ac:dyDescent="0.2"/>
    <row r="29488" s="217" customFormat="1" x14ac:dyDescent="0.2"/>
    <row r="29489" s="217" customFormat="1" x14ac:dyDescent="0.2"/>
    <row r="29490" s="217" customFormat="1" x14ac:dyDescent="0.2"/>
    <row r="29491" s="217" customFormat="1" x14ac:dyDescent="0.2"/>
    <row r="29492" s="217" customFormat="1" x14ac:dyDescent="0.2"/>
    <row r="29493" s="217" customFormat="1" x14ac:dyDescent="0.2"/>
    <row r="29494" s="217" customFormat="1" x14ac:dyDescent="0.2"/>
    <row r="29495" s="217" customFormat="1" x14ac:dyDescent="0.2"/>
    <row r="29496" s="217" customFormat="1" x14ac:dyDescent="0.2"/>
    <row r="29497" s="217" customFormat="1" x14ac:dyDescent="0.2"/>
    <row r="29498" s="217" customFormat="1" x14ac:dyDescent="0.2"/>
    <row r="29499" s="217" customFormat="1" x14ac:dyDescent="0.2"/>
    <row r="29500" s="217" customFormat="1" x14ac:dyDescent="0.2"/>
    <row r="29501" s="217" customFormat="1" x14ac:dyDescent="0.2"/>
    <row r="29502" s="217" customFormat="1" x14ac:dyDescent="0.2"/>
    <row r="29503" s="217" customFormat="1" x14ac:dyDescent="0.2"/>
    <row r="29504" s="217" customFormat="1" x14ac:dyDescent="0.2"/>
    <row r="29505" s="217" customFormat="1" x14ac:dyDescent="0.2"/>
    <row r="29506" s="217" customFormat="1" x14ac:dyDescent="0.2"/>
    <row r="29507" s="217" customFormat="1" x14ac:dyDescent="0.2"/>
    <row r="29508" s="217" customFormat="1" x14ac:dyDescent="0.2"/>
    <row r="29509" s="217" customFormat="1" x14ac:dyDescent="0.2"/>
    <row r="29510" s="217" customFormat="1" x14ac:dyDescent="0.2"/>
    <row r="29511" s="217" customFormat="1" x14ac:dyDescent="0.2"/>
    <row r="29512" s="217" customFormat="1" x14ac:dyDescent="0.2"/>
    <row r="29513" s="217" customFormat="1" x14ac:dyDescent="0.2"/>
    <row r="29514" s="217" customFormat="1" x14ac:dyDescent="0.2"/>
    <row r="29515" s="217" customFormat="1" x14ac:dyDescent="0.2"/>
    <row r="29516" s="217" customFormat="1" x14ac:dyDescent="0.2"/>
    <row r="29517" s="217" customFormat="1" x14ac:dyDescent="0.2"/>
    <row r="29518" s="217" customFormat="1" x14ac:dyDescent="0.2"/>
    <row r="29519" s="217" customFormat="1" x14ac:dyDescent="0.2"/>
    <row r="29520" s="217" customFormat="1" x14ac:dyDescent="0.2"/>
    <row r="29521" s="217" customFormat="1" x14ac:dyDescent="0.2"/>
    <row r="29522" s="217" customFormat="1" x14ac:dyDescent="0.2"/>
    <row r="29523" s="217" customFormat="1" x14ac:dyDescent="0.2"/>
    <row r="29524" s="217" customFormat="1" x14ac:dyDescent="0.2"/>
    <row r="29525" s="217" customFormat="1" x14ac:dyDescent="0.2"/>
    <row r="29526" s="217" customFormat="1" x14ac:dyDescent="0.2"/>
    <row r="29527" s="217" customFormat="1" x14ac:dyDescent="0.2"/>
    <row r="29528" s="217" customFormat="1" x14ac:dyDescent="0.2"/>
    <row r="29529" s="217" customFormat="1" x14ac:dyDescent="0.2"/>
    <row r="29530" s="217" customFormat="1" x14ac:dyDescent="0.2"/>
    <row r="29531" s="217" customFormat="1" x14ac:dyDescent="0.2"/>
    <row r="29532" s="217" customFormat="1" x14ac:dyDescent="0.2"/>
    <row r="29533" s="217" customFormat="1" x14ac:dyDescent="0.2"/>
    <row r="29534" s="217" customFormat="1" x14ac:dyDescent="0.2"/>
    <row r="29535" s="217" customFormat="1" x14ac:dyDescent="0.2"/>
    <row r="29536" s="217" customFormat="1" x14ac:dyDescent="0.2"/>
    <row r="29537" s="217" customFormat="1" x14ac:dyDescent="0.2"/>
    <row r="29538" s="217" customFormat="1" x14ac:dyDescent="0.2"/>
    <row r="29539" s="217" customFormat="1" x14ac:dyDescent="0.2"/>
    <row r="29540" s="217" customFormat="1" x14ac:dyDescent="0.2"/>
    <row r="29541" s="217" customFormat="1" x14ac:dyDescent="0.2"/>
    <row r="29542" s="217" customFormat="1" x14ac:dyDescent="0.2"/>
    <row r="29543" s="217" customFormat="1" x14ac:dyDescent="0.2"/>
    <row r="29544" s="217" customFormat="1" x14ac:dyDescent="0.2"/>
    <row r="29545" s="217" customFormat="1" x14ac:dyDescent="0.2"/>
    <row r="29546" s="217" customFormat="1" x14ac:dyDescent="0.2"/>
    <row r="29547" s="217" customFormat="1" x14ac:dyDescent="0.2"/>
    <row r="29548" s="217" customFormat="1" x14ac:dyDescent="0.2"/>
    <row r="29549" s="217" customFormat="1" x14ac:dyDescent="0.2"/>
    <row r="29550" s="217" customFormat="1" x14ac:dyDescent="0.2"/>
    <row r="29551" s="217" customFormat="1" x14ac:dyDescent="0.2"/>
    <row r="29552" s="217" customFormat="1" x14ac:dyDescent="0.2"/>
    <row r="29553" s="217" customFormat="1" x14ac:dyDescent="0.2"/>
    <row r="29554" s="217" customFormat="1" x14ac:dyDescent="0.2"/>
    <row r="29555" s="217" customFormat="1" x14ac:dyDescent="0.2"/>
    <row r="29556" s="217" customFormat="1" x14ac:dyDescent="0.2"/>
    <row r="29557" s="217" customFormat="1" x14ac:dyDescent="0.2"/>
    <row r="29558" s="217" customFormat="1" x14ac:dyDescent="0.2"/>
    <row r="29559" s="217" customFormat="1" x14ac:dyDescent="0.2"/>
    <row r="29560" s="217" customFormat="1" x14ac:dyDescent="0.2"/>
    <row r="29561" s="217" customFormat="1" x14ac:dyDescent="0.2"/>
    <row r="29562" s="217" customFormat="1" x14ac:dyDescent="0.2"/>
    <row r="29563" s="217" customFormat="1" x14ac:dyDescent="0.2"/>
    <row r="29564" s="217" customFormat="1" x14ac:dyDescent="0.2"/>
    <row r="29565" s="217" customFormat="1" x14ac:dyDescent="0.2"/>
    <row r="29566" s="217" customFormat="1" x14ac:dyDescent="0.2"/>
    <row r="29567" s="217" customFormat="1" x14ac:dyDescent="0.2"/>
    <row r="29568" s="217" customFormat="1" x14ac:dyDescent="0.2"/>
    <row r="29569" s="217" customFormat="1" x14ac:dyDescent="0.2"/>
    <row r="29570" s="217" customFormat="1" x14ac:dyDescent="0.2"/>
    <row r="29571" s="217" customFormat="1" x14ac:dyDescent="0.2"/>
    <row r="29572" s="217" customFormat="1" x14ac:dyDescent="0.2"/>
    <row r="29573" s="217" customFormat="1" x14ac:dyDescent="0.2"/>
    <row r="29574" s="217" customFormat="1" x14ac:dyDescent="0.2"/>
    <row r="29575" s="217" customFormat="1" x14ac:dyDescent="0.2"/>
    <row r="29576" s="217" customFormat="1" x14ac:dyDescent="0.2"/>
    <row r="29577" s="217" customFormat="1" x14ac:dyDescent="0.2"/>
    <row r="29578" s="217" customFormat="1" x14ac:dyDescent="0.2"/>
    <row r="29579" s="217" customFormat="1" x14ac:dyDescent="0.2"/>
    <row r="29580" s="217" customFormat="1" x14ac:dyDescent="0.2"/>
    <row r="29581" s="217" customFormat="1" x14ac:dyDescent="0.2"/>
    <row r="29582" s="217" customFormat="1" x14ac:dyDescent="0.2"/>
    <row r="29583" s="217" customFormat="1" x14ac:dyDescent="0.2"/>
    <row r="29584" s="217" customFormat="1" x14ac:dyDescent="0.2"/>
    <row r="29585" s="217" customFormat="1" x14ac:dyDescent="0.2"/>
    <row r="29586" s="217" customFormat="1" x14ac:dyDescent="0.2"/>
    <row r="29587" s="217" customFormat="1" x14ac:dyDescent="0.2"/>
    <row r="29588" s="217" customFormat="1" x14ac:dyDescent="0.2"/>
    <row r="29589" s="217" customFormat="1" x14ac:dyDescent="0.2"/>
    <row r="29590" s="217" customFormat="1" x14ac:dyDescent="0.2"/>
    <row r="29591" s="217" customFormat="1" x14ac:dyDescent="0.2"/>
    <row r="29592" s="217" customFormat="1" x14ac:dyDescent="0.2"/>
    <row r="29593" s="217" customFormat="1" x14ac:dyDescent="0.2"/>
    <row r="29594" s="217" customFormat="1" x14ac:dyDescent="0.2"/>
    <row r="29595" s="217" customFormat="1" x14ac:dyDescent="0.2"/>
    <row r="29596" s="217" customFormat="1" x14ac:dyDescent="0.2"/>
    <row r="29597" s="217" customFormat="1" x14ac:dyDescent="0.2"/>
    <row r="29598" s="217" customFormat="1" x14ac:dyDescent="0.2"/>
    <row r="29599" s="217" customFormat="1" x14ac:dyDescent="0.2"/>
    <row r="29600" s="217" customFormat="1" x14ac:dyDescent="0.2"/>
    <row r="29601" s="217" customFormat="1" x14ac:dyDescent="0.2"/>
    <row r="29602" s="217" customFormat="1" x14ac:dyDescent="0.2"/>
    <row r="29603" s="217" customFormat="1" x14ac:dyDescent="0.2"/>
    <row r="29604" s="217" customFormat="1" x14ac:dyDescent="0.2"/>
    <row r="29605" s="217" customFormat="1" x14ac:dyDescent="0.2"/>
    <row r="29606" s="217" customFormat="1" x14ac:dyDescent="0.2"/>
    <row r="29607" s="217" customFormat="1" x14ac:dyDescent="0.2"/>
    <row r="29608" s="217" customFormat="1" x14ac:dyDescent="0.2"/>
    <row r="29609" s="217" customFormat="1" x14ac:dyDescent="0.2"/>
    <row r="29610" s="217" customFormat="1" x14ac:dyDescent="0.2"/>
    <row r="29611" s="217" customFormat="1" x14ac:dyDescent="0.2"/>
    <row r="29612" s="217" customFormat="1" x14ac:dyDescent="0.2"/>
    <row r="29613" s="217" customFormat="1" x14ac:dyDescent="0.2"/>
    <row r="29614" s="217" customFormat="1" x14ac:dyDescent="0.2"/>
    <row r="29615" s="217" customFormat="1" x14ac:dyDescent="0.2"/>
    <row r="29616" s="217" customFormat="1" x14ac:dyDescent="0.2"/>
    <row r="29617" s="217" customFormat="1" x14ac:dyDescent="0.2"/>
    <row r="29618" s="217" customFormat="1" x14ac:dyDescent="0.2"/>
    <row r="29619" s="217" customFormat="1" x14ac:dyDescent="0.2"/>
    <row r="29620" s="217" customFormat="1" x14ac:dyDescent="0.2"/>
    <row r="29621" s="217" customFormat="1" x14ac:dyDescent="0.2"/>
    <row r="29622" s="217" customFormat="1" x14ac:dyDescent="0.2"/>
    <row r="29623" s="217" customFormat="1" x14ac:dyDescent="0.2"/>
    <row r="29624" s="217" customFormat="1" x14ac:dyDescent="0.2"/>
    <row r="29625" s="217" customFormat="1" x14ac:dyDescent="0.2"/>
    <row r="29626" s="217" customFormat="1" x14ac:dyDescent="0.2"/>
    <row r="29627" s="217" customFormat="1" x14ac:dyDescent="0.2"/>
    <row r="29628" s="217" customFormat="1" x14ac:dyDescent="0.2"/>
    <row r="29629" s="217" customFormat="1" x14ac:dyDescent="0.2"/>
    <row r="29630" s="217" customFormat="1" x14ac:dyDescent="0.2"/>
    <row r="29631" s="217" customFormat="1" x14ac:dyDescent="0.2"/>
    <row r="29632" s="217" customFormat="1" x14ac:dyDescent="0.2"/>
    <row r="29633" s="217" customFormat="1" x14ac:dyDescent="0.2"/>
    <row r="29634" s="217" customFormat="1" x14ac:dyDescent="0.2"/>
    <row r="29635" s="217" customFormat="1" x14ac:dyDescent="0.2"/>
    <row r="29636" s="217" customFormat="1" x14ac:dyDescent="0.2"/>
    <row r="29637" s="217" customFormat="1" x14ac:dyDescent="0.2"/>
    <row r="29638" s="217" customFormat="1" x14ac:dyDescent="0.2"/>
    <row r="29639" s="217" customFormat="1" x14ac:dyDescent="0.2"/>
    <row r="29640" s="217" customFormat="1" x14ac:dyDescent="0.2"/>
    <row r="29641" s="217" customFormat="1" x14ac:dyDescent="0.2"/>
    <row r="29642" s="217" customFormat="1" x14ac:dyDescent="0.2"/>
    <row r="29643" s="217" customFormat="1" x14ac:dyDescent="0.2"/>
    <row r="29644" s="217" customFormat="1" x14ac:dyDescent="0.2"/>
    <row r="29645" s="217" customFormat="1" x14ac:dyDescent="0.2"/>
    <row r="29646" s="217" customFormat="1" x14ac:dyDescent="0.2"/>
    <row r="29647" s="217" customFormat="1" x14ac:dyDescent="0.2"/>
    <row r="29648" s="217" customFormat="1" x14ac:dyDescent="0.2"/>
    <row r="29649" s="217" customFormat="1" x14ac:dyDescent="0.2"/>
    <row r="29650" s="217" customFormat="1" x14ac:dyDescent="0.2"/>
    <row r="29651" s="217" customFormat="1" x14ac:dyDescent="0.2"/>
    <row r="29652" s="217" customFormat="1" x14ac:dyDescent="0.2"/>
    <row r="29653" s="217" customFormat="1" x14ac:dyDescent="0.2"/>
    <row r="29654" s="217" customFormat="1" x14ac:dyDescent="0.2"/>
    <row r="29655" s="217" customFormat="1" x14ac:dyDescent="0.2"/>
    <row r="29656" s="217" customFormat="1" x14ac:dyDescent="0.2"/>
    <row r="29657" s="217" customFormat="1" x14ac:dyDescent="0.2"/>
    <row r="29658" s="217" customFormat="1" x14ac:dyDescent="0.2"/>
    <row r="29659" s="217" customFormat="1" x14ac:dyDescent="0.2"/>
    <row r="29660" s="217" customFormat="1" x14ac:dyDescent="0.2"/>
    <row r="29661" s="217" customFormat="1" x14ac:dyDescent="0.2"/>
    <row r="29662" s="217" customFormat="1" x14ac:dyDescent="0.2"/>
    <row r="29663" s="217" customFormat="1" x14ac:dyDescent="0.2"/>
    <row r="29664" s="217" customFormat="1" x14ac:dyDescent="0.2"/>
    <row r="29665" s="217" customFormat="1" x14ac:dyDescent="0.2"/>
    <row r="29666" s="217" customFormat="1" x14ac:dyDescent="0.2"/>
    <row r="29667" s="217" customFormat="1" x14ac:dyDescent="0.2"/>
    <row r="29668" s="217" customFormat="1" x14ac:dyDescent="0.2"/>
    <row r="29669" s="217" customFormat="1" x14ac:dyDescent="0.2"/>
    <row r="29670" s="217" customFormat="1" x14ac:dyDescent="0.2"/>
    <row r="29671" s="217" customFormat="1" x14ac:dyDescent="0.2"/>
    <row r="29672" s="217" customFormat="1" x14ac:dyDescent="0.2"/>
    <row r="29673" s="217" customFormat="1" x14ac:dyDescent="0.2"/>
    <row r="29674" s="217" customFormat="1" x14ac:dyDescent="0.2"/>
    <row r="29675" s="217" customFormat="1" x14ac:dyDescent="0.2"/>
    <row r="29676" s="217" customFormat="1" x14ac:dyDescent="0.2"/>
    <row r="29677" s="217" customFormat="1" x14ac:dyDescent="0.2"/>
    <row r="29678" s="217" customFormat="1" x14ac:dyDescent="0.2"/>
    <row r="29679" s="217" customFormat="1" x14ac:dyDescent="0.2"/>
    <row r="29680" s="217" customFormat="1" x14ac:dyDescent="0.2"/>
    <row r="29681" s="217" customFormat="1" x14ac:dyDescent="0.2"/>
    <row r="29682" s="217" customFormat="1" x14ac:dyDescent="0.2"/>
    <row r="29683" s="217" customFormat="1" x14ac:dyDescent="0.2"/>
    <row r="29684" s="217" customFormat="1" x14ac:dyDescent="0.2"/>
    <row r="29685" s="217" customFormat="1" x14ac:dyDescent="0.2"/>
    <row r="29686" s="217" customFormat="1" x14ac:dyDescent="0.2"/>
    <row r="29687" s="217" customFormat="1" x14ac:dyDescent="0.2"/>
    <row r="29688" s="217" customFormat="1" x14ac:dyDescent="0.2"/>
    <row r="29689" s="217" customFormat="1" x14ac:dyDescent="0.2"/>
    <row r="29690" s="217" customFormat="1" x14ac:dyDescent="0.2"/>
    <row r="29691" s="217" customFormat="1" x14ac:dyDescent="0.2"/>
    <row r="29692" s="217" customFormat="1" x14ac:dyDescent="0.2"/>
    <row r="29693" s="217" customFormat="1" x14ac:dyDescent="0.2"/>
    <row r="29694" s="217" customFormat="1" x14ac:dyDescent="0.2"/>
    <row r="29695" s="217" customFormat="1" x14ac:dyDescent="0.2"/>
    <row r="29696" s="217" customFormat="1" x14ac:dyDescent="0.2"/>
    <row r="29697" s="217" customFormat="1" x14ac:dyDescent="0.2"/>
    <row r="29698" s="217" customFormat="1" x14ac:dyDescent="0.2"/>
    <row r="29699" s="217" customFormat="1" x14ac:dyDescent="0.2"/>
    <row r="29700" s="217" customFormat="1" x14ac:dyDescent="0.2"/>
    <row r="29701" s="217" customFormat="1" x14ac:dyDescent="0.2"/>
    <row r="29702" s="217" customFormat="1" x14ac:dyDescent="0.2"/>
    <row r="29703" s="217" customFormat="1" x14ac:dyDescent="0.2"/>
    <row r="29704" s="217" customFormat="1" x14ac:dyDescent="0.2"/>
    <row r="29705" s="217" customFormat="1" x14ac:dyDescent="0.2"/>
    <row r="29706" s="217" customFormat="1" x14ac:dyDescent="0.2"/>
    <row r="29707" s="217" customFormat="1" x14ac:dyDescent="0.2"/>
    <row r="29708" s="217" customFormat="1" x14ac:dyDescent="0.2"/>
    <row r="29709" s="217" customFormat="1" x14ac:dyDescent="0.2"/>
    <row r="29710" s="217" customFormat="1" x14ac:dyDescent="0.2"/>
    <row r="29711" s="217" customFormat="1" x14ac:dyDescent="0.2"/>
    <row r="29712" s="217" customFormat="1" x14ac:dyDescent="0.2"/>
    <row r="29713" s="217" customFormat="1" x14ac:dyDescent="0.2"/>
    <row r="29714" s="217" customFormat="1" x14ac:dyDescent="0.2"/>
    <row r="29715" s="217" customFormat="1" x14ac:dyDescent="0.2"/>
    <row r="29716" s="217" customFormat="1" x14ac:dyDescent="0.2"/>
    <row r="29717" s="217" customFormat="1" x14ac:dyDescent="0.2"/>
    <row r="29718" s="217" customFormat="1" x14ac:dyDescent="0.2"/>
    <row r="29719" s="217" customFormat="1" x14ac:dyDescent="0.2"/>
    <row r="29720" s="217" customFormat="1" x14ac:dyDescent="0.2"/>
    <row r="29721" s="217" customFormat="1" x14ac:dyDescent="0.2"/>
    <row r="29722" s="217" customFormat="1" x14ac:dyDescent="0.2"/>
    <row r="29723" s="217" customFormat="1" x14ac:dyDescent="0.2"/>
    <row r="29724" s="217" customFormat="1" x14ac:dyDescent="0.2"/>
    <row r="29725" s="217" customFormat="1" x14ac:dyDescent="0.2"/>
    <row r="29726" s="217" customFormat="1" x14ac:dyDescent="0.2"/>
    <row r="29727" s="217" customFormat="1" x14ac:dyDescent="0.2"/>
    <row r="29728" s="217" customFormat="1" x14ac:dyDescent="0.2"/>
    <row r="29729" s="217" customFormat="1" x14ac:dyDescent="0.2"/>
    <row r="29730" s="217" customFormat="1" x14ac:dyDescent="0.2"/>
    <row r="29731" s="217" customFormat="1" x14ac:dyDescent="0.2"/>
    <row r="29732" s="217" customFormat="1" x14ac:dyDescent="0.2"/>
    <row r="29733" s="217" customFormat="1" x14ac:dyDescent="0.2"/>
    <row r="29734" s="217" customFormat="1" x14ac:dyDescent="0.2"/>
    <row r="29735" s="217" customFormat="1" x14ac:dyDescent="0.2"/>
    <row r="29736" s="217" customFormat="1" x14ac:dyDescent="0.2"/>
    <row r="29737" s="217" customFormat="1" x14ac:dyDescent="0.2"/>
    <row r="29738" s="217" customFormat="1" x14ac:dyDescent="0.2"/>
    <row r="29739" s="217" customFormat="1" x14ac:dyDescent="0.2"/>
    <row r="29740" s="217" customFormat="1" x14ac:dyDescent="0.2"/>
    <row r="29741" s="217" customFormat="1" x14ac:dyDescent="0.2"/>
    <row r="29742" s="217" customFormat="1" x14ac:dyDescent="0.2"/>
    <row r="29743" s="217" customFormat="1" x14ac:dyDescent="0.2"/>
    <row r="29744" s="217" customFormat="1" x14ac:dyDescent="0.2"/>
    <row r="29745" s="217" customFormat="1" x14ac:dyDescent="0.2"/>
    <row r="29746" s="217" customFormat="1" x14ac:dyDescent="0.2"/>
    <row r="29747" s="217" customFormat="1" x14ac:dyDescent="0.2"/>
    <row r="29748" s="217" customFormat="1" x14ac:dyDescent="0.2"/>
    <row r="29749" s="217" customFormat="1" x14ac:dyDescent="0.2"/>
    <row r="29750" s="217" customFormat="1" x14ac:dyDescent="0.2"/>
    <row r="29751" s="217" customFormat="1" x14ac:dyDescent="0.2"/>
    <row r="29752" s="217" customFormat="1" x14ac:dyDescent="0.2"/>
    <row r="29753" s="217" customFormat="1" x14ac:dyDescent="0.2"/>
    <row r="29754" s="217" customFormat="1" x14ac:dyDescent="0.2"/>
    <row r="29755" s="217" customFormat="1" x14ac:dyDescent="0.2"/>
    <row r="29756" s="217" customFormat="1" x14ac:dyDescent="0.2"/>
    <row r="29757" s="217" customFormat="1" x14ac:dyDescent="0.2"/>
    <row r="29758" s="217" customFormat="1" x14ac:dyDescent="0.2"/>
    <row r="29759" s="217" customFormat="1" x14ac:dyDescent="0.2"/>
    <row r="29760" s="217" customFormat="1" x14ac:dyDescent="0.2"/>
    <row r="29761" s="217" customFormat="1" x14ac:dyDescent="0.2"/>
    <row r="29762" s="217" customFormat="1" x14ac:dyDescent="0.2"/>
    <row r="29763" s="217" customFormat="1" x14ac:dyDescent="0.2"/>
    <row r="29764" s="217" customFormat="1" x14ac:dyDescent="0.2"/>
    <row r="29765" s="217" customFormat="1" x14ac:dyDescent="0.2"/>
    <row r="29766" s="217" customFormat="1" x14ac:dyDescent="0.2"/>
    <row r="29767" s="217" customFormat="1" x14ac:dyDescent="0.2"/>
    <row r="29768" s="217" customFormat="1" x14ac:dyDescent="0.2"/>
    <row r="29769" s="217" customFormat="1" x14ac:dyDescent="0.2"/>
    <row r="29770" s="217" customFormat="1" x14ac:dyDescent="0.2"/>
    <row r="29771" s="217" customFormat="1" x14ac:dyDescent="0.2"/>
    <row r="29772" s="217" customFormat="1" x14ac:dyDescent="0.2"/>
    <row r="29773" s="217" customFormat="1" x14ac:dyDescent="0.2"/>
    <row r="29774" s="217" customFormat="1" x14ac:dyDescent="0.2"/>
    <row r="29775" s="217" customFormat="1" x14ac:dyDescent="0.2"/>
    <row r="29776" s="217" customFormat="1" x14ac:dyDescent="0.2"/>
    <row r="29777" s="217" customFormat="1" x14ac:dyDescent="0.2"/>
    <row r="29778" s="217" customFormat="1" x14ac:dyDescent="0.2"/>
    <row r="29779" s="217" customFormat="1" x14ac:dyDescent="0.2"/>
    <row r="29780" s="217" customFormat="1" x14ac:dyDescent="0.2"/>
    <row r="29781" s="217" customFormat="1" x14ac:dyDescent="0.2"/>
    <row r="29782" s="217" customFormat="1" x14ac:dyDescent="0.2"/>
    <row r="29783" s="217" customFormat="1" x14ac:dyDescent="0.2"/>
    <row r="29784" s="217" customFormat="1" x14ac:dyDescent="0.2"/>
    <row r="29785" s="217" customFormat="1" x14ac:dyDescent="0.2"/>
    <row r="29786" s="217" customFormat="1" x14ac:dyDescent="0.2"/>
    <row r="29787" s="217" customFormat="1" x14ac:dyDescent="0.2"/>
    <row r="29788" s="217" customFormat="1" x14ac:dyDescent="0.2"/>
    <row r="29789" s="217" customFormat="1" x14ac:dyDescent="0.2"/>
    <row r="29790" s="217" customFormat="1" x14ac:dyDescent="0.2"/>
    <row r="29791" s="217" customFormat="1" x14ac:dyDescent="0.2"/>
    <row r="29792" s="217" customFormat="1" x14ac:dyDescent="0.2"/>
    <row r="29793" s="217" customFormat="1" x14ac:dyDescent="0.2"/>
    <row r="29794" s="217" customFormat="1" x14ac:dyDescent="0.2"/>
    <row r="29795" s="217" customFormat="1" x14ac:dyDescent="0.2"/>
    <row r="29796" s="217" customFormat="1" x14ac:dyDescent="0.2"/>
    <row r="29797" s="217" customFormat="1" x14ac:dyDescent="0.2"/>
    <row r="29798" s="217" customFormat="1" x14ac:dyDescent="0.2"/>
    <row r="29799" s="217" customFormat="1" x14ac:dyDescent="0.2"/>
    <row r="29800" s="217" customFormat="1" x14ac:dyDescent="0.2"/>
    <row r="29801" s="217" customFormat="1" x14ac:dyDescent="0.2"/>
    <row r="29802" s="217" customFormat="1" x14ac:dyDescent="0.2"/>
    <row r="29803" s="217" customFormat="1" x14ac:dyDescent="0.2"/>
    <row r="29804" s="217" customFormat="1" x14ac:dyDescent="0.2"/>
    <row r="29805" s="217" customFormat="1" x14ac:dyDescent="0.2"/>
    <row r="29806" s="217" customFormat="1" x14ac:dyDescent="0.2"/>
    <row r="29807" s="217" customFormat="1" x14ac:dyDescent="0.2"/>
    <row r="29808" s="217" customFormat="1" x14ac:dyDescent="0.2"/>
    <row r="29809" s="217" customFormat="1" x14ac:dyDescent="0.2"/>
    <row r="29810" s="217" customFormat="1" x14ac:dyDescent="0.2"/>
    <row r="29811" s="217" customFormat="1" x14ac:dyDescent="0.2"/>
    <row r="29812" s="217" customFormat="1" x14ac:dyDescent="0.2"/>
    <row r="29813" s="217" customFormat="1" x14ac:dyDescent="0.2"/>
    <row r="29814" s="217" customFormat="1" x14ac:dyDescent="0.2"/>
    <row r="29815" s="217" customFormat="1" x14ac:dyDescent="0.2"/>
    <row r="29816" s="217" customFormat="1" x14ac:dyDescent="0.2"/>
    <row r="29817" s="217" customFormat="1" x14ac:dyDescent="0.2"/>
    <row r="29818" s="217" customFormat="1" x14ac:dyDescent="0.2"/>
    <row r="29819" s="217" customFormat="1" x14ac:dyDescent="0.2"/>
    <row r="29820" s="217" customFormat="1" x14ac:dyDescent="0.2"/>
    <row r="29821" s="217" customFormat="1" x14ac:dyDescent="0.2"/>
    <row r="29822" s="217" customFormat="1" x14ac:dyDescent="0.2"/>
    <row r="29823" s="217" customFormat="1" x14ac:dyDescent="0.2"/>
    <row r="29824" s="217" customFormat="1" x14ac:dyDescent="0.2"/>
    <row r="29825" s="217" customFormat="1" x14ac:dyDescent="0.2"/>
    <row r="29826" s="217" customFormat="1" x14ac:dyDescent="0.2"/>
    <row r="29827" s="217" customFormat="1" x14ac:dyDescent="0.2"/>
    <row r="29828" s="217" customFormat="1" x14ac:dyDescent="0.2"/>
    <row r="29829" s="217" customFormat="1" x14ac:dyDescent="0.2"/>
    <row r="29830" s="217" customFormat="1" x14ac:dyDescent="0.2"/>
    <row r="29831" s="217" customFormat="1" x14ac:dyDescent="0.2"/>
    <row r="29832" s="217" customFormat="1" x14ac:dyDescent="0.2"/>
    <row r="29833" s="217" customFormat="1" x14ac:dyDescent="0.2"/>
    <row r="29834" s="217" customFormat="1" x14ac:dyDescent="0.2"/>
    <row r="29835" s="217" customFormat="1" x14ac:dyDescent="0.2"/>
    <row r="29836" s="217" customFormat="1" x14ac:dyDescent="0.2"/>
    <row r="29837" s="217" customFormat="1" x14ac:dyDescent="0.2"/>
    <row r="29838" s="217" customFormat="1" x14ac:dyDescent="0.2"/>
    <row r="29839" s="217" customFormat="1" x14ac:dyDescent="0.2"/>
    <row r="29840" s="217" customFormat="1" x14ac:dyDescent="0.2"/>
    <row r="29841" s="217" customFormat="1" x14ac:dyDescent="0.2"/>
    <row r="29842" s="217" customFormat="1" x14ac:dyDescent="0.2"/>
    <row r="29843" s="217" customFormat="1" x14ac:dyDescent="0.2"/>
    <row r="29844" s="217" customFormat="1" x14ac:dyDescent="0.2"/>
    <row r="29845" s="217" customFormat="1" x14ac:dyDescent="0.2"/>
    <row r="29846" s="217" customFormat="1" x14ac:dyDescent="0.2"/>
    <row r="29847" s="217" customFormat="1" x14ac:dyDescent="0.2"/>
    <row r="29848" s="217" customFormat="1" x14ac:dyDescent="0.2"/>
    <row r="29849" s="217" customFormat="1" x14ac:dyDescent="0.2"/>
    <row r="29850" s="217" customFormat="1" x14ac:dyDescent="0.2"/>
    <row r="29851" s="217" customFormat="1" x14ac:dyDescent="0.2"/>
    <row r="29852" s="217" customFormat="1" x14ac:dyDescent="0.2"/>
    <row r="29853" s="217" customFormat="1" x14ac:dyDescent="0.2"/>
    <row r="29854" s="217" customFormat="1" x14ac:dyDescent="0.2"/>
    <row r="29855" s="217" customFormat="1" x14ac:dyDescent="0.2"/>
    <row r="29856" s="217" customFormat="1" x14ac:dyDescent="0.2"/>
    <row r="29857" s="217" customFormat="1" x14ac:dyDescent="0.2"/>
    <row r="29858" s="217" customFormat="1" x14ac:dyDescent="0.2"/>
    <row r="29859" s="217" customFormat="1" x14ac:dyDescent="0.2"/>
    <row r="29860" s="217" customFormat="1" x14ac:dyDescent="0.2"/>
    <row r="29861" s="217" customFormat="1" x14ac:dyDescent="0.2"/>
    <row r="29862" s="217" customFormat="1" x14ac:dyDescent="0.2"/>
    <row r="29863" s="217" customFormat="1" x14ac:dyDescent="0.2"/>
    <row r="29864" s="217" customFormat="1" x14ac:dyDescent="0.2"/>
    <row r="29865" s="217" customFormat="1" x14ac:dyDescent="0.2"/>
    <row r="29866" s="217" customFormat="1" x14ac:dyDescent="0.2"/>
    <row r="29867" s="217" customFormat="1" x14ac:dyDescent="0.2"/>
    <row r="29868" s="217" customFormat="1" x14ac:dyDescent="0.2"/>
    <row r="29869" s="217" customFormat="1" x14ac:dyDescent="0.2"/>
    <row r="29870" s="217" customFormat="1" x14ac:dyDescent="0.2"/>
    <row r="29871" s="217" customFormat="1" x14ac:dyDescent="0.2"/>
    <row r="29872" s="217" customFormat="1" x14ac:dyDescent="0.2"/>
    <row r="29873" s="217" customFormat="1" x14ac:dyDescent="0.2"/>
    <row r="29874" s="217" customFormat="1" x14ac:dyDescent="0.2"/>
    <row r="29875" s="217" customFormat="1" x14ac:dyDescent="0.2"/>
    <row r="29876" s="217" customFormat="1" x14ac:dyDescent="0.2"/>
    <row r="29877" s="217" customFormat="1" x14ac:dyDescent="0.2"/>
    <row r="29878" s="217" customFormat="1" x14ac:dyDescent="0.2"/>
    <row r="29879" s="217" customFormat="1" x14ac:dyDescent="0.2"/>
    <row r="29880" s="217" customFormat="1" x14ac:dyDescent="0.2"/>
    <row r="29881" s="217" customFormat="1" x14ac:dyDescent="0.2"/>
    <row r="29882" s="217" customFormat="1" x14ac:dyDescent="0.2"/>
    <row r="29883" s="217" customFormat="1" x14ac:dyDescent="0.2"/>
    <row r="29884" s="217" customFormat="1" x14ac:dyDescent="0.2"/>
    <row r="29885" s="217" customFormat="1" x14ac:dyDescent="0.2"/>
    <row r="29886" s="217" customFormat="1" x14ac:dyDescent="0.2"/>
    <row r="29887" s="217" customFormat="1" x14ac:dyDescent="0.2"/>
    <row r="29888" s="217" customFormat="1" x14ac:dyDescent="0.2"/>
    <row r="29889" s="217" customFormat="1" x14ac:dyDescent="0.2"/>
    <row r="29890" s="217" customFormat="1" x14ac:dyDescent="0.2"/>
    <row r="29891" s="217" customFormat="1" x14ac:dyDescent="0.2"/>
    <row r="29892" s="217" customFormat="1" x14ac:dyDescent="0.2"/>
    <row r="29893" s="217" customFormat="1" x14ac:dyDescent="0.2"/>
    <row r="29894" s="217" customFormat="1" x14ac:dyDescent="0.2"/>
    <row r="29895" s="217" customFormat="1" x14ac:dyDescent="0.2"/>
    <row r="29896" s="217" customFormat="1" x14ac:dyDescent="0.2"/>
    <row r="29897" s="217" customFormat="1" x14ac:dyDescent="0.2"/>
    <row r="29898" s="217" customFormat="1" x14ac:dyDescent="0.2"/>
    <row r="29899" s="217" customFormat="1" x14ac:dyDescent="0.2"/>
    <row r="29900" s="217" customFormat="1" x14ac:dyDescent="0.2"/>
    <row r="29901" s="217" customFormat="1" x14ac:dyDescent="0.2"/>
    <row r="29902" s="217" customFormat="1" x14ac:dyDescent="0.2"/>
    <row r="29903" s="217" customFormat="1" x14ac:dyDescent="0.2"/>
    <row r="29904" s="217" customFormat="1" x14ac:dyDescent="0.2"/>
    <row r="29905" s="217" customFormat="1" x14ac:dyDescent="0.2"/>
    <row r="29906" s="217" customFormat="1" x14ac:dyDescent="0.2"/>
    <row r="29907" s="217" customFormat="1" x14ac:dyDescent="0.2"/>
    <row r="29908" s="217" customFormat="1" x14ac:dyDescent="0.2"/>
    <row r="29909" s="217" customFormat="1" x14ac:dyDescent="0.2"/>
    <row r="29910" s="217" customFormat="1" x14ac:dyDescent="0.2"/>
    <row r="29911" s="217" customFormat="1" x14ac:dyDescent="0.2"/>
    <row r="29912" s="217" customFormat="1" x14ac:dyDescent="0.2"/>
    <row r="29913" s="217" customFormat="1" x14ac:dyDescent="0.2"/>
    <row r="29914" s="217" customFormat="1" x14ac:dyDescent="0.2"/>
    <row r="29915" s="217" customFormat="1" x14ac:dyDescent="0.2"/>
    <row r="29916" s="217" customFormat="1" x14ac:dyDescent="0.2"/>
    <row r="29917" s="217" customFormat="1" x14ac:dyDescent="0.2"/>
    <row r="29918" s="217" customFormat="1" x14ac:dyDescent="0.2"/>
    <row r="29919" s="217" customFormat="1" x14ac:dyDescent="0.2"/>
    <row r="29920" s="217" customFormat="1" x14ac:dyDescent="0.2"/>
    <row r="29921" s="217" customFormat="1" x14ac:dyDescent="0.2"/>
    <row r="29922" s="217" customFormat="1" x14ac:dyDescent="0.2"/>
    <row r="29923" s="217" customFormat="1" x14ac:dyDescent="0.2"/>
    <row r="29924" s="217" customFormat="1" x14ac:dyDescent="0.2"/>
    <row r="29925" s="217" customFormat="1" x14ac:dyDescent="0.2"/>
    <row r="29926" s="217" customFormat="1" x14ac:dyDescent="0.2"/>
    <row r="29927" s="217" customFormat="1" x14ac:dyDescent="0.2"/>
    <row r="29928" s="217" customFormat="1" x14ac:dyDescent="0.2"/>
    <row r="29929" s="217" customFormat="1" x14ac:dyDescent="0.2"/>
    <row r="29930" s="217" customFormat="1" x14ac:dyDescent="0.2"/>
    <row r="29931" s="217" customFormat="1" x14ac:dyDescent="0.2"/>
    <row r="29932" s="217" customFormat="1" x14ac:dyDescent="0.2"/>
    <row r="29933" s="217" customFormat="1" x14ac:dyDescent="0.2"/>
    <row r="29934" s="217" customFormat="1" x14ac:dyDescent="0.2"/>
    <row r="29935" s="217" customFormat="1" x14ac:dyDescent="0.2"/>
    <row r="29936" s="217" customFormat="1" x14ac:dyDescent="0.2"/>
    <row r="29937" s="217" customFormat="1" x14ac:dyDescent="0.2"/>
    <row r="29938" s="217" customFormat="1" x14ac:dyDescent="0.2"/>
    <row r="29939" s="217" customFormat="1" x14ac:dyDescent="0.2"/>
    <row r="29940" s="217" customFormat="1" x14ac:dyDescent="0.2"/>
    <row r="29941" s="217" customFormat="1" x14ac:dyDescent="0.2"/>
    <row r="29942" s="217" customFormat="1" x14ac:dyDescent="0.2"/>
    <row r="29943" s="217" customFormat="1" x14ac:dyDescent="0.2"/>
    <row r="29944" s="217" customFormat="1" x14ac:dyDescent="0.2"/>
    <row r="29945" s="217" customFormat="1" x14ac:dyDescent="0.2"/>
    <row r="29946" s="217" customFormat="1" x14ac:dyDescent="0.2"/>
    <row r="29947" s="217" customFormat="1" x14ac:dyDescent="0.2"/>
    <row r="29948" s="217" customFormat="1" x14ac:dyDescent="0.2"/>
    <row r="29949" s="217" customFormat="1" x14ac:dyDescent="0.2"/>
    <row r="29950" s="217" customFormat="1" x14ac:dyDescent="0.2"/>
    <row r="29951" s="217" customFormat="1" x14ac:dyDescent="0.2"/>
    <row r="29952" s="217" customFormat="1" x14ac:dyDescent="0.2"/>
    <row r="29953" s="217" customFormat="1" x14ac:dyDescent="0.2"/>
    <row r="29954" s="217" customFormat="1" x14ac:dyDescent="0.2"/>
    <row r="29955" s="217" customFormat="1" x14ac:dyDescent="0.2"/>
    <row r="29956" s="217" customFormat="1" x14ac:dyDescent="0.2"/>
    <row r="29957" s="217" customFormat="1" x14ac:dyDescent="0.2"/>
    <row r="29958" s="217" customFormat="1" x14ac:dyDescent="0.2"/>
    <row r="29959" s="217" customFormat="1" x14ac:dyDescent="0.2"/>
    <row r="29960" s="217" customFormat="1" x14ac:dyDescent="0.2"/>
    <row r="29961" s="217" customFormat="1" x14ac:dyDescent="0.2"/>
    <row r="29962" s="217" customFormat="1" x14ac:dyDescent="0.2"/>
    <row r="29963" s="217" customFormat="1" x14ac:dyDescent="0.2"/>
    <row r="29964" s="217" customFormat="1" x14ac:dyDescent="0.2"/>
    <row r="29965" s="217" customFormat="1" x14ac:dyDescent="0.2"/>
    <row r="29966" s="217" customFormat="1" x14ac:dyDescent="0.2"/>
    <row r="29967" s="217" customFormat="1" x14ac:dyDescent="0.2"/>
    <row r="29968" s="217" customFormat="1" x14ac:dyDescent="0.2"/>
    <row r="29969" s="217" customFormat="1" x14ac:dyDescent="0.2"/>
    <row r="29970" s="217" customFormat="1" x14ac:dyDescent="0.2"/>
    <row r="29971" s="217" customFormat="1" x14ac:dyDescent="0.2"/>
    <row r="29972" s="217" customFormat="1" x14ac:dyDescent="0.2"/>
    <row r="29973" s="217" customFormat="1" x14ac:dyDescent="0.2"/>
    <row r="29974" s="217" customFormat="1" x14ac:dyDescent="0.2"/>
    <row r="29975" s="217" customFormat="1" x14ac:dyDescent="0.2"/>
    <row r="29976" s="217" customFormat="1" x14ac:dyDescent="0.2"/>
    <row r="29977" s="217" customFormat="1" x14ac:dyDescent="0.2"/>
    <row r="29978" s="217" customFormat="1" x14ac:dyDescent="0.2"/>
    <row r="29979" s="217" customFormat="1" x14ac:dyDescent="0.2"/>
    <row r="29980" s="217" customFormat="1" x14ac:dyDescent="0.2"/>
    <row r="29981" s="217" customFormat="1" x14ac:dyDescent="0.2"/>
    <row r="29982" s="217" customFormat="1" x14ac:dyDescent="0.2"/>
    <row r="29983" s="217" customFormat="1" x14ac:dyDescent="0.2"/>
    <row r="29984" s="217" customFormat="1" x14ac:dyDescent="0.2"/>
    <row r="29985" s="217" customFormat="1" x14ac:dyDescent="0.2"/>
    <row r="29986" s="217" customFormat="1" x14ac:dyDescent="0.2"/>
    <row r="29987" s="217" customFormat="1" x14ac:dyDescent="0.2"/>
    <row r="29988" s="217" customFormat="1" x14ac:dyDescent="0.2"/>
    <row r="29989" s="217" customFormat="1" x14ac:dyDescent="0.2"/>
    <row r="29990" s="217" customFormat="1" x14ac:dyDescent="0.2"/>
    <row r="29991" s="217" customFormat="1" x14ac:dyDescent="0.2"/>
    <row r="29992" s="217" customFormat="1" x14ac:dyDescent="0.2"/>
    <row r="29993" s="217" customFormat="1" x14ac:dyDescent="0.2"/>
    <row r="29994" s="217" customFormat="1" x14ac:dyDescent="0.2"/>
    <row r="29995" s="217" customFormat="1" x14ac:dyDescent="0.2"/>
    <row r="29996" s="217" customFormat="1" x14ac:dyDescent="0.2"/>
    <row r="29997" s="217" customFormat="1" x14ac:dyDescent="0.2"/>
    <row r="29998" s="217" customFormat="1" x14ac:dyDescent="0.2"/>
    <row r="29999" s="217" customFormat="1" x14ac:dyDescent="0.2"/>
    <row r="30000" s="217" customFormat="1" x14ac:dyDescent="0.2"/>
    <row r="30001" s="217" customFormat="1" x14ac:dyDescent="0.2"/>
    <row r="30002" s="217" customFormat="1" x14ac:dyDescent="0.2"/>
    <row r="30003" s="217" customFormat="1" x14ac:dyDescent="0.2"/>
    <row r="30004" s="217" customFormat="1" x14ac:dyDescent="0.2"/>
    <row r="30005" s="217" customFormat="1" x14ac:dyDescent="0.2"/>
    <row r="30006" s="217" customFormat="1" x14ac:dyDescent="0.2"/>
    <row r="30007" s="217" customFormat="1" x14ac:dyDescent="0.2"/>
    <row r="30008" s="217" customFormat="1" x14ac:dyDescent="0.2"/>
    <row r="30009" s="217" customFormat="1" x14ac:dyDescent="0.2"/>
    <row r="30010" s="217" customFormat="1" x14ac:dyDescent="0.2"/>
    <row r="30011" s="217" customFormat="1" x14ac:dyDescent="0.2"/>
    <row r="30012" s="217" customFormat="1" x14ac:dyDescent="0.2"/>
    <row r="30013" s="217" customFormat="1" x14ac:dyDescent="0.2"/>
    <row r="30014" s="217" customFormat="1" x14ac:dyDescent="0.2"/>
    <row r="30015" s="217" customFormat="1" x14ac:dyDescent="0.2"/>
    <row r="30016" s="217" customFormat="1" x14ac:dyDescent="0.2"/>
    <row r="30017" s="217" customFormat="1" x14ac:dyDescent="0.2"/>
    <row r="30018" s="217" customFormat="1" x14ac:dyDescent="0.2"/>
    <row r="30019" s="217" customFormat="1" x14ac:dyDescent="0.2"/>
    <row r="30020" s="217" customFormat="1" x14ac:dyDescent="0.2"/>
    <row r="30021" s="217" customFormat="1" x14ac:dyDescent="0.2"/>
    <row r="30022" s="217" customFormat="1" x14ac:dyDescent="0.2"/>
    <row r="30023" s="217" customFormat="1" x14ac:dyDescent="0.2"/>
    <row r="30024" s="217" customFormat="1" x14ac:dyDescent="0.2"/>
    <row r="30025" s="217" customFormat="1" x14ac:dyDescent="0.2"/>
    <row r="30026" s="217" customFormat="1" x14ac:dyDescent="0.2"/>
    <row r="30027" s="217" customFormat="1" x14ac:dyDescent="0.2"/>
    <row r="30028" s="217" customFormat="1" x14ac:dyDescent="0.2"/>
    <row r="30029" s="217" customFormat="1" x14ac:dyDescent="0.2"/>
    <row r="30030" s="217" customFormat="1" x14ac:dyDescent="0.2"/>
    <row r="30031" s="217" customFormat="1" x14ac:dyDescent="0.2"/>
    <row r="30032" s="217" customFormat="1" x14ac:dyDescent="0.2"/>
    <row r="30033" s="217" customFormat="1" x14ac:dyDescent="0.2"/>
    <row r="30034" s="217" customFormat="1" x14ac:dyDescent="0.2"/>
    <row r="30035" s="217" customFormat="1" x14ac:dyDescent="0.2"/>
    <row r="30036" s="217" customFormat="1" x14ac:dyDescent="0.2"/>
    <row r="30037" s="217" customFormat="1" x14ac:dyDescent="0.2"/>
    <row r="30038" s="217" customFormat="1" x14ac:dyDescent="0.2"/>
    <row r="30039" s="217" customFormat="1" x14ac:dyDescent="0.2"/>
    <row r="30040" s="217" customFormat="1" x14ac:dyDescent="0.2"/>
    <row r="30041" s="217" customFormat="1" x14ac:dyDescent="0.2"/>
    <row r="30042" s="217" customFormat="1" x14ac:dyDescent="0.2"/>
    <row r="30043" s="217" customFormat="1" x14ac:dyDescent="0.2"/>
    <row r="30044" s="217" customFormat="1" x14ac:dyDescent="0.2"/>
    <row r="30045" s="217" customFormat="1" x14ac:dyDescent="0.2"/>
    <row r="30046" s="217" customFormat="1" x14ac:dyDescent="0.2"/>
    <row r="30047" s="217" customFormat="1" x14ac:dyDescent="0.2"/>
    <row r="30048" s="217" customFormat="1" x14ac:dyDescent="0.2"/>
    <row r="30049" s="217" customFormat="1" x14ac:dyDescent="0.2"/>
    <row r="30050" s="217" customFormat="1" x14ac:dyDescent="0.2"/>
    <row r="30051" s="217" customFormat="1" x14ac:dyDescent="0.2"/>
    <row r="30052" s="217" customFormat="1" x14ac:dyDescent="0.2"/>
    <row r="30053" s="217" customFormat="1" x14ac:dyDescent="0.2"/>
    <row r="30054" s="217" customFormat="1" x14ac:dyDescent="0.2"/>
    <row r="30055" s="217" customFormat="1" x14ac:dyDescent="0.2"/>
    <row r="30056" s="217" customFormat="1" x14ac:dyDescent="0.2"/>
    <row r="30057" s="217" customFormat="1" x14ac:dyDescent="0.2"/>
    <row r="30058" s="217" customFormat="1" x14ac:dyDescent="0.2"/>
    <row r="30059" s="217" customFormat="1" x14ac:dyDescent="0.2"/>
    <row r="30060" s="217" customFormat="1" x14ac:dyDescent="0.2"/>
    <row r="30061" s="217" customFormat="1" x14ac:dyDescent="0.2"/>
    <row r="30062" s="217" customFormat="1" x14ac:dyDescent="0.2"/>
    <row r="30063" s="217" customFormat="1" x14ac:dyDescent="0.2"/>
    <row r="30064" s="217" customFormat="1" x14ac:dyDescent="0.2"/>
    <row r="30065" s="217" customFormat="1" x14ac:dyDescent="0.2"/>
    <row r="30066" s="217" customFormat="1" x14ac:dyDescent="0.2"/>
    <row r="30067" s="217" customFormat="1" x14ac:dyDescent="0.2"/>
    <row r="30068" s="217" customFormat="1" x14ac:dyDescent="0.2"/>
    <row r="30069" s="217" customFormat="1" x14ac:dyDescent="0.2"/>
    <row r="30070" s="217" customFormat="1" x14ac:dyDescent="0.2"/>
    <row r="30071" s="217" customFormat="1" x14ac:dyDescent="0.2"/>
    <row r="30072" s="217" customFormat="1" x14ac:dyDescent="0.2"/>
    <row r="30073" s="217" customFormat="1" x14ac:dyDescent="0.2"/>
    <row r="30074" s="217" customFormat="1" x14ac:dyDescent="0.2"/>
    <row r="30075" s="217" customFormat="1" x14ac:dyDescent="0.2"/>
    <row r="30076" s="217" customFormat="1" x14ac:dyDescent="0.2"/>
    <row r="30077" s="217" customFormat="1" x14ac:dyDescent="0.2"/>
    <row r="30078" s="217" customFormat="1" x14ac:dyDescent="0.2"/>
    <row r="30079" s="217" customFormat="1" x14ac:dyDescent="0.2"/>
    <row r="30080" s="217" customFormat="1" x14ac:dyDescent="0.2"/>
    <row r="30081" s="217" customFormat="1" x14ac:dyDescent="0.2"/>
    <row r="30082" s="217" customFormat="1" x14ac:dyDescent="0.2"/>
    <row r="30083" s="217" customFormat="1" x14ac:dyDescent="0.2"/>
    <row r="30084" s="217" customFormat="1" x14ac:dyDescent="0.2"/>
    <row r="30085" s="217" customFormat="1" x14ac:dyDescent="0.2"/>
    <row r="30086" s="217" customFormat="1" x14ac:dyDescent="0.2"/>
    <row r="30087" s="217" customFormat="1" x14ac:dyDescent="0.2"/>
    <row r="30088" s="217" customFormat="1" x14ac:dyDescent="0.2"/>
    <row r="30089" s="217" customFormat="1" x14ac:dyDescent="0.2"/>
    <row r="30090" s="217" customFormat="1" x14ac:dyDescent="0.2"/>
    <row r="30091" s="217" customFormat="1" x14ac:dyDescent="0.2"/>
    <row r="30092" s="217" customFormat="1" x14ac:dyDescent="0.2"/>
    <row r="30093" s="217" customFormat="1" x14ac:dyDescent="0.2"/>
    <row r="30094" s="217" customFormat="1" x14ac:dyDescent="0.2"/>
    <row r="30095" s="217" customFormat="1" x14ac:dyDescent="0.2"/>
    <row r="30096" s="217" customFormat="1" x14ac:dyDescent="0.2"/>
    <row r="30097" s="217" customFormat="1" x14ac:dyDescent="0.2"/>
    <row r="30098" s="217" customFormat="1" x14ac:dyDescent="0.2"/>
    <row r="30099" s="217" customFormat="1" x14ac:dyDescent="0.2"/>
    <row r="30100" s="217" customFormat="1" x14ac:dyDescent="0.2"/>
    <row r="30101" s="217" customFormat="1" x14ac:dyDescent="0.2"/>
    <row r="30102" s="217" customFormat="1" x14ac:dyDescent="0.2"/>
    <row r="30103" s="217" customFormat="1" x14ac:dyDescent="0.2"/>
    <row r="30104" s="217" customFormat="1" x14ac:dyDescent="0.2"/>
    <row r="30105" s="217" customFormat="1" x14ac:dyDescent="0.2"/>
    <row r="30106" s="217" customFormat="1" x14ac:dyDescent="0.2"/>
    <row r="30107" s="217" customFormat="1" x14ac:dyDescent="0.2"/>
    <row r="30108" s="217" customFormat="1" x14ac:dyDescent="0.2"/>
    <row r="30109" s="217" customFormat="1" x14ac:dyDescent="0.2"/>
    <row r="30110" s="217" customFormat="1" x14ac:dyDescent="0.2"/>
    <row r="30111" s="217" customFormat="1" x14ac:dyDescent="0.2"/>
    <row r="30112" s="217" customFormat="1" x14ac:dyDescent="0.2"/>
    <row r="30113" s="217" customFormat="1" x14ac:dyDescent="0.2"/>
    <row r="30114" s="217" customFormat="1" x14ac:dyDescent="0.2"/>
    <row r="30115" s="217" customFormat="1" x14ac:dyDescent="0.2"/>
    <row r="30116" s="217" customFormat="1" x14ac:dyDescent="0.2"/>
    <row r="30117" s="217" customFormat="1" x14ac:dyDescent="0.2"/>
    <row r="30118" s="217" customFormat="1" x14ac:dyDescent="0.2"/>
    <row r="30119" s="217" customFormat="1" x14ac:dyDescent="0.2"/>
    <row r="30120" s="217" customFormat="1" x14ac:dyDescent="0.2"/>
    <row r="30121" s="217" customFormat="1" x14ac:dyDescent="0.2"/>
    <row r="30122" s="217" customFormat="1" x14ac:dyDescent="0.2"/>
    <row r="30123" s="217" customFormat="1" x14ac:dyDescent="0.2"/>
    <row r="30124" s="217" customFormat="1" x14ac:dyDescent="0.2"/>
    <row r="30125" s="217" customFormat="1" x14ac:dyDescent="0.2"/>
    <row r="30126" s="217" customFormat="1" x14ac:dyDescent="0.2"/>
    <row r="30127" s="217" customFormat="1" x14ac:dyDescent="0.2"/>
    <row r="30128" s="217" customFormat="1" x14ac:dyDescent="0.2"/>
    <row r="30129" s="217" customFormat="1" x14ac:dyDescent="0.2"/>
    <row r="30130" s="217" customFormat="1" x14ac:dyDescent="0.2"/>
    <row r="30131" s="217" customFormat="1" x14ac:dyDescent="0.2"/>
    <row r="30132" s="217" customFormat="1" x14ac:dyDescent="0.2"/>
    <row r="30133" s="217" customFormat="1" x14ac:dyDescent="0.2"/>
    <row r="30134" s="217" customFormat="1" x14ac:dyDescent="0.2"/>
    <row r="30135" s="217" customFormat="1" x14ac:dyDescent="0.2"/>
    <row r="30136" s="217" customFormat="1" x14ac:dyDescent="0.2"/>
    <row r="30137" s="217" customFormat="1" x14ac:dyDescent="0.2"/>
    <row r="30138" s="217" customFormat="1" x14ac:dyDescent="0.2"/>
    <row r="30139" s="217" customFormat="1" x14ac:dyDescent="0.2"/>
    <row r="30140" s="217" customFormat="1" x14ac:dyDescent="0.2"/>
    <row r="30141" s="217" customFormat="1" x14ac:dyDescent="0.2"/>
    <row r="30142" s="217" customFormat="1" x14ac:dyDescent="0.2"/>
    <row r="30143" s="217" customFormat="1" x14ac:dyDescent="0.2"/>
    <row r="30144" s="217" customFormat="1" x14ac:dyDescent="0.2"/>
    <row r="30145" s="217" customFormat="1" x14ac:dyDescent="0.2"/>
    <row r="30146" s="217" customFormat="1" x14ac:dyDescent="0.2"/>
    <row r="30147" s="217" customFormat="1" x14ac:dyDescent="0.2"/>
    <row r="30148" s="217" customFormat="1" x14ac:dyDescent="0.2"/>
    <row r="30149" s="217" customFormat="1" x14ac:dyDescent="0.2"/>
    <row r="30150" s="217" customFormat="1" x14ac:dyDescent="0.2"/>
    <row r="30151" s="217" customFormat="1" x14ac:dyDescent="0.2"/>
    <row r="30152" s="217" customFormat="1" x14ac:dyDescent="0.2"/>
    <row r="30153" s="217" customFormat="1" x14ac:dyDescent="0.2"/>
    <row r="30154" s="217" customFormat="1" x14ac:dyDescent="0.2"/>
    <row r="30155" s="217" customFormat="1" x14ac:dyDescent="0.2"/>
    <row r="30156" s="217" customFormat="1" x14ac:dyDescent="0.2"/>
    <row r="30157" s="217" customFormat="1" x14ac:dyDescent="0.2"/>
    <row r="30158" s="217" customFormat="1" x14ac:dyDescent="0.2"/>
    <row r="30159" s="217" customFormat="1" x14ac:dyDescent="0.2"/>
    <row r="30160" s="217" customFormat="1" x14ac:dyDescent="0.2"/>
    <row r="30161" s="217" customFormat="1" x14ac:dyDescent="0.2"/>
    <row r="30162" s="217" customFormat="1" x14ac:dyDescent="0.2"/>
    <row r="30163" s="217" customFormat="1" x14ac:dyDescent="0.2"/>
    <row r="30164" s="217" customFormat="1" x14ac:dyDescent="0.2"/>
    <row r="30165" s="217" customFormat="1" x14ac:dyDescent="0.2"/>
    <row r="30166" s="217" customFormat="1" x14ac:dyDescent="0.2"/>
    <row r="30167" s="217" customFormat="1" x14ac:dyDescent="0.2"/>
    <row r="30168" s="217" customFormat="1" x14ac:dyDescent="0.2"/>
    <row r="30169" s="217" customFormat="1" x14ac:dyDescent="0.2"/>
    <row r="30170" s="217" customFormat="1" x14ac:dyDescent="0.2"/>
    <row r="30171" s="217" customFormat="1" x14ac:dyDescent="0.2"/>
    <row r="30172" s="217" customFormat="1" x14ac:dyDescent="0.2"/>
    <row r="30173" s="217" customFormat="1" x14ac:dyDescent="0.2"/>
    <row r="30174" s="217" customFormat="1" x14ac:dyDescent="0.2"/>
    <row r="30175" s="217" customFormat="1" x14ac:dyDescent="0.2"/>
    <row r="30176" s="217" customFormat="1" x14ac:dyDescent="0.2"/>
    <row r="30177" s="217" customFormat="1" x14ac:dyDescent="0.2"/>
    <row r="30178" s="217" customFormat="1" x14ac:dyDescent="0.2"/>
    <row r="30179" s="217" customFormat="1" x14ac:dyDescent="0.2"/>
    <row r="30180" s="217" customFormat="1" x14ac:dyDescent="0.2"/>
    <row r="30181" s="217" customFormat="1" x14ac:dyDescent="0.2"/>
    <row r="30182" s="217" customFormat="1" x14ac:dyDescent="0.2"/>
    <row r="30183" s="217" customFormat="1" x14ac:dyDescent="0.2"/>
    <row r="30184" s="217" customFormat="1" x14ac:dyDescent="0.2"/>
    <row r="30185" s="217" customFormat="1" x14ac:dyDescent="0.2"/>
    <row r="30186" s="217" customFormat="1" x14ac:dyDescent="0.2"/>
    <row r="30187" s="217" customFormat="1" x14ac:dyDescent="0.2"/>
    <row r="30188" s="217" customFormat="1" x14ac:dyDescent="0.2"/>
    <row r="30189" s="217" customFormat="1" x14ac:dyDescent="0.2"/>
    <row r="30190" s="217" customFormat="1" x14ac:dyDescent="0.2"/>
    <row r="30191" s="217" customFormat="1" x14ac:dyDescent="0.2"/>
    <row r="30192" s="217" customFormat="1" x14ac:dyDescent="0.2"/>
    <row r="30193" s="217" customFormat="1" x14ac:dyDescent="0.2"/>
    <row r="30194" s="217" customFormat="1" x14ac:dyDescent="0.2"/>
    <row r="30195" s="217" customFormat="1" x14ac:dyDescent="0.2"/>
    <row r="30196" s="217" customFormat="1" x14ac:dyDescent="0.2"/>
    <row r="30197" s="217" customFormat="1" x14ac:dyDescent="0.2"/>
    <row r="30198" s="217" customFormat="1" x14ac:dyDescent="0.2"/>
    <row r="30199" s="217" customFormat="1" x14ac:dyDescent="0.2"/>
    <row r="30200" s="217" customFormat="1" x14ac:dyDescent="0.2"/>
    <row r="30201" s="217" customFormat="1" x14ac:dyDescent="0.2"/>
    <row r="30202" s="217" customFormat="1" x14ac:dyDescent="0.2"/>
    <row r="30203" s="217" customFormat="1" x14ac:dyDescent="0.2"/>
    <row r="30204" s="217" customFormat="1" x14ac:dyDescent="0.2"/>
    <row r="30205" s="217" customFormat="1" x14ac:dyDescent="0.2"/>
    <row r="30206" s="217" customFormat="1" x14ac:dyDescent="0.2"/>
    <row r="30207" s="217" customFormat="1" x14ac:dyDescent="0.2"/>
    <row r="30208" s="217" customFormat="1" x14ac:dyDescent="0.2"/>
    <row r="30209" s="217" customFormat="1" x14ac:dyDescent="0.2"/>
    <row r="30210" s="217" customFormat="1" x14ac:dyDescent="0.2"/>
    <row r="30211" s="217" customFormat="1" x14ac:dyDescent="0.2"/>
    <row r="30212" s="217" customFormat="1" x14ac:dyDescent="0.2"/>
    <row r="30213" s="217" customFormat="1" x14ac:dyDescent="0.2"/>
    <row r="30214" s="217" customFormat="1" x14ac:dyDescent="0.2"/>
    <row r="30215" s="217" customFormat="1" x14ac:dyDescent="0.2"/>
    <row r="30216" s="217" customFormat="1" x14ac:dyDescent="0.2"/>
    <row r="30217" s="217" customFormat="1" x14ac:dyDescent="0.2"/>
    <row r="30218" s="217" customFormat="1" x14ac:dyDescent="0.2"/>
    <row r="30219" s="217" customFormat="1" x14ac:dyDescent="0.2"/>
    <row r="30220" s="217" customFormat="1" x14ac:dyDescent="0.2"/>
    <row r="30221" s="217" customFormat="1" x14ac:dyDescent="0.2"/>
    <row r="30222" s="217" customFormat="1" x14ac:dyDescent="0.2"/>
    <row r="30223" s="217" customFormat="1" x14ac:dyDescent="0.2"/>
    <row r="30224" s="217" customFormat="1" x14ac:dyDescent="0.2"/>
    <row r="30225" s="217" customFormat="1" x14ac:dyDescent="0.2"/>
    <row r="30226" s="217" customFormat="1" x14ac:dyDescent="0.2"/>
    <row r="30227" s="217" customFormat="1" x14ac:dyDescent="0.2"/>
    <row r="30228" s="217" customFormat="1" x14ac:dyDescent="0.2"/>
    <row r="30229" s="217" customFormat="1" x14ac:dyDescent="0.2"/>
    <row r="30230" s="217" customFormat="1" x14ac:dyDescent="0.2"/>
    <row r="30231" s="217" customFormat="1" x14ac:dyDescent="0.2"/>
    <row r="30232" s="217" customFormat="1" x14ac:dyDescent="0.2"/>
    <row r="30233" s="217" customFormat="1" x14ac:dyDescent="0.2"/>
    <row r="30234" s="217" customFormat="1" x14ac:dyDescent="0.2"/>
    <row r="30235" s="217" customFormat="1" x14ac:dyDescent="0.2"/>
    <row r="30236" s="217" customFormat="1" x14ac:dyDescent="0.2"/>
    <row r="30237" s="217" customFormat="1" x14ac:dyDescent="0.2"/>
    <row r="30238" s="217" customFormat="1" x14ac:dyDescent="0.2"/>
    <row r="30239" s="217" customFormat="1" x14ac:dyDescent="0.2"/>
    <row r="30240" s="217" customFormat="1" x14ac:dyDescent="0.2"/>
    <row r="30241" s="217" customFormat="1" x14ac:dyDescent="0.2"/>
    <row r="30242" s="217" customFormat="1" x14ac:dyDescent="0.2"/>
    <row r="30243" s="217" customFormat="1" x14ac:dyDescent="0.2"/>
    <row r="30244" s="217" customFormat="1" x14ac:dyDescent="0.2"/>
    <row r="30245" s="217" customFormat="1" x14ac:dyDescent="0.2"/>
    <row r="30246" s="217" customFormat="1" x14ac:dyDescent="0.2"/>
    <row r="30247" s="217" customFormat="1" x14ac:dyDescent="0.2"/>
    <row r="30248" s="217" customFormat="1" x14ac:dyDescent="0.2"/>
    <row r="30249" s="217" customFormat="1" x14ac:dyDescent="0.2"/>
    <row r="30250" s="217" customFormat="1" x14ac:dyDescent="0.2"/>
    <row r="30251" s="217" customFormat="1" x14ac:dyDescent="0.2"/>
    <row r="30252" s="217" customFormat="1" x14ac:dyDescent="0.2"/>
    <row r="30253" s="217" customFormat="1" x14ac:dyDescent="0.2"/>
    <row r="30254" s="217" customFormat="1" x14ac:dyDescent="0.2"/>
    <row r="30255" s="217" customFormat="1" x14ac:dyDescent="0.2"/>
    <row r="30256" s="217" customFormat="1" x14ac:dyDescent="0.2"/>
    <row r="30257" s="217" customFormat="1" x14ac:dyDescent="0.2"/>
    <row r="30258" s="217" customFormat="1" x14ac:dyDescent="0.2"/>
    <row r="30259" s="217" customFormat="1" x14ac:dyDescent="0.2"/>
    <row r="30260" s="217" customFormat="1" x14ac:dyDescent="0.2"/>
    <row r="30261" s="217" customFormat="1" x14ac:dyDescent="0.2"/>
    <row r="30262" s="217" customFormat="1" x14ac:dyDescent="0.2"/>
    <row r="30263" s="217" customFormat="1" x14ac:dyDescent="0.2"/>
    <row r="30264" s="217" customFormat="1" x14ac:dyDescent="0.2"/>
    <row r="30265" s="217" customFormat="1" x14ac:dyDescent="0.2"/>
    <row r="30266" s="217" customFormat="1" x14ac:dyDescent="0.2"/>
    <row r="30267" s="217" customFormat="1" x14ac:dyDescent="0.2"/>
    <row r="30268" s="217" customFormat="1" x14ac:dyDescent="0.2"/>
    <row r="30269" s="217" customFormat="1" x14ac:dyDescent="0.2"/>
    <row r="30270" s="217" customFormat="1" x14ac:dyDescent="0.2"/>
    <row r="30271" s="217" customFormat="1" x14ac:dyDescent="0.2"/>
    <row r="30272" s="217" customFormat="1" x14ac:dyDescent="0.2"/>
    <row r="30273" s="217" customFormat="1" x14ac:dyDescent="0.2"/>
    <row r="30274" s="217" customFormat="1" x14ac:dyDescent="0.2"/>
    <row r="30275" s="217" customFormat="1" x14ac:dyDescent="0.2"/>
    <row r="30276" s="217" customFormat="1" x14ac:dyDescent="0.2"/>
    <row r="30277" s="217" customFormat="1" x14ac:dyDescent="0.2"/>
    <row r="30278" s="217" customFormat="1" x14ac:dyDescent="0.2"/>
    <row r="30279" s="217" customFormat="1" x14ac:dyDescent="0.2"/>
    <row r="30280" s="217" customFormat="1" x14ac:dyDescent="0.2"/>
    <row r="30281" s="217" customFormat="1" x14ac:dyDescent="0.2"/>
    <row r="30282" s="217" customFormat="1" x14ac:dyDescent="0.2"/>
    <row r="30283" s="217" customFormat="1" x14ac:dyDescent="0.2"/>
    <row r="30284" s="217" customFormat="1" x14ac:dyDescent="0.2"/>
    <row r="30285" s="217" customFormat="1" x14ac:dyDescent="0.2"/>
    <row r="30286" s="217" customFormat="1" x14ac:dyDescent="0.2"/>
    <row r="30287" s="217" customFormat="1" x14ac:dyDescent="0.2"/>
    <row r="30288" s="217" customFormat="1" x14ac:dyDescent="0.2"/>
    <row r="30289" s="217" customFormat="1" x14ac:dyDescent="0.2"/>
    <row r="30290" s="217" customFormat="1" x14ac:dyDescent="0.2"/>
    <row r="30291" s="217" customFormat="1" x14ac:dyDescent="0.2"/>
    <row r="30292" s="217" customFormat="1" x14ac:dyDescent="0.2"/>
    <row r="30293" s="217" customFormat="1" x14ac:dyDescent="0.2"/>
    <row r="30294" s="217" customFormat="1" x14ac:dyDescent="0.2"/>
    <row r="30295" s="217" customFormat="1" x14ac:dyDescent="0.2"/>
    <row r="30296" s="217" customFormat="1" x14ac:dyDescent="0.2"/>
    <row r="30297" s="217" customFormat="1" x14ac:dyDescent="0.2"/>
    <row r="30298" s="217" customFormat="1" x14ac:dyDescent="0.2"/>
    <row r="30299" s="217" customFormat="1" x14ac:dyDescent="0.2"/>
    <row r="30300" s="217" customFormat="1" x14ac:dyDescent="0.2"/>
    <row r="30301" s="217" customFormat="1" x14ac:dyDescent="0.2"/>
    <row r="30302" s="217" customFormat="1" x14ac:dyDescent="0.2"/>
    <row r="30303" s="217" customFormat="1" x14ac:dyDescent="0.2"/>
    <row r="30304" s="217" customFormat="1" x14ac:dyDescent="0.2"/>
    <row r="30305" s="217" customFormat="1" x14ac:dyDescent="0.2"/>
    <row r="30306" s="217" customFormat="1" x14ac:dyDescent="0.2"/>
    <row r="30307" s="217" customFormat="1" x14ac:dyDescent="0.2"/>
    <row r="30308" s="217" customFormat="1" x14ac:dyDescent="0.2"/>
    <row r="30309" s="217" customFormat="1" x14ac:dyDescent="0.2"/>
    <row r="30310" s="217" customFormat="1" x14ac:dyDescent="0.2"/>
    <row r="30311" s="217" customFormat="1" x14ac:dyDescent="0.2"/>
    <row r="30312" s="217" customFormat="1" x14ac:dyDescent="0.2"/>
    <row r="30313" s="217" customFormat="1" x14ac:dyDescent="0.2"/>
    <row r="30314" s="217" customFormat="1" x14ac:dyDescent="0.2"/>
    <row r="30315" s="217" customFormat="1" x14ac:dyDescent="0.2"/>
    <row r="30316" s="217" customFormat="1" x14ac:dyDescent="0.2"/>
    <row r="30317" s="217" customFormat="1" x14ac:dyDescent="0.2"/>
    <row r="30318" s="217" customFormat="1" x14ac:dyDescent="0.2"/>
    <row r="30319" s="217" customFormat="1" x14ac:dyDescent="0.2"/>
    <row r="30320" s="217" customFormat="1" x14ac:dyDescent="0.2"/>
    <row r="30321" s="217" customFormat="1" x14ac:dyDescent="0.2"/>
    <row r="30322" s="217" customFormat="1" x14ac:dyDescent="0.2"/>
    <row r="30323" s="217" customFormat="1" x14ac:dyDescent="0.2"/>
    <row r="30324" s="217" customFormat="1" x14ac:dyDescent="0.2"/>
    <row r="30325" s="217" customFormat="1" x14ac:dyDescent="0.2"/>
    <row r="30326" s="217" customFormat="1" x14ac:dyDescent="0.2"/>
    <row r="30327" s="217" customFormat="1" x14ac:dyDescent="0.2"/>
    <row r="30328" s="217" customFormat="1" x14ac:dyDescent="0.2"/>
    <row r="30329" s="217" customFormat="1" x14ac:dyDescent="0.2"/>
    <row r="30330" s="217" customFormat="1" x14ac:dyDescent="0.2"/>
    <row r="30331" s="217" customFormat="1" x14ac:dyDescent="0.2"/>
    <row r="30332" s="217" customFormat="1" x14ac:dyDescent="0.2"/>
    <row r="30333" s="217" customFormat="1" x14ac:dyDescent="0.2"/>
    <row r="30334" s="217" customFormat="1" x14ac:dyDescent="0.2"/>
    <row r="30335" s="217" customFormat="1" x14ac:dyDescent="0.2"/>
    <row r="30336" s="217" customFormat="1" x14ac:dyDescent="0.2"/>
    <row r="30337" s="217" customFormat="1" x14ac:dyDescent="0.2"/>
    <row r="30338" s="217" customFormat="1" x14ac:dyDescent="0.2"/>
    <row r="30339" s="217" customFormat="1" x14ac:dyDescent="0.2"/>
    <row r="30340" s="217" customFormat="1" x14ac:dyDescent="0.2"/>
    <row r="30341" s="217" customFormat="1" x14ac:dyDescent="0.2"/>
    <row r="30342" s="217" customFormat="1" x14ac:dyDescent="0.2"/>
    <row r="30343" s="217" customFormat="1" x14ac:dyDescent="0.2"/>
    <row r="30344" s="217" customFormat="1" x14ac:dyDescent="0.2"/>
    <row r="30345" s="217" customFormat="1" x14ac:dyDescent="0.2"/>
    <row r="30346" s="217" customFormat="1" x14ac:dyDescent="0.2"/>
    <row r="30347" s="217" customFormat="1" x14ac:dyDescent="0.2"/>
    <row r="30348" s="217" customFormat="1" x14ac:dyDescent="0.2"/>
    <row r="30349" s="217" customFormat="1" x14ac:dyDescent="0.2"/>
    <row r="30350" s="217" customFormat="1" x14ac:dyDescent="0.2"/>
    <row r="30351" s="217" customFormat="1" x14ac:dyDescent="0.2"/>
    <row r="30352" s="217" customFormat="1" x14ac:dyDescent="0.2"/>
    <row r="30353" s="217" customFormat="1" x14ac:dyDescent="0.2"/>
    <row r="30354" s="217" customFormat="1" x14ac:dyDescent="0.2"/>
    <row r="30355" s="217" customFormat="1" x14ac:dyDescent="0.2"/>
    <row r="30356" s="217" customFormat="1" x14ac:dyDescent="0.2"/>
    <row r="30357" s="217" customFormat="1" x14ac:dyDescent="0.2"/>
    <row r="30358" s="217" customFormat="1" x14ac:dyDescent="0.2"/>
    <row r="30359" s="217" customFormat="1" x14ac:dyDescent="0.2"/>
    <row r="30360" s="217" customFormat="1" x14ac:dyDescent="0.2"/>
    <row r="30361" s="217" customFormat="1" x14ac:dyDescent="0.2"/>
    <row r="30362" s="217" customFormat="1" x14ac:dyDescent="0.2"/>
    <row r="30363" s="217" customFormat="1" x14ac:dyDescent="0.2"/>
    <row r="30364" s="217" customFormat="1" x14ac:dyDescent="0.2"/>
    <row r="30365" s="217" customFormat="1" x14ac:dyDescent="0.2"/>
    <row r="30366" s="217" customFormat="1" x14ac:dyDescent="0.2"/>
    <row r="30367" s="217" customFormat="1" x14ac:dyDescent="0.2"/>
    <row r="30368" s="217" customFormat="1" x14ac:dyDescent="0.2"/>
    <row r="30369" s="217" customFormat="1" x14ac:dyDescent="0.2"/>
    <row r="30370" s="217" customFormat="1" x14ac:dyDescent="0.2"/>
    <row r="30371" s="217" customFormat="1" x14ac:dyDescent="0.2"/>
    <row r="30372" s="217" customFormat="1" x14ac:dyDescent="0.2"/>
    <row r="30373" s="217" customFormat="1" x14ac:dyDescent="0.2"/>
    <row r="30374" s="217" customFormat="1" x14ac:dyDescent="0.2"/>
    <row r="30375" s="217" customFormat="1" x14ac:dyDescent="0.2"/>
    <row r="30376" s="217" customFormat="1" x14ac:dyDescent="0.2"/>
    <row r="30377" s="217" customFormat="1" x14ac:dyDescent="0.2"/>
    <row r="30378" s="217" customFormat="1" x14ac:dyDescent="0.2"/>
    <row r="30379" s="217" customFormat="1" x14ac:dyDescent="0.2"/>
    <row r="30380" s="217" customFormat="1" x14ac:dyDescent="0.2"/>
    <row r="30381" s="217" customFormat="1" x14ac:dyDescent="0.2"/>
    <row r="30382" s="217" customFormat="1" x14ac:dyDescent="0.2"/>
    <row r="30383" s="217" customFormat="1" x14ac:dyDescent="0.2"/>
    <row r="30384" s="217" customFormat="1" x14ac:dyDescent="0.2"/>
    <row r="30385" s="217" customFormat="1" x14ac:dyDescent="0.2"/>
    <row r="30386" s="217" customFormat="1" x14ac:dyDescent="0.2"/>
    <row r="30387" s="217" customFormat="1" x14ac:dyDescent="0.2"/>
    <row r="30388" s="217" customFormat="1" x14ac:dyDescent="0.2"/>
    <row r="30389" s="217" customFormat="1" x14ac:dyDescent="0.2"/>
    <row r="30390" s="217" customFormat="1" x14ac:dyDescent="0.2"/>
    <row r="30391" s="217" customFormat="1" x14ac:dyDescent="0.2"/>
    <row r="30392" s="217" customFormat="1" x14ac:dyDescent="0.2"/>
    <row r="30393" s="217" customFormat="1" x14ac:dyDescent="0.2"/>
    <row r="30394" s="217" customFormat="1" x14ac:dyDescent="0.2"/>
    <row r="30395" s="217" customFormat="1" x14ac:dyDescent="0.2"/>
    <row r="30396" s="217" customFormat="1" x14ac:dyDescent="0.2"/>
    <row r="30397" s="217" customFormat="1" x14ac:dyDescent="0.2"/>
    <row r="30398" s="217" customFormat="1" x14ac:dyDescent="0.2"/>
    <row r="30399" s="217" customFormat="1" x14ac:dyDescent="0.2"/>
    <row r="30400" s="217" customFormat="1" x14ac:dyDescent="0.2"/>
    <row r="30401" s="217" customFormat="1" x14ac:dyDescent="0.2"/>
    <row r="30402" s="217" customFormat="1" x14ac:dyDescent="0.2"/>
    <row r="30403" s="217" customFormat="1" x14ac:dyDescent="0.2"/>
    <row r="30404" s="217" customFormat="1" x14ac:dyDescent="0.2"/>
    <row r="30405" s="217" customFormat="1" x14ac:dyDescent="0.2"/>
    <row r="30406" s="217" customFormat="1" x14ac:dyDescent="0.2"/>
    <row r="30407" s="217" customFormat="1" x14ac:dyDescent="0.2"/>
    <row r="30408" s="217" customFormat="1" x14ac:dyDescent="0.2"/>
    <row r="30409" s="217" customFormat="1" x14ac:dyDescent="0.2"/>
    <row r="30410" s="217" customFormat="1" x14ac:dyDescent="0.2"/>
    <row r="30411" s="217" customFormat="1" x14ac:dyDescent="0.2"/>
    <row r="30412" s="217" customFormat="1" x14ac:dyDescent="0.2"/>
    <row r="30413" s="217" customFormat="1" x14ac:dyDescent="0.2"/>
    <row r="30414" s="217" customFormat="1" x14ac:dyDescent="0.2"/>
    <row r="30415" s="217" customFormat="1" x14ac:dyDescent="0.2"/>
    <row r="30416" s="217" customFormat="1" x14ac:dyDescent="0.2"/>
    <row r="30417" s="217" customFormat="1" x14ac:dyDescent="0.2"/>
    <row r="30418" s="217" customFormat="1" x14ac:dyDescent="0.2"/>
    <row r="30419" s="217" customFormat="1" x14ac:dyDescent="0.2"/>
    <row r="30420" s="217" customFormat="1" x14ac:dyDescent="0.2"/>
    <row r="30421" s="217" customFormat="1" x14ac:dyDescent="0.2"/>
    <row r="30422" s="217" customFormat="1" x14ac:dyDescent="0.2"/>
    <row r="30423" s="217" customFormat="1" x14ac:dyDescent="0.2"/>
    <row r="30424" s="217" customFormat="1" x14ac:dyDescent="0.2"/>
    <row r="30425" s="217" customFormat="1" x14ac:dyDescent="0.2"/>
    <row r="30426" s="217" customFormat="1" x14ac:dyDescent="0.2"/>
    <row r="30427" s="217" customFormat="1" x14ac:dyDescent="0.2"/>
    <row r="30428" s="217" customFormat="1" x14ac:dyDescent="0.2"/>
    <row r="30429" s="217" customFormat="1" x14ac:dyDescent="0.2"/>
    <row r="30430" s="217" customFormat="1" x14ac:dyDescent="0.2"/>
    <row r="30431" s="217" customFormat="1" x14ac:dyDescent="0.2"/>
    <row r="30432" s="217" customFormat="1" x14ac:dyDescent="0.2"/>
    <row r="30433" s="217" customFormat="1" x14ac:dyDescent="0.2"/>
    <row r="30434" s="217" customFormat="1" x14ac:dyDescent="0.2"/>
    <row r="30435" s="217" customFormat="1" x14ac:dyDescent="0.2"/>
    <row r="30436" s="217" customFormat="1" x14ac:dyDescent="0.2"/>
    <row r="30437" s="217" customFormat="1" x14ac:dyDescent="0.2"/>
    <row r="30438" s="217" customFormat="1" x14ac:dyDescent="0.2"/>
    <row r="30439" s="217" customFormat="1" x14ac:dyDescent="0.2"/>
    <row r="30440" s="217" customFormat="1" x14ac:dyDescent="0.2"/>
    <row r="30441" s="217" customFormat="1" x14ac:dyDescent="0.2"/>
    <row r="30442" s="217" customFormat="1" x14ac:dyDescent="0.2"/>
    <row r="30443" s="217" customFormat="1" x14ac:dyDescent="0.2"/>
    <row r="30444" s="217" customFormat="1" x14ac:dyDescent="0.2"/>
    <row r="30445" s="217" customFormat="1" x14ac:dyDescent="0.2"/>
    <row r="30446" s="217" customFormat="1" x14ac:dyDescent="0.2"/>
    <row r="30447" s="217" customFormat="1" x14ac:dyDescent="0.2"/>
    <row r="30448" s="217" customFormat="1" x14ac:dyDescent="0.2"/>
    <row r="30449" s="217" customFormat="1" x14ac:dyDescent="0.2"/>
    <row r="30450" s="217" customFormat="1" x14ac:dyDescent="0.2"/>
    <row r="30451" s="217" customFormat="1" x14ac:dyDescent="0.2"/>
    <row r="30452" s="217" customFormat="1" x14ac:dyDescent="0.2"/>
    <row r="30453" s="217" customFormat="1" x14ac:dyDescent="0.2"/>
    <row r="30454" s="217" customFormat="1" x14ac:dyDescent="0.2"/>
    <row r="30455" s="217" customFormat="1" x14ac:dyDescent="0.2"/>
    <row r="30456" s="217" customFormat="1" x14ac:dyDescent="0.2"/>
    <row r="30457" s="217" customFormat="1" x14ac:dyDescent="0.2"/>
    <row r="30458" s="217" customFormat="1" x14ac:dyDescent="0.2"/>
    <row r="30459" s="217" customFormat="1" x14ac:dyDescent="0.2"/>
    <row r="30460" s="217" customFormat="1" x14ac:dyDescent="0.2"/>
    <row r="30461" s="217" customFormat="1" x14ac:dyDescent="0.2"/>
    <row r="30462" s="217" customFormat="1" x14ac:dyDescent="0.2"/>
    <row r="30463" s="217" customFormat="1" x14ac:dyDescent="0.2"/>
    <row r="30464" s="217" customFormat="1" x14ac:dyDescent="0.2"/>
    <row r="30465" s="217" customFormat="1" x14ac:dyDescent="0.2"/>
    <row r="30466" s="217" customFormat="1" x14ac:dyDescent="0.2"/>
    <row r="30467" s="217" customFormat="1" x14ac:dyDescent="0.2"/>
    <row r="30468" s="217" customFormat="1" x14ac:dyDescent="0.2"/>
    <row r="30469" s="217" customFormat="1" x14ac:dyDescent="0.2"/>
    <row r="30470" s="217" customFormat="1" x14ac:dyDescent="0.2"/>
    <row r="30471" s="217" customFormat="1" x14ac:dyDescent="0.2"/>
    <row r="30472" s="217" customFormat="1" x14ac:dyDescent="0.2"/>
    <row r="30473" s="217" customFormat="1" x14ac:dyDescent="0.2"/>
    <row r="30474" s="217" customFormat="1" x14ac:dyDescent="0.2"/>
    <row r="30475" s="217" customFormat="1" x14ac:dyDescent="0.2"/>
    <row r="30476" s="217" customFormat="1" x14ac:dyDescent="0.2"/>
    <row r="30477" s="217" customFormat="1" x14ac:dyDescent="0.2"/>
    <row r="30478" s="217" customFormat="1" x14ac:dyDescent="0.2"/>
    <row r="30479" s="217" customFormat="1" x14ac:dyDescent="0.2"/>
    <row r="30480" s="217" customFormat="1" x14ac:dyDescent="0.2"/>
    <row r="30481" s="217" customFormat="1" x14ac:dyDescent="0.2"/>
    <row r="30482" s="217" customFormat="1" x14ac:dyDescent="0.2"/>
    <row r="30483" s="217" customFormat="1" x14ac:dyDescent="0.2"/>
    <row r="30484" s="217" customFormat="1" x14ac:dyDescent="0.2"/>
    <row r="30485" s="217" customFormat="1" x14ac:dyDescent="0.2"/>
    <row r="30486" s="217" customFormat="1" x14ac:dyDescent="0.2"/>
    <row r="30487" s="217" customFormat="1" x14ac:dyDescent="0.2"/>
    <row r="30488" s="217" customFormat="1" x14ac:dyDescent="0.2"/>
    <row r="30489" s="217" customFormat="1" x14ac:dyDescent="0.2"/>
    <row r="30490" s="217" customFormat="1" x14ac:dyDescent="0.2"/>
    <row r="30491" s="217" customFormat="1" x14ac:dyDescent="0.2"/>
    <row r="30492" s="217" customFormat="1" x14ac:dyDescent="0.2"/>
    <row r="30493" s="217" customFormat="1" x14ac:dyDescent="0.2"/>
    <row r="30494" s="217" customFormat="1" x14ac:dyDescent="0.2"/>
    <row r="30495" s="217" customFormat="1" x14ac:dyDescent="0.2"/>
    <row r="30496" s="217" customFormat="1" x14ac:dyDescent="0.2"/>
    <row r="30497" s="217" customFormat="1" x14ac:dyDescent="0.2"/>
    <row r="30498" s="217" customFormat="1" x14ac:dyDescent="0.2"/>
    <row r="30499" s="217" customFormat="1" x14ac:dyDescent="0.2"/>
    <row r="30500" s="217" customFormat="1" x14ac:dyDescent="0.2"/>
    <row r="30501" s="217" customFormat="1" x14ac:dyDescent="0.2"/>
    <row r="30502" s="217" customFormat="1" x14ac:dyDescent="0.2"/>
    <row r="30503" s="217" customFormat="1" x14ac:dyDescent="0.2"/>
    <row r="30504" s="217" customFormat="1" x14ac:dyDescent="0.2"/>
    <row r="30505" s="217" customFormat="1" x14ac:dyDescent="0.2"/>
    <row r="30506" s="217" customFormat="1" x14ac:dyDescent="0.2"/>
    <row r="30507" s="217" customFormat="1" x14ac:dyDescent="0.2"/>
    <row r="30508" s="217" customFormat="1" x14ac:dyDescent="0.2"/>
    <row r="30509" s="217" customFormat="1" x14ac:dyDescent="0.2"/>
    <row r="30510" s="217" customFormat="1" x14ac:dyDescent="0.2"/>
    <row r="30511" s="217" customFormat="1" x14ac:dyDescent="0.2"/>
    <row r="30512" s="217" customFormat="1" x14ac:dyDescent="0.2"/>
    <row r="30513" s="217" customFormat="1" x14ac:dyDescent="0.2"/>
    <row r="30514" s="217" customFormat="1" x14ac:dyDescent="0.2"/>
    <row r="30515" s="217" customFormat="1" x14ac:dyDescent="0.2"/>
    <row r="30516" s="217" customFormat="1" x14ac:dyDescent="0.2"/>
    <row r="30517" s="217" customFormat="1" x14ac:dyDescent="0.2"/>
    <row r="30518" s="217" customFormat="1" x14ac:dyDescent="0.2"/>
    <row r="30519" s="217" customFormat="1" x14ac:dyDescent="0.2"/>
    <row r="30520" s="217" customFormat="1" x14ac:dyDescent="0.2"/>
    <row r="30521" s="217" customFormat="1" x14ac:dyDescent="0.2"/>
    <row r="30522" s="217" customFormat="1" x14ac:dyDescent="0.2"/>
    <row r="30523" s="217" customFormat="1" x14ac:dyDescent="0.2"/>
    <row r="30524" s="217" customFormat="1" x14ac:dyDescent="0.2"/>
    <row r="30525" s="217" customFormat="1" x14ac:dyDescent="0.2"/>
    <row r="30526" s="217" customFormat="1" x14ac:dyDescent="0.2"/>
    <row r="30527" s="217" customFormat="1" x14ac:dyDescent="0.2"/>
    <row r="30528" s="217" customFormat="1" x14ac:dyDescent="0.2"/>
    <row r="30529" s="217" customFormat="1" x14ac:dyDescent="0.2"/>
    <row r="30530" s="217" customFormat="1" x14ac:dyDescent="0.2"/>
    <row r="30531" s="217" customFormat="1" x14ac:dyDescent="0.2"/>
    <row r="30532" s="217" customFormat="1" x14ac:dyDescent="0.2"/>
    <row r="30533" s="217" customFormat="1" x14ac:dyDescent="0.2"/>
    <row r="30534" s="217" customFormat="1" x14ac:dyDescent="0.2"/>
    <row r="30535" s="217" customFormat="1" x14ac:dyDescent="0.2"/>
    <row r="30536" s="217" customFormat="1" x14ac:dyDescent="0.2"/>
    <row r="30537" s="217" customFormat="1" x14ac:dyDescent="0.2"/>
    <row r="30538" s="217" customFormat="1" x14ac:dyDescent="0.2"/>
    <row r="30539" s="217" customFormat="1" x14ac:dyDescent="0.2"/>
    <row r="30540" s="217" customFormat="1" x14ac:dyDescent="0.2"/>
    <row r="30541" s="217" customFormat="1" x14ac:dyDescent="0.2"/>
    <row r="30542" s="217" customFormat="1" x14ac:dyDescent="0.2"/>
    <row r="30543" s="217" customFormat="1" x14ac:dyDescent="0.2"/>
    <row r="30544" s="217" customFormat="1" x14ac:dyDescent="0.2"/>
    <row r="30545" s="217" customFormat="1" x14ac:dyDescent="0.2"/>
    <row r="30546" s="217" customFormat="1" x14ac:dyDescent="0.2"/>
    <row r="30547" s="217" customFormat="1" x14ac:dyDescent="0.2"/>
    <row r="30548" s="217" customFormat="1" x14ac:dyDescent="0.2"/>
    <row r="30549" s="217" customFormat="1" x14ac:dyDescent="0.2"/>
    <row r="30550" s="217" customFormat="1" x14ac:dyDescent="0.2"/>
    <row r="30551" s="217" customFormat="1" x14ac:dyDescent="0.2"/>
    <row r="30552" s="217" customFormat="1" x14ac:dyDescent="0.2"/>
    <row r="30553" s="217" customFormat="1" x14ac:dyDescent="0.2"/>
    <row r="30554" s="217" customFormat="1" x14ac:dyDescent="0.2"/>
    <row r="30555" s="217" customFormat="1" x14ac:dyDescent="0.2"/>
    <row r="30556" s="217" customFormat="1" x14ac:dyDescent="0.2"/>
    <row r="30557" s="217" customFormat="1" x14ac:dyDescent="0.2"/>
    <row r="30558" s="217" customFormat="1" x14ac:dyDescent="0.2"/>
    <row r="30559" s="217" customFormat="1" x14ac:dyDescent="0.2"/>
    <row r="30560" s="217" customFormat="1" x14ac:dyDescent="0.2"/>
    <row r="30561" s="217" customFormat="1" x14ac:dyDescent="0.2"/>
    <row r="30562" s="217" customFormat="1" x14ac:dyDescent="0.2"/>
    <row r="30563" s="217" customFormat="1" x14ac:dyDescent="0.2"/>
    <row r="30564" s="217" customFormat="1" x14ac:dyDescent="0.2"/>
    <row r="30565" s="217" customFormat="1" x14ac:dyDescent="0.2"/>
    <row r="30566" s="217" customFormat="1" x14ac:dyDescent="0.2"/>
    <row r="30567" s="217" customFormat="1" x14ac:dyDescent="0.2"/>
    <row r="30568" s="217" customFormat="1" x14ac:dyDescent="0.2"/>
    <row r="30569" s="217" customFormat="1" x14ac:dyDescent="0.2"/>
    <row r="30570" s="217" customFormat="1" x14ac:dyDescent="0.2"/>
    <row r="30571" s="217" customFormat="1" x14ac:dyDescent="0.2"/>
    <row r="30572" s="217" customFormat="1" x14ac:dyDescent="0.2"/>
    <row r="30573" s="217" customFormat="1" x14ac:dyDescent="0.2"/>
    <row r="30574" s="217" customFormat="1" x14ac:dyDescent="0.2"/>
    <row r="30575" s="217" customFormat="1" x14ac:dyDescent="0.2"/>
    <row r="30576" s="217" customFormat="1" x14ac:dyDescent="0.2"/>
    <row r="30577" s="217" customFormat="1" x14ac:dyDescent="0.2"/>
    <row r="30578" s="217" customFormat="1" x14ac:dyDescent="0.2"/>
    <row r="30579" s="217" customFormat="1" x14ac:dyDescent="0.2"/>
    <row r="30580" s="217" customFormat="1" x14ac:dyDescent="0.2"/>
    <row r="30581" s="217" customFormat="1" x14ac:dyDescent="0.2"/>
    <row r="30582" s="217" customFormat="1" x14ac:dyDescent="0.2"/>
    <row r="30583" s="217" customFormat="1" x14ac:dyDescent="0.2"/>
    <row r="30584" s="217" customFormat="1" x14ac:dyDescent="0.2"/>
    <row r="30585" s="217" customFormat="1" x14ac:dyDescent="0.2"/>
    <row r="30586" s="217" customFormat="1" x14ac:dyDescent="0.2"/>
    <row r="30587" s="217" customFormat="1" x14ac:dyDescent="0.2"/>
    <row r="30588" s="217" customFormat="1" x14ac:dyDescent="0.2"/>
    <row r="30589" s="217" customFormat="1" x14ac:dyDescent="0.2"/>
    <row r="30590" s="217" customFormat="1" x14ac:dyDescent="0.2"/>
    <row r="30591" s="217" customFormat="1" x14ac:dyDescent="0.2"/>
    <row r="30592" s="217" customFormat="1" x14ac:dyDescent="0.2"/>
    <row r="30593" s="217" customFormat="1" x14ac:dyDescent="0.2"/>
    <row r="30594" s="217" customFormat="1" x14ac:dyDescent="0.2"/>
    <row r="30595" s="217" customFormat="1" x14ac:dyDescent="0.2"/>
    <row r="30596" s="217" customFormat="1" x14ac:dyDescent="0.2"/>
    <row r="30597" s="217" customFormat="1" x14ac:dyDescent="0.2"/>
    <row r="30598" s="217" customFormat="1" x14ac:dyDescent="0.2"/>
    <row r="30599" s="217" customFormat="1" x14ac:dyDescent="0.2"/>
    <row r="30600" s="217" customFormat="1" x14ac:dyDescent="0.2"/>
    <row r="30601" s="217" customFormat="1" x14ac:dyDescent="0.2"/>
    <row r="30602" s="217" customFormat="1" x14ac:dyDescent="0.2"/>
    <row r="30603" s="217" customFormat="1" x14ac:dyDescent="0.2"/>
    <row r="30604" s="217" customFormat="1" x14ac:dyDescent="0.2"/>
    <row r="30605" s="217" customFormat="1" x14ac:dyDescent="0.2"/>
    <row r="30606" s="217" customFormat="1" x14ac:dyDescent="0.2"/>
    <row r="30607" s="217" customFormat="1" x14ac:dyDescent="0.2"/>
    <row r="30608" s="217" customFormat="1" x14ac:dyDescent="0.2"/>
    <row r="30609" s="217" customFormat="1" x14ac:dyDescent="0.2"/>
    <row r="30610" s="217" customFormat="1" x14ac:dyDescent="0.2"/>
    <row r="30611" s="217" customFormat="1" x14ac:dyDescent="0.2"/>
    <row r="30612" s="217" customFormat="1" x14ac:dyDescent="0.2"/>
    <row r="30613" s="217" customFormat="1" x14ac:dyDescent="0.2"/>
    <row r="30614" s="217" customFormat="1" x14ac:dyDescent="0.2"/>
    <row r="30615" s="217" customFormat="1" x14ac:dyDescent="0.2"/>
    <row r="30616" s="217" customFormat="1" x14ac:dyDescent="0.2"/>
    <row r="30617" s="217" customFormat="1" x14ac:dyDescent="0.2"/>
    <row r="30618" s="217" customFormat="1" x14ac:dyDescent="0.2"/>
    <row r="30619" s="217" customFormat="1" x14ac:dyDescent="0.2"/>
    <row r="30620" s="217" customFormat="1" x14ac:dyDescent="0.2"/>
    <row r="30621" s="217" customFormat="1" x14ac:dyDescent="0.2"/>
    <row r="30622" s="217" customFormat="1" x14ac:dyDescent="0.2"/>
    <row r="30623" s="217" customFormat="1" x14ac:dyDescent="0.2"/>
    <row r="30624" s="217" customFormat="1" x14ac:dyDescent="0.2"/>
    <row r="30625" s="217" customFormat="1" x14ac:dyDescent="0.2"/>
    <row r="30626" s="217" customFormat="1" x14ac:dyDescent="0.2"/>
    <row r="30627" s="217" customFormat="1" x14ac:dyDescent="0.2"/>
    <row r="30628" s="217" customFormat="1" x14ac:dyDescent="0.2"/>
    <row r="30629" s="217" customFormat="1" x14ac:dyDescent="0.2"/>
    <row r="30630" s="217" customFormat="1" x14ac:dyDescent="0.2"/>
    <row r="30631" s="217" customFormat="1" x14ac:dyDescent="0.2"/>
    <row r="30632" s="217" customFormat="1" x14ac:dyDescent="0.2"/>
    <row r="30633" s="217" customFormat="1" x14ac:dyDescent="0.2"/>
    <row r="30634" s="217" customFormat="1" x14ac:dyDescent="0.2"/>
    <row r="30635" s="217" customFormat="1" x14ac:dyDescent="0.2"/>
    <row r="30636" s="217" customFormat="1" x14ac:dyDescent="0.2"/>
    <row r="30637" s="217" customFormat="1" x14ac:dyDescent="0.2"/>
    <row r="30638" s="217" customFormat="1" x14ac:dyDescent="0.2"/>
    <row r="30639" s="217" customFormat="1" x14ac:dyDescent="0.2"/>
    <row r="30640" s="217" customFormat="1" x14ac:dyDescent="0.2"/>
    <row r="30641" s="217" customFormat="1" x14ac:dyDescent="0.2"/>
    <row r="30642" s="217" customFormat="1" x14ac:dyDescent="0.2"/>
    <row r="30643" s="217" customFormat="1" x14ac:dyDescent="0.2"/>
    <row r="30644" s="217" customFormat="1" x14ac:dyDescent="0.2"/>
    <row r="30645" s="217" customFormat="1" x14ac:dyDescent="0.2"/>
    <row r="30646" s="217" customFormat="1" x14ac:dyDescent="0.2"/>
    <row r="30647" s="217" customFormat="1" x14ac:dyDescent="0.2"/>
    <row r="30648" s="217" customFormat="1" x14ac:dyDescent="0.2"/>
    <row r="30649" s="217" customFormat="1" x14ac:dyDescent="0.2"/>
    <row r="30650" s="217" customFormat="1" x14ac:dyDescent="0.2"/>
    <row r="30651" s="217" customFormat="1" x14ac:dyDescent="0.2"/>
    <row r="30652" s="217" customFormat="1" x14ac:dyDescent="0.2"/>
    <row r="30653" s="217" customFormat="1" x14ac:dyDescent="0.2"/>
    <row r="30654" s="217" customFormat="1" x14ac:dyDescent="0.2"/>
    <row r="30655" s="217" customFormat="1" x14ac:dyDescent="0.2"/>
    <row r="30656" s="217" customFormat="1" x14ac:dyDescent="0.2"/>
    <row r="30657" s="217" customFormat="1" x14ac:dyDescent="0.2"/>
    <row r="30658" s="217" customFormat="1" x14ac:dyDescent="0.2"/>
    <row r="30659" s="217" customFormat="1" x14ac:dyDescent="0.2"/>
    <row r="30660" s="217" customFormat="1" x14ac:dyDescent="0.2"/>
    <row r="30661" s="217" customFormat="1" x14ac:dyDescent="0.2"/>
    <row r="30662" s="217" customFormat="1" x14ac:dyDescent="0.2"/>
    <row r="30663" s="217" customFormat="1" x14ac:dyDescent="0.2"/>
    <row r="30664" s="217" customFormat="1" x14ac:dyDescent="0.2"/>
    <row r="30665" s="217" customFormat="1" x14ac:dyDescent="0.2"/>
    <row r="30666" s="217" customFormat="1" x14ac:dyDescent="0.2"/>
    <row r="30667" s="217" customFormat="1" x14ac:dyDescent="0.2"/>
    <row r="30668" s="217" customFormat="1" x14ac:dyDescent="0.2"/>
    <row r="30669" s="217" customFormat="1" x14ac:dyDescent="0.2"/>
    <row r="30670" s="217" customFormat="1" x14ac:dyDescent="0.2"/>
    <row r="30671" s="217" customFormat="1" x14ac:dyDescent="0.2"/>
    <row r="30672" s="217" customFormat="1" x14ac:dyDescent="0.2"/>
    <row r="30673" s="217" customFormat="1" x14ac:dyDescent="0.2"/>
    <row r="30674" s="217" customFormat="1" x14ac:dyDescent="0.2"/>
    <row r="30675" s="217" customFormat="1" x14ac:dyDescent="0.2"/>
    <row r="30676" s="217" customFormat="1" x14ac:dyDescent="0.2"/>
    <row r="30677" s="217" customFormat="1" x14ac:dyDescent="0.2"/>
    <row r="30678" s="217" customFormat="1" x14ac:dyDescent="0.2"/>
    <row r="30679" s="217" customFormat="1" x14ac:dyDescent="0.2"/>
    <row r="30680" s="217" customFormat="1" x14ac:dyDescent="0.2"/>
    <row r="30681" s="217" customFormat="1" x14ac:dyDescent="0.2"/>
    <row r="30682" s="217" customFormat="1" x14ac:dyDescent="0.2"/>
    <row r="30683" s="217" customFormat="1" x14ac:dyDescent="0.2"/>
    <row r="30684" s="217" customFormat="1" x14ac:dyDescent="0.2"/>
    <row r="30685" s="217" customFormat="1" x14ac:dyDescent="0.2"/>
    <row r="30686" s="217" customFormat="1" x14ac:dyDescent="0.2"/>
    <row r="30687" s="217" customFormat="1" x14ac:dyDescent="0.2"/>
    <row r="30688" s="217" customFormat="1" x14ac:dyDescent="0.2"/>
    <row r="30689" s="217" customFormat="1" x14ac:dyDescent="0.2"/>
    <row r="30690" s="217" customFormat="1" x14ac:dyDescent="0.2"/>
    <row r="30691" s="217" customFormat="1" x14ac:dyDescent="0.2"/>
    <row r="30692" s="217" customFormat="1" x14ac:dyDescent="0.2"/>
    <row r="30693" s="217" customFormat="1" x14ac:dyDescent="0.2"/>
    <row r="30694" s="217" customFormat="1" x14ac:dyDescent="0.2"/>
    <row r="30695" s="217" customFormat="1" x14ac:dyDescent="0.2"/>
    <row r="30696" s="217" customFormat="1" x14ac:dyDescent="0.2"/>
    <row r="30697" s="217" customFormat="1" x14ac:dyDescent="0.2"/>
    <row r="30698" s="217" customFormat="1" x14ac:dyDescent="0.2"/>
    <row r="30699" s="217" customFormat="1" x14ac:dyDescent="0.2"/>
    <row r="30700" s="217" customFormat="1" x14ac:dyDescent="0.2"/>
    <row r="30701" s="217" customFormat="1" x14ac:dyDescent="0.2"/>
    <row r="30702" s="217" customFormat="1" x14ac:dyDescent="0.2"/>
    <row r="30703" s="217" customFormat="1" x14ac:dyDescent="0.2"/>
    <row r="30704" s="217" customFormat="1" x14ac:dyDescent="0.2"/>
    <row r="30705" s="217" customFormat="1" x14ac:dyDescent="0.2"/>
    <row r="30706" s="217" customFormat="1" x14ac:dyDescent="0.2"/>
    <row r="30707" s="217" customFormat="1" x14ac:dyDescent="0.2"/>
    <row r="30708" s="217" customFormat="1" x14ac:dyDescent="0.2"/>
    <row r="30709" s="217" customFormat="1" x14ac:dyDescent="0.2"/>
    <row r="30710" s="217" customFormat="1" x14ac:dyDescent="0.2"/>
    <row r="30711" s="217" customFormat="1" x14ac:dyDescent="0.2"/>
    <row r="30712" s="217" customFormat="1" x14ac:dyDescent="0.2"/>
    <row r="30713" s="217" customFormat="1" x14ac:dyDescent="0.2"/>
    <row r="30714" s="217" customFormat="1" x14ac:dyDescent="0.2"/>
    <row r="30715" s="217" customFormat="1" x14ac:dyDescent="0.2"/>
    <row r="30716" s="217" customFormat="1" x14ac:dyDescent="0.2"/>
    <row r="30717" s="217" customFormat="1" x14ac:dyDescent="0.2"/>
    <row r="30718" s="217" customFormat="1" x14ac:dyDescent="0.2"/>
    <row r="30719" s="217" customFormat="1" x14ac:dyDescent="0.2"/>
    <row r="30720" s="217" customFormat="1" x14ac:dyDescent="0.2"/>
    <row r="30721" s="217" customFormat="1" x14ac:dyDescent="0.2"/>
    <row r="30722" s="217" customFormat="1" x14ac:dyDescent="0.2"/>
    <row r="30723" s="217" customFormat="1" x14ac:dyDescent="0.2"/>
    <row r="30724" s="217" customFormat="1" x14ac:dyDescent="0.2"/>
    <row r="30725" s="217" customFormat="1" x14ac:dyDescent="0.2"/>
    <row r="30726" s="217" customFormat="1" x14ac:dyDescent="0.2"/>
    <row r="30727" s="217" customFormat="1" x14ac:dyDescent="0.2"/>
    <row r="30728" s="217" customFormat="1" x14ac:dyDescent="0.2"/>
    <row r="30729" s="217" customFormat="1" x14ac:dyDescent="0.2"/>
    <row r="30730" s="217" customFormat="1" x14ac:dyDescent="0.2"/>
    <row r="30731" s="217" customFormat="1" x14ac:dyDescent="0.2"/>
    <row r="30732" s="217" customFormat="1" x14ac:dyDescent="0.2"/>
    <row r="30733" s="217" customFormat="1" x14ac:dyDescent="0.2"/>
    <row r="30734" s="217" customFormat="1" x14ac:dyDescent="0.2"/>
    <row r="30735" s="217" customFormat="1" x14ac:dyDescent="0.2"/>
    <row r="30736" s="217" customFormat="1" x14ac:dyDescent="0.2"/>
    <row r="30737" s="217" customFormat="1" x14ac:dyDescent="0.2"/>
    <row r="30738" s="217" customFormat="1" x14ac:dyDescent="0.2"/>
    <row r="30739" s="217" customFormat="1" x14ac:dyDescent="0.2"/>
    <row r="30740" s="217" customFormat="1" x14ac:dyDescent="0.2"/>
    <row r="30741" s="217" customFormat="1" x14ac:dyDescent="0.2"/>
    <row r="30742" s="217" customFormat="1" x14ac:dyDescent="0.2"/>
    <row r="30743" s="217" customFormat="1" x14ac:dyDescent="0.2"/>
    <row r="30744" s="217" customFormat="1" x14ac:dyDescent="0.2"/>
    <row r="30745" s="217" customFormat="1" x14ac:dyDescent="0.2"/>
    <row r="30746" s="217" customFormat="1" x14ac:dyDescent="0.2"/>
    <row r="30747" s="217" customFormat="1" x14ac:dyDescent="0.2"/>
    <row r="30748" s="217" customFormat="1" x14ac:dyDescent="0.2"/>
    <row r="30749" s="217" customFormat="1" x14ac:dyDescent="0.2"/>
    <row r="30750" s="217" customFormat="1" x14ac:dyDescent="0.2"/>
    <row r="30751" s="217" customFormat="1" x14ac:dyDescent="0.2"/>
    <row r="30752" s="217" customFormat="1" x14ac:dyDescent="0.2"/>
    <row r="30753" s="217" customFormat="1" x14ac:dyDescent="0.2"/>
    <row r="30754" s="217" customFormat="1" x14ac:dyDescent="0.2"/>
    <row r="30755" s="217" customFormat="1" x14ac:dyDescent="0.2"/>
    <row r="30756" s="217" customFormat="1" x14ac:dyDescent="0.2"/>
    <row r="30757" s="217" customFormat="1" x14ac:dyDescent="0.2"/>
    <row r="30758" s="217" customFormat="1" x14ac:dyDescent="0.2"/>
    <row r="30759" s="217" customFormat="1" x14ac:dyDescent="0.2"/>
    <row r="30760" s="217" customFormat="1" x14ac:dyDescent="0.2"/>
    <row r="30761" s="217" customFormat="1" x14ac:dyDescent="0.2"/>
    <row r="30762" s="217" customFormat="1" x14ac:dyDescent="0.2"/>
    <row r="30763" s="217" customFormat="1" x14ac:dyDescent="0.2"/>
    <row r="30764" s="217" customFormat="1" x14ac:dyDescent="0.2"/>
    <row r="30765" s="217" customFormat="1" x14ac:dyDescent="0.2"/>
    <row r="30766" s="217" customFormat="1" x14ac:dyDescent="0.2"/>
    <row r="30767" s="217" customFormat="1" x14ac:dyDescent="0.2"/>
    <row r="30768" s="217" customFormat="1" x14ac:dyDescent="0.2"/>
    <row r="30769" s="217" customFormat="1" x14ac:dyDescent="0.2"/>
    <row r="30770" s="217" customFormat="1" x14ac:dyDescent="0.2"/>
    <row r="30771" s="217" customFormat="1" x14ac:dyDescent="0.2"/>
    <row r="30772" s="217" customFormat="1" x14ac:dyDescent="0.2"/>
    <row r="30773" s="217" customFormat="1" x14ac:dyDescent="0.2"/>
    <row r="30774" s="217" customFormat="1" x14ac:dyDescent="0.2"/>
    <row r="30775" s="217" customFormat="1" x14ac:dyDescent="0.2"/>
    <row r="30776" s="217" customFormat="1" x14ac:dyDescent="0.2"/>
    <row r="30777" s="217" customFormat="1" x14ac:dyDescent="0.2"/>
    <row r="30778" s="217" customFormat="1" x14ac:dyDescent="0.2"/>
    <row r="30779" s="217" customFormat="1" x14ac:dyDescent="0.2"/>
    <row r="30780" s="217" customFormat="1" x14ac:dyDescent="0.2"/>
    <row r="30781" s="217" customFormat="1" x14ac:dyDescent="0.2"/>
    <row r="30782" s="217" customFormat="1" x14ac:dyDescent="0.2"/>
    <row r="30783" s="217" customFormat="1" x14ac:dyDescent="0.2"/>
    <row r="30784" s="217" customFormat="1" x14ac:dyDescent="0.2"/>
    <row r="30785" s="217" customFormat="1" x14ac:dyDescent="0.2"/>
    <row r="30786" s="217" customFormat="1" x14ac:dyDescent="0.2"/>
    <row r="30787" s="217" customFormat="1" x14ac:dyDescent="0.2"/>
    <row r="30788" s="217" customFormat="1" x14ac:dyDescent="0.2"/>
    <row r="30789" s="217" customFormat="1" x14ac:dyDescent="0.2"/>
    <row r="30790" s="217" customFormat="1" x14ac:dyDescent="0.2"/>
    <row r="30791" s="217" customFormat="1" x14ac:dyDescent="0.2"/>
    <row r="30792" s="217" customFormat="1" x14ac:dyDescent="0.2"/>
    <row r="30793" s="217" customFormat="1" x14ac:dyDescent="0.2"/>
    <row r="30794" s="217" customFormat="1" x14ac:dyDescent="0.2"/>
    <row r="30795" s="217" customFormat="1" x14ac:dyDescent="0.2"/>
    <row r="30796" s="217" customFormat="1" x14ac:dyDescent="0.2"/>
    <row r="30797" s="217" customFormat="1" x14ac:dyDescent="0.2"/>
    <row r="30798" s="217" customFormat="1" x14ac:dyDescent="0.2"/>
    <row r="30799" s="217" customFormat="1" x14ac:dyDescent="0.2"/>
    <row r="30800" s="217" customFormat="1" x14ac:dyDescent="0.2"/>
    <row r="30801" s="217" customFormat="1" x14ac:dyDescent="0.2"/>
    <row r="30802" s="217" customFormat="1" x14ac:dyDescent="0.2"/>
    <row r="30803" s="217" customFormat="1" x14ac:dyDescent="0.2"/>
    <row r="30804" s="217" customFormat="1" x14ac:dyDescent="0.2"/>
    <row r="30805" s="217" customFormat="1" x14ac:dyDescent="0.2"/>
    <row r="30806" s="217" customFormat="1" x14ac:dyDescent="0.2"/>
    <row r="30807" s="217" customFormat="1" x14ac:dyDescent="0.2"/>
    <row r="30808" s="217" customFormat="1" x14ac:dyDescent="0.2"/>
    <row r="30809" s="217" customFormat="1" x14ac:dyDescent="0.2"/>
    <row r="30810" s="217" customFormat="1" x14ac:dyDescent="0.2"/>
    <row r="30811" s="217" customFormat="1" x14ac:dyDescent="0.2"/>
    <row r="30812" s="217" customFormat="1" x14ac:dyDescent="0.2"/>
    <row r="30813" s="217" customFormat="1" x14ac:dyDescent="0.2"/>
    <row r="30814" s="217" customFormat="1" x14ac:dyDescent="0.2"/>
    <row r="30815" s="217" customFormat="1" x14ac:dyDescent="0.2"/>
    <row r="30816" s="217" customFormat="1" x14ac:dyDescent="0.2"/>
    <row r="30817" s="217" customFormat="1" x14ac:dyDescent="0.2"/>
    <row r="30818" s="217" customFormat="1" x14ac:dyDescent="0.2"/>
    <row r="30819" s="217" customFormat="1" x14ac:dyDescent="0.2"/>
    <row r="30820" s="217" customFormat="1" x14ac:dyDescent="0.2"/>
    <row r="30821" s="217" customFormat="1" x14ac:dyDescent="0.2"/>
    <row r="30822" s="217" customFormat="1" x14ac:dyDescent="0.2"/>
    <row r="30823" s="217" customFormat="1" x14ac:dyDescent="0.2"/>
    <row r="30824" s="217" customFormat="1" x14ac:dyDescent="0.2"/>
    <row r="30825" s="217" customFormat="1" x14ac:dyDescent="0.2"/>
    <row r="30826" s="217" customFormat="1" x14ac:dyDescent="0.2"/>
    <row r="30827" s="217" customFormat="1" x14ac:dyDescent="0.2"/>
    <row r="30828" s="217" customFormat="1" x14ac:dyDescent="0.2"/>
    <row r="30829" s="217" customFormat="1" x14ac:dyDescent="0.2"/>
    <row r="30830" s="217" customFormat="1" x14ac:dyDescent="0.2"/>
    <row r="30831" s="217" customFormat="1" x14ac:dyDescent="0.2"/>
    <row r="30832" s="217" customFormat="1" x14ac:dyDescent="0.2"/>
    <row r="30833" s="217" customFormat="1" x14ac:dyDescent="0.2"/>
    <row r="30834" s="217" customFormat="1" x14ac:dyDescent="0.2"/>
    <row r="30835" s="217" customFormat="1" x14ac:dyDescent="0.2"/>
    <row r="30836" s="217" customFormat="1" x14ac:dyDescent="0.2"/>
    <row r="30837" s="217" customFormat="1" x14ac:dyDescent="0.2"/>
    <row r="30838" s="217" customFormat="1" x14ac:dyDescent="0.2"/>
    <row r="30839" s="217" customFormat="1" x14ac:dyDescent="0.2"/>
    <row r="30840" s="217" customFormat="1" x14ac:dyDescent="0.2"/>
    <row r="30841" s="217" customFormat="1" x14ac:dyDescent="0.2"/>
    <row r="30842" s="217" customFormat="1" x14ac:dyDescent="0.2"/>
    <row r="30843" s="217" customFormat="1" x14ac:dyDescent="0.2"/>
    <row r="30844" s="217" customFormat="1" x14ac:dyDescent="0.2"/>
    <row r="30845" s="217" customFormat="1" x14ac:dyDescent="0.2"/>
    <row r="30846" s="217" customFormat="1" x14ac:dyDescent="0.2"/>
    <row r="30847" s="217" customFormat="1" x14ac:dyDescent="0.2"/>
    <row r="30848" s="217" customFormat="1" x14ac:dyDescent="0.2"/>
    <row r="30849" s="217" customFormat="1" x14ac:dyDescent="0.2"/>
    <row r="30850" s="217" customFormat="1" x14ac:dyDescent="0.2"/>
    <row r="30851" s="217" customFormat="1" x14ac:dyDescent="0.2"/>
    <row r="30852" s="217" customFormat="1" x14ac:dyDescent="0.2"/>
    <row r="30853" s="217" customFormat="1" x14ac:dyDescent="0.2"/>
    <row r="30854" s="217" customFormat="1" x14ac:dyDescent="0.2"/>
    <row r="30855" s="217" customFormat="1" x14ac:dyDescent="0.2"/>
    <row r="30856" s="217" customFormat="1" x14ac:dyDescent="0.2"/>
    <row r="30857" s="217" customFormat="1" x14ac:dyDescent="0.2"/>
    <row r="30858" s="217" customFormat="1" x14ac:dyDescent="0.2"/>
    <row r="30859" s="217" customFormat="1" x14ac:dyDescent="0.2"/>
    <row r="30860" s="217" customFormat="1" x14ac:dyDescent="0.2"/>
    <row r="30861" s="217" customFormat="1" x14ac:dyDescent="0.2"/>
    <row r="30862" s="217" customFormat="1" x14ac:dyDescent="0.2"/>
    <row r="30863" s="217" customFormat="1" x14ac:dyDescent="0.2"/>
    <row r="30864" s="217" customFormat="1" x14ac:dyDescent="0.2"/>
    <row r="30865" s="217" customFormat="1" x14ac:dyDescent="0.2"/>
    <row r="30866" s="217" customFormat="1" x14ac:dyDescent="0.2"/>
    <row r="30867" s="217" customFormat="1" x14ac:dyDescent="0.2"/>
    <row r="30868" s="217" customFormat="1" x14ac:dyDescent="0.2"/>
    <row r="30869" s="217" customFormat="1" x14ac:dyDescent="0.2"/>
    <row r="30870" s="217" customFormat="1" x14ac:dyDescent="0.2"/>
    <row r="30871" s="217" customFormat="1" x14ac:dyDescent="0.2"/>
    <row r="30872" s="217" customFormat="1" x14ac:dyDescent="0.2"/>
    <row r="30873" s="217" customFormat="1" x14ac:dyDescent="0.2"/>
    <row r="30874" s="217" customFormat="1" x14ac:dyDescent="0.2"/>
    <row r="30875" s="217" customFormat="1" x14ac:dyDescent="0.2"/>
    <row r="30876" s="217" customFormat="1" x14ac:dyDescent="0.2"/>
    <row r="30877" s="217" customFormat="1" x14ac:dyDescent="0.2"/>
    <row r="30878" s="217" customFormat="1" x14ac:dyDescent="0.2"/>
    <row r="30879" s="217" customFormat="1" x14ac:dyDescent="0.2"/>
    <row r="30880" s="217" customFormat="1" x14ac:dyDescent="0.2"/>
    <row r="30881" s="217" customFormat="1" x14ac:dyDescent="0.2"/>
    <row r="30882" s="217" customFormat="1" x14ac:dyDescent="0.2"/>
    <row r="30883" s="217" customFormat="1" x14ac:dyDescent="0.2"/>
    <row r="30884" s="217" customFormat="1" x14ac:dyDescent="0.2"/>
    <row r="30885" s="217" customFormat="1" x14ac:dyDescent="0.2"/>
    <row r="30886" s="217" customFormat="1" x14ac:dyDescent="0.2"/>
    <row r="30887" s="217" customFormat="1" x14ac:dyDescent="0.2"/>
    <row r="30888" s="217" customFormat="1" x14ac:dyDescent="0.2"/>
    <row r="30889" s="217" customFormat="1" x14ac:dyDescent="0.2"/>
    <row r="30890" s="217" customFormat="1" x14ac:dyDescent="0.2"/>
    <row r="30891" s="217" customFormat="1" x14ac:dyDescent="0.2"/>
    <row r="30892" s="217" customFormat="1" x14ac:dyDescent="0.2"/>
    <row r="30893" s="217" customFormat="1" x14ac:dyDescent="0.2"/>
    <row r="30894" s="217" customFormat="1" x14ac:dyDescent="0.2"/>
    <row r="30895" s="217" customFormat="1" x14ac:dyDescent="0.2"/>
    <row r="30896" s="217" customFormat="1" x14ac:dyDescent="0.2"/>
    <row r="30897" s="217" customFormat="1" x14ac:dyDescent="0.2"/>
    <row r="30898" s="217" customFormat="1" x14ac:dyDescent="0.2"/>
    <row r="30899" s="217" customFormat="1" x14ac:dyDescent="0.2"/>
    <row r="30900" s="217" customFormat="1" x14ac:dyDescent="0.2"/>
    <row r="30901" s="217" customFormat="1" x14ac:dyDescent="0.2"/>
    <row r="30902" s="217" customFormat="1" x14ac:dyDescent="0.2"/>
    <row r="30903" s="217" customFormat="1" x14ac:dyDescent="0.2"/>
    <row r="30904" s="217" customFormat="1" x14ac:dyDescent="0.2"/>
    <row r="30905" s="217" customFormat="1" x14ac:dyDescent="0.2"/>
    <row r="30906" s="217" customFormat="1" x14ac:dyDescent="0.2"/>
    <row r="30907" s="217" customFormat="1" x14ac:dyDescent="0.2"/>
    <row r="30908" s="217" customFormat="1" x14ac:dyDescent="0.2"/>
    <row r="30909" s="217" customFormat="1" x14ac:dyDescent="0.2"/>
    <row r="30910" s="217" customFormat="1" x14ac:dyDescent="0.2"/>
    <row r="30911" s="217" customFormat="1" x14ac:dyDescent="0.2"/>
    <row r="30912" s="217" customFormat="1" x14ac:dyDescent="0.2"/>
    <row r="30913" s="217" customFormat="1" x14ac:dyDescent="0.2"/>
    <row r="30914" s="217" customFormat="1" x14ac:dyDescent="0.2"/>
    <row r="30915" s="217" customFormat="1" x14ac:dyDescent="0.2"/>
    <row r="30916" s="217" customFormat="1" x14ac:dyDescent="0.2"/>
    <row r="30917" s="217" customFormat="1" x14ac:dyDescent="0.2"/>
    <row r="30918" s="217" customFormat="1" x14ac:dyDescent="0.2"/>
    <row r="30919" s="217" customFormat="1" x14ac:dyDescent="0.2"/>
    <row r="30920" s="217" customFormat="1" x14ac:dyDescent="0.2"/>
    <row r="30921" s="217" customFormat="1" x14ac:dyDescent="0.2"/>
    <row r="30922" s="217" customFormat="1" x14ac:dyDescent="0.2"/>
    <row r="30923" s="217" customFormat="1" x14ac:dyDescent="0.2"/>
    <row r="30924" s="217" customFormat="1" x14ac:dyDescent="0.2"/>
    <row r="30925" s="217" customFormat="1" x14ac:dyDescent="0.2"/>
    <row r="30926" s="217" customFormat="1" x14ac:dyDescent="0.2"/>
    <row r="30927" s="217" customFormat="1" x14ac:dyDescent="0.2"/>
    <row r="30928" s="217" customFormat="1" x14ac:dyDescent="0.2"/>
    <row r="30929" s="217" customFormat="1" x14ac:dyDescent="0.2"/>
    <row r="30930" s="217" customFormat="1" x14ac:dyDescent="0.2"/>
    <row r="30931" s="217" customFormat="1" x14ac:dyDescent="0.2"/>
    <row r="30932" s="217" customFormat="1" x14ac:dyDescent="0.2"/>
    <row r="30933" s="217" customFormat="1" x14ac:dyDescent="0.2"/>
    <row r="30934" s="217" customFormat="1" x14ac:dyDescent="0.2"/>
    <row r="30935" s="217" customFormat="1" x14ac:dyDescent="0.2"/>
    <row r="30936" s="217" customFormat="1" x14ac:dyDescent="0.2"/>
    <row r="30937" s="217" customFormat="1" x14ac:dyDescent="0.2"/>
    <row r="30938" s="217" customFormat="1" x14ac:dyDescent="0.2"/>
    <row r="30939" s="217" customFormat="1" x14ac:dyDescent="0.2"/>
    <row r="30940" s="217" customFormat="1" x14ac:dyDescent="0.2"/>
    <row r="30941" s="217" customFormat="1" x14ac:dyDescent="0.2"/>
    <row r="30942" s="217" customFormat="1" x14ac:dyDescent="0.2"/>
    <row r="30943" s="217" customFormat="1" x14ac:dyDescent="0.2"/>
    <row r="30944" s="217" customFormat="1" x14ac:dyDescent="0.2"/>
    <row r="30945" s="217" customFormat="1" x14ac:dyDescent="0.2"/>
    <row r="30946" s="217" customFormat="1" x14ac:dyDescent="0.2"/>
    <row r="30947" s="217" customFormat="1" x14ac:dyDescent="0.2"/>
    <row r="30948" s="217" customFormat="1" x14ac:dyDescent="0.2"/>
    <row r="30949" s="217" customFormat="1" x14ac:dyDescent="0.2"/>
    <row r="30950" s="217" customFormat="1" x14ac:dyDescent="0.2"/>
    <row r="30951" s="217" customFormat="1" x14ac:dyDescent="0.2"/>
    <row r="30952" s="217" customFormat="1" x14ac:dyDescent="0.2"/>
    <row r="30953" s="217" customFormat="1" x14ac:dyDescent="0.2"/>
    <row r="30954" s="217" customFormat="1" x14ac:dyDescent="0.2"/>
    <row r="30955" s="217" customFormat="1" x14ac:dyDescent="0.2"/>
    <row r="30956" s="217" customFormat="1" x14ac:dyDescent="0.2"/>
    <row r="30957" s="217" customFormat="1" x14ac:dyDescent="0.2"/>
    <row r="30958" s="217" customFormat="1" x14ac:dyDescent="0.2"/>
    <row r="30959" s="217" customFormat="1" x14ac:dyDescent="0.2"/>
    <row r="30960" s="217" customFormat="1" x14ac:dyDescent="0.2"/>
    <row r="30961" s="217" customFormat="1" x14ac:dyDescent="0.2"/>
    <row r="30962" s="217" customFormat="1" x14ac:dyDescent="0.2"/>
    <row r="30963" s="217" customFormat="1" x14ac:dyDescent="0.2"/>
    <row r="30964" s="217" customFormat="1" x14ac:dyDescent="0.2"/>
    <row r="30965" s="217" customFormat="1" x14ac:dyDescent="0.2"/>
    <row r="30966" s="217" customFormat="1" x14ac:dyDescent="0.2"/>
    <row r="30967" s="217" customFormat="1" x14ac:dyDescent="0.2"/>
    <row r="30968" s="217" customFormat="1" x14ac:dyDescent="0.2"/>
    <row r="30969" s="217" customFormat="1" x14ac:dyDescent="0.2"/>
    <row r="30970" s="217" customFormat="1" x14ac:dyDescent="0.2"/>
    <row r="30971" s="217" customFormat="1" x14ac:dyDescent="0.2"/>
    <row r="30972" s="217" customFormat="1" x14ac:dyDescent="0.2"/>
    <row r="30973" s="217" customFormat="1" x14ac:dyDescent="0.2"/>
    <row r="30974" s="217" customFormat="1" x14ac:dyDescent="0.2"/>
    <row r="30975" s="217" customFormat="1" x14ac:dyDescent="0.2"/>
    <row r="30976" s="217" customFormat="1" x14ac:dyDescent="0.2"/>
    <row r="30977" s="217" customFormat="1" x14ac:dyDescent="0.2"/>
    <row r="30978" s="217" customFormat="1" x14ac:dyDescent="0.2"/>
    <row r="30979" s="217" customFormat="1" x14ac:dyDescent="0.2"/>
    <row r="30980" s="217" customFormat="1" x14ac:dyDescent="0.2"/>
    <row r="30981" s="217" customFormat="1" x14ac:dyDescent="0.2"/>
    <row r="30982" s="217" customFormat="1" x14ac:dyDescent="0.2"/>
    <row r="30983" s="217" customFormat="1" x14ac:dyDescent="0.2"/>
    <row r="30984" s="217" customFormat="1" x14ac:dyDescent="0.2"/>
    <row r="30985" s="217" customFormat="1" x14ac:dyDescent="0.2"/>
    <row r="30986" s="217" customFormat="1" x14ac:dyDescent="0.2"/>
    <row r="30987" s="217" customFormat="1" x14ac:dyDescent="0.2"/>
    <row r="30988" s="217" customFormat="1" x14ac:dyDescent="0.2"/>
    <row r="30989" s="217" customFormat="1" x14ac:dyDescent="0.2"/>
    <row r="30990" s="217" customFormat="1" x14ac:dyDescent="0.2"/>
    <row r="30991" s="217" customFormat="1" x14ac:dyDescent="0.2"/>
    <row r="30992" s="217" customFormat="1" x14ac:dyDescent="0.2"/>
    <row r="30993" s="217" customFormat="1" x14ac:dyDescent="0.2"/>
    <row r="30994" s="217" customFormat="1" x14ac:dyDescent="0.2"/>
    <row r="30995" s="217" customFormat="1" x14ac:dyDescent="0.2"/>
    <row r="30996" s="217" customFormat="1" x14ac:dyDescent="0.2"/>
    <row r="30997" s="217" customFormat="1" x14ac:dyDescent="0.2"/>
    <row r="30998" s="217" customFormat="1" x14ac:dyDescent="0.2"/>
    <row r="30999" s="217" customFormat="1" x14ac:dyDescent="0.2"/>
    <row r="31000" s="217" customFormat="1" x14ac:dyDescent="0.2"/>
    <row r="31001" s="217" customFormat="1" x14ac:dyDescent="0.2"/>
    <row r="31002" s="217" customFormat="1" x14ac:dyDescent="0.2"/>
    <row r="31003" s="217" customFormat="1" x14ac:dyDescent="0.2"/>
    <row r="31004" s="217" customFormat="1" x14ac:dyDescent="0.2"/>
    <row r="31005" s="217" customFormat="1" x14ac:dyDescent="0.2"/>
    <row r="31006" s="217" customFormat="1" x14ac:dyDescent="0.2"/>
    <row r="31007" s="217" customFormat="1" x14ac:dyDescent="0.2"/>
    <row r="31008" s="217" customFormat="1" x14ac:dyDescent="0.2"/>
    <row r="31009" s="217" customFormat="1" x14ac:dyDescent="0.2"/>
    <row r="31010" s="217" customFormat="1" x14ac:dyDescent="0.2"/>
    <row r="31011" s="217" customFormat="1" x14ac:dyDescent="0.2"/>
    <row r="31012" s="217" customFormat="1" x14ac:dyDescent="0.2"/>
    <row r="31013" s="217" customFormat="1" x14ac:dyDescent="0.2"/>
    <row r="31014" s="217" customFormat="1" x14ac:dyDescent="0.2"/>
    <row r="31015" s="217" customFormat="1" x14ac:dyDescent="0.2"/>
    <row r="31016" s="217" customFormat="1" x14ac:dyDescent="0.2"/>
    <row r="31017" s="217" customFormat="1" x14ac:dyDescent="0.2"/>
    <row r="31018" s="217" customFormat="1" x14ac:dyDescent="0.2"/>
    <row r="31019" s="217" customFormat="1" x14ac:dyDescent="0.2"/>
    <row r="31020" s="217" customFormat="1" x14ac:dyDescent="0.2"/>
    <row r="31021" s="217" customFormat="1" x14ac:dyDescent="0.2"/>
    <row r="31022" s="217" customFormat="1" x14ac:dyDescent="0.2"/>
    <row r="31023" s="217" customFormat="1" x14ac:dyDescent="0.2"/>
    <row r="31024" s="217" customFormat="1" x14ac:dyDescent="0.2"/>
    <row r="31025" s="217" customFormat="1" x14ac:dyDescent="0.2"/>
    <row r="31026" s="217" customFormat="1" x14ac:dyDescent="0.2"/>
    <row r="31027" s="217" customFormat="1" x14ac:dyDescent="0.2"/>
    <row r="31028" s="217" customFormat="1" x14ac:dyDescent="0.2"/>
    <row r="31029" s="217" customFormat="1" x14ac:dyDescent="0.2"/>
    <row r="31030" s="217" customFormat="1" x14ac:dyDescent="0.2"/>
    <row r="31031" s="217" customFormat="1" x14ac:dyDescent="0.2"/>
    <row r="31032" s="217" customFormat="1" x14ac:dyDescent="0.2"/>
    <row r="31033" s="217" customFormat="1" x14ac:dyDescent="0.2"/>
    <row r="31034" s="217" customFormat="1" x14ac:dyDescent="0.2"/>
    <row r="31035" s="217" customFormat="1" x14ac:dyDescent="0.2"/>
    <row r="31036" s="217" customFormat="1" x14ac:dyDescent="0.2"/>
    <row r="31037" s="217" customFormat="1" x14ac:dyDescent="0.2"/>
    <row r="31038" s="217" customFormat="1" x14ac:dyDescent="0.2"/>
    <row r="31039" s="217" customFormat="1" x14ac:dyDescent="0.2"/>
    <row r="31040" s="217" customFormat="1" x14ac:dyDescent="0.2"/>
    <row r="31041" s="217" customFormat="1" x14ac:dyDescent="0.2"/>
    <row r="31042" s="217" customFormat="1" x14ac:dyDescent="0.2"/>
    <row r="31043" s="217" customFormat="1" x14ac:dyDescent="0.2"/>
    <row r="31044" s="217" customFormat="1" x14ac:dyDescent="0.2"/>
    <row r="31045" s="217" customFormat="1" x14ac:dyDescent="0.2"/>
    <row r="31046" s="217" customFormat="1" x14ac:dyDescent="0.2"/>
    <row r="31047" s="217" customFormat="1" x14ac:dyDescent="0.2"/>
    <row r="31048" s="217" customFormat="1" x14ac:dyDescent="0.2"/>
    <row r="31049" s="217" customFormat="1" x14ac:dyDescent="0.2"/>
    <row r="31050" s="217" customFormat="1" x14ac:dyDescent="0.2"/>
    <row r="31051" s="217" customFormat="1" x14ac:dyDescent="0.2"/>
    <row r="31052" s="217" customFormat="1" x14ac:dyDescent="0.2"/>
    <row r="31053" s="217" customFormat="1" x14ac:dyDescent="0.2"/>
    <row r="31054" s="217" customFormat="1" x14ac:dyDescent="0.2"/>
    <row r="31055" s="217" customFormat="1" x14ac:dyDescent="0.2"/>
    <row r="31056" s="217" customFormat="1" x14ac:dyDescent="0.2"/>
    <row r="31057" s="217" customFormat="1" x14ac:dyDescent="0.2"/>
    <row r="31058" s="217" customFormat="1" x14ac:dyDescent="0.2"/>
    <row r="31059" s="217" customFormat="1" x14ac:dyDescent="0.2"/>
    <row r="31060" s="217" customFormat="1" x14ac:dyDescent="0.2"/>
    <row r="31061" s="217" customFormat="1" x14ac:dyDescent="0.2"/>
    <row r="31062" s="217" customFormat="1" x14ac:dyDescent="0.2"/>
    <row r="31063" s="217" customFormat="1" x14ac:dyDescent="0.2"/>
    <row r="31064" s="217" customFormat="1" x14ac:dyDescent="0.2"/>
    <row r="31065" s="217" customFormat="1" x14ac:dyDescent="0.2"/>
    <row r="31066" s="217" customFormat="1" x14ac:dyDescent="0.2"/>
    <row r="31067" s="217" customFormat="1" x14ac:dyDescent="0.2"/>
    <row r="31068" s="217" customFormat="1" x14ac:dyDescent="0.2"/>
    <row r="31069" s="217" customFormat="1" x14ac:dyDescent="0.2"/>
    <row r="31070" s="217" customFormat="1" x14ac:dyDescent="0.2"/>
    <row r="31071" s="217" customFormat="1" x14ac:dyDescent="0.2"/>
    <row r="31072" s="217" customFormat="1" x14ac:dyDescent="0.2"/>
    <row r="31073" s="217" customFormat="1" x14ac:dyDescent="0.2"/>
    <row r="31074" s="217" customFormat="1" x14ac:dyDescent="0.2"/>
    <row r="31075" s="217" customFormat="1" x14ac:dyDescent="0.2"/>
    <row r="31076" s="217" customFormat="1" x14ac:dyDescent="0.2"/>
    <row r="31077" s="217" customFormat="1" x14ac:dyDescent="0.2"/>
    <row r="31078" s="217" customFormat="1" x14ac:dyDescent="0.2"/>
    <row r="31079" s="217" customFormat="1" x14ac:dyDescent="0.2"/>
    <row r="31080" s="217" customFormat="1" x14ac:dyDescent="0.2"/>
    <row r="31081" s="217" customFormat="1" x14ac:dyDescent="0.2"/>
    <row r="31082" s="217" customFormat="1" x14ac:dyDescent="0.2"/>
    <row r="31083" s="217" customFormat="1" x14ac:dyDescent="0.2"/>
    <row r="31084" s="217" customFormat="1" x14ac:dyDescent="0.2"/>
    <row r="31085" s="217" customFormat="1" x14ac:dyDescent="0.2"/>
    <row r="31086" s="217" customFormat="1" x14ac:dyDescent="0.2"/>
    <row r="31087" s="217" customFormat="1" x14ac:dyDescent="0.2"/>
    <row r="31088" s="217" customFormat="1" x14ac:dyDescent="0.2"/>
    <row r="31089" s="217" customFormat="1" x14ac:dyDescent="0.2"/>
    <row r="31090" s="217" customFormat="1" x14ac:dyDescent="0.2"/>
    <row r="31091" s="217" customFormat="1" x14ac:dyDescent="0.2"/>
    <row r="31092" s="217" customFormat="1" x14ac:dyDescent="0.2"/>
    <row r="31093" s="217" customFormat="1" x14ac:dyDescent="0.2"/>
    <row r="31094" s="217" customFormat="1" x14ac:dyDescent="0.2"/>
    <row r="31095" s="217" customFormat="1" x14ac:dyDescent="0.2"/>
    <row r="31096" s="217" customFormat="1" x14ac:dyDescent="0.2"/>
    <row r="31097" s="217" customFormat="1" x14ac:dyDescent="0.2"/>
    <row r="31098" s="217" customFormat="1" x14ac:dyDescent="0.2"/>
    <row r="31099" s="217" customFormat="1" x14ac:dyDescent="0.2"/>
    <row r="31100" s="217" customFormat="1" x14ac:dyDescent="0.2"/>
    <row r="31101" s="217" customFormat="1" x14ac:dyDescent="0.2"/>
    <row r="31102" s="217" customFormat="1" x14ac:dyDescent="0.2"/>
    <row r="31103" s="217" customFormat="1" x14ac:dyDescent="0.2"/>
    <row r="31104" s="217" customFormat="1" x14ac:dyDescent="0.2"/>
    <row r="31105" s="217" customFormat="1" x14ac:dyDescent="0.2"/>
    <row r="31106" s="217" customFormat="1" x14ac:dyDescent="0.2"/>
    <row r="31107" s="217" customFormat="1" x14ac:dyDescent="0.2"/>
    <row r="31108" s="217" customFormat="1" x14ac:dyDescent="0.2"/>
    <row r="31109" s="217" customFormat="1" x14ac:dyDescent="0.2"/>
    <row r="31110" s="217" customFormat="1" x14ac:dyDescent="0.2"/>
    <row r="31111" s="217" customFormat="1" x14ac:dyDescent="0.2"/>
    <row r="31112" s="217" customFormat="1" x14ac:dyDescent="0.2"/>
    <row r="31113" s="217" customFormat="1" x14ac:dyDescent="0.2"/>
    <row r="31114" s="217" customFormat="1" x14ac:dyDescent="0.2"/>
    <row r="31115" s="217" customFormat="1" x14ac:dyDescent="0.2"/>
    <row r="31116" s="217" customFormat="1" x14ac:dyDescent="0.2"/>
    <row r="31117" s="217" customFormat="1" x14ac:dyDescent="0.2"/>
    <row r="31118" s="217" customFormat="1" x14ac:dyDescent="0.2"/>
    <row r="31119" s="217" customFormat="1" x14ac:dyDescent="0.2"/>
    <row r="31120" s="217" customFormat="1" x14ac:dyDescent="0.2"/>
    <row r="31121" s="217" customFormat="1" x14ac:dyDescent="0.2"/>
    <row r="31122" s="217" customFormat="1" x14ac:dyDescent="0.2"/>
    <row r="31123" s="217" customFormat="1" x14ac:dyDescent="0.2"/>
    <row r="31124" s="217" customFormat="1" x14ac:dyDescent="0.2"/>
    <row r="31125" s="217" customFormat="1" x14ac:dyDescent="0.2"/>
    <row r="31126" s="217" customFormat="1" x14ac:dyDescent="0.2"/>
    <row r="31127" s="217" customFormat="1" x14ac:dyDescent="0.2"/>
    <row r="31128" s="217" customFormat="1" x14ac:dyDescent="0.2"/>
    <row r="31129" s="217" customFormat="1" x14ac:dyDescent="0.2"/>
    <row r="31130" s="217" customFormat="1" x14ac:dyDescent="0.2"/>
    <row r="31131" s="217" customFormat="1" x14ac:dyDescent="0.2"/>
    <row r="31132" s="217" customFormat="1" x14ac:dyDescent="0.2"/>
    <row r="31133" s="217" customFormat="1" x14ac:dyDescent="0.2"/>
    <row r="31134" s="217" customFormat="1" x14ac:dyDescent="0.2"/>
    <row r="31135" s="217" customFormat="1" x14ac:dyDescent="0.2"/>
    <row r="31136" s="217" customFormat="1" x14ac:dyDescent="0.2"/>
    <row r="31137" s="217" customFormat="1" x14ac:dyDescent="0.2"/>
    <row r="31138" s="217" customFormat="1" x14ac:dyDescent="0.2"/>
    <row r="31139" s="217" customFormat="1" x14ac:dyDescent="0.2"/>
    <row r="31140" s="217" customFormat="1" x14ac:dyDescent="0.2"/>
    <row r="31141" s="217" customFormat="1" x14ac:dyDescent="0.2"/>
    <row r="31142" s="217" customFormat="1" x14ac:dyDescent="0.2"/>
    <row r="31143" s="217" customFormat="1" x14ac:dyDescent="0.2"/>
    <row r="31144" s="217" customFormat="1" x14ac:dyDescent="0.2"/>
    <row r="31145" s="217" customFormat="1" x14ac:dyDescent="0.2"/>
    <row r="31146" s="217" customFormat="1" x14ac:dyDescent="0.2"/>
    <row r="31147" s="217" customFormat="1" x14ac:dyDescent="0.2"/>
    <row r="31148" s="217" customFormat="1" x14ac:dyDescent="0.2"/>
    <row r="31149" s="217" customFormat="1" x14ac:dyDescent="0.2"/>
    <row r="31150" s="217" customFormat="1" x14ac:dyDescent="0.2"/>
    <row r="31151" s="217" customFormat="1" x14ac:dyDescent="0.2"/>
    <row r="31152" s="217" customFormat="1" x14ac:dyDescent="0.2"/>
    <row r="31153" s="217" customFormat="1" x14ac:dyDescent="0.2"/>
    <row r="31154" s="217" customFormat="1" x14ac:dyDescent="0.2"/>
    <row r="31155" s="217" customFormat="1" x14ac:dyDescent="0.2"/>
    <row r="31156" s="217" customFormat="1" x14ac:dyDescent="0.2"/>
    <row r="31157" s="217" customFormat="1" x14ac:dyDescent="0.2"/>
    <row r="31158" s="217" customFormat="1" x14ac:dyDescent="0.2"/>
    <row r="31159" s="217" customFormat="1" x14ac:dyDescent="0.2"/>
    <row r="31160" s="217" customFormat="1" x14ac:dyDescent="0.2"/>
    <row r="31161" s="217" customFormat="1" x14ac:dyDescent="0.2"/>
    <row r="31162" s="217" customFormat="1" x14ac:dyDescent="0.2"/>
    <row r="31163" s="217" customFormat="1" x14ac:dyDescent="0.2"/>
    <row r="31164" s="217" customFormat="1" x14ac:dyDescent="0.2"/>
    <row r="31165" s="217" customFormat="1" x14ac:dyDescent="0.2"/>
    <row r="31166" s="217" customFormat="1" x14ac:dyDescent="0.2"/>
    <row r="31167" s="217" customFormat="1" x14ac:dyDescent="0.2"/>
    <row r="31168" s="217" customFormat="1" x14ac:dyDescent="0.2"/>
    <row r="31169" s="217" customFormat="1" x14ac:dyDescent="0.2"/>
    <row r="31170" s="217" customFormat="1" x14ac:dyDescent="0.2"/>
    <row r="31171" s="217" customFormat="1" x14ac:dyDescent="0.2"/>
    <row r="31172" s="217" customFormat="1" x14ac:dyDescent="0.2"/>
    <row r="31173" s="217" customFormat="1" x14ac:dyDescent="0.2"/>
    <row r="31174" s="217" customFormat="1" x14ac:dyDescent="0.2"/>
    <row r="31175" s="217" customFormat="1" x14ac:dyDescent="0.2"/>
    <row r="31176" s="217" customFormat="1" x14ac:dyDescent="0.2"/>
    <row r="31177" s="217" customFormat="1" x14ac:dyDescent="0.2"/>
    <row r="31178" s="217" customFormat="1" x14ac:dyDescent="0.2"/>
    <row r="31179" s="217" customFormat="1" x14ac:dyDescent="0.2"/>
    <row r="31180" s="217" customFormat="1" x14ac:dyDescent="0.2"/>
    <row r="31181" s="217" customFormat="1" x14ac:dyDescent="0.2"/>
    <row r="31182" s="217" customFormat="1" x14ac:dyDescent="0.2"/>
    <row r="31183" s="217" customFormat="1" x14ac:dyDescent="0.2"/>
    <row r="31184" s="217" customFormat="1" x14ac:dyDescent="0.2"/>
    <row r="31185" s="217" customFormat="1" x14ac:dyDescent="0.2"/>
    <row r="31186" s="217" customFormat="1" x14ac:dyDescent="0.2"/>
    <row r="31187" s="217" customFormat="1" x14ac:dyDescent="0.2"/>
    <row r="31188" s="217" customFormat="1" x14ac:dyDescent="0.2"/>
    <row r="31189" s="217" customFormat="1" x14ac:dyDescent="0.2"/>
    <row r="31190" s="217" customFormat="1" x14ac:dyDescent="0.2"/>
    <row r="31191" s="217" customFormat="1" x14ac:dyDescent="0.2"/>
    <row r="31192" s="217" customFormat="1" x14ac:dyDescent="0.2"/>
    <row r="31193" s="217" customFormat="1" x14ac:dyDescent="0.2"/>
    <row r="31194" s="217" customFormat="1" x14ac:dyDescent="0.2"/>
    <row r="31195" s="217" customFormat="1" x14ac:dyDescent="0.2"/>
    <row r="31196" s="217" customFormat="1" x14ac:dyDescent="0.2"/>
    <row r="31197" s="217" customFormat="1" x14ac:dyDescent="0.2"/>
    <row r="31198" s="217" customFormat="1" x14ac:dyDescent="0.2"/>
    <row r="31199" s="217" customFormat="1" x14ac:dyDescent="0.2"/>
    <row r="31200" s="217" customFormat="1" x14ac:dyDescent="0.2"/>
    <row r="31201" s="217" customFormat="1" x14ac:dyDescent="0.2"/>
    <row r="31202" s="217" customFormat="1" x14ac:dyDescent="0.2"/>
    <row r="31203" s="217" customFormat="1" x14ac:dyDescent="0.2"/>
    <row r="31204" s="217" customFormat="1" x14ac:dyDescent="0.2"/>
    <row r="31205" s="217" customFormat="1" x14ac:dyDescent="0.2"/>
    <row r="31206" s="217" customFormat="1" x14ac:dyDescent="0.2"/>
    <row r="31207" s="217" customFormat="1" x14ac:dyDescent="0.2"/>
    <row r="31208" s="217" customFormat="1" x14ac:dyDescent="0.2"/>
    <row r="31209" s="217" customFormat="1" x14ac:dyDescent="0.2"/>
    <row r="31210" s="217" customFormat="1" x14ac:dyDescent="0.2"/>
    <row r="31211" s="217" customFormat="1" x14ac:dyDescent="0.2"/>
    <row r="31212" s="217" customFormat="1" x14ac:dyDescent="0.2"/>
    <row r="31213" s="217" customFormat="1" x14ac:dyDescent="0.2"/>
    <row r="31214" s="217" customFormat="1" x14ac:dyDescent="0.2"/>
    <row r="31215" s="217" customFormat="1" x14ac:dyDescent="0.2"/>
    <row r="31216" s="217" customFormat="1" x14ac:dyDescent="0.2"/>
    <row r="31217" s="217" customFormat="1" x14ac:dyDescent="0.2"/>
    <row r="31218" s="217" customFormat="1" x14ac:dyDescent="0.2"/>
    <row r="31219" s="217" customFormat="1" x14ac:dyDescent="0.2"/>
    <row r="31220" s="217" customFormat="1" x14ac:dyDescent="0.2"/>
    <row r="31221" s="217" customFormat="1" x14ac:dyDescent="0.2"/>
    <row r="31222" s="217" customFormat="1" x14ac:dyDescent="0.2"/>
    <row r="31223" s="217" customFormat="1" x14ac:dyDescent="0.2"/>
    <row r="31224" s="217" customFormat="1" x14ac:dyDescent="0.2"/>
    <row r="31225" s="217" customFormat="1" x14ac:dyDescent="0.2"/>
    <row r="31226" s="217" customFormat="1" x14ac:dyDescent="0.2"/>
    <row r="31227" s="217" customFormat="1" x14ac:dyDescent="0.2"/>
    <row r="31228" s="217" customFormat="1" x14ac:dyDescent="0.2"/>
    <row r="31229" s="217" customFormat="1" x14ac:dyDescent="0.2"/>
    <row r="31230" s="217" customFormat="1" x14ac:dyDescent="0.2"/>
    <row r="31231" s="217" customFormat="1" x14ac:dyDescent="0.2"/>
    <row r="31232" s="217" customFormat="1" x14ac:dyDescent="0.2"/>
    <row r="31233" s="217" customFormat="1" x14ac:dyDescent="0.2"/>
    <row r="31234" s="217" customFormat="1" x14ac:dyDescent="0.2"/>
    <row r="31235" s="217" customFormat="1" x14ac:dyDescent="0.2"/>
    <row r="31236" s="217" customFormat="1" x14ac:dyDescent="0.2"/>
    <row r="31237" s="217" customFormat="1" x14ac:dyDescent="0.2"/>
    <row r="31238" s="217" customFormat="1" x14ac:dyDescent="0.2"/>
    <row r="31239" s="217" customFormat="1" x14ac:dyDescent="0.2"/>
    <row r="31240" s="217" customFormat="1" x14ac:dyDescent="0.2"/>
    <row r="31241" s="217" customFormat="1" x14ac:dyDescent="0.2"/>
    <row r="31242" s="217" customFormat="1" x14ac:dyDescent="0.2"/>
    <row r="31243" s="217" customFormat="1" x14ac:dyDescent="0.2"/>
    <row r="31244" s="217" customFormat="1" x14ac:dyDescent="0.2"/>
    <row r="31245" s="217" customFormat="1" x14ac:dyDescent="0.2"/>
    <row r="31246" s="217" customFormat="1" x14ac:dyDescent="0.2"/>
    <row r="31247" s="217" customFormat="1" x14ac:dyDescent="0.2"/>
    <row r="31248" s="217" customFormat="1" x14ac:dyDescent="0.2"/>
    <row r="31249" s="217" customFormat="1" x14ac:dyDescent="0.2"/>
    <row r="31250" s="217" customFormat="1" x14ac:dyDescent="0.2"/>
    <row r="31251" s="217" customFormat="1" x14ac:dyDescent="0.2"/>
    <row r="31252" s="217" customFormat="1" x14ac:dyDescent="0.2"/>
    <row r="31253" s="217" customFormat="1" x14ac:dyDescent="0.2"/>
    <row r="31254" s="217" customFormat="1" x14ac:dyDescent="0.2"/>
    <row r="31255" s="217" customFormat="1" x14ac:dyDescent="0.2"/>
    <row r="31256" s="217" customFormat="1" x14ac:dyDescent="0.2"/>
    <row r="31257" s="217" customFormat="1" x14ac:dyDescent="0.2"/>
    <row r="31258" s="217" customFormat="1" x14ac:dyDescent="0.2"/>
    <row r="31259" s="217" customFormat="1" x14ac:dyDescent="0.2"/>
    <row r="31260" s="217" customFormat="1" x14ac:dyDescent="0.2"/>
    <row r="31261" s="217" customFormat="1" x14ac:dyDescent="0.2"/>
    <row r="31262" s="217" customFormat="1" x14ac:dyDescent="0.2"/>
    <row r="31263" s="217" customFormat="1" x14ac:dyDescent="0.2"/>
    <row r="31264" s="217" customFormat="1" x14ac:dyDescent="0.2"/>
    <row r="31265" s="217" customFormat="1" x14ac:dyDescent="0.2"/>
    <row r="31266" s="217" customFormat="1" x14ac:dyDescent="0.2"/>
    <row r="31267" s="217" customFormat="1" x14ac:dyDescent="0.2"/>
    <row r="31268" s="217" customFormat="1" x14ac:dyDescent="0.2"/>
    <row r="31269" s="217" customFormat="1" x14ac:dyDescent="0.2"/>
    <row r="31270" s="217" customFormat="1" x14ac:dyDescent="0.2"/>
    <row r="31271" s="217" customFormat="1" x14ac:dyDescent="0.2"/>
    <row r="31272" s="217" customFormat="1" x14ac:dyDescent="0.2"/>
    <row r="31273" s="217" customFormat="1" x14ac:dyDescent="0.2"/>
    <row r="31274" s="217" customFormat="1" x14ac:dyDescent="0.2"/>
    <row r="31275" s="217" customFormat="1" x14ac:dyDescent="0.2"/>
    <row r="31276" s="217" customFormat="1" x14ac:dyDescent="0.2"/>
    <row r="31277" s="217" customFormat="1" x14ac:dyDescent="0.2"/>
    <row r="31278" s="217" customFormat="1" x14ac:dyDescent="0.2"/>
    <row r="31279" s="217" customFormat="1" x14ac:dyDescent="0.2"/>
    <row r="31280" s="217" customFormat="1" x14ac:dyDescent="0.2"/>
    <row r="31281" s="217" customFormat="1" x14ac:dyDescent="0.2"/>
    <row r="31282" s="217" customFormat="1" x14ac:dyDescent="0.2"/>
    <row r="31283" s="217" customFormat="1" x14ac:dyDescent="0.2"/>
    <row r="31284" s="217" customFormat="1" x14ac:dyDescent="0.2"/>
    <row r="31285" s="217" customFormat="1" x14ac:dyDescent="0.2"/>
    <row r="31286" s="217" customFormat="1" x14ac:dyDescent="0.2"/>
    <row r="31287" s="217" customFormat="1" x14ac:dyDescent="0.2"/>
    <row r="31288" s="217" customFormat="1" x14ac:dyDescent="0.2"/>
    <row r="31289" s="217" customFormat="1" x14ac:dyDescent="0.2"/>
    <row r="31290" s="217" customFormat="1" x14ac:dyDescent="0.2"/>
    <row r="31291" s="217" customFormat="1" x14ac:dyDescent="0.2"/>
    <row r="31292" s="217" customFormat="1" x14ac:dyDescent="0.2"/>
    <row r="31293" s="217" customFormat="1" x14ac:dyDescent="0.2"/>
    <row r="31294" s="217" customFormat="1" x14ac:dyDescent="0.2"/>
    <row r="31295" s="217" customFormat="1" x14ac:dyDescent="0.2"/>
    <row r="31296" s="217" customFormat="1" x14ac:dyDescent="0.2"/>
    <row r="31297" s="217" customFormat="1" x14ac:dyDescent="0.2"/>
    <row r="31298" s="217" customFormat="1" x14ac:dyDescent="0.2"/>
    <row r="31299" s="217" customFormat="1" x14ac:dyDescent="0.2"/>
    <row r="31300" s="217" customFormat="1" x14ac:dyDescent="0.2"/>
    <row r="31301" s="217" customFormat="1" x14ac:dyDescent="0.2"/>
    <row r="31302" s="217" customFormat="1" x14ac:dyDescent="0.2"/>
    <row r="31303" s="217" customFormat="1" x14ac:dyDescent="0.2"/>
    <row r="31304" s="217" customFormat="1" x14ac:dyDescent="0.2"/>
    <row r="31305" s="217" customFormat="1" x14ac:dyDescent="0.2"/>
    <row r="31306" s="217" customFormat="1" x14ac:dyDescent="0.2"/>
    <row r="31307" s="217" customFormat="1" x14ac:dyDescent="0.2"/>
    <row r="31308" s="217" customFormat="1" x14ac:dyDescent="0.2"/>
    <row r="31309" s="217" customFormat="1" x14ac:dyDescent="0.2"/>
    <row r="31310" s="217" customFormat="1" x14ac:dyDescent="0.2"/>
    <row r="31311" s="217" customFormat="1" x14ac:dyDescent="0.2"/>
    <row r="31312" s="217" customFormat="1" x14ac:dyDescent="0.2"/>
    <row r="31313" s="217" customFormat="1" x14ac:dyDescent="0.2"/>
    <row r="31314" s="217" customFormat="1" x14ac:dyDescent="0.2"/>
    <row r="31315" s="217" customFormat="1" x14ac:dyDescent="0.2"/>
    <row r="31316" s="217" customFormat="1" x14ac:dyDescent="0.2"/>
    <row r="31317" s="217" customFormat="1" x14ac:dyDescent="0.2"/>
    <row r="31318" s="217" customFormat="1" x14ac:dyDescent="0.2"/>
    <row r="31319" s="217" customFormat="1" x14ac:dyDescent="0.2"/>
    <row r="31320" s="217" customFormat="1" x14ac:dyDescent="0.2"/>
    <row r="31321" s="217" customFormat="1" x14ac:dyDescent="0.2"/>
    <row r="31322" s="217" customFormat="1" x14ac:dyDescent="0.2"/>
    <row r="31323" s="217" customFormat="1" x14ac:dyDescent="0.2"/>
    <row r="31324" s="217" customFormat="1" x14ac:dyDescent="0.2"/>
    <row r="31325" s="217" customFormat="1" x14ac:dyDescent="0.2"/>
    <row r="31326" s="217" customFormat="1" x14ac:dyDescent="0.2"/>
    <row r="31327" s="217" customFormat="1" x14ac:dyDescent="0.2"/>
    <row r="31328" s="217" customFormat="1" x14ac:dyDescent="0.2"/>
    <row r="31329" s="217" customFormat="1" x14ac:dyDescent="0.2"/>
    <row r="31330" s="217" customFormat="1" x14ac:dyDescent="0.2"/>
    <row r="31331" s="217" customFormat="1" x14ac:dyDescent="0.2"/>
    <row r="31332" s="217" customFormat="1" x14ac:dyDescent="0.2"/>
    <row r="31333" s="217" customFormat="1" x14ac:dyDescent="0.2"/>
    <row r="31334" s="217" customFormat="1" x14ac:dyDescent="0.2"/>
    <row r="31335" s="217" customFormat="1" x14ac:dyDescent="0.2"/>
    <row r="31336" s="217" customFormat="1" x14ac:dyDescent="0.2"/>
    <row r="31337" s="217" customFormat="1" x14ac:dyDescent="0.2"/>
    <row r="31338" s="217" customFormat="1" x14ac:dyDescent="0.2"/>
    <row r="31339" s="217" customFormat="1" x14ac:dyDescent="0.2"/>
    <row r="31340" s="217" customFormat="1" x14ac:dyDescent="0.2"/>
    <row r="31341" s="217" customFormat="1" x14ac:dyDescent="0.2"/>
    <row r="31342" s="217" customFormat="1" x14ac:dyDescent="0.2"/>
    <row r="31343" s="217" customFormat="1" x14ac:dyDescent="0.2"/>
    <row r="31344" s="217" customFormat="1" x14ac:dyDescent="0.2"/>
    <row r="31345" s="217" customFormat="1" x14ac:dyDescent="0.2"/>
    <row r="31346" s="217" customFormat="1" x14ac:dyDescent="0.2"/>
    <row r="31347" s="217" customFormat="1" x14ac:dyDescent="0.2"/>
    <row r="31348" s="217" customFormat="1" x14ac:dyDescent="0.2"/>
    <row r="31349" s="217" customFormat="1" x14ac:dyDescent="0.2"/>
    <row r="31350" s="217" customFormat="1" x14ac:dyDescent="0.2"/>
    <row r="31351" s="217" customFormat="1" x14ac:dyDescent="0.2"/>
    <row r="31352" s="217" customFormat="1" x14ac:dyDescent="0.2"/>
    <row r="31353" s="217" customFormat="1" x14ac:dyDescent="0.2"/>
    <row r="31354" s="217" customFormat="1" x14ac:dyDescent="0.2"/>
    <row r="31355" s="217" customFormat="1" x14ac:dyDescent="0.2"/>
    <row r="31356" s="217" customFormat="1" x14ac:dyDescent="0.2"/>
    <row r="31357" s="217" customFormat="1" x14ac:dyDescent="0.2"/>
    <row r="31358" s="217" customFormat="1" x14ac:dyDescent="0.2"/>
    <row r="31359" s="217" customFormat="1" x14ac:dyDescent="0.2"/>
    <row r="31360" s="217" customFormat="1" x14ac:dyDescent="0.2"/>
    <row r="31361" s="217" customFormat="1" x14ac:dyDescent="0.2"/>
    <row r="31362" s="217" customFormat="1" x14ac:dyDescent="0.2"/>
    <row r="31363" s="217" customFormat="1" x14ac:dyDescent="0.2"/>
    <row r="31364" s="217" customFormat="1" x14ac:dyDescent="0.2"/>
    <row r="31365" s="217" customFormat="1" x14ac:dyDescent="0.2"/>
    <row r="31366" s="217" customFormat="1" x14ac:dyDescent="0.2"/>
    <row r="31367" s="217" customFormat="1" x14ac:dyDescent="0.2"/>
    <row r="31368" s="217" customFormat="1" x14ac:dyDescent="0.2"/>
    <row r="31369" s="217" customFormat="1" x14ac:dyDescent="0.2"/>
    <row r="31370" s="217" customFormat="1" x14ac:dyDescent="0.2"/>
    <row r="31371" s="217" customFormat="1" x14ac:dyDescent="0.2"/>
    <row r="31372" s="217" customFormat="1" x14ac:dyDescent="0.2"/>
    <row r="31373" s="217" customFormat="1" x14ac:dyDescent="0.2"/>
    <row r="31374" s="217" customFormat="1" x14ac:dyDescent="0.2"/>
    <row r="31375" s="217" customFormat="1" x14ac:dyDescent="0.2"/>
    <row r="31376" s="217" customFormat="1" x14ac:dyDescent="0.2"/>
    <row r="31377" s="217" customFormat="1" x14ac:dyDescent="0.2"/>
    <row r="31378" s="217" customFormat="1" x14ac:dyDescent="0.2"/>
    <row r="31379" s="217" customFormat="1" x14ac:dyDescent="0.2"/>
    <row r="31380" s="217" customFormat="1" x14ac:dyDescent="0.2"/>
    <row r="31381" s="217" customFormat="1" x14ac:dyDescent="0.2"/>
    <row r="31382" s="217" customFormat="1" x14ac:dyDescent="0.2"/>
    <row r="31383" s="217" customFormat="1" x14ac:dyDescent="0.2"/>
    <row r="31384" s="217" customFormat="1" x14ac:dyDescent="0.2"/>
    <row r="31385" s="217" customFormat="1" x14ac:dyDescent="0.2"/>
    <row r="31386" s="217" customFormat="1" x14ac:dyDescent="0.2"/>
    <row r="31387" s="217" customFormat="1" x14ac:dyDescent="0.2"/>
    <row r="31388" s="217" customFormat="1" x14ac:dyDescent="0.2"/>
    <row r="31389" s="217" customFormat="1" x14ac:dyDescent="0.2"/>
    <row r="31390" s="217" customFormat="1" x14ac:dyDescent="0.2"/>
    <row r="31391" s="217" customFormat="1" x14ac:dyDescent="0.2"/>
    <row r="31392" s="217" customFormat="1" x14ac:dyDescent="0.2"/>
    <row r="31393" s="217" customFormat="1" x14ac:dyDescent="0.2"/>
    <row r="31394" s="217" customFormat="1" x14ac:dyDescent="0.2"/>
    <row r="31395" s="217" customFormat="1" x14ac:dyDescent="0.2"/>
    <row r="31396" s="217" customFormat="1" x14ac:dyDescent="0.2"/>
    <row r="31397" s="217" customFormat="1" x14ac:dyDescent="0.2"/>
    <row r="31398" s="217" customFormat="1" x14ac:dyDescent="0.2"/>
    <row r="31399" s="217" customFormat="1" x14ac:dyDescent="0.2"/>
    <row r="31400" s="217" customFormat="1" x14ac:dyDescent="0.2"/>
    <row r="31401" s="217" customFormat="1" x14ac:dyDescent="0.2"/>
    <row r="31402" s="217" customFormat="1" x14ac:dyDescent="0.2"/>
    <row r="31403" s="217" customFormat="1" x14ac:dyDescent="0.2"/>
    <row r="31404" s="217" customFormat="1" x14ac:dyDescent="0.2"/>
    <row r="31405" s="217" customFormat="1" x14ac:dyDescent="0.2"/>
    <row r="31406" s="217" customFormat="1" x14ac:dyDescent="0.2"/>
    <row r="31407" s="217" customFormat="1" x14ac:dyDescent="0.2"/>
    <row r="31408" s="217" customFormat="1" x14ac:dyDescent="0.2"/>
    <row r="31409" s="217" customFormat="1" x14ac:dyDescent="0.2"/>
    <row r="31410" s="217" customFormat="1" x14ac:dyDescent="0.2"/>
    <row r="31411" s="217" customFormat="1" x14ac:dyDescent="0.2"/>
    <row r="31412" s="217" customFormat="1" x14ac:dyDescent="0.2"/>
    <row r="31413" s="217" customFormat="1" x14ac:dyDescent="0.2"/>
    <row r="31414" s="217" customFormat="1" x14ac:dyDescent="0.2"/>
    <row r="31415" s="217" customFormat="1" x14ac:dyDescent="0.2"/>
    <row r="31416" s="217" customFormat="1" x14ac:dyDescent="0.2"/>
    <row r="31417" s="217" customFormat="1" x14ac:dyDescent="0.2"/>
    <row r="31418" s="217" customFormat="1" x14ac:dyDescent="0.2"/>
    <row r="31419" s="217" customFormat="1" x14ac:dyDescent="0.2"/>
    <row r="31420" s="217" customFormat="1" x14ac:dyDescent="0.2"/>
    <row r="31421" s="217" customFormat="1" x14ac:dyDescent="0.2"/>
    <row r="31422" s="217" customFormat="1" x14ac:dyDescent="0.2"/>
    <row r="31423" s="217" customFormat="1" x14ac:dyDescent="0.2"/>
    <row r="31424" s="217" customFormat="1" x14ac:dyDescent="0.2"/>
    <row r="31425" s="217" customFormat="1" x14ac:dyDescent="0.2"/>
    <row r="31426" s="217" customFormat="1" x14ac:dyDescent="0.2"/>
    <row r="31427" s="217" customFormat="1" x14ac:dyDescent="0.2"/>
    <row r="31428" s="217" customFormat="1" x14ac:dyDescent="0.2"/>
    <row r="31429" s="217" customFormat="1" x14ac:dyDescent="0.2"/>
    <row r="31430" s="217" customFormat="1" x14ac:dyDescent="0.2"/>
    <row r="31431" s="217" customFormat="1" x14ac:dyDescent="0.2"/>
    <row r="31432" s="217" customFormat="1" x14ac:dyDescent="0.2"/>
    <row r="31433" s="217" customFormat="1" x14ac:dyDescent="0.2"/>
    <row r="31434" s="217" customFormat="1" x14ac:dyDescent="0.2"/>
    <row r="31435" s="217" customFormat="1" x14ac:dyDescent="0.2"/>
    <row r="31436" s="217" customFormat="1" x14ac:dyDescent="0.2"/>
    <row r="31437" s="217" customFormat="1" x14ac:dyDescent="0.2"/>
    <row r="31438" s="217" customFormat="1" x14ac:dyDescent="0.2"/>
    <row r="31439" s="217" customFormat="1" x14ac:dyDescent="0.2"/>
    <row r="31440" s="217" customFormat="1" x14ac:dyDescent="0.2"/>
    <row r="31441" s="217" customFormat="1" x14ac:dyDescent="0.2"/>
    <row r="31442" s="217" customFormat="1" x14ac:dyDescent="0.2"/>
    <row r="31443" s="217" customFormat="1" x14ac:dyDescent="0.2"/>
    <row r="31444" s="217" customFormat="1" x14ac:dyDescent="0.2"/>
    <row r="31445" s="217" customFormat="1" x14ac:dyDescent="0.2"/>
    <row r="31446" s="217" customFormat="1" x14ac:dyDescent="0.2"/>
    <row r="31447" s="217" customFormat="1" x14ac:dyDescent="0.2"/>
    <row r="31448" s="217" customFormat="1" x14ac:dyDescent="0.2"/>
    <row r="31449" s="217" customFormat="1" x14ac:dyDescent="0.2"/>
    <row r="31450" s="217" customFormat="1" x14ac:dyDescent="0.2"/>
    <row r="31451" s="217" customFormat="1" x14ac:dyDescent="0.2"/>
    <row r="31452" s="217" customFormat="1" x14ac:dyDescent="0.2"/>
    <row r="31453" s="217" customFormat="1" x14ac:dyDescent="0.2"/>
    <row r="31454" s="217" customFormat="1" x14ac:dyDescent="0.2"/>
    <row r="31455" s="217" customFormat="1" x14ac:dyDescent="0.2"/>
    <row r="31456" s="217" customFormat="1" x14ac:dyDescent="0.2"/>
    <row r="31457" s="217" customFormat="1" x14ac:dyDescent="0.2"/>
    <row r="31458" s="217" customFormat="1" x14ac:dyDescent="0.2"/>
    <row r="31459" s="217" customFormat="1" x14ac:dyDescent="0.2"/>
    <row r="31460" s="217" customFormat="1" x14ac:dyDescent="0.2"/>
    <row r="31461" s="217" customFormat="1" x14ac:dyDescent="0.2"/>
    <row r="31462" s="217" customFormat="1" x14ac:dyDescent="0.2"/>
    <row r="31463" s="217" customFormat="1" x14ac:dyDescent="0.2"/>
    <row r="31464" s="217" customFormat="1" x14ac:dyDescent="0.2"/>
    <row r="31465" s="217" customFormat="1" x14ac:dyDescent="0.2"/>
    <row r="31466" s="217" customFormat="1" x14ac:dyDescent="0.2"/>
    <row r="31467" s="217" customFormat="1" x14ac:dyDescent="0.2"/>
    <row r="31468" s="217" customFormat="1" x14ac:dyDescent="0.2"/>
    <row r="31469" s="217" customFormat="1" x14ac:dyDescent="0.2"/>
    <row r="31470" s="217" customFormat="1" x14ac:dyDescent="0.2"/>
    <row r="31471" s="217" customFormat="1" x14ac:dyDescent="0.2"/>
    <row r="31472" s="217" customFormat="1" x14ac:dyDescent="0.2"/>
    <row r="31473" s="217" customFormat="1" x14ac:dyDescent="0.2"/>
    <row r="31474" s="217" customFormat="1" x14ac:dyDescent="0.2"/>
    <row r="31475" s="217" customFormat="1" x14ac:dyDescent="0.2"/>
    <row r="31476" s="217" customFormat="1" x14ac:dyDescent="0.2"/>
    <row r="31477" s="217" customFormat="1" x14ac:dyDescent="0.2"/>
    <row r="31478" s="217" customFormat="1" x14ac:dyDescent="0.2"/>
    <row r="31479" s="217" customFormat="1" x14ac:dyDescent="0.2"/>
    <row r="31480" s="217" customFormat="1" x14ac:dyDescent="0.2"/>
    <row r="31481" s="217" customFormat="1" x14ac:dyDescent="0.2"/>
    <row r="31482" s="217" customFormat="1" x14ac:dyDescent="0.2"/>
    <row r="31483" s="217" customFormat="1" x14ac:dyDescent="0.2"/>
    <row r="31484" s="217" customFormat="1" x14ac:dyDescent="0.2"/>
    <row r="31485" s="217" customFormat="1" x14ac:dyDescent="0.2"/>
    <row r="31486" s="217" customFormat="1" x14ac:dyDescent="0.2"/>
    <row r="31487" s="217" customFormat="1" x14ac:dyDescent="0.2"/>
    <row r="31488" s="217" customFormat="1" x14ac:dyDescent="0.2"/>
    <row r="31489" s="217" customFormat="1" x14ac:dyDescent="0.2"/>
    <row r="31490" s="217" customFormat="1" x14ac:dyDescent="0.2"/>
    <row r="31491" s="217" customFormat="1" x14ac:dyDescent="0.2"/>
    <row r="31492" s="217" customFormat="1" x14ac:dyDescent="0.2"/>
    <row r="31493" s="217" customFormat="1" x14ac:dyDescent="0.2"/>
    <row r="31494" s="217" customFormat="1" x14ac:dyDescent="0.2"/>
    <row r="31495" s="217" customFormat="1" x14ac:dyDescent="0.2"/>
    <row r="31496" s="217" customFormat="1" x14ac:dyDescent="0.2"/>
    <row r="31497" s="217" customFormat="1" x14ac:dyDescent="0.2"/>
    <row r="31498" s="217" customFormat="1" x14ac:dyDescent="0.2"/>
    <row r="31499" s="217" customFormat="1" x14ac:dyDescent="0.2"/>
    <row r="31500" s="217" customFormat="1" x14ac:dyDescent="0.2"/>
    <row r="31501" s="217" customFormat="1" x14ac:dyDescent="0.2"/>
    <row r="31502" s="217" customFormat="1" x14ac:dyDescent="0.2"/>
    <row r="31503" s="217" customFormat="1" x14ac:dyDescent="0.2"/>
    <row r="31504" s="217" customFormat="1" x14ac:dyDescent="0.2"/>
    <row r="31505" s="217" customFormat="1" x14ac:dyDescent="0.2"/>
    <row r="31506" s="217" customFormat="1" x14ac:dyDescent="0.2"/>
    <row r="31507" s="217" customFormat="1" x14ac:dyDescent="0.2"/>
    <row r="31508" s="217" customFormat="1" x14ac:dyDescent="0.2"/>
    <row r="31509" s="217" customFormat="1" x14ac:dyDescent="0.2"/>
    <row r="31510" s="217" customFormat="1" x14ac:dyDescent="0.2"/>
    <row r="31511" s="217" customFormat="1" x14ac:dyDescent="0.2"/>
    <row r="31512" s="217" customFormat="1" x14ac:dyDescent="0.2"/>
    <row r="31513" s="217" customFormat="1" x14ac:dyDescent="0.2"/>
    <row r="31514" s="217" customFormat="1" x14ac:dyDescent="0.2"/>
    <row r="31515" s="217" customFormat="1" x14ac:dyDescent="0.2"/>
    <row r="31516" s="217" customFormat="1" x14ac:dyDescent="0.2"/>
    <row r="31517" s="217" customFormat="1" x14ac:dyDescent="0.2"/>
    <row r="31518" s="217" customFormat="1" x14ac:dyDescent="0.2"/>
    <row r="31519" s="217" customFormat="1" x14ac:dyDescent="0.2"/>
    <row r="31520" s="217" customFormat="1" x14ac:dyDescent="0.2"/>
    <row r="31521" s="217" customFormat="1" x14ac:dyDescent="0.2"/>
    <row r="31522" s="217" customFormat="1" x14ac:dyDescent="0.2"/>
    <row r="31523" s="217" customFormat="1" x14ac:dyDescent="0.2"/>
    <row r="31524" s="217" customFormat="1" x14ac:dyDescent="0.2"/>
    <row r="31525" s="217" customFormat="1" x14ac:dyDescent="0.2"/>
    <row r="31526" s="217" customFormat="1" x14ac:dyDescent="0.2"/>
    <row r="31527" s="217" customFormat="1" x14ac:dyDescent="0.2"/>
    <row r="31528" s="217" customFormat="1" x14ac:dyDescent="0.2"/>
    <row r="31529" s="217" customFormat="1" x14ac:dyDescent="0.2"/>
    <row r="31530" s="217" customFormat="1" x14ac:dyDescent="0.2"/>
    <row r="31531" s="217" customFormat="1" x14ac:dyDescent="0.2"/>
    <row r="31532" s="217" customFormat="1" x14ac:dyDescent="0.2"/>
    <row r="31533" s="217" customFormat="1" x14ac:dyDescent="0.2"/>
    <row r="31534" s="217" customFormat="1" x14ac:dyDescent="0.2"/>
    <row r="31535" s="217" customFormat="1" x14ac:dyDescent="0.2"/>
    <row r="31536" s="217" customFormat="1" x14ac:dyDescent="0.2"/>
    <row r="31537" s="217" customFormat="1" x14ac:dyDescent="0.2"/>
    <row r="31538" s="217" customFormat="1" x14ac:dyDescent="0.2"/>
    <row r="31539" s="217" customFormat="1" x14ac:dyDescent="0.2"/>
    <row r="31540" s="217" customFormat="1" x14ac:dyDescent="0.2"/>
    <row r="31541" s="217" customFormat="1" x14ac:dyDescent="0.2"/>
    <row r="31542" s="217" customFormat="1" x14ac:dyDescent="0.2"/>
    <row r="31543" s="217" customFormat="1" x14ac:dyDescent="0.2"/>
    <row r="31544" s="217" customFormat="1" x14ac:dyDescent="0.2"/>
    <row r="31545" s="217" customFormat="1" x14ac:dyDescent="0.2"/>
    <row r="31546" s="217" customFormat="1" x14ac:dyDescent="0.2"/>
    <row r="31547" s="217" customFormat="1" x14ac:dyDescent="0.2"/>
    <row r="31548" s="217" customFormat="1" x14ac:dyDescent="0.2"/>
    <row r="31549" s="217" customFormat="1" x14ac:dyDescent="0.2"/>
    <row r="31550" s="217" customFormat="1" x14ac:dyDescent="0.2"/>
    <row r="31551" s="217" customFormat="1" x14ac:dyDescent="0.2"/>
    <row r="31552" s="217" customFormat="1" x14ac:dyDescent="0.2"/>
    <row r="31553" s="217" customFormat="1" x14ac:dyDescent="0.2"/>
    <row r="31554" s="217" customFormat="1" x14ac:dyDescent="0.2"/>
    <row r="31555" s="217" customFormat="1" x14ac:dyDescent="0.2"/>
    <row r="31556" s="217" customFormat="1" x14ac:dyDescent="0.2"/>
    <row r="31557" s="217" customFormat="1" x14ac:dyDescent="0.2"/>
    <row r="31558" s="217" customFormat="1" x14ac:dyDescent="0.2"/>
    <row r="31559" s="217" customFormat="1" x14ac:dyDescent="0.2"/>
    <row r="31560" s="217" customFormat="1" x14ac:dyDescent="0.2"/>
    <row r="31561" s="217" customFormat="1" x14ac:dyDescent="0.2"/>
    <row r="31562" s="217" customFormat="1" x14ac:dyDescent="0.2"/>
    <row r="31563" s="217" customFormat="1" x14ac:dyDescent="0.2"/>
    <row r="31564" s="217" customFormat="1" x14ac:dyDescent="0.2"/>
    <row r="31565" s="217" customFormat="1" x14ac:dyDescent="0.2"/>
    <row r="31566" s="217" customFormat="1" x14ac:dyDescent="0.2"/>
    <row r="31567" s="217" customFormat="1" x14ac:dyDescent="0.2"/>
    <row r="31568" s="217" customFormat="1" x14ac:dyDescent="0.2"/>
    <row r="31569" s="217" customFormat="1" x14ac:dyDescent="0.2"/>
    <row r="31570" s="217" customFormat="1" x14ac:dyDescent="0.2"/>
    <row r="31571" s="217" customFormat="1" x14ac:dyDescent="0.2"/>
    <row r="31572" s="217" customFormat="1" x14ac:dyDescent="0.2"/>
    <row r="31573" s="217" customFormat="1" x14ac:dyDescent="0.2"/>
    <row r="31574" s="217" customFormat="1" x14ac:dyDescent="0.2"/>
    <row r="31575" s="217" customFormat="1" x14ac:dyDescent="0.2"/>
    <row r="31576" s="217" customFormat="1" x14ac:dyDescent="0.2"/>
    <row r="31577" s="217" customFormat="1" x14ac:dyDescent="0.2"/>
    <row r="31578" s="217" customFormat="1" x14ac:dyDescent="0.2"/>
    <row r="31579" s="217" customFormat="1" x14ac:dyDescent="0.2"/>
    <row r="31580" s="217" customFormat="1" x14ac:dyDescent="0.2"/>
    <row r="31581" s="217" customFormat="1" x14ac:dyDescent="0.2"/>
    <row r="31582" s="217" customFormat="1" x14ac:dyDescent="0.2"/>
    <row r="31583" s="217" customFormat="1" x14ac:dyDescent="0.2"/>
    <row r="31584" s="217" customFormat="1" x14ac:dyDescent="0.2"/>
    <row r="31585" s="217" customFormat="1" x14ac:dyDescent="0.2"/>
    <row r="31586" s="217" customFormat="1" x14ac:dyDescent="0.2"/>
    <row r="31587" s="217" customFormat="1" x14ac:dyDescent="0.2"/>
    <row r="31588" s="217" customFormat="1" x14ac:dyDescent="0.2"/>
    <row r="31589" s="217" customFormat="1" x14ac:dyDescent="0.2"/>
    <row r="31590" s="217" customFormat="1" x14ac:dyDescent="0.2"/>
    <row r="31591" s="217" customFormat="1" x14ac:dyDescent="0.2"/>
    <row r="31592" s="217" customFormat="1" x14ac:dyDescent="0.2"/>
    <row r="31593" s="217" customFormat="1" x14ac:dyDescent="0.2"/>
    <row r="31594" s="217" customFormat="1" x14ac:dyDescent="0.2"/>
    <row r="31595" s="217" customFormat="1" x14ac:dyDescent="0.2"/>
    <row r="31596" s="217" customFormat="1" x14ac:dyDescent="0.2"/>
    <row r="31597" s="217" customFormat="1" x14ac:dyDescent="0.2"/>
    <row r="31598" s="217" customFormat="1" x14ac:dyDescent="0.2"/>
    <row r="31599" s="217" customFormat="1" x14ac:dyDescent="0.2"/>
    <row r="31600" s="217" customFormat="1" x14ac:dyDescent="0.2"/>
    <row r="31601" s="217" customFormat="1" x14ac:dyDescent="0.2"/>
    <row r="31602" s="217" customFormat="1" x14ac:dyDescent="0.2"/>
    <row r="31603" s="217" customFormat="1" x14ac:dyDescent="0.2"/>
    <row r="31604" s="217" customFormat="1" x14ac:dyDescent="0.2"/>
    <row r="31605" s="217" customFormat="1" x14ac:dyDescent="0.2"/>
    <row r="31606" s="217" customFormat="1" x14ac:dyDescent="0.2"/>
    <row r="31607" s="217" customFormat="1" x14ac:dyDescent="0.2"/>
    <row r="31608" s="217" customFormat="1" x14ac:dyDescent="0.2"/>
    <row r="31609" s="217" customFormat="1" x14ac:dyDescent="0.2"/>
    <row r="31610" s="217" customFormat="1" x14ac:dyDescent="0.2"/>
    <row r="31611" s="217" customFormat="1" x14ac:dyDescent="0.2"/>
    <row r="31612" s="217" customFormat="1" x14ac:dyDescent="0.2"/>
    <row r="31613" s="217" customFormat="1" x14ac:dyDescent="0.2"/>
    <row r="31614" s="217" customFormat="1" x14ac:dyDescent="0.2"/>
    <row r="31615" s="217" customFormat="1" x14ac:dyDescent="0.2"/>
    <row r="31616" s="217" customFormat="1" x14ac:dyDescent="0.2"/>
    <row r="31617" s="217" customFormat="1" x14ac:dyDescent="0.2"/>
    <row r="31618" s="217" customFormat="1" x14ac:dyDescent="0.2"/>
    <row r="31619" s="217" customFormat="1" x14ac:dyDescent="0.2"/>
    <row r="31620" s="217" customFormat="1" x14ac:dyDescent="0.2"/>
    <row r="31621" s="217" customFormat="1" x14ac:dyDescent="0.2"/>
    <row r="31622" s="217" customFormat="1" x14ac:dyDescent="0.2"/>
    <row r="31623" s="217" customFormat="1" x14ac:dyDescent="0.2"/>
    <row r="31624" s="217" customFormat="1" x14ac:dyDescent="0.2"/>
    <row r="31625" s="217" customFormat="1" x14ac:dyDescent="0.2"/>
    <row r="31626" s="217" customFormat="1" x14ac:dyDescent="0.2"/>
    <row r="31627" s="217" customFormat="1" x14ac:dyDescent="0.2"/>
    <row r="31628" s="217" customFormat="1" x14ac:dyDescent="0.2"/>
    <row r="31629" s="217" customFormat="1" x14ac:dyDescent="0.2"/>
    <row r="31630" s="217" customFormat="1" x14ac:dyDescent="0.2"/>
    <row r="31631" s="217" customFormat="1" x14ac:dyDescent="0.2"/>
    <row r="31632" s="217" customFormat="1" x14ac:dyDescent="0.2"/>
    <row r="31633" s="217" customFormat="1" x14ac:dyDescent="0.2"/>
    <row r="31634" s="217" customFormat="1" x14ac:dyDescent="0.2"/>
    <row r="31635" s="217" customFormat="1" x14ac:dyDescent="0.2"/>
    <row r="31636" s="217" customFormat="1" x14ac:dyDescent="0.2"/>
    <row r="31637" s="217" customFormat="1" x14ac:dyDescent="0.2"/>
    <row r="31638" s="217" customFormat="1" x14ac:dyDescent="0.2"/>
    <row r="31639" s="217" customFormat="1" x14ac:dyDescent="0.2"/>
    <row r="31640" s="217" customFormat="1" x14ac:dyDescent="0.2"/>
    <row r="31641" s="217" customFormat="1" x14ac:dyDescent="0.2"/>
    <row r="31642" s="217" customFormat="1" x14ac:dyDescent="0.2"/>
    <row r="31643" s="217" customFormat="1" x14ac:dyDescent="0.2"/>
    <row r="31644" s="217" customFormat="1" x14ac:dyDescent="0.2"/>
    <row r="31645" s="217" customFormat="1" x14ac:dyDescent="0.2"/>
    <row r="31646" s="217" customFormat="1" x14ac:dyDescent="0.2"/>
    <row r="31647" s="217" customFormat="1" x14ac:dyDescent="0.2"/>
    <row r="31648" s="217" customFormat="1" x14ac:dyDescent="0.2"/>
    <row r="31649" s="217" customFormat="1" x14ac:dyDescent="0.2"/>
    <row r="31650" s="217" customFormat="1" x14ac:dyDescent="0.2"/>
    <row r="31651" s="217" customFormat="1" x14ac:dyDescent="0.2"/>
    <row r="31652" s="217" customFormat="1" x14ac:dyDescent="0.2"/>
    <row r="31653" s="217" customFormat="1" x14ac:dyDescent="0.2"/>
    <row r="31654" s="217" customFormat="1" x14ac:dyDescent="0.2"/>
    <row r="31655" s="217" customFormat="1" x14ac:dyDescent="0.2"/>
    <row r="31656" s="217" customFormat="1" x14ac:dyDescent="0.2"/>
    <row r="31657" s="217" customFormat="1" x14ac:dyDescent="0.2"/>
    <row r="31658" s="217" customFormat="1" x14ac:dyDescent="0.2"/>
    <row r="31659" s="217" customFormat="1" x14ac:dyDescent="0.2"/>
    <row r="31660" s="217" customFormat="1" x14ac:dyDescent="0.2"/>
    <row r="31661" s="217" customFormat="1" x14ac:dyDescent="0.2"/>
    <row r="31662" s="217" customFormat="1" x14ac:dyDescent="0.2"/>
    <row r="31663" s="217" customFormat="1" x14ac:dyDescent="0.2"/>
    <row r="31664" s="217" customFormat="1" x14ac:dyDescent="0.2"/>
    <row r="31665" s="217" customFormat="1" x14ac:dyDescent="0.2"/>
    <row r="31666" s="217" customFormat="1" x14ac:dyDescent="0.2"/>
    <row r="31667" s="217" customFormat="1" x14ac:dyDescent="0.2"/>
    <row r="31668" s="217" customFormat="1" x14ac:dyDescent="0.2"/>
    <row r="31669" s="217" customFormat="1" x14ac:dyDescent="0.2"/>
    <row r="31670" s="217" customFormat="1" x14ac:dyDescent="0.2"/>
    <row r="31671" s="217" customFormat="1" x14ac:dyDescent="0.2"/>
    <row r="31672" s="217" customFormat="1" x14ac:dyDescent="0.2"/>
    <row r="31673" s="217" customFormat="1" x14ac:dyDescent="0.2"/>
    <row r="31674" s="217" customFormat="1" x14ac:dyDescent="0.2"/>
    <row r="31675" s="217" customFormat="1" x14ac:dyDescent="0.2"/>
    <row r="31676" s="217" customFormat="1" x14ac:dyDescent="0.2"/>
    <row r="31677" s="217" customFormat="1" x14ac:dyDescent="0.2"/>
    <row r="31678" s="217" customFormat="1" x14ac:dyDescent="0.2"/>
    <row r="31679" s="217" customFormat="1" x14ac:dyDescent="0.2"/>
    <row r="31680" s="217" customFormat="1" x14ac:dyDescent="0.2"/>
    <row r="31681" s="217" customFormat="1" x14ac:dyDescent="0.2"/>
    <row r="31682" s="217" customFormat="1" x14ac:dyDescent="0.2"/>
    <row r="31683" s="217" customFormat="1" x14ac:dyDescent="0.2"/>
    <row r="31684" s="217" customFormat="1" x14ac:dyDescent="0.2"/>
    <row r="31685" s="217" customFormat="1" x14ac:dyDescent="0.2"/>
    <row r="31686" s="217" customFormat="1" x14ac:dyDescent="0.2"/>
    <row r="31687" s="217" customFormat="1" x14ac:dyDescent="0.2"/>
    <row r="31688" s="217" customFormat="1" x14ac:dyDescent="0.2"/>
    <row r="31689" s="217" customFormat="1" x14ac:dyDescent="0.2"/>
    <row r="31690" s="217" customFormat="1" x14ac:dyDescent="0.2"/>
    <row r="31691" s="217" customFormat="1" x14ac:dyDescent="0.2"/>
    <row r="31692" s="217" customFormat="1" x14ac:dyDescent="0.2"/>
    <row r="31693" s="217" customFormat="1" x14ac:dyDescent="0.2"/>
    <row r="31694" s="217" customFormat="1" x14ac:dyDescent="0.2"/>
    <row r="31695" s="217" customFormat="1" x14ac:dyDescent="0.2"/>
    <row r="31696" s="217" customFormat="1" x14ac:dyDescent="0.2"/>
    <row r="31697" s="217" customFormat="1" x14ac:dyDescent="0.2"/>
    <row r="31698" s="217" customFormat="1" x14ac:dyDescent="0.2"/>
    <row r="31699" s="217" customFormat="1" x14ac:dyDescent="0.2"/>
    <row r="31700" s="217" customFormat="1" x14ac:dyDescent="0.2"/>
    <row r="31701" s="217" customFormat="1" x14ac:dyDescent="0.2"/>
    <row r="31702" s="217" customFormat="1" x14ac:dyDescent="0.2"/>
    <row r="31703" s="217" customFormat="1" x14ac:dyDescent="0.2"/>
    <row r="31704" s="217" customFormat="1" x14ac:dyDescent="0.2"/>
    <row r="31705" s="217" customFormat="1" x14ac:dyDescent="0.2"/>
    <row r="31706" s="217" customFormat="1" x14ac:dyDescent="0.2"/>
    <row r="31707" s="217" customFormat="1" x14ac:dyDescent="0.2"/>
    <row r="31708" s="217" customFormat="1" x14ac:dyDescent="0.2"/>
    <row r="31709" s="217" customFormat="1" x14ac:dyDescent="0.2"/>
    <row r="31710" s="217" customFormat="1" x14ac:dyDescent="0.2"/>
    <row r="31711" s="217" customFormat="1" x14ac:dyDescent="0.2"/>
    <row r="31712" s="217" customFormat="1" x14ac:dyDescent="0.2"/>
    <row r="31713" s="217" customFormat="1" x14ac:dyDescent="0.2"/>
    <row r="31714" s="217" customFormat="1" x14ac:dyDescent="0.2"/>
    <row r="31715" s="217" customFormat="1" x14ac:dyDescent="0.2"/>
    <row r="31716" s="217" customFormat="1" x14ac:dyDescent="0.2"/>
    <row r="31717" s="217" customFormat="1" x14ac:dyDescent="0.2"/>
    <row r="31718" s="217" customFormat="1" x14ac:dyDescent="0.2"/>
    <row r="31719" s="217" customFormat="1" x14ac:dyDescent="0.2"/>
    <row r="31720" s="217" customFormat="1" x14ac:dyDescent="0.2"/>
    <row r="31721" s="217" customFormat="1" x14ac:dyDescent="0.2"/>
    <row r="31722" s="217" customFormat="1" x14ac:dyDescent="0.2"/>
    <row r="31723" s="217" customFormat="1" x14ac:dyDescent="0.2"/>
    <row r="31724" s="217" customFormat="1" x14ac:dyDescent="0.2"/>
    <row r="31725" s="217" customFormat="1" x14ac:dyDescent="0.2"/>
    <row r="31726" s="217" customFormat="1" x14ac:dyDescent="0.2"/>
    <row r="31727" s="217" customFormat="1" x14ac:dyDescent="0.2"/>
    <row r="31728" s="217" customFormat="1" x14ac:dyDescent="0.2"/>
    <row r="31729" s="217" customFormat="1" x14ac:dyDescent="0.2"/>
    <row r="31730" s="217" customFormat="1" x14ac:dyDescent="0.2"/>
    <row r="31731" s="217" customFormat="1" x14ac:dyDescent="0.2"/>
    <row r="31732" s="217" customFormat="1" x14ac:dyDescent="0.2"/>
    <row r="31733" s="217" customFormat="1" x14ac:dyDescent="0.2"/>
    <row r="31734" s="217" customFormat="1" x14ac:dyDescent="0.2"/>
    <row r="31735" s="217" customFormat="1" x14ac:dyDescent="0.2"/>
    <row r="31736" s="217" customFormat="1" x14ac:dyDescent="0.2"/>
    <row r="31737" s="217" customFormat="1" x14ac:dyDescent="0.2"/>
    <row r="31738" s="217" customFormat="1" x14ac:dyDescent="0.2"/>
    <row r="31739" s="217" customFormat="1" x14ac:dyDescent="0.2"/>
    <row r="31740" s="217" customFormat="1" x14ac:dyDescent="0.2"/>
    <row r="31741" s="217" customFormat="1" x14ac:dyDescent="0.2"/>
    <row r="31742" s="217" customFormat="1" x14ac:dyDescent="0.2"/>
    <row r="31743" s="217" customFormat="1" x14ac:dyDescent="0.2"/>
    <row r="31744" s="217" customFormat="1" x14ac:dyDescent="0.2"/>
    <row r="31745" s="217" customFormat="1" x14ac:dyDescent="0.2"/>
    <row r="31746" s="217" customFormat="1" x14ac:dyDescent="0.2"/>
    <row r="31747" s="217" customFormat="1" x14ac:dyDescent="0.2"/>
    <row r="31748" s="217" customFormat="1" x14ac:dyDescent="0.2"/>
    <row r="31749" s="217" customFormat="1" x14ac:dyDescent="0.2"/>
    <row r="31750" s="217" customFormat="1" x14ac:dyDescent="0.2"/>
    <row r="31751" s="217" customFormat="1" x14ac:dyDescent="0.2"/>
    <row r="31752" s="217" customFormat="1" x14ac:dyDescent="0.2"/>
    <row r="31753" s="217" customFormat="1" x14ac:dyDescent="0.2"/>
    <row r="31754" s="217" customFormat="1" x14ac:dyDescent="0.2"/>
    <row r="31755" s="217" customFormat="1" x14ac:dyDescent="0.2"/>
    <row r="31756" s="217" customFormat="1" x14ac:dyDescent="0.2"/>
    <row r="31757" s="217" customFormat="1" x14ac:dyDescent="0.2"/>
    <row r="31758" s="217" customFormat="1" x14ac:dyDescent="0.2"/>
    <row r="31759" s="217" customFormat="1" x14ac:dyDescent="0.2"/>
    <row r="31760" s="217" customFormat="1" x14ac:dyDescent="0.2"/>
    <row r="31761" s="217" customFormat="1" x14ac:dyDescent="0.2"/>
    <row r="31762" s="217" customFormat="1" x14ac:dyDescent="0.2"/>
    <row r="31763" s="217" customFormat="1" x14ac:dyDescent="0.2"/>
    <row r="31764" s="217" customFormat="1" x14ac:dyDescent="0.2"/>
    <row r="31765" s="217" customFormat="1" x14ac:dyDescent="0.2"/>
    <row r="31766" s="217" customFormat="1" x14ac:dyDescent="0.2"/>
    <row r="31767" s="217" customFormat="1" x14ac:dyDescent="0.2"/>
    <row r="31768" s="217" customFormat="1" x14ac:dyDescent="0.2"/>
    <row r="31769" s="217" customFormat="1" x14ac:dyDescent="0.2"/>
    <row r="31770" s="217" customFormat="1" x14ac:dyDescent="0.2"/>
    <row r="31771" s="217" customFormat="1" x14ac:dyDescent="0.2"/>
    <row r="31772" s="217" customFormat="1" x14ac:dyDescent="0.2"/>
    <row r="31773" s="217" customFormat="1" x14ac:dyDescent="0.2"/>
    <row r="31774" s="217" customFormat="1" x14ac:dyDescent="0.2"/>
    <row r="31775" s="217" customFormat="1" x14ac:dyDescent="0.2"/>
    <row r="31776" s="217" customFormat="1" x14ac:dyDescent="0.2"/>
    <row r="31777" s="217" customFormat="1" x14ac:dyDescent="0.2"/>
    <row r="31778" s="217" customFormat="1" x14ac:dyDescent="0.2"/>
    <row r="31779" s="217" customFormat="1" x14ac:dyDescent="0.2"/>
    <row r="31780" s="217" customFormat="1" x14ac:dyDescent="0.2"/>
    <row r="31781" s="217" customFormat="1" x14ac:dyDescent="0.2"/>
    <row r="31782" s="217" customFormat="1" x14ac:dyDescent="0.2"/>
    <row r="31783" s="217" customFormat="1" x14ac:dyDescent="0.2"/>
    <row r="31784" s="217" customFormat="1" x14ac:dyDescent="0.2"/>
    <row r="31785" s="217" customFormat="1" x14ac:dyDescent="0.2"/>
    <row r="31786" s="217" customFormat="1" x14ac:dyDescent="0.2"/>
    <row r="31787" s="217" customFormat="1" x14ac:dyDescent="0.2"/>
    <row r="31788" s="217" customFormat="1" x14ac:dyDescent="0.2"/>
    <row r="31789" s="217" customFormat="1" x14ac:dyDescent="0.2"/>
    <row r="31790" s="217" customFormat="1" x14ac:dyDescent="0.2"/>
    <row r="31791" s="217" customFormat="1" x14ac:dyDescent="0.2"/>
    <row r="31792" s="217" customFormat="1" x14ac:dyDescent="0.2"/>
    <row r="31793" s="217" customFormat="1" x14ac:dyDescent="0.2"/>
    <row r="31794" s="217" customFormat="1" x14ac:dyDescent="0.2"/>
    <row r="31795" s="217" customFormat="1" x14ac:dyDescent="0.2"/>
    <row r="31796" s="217" customFormat="1" x14ac:dyDescent="0.2"/>
    <row r="31797" s="217" customFormat="1" x14ac:dyDescent="0.2"/>
    <row r="31798" s="217" customFormat="1" x14ac:dyDescent="0.2"/>
    <row r="31799" s="217" customFormat="1" x14ac:dyDescent="0.2"/>
    <row r="31800" s="217" customFormat="1" x14ac:dyDescent="0.2"/>
    <row r="31801" s="217" customFormat="1" x14ac:dyDescent="0.2"/>
    <row r="31802" s="217" customFormat="1" x14ac:dyDescent="0.2"/>
    <row r="31803" s="217" customFormat="1" x14ac:dyDescent="0.2"/>
    <row r="31804" s="217" customFormat="1" x14ac:dyDescent="0.2"/>
    <row r="31805" s="217" customFormat="1" x14ac:dyDescent="0.2"/>
    <row r="31806" s="217" customFormat="1" x14ac:dyDescent="0.2"/>
    <row r="31807" s="217" customFormat="1" x14ac:dyDescent="0.2"/>
    <row r="31808" s="217" customFormat="1" x14ac:dyDescent="0.2"/>
    <row r="31809" s="217" customFormat="1" x14ac:dyDescent="0.2"/>
    <row r="31810" s="217" customFormat="1" x14ac:dyDescent="0.2"/>
    <row r="31811" s="217" customFormat="1" x14ac:dyDescent="0.2"/>
    <row r="31812" s="217" customFormat="1" x14ac:dyDescent="0.2"/>
    <row r="31813" s="217" customFormat="1" x14ac:dyDescent="0.2"/>
    <row r="31814" s="217" customFormat="1" x14ac:dyDescent="0.2"/>
    <row r="31815" s="217" customFormat="1" x14ac:dyDescent="0.2"/>
    <row r="31816" s="217" customFormat="1" x14ac:dyDescent="0.2"/>
    <row r="31817" s="217" customFormat="1" x14ac:dyDescent="0.2"/>
    <row r="31818" s="217" customFormat="1" x14ac:dyDescent="0.2"/>
    <row r="31819" s="217" customFormat="1" x14ac:dyDescent="0.2"/>
    <row r="31820" s="217" customFormat="1" x14ac:dyDescent="0.2"/>
    <row r="31821" s="217" customFormat="1" x14ac:dyDescent="0.2"/>
    <row r="31822" s="217" customFormat="1" x14ac:dyDescent="0.2"/>
    <row r="31823" s="217" customFormat="1" x14ac:dyDescent="0.2"/>
    <row r="31824" s="217" customFormat="1" x14ac:dyDescent="0.2"/>
    <row r="31825" s="217" customFormat="1" x14ac:dyDescent="0.2"/>
    <row r="31826" s="217" customFormat="1" x14ac:dyDescent="0.2"/>
    <row r="31827" s="217" customFormat="1" x14ac:dyDescent="0.2"/>
    <row r="31828" s="217" customFormat="1" x14ac:dyDescent="0.2"/>
    <row r="31829" s="217" customFormat="1" x14ac:dyDescent="0.2"/>
    <row r="31830" s="217" customFormat="1" x14ac:dyDescent="0.2"/>
    <row r="31831" s="217" customFormat="1" x14ac:dyDescent="0.2"/>
    <row r="31832" s="217" customFormat="1" x14ac:dyDescent="0.2"/>
    <row r="31833" s="217" customFormat="1" x14ac:dyDescent="0.2"/>
    <row r="31834" s="217" customFormat="1" x14ac:dyDescent="0.2"/>
    <row r="31835" s="217" customFormat="1" x14ac:dyDescent="0.2"/>
    <row r="31836" s="217" customFormat="1" x14ac:dyDescent="0.2"/>
    <row r="31837" s="217" customFormat="1" x14ac:dyDescent="0.2"/>
    <row r="31838" s="217" customFormat="1" x14ac:dyDescent="0.2"/>
    <row r="31839" s="217" customFormat="1" x14ac:dyDescent="0.2"/>
    <row r="31840" s="217" customFormat="1" x14ac:dyDescent="0.2"/>
    <row r="31841" s="217" customFormat="1" x14ac:dyDescent="0.2"/>
    <row r="31842" s="217" customFormat="1" x14ac:dyDescent="0.2"/>
    <row r="31843" s="217" customFormat="1" x14ac:dyDescent="0.2"/>
    <row r="31844" s="217" customFormat="1" x14ac:dyDescent="0.2"/>
    <row r="31845" s="217" customFormat="1" x14ac:dyDescent="0.2"/>
    <row r="31846" s="217" customFormat="1" x14ac:dyDescent="0.2"/>
    <row r="31847" s="217" customFormat="1" x14ac:dyDescent="0.2"/>
    <row r="31848" s="217" customFormat="1" x14ac:dyDescent="0.2"/>
    <row r="31849" s="217" customFormat="1" x14ac:dyDescent="0.2"/>
    <row r="31850" s="217" customFormat="1" x14ac:dyDescent="0.2"/>
    <row r="31851" s="217" customFormat="1" x14ac:dyDescent="0.2"/>
    <row r="31852" s="217" customFormat="1" x14ac:dyDescent="0.2"/>
    <row r="31853" s="217" customFormat="1" x14ac:dyDescent="0.2"/>
    <row r="31854" s="217" customFormat="1" x14ac:dyDescent="0.2"/>
    <row r="31855" s="217" customFormat="1" x14ac:dyDescent="0.2"/>
    <row r="31856" s="217" customFormat="1" x14ac:dyDescent="0.2"/>
    <row r="31857" s="217" customFormat="1" x14ac:dyDescent="0.2"/>
    <row r="31858" s="217" customFormat="1" x14ac:dyDescent="0.2"/>
    <row r="31859" s="217" customFormat="1" x14ac:dyDescent="0.2"/>
    <row r="31860" s="217" customFormat="1" x14ac:dyDescent="0.2"/>
    <row r="31861" s="217" customFormat="1" x14ac:dyDescent="0.2"/>
    <row r="31862" s="217" customFormat="1" x14ac:dyDescent="0.2"/>
    <row r="31863" s="217" customFormat="1" x14ac:dyDescent="0.2"/>
    <row r="31864" s="217" customFormat="1" x14ac:dyDescent="0.2"/>
    <row r="31865" s="217" customFormat="1" x14ac:dyDescent="0.2"/>
    <row r="31866" s="217" customFormat="1" x14ac:dyDescent="0.2"/>
    <row r="31867" s="217" customFormat="1" x14ac:dyDescent="0.2"/>
    <row r="31868" s="217" customFormat="1" x14ac:dyDescent="0.2"/>
    <row r="31869" s="217" customFormat="1" x14ac:dyDescent="0.2"/>
    <row r="31870" s="217" customFormat="1" x14ac:dyDescent="0.2"/>
    <row r="31871" s="217" customFormat="1" x14ac:dyDescent="0.2"/>
    <row r="31872" s="217" customFormat="1" x14ac:dyDescent="0.2"/>
    <row r="31873" s="217" customFormat="1" x14ac:dyDescent="0.2"/>
    <row r="31874" s="217" customFormat="1" x14ac:dyDescent="0.2"/>
    <row r="31875" s="217" customFormat="1" x14ac:dyDescent="0.2"/>
    <row r="31876" s="217" customFormat="1" x14ac:dyDescent="0.2"/>
    <row r="31877" s="217" customFormat="1" x14ac:dyDescent="0.2"/>
    <row r="31878" s="217" customFormat="1" x14ac:dyDescent="0.2"/>
    <row r="31879" s="217" customFormat="1" x14ac:dyDescent="0.2"/>
    <row r="31880" s="217" customFormat="1" x14ac:dyDescent="0.2"/>
    <row r="31881" s="217" customFormat="1" x14ac:dyDescent="0.2"/>
    <row r="31882" s="217" customFormat="1" x14ac:dyDescent="0.2"/>
    <row r="31883" s="217" customFormat="1" x14ac:dyDescent="0.2"/>
    <row r="31884" s="217" customFormat="1" x14ac:dyDescent="0.2"/>
    <row r="31885" s="217" customFormat="1" x14ac:dyDescent="0.2"/>
    <row r="31886" s="217" customFormat="1" x14ac:dyDescent="0.2"/>
    <row r="31887" s="217" customFormat="1" x14ac:dyDescent="0.2"/>
    <row r="31888" s="217" customFormat="1" x14ac:dyDescent="0.2"/>
    <row r="31889" s="217" customFormat="1" x14ac:dyDescent="0.2"/>
    <row r="31890" s="217" customFormat="1" x14ac:dyDescent="0.2"/>
    <row r="31891" s="217" customFormat="1" x14ac:dyDescent="0.2"/>
    <row r="31892" s="217" customFormat="1" x14ac:dyDescent="0.2"/>
    <row r="31893" s="217" customFormat="1" x14ac:dyDescent="0.2"/>
    <row r="31894" s="217" customFormat="1" x14ac:dyDescent="0.2"/>
    <row r="31895" s="217" customFormat="1" x14ac:dyDescent="0.2"/>
    <row r="31896" s="217" customFormat="1" x14ac:dyDescent="0.2"/>
    <row r="31897" s="217" customFormat="1" x14ac:dyDescent="0.2"/>
    <row r="31898" s="217" customFormat="1" x14ac:dyDescent="0.2"/>
    <row r="31899" s="217" customFormat="1" x14ac:dyDescent="0.2"/>
    <row r="31900" s="217" customFormat="1" x14ac:dyDescent="0.2"/>
    <row r="31901" s="217" customFormat="1" x14ac:dyDescent="0.2"/>
    <row r="31902" s="217" customFormat="1" x14ac:dyDescent="0.2"/>
    <row r="31903" s="217" customFormat="1" x14ac:dyDescent="0.2"/>
    <row r="31904" s="217" customFormat="1" x14ac:dyDescent="0.2"/>
    <row r="31905" s="217" customFormat="1" x14ac:dyDescent="0.2"/>
    <row r="31906" s="217" customFormat="1" x14ac:dyDescent="0.2"/>
    <row r="31907" s="217" customFormat="1" x14ac:dyDescent="0.2"/>
    <row r="31908" s="217" customFormat="1" x14ac:dyDescent="0.2"/>
    <row r="31909" s="217" customFormat="1" x14ac:dyDescent="0.2"/>
    <row r="31910" s="217" customFormat="1" x14ac:dyDescent="0.2"/>
    <row r="31911" s="217" customFormat="1" x14ac:dyDescent="0.2"/>
    <row r="31912" s="217" customFormat="1" x14ac:dyDescent="0.2"/>
    <row r="31913" s="217" customFormat="1" x14ac:dyDescent="0.2"/>
    <row r="31914" s="217" customFormat="1" x14ac:dyDescent="0.2"/>
    <row r="31915" s="217" customFormat="1" x14ac:dyDescent="0.2"/>
    <row r="31916" s="217" customFormat="1" x14ac:dyDescent="0.2"/>
    <row r="31917" s="217" customFormat="1" x14ac:dyDescent="0.2"/>
    <row r="31918" s="217" customFormat="1" x14ac:dyDescent="0.2"/>
    <row r="31919" s="217" customFormat="1" x14ac:dyDescent="0.2"/>
    <row r="31920" s="217" customFormat="1" x14ac:dyDescent="0.2"/>
    <row r="31921" s="217" customFormat="1" x14ac:dyDescent="0.2"/>
    <row r="31922" s="217" customFormat="1" x14ac:dyDescent="0.2"/>
    <row r="31923" s="217" customFormat="1" x14ac:dyDescent="0.2"/>
    <row r="31924" s="217" customFormat="1" x14ac:dyDescent="0.2"/>
    <row r="31925" s="217" customFormat="1" x14ac:dyDescent="0.2"/>
    <row r="31926" s="217" customFormat="1" x14ac:dyDescent="0.2"/>
    <row r="31927" s="217" customFormat="1" x14ac:dyDescent="0.2"/>
    <row r="31928" s="217" customFormat="1" x14ac:dyDescent="0.2"/>
    <row r="31929" s="217" customFormat="1" x14ac:dyDescent="0.2"/>
    <row r="31930" s="217" customFormat="1" x14ac:dyDescent="0.2"/>
    <row r="31931" s="217" customFormat="1" x14ac:dyDescent="0.2"/>
    <row r="31932" s="217" customFormat="1" x14ac:dyDescent="0.2"/>
    <row r="31933" s="217" customFormat="1" x14ac:dyDescent="0.2"/>
    <row r="31934" s="217" customFormat="1" x14ac:dyDescent="0.2"/>
    <row r="31935" s="217" customFormat="1" x14ac:dyDescent="0.2"/>
    <row r="31936" s="217" customFormat="1" x14ac:dyDescent="0.2"/>
    <row r="31937" s="217" customFormat="1" x14ac:dyDescent="0.2"/>
    <row r="31938" s="217" customFormat="1" x14ac:dyDescent="0.2"/>
    <row r="31939" s="217" customFormat="1" x14ac:dyDescent="0.2"/>
    <row r="31940" s="217" customFormat="1" x14ac:dyDescent="0.2"/>
    <row r="31941" s="217" customFormat="1" x14ac:dyDescent="0.2"/>
    <row r="31942" s="217" customFormat="1" x14ac:dyDescent="0.2"/>
    <row r="31943" s="217" customFormat="1" x14ac:dyDescent="0.2"/>
    <row r="31944" s="217" customFormat="1" x14ac:dyDescent="0.2"/>
    <row r="31945" s="217" customFormat="1" x14ac:dyDescent="0.2"/>
    <row r="31946" s="217" customFormat="1" x14ac:dyDescent="0.2"/>
    <row r="31947" s="217" customFormat="1" x14ac:dyDescent="0.2"/>
    <row r="31948" s="217" customFormat="1" x14ac:dyDescent="0.2"/>
    <row r="31949" s="217" customFormat="1" x14ac:dyDescent="0.2"/>
    <row r="31950" s="217" customFormat="1" x14ac:dyDescent="0.2"/>
    <row r="31951" s="217" customFormat="1" x14ac:dyDescent="0.2"/>
    <row r="31952" s="217" customFormat="1" x14ac:dyDescent="0.2"/>
    <row r="31953" s="217" customFormat="1" x14ac:dyDescent="0.2"/>
    <row r="31954" s="217" customFormat="1" x14ac:dyDescent="0.2"/>
    <row r="31955" s="217" customFormat="1" x14ac:dyDescent="0.2"/>
    <row r="31956" s="217" customFormat="1" x14ac:dyDescent="0.2"/>
    <row r="31957" s="217" customFormat="1" x14ac:dyDescent="0.2"/>
    <row r="31958" s="217" customFormat="1" x14ac:dyDescent="0.2"/>
    <row r="31959" s="217" customFormat="1" x14ac:dyDescent="0.2"/>
    <row r="31960" s="217" customFormat="1" x14ac:dyDescent="0.2"/>
    <row r="31961" s="217" customFormat="1" x14ac:dyDescent="0.2"/>
    <row r="31962" s="217" customFormat="1" x14ac:dyDescent="0.2"/>
    <row r="31963" s="217" customFormat="1" x14ac:dyDescent="0.2"/>
    <row r="31964" s="217" customFormat="1" x14ac:dyDescent="0.2"/>
    <row r="31965" s="217" customFormat="1" x14ac:dyDescent="0.2"/>
    <row r="31966" s="217" customFormat="1" x14ac:dyDescent="0.2"/>
    <row r="31967" s="217" customFormat="1" x14ac:dyDescent="0.2"/>
    <row r="31968" s="217" customFormat="1" x14ac:dyDescent="0.2"/>
    <row r="31969" s="217" customFormat="1" x14ac:dyDescent="0.2"/>
    <row r="31970" s="217" customFormat="1" x14ac:dyDescent="0.2"/>
    <row r="31971" s="217" customFormat="1" x14ac:dyDescent="0.2"/>
    <row r="31972" s="217" customFormat="1" x14ac:dyDescent="0.2"/>
    <row r="31973" s="217" customFormat="1" x14ac:dyDescent="0.2"/>
    <row r="31974" s="217" customFormat="1" x14ac:dyDescent="0.2"/>
    <row r="31975" s="217" customFormat="1" x14ac:dyDescent="0.2"/>
    <row r="31976" s="217" customFormat="1" x14ac:dyDescent="0.2"/>
    <row r="31977" s="217" customFormat="1" x14ac:dyDescent="0.2"/>
    <row r="31978" s="217" customFormat="1" x14ac:dyDescent="0.2"/>
    <row r="31979" s="217" customFormat="1" x14ac:dyDescent="0.2"/>
    <row r="31980" s="217" customFormat="1" x14ac:dyDescent="0.2"/>
    <row r="31981" s="217" customFormat="1" x14ac:dyDescent="0.2"/>
    <row r="31982" s="217" customFormat="1" x14ac:dyDescent="0.2"/>
    <row r="31983" s="217" customFormat="1" x14ac:dyDescent="0.2"/>
    <row r="31984" s="217" customFormat="1" x14ac:dyDescent="0.2"/>
    <row r="31985" s="217" customFormat="1" x14ac:dyDescent="0.2"/>
    <row r="31986" s="217" customFormat="1" x14ac:dyDescent="0.2"/>
    <row r="31987" s="217" customFormat="1" x14ac:dyDescent="0.2"/>
    <row r="31988" s="217" customFormat="1" x14ac:dyDescent="0.2"/>
    <row r="31989" s="217" customFormat="1" x14ac:dyDescent="0.2"/>
    <row r="31990" s="217" customFormat="1" x14ac:dyDescent="0.2"/>
    <row r="31991" s="217" customFormat="1" x14ac:dyDescent="0.2"/>
    <row r="31992" s="217" customFormat="1" x14ac:dyDescent="0.2"/>
    <row r="31993" s="217" customFormat="1" x14ac:dyDescent="0.2"/>
    <row r="31994" s="217" customFormat="1" x14ac:dyDescent="0.2"/>
    <row r="31995" s="217" customFormat="1" x14ac:dyDescent="0.2"/>
    <row r="31996" s="217" customFormat="1" x14ac:dyDescent="0.2"/>
    <row r="31997" s="217" customFormat="1" x14ac:dyDescent="0.2"/>
    <row r="31998" s="217" customFormat="1" x14ac:dyDescent="0.2"/>
    <row r="31999" s="217" customFormat="1" x14ac:dyDescent="0.2"/>
    <row r="32000" s="217" customFormat="1" x14ac:dyDescent="0.2"/>
    <row r="32001" s="217" customFormat="1" x14ac:dyDescent="0.2"/>
    <row r="32002" s="217" customFormat="1" x14ac:dyDescent="0.2"/>
    <row r="32003" s="217" customFormat="1" x14ac:dyDescent="0.2"/>
    <row r="32004" s="217" customFormat="1" x14ac:dyDescent="0.2"/>
    <row r="32005" s="217" customFormat="1" x14ac:dyDescent="0.2"/>
    <row r="32006" s="217" customFormat="1" x14ac:dyDescent="0.2"/>
    <row r="32007" s="217" customFormat="1" x14ac:dyDescent="0.2"/>
    <row r="32008" s="217" customFormat="1" x14ac:dyDescent="0.2"/>
    <row r="32009" s="217" customFormat="1" x14ac:dyDescent="0.2"/>
    <row r="32010" s="217" customFormat="1" x14ac:dyDescent="0.2"/>
    <row r="32011" s="217" customFormat="1" x14ac:dyDescent="0.2"/>
    <row r="32012" s="217" customFormat="1" x14ac:dyDescent="0.2"/>
    <row r="32013" s="217" customFormat="1" x14ac:dyDescent="0.2"/>
    <row r="32014" s="217" customFormat="1" x14ac:dyDescent="0.2"/>
    <row r="32015" s="217" customFormat="1" x14ac:dyDescent="0.2"/>
    <row r="32016" s="217" customFormat="1" x14ac:dyDescent="0.2"/>
    <row r="32017" s="217" customFormat="1" x14ac:dyDescent="0.2"/>
    <row r="32018" s="217" customFormat="1" x14ac:dyDescent="0.2"/>
    <row r="32019" s="217" customFormat="1" x14ac:dyDescent="0.2"/>
    <row r="32020" s="217" customFormat="1" x14ac:dyDescent="0.2"/>
    <row r="32021" s="217" customFormat="1" x14ac:dyDescent="0.2"/>
    <row r="32022" s="217" customFormat="1" x14ac:dyDescent="0.2"/>
    <row r="32023" s="217" customFormat="1" x14ac:dyDescent="0.2"/>
    <row r="32024" s="217" customFormat="1" x14ac:dyDescent="0.2"/>
    <row r="32025" s="217" customFormat="1" x14ac:dyDescent="0.2"/>
    <row r="32026" s="217" customFormat="1" x14ac:dyDescent="0.2"/>
    <row r="32027" s="217" customFormat="1" x14ac:dyDescent="0.2"/>
    <row r="32028" s="217" customFormat="1" x14ac:dyDescent="0.2"/>
    <row r="32029" s="217" customFormat="1" x14ac:dyDescent="0.2"/>
    <row r="32030" s="217" customFormat="1" x14ac:dyDescent="0.2"/>
    <row r="32031" s="217" customFormat="1" x14ac:dyDescent="0.2"/>
    <row r="32032" s="217" customFormat="1" x14ac:dyDescent="0.2"/>
    <row r="32033" s="217" customFormat="1" x14ac:dyDescent="0.2"/>
    <row r="32034" s="217" customFormat="1" x14ac:dyDescent="0.2"/>
    <row r="32035" s="217" customFormat="1" x14ac:dyDescent="0.2"/>
    <row r="32036" s="217" customFormat="1" x14ac:dyDescent="0.2"/>
    <row r="32037" s="217" customFormat="1" x14ac:dyDescent="0.2"/>
    <row r="32038" s="217" customFormat="1" x14ac:dyDescent="0.2"/>
    <row r="32039" s="217" customFormat="1" x14ac:dyDescent="0.2"/>
    <row r="32040" s="217" customFormat="1" x14ac:dyDescent="0.2"/>
    <row r="32041" s="217" customFormat="1" x14ac:dyDescent="0.2"/>
    <row r="32042" s="217" customFormat="1" x14ac:dyDescent="0.2"/>
    <row r="32043" s="217" customFormat="1" x14ac:dyDescent="0.2"/>
    <row r="32044" s="217" customFormat="1" x14ac:dyDescent="0.2"/>
    <row r="32045" s="217" customFormat="1" x14ac:dyDescent="0.2"/>
    <row r="32046" s="217" customFormat="1" x14ac:dyDescent="0.2"/>
    <row r="32047" s="217" customFormat="1" x14ac:dyDescent="0.2"/>
    <row r="32048" s="217" customFormat="1" x14ac:dyDescent="0.2"/>
    <row r="32049" s="217" customFormat="1" x14ac:dyDescent="0.2"/>
    <row r="32050" s="217" customFormat="1" x14ac:dyDescent="0.2"/>
    <row r="32051" s="217" customFormat="1" x14ac:dyDescent="0.2"/>
    <row r="32052" s="217" customFormat="1" x14ac:dyDescent="0.2"/>
    <row r="32053" s="217" customFormat="1" x14ac:dyDescent="0.2"/>
    <row r="32054" s="217" customFormat="1" x14ac:dyDescent="0.2"/>
    <row r="32055" s="217" customFormat="1" x14ac:dyDescent="0.2"/>
    <row r="32056" s="217" customFormat="1" x14ac:dyDescent="0.2"/>
    <row r="32057" s="217" customFormat="1" x14ac:dyDescent="0.2"/>
    <row r="32058" s="217" customFormat="1" x14ac:dyDescent="0.2"/>
    <row r="32059" s="217" customFormat="1" x14ac:dyDescent="0.2"/>
    <row r="32060" s="217" customFormat="1" x14ac:dyDescent="0.2"/>
    <row r="32061" s="217" customFormat="1" x14ac:dyDescent="0.2"/>
    <row r="32062" s="217" customFormat="1" x14ac:dyDescent="0.2"/>
    <row r="32063" s="217" customFormat="1" x14ac:dyDescent="0.2"/>
    <row r="32064" s="217" customFormat="1" x14ac:dyDescent="0.2"/>
    <row r="32065" s="217" customFormat="1" x14ac:dyDescent="0.2"/>
    <row r="32066" s="217" customFormat="1" x14ac:dyDescent="0.2"/>
    <row r="32067" s="217" customFormat="1" x14ac:dyDescent="0.2"/>
    <row r="32068" s="217" customFormat="1" x14ac:dyDescent="0.2"/>
    <row r="32069" s="217" customFormat="1" x14ac:dyDescent="0.2"/>
    <row r="32070" s="217" customFormat="1" x14ac:dyDescent="0.2"/>
    <row r="32071" s="217" customFormat="1" x14ac:dyDescent="0.2"/>
    <row r="32072" s="217" customFormat="1" x14ac:dyDescent="0.2"/>
    <row r="32073" s="217" customFormat="1" x14ac:dyDescent="0.2"/>
    <row r="32074" s="217" customFormat="1" x14ac:dyDescent="0.2"/>
    <row r="32075" s="217" customFormat="1" x14ac:dyDescent="0.2"/>
    <row r="32076" s="217" customFormat="1" x14ac:dyDescent="0.2"/>
    <row r="32077" s="217" customFormat="1" x14ac:dyDescent="0.2"/>
    <row r="32078" s="217" customFormat="1" x14ac:dyDescent="0.2"/>
    <row r="32079" s="217" customFormat="1" x14ac:dyDescent="0.2"/>
    <row r="32080" s="217" customFormat="1" x14ac:dyDescent="0.2"/>
    <row r="32081" s="217" customFormat="1" x14ac:dyDescent="0.2"/>
    <row r="32082" s="217" customFormat="1" x14ac:dyDescent="0.2"/>
    <row r="32083" s="217" customFormat="1" x14ac:dyDescent="0.2"/>
    <row r="32084" s="217" customFormat="1" x14ac:dyDescent="0.2"/>
    <row r="32085" s="217" customFormat="1" x14ac:dyDescent="0.2"/>
    <row r="32086" s="217" customFormat="1" x14ac:dyDescent="0.2"/>
    <row r="32087" s="217" customFormat="1" x14ac:dyDescent="0.2"/>
    <row r="32088" s="217" customFormat="1" x14ac:dyDescent="0.2"/>
    <row r="32089" s="217" customFormat="1" x14ac:dyDescent="0.2"/>
    <row r="32090" s="217" customFormat="1" x14ac:dyDescent="0.2"/>
    <row r="32091" s="217" customFormat="1" x14ac:dyDescent="0.2"/>
    <row r="32092" s="217" customFormat="1" x14ac:dyDescent="0.2"/>
    <row r="32093" s="217" customFormat="1" x14ac:dyDescent="0.2"/>
    <row r="32094" s="217" customFormat="1" x14ac:dyDescent="0.2"/>
    <row r="32095" s="217" customFormat="1" x14ac:dyDescent="0.2"/>
    <row r="32096" s="217" customFormat="1" x14ac:dyDescent="0.2"/>
    <row r="32097" s="217" customFormat="1" x14ac:dyDescent="0.2"/>
    <row r="32098" s="217" customFormat="1" x14ac:dyDescent="0.2"/>
    <row r="32099" s="217" customFormat="1" x14ac:dyDescent="0.2"/>
    <row r="32100" s="217" customFormat="1" x14ac:dyDescent="0.2"/>
    <row r="32101" s="217" customFormat="1" x14ac:dyDescent="0.2"/>
    <row r="32102" s="217" customFormat="1" x14ac:dyDescent="0.2"/>
    <row r="32103" s="217" customFormat="1" x14ac:dyDescent="0.2"/>
    <row r="32104" s="217" customFormat="1" x14ac:dyDescent="0.2"/>
    <row r="32105" s="217" customFormat="1" x14ac:dyDescent="0.2"/>
    <row r="32106" s="217" customFormat="1" x14ac:dyDescent="0.2"/>
    <row r="32107" s="217" customFormat="1" x14ac:dyDescent="0.2"/>
    <row r="32108" s="217" customFormat="1" x14ac:dyDescent="0.2"/>
    <row r="32109" s="217" customFormat="1" x14ac:dyDescent="0.2"/>
    <row r="32110" s="217" customFormat="1" x14ac:dyDescent="0.2"/>
    <row r="32111" s="217" customFormat="1" x14ac:dyDescent="0.2"/>
    <row r="32112" s="217" customFormat="1" x14ac:dyDescent="0.2"/>
    <row r="32113" s="217" customFormat="1" x14ac:dyDescent="0.2"/>
    <row r="32114" s="217" customFormat="1" x14ac:dyDescent="0.2"/>
    <row r="32115" s="217" customFormat="1" x14ac:dyDescent="0.2"/>
    <row r="32116" s="217" customFormat="1" x14ac:dyDescent="0.2"/>
    <row r="32117" s="217" customFormat="1" x14ac:dyDescent="0.2"/>
    <row r="32118" s="217" customFormat="1" x14ac:dyDescent="0.2"/>
    <row r="32119" s="217" customFormat="1" x14ac:dyDescent="0.2"/>
    <row r="32120" s="217" customFormat="1" x14ac:dyDescent="0.2"/>
    <row r="32121" s="217" customFormat="1" x14ac:dyDescent="0.2"/>
    <row r="32122" s="217" customFormat="1" x14ac:dyDescent="0.2"/>
    <row r="32123" s="217" customFormat="1" x14ac:dyDescent="0.2"/>
    <row r="32124" s="217" customFormat="1" x14ac:dyDescent="0.2"/>
    <row r="32125" s="217" customFormat="1" x14ac:dyDescent="0.2"/>
    <row r="32126" s="217" customFormat="1" x14ac:dyDescent="0.2"/>
    <row r="32127" s="217" customFormat="1" x14ac:dyDescent="0.2"/>
    <row r="32128" s="217" customFormat="1" x14ac:dyDescent="0.2"/>
    <row r="32129" s="217" customFormat="1" x14ac:dyDescent="0.2"/>
    <row r="32130" s="217" customFormat="1" x14ac:dyDescent="0.2"/>
    <row r="32131" s="217" customFormat="1" x14ac:dyDescent="0.2"/>
    <row r="32132" s="217" customFormat="1" x14ac:dyDescent="0.2"/>
    <row r="32133" s="217" customFormat="1" x14ac:dyDescent="0.2"/>
    <row r="32134" s="217" customFormat="1" x14ac:dyDescent="0.2"/>
    <row r="32135" s="217" customFormat="1" x14ac:dyDescent="0.2"/>
    <row r="32136" s="217" customFormat="1" x14ac:dyDescent="0.2"/>
    <row r="32137" s="217" customFormat="1" x14ac:dyDescent="0.2"/>
    <row r="32138" s="217" customFormat="1" x14ac:dyDescent="0.2"/>
    <row r="32139" s="217" customFormat="1" x14ac:dyDescent="0.2"/>
    <row r="32140" s="217" customFormat="1" x14ac:dyDescent="0.2"/>
    <row r="32141" s="217" customFormat="1" x14ac:dyDescent="0.2"/>
    <row r="32142" s="217" customFormat="1" x14ac:dyDescent="0.2"/>
    <row r="32143" s="217" customFormat="1" x14ac:dyDescent="0.2"/>
    <row r="32144" s="217" customFormat="1" x14ac:dyDescent="0.2"/>
    <row r="32145" s="217" customFormat="1" x14ac:dyDescent="0.2"/>
    <row r="32146" s="217" customFormat="1" x14ac:dyDescent="0.2"/>
    <row r="32147" s="217" customFormat="1" x14ac:dyDescent="0.2"/>
    <row r="32148" s="217" customFormat="1" x14ac:dyDescent="0.2"/>
    <row r="32149" s="217" customFormat="1" x14ac:dyDescent="0.2"/>
    <row r="32150" s="217" customFormat="1" x14ac:dyDescent="0.2"/>
    <row r="32151" s="217" customFormat="1" x14ac:dyDescent="0.2"/>
    <row r="32152" s="217" customFormat="1" x14ac:dyDescent="0.2"/>
    <row r="32153" s="217" customFormat="1" x14ac:dyDescent="0.2"/>
    <row r="32154" s="217" customFormat="1" x14ac:dyDescent="0.2"/>
    <row r="32155" s="217" customFormat="1" x14ac:dyDescent="0.2"/>
    <row r="32156" s="217" customFormat="1" x14ac:dyDescent="0.2"/>
    <row r="32157" s="217" customFormat="1" x14ac:dyDescent="0.2"/>
    <row r="32158" s="217" customFormat="1" x14ac:dyDescent="0.2"/>
    <row r="32159" s="217" customFormat="1" x14ac:dyDescent="0.2"/>
    <row r="32160" s="217" customFormat="1" x14ac:dyDescent="0.2"/>
    <row r="32161" s="217" customFormat="1" x14ac:dyDescent="0.2"/>
    <row r="32162" s="217" customFormat="1" x14ac:dyDescent="0.2"/>
    <row r="32163" s="217" customFormat="1" x14ac:dyDescent="0.2"/>
    <row r="32164" s="217" customFormat="1" x14ac:dyDescent="0.2"/>
    <row r="32165" s="217" customFormat="1" x14ac:dyDescent="0.2"/>
    <row r="32166" s="217" customFormat="1" x14ac:dyDescent="0.2"/>
    <row r="32167" s="217" customFormat="1" x14ac:dyDescent="0.2"/>
    <row r="32168" s="217" customFormat="1" x14ac:dyDescent="0.2"/>
    <row r="32169" s="217" customFormat="1" x14ac:dyDescent="0.2"/>
    <row r="32170" s="217" customFormat="1" x14ac:dyDescent="0.2"/>
    <row r="32171" s="217" customFormat="1" x14ac:dyDescent="0.2"/>
    <row r="32172" s="217" customFormat="1" x14ac:dyDescent="0.2"/>
    <row r="32173" s="217" customFormat="1" x14ac:dyDescent="0.2"/>
    <row r="32174" s="217" customFormat="1" x14ac:dyDescent="0.2"/>
    <row r="32175" s="217" customFormat="1" x14ac:dyDescent="0.2"/>
    <row r="32176" s="217" customFormat="1" x14ac:dyDescent="0.2"/>
    <row r="32177" s="217" customFormat="1" x14ac:dyDescent="0.2"/>
    <row r="32178" s="217" customFormat="1" x14ac:dyDescent="0.2"/>
    <row r="32179" s="217" customFormat="1" x14ac:dyDescent="0.2"/>
    <row r="32180" s="217" customFormat="1" x14ac:dyDescent="0.2"/>
    <row r="32181" s="217" customFormat="1" x14ac:dyDescent="0.2"/>
    <row r="32182" s="217" customFormat="1" x14ac:dyDescent="0.2"/>
    <row r="32183" s="217" customFormat="1" x14ac:dyDescent="0.2"/>
    <row r="32184" s="217" customFormat="1" x14ac:dyDescent="0.2"/>
    <row r="32185" s="217" customFormat="1" x14ac:dyDescent="0.2"/>
    <row r="32186" s="217" customFormat="1" x14ac:dyDescent="0.2"/>
    <row r="32187" s="217" customFormat="1" x14ac:dyDescent="0.2"/>
    <row r="32188" s="217" customFormat="1" x14ac:dyDescent="0.2"/>
    <row r="32189" s="217" customFormat="1" x14ac:dyDescent="0.2"/>
    <row r="32190" s="217" customFormat="1" x14ac:dyDescent="0.2"/>
    <row r="32191" s="217" customFormat="1" x14ac:dyDescent="0.2"/>
    <row r="32192" s="217" customFormat="1" x14ac:dyDescent="0.2"/>
    <row r="32193" s="217" customFormat="1" x14ac:dyDescent="0.2"/>
    <row r="32194" s="217" customFormat="1" x14ac:dyDescent="0.2"/>
    <row r="32195" s="217" customFormat="1" x14ac:dyDescent="0.2"/>
    <row r="32196" s="217" customFormat="1" x14ac:dyDescent="0.2"/>
    <row r="32197" s="217" customFormat="1" x14ac:dyDescent="0.2"/>
    <row r="32198" s="217" customFormat="1" x14ac:dyDescent="0.2"/>
    <row r="32199" s="217" customFormat="1" x14ac:dyDescent="0.2"/>
    <row r="32200" s="217" customFormat="1" x14ac:dyDescent="0.2"/>
    <row r="32201" s="217" customFormat="1" x14ac:dyDescent="0.2"/>
    <row r="32202" s="217" customFormat="1" x14ac:dyDescent="0.2"/>
    <row r="32203" s="217" customFormat="1" x14ac:dyDescent="0.2"/>
    <row r="32204" s="217" customFormat="1" x14ac:dyDescent="0.2"/>
    <row r="32205" s="217" customFormat="1" x14ac:dyDescent="0.2"/>
    <row r="32206" s="217" customFormat="1" x14ac:dyDescent="0.2"/>
    <row r="32207" s="217" customFormat="1" x14ac:dyDescent="0.2"/>
    <row r="32208" s="217" customFormat="1" x14ac:dyDescent="0.2"/>
    <row r="32209" s="217" customFormat="1" x14ac:dyDescent="0.2"/>
    <row r="32210" s="217" customFormat="1" x14ac:dyDescent="0.2"/>
    <row r="32211" s="217" customFormat="1" x14ac:dyDescent="0.2"/>
    <row r="32212" s="217" customFormat="1" x14ac:dyDescent="0.2"/>
    <row r="32213" s="217" customFormat="1" x14ac:dyDescent="0.2"/>
    <row r="32214" s="217" customFormat="1" x14ac:dyDescent="0.2"/>
    <row r="32215" s="217" customFormat="1" x14ac:dyDescent="0.2"/>
    <row r="32216" s="217" customFormat="1" x14ac:dyDescent="0.2"/>
    <row r="32217" s="217" customFormat="1" x14ac:dyDescent="0.2"/>
    <row r="32218" s="217" customFormat="1" x14ac:dyDescent="0.2"/>
    <row r="32219" s="217" customFormat="1" x14ac:dyDescent="0.2"/>
    <row r="32220" s="217" customFormat="1" x14ac:dyDescent="0.2"/>
    <row r="32221" s="217" customFormat="1" x14ac:dyDescent="0.2"/>
    <row r="32222" s="217" customFormat="1" x14ac:dyDescent="0.2"/>
    <row r="32223" s="217" customFormat="1" x14ac:dyDescent="0.2"/>
    <row r="32224" s="217" customFormat="1" x14ac:dyDescent="0.2"/>
    <row r="32225" s="217" customFormat="1" x14ac:dyDescent="0.2"/>
    <row r="32226" s="217" customFormat="1" x14ac:dyDescent="0.2"/>
    <row r="32227" s="217" customFormat="1" x14ac:dyDescent="0.2"/>
    <row r="32228" s="217" customFormat="1" x14ac:dyDescent="0.2"/>
    <row r="32229" s="217" customFormat="1" x14ac:dyDescent="0.2"/>
    <row r="32230" s="217" customFormat="1" x14ac:dyDescent="0.2"/>
    <row r="32231" s="217" customFormat="1" x14ac:dyDescent="0.2"/>
    <row r="32232" s="217" customFormat="1" x14ac:dyDescent="0.2"/>
    <row r="32233" s="217" customFormat="1" x14ac:dyDescent="0.2"/>
    <row r="32234" s="217" customFormat="1" x14ac:dyDescent="0.2"/>
    <row r="32235" s="217" customFormat="1" x14ac:dyDescent="0.2"/>
    <row r="32236" s="217" customFormat="1" x14ac:dyDescent="0.2"/>
    <row r="32237" s="217" customFormat="1" x14ac:dyDescent="0.2"/>
    <row r="32238" s="217" customFormat="1" x14ac:dyDescent="0.2"/>
    <row r="32239" s="217" customFormat="1" x14ac:dyDescent="0.2"/>
    <row r="32240" s="217" customFormat="1" x14ac:dyDescent="0.2"/>
    <row r="32241" s="217" customFormat="1" x14ac:dyDescent="0.2"/>
    <row r="32242" s="217" customFormat="1" x14ac:dyDescent="0.2"/>
    <row r="32243" s="217" customFormat="1" x14ac:dyDescent="0.2"/>
    <row r="32244" s="217" customFormat="1" x14ac:dyDescent="0.2"/>
    <row r="32245" s="217" customFormat="1" x14ac:dyDescent="0.2"/>
    <row r="32246" s="217" customFormat="1" x14ac:dyDescent="0.2"/>
    <row r="32247" s="217" customFormat="1" x14ac:dyDescent="0.2"/>
    <row r="32248" s="217" customFormat="1" x14ac:dyDescent="0.2"/>
    <row r="32249" s="217" customFormat="1" x14ac:dyDescent="0.2"/>
    <row r="32250" s="217" customFormat="1" x14ac:dyDescent="0.2"/>
    <row r="32251" s="217" customFormat="1" x14ac:dyDescent="0.2"/>
    <row r="32252" s="217" customFormat="1" x14ac:dyDescent="0.2"/>
    <row r="32253" s="217" customFormat="1" x14ac:dyDescent="0.2"/>
    <row r="32254" s="217" customFormat="1" x14ac:dyDescent="0.2"/>
    <row r="32255" s="217" customFormat="1" x14ac:dyDescent="0.2"/>
    <row r="32256" s="217" customFormat="1" x14ac:dyDescent="0.2"/>
    <row r="32257" s="217" customFormat="1" x14ac:dyDescent="0.2"/>
    <row r="32258" s="217" customFormat="1" x14ac:dyDescent="0.2"/>
    <row r="32259" s="217" customFormat="1" x14ac:dyDescent="0.2"/>
    <row r="32260" s="217" customFormat="1" x14ac:dyDescent="0.2"/>
    <row r="32261" s="217" customFormat="1" x14ac:dyDescent="0.2"/>
    <row r="32262" s="217" customFormat="1" x14ac:dyDescent="0.2"/>
    <row r="32263" s="217" customFormat="1" x14ac:dyDescent="0.2"/>
    <row r="32264" s="217" customFormat="1" x14ac:dyDescent="0.2"/>
    <row r="32265" s="217" customFormat="1" x14ac:dyDescent="0.2"/>
    <row r="32266" s="217" customFormat="1" x14ac:dyDescent="0.2"/>
    <row r="32267" s="217" customFormat="1" x14ac:dyDescent="0.2"/>
    <row r="32268" s="217" customFormat="1" x14ac:dyDescent="0.2"/>
    <row r="32269" s="217" customFormat="1" x14ac:dyDescent="0.2"/>
    <row r="32270" s="217" customFormat="1" x14ac:dyDescent="0.2"/>
    <row r="32271" s="217" customFormat="1" x14ac:dyDescent="0.2"/>
    <row r="32272" s="217" customFormat="1" x14ac:dyDescent="0.2"/>
    <row r="32273" s="217" customFormat="1" x14ac:dyDescent="0.2"/>
    <row r="32274" s="217" customFormat="1" x14ac:dyDescent="0.2"/>
    <row r="32275" s="217" customFormat="1" x14ac:dyDescent="0.2"/>
    <row r="32276" s="217" customFormat="1" x14ac:dyDescent="0.2"/>
    <row r="32277" s="217" customFormat="1" x14ac:dyDescent="0.2"/>
    <row r="32278" s="217" customFormat="1" x14ac:dyDescent="0.2"/>
    <row r="32279" s="217" customFormat="1" x14ac:dyDescent="0.2"/>
    <row r="32280" s="217" customFormat="1" x14ac:dyDescent="0.2"/>
    <row r="32281" s="217" customFormat="1" x14ac:dyDescent="0.2"/>
    <row r="32282" s="217" customFormat="1" x14ac:dyDescent="0.2"/>
    <row r="32283" s="217" customFormat="1" x14ac:dyDescent="0.2"/>
    <row r="32284" s="217" customFormat="1" x14ac:dyDescent="0.2"/>
    <row r="32285" s="217" customFormat="1" x14ac:dyDescent="0.2"/>
    <row r="32286" s="217" customFormat="1" x14ac:dyDescent="0.2"/>
    <row r="32287" s="217" customFormat="1" x14ac:dyDescent="0.2"/>
    <row r="32288" s="217" customFormat="1" x14ac:dyDescent="0.2"/>
    <row r="32289" s="217" customFormat="1" x14ac:dyDescent="0.2"/>
    <row r="32290" s="217" customFormat="1" x14ac:dyDescent="0.2"/>
    <row r="32291" s="217" customFormat="1" x14ac:dyDescent="0.2"/>
    <row r="32292" s="217" customFormat="1" x14ac:dyDescent="0.2"/>
    <row r="32293" s="217" customFormat="1" x14ac:dyDescent="0.2"/>
    <row r="32294" s="217" customFormat="1" x14ac:dyDescent="0.2"/>
    <row r="32295" s="217" customFormat="1" x14ac:dyDescent="0.2"/>
    <row r="32296" s="217" customFormat="1" x14ac:dyDescent="0.2"/>
    <row r="32297" s="217" customFormat="1" x14ac:dyDescent="0.2"/>
    <row r="32298" s="217" customFormat="1" x14ac:dyDescent="0.2"/>
    <row r="32299" s="217" customFormat="1" x14ac:dyDescent="0.2"/>
    <row r="32300" s="217" customFormat="1" x14ac:dyDescent="0.2"/>
    <row r="32301" s="217" customFormat="1" x14ac:dyDescent="0.2"/>
    <row r="32302" s="217" customFormat="1" x14ac:dyDescent="0.2"/>
    <row r="32303" s="217" customFormat="1" x14ac:dyDescent="0.2"/>
    <row r="32304" s="217" customFormat="1" x14ac:dyDescent="0.2"/>
    <row r="32305" s="217" customFormat="1" x14ac:dyDescent="0.2"/>
    <row r="32306" s="217" customFormat="1" x14ac:dyDescent="0.2"/>
    <row r="32307" s="217" customFormat="1" x14ac:dyDescent="0.2"/>
    <row r="32308" s="217" customFormat="1" x14ac:dyDescent="0.2"/>
    <row r="32309" s="217" customFormat="1" x14ac:dyDescent="0.2"/>
    <row r="32310" s="217" customFormat="1" x14ac:dyDescent="0.2"/>
    <row r="32311" s="217" customFormat="1" x14ac:dyDescent="0.2"/>
    <row r="32312" s="217" customFormat="1" x14ac:dyDescent="0.2"/>
    <row r="32313" s="217" customFormat="1" x14ac:dyDescent="0.2"/>
    <row r="32314" s="217" customFormat="1" x14ac:dyDescent="0.2"/>
    <row r="32315" s="217" customFormat="1" x14ac:dyDescent="0.2"/>
    <row r="32316" s="217" customFormat="1" x14ac:dyDescent="0.2"/>
    <row r="32317" s="217" customFormat="1" x14ac:dyDescent="0.2"/>
    <row r="32318" s="217" customFormat="1" x14ac:dyDescent="0.2"/>
    <row r="32319" s="217" customFormat="1" x14ac:dyDescent="0.2"/>
    <row r="32320" s="217" customFormat="1" x14ac:dyDescent="0.2"/>
    <row r="32321" s="217" customFormat="1" x14ac:dyDescent="0.2"/>
    <row r="32322" s="217" customFormat="1" x14ac:dyDescent="0.2"/>
    <row r="32323" s="217" customFormat="1" x14ac:dyDescent="0.2"/>
    <row r="32324" s="217" customFormat="1" x14ac:dyDescent="0.2"/>
    <row r="32325" s="217" customFormat="1" x14ac:dyDescent="0.2"/>
    <row r="32326" s="217" customFormat="1" x14ac:dyDescent="0.2"/>
    <row r="32327" s="217" customFormat="1" x14ac:dyDescent="0.2"/>
    <row r="32328" s="217" customFormat="1" x14ac:dyDescent="0.2"/>
    <row r="32329" s="217" customFormat="1" x14ac:dyDescent="0.2"/>
    <row r="32330" s="217" customFormat="1" x14ac:dyDescent="0.2"/>
    <row r="32331" s="217" customFormat="1" x14ac:dyDescent="0.2"/>
    <row r="32332" s="217" customFormat="1" x14ac:dyDescent="0.2"/>
    <row r="32333" s="217" customFormat="1" x14ac:dyDescent="0.2"/>
    <row r="32334" s="217" customFormat="1" x14ac:dyDescent="0.2"/>
    <row r="32335" s="217" customFormat="1" x14ac:dyDescent="0.2"/>
    <row r="32336" s="217" customFormat="1" x14ac:dyDescent="0.2"/>
    <row r="32337" s="217" customFormat="1" x14ac:dyDescent="0.2"/>
    <row r="32338" s="217" customFormat="1" x14ac:dyDescent="0.2"/>
    <row r="32339" s="217" customFormat="1" x14ac:dyDescent="0.2"/>
    <row r="32340" s="217" customFormat="1" x14ac:dyDescent="0.2"/>
    <row r="32341" s="217" customFormat="1" x14ac:dyDescent="0.2"/>
    <row r="32342" s="217" customFormat="1" x14ac:dyDescent="0.2"/>
    <row r="32343" s="217" customFormat="1" x14ac:dyDescent="0.2"/>
    <row r="32344" s="217" customFormat="1" x14ac:dyDescent="0.2"/>
    <row r="32345" s="217" customFormat="1" x14ac:dyDescent="0.2"/>
    <row r="32346" s="217" customFormat="1" x14ac:dyDescent="0.2"/>
    <row r="32347" s="217" customFormat="1" x14ac:dyDescent="0.2"/>
    <row r="32348" s="217" customFormat="1" x14ac:dyDescent="0.2"/>
    <row r="32349" s="217" customFormat="1" x14ac:dyDescent="0.2"/>
    <row r="32350" s="217" customFormat="1" x14ac:dyDescent="0.2"/>
    <row r="32351" s="217" customFormat="1" x14ac:dyDescent="0.2"/>
    <row r="32352" s="217" customFormat="1" x14ac:dyDescent="0.2"/>
    <row r="32353" s="217" customFormat="1" x14ac:dyDescent="0.2"/>
    <row r="32354" s="217" customFormat="1" x14ac:dyDescent="0.2"/>
    <row r="32355" s="217" customFormat="1" x14ac:dyDescent="0.2"/>
    <row r="32356" s="217" customFormat="1" x14ac:dyDescent="0.2"/>
    <row r="32357" s="217" customFormat="1" x14ac:dyDescent="0.2"/>
    <row r="32358" s="217" customFormat="1" x14ac:dyDescent="0.2"/>
    <row r="32359" s="217" customFormat="1" x14ac:dyDescent="0.2"/>
    <row r="32360" s="217" customFormat="1" x14ac:dyDescent="0.2"/>
    <row r="32361" s="217" customFormat="1" x14ac:dyDescent="0.2"/>
    <row r="32362" s="217" customFormat="1" x14ac:dyDescent="0.2"/>
    <row r="32363" s="217" customFormat="1" x14ac:dyDescent="0.2"/>
    <row r="32364" s="217" customFormat="1" x14ac:dyDescent="0.2"/>
    <row r="32365" s="217" customFormat="1" x14ac:dyDescent="0.2"/>
    <row r="32366" s="217" customFormat="1" x14ac:dyDescent="0.2"/>
    <row r="32367" s="217" customFormat="1" x14ac:dyDescent="0.2"/>
    <row r="32368" s="217" customFormat="1" x14ac:dyDescent="0.2"/>
    <row r="32369" s="217" customFormat="1" x14ac:dyDescent="0.2"/>
    <row r="32370" s="217" customFormat="1" x14ac:dyDescent="0.2"/>
    <row r="32371" s="217" customFormat="1" x14ac:dyDescent="0.2"/>
    <row r="32372" s="217" customFormat="1" x14ac:dyDescent="0.2"/>
    <row r="32373" s="217" customFormat="1" x14ac:dyDescent="0.2"/>
    <row r="32374" s="217" customFormat="1" x14ac:dyDescent="0.2"/>
    <row r="32375" s="217" customFormat="1" x14ac:dyDescent="0.2"/>
    <row r="32376" s="217" customFormat="1" x14ac:dyDescent="0.2"/>
    <row r="32377" s="217" customFormat="1" x14ac:dyDescent="0.2"/>
    <row r="32378" s="217" customFormat="1" x14ac:dyDescent="0.2"/>
    <row r="32379" s="217" customFormat="1" x14ac:dyDescent="0.2"/>
    <row r="32380" s="217" customFormat="1" x14ac:dyDescent="0.2"/>
    <row r="32381" s="217" customFormat="1" x14ac:dyDescent="0.2"/>
    <row r="32382" s="217" customFormat="1" x14ac:dyDescent="0.2"/>
    <row r="32383" s="217" customFormat="1" x14ac:dyDescent="0.2"/>
    <row r="32384" s="217" customFormat="1" x14ac:dyDescent="0.2"/>
    <row r="32385" s="217" customFormat="1" x14ac:dyDescent="0.2"/>
    <row r="32386" s="217" customFormat="1" x14ac:dyDescent="0.2"/>
    <row r="32387" s="217" customFormat="1" x14ac:dyDescent="0.2"/>
    <row r="32388" s="217" customFormat="1" x14ac:dyDescent="0.2"/>
    <row r="32389" s="217" customFormat="1" x14ac:dyDescent="0.2"/>
    <row r="32390" s="217" customFormat="1" x14ac:dyDescent="0.2"/>
    <row r="32391" s="217" customFormat="1" x14ac:dyDescent="0.2"/>
    <row r="32392" s="217" customFormat="1" x14ac:dyDescent="0.2"/>
    <row r="32393" s="217" customFormat="1" x14ac:dyDescent="0.2"/>
    <row r="32394" s="217" customFormat="1" x14ac:dyDescent="0.2"/>
    <row r="32395" s="217" customFormat="1" x14ac:dyDescent="0.2"/>
    <row r="32396" s="217" customFormat="1" x14ac:dyDescent="0.2"/>
    <row r="32397" s="217" customFormat="1" x14ac:dyDescent="0.2"/>
    <row r="32398" s="217" customFormat="1" x14ac:dyDescent="0.2"/>
    <row r="32399" s="217" customFormat="1" x14ac:dyDescent="0.2"/>
    <row r="32400" s="217" customFormat="1" x14ac:dyDescent="0.2"/>
    <row r="32401" s="217" customFormat="1" x14ac:dyDescent="0.2"/>
    <row r="32402" s="217" customFormat="1" x14ac:dyDescent="0.2"/>
    <row r="32403" s="217" customFormat="1" x14ac:dyDescent="0.2"/>
    <row r="32404" s="217" customFormat="1" x14ac:dyDescent="0.2"/>
    <row r="32405" s="217" customFormat="1" x14ac:dyDescent="0.2"/>
    <row r="32406" s="217" customFormat="1" x14ac:dyDescent="0.2"/>
    <row r="32407" s="217" customFormat="1" x14ac:dyDescent="0.2"/>
    <row r="32408" s="217" customFormat="1" x14ac:dyDescent="0.2"/>
    <row r="32409" s="217" customFormat="1" x14ac:dyDescent="0.2"/>
    <row r="32410" s="217" customFormat="1" x14ac:dyDescent="0.2"/>
    <row r="32411" s="217" customFormat="1" x14ac:dyDescent="0.2"/>
    <row r="32412" s="217" customFormat="1" x14ac:dyDescent="0.2"/>
    <row r="32413" s="217" customFormat="1" x14ac:dyDescent="0.2"/>
    <row r="32414" s="217" customFormat="1" x14ac:dyDescent="0.2"/>
    <row r="32415" s="217" customFormat="1" x14ac:dyDescent="0.2"/>
    <row r="32416" s="217" customFormat="1" x14ac:dyDescent="0.2"/>
    <row r="32417" s="217" customFormat="1" x14ac:dyDescent="0.2"/>
    <row r="32418" s="217" customFormat="1" x14ac:dyDescent="0.2"/>
    <row r="32419" s="217" customFormat="1" x14ac:dyDescent="0.2"/>
    <row r="32420" s="217" customFormat="1" x14ac:dyDescent="0.2"/>
    <row r="32421" s="217" customFormat="1" x14ac:dyDescent="0.2"/>
    <row r="32422" s="217" customFormat="1" x14ac:dyDescent="0.2"/>
    <row r="32423" s="217" customFormat="1" x14ac:dyDescent="0.2"/>
    <row r="32424" s="217" customFormat="1" x14ac:dyDescent="0.2"/>
    <row r="32425" s="217" customFormat="1" x14ac:dyDescent="0.2"/>
    <row r="32426" s="217" customFormat="1" x14ac:dyDescent="0.2"/>
    <row r="32427" s="217" customFormat="1" x14ac:dyDescent="0.2"/>
    <row r="32428" s="217" customFormat="1" x14ac:dyDescent="0.2"/>
    <row r="32429" s="217" customFormat="1" x14ac:dyDescent="0.2"/>
    <row r="32430" s="217" customFormat="1" x14ac:dyDescent="0.2"/>
    <row r="32431" s="217" customFormat="1" x14ac:dyDescent="0.2"/>
    <row r="32432" s="217" customFormat="1" x14ac:dyDescent="0.2"/>
    <row r="32433" s="217" customFormat="1" x14ac:dyDescent="0.2"/>
    <row r="32434" s="217" customFormat="1" x14ac:dyDescent="0.2"/>
    <row r="32435" s="217" customFormat="1" x14ac:dyDescent="0.2"/>
    <row r="32436" s="217" customFormat="1" x14ac:dyDescent="0.2"/>
    <row r="32437" s="217" customFormat="1" x14ac:dyDescent="0.2"/>
    <row r="32438" s="217" customFormat="1" x14ac:dyDescent="0.2"/>
    <row r="32439" s="217" customFormat="1" x14ac:dyDescent="0.2"/>
    <row r="32440" s="217" customFormat="1" x14ac:dyDescent="0.2"/>
    <row r="32441" s="217" customFormat="1" x14ac:dyDescent="0.2"/>
    <row r="32442" s="217" customFormat="1" x14ac:dyDescent="0.2"/>
    <row r="32443" s="217" customFormat="1" x14ac:dyDescent="0.2"/>
    <row r="32444" s="217" customFormat="1" x14ac:dyDescent="0.2"/>
    <row r="32445" s="217" customFormat="1" x14ac:dyDescent="0.2"/>
    <row r="32446" s="217" customFormat="1" x14ac:dyDescent="0.2"/>
    <row r="32447" s="217" customFormat="1" x14ac:dyDescent="0.2"/>
    <row r="32448" s="217" customFormat="1" x14ac:dyDescent="0.2"/>
    <row r="32449" s="217" customFormat="1" x14ac:dyDescent="0.2"/>
    <row r="32450" s="217" customFormat="1" x14ac:dyDescent="0.2"/>
    <row r="32451" s="217" customFormat="1" x14ac:dyDescent="0.2"/>
    <row r="32452" s="217" customFormat="1" x14ac:dyDescent="0.2"/>
    <row r="32453" s="217" customFormat="1" x14ac:dyDescent="0.2"/>
    <row r="32454" s="217" customFormat="1" x14ac:dyDescent="0.2"/>
    <row r="32455" s="217" customFormat="1" x14ac:dyDescent="0.2"/>
    <row r="32456" s="217" customFormat="1" x14ac:dyDescent="0.2"/>
    <row r="32457" s="217" customFormat="1" x14ac:dyDescent="0.2"/>
    <row r="32458" s="217" customFormat="1" x14ac:dyDescent="0.2"/>
    <row r="32459" s="217" customFormat="1" x14ac:dyDescent="0.2"/>
    <row r="32460" s="217" customFormat="1" x14ac:dyDescent="0.2"/>
    <row r="32461" s="217" customFormat="1" x14ac:dyDescent="0.2"/>
    <row r="32462" s="217" customFormat="1" x14ac:dyDescent="0.2"/>
    <row r="32463" s="217" customFormat="1" x14ac:dyDescent="0.2"/>
    <row r="32464" s="217" customFormat="1" x14ac:dyDescent="0.2"/>
    <row r="32465" s="217" customFormat="1" x14ac:dyDescent="0.2"/>
    <row r="32466" s="217" customFormat="1" x14ac:dyDescent="0.2"/>
    <row r="32467" s="217" customFormat="1" x14ac:dyDescent="0.2"/>
    <row r="32468" s="217" customFormat="1" x14ac:dyDescent="0.2"/>
    <row r="32469" s="217" customFormat="1" x14ac:dyDescent="0.2"/>
    <row r="32470" s="217" customFormat="1" x14ac:dyDescent="0.2"/>
    <row r="32471" s="217" customFormat="1" x14ac:dyDescent="0.2"/>
    <row r="32472" s="217" customFormat="1" x14ac:dyDescent="0.2"/>
    <row r="32473" s="217" customFormat="1" x14ac:dyDescent="0.2"/>
    <row r="32474" s="217" customFormat="1" x14ac:dyDescent="0.2"/>
    <row r="32475" s="217" customFormat="1" x14ac:dyDescent="0.2"/>
    <row r="32476" s="217" customFormat="1" x14ac:dyDescent="0.2"/>
    <row r="32477" s="217" customFormat="1" x14ac:dyDescent="0.2"/>
    <row r="32478" s="217" customFormat="1" x14ac:dyDescent="0.2"/>
    <row r="32479" s="217" customFormat="1" x14ac:dyDescent="0.2"/>
    <row r="32480" s="217" customFormat="1" x14ac:dyDescent="0.2"/>
    <row r="32481" s="217" customFormat="1" x14ac:dyDescent="0.2"/>
    <row r="32482" s="217" customFormat="1" x14ac:dyDescent="0.2"/>
    <row r="32483" s="217" customFormat="1" x14ac:dyDescent="0.2"/>
    <row r="32484" s="217" customFormat="1" x14ac:dyDescent="0.2"/>
    <row r="32485" s="217" customFormat="1" x14ac:dyDescent="0.2"/>
    <row r="32486" s="217" customFormat="1" x14ac:dyDescent="0.2"/>
    <row r="32487" s="217" customFormat="1" x14ac:dyDescent="0.2"/>
    <row r="32488" s="217" customFormat="1" x14ac:dyDescent="0.2"/>
    <row r="32489" s="217" customFormat="1" x14ac:dyDescent="0.2"/>
    <row r="32490" s="217" customFormat="1" x14ac:dyDescent="0.2"/>
    <row r="32491" s="217" customFormat="1" x14ac:dyDescent="0.2"/>
    <row r="32492" s="217" customFormat="1" x14ac:dyDescent="0.2"/>
    <row r="32493" s="217" customFormat="1" x14ac:dyDescent="0.2"/>
    <row r="32494" s="217" customFormat="1" x14ac:dyDescent="0.2"/>
    <row r="32495" s="217" customFormat="1" x14ac:dyDescent="0.2"/>
    <row r="32496" s="217" customFormat="1" x14ac:dyDescent="0.2"/>
    <row r="32497" s="217" customFormat="1" x14ac:dyDescent="0.2"/>
    <row r="32498" s="217" customFormat="1" x14ac:dyDescent="0.2"/>
    <row r="32499" s="217" customFormat="1" x14ac:dyDescent="0.2"/>
    <row r="32500" s="217" customFormat="1" x14ac:dyDescent="0.2"/>
    <row r="32501" s="217" customFormat="1" x14ac:dyDescent="0.2"/>
    <row r="32502" s="217" customFormat="1" x14ac:dyDescent="0.2"/>
    <row r="32503" s="217" customFormat="1" x14ac:dyDescent="0.2"/>
    <row r="32504" s="217" customFormat="1" x14ac:dyDescent="0.2"/>
    <row r="32505" s="217" customFormat="1" x14ac:dyDescent="0.2"/>
    <row r="32506" s="217" customFormat="1" x14ac:dyDescent="0.2"/>
    <row r="32507" s="217" customFormat="1" x14ac:dyDescent="0.2"/>
    <row r="32508" s="217" customFormat="1" x14ac:dyDescent="0.2"/>
    <row r="32509" s="217" customFormat="1" x14ac:dyDescent="0.2"/>
    <row r="32510" s="217" customFormat="1" x14ac:dyDescent="0.2"/>
    <row r="32511" s="217" customFormat="1" x14ac:dyDescent="0.2"/>
    <row r="32512" s="217" customFormat="1" x14ac:dyDescent="0.2"/>
    <row r="32513" s="217" customFormat="1" x14ac:dyDescent="0.2"/>
    <row r="32514" s="217" customFormat="1" x14ac:dyDescent="0.2"/>
    <row r="32515" s="217" customFormat="1" x14ac:dyDescent="0.2"/>
    <row r="32516" s="217" customFormat="1" x14ac:dyDescent="0.2"/>
    <row r="32517" s="217" customFormat="1" x14ac:dyDescent="0.2"/>
    <row r="32518" s="217" customFormat="1" x14ac:dyDescent="0.2"/>
    <row r="32519" s="217" customFormat="1" x14ac:dyDescent="0.2"/>
    <row r="32520" s="217" customFormat="1" x14ac:dyDescent="0.2"/>
    <row r="32521" s="217" customFormat="1" x14ac:dyDescent="0.2"/>
    <row r="32522" s="217" customFormat="1" x14ac:dyDescent="0.2"/>
    <row r="32523" s="217" customFormat="1" x14ac:dyDescent="0.2"/>
    <row r="32524" s="217" customFormat="1" x14ac:dyDescent="0.2"/>
    <row r="32525" s="217" customFormat="1" x14ac:dyDescent="0.2"/>
    <row r="32526" s="217" customFormat="1" x14ac:dyDescent="0.2"/>
    <row r="32527" s="217" customFormat="1" x14ac:dyDescent="0.2"/>
    <row r="32528" s="217" customFormat="1" x14ac:dyDescent="0.2"/>
    <row r="32529" s="217" customFormat="1" x14ac:dyDescent="0.2"/>
    <row r="32530" s="217" customFormat="1" x14ac:dyDescent="0.2"/>
    <row r="32531" s="217" customFormat="1" x14ac:dyDescent="0.2"/>
    <row r="32532" s="217" customFormat="1" x14ac:dyDescent="0.2"/>
    <row r="32533" s="217" customFormat="1" x14ac:dyDescent="0.2"/>
    <row r="32534" s="217" customFormat="1" x14ac:dyDescent="0.2"/>
    <row r="32535" s="217" customFormat="1" x14ac:dyDescent="0.2"/>
    <row r="32536" s="217" customFormat="1" x14ac:dyDescent="0.2"/>
    <row r="32537" s="217" customFormat="1" x14ac:dyDescent="0.2"/>
    <row r="32538" s="217" customFormat="1" x14ac:dyDescent="0.2"/>
    <row r="32539" s="217" customFormat="1" x14ac:dyDescent="0.2"/>
    <row r="32540" s="217" customFormat="1" x14ac:dyDescent="0.2"/>
    <row r="32541" s="217" customFormat="1" x14ac:dyDescent="0.2"/>
    <row r="32542" s="217" customFormat="1" x14ac:dyDescent="0.2"/>
    <row r="32543" s="217" customFormat="1" x14ac:dyDescent="0.2"/>
    <row r="32544" s="217" customFormat="1" x14ac:dyDescent="0.2"/>
    <row r="32545" s="217" customFormat="1" x14ac:dyDescent="0.2"/>
    <row r="32546" s="217" customFormat="1" x14ac:dyDescent="0.2"/>
    <row r="32547" s="217" customFormat="1" x14ac:dyDescent="0.2"/>
    <row r="32548" s="217" customFormat="1" x14ac:dyDescent="0.2"/>
    <row r="32549" s="217" customFormat="1" x14ac:dyDescent="0.2"/>
    <row r="32550" s="217" customFormat="1" x14ac:dyDescent="0.2"/>
    <row r="32551" s="217" customFormat="1" x14ac:dyDescent="0.2"/>
    <row r="32552" s="217" customFormat="1" x14ac:dyDescent="0.2"/>
    <row r="32553" s="217" customFormat="1" x14ac:dyDescent="0.2"/>
    <row r="32554" s="217" customFormat="1" x14ac:dyDescent="0.2"/>
    <row r="32555" s="217" customFormat="1" x14ac:dyDescent="0.2"/>
    <row r="32556" s="217" customFormat="1" x14ac:dyDescent="0.2"/>
    <row r="32557" s="217" customFormat="1" x14ac:dyDescent="0.2"/>
    <row r="32558" s="217" customFormat="1" x14ac:dyDescent="0.2"/>
    <row r="32559" s="217" customFormat="1" x14ac:dyDescent="0.2"/>
    <row r="32560" s="217" customFormat="1" x14ac:dyDescent="0.2"/>
    <row r="32561" s="217" customFormat="1" x14ac:dyDescent="0.2"/>
    <row r="32562" s="217" customFormat="1" x14ac:dyDescent="0.2"/>
    <row r="32563" s="217" customFormat="1" x14ac:dyDescent="0.2"/>
    <row r="32564" s="217" customFormat="1" x14ac:dyDescent="0.2"/>
    <row r="32565" s="217" customFormat="1" x14ac:dyDescent="0.2"/>
    <row r="32566" s="217" customFormat="1" x14ac:dyDescent="0.2"/>
    <row r="32567" s="217" customFormat="1" x14ac:dyDescent="0.2"/>
    <row r="32568" s="217" customFormat="1" x14ac:dyDescent="0.2"/>
    <row r="32569" s="217" customFormat="1" x14ac:dyDescent="0.2"/>
    <row r="32570" s="217" customFormat="1" x14ac:dyDescent="0.2"/>
    <row r="32571" s="217" customFormat="1" x14ac:dyDescent="0.2"/>
    <row r="32572" s="217" customFormat="1" x14ac:dyDescent="0.2"/>
    <row r="32573" s="217" customFormat="1" x14ac:dyDescent="0.2"/>
    <row r="32574" s="217" customFormat="1" x14ac:dyDescent="0.2"/>
    <row r="32575" s="217" customFormat="1" x14ac:dyDescent="0.2"/>
    <row r="32576" s="217" customFormat="1" x14ac:dyDescent="0.2"/>
    <row r="32577" s="217" customFormat="1" x14ac:dyDescent="0.2"/>
    <row r="32578" s="217" customFormat="1" x14ac:dyDescent="0.2"/>
    <row r="32579" s="217" customFormat="1" x14ac:dyDescent="0.2"/>
    <row r="32580" s="217" customFormat="1" x14ac:dyDescent="0.2"/>
    <row r="32581" s="217" customFormat="1" x14ac:dyDescent="0.2"/>
    <row r="32582" s="217" customFormat="1" x14ac:dyDescent="0.2"/>
    <row r="32583" s="217" customFormat="1" x14ac:dyDescent="0.2"/>
    <row r="32584" s="217" customFormat="1" x14ac:dyDescent="0.2"/>
    <row r="32585" s="217" customFormat="1" x14ac:dyDescent="0.2"/>
    <row r="32586" s="217" customFormat="1" x14ac:dyDescent="0.2"/>
    <row r="32587" s="217" customFormat="1" x14ac:dyDescent="0.2"/>
    <row r="32588" s="217" customFormat="1" x14ac:dyDescent="0.2"/>
    <row r="32589" s="217" customFormat="1" x14ac:dyDescent="0.2"/>
    <row r="32590" s="217" customFormat="1" x14ac:dyDescent="0.2"/>
    <row r="32591" s="217" customFormat="1" x14ac:dyDescent="0.2"/>
    <row r="32592" s="217" customFormat="1" x14ac:dyDescent="0.2"/>
    <row r="32593" s="217" customFormat="1" x14ac:dyDescent="0.2"/>
    <row r="32594" s="217" customFormat="1" x14ac:dyDescent="0.2"/>
    <row r="32595" s="217" customFormat="1" x14ac:dyDescent="0.2"/>
    <row r="32596" s="217" customFormat="1" x14ac:dyDescent="0.2"/>
    <row r="32597" s="217" customFormat="1" x14ac:dyDescent="0.2"/>
    <row r="32598" s="217" customFormat="1" x14ac:dyDescent="0.2"/>
    <row r="32599" s="217" customFormat="1" x14ac:dyDescent="0.2"/>
    <row r="32600" s="217" customFormat="1" x14ac:dyDescent="0.2"/>
    <row r="32601" s="217" customFormat="1" x14ac:dyDescent="0.2"/>
    <row r="32602" s="217" customFormat="1" x14ac:dyDescent="0.2"/>
    <row r="32603" s="217" customFormat="1" x14ac:dyDescent="0.2"/>
    <row r="32604" s="217" customFormat="1" x14ac:dyDescent="0.2"/>
    <row r="32605" s="217" customFormat="1" x14ac:dyDescent="0.2"/>
    <row r="32606" s="217" customFormat="1" x14ac:dyDescent="0.2"/>
    <row r="32607" s="217" customFormat="1" x14ac:dyDescent="0.2"/>
    <row r="32608" s="217" customFormat="1" x14ac:dyDescent="0.2"/>
    <row r="32609" s="217" customFormat="1" x14ac:dyDescent="0.2"/>
    <row r="32610" s="217" customFormat="1" x14ac:dyDescent="0.2"/>
    <row r="32611" s="217" customFormat="1" x14ac:dyDescent="0.2"/>
    <row r="32612" s="217" customFormat="1" x14ac:dyDescent="0.2"/>
    <row r="32613" s="217" customFormat="1" x14ac:dyDescent="0.2"/>
    <row r="32614" s="217" customFormat="1" x14ac:dyDescent="0.2"/>
    <row r="32615" s="217" customFormat="1" x14ac:dyDescent="0.2"/>
    <row r="32616" s="217" customFormat="1" x14ac:dyDescent="0.2"/>
    <row r="32617" s="217" customFormat="1" x14ac:dyDescent="0.2"/>
    <row r="32618" s="217" customFormat="1" x14ac:dyDescent="0.2"/>
    <row r="32619" s="217" customFormat="1" x14ac:dyDescent="0.2"/>
    <row r="32620" s="217" customFormat="1" x14ac:dyDescent="0.2"/>
    <row r="32621" s="217" customFormat="1" x14ac:dyDescent="0.2"/>
    <row r="32622" s="217" customFormat="1" x14ac:dyDescent="0.2"/>
    <row r="32623" s="217" customFormat="1" x14ac:dyDescent="0.2"/>
    <row r="32624" s="217" customFormat="1" x14ac:dyDescent="0.2"/>
    <row r="32625" s="217" customFormat="1" x14ac:dyDescent="0.2"/>
    <row r="32626" s="217" customFormat="1" x14ac:dyDescent="0.2"/>
    <row r="32627" s="217" customFormat="1" x14ac:dyDescent="0.2"/>
    <row r="32628" s="217" customFormat="1" x14ac:dyDescent="0.2"/>
    <row r="32629" s="217" customFormat="1" x14ac:dyDescent="0.2"/>
    <row r="32630" s="217" customFormat="1" x14ac:dyDescent="0.2"/>
    <row r="32631" s="217" customFormat="1" x14ac:dyDescent="0.2"/>
    <row r="32632" s="217" customFormat="1" x14ac:dyDescent="0.2"/>
    <row r="32633" s="217" customFormat="1" x14ac:dyDescent="0.2"/>
    <row r="32634" s="217" customFormat="1" x14ac:dyDescent="0.2"/>
    <row r="32635" s="217" customFormat="1" x14ac:dyDescent="0.2"/>
    <row r="32636" s="217" customFormat="1" x14ac:dyDescent="0.2"/>
    <row r="32637" s="217" customFormat="1" x14ac:dyDescent="0.2"/>
    <row r="32638" s="217" customFormat="1" x14ac:dyDescent="0.2"/>
    <row r="32639" s="217" customFormat="1" x14ac:dyDescent="0.2"/>
    <row r="32640" s="217" customFormat="1" x14ac:dyDescent="0.2"/>
    <row r="32641" s="217" customFormat="1" x14ac:dyDescent="0.2"/>
    <row r="32642" s="217" customFormat="1" x14ac:dyDescent="0.2"/>
    <row r="32643" s="217" customFormat="1" x14ac:dyDescent="0.2"/>
    <row r="32644" s="217" customFormat="1" x14ac:dyDescent="0.2"/>
    <row r="32645" s="217" customFormat="1" x14ac:dyDescent="0.2"/>
    <row r="32646" s="217" customFormat="1" x14ac:dyDescent="0.2"/>
    <row r="32647" s="217" customFormat="1" x14ac:dyDescent="0.2"/>
    <row r="32648" s="217" customFormat="1" x14ac:dyDescent="0.2"/>
    <row r="32649" s="217" customFormat="1" x14ac:dyDescent="0.2"/>
    <row r="32650" s="217" customFormat="1" x14ac:dyDescent="0.2"/>
    <row r="32651" s="217" customFormat="1" x14ac:dyDescent="0.2"/>
    <row r="32652" s="217" customFormat="1" x14ac:dyDescent="0.2"/>
    <row r="32653" s="217" customFormat="1" x14ac:dyDescent="0.2"/>
    <row r="32654" s="217" customFormat="1" x14ac:dyDescent="0.2"/>
    <row r="32655" s="217" customFormat="1" x14ac:dyDescent="0.2"/>
    <row r="32656" s="217" customFormat="1" x14ac:dyDescent="0.2"/>
    <row r="32657" s="217" customFormat="1" x14ac:dyDescent="0.2"/>
    <row r="32658" s="217" customFormat="1" x14ac:dyDescent="0.2"/>
    <row r="32659" s="217" customFormat="1" x14ac:dyDescent="0.2"/>
    <row r="32660" s="217" customFormat="1" x14ac:dyDescent="0.2"/>
    <row r="32661" s="217" customFormat="1" x14ac:dyDescent="0.2"/>
    <row r="32662" s="217" customFormat="1" x14ac:dyDescent="0.2"/>
    <row r="32663" s="217" customFormat="1" x14ac:dyDescent="0.2"/>
    <row r="32664" s="217" customFormat="1" x14ac:dyDescent="0.2"/>
    <row r="32665" s="217" customFormat="1" x14ac:dyDescent="0.2"/>
    <row r="32666" s="217" customFormat="1" x14ac:dyDescent="0.2"/>
    <row r="32667" s="217" customFormat="1" x14ac:dyDescent="0.2"/>
    <row r="32668" s="217" customFormat="1" x14ac:dyDescent="0.2"/>
    <row r="32669" s="217" customFormat="1" x14ac:dyDescent="0.2"/>
    <row r="32670" s="217" customFormat="1" x14ac:dyDescent="0.2"/>
    <row r="32671" s="217" customFormat="1" x14ac:dyDescent="0.2"/>
    <row r="32672" s="217" customFormat="1" x14ac:dyDescent="0.2"/>
    <row r="32673" s="217" customFormat="1" x14ac:dyDescent="0.2"/>
    <row r="32674" s="217" customFormat="1" x14ac:dyDescent="0.2"/>
    <row r="32675" s="217" customFormat="1" x14ac:dyDescent="0.2"/>
    <row r="32676" s="217" customFormat="1" x14ac:dyDescent="0.2"/>
    <row r="32677" s="217" customFormat="1" x14ac:dyDescent="0.2"/>
    <row r="32678" s="217" customFormat="1" x14ac:dyDescent="0.2"/>
    <row r="32679" s="217" customFormat="1" x14ac:dyDescent="0.2"/>
    <row r="32680" s="217" customFormat="1" x14ac:dyDescent="0.2"/>
    <row r="32681" s="217" customFormat="1" x14ac:dyDescent="0.2"/>
    <row r="32682" s="217" customFormat="1" x14ac:dyDescent="0.2"/>
    <row r="32683" s="217" customFormat="1" x14ac:dyDescent="0.2"/>
    <row r="32684" s="217" customFormat="1" x14ac:dyDescent="0.2"/>
    <row r="32685" s="217" customFormat="1" x14ac:dyDescent="0.2"/>
    <row r="32686" s="217" customFormat="1" x14ac:dyDescent="0.2"/>
    <row r="32687" s="217" customFormat="1" x14ac:dyDescent="0.2"/>
    <row r="32688" s="217" customFormat="1" x14ac:dyDescent="0.2"/>
    <row r="32689" s="217" customFormat="1" x14ac:dyDescent="0.2"/>
    <row r="32690" s="217" customFormat="1" x14ac:dyDescent="0.2"/>
    <row r="32691" s="217" customFormat="1" x14ac:dyDescent="0.2"/>
    <row r="32692" s="217" customFormat="1" x14ac:dyDescent="0.2"/>
    <row r="32693" s="217" customFormat="1" x14ac:dyDescent="0.2"/>
    <row r="32694" s="217" customFormat="1" x14ac:dyDescent="0.2"/>
    <row r="32695" s="217" customFormat="1" x14ac:dyDescent="0.2"/>
    <row r="32696" s="217" customFormat="1" x14ac:dyDescent="0.2"/>
    <row r="32697" s="217" customFormat="1" x14ac:dyDescent="0.2"/>
    <row r="32698" s="217" customFormat="1" x14ac:dyDescent="0.2"/>
    <row r="32699" s="217" customFormat="1" x14ac:dyDescent="0.2"/>
    <row r="32700" s="217" customFormat="1" x14ac:dyDescent="0.2"/>
    <row r="32701" s="217" customFormat="1" x14ac:dyDescent="0.2"/>
    <row r="32702" s="217" customFormat="1" x14ac:dyDescent="0.2"/>
    <row r="32703" s="217" customFormat="1" x14ac:dyDescent="0.2"/>
    <row r="32704" s="217" customFormat="1" x14ac:dyDescent="0.2"/>
    <row r="32705" s="217" customFormat="1" x14ac:dyDescent="0.2"/>
    <row r="32706" s="217" customFormat="1" x14ac:dyDescent="0.2"/>
    <row r="32707" s="217" customFormat="1" x14ac:dyDescent="0.2"/>
    <row r="32708" s="217" customFormat="1" x14ac:dyDescent="0.2"/>
    <row r="32709" s="217" customFormat="1" x14ac:dyDescent="0.2"/>
    <row r="32710" s="217" customFormat="1" x14ac:dyDescent="0.2"/>
    <row r="32711" s="217" customFormat="1" x14ac:dyDescent="0.2"/>
    <row r="32712" s="217" customFormat="1" x14ac:dyDescent="0.2"/>
    <row r="32713" s="217" customFormat="1" x14ac:dyDescent="0.2"/>
    <row r="32714" s="217" customFormat="1" x14ac:dyDescent="0.2"/>
    <row r="32715" s="217" customFormat="1" x14ac:dyDescent="0.2"/>
    <row r="32716" s="217" customFormat="1" x14ac:dyDescent="0.2"/>
    <row r="32717" s="217" customFormat="1" x14ac:dyDescent="0.2"/>
    <row r="32718" s="217" customFormat="1" x14ac:dyDescent="0.2"/>
    <row r="32719" s="217" customFormat="1" x14ac:dyDescent="0.2"/>
    <row r="32720" s="217" customFormat="1" x14ac:dyDescent="0.2"/>
    <row r="32721" s="217" customFormat="1" x14ac:dyDescent="0.2"/>
    <row r="32722" s="217" customFormat="1" x14ac:dyDescent="0.2"/>
    <row r="32723" s="217" customFormat="1" x14ac:dyDescent="0.2"/>
    <row r="32724" s="217" customFormat="1" x14ac:dyDescent="0.2"/>
    <row r="32725" s="217" customFormat="1" x14ac:dyDescent="0.2"/>
    <row r="32726" s="217" customFormat="1" x14ac:dyDescent="0.2"/>
    <row r="32727" s="217" customFormat="1" x14ac:dyDescent="0.2"/>
    <row r="32728" s="217" customFormat="1" x14ac:dyDescent="0.2"/>
    <row r="32729" s="217" customFormat="1" x14ac:dyDescent="0.2"/>
    <row r="32730" s="217" customFormat="1" x14ac:dyDescent="0.2"/>
    <row r="32731" s="217" customFormat="1" x14ac:dyDescent="0.2"/>
    <row r="32732" s="217" customFormat="1" x14ac:dyDescent="0.2"/>
    <row r="32733" s="217" customFormat="1" x14ac:dyDescent="0.2"/>
    <row r="32734" s="217" customFormat="1" x14ac:dyDescent="0.2"/>
    <row r="32735" s="217" customFormat="1" x14ac:dyDescent="0.2"/>
    <row r="32736" s="217" customFormat="1" x14ac:dyDescent="0.2"/>
    <row r="32737" s="217" customFormat="1" x14ac:dyDescent="0.2"/>
    <row r="32738" s="217" customFormat="1" x14ac:dyDescent="0.2"/>
    <row r="32739" s="217" customFormat="1" x14ac:dyDescent="0.2"/>
    <row r="32740" s="217" customFormat="1" x14ac:dyDescent="0.2"/>
    <row r="32741" s="217" customFormat="1" x14ac:dyDescent="0.2"/>
    <row r="32742" s="217" customFormat="1" x14ac:dyDescent="0.2"/>
    <row r="32743" s="217" customFormat="1" x14ac:dyDescent="0.2"/>
    <row r="32744" s="217" customFormat="1" x14ac:dyDescent="0.2"/>
    <row r="32745" s="217" customFormat="1" x14ac:dyDescent="0.2"/>
    <row r="32746" s="217" customFormat="1" x14ac:dyDescent="0.2"/>
    <row r="32747" s="217" customFormat="1" x14ac:dyDescent="0.2"/>
    <row r="32748" s="217" customFormat="1" x14ac:dyDescent="0.2"/>
    <row r="32749" s="217" customFormat="1" x14ac:dyDescent="0.2"/>
    <row r="32750" s="217" customFormat="1" x14ac:dyDescent="0.2"/>
    <row r="32751" s="217" customFormat="1" x14ac:dyDescent="0.2"/>
    <row r="32752" s="217" customFormat="1" x14ac:dyDescent="0.2"/>
    <row r="32753" s="217" customFormat="1" x14ac:dyDescent="0.2"/>
    <row r="32754" s="217" customFormat="1" x14ac:dyDescent="0.2"/>
    <row r="32755" s="217" customFormat="1" x14ac:dyDescent="0.2"/>
    <row r="32756" s="217" customFormat="1" x14ac:dyDescent="0.2"/>
    <row r="32757" s="217" customFormat="1" x14ac:dyDescent="0.2"/>
    <row r="32758" s="217" customFormat="1" x14ac:dyDescent="0.2"/>
    <row r="32759" s="217" customFormat="1" x14ac:dyDescent="0.2"/>
    <row r="32760" s="217" customFormat="1" x14ac:dyDescent="0.2"/>
    <row r="32761" s="217" customFormat="1" x14ac:dyDescent="0.2"/>
    <row r="32762" s="217" customFormat="1" x14ac:dyDescent="0.2"/>
    <row r="32763" s="217" customFormat="1" x14ac:dyDescent="0.2"/>
    <row r="32764" s="217" customFormat="1" x14ac:dyDescent="0.2"/>
    <row r="32765" s="217" customFormat="1" x14ac:dyDescent="0.2"/>
    <row r="32766" s="217" customFormat="1" x14ac:dyDescent="0.2"/>
    <row r="32767" s="217" customFormat="1" x14ac:dyDescent="0.2"/>
    <row r="32768" s="217" customFormat="1" x14ac:dyDescent="0.2"/>
    <row r="32769" s="217" customFormat="1" x14ac:dyDescent="0.2"/>
    <row r="32770" s="217" customFormat="1" x14ac:dyDescent="0.2"/>
    <row r="32771" s="217" customFormat="1" x14ac:dyDescent="0.2"/>
    <row r="32772" s="217" customFormat="1" x14ac:dyDescent="0.2"/>
    <row r="32773" s="217" customFormat="1" x14ac:dyDescent="0.2"/>
    <row r="32774" s="217" customFormat="1" x14ac:dyDescent="0.2"/>
    <row r="32775" s="217" customFormat="1" x14ac:dyDescent="0.2"/>
    <row r="32776" s="217" customFormat="1" x14ac:dyDescent="0.2"/>
    <row r="32777" s="217" customFormat="1" x14ac:dyDescent="0.2"/>
    <row r="32778" s="217" customFormat="1" x14ac:dyDescent="0.2"/>
    <row r="32779" s="217" customFormat="1" x14ac:dyDescent="0.2"/>
    <row r="32780" s="217" customFormat="1" x14ac:dyDescent="0.2"/>
    <row r="32781" s="217" customFormat="1" x14ac:dyDescent="0.2"/>
    <row r="32782" s="217" customFormat="1" x14ac:dyDescent="0.2"/>
    <row r="32783" s="217" customFormat="1" x14ac:dyDescent="0.2"/>
    <row r="32784" s="217" customFormat="1" x14ac:dyDescent="0.2"/>
    <row r="32785" s="217" customFormat="1" x14ac:dyDescent="0.2"/>
    <row r="32786" s="217" customFormat="1" x14ac:dyDescent="0.2"/>
    <row r="32787" s="217" customFormat="1" x14ac:dyDescent="0.2"/>
    <row r="32788" s="217" customFormat="1" x14ac:dyDescent="0.2"/>
    <row r="32789" s="217" customFormat="1" x14ac:dyDescent="0.2"/>
    <row r="32790" s="217" customFormat="1" x14ac:dyDescent="0.2"/>
    <row r="32791" s="217" customFormat="1" x14ac:dyDescent="0.2"/>
    <row r="32792" s="217" customFormat="1" x14ac:dyDescent="0.2"/>
    <row r="32793" s="217" customFormat="1" x14ac:dyDescent="0.2"/>
    <row r="32794" s="217" customFormat="1" x14ac:dyDescent="0.2"/>
    <row r="32795" s="217" customFormat="1" x14ac:dyDescent="0.2"/>
    <row r="32796" s="217" customFormat="1" x14ac:dyDescent="0.2"/>
    <row r="32797" s="217" customFormat="1" x14ac:dyDescent="0.2"/>
    <row r="32798" s="217" customFormat="1" x14ac:dyDescent="0.2"/>
    <row r="32799" s="217" customFormat="1" x14ac:dyDescent="0.2"/>
    <row r="32800" s="217" customFormat="1" x14ac:dyDescent="0.2"/>
    <row r="32801" s="217" customFormat="1" x14ac:dyDescent="0.2"/>
    <row r="32802" s="217" customFormat="1" x14ac:dyDescent="0.2"/>
    <row r="32803" s="217" customFormat="1" x14ac:dyDescent="0.2"/>
    <row r="32804" s="217" customFormat="1" x14ac:dyDescent="0.2"/>
    <row r="32805" s="217" customFormat="1" x14ac:dyDescent="0.2"/>
    <row r="32806" s="217" customFormat="1" x14ac:dyDescent="0.2"/>
    <row r="32807" s="217" customFormat="1" x14ac:dyDescent="0.2"/>
    <row r="32808" s="217" customFormat="1" x14ac:dyDescent="0.2"/>
    <row r="32809" s="217" customFormat="1" x14ac:dyDescent="0.2"/>
    <row r="32810" s="217" customFormat="1" x14ac:dyDescent="0.2"/>
    <row r="32811" s="217" customFormat="1" x14ac:dyDescent="0.2"/>
    <row r="32812" s="217" customFormat="1" x14ac:dyDescent="0.2"/>
    <row r="32813" s="217" customFormat="1" x14ac:dyDescent="0.2"/>
    <row r="32814" s="217" customFormat="1" x14ac:dyDescent="0.2"/>
    <row r="32815" s="217" customFormat="1" x14ac:dyDescent="0.2"/>
    <row r="32816" s="217" customFormat="1" x14ac:dyDescent="0.2"/>
    <row r="32817" s="217" customFormat="1" x14ac:dyDescent="0.2"/>
    <row r="32818" s="217" customFormat="1" x14ac:dyDescent="0.2"/>
    <row r="32819" s="217" customFormat="1" x14ac:dyDescent="0.2"/>
    <row r="32820" s="217" customFormat="1" x14ac:dyDescent="0.2"/>
    <row r="32821" s="217" customFormat="1" x14ac:dyDescent="0.2"/>
    <row r="32822" s="217" customFormat="1" x14ac:dyDescent="0.2"/>
    <row r="32823" s="217" customFormat="1" x14ac:dyDescent="0.2"/>
    <row r="32824" s="217" customFormat="1" x14ac:dyDescent="0.2"/>
    <row r="32825" s="217" customFormat="1" x14ac:dyDescent="0.2"/>
    <row r="32826" s="217" customFormat="1" x14ac:dyDescent="0.2"/>
    <row r="32827" s="217" customFormat="1" x14ac:dyDescent="0.2"/>
    <row r="32828" s="217" customFormat="1" x14ac:dyDescent="0.2"/>
    <row r="32829" s="217" customFormat="1" x14ac:dyDescent="0.2"/>
    <row r="32830" s="217" customFormat="1" x14ac:dyDescent="0.2"/>
    <row r="32831" s="217" customFormat="1" x14ac:dyDescent="0.2"/>
    <row r="32832" s="217" customFormat="1" x14ac:dyDescent="0.2"/>
    <row r="32833" s="217" customFormat="1" x14ac:dyDescent="0.2"/>
    <row r="32834" s="217" customFormat="1" x14ac:dyDescent="0.2"/>
    <row r="32835" s="217" customFormat="1" x14ac:dyDescent="0.2"/>
    <row r="32836" s="217" customFormat="1" x14ac:dyDescent="0.2"/>
    <row r="32837" s="217" customFormat="1" x14ac:dyDescent="0.2"/>
    <row r="32838" s="217" customFormat="1" x14ac:dyDescent="0.2"/>
    <row r="32839" s="217" customFormat="1" x14ac:dyDescent="0.2"/>
    <row r="32840" s="217" customFormat="1" x14ac:dyDescent="0.2"/>
    <row r="32841" s="217" customFormat="1" x14ac:dyDescent="0.2"/>
    <row r="32842" s="217" customFormat="1" x14ac:dyDescent="0.2"/>
    <row r="32843" s="217" customFormat="1" x14ac:dyDescent="0.2"/>
    <row r="32844" s="217" customFormat="1" x14ac:dyDescent="0.2"/>
    <row r="32845" s="217" customFormat="1" x14ac:dyDescent="0.2"/>
    <row r="32846" s="217" customFormat="1" x14ac:dyDescent="0.2"/>
    <row r="32847" s="217" customFormat="1" x14ac:dyDescent="0.2"/>
    <row r="32848" s="217" customFormat="1" x14ac:dyDescent="0.2"/>
    <row r="32849" s="217" customFormat="1" x14ac:dyDescent="0.2"/>
    <row r="32850" s="217" customFormat="1" x14ac:dyDescent="0.2"/>
    <row r="32851" s="217" customFormat="1" x14ac:dyDescent="0.2"/>
    <row r="32852" s="217" customFormat="1" x14ac:dyDescent="0.2"/>
    <row r="32853" s="217" customFormat="1" x14ac:dyDescent="0.2"/>
    <row r="32854" s="217" customFormat="1" x14ac:dyDescent="0.2"/>
    <row r="32855" s="217" customFormat="1" x14ac:dyDescent="0.2"/>
    <row r="32856" s="217" customFormat="1" x14ac:dyDescent="0.2"/>
    <row r="32857" s="217" customFormat="1" x14ac:dyDescent="0.2"/>
    <row r="32858" s="217" customFormat="1" x14ac:dyDescent="0.2"/>
    <row r="32859" s="217" customFormat="1" x14ac:dyDescent="0.2"/>
    <row r="32860" s="217" customFormat="1" x14ac:dyDescent="0.2"/>
    <row r="32861" s="217" customFormat="1" x14ac:dyDescent="0.2"/>
    <row r="32862" s="217" customFormat="1" x14ac:dyDescent="0.2"/>
    <row r="32863" s="217" customFormat="1" x14ac:dyDescent="0.2"/>
    <row r="32864" s="217" customFormat="1" x14ac:dyDescent="0.2"/>
    <row r="32865" s="217" customFormat="1" x14ac:dyDescent="0.2"/>
    <row r="32866" s="217" customFormat="1" x14ac:dyDescent="0.2"/>
    <row r="32867" s="217" customFormat="1" x14ac:dyDescent="0.2"/>
    <row r="32868" s="217" customFormat="1" x14ac:dyDescent="0.2"/>
    <row r="32869" s="217" customFormat="1" x14ac:dyDescent="0.2"/>
    <row r="32870" s="217" customFormat="1" x14ac:dyDescent="0.2"/>
    <row r="32871" s="217" customFormat="1" x14ac:dyDescent="0.2"/>
    <row r="32872" s="217" customFormat="1" x14ac:dyDescent="0.2"/>
    <row r="32873" s="217" customFormat="1" x14ac:dyDescent="0.2"/>
    <row r="32874" s="217" customFormat="1" x14ac:dyDescent="0.2"/>
    <row r="32875" s="217" customFormat="1" x14ac:dyDescent="0.2"/>
    <row r="32876" s="217" customFormat="1" x14ac:dyDescent="0.2"/>
    <row r="32877" s="217" customFormat="1" x14ac:dyDescent="0.2"/>
    <row r="32878" s="217" customFormat="1" x14ac:dyDescent="0.2"/>
    <row r="32879" s="217" customFormat="1" x14ac:dyDescent="0.2"/>
    <row r="32880" s="217" customFormat="1" x14ac:dyDescent="0.2"/>
    <row r="32881" s="217" customFormat="1" x14ac:dyDescent="0.2"/>
    <row r="32882" s="217" customFormat="1" x14ac:dyDescent="0.2"/>
    <row r="32883" s="217" customFormat="1" x14ac:dyDescent="0.2"/>
    <row r="32884" s="217" customFormat="1" x14ac:dyDescent="0.2"/>
    <row r="32885" s="217" customFormat="1" x14ac:dyDescent="0.2"/>
    <row r="32886" s="217" customFormat="1" x14ac:dyDescent="0.2"/>
    <row r="32887" s="217" customFormat="1" x14ac:dyDescent="0.2"/>
    <row r="32888" s="217" customFormat="1" x14ac:dyDescent="0.2"/>
    <row r="32889" s="217" customFormat="1" x14ac:dyDescent="0.2"/>
    <row r="32890" s="217" customFormat="1" x14ac:dyDescent="0.2"/>
    <row r="32891" s="217" customFormat="1" x14ac:dyDescent="0.2"/>
    <row r="32892" s="217" customFormat="1" x14ac:dyDescent="0.2"/>
    <row r="32893" s="217" customFormat="1" x14ac:dyDescent="0.2"/>
    <row r="32894" s="217" customFormat="1" x14ac:dyDescent="0.2"/>
    <row r="32895" s="217" customFormat="1" x14ac:dyDescent="0.2"/>
    <row r="32896" s="217" customFormat="1" x14ac:dyDescent="0.2"/>
    <row r="32897" s="217" customFormat="1" x14ac:dyDescent="0.2"/>
    <row r="32898" s="217" customFormat="1" x14ac:dyDescent="0.2"/>
    <row r="32899" s="217" customFormat="1" x14ac:dyDescent="0.2"/>
    <row r="32900" s="217" customFormat="1" x14ac:dyDescent="0.2"/>
    <row r="32901" s="217" customFormat="1" x14ac:dyDescent="0.2"/>
    <row r="32902" s="217" customFormat="1" x14ac:dyDescent="0.2"/>
    <row r="32903" s="217" customFormat="1" x14ac:dyDescent="0.2"/>
    <row r="32904" s="217" customFormat="1" x14ac:dyDescent="0.2"/>
    <row r="32905" s="217" customFormat="1" x14ac:dyDescent="0.2"/>
    <row r="32906" s="217" customFormat="1" x14ac:dyDescent="0.2"/>
    <row r="32907" s="217" customFormat="1" x14ac:dyDescent="0.2"/>
    <row r="32908" s="217" customFormat="1" x14ac:dyDescent="0.2"/>
    <row r="32909" s="217" customFormat="1" x14ac:dyDescent="0.2"/>
    <row r="32910" s="217" customFormat="1" x14ac:dyDescent="0.2"/>
    <row r="32911" s="217" customFormat="1" x14ac:dyDescent="0.2"/>
    <row r="32912" s="217" customFormat="1" x14ac:dyDescent="0.2"/>
    <row r="32913" s="217" customFormat="1" x14ac:dyDescent="0.2"/>
    <row r="32914" s="217" customFormat="1" x14ac:dyDescent="0.2"/>
    <row r="32915" s="217" customFormat="1" x14ac:dyDescent="0.2"/>
    <row r="32916" s="217" customFormat="1" x14ac:dyDescent="0.2"/>
    <row r="32917" s="217" customFormat="1" x14ac:dyDescent="0.2"/>
    <row r="32918" s="217" customFormat="1" x14ac:dyDescent="0.2"/>
    <row r="32919" s="217" customFormat="1" x14ac:dyDescent="0.2"/>
    <row r="32920" s="217" customFormat="1" x14ac:dyDescent="0.2"/>
    <row r="32921" s="217" customFormat="1" x14ac:dyDescent="0.2"/>
    <row r="32922" s="217" customFormat="1" x14ac:dyDescent="0.2"/>
    <row r="32923" s="217" customFormat="1" x14ac:dyDescent="0.2"/>
    <row r="32924" s="217" customFormat="1" x14ac:dyDescent="0.2"/>
    <row r="32925" s="217" customFormat="1" x14ac:dyDescent="0.2"/>
    <row r="32926" s="217" customFormat="1" x14ac:dyDescent="0.2"/>
    <row r="32927" s="217" customFormat="1" x14ac:dyDescent="0.2"/>
    <row r="32928" s="217" customFormat="1" x14ac:dyDescent="0.2"/>
    <row r="32929" s="217" customFormat="1" x14ac:dyDescent="0.2"/>
    <row r="32930" s="217" customFormat="1" x14ac:dyDescent="0.2"/>
    <row r="32931" s="217" customFormat="1" x14ac:dyDescent="0.2"/>
    <row r="32932" s="217" customFormat="1" x14ac:dyDescent="0.2"/>
    <row r="32933" s="217" customFormat="1" x14ac:dyDescent="0.2"/>
    <row r="32934" s="217" customFormat="1" x14ac:dyDescent="0.2"/>
    <row r="32935" s="217" customFormat="1" x14ac:dyDescent="0.2"/>
    <row r="32936" s="217" customFormat="1" x14ac:dyDescent="0.2"/>
    <row r="32937" s="217" customFormat="1" x14ac:dyDescent="0.2"/>
    <row r="32938" s="217" customFormat="1" x14ac:dyDescent="0.2"/>
    <row r="32939" s="217" customFormat="1" x14ac:dyDescent="0.2"/>
    <row r="32940" s="217" customFormat="1" x14ac:dyDescent="0.2"/>
    <row r="32941" s="217" customFormat="1" x14ac:dyDescent="0.2"/>
    <row r="32942" s="217" customFormat="1" x14ac:dyDescent="0.2"/>
    <row r="32943" s="217" customFormat="1" x14ac:dyDescent="0.2"/>
    <row r="32944" s="217" customFormat="1" x14ac:dyDescent="0.2"/>
    <row r="32945" s="217" customFormat="1" x14ac:dyDescent="0.2"/>
    <row r="32946" s="217" customFormat="1" x14ac:dyDescent="0.2"/>
    <row r="32947" s="217" customFormat="1" x14ac:dyDescent="0.2"/>
    <row r="32948" s="217" customFormat="1" x14ac:dyDescent="0.2"/>
    <row r="32949" s="217" customFormat="1" x14ac:dyDescent="0.2"/>
    <row r="32950" s="217" customFormat="1" x14ac:dyDescent="0.2"/>
    <row r="32951" s="217" customFormat="1" x14ac:dyDescent="0.2"/>
    <row r="32952" s="217" customFormat="1" x14ac:dyDescent="0.2"/>
    <row r="32953" s="217" customFormat="1" x14ac:dyDescent="0.2"/>
    <row r="32954" s="217" customFormat="1" x14ac:dyDescent="0.2"/>
    <row r="32955" s="217" customFormat="1" x14ac:dyDescent="0.2"/>
    <row r="32956" s="217" customFormat="1" x14ac:dyDescent="0.2"/>
    <row r="32957" s="217" customFormat="1" x14ac:dyDescent="0.2"/>
    <row r="32958" s="217" customFormat="1" x14ac:dyDescent="0.2"/>
    <row r="32959" s="217" customFormat="1" x14ac:dyDescent="0.2"/>
    <row r="32960" s="217" customFormat="1" x14ac:dyDescent="0.2"/>
    <row r="32961" s="217" customFormat="1" x14ac:dyDescent="0.2"/>
    <row r="32962" s="217" customFormat="1" x14ac:dyDescent="0.2"/>
    <row r="32963" s="217" customFormat="1" x14ac:dyDescent="0.2"/>
    <row r="32964" s="217" customFormat="1" x14ac:dyDescent="0.2"/>
    <row r="32965" s="217" customFormat="1" x14ac:dyDescent="0.2"/>
    <row r="32966" s="217" customFormat="1" x14ac:dyDescent="0.2"/>
    <row r="32967" s="217" customFormat="1" x14ac:dyDescent="0.2"/>
    <row r="32968" s="217" customFormat="1" x14ac:dyDescent="0.2"/>
    <row r="32969" s="217" customFormat="1" x14ac:dyDescent="0.2"/>
    <row r="32970" s="217" customFormat="1" x14ac:dyDescent="0.2"/>
    <row r="32971" s="217" customFormat="1" x14ac:dyDescent="0.2"/>
    <row r="32972" s="217" customFormat="1" x14ac:dyDescent="0.2"/>
    <row r="32973" s="217" customFormat="1" x14ac:dyDescent="0.2"/>
    <row r="32974" s="217" customFormat="1" x14ac:dyDescent="0.2"/>
    <row r="32975" s="217" customFormat="1" x14ac:dyDescent="0.2"/>
    <row r="32976" s="217" customFormat="1" x14ac:dyDescent="0.2"/>
    <row r="32977" s="217" customFormat="1" x14ac:dyDescent="0.2"/>
    <row r="32978" s="217" customFormat="1" x14ac:dyDescent="0.2"/>
    <row r="32979" s="217" customFormat="1" x14ac:dyDescent="0.2"/>
    <row r="32980" s="217" customFormat="1" x14ac:dyDescent="0.2"/>
    <row r="32981" s="217" customFormat="1" x14ac:dyDescent="0.2"/>
    <row r="32982" s="217" customFormat="1" x14ac:dyDescent="0.2"/>
    <row r="32983" s="217" customFormat="1" x14ac:dyDescent="0.2"/>
    <row r="32984" s="217" customFormat="1" x14ac:dyDescent="0.2"/>
    <row r="32985" s="217" customFormat="1" x14ac:dyDescent="0.2"/>
    <row r="32986" s="217" customFormat="1" x14ac:dyDescent="0.2"/>
    <row r="32987" s="217" customFormat="1" x14ac:dyDescent="0.2"/>
    <row r="32988" s="217" customFormat="1" x14ac:dyDescent="0.2"/>
    <row r="32989" s="217" customFormat="1" x14ac:dyDescent="0.2"/>
    <row r="32990" s="217" customFormat="1" x14ac:dyDescent="0.2"/>
    <row r="32991" s="217" customFormat="1" x14ac:dyDescent="0.2"/>
    <row r="32992" s="217" customFormat="1" x14ac:dyDescent="0.2"/>
    <row r="32993" s="217" customFormat="1" x14ac:dyDescent="0.2"/>
    <row r="32994" s="217" customFormat="1" x14ac:dyDescent="0.2"/>
    <row r="32995" s="217" customFormat="1" x14ac:dyDescent="0.2"/>
    <row r="32996" s="217" customFormat="1" x14ac:dyDescent="0.2"/>
    <row r="32997" s="217" customFormat="1" x14ac:dyDescent="0.2"/>
    <row r="32998" s="217" customFormat="1" x14ac:dyDescent="0.2"/>
    <row r="32999" s="217" customFormat="1" x14ac:dyDescent="0.2"/>
    <row r="33000" s="217" customFormat="1" x14ac:dyDescent="0.2"/>
    <row r="33001" s="217" customFormat="1" x14ac:dyDescent="0.2"/>
    <row r="33002" s="217" customFormat="1" x14ac:dyDescent="0.2"/>
    <row r="33003" s="217" customFormat="1" x14ac:dyDescent="0.2"/>
    <row r="33004" s="217" customFormat="1" x14ac:dyDescent="0.2"/>
    <row r="33005" s="217" customFormat="1" x14ac:dyDescent="0.2"/>
    <row r="33006" s="217" customFormat="1" x14ac:dyDescent="0.2"/>
    <row r="33007" s="217" customFormat="1" x14ac:dyDescent="0.2"/>
    <row r="33008" s="217" customFormat="1" x14ac:dyDescent="0.2"/>
    <row r="33009" s="217" customFormat="1" x14ac:dyDescent="0.2"/>
    <row r="33010" s="217" customFormat="1" x14ac:dyDescent="0.2"/>
    <row r="33011" s="217" customFormat="1" x14ac:dyDescent="0.2"/>
    <row r="33012" s="217" customFormat="1" x14ac:dyDescent="0.2"/>
    <row r="33013" s="217" customFormat="1" x14ac:dyDescent="0.2"/>
    <row r="33014" s="217" customFormat="1" x14ac:dyDescent="0.2"/>
    <row r="33015" s="217" customFormat="1" x14ac:dyDescent="0.2"/>
    <row r="33016" s="217" customFormat="1" x14ac:dyDescent="0.2"/>
    <row r="33017" s="217" customFormat="1" x14ac:dyDescent="0.2"/>
    <row r="33018" s="217" customFormat="1" x14ac:dyDescent="0.2"/>
    <row r="33019" s="217" customFormat="1" x14ac:dyDescent="0.2"/>
    <row r="33020" s="217" customFormat="1" x14ac:dyDescent="0.2"/>
    <row r="33021" s="217" customFormat="1" x14ac:dyDescent="0.2"/>
    <row r="33022" s="217" customFormat="1" x14ac:dyDescent="0.2"/>
    <row r="33023" s="217" customFormat="1" x14ac:dyDescent="0.2"/>
    <row r="33024" s="217" customFormat="1" x14ac:dyDescent="0.2"/>
    <row r="33025" s="217" customFormat="1" x14ac:dyDescent="0.2"/>
    <row r="33026" s="217" customFormat="1" x14ac:dyDescent="0.2"/>
    <row r="33027" s="217" customFormat="1" x14ac:dyDescent="0.2"/>
    <row r="33028" s="217" customFormat="1" x14ac:dyDescent="0.2"/>
    <row r="33029" s="217" customFormat="1" x14ac:dyDescent="0.2"/>
    <row r="33030" s="217" customFormat="1" x14ac:dyDescent="0.2"/>
    <row r="33031" s="217" customFormat="1" x14ac:dyDescent="0.2"/>
    <row r="33032" s="217" customFormat="1" x14ac:dyDescent="0.2"/>
    <row r="33033" s="217" customFormat="1" x14ac:dyDescent="0.2"/>
    <row r="33034" s="217" customFormat="1" x14ac:dyDescent="0.2"/>
    <row r="33035" s="217" customFormat="1" x14ac:dyDescent="0.2"/>
    <row r="33036" s="217" customFormat="1" x14ac:dyDescent="0.2"/>
    <row r="33037" s="217" customFormat="1" x14ac:dyDescent="0.2"/>
    <row r="33038" s="217" customFormat="1" x14ac:dyDescent="0.2"/>
    <row r="33039" s="217" customFormat="1" x14ac:dyDescent="0.2"/>
    <row r="33040" s="217" customFormat="1" x14ac:dyDescent="0.2"/>
    <row r="33041" s="217" customFormat="1" x14ac:dyDescent="0.2"/>
    <row r="33042" s="217" customFormat="1" x14ac:dyDescent="0.2"/>
    <row r="33043" s="217" customFormat="1" x14ac:dyDescent="0.2"/>
    <row r="33044" s="217" customFormat="1" x14ac:dyDescent="0.2"/>
    <row r="33045" s="217" customFormat="1" x14ac:dyDescent="0.2"/>
    <row r="33046" s="217" customFormat="1" x14ac:dyDescent="0.2"/>
    <row r="33047" s="217" customFormat="1" x14ac:dyDescent="0.2"/>
    <row r="33048" s="217" customFormat="1" x14ac:dyDescent="0.2"/>
    <row r="33049" s="217" customFormat="1" x14ac:dyDescent="0.2"/>
    <row r="33050" s="217" customFormat="1" x14ac:dyDescent="0.2"/>
    <row r="33051" s="217" customFormat="1" x14ac:dyDescent="0.2"/>
    <row r="33052" s="217" customFormat="1" x14ac:dyDescent="0.2"/>
    <row r="33053" s="217" customFormat="1" x14ac:dyDescent="0.2"/>
    <row r="33054" s="217" customFormat="1" x14ac:dyDescent="0.2"/>
    <row r="33055" s="217" customFormat="1" x14ac:dyDescent="0.2"/>
    <row r="33056" s="217" customFormat="1" x14ac:dyDescent="0.2"/>
    <row r="33057" s="217" customFormat="1" x14ac:dyDescent="0.2"/>
    <row r="33058" s="217" customFormat="1" x14ac:dyDescent="0.2"/>
    <row r="33059" s="217" customFormat="1" x14ac:dyDescent="0.2"/>
    <row r="33060" s="217" customFormat="1" x14ac:dyDescent="0.2"/>
    <row r="33061" s="217" customFormat="1" x14ac:dyDescent="0.2"/>
    <row r="33062" s="217" customFormat="1" x14ac:dyDescent="0.2"/>
    <row r="33063" s="217" customFormat="1" x14ac:dyDescent="0.2"/>
    <row r="33064" s="217" customFormat="1" x14ac:dyDescent="0.2"/>
    <row r="33065" s="217" customFormat="1" x14ac:dyDescent="0.2"/>
    <row r="33066" s="217" customFormat="1" x14ac:dyDescent="0.2"/>
    <row r="33067" s="217" customFormat="1" x14ac:dyDescent="0.2"/>
    <row r="33068" s="217" customFormat="1" x14ac:dyDescent="0.2"/>
    <row r="33069" s="217" customFormat="1" x14ac:dyDescent="0.2"/>
    <row r="33070" s="217" customFormat="1" x14ac:dyDescent="0.2"/>
    <row r="33071" s="217" customFormat="1" x14ac:dyDescent="0.2"/>
    <row r="33072" s="217" customFormat="1" x14ac:dyDescent="0.2"/>
    <row r="33073" s="217" customFormat="1" x14ac:dyDescent="0.2"/>
    <row r="33074" s="217" customFormat="1" x14ac:dyDescent="0.2"/>
    <row r="33075" s="217" customFormat="1" x14ac:dyDescent="0.2"/>
    <row r="33076" s="217" customFormat="1" x14ac:dyDescent="0.2"/>
    <row r="33077" s="217" customFormat="1" x14ac:dyDescent="0.2"/>
    <row r="33078" s="217" customFormat="1" x14ac:dyDescent="0.2"/>
    <row r="33079" s="217" customFormat="1" x14ac:dyDescent="0.2"/>
    <row r="33080" s="217" customFormat="1" x14ac:dyDescent="0.2"/>
    <row r="33081" s="217" customFormat="1" x14ac:dyDescent="0.2"/>
    <row r="33082" s="217" customFormat="1" x14ac:dyDescent="0.2"/>
    <row r="33083" s="217" customFormat="1" x14ac:dyDescent="0.2"/>
    <row r="33084" s="217" customFormat="1" x14ac:dyDescent="0.2"/>
    <row r="33085" s="217" customFormat="1" x14ac:dyDescent="0.2"/>
    <row r="33086" s="217" customFormat="1" x14ac:dyDescent="0.2"/>
    <row r="33087" s="217" customFormat="1" x14ac:dyDescent="0.2"/>
    <row r="33088" s="217" customFormat="1" x14ac:dyDescent="0.2"/>
    <row r="33089" s="217" customFormat="1" x14ac:dyDescent="0.2"/>
    <row r="33090" s="217" customFormat="1" x14ac:dyDescent="0.2"/>
    <row r="33091" s="217" customFormat="1" x14ac:dyDescent="0.2"/>
    <row r="33092" s="217" customFormat="1" x14ac:dyDescent="0.2"/>
    <row r="33093" s="217" customFormat="1" x14ac:dyDescent="0.2"/>
    <row r="33094" s="217" customFormat="1" x14ac:dyDescent="0.2"/>
    <row r="33095" s="217" customFormat="1" x14ac:dyDescent="0.2"/>
    <row r="33096" s="217" customFormat="1" x14ac:dyDescent="0.2"/>
    <row r="33097" s="217" customFormat="1" x14ac:dyDescent="0.2"/>
    <row r="33098" s="217" customFormat="1" x14ac:dyDescent="0.2"/>
    <row r="33099" s="217" customFormat="1" x14ac:dyDescent="0.2"/>
    <row r="33100" s="217" customFormat="1" x14ac:dyDescent="0.2"/>
    <row r="33101" s="217" customFormat="1" x14ac:dyDescent="0.2"/>
    <row r="33102" s="217" customFormat="1" x14ac:dyDescent="0.2"/>
    <row r="33103" s="217" customFormat="1" x14ac:dyDescent="0.2"/>
    <row r="33104" s="217" customFormat="1" x14ac:dyDescent="0.2"/>
    <row r="33105" s="217" customFormat="1" x14ac:dyDescent="0.2"/>
    <row r="33106" s="217" customFormat="1" x14ac:dyDescent="0.2"/>
    <row r="33107" s="217" customFormat="1" x14ac:dyDescent="0.2"/>
    <row r="33108" s="217" customFormat="1" x14ac:dyDescent="0.2"/>
    <row r="33109" s="217" customFormat="1" x14ac:dyDescent="0.2"/>
    <row r="33110" s="217" customFormat="1" x14ac:dyDescent="0.2"/>
    <row r="33111" s="217" customFormat="1" x14ac:dyDescent="0.2"/>
    <row r="33112" s="217" customFormat="1" x14ac:dyDescent="0.2"/>
    <row r="33113" s="217" customFormat="1" x14ac:dyDescent="0.2"/>
    <row r="33114" s="217" customFormat="1" x14ac:dyDescent="0.2"/>
    <row r="33115" s="217" customFormat="1" x14ac:dyDescent="0.2"/>
    <row r="33116" s="217" customFormat="1" x14ac:dyDescent="0.2"/>
    <row r="33117" s="217" customFormat="1" x14ac:dyDescent="0.2"/>
    <row r="33118" s="217" customFormat="1" x14ac:dyDescent="0.2"/>
    <row r="33119" s="217" customFormat="1" x14ac:dyDescent="0.2"/>
    <row r="33120" s="217" customFormat="1" x14ac:dyDescent="0.2"/>
    <row r="33121" s="217" customFormat="1" x14ac:dyDescent="0.2"/>
    <row r="33122" s="217" customFormat="1" x14ac:dyDescent="0.2"/>
    <row r="33123" s="217" customFormat="1" x14ac:dyDescent="0.2"/>
    <row r="33124" s="217" customFormat="1" x14ac:dyDescent="0.2"/>
    <row r="33125" s="217" customFormat="1" x14ac:dyDescent="0.2"/>
    <row r="33126" s="217" customFormat="1" x14ac:dyDescent="0.2"/>
    <row r="33127" s="217" customFormat="1" x14ac:dyDescent="0.2"/>
    <row r="33128" s="217" customFormat="1" x14ac:dyDescent="0.2"/>
    <row r="33129" s="217" customFormat="1" x14ac:dyDescent="0.2"/>
    <row r="33130" s="217" customFormat="1" x14ac:dyDescent="0.2"/>
    <row r="33131" s="217" customFormat="1" x14ac:dyDescent="0.2"/>
    <row r="33132" s="217" customFormat="1" x14ac:dyDescent="0.2"/>
    <row r="33133" s="217" customFormat="1" x14ac:dyDescent="0.2"/>
    <row r="33134" s="217" customFormat="1" x14ac:dyDescent="0.2"/>
    <row r="33135" s="217" customFormat="1" x14ac:dyDescent="0.2"/>
    <row r="33136" s="217" customFormat="1" x14ac:dyDescent="0.2"/>
    <row r="33137" s="217" customFormat="1" x14ac:dyDescent="0.2"/>
    <row r="33138" s="217" customFormat="1" x14ac:dyDescent="0.2"/>
    <row r="33139" s="217" customFormat="1" x14ac:dyDescent="0.2"/>
    <row r="33140" s="217" customFormat="1" x14ac:dyDescent="0.2"/>
    <row r="33141" s="217" customFormat="1" x14ac:dyDescent="0.2"/>
    <row r="33142" s="217" customFormat="1" x14ac:dyDescent="0.2"/>
    <row r="33143" s="217" customFormat="1" x14ac:dyDescent="0.2"/>
    <row r="33144" s="217" customFormat="1" x14ac:dyDescent="0.2"/>
    <row r="33145" s="217" customFormat="1" x14ac:dyDescent="0.2"/>
    <row r="33146" s="217" customFormat="1" x14ac:dyDescent="0.2"/>
    <row r="33147" s="217" customFormat="1" x14ac:dyDescent="0.2"/>
    <row r="33148" s="217" customFormat="1" x14ac:dyDescent="0.2"/>
    <row r="33149" s="217" customFormat="1" x14ac:dyDescent="0.2"/>
    <row r="33150" s="217" customFormat="1" x14ac:dyDescent="0.2"/>
    <row r="33151" s="217" customFormat="1" x14ac:dyDescent="0.2"/>
    <row r="33152" s="217" customFormat="1" x14ac:dyDescent="0.2"/>
    <row r="33153" s="217" customFormat="1" x14ac:dyDescent="0.2"/>
    <row r="33154" s="217" customFormat="1" x14ac:dyDescent="0.2"/>
    <row r="33155" s="217" customFormat="1" x14ac:dyDescent="0.2"/>
    <row r="33156" s="217" customFormat="1" x14ac:dyDescent="0.2"/>
    <row r="33157" s="217" customFormat="1" x14ac:dyDescent="0.2"/>
    <row r="33158" s="217" customFormat="1" x14ac:dyDescent="0.2"/>
    <row r="33159" s="217" customFormat="1" x14ac:dyDescent="0.2"/>
    <row r="33160" s="217" customFormat="1" x14ac:dyDescent="0.2"/>
    <row r="33161" s="217" customFormat="1" x14ac:dyDescent="0.2"/>
    <row r="33162" s="217" customFormat="1" x14ac:dyDescent="0.2"/>
    <row r="33163" s="217" customFormat="1" x14ac:dyDescent="0.2"/>
    <row r="33164" s="217" customFormat="1" x14ac:dyDescent="0.2"/>
    <row r="33165" s="217" customFormat="1" x14ac:dyDescent="0.2"/>
    <row r="33166" s="217" customFormat="1" x14ac:dyDescent="0.2"/>
    <row r="33167" s="217" customFormat="1" x14ac:dyDescent="0.2"/>
    <row r="33168" s="217" customFormat="1" x14ac:dyDescent="0.2"/>
    <row r="33169" s="217" customFormat="1" x14ac:dyDescent="0.2"/>
    <row r="33170" s="217" customFormat="1" x14ac:dyDescent="0.2"/>
    <row r="33171" s="217" customFormat="1" x14ac:dyDescent="0.2"/>
    <row r="33172" s="217" customFormat="1" x14ac:dyDescent="0.2"/>
    <row r="33173" s="217" customFormat="1" x14ac:dyDescent="0.2"/>
    <row r="33174" s="217" customFormat="1" x14ac:dyDescent="0.2"/>
    <row r="33175" s="217" customFormat="1" x14ac:dyDescent="0.2"/>
    <row r="33176" s="217" customFormat="1" x14ac:dyDescent="0.2"/>
    <row r="33177" s="217" customFormat="1" x14ac:dyDescent="0.2"/>
    <row r="33178" s="217" customFormat="1" x14ac:dyDescent="0.2"/>
    <row r="33179" s="217" customFormat="1" x14ac:dyDescent="0.2"/>
    <row r="33180" s="217" customFormat="1" x14ac:dyDescent="0.2"/>
    <row r="33181" s="217" customFormat="1" x14ac:dyDescent="0.2"/>
    <row r="33182" s="217" customFormat="1" x14ac:dyDescent="0.2"/>
    <row r="33183" s="217" customFormat="1" x14ac:dyDescent="0.2"/>
    <row r="33184" s="217" customFormat="1" x14ac:dyDescent="0.2"/>
    <row r="33185" s="217" customFormat="1" x14ac:dyDescent="0.2"/>
    <row r="33186" s="217" customFormat="1" x14ac:dyDescent="0.2"/>
    <row r="33187" s="217" customFormat="1" x14ac:dyDescent="0.2"/>
    <row r="33188" s="217" customFormat="1" x14ac:dyDescent="0.2"/>
    <row r="33189" s="217" customFormat="1" x14ac:dyDescent="0.2"/>
    <row r="33190" s="217" customFormat="1" x14ac:dyDescent="0.2"/>
    <row r="33191" s="217" customFormat="1" x14ac:dyDescent="0.2"/>
    <row r="33192" s="217" customFormat="1" x14ac:dyDescent="0.2"/>
    <row r="33193" s="217" customFormat="1" x14ac:dyDescent="0.2"/>
    <row r="33194" s="217" customFormat="1" x14ac:dyDescent="0.2"/>
    <row r="33195" s="217" customFormat="1" x14ac:dyDescent="0.2"/>
    <row r="33196" s="217" customFormat="1" x14ac:dyDescent="0.2"/>
    <row r="33197" s="217" customFormat="1" x14ac:dyDescent="0.2"/>
    <row r="33198" s="217" customFormat="1" x14ac:dyDescent="0.2"/>
    <row r="33199" s="217" customFormat="1" x14ac:dyDescent="0.2"/>
    <row r="33200" s="217" customFormat="1" x14ac:dyDescent="0.2"/>
    <row r="33201" s="217" customFormat="1" x14ac:dyDescent="0.2"/>
    <row r="33202" s="217" customFormat="1" x14ac:dyDescent="0.2"/>
    <row r="33203" s="217" customFormat="1" x14ac:dyDescent="0.2"/>
    <row r="33204" s="217" customFormat="1" x14ac:dyDescent="0.2"/>
    <row r="33205" s="217" customFormat="1" x14ac:dyDescent="0.2"/>
    <row r="33206" s="217" customFormat="1" x14ac:dyDescent="0.2"/>
    <row r="33207" s="217" customFormat="1" x14ac:dyDescent="0.2"/>
    <row r="33208" s="217" customFormat="1" x14ac:dyDescent="0.2"/>
    <row r="33209" s="217" customFormat="1" x14ac:dyDescent="0.2"/>
    <row r="33210" s="217" customFormat="1" x14ac:dyDescent="0.2"/>
    <row r="33211" s="217" customFormat="1" x14ac:dyDescent="0.2"/>
    <row r="33212" s="217" customFormat="1" x14ac:dyDescent="0.2"/>
    <row r="33213" s="217" customFormat="1" x14ac:dyDescent="0.2"/>
    <row r="33214" s="217" customFormat="1" x14ac:dyDescent="0.2"/>
    <row r="33215" s="217" customFormat="1" x14ac:dyDescent="0.2"/>
    <row r="33216" s="217" customFormat="1" x14ac:dyDescent="0.2"/>
    <row r="33217" s="217" customFormat="1" x14ac:dyDescent="0.2"/>
    <row r="33218" s="217" customFormat="1" x14ac:dyDescent="0.2"/>
    <row r="33219" s="217" customFormat="1" x14ac:dyDescent="0.2"/>
    <row r="33220" s="217" customFormat="1" x14ac:dyDescent="0.2"/>
    <row r="33221" s="217" customFormat="1" x14ac:dyDescent="0.2"/>
    <row r="33222" s="217" customFormat="1" x14ac:dyDescent="0.2"/>
    <row r="33223" s="217" customFormat="1" x14ac:dyDescent="0.2"/>
    <row r="33224" s="217" customFormat="1" x14ac:dyDescent="0.2"/>
    <row r="33225" s="217" customFormat="1" x14ac:dyDescent="0.2"/>
    <row r="33226" s="217" customFormat="1" x14ac:dyDescent="0.2"/>
    <row r="33227" s="217" customFormat="1" x14ac:dyDescent="0.2"/>
    <row r="33228" s="217" customFormat="1" x14ac:dyDescent="0.2"/>
    <row r="33229" s="217" customFormat="1" x14ac:dyDescent="0.2"/>
    <row r="33230" s="217" customFormat="1" x14ac:dyDescent="0.2"/>
    <row r="33231" s="217" customFormat="1" x14ac:dyDescent="0.2"/>
    <row r="33232" s="217" customFormat="1" x14ac:dyDescent="0.2"/>
    <row r="33233" s="217" customFormat="1" x14ac:dyDescent="0.2"/>
    <row r="33234" s="217" customFormat="1" x14ac:dyDescent="0.2"/>
    <row r="33235" s="217" customFormat="1" x14ac:dyDescent="0.2"/>
    <row r="33236" s="217" customFormat="1" x14ac:dyDescent="0.2"/>
    <row r="33237" s="217" customFormat="1" x14ac:dyDescent="0.2"/>
    <row r="33238" s="217" customFormat="1" x14ac:dyDescent="0.2"/>
    <row r="33239" s="217" customFormat="1" x14ac:dyDescent="0.2"/>
    <row r="33240" s="217" customFormat="1" x14ac:dyDescent="0.2"/>
    <row r="33241" s="217" customFormat="1" x14ac:dyDescent="0.2"/>
    <row r="33242" s="217" customFormat="1" x14ac:dyDescent="0.2"/>
    <row r="33243" s="217" customFormat="1" x14ac:dyDescent="0.2"/>
    <row r="33244" s="217" customFormat="1" x14ac:dyDescent="0.2"/>
    <row r="33245" s="217" customFormat="1" x14ac:dyDescent="0.2"/>
    <row r="33246" s="217" customFormat="1" x14ac:dyDescent="0.2"/>
    <row r="33247" s="217" customFormat="1" x14ac:dyDescent="0.2"/>
    <row r="33248" s="217" customFormat="1" x14ac:dyDescent="0.2"/>
    <row r="33249" s="217" customFormat="1" x14ac:dyDescent="0.2"/>
    <row r="33250" s="217" customFormat="1" x14ac:dyDescent="0.2"/>
    <row r="33251" s="217" customFormat="1" x14ac:dyDescent="0.2"/>
    <row r="33252" s="217" customFormat="1" x14ac:dyDescent="0.2"/>
    <row r="33253" s="217" customFormat="1" x14ac:dyDescent="0.2"/>
    <row r="33254" s="217" customFormat="1" x14ac:dyDescent="0.2"/>
    <row r="33255" s="217" customFormat="1" x14ac:dyDescent="0.2"/>
    <row r="33256" s="217" customFormat="1" x14ac:dyDescent="0.2"/>
    <row r="33257" s="217" customFormat="1" x14ac:dyDescent="0.2"/>
    <row r="33258" s="217" customFormat="1" x14ac:dyDescent="0.2"/>
    <row r="33259" s="217" customFormat="1" x14ac:dyDescent="0.2"/>
    <row r="33260" s="217" customFormat="1" x14ac:dyDescent="0.2"/>
    <row r="33261" s="217" customFormat="1" x14ac:dyDescent="0.2"/>
    <row r="33262" s="217" customFormat="1" x14ac:dyDescent="0.2"/>
    <row r="33263" s="217" customFormat="1" x14ac:dyDescent="0.2"/>
    <row r="33264" s="217" customFormat="1" x14ac:dyDescent="0.2"/>
    <row r="33265" s="217" customFormat="1" x14ac:dyDescent="0.2"/>
    <row r="33266" s="217" customFormat="1" x14ac:dyDescent="0.2"/>
    <row r="33267" s="217" customFormat="1" x14ac:dyDescent="0.2"/>
    <row r="33268" s="217" customFormat="1" x14ac:dyDescent="0.2"/>
    <row r="33269" s="217" customFormat="1" x14ac:dyDescent="0.2"/>
    <row r="33270" s="217" customFormat="1" x14ac:dyDescent="0.2"/>
    <row r="33271" s="217" customFormat="1" x14ac:dyDescent="0.2"/>
    <row r="33272" s="217" customFormat="1" x14ac:dyDescent="0.2"/>
    <row r="33273" s="217" customFormat="1" x14ac:dyDescent="0.2"/>
    <row r="33274" s="217" customFormat="1" x14ac:dyDescent="0.2"/>
    <row r="33275" s="217" customFormat="1" x14ac:dyDescent="0.2"/>
    <row r="33276" s="217" customFormat="1" x14ac:dyDescent="0.2"/>
    <row r="33277" s="217" customFormat="1" x14ac:dyDescent="0.2"/>
    <row r="33278" s="217" customFormat="1" x14ac:dyDescent="0.2"/>
    <row r="33279" s="217" customFormat="1" x14ac:dyDescent="0.2"/>
    <row r="33280" s="217" customFormat="1" x14ac:dyDescent="0.2"/>
    <row r="33281" s="217" customFormat="1" x14ac:dyDescent="0.2"/>
    <row r="33282" s="217" customFormat="1" x14ac:dyDescent="0.2"/>
    <row r="33283" s="217" customFormat="1" x14ac:dyDescent="0.2"/>
    <row r="33284" s="217" customFormat="1" x14ac:dyDescent="0.2"/>
    <row r="33285" s="217" customFormat="1" x14ac:dyDescent="0.2"/>
    <row r="33286" s="217" customFormat="1" x14ac:dyDescent="0.2"/>
    <row r="33287" s="217" customFormat="1" x14ac:dyDescent="0.2"/>
    <row r="33288" s="217" customFormat="1" x14ac:dyDescent="0.2"/>
    <row r="33289" s="217" customFormat="1" x14ac:dyDescent="0.2"/>
    <row r="33290" s="217" customFormat="1" x14ac:dyDescent="0.2"/>
    <row r="33291" s="217" customFormat="1" x14ac:dyDescent="0.2"/>
    <row r="33292" s="217" customFormat="1" x14ac:dyDescent="0.2"/>
    <row r="33293" s="217" customFormat="1" x14ac:dyDescent="0.2"/>
    <row r="33294" s="217" customFormat="1" x14ac:dyDescent="0.2"/>
    <row r="33295" s="217" customFormat="1" x14ac:dyDescent="0.2"/>
    <row r="33296" s="217" customFormat="1" x14ac:dyDescent="0.2"/>
    <row r="33297" s="217" customFormat="1" x14ac:dyDescent="0.2"/>
    <row r="33298" s="217" customFormat="1" x14ac:dyDescent="0.2"/>
    <row r="33299" s="217" customFormat="1" x14ac:dyDescent="0.2"/>
    <row r="33300" s="217" customFormat="1" x14ac:dyDescent="0.2"/>
    <row r="33301" s="217" customFormat="1" x14ac:dyDescent="0.2"/>
    <row r="33302" s="217" customFormat="1" x14ac:dyDescent="0.2"/>
    <row r="33303" s="217" customFormat="1" x14ac:dyDescent="0.2"/>
    <row r="33304" s="217" customFormat="1" x14ac:dyDescent="0.2"/>
    <row r="33305" s="217" customFormat="1" x14ac:dyDescent="0.2"/>
    <row r="33306" s="217" customFormat="1" x14ac:dyDescent="0.2"/>
    <row r="33307" s="217" customFormat="1" x14ac:dyDescent="0.2"/>
    <row r="33308" s="217" customFormat="1" x14ac:dyDescent="0.2"/>
    <row r="33309" s="217" customFormat="1" x14ac:dyDescent="0.2"/>
    <row r="33310" s="217" customFormat="1" x14ac:dyDescent="0.2"/>
    <row r="33311" s="217" customFormat="1" x14ac:dyDescent="0.2"/>
    <row r="33312" s="217" customFormat="1" x14ac:dyDescent="0.2"/>
    <row r="33313" s="217" customFormat="1" x14ac:dyDescent="0.2"/>
    <row r="33314" s="217" customFormat="1" x14ac:dyDescent="0.2"/>
    <row r="33315" s="217" customFormat="1" x14ac:dyDescent="0.2"/>
    <row r="33316" s="217" customFormat="1" x14ac:dyDescent="0.2"/>
    <row r="33317" s="217" customFormat="1" x14ac:dyDescent="0.2"/>
    <row r="33318" s="217" customFormat="1" x14ac:dyDescent="0.2"/>
    <row r="33319" s="217" customFormat="1" x14ac:dyDescent="0.2"/>
    <row r="33320" s="217" customFormat="1" x14ac:dyDescent="0.2"/>
    <row r="33321" s="217" customFormat="1" x14ac:dyDescent="0.2"/>
    <row r="33322" s="217" customFormat="1" x14ac:dyDescent="0.2"/>
    <row r="33323" s="217" customFormat="1" x14ac:dyDescent="0.2"/>
    <row r="33324" s="217" customFormat="1" x14ac:dyDescent="0.2"/>
    <row r="33325" s="217" customFormat="1" x14ac:dyDescent="0.2"/>
    <row r="33326" s="217" customFormat="1" x14ac:dyDescent="0.2"/>
    <row r="33327" s="217" customFormat="1" x14ac:dyDescent="0.2"/>
    <row r="33328" s="217" customFormat="1" x14ac:dyDescent="0.2"/>
    <row r="33329" s="217" customFormat="1" x14ac:dyDescent="0.2"/>
    <row r="33330" s="217" customFormat="1" x14ac:dyDescent="0.2"/>
    <row r="33331" s="217" customFormat="1" x14ac:dyDescent="0.2"/>
    <row r="33332" s="217" customFormat="1" x14ac:dyDescent="0.2"/>
    <row r="33333" s="217" customFormat="1" x14ac:dyDescent="0.2"/>
    <row r="33334" s="217" customFormat="1" x14ac:dyDescent="0.2"/>
    <row r="33335" s="217" customFormat="1" x14ac:dyDescent="0.2"/>
    <row r="33336" s="217" customFormat="1" x14ac:dyDescent="0.2"/>
    <row r="33337" s="217" customFormat="1" x14ac:dyDescent="0.2"/>
    <row r="33338" s="217" customFormat="1" x14ac:dyDescent="0.2"/>
    <row r="33339" s="217" customFormat="1" x14ac:dyDescent="0.2"/>
    <row r="33340" s="217" customFormat="1" x14ac:dyDescent="0.2"/>
    <row r="33341" s="217" customFormat="1" x14ac:dyDescent="0.2"/>
    <row r="33342" s="217" customFormat="1" x14ac:dyDescent="0.2"/>
    <row r="33343" s="217" customFormat="1" x14ac:dyDescent="0.2"/>
    <row r="33344" s="217" customFormat="1" x14ac:dyDescent="0.2"/>
    <row r="33345" s="217" customFormat="1" x14ac:dyDescent="0.2"/>
    <row r="33346" s="217" customFormat="1" x14ac:dyDescent="0.2"/>
    <row r="33347" s="217" customFormat="1" x14ac:dyDescent="0.2"/>
    <row r="33348" s="217" customFormat="1" x14ac:dyDescent="0.2"/>
    <row r="33349" s="217" customFormat="1" x14ac:dyDescent="0.2"/>
    <row r="33350" s="217" customFormat="1" x14ac:dyDescent="0.2"/>
    <row r="33351" s="217" customFormat="1" x14ac:dyDescent="0.2"/>
    <row r="33352" s="217" customFormat="1" x14ac:dyDescent="0.2"/>
    <row r="33353" s="217" customFormat="1" x14ac:dyDescent="0.2"/>
    <row r="33354" s="217" customFormat="1" x14ac:dyDescent="0.2"/>
    <row r="33355" s="217" customFormat="1" x14ac:dyDescent="0.2"/>
    <row r="33356" s="217" customFormat="1" x14ac:dyDescent="0.2"/>
    <row r="33357" s="217" customFormat="1" x14ac:dyDescent="0.2"/>
    <row r="33358" s="217" customFormat="1" x14ac:dyDescent="0.2"/>
    <row r="33359" s="217" customFormat="1" x14ac:dyDescent="0.2"/>
    <row r="33360" s="217" customFormat="1" x14ac:dyDescent="0.2"/>
    <row r="33361" s="217" customFormat="1" x14ac:dyDescent="0.2"/>
    <row r="33362" s="217" customFormat="1" x14ac:dyDescent="0.2"/>
    <row r="33363" s="217" customFormat="1" x14ac:dyDescent="0.2"/>
    <row r="33364" s="217" customFormat="1" x14ac:dyDescent="0.2"/>
    <row r="33365" s="217" customFormat="1" x14ac:dyDescent="0.2"/>
    <row r="33366" s="217" customFormat="1" x14ac:dyDescent="0.2"/>
    <row r="33367" s="217" customFormat="1" x14ac:dyDescent="0.2"/>
    <row r="33368" s="217" customFormat="1" x14ac:dyDescent="0.2"/>
    <row r="33369" s="217" customFormat="1" x14ac:dyDescent="0.2"/>
    <row r="33370" s="217" customFormat="1" x14ac:dyDescent="0.2"/>
    <row r="33371" s="217" customFormat="1" x14ac:dyDescent="0.2"/>
    <row r="33372" s="217" customFormat="1" x14ac:dyDescent="0.2"/>
    <row r="33373" s="217" customFormat="1" x14ac:dyDescent="0.2"/>
    <row r="33374" s="217" customFormat="1" x14ac:dyDescent="0.2"/>
    <row r="33375" s="217" customFormat="1" x14ac:dyDescent="0.2"/>
    <row r="33376" s="217" customFormat="1" x14ac:dyDescent="0.2"/>
    <row r="33377" s="217" customFormat="1" x14ac:dyDescent="0.2"/>
    <row r="33378" s="217" customFormat="1" x14ac:dyDescent="0.2"/>
    <row r="33379" s="217" customFormat="1" x14ac:dyDescent="0.2"/>
    <row r="33380" s="217" customFormat="1" x14ac:dyDescent="0.2"/>
    <row r="33381" s="217" customFormat="1" x14ac:dyDescent="0.2"/>
    <row r="33382" s="217" customFormat="1" x14ac:dyDescent="0.2"/>
    <row r="33383" s="217" customFormat="1" x14ac:dyDescent="0.2"/>
    <row r="33384" s="217" customFormat="1" x14ac:dyDescent="0.2"/>
    <row r="33385" s="217" customFormat="1" x14ac:dyDescent="0.2"/>
    <row r="33386" s="217" customFormat="1" x14ac:dyDescent="0.2"/>
    <row r="33387" s="217" customFormat="1" x14ac:dyDescent="0.2"/>
    <row r="33388" s="217" customFormat="1" x14ac:dyDescent="0.2"/>
    <row r="33389" s="217" customFormat="1" x14ac:dyDescent="0.2"/>
    <row r="33390" s="217" customFormat="1" x14ac:dyDescent="0.2"/>
    <row r="33391" s="217" customFormat="1" x14ac:dyDescent="0.2"/>
    <row r="33392" s="217" customFormat="1" x14ac:dyDescent="0.2"/>
    <row r="33393" s="217" customFormat="1" x14ac:dyDescent="0.2"/>
    <row r="33394" s="217" customFormat="1" x14ac:dyDescent="0.2"/>
    <row r="33395" s="217" customFormat="1" x14ac:dyDescent="0.2"/>
    <row r="33396" s="217" customFormat="1" x14ac:dyDescent="0.2"/>
    <row r="33397" s="217" customFormat="1" x14ac:dyDescent="0.2"/>
    <row r="33398" s="217" customFormat="1" x14ac:dyDescent="0.2"/>
    <row r="33399" s="217" customFormat="1" x14ac:dyDescent="0.2"/>
    <row r="33400" s="217" customFormat="1" x14ac:dyDescent="0.2"/>
    <row r="33401" s="217" customFormat="1" x14ac:dyDescent="0.2"/>
    <row r="33402" s="217" customFormat="1" x14ac:dyDescent="0.2"/>
    <row r="33403" s="217" customFormat="1" x14ac:dyDescent="0.2"/>
    <row r="33404" s="217" customFormat="1" x14ac:dyDescent="0.2"/>
    <row r="33405" s="217" customFormat="1" x14ac:dyDescent="0.2"/>
    <row r="33406" s="217" customFormat="1" x14ac:dyDescent="0.2"/>
    <row r="33407" s="217" customFormat="1" x14ac:dyDescent="0.2"/>
    <row r="33408" s="217" customFormat="1" x14ac:dyDescent="0.2"/>
    <row r="33409" s="217" customFormat="1" x14ac:dyDescent="0.2"/>
    <row r="33410" s="217" customFormat="1" x14ac:dyDescent="0.2"/>
    <row r="33411" s="217" customFormat="1" x14ac:dyDescent="0.2"/>
    <row r="33412" s="217" customFormat="1" x14ac:dyDescent="0.2"/>
    <row r="33413" s="217" customFormat="1" x14ac:dyDescent="0.2"/>
    <row r="33414" s="217" customFormat="1" x14ac:dyDescent="0.2"/>
    <row r="33415" s="217" customFormat="1" x14ac:dyDescent="0.2"/>
    <row r="33416" s="217" customFormat="1" x14ac:dyDescent="0.2"/>
    <row r="33417" s="217" customFormat="1" x14ac:dyDescent="0.2"/>
    <row r="33418" s="217" customFormat="1" x14ac:dyDescent="0.2"/>
    <row r="33419" s="217" customFormat="1" x14ac:dyDescent="0.2"/>
    <row r="33420" s="217" customFormat="1" x14ac:dyDescent="0.2"/>
    <row r="33421" s="217" customFormat="1" x14ac:dyDescent="0.2"/>
    <row r="33422" s="217" customFormat="1" x14ac:dyDescent="0.2"/>
    <row r="33423" s="217" customFormat="1" x14ac:dyDescent="0.2"/>
    <row r="33424" s="217" customFormat="1" x14ac:dyDescent="0.2"/>
    <row r="33425" s="217" customFormat="1" x14ac:dyDescent="0.2"/>
    <row r="33426" s="217" customFormat="1" x14ac:dyDescent="0.2"/>
    <row r="33427" s="217" customFormat="1" x14ac:dyDescent="0.2"/>
    <row r="33428" s="217" customFormat="1" x14ac:dyDescent="0.2"/>
    <row r="33429" s="217" customFormat="1" x14ac:dyDescent="0.2"/>
    <row r="33430" s="217" customFormat="1" x14ac:dyDescent="0.2"/>
    <row r="33431" s="217" customFormat="1" x14ac:dyDescent="0.2"/>
    <row r="33432" s="217" customFormat="1" x14ac:dyDescent="0.2"/>
    <row r="33433" s="217" customFormat="1" x14ac:dyDescent="0.2"/>
    <row r="33434" s="217" customFormat="1" x14ac:dyDescent="0.2"/>
    <row r="33435" s="217" customFormat="1" x14ac:dyDescent="0.2"/>
    <row r="33436" s="217" customFormat="1" x14ac:dyDescent="0.2"/>
    <row r="33437" s="217" customFormat="1" x14ac:dyDescent="0.2"/>
    <row r="33438" s="217" customFormat="1" x14ac:dyDescent="0.2"/>
    <row r="33439" s="217" customFormat="1" x14ac:dyDescent="0.2"/>
    <row r="33440" s="217" customFormat="1" x14ac:dyDescent="0.2"/>
    <row r="33441" s="217" customFormat="1" x14ac:dyDescent="0.2"/>
    <row r="33442" s="217" customFormat="1" x14ac:dyDescent="0.2"/>
    <row r="33443" s="217" customFormat="1" x14ac:dyDescent="0.2"/>
    <row r="33444" s="217" customFormat="1" x14ac:dyDescent="0.2"/>
    <row r="33445" s="217" customFormat="1" x14ac:dyDescent="0.2"/>
    <row r="33446" s="217" customFormat="1" x14ac:dyDescent="0.2"/>
    <row r="33447" s="217" customFormat="1" x14ac:dyDescent="0.2"/>
    <row r="33448" s="217" customFormat="1" x14ac:dyDescent="0.2"/>
    <row r="33449" s="217" customFormat="1" x14ac:dyDescent="0.2"/>
    <row r="33450" s="217" customFormat="1" x14ac:dyDescent="0.2"/>
    <row r="33451" s="217" customFormat="1" x14ac:dyDescent="0.2"/>
    <row r="33452" s="217" customFormat="1" x14ac:dyDescent="0.2"/>
    <row r="33453" s="217" customFormat="1" x14ac:dyDescent="0.2"/>
    <row r="33454" s="217" customFormat="1" x14ac:dyDescent="0.2"/>
    <row r="33455" s="217" customFormat="1" x14ac:dyDescent="0.2"/>
    <row r="33456" s="217" customFormat="1" x14ac:dyDescent="0.2"/>
    <row r="33457" s="217" customFormat="1" x14ac:dyDescent="0.2"/>
    <row r="33458" s="217" customFormat="1" x14ac:dyDescent="0.2"/>
    <row r="33459" s="217" customFormat="1" x14ac:dyDescent="0.2"/>
    <row r="33460" s="217" customFormat="1" x14ac:dyDescent="0.2"/>
    <row r="33461" s="217" customFormat="1" x14ac:dyDescent="0.2"/>
    <row r="33462" s="217" customFormat="1" x14ac:dyDescent="0.2"/>
    <row r="33463" s="217" customFormat="1" x14ac:dyDescent="0.2"/>
    <row r="33464" s="217" customFormat="1" x14ac:dyDescent="0.2"/>
    <row r="33465" s="217" customFormat="1" x14ac:dyDescent="0.2"/>
    <row r="33466" s="217" customFormat="1" x14ac:dyDescent="0.2"/>
    <row r="33467" s="217" customFormat="1" x14ac:dyDescent="0.2"/>
    <row r="33468" s="217" customFormat="1" x14ac:dyDescent="0.2"/>
    <row r="33469" s="217" customFormat="1" x14ac:dyDescent="0.2"/>
    <row r="33470" s="217" customFormat="1" x14ac:dyDescent="0.2"/>
    <row r="33471" s="217" customFormat="1" x14ac:dyDescent="0.2"/>
    <row r="33472" s="217" customFormat="1" x14ac:dyDescent="0.2"/>
    <row r="33473" s="217" customFormat="1" x14ac:dyDescent="0.2"/>
    <row r="33474" s="217" customFormat="1" x14ac:dyDescent="0.2"/>
    <row r="33475" s="217" customFormat="1" x14ac:dyDescent="0.2"/>
    <row r="33476" s="217" customFormat="1" x14ac:dyDescent="0.2"/>
    <row r="33477" s="217" customFormat="1" x14ac:dyDescent="0.2"/>
    <row r="33478" s="217" customFormat="1" x14ac:dyDescent="0.2"/>
    <row r="33479" s="217" customFormat="1" x14ac:dyDescent="0.2"/>
    <row r="33480" s="217" customFormat="1" x14ac:dyDescent="0.2"/>
    <row r="33481" s="217" customFormat="1" x14ac:dyDescent="0.2"/>
    <row r="33482" s="217" customFormat="1" x14ac:dyDescent="0.2"/>
    <row r="33483" s="217" customFormat="1" x14ac:dyDescent="0.2"/>
    <row r="33484" s="217" customFormat="1" x14ac:dyDescent="0.2"/>
    <row r="33485" s="217" customFormat="1" x14ac:dyDescent="0.2"/>
    <row r="33486" s="217" customFormat="1" x14ac:dyDescent="0.2"/>
    <row r="33487" s="217" customFormat="1" x14ac:dyDescent="0.2"/>
    <row r="33488" s="217" customFormat="1" x14ac:dyDescent="0.2"/>
    <row r="33489" s="217" customFormat="1" x14ac:dyDescent="0.2"/>
    <row r="33490" s="217" customFormat="1" x14ac:dyDescent="0.2"/>
    <row r="33491" s="217" customFormat="1" x14ac:dyDescent="0.2"/>
    <row r="33492" s="217" customFormat="1" x14ac:dyDescent="0.2"/>
    <row r="33493" s="217" customFormat="1" x14ac:dyDescent="0.2"/>
    <row r="33494" s="217" customFormat="1" x14ac:dyDescent="0.2"/>
    <row r="33495" s="217" customFormat="1" x14ac:dyDescent="0.2"/>
    <row r="33496" s="217" customFormat="1" x14ac:dyDescent="0.2"/>
    <row r="33497" s="217" customFormat="1" x14ac:dyDescent="0.2"/>
    <row r="33498" s="217" customFormat="1" x14ac:dyDescent="0.2"/>
    <row r="33499" s="217" customFormat="1" x14ac:dyDescent="0.2"/>
    <row r="33500" s="217" customFormat="1" x14ac:dyDescent="0.2"/>
    <row r="33501" s="217" customFormat="1" x14ac:dyDescent="0.2"/>
    <row r="33502" s="217" customFormat="1" x14ac:dyDescent="0.2"/>
    <row r="33503" s="217" customFormat="1" x14ac:dyDescent="0.2"/>
    <row r="33504" s="217" customFormat="1" x14ac:dyDescent="0.2"/>
    <row r="33505" s="217" customFormat="1" x14ac:dyDescent="0.2"/>
    <row r="33506" s="217" customFormat="1" x14ac:dyDescent="0.2"/>
    <row r="33507" s="217" customFormat="1" x14ac:dyDescent="0.2"/>
    <row r="33508" s="217" customFormat="1" x14ac:dyDescent="0.2"/>
    <row r="33509" s="217" customFormat="1" x14ac:dyDescent="0.2"/>
    <row r="33510" s="217" customFormat="1" x14ac:dyDescent="0.2"/>
    <row r="33511" s="217" customFormat="1" x14ac:dyDescent="0.2"/>
    <row r="33512" s="217" customFormat="1" x14ac:dyDescent="0.2"/>
    <row r="33513" s="217" customFormat="1" x14ac:dyDescent="0.2"/>
    <row r="33514" s="217" customFormat="1" x14ac:dyDescent="0.2"/>
    <row r="33515" s="217" customFormat="1" x14ac:dyDescent="0.2"/>
    <row r="33516" s="217" customFormat="1" x14ac:dyDescent="0.2"/>
    <row r="33517" s="217" customFormat="1" x14ac:dyDescent="0.2"/>
    <row r="33518" s="217" customFormat="1" x14ac:dyDescent="0.2"/>
    <row r="33519" s="217" customFormat="1" x14ac:dyDescent="0.2"/>
    <row r="33520" s="217" customFormat="1" x14ac:dyDescent="0.2"/>
    <row r="33521" s="217" customFormat="1" x14ac:dyDescent="0.2"/>
    <row r="33522" s="217" customFormat="1" x14ac:dyDescent="0.2"/>
    <row r="33523" s="217" customFormat="1" x14ac:dyDescent="0.2"/>
    <row r="33524" s="217" customFormat="1" x14ac:dyDescent="0.2"/>
    <row r="33525" s="217" customFormat="1" x14ac:dyDescent="0.2"/>
    <row r="33526" s="217" customFormat="1" x14ac:dyDescent="0.2"/>
    <row r="33527" s="217" customFormat="1" x14ac:dyDescent="0.2"/>
    <row r="33528" s="217" customFormat="1" x14ac:dyDescent="0.2"/>
    <row r="33529" s="217" customFormat="1" x14ac:dyDescent="0.2"/>
    <row r="33530" s="217" customFormat="1" x14ac:dyDescent="0.2"/>
    <row r="33531" s="217" customFormat="1" x14ac:dyDescent="0.2"/>
    <row r="33532" s="217" customFormat="1" x14ac:dyDescent="0.2"/>
    <row r="33533" s="217" customFormat="1" x14ac:dyDescent="0.2"/>
    <row r="33534" s="217" customFormat="1" x14ac:dyDescent="0.2"/>
    <row r="33535" s="217" customFormat="1" x14ac:dyDescent="0.2"/>
    <row r="33536" s="217" customFormat="1" x14ac:dyDescent="0.2"/>
    <row r="33537" s="217" customFormat="1" x14ac:dyDescent="0.2"/>
    <row r="33538" s="217" customFormat="1" x14ac:dyDescent="0.2"/>
    <row r="33539" s="217" customFormat="1" x14ac:dyDescent="0.2"/>
    <row r="33540" s="217" customFormat="1" x14ac:dyDescent="0.2"/>
    <row r="33541" s="217" customFormat="1" x14ac:dyDescent="0.2"/>
    <row r="33542" s="217" customFormat="1" x14ac:dyDescent="0.2"/>
    <row r="33543" s="217" customFormat="1" x14ac:dyDescent="0.2"/>
    <row r="33544" s="217" customFormat="1" x14ac:dyDescent="0.2"/>
    <row r="33545" s="217" customFormat="1" x14ac:dyDescent="0.2"/>
    <row r="33546" s="217" customFormat="1" x14ac:dyDescent="0.2"/>
    <row r="33547" s="217" customFormat="1" x14ac:dyDescent="0.2"/>
    <row r="33548" s="217" customFormat="1" x14ac:dyDescent="0.2"/>
    <row r="33549" s="217" customFormat="1" x14ac:dyDescent="0.2"/>
    <row r="33550" s="217" customFormat="1" x14ac:dyDescent="0.2"/>
    <row r="33551" s="217" customFormat="1" x14ac:dyDescent="0.2"/>
    <row r="33552" s="217" customFormat="1" x14ac:dyDescent="0.2"/>
    <row r="33553" s="217" customFormat="1" x14ac:dyDescent="0.2"/>
    <row r="33554" s="217" customFormat="1" x14ac:dyDescent="0.2"/>
    <row r="33555" s="217" customFormat="1" x14ac:dyDescent="0.2"/>
    <row r="33556" s="217" customFormat="1" x14ac:dyDescent="0.2"/>
    <row r="33557" s="217" customFormat="1" x14ac:dyDescent="0.2"/>
    <row r="33558" s="217" customFormat="1" x14ac:dyDescent="0.2"/>
    <row r="33559" s="217" customFormat="1" x14ac:dyDescent="0.2"/>
    <row r="33560" s="217" customFormat="1" x14ac:dyDescent="0.2"/>
    <row r="33561" s="217" customFormat="1" x14ac:dyDescent="0.2"/>
    <row r="33562" s="217" customFormat="1" x14ac:dyDescent="0.2"/>
    <row r="33563" s="217" customFormat="1" x14ac:dyDescent="0.2"/>
    <row r="33564" s="217" customFormat="1" x14ac:dyDescent="0.2"/>
    <row r="33565" s="217" customFormat="1" x14ac:dyDescent="0.2"/>
    <row r="33566" s="217" customFormat="1" x14ac:dyDescent="0.2"/>
    <row r="33567" s="217" customFormat="1" x14ac:dyDescent="0.2"/>
    <row r="33568" s="217" customFormat="1" x14ac:dyDescent="0.2"/>
    <row r="33569" s="217" customFormat="1" x14ac:dyDescent="0.2"/>
    <row r="33570" s="217" customFormat="1" x14ac:dyDescent="0.2"/>
    <row r="33571" s="217" customFormat="1" x14ac:dyDescent="0.2"/>
    <row r="33572" s="217" customFormat="1" x14ac:dyDescent="0.2"/>
    <row r="33573" s="217" customFormat="1" x14ac:dyDescent="0.2"/>
    <row r="33574" s="217" customFormat="1" x14ac:dyDescent="0.2"/>
    <row r="33575" s="217" customFormat="1" x14ac:dyDescent="0.2"/>
    <row r="33576" s="217" customFormat="1" x14ac:dyDescent="0.2"/>
    <row r="33577" s="217" customFormat="1" x14ac:dyDescent="0.2"/>
    <row r="33578" s="217" customFormat="1" x14ac:dyDescent="0.2"/>
    <row r="33579" s="217" customFormat="1" x14ac:dyDescent="0.2"/>
    <row r="33580" s="217" customFormat="1" x14ac:dyDescent="0.2"/>
    <row r="33581" s="217" customFormat="1" x14ac:dyDescent="0.2"/>
    <row r="33582" s="217" customFormat="1" x14ac:dyDescent="0.2"/>
    <row r="33583" s="217" customFormat="1" x14ac:dyDescent="0.2"/>
    <row r="33584" s="217" customFormat="1" x14ac:dyDescent="0.2"/>
    <row r="33585" s="217" customFormat="1" x14ac:dyDescent="0.2"/>
    <row r="33586" s="217" customFormat="1" x14ac:dyDescent="0.2"/>
    <row r="33587" s="217" customFormat="1" x14ac:dyDescent="0.2"/>
    <row r="33588" s="217" customFormat="1" x14ac:dyDescent="0.2"/>
    <row r="33589" s="217" customFormat="1" x14ac:dyDescent="0.2"/>
    <row r="33590" s="217" customFormat="1" x14ac:dyDescent="0.2"/>
    <row r="33591" s="217" customFormat="1" x14ac:dyDescent="0.2"/>
    <row r="33592" s="217" customFormat="1" x14ac:dyDescent="0.2"/>
    <row r="33593" s="217" customFormat="1" x14ac:dyDescent="0.2"/>
    <row r="33594" s="217" customFormat="1" x14ac:dyDescent="0.2"/>
    <row r="33595" s="217" customFormat="1" x14ac:dyDescent="0.2"/>
    <row r="33596" s="217" customFormat="1" x14ac:dyDescent="0.2"/>
    <row r="33597" s="217" customFormat="1" x14ac:dyDescent="0.2"/>
    <row r="33598" s="217" customFormat="1" x14ac:dyDescent="0.2"/>
    <row r="33599" s="217" customFormat="1" x14ac:dyDescent="0.2"/>
    <row r="33600" s="217" customFormat="1" x14ac:dyDescent="0.2"/>
    <row r="33601" s="217" customFormat="1" x14ac:dyDescent="0.2"/>
    <row r="33602" s="217" customFormat="1" x14ac:dyDescent="0.2"/>
    <row r="33603" s="217" customFormat="1" x14ac:dyDescent="0.2"/>
    <row r="33604" s="217" customFormat="1" x14ac:dyDescent="0.2"/>
    <row r="33605" s="217" customFormat="1" x14ac:dyDescent="0.2"/>
    <row r="33606" s="217" customFormat="1" x14ac:dyDescent="0.2"/>
    <row r="33607" s="217" customFormat="1" x14ac:dyDescent="0.2"/>
    <row r="33608" s="217" customFormat="1" x14ac:dyDescent="0.2"/>
    <row r="33609" s="217" customFormat="1" x14ac:dyDescent="0.2"/>
    <row r="33610" s="217" customFormat="1" x14ac:dyDescent="0.2"/>
    <row r="33611" s="217" customFormat="1" x14ac:dyDescent="0.2"/>
    <row r="33612" s="217" customFormat="1" x14ac:dyDescent="0.2"/>
    <row r="33613" s="217" customFormat="1" x14ac:dyDescent="0.2"/>
    <row r="33614" s="217" customFormat="1" x14ac:dyDescent="0.2"/>
    <row r="33615" s="217" customFormat="1" x14ac:dyDescent="0.2"/>
    <row r="33616" s="217" customFormat="1" x14ac:dyDescent="0.2"/>
    <row r="33617" s="217" customFormat="1" x14ac:dyDescent="0.2"/>
    <row r="33618" s="217" customFormat="1" x14ac:dyDescent="0.2"/>
    <row r="33619" s="217" customFormat="1" x14ac:dyDescent="0.2"/>
    <row r="33620" s="217" customFormat="1" x14ac:dyDescent="0.2"/>
    <row r="33621" s="217" customFormat="1" x14ac:dyDescent="0.2"/>
    <row r="33622" s="217" customFormat="1" x14ac:dyDescent="0.2"/>
    <row r="33623" s="217" customFormat="1" x14ac:dyDescent="0.2"/>
    <row r="33624" s="217" customFormat="1" x14ac:dyDescent="0.2"/>
    <row r="33625" s="217" customFormat="1" x14ac:dyDescent="0.2"/>
    <row r="33626" s="217" customFormat="1" x14ac:dyDescent="0.2"/>
    <row r="33627" s="217" customFormat="1" x14ac:dyDescent="0.2"/>
    <row r="33628" s="217" customFormat="1" x14ac:dyDescent="0.2"/>
    <row r="33629" s="217" customFormat="1" x14ac:dyDescent="0.2"/>
    <row r="33630" s="217" customFormat="1" x14ac:dyDescent="0.2"/>
    <row r="33631" s="217" customFormat="1" x14ac:dyDescent="0.2"/>
    <row r="33632" s="217" customFormat="1" x14ac:dyDescent="0.2"/>
    <row r="33633" s="217" customFormat="1" x14ac:dyDescent="0.2"/>
    <row r="33634" s="217" customFormat="1" x14ac:dyDescent="0.2"/>
    <row r="33635" s="217" customFormat="1" x14ac:dyDescent="0.2"/>
    <row r="33636" s="217" customFormat="1" x14ac:dyDescent="0.2"/>
    <row r="33637" s="217" customFormat="1" x14ac:dyDescent="0.2"/>
    <row r="33638" s="217" customFormat="1" x14ac:dyDescent="0.2"/>
    <row r="33639" s="217" customFormat="1" x14ac:dyDescent="0.2"/>
    <row r="33640" s="217" customFormat="1" x14ac:dyDescent="0.2"/>
    <row r="33641" s="217" customFormat="1" x14ac:dyDescent="0.2"/>
    <row r="33642" s="217" customFormat="1" x14ac:dyDescent="0.2"/>
    <row r="33643" s="217" customFormat="1" x14ac:dyDescent="0.2"/>
    <row r="33644" s="217" customFormat="1" x14ac:dyDescent="0.2"/>
    <row r="33645" s="217" customFormat="1" x14ac:dyDescent="0.2"/>
    <row r="33646" s="217" customFormat="1" x14ac:dyDescent="0.2"/>
    <row r="33647" s="217" customFormat="1" x14ac:dyDescent="0.2"/>
    <row r="33648" s="217" customFormat="1" x14ac:dyDescent="0.2"/>
    <row r="33649" s="217" customFormat="1" x14ac:dyDescent="0.2"/>
    <row r="33650" s="217" customFormat="1" x14ac:dyDescent="0.2"/>
    <row r="33651" s="217" customFormat="1" x14ac:dyDescent="0.2"/>
    <row r="33652" s="217" customFormat="1" x14ac:dyDescent="0.2"/>
    <row r="33653" s="217" customFormat="1" x14ac:dyDescent="0.2"/>
    <row r="33654" s="217" customFormat="1" x14ac:dyDescent="0.2"/>
    <row r="33655" s="217" customFormat="1" x14ac:dyDescent="0.2"/>
    <row r="33656" s="217" customFormat="1" x14ac:dyDescent="0.2"/>
    <row r="33657" s="217" customFormat="1" x14ac:dyDescent="0.2"/>
    <row r="33658" s="217" customFormat="1" x14ac:dyDescent="0.2"/>
    <row r="33659" s="217" customFormat="1" x14ac:dyDescent="0.2"/>
    <row r="33660" s="217" customFormat="1" x14ac:dyDescent="0.2"/>
    <row r="33661" s="217" customFormat="1" x14ac:dyDescent="0.2"/>
    <row r="33662" s="217" customFormat="1" x14ac:dyDescent="0.2"/>
    <row r="33663" s="217" customFormat="1" x14ac:dyDescent="0.2"/>
    <row r="33664" s="217" customFormat="1" x14ac:dyDescent="0.2"/>
    <row r="33665" s="217" customFormat="1" x14ac:dyDescent="0.2"/>
    <row r="33666" s="217" customFormat="1" x14ac:dyDescent="0.2"/>
    <row r="33667" s="217" customFormat="1" x14ac:dyDescent="0.2"/>
    <row r="33668" s="217" customFormat="1" x14ac:dyDescent="0.2"/>
    <row r="33669" s="217" customFormat="1" x14ac:dyDescent="0.2"/>
    <row r="33670" s="217" customFormat="1" x14ac:dyDescent="0.2"/>
    <row r="33671" s="217" customFormat="1" x14ac:dyDescent="0.2"/>
    <row r="33672" s="217" customFormat="1" x14ac:dyDescent="0.2"/>
    <row r="33673" s="217" customFormat="1" x14ac:dyDescent="0.2"/>
    <row r="33674" s="217" customFormat="1" x14ac:dyDescent="0.2"/>
    <row r="33675" s="217" customFormat="1" x14ac:dyDescent="0.2"/>
    <row r="33676" s="217" customFormat="1" x14ac:dyDescent="0.2"/>
    <row r="33677" s="217" customFormat="1" x14ac:dyDescent="0.2"/>
    <row r="33678" s="217" customFormat="1" x14ac:dyDescent="0.2"/>
    <row r="33679" s="217" customFormat="1" x14ac:dyDescent="0.2"/>
    <row r="33680" s="217" customFormat="1" x14ac:dyDescent="0.2"/>
    <row r="33681" s="217" customFormat="1" x14ac:dyDescent="0.2"/>
    <row r="33682" s="217" customFormat="1" x14ac:dyDescent="0.2"/>
    <row r="33683" s="217" customFormat="1" x14ac:dyDescent="0.2"/>
    <row r="33684" s="217" customFormat="1" x14ac:dyDescent="0.2"/>
    <row r="33685" s="217" customFormat="1" x14ac:dyDescent="0.2"/>
    <row r="33686" s="217" customFormat="1" x14ac:dyDescent="0.2"/>
    <row r="33687" s="217" customFormat="1" x14ac:dyDescent="0.2"/>
    <row r="33688" s="217" customFormat="1" x14ac:dyDescent="0.2"/>
    <row r="33689" s="217" customFormat="1" x14ac:dyDescent="0.2"/>
    <row r="33690" s="217" customFormat="1" x14ac:dyDescent="0.2"/>
    <row r="33691" s="217" customFormat="1" x14ac:dyDescent="0.2"/>
    <row r="33692" s="217" customFormat="1" x14ac:dyDescent="0.2"/>
    <row r="33693" s="217" customFormat="1" x14ac:dyDescent="0.2"/>
    <row r="33694" s="217" customFormat="1" x14ac:dyDescent="0.2"/>
    <row r="33695" s="217" customFormat="1" x14ac:dyDescent="0.2"/>
    <row r="33696" s="217" customFormat="1" x14ac:dyDescent="0.2"/>
    <row r="33697" s="217" customFormat="1" x14ac:dyDescent="0.2"/>
    <row r="33698" s="217" customFormat="1" x14ac:dyDescent="0.2"/>
    <row r="33699" s="217" customFormat="1" x14ac:dyDescent="0.2"/>
    <row r="33700" s="217" customFormat="1" x14ac:dyDescent="0.2"/>
    <row r="33701" s="217" customFormat="1" x14ac:dyDescent="0.2"/>
    <row r="33702" s="217" customFormat="1" x14ac:dyDescent="0.2"/>
    <row r="33703" s="217" customFormat="1" x14ac:dyDescent="0.2"/>
    <row r="33704" s="217" customFormat="1" x14ac:dyDescent="0.2"/>
    <row r="33705" s="217" customFormat="1" x14ac:dyDescent="0.2"/>
    <row r="33706" s="217" customFormat="1" x14ac:dyDescent="0.2"/>
    <row r="33707" s="217" customFormat="1" x14ac:dyDescent="0.2"/>
    <row r="33708" s="217" customFormat="1" x14ac:dyDescent="0.2"/>
    <row r="33709" s="217" customFormat="1" x14ac:dyDescent="0.2"/>
    <row r="33710" s="217" customFormat="1" x14ac:dyDescent="0.2"/>
    <row r="33711" s="217" customFormat="1" x14ac:dyDescent="0.2"/>
    <row r="33712" s="217" customFormat="1" x14ac:dyDescent="0.2"/>
    <row r="33713" s="217" customFormat="1" x14ac:dyDescent="0.2"/>
    <row r="33714" s="217" customFormat="1" x14ac:dyDescent="0.2"/>
    <row r="33715" s="217" customFormat="1" x14ac:dyDescent="0.2"/>
    <row r="33716" s="217" customFormat="1" x14ac:dyDescent="0.2"/>
    <row r="33717" s="217" customFormat="1" x14ac:dyDescent="0.2"/>
    <row r="33718" s="217" customFormat="1" x14ac:dyDescent="0.2"/>
    <row r="33719" s="217" customFormat="1" x14ac:dyDescent="0.2"/>
    <row r="33720" s="217" customFormat="1" x14ac:dyDescent="0.2"/>
    <row r="33721" s="217" customFormat="1" x14ac:dyDescent="0.2"/>
    <row r="33722" s="217" customFormat="1" x14ac:dyDescent="0.2"/>
    <row r="33723" s="217" customFormat="1" x14ac:dyDescent="0.2"/>
    <row r="33724" s="217" customFormat="1" x14ac:dyDescent="0.2"/>
    <row r="33725" s="217" customFormat="1" x14ac:dyDescent="0.2"/>
    <row r="33726" s="217" customFormat="1" x14ac:dyDescent="0.2"/>
    <row r="33727" s="217" customFormat="1" x14ac:dyDescent="0.2"/>
    <row r="33728" s="217" customFormat="1" x14ac:dyDescent="0.2"/>
    <row r="33729" s="217" customFormat="1" x14ac:dyDescent="0.2"/>
    <row r="33730" s="217" customFormat="1" x14ac:dyDescent="0.2"/>
    <row r="33731" s="217" customFormat="1" x14ac:dyDescent="0.2"/>
    <row r="33732" s="217" customFormat="1" x14ac:dyDescent="0.2"/>
    <row r="33733" s="217" customFormat="1" x14ac:dyDescent="0.2"/>
    <row r="33734" s="217" customFormat="1" x14ac:dyDescent="0.2"/>
    <row r="33735" s="217" customFormat="1" x14ac:dyDescent="0.2"/>
    <row r="33736" s="217" customFormat="1" x14ac:dyDescent="0.2"/>
    <row r="33737" s="217" customFormat="1" x14ac:dyDescent="0.2"/>
    <row r="33738" s="217" customFormat="1" x14ac:dyDescent="0.2"/>
    <row r="33739" s="217" customFormat="1" x14ac:dyDescent="0.2"/>
    <row r="33740" s="217" customFormat="1" x14ac:dyDescent="0.2"/>
    <row r="33741" s="217" customFormat="1" x14ac:dyDescent="0.2"/>
    <row r="33742" s="217" customFormat="1" x14ac:dyDescent="0.2"/>
    <row r="33743" s="217" customFormat="1" x14ac:dyDescent="0.2"/>
    <row r="33744" s="217" customFormat="1" x14ac:dyDescent="0.2"/>
    <row r="33745" s="217" customFormat="1" x14ac:dyDescent="0.2"/>
    <row r="33746" s="217" customFormat="1" x14ac:dyDescent="0.2"/>
    <row r="33747" s="217" customFormat="1" x14ac:dyDescent="0.2"/>
    <row r="33748" s="217" customFormat="1" x14ac:dyDescent="0.2"/>
    <row r="33749" s="217" customFormat="1" x14ac:dyDescent="0.2"/>
    <row r="33750" s="217" customFormat="1" x14ac:dyDescent="0.2"/>
    <row r="33751" s="217" customFormat="1" x14ac:dyDescent="0.2"/>
    <row r="33752" s="217" customFormat="1" x14ac:dyDescent="0.2"/>
    <row r="33753" s="217" customFormat="1" x14ac:dyDescent="0.2"/>
    <row r="33754" s="217" customFormat="1" x14ac:dyDescent="0.2"/>
    <row r="33755" s="217" customFormat="1" x14ac:dyDescent="0.2"/>
    <row r="33756" s="217" customFormat="1" x14ac:dyDescent="0.2"/>
    <row r="33757" s="217" customFormat="1" x14ac:dyDescent="0.2"/>
    <row r="33758" s="217" customFormat="1" x14ac:dyDescent="0.2"/>
    <row r="33759" s="217" customFormat="1" x14ac:dyDescent="0.2"/>
    <row r="33760" s="217" customFormat="1" x14ac:dyDescent="0.2"/>
    <row r="33761" s="217" customFormat="1" x14ac:dyDescent="0.2"/>
    <row r="33762" s="217" customFormat="1" x14ac:dyDescent="0.2"/>
    <row r="33763" s="217" customFormat="1" x14ac:dyDescent="0.2"/>
    <row r="33764" s="217" customFormat="1" x14ac:dyDescent="0.2"/>
    <row r="33765" s="217" customFormat="1" x14ac:dyDescent="0.2"/>
    <row r="33766" s="217" customFormat="1" x14ac:dyDescent="0.2"/>
    <row r="33767" s="217" customFormat="1" x14ac:dyDescent="0.2"/>
    <row r="33768" s="217" customFormat="1" x14ac:dyDescent="0.2"/>
    <row r="33769" s="217" customFormat="1" x14ac:dyDescent="0.2"/>
    <row r="33770" s="217" customFormat="1" x14ac:dyDescent="0.2"/>
    <row r="33771" s="217" customFormat="1" x14ac:dyDescent="0.2"/>
    <row r="33772" s="217" customFormat="1" x14ac:dyDescent="0.2"/>
    <row r="33773" s="217" customFormat="1" x14ac:dyDescent="0.2"/>
    <row r="33774" s="217" customFormat="1" x14ac:dyDescent="0.2"/>
    <row r="33775" s="217" customFormat="1" x14ac:dyDescent="0.2"/>
    <row r="33776" s="217" customFormat="1" x14ac:dyDescent="0.2"/>
    <row r="33777" s="217" customFormat="1" x14ac:dyDescent="0.2"/>
    <row r="33778" s="217" customFormat="1" x14ac:dyDescent="0.2"/>
    <row r="33779" s="217" customFormat="1" x14ac:dyDescent="0.2"/>
    <row r="33780" s="217" customFormat="1" x14ac:dyDescent="0.2"/>
    <row r="33781" s="217" customFormat="1" x14ac:dyDescent="0.2"/>
    <row r="33782" s="217" customFormat="1" x14ac:dyDescent="0.2"/>
    <row r="33783" s="217" customFormat="1" x14ac:dyDescent="0.2"/>
    <row r="33784" s="217" customFormat="1" x14ac:dyDescent="0.2"/>
    <row r="33785" s="217" customFormat="1" x14ac:dyDescent="0.2"/>
    <row r="33786" s="217" customFormat="1" x14ac:dyDescent="0.2"/>
    <row r="33787" s="217" customFormat="1" x14ac:dyDescent="0.2"/>
    <row r="33788" s="217" customFormat="1" x14ac:dyDescent="0.2"/>
    <row r="33789" s="217" customFormat="1" x14ac:dyDescent="0.2"/>
    <row r="33790" s="217" customFormat="1" x14ac:dyDescent="0.2"/>
    <row r="33791" s="217" customFormat="1" x14ac:dyDescent="0.2"/>
    <row r="33792" s="217" customFormat="1" x14ac:dyDescent="0.2"/>
    <row r="33793" s="217" customFormat="1" x14ac:dyDescent="0.2"/>
    <row r="33794" s="217" customFormat="1" x14ac:dyDescent="0.2"/>
    <row r="33795" s="217" customFormat="1" x14ac:dyDescent="0.2"/>
    <row r="33796" s="217" customFormat="1" x14ac:dyDescent="0.2"/>
    <row r="33797" s="217" customFormat="1" x14ac:dyDescent="0.2"/>
    <row r="33798" s="217" customFormat="1" x14ac:dyDescent="0.2"/>
    <row r="33799" s="217" customFormat="1" x14ac:dyDescent="0.2"/>
    <row r="33800" s="217" customFormat="1" x14ac:dyDescent="0.2"/>
    <row r="33801" s="217" customFormat="1" x14ac:dyDescent="0.2"/>
    <row r="33802" s="217" customFormat="1" x14ac:dyDescent="0.2"/>
    <row r="33803" s="217" customFormat="1" x14ac:dyDescent="0.2"/>
    <row r="33804" s="217" customFormat="1" x14ac:dyDescent="0.2"/>
    <row r="33805" s="217" customFormat="1" x14ac:dyDescent="0.2"/>
    <row r="33806" s="217" customFormat="1" x14ac:dyDescent="0.2"/>
    <row r="33807" s="217" customFormat="1" x14ac:dyDescent="0.2"/>
    <row r="33808" s="217" customFormat="1" x14ac:dyDescent="0.2"/>
    <row r="33809" s="217" customFormat="1" x14ac:dyDescent="0.2"/>
    <row r="33810" s="217" customFormat="1" x14ac:dyDescent="0.2"/>
    <row r="33811" s="217" customFormat="1" x14ac:dyDescent="0.2"/>
    <row r="33812" s="217" customFormat="1" x14ac:dyDescent="0.2"/>
    <row r="33813" s="217" customFormat="1" x14ac:dyDescent="0.2"/>
    <row r="33814" s="217" customFormat="1" x14ac:dyDescent="0.2"/>
    <row r="33815" s="217" customFormat="1" x14ac:dyDescent="0.2"/>
    <row r="33816" s="217" customFormat="1" x14ac:dyDescent="0.2"/>
    <row r="33817" s="217" customFormat="1" x14ac:dyDescent="0.2"/>
    <row r="33818" s="217" customFormat="1" x14ac:dyDescent="0.2"/>
    <row r="33819" s="217" customFormat="1" x14ac:dyDescent="0.2"/>
    <row r="33820" s="217" customFormat="1" x14ac:dyDescent="0.2"/>
    <row r="33821" s="217" customFormat="1" x14ac:dyDescent="0.2"/>
    <row r="33822" s="217" customFormat="1" x14ac:dyDescent="0.2"/>
    <row r="33823" s="217" customFormat="1" x14ac:dyDescent="0.2"/>
    <row r="33824" s="217" customFormat="1" x14ac:dyDescent="0.2"/>
    <row r="33825" s="217" customFormat="1" x14ac:dyDescent="0.2"/>
    <row r="33826" s="217" customFormat="1" x14ac:dyDescent="0.2"/>
    <row r="33827" s="217" customFormat="1" x14ac:dyDescent="0.2"/>
    <row r="33828" s="217" customFormat="1" x14ac:dyDescent="0.2"/>
    <row r="33829" s="217" customFormat="1" x14ac:dyDescent="0.2"/>
    <row r="33830" s="217" customFormat="1" x14ac:dyDescent="0.2"/>
    <row r="33831" s="217" customFormat="1" x14ac:dyDescent="0.2"/>
    <row r="33832" s="217" customFormat="1" x14ac:dyDescent="0.2"/>
    <row r="33833" s="217" customFormat="1" x14ac:dyDescent="0.2"/>
    <row r="33834" s="217" customFormat="1" x14ac:dyDescent="0.2"/>
    <row r="33835" s="217" customFormat="1" x14ac:dyDescent="0.2"/>
    <row r="33836" s="217" customFormat="1" x14ac:dyDescent="0.2"/>
    <row r="33837" s="217" customFormat="1" x14ac:dyDescent="0.2"/>
    <row r="33838" s="217" customFormat="1" x14ac:dyDescent="0.2"/>
    <row r="33839" s="217" customFormat="1" x14ac:dyDescent="0.2"/>
    <row r="33840" s="217" customFormat="1" x14ac:dyDescent="0.2"/>
    <row r="33841" s="217" customFormat="1" x14ac:dyDescent="0.2"/>
    <row r="33842" s="217" customFormat="1" x14ac:dyDescent="0.2"/>
    <row r="33843" s="217" customFormat="1" x14ac:dyDescent="0.2"/>
    <row r="33844" s="217" customFormat="1" x14ac:dyDescent="0.2"/>
    <row r="33845" s="217" customFormat="1" x14ac:dyDescent="0.2"/>
    <row r="33846" s="217" customFormat="1" x14ac:dyDescent="0.2"/>
    <row r="33847" s="217" customFormat="1" x14ac:dyDescent="0.2"/>
    <row r="33848" s="217" customFormat="1" x14ac:dyDescent="0.2"/>
    <row r="33849" s="217" customFormat="1" x14ac:dyDescent="0.2"/>
    <row r="33850" s="217" customFormat="1" x14ac:dyDescent="0.2"/>
    <row r="33851" s="217" customFormat="1" x14ac:dyDescent="0.2"/>
    <row r="33852" s="217" customFormat="1" x14ac:dyDescent="0.2"/>
    <row r="33853" s="217" customFormat="1" x14ac:dyDescent="0.2"/>
    <row r="33854" s="217" customFormat="1" x14ac:dyDescent="0.2"/>
    <row r="33855" s="217" customFormat="1" x14ac:dyDescent="0.2"/>
    <row r="33856" s="217" customFormat="1" x14ac:dyDescent="0.2"/>
    <row r="33857" s="217" customFormat="1" x14ac:dyDescent="0.2"/>
    <row r="33858" s="217" customFormat="1" x14ac:dyDescent="0.2"/>
    <row r="33859" s="217" customFormat="1" x14ac:dyDescent="0.2"/>
    <row r="33860" s="217" customFormat="1" x14ac:dyDescent="0.2"/>
    <row r="33861" s="217" customFormat="1" x14ac:dyDescent="0.2"/>
    <row r="33862" s="217" customFormat="1" x14ac:dyDescent="0.2"/>
    <row r="33863" s="217" customFormat="1" x14ac:dyDescent="0.2"/>
    <row r="33864" s="217" customFormat="1" x14ac:dyDescent="0.2"/>
    <row r="33865" s="217" customFormat="1" x14ac:dyDescent="0.2"/>
    <row r="33866" s="217" customFormat="1" x14ac:dyDescent="0.2"/>
    <row r="33867" s="217" customFormat="1" x14ac:dyDescent="0.2"/>
    <row r="33868" s="217" customFormat="1" x14ac:dyDescent="0.2"/>
    <row r="33869" s="217" customFormat="1" x14ac:dyDescent="0.2"/>
    <row r="33870" s="217" customFormat="1" x14ac:dyDescent="0.2"/>
    <row r="33871" s="217" customFormat="1" x14ac:dyDescent="0.2"/>
    <row r="33872" s="217" customFormat="1" x14ac:dyDescent="0.2"/>
    <row r="33873" s="217" customFormat="1" x14ac:dyDescent="0.2"/>
    <row r="33874" s="217" customFormat="1" x14ac:dyDescent="0.2"/>
    <row r="33875" s="217" customFormat="1" x14ac:dyDescent="0.2"/>
    <row r="33876" s="217" customFormat="1" x14ac:dyDescent="0.2"/>
    <row r="33877" s="217" customFormat="1" x14ac:dyDescent="0.2"/>
    <row r="33878" s="217" customFormat="1" x14ac:dyDescent="0.2"/>
    <row r="33879" s="217" customFormat="1" x14ac:dyDescent="0.2"/>
    <row r="33880" s="217" customFormat="1" x14ac:dyDescent="0.2"/>
    <row r="33881" s="217" customFormat="1" x14ac:dyDescent="0.2"/>
    <row r="33882" s="217" customFormat="1" x14ac:dyDescent="0.2"/>
    <row r="33883" s="217" customFormat="1" x14ac:dyDescent="0.2"/>
    <row r="33884" s="217" customFormat="1" x14ac:dyDescent="0.2"/>
    <row r="33885" s="217" customFormat="1" x14ac:dyDescent="0.2"/>
    <row r="33886" s="217" customFormat="1" x14ac:dyDescent="0.2"/>
    <row r="33887" s="217" customFormat="1" x14ac:dyDescent="0.2"/>
    <row r="33888" s="217" customFormat="1" x14ac:dyDescent="0.2"/>
    <row r="33889" s="217" customFormat="1" x14ac:dyDescent="0.2"/>
    <row r="33890" s="217" customFormat="1" x14ac:dyDescent="0.2"/>
    <row r="33891" s="217" customFormat="1" x14ac:dyDescent="0.2"/>
    <row r="33892" s="217" customFormat="1" x14ac:dyDescent="0.2"/>
    <row r="33893" s="217" customFormat="1" x14ac:dyDescent="0.2"/>
    <row r="33894" s="217" customFormat="1" x14ac:dyDescent="0.2"/>
    <row r="33895" s="217" customFormat="1" x14ac:dyDescent="0.2"/>
    <row r="33896" s="217" customFormat="1" x14ac:dyDescent="0.2"/>
    <row r="33897" s="217" customFormat="1" x14ac:dyDescent="0.2"/>
    <row r="33898" s="217" customFormat="1" x14ac:dyDescent="0.2"/>
    <row r="33899" s="217" customFormat="1" x14ac:dyDescent="0.2"/>
    <row r="33900" s="217" customFormat="1" x14ac:dyDescent="0.2"/>
    <row r="33901" s="217" customFormat="1" x14ac:dyDescent="0.2"/>
    <row r="33902" s="217" customFormat="1" x14ac:dyDescent="0.2"/>
    <row r="33903" s="217" customFormat="1" x14ac:dyDescent="0.2"/>
    <row r="33904" s="217" customFormat="1" x14ac:dyDescent="0.2"/>
    <row r="33905" s="217" customFormat="1" x14ac:dyDescent="0.2"/>
    <row r="33906" s="217" customFormat="1" x14ac:dyDescent="0.2"/>
    <row r="33907" s="217" customFormat="1" x14ac:dyDescent="0.2"/>
    <row r="33908" s="217" customFormat="1" x14ac:dyDescent="0.2"/>
    <row r="33909" s="217" customFormat="1" x14ac:dyDescent="0.2"/>
    <row r="33910" s="217" customFormat="1" x14ac:dyDescent="0.2"/>
    <row r="33911" s="217" customFormat="1" x14ac:dyDescent="0.2"/>
    <row r="33912" s="217" customFormat="1" x14ac:dyDescent="0.2"/>
    <row r="33913" s="217" customFormat="1" x14ac:dyDescent="0.2"/>
    <row r="33914" s="217" customFormat="1" x14ac:dyDescent="0.2"/>
    <row r="33915" s="217" customFormat="1" x14ac:dyDescent="0.2"/>
    <row r="33916" s="217" customFormat="1" x14ac:dyDescent="0.2"/>
    <row r="33917" s="217" customFormat="1" x14ac:dyDescent="0.2"/>
    <row r="33918" s="217" customFormat="1" x14ac:dyDescent="0.2"/>
    <row r="33919" s="217" customFormat="1" x14ac:dyDescent="0.2"/>
    <row r="33920" s="217" customFormat="1" x14ac:dyDescent="0.2"/>
    <row r="33921" s="217" customFormat="1" x14ac:dyDescent="0.2"/>
    <row r="33922" s="217" customFormat="1" x14ac:dyDescent="0.2"/>
    <row r="33923" s="217" customFormat="1" x14ac:dyDescent="0.2"/>
    <row r="33924" s="217" customFormat="1" x14ac:dyDescent="0.2"/>
    <row r="33925" s="217" customFormat="1" x14ac:dyDescent="0.2"/>
    <row r="33926" s="217" customFormat="1" x14ac:dyDescent="0.2"/>
    <row r="33927" s="217" customFormat="1" x14ac:dyDescent="0.2"/>
    <row r="33928" s="217" customFormat="1" x14ac:dyDescent="0.2"/>
    <row r="33929" s="217" customFormat="1" x14ac:dyDescent="0.2"/>
    <row r="33930" s="217" customFormat="1" x14ac:dyDescent="0.2"/>
    <row r="33931" s="217" customFormat="1" x14ac:dyDescent="0.2"/>
    <row r="33932" s="217" customFormat="1" x14ac:dyDescent="0.2"/>
    <row r="33933" s="217" customFormat="1" x14ac:dyDescent="0.2"/>
    <row r="33934" s="217" customFormat="1" x14ac:dyDescent="0.2"/>
    <row r="33935" s="217" customFormat="1" x14ac:dyDescent="0.2"/>
    <row r="33936" s="217" customFormat="1" x14ac:dyDescent="0.2"/>
    <row r="33937" s="217" customFormat="1" x14ac:dyDescent="0.2"/>
    <row r="33938" s="217" customFormat="1" x14ac:dyDescent="0.2"/>
    <row r="33939" s="217" customFormat="1" x14ac:dyDescent="0.2"/>
    <row r="33940" s="217" customFormat="1" x14ac:dyDescent="0.2"/>
    <row r="33941" s="217" customFormat="1" x14ac:dyDescent="0.2"/>
    <row r="33942" s="217" customFormat="1" x14ac:dyDescent="0.2"/>
    <row r="33943" s="217" customFormat="1" x14ac:dyDescent="0.2"/>
    <row r="33944" s="217" customFormat="1" x14ac:dyDescent="0.2"/>
    <row r="33945" s="217" customFormat="1" x14ac:dyDescent="0.2"/>
    <row r="33946" s="217" customFormat="1" x14ac:dyDescent="0.2"/>
    <row r="33947" s="217" customFormat="1" x14ac:dyDescent="0.2"/>
    <row r="33948" s="217" customFormat="1" x14ac:dyDescent="0.2"/>
    <row r="33949" s="217" customFormat="1" x14ac:dyDescent="0.2"/>
    <row r="33950" s="217" customFormat="1" x14ac:dyDescent="0.2"/>
    <row r="33951" s="217" customFormat="1" x14ac:dyDescent="0.2"/>
    <row r="33952" s="217" customFormat="1" x14ac:dyDescent="0.2"/>
    <row r="33953" s="217" customFormat="1" x14ac:dyDescent="0.2"/>
    <row r="33954" s="217" customFormat="1" x14ac:dyDescent="0.2"/>
    <row r="33955" s="217" customFormat="1" x14ac:dyDescent="0.2"/>
    <row r="33956" s="217" customFormat="1" x14ac:dyDescent="0.2"/>
    <row r="33957" s="217" customFormat="1" x14ac:dyDescent="0.2"/>
    <row r="33958" s="217" customFormat="1" x14ac:dyDescent="0.2"/>
    <row r="33959" s="217" customFormat="1" x14ac:dyDescent="0.2"/>
    <row r="33960" s="217" customFormat="1" x14ac:dyDescent="0.2"/>
    <row r="33961" s="217" customFormat="1" x14ac:dyDescent="0.2"/>
    <row r="33962" s="217" customFormat="1" x14ac:dyDescent="0.2"/>
    <row r="33963" s="217" customFormat="1" x14ac:dyDescent="0.2"/>
    <row r="33964" s="217" customFormat="1" x14ac:dyDescent="0.2"/>
    <row r="33965" s="217" customFormat="1" x14ac:dyDescent="0.2"/>
    <row r="33966" s="217" customFormat="1" x14ac:dyDescent="0.2"/>
    <row r="33967" s="217" customFormat="1" x14ac:dyDescent="0.2"/>
    <row r="33968" s="217" customFormat="1" x14ac:dyDescent="0.2"/>
    <row r="33969" s="217" customFormat="1" x14ac:dyDescent="0.2"/>
    <row r="33970" s="217" customFormat="1" x14ac:dyDescent="0.2"/>
    <row r="33971" s="217" customFormat="1" x14ac:dyDescent="0.2"/>
    <row r="33972" s="217" customFormat="1" x14ac:dyDescent="0.2"/>
    <row r="33973" s="217" customFormat="1" x14ac:dyDescent="0.2"/>
    <row r="33974" s="217" customFormat="1" x14ac:dyDescent="0.2"/>
    <row r="33975" s="217" customFormat="1" x14ac:dyDescent="0.2"/>
    <row r="33976" s="217" customFormat="1" x14ac:dyDescent="0.2"/>
    <row r="33977" s="217" customFormat="1" x14ac:dyDescent="0.2"/>
    <row r="33978" s="217" customFormat="1" x14ac:dyDescent="0.2"/>
    <row r="33979" s="217" customFormat="1" x14ac:dyDescent="0.2"/>
    <row r="33980" s="217" customFormat="1" x14ac:dyDescent="0.2"/>
    <row r="33981" s="217" customFormat="1" x14ac:dyDescent="0.2"/>
    <row r="33982" s="217" customFormat="1" x14ac:dyDescent="0.2"/>
    <row r="33983" s="217" customFormat="1" x14ac:dyDescent="0.2"/>
    <row r="33984" s="217" customFormat="1" x14ac:dyDescent="0.2"/>
    <row r="33985" s="217" customFormat="1" x14ac:dyDescent="0.2"/>
    <row r="33986" s="217" customFormat="1" x14ac:dyDescent="0.2"/>
    <row r="33987" s="217" customFormat="1" x14ac:dyDescent="0.2"/>
    <row r="33988" s="217" customFormat="1" x14ac:dyDescent="0.2"/>
    <row r="33989" s="217" customFormat="1" x14ac:dyDescent="0.2"/>
    <row r="33990" s="217" customFormat="1" x14ac:dyDescent="0.2"/>
    <row r="33991" s="217" customFormat="1" x14ac:dyDescent="0.2"/>
    <row r="33992" s="217" customFormat="1" x14ac:dyDescent="0.2"/>
    <row r="33993" s="217" customFormat="1" x14ac:dyDescent="0.2"/>
    <row r="33994" s="217" customFormat="1" x14ac:dyDescent="0.2"/>
    <row r="33995" s="217" customFormat="1" x14ac:dyDescent="0.2"/>
    <row r="33996" s="217" customFormat="1" x14ac:dyDescent="0.2"/>
    <row r="33997" s="217" customFormat="1" x14ac:dyDescent="0.2"/>
    <row r="33998" s="217" customFormat="1" x14ac:dyDescent="0.2"/>
    <row r="33999" s="217" customFormat="1" x14ac:dyDescent="0.2"/>
    <row r="34000" s="217" customFormat="1" x14ac:dyDescent="0.2"/>
    <row r="34001" s="217" customFormat="1" x14ac:dyDescent="0.2"/>
    <row r="34002" s="217" customFormat="1" x14ac:dyDescent="0.2"/>
    <row r="34003" s="217" customFormat="1" x14ac:dyDescent="0.2"/>
    <row r="34004" s="217" customFormat="1" x14ac:dyDescent="0.2"/>
    <row r="34005" s="217" customFormat="1" x14ac:dyDescent="0.2"/>
    <row r="34006" s="217" customFormat="1" x14ac:dyDescent="0.2"/>
    <row r="34007" s="217" customFormat="1" x14ac:dyDescent="0.2"/>
    <row r="34008" s="217" customFormat="1" x14ac:dyDescent="0.2"/>
    <row r="34009" s="217" customFormat="1" x14ac:dyDescent="0.2"/>
    <row r="34010" s="217" customFormat="1" x14ac:dyDescent="0.2"/>
    <row r="34011" s="217" customFormat="1" x14ac:dyDescent="0.2"/>
    <row r="34012" s="217" customFormat="1" x14ac:dyDescent="0.2"/>
    <row r="34013" s="217" customFormat="1" x14ac:dyDescent="0.2"/>
    <row r="34014" s="217" customFormat="1" x14ac:dyDescent="0.2"/>
    <row r="34015" s="217" customFormat="1" x14ac:dyDescent="0.2"/>
    <row r="34016" s="217" customFormat="1" x14ac:dyDescent="0.2"/>
    <row r="34017" s="217" customFormat="1" x14ac:dyDescent="0.2"/>
    <row r="34018" s="217" customFormat="1" x14ac:dyDescent="0.2"/>
    <row r="34019" s="217" customFormat="1" x14ac:dyDescent="0.2"/>
    <row r="34020" s="217" customFormat="1" x14ac:dyDescent="0.2"/>
    <row r="34021" s="217" customFormat="1" x14ac:dyDescent="0.2"/>
    <row r="34022" s="217" customFormat="1" x14ac:dyDescent="0.2"/>
    <row r="34023" s="217" customFormat="1" x14ac:dyDescent="0.2"/>
    <row r="34024" s="217" customFormat="1" x14ac:dyDescent="0.2"/>
    <row r="34025" s="217" customFormat="1" x14ac:dyDescent="0.2"/>
    <row r="34026" s="217" customFormat="1" x14ac:dyDescent="0.2"/>
    <row r="34027" s="217" customFormat="1" x14ac:dyDescent="0.2"/>
    <row r="34028" s="217" customFormat="1" x14ac:dyDescent="0.2"/>
    <row r="34029" s="217" customFormat="1" x14ac:dyDescent="0.2"/>
    <row r="34030" s="217" customFormat="1" x14ac:dyDescent="0.2"/>
    <row r="34031" s="217" customFormat="1" x14ac:dyDescent="0.2"/>
    <row r="34032" s="217" customFormat="1" x14ac:dyDescent="0.2"/>
    <row r="34033" s="217" customFormat="1" x14ac:dyDescent="0.2"/>
    <row r="34034" s="217" customFormat="1" x14ac:dyDescent="0.2"/>
    <row r="34035" s="217" customFormat="1" x14ac:dyDescent="0.2"/>
    <row r="34036" s="217" customFormat="1" x14ac:dyDescent="0.2"/>
    <row r="34037" s="217" customFormat="1" x14ac:dyDescent="0.2"/>
    <row r="34038" s="217" customFormat="1" x14ac:dyDescent="0.2"/>
    <row r="34039" s="217" customFormat="1" x14ac:dyDescent="0.2"/>
    <row r="34040" s="217" customFormat="1" x14ac:dyDescent="0.2"/>
    <row r="34041" s="217" customFormat="1" x14ac:dyDescent="0.2"/>
    <row r="34042" s="217" customFormat="1" x14ac:dyDescent="0.2"/>
    <row r="34043" s="217" customFormat="1" x14ac:dyDescent="0.2"/>
    <row r="34044" s="217" customFormat="1" x14ac:dyDescent="0.2"/>
    <row r="34045" s="217" customFormat="1" x14ac:dyDescent="0.2"/>
    <row r="34046" s="217" customFormat="1" x14ac:dyDescent="0.2"/>
    <row r="34047" s="217" customFormat="1" x14ac:dyDescent="0.2"/>
    <row r="34048" s="217" customFormat="1" x14ac:dyDescent="0.2"/>
    <row r="34049" s="217" customFormat="1" x14ac:dyDescent="0.2"/>
    <row r="34050" s="217" customFormat="1" x14ac:dyDescent="0.2"/>
    <row r="34051" s="217" customFormat="1" x14ac:dyDescent="0.2"/>
    <row r="34052" s="217" customFormat="1" x14ac:dyDescent="0.2"/>
    <row r="34053" s="217" customFormat="1" x14ac:dyDescent="0.2"/>
    <row r="34054" s="217" customFormat="1" x14ac:dyDescent="0.2"/>
    <row r="34055" s="217" customFormat="1" x14ac:dyDescent="0.2"/>
    <row r="34056" s="217" customFormat="1" x14ac:dyDescent="0.2"/>
    <row r="34057" s="217" customFormat="1" x14ac:dyDescent="0.2"/>
    <row r="34058" s="217" customFormat="1" x14ac:dyDescent="0.2"/>
    <row r="34059" s="217" customFormat="1" x14ac:dyDescent="0.2"/>
    <row r="34060" s="217" customFormat="1" x14ac:dyDescent="0.2"/>
    <row r="34061" s="217" customFormat="1" x14ac:dyDescent="0.2"/>
    <row r="34062" s="217" customFormat="1" x14ac:dyDescent="0.2"/>
    <row r="34063" s="217" customFormat="1" x14ac:dyDescent="0.2"/>
    <row r="34064" s="217" customFormat="1" x14ac:dyDescent="0.2"/>
    <row r="34065" s="217" customFormat="1" x14ac:dyDescent="0.2"/>
    <row r="34066" s="217" customFormat="1" x14ac:dyDescent="0.2"/>
    <row r="34067" s="217" customFormat="1" x14ac:dyDescent="0.2"/>
    <row r="34068" s="217" customFormat="1" x14ac:dyDescent="0.2"/>
    <row r="34069" s="217" customFormat="1" x14ac:dyDescent="0.2"/>
    <row r="34070" s="217" customFormat="1" x14ac:dyDescent="0.2"/>
    <row r="34071" s="217" customFormat="1" x14ac:dyDescent="0.2"/>
    <row r="34072" s="217" customFormat="1" x14ac:dyDescent="0.2"/>
    <row r="34073" s="217" customFormat="1" x14ac:dyDescent="0.2"/>
    <row r="34074" s="217" customFormat="1" x14ac:dyDescent="0.2"/>
    <row r="34075" s="217" customFormat="1" x14ac:dyDescent="0.2"/>
    <row r="34076" s="217" customFormat="1" x14ac:dyDescent="0.2"/>
    <row r="34077" s="217" customFormat="1" x14ac:dyDescent="0.2"/>
    <row r="34078" s="217" customFormat="1" x14ac:dyDescent="0.2"/>
    <row r="34079" s="217" customFormat="1" x14ac:dyDescent="0.2"/>
    <row r="34080" s="217" customFormat="1" x14ac:dyDescent="0.2"/>
    <row r="34081" s="217" customFormat="1" x14ac:dyDescent="0.2"/>
    <row r="34082" s="217" customFormat="1" x14ac:dyDescent="0.2"/>
    <row r="34083" s="217" customFormat="1" x14ac:dyDescent="0.2"/>
    <row r="34084" s="217" customFormat="1" x14ac:dyDescent="0.2"/>
    <row r="34085" s="217" customFormat="1" x14ac:dyDescent="0.2"/>
    <row r="34086" s="217" customFormat="1" x14ac:dyDescent="0.2"/>
    <row r="34087" s="217" customFormat="1" x14ac:dyDescent="0.2"/>
    <row r="34088" s="217" customFormat="1" x14ac:dyDescent="0.2"/>
    <row r="34089" s="217" customFormat="1" x14ac:dyDescent="0.2"/>
    <row r="34090" s="217" customFormat="1" x14ac:dyDescent="0.2"/>
    <row r="34091" s="217" customFormat="1" x14ac:dyDescent="0.2"/>
    <row r="34092" s="217" customFormat="1" x14ac:dyDescent="0.2"/>
    <row r="34093" s="217" customFormat="1" x14ac:dyDescent="0.2"/>
    <row r="34094" s="217" customFormat="1" x14ac:dyDescent="0.2"/>
    <row r="34095" s="217" customFormat="1" x14ac:dyDescent="0.2"/>
    <row r="34096" s="217" customFormat="1" x14ac:dyDescent="0.2"/>
    <row r="34097" s="217" customFormat="1" x14ac:dyDescent="0.2"/>
    <row r="34098" s="217" customFormat="1" x14ac:dyDescent="0.2"/>
    <row r="34099" s="217" customFormat="1" x14ac:dyDescent="0.2"/>
    <row r="34100" s="217" customFormat="1" x14ac:dyDescent="0.2"/>
    <row r="34101" s="217" customFormat="1" x14ac:dyDescent="0.2"/>
    <row r="34102" s="217" customFormat="1" x14ac:dyDescent="0.2"/>
    <row r="34103" s="217" customFormat="1" x14ac:dyDescent="0.2"/>
    <row r="34104" s="217" customFormat="1" x14ac:dyDescent="0.2"/>
    <row r="34105" s="217" customFormat="1" x14ac:dyDescent="0.2"/>
    <row r="34106" s="217" customFormat="1" x14ac:dyDescent="0.2"/>
    <row r="34107" s="217" customFormat="1" x14ac:dyDescent="0.2"/>
    <row r="34108" s="217" customFormat="1" x14ac:dyDescent="0.2"/>
    <row r="34109" s="217" customFormat="1" x14ac:dyDescent="0.2"/>
    <row r="34110" s="217" customFormat="1" x14ac:dyDescent="0.2"/>
    <row r="34111" s="217" customFormat="1" x14ac:dyDescent="0.2"/>
    <row r="34112" s="217" customFormat="1" x14ac:dyDescent="0.2"/>
    <row r="34113" s="217" customFormat="1" x14ac:dyDescent="0.2"/>
    <row r="34114" s="217" customFormat="1" x14ac:dyDescent="0.2"/>
    <row r="34115" s="217" customFormat="1" x14ac:dyDescent="0.2"/>
    <row r="34116" s="217" customFormat="1" x14ac:dyDescent="0.2"/>
    <row r="34117" s="217" customFormat="1" x14ac:dyDescent="0.2"/>
    <row r="34118" s="217" customFormat="1" x14ac:dyDescent="0.2"/>
    <row r="34119" s="217" customFormat="1" x14ac:dyDescent="0.2"/>
    <row r="34120" s="217" customFormat="1" x14ac:dyDescent="0.2"/>
    <row r="34121" s="217" customFormat="1" x14ac:dyDescent="0.2"/>
    <row r="34122" s="217" customFormat="1" x14ac:dyDescent="0.2"/>
    <row r="34123" s="217" customFormat="1" x14ac:dyDescent="0.2"/>
    <row r="34124" s="217" customFormat="1" x14ac:dyDescent="0.2"/>
    <row r="34125" s="217" customFormat="1" x14ac:dyDescent="0.2"/>
    <row r="34126" s="217" customFormat="1" x14ac:dyDescent="0.2"/>
    <row r="34127" s="217" customFormat="1" x14ac:dyDescent="0.2"/>
    <row r="34128" s="217" customFormat="1" x14ac:dyDescent="0.2"/>
    <row r="34129" s="217" customFormat="1" x14ac:dyDescent="0.2"/>
    <row r="34130" s="217" customFormat="1" x14ac:dyDescent="0.2"/>
    <row r="34131" s="217" customFormat="1" x14ac:dyDescent="0.2"/>
    <row r="34132" s="217" customFormat="1" x14ac:dyDescent="0.2"/>
    <row r="34133" s="217" customFormat="1" x14ac:dyDescent="0.2"/>
    <row r="34134" s="217" customFormat="1" x14ac:dyDescent="0.2"/>
    <row r="34135" s="217" customFormat="1" x14ac:dyDescent="0.2"/>
    <row r="34136" s="217" customFormat="1" x14ac:dyDescent="0.2"/>
    <row r="34137" s="217" customFormat="1" x14ac:dyDescent="0.2"/>
    <row r="34138" s="217" customFormat="1" x14ac:dyDescent="0.2"/>
    <row r="34139" s="217" customFormat="1" x14ac:dyDescent="0.2"/>
    <row r="34140" s="217" customFormat="1" x14ac:dyDescent="0.2"/>
    <row r="34141" s="217" customFormat="1" x14ac:dyDescent="0.2"/>
    <row r="34142" s="217" customFormat="1" x14ac:dyDescent="0.2"/>
    <row r="34143" s="217" customFormat="1" x14ac:dyDescent="0.2"/>
    <row r="34144" s="217" customFormat="1" x14ac:dyDescent="0.2"/>
    <row r="34145" s="217" customFormat="1" x14ac:dyDescent="0.2"/>
    <row r="34146" s="217" customFormat="1" x14ac:dyDescent="0.2"/>
    <row r="34147" s="217" customFormat="1" x14ac:dyDescent="0.2"/>
    <row r="34148" s="217" customFormat="1" x14ac:dyDescent="0.2"/>
    <row r="34149" s="217" customFormat="1" x14ac:dyDescent="0.2"/>
    <row r="34150" s="217" customFormat="1" x14ac:dyDescent="0.2"/>
    <row r="34151" s="217" customFormat="1" x14ac:dyDescent="0.2"/>
    <row r="34152" s="217" customFormat="1" x14ac:dyDescent="0.2"/>
    <row r="34153" s="217" customFormat="1" x14ac:dyDescent="0.2"/>
    <row r="34154" s="217" customFormat="1" x14ac:dyDescent="0.2"/>
    <row r="34155" s="217" customFormat="1" x14ac:dyDescent="0.2"/>
    <row r="34156" s="217" customFormat="1" x14ac:dyDescent="0.2"/>
    <row r="34157" s="217" customFormat="1" x14ac:dyDescent="0.2"/>
    <row r="34158" s="217" customFormat="1" x14ac:dyDescent="0.2"/>
    <row r="34159" s="217" customFormat="1" x14ac:dyDescent="0.2"/>
    <row r="34160" s="217" customFormat="1" x14ac:dyDescent="0.2"/>
    <row r="34161" s="217" customFormat="1" x14ac:dyDescent="0.2"/>
    <row r="34162" s="217" customFormat="1" x14ac:dyDescent="0.2"/>
    <row r="34163" s="217" customFormat="1" x14ac:dyDescent="0.2"/>
    <row r="34164" s="217" customFormat="1" x14ac:dyDescent="0.2"/>
    <row r="34165" s="217" customFormat="1" x14ac:dyDescent="0.2"/>
    <row r="34166" s="217" customFormat="1" x14ac:dyDescent="0.2"/>
    <row r="34167" s="217" customFormat="1" x14ac:dyDescent="0.2"/>
    <row r="34168" s="217" customFormat="1" x14ac:dyDescent="0.2"/>
    <row r="34169" s="217" customFormat="1" x14ac:dyDescent="0.2"/>
    <row r="34170" s="217" customFormat="1" x14ac:dyDescent="0.2"/>
    <row r="34171" s="217" customFormat="1" x14ac:dyDescent="0.2"/>
    <row r="34172" s="217" customFormat="1" x14ac:dyDescent="0.2"/>
    <row r="34173" s="217" customFormat="1" x14ac:dyDescent="0.2"/>
    <row r="34174" s="217" customFormat="1" x14ac:dyDescent="0.2"/>
    <row r="34175" s="217" customFormat="1" x14ac:dyDescent="0.2"/>
    <row r="34176" s="217" customFormat="1" x14ac:dyDescent="0.2"/>
    <row r="34177" s="217" customFormat="1" x14ac:dyDescent="0.2"/>
    <row r="34178" s="217" customFormat="1" x14ac:dyDescent="0.2"/>
    <row r="34179" s="217" customFormat="1" x14ac:dyDescent="0.2"/>
    <row r="34180" s="217" customFormat="1" x14ac:dyDescent="0.2"/>
    <row r="34181" s="217" customFormat="1" x14ac:dyDescent="0.2"/>
    <row r="34182" s="217" customFormat="1" x14ac:dyDescent="0.2"/>
    <row r="34183" s="217" customFormat="1" x14ac:dyDescent="0.2"/>
    <row r="34184" s="217" customFormat="1" x14ac:dyDescent="0.2"/>
    <row r="34185" s="217" customFormat="1" x14ac:dyDescent="0.2"/>
    <row r="34186" s="217" customFormat="1" x14ac:dyDescent="0.2"/>
    <row r="34187" s="217" customFormat="1" x14ac:dyDescent="0.2"/>
    <row r="34188" s="217" customFormat="1" x14ac:dyDescent="0.2"/>
    <row r="34189" s="217" customFormat="1" x14ac:dyDescent="0.2"/>
    <row r="34190" s="217" customFormat="1" x14ac:dyDescent="0.2"/>
    <row r="34191" s="217" customFormat="1" x14ac:dyDescent="0.2"/>
    <row r="34192" s="217" customFormat="1" x14ac:dyDescent="0.2"/>
    <row r="34193" s="217" customFormat="1" x14ac:dyDescent="0.2"/>
    <row r="34194" s="217" customFormat="1" x14ac:dyDescent="0.2"/>
    <row r="34195" s="217" customFormat="1" x14ac:dyDescent="0.2"/>
    <row r="34196" s="217" customFormat="1" x14ac:dyDescent="0.2"/>
    <row r="34197" s="217" customFormat="1" x14ac:dyDescent="0.2"/>
    <row r="34198" s="217" customFormat="1" x14ac:dyDescent="0.2"/>
    <row r="34199" s="217" customFormat="1" x14ac:dyDescent="0.2"/>
    <row r="34200" s="217" customFormat="1" x14ac:dyDescent="0.2"/>
    <row r="34201" s="217" customFormat="1" x14ac:dyDescent="0.2"/>
    <row r="34202" s="217" customFormat="1" x14ac:dyDescent="0.2"/>
    <row r="34203" s="217" customFormat="1" x14ac:dyDescent="0.2"/>
    <row r="34204" s="217" customFormat="1" x14ac:dyDescent="0.2"/>
    <row r="34205" s="217" customFormat="1" x14ac:dyDescent="0.2"/>
    <row r="34206" s="217" customFormat="1" x14ac:dyDescent="0.2"/>
    <row r="34207" s="217" customFormat="1" x14ac:dyDescent="0.2"/>
    <row r="34208" s="217" customFormat="1" x14ac:dyDescent="0.2"/>
    <row r="34209" s="217" customFormat="1" x14ac:dyDescent="0.2"/>
    <row r="34210" s="217" customFormat="1" x14ac:dyDescent="0.2"/>
    <row r="34211" s="217" customFormat="1" x14ac:dyDescent="0.2"/>
    <row r="34212" s="217" customFormat="1" x14ac:dyDescent="0.2"/>
    <row r="34213" s="217" customFormat="1" x14ac:dyDescent="0.2"/>
    <row r="34214" s="217" customFormat="1" x14ac:dyDescent="0.2"/>
    <row r="34215" s="217" customFormat="1" x14ac:dyDescent="0.2"/>
    <row r="34216" s="217" customFormat="1" x14ac:dyDescent="0.2"/>
    <row r="34217" s="217" customFormat="1" x14ac:dyDescent="0.2"/>
    <row r="34218" s="217" customFormat="1" x14ac:dyDescent="0.2"/>
    <row r="34219" s="217" customFormat="1" x14ac:dyDescent="0.2"/>
    <row r="34220" s="217" customFormat="1" x14ac:dyDescent="0.2"/>
    <row r="34221" s="217" customFormat="1" x14ac:dyDescent="0.2"/>
    <row r="34222" s="217" customFormat="1" x14ac:dyDescent="0.2"/>
    <row r="34223" s="217" customFormat="1" x14ac:dyDescent="0.2"/>
    <row r="34224" s="217" customFormat="1" x14ac:dyDescent="0.2"/>
    <row r="34225" s="217" customFormat="1" x14ac:dyDescent="0.2"/>
    <row r="34226" s="217" customFormat="1" x14ac:dyDescent="0.2"/>
    <row r="34227" s="217" customFormat="1" x14ac:dyDescent="0.2"/>
    <row r="34228" s="217" customFormat="1" x14ac:dyDescent="0.2"/>
    <row r="34229" s="217" customFormat="1" x14ac:dyDescent="0.2"/>
    <row r="34230" s="217" customFormat="1" x14ac:dyDescent="0.2"/>
    <row r="34231" s="217" customFormat="1" x14ac:dyDescent="0.2"/>
    <row r="34232" s="217" customFormat="1" x14ac:dyDescent="0.2"/>
    <row r="34233" s="217" customFormat="1" x14ac:dyDescent="0.2"/>
    <row r="34234" s="217" customFormat="1" x14ac:dyDescent="0.2"/>
    <row r="34235" s="217" customFormat="1" x14ac:dyDescent="0.2"/>
    <row r="34236" s="217" customFormat="1" x14ac:dyDescent="0.2"/>
    <row r="34237" s="217" customFormat="1" x14ac:dyDescent="0.2"/>
    <row r="34238" s="217" customFormat="1" x14ac:dyDescent="0.2"/>
    <row r="34239" s="217" customFormat="1" x14ac:dyDescent="0.2"/>
    <row r="34240" s="217" customFormat="1" x14ac:dyDescent="0.2"/>
    <row r="34241" s="217" customFormat="1" x14ac:dyDescent="0.2"/>
    <row r="34242" s="217" customFormat="1" x14ac:dyDescent="0.2"/>
    <row r="34243" s="217" customFormat="1" x14ac:dyDescent="0.2"/>
    <row r="34244" s="217" customFormat="1" x14ac:dyDescent="0.2"/>
    <row r="34245" s="217" customFormat="1" x14ac:dyDescent="0.2"/>
    <row r="34246" s="217" customFormat="1" x14ac:dyDescent="0.2"/>
    <row r="34247" s="217" customFormat="1" x14ac:dyDescent="0.2"/>
    <row r="34248" s="217" customFormat="1" x14ac:dyDescent="0.2"/>
    <row r="34249" s="217" customFormat="1" x14ac:dyDescent="0.2"/>
    <row r="34250" s="217" customFormat="1" x14ac:dyDescent="0.2"/>
    <row r="34251" s="217" customFormat="1" x14ac:dyDescent="0.2"/>
    <row r="34252" s="217" customFormat="1" x14ac:dyDescent="0.2"/>
    <row r="34253" s="217" customFormat="1" x14ac:dyDescent="0.2"/>
    <row r="34254" s="217" customFormat="1" x14ac:dyDescent="0.2"/>
    <row r="34255" s="217" customFormat="1" x14ac:dyDescent="0.2"/>
    <row r="34256" s="217" customFormat="1" x14ac:dyDescent="0.2"/>
    <row r="34257" s="217" customFormat="1" x14ac:dyDescent="0.2"/>
    <row r="34258" s="217" customFormat="1" x14ac:dyDescent="0.2"/>
    <row r="34259" s="217" customFormat="1" x14ac:dyDescent="0.2"/>
    <row r="34260" s="217" customFormat="1" x14ac:dyDescent="0.2"/>
    <row r="34261" s="217" customFormat="1" x14ac:dyDescent="0.2"/>
    <row r="34262" s="217" customFormat="1" x14ac:dyDescent="0.2"/>
    <row r="34263" s="217" customFormat="1" x14ac:dyDescent="0.2"/>
    <row r="34264" s="217" customFormat="1" x14ac:dyDescent="0.2"/>
    <row r="34265" s="217" customFormat="1" x14ac:dyDescent="0.2"/>
    <row r="34266" s="217" customFormat="1" x14ac:dyDescent="0.2"/>
    <row r="34267" s="217" customFormat="1" x14ac:dyDescent="0.2"/>
    <row r="34268" s="217" customFormat="1" x14ac:dyDescent="0.2"/>
    <row r="34269" s="217" customFormat="1" x14ac:dyDescent="0.2"/>
    <row r="34270" s="217" customFormat="1" x14ac:dyDescent="0.2"/>
    <row r="34271" s="217" customFormat="1" x14ac:dyDescent="0.2"/>
    <row r="34272" s="217" customFormat="1" x14ac:dyDescent="0.2"/>
    <row r="34273" s="217" customFormat="1" x14ac:dyDescent="0.2"/>
    <row r="34274" s="217" customFormat="1" x14ac:dyDescent="0.2"/>
    <row r="34275" s="217" customFormat="1" x14ac:dyDescent="0.2"/>
    <row r="34276" s="217" customFormat="1" x14ac:dyDescent="0.2"/>
    <row r="34277" s="217" customFormat="1" x14ac:dyDescent="0.2"/>
    <row r="34278" s="217" customFormat="1" x14ac:dyDescent="0.2"/>
    <row r="34279" s="217" customFormat="1" x14ac:dyDescent="0.2"/>
    <row r="34280" s="217" customFormat="1" x14ac:dyDescent="0.2"/>
    <row r="34281" s="217" customFormat="1" x14ac:dyDescent="0.2"/>
    <row r="34282" s="217" customFormat="1" x14ac:dyDescent="0.2"/>
    <row r="34283" s="217" customFormat="1" x14ac:dyDescent="0.2"/>
    <row r="34284" s="217" customFormat="1" x14ac:dyDescent="0.2"/>
    <row r="34285" s="217" customFormat="1" x14ac:dyDescent="0.2"/>
    <row r="34286" s="217" customFormat="1" x14ac:dyDescent="0.2"/>
    <row r="34287" s="217" customFormat="1" x14ac:dyDescent="0.2"/>
    <row r="34288" s="217" customFormat="1" x14ac:dyDescent="0.2"/>
    <row r="34289" s="217" customFormat="1" x14ac:dyDescent="0.2"/>
    <row r="34290" s="217" customFormat="1" x14ac:dyDescent="0.2"/>
    <row r="34291" s="217" customFormat="1" x14ac:dyDescent="0.2"/>
    <row r="34292" s="217" customFormat="1" x14ac:dyDescent="0.2"/>
    <row r="34293" s="217" customFormat="1" x14ac:dyDescent="0.2"/>
    <row r="34294" s="217" customFormat="1" x14ac:dyDescent="0.2"/>
    <row r="34295" s="217" customFormat="1" x14ac:dyDescent="0.2"/>
    <row r="34296" s="217" customFormat="1" x14ac:dyDescent="0.2"/>
    <row r="34297" s="217" customFormat="1" x14ac:dyDescent="0.2"/>
    <row r="34298" s="217" customFormat="1" x14ac:dyDescent="0.2"/>
    <row r="34299" s="217" customFormat="1" x14ac:dyDescent="0.2"/>
    <row r="34300" s="217" customFormat="1" x14ac:dyDescent="0.2"/>
    <row r="34301" s="217" customFormat="1" x14ac:dyDescent="0.2"/>
    <row r="34302" s="217" customFormat="1" x14ac:dyDescent="0.2"/>
    <row r="34303" s="217" customFormat="1" x14ac:dyDescent="0.2"/>
    <row r="34304" s="217" customFormat="1" x14ac:dyDescent="0.2"/>
    <row r="34305" s="217" customFormat="1" x14ac:dyDescent="0.2"/>
    <row r="34306" s="217" customFormat="1" x14ac:dyDescent="0.2"/>
    <row r="34307" s="217" customFormat="1" x14ac:dyDescent="0.2"/>
    <row r="34308" s="217" customFormat="1" x14ac:dyDescent="0.2"/>
    <row r="34309" s="217" customFormat="1" x14ac:dyDescent="0.2"/>
    <row r="34310" s="217" customFormat="1" x14ac:dyDescent="0.2"/>
    <row r="34311" s="217" customFormat="1" x14ac:dyDescent="0.2"/>
    <row r="34312" s="217" customFormat="1" x14ac:dyDescent="0.2"/>
    <row r="34313" s="217" customFormat="1" x14ac:dyDescent="0.2"/>
    <row r="34314" s="217" customFormat="1" x14ac:dyDescent="0.2"/>
    <row r="34315" s="217" customFormat="1" x14ac:dyDescent="0.2"/>
    <row r="34316" s="217" customFormat="1" x14ac:dyDescent="0.2"/>
    <row r="34317" s="217" customFormat="1" x14ac:dyDescent="0.2"/>
    <row r="34318" s="217" customFormat="1" x14ac:dyDescent="0.2"/>
    <row r="34319" s="217" customFormat="1" x14ac:dyDescent="0.2"/>
    <row r="34320" s="217" customFormat="1" x14ac:dyDescent="0.2"/>
    <row r="34321" s="217" customFormat="1" x14ac:dyDescent="0.2"/>
    <row r="34322" s="217" customFormat="1" x14ac:dyDescent="0.2"/>
    <row r="34323" s="217" customFormat="1" x14ac:dyDescent="0.2"/>
    <row r="34324" s="217" customFormat="1" x14ac:dyDescent="0.2"/>
    <row r="34325" s="217" customFormat="1" x14ac:dyDescent="0.2"/>
    <row r="34326" s="217" customFormat="1" x14ac:dyDescent="0.2"/>
    <row r="34327" s="217" customFormat="1" x14ac:dyDescent="0.2"/>
    <row r="34328" s="217" customFormat="1" x14ac:dyDescent="0.2"/>
    <row r="34329" s="217" customFormat="1" x14ac:dyDescent="0.2"/>
    <row r="34330" s="217" customFormat="1" x14ac:dyDescent="0.2"/>
    <row r="34331" s="217" customFormat="1" x14ac:dyDescent="0.2"/>
    <row r="34332" s="217" customFormat="1" x14ac:dyDescent="0.2"/>
    <row r="34333" s="217" customFormat="1" x14ac:dyDescent="0.2"/>
    <row r="34334" s="217" customFormat="1" x14ac:dyDescent="0.2"/>
    <row r="34335" s="217" customFormat="1" x14ac:dyDescent="0.2"/>
    <row r="34336" s="217" customFormat="1" x14ac:dyDescent="0.2"/>
    <row r="34337" s="217" customFormat="1" x14ac:dyDescent="0.2"/>
    <row r="34338" s="217" customFormat="1" x14ac:dyDescent="0.2"/>
    <row r="34339" s="217" customFormat="1" x14ac:dyDescent="0.2"/>
    <row r="34340" s="217" customFormat="1" x14ac:dyDescent="0.2"/>
    <row r="34341" s="217" customFormat="1" x14ac:dyDescent="0.2"/>
    <row r="34342" s="217" customFormat="1" x14ac:dyDescent="0.2"/>
    <row r="34343" s="217" customFormat="1" x14ac:dyDescent="0.2"/>
    <row r="34344" s="217" customFormat="1" x14ac:dyDescent="0.2"/>
    <row r="34345" s="217" customFormat="1" x14ac:dyDescent="0.2"/>
    <row r="34346" s="217" customFormat="1" x14ac:dyDescent="0.2"/>
    <row r="34347" s="217" customFormat="1" x14ac:dyDescent="0.2"/>
    <row r="34348" s="217" customFormat="1" x14ac:dyDescent="0.2"/>
    <row r="34349" s="217" customFormat="1" x14ac:dyDescent="0.2"/>
    <row r="34350" s="217" customFormat="1" x14ac:dyDescent="0.2"/>
    <row r="34351" s="217" customFormat="1" x14ac:dyDescent="0.2"/>
    <row r="34352" s="217" customFormat="1" x14ac:dyDescent="0.2"/>
    <row r="34353" s="217" customFormat="1" x14ac:dyDescent="0.2"/>
    <row r="34354" s="217" customFormat="1" x14ac:dyDescent="0.2"/>
    <row r="34355" s="217" customFormat="1" x14ac:dyDescent="0.2"/>
    <row r="34356" s="217" customFormat="1" x14ac:dyDescent="0.2"/>
    <row r="34357" s="217" customFormat="1" x14ac:dyDescent="0.2"/>
    <row r="34358" s="217" customFormat="1" x14ac:dyDescent="0.2"/>
    <row r="34359" s="217" customFormat="1" x14ac:dyDescent="0.2"/>
    <row r="34360" s="217" customFormat="1" x14ac:dyDescent="0.2"/>
    <row r="34361" s="217" customFormat="1" x14ac:dyDescent="0.2"/>
    <row r="34362" s="217" customFormat="1" x14ac:dyDescent="0.2"/>
    <row r="34363" s="217" customFormat="1" x14ac:dyDescent="0.2"/>
    <row r="34364" s="217" customFormat="1" x14ac:dyDescent="0.2"/>
    <row r="34365" s="217" customFormat="1" x14ac:dyDescent="0.2"/>
    <row r="34366" s="217" customFormat="1" x14ac:dyDescent="0.2"/>
    <row r="34367" s="217" customFormat="1" x14ac:dyDescent="0.2"/>
    <row r="34368" s="217" customFormat="1" x14ac:dyDescent="0.2"/>
    <row r="34369" s="217" customFormat="1" x14ac:dyDescent="0.2"/>
    <row r="34370" s="217" customFormat="1" x14ac:dyDescent="0.2"/>
    <row r="34371" s="217" customFormat="1" x14ac:dyDescent="0.2"/>
    <row r="34372" s="217" customFormat="1" x14ac:dyDescent="0.2"/>
    <row r="34373" s="217" customFormat="1" x14ac:dyDescent="0.2"/>
    <row r="34374" s="217" customFormat="1" x14ac:dyDescent="0.2"/>
    <row r="34375" s="217" customFormat="1" x14ac:dyDescent="0.2"/>
    <row r="34376" s="217" customFormat="1" x14ac:dyDescent="0.2"/>
    <row r="34377" s="217" customFormat="1" x14ac:dyDescent="0.2"/>
    <row r="34378" s="217" customFormat="1" x14ac:dyDescent="0.2"/>
    <row r="34379" s="217" customFormat="1" x14ac:dyDescent="0.2"/>
    <row r="34380" s="217" customFormat="1" x14ac:dyDescent="0.2"/>
    <row r="34381" s="217" customFormat="1" x14ac:dyDescent="0.2"/>
    <row r="34382" s="217" customFormat="1" x14ac:dyDescent="0.2"/>
    <row r="34383" s="217" customFormat="1" x14ac:dyDescent="0.2"/>
    <row r="34384" s="217" customFormat="1" x14ac:dyDescent="0.2"/>
    <row r="34385" s="217" customFormat="1" x14ac:dyDescent="0.2"/>
    <row r="34386" s="217" customFormat="1" x14ac:dyDescent="0.2"/>
    <row r="34387" s="217" customFormat="1" x14ac:dyDescent="0.2"/>
    <row r="34388" s="217" customFormat="1" x14ac:dyDescent="0.2"/>
    <row r="34389" s="217" customFormat="1" x14ac:dyDescent="0.2"/>
    <row r="34390" s="217" customFormat="1" x14ac:dyDescent="0.2"/>
    <row r="34391" s="217" customFormat="1" x14ac:dyDescent="0.2"/>
    <row r="34392" s="217" customFormat="1" x14ac:dyDescent="0.2"/>
    <row r="34393" s="217" customFormat="1" x14ac:dyDescent="0.2"/>
    <row r="34394" s="217" customFormat="1" x14ac:dyDescent="0.2"/>
    <row r="34395" s="217" customFormat="1" x14ac:dyDescent="0.2"/>
    <row r="34396" s="217" customFormat="1" x14ac:dyDescent="0.2"/>
    <row r="34397" s="217" customFormat="1" x14ac:dyDescent="0.2"/>
    <row r="34398" s="217" customFormat="1" x14ac:dyDescent="0.2"/>
    <row r="34399" s="217" customFormat="1" x14ac:dyDescent="0.2"/>
    <row r="34400" s="217" customFormat="1" x14ac:dyDescent="0.2"/>
    <row r="34401" s="217" customFormat="1" x14ac:dyDescent="0.2"/>
    <row r="34402" s="217" customFormat="1" x14ac:dyDescent="0.2"/>
    <row r="34403" s="217" customFormat="1" x14ac:dyDescent="0.2"/>
    <row r="34404" s="217" customFormat="1" x14ac:dyDescent="0.2"/>
    <row r="34405" s="217" customFormat="1" x14ac:dyDescent="0.2"/>
    <row r="34406" s="217" customFormat="1" x14ac:dyDescent="0.2"/>
    <row r="34407" s="217" customFormat="1" x14ac:dyDescent="0.2"/>
    <row r="34408" s="217" customFormat="1" x14ac:dyDescent="0.2"/>
    <row r="34409" s="217" customFormat="1" x14ac:dyDescent="0.2"/>
    <row r="34410" s="217" customFormat="1" x14ac:dyDescent="0.2"/>
    <row r="34411" s="217" customFormat="1" x14ac:dyDescent="0.2"/>
    <row r="34412" s="217" customFormat="1" x14ac:dyDescent="0.2"/>
    <row r="34413" s="217" customFormat="1" x14ac:dyDescent="0.2"/>
    <row r="34414" s="217" customFormat="1" x14ac:dyDescent="0.2"/>
    <row r="34415" s="217" customFormat="1" x14ac:dyDescent="0.2"/>
    <row r="34416" s="217" customFormat="1" x14ac:dyDescent="0.2"/>
    <row r="34417" s="217" customFormat="1" x14ac:dyDescent="0.2"/>
    <row r="34418" s="217" customFormat="1" x14ac:dyDescent="0.2"/>
    <row r="34419" s="217" customFormat="1" x14ac:dyDescent="0.2"/>
    <row r="34420" s="217" customFormat="1" x14ac:dyDescent="0.2"/>
    <row r="34421" s="217" customFormat="1" x14ac:dyDescent="0.2"/>
    <row r="34422" s="217" customFormat="1" x14ac:dyDescent="0.2"/>
    <row r="34423" s="217" customFormat="1" x14ac:dyDescent="0.2"/>
    <row r="34424" s="217" customFormat="1" x14ac:dyDescent="0.2"/>
    <row r="34425" s="217" customFormat="1" x14ac:dyDescent="0.2"/>
    <row r="34426" s="217" customFormat="1" x14ac:dyDescent="0.2"/>
    <row r="34427" s="217" customFormat="1" x14ac:dyDescent="0.2"/>
    <row r="34428" s="217" customFormat="1" x14ac:dyDescent="0.2"/>
    <row r="34429" s="217" customFormat="1" x14ac:dyDescent="0.2"/>
    <row r="34430" s="217" customFormat="1" x14ac:dyDescent="0.2"/>
    <row r="34431" s="217" customFormat="1" x14ac:dyDescent="0.2"/>
    <row r="34432" s="217" customFormat="1" x14ac:dyDescent="0.2"/>
    <row r="34433" s="217" customFormat="1" x14ac:dyDescent="0.2"/>
    <row r="34434" s="217" customFormat="1" x14ac:dyDescent="0.2"/>
    <row r="34435" s="217" customFormat="1" x14ac:dyDescent="0.2"/>
    <row r="34436" s="217" customFormat="1" x14ac:dyDescent="0.2"/>
    <row r="34437" s="217" customFormat="1" x14ac:dyDescent="0.2"/>
    <row r="34438" s="217" customFormat="1" x14ac:dyDescent="0.2"/>
    <row r="34439" s="217" customFormat="1" x14ac:dyDescent="0.2"/>
    <row r="34440" s="217" customFormat="1" x14ac:dyDescent="0.2"/>
    <row r="34441" s="217" customFormat="1" x14ac:dyDescent="0.2"/>
    <row r="34442" s="217" customFormat="1" x14ac:dyDescent="0.2"/>
    <row r="34443" s="217" customFormat="1" x14ac:dyDescent="0.2"/>
    <row r="34444" s="217" customFormat="1" x14ac:dyDescent="0.2"/>
    <row r="34445" s="217" customFormat="1" x14ac:dyDescent="0.2"/>
    <row r="34446" s="217" customFormat="1" x14ac:dyDescent="0.2"/>
    <row r="34447" s="217" customFormat="1" x14ac:dyDescent="0.2"/>
    <row r="34448" s="217" customFormat="1" x14ac:dyDescent="0.2"/>
    <row r="34449" s="217" customFormat="1" x14ac:dyDescent="0.2"/>
    <row r="34450" s="217" customFormat="1" x14ac:dyDescent="0.2"/>
    <row r="34451" s="217" customFormat="1" x14ac:dyDescent="0.2"/>
    <row r="34452" s="217" customFormat="1" x14ac:dyDescent="0.2"/>
    <row r="34453" s="217" customFormat="1" x14ac:dyDescent="0.2"/>
    <row r="34454" s="217" customFormat="1" x14ac:dyDescent="0.2"/>
    <row r="34455" s="217" customFormat="1" x14ac:dyDescent="0.2"/>
    <row r="34456" s="217" customFormat="1" x14ac:dyDescent="0.2"/>
    <row r="34457" s="217" customFormat="1" x14ac:dyDescent="0.2"/>
    <row r="34458" s="217" customFormat="1" x14ac:dyDescent="0.2"/>
    <row r="34459" s="217" customFormat="1" x14ac:dyDescent="0.2"/>
    <row r="34460" s="217" customFormat="1" x14ac:dyDescent="0.2"/>
    <row r="34461" s="217" customFormat="1" x14ac:dyDescent="0.2"/>
    <row r="34462" s="217" customFormat="1" x14ac:dyDescent="0.2"/>
    <row r="34463" s="217" customFormat="1" x14ac:dyDescent="0.2"/>
    <row r="34464" s="217" customFormat="1" x14ac:dyDescent="0.2"/>
    <row r="34465" s="217" customFormat="1" x14ac:dyDescent="0.2"/>
    <row r="34466" s="217" customFormat="1" x14ac:dyDescent="0.2"/>
    <row r="34467" s="217" customFormat="1" x14ac:dyDescent="0.2"/>
    <row r="34468" s="217" customFormat="1" x14ac:dyDescent="0.2"/>
    <row r="34469" s="217" customFormat="1" x14ac:dyDescent="0.2"/>
    <row r="34470" s="217" customFormat="1" x14ac:dyDescent="0.2"/>
    <row r="34471" s="217" customFormat="1" x14ac:dyDescent="0.2"/>
    <row r="34472" s="217" customFormat="1" x14ac:dyDescent="0.2"/>
    <row r="34473" s="217" customFormat="1" x14ac:dyDescent="0.2"/>
    <row r="34474" s="217" customFormat="1" x14ac:dyDescent="0.2"/>
    <row r="34475" s="217" customFormat="1" x14ac:dyDescent="0.2"/>
    <row r="34476" s="217" customFormat="1" x14ac:dyDescent="0.2"/>
    <row r="34477" s="217" customFormat="1" x14ac:dyDescent="0.2"/>
    <row r="34478" s="217" customFormat="1" x14ac:dyDescent="0.2"/>
    <row r="34479" s="217" customFormat="1" x14ac:dyDescent="0.2"/>
    <row r="34480" s="217" customFormat="1" x14ac:dyDescent="0.2"/>
    <row r="34481" s="217" customFormat="1" x14ac:dyDescent="0.2"/>
    <row r="34482" s="217" customFormat="1" x14ac:dyDescent="0.2"/>
    <row r="34483" s="217" customFormat="1" x14ac:dyDescent="0.2"/>
    <row r="34484" s="217" customFormat="1" x14ac:dyDescent="0.2"/>
    <row r="34485" s="217" customFormat="1" x14ac:dyDescent="0.2"/>
    <row r="34486" s="217" customFormat="1" x14ac:dyDescent="0.2"/>
    <row r="34487" s="217" customFormat="1" x14ac:dyDescent="0.2"/>
    <row r="34488" s="217" customFormat="1" x14ac:dyDescent="0.2"/>
    <row r="34489" s="217" customFormat="1" x14ac:dyDescent="0.2"/>
    <row r="34490" s="217" customFormat="1" x14ac:dyDescent="0.2"/>
    <row r="34491" s="217" customFormat="1" x14ac:dyDescent="0.2"/>
    <row r="34492" s="217" customFormat="1" x14ac:dyDescent="0.2"/>
    <row r="34493" s="217" customFormat="1" x14ac:dyDescent="0.2"/>
    <row r="34494" s="217" customFormat="1" x14ac:dyDescent="0.2"/>
    <row r="34495" s="217" customFormat="1" x14ac:dyDescent="0.2"/>
    <row r="34496" s="217" customFormat="1" x14ac:dyDescent="0.2"/>
    <row r="34497" s="217" customFormat="1" x14ac:dyDescent="0.2"/>
    <row r="34498" s="217" customFormat="1" x14ac:dyDescent="0.2"/>
    <row r="34499" s="217" customFormat="1" x14ac:dyDescent="0.2"/>
    <row r="34500" s="217" customFormat="1" x14ac:dyDescent="0.2"/>
    <row r="34501" s="217" customFormat="1" x14ac:dyDescent="0.2"/>
    <row r="34502" s="217" customFormat="1" x14ac:dyDescent="0.2"/>
    <row r="34503" s="217" customFormat="1" x14ac:dyDescent="0.2"/>
    <row r="34504" s="217" customFormat="1" x14ac:dyDescent="0.2"/>
    <row r="34505" s="217" customFormat="1" x14ac:dyDescent="0.2"/>
    <row r="34506" s="217" customFormat="1" x14ac:dyDescent="0.2"/>
    <row r="34507" s="217" customFormat="1" x14ac:dyDescent="0.2"/>
    <row r="34508" s="217" customFormat="1" x14ac:dyDescent="0.2"/>
    <row r="34509" s="217" customFormat="1" x14ac:dyDescent="0.2"/>
    <row r="34510" s="217" customFormat="1" x14ac:dyDescent="0.2"/>
    <row r="34511" s="217" customFormat="1" x14ac:dyDescent="0.2"/>
    <row r="34512" s="217" customFormat="1" x14ac:dyDescent="0.2"/>
    <row r="34513" s="217" customFormat="1" x14ac:dyDescent="0.2"/>
    <row r="34514" s="217" customFormat="1" x14ac:dyDescent="0.2"/>
    <row r="34515" s="217" customFormat="1" x14ac:dyDescent="0.2"/>
    <row r="34516" s="217" customFormat="1" x14ac:dyDescent="0.2"/>
    <row r="34517" s="217" customFormat="1" x14ac:dyDescent="0.2"/>
    <row r="34518" s="217" customFormat="1" x14ac:dyDescent="0.2"/>
    <row r="34519" s="217" customFormat="1" x14ac:dyDescent="0.2"/>
    <row r="34520" s="217" customFormat="1" x14ac:dyDescent="0.2"/>
    <row r="34521" s="217" customFormat="1" x14ac:dyDescent="0.2"/>
    <row r="34522" s="217" customFormat="1" x14ac:dyDescent="0.2"/>
    <row r="34523" s="217" customFormat="1" x14ac:dyDescent="0.2"/>
    <row r="34524" s="217" customFormat="1" x14ac:dyDescent="0.2"/>
    <row r="34525" s="217" customFormat="1" x14ac:dyDescent="0.2"/>
    <row r="34526" s="217" customFormat="1" x14ac:dyDescent="0.2"/>
    <row r="34527" s="217" customFormat="1" x14ac:dyDescent="0.2"/>
    <row r="34528" s="217" customFormat="1" x14ac:dyDescent="0.2"/>
    <row r="34529" s="217" customFormat="1" x14ac:dyDescent="0.2"/>
    <row r="34530" s="217" customFormat="1" x14ac:dyDescent="0.2"/>
    <row r="34531" s="217" customFormat="1" x14ac:dyDescent="0.2"/>
    <row r="34532" s="217" customFormat="1" x14ac:dyDescent="0.2"/>
    <row r="34533" s="217" customFormat="1" x14ac:dyDescent="0.2"/>
    <row r="34534" s="217" customFormat="1" x14ac:dyDescent="0.2"/>
    <row r="34535" s="217" customFormat="1" x14ac:dyDescent="0.2"/>
    <row r="34536" s="217" customFormat="1" x14ac:dyDescent="0.2"/>
    <row r="34537" s="217" customFormat="1" x14ac:dyDescent="0.2"/>
    <row r="34538" s="217" customFormat="1" x14ac:dyDescent="0.2"/>
    <row r="34539" s="217" customFormat="1" x14ac:dyDescent="0.2"/>
    <row r="34540" s="217" customFormat="1" x14ac:dyDescent="0.2"/>
    <row r="34541" s="217" customFormat="1" x14ac:dyDescent="0.2"/>
    <row r="34542" s="217" customFormat="1" x14ac:dyDescent="0.2"/>
    <row r="34543" s="217" customFormat="1" x14ac:dyDescent="0.2"/>
    <row r="34544" s="217" customFormat="1" x14ac:dyDescent="0.2"/>
    <row r="34545" s="217" customFormat="1" x14ac:dyDescent="0.2"/>
    <row r="34546" s="217" customFormat="1" x14ac:dyDescent="0.2"/>
    <row r="34547" s="217" customFormat="1" x14ac:dyDescent="0.2"/>
    <row r="34548" s="217" customFormat="1" x14ac:dyDescent="0.2"/>
    <row r="34549" s="217" customFormat="1" x14ac:dyDescent="0.2"/>
    <row r="34550" s="217" customFormat="1" x14ac:dyDescent="0.2"/>
    <row r="34551" s="217" customFormat="1" x14ac:dyDescent="0.2"/>
    <row r="34552" s="217" customFormat="1" x14ac:dyDescent="0.2"/>
    <row r="34553" s="217" customFormat="1" x14ac:dyDescent="0.2"/>
    <row r="34554" s="217" customFormat="1" x14ac:dyDescent="0.2"/>
    <row r="34555" s="217" customFormat="1" x14ac:dyDescent="0.2"/>
    <row r="34556" s="217" customFormat="1" x14ac:dyDescent="0.2"/>
    <row r="34557" s="217" customFormat="1" x14ac:dyDescent="0.2"/>
    <row r="34558" s="217" customFormat="1" x14ac:dyDescent="0.2"/>
    <row r="34559" s="217" customFormat="1" x14ac:dyDescent="0.2"/>
    <row r="34560" s="217" customFormat="1" x14ac:dyDescent="0.2"/>
    <row r="34561" s="217" customFormat="1" x14ac:dyDescent="0.2"/>
    <row r="34562" s="217" customFormat="1" x14ac:dyDescent="0.2"/>
    <row r="34563" s="217" customFormat="1" x14ac:dyDescent="0.2"/>
    <row r="34564" s="217" customFormat="1" x14ac:dyDescent="0.2"/>
    <row r="34565" s="217" customFormat="1" x14ac:dyDescent="0.2"/>
    <row r="34566" s="217" customFormat="1" x14ac:dyDescent="0.2"/>
    <row r="34567" s="217" customFormat="1" x14ac:dyDescent="0.2"/>
    <row r="34568" s="217" customFormat="1" x14ac:dyDescent="0.2"/>
    <row r="34569" s="217" customFormat="1" x14ac:dyDescent="0.2"/>
    <row r="34570" s="217" customFormat="1" x14ac:dyDescent="0.2"/>
    <row r="34571" s="217" customFormat="1" x14ac:dyDescent="0.2"/>
    <row r="34572" s="217" customFormat="1" x14ac:dyDescent="0.2"/>
    <row r="34573" s="217" customFormat="1" x14ac:dyDescent="0.2"/>
    <row r="34574" s="217" customFormat="1" x14ac:dyDescent="0.2"/>
    <row r="34575" s="217" customFormat="1" x14ac:dyDescent="0.2"/>
    <row r="34576" s="217" customFormat="1" x14ac:dyDescent="0.2"/>
    <row r="34577" s="217" customFormat="1" x14ac:dyDescent="0.2"/>
    <row r="34578" s="217" customFormat="1" x14ac:dyDescent="0.2"/>
    <row r="34579" s="217" customFormat="1" x14ac:dyDescent="0.2"/>
    <row r="34580" s="217" customFormat="1" x14ac:dyDescent="0.2"/>
    <row r="34581" s="217" customFormat="1" x14ac:dyDescent="0.2"/>
    <row r="34582" s="217" customFormat="1" x14ac:dyDescent="0.2"/>
    <row r="34583" s="217" customFormat="1" x14ac:dyDescent="0.2"/>
    <row r="34584" s="217" customFormat="1" x14ac:dyDescent="0.2"/>
    <row r="34585" s="217" customFormat="1" x14ac:dyDescent="0.2"/>
    <row r="34586" s="217" customFormat="1" x14ac:dyDescent="0.2"/>
    <row r="34587" s="217" customFormat="1" x14ac:dyDescent="0.2"/>
    <row r="34588" s="217" customFormat="1" x14ac:dyDescent="0.2"/>
    <row r="34589" s="217" customFormat="1" x14ac:dyDescent="0.2"/>
    <row r="34590" s="217" customFormat="1" x14ac:dyDescent="0.2"/>
    <row r="34591" s="217" customFormat="1" x14ac:dyDescent="0.2"/>
    <row r="34592" s="217" customFormat="1" x14ac:dyDescent="0.2"/>
    <row r="34593" s="217" customFormat="1" x14ac:dyDescent="0.2"/>
    <row r="34594" s="217" customFormat="1" x14ac:dyDescent="0.2"/>
    <row r="34595" s="217" customFormat="1" x14ac:dyDescent="0.2"/>
    <row r="34596" s="217" customFormat="1" x14ac:dyDescent="0.2"/>
    <row r="34597" s="217" customFormat="1" x14ac:dyDescent="0.2"/>
    <row r="34598" s="217" customFormat="1" x14ac:dyDescent="0.2"/>
    <row r="34599" s="217" customFormat="1" x14ac:dyDescent="0.2"/>
    <row r="34600" s="217" customFormat="1" x14ac:dyDescent="0.2"/>
    <row r="34601" s="217" customFormat="1" x14ac:dyDescent="0.2"/>
    <row r="34602" s="217" customFormat="1" x14ac:dyDescent="0.2"/>
    <row r="34603" s="217" customFormat="1" x14ac:dyDescent="0.2"/>
    <row r="34604" s="217" customFormat="1" x14ac:dyDescent="0.2"/>
    <row r="34605" s="217" customFormat="1" x14ac:dyDescent="0.2"/>
    <row r="34606" s="217" customFormat="1" x14ac:dyDescent="0.2"/>
    <row r="34607" s="217" customFormat="1" x14ac:dyDescent="0.2"/>
    <row r="34608" s="217" customFormat="1" x14ac:dyDescent="0.2"/>
    <row r="34609" s="217" customFormat="1" x14ac:dyDescent="0.2"/>
    <row r="34610" s="217" customFormat="1" x14ac:dyDescent="0.2"/>
    <row r="34611" s="217" customFormat="1" x14ac:dyDescent="0.2"/>
    <row r="34612" s="217" customFormat="1" x14ac:dyDescent="0.2"/>
    <row r="34613" s="217" customFormat="1" x14ac:dyDescent="0.2"/>
    <row r="34614" s="217" customFormat="1" x14ac:dyDescent="0.2"/>
    <row r="34615" s="217" customFormat="1" x14ac:dyDescent="0.2"/>
    <row r="34616" s="217" customFormat="1" x14ac:dyDescent="0.2"/>
    <row r="34617" s="217" customFormat="1" x14ac:dyDescent="0.2"/>
    <row r="34618" s="217" customFormat="1" x14ac:dyDescent="0.2"/>
    <row r="34619" s="217" customFormat="1" x14ac:dyDescent="0.2"/>
    <row r="34620" s="217" customFormat="1" x14ac:dyDescent="0.2"/>
    <row r="34621" s="217" customFormat="1" x14ac:dyDescent="0.2"/>
    <row r="34622" s="217" customFormat="1" x14ac:dyDescent="0.2"/>
    <row r="34623" s="217" customFormat="1" x14ac:dyDescent="0.2"/>
    <row r="34624" s="217" customFormat="1" x14ac:dyDescent="0.2"/>
    <row r="34625" s="217" customFormat="1" x14ac:dyDescent="0.2"/>
    <row r="34626" s="217" customFormat="1" x14ac:dyDescent="0.2"/>
    <row r="34627" s="217" customFormat="1" x14ac:dyDescent="0.2"/>
    <row r="34628" s="217" customFormat="1" x14ac:dyDescent="0.2"/>
    <row r="34629" s="217" customFormat="1" x14ac:dyDescent="0.2"/>
    <row r="34630" s="217" customFormat="1" x14ac:dyDescent="0.2"/>
    <row r="34631" s="217" customFormat="1" x14ac:dyDescent="0.2"/>
    <row r="34632" s="217" customFormat="1" x14ac:dyDescent="0.2"/>
    <row r="34633" s="217" customFormat="1" x14ac:dyDescent="0.2"/>
    <row r="34634" s="217" customFormat="1" x14ac:dyDescent="0.2"/>
    <row r="34635" s="217" customFormat="1" x14ac:dyDescent="0.2"/>
    <row r="34636" s="217" customFormat="1" x14ac:dyDescent="0.2"/>
    <row r="34637" s="217" customFormat="1" x14ac:dyDescent="0.2"/>
    <row r="34638" s="217" customFormat="1" x14ac:dyDescent="0.2"/>
    <row r="34639" s="217" customFormat="1" x14ac:dyDescent="0.2"/>
    <row r="34640" s="217" customFormat="1" x14ac:dyDescent="0.2"/>
    <row r="34641" s="217" customFormat="1" x14ac:dyDescent="0.2"/>
    <row r="34642" s="217" customFormat="1" x14ac:dyDescent="0.2"/>
    <row r="34643" s="217" customFormat="1" x14ac:dyDescent="0.2"/>
    <row r="34644" s="217" customFormat="1" x14ac:dyDescent="0.2"/>
    <row r="34645" s="217" customFormat="1" x14ac:dyDescent="0.2"/>
    <row r="34646" s="217" customFormat="1" x14ac:dyDescent="0.2"/>
    <row r="34647" s="217" customFormat="1" x14ac:dyDescent="0.2"/>
    <row r="34648" s="217" customFormat="1" x14ac:dyDescent="0.2"/>
    <row r="34649" s="217" customFormat="1" x14ac:dyDescent="0.2"/>
    <row r="34650" s="217" customFormat="1" x14ac:dyDescent="0.2"/>
    <row r="34651" s="217" customFormat="1" x14ac:dyDescent="0.2"/>
    <row r="34652" s="217" customFormat="1" x14ac:dyDescent="0.2"/>
    <row r="34653" s="217" customFormat="1" x14ac:dyDescent="0.2"/>
    <row r="34654" s="217" customFormat="1" x14ac:dyDescent="0.2"/>
    <row r="34655" s="217" customFormat="1" x14ac:dyDescent="0.2"/>
    <row r="34656" s="217" customFormat="1" x14ac:dyDescent="0.2"/>
    <row r="34657" s="217" customFormat="1" x14ac:dyDescent="0.2"/>
    <row r="34658" s="217" customFormat="1" x14ac:dyDescent="0.2"/>
    <row r="34659" s="217" customFormat="1" x14ac:dyDescent="0.2"/>
    <row r="34660" s="217" customFormat="1" x14ac:dyDescent="0.2"/>
    <row r="34661" s="217" customFormat="1" x14ac:dyDescent="0.2"/>
    <row r="34662" s="217" customFormat="1" x14ac:dyDescent="0.2"/>
    <row r="34663" s="217" customFormat="1" x14ac:dyDescent="0.2"/>
    <row r="34664" s="217" customFormat="1" x14ac:dyDescent="0.2"/>
    <row r="34665" s="217" customFormat="1" x14ac:dyDescent="0.2"/>
    <row r="34666" s="217" customFormat="1" x14ac:dyDescent="0.2"/>
    <row r="34667" s="217" customFormat="1" x14ac:dyDescent="0.2"/>
    <row r="34668" s="217" customFormat="1" x14ac:dyDescent="0.2"/>
    <row r="34669" s="217" customFormat="1" x14ac:dyDescent="0.2"/>
    <row r="34670" s="217" customFormat="1" x14ac:dyDescent="0.2"/>
    <row r="34671" s="217" customFormat="1" x14ac:dyDescent="0.2"/>
    <row r="34672" s="217" customFormat="1" x14ac:dyDescent="0.2"/>
    <row r="34673" s="217" customFormat="1" x14ac:dyDescent="0.2"/>
    <row r="34674" s="217" customFormat="1" x14ac:dyDescent="0.2"/>
    <row r="34675" s="217" customFormat="1" x14ac:dyDescent="0.2"/>
    <row r="34676" s="217" customFormat="1" x14ac:dyDescent="0.2"/>
    <row r="34677" s="217" customFormat="1" x14ac:dyDescent="0.2"/>
    <row r="34678" s="217" customFormat="1" x14ac:dyDescent="0.2"/>
    <row r="34679" s="217" customFormat="1" x14ac:dyDescent="0.2"/>
    <row r="34680" s="217" customFormat="1" x14ac:dyDescent="0.2"/>
    <row r="34681" s="217" customFormat="1" x14ac:dyDescent="0.2"/>
    <row r="34682" s="217" customFormat="1" x14ac:dyDescent="0.2"/>
    <row r="34683" s="217" customFormat="1" x14ac:dyDescent="0.2"/>
    <row r="34684" s="217" customFormat="1" x14ac:dyDescent="0.2"/>
    <row r="34685" s="217" customFormat="1" x14ac:dyDescent="0.2"/>
    <row r="34686" s="217" customFormat="1" x14ac:dyDescent="0.2"/>
    <row r="34687" s="217" customFormat="1" x14ac:dyDescent="0.2"/>
    <row r="34688" s="217" customFormat="1" x14ac:dyDescent="0.2"/>
    <row r="34689" s="217" customFormat="1" x14ac:dyDescent="0.2"/>
    <row r="34690" s="217" customFormat="1" x14ac:dyDescent="0.2"/>
    <row r="34691" s="217" customFormat="1" x14ac:dyDescent="0.2"/>
    <row r="34692" s="217" customFormat="1" x14ac:dyDescent="0.2"/>
    <row r="34693" s="217" customFormat="1" x14ac:dyDescent="0.2"/>
    <row r="34694" s="217" customFormat="1" x14ac:dyDescent="0.2"/>
    <row r="34695" s="217" customFormat="1" x14ac:dyDescent="0.2"/>
    <row r="34696" s="217" customFormat="1" x14ac:dyDescent="0.2"/>
    <row r="34697" s="217" customFormat="1" x14ac:dyDescent="0.2"/>
    <row r="34698" s="217" customFormat="1" x14ac:dyDescent="0.2"/>
    <row r="34699" s="217" customFormat="1" x14ac:dyDescent="0.2"/>
    <row r="34700" s="217" customFormat="1" x14ac:dyDescent="0.2"/>
    <row r="34701" s="217" customFormat="1" x14ac:dyDescent="0.2"/>
    <row r="34702" s="217" customFormat="1" x14ac:dyDescent="0.2"/>
    <row r="34703" s="217" customFormat="1" x14ac:dyDescent="0.2"/>
    <row r="34704" s="217" customFormat="1" x14ac:dyDescent="0.2"/>
    <row r="34705" s="217" customFormat="1" x14ac:dyDescent="0.2"/>
    <row r="34706" s="217" customFormat="1" x14ac:dyDescent="0.2"/>
    <row r="34707" s="217" customFormat="1" x14ac:dyDescent="0.2"/>
    <row r="34708" s="217" customFormat="1" x14ac:dyDescent="0.2"/>
    <row r="34709" s="217" customFormat="1" x14ac:dyDescent="0.2"/>
    <row r="34710" s="217" customFormat="1" x14ac:dyDescent="0.2"/>
    <row r="34711" s="217" customFormat="1" x14ac:dyDescent="0.2"/>
    <row r="34712" s="217" customFormat="1" x14ac:dyDescent="0.2"/>
    <row r="34713" s="217" customFormat="1" x14ac:dyDescent="0.2"/>
    <row r="34714" s="217" customFormat="1" x14ac:dyDescent="0.2"/>
    <row r="34715" s="217" customFormat="1" x14ac:dyDescent="0.2"/>
    <row r="34716" s="217" customFormat="1" x14ac:dyDescent="0.2"/>
    <row r="34717" s="217" customFormat="1" x14ac:dyDescent="0.2"/>
    <row r="34718" s="217" customFormat="1" x14ac:dyDescent="0.2"/>
    <row r="34719" s="217" customFormat="1" x14ac:dyDescent="0.2"/>
    <row r="34720" s="217" customFormat="1" x14ac:dyDescent="0.2"/>
    <row r="34721" s="217" customFormat="1" x14ac:dyDescent="0.2"/>
    <row r="34722" s="217" customFormat="1" x14ac:dyDescent="0.2"/>
    <row r="34723" s="217" customFormat="1" x14ac:dyDescent="0.2"/>
    <row r="34724" s="217" customFormat="1" x14ac:dyDescent="0.2"/>
    <row r="34725" s="217" customFormat="1" x14ac:dyDescent="0.2"/>
    <row r="34726" s="217" customFormat="1" x14ac:dyDescent="0.2"/>
    <row r="34727" s="217" customFormat="1" x14ac:dyDescent="0.2"/>
    <row r="34728" s="217" customFormat="1" x14ac:dyDescent="0.2"/>
    <row r="34729" s="217" customFormat="1" x14ac:dyDescent="0.2"/>
    <row r="34730" s="217" customFormat="1" x14ac:dyDescent="0.2"/>
    <row r="34731" s="217" customFormat="1" x14ac:dyDescent="0.2"/>
    <row r="34732" s="217" customFormat="1" x14ac:dyDescent="0.2"/>
    <row r="34733" s="217" customFormat="1" x14ac:dyDescent="0.2"/>
    <row r="34734" s="217" customFormat="1" x14ac:dyDescent="0.2"/>
    <row r="34735" s="217" customFormat="1" x14ac:dyDescent="0.2"/>
    <row r="34736" s="217" customFormat="1" x14ac:dyDescent="0.2"/>
    <row r="34737" s="217" customFormat="1" x14ac:dyDescent="0.2"/>
    <row r="34738" s="217" customFormat="1" x14ac:dyDescent="0.2"/>
    <row r="34739" s="217" customFormat="1" x14ac:dyDescent="0.2"/>
    <row r="34740" s="217" customFormat="1" x14ac:dyDescent="0.2"/>
    <row r="34741" s="217" customFormat="1" x14ac:dyDescent="0.2"/>
    <row r="34742" s="217" customFormat="1" x14ac:dyDescent="0.2"/>
    <row r="34743" s="217" customFormat="1" x14ac:dyDescent="0.2"/>
    <row r="34744" s="217" customFormat="1" x14ac:dyDescent="0.2"/>
    <row r="34745" s="217" customFormat="1" x14ac:dyDescent="0.2"/>
    <row r="34746" s="217" customFormat="1" x14ac:dyDescent="0.2"/>
    <row r="34747" s="217" customFormat="1" x14ac:dyDescent="0.2"/>
    <row r="34748" s="217" customFormat="1" x14ac:dyDescent="0.2"/>
    <row r="34749" s="217" customFormat="1" x14ac:dyDescent="0.2"/>
    <row r="34750" s="217" customFormat="1" x14ac:dyDescent="0.2"/>
    <row r="34751" s="217" customFormat="1" x14ac:dyDescent="0.2"/>
    <row r="34752" s="217" customFormat="1" x14ac:dyDescent="0.2"/>
    <row r="34753" s="217" customFormat="1" x14ac:dyDescent="0.2"/>
    <row r="34754" s="217" customFormat="1" x14ac:dyDescent="0.2"/>
    <row r="34755" s="217" customFormat="1" x14ac:dyDescent="0.2"/>
    <row r="34756" s="217" customFormat="1" x14ac:dyDescent="0.2"/>
    <row r="34757" s="217" customFormat="1" x14ac:dyDescent="0.2"/>
    <row r="34758" s="217" customFormat="1" x14ac:dyDescent="0.2"/>
    <row r="34759" s="217" customFormat="1" x14ac:dyDescent="0.2"/>
    <row r="34760" s="217" customFormat="1" x14ac:dyDescent="0.2"/>
    <row r="34761" s="217" customFormat="1" x14ac:dyDescent="0.2"/>
    <row r="34762" s="217" customFormat="1" x14ac:dyDescent="0.2"/>
    <row r="34763" s="217" customFormat="1" x14ac:dyDescent="0.2"/>
    <row r="34764" s="217" customFormat="1" x14ac:dyDescent="0.2"/>
    <row r="34765" s="217" customFormat="1" x14ac:dyDescent="0.2"/>
    <row r="34766" s="217" customFormat="1" x14ac:dyDescent="0.2"/>
    <row r="34767" s="217" customFormat="1" x14ac:dyDescent="0.2"/>
    <row r="34768" s="217" customFormat="1" x14ac:dyDescent="0.2"/>
    <row r="34769" s="217" customFormat="1" x14ac:dyDescent="0.2"/>
    <row r="34770" s="217" customFormat="1" x14ac:dyDescent="0.2"/>
    <row r="34771" s="217" customFormat="1" x14ac:dyDescent="0.2"/>
    <row r="34772" s="217" customFormat="1" x14ac:dyDescent="0.2"/>
    <row r="34773" s="217" customFormat="1" x14ac:dyDescent="0.2"/>
    <row r="34774" s="217" customFormat="1" x14ac:dyDescent="0.2"/>
    <row r="34775" s="217" customFormat="1" x14ac:dyDescent="0.2"/>
    <row r="34776" s="217" customFormat="1" x14ac:dyDescent="0.2"/>
    <row r="34777" s="217" customFormat="1" x14ac:dyDescent="0.2"/>
    <row r="34778" s="217" customFormat="1" x14ac:dyDescent="0.2"/>
    <row r="34779" s="217" customFormat="1" x14ac:dyDescent="0.2"/>
    <row r="34780" s="217" customFormat="1" x14ac:dyDescent="0.2"/>
    <row r="34781" s="217" customFormat="1" x14ac:dyDescent="0.2"/>
    <row r="34782" s="217" customFormat="1" x14ac:dyDescent="0.2"/>
    <row r="34783" s="217" customFormat="1" x14ac:dyDescent="0.2"/>
    <row r="34784" s="217" customFormat="1" x14ac:dyDescent="0.2"/>
    <row r="34785" s="217" customFormat="1" x14ac:dyDescent="0.2"/>
    <row r="34786" s="217" customFormat="1" x14ac:dyDescent="0.2"/>
    <row r="34787" s="217" customFormat="1" x14ac:dyDescent="0.2"/>
    <row r="34788" s="217" customFormat="1" x14ac:dyDescent="0.2"/>
    <row r="34789" s="217" customFormat="1" x14ac:dyDescent="0.2"/>
    <row r="34790" s="217" customFormat="1" x14ac:dyDescent="0.2"/>
    <row r="34791" s="217" customFormat="1" x14ac:dyDescent="0.2"/>
    <row r="34792" s="217" customFormat="1" x14ac:dyDescent="0.2"/>
    <row r="34793" s="217" customFormat="1" x14ac:dyDescent="0.2"/>
    <row r="34794" s="217" customFormat="1" x14ac:dyDescent="0.2"/>
    <row r="34795" s="217" customFormat="1" x14ac:dyDescent="0.2"/>
    <row r="34796" s="217" customFormat="1" x14ac:dyDescent="0.2"/>
    <row r="34797" s="217" customFormat="1" x14ac:dyDescent="0.2"/>
    <row r="34798" s="217" customFormat="1" x14ac:dyDescent="0.2"/>
    <row r="34799" s="217" customFormat="1" x14ac:dyDescent="0.2"/>
    <row r="34800" s="217" customFormat="1" x14ac:dyDescent="0.2"/>
    <row r="34801" s="217" customFormat="1" x14ac:dyDescent="0.2"/>
    <row r="34802" s="217" customFormat="1" x14ac:dyDescent="0.2"/>
    <row r="34803" s="217" customFormat="1" x14ac:dyDescent="0.2"/>
    <row r="34804" s="217" customFormat="1" x14ac:dyDescent="0.2"/>
    <row r="34805" s="217" customFormat="1" x14ac:dyDescent="0.2"/>
    <row r="34806" s="217" customFormat="1" x14ac:dyDescent="0.2"/>
    <row r="34807" s="217" customFormat="1" x14ac:dyDescent="0.2"/>
    <row r="34808" s="217" customFormat="1" x14ac:dyDescent="0.2"/>
    <row r="34809" s="217" customFormat="1" x14ac:dyDescent="0.2"/>
    <row r="34810" s="217" customFormat="1" x14ac:dyDescent="0.2"/>
    <row r="34811" s="217" customFormat="1" x14ac:dyDescent="0.2"/>
    <row r="34812" s="217" customFormat="1" x14ac:dyDescent="0.2"/>
    <row r="34813" s="217" customFormat="1" x14ac:dyDescent="0.2"/>
    <row r="34814" s="217" customFormat="1" x14ac:dyDescent="0.2"/>
    <row r="34815" s="217" customFormat="1" x14ac:dyDescent="0.2"/>
    <row r="34816" s="217" customFormat="1" x14ac:dyDescent="0.2"/>
    <row r="34817" s="217" customFormat="1" x14ac:dyDescent="0.2"/>
    <row r="34818" s="217" customFormat="1" x14ac:dyDescent="0.2"/>
    <row r="34819" s="217" customFormat="1" x14ac:dyDescent="0.2"/>
    <row r="34820" s="217" customFormat="1" x14ac:dyDescent="0.2"/>
    <row r="34821" s="217" customFormat="1" x14ac:dyDescent="0.2"/>
    <row r="34822" s="217" customFormat="1" x14ac:dyDescent="0.2"/>
    <row r="34823" s="217" customFormat="1" x14ac:dyDescent="0.2"/>
    <row r="34824" s="217" customFormat="1" x14ac:dyDescent="0.2"/>
    <row r="34825" s="217" customFormat="1" x14ac:dyDescent="0.2"/>
    <row r="34826" s="217" customFormat="1" x14ac:dyDescent="0.2"/>
    <row r="34827" s="217" customFormat="1" x14ac:dyDescent="0.2"/>
    <row r="34828" s="217" customFormat="1" x14ac:dyDescent="0.2"/>
    <row r="34829" s="217" customFormat="1" x14ac:dyDescent="0.2"/>
    <row r="34830" s="217" customFormat="1" x14ac:dyDescent="0.2"/>
    <row r="34831" s="217" customFormat="1" x14ac:dyDescent="0.2"/>
    <row r="34832" s="217" customFormat="1" x14ac:dyDescent="0.2"/>
    <row r="34833" s="217" customFormat="1" x14ac:dyDescent="0.2"/>
    <row r="34834" s="217" customFormat="1" x14ac:dyDescent="0.2"/>
    <row r="34835" s="217" customFormat="1" x14ac:dyDescent="0.2"/>
    <row r="34836" s="217" customFormat="1" x14ac:dyDescent="0.2"/>
    <row r="34837" s="217" customFormat="1" x14ac:dyDescent="0.2"/>
    <row r="34838" s="217" customFormat="1" x14ac:dyDescent="0.2"/>
    <row r="34839" s="217" customFormat="1" x14ac:dyDescent="0.2"/>
    <row r="34840" s="217" customFormat="1" x14ac:dyDescent="0.2"/>
    <row r="34841" s="217" customFormat="1" x14ac:dyDescent="0.2"/>
    <row r="34842" s="217" customFormat="1" x14ac:dyDescent="0.2"/>
    <row r="34843" s="217" customFormat="1" x14ac:dyDescent="0.2"/>
    <row r="34844" s="217" customFormat="1" x14ac:dyDescent="0.2"/>
    <row r="34845" s="217" customFormat="1" x14ac:dyDescent="0.2"/>
    <row r="34846" s="217" customFormat="1" x14ac:dyDescent="0.2"/>
    <row r="34847" s="217" customFormat="1" x14ac:dyDescent="0.2"/>
    <row r="34848" s="217" customFormat="1" x14ac:dyDescent="0.2"/>
    <row r="34849" s="217" customFormat="1" x14ac:dyDescent="0.2"/>
    <row r="34850" s="217" customFormat="1" x14ac:dyDescent="0.2"/>
    <row r="34851" s="217" customFormat="1" x14ac:dyDescent="0.2"/>
    <row r="34852" s="217" customFormat="1" x14ac:dyDescent="0.2"/>
    <row r="34853" s="217" customFormat="1" x14ac:dyDescent="0.2"/>
    <row r="34854" s="217" customFormat="1" x14ac:dyDescent="0.2"/>
    <row r="34855" s="217" customFormat="1" x14ac:dyDescent="0.2"/>
    <row r="34856" s="217" customFormat="1" x14ac:dyDescent="0.2"/>
    <row r="34857" s="217" customFormat="1" x14ac:dyDescent="0.2"/>
    <row r="34858" s="217" customFormat="1" x14ac:dyDescent="0.2"/>
    <row r="34859" s="217" customFormat="1" x14ac:dyDescent="0.2"/>
    <row r="34860" s="217" customFormat="1" x14ac:dyDescent="0.2"/>
    <row r="34861" s="217" customFormat="1" x14ac:dyDescent="0.2"/>
    <row r="34862" s="217" customFormat="1" x14ac:dyDescent="0.2"/>
    <row r="34863" s="217" customFormat="1" x14ac:dyDescent="0.2"/>
    <row r="34864" s="217" customFormat="1" x14ac:dyDescent="0.2"/>
    <row r="34865" s="217" customFormat="1" x14ac:dyDescent="0.2"/>
    <row r="34866" s="217" customFormat="1" x14ac:dyDescent="0.2"/>
    <row r="34867" s="217" customFormat="1" x14ac:dyDescent="0.2"/>
    <row r="34868" s="217" customFormat="1" x14ac:dyDescent="0.2"/>
    <row r="34869" s="217" customFormat="1" x14ac:dyDescent="0.2"/>
    <row r="34870" s="217" customFormat="1" x14ac:dyDescent="0.2"/>
    <row r="34871" s="217" customFormat="1" x14ac:dyDescent="0.2"/>
    <row r="34872" s="217" customFormat="1" x14ac:dyDescent="0.2"/>
    <row r="34873" s="217" customFormat="1" x14ac:dyDescent="0.2"/>
    <row r="34874" s="217" customFormat="1" x14ac:dyDescent="0.2"/>
    <row r="34875" s="217" customFormat="1" x14ac:dyDescent="0.2"/>
    <row r="34876" s="217" customFormat="1" x14ac:dyDescent="0.2"/>
    <row r="34877" s="217" customFormat="1" x14ac:dyDescent="0.2"/>
    <row r="34878" s="217" customFormat="1" x14ac:dyDescent="0.2"/>
    <row r="34879" s="217" customFormat="1" x14ac:dyDescent="0.2"/>
    <row r="34880" s="217" customFormat="1" x14ac:dyDescent="0.2"/>
    <row r="34881" s="217" customFormat="1" x14ac:dyDescent="0.2"/>
    <row r="34882" s="217" customFormat="1" x14ac:dyDescent="0.2"/>
    <row r="34883" s="217" customFormat="1" x14ac:dyDescent="0.2"/>
    <row r="34884" s="217" customFormat="1" x14ac:dyDescent="0.2"/>
    <row r="34885" s="217" customFormat="1" x14ac:dyDescent="0.2"/>
    <row r="34886" s="217" customFormat="1" x14ac:dyDescent="0.2"/>
    <row r="34887" s="217" customFormat="1" x14ac:dyDescent="0.2"/>
    <row r="34888" s="217" customFormat="1" x14ac:dyDescent="0.2"/>
    <row r="34889" s="217" customFormat="1" x14ac:dyDescent="0.2"/>
    <row r="34890" s="217" customFormat="1" x14ac:dyDescent="0.2"/>
    <row r="34891" s="217" customFormat="1" x14ac:dyDescent="0.2"/>
    <row r="34892" s="217" customFormat="1" x14ac:dyDescent="0.2"/>
    <row r="34893" s="217" customFormat="1" x14ac:dyDescent="0.2"/>
    <row r="34894" s="217" customFormat="1" x14ac:dyDescent="0.2"/>
    <row r="34895" s="217" customFormat="1" x14ac:dyDescent="0.2"/>
    <row r="34896" s="217" customFormat="1" x14ac:dyDescent="0.2"/>
    <row r="34897" s="217" customFormat="1" x14ac:dyDescent="0.2"/>
    <row r="34898" s="217" customFormat="1" x14ac:dyDescent="0.2"/>
    <row r="34899" s="217" customFormat="1" x14ac:dyDescent="0.2"/>
    <row r="34900" s="217" customFormat="1" x14ac:dyDescent="0.2"/>
    <row r="34901" s="217" customFormat="1" x14ac:dyDescent="0.2"/>
    <row r="34902" s="217" customFormat="1" x14ac:dyDescent="0.2"/>
    <row r="34903" s="217" customFormat="1" x14ac:dyDescent="0.2"/>
    <row r="34904" s="217" customFormat="1" x14ac:dyDescent="0.2"/>
    <row r="34905" s="217" customFormat="1" x14ac:dyDescent="0.2"/>
    <row r="34906" s="217" customFormat="1" x14ac:dyDescent="0.2"/>
    <row r="34907" s="217" customFormat="1" x14ac:dyDescent="0.2"/>
    <row r="34908" s="217" customFormat="1" x14ac:dyDescent="0.2"/>
    <row r="34909" s="217" customFormat="1" x14ac:dyDescent="0.2"/>
    <row r="34910" s="217" customFormat="1" x14ac:dyDescent="0.2"/>
    <row r="34911" s="217" customFormat="1" x14ac:dyDescent="0.2"/>
    <row r="34912" s="217" customFormat="1" x14ac:dyDescent="0.2"/>
    <row r="34913" s="217" customFormat="1" x14ac:dyDescent="0.2"/>
    <row r="34914" s="217" customFormat="1" x14ac:dyDescent="0.2"/>
    <row r="34915" s="217" customFormat="1" x14ac:dyDescent="0.2"/>
    <row r="34916" s="217" customFormat="1" x14ac:dyDescent="0.2"/>
    <row r="34917" s="217" customFormat="1" x14ac:dyDescent="0.2"/>
    <row r="34918" s="217" customFormat="1" x14ac:dyDescent="0.2"/>
    <row r="34919" s="217" customFormat="1" x14ac:dyDescent="0.2"/>
    <row r="34920" s="217" customFormat="1" x14ac:dyDescent="0.2"/>
    <row r="34921" s="217" customFormat="1" x14ac:dyDescent="0.2"/>
    <row r="34922" s="217" customFormat="1" x14ac:dyDescent="0.2"/>
    <row r="34923" s="217" customFormat="1" x14ac:dyDescent="0.2"/>
    <row r="34924" s="217" customFormat="1" x14ac:dyDescent="0.2"/>
    <row r="34925" s="217" customFormat="1" x14ac:dyDescent="0.2"/>
    <row r="34926" s="217" customFormat="1" x14ac:dyDescent="0.2"/>
    <row r="34927" s="217" customFormat="1" x14ac:dyDescent="0.2"/>
    <row r="34928" s="217" customFormat="1" x14ac:dyDescent="0.2"/>
    <row r="34929" s="217" customFormat="1" x14ac:dyDescent="0.2"/>
    <row r="34930" s="217" customFormat="1" x14ac:dyDescent="0.2"/>
    <row r="34931" s="217" customFormat="1" x14ac:dyDescent="0.2"/>
    <row r="34932" s="217" customFormat="1" x14ac:dyDescent="0.2"/>
    <row r="34933" s="217" customFormat="1" x14ac:dyDescent="0.2"/>
    <row r="34934" s="217" customFormat="1" x14ac:dyDescent="0.2"/>
    <row r="34935" s="217" customFormat="1" x14ac:dyDescent="0.2"/>
    <row r="34936" s="217" customFormat="1" x14ac:dyDescent="0.2"/>
    <row r="34937" s="217" customFormat="1" x14ac:dyDescent="0.2"/>
    <row r="34938" s="217" customFormat="1" x14ac:dyDescent="0.2"/>
    <row r="34939" s="217" customFormat="1" x14ac:dyDescent="0.2"/>
    <row r="34940" s="217" customFormat="1" x14ac:dyDescent="0.2"/>
    <row r="34941" s="217" customFormat="1" x14ac:dyDescent="0.2"/>
    <row r="34942" s="217" customFormat="1" x14ac:dyDescent="0.2"/>
    <row r="34943" s="217" customFormat="1" x14ac:dyDescent="0.2"/>
    <row r="34944" s="217" customFormat="1" x14ac:dyDescent="0.2"/>
    <row r="34945" s="217" customFormat="1" x14ac:dyDescent="0.2"/>
    <row r="34946" s="217" customFormat="1" x14ac:dyDescent="0.2"/>
    <row r="34947" s="217" customFormat="1" x14ac:dyDescent="0.2"/>
    <row r="34948" s="217" customFormat="1" x14ac:dyDescent="0.2"/>
    <row r="34949" s="217" customFormat="1" x14ac:dyDescent="0.2"/>
    <row r="34950" s="217" customFormat="1" x14ac:dyDescent="0.2"/>
    <row r="34951" s="217" customFormat="1" x14ac:dyDescent="0.2"/>
    <row r="34952" s="217" customFormat="1" x14ac:dyDescent="0.2"/>
    <row r="34953" s="217" customFormat="1" x14ac:dyDescent="0.2"/>
    <row r="34954" s="217" customFormat="1" x14ac:dyDescent="0.2"/>
    <row r="34955" s="217" customFormat="1" x14ac:dyDescent="0.2"/>
    <row r="34956" s="217" customFormat="1" x14ac:dyDescent="0.2"/>
    <row r="34957" s="217" customFormat="1" x14ac:dyDescent="0.2"/>
    <row r="34958" s="217" customFormat="1" x14ac:dyDescent="0.2"/>
    <row r="34959" s="217" customFormat="1" x14ac:dyDescent="0.2"/>
    <row r="34960" s="217" customFormat="1" x14ac:dyDescent="0.2"/>
    <row r="34961" s="217" customFormat="1" x14ac:dyDescent="0.2"/>
    <row r="34962" s="217" customFormat="1" x14ac:dyDescent="0.2"/>
    <row r="34963" s="217" customFormat="1" x14ac:dyDescent="0.2"/>
    <row r="34964" s="217" customFormat="1" x14ac:dyDescent="0.2"/>
    <row r="34965" s="217" customFormat="1" x14ac:dyDescent="0.2"/>
    <row r="34966" s="217" customFormat="1" x14ac:dyDescent="0.2"/>
    <row r="34967" s="217" customFormat="1" x14ac:dyDescent="0.2"/>
    <row r="34968" s="217" customFormat="1" x14ac:dyDescent="0.2"/>
    <row r="34969" s="217" customFormat="1" x14ac:dyDescent="0.2"/>
    <row r="34970" s="217" customFormat="1" x14ac:dyDescent="0.2"/>
    <row r="34971" s="217" customFormat="1" x14ac:dyDescent="0.2"/>
    <row r="34972" s="217" customFormat="1" x14ac:dyDescent="0.2"/>
    <row r="34973" s="217" customFormat="1" x14ac:dyDescent="0.2"/>
    <row r="34974" s="217" customFormat="1" x14ac:dyDescent="0.2"/>
    <row r="34975" s="217" customFormat="1" x14ac:dyDescent="0.2"/>
    <row r="34976" s="217" customFormat="1" x14ac:dyDescent="0.2"/>
    <row r="34977" s="217" customFormat="1" x14ac:dyDescent="0.2"/>
    <row r="34978" s="217" customFormat="1" x14ac:dyDescent="0.2"/>
    <row r="34979" s="217" customFormat="1" x14ac:dyDescent="0.2"/>
    <row r="34980" s="217" customFormat="1" x14ac:dyDescent="0.2"/>
    <row r="34981" s="217" customFormat="1" x14ac:dyDescent="0.2"/>
    <row r="34982" s="217" customFormat="1" x14ac:dyDescent="0.2"/>
    <row r="34983" s="217" customFormat="1" x14ac:dyDescent="0.2"/>
    <row r="34984" s="217" customFormat="1" x14ac:dyDescent="0.2"/>
    <row r="34985" s="217" customFormat="1" x14ac:dyDescent="0.2"/>
    <row r="34986" s="217" customFormat="1" x14ac:dyDescent="0.2"/>
    <row r="34987" s="217" customFormat="1" x14ac:dyDescent="0.2"/>
    <row r="34988" s="217" customFormat="1" x14ac:dyDescent="0.2"/>
    <row r="34989" s="217" customFormat="1" x14ac:dyDescent="0.2"/>
    <row r="34990" s="217" customFormat="1" x14ac:dyDescent="0.2"/>
    <row r="34991" s="217" customFormat="1" x14ac:dyDescent="0.2"/>
    <row r="34992" s="217" customFormat="1" x14ac:dyDescent="0.2"/>
    <row r="34993" s="217" customFormat="1" x14ac:dyDescent="0.2"/>
    <row r="34994" s="217" customFormat="1" x14ac:dyDescent="0.2"/>
    <row r="34995" s="217" customFormat="1" x14ac:dyDescent="0.2"/>
    <row r="34996" s="217" customFormat="1" x14ac:dyDescent="0.2"/>
    <row r="34997" s="217" customFormat="1" x14ac:dyDescent="0.2"/>
    <row r="34998" s="217" customFormat="1" x14ac:dyDescent="0.2"/>
    <row r="34999" s="217" customFormat="1" x14ac:dyDescent="0.2"/>
    <row r="35000" s="217" customFormat="1" x14ac:dyDescent="0.2"/>
    <row r="35001" s="217" customFormat="1" x14ac:dyDescent="0.2"/>
    <row r="35002" s="217" customFormat="1" x14ac:dyDescent="0.2"/>
    <row r="35003" s="217" customFormat="1" x14ac:dyDescent="0.2"/>
    <row r="35004" s="217" customFormat="1" x14ac:dyDescent="0.2"/>
    <row r="35005" s="217" customFormat="1" x14ac:dyDescent="0.2"/>
    <row r="35006" s="217" customFormat="1" x14ac:dyDescent="0.2"/>
    <row r="35007" s="217" customFormat="1" x14ac:dyDescent="0.2"/>
    <row r="35008" s="217" customFormat="1" x14ac:dyDescent="0.2"/>
    <row r="35009" s="217" customFormat="1" x14ac:dyDescent="0.2"/>
    <row r="35010" s="217" customFormat="1" x14ac:dyDescent="0.2"/>
    <row r="35011" s="217" customFormat="1" x14ac:dyDescent="0.2"/>
    <row r="35012" s="217" customFormat="1" x14ac:dyDescent="0.2"/>
    <row r="35013" s="217" customFormat="1" x14ac:dyDescent="0.2"/>
    <row r="35014" s="217" customFormat="1" x14ac:dyDescent="0.2"/>
    <row r="35015" s="217" customFormat="1" x14ac:dyDescent="0.2"/>
    <row r="35016" s="217" customFormat="1" x14ac:dyDescent="0.2"/>
    <row r="35017" s="217" customFormat="1" x14ac:dyDescent="0.2"/>
    <row r="35018" s="217" customFormat="1" x14ac:dyDescent="0.2"/>
    <row r="35019" s="217" customFormat="1" x14ac:dyDescent="0.2"/>
    <row r="35020" s="217" customFormat="1" x14ac:dyDescent="0.2"/>
    <row r="35021" s="217" customFormat="1" x14ac:dyDescent="0.2"/>
    <row r="35022" s="217" customFormat="1" x14ac:dyDescent="0.2"/>
    <row r="35023" s="217" customFormat="1" x14ac:dyDescent="0.2"/>
    <row r="35024" s="217" customFormat="1" x14ac:dyDescent="0.2"/>
    <row r="35025" s="217" customFormat="1" x14ac:dyDescent="0.2"/>
    <row r="35026" s="217" customFormat="1" x14ac:dyDescent="0.2"/>
    <row r="35027" s="217" customFormat="1" x14ac:dyDescent="0.2"/>
    <row r="35028" s="217" customFormat="1" x14ac:dyDescent="0.2"/>
    <row r="35029" s="217" customFormat="1" x14ac:dyDescent="0.2"/>
    <row r="35030" s="217" customFormat="1" x14ac:dyDescent="0.2"/>
    <row r="35031" s="217" customFormat="1" x14ac:dyDescent="0.2"/>
    <row r="35032" s="217" customFormat="1" x14ac:dyDescent="0.2"/>
    <row r="35033" s="217" customFormat="1" x14ac:dyDescent="0.2"/>
    <row r="35034" s="217" customFormat="1" x14ac:dyDescent="0.2"/>
    <row r="35035" s="217" customFormat="1" x14ac:dyDescent="0.2"/>
    <row r="35036" s="217" customFormat="1" x14ac:dyDescent="0.2"/>
    <row r="35037" s="217" customFormat="1" x14ac:dyDescent="0.2"/>
    <row r="35038" s="217" customFormat="1" x14ac:dyDescent="0.2"/>
    <row r="35039" s="217" customFormat="1" x14ac:dyDescent="0.2"/>
    <row r="35040" s="217" customFormat="1" x14ac:dyDescent="0.2"/>
    <row r="35041" s="217" customFormat="1" x14ac:dyDescent="0.2"/>
    <row r="35042" s="217" customFormat="1" x14ac:dyDescent="0.2"/>
    <row r="35043" s="217" customFormat="1" x14ac:dyDescent="0.2"/>
    <row r="35044" s="217" customFormat="1" x14ac:dyDescent="0.2"/>
    <row r="35045" s="217" customFormat="1" x14ac:dyDescent="0.2"/>
    <row r="35046" s="217" customFormat="1" x14ac:dyDescent="0.2"/>
    <row r="35047" s="217" customFormat="1" x14ac:dyDescent="0.2"/>
    <row r="35048" s="217" customFormat="1" x14ac:dyDescent="0.2"/>
    <row r="35049" s="217" customFormat="1" x14ac:dyDescent="0.2"/>
    <row r="35050" s="217" customFormat="1" x14ac:dyDescent="0.2"/>
    <row r="35051" s="217" customFormat="1" x14ac:dyDescent="0.2"/>
    <row r="35052" s="217" customFormat="1" x14ac:dyDescent="0.2"/>
    <row r="35053" s="217" customFormat="1" x14ac:dyDescent="0.2"/>
    <row r="35054" s="217" customFormat="1" x14ac:dyDescent="0.2"/>
    <row r="35055" s="217" customFormat="1" x14ac:dyDescent="0.2"/>
    <row r="35056" s="217" customFormat="1" x14ac:dyDescent="0.2"/>
    <row r="35057" s="217" customFormat="1" x14ac:dyDescent="0.2"/>
    <row r="35058" s="217" customFormat="1" x14ac:dyDescent="0.2"/>
    <row r="35059" s="217" customFormat="1" x14ac:dyDescent="0.2"/>
    <row r="35060" s="217" customFormat="1" x14ac:dyDescent="0.2"/>
    <row r="35061" s="217" customFormat="1" x14ac:dyDescent="0.2"/>
    <row r="35062" s="217" customFormat="1" x14ac:dyDescent="0.2"/>
    <row r="35063" s="217" customFormat="1" x14ac:dyDescent="0.2"/>
    <row r="35064" s="217" customFormat="1" x14ac:dyDescent="0.2"/>
    <row r="35065" s="217" customFormat="1" x14ac:dyDescent="0.2"/>
    <row r="35066" s="217" customFormat="1" x14ac:dyDescent="0.2"/>
    <row r="35067" s="217" customFormat="1" x14ac:dyDescent="0.2"/>
    <row r="35068" s="217" customFormat="1" x14ac:dyDescent="0.2"/>
    <row r="35069" s="217" customFormat="1" x14ac:dyDescent="0.2"/>
    <row r="35070" s="217" customFormat="1" x14ac:dyDescent="0.2"/>
    <row r="35071" s="217" customFormat="1" x14ac:dyDescent="0.2"/>
    <row r="35072" s="217" customFormat="1" x14ac:dyDescent="0.2"/>
    <row r="35073" s="217" customFormat="1" x14ac:dyDescent="0.2"/>
    <row r="35074" s="217" customFormat="1" x14ac:dyDescent="0.2"/>
    <row r="35075" s="217" customFormat="1" x14ac:dyDescent="0.2"/>
    <row r="35076" s="217" customFormat="1" x14ac:dyDescent="0.2"/>
    <row r="35077" s="217" customFormat="1" x14ac:dyDescent="0.2"/>
    <row r="35078" s="217" customFormat="1" x14ac:dyDescent="0.2"/>
    <row r="35079" s="217" customFormat="1" x14ac:dyDescent="0.2"/>
    <row r="35080" s="217" customFormat="1" x14ac:dyDescent="0.2"/>
    <row r="35081" s="217" customFormat="1" x14ac:dyDescent="0.2"/>
    <row r="35082" s="217" customFormat="1" x14ac:dyDescent="0.2"/>
    <row r="35083" s="217" customFormat="1" x14ac:dyDescent="0.2"/>
    <row r="35084" s="217" customFormat="1" x14ac:dyDescent="0.2"/>
    <row r="35085" s="217" customFormat="1" x14ac:dyDescent="0.2"/>
    <row r="35086" s="217" customFormat="1" x14ac:dyDescent="0.2"/>
    <row r="35087" s="217" customFormat="1" x14ac:dyDescent="0.2"/>
    <row r="35088" s="217" customFormat="1" x14ac:dyDescent="0.2"/>
    <row r="35089" s="217" customFormat="1" x14ac:dyDescent="0.2"/>
    <row r="35090" s="217" customFormat="1" x14ac:dyDescent="0.2"/>
    <row r="35091" s="217" customFormat="1" x14ac:dyDescent="0.2"/>
    <row r="35092" s="217" customFormat="1" x14ac:dyDescent="0.2"/>
    <row r="35093" s="217" customFormat="1" x14ac:dyDescent="0.2"/>
    <row r="35094" s="217" customFormat="1" x14ac:dyDescent="0.2"/>
    <row r="35095" s="217" customFormat="1" x14ac:dyDescent="0.2"/>
    <row r="35096" s="217" customFormat="1" x14ac:dyDescent="0.2"/>
    <row r="35097" s="217" customFormat="1" x14ac:dyDescent="0.2"/>
    <row r="35098" s="217" customFormat="1" x14ac:dyDescent="0.2"/>
    <row r="35099" s="217" customFormat="1" x14ac:dyDescent="0.2"/>
    <row r="35100" s="217" customFormat="1" x14ac:dyDescent="0.2"/>
    <row r="35101" s="217" customFormat="1" x14ac:dyDescent="0.2"/>
    <row r="35102" s="217" customFormat="1" x14ac:dyDescent="0.2"/>
    <row r="35103" s="217" customFormat="1" x14ac:dyDescent="0.2"/>
    <row r="35104" s="217" customFormat="1" x14ac:dyDescent="0.2"/>
    <row r="35105" s="217" customFormat="1" x14ac:dyDescent="0.2"/>
    <row r="35106" s="217" customFormat="1" x14ac:dyDescent="0.2"/>
    <row r="35107" s="217" customFormat="1" x14ac:dyDescent="0.2"/>
    <row r="35108" s="217" customFormat="1" x14ac:dyDescent="0.2"/>
    <row r="35109" s="217" customFormat="1" x14ac:dyDescent="0.2"/>
    <row r="35110" s="217" customFormat="1" x14ac:dyDescent="0.2"/>
    <row r="35111" s="217" customFormat="1" x14ac:dyDescent="0.2"/>
    <row r="35112" s="217" customFormat="1" x14ac:dyDescent="0.2"/>
    <row r="35113" s="217" customFormat="1" x14ac:dyDescent="0.2"/>
    <row r="35114" s="217" customFormat="1" x14ac:dyDescent="0.2"/>
    <row r="35115" s="217" customFormat="1" x14ac:dyDescent="0.2"/>
    <row r="35116" s="217" customFormat="1" x14ac:dyDescent="0.2"/>
    <row r="35117" s="217" customFormat="1" x14ac:dyDescent="0.2"/>
    <row r="35118" s="217" customFormat="1" x14ac:dyDescent="0.2"/>
    <row r="35119" s="217" customFormat="1" x14ac:dyDescent="0.2"/>
    <row r="35120" s="217" customFormat="1" x14ac:dyDescent="0.2"/>
    <row r="35121" s="217" customFormat="1" x14ac:dyDescent="0.2"/>
    <row r="35122" s="217" customFormat="1" x14ac:dyDescent="0.2"/>
    <row r="35123" s="217" customFormat="1" x14ac:dyDescent="0.2"/>
    <row r="35124" s="217" customFormat="1" x14ac:dyDescent="0.2"/>
    <row r="35125" s="217" customFormat="1" x14ac:dyDescent="0.2"/>
    <row r="35126" s="217" customFormat="1" x14ac:dyDescent="0.2"/>
    <row r="35127" s="217" customFormat="1" x14ac:dyDescent="0.2"/>
    <row r="35128" s="217" customFormat="1" x14ac:dyDescent="0.2"/>
    <row r="35129" s="217" customFormat="1" x14ac:dyDescent="0.2"/>
    <row r="35130" s="217" customFormat="1" x14ac:dyDescent="0.2"/>
    <row r="35131" s="217" customFormat="1" x14ac:dyDescent="0.2"/>
    <row r="35132" s="217" customFormat="1" x14ac:dyDescent="0.2"/>
    <row r="35133" s="217" customFormat="1" x14ac:dyDescent="0.2"/>
    <row r="35134" s="217" customFormat="1" x14ac:dyDescent="0.2"/>
    <row r="35135" s="217" customFormat="1" x14ac:dyDescent="0.2"/>
    <row r="35136" s="217" customFormat="1" x14ac:dyDescent="0.2"/>
    <row r="35137" s="217" customFormat="1" x14ac:dyDescent="0.2"/>
    <row r="35138" s="217" customFormat="1" x14ac:dyDescent="0.2"/>
    <row r="35139" s="217" customFormat="1" x14ac:dyDescent="0.2"/>
    <row r="35140" s="217" customFormat="1" x14ac:dyDescent="0.2"/>
    <row r="35141" s="217" customFormat="1" x14ac:dyDescent="0.2"/>
    <row r="35142" s="217" customFormat="1" x14ac:dyDescent="0.2"/>
    <row r="35143" s="217" customFormat="1" x14ac:dyDescent="0.2"/>
    <row r="35144" s="217" customFormat="1" x14ac:dyDescent="0.2"/>
    <row r="35145" s="217" customFormat="1" x14ac:dyDescent="0.2"/>
    <row r="35146" s="217" customFormat="1" x14ac:dyDescent="0.2"/>
    <row r="35147" s="217" customFormat="1" x14ac:dyDescent="0.2"/>
    <row r="35148" s="217" customFormat="1" x14ac:dyDescent="0.2"/>
    <row r="35149" s="217" customFormat="1" x14ac:dyDescent="0.2"/>
    <row r="35150" s="217" customFormat="1" x14ac:dyDescent="0.2"/>
    <row r="35151" s="217" customFormat="1" x14ac:dyDescent="0.2"/>
    <row r="35152" s="217" customFormat="1" x14ac:dyDescent="0.2"/>
    <row r="35153" s="217" customFormat="1" x14ac:dyDescent="0.2"/>
    <row r="35154" s="217" customFormat="1" x14ac:dyDescent="0.2"/>
    <row r="35155" s="217" customFormat="1" x14ac:dyDescent="0.2"/>
    <row r="35156" s="217" customFormat="1" x14ac:dyDescent="0.2"/>
    <row r="35157" s="217" customFormat="1" x14ac:dyDescent="0.2"/>
    <row r="35158" s="217" customFormat="1" x14ac:dyDescent="0.2"/>
    <row r="35159" s="217" customFormat="1" x14ac:dyDescent="0.2"/>
    <row r="35160" s="217" customFormat="1" x14ac:dyDescent="0.2"/>
    <row r="35161" s="217" customFormat="1" x14ac:dyDescent="0.2"/>
    <row r="35162" s="217" customFormat="1" x14ac:dyDescent="0.2"/>
    <row r="35163" s="217" customFormat="1" x14ac:dyDescent="0.2"/>
    <row r="35164" s="217" customFormat="1" x14ac:dyDescent="0.2"/>
    <row r="35165" s="217" customFormat="1" x14ac:dyDescent="0.2"/>
    <row r="35166" s="217" customFormat="1" x14ac:dyDescent="0.2"/>
    <row r="35167" s="217" customFormat="1" x14ac:dyDescent="0.2"/>
    <row r="35168" s="217" customFormat="1" x14ac:dyDescent="0.2"/>
    <row r="35169" s="217" customFormat="1" x14ac:dyDescent="0.2"/>
    <row r="35170" s="217" customFormat="1" x14ac:dyDescent="0.2"/>
    <row r="35171" s="217" customFormat="1" x14ac:dyDescent="0.2"/>
    <row r="35172" s="217" customFormat="1" x14ac:dyDescent="0.2"/>
    <row r="35173" s="217" customFormat="1" x14ac:dyDescent="0.2"/>
    <row r="35174" s="217" customFormat="1" x14ac:dyDescent="0.2"/>
    <row r="35175" s="217" customFormat="1" x14ac:dyDescent="0.2"/>
    <row r="35176" s="217" customFormat="1" x14ac:dyDescent="0.2"/>
    <row r="35177" s="217" customFormat="1" x14ac:dyDescent="0.2"/>
    <row r="35178" s="217" customFormat="1" x14ac:dyDescent="0.2"/>
    <row r="35179" s="217" customFormat="1" x14ac:dyDescent="0.2"/>
    <row r="35180" s="217" customFormat="1" x14ac:dyDescent="0.2"/>
    <row r="35181" s="217" customFormat="1" x14ac:dyDescent="0.2"/>
    <row r="35182" s="217" customFormat="1" x14ac:dyDescent="0.2"/>
    <row r="35183" s="217" customFormat="1" x14ac:dyDescent="0.2"/>
    <row r="35184" s="217" customFormat="1" x14ac:dyDescent="0.2"/>
    <row r="35185" s="217" customFormat="1" x14ac:dyDescent="0.2"/>
    <row r="35186" s="217" customFormat="1" x14ac:dyDescent="0.2"/>
    <row r="35187" s="217" customFormat="1" x14ac:dyDescent="0.2"/>
    <row r="35188" s="217" customFormat="1" x14ac:dyDescent="0.2"/>
    <row r="35189" s="217" customFormat="1" x14ac:dyDescent="0.2"/>
    <row r="35190" s="217" customFormat="1" x14ac:dyDescent="0.2"/>
    <row r="35191" s="217" customFormat="1" x14ac:dyDescent="0.2"/>
    <row r="35192" s="217" customFormat="1" x14ac:dyDescent="0.2"/>
    <row r="35193" s="217" customFormat="1" x14ac:dyDescent="0.2"/>
    <row r="35194" s="217" customFormat="1" x14ac:dyDescent="0.2"/>
    <row r="35195" s="217" customFormat="1" x14ac:dyDescent="0.2"/>
    <row r="35196" s="217" customFormat="1" x14ac:dyDescent="0.2"/>
    <row r="35197" s="217" customFormat="1" x14ac:dyDescent="0.2"/>
    <row r="35198" s="217" customFormat="1" x14ac:dyDescent="0.2"/>
    <row r="35199" s="217" customFormat="1" x14ac:dyDescent="0.2"/>
    <row r="35200" s="217" customFormat="1" x14ac:dyDescent="0.2"/>
    <row r="35201" s="217" customFormat="1" x14ac:dyDescent="0.2"/>
    <row r="35202" s="217" customFormat="1" x14ac:dyDescent="0.2"/>
    <row r="35203" s="217" customFormat="1" x14ac:dyDescent="0.2"/>
    <row r="35204" s="217" customFormat="1" x14ac:dyDescent="0.2"/>
    <row r="35205" s="217" customFormat="1" x14ac:dyDescent="0.2"/>
    <row r="35206" s="217" customFormat="1" x14ac:dyDescent="0.2"/>
    <row r="35207" s="217" customFormat="1" x14ac:dyDescent="0.2"/>
    <row r="35208" s="217" customFormat="1" x14ac:dyDescent="0.2"/>
    <row r="35209" s="217" customFormat="1" x14ac:dyDescent="0.2"/>
    <row r="35210" s="217" customFormat="1" x14ac:dyDescent="0.2"/>
    <row r="35211" s="217" customFormat="1" x14ac:dyDescent="0.2"/>
    <row r="35212" s="217" customFormat="1" x14ac:dyDescent="0.2"/>
    <row r="35213" s="217" customFormat="1" x14ac:dyDescent="0.2"/>
    <row r="35214" s="217" customFormat="1" x14ac:dyDescent="0.2"/>
    <row r="35215" s="217" customFormat="1" x14ac:dyDescent="0.2"/>
    <row r="35216" s="217" customFormat="1" x14ac:dyDescent="0.2"/>
    <row r="35217" s="217" customFormat="1" x14ac:dyDescent="0.2"/>
    <row r="35218" s="217" customFormat="1" x14ac:dyDescent="0.2"/>
    <row r="35219" s="217" customFormat="1" x14ac:dyDescent="0.2"/>
    <row r="35220" s="217" customFormat="1" x14ac:dyDescent="0.2"/>
    <row r="35221" s="217" customFormat="1" x14ac:dyDescent="0.2"/>
    <row r="35222" s="217" customFormat="1" x14ac:dyDescent="0.2"/>
    <row r="35223" s="217" customFormat="1" x14ac:dyDescent="0.2"/>
    <row r="35224" s="217" customFormat="1" x14ac:dyDescent="0.2"/>
    <row r="35225" s="217" customFormat="1" x14ac:dyDescent="0.2"/>
    <row r="35226" s="217" customFormat="1" x14ac:dyDescent="0.2"/>
    <row r="35227" s="217" customFormat="1" x14ac:dyDescent="0.2"/>
    <row r="35228" s="217" customFormat="1" x14ac:dyDescent="0.2"/>
    <row r="35229" s="217" customFormat="1" x14ac:dyDescent="0.2"/>
    <row r="35230" s="217" customFormat="1" x14ac:dyDescent="0.2"/>
    <row r="35231" s="217" customFormat="1" x14ac:dyDescent="0.2"/>
    <row r="35232" s="217" customFormat="1" x14ac:dyDescent="0.2"/>
    <row r="35233" s="217" customFormat="1" x14ac:dyDescent="0.2"/>
    <row r="35234" s="217" customFormat="1" x14ac:dyDescent="0.2"/>
    <row r="35235" s="217" customFormat="1" x14ac:dyDescent="0.2"/>
    <row r="35236" s="217" customFormat="1" x14ac:dyDescent="0.2"/>
    <row r="35237" s="217" customFormat="1" x14ac:dyDescent="0.2"/>
    <row r="35238" s="217" customFormat="1" x14ac:dyDescent="0.2"/>
    <row r="35239" s="217" customFormat="1" x14ac:dyDescent="0.2"/>
    <row r="35240" s="217" customFormat="1" x14ac:dyDescent="0.2"/>
    <row r="35241" s="217" customFormat="1" x14ac:dyDescent="0.2"/>
    <row r="35242" s="217" customFormat="1" x14ac:dyDescent="0.2"/>
    <row r="35243" s="217" customFormat="1" x14ac:dyDescent="0.2"/>
    <row r="35244" s="217" customFormat="1" x14ac:dyDescent="0.2"/>
    <row r="35245" s="217" customFormat="1" x14ac:dyDescent="0.2"/>
    <row r="35246" s="217" customFormat="1" x14ac:dyDescent="0.2"/>
    <row r="35247" s="217" customFormat="1" x14ac:dyDescent="0.2"/>
    <row r="35248" s="217" customFormat="1" x14ac:dyDescent="0.2"/>
    <row r="35249" s="217" customFormat="1" x14ac:dyDescent="0.2"/>
    <row r="35250" s="217" customFormat="1" x14ac:dyDescent="0.2"/>
    <row r="35251" s="217" customFormat="1" x14ac:dyDescent="0.2"/>
    <row r="35252" s="217" customFormat="1" x14ac:dyDescent="0.2"/>
    <row r="35253" s="217" customFormat="1" x14ac:dyDescent="0.2"/>
    <row r="35254" s="217" customFormat="1" x14ac:dyDescent="0.2"/>
    <row r="35255" s="217" customFormat="1" x14ac:dyDescent="0.2"/>
    <row r="35256" s="217" customFormat="1" x14ac:dyDescent="0.2"/>
    <row r="35257" s="217" customFormat="1" x14ac:dyDescent="0.2"/>
    <row r="35258" s="217" customFormat="1" x14ac:dyDescent="0.2"/>
    <row r="35259" s="217" customFormat="1" x14ac:dyDescent="0.2"/>
    <row r="35260" s="217" customFormat="1" x14ac:dyDescent="0.2"/>
    <row r="35261" s="217" customFormat="1" x14ac:dyDescent="0.2"/>
    <row r="35262" s="217" customFormat="1" x14ac:dyDescent="0.2"/>
    <row r="35263" s="217" customFormat="1" x14ac:dyDescent="0.2"/>
    <row r="35264" s="217" customFormat="1" x14ac:dyDescent="0.2"/>
    <row r="35265" s="217" customFormat="1" x14ac:dyDescent="0.2"/>
    <row r="35266" s="217" customFormat="1" x14ac:dyDescent="0.2"/>
    <row r="35267" s="217" customFormat="1" x14ac:dyDescent="0.2"/>
    <row r="35268" s="217" customFormat="1" x14ac:dyDescent="0.2"/>
    <row r="35269" s="217" customFormat="1" x14ac:dyDescent="0.2"/>
    <row r="35270" s="217" customFormat="1" x14ac:dyDescent="0.2"/>
    <row r="35271" s="217" customFormat="1" x14ac:dyDescent="0.2"/>
    <row r="35272" s="217" customFormat="1" x14ac:dyDescent="0.2"/>
    <row r="35273" s="217" customFormat="1" x14ac:dyDescent="0.2"/>
    <row r="35274" s="217" customFormat="1" x14ac:dyDescent="0.2"/>
    <row r="35275" s="217" customFormat="1" x14ac:dyDescent="0.2"/>
    <row r="35276" s="217" customFormat="1" x14ac:dyDescent="0.2"/>
    <row r="35277" s="217" customFormat="1" x14ac:dyDescent="0.2"/>
    <row r="35278" s="217" customFormat="1" x14ac:dyDescent="0.2"/>
    <row r="35279" s="217" customFormat="1" x14ac:dyDescent="0.2"/>
    <row r="35280" s="217" customFormat="1" x14ac:dyDescent="0.2"/>
    <row r="35281" s="217" customFormat="1" x14ac:dyDescent="0.2"/>
    <row r="35282" s="217" customFormat="1" x14ac:dyDescent="0.2"/>
    <row r="35283" s="217" customFormat="1" x14ac:dyDescent="0.2"/>
    <row r="35284" s="217" customFormat="1" x14ac:dyDescent="0.2"/>
    <row r="35285" s="217" customFormat="1" x14ac:dyDescent="0.2"/>
    <row r="35286" s="217" customFormat="1" x14ac:dyDescent="0.2"/>
    <row r="35287" s="217" customFormat="1" x14ac:dyDescent="0.2"/>
    <row r="35288" s="217" customFormat="1" x14ac:dyDescent="0.2"/>
    <row r="35289" s="217" customFormat="1" x14ac:dyDescent="0.2"/>
    <row r="35290" s="217" customFormat="1" x14ac:dyDescent="0.2"/>
    <row r="35291" s="217" customFormat="1" x14ac:dyDescent="0.2"/>
    <row r="35292" s="217" customFormat="1" x14ac:dyDescent="0.2"/>
    <row r="35293" s="217" customFormat="1" x14ac:dyDescent="0.2"/>
    <row r="35294" s="217" customFormat="1" x14ac:dyDescent="0.2"/>
    <row r="35295" s="217" customFormat="1" x14ac:dyDescent="0.2"/>
    <row r="35296" s="217" customFormat="1" x14ac:dyDescent="0.2"/>
    <row r="35297" s="217" customFormat="1" x14ac:dyDescent="0.2"/>
    <row r="35298" s="217" customFormat="1" x14ac:dyDescent="0.2"/>
    <row r="35299" s="217" customFormat="1" x14ac:dyDescent="0.2"/>
    <row r="35300" s="217" customFormat="1" x14ac:dyDescent="0.2"/>
    <row r="35301" s="217" customFormat="1" x14ac:dyDescent="0.2"/>
    <row r="35302" s="217" customFormat="1" x14ac:dyDescent="0.2"/>
    <row r="35303" s="217" customFormat="1" x14ac:dyDescent="0.2"/>
    <row r="35304" s="217" customFormat="1" x14ac:dyDescent="0.2"/>
    <row r="35305" s="217" customFormat="1" x14ac:dyDescent="0.2"/>
    <row r="35306" s="217" customFormat="1" x14ac:dyDescent="0.2"/>
    <row r="35307" s="217" customFormat="1" x14ac:dyDescent="0.2"/>
    <row r="35308" s="217" customFormat="1" x14ac:dyDescent="0.2"/>
    <row r="35309" s="217" customFormat="1" x14ac:dyDescent="0.2"/>
    <row r="35310" s="217" customFormat="1" x14ac:dyDescent="0.2"/>
    <row r="35311" s="217" customFormat="1" x14ac:dyDescent="0.2"/>
    <row r="35312" s="217" customFormat="1" x14ac:dyDescent="0.2"/>
    <row r="35313" s="217" customFormat="1" x14ac:dyDescent="0.2"/>
    <row r="35314" s="217" customFormat="1" x14ac:dyDescent="0.2"/>
    <row r="35315" s="217" customFormat="1" x14ac:dyDescent="0.2"/>
    <row r="35316" s="217" customFormat="1" x14ac:dyDescent="0.2"/>
    <row r="35317" s="217" customFormat="1" x14ac:dyDescent="0.2"/>
    <row r="35318" s="217" customFormat="1" x14ac:dyDescent="0.2"/>
    <row r="35319" s="217" customFormat="1" x14ac:dyDescent="0.2"/>
    <row r="35320" s="217" customFormat="1" x14ac:dyDescent="0.2"/>
    <row r="35321" s="217" customFormat="1" x14ac:dyDescent="0.2"/>
    <row r="35322" s="217" customFormat="1" x14ac:dyDescent="0.2"/>
    <row r="35323" s="217" customFormat="1" x14ac:dyDescent="0.2"/>
    <row r="35324" s="217" customFormat="1" x14ac:dyDescent="0.2"/>
    <row r="35325" s="217" customFormat="1" x14ac:dyDescent="0.2"/>
    <row r="35326" s="217" customFormat="1" x14ac:dyDescent="0.2"/>
    <row r="35327" s="217" customFormat="1" x14ac:dyDescent="0.2"/>
    <row r="35328" s="217" customFormat="1" x14ac:dyDescent="0.2"/>
    <row r="35329" s="217" customFormat="1" x14ac:dyDescent="0.2"/>
    <row r="35330" s="217" customFormat="1" x14ac:dyDescent="0.2"/>
    <row r="35331" s="217" customFormat="1" x14ac:dyDescent="0.2"/>
    <row r="35332" s="217" customFormat="1" x14ac:dyDescent="0.2"/>
    <row r="35333" s="217" customFormat="1" x14ac:dyDescent="0.2"/>
    <row r="35334" s="217" customFormat="1" x14ac:dyDescent="0.2"/>
    <row r="35335" s="217" customFormat="1" x14ac:dyDescent="0.2"/>
    <row r="35336" s="217" customFormat="1" x14ac:dyDescent="0.2"/>
    <row r="35337" s="217" customFormat="1" x14ac:dyDescent="0.2"/>
    <row r="35338" s="217" customFormat="1" x14ac:dyDescent="0.2"/>
    <row r="35339" s="217" customFormat="1" x14ac:dyDescent="0.2"/>
    <row r="35340" s="217" customFormat="1" x14ac:dyDescent="0.2"/>
    <row r="35341" s="217" customFormat="1" x14ac:dyDescent="0.2"/>
    <row r="35342" s="217" customFormat="1" x14ac:dyDescent="0.2"/>
    <row r="35343" s="217" customFormat="1" x14ac:dyDescent="0.2"/>
    <row r="35344" s="217" customFormat="1" x14ac:dyDescent="0.2"/>
    <row r="35345" s="217" customFormat="1" x14ac:dyDescent="0.2"/>
    <row r="35346" s="217" customFormat="1" x14ac:dyDescent="0.2"/>
    <row r="35347" s="217" customFormat="1" x14ac:dyDescent="0.2"/>
    <row r="35348" s="217" customFormat="1" x14ac:dyDescent="0.2"/>
    <row r="35349" s="217" customFormat="1" x14ac:dyDescent="0.2"/>
    <row r="35350" s="217" customFormat="1" x14ac:dyDescent="0.2"/>
    <row r="35351" s="217" customFormat="1" x14ac:dyDescent="0.2"/>
    <row r="35352" s="217" customFormat="1" x14ac:dyDescent="0.2"/>
    <row r="35353" s="217" customFormat="1" x14ac:dyDescent="0.2"/>
    <row r="35354" s="217" customFormat="1" x14ac:dyDescent="0.2"/>
    <row r="35355" s="217" customFormat="1" x14ac:dyDescent="0.2"/>
    <row r="35356" s="217" customFormat="1" x14ac:dyDescent="0.2"/>
    <row r="35357" s="217" customFormat="1" x14ac:dyDescent="0.2"/>
    <row r="35358" s="217" customFormat="1" x14ac:dyDescent="0.2"/>
    <row r="35359" s="217" customFormat="1" x14ac:dyDescent="0.2"/>
    <row r="35360" s="217" customFormat="1" x14ac:dyDescent="0.2"/>
    <row r="35361" s="217" customFormat="1" x14ac:dyDescent="0.2"/>
    <row r="35362" s="217" customFormat="1" x14ac:dyDescent="0.2"/>
    <row r="35363" s="217" customFormat="1" x14ac:dyDescent="0.2"/>
    <row r="35364" s="217" customFormat="1" x14ac:dyDescent="0.2"/>
    <row r="35365" s="217" customFormat="1" x14ac:dyDescent="0.2"/>
    <row r="35366" s="217" customFormat="1" x14ac:dyDescent="0.2"/>
    <row r="35367" s="217" customFormat="1" x14ac:dyDescent="0.2"/>
    <row r="35368" s="217" customFormat="1" x14ac:dyDescent="0.2"/>
    <row r="35369" s="217" customFormat="1" x14ac:dyDescent="0.2"/>
    <row r="35370" s="217" customFormat="1" x14ac:dyDescent="0.2"/>
    <row r="35371" s="217" customFormat="1" x14ac:dyDescent="0.2"/>
    <row r="35372" s="217" customFormat="1" x14ac:dyDescent="0.2"/>
    <row r="35373" s="217" customFormat="1" x14ac:dyDescent="0.2"/>
    <row r="35374" s="217" customFormat="1" x14ac:dyDescent="0.2"/>
    <row r="35375" s="217" customFormat="1" x14ac:dyDescent="0.2"/>
    <row r="35376" s="217" customFormat="1" x14ac:dyDescent="0.2"/>
    <row r="35377" s="217" customFormat="1" x14ac:dyDescent="0.2"/>
    <row r="35378" s="217" customFormat="1" x14ac:dyDescent="0.2"/>
    <row r="35379" s="217" customFormat="1" x14ac:dyDescent="0.2"/>
    <row r="35380" s="217" customFormat="1" x14ac:dyDescent="0.2"/>
    <row r="35381" s="217" customFormat="1" x14ac:dyDescent="0.2"/>
    <row r="35382" s="217" customFormat="1" x14ac:dyDescent="0.2"/>
    <row r="35383" s="217" customFormat="1" x14ac:dyDescent="0.2"/>
    <row r="35384" s="217" customFormat="1" x14ac:dyDescent="0.2"/>
    <row r="35385" s="217" customFormat="1" x14ac:dyDescent="0.2"/>
    <row r="35386" s="217" customFormat="1" x14ac:dyDescent="0.2"/>
    <row r="35387" s="217" customFormat="1" x14ac:dyDescent="0.2"/>
    <row r="35388" s="217" customFormat="1" x14ac:dyDescent="0.2"/>
    <row r="35389" s="217" customFormat="1" x14ac:dyDescent="0.2"/>
    <row r="35390" s="217" customFormat="1" x14ac:dyDescent="0.2"/>
    <row r="35391" s="217" customFormat="1" x14ac:dyDescent="0.2"/>
    <row r="35392" s="217" customFormat="1" x14ac:dyDescent="0.2"/>
    <row r="35393" s="217" customFormat="1" x14ac:dyDescent="0.2"/>
    <row r="35394" s="217" customFormat="1" x14ac:dyDescent="0.2"/>
    <row r="35395" s="217" customFormat="1" x14ac:dyDescent="0.2"/>
    <row r="35396" s="217" customFormat="1" x14ac:dyDescent="0.2"/>
    <row r="35397" s="217" customFormat="1" x14ac:dyDescent="0.2"/>
    <row r="35398" s="217" customFormat="1" x14ac:dyDescent="0.2"/>
    <row r="35399" s="217" customFormat="1" x14ac:dyDescent="0.2"/>
    <row r="35400" s="217" customFormat="1" x14ac:dyDescent="0.2"/>
    <row r="35401" s="217" customFormat="1" x14ac:dyDescent="0.2"/>
    <row r="35402" s="217" customFormat="1" x14ac:dyDescent="0.2"/>
    <row r="35403" s="217" customFormat="1" x14ac:dyDescent="0.2"/>
    <row r="35404" s="217" customFormat="1" x14ac:dyDescent="0.2"/>
    <row r="35405" s="217" customFormat="1" x14ac:dyDescent="0.2"/>
    <row r="35406" s="217" customFormat="1" x14ac:dyDescent="0.2"/>
    <row r="35407" s="217" customFormat="1" x14ac:dyDescent="0.2"/>
    <row r="35408" s="217" customFormat="1" x14ac:dyDescent="0.2"/>
    <row r="35409" s="217" customFormat="1" x14ac:dyDescent="0.2"/>
    <row r="35410" s="217" customFormat="1" x14ac:dyDescent="0.2"/>
    <row r="35411" s="217" customFormat="1" x14ac:dyDescent="0.2"/>
    <row r="35412" s="217" customFormat="1" x14ac:dyDescent="0.2"/>
    <row r="35413" s="217" customFormat="1" x14ac:dyDescent="0.2"/>
    <row r="35414" s="217" customFormat="1" x14ac:dyDescent="0.2"/>
    <row r="35415" s="217" customFormat="1" x14ac:dyDescent="0.2"/>
    <row r="35416" s="217" customFormat="1" x14ac:dyDescent="0.2"/>
    <row r="35417" s="217" customFormat="1" x14ac:dyDescent="0.2"/>
    <row r="35418" s="217" customFormat="1" x14ac:dyDescent="0.2"/>
    <row r="35419" s="217" customFormat="1" x14ac:dyDescent="0.2"/>
    <row r="35420" s="217" customFormat="1" x14ac:dyDescent="0.2"/>
    <row r="35421" s="217" customFormat="1" x14ac:dyDescent="0.2"/>
    <row r="35422" s="217" customFormat="1" x14ac:dyDescent="0.2"/>
    <row r="35423" s="217" customFormat="1" x14ac:dyDescent="0.2"/>
    <row r="35424" s="217" customFormat="1" x14ac:dyDescent="0.2"/>
    <row r="35425" s="217" customFormat="1" x14ac:dyDescent="0.2"/>
    <row r="35426" s="217" customFormat="1" x14ac:dyDescent="0.2"/>
    <row r="35427" s="217" customFormat="1" x14ac:dyDescent="0.2"/>
    <row r="35428" s="217" customFormat="1" x14ac:dyDescent="0.2"/>
    <row r="35429" s="217" customFormat="1" x14ac:dyDescent="0.2"/>
    <row r="35430" s="217" customFormat="1" x14ac:dyDescent="0.2"/>
    <row r="35431" s="217" customFormat="1" x14ac:dyDescent="0.2"/>
    <row r="35432" s="217" customFormat="1" x14ac:dyDescent="0.2"/>
    <row r="35433" s="217" customFormat="1" x14ac:dyDescent="0.2"/>
    <row r="35434" s="217" customFormat="1" x14ac:dyDescent="0.2"/>
    <row r="35435" s="217" customFormat="1" x14ac:dyDescent="0.2"/>
    <row r="35436" s="217" customFormat="1" x14ac:dyDescent="0.2"/>
    <row r="35437" s="217" customFormat="1" x14ac:dyDescent="0.2"/>
    <row r="35438" s="217" customFormat="1" x14ac:dyDescent="0.2"/>
    <row r="35439" s="217" customFormat="1" x14ac:dyDescent="0.2"/>
    <row r="35440" s="217" customFormat="1" x14ac:dyDescent="0.2"/>
    <row r="35441" s="217" customFormat="1" x14ac:dyDescent="0.2"/>
    <row r="35442" s="217" customFormat="1" x14ac:dyDescent="0.2"/>
    <row r="35443" s="217" customFormat="1" x14ac:dyDescent="0.2"/>
    <row r="35444" s="217" customFormat="1" x14ac:dyDescent="0.2"/>
    <row r="35445" s="217" customFormat="1" x14ac:dyDescent="0.2"/>
    <row r="35446" s="217" customFormat="1" x14ac:dyDescent="0.2"/>
    <row r="35447" s="217" customFormat="1" x14ac:dyDescent="0.2"/>
    <row r="35448" s="217" customFormat="1" x14ac:dyDescent="0.2"/>
    <row r="35449" s="217" customFormat="1" x14ac:dyDescent="0.2"/>
    <row r="35450" s="217" customFormat="1" x14ac:dyDescent="0.2"/>
    <row r="35451" s="217" customFormat="1" x14ac:dyDescent="0.2"/>
    <row r="35452" s="217" customFormat="1" x14ac:dyDescent="0.2"/>
    <row r="35453" s="217" customFormat="1" x14ac:dyDescent="0.2"/>
    <row r="35454" s="217" customFormat="1" x14ac:dyDescent="0.2"/>
    <row r="35455" s="217" customFormat="1" x14ac:dyDescent="0.2"/>
    <row r="35456" s="217" customFormat="1" x14ac:dyDescent="0.2"/>
    <row r="35457" s="217" customFormat="1" x14ac:dyDescent="0.2"/>
    <row r="35458" s="217" customFormat="1" x14ac:dyDescent="0.2"/>
    <row r="35459" s="217" customFormat="1" x14ac:dyDescent="0.2"/>
    <row r="35460" s="217" customFormat="1" x14ac:dyDescent="0.2"/>
    <row r="35461" s="217" customFormat="1" x14ac:dyDescent="0.2"/>
    <row r="35462" s="217" customFormat="1" x14ac:dyDescent="0.2"/>
    <row r="35463" s="217" customFormat="1" x14ac:dyDescent="0.2"/>
    <row r="35464" s="217" customFormat="1" x14ac:dyDescent="0.2"/>
    <row r="35465" s="217" customFormat="1" x14ac:dyDescent="0.2"/>
    <row r="35466" s="217" customFormat="1" x14ac:dyDescent="0.2"/>
    <row r="35467" s="217" customFormat="1" x14ac:dyDescent="0.2"/>
    <row r="35468" s="217" customFormat="1" x14ac:dyDescent="0.2"/>
    <row r="35469" s="217" customFormat="1" x14ac:dyDescent="0.2"/>
    <row r="35470" s="217" customFormat="1" x14ac:dyDescent="0.2"/>
    <row r="35471" s="217" customFormat="1" x14ac:dyDescent="0.2"/>
    <row r="35472" s="217" customFormat="1" x14ac:dyDescent="0.2"/>
    <row r="35473" s="217" customFormat="1" x14ac:dyDescent="0.2"/>
    <row r="35474" s="217" customFormat="1" x14ac:dyDescent="0.2"/>
    <row r="35475" s="217" customFormat="1" x14ac:dyDescent="0.2"/>
    <row r="35476" s="217" customFormat="1" x14ac:dyDescent="0.2"/>
    <row r="35477" s="217" customFormat="1" x14ac:dyDescent="0.2"/>
    <row r="35478" s="217" customFormat="1" x14ac:dyDescent="0.2"/>
    <row r="35479" s="217" customFormat="1" x14ac:dyDescent="0.2"/>
    <row r="35480" s="217" customFormat="1" x14ac:dyDescent="0.2"/>
    <row r="35481" s="217" customFormat="1" x14ac:dyDescent="0.2"/>
    <row r="35482" s="217" customFormat="1" x14ac:dyDescent="0.2"/>
    <row r="35483" s="217" customFormat="1" x14ac:dyDescent="0.2"/>
    <row r="35484" s="217" customFormat="1" x14ac:dyDescent="0.2"/>
    <row r="35485" s="217" customFormat="1" x14ac:dyDescent="0.2"/>
    <row r="35486" s="217" customFormat="1" x14ac:dyDescent="0.2"/>
    <row r="35487" s="217" customFormat="1" x14ac:dyDescent="0.2"/>
    <row r="35488" s="217" customFormat="1" x14ac:dyDescent="0.2"/>
    <row r="35489" s="217" customFormat="1" x14ac:dyDescent="0.2"/>
    <row r="35490" s="217" customFormat="1" x14ac:dyDescent="0.2"/>
    <row r="35491" s="217" customFormat="1" x14ac:dyDescent="0.2"/>
    <row r="35492" s="217" customFormat="1" x14ac:dyDescent="0.2"/>
    <row r="35493" s="217" customFormat="1" x14ac:dyDescent="0.2"/>
    <row r="35494" s="217" customFormat="1" x14ac:dyDescent="0.2"/>
    <row r="35495" s="217" customFormat="1" x14ac:dyDescent="0.2"/>
    <row r="35496" s="217" customFormat="1" x14ac:dyDescent="0.2"/>
    <row r="35497" s="217" customFormat="1" x14ac:dyDescent="0.2"/>
    <row r="35498" s="217" customFormat="1" x14ac:dyDescent="0.2"/>
    <row r="35499" s="217" customFormat="1" x14ac:dyDescent="0.2"/>
    <row r="35500" s="217" customFormat="1" x14ac:dyDescent="0.2"/>
    <row r="35501" s="217" customFormat="1" x14ac:dyDescent="0.2"/>
    <row r="35502" s="217" customFormat="1" x14ac:dyDescent="0.2"/>
    <row r="35503" s="217" customFormat="1" x14ac:dyDescent="0.2"/>
    <row r="35504" s="217" customFormat="1" x14ac:dyDescent="0.2"/>
    <row r="35505" s="217" customFormat="1" x14ac:dyDescent="0.2"/>
    <row r="35506" s="217" customFormat="1" x14ac:dyDescent="0.2"/>
    <row r="35507" s="217" customFormat="1" x14ac:dyDescent="0.2"/>
    <row r="35508" s="217" customFormat="1" x14ac:dyDescent="0.2"/>
    <row r="35509" s="217" customFormat="1" x14ac:dyDescent="0.2"/>
    <row r="35510" s="217" customFormat="1" x14ac:dyDescent="0.2"/>
    <row r="35511" s="217" customFormat="1" x14ac:dyDescent="0.2"/>
    <row r="35512" s="217" customFormat="1" x14ac:dyDescent="0.2"/>
    <row r="35513" s="217" customFormat="1" x14ac:dyDescent="0.2"/>
    <row r="35514" s="217" customFormat="1" x14ac:dyDescent="0.2"/>
    <row r="35515" s="217" customFormat="1" x14ac:dyDescent="0.2"/>
    <row r="35516" s="217" customFormat="1" x14ac:dyDescent="0.2"/>
    <row r="35517" s="217" customFormat="1" x14ac:dyDescent="0.2"/>
    <row r="35518" s="217" customFormat="1" x14ac:dyDescent="0.2"/>
    <row r="35519" s="217" customFormat="1" x14ac:dyDescent="0.2"/>
    <row r="35520" s="217" customFormat="1" x14ac:dyDescent="0.2"/>
    <row r="35521" s="217" customFormat="1" x14ac:dyDescent="0.2"/>
    <row r="35522" s="217" customFormat="1" x14ac:dyDescent="0.2"/>
    <row r="35523" s="217" customFormat="1" x14ac:dyDescent="0.2"/>
    <row r="35524" s="217" customFormat="1" x14ac:dyDescent="0.2"/>
    <row r="35525" s="217" customFormat="1" x14ac:dyDescent="0.2"/>
    <row r="35526" s="217" customFormat="1" x14ac:dyDescent="0.2"/>
    <row r="35527" s="217" customFormat="1" x14ac:dyDescent="0.2"/>
    <row r="35528" s="217" customFormat="1" x14ac:dyDescent="0.2"/>
    <row r="35529" s="217" customFormat="1" x14ac:dyDescent="0.2"/>
    <row r="35530" s="217" customFormat="1" x14ac:dyDescent="0.2"/>
    <row r="35531" s="217" customFormat="1" x14ac:dyDescent="0.2"/>
    <row r="35532" s="217" customFormat="1" x14ac:dyDescent="0.2"/>
    <row r="35533" s="217" customFormat="1" x14ac:dyDescent="0.2"/>
    <row r="35534" s="217" customFormat="1" x14ac:dyDescent="0.2"/>
    <row r="35535" s="217" customFormat="1" x14ac:dyDescent="0.2"/>
    <row r="35536" s="217" customFormat="1" x14ac:dyDescent="0.2"/>
    <row r="35537" s="217" customFormat="1" x14ac:dyDescent="0.2"/>
    <row r="35538" s="217" customFormat="1" x14ac:dyDescent="0.2"/>
    <row r="35539" s="217" customFormat="1" x14ac:dyDescent="0.2"/>
    <row r="35540" s="217" customFormat="1" x14ac:dyDescent="0.2"/>
    <row r="35541" s="217" customFormat="1" x14ac:dyDescent="0.2"/>
    <row r="35542" s="217" customFormat="1" x14ac:dyDescent="0.2"/>
    <row r="35543" s="217" customFormat="1" x14ac:dyDescent="0.2"/>
    <row r="35544" s="217" customFormat="1" x14ac:dyDescent="0.2"/>
    <row r="35545" s="217" customFormat="1" x14ac:dyDescent="0.2"/>
    <row r="35546" s="217" customFormat="1" x14ac:dyDescent="0.2"/>
    <row r="35547" s="217" customFormat="1" x14ac:dyDescent="0.2"/>
    <row r="35548" s="217" customFormat="1" x14ac:dyDescent="0.2"/>
    <row r="35549" s="217" customFormat="1" x14ac:dyDescent="0.2"/>
    <row r="35550" s="217" customFormat="1" x14ac:dyDescent="0.2"/>
    <row r="35551" s="217" customFormat="1" x14ac:dyDescent="0.2"/>
    <row r="35552" s="217" customFormat="1" x14ac:dyDescent="0.2"/>
    <row r="35553" s="217" customFormat="1" x14ac:dyDescent="0.2"/>
    <row r="35554" s="217" customFormat="1" x14ac:dyDescent="0.2"/>
    <row r="35555" s="217" customFormat="1" x14ac:dyDescent="0.2"/>
    <row r="35556" s="217" customFormat="1" x14ac:dyDescent="0.2"/>
    <row r="35557" s="217" customFormat="1" x14ac:dyDescent="0.2"/>
    <row r="35558" s="217" customFormat="1" x14ac:dyDescent="0.2"/>
    <row r="35559" s="217" customFormat="1" x14ac:dyDescent="0.2"/>
    <row r="35560" s="217" customFormat="1" x14ac:dyDescent="0.2"/>
    <row r="35561" s="217" customFormat="1" x14ac:dyDescent="0.2"/>
    <row r="35562" s="217" customFormat="1" x14ac:dyDescent="0.2"/>
    <row r="35563" s="217" customFormat="1" x14ac:dyDescent="0.2"/>
    <row r="35564" s="217" customFormat="1" x14ac:dyDescent="0.2"/>
    <row r="35565" s="217" customFormat="1" x14ac:dyDescent="0.2"/>
    <row r="35566" s="217" customFormat="1" x14ac:dyDescent="0.2"/>
    <row r="35567" s="217" customFormat="1" x14ac:dyDescent="0.2"/>
    <row r="35568" s="217" customFormat="1" x14ac:dyDescent="0.2"/>
    <row r="35569" s="217" customFormat="1" x14ac:dyDescent="0.2"/>
    <row r="35570" s="217" customFormat="1" x14ac:dyDescent="0.2"/>
    <row r="35571" s="217" customFormat="1" x14ac:dyDescent="0.2"/>
    <row r="35572" s="217" customFormat="1" x14ac:dyDescent="0.2"/>
    <row r="35573" s="217" customFormat="1" x14ac:dyDescent="0.2"/>
    <row r="35574" s="217" customFormat="1" x14ac:dyDescent="0.2"/>
    <row r="35575" s="217" customFormat="1" x14ac:dyDescent="0.2"/>
    <row r="35576" s="217" customFormat="1" x14ac:dyDescent="0.2"/>
    <row r="35577" s="217" customFormat="1" x14ac:dyDescent="0.2"/>
    <row r="35578" s="217" customFormat="1" x14ac:dyDescent="0.2"/>
    <row r="35579" s="217" customFormat="1" x14ac:dyDescent="0.2"/>
    <row r="35580" s="217" customFormat="1" x14ac:dyDescent="0.2"/>
    <row r="35581" s="217" customFormat="1" x14ac:dyDescent="0.2"/>
    <row r="35582" s="217" customFormat="1" x14ac:dyDescent="0.2"/>
    <row r="35583" s="217" customFormat="1" x14ac:dyDescent="0.2"/>
    <row r="35584" s="217" customFormat="1" x14ac:dyDescent="0.2"/>
    <row r="35585" s="217" customFormat="1" x14ac:dyDescent="0.2"/>
    <row r="35586" s="217" customFormat="1" x14ac:dyDescent="0.2"/>
    <row r="35587" s="217" customFormat="1" x14ac:dyDescent="0.2"/>
    <row r="35588" s="217" customFormat="1" x14ac:dyDescent="0.2"/>
    <row r="35589" s="217" customFormat="1" x14ac:dyDescent="0.2"/>
    <row r="35590" s="217" customFormat="1" x14ac:dyDescent="0.2"/>
    <row r="35591" s="217" customFormat="1" x14ac:dyDescent="0.2"/>
    <row r="35592" s="217" customFormat="1" x14ac:dyDescent="0.2"/>
    <row r="35593" s="217" customFormat="1" x14ac:dyDescent="0.2"/>
    <row r="35594" s="217" customFormat="1" x14ac:dyDescent="0.2"/>
    <row r="35595" s="217" customFormat="1" x14ac:dyDescent="0.2"/>
    <row r="35596" s="217" customFormat="1" x14ac:dyDescent="0.2"/>
    <row r="35597" s="217" customFormat="1" x14ac:dyDescent="0.2"/>
    <row r="35598" s="217" customFormat="1" x14ac:dyDescent="0.2"/>
    <row r="35599" s="217" customFormat="1" x14ac:dyDescent="0.2"/>
    <row r="35600" s="217" customFormat="1" x14ac:dyDescent="0.2"/>
    <row r="35601" s="217" customFormat="1" x14ac:dyDescent="0.2"/>
    <row r="35602" s="217" customFormat="1" x14ac:dyDescent="0.2"/>
    <row r="35603" s="217" customFormat="1" x14ac:dyDescent="0.2"/>
    <row r="35604" s="217" customFormat="1" x14ac:dyDescent="0.2"/>
    <row r="35605" s="217" customFormat="1" x14ac:dyDescent="0.2"/>
    <row r="35606" s="217" customFormat="1" x14ac:dyDescent="0.2"/>
    <row r="35607" s="217" customFormat="1" x14ac:dyDescent="0.2"/>
    <row r="35608" s="217" customFormat="1" x14ac:dyDescent="0.2"/>
    <row r="35609" s="217" customFormat="1" x14ac:dyDescent="0.2"/>
    <row r="35610" s="217" customFormat="1" x14ac:dyDescent="0.2"/>
    <row r="35611" s="217" customFormat="1" x14ac:dyDescent="0.2"/>
    <row r="35612" s="217" customFormat="1" x14ac:dyDescent="0.2"/>
    <row r="35613" s="217" customFormat="1" x14ac:dyDescent="0.2"/>
    <row r="35614" s="217" customFormat="1" x14ac:dyDescent="0.2"/>
    <row r="35615" s="217" customFormat="1" x14ac:dyDescent="0.2"/>
    <row r="35616" s="217" customFormat="1" x14ac:dyDescent="0.2"/>
    <row r="35617" s="217" customFormat="1" x14ac:dyDescent="0.2"/>
    <row r="35618" s="217" customFormat="1" x14ac:dyDescent="0.2"/>
    <row r="35619" s="217" customFormat="1" x14ac:dyDescent="0.2"/>
    <row r="35620" s="217" customFormat="1" x14ac:dyDescent="0.2"/>
    <row r="35621" s="217" customFormat="1" x14ac:dyDescent="0.2"/>
    <row r="35622" s="217" customFormat="1" x14ac:dyDescent="0.2"/>
    <row r="35623" s="217" customFormat="1" x14ac:dyDescent="0.2"/>
    <row r="35624" s="217" customFormat="1" x14ac:dyDescent="0.2"/>
    <row r="35625" s="217" customFormat="1" x14ac:dyDescent="0.2"/>
    <row r="35626" s="217" customFormat="1" x14ac:dyDescent="0.2"/>
    <row r="35627" s="217" customFormat="1" x14ac:dyDescent="0.2"/>
    <row r="35628" s="217" customFormat="1" x14ac:dyDescent="0.2"/>
    <row r="35629" s="217" customFormat="1" x14ac:dyDescent="0.2"/>
    <row r="35630" s="217" customFormat="1" x14ac:dyDescent="0.2"/>
    <row r="35631" s="217" customFormat="1" x14ac:dyDescent="0.2"/>
    <row r="35632" s="217" customFormat="1" x14ac:dyDescent="0.2"/>
    <row r="35633" s="217" customFormat="1" x14ac:dyDescent="0.2"/>
    <row r="35634" s="217" customFormat="1" x14ac:dyDescent="0.2"/>
    <row r="35635" s="217" customFormat="1" x14ac:dyDescent="0.2"/>
    <row r="35636" s="217" customFormat="1" x14ac:dyDescent="0.2"/>
    <row r="35637" s="217" customFormat="1" x14ac:dyDescent="0.2"/>
    <row r="35638" s="217" customFormat="1" x14ac:dyDescent="0.2"/>
    <row r="35639" s="217" customFormat="1" x14ac:dyDescent="0.2"/>
    <row r="35640" s="217" customFormat="1" x14ac:dyDescent="0.2"/>
    <row r="35641" s="217" customFormat="1" x14ac:dyDescent="0.2"/>
    <row r="35642" s="217" customFormat="1" x14ac:dyDescent="0.2"/>
    <row r="35643" s="217" customFormat="1" x14ac:dyDescent="0.2"/>
    <row r="35644" s="217" customFormat="1" x14ac:dyDescent="0.2"/>
    <row r="35645" s="217" customFormat="1" x14ac:dyDescent="0.2"/>
    <row r="35646" s="217" customFormat="1" x14ac:dyDescent="0.2"/>
    <row r="35647" s="217" customFormat="1" x14ac:dyDescent="0.2"/>
    <row r="35648" s="217" customFormat="1" x14ac:dyDescent="0.2"/>
    <row r="35649" s="217" customFormat="1" x14ac:dyDescent="0.2"/>
    <row r="35650" s="217" customFormat="1" x14ac:dyDescent="0.2"/>
    <row r="35651" s="217" customFormat="1" x14ac:dyDescent="0.2"/>
    <row r="35652" s="217" customFormat="1" x14ac:dyDescent="0.2"/>
    <row r="35653" s="217" customFormat="1" x14ac:dyDescent="0.2"/>
    <row r="35654" s="217" customFormat="1" x14ac:dyDescent="0.2"/>
    <row r="35655" s="217" customFormat="1" x14ac:dyDescent="0.2"/>
    <row r="35656" s="217" customFormat="1" x14ac:dyDescent="0.2"/>
    <row r="35657" s="217" customFormat="1" x14ac:dyDescent="0.2"/>
    <row r="35658" s="217" customFormat="1" x14ac:dyDescent="0.2"/>
    <row r="35659" s="217" customFormat="1" x14ac:dyDescent="0.2"/>
    <row r="35660" s="217" customFormat="1" x14ac:dyDescent="0.2"/>
    <row r="35661" s="217" customFormat="1" x14ac:dyDescent="0.2"/>
    <row r="35662" s="217" customFormat="1" x14ac:dyDescent="0.2"/>
    <row r="35663" s="217" customFormat="1" x14ac:dyDescent="0.2"/>
    <row r="35664" s="217" customFormat="1" x14ac:dyDescent="0.2"/>
    <row r="35665" s="217" customFormat="1" x14ac:dyDescent="0.2"/>
    <row r="35666" s="217" customFormat="1" x14ac:dyDescent="0.2"/>
    <row r="35667" s="217" customFormat="1" x14ac:dyDescent="0.2"/>
    <row r="35668" s="217" customFormat="1" x14ac:dyDescent="0.2"/>
    <row r="35669" s="217" customFormat="1" x14ac:dyDescent="0.2"/>
    <row r="35670" s="217" customFormat="1" x14ac:dyDescent="0.2"/>
    <row r="35671" s="217" customFormat="1" x14ac:dyDescent="0.2"/>
    <row r="35672" s="217" customFormat="1" x14ac:dyDescent="0.2"/>
    <row r="35673" s="217" customFormat="1" x14ac:dyDescent="0.2"/>
    <row r="35674" s="217" customFormat="1" x14ac:dyDescent="0.2"/>
    <row r="35675" s="217" customFormat="1" x14ac:dyDescent="0.2"/>
    <row r="35676" s="217" customFormat="1" x14ac:dyDescent="0.2"/>
    <row r="35677" s="217" customFormat="1" x14ac:dyDescent="0.2"/>
    <row r="35678" s="217" customFormat="1" x14ac:dyDescent="0.2"/>
    <row r="35679" s="217" customFormat="1" x14ac:dyDescent="0.2"/>
    <row r="35680" s="217" customFormat="1" x14ac:dyDescent="0.2"/>
    <row r="35681" s="217" customFormat="1" x14ac:dyDescent="0.2"/>
    <row r="35682" s="217" customFormat="1" x14ac:dyDescent="0.2"/>
    <row r="35683" s="217" customFormat="1" x14ac:dyDescent="0.2"/>
    <row r="35684" s="217" customFormat="1" x14ac:dyDescent="0.2"/>
    <row r="35685" s="217" customFormat="1" x14ac:dyDescent="0.2"/>
    <row r="35686" s="217" customFormat="1" x14ac:dyDescent="0.2"/>
    <row r="35687" s="217" customFormat="1" x14ac:dyDescent="0.2"/>
    <row r="35688" s="217" customFormat="1" x14ac:dyDescent="0.2"/>
    <row r="35689" s="217" customFormat="1" x14ac:dyDescent="0.2"/>
    <row r="35690" s="217" customFormat="1" x14ac:dyDescent="0.2"/>
    <row r="35691" s="217" customFormat="1" x14ac:dyDescent="0.2"/>
    <row r="35692" s="217" customFormat="1" x14ac:dyDescent="0.2"/>
    <row r="35693" s="217" customFormat="1" x14ac:dyDescent="0.2"/>
    <row r="35694" s="217" customFormat="1" x14ac:dyDescent="0.2"/>
    <row r="35695" s="217" customFormat="1" x14ac:dyDescent="0.2"/>
    <row r="35696" s="217" customFormat="1" x14ac:dyDescent="0.2"/>
    <row r="35697" s="217" customFormat="1" x14ac:dyDescent="0.2"/>
    <row r="35698" s="217" customFormat="1" x14ac:dyDescent="0.2"/>
    <row r="35699" s="217" customFormat="1" x14ac:dyDescent="0.2"/>
    <row r="35700" s="217" customFormat="1" x14ac:dyDescent="0.2"/>
    <row r="35701" s="217" customFormat="1" x14ac:dyDescent="0.2"/>
    <row r="35702" s="217" customFormat="1" x14ac:dyDescent="0.2"/>
    <row r="35703" s="217" customFormat="1" x14ac:dyDescent="0.2"/>
    <row r="35704" s="217" customFormat="1" x14ac:dyDescent="0.2"/>
    <row r="35705" s="217" customFormat="1" x14ac:dyDescent="0.2"/>
    <row r="35706" s="217" customFormat="1" x14ac:dyDescent="0.2"/>
    <row r="35707" s="217" customFormat="1" x14ac:dyDescent="0.2"/>
    <row r="35708" s="217" customFormat="1" x14ac:dyDescent="0.2"/>
    <row r="35709" s="217" customFormat="1" x14ac:dyDescent="0.2"/>
    <row r="35710" s="217" customFormat="1" x14ac:dyDescent="0.2"/>
    <row r="35711" s="217" customFormat="1" x14ac:dyDescent="0.2"/>
    <row r="35712" s="217" customFormat="1" x14ac:dyDescent="0.2"/>
    <row r="35713" s="217" customFormat="1" x14ac:dyDescent="0.2"/>
    <row r="35714" s="217" customFormat="1" x14ac:dyDescent="0.2"/>
    <row r="35715" s="217" customFormat="1" x14ac:dyDescent="0.2"/>
    <row r="35716" s="217" customFormat="1" x14ac:dyDescent="0.2"/>
    <row r="35717" s="217" customFormat="1" x14ac:dyDescent="0.2"/>
    <row r="35718" s="217" customFormat="1" x14ac:dyDescent="0.2"/>
    <row r="35719" s="217" customFormat="1" x14ac:dyDescent="0.2"/>
    <row r="35720" s="217" customFormat="1" x14ac:dyDescent="0.2"/>
    <row r="35721" s="217" customFormat="1" x14ac:dyDescent="0.2"/>
    <row r="35722" s="217" customFormat="1" x14ac:dyDescent="0.2"/>
    <row r="35723" s="217" customFormat="1" x14ac:dyDescent="0.2"/>
    <row r="35724" s="217" customFormat="1" x14ac:dyDescent="0.2"/>
    <row r="35725" s="217" customFormat="1" x14ac:dyDescent="0.2"/>
    <row r="35726" s="217" customFormat="1" x14ac:dyDescent="0.2"/>
    <row r="35727" s="217" customFormat="1" x14ac:dyDescent="0.2"/>
    <row r="35728" s="217" customFormat="1" x14ac:dyDescent="0.2"/>
    <row r="35729" s="217" customFormat="1" x14ac:dyDescent="0.2"/>
    <row r="35730" s="217" customFormat="1" x14ac:dyDescent="0.2"/>
    <row r="35731" s="217" customFormat="1" x14ac:dyDescent="0.2"/>
    <row r="35732" s="217" customFormat="1" x14ac:dyDescent="0.2"/>
    <row r="35733" s="217" customFormat="1" x14ac:dyDescent="0.2"/>
    <row r="35734" s="217" customFormat="1" x14ac:dyDescent="0.2"/>
    <row r="35735" s="217" customFormat="1" x14ac:dyDescent="0.2"/>
    <row r="35736" s="217" customFormat="1" x14ac:dyDescent="0.2"/>
    <row r="35737" s="217" customFormat="1" x14ac:dyDescent="0.2"/>
    <row r="35738" s="217" customFormat="1" x14ac:dyDescent="0.2"/>
    <row r="35739" s="217" customFormat="1" x14ac:dyDescent="0.2"/>
    <row r="35740" s="217" customFormat="1" x14ac:dyDescent="0.2"/>
    <row r="35741" s="217" customFormat="1" x14ac:dyDescent="0.2"/>
    <row r="35742" s="217" customFormat="1" x14ac:dyDescent="0.2"/>
    <row r="35743" s="217" customFormat="1" x14ac:dyDescent="0.2"/>
    <row r="35744" s="217" customFormat="1" x14ac:dyDescent="0.2"/>
    <row r="35745" s="217" customFormat="1" x14ac:dyDescent="0.2"/>
    <row r="35746" s="217" customFormat="1" x14ac:dyDescent="0.2"/>
    <row r="35747" s="217" customFormat="1" x14ac:dyDescent="0.2"/>
    <row r="35748" s="217" customFormat="1" x14ac:dyDescent="0.2"/>
    <row r="35749" s="217" customFormat="1" x14ac:dyDescent="0.2"/>
    <row r="35750" s="217" customFormat="1" x14ac:dyDescent="0.2"/>
    <row r="35751" s="217" customFormat="1" x14ac:dyDescent="0.2"/>
    <row r="35752" s="217" customFormat="1" x14ac:dyDescent="0.2"/>
    <row r="35753" s="217" customFormat="1" x14ac:dyDescent="0.2"/>
    <row r="35754" s="217" customFormat="1" x14ac:dyDescent="0.2"/>
    <row r="35755" s="217" customFormat="1" x14ac:dyDescent="0.2"/>
    <row r="35756" s="217" customFormat="1" x14ac:dyDescent="0.2"/>
    <row r="35757" s="217" customFormat="1" x14ac:dyDescent="0.2"/>
    <row r="35758" s="217" customFormat="1" x14ac:dyDescent="0.2"/>
    <row r="35759" s="217" customFormat="1" x14ac:dyDescent="0.2"/>
    <row r="35760" s="217" customFormat="1" x14ac:dyDescent="0.2"/>
    <row r="35761" s="217" customFormat="1" x14ac:dyDescent="0.2"/>
    <row r="35762" s="217" customFormat="1" x14ac:dyDescent="0.2"/>
    <row r="35763" s="217" customFormat="1" x14ac:dyDescent="0.2"/>
    <row r="35764" s="217" customFormat="1" x14ac:dyDescent="0.2"/>
    <row r="35765" s="217" customFormat="1" x14ac:dyDescent="0.2"/>
    <row r="35766" s="217" customFormat="1" x14ac:dyDescent="0.2"/>
    <row r="35767" s="217" customFormat="1" x14ac:dyDescent="0.2"/>
    <row r="35768" s="217" customFormat="1" x14ac:dyDescent="0.2"/>
    <row r="35769" s="217" customFormat="1" x14ac:dyDescent="0.2"/>
    <row r="35770" s="217" customFormat="1" x14ac:dyDescent="0.2"/>
    <row r="35771" s="217" customFormat="1" x14ac:dyDescent="0.2"/>
    <row r="35772" s="217" customFormat="1" x14ac:dyDescent="0.2"/>
    <row r="35773" s="217" customFormat="1" x14ac:dyDescent="0.2"/>
    <row r="35774" s="217" customFormat="1" x14ac:dyDescent="0.2"/>
    <row r="35775" s="217" customFormat="1" x14ac:dyDescent="0.2"/>
    <row r="35776" s="217" customFormat="1" x14ac:dyDescent="0.2"/>
    <row r="35777" s="217" customFormat="1" x14ac:dyDescent="0.2"/>
    <row r="35778" s="217" customFormat="1" x14ac:dyDescent="0.2"/>
    <row r="35779" s="217" customFormat="1" x14ac:dyDescent="0.2"/>
    <row r="35780" s="217" customFormat="1" x14ac:dyDescent="0.2"/>
    <row r="35781" s="217" customFormat="1" x14ac:dyDescent="0.2"/>
    <row r="35782" s="217" customFormat="1" x14ac:dyDescent="0.2"/>
    <row r="35783" s="217" customFormat="1" x14ac:dyDescent="0.2"/>
    <row r="35784" s="217" customFormat="1" x14ac:dyDescent="0.2"/>
    <row r="35785" s="217" customFormat="1" x14ac:dyDescent="0.2"/>
    <row r="35786" s="217" customFormat="1" x14ac:dyDescent="0.2"/>
    <row r="35787" s="217" customFormat="1" x14ac:dyDescent="0.2"/>
    <row r="35788" s="217" customFormat="1" x14ac:dyDescent="0.2"/>
    <row r="35789" s="217" customFormat="1" x14ac:dyDescent="0.2"/>
    <row r="35790" s="217" customFormat="1" x14ac:dyDescent="0.2"/>
    <row r="35791" s="217" customFormat="1" x14ac:dyDescent="0.2"/>
    <row r="35792" s="217" customFormat="1" x14ac:dyDescent="0.2"/>
    <row r="35793" s="217" customFormat="1" x14ac:dyDescent="0.2"/>
    <row r="35794" s="217" customFormat="1" x14ac:dyDescent="0.2"/>
    <row r="35795" s="217" customFormat="1" x14ac:dyDescent="0.2"/>
    <row r="35796" s="217" customFormat="1" x14ac:dyDescent="0.2"/>
    <row r="35797" s="217" customFormat="1" x14ac:dyDescent="0.2"/>
    <row r="35798" s="217" customFormat="1" x14ac:dyDescent="0.2"/>
    <row r="35799" s="217" customFormat="1" x14ac:dyDescent="0.2"/>
    <row r="35800" s="217" customFormat="1" x14ac:dyDescent="0.2"/>
    <row r="35801" s="217" customFormat="1" x14ac:dyDescent="0.2"/>
    <row r="35802" s="217" customFormat="1" x14ac:dyDescent="0.2"/>
    <row r="35803" s="217" customFormat="1" x14ac:dyDescent="0.2"/>
    <row r="35804" s="217" customFormat="1" x14ac:dyDescent="0.2"/>
    <row r="35805" s="217" customFormat="1" x14ac:dyDescent="0.2"/>
    <row r="35806" s="217" customFormat="1" x14ac:dyDescent="0.2"/>
    <row r="35807" s="217" customFormat="1" x14ac:dyDescent="0.2"/>
    <row r="35808" s="217" customFormat="1" x14ac:dyDescent="0.2"/>
    <row r="35809" s="217" customFormat="1" x14ac:dyDescent="0.2"/>
    <row r="35810" s="217" customFormat="1" x14ac:dyDescent="0.2"/>
    <row r="35811" s="217" customFormat="1" x14ac:dyDescent="0.2"/>
    <row r="35812" s="217" customFormat="1" x14ac:dyDescent="0.2"/>
    <row r="35813" s="217" customFormat="1" x14ac:dyDescent="0.2"/>
    <row r="35814" s="217" customFormat="1" x14ac:dyDescent="0.2"/>
    <row r="35815" s="217" customFormat="1" x14ac:dyDescent="0.2"/>
    <row r="35816" s="217" customFormat="1" x14ac:dyDescent="0.2"/>
    <row r="35817" s="217" customFormat="1" x14ac:dyDescent="0.2"/>
    <row r="35818" s="217" customFormat="1" x14ac:dyDescent="0.2"/>
    <row r="35819" s="217" customFormat="1" x14ac:dyDescent="0.2"/>
    <row r="35820" s="217" customFormat="1" x14ac:dyDescent="0.2"/>
    <row r="35821" s="217" customFormat="1" x14ac:dyDescent="0.2"/>
    <row r="35822" s="217" customFormat="1" x14ac:dyDescent="0.2"/>
    <row r="35823" s="217" customFormat="1" x14ac:dyDescent="0.2"/>
    <row r="35824" s="217" customFormat="1" x14ac:dyDescent="0.2"/>
    <row r="35825" s="217" customFormat="1" x14ac:dyDescent="0.2"/>
    <row r="35826" s="217" customFormat="1" x14ac:dyDescent="0.2"/>
    <row r="35827" s="217" customFormat="1" x14ac:dyDescent="0.2"/>
    <row r="35828" s="217" customFormat="1" x14ac:dyDescent="0.2"/>
    <row r="35829" s="217" customFormat="1" x14ac:dyDescent="0.2"/>
    <row r="35830" s="217" customFormat="1" x14ac:dyDescent="0.2"/>
    <row r="35831" s="217" customFormat="1" x14ac:dyDescent="0.2"/>
    <row r="35832" s="217" customFormat="1" x14ac:dyDescent="0.2"/>
    <row r="35833" s="217" customFormat="1" x14ac:dyDescent="0.2"/>
    <row r="35834" s="217" customFormat="1" x14ac:dyDescent="0.2"/>
    <row r="35835" s="217" customFormat="1" x14ac:dyDescent="0.2"/>
    <row r="35836" s="217" customFormat="1" x14ac:dyDescent="0.2"/>
    <row r="35837" s="217" customFormat="1" x14ac:dyDescent="0.2"/>
    <row r="35838" s="217" customFormat="1" x14ac:dyDescent="0.2"/>
    <row r="35839" s="217" customFormat="1" x14ac:dyDescent="0.2"/>
    <row r="35840" s="217" customFormat="1" x14ac:dyDescent="0.2"/>
    <row r="35841" s="217" customFormat="1" x14ac:dyDescent="0.2"/>
    <row r="35842" s="217" customFormat="1" x14ac:dyDescent="0.2"/>
    <row r="35843" s="217" customFormat="1" x14ac:dyDescent="0.2"/>
    <row r="35844" s="217" customFormat="1" x14ac:dyDescent="0.2"/>
    <row r="35845" s="217" customFormat="1" x14ac:dyDescent="0.2"/>
    <row r="35846" s="217" customFormat="1" x14ac:dyDescent="0.2"/>
    <row r="35847" s="217" customFormat="1" x14ac:dyDescent="0.2"/>
    <row r="35848" s="217" customFormat="1" x14ac:dyDescent="0.2"/>
    <row r="35849" s="217" customFormat="1" x14ac:dyDescent="0.2"/>
    <row r="35850" s="217" customFormat="1" x14ac:dyDescent="0.2"/>
    <row r="35851" s="217" customFormat="1" x14ac:dyDescent="0.2"/>
    <row r="35852" s="217" customFormat="1" x14ac:dyDescent="0.2"/>
    <row r="35853" s="217" customFormat="1" x14ac:dyDescent="0.2"/>
    <row r="35854" s="217" customFormat="1" x14ac:dyDescent="0.2"/>
    <row r="35855" s="217" customFormat="1" x14ac:dyDescent="0.2"/>
    <row r="35856" s="217" customFormat="1" x14ac:dyDescent="0.2"/>
    <row r="35857" s="217" customFormat="1" x14ac:dyDescent="0.2"/>
    <row r="35858" s="217" customFormat="1" x14ac:dyDescent="0.2"/>
    <row r="35859" s="217" customFormat="1" x14ac:dyDescent="0.2"/>
    <row r="35860" s="217" customFormat="1" x14ac:dyDescent="0.2"/>
    <row r="35861" s="217" customFormat="1" x14ac:dyDescent="0.2"/>
    <row r="35862" s="217" customFormat="1" x14ac:dyDescent="0.2"/>
    <row r="35863" s="217" customFormat="1" x14ac:dyDescent="0.2"/>
    <row r="35864" s="217" customFormat="1" x14ac:dyDescent="0.2"/>
    <row r="35865" s="217" customFormat="1" x14ac:dyDescent="0.2"/>
    <row r="35866" s="217" customFormat="1" x14ac:dyDescent="0.2"/>
    <row r="35867" s="217" customFormat="1" x14ac:dyDescent="0.2"/>
    <row r="35868" s="217" customFormat="1" x14ac:dyDescent="0.2"/>
    <row r="35869" s="217" customFormat="1" x14ac:dyDescent="0.2"/>
    <row r="35870" s="217" customFormat="1" x14ac:dyDescent="0.2"/>
    <row r="35871" s="217" customFormat="1" x14ac:dyDescent="0.2"/>
    <row r="35872" s="217" customFormat="1" x14ac:dyDescent="0.2"/>
    <row r="35873" s="217" customFormat="1" x14ac:dyDescent="0.2"/>
    <row r="35874" s="217" customFormat="1" x14ac:dyDescent="0.2"/>
    <row r="35875" s="217" customFormat="1" x14ac:dyDescent="0.2"/>
    <row r="35876" s="217" customFormat="1" x14ac:dyDescent="0.2"/>
    <row r="35877" s="217" customFormat="1" x14ac:dyDescent="0.2"/>
    <row r="35878" s="217" customFormat="1" x14ac:dyDescent="0.2"/>
    <row r="35879" s="217" customFormat="1" x14ac:dyDescent="0.2"/>
    <row r="35880" s="217" customFormat="1" x14ac:dyDescent="0.2"/>
    <row r="35881" s="217" customFormat="1" x14ac:dyDescent="0.2"/>
    <row r="35882" s="217" customFormat="1" x14ac:dyDescent="0.2"/>
    <row r="35883" s="217" customFormat="1" x14ac:dyDescent="0.2"/>
    <row r="35884" s="217" customFormat="1" x14ac:dyDescent="0.2"/>
    <row r="35885" s="217" customFormat="1" x14ac:dyDescent="0.2"/>
    <row r="35886" s="217" customFormat="1" x14ac:dyDescent="0.2"/>
    <row r="35887" s="217" customFormat="1" x14ac:dyDescent="0.2"/>
    <row r="35888" s="217" customFormat="1" x14ac:dyDescent="0.2"/>
    <row r="35889" s="217" customFormat="1" x14ac:dyDescent="0.2"/>
    <row r="35890" s="217" customFormat="1" x14ac:dyDescent="0.2"/>
    <row r="35891" s="217" customFormat="1" x14ac:dyDescent="0.2"/>
    <row r="35892" s="217" customFormat="1" x14ac:dyDescent="0.2"/>
    <row r="35893" s="217" customFormat="1" x14ac:dyDescent="0.2"/>
    <row r="35894" s="217" customFormat="1" x14ac:dyDescent="0.2"/>
    <row r="35895" s="217" customFormat="1" x14ac:dyDescent="0.2"/>
    <row r="35896" s="217" customFormat="1" x14ac:dyDescent="0.2"/>
    <row r="35897" s="217" customFormat="1" x14ac:dyDescent="0.2"/>
    <row r="35898" s="217" customFormat="1" x14ac:dyDescent="0.2"/>
    <row r="35899" s="217" customFormat="1" x14ac:dyDescent="0.2"/>
    <row r="35900" s="217" customFormat="1" x14ac:dyDescent="0.2"/>
    <row r="35901" s="217" customFormat="1" x14ac:dyDescent="0.2"/>
    <row r="35902" s="217" customFormat="1" x14ac:dyDescent="0.2"/>
    <row r="35903" s="217" customFormat="1" x14ac:dyDescent="0.2"/>
    <row r="35904" s="217" customFormat="1" x14ac:dyDescent="0.2"/>
    <row r="35905" s="217" customFormat="1" x14ac:dyDescent="0.2"/>
    <row r="35906" s="217" customFormat="1" x14ac:dyDescent="0.2"/>
    <row r="35907" s="217" customFormat="1" x14ac:dyDescent="0.2"/>
    <row r="35908" s="217" customFormat="1" x14ac:dyDescent="0.2"/>
    <row r="35909" s="217" customFormat="1" x14ac:dyDescent="0.2"/>
    <row r="35910" s="217" customFormat="1" x14ac:dyDescent="0.2"/>
    <row r="35911" s="217" customFormat="1" x14ac:dyDescent="0.2"/>
    <row r="35912" s="217" customFormat="1" x14ac:dyDescent="0.2"/>
    <row r="35913" s="217" customFormat="1" x14ac:dyDescent="0.2"/>
    <row r="35914" s="217" customFormat="1" x14ac:dyDescent="0.2"/>
    <row r="35915" s="217" customFormat="1" x14ac:dyDescent="0.2"/>
    <row r="35916" s="217" customFormat="1" x14ac:dyDescent="0.2"/>
    <row r="35917" s="217" customFormat="1" x14ac:dyDescent="0.2"/>
    <row r="35918" s="217" customFormat="1" x14ac:dyDescent="0.2"/>
    <row r="35919" s="217" customFormat="1" x14ac:dyDescent="0.2"/>
    <row r="35920" s="217" customFormat="1" x14ac:dyDescent="0.2"/>
    <row r="35921" s="217" customFormat="1" x14ac:dyDescent="0.2"/>
    <row r="35922" s="217" customFormat="1" x14ac:dyDescent="0.2"/>
    <row r="35923" s="217" customFormat="1" x14ac:dyDescent="0.2"/>
    <row r="35924" s="217" customFormat="1" x14ac:dyDescent="0.2"/>
    <row r="35925" s="217" customFormat="1" x14ac:dyDescent="0.2"/>
    <row r="35926" s="217" customFormat="1" x14ac:dyDescent="0.2"/>
    <row r="35927" s="217" customFormat="1" x14ac:dyDescent="0.2"/>
    <row r="35928" s="217" customFormat="1" x14ac:dyDescent="0.2"/>
    <row r="35929" s="217" customFormat="1" x14ac:dyDescent="0.2"/>
    <row r="35930" s="217" customFormat="1" x14ac:dyDescent="0.2"/>
    <row r="35931" s="217" customFormat="1" x14ac:dyDescent="0.2"/>
    <row r="35932" s="217" customFormat="1" x14ac:dyDescent="0.2"/>
    <row r="35933" s="217" customFormat="1" x14ac:dyDescent="0.2"/>
    <row r="35934" s="217" customFormat="1" x14ac:dyDescent="0.2"/>
    <row r="35935" s="217" customFormat="1" x14ac:dyDescent="0.2"/>
    <row r="35936" s="217" customFormat="1" x14ac:dyDescent="0.2"/>
    <row r="35937" s="217" customFormat="1" x14ac:dyDescent="0.2"/>
    <row r="35938" s="217" customFormat="1" x14ac:dyDescent="0.2"/>
    <row r="35939" s="217" customFormat="1" x14ac:dyDescent="0.2"/>
    <row r="35940" s="217" customFormat="1" x14ac:dyDescent="0.2"/>
    <row r="35941" s="217" customFormat="1" x14ac:dyDescent="0.2"/>
    <row r="35942" s="217" customFormat="1" x14ac:dyDescent="0.2"/>
    <row r="35943" s="217" customFormat="1" x14ac:dyDescent="0.2"/>
    <row r="35944" s="217" customFormat="1" x14ac:dyDescent="0.2"/>
    <row r="35945" s="217" customFormat="1" x14ac:dyDescent="0.2"/>
    <row r="35946" s="217" customFormat="1" x14ac:dyDescent="0.2"/>
    <row r="35947" s="217" customFormat="1" x14ac:dyDescent="0.2"/>
    <row r="35948" s="217" customFormat="1" x14ac:dyDescent="0.2"/>
    <row r="35949" s="217" customFormat="1" x14ac:dyDescent="0.2"/>
    <row r="35950" s="217" customFormat="1" x14ac:dyDescent="0.2"/>
    <row r="35951" s="217" customFormat="1" x14ac:dyDescent="0.2"/>
    <row r="35952" s="217" customFormat="1" x14ac:dyDescent="0.2"/>
    <row r="35953" s="217" customFormat="1" x14ac:dyDescent="0.2"/>
    <row r="35954" s="217" customFormat="1" x14ac:dyDescent="0.2"/>
    <row r="35955" s="217" customFormat="1" x14ac:dyDescent="0.2"/>
    <row r="35956" s="217" customFormat="1" x14ac:dyDescent="0.2"/>
    <row r="35957" s="217" customFormat="1" x14ac:dyDescent="0.2"/>
    <row r="35958" s="217" customFormat="1" x14ac:dyDescent="0.2"/>
    <row r="35959" s="217" customFormat="1" x14ac:dyDescent="0.2"/>
    <row r="35960" s="217" customFormat="1" x14ac:dyDescent="0.2"/>
    <row r="35961" s="217" customFormat="1" x14ac:dyDescent="0.2"/>
    <row r="35962" s="217" customFormat="1" x14ac:dyDescent="0.2"/>
    <row r="35963" s="217" customFormat="1" x14ac:dyDescent="0.2"/>
    <row r="35964" s="217" customFormat="1" x14ac:dyDescent="0.2"/>
    <row r="35965" s="217" customFormat="1" x14ac:dyDescent="0.2"/>
    <row r="35966" s="217" customFormat="1" x14ac:dyDescent="0.2"/>
    <row r="35967" s="217" customFormat="1" x14ac:dyDescent="0.2"/>
    <row r="35968" s="217" customFormat="1" x14ac:dyDescent="0.2"/>
    <row r="35969" s="217" customFormat="1" x14ac:dyDescent="0.2"/>
    <row r="35970" s="217" customFormat="1" x14ac:dyDescent="0.2"/>
    <row r="35971" s="217" customFormat="1" x14ac:dyDescent="0.2"/>
    <row r="35972" s="217" customFormat="1" x14ac:dyDescent="0.2"/>
    <row r="35973" s="217" customFormat="1" x14ac:dyDescent="0.2"/>
    <row r="35974" s="217" customFormat="1" x14ac:dyDescent="0.2"/>
    <row r="35975" s="217" customFormat="1" x14ac:dyDescent="0.2"/>
    <row r="35976" s="217" customFormat="1" x14ac:dyDescent="0.2"/>
    <row r="35977" s="217" customFormat="1" x14ac:dyDescent="0.2"/>
    <row r="35978" s="217" customFormat="1" x14ac:dyDescent="0.2"/>
    <row r="35979" s="217" customFormat="1" x14ac:dyDescent="0.2"/>
    <row r="35980" s="217" customFormat="1" x14ac:dyDescent="0.2"/>
    <row r="35981" s="217" customFormat="1" x14ac:dyDescent="0.2"/>
    <row r="35982" s="217" customFormat="1" x14ac:dyDescent="0.2"/>
    <row r="35983" s="217" customFormat="1" x14ac:dyDescent="0.2"/>
    <row r="35984" s="217" customFormat="1" x14ac:dyDescent="0.2"/>
    <row r="35985" s="217" customFormat="1" x14ac:dyDescent="0.2"/>
    <row r="35986" s="217" customFormat="1" x14ac:dyDescent="0.2"/>
    <row r="35987" s="217" customFormat="1" x14ac:dyDescent="0.2"/>
    <row r="35988" s="217" customFormat="1" x14ac:dyDescent="0.2"/>
    <row r="35989" s="217" customFormat="1" x14ac:dyDescent="0.2"/>
    <row r="35990" s="217" customFormat="1" x14ac:dyDescent="0.2"/>
    <row r="35991" s="217" customFormat="1" x14ac:dyDescent="0.2"/>
    <row r="35992" s="217" customFormat="1" x14ac:dyDescent="0.2"/>
    <row r="35993" s="217" customFormat="1" x14ac:dyDescent="0.2"/>
    <row r="35994" s="217" customFormat="1" x14ac:dyDescent="0.2"/>
    <row r="35995" s="217" customFormat="1" x14ac:dyDescent="0.2"/>
    <row r="35996" s="217" customFormat="1" x14ac:dyDescent="0.2"/>
    <row r="35997" s="217" customFormat="1" x14ac:dyDescent="0.2"/>
    <row r="35998" s="217" customFormat="1" x14ac:dyDescent="0.2"/>
    <row r="35999" s="217" customFormat="1" x14ac:dyDescent="0.2"/>
    <row r="36000" s="217" customFormat="1" x14ac:dyDescent="0.2"/>
    <row r="36001" s="217" customFormat="1" x14ac:dyDescent="0.2"/>
    <row r="36002" s="217" customFormat="1" x14ac:dyDescent="0.2"/>
    <row r="36003" s="217" customFormat="1" x14ac:dyDescent="0.2"/>
    <row r="36004" s="217" customFormat="1" x14ac:dyDescent="0.2"/>
    <row r="36005" s="217" customFormat="1" x14ac:dyDescent="0.2"/>
    <row r="36006" s="217" customFormat="1" x14ac:dyDescent="0.2"/>
    <row r="36007" s="217" customFormat="1" x14ac:dyDescent="0.2"/>
    <row r="36008" s="217" customFormat="1" x14ac:dyDescent="0.2"/>
    <row r="36009" s="217" customFormat="1" x14ac:dyDescent="0.2"/>
    <row r="36010" s="217" customFormat="1" x14ac:dyDescent="0.2"/>
    <row r="36011" s="217" customFormat="1" x14ac:dyDescent="0.2"/>
    <row r="36012" s="217" customFormat="1" x14ac:dyDescent="0.2"/>
    <row r="36013" s="217" customFormat="1" x14ac:dyDescent="0.2"/>
    <row r="36014" s="217" customFormat="1" x14ac:dyDescent="0.2"/>
    <row r="36015" s="217" customFormat="1" x14ac:dyDescent="0.2"/>
    <row r="36016" s="217" customFormat="1" x14ac:dyDescent="0.2"/>
    <row r="36017" s="217" customFormat="1" x14ac:dyDescent="0.2"/>
    <row r="36018" s="217" customFormat="1" x14ac:dyDescent="0.2"/>
    <row r="36019" s="217" customFormat="1" x14ac:dyDescent="0.2"/>
    <row r="36020" s="217" customFormat="1" x14ac:dyDescent="0.2"/>
    <row r="36021" s="217" customFormat="1" x14ac:dyDescent="0.2"/>
    <row r="36022" s="217" customFormat="1" x14ac:dyDescent="0.2"/>
    <row r="36023" s="217" customFormat="1" x14ac:dyDescent="0.2"/>
    <row r="36024" s="217" customFormat="1" x14ac:dyDescent="0.2"/>
    <row r="36025" s="217" customFormat="1" x14ac:dyDescent="0.2"/>
    <row r="36026" s="217" customFormat="1" x14ac:dyDescent="0.2"/>
    <row r="36027" s="217" customFormat="1" x14ac:dyDescent="0.2"/>
    <row r="36028" s="217" customFormat="1" x14ac:dyDescent="0.2"/>
    <row r="36029" s="217" customFormat="1" x14ac:dyDescent="0.2"/>
    <row r="36030" s="217" customFormat="1" x14ac:dyDescent="0.2"/>
    <row r="36031" s="217" customFormat="1" x14ac:dyDescent="0.2"/>
    <row r="36032" s="217" customFormat="1" x14ac:dyDescent="0.2"/>
    <row r="36033" s="217" customFormat="1" x14ac:dyDescent="0.2"/>
    <row r="36034" s="217" customFormat="1" x14ac:dyDescent="0.2"/>
    <row r="36035" s="217" customFormat="1" x14ac:dyDescent="0.2"/>
    <row r="36036" s="217" customFormat="1" x14ac:dyDescent="0.2"/>
    <row r="36037" s="217" customFormat="1" x14ac:dyDescent="0.2"/>
    <row r="36038" s="217" customFormat="1" x14ac:dyDescent="0.2"/>
    <row r="36039" s="217" customFormat="1" x14ac:dyDescent="0.2"/>
    <row r="36040" s="217" customFormat="1" x14ac:dyDescent="0.2"/>
    <row r="36041" s="217" customFormat="1" x14ac:dyDescent="0.2"/>
    <row r="36042" s="217" customFormat="1" x14ac:dyDescent="0.2"/>
    <row r="36043" s="217" customFormat="1" x14ac:dyDescent="0.2"/>
    <row r="36044" s="217" customFormat="1" x14ac:dyDescent="0.2"/>
    <row r="36045" s="217" customFormat="1" x14ac:dyDescent="0.2"/>
    <row r="36046" s="217" customFormat="1" x14ac:dyDescent="0.2"/>
    <row r="36047" s="217" customFormat="1" x14ac:dyDescent="0.2"/>
    <row r="36048" s="217" customFormat="1" x14ac:dyDescent="0.2"/>
    <row r="36049" s="217" customFormat="1" x14ac:dyDescent="0.2"/>
    <row r="36050" s="217" customFormat="1" x14ac:dyDescent="0.2"/>
    <row r="36051" s="217" customFormat="1" x14ac:dyDescent="0.2"/>
    <row r="36052" s="217" customFormat="1" x14ac:dyDescent="0.2"/>
    <row r="36053" s="217" customFormat="1" x14ac:dyDescent="0.2"/>
    <row r="36054" s="217" customFormat="1" x14ac:dyDescent="0.2"/>
    <row r="36055" s="217" customFormat="1" x14ac:dyDescent="0.2"/>
    <row r="36056" s="217" customFormat="1" x14ac:dyDescent="0.2"/>
    <row r="36057" s="217" customFormat="1" x14ac:dyDescent="0.2"/>
    <row r="36058" s="217" customFormat="1" x14ac:dyDescent="0.2"/>
    <row r="36059" s="217" customFormat="1" x14ac:dyDescent="0.2"/>
    <row r="36060" s="217" customFormat="1" x14ac:dyDescent="0.2"/>
    <row r="36061" s="217" customFormat="1" x14ac:dyDescent="0.2"/>
    <row r="36062" s="217" customFormat="1" x14ac:dyDescent="0.2"/>
    <row r="36063" s="217" customFormat="1" x14ac:dyDescent="0.2"/>
    <row r="36064" s="217" customFormat="1" x14ac:dyDescent="0.2"/>
    <row r="36065" s="217" customFormat="1" x14ac:dyDescent="0.2"/>
    <row r="36066" s="217" customFormat="1" x14ac:dyDescent="0.2"/>
    <row r="36067" s="217" customFormat="1" x14ac:dyDescent="0.2"/>
    <row r="36068" s="217" customFormat="1" x14ac:dyDescent="0.2"/>
    <row r="36069" s="217" customFormat="1" x14ac:dyDescent="0.2"/>
    <row r="36070" s="217" customFormat="1" x14ac:dyDescent="0.2"/>
    <row r="36071" s="217" customFormat="1" x14ac:dyDescent="0.2"/>
    <row r="36072" s="217" customFormat="1" x14ac:dyDescent="0.2"/>
    <row r="36073" s="217" customFormat="1" x14ac:dyDescent="0.2"/>
    <row r="36074" s="217" customFormat="1" x14ac:dyDescent="0.2"/>
    <row r="36075" s="217" customFormat="1" x14ac:dyDescent="0.2"/>
    <row r="36076" s="217" customFormat="1" x14ac:dyDescent="0.2"/>
    <row r="36077" s="217" customFormat="1" x14ac:dyDescent="0.2"/>
    <row r="36078" s="217" customFormat="1" x14ac:dyDescent="0.2"/>
    <row r="36079" s="217" customFormat="1" x14ac:dyDescent="0.2"/>
    <row r="36080" s="217" customFormat="1" x14ac:dyDescent="0.2"/>
    <row r="36081" s="217" customFormat="1" x14ac:dyDescent="0.2"/>
    <row r="36082" s="217" customFormat="1" x14ac:dyDescent="0.2"/>
    <row r="36083" s="217" customFormat="1" x14ac:dyDescent="0.2"/>
    <row r="36084" s="217" customFormat="1" x14ac:dyDescent="0.2"/>
    <row r="36085" s="217" customFormat="1" x14ac:dyDescent="0.2"/>
    <row r="36086" s="217" customFormat="1" x14ac:dyDescent="0.2"/>
    <row r="36087" s="217" customFormat="1" x14ac:dyDescent="0.2"/>
    <row r="36088" s="217" customFormat="1" x14ac:dyDescent="0.2"/>
    <row r="36089" s="217" customFormat="1" x14ac:dyDescent="0.2"/>
    <row r="36090" s="217" customFormat="1" x14ac:dyDescent="0.2"/>
    <row r="36091" s="217" customFormat="1" x14ac:dyDescent="0.2"/>
    <row r="36092" s="217" customFormat="1" x14ac:dyDescent="0.2"/>
    <row r="36093" s="217" customFormat="1" x14ac:dyDescent="0.2"/>
    <row r="36094" s="217" customFormat="1" x14ac:dyDescent="0.2"/>
    <row r="36095" s="217" customFormat="1" x14ac:dyDescent="0.2"/>
    <row r="36096" s="217" customFormat="1" x14ac:dyDescent="0.2"/>
    <row r="36097" s="217" customFormat="1" x14ac:dyDescent="0.2"/>
    <row r="36098" s="217" customFormat="1" x14ac:dyDescent="0.2"/>
    <row r="36099" s="217" customFormat="1" x14ac:dyDescent="0.2"/>
    <row r="36100" s="217" customFormat="1" x14ac:dyDescent="0.2"/>
    <row r="36101" s="217" customFormat="1" x14ac:dyDescent="0.2"/>
    <row r="36102" s="217" customFormat="1" x14ac:dyDescent="0.2"/>
    <row r="36103" s="217" customFormat="1" x14ac:dyDescent="0.2"/>
    <row r="36104" s="217" customFormat="1" x14ac:dyDescent="0.2"/>
    <row r="36105" s="217" customFormat="1" x14ac:dyDescent="0.2"/>
    <row r="36106" s="217" customFormat="1" x14ac:dyDescent="0.2"/>
    <row r="36107" s="217" customFormat="1" x14ac:dyDescent="0.2"/>
    <row r="36108" s="217" customFormat="1" x14ac:dyDescent="0.2"/>
    <row r="36109" s="217" customFormat="1" x14ac:dyDescent="0.2"/>
    <row r="36110" s="217" customFormat="1" x14ac:dyDescent="0.2"/>
    <row r="36111" s="217" customFormat="1" x14ac:dyDescent="0.2"/>
    <row r="36112" s="217" customFormat="1" x14ac:dyDescent="0.2"/>
    <row r="36113" s="217" customFormat="1" x14ac:dyDescent="0.2"/>
    <row r="36114" s="217" customFormat="1" x14ac:dyDescent="0.2"/>
    <row r="36115" s="217" customFormat="1" x14ac:dyDescent="0.2"/>
    <row r="36116" s="217" customFormat="1" x14ac:dyDescent="0.2"/>
    <row r="36117" s="217" customFormat="1" x14ac:dyDescent="0.2"/>
    <row r="36118" s="217" customFormat="1" x14ac:dyDescent="0.2"/>
    <row r="36119" s="217" customFormat="1" x14ac:dyDescent="0.2"/>
    <row r="36120" s="217" customFormat="1" x14ac:dyDescent="0.2"/>
    <row r="36121" s="217" customFormat="1" x14ac:dyDescent="0.2"/>
    <row r="36122" s="217" customFormat="1" x14ac:dyDescent="0.2"/>
    <row r="36123" s="217" customFormat="1" x14ac:dyDescent="0.2"/>
    <row r="36124" s="217" customFormat="1" x14ac:dyDescent="0.2"/>
    <row r="36125" s="217" customFormat="1" x14ac:dyDescent="0.2"/>
    <row r="36126" s="217" customFormat="1" x14ac:dyDescent="0.2"/>
    <row r="36127" s="217" customFormat="1" x14ac:dyDescent="0.2"/>
    <row r="36128" s="217" customFormat="1" x14ac:dyDescent="0.2"/>
    <row r="36129" s="217" customFormat="1" x14ac:dyDescent="0.2"/>
    <row r="36130" s="217" customFormat="1" x14ac:dyDescent="0.2"/>
    <row r="36131" s="217" customFormat="1" x14ac:dyDescent="0.2"/>
    <row r="36132" s="217" customFormat="1" x14ac:dyDescent="0.2"/>
    <row r="36133" s="217" customFormat="1" x14ac:dyDescent="0.2"/>
    <row r="36134" s="217" customFormat="1" x14ac:dyDescent="0.2"/>
    <row r="36135" s="217" customFormat="1" x14ac:dyDescent="0.2"/>
    <row r="36136" s="217" customFormat="1" x14ac:dyDescent="0.2"/>
    <row r="36137" s="217" customFormat="1" x14ac:dyDescent="0.2"/>
    <row r="36138" s="217" customFormat="1" x14ac:dyDescent="0.2"/>
    <row r="36139" s="217" customFormat="1" x14ac:dyDescent="0.2"/>
    <row r="36140" s="217" customFormat="1" x14ac:dyDescent="0.2"/>
    <row r="36141" s="217" customFormat="1" x14ac:dyDescent="0.2"/>
    <row r="36142" s="217" customFormat="1" x14ac:dyDescent="0.2"/>
    <row r="36143" s="217" customFormat="1" x14ac:dyDescent="0.2"/>
    <row r="36144" s="217" customFormat="1" x14ac:dyDescent="0.2"/>
    <row r="36145" s="217" customFormat="1" x14ac:dyDescent="0.2"/>
    <row r="36146" s="217" customFormat="1" x14ac:dyDescent="0.2"/>
    <row r="36147" s="217" customFormat="1" x14ac:dyDescent="0.2"/>
    <row r="36148" s="217" customFormat="1" x14ac:dyDescent="0.2"/>
    <row r="36149" s="217" customFormat="1" x14ac:dyDescent="0.2"/>
    <row r="36150" s="217" customFormat="1" x14ac:dyDescent="0.2"/>
    <row r="36151" s="217" customFormat="1" x14ac:dyDescent="0.2"/>
    <row r="36152" s="217" customFormat="1" x14ac:dyDescent="0.2"/>
    <row r="36153" s="217" customFormat="1" x14ac:dyDescent="0.2"/>
    <row r="36154" s="217" customFormat="1" x14ac:dyDescent="0.2"/>
    <row r="36155" s="217" customFormat="1" x14ac:dyDescent="0.2"/>
    <row r="36156" s="217" customFormat="1" x14ac:dyDescent="0.2"/>
    <row r="36157" s="217" customFormat="1" x14ac:dyDescent="0.2"/>
    <row r="36158" s="217" customFormat="1" x14ac:dyDescent="0.2"/>
    <row r="36159" s="217" customFormat="1" x14ac:dyDescent="0.2"/>
    <row r="36160" s="217" customFormat="1" x14ac:dyDescent="0.2"/>
    <row r="36161" s="217" customFormat="1" x14ac:dyDescent="0.2"/>
    <row r="36162" s="217" customFormat="1" x14ac:dyDescent="0.2"/>
    <row r="36163" s="217" customFormat="1" x14ac:dyDescent="0.2"/>
    <row r="36164" s="217" customFormat="1" x14ac:dyDescent="0.2"/>
    <row r="36165" s="217" customFormat="1" x14ac:dyDescent="0.2"/>
    <row r="36166" s="217" customFormat="1" x14ac:dyDescent="0.2"/>
    <row r="36167" s="217" customFormat="1" x14ac:dyDescent="0.2"/>
    <row r="36168" s="217" customFormat="1" x14ac:dyDescent="0.2"/>
    <row r="36169" s="217" customFormat="1" x14ac:dyDescent="0.2"/>
    <row r="36170" s="217" customFormat="1" x14ac:dyDescent="0.2"/>
    <row r="36171" s="217" customFormat="1" x14ac:dyDescent="0.2"/>
    <row r="36172" s="217" customFormat="1" x14ac:dyDescent="0.2"/>
    <row r="36173" s="217" customFormat="1" x14ac:dyDescent="0.2"/>
    <row r="36174" s="217" customFormat="1" x14ac:dyDescent="0.2"/>
    <row r="36175" s="217" customFormat="1" x14ac:dyDescent="0.2"/>
    <row r="36176" s="217" customFormat="1" x14ac:dyDescent="0.2"/>
    <row r="36177" s="217" customFormat="1" x14ac:dyDescent="0.2"/>
    <row r="36178" s="217" customFormat="1" x14ac:dyDescent="0.2"/>
    <row r="36179" s="217" customFormat="1" x14ac:dyDescent="0.2"/>
    <row r="36180" s="217" customFormat="1" x14ac:dyDescent="0.2"/>
    <row r="36181" s="217" customFormat="1" x14ac:dyDescent="0.2"/>
    <row r="36182" s="217" customFormat="1" x14ac:dyDescent="0.2"/>
    <row r="36183" s="217" customFormat="1" x14ac:dyDescent="0.2"/>
    <row r="36184" s="217" customFormat="1" x14ac:dyDescent="0.2"/>
    <row r="36185" s="217" customFormat="1" x14ac:dyDescent="0.2"/>
    <row r="36186" s="217" customFormat="1" x14ac:dyDescent="0.2"/>
    <row r="36187" s="217" customFormat="1" x14ac:dyDescent="0.2"/>
    <row r="36188" s="217" customFormat="1" x14ac:dyDescent="0.2"/>
    <row r="36189" s="217" customFormat="1" x14ac:dyDescent="0.2"/>
    <row r="36190" s="217" customFormat="1" x14ac:dyDescent="0.2"/>
    <row r="36191" s="217" customFormat="1" x14ac:dyDescent="0.2"/>
    <row r="36192" s="217" customFormat="1" x14ac:dyDescent="0.2"/>
    <row r="36193" s="217" customFormat="1" x14ac:dyDescent="0.2"/>
    <row r="36194" s="217" customFormat="1" x14ac:dyDescent="0.2"/>
    <row r="36195" s="217" customFormat="1" x14ac:dyDescent="0.2"/>
    <row r="36196" s="217" customFormat="1" x14ac:dyDescent="0.2"/>
    <row r="36197" s="217" customFormat="1" x14ac:dyDescent="0.2"/>
    <row r="36198" s="217" customFormat="1" x14ac:dyDescent="0.2"/>
    <row r="36199" s="217" customFormat="1" x14ac:dyDescent="0.2"/>
    <row r="36200" s="217" customFormat="1" x14ac:dyDescent="0.2"/>
    <row r="36201" s="217" customFormat="1" x14ac:dyDescent="0.2"/>
    <row r="36202" s="217" customFormat="1" x14ac:dyDescent="0.2"/>
    <row r="36203" s="217" customFormat="1" x14ac:dyDescent="0.2"/>
    <row r="36204" s="217" customFormat="1" x14ac:dyDescent="0.2"/>
    <row r="36205" s="217" customFormat="1" x14ac:dyDescent="0.2"/>
    <row r="36206" s="217" customFormat="1" x14ac:dyDescent="0.2"/>
    <row r="36207" s="217" customFormat="1" x14ac:dyDescent="0.2"/>
    <row r="36208" s="217" customFormat="1" x14ac:dyDescent="0.2"/>
    <row r="36209" s="217" customFormat="1" x14ac:dyDescent="0.2"/>
    <row r="36210" s="217" customFormat="1" x14ac:dyDescent="0.2"/>
    <row r="36211" s="217" customFormat="1" x14ac:dyDescent="0.2"/>
    <row r="36212" s="217" customFormat="1" x14ac:dyDescent="0.2"/>
    <row r="36213" s="217" customFormat="1" x14ac:dyDescent="0.2"/>
    <row r="36214" s="217" customFormat="1" x14ac:dyDescent="0.2"/>
    <row r="36215" s="217" customFormat="1" x14ac:dyDescent="0.2"/>
    <row r="36216" s="217" customFormat="1" x14ac:dyDescent="0.2"/>
    <row r="36217" s="217" customFormat="1" x14ac:dyDescent="0.2"/>
    <row r="36218" s="217" customFormat="1" x14ac:dyDescent="0.2"/>
    <row r="36219" s="217" customFormat="1" x14ac:dyDescent="0.2"/>
    <row r="36220" s="217" customFormat="1" x14ac:dyDescent="0.2"/>
    <row r="36221" s="217" customFormat="1" x14ac:dyDescent="0.2"/>
    <row r="36222" s="217" customFormat="1" x14ac:dyDescent="0.2"/>
    <row r="36223" s="217" customFormat="1" x14ac:dyDescent="0.2"/>
    <row r="36224" s="217" customFormat="1" x14ac:dyDescent="0.2"/>
    <row r="36225" s="217" customFormat="1" x14ac:dyDescent="0.2"/>
    <row r="36226" s="217" customFormat="1" x14ac:dyDescent="0.2"/>
    <row r="36227" s="217" customFormat="1" x14ac:dyDescent="0.2"/>
    <row r="36228" s="217" customFormat="1" x14ac:dyDescent="0.2"/>
    <row r="36229" s="217" customFormat="1" x14ac:dyDescent="0.2"/>
    <row r="36230" s="217" customFormat="1" x14ac:dyDescent="0.2"/>
    <row r="36231" s="217" customFormat="1" x14ac:dyDescent="0.2"/>
    <row r="36232" s="217" customFormat="1" x14ac:dyDescent="0.2"/>
    <row r="36233" s="217" customFormat="1" x14ac:dyDescent="0.2"/>
    <row r="36234" s="217" customFormat="1" x14ac:dyDescent="0.2"/>
    <row r="36235" s="217" customFormat="1" x14ac:dyDescent="0.2"/>
    <row r="36236" s="217" customFormat="1" x14ac:dyDescent="0.2"/>
    <row r="36237" s="217" customFormat="1" x14ac:dyDescent="0.2"/>
    <row r="36238" s="217" customFormat="1" x14ac:dyDescent="0.2"/>
    <row r="36239" s="217" customFormat="1" x14ac:dyDescent="0.2"/>
    <row r="36240" s="217" customFormat="1" x14ac:dyDescent="0.2"/>
    <row r="36241" s="217" customFormat="1" x14ac:dyDescent="0.2"/>
    <row r="36242" s="217" customFormat="1" x14ac:dyDescent="0.2"/>
    <row r="36243" s="217" customFormat="1" x14ac:dyDescent="0.2"/>
    <row r="36244" s="217" customFormat="1" x14ac:dyDescent="0.2"/>
    <row r="36245" s="217" customFormat="1" x14ac:dyDescent="0.2"/>
    <row r="36246" s="217" customFormat="1" x14ac:dyDescent="0.2"/>
    <row r="36247" s="217" customFormat="1" x14ac:dyDescent="0.2"/>
    <row r="36248" s="217" customFormat="1" x14ac:dyDescent="0.2"/>
    <row r="36249" s="217" customFormat="1" x14ac:dyDescent="0.2"/>
    <row r="36250" s="217" customFormat="1" x14ac:dyDescent="0.2"/>
    <row r="36251" s="217" customFormat="1" x14ac:dyDescent="0.2"/>
    <row r="36252" s="217" customFormat="1" x14ac:dyDescent="0.2"/>
    <row r="36253" s="217" customFormat="1" x14ac:dyDescent="0.2"/>
    <row r="36254" s="217" customFormat="1" x14ac:dyDescent="0.2"/>
    <row r="36255" s="217" customFormat="1" x14ac:dyDescent="0.2"/>
    <row r="36256" s="217" customFormat="1" x14ac:dyDescent="0.2"/>
    <row r="36257" s="217" customFormat="1" x14ac:dyDescent="0.2"/>
    <row r="36258" s="217" customFormat="1" x14ac:dyDescent="0.2"/>
    <row r="36259" s="217" customFormat="1" x14ac:dyDescent="0.2"/>
    <row r="36260" s="217" customFormat="1" x14ac:dyDescent="0.2"/>
    <row r="36261" s="217" customFormat="1" x14ac:dyDescent="0.2"/>
    <row r="36262" s="217" customFormat="1" x14ac:dyDescent="0.2"/>
    <row r="36263" s="217" customFormat="1" x14ac:dyDescent="0.2"/>
    <row r="36264" s="217" customFormat="1" x14ac:dyDescent="0.2"/>
    <row r="36265" s="217" customFormat="1" x14ac:dyDescent="0.2"/>
    <row r="36266" s="217" customFormat="1" x14ac:dyDescent="0.2"/>
    <row r="36267" s="217" customFormat="1" x14ac:dyDescent="0.2"/>
    <row r="36268" s="217" customFormat="1" x14ac:dyDescent="0.2"/>
    <row r="36269" s="217" customFormat="1" x14ac:dyDescent="0.2"/>
    <row r="36270" s="217" customFormat="1" x14ac:dyDescent="0.2"/>
    <row r="36271" s="217" customFormat="1" x14ac:dyDescent="0.2"/>
    <row r="36272" s="217" customFormat="1" x14ac:dyDescent="0.2"/>
    <row r="36273" s="217" customFormat="1" x14ac:dyDescent="0.2"/>
    <row r="36274" s="217" customFormat="1" x14ac:dyDescent="0.2"/>
    <row r="36275" s="217" customFormat="1" x14ac:dyDescent="0.2"/>
    <row r="36276" s="217" customFormat="1" x14ac:dyDescent="0.2"/>
    <row r="36277" s="217" customFormat="1" x14ac:dyDescent="0.2"/>
    <row r="36278" s="217" customFormat="1" x14ac:dyDescent="0.2"/>
    <row r="36279" s="217" customFormat="1" x14ac:dyDescent="0.2"/>
    <row r="36280" s="217" customFormat="1" x14ac:dyDescent="0.2"/>
    <row r="36281" s="217" customFormat="1" x14ac:dyDescent="0.2"/>
    <row r="36282" s="217" customFormat="1" x14ac:dyDescent="0.2"/>
    <row r="36283" s="217" customFormat="1" x14ac:dyDescent="0.2"/>
    <row r="36284" s="217" customFormat="1" x14ac:dyDescent="0.2"/>
    <row r="36285" s="217" customFormat="1" x14ac:dyDescent="0.2"/>
    <row r="36286" s="217" customFormat="1" x14ac:dyDescent="0.2"/>
    <row r="36287" s="217" customFormat="1" x14ac:dyDescent="0.2"/>
    <row r="36288" s="217" customFormat="1" x14ac:dyDescent="0.2"/>
    <row r="36289" s="217" customFormat="1" x14ac:dyDescent="0.2"/>
    <row r="36290" s="217" customFormat="1" x14ac:dyDescent="0.2"/>
    <row r="36291" s="217" customFormat="1" x14ac:dyDescent="0.2"/>
    <row r="36292" s="217" customFormat="1" x14ac:dyDescent="0.2"/>
    <row r="36293" s="217" customFormat="1" x14ac:dyDescent="0.2"/>
    <row r="36294" s="217" customFormat="1" x14ac:dyDescent="0.2"/>
    <row r="36295" s="217" customFormat="1" x14ac:dyDescent="0.2"/>
    <row r="36296" s="217" customFormat="1" x14ac:dyDescent="0.2"/>
    <row r="36297" s="217" customFormat="1" x14ac:dyDescent="0.2"/>
    <row r="36298" s="217" customFormat="1" x14ac:dyDescent="0.2"/>
    <row r="36299" s="217" customFormat="1" x14ac:dyDescent="0.2"/>
    <row r="36300" s="217" customFormat="1" x14ac:dyDescent="0.2"/>
    <row r="36301" s="217" customFormat="1" x14ac:dyDescent="0.2"/>
    <row r="36302" s="217" customFormat="1" x14ac:dyDescent="0.2"/>
    <row r="36303" s="217" customFormat="1" x14ac:dyDescent="0.2"/>
    <row r="36304" s="217" customFormat="1" x14ac:dyDescent="0.2"/>
    <row r="36305" s="217" customFormat="1" x14ac:dyDescent="0.2"/>
    <row r="36306" s="217" customFormat="1" x14ac:dyDescent="0.2"/>
    <row r="36307" s="217" customFormat="1" x14ac:dyDescent="0.2"/>
    <row r="36308" s="217" customFormat="1" x14ac:dyDescent="0.2"/>
    <row r="36309" s="217" customFormat="1" x14ac:dyDescent="0.2"/>
    <row r="36310" s="217" customFormat="1" x14ac:dyDescent="0.2"/>
    <row r="36311" s="217" customFormat="1" x14ac:dyDescent="0.2"/>
    <row r="36312" s="217" customFormat="1" x14ac:dyDescent="0.2"/>
    <row r="36313" s="217" customFormat="1" x14ac:dyDescent="0.2"/>
    <row r="36314" s="217" customFormat="1" x14ac:dyDescent="0.2"/>
    <row r="36315" s="217" customFormat="1" x14ac:dyDescent="0.2"/>
    <row r="36316" s="217" customFormat="1" x14ac:dyDescent="0.2"/>
    <row r="36317" s="217" customFormat="1" x14ac:dyDescent="0.2"/>
    <row r="36318" s="217" customFormat="1" x14ac:dyDescent="0.2"/>
    <row r="36319" s="217" customFormat="1" x14ac:dyDescent="0.2"/>
    <row r="36320" s="217" customFormat="1" x14ac:dyDescent="0.2"/>
    <row r="36321" s="217" customFormat="1" x14ac:dyDescent="0.2"/>
    <row r="36322" s="217" customFormat="1" x14ac:dyDescent="0.2"/>
    <row r="36323" s="217" customFormat="1" x14ac:dyDescent="0.2"/>
    <row r="36324" s="217" customFormat="1" x14ac:dyDescent="0.2"/>
    <row r="36325" s="217" customFormat="1" x14ac:dyDescent="0.2"/>
    <row r="36326" s="217" customFormat="1" x14ac:dyDescent="0.2"/>
    <row r="36327" s="217" customFormat="1" x14ac:dyDescent="0.2"/>
    <row r="36328" s="217" customFormat="1" x14ac:dyDescent="0.2"/>
    <row r="36329" s="217" customFormat="1" x14ac:dyDescent="0.2"/>
    <row r="36330" s="217" customFormat="1" x14ac:dyDescent="0.2"/>
    <row r="36331" s="217" customFormat="1" x14ac:dyDescent="0.2"/>
    <row r="36332" s="217" customFormat="1" x14ac:dyDescent="0.2"/>
    <row r="36333" s="217" customFormat="1" x14ac:dyDescent="0.2"/>
    <row r="36334" s="217" customFormat="1" x14ac:dyDescent="0.2"/>
    <row r="36335" s="217" customFormat="1" x14ac:dyDescent="0.2"/>
    <row r="36336" s="217" customFormat="1" x14ac:dyDescent="0.2"/>
    <row r="36337" s="217" customFormat="1" x14ac:dyDescent="0.2"/>
    <row r="36338" s="217" customFormat="1" x14ac:dyDescent="0.2"/>
    <row r="36339" s="217" customFormat="1" x14ac:dyDescent="0.2"/>
    <row r="36340" s="217" customFormat="1" x14ac:dyDescent="0.2"/>
    <row r="36341" s="217" customFormat="1" x14ac:dyDescent="0.2"/>
    <row r="36342" s="217" customFormat="1" x14ac:dyDescent="0.2"/>
    <row r="36343" s="217" customFormat="1" x14ac:dyDescent="0.2"/>
    <row r="36344" s="217" customFormat="1" x14ac:dyDescent="0.2"/>
    <row r="36345" s="217" customFormat="1" x14ac:dyDescent="0.2"/>
    <row r="36346" s="217" customFormat="1" x14ac:dyDescent="0.2"/>
    <row r="36347" s="217" customFormat="1" x14ac:dyDescent="0.2"/>
    <row r="36348" s="217" customFormat="1" x14ac:dyDescent="0.2"/>
    <row r="36349" s="217" customFormat="1" x14ac:dyDescent="0.2"/>
    <row r="36350" s="217" customFormat="1" x14ac:dyDescent="0.2"/>
    <row r="36351" s="217" customFormat="1" x14ac:dyDescent="0.2"/>
    <row r="36352" s="217" customFormat="1" x14ac:dyDescent="0.2"/>
    <row r="36353" s="217" customFormat="1" x14ac:dyDescent="0.2"/>
    <row r="36354" s="217" customFormat="1" x14ac:dyDescent="0.2"/>
    <row r="36355" s="217" customFormat="1" x14ac:dyDescent="0.2"/>
    <row r="36356" s="217" customFormat="1" x14ac:dyDescent="0.2"/>
    <row r="36357" s="217" customFormat="1" x14ac:dyDescent="0.2"/>
    <row r="36358" s="217" customFormat="1" x14ac:dyDescent="0.2"/>
    <row r="36359" s="217" customFormat="1" x14ac:dyDescent="0.2"/>
    <row r="36360" s="217" customFormat="1" x14ac:dyDescent="0.2"/>
    <row r="36361" s="217" customFormat="1" x14ac:dyDescent="0.2"/>
    <row r="36362" s="217" customFormat="1" x14ac:dyDescent="0.2"/>
    <row r="36363" s="217" customFormat="1" x14ac:dyDescent="0.2"/>
    <row r="36364" s="217" customFormat="1" x14ac:dyDescent="0.2"/>
    <row r="36365" s="217" customFormat="1" x14ac:dyDescent="0.2"/>
    <row r="36366" s="217" customFormat="1" x14ac:dyDescent="0.2"/>
    <row r="36367" s="217" customFormat="1" x14ac:dyDescent="0.2"/>
    <row r="36368" s="217" customFormat="1" x14ac:dyDescent="0.2"/>
    <row r="36369" s="217" customFormat="1" x14ac:dyDescent="0.2"/>
    <row r="36370" s="217" customFormat="1" x14ac:dyDescent="0.2"/>
    <row r="36371" s="217" customFormat="1" x14ac:dyDescent="0.2"/>
    <row r="36372" s="217" customFormat="1" x14ac:dyDescent="0.2"/>
    <row r="36373" s="217" customFormat="1" x14ac:dyDescent="0.2"/>
    <row r="36374" s="217" customFormat="1" x14ac:dyDescent="0.2"/>
    <row r="36375" s="217" customFormat="1" x14ac:dyDescent="0.2"/>
    <row r="36376" s="217" customFormat="1" x14ac:dyDescent="0.2"/>
    <row r="36377" s="217" customFormat="1" x14ac:dyDescent="0.2"/>
    <row r="36378" s="217" customFormat="1" x14ac:dyDescent="0.2"/>
    <row r="36379" s="217" customFormat="1" x14ac:dyDescent="0.2"/>
    <row r="36380" s="217" customFormat="1" x14ac:dyDescent="0.2"/>
    <row r="36381" s="217" customFormat="1" x14ac:dyDescent="0.2"/>
    <row r="36382" s="217" customFormat="1" x14ac:dyDescent="0.2"/>
    <row r="36383" s="217" customFormat="1" x14ac:dyDescent="0.2"/>
    <row r="36384" s="217" customFormat="1" x14ac:dyDescent="0.2"/>
    <row r="36385" s="217" customFormat="1" x14ac:dyDescent="0.2"/>
    <row r="36386" s="217" customFormat="1" x14ac:dyDescent="0.2"/>
    <row r="36387" s="217" customFormat="1" x14ac:dyDescent="0.2"/>
    <row r="36388" s="217" customFormat="1" x14ac:dyDescent="0.2"/>
    <row r="36389" s="217" customFormat="1" x14ac:dyDescent="0.2"/>
    <row r="36390" s="217" customFormat="1" x14ac:dyDescent="0.2"/>
    <row r="36391" s="217" customFormat="1" x14ac:dyDescent="0.2"/>
    <row r="36392" s="217" customFormat="1" x14ac:dyDescent="0.2"/>
    <row r="36393" s="217" customFormat="1" x14ac:dyDescent="0.2"/>
    <row r="36394" s="217" customFormat="1" x14ac:dyDescent="0.2"/>
    <row r="36395" s="217" customFormat="1" x14ac:dyDescent="0.2"/>
    <row r="36396" s="217" customFormat="1" x14ac:dyDescent="0.2"/>
    <row r="36397" s="217" customFormat="1" x14ac:dyDescent="0.2"/>
    <row r="36398" s="217" customFormat="1" x14ac:dyDescent="0.2"/>
    <row r="36399" s="217" customFormat="1" x14ac:dyDescent="0.2"/>
    <row r="36400" s="217" customFormat="1" x14ac:dyDescent="0.2"/>
    <row r="36401" s="217" customFormat="1" x14ac:dyDescent="0.2"/>
    <row r="36402" s="217" customFormat="1" x14ac:dyDescent="0.2"/>
    <row r="36403" s="217" customFormat="1" x14ac:dyDescent="0.2"/>
    <row r="36404" s="217" customFormat="1" x14ac:dyDescent="0.2"/>
    <row r="36405" s="217" customFormat="1" x14ac:dyDescent="0.2"/>
    <row r="36406" s="217" customFormat="1" x14ac:dyDescent="0.2"/>
    <row r="36407" s="217" customFormat="1" x14ac:dyDescent="0.2"/>
    <row r="36408" s="217" customFormat="1" x14ac:dyDescent="0.2"/>
    <row r="36409" s="217" customFormat="1" x14ac:dyDescent="0.2"/>
    <row r="36410" s="217" customFormat="1" x14ac:dyDescent="0.2"/>
    <row r="36411" s="217" customFormat="1" x14ac:dyDescent="0.2"/>
    <row r="36412" s="217" customFormat="1" x14ac:dyDescent="0.2"/>
    <row r="36413" s="217" customFormat="1" x14ac:dyDescent="0.2"/>
    <row r="36414" s="217" customFormat="1" x14ac:dyDescent="0.2"/>
    <row r="36415" s="217" customFormat="1" x14ac:dyDescent="0.2"/>
    <row r="36416" s="217" customFormat="1" x14ac:dyDescent="0.2"/>
    <row r="36417" s="217" customFormat="1" x14ac:dyDescent="0.2"/>
    <row r="36418" s="217" customFormat="1" x14ac:dyDescent="0.2"/>
    <row r="36419" s="217" customFormat="1" x14ac:dyDescent="0.2"/>
    <row r="36420" s="217" customFormat="1" x14ac:dyDescent="0.2"/>
    <row r="36421" s="217" customFormat="1" x14ac:dyDescent="0.2"/>
    <row r="36422" s="217" customFormat="1" x14ac:dyDescent="0.2"/>
    <row r="36423" s="217" customFormat="1" x14ac:dyDescent="0.2"/>
    <row r="36424" s="217" customFormat="1" x14ac:dyDescent="0.2"/>
    <row r="36425" s="217" customFormat="1" x14ac:dyDescent="0.2"/>
    <row r="36426" s="217" customFormat="1" x14ac:dyDescent="0.2"/>
    <row r="36427" s="217" customFormat="1" x14ac:dyDescent="0.2"/>
    <row r="36428" s="217" customFormat="1" x14ac:dyDescent="0.2"/>
    <row r="36429" s="217" customFormat="1" x14ac:dyDescent="0.2"/>
    <row r="36430" s="217" customFormat="1" x14ac:dyDescent="0.2"/>
    <row r="36431" s="217" customFormat="1" x14ac:dyDescent="0.2"/>
    <row r="36432" s="217" customFormat="1" x14ac:dyDescent="0.2"/>
    <row r="36433" s="217" customFormat="1" x14ac:dyDescent="0.2"/>
    <row r="36434" s="217" customFormat="1" x14ac:dyDescent="0.2"/>
    <row r="36435" s="217" customFormat="1" x14ac:dyDescent="0.2"/>
    <row r="36436" s="217" customFormat="1" x14ac:dyDescent="0.2"/>
    <row r="36437" s="217" customFormat="1" x14ac:dyDescent="0.2"/>
    <row r="36438" s="217" customFormat="1" x14ac:dyDescent="0.2"/>
    <row r="36439" s="217" customFormat="1" x14ac:dyDescent="0.2"/>
    <row r="36440" s="217" customFormat="1" x14ac:dyDescent="0.2"/>
    <row r="36441" s="217" customFormat="1" x14ac:dyDescent="0.2"/>
    <row r="36442" s="217" customFormat="1" x14ac:dyDescent="0.2"/>
    <row r="36443" s="217" customFormat="1" x14ac:dyDescent="0.2"/>
    <row r="36444" s="217" customFormat="1" x14ac:dyDescent="0.2"/>
    <row r="36445" s="217" customFormat="1" x14ac:dyDescent="0.2"/>
    <row r="36446" s="217" customFormat="1" x14ac:dyDescent="0.2"/>
    <row r="36447" s="217" customFormat="1" x14ac:dyDescent="0.2"/>
    <row r="36448" s="217" customFormat="1" x14ac:dyDescent="0.2"/>
    <row r="36449" s="217" customFormat="1" x14ac:dyDescent="0.2"/>
    <row r="36450" s="217" customFormat="1" x14ac:dyDescent="0.2"/>
    <row r="36451" s="217" customFormat="1" x14ac:dyDescent="0.2"/>
    <row r="36452" s="217" customFormat="1" x14ac:dyDescent="0.2"/>
    <row r="36453" s="217" customFormat="1" x14ac:dyDescent="0.2"/>
    <row r="36454" s="217" customFormat="1" x14ac:dyDescent="0.2"/>
    <row r="36455" s="217" customFormat="1" x14ac:dyDescent="0.2"/>
    <row r="36456" s="217" customFormat="1" x14ac:dyDescent="0.2"/>
    <row r="36457" s="217" customFormat="1" x14ac:dyDescent="0.2"/>
    <row r="36458" s="217" customFormat="1" x14ac:dyDescent="0.2"/>
    <row r="36459" s="217" customFormat="1" x14ac:dyDescent="0.2"/>
    <row r="36460" s="217" customFormat="1" x14ac:dyDescent="0.2"/>
    <row r="36461" s="217" customFormat="1" x14ac:dyDescent="0.2"/>
    <row r="36462" s="217" customFormat="1" x14ac:dyDescent="0.2"/>
    <row r="36463" s="217" customFormat="1" x14ac:dyDescent="0.2"/>
    <row r="36464" s="217" customFormat="1" x14ac:dyDescent="0.2"/>
    <row r="36465" s="217" customFormat="1" x14ac:dyDescent="0.2"/>
    <row r="36466" s="217" customFormat="1" x14ac:dyDescent="0.2"/>
    <row r="36467" s="217" customFormat="1" x14ac:dyDescent="0.2"/>
    <row r="36468" s="217" customFormat="1" x14ac:dyDescent="0.2"/>
    <row r="36469" s="217" customFormat="1" x14ac:dyDescent="0.2"/>
    <row r="36470" s="217" customFormat="1" x14ac:dyDescent="0.2"/>
    <row r="36471" s="217" customFormat="1" x14ac:dyDescent="0.2"/>
    <row r="36472" s="217" customFormat="1" x14ac:dyDescent="0.2"/>
    <row r="36473" s="217" customFormat="1" x14ac:dyDescent="0.2"/>
    <row r="36474" s="217" customFormat="1" x14ac:dyDescent="0.2"/>
    <row r="36475" s="217" customFormat="1" x14ac:dyDescent="0.2"/>
    <row r="36476" s="217" customFormat="1" x14ac:dyDescent="0.2"/>
    <row r="36477" s="217" customFormat="1" x14ac:dyDescent="0.2"/>
    <row r="36478" s="217" customFormat="1" x14ac:dyDescent="0.2"/>
    <row r="36479" s="217" customFormat="1" x14ac:dyDescent="0.2"/>
    <row r="36480" s="217" customFormat="1" x14ac:dyDescent="0.2"/>
    <row r="36481" s="217" customFormat="1" x14ac:dyDescent="0.2"/>
    <row r="36482" s="217" customFormat="1" x14ac:dyDescent="0.2"/>
    <row r="36483" s="217" customFormat="1" x14ac:dyDescent="0.2"/>
    <row r="36484" s="217" customFormat="1" x14ac:dyDescent="0.2"/>
    <row r="36485" s="217" customFormat="1" x14ac:dyDescent="0.2"/>
    <row r="36486" s="217" customFormat="1" x14ac:dyDescent="0.2"/>
    <row r="36487" s="217" customFormat="1" x14ac:dyDescent="0.2"/>
    <row r="36488" s="217" customFormat="1" x14ac:dyDescent="0.2"/>
    <row r="36489" s="217" customFormat="1" x14ac:dyDescent="0.2"/>
    <row r="36490" s="217" customFormat="1" x14ac:dyDescent="0.2"/>
    <row r="36491" s="217" customFormat="1" x14ac:dyDescent="0.2"/>
    <row r="36492" s="217" customFormat="1" x14ac:dyDescent="0.2"/>
    <row r="36493" s="217" customFormat="1" x14ac:dyDescent="0.2"/>
    <row r="36494" s="217" customFormat="1" x14ac:dyDescent="0.2"/>
    <row r="36495" s="217" customFormat="1" x14ac:dyDescent="0.2"/>
    <row r="36496" s="217" customFormat="1" x14ac:dyDescent="0.2"/>
    <row r="36497" s="217" customFormat="1" x14ac:dyDescent="0.2"/>
    <row r="36498" s="217" customFormat="1" x14ac:dyDescent="0.2"/>
    <row r="36499" s="217" customFormat="1" x14ac:dyDescent="0.2"/>
    <row r="36500" s="217" customFormat="1" x14ac:dyDescent="0.2"/>
    <row r="36501" s="217" customFormat="1" x14ac:dyDescent="0.2"/>
    <row r="36502" s="217" customFormat="1" x14ac:dyDescent="0.2"/>
    <row r="36503" s="217" customFormat="1" x14ac:dyDescent="0.2"/>
    <row r="36504" s="217" customFormat="1" x14ac:dyDescent="0.2"/>
    <row r="36505" s="217" customFormat="1" x14ac:dyDescent="0.2"/>
    <row r="36506" s="217" customFormat="1" x14ac:dyDescent="0.2"/>
    <row r="36507" s="217" customFormat="1" x14ac:dyDescent="0.2"/>
    <row r="36508" s="217" customFormat="1" x14ac:dyDescent="0.2"/>
    <row r="36509" s="217" customFormat="1" x14ac:dyDescent="0.2"/>
    <row r="36510" s="217" customFormat="1" x14ac:dyDescent="0.2"/>
    <row r="36511" s="217" customFormat="1" x14ac:dyDescent="0.2"/>
    <row r="36512" s="217" customFormat="1" x14ac:dyDescent="0.2"/>
    <row r="36513" s="217" customFormat="1" x14ac:dyDescent="0.2"/>
    <row r="36514" s="217" customFormat="1" x14ac:dyDescent="0.2"/>
    <row r="36515" s="217" customFormat="1" x14ac:dyDescent="0.2"/>
    <row r="36516" s="217" customFormat="1" x14ac:dyDescent="0.2"/>
    <row r="36517" s="217" customFormat="1" x14ac:dyDescent="0.2"/>
    <row r="36518" s="217" customFormat="1" x14ac:dyDescent="0.2"/>
    <row r="36519" s="217" customFormat="1" x14ac:dyDescent="0.2"/>
    <row r="36520" s="217" customFormat="1" x14ac:dyDescent="0.2"/>
    <row r="36521" s="217" customFormat="1" x14ac:dyDescent="0.2"/>
    <row r="36522" s="217" customFormat="1" x14ac:dyDescent="0.2"/>
    <row r="36523" s="217" customFormat="1" x14ac:dyDescent="0.2"/>
    <row r="36524" s="217" customFormat="1" x14ac:dyDescent="0.2"/>
    <row r="36525" s="217" customFormat="1" x14ac:dyDescent="0.2"/>
    <row r="36526" s="217" customFormat="1" x14ac:dyDescent="0.2"/>
    <row r="36527" s="217" customFormat="1" x14ac:dyDescent="0.2"/>
    <row r="36528" s="217" customFormat="1" x14ac:dyDescent="0.2"/>
    <row r="36529" s="217" customFormat="1" x14ac:dyDescent="0.2"/>
    <row r="36530" s="217" customFormat="1" x14ac:dyDescent="0.2"/>
    <row r="36531" s="217" customFormat="1" x14ac:dyDescent="0.2"/>
    <row r="36532" s="217" customFormat="1" x14ac:dyDescent="0.2"/>
    <row r="36533" s="217" customFormat="1" x14ac:dyDescent="0.2"/>
    <row r="36534" s="217" customFormat="1" x14ac:dyDescent="0.2"/>
    <row r="36535" s="217" customFormat="1" x14ac:dyDescent="0.2"/>
    <row r="36536" s="217" customFormat="1" x14ac:dyDescent="0.2"/>
    <row r="36537" s="217" customFormat="1" x14ac:dyDescent="0.2"/>
    <row r="36538" s="217" customFormat="1" x14ac:dyDescent="0.2"/>
    <row r="36539" s="217" customFormat="1" x14ac:dyDescent="0.2"/>
    <row r="36540" s="217" customFormat="1" x14ac:dyDescent="0.2"/>
    <row r="36541" s="217" customFormat="1" x14ac:dyDescent="0.2"/>
    <row r="36542" s="217" customFormat="1" x14ac:dyDescent="0.2"/>
    <row r="36543" s="217" customFormat="1" x14ac:dyDescent="0.2"/>
    <row r="36544" s="217" customFormat="1" x14ac:dyDescent="0.2"/>
    <row r="36545" s="217" customFormat="1" x14ac:dyDescent="0.2"/>
    <row r="36546" s="217" customFormat="1" x14ac:dyDescent="0.2"/>
    <row r="36547" s="217" customFormat="1" x14ac:dyDescent="0.2"/>
    <row r="36548" s="217" customFormat="1" x14ac:dyDescent="0.2"/>
    <row r="36549" s="217" customFormat="1" x14ac:dyDescent="0.2"/>
    <row r="36550" s="217" customFormat="1" x14ac:dyDescent="0.2"/>
    <row r="36551" s="217" customFormat="1" x14ac:dyDescent="0.2"/>
    <row r="36552" s="217" customFormat="1" x14ac:dyDescent="0.2"/>
    <row r="36553" s="217" customFormat="1" x14ac:dyDescent="0.2"/>
    <row r="36554" s="217" customFormat="1" x14ac:dyDescent="0.2"/>
    <row r="36555" s="217" customFormat="1" x14ac:dyDescent="0.2"/>
    <row r="36556" s="217" customFormat="1" x14ac:dyDescent="0.2"/>
    <row r="36557" s="217" customFormat="1" x14ac:dyDescent="0.2"/>
    <row r="36558" s="217" customFormat="1" x14ac:dyDescent="0.2"/>
    <row r="36559" s="217" customFormat="1" x14ac:dyDescent="0.2"/>
    <row r="36560" s="217" customFormat="1" x14ac:dyDescent="0.2"/>
    <row r="36561" s="217" customFormat="1" x14ac:dyDescent="0.2"/>
    <row r="36562" s="217" customFormat="1" x14ac:dyDescent="0.2"/>
    <row r="36563" s="217" customFormat="1" x14ac:dyDescent="0.2"/>
    <row r="36564" s="217" customFormat="1" x14ac:dyDescent="0.2"/>
    <row r="36565" s="217" customFormat="1" x14ac:dyDescent="0.2"/>
    <row r="36566" s="217" customFormat="1" x14ac:dyDescent="0.2"/>
    <row r="36567" s="217" customFormat="1" x14ac:dyDescent="0.2"/>
    <row r="36568" s="217" customFormat="1" x14ac:dyDescent="0.2"/>
    <row r="36569" s="217" customFormat="1" x14ac:dyDescent="0.2"/>
    <row r="36570" s="217" customFormat="1" x14ac:dyDescent="0.2"/>
    <row r="36571" s="217" customFormat="1" x14ac:dyDescent="0.2"/>
    <row r="36572" s="217" customFormat="1" x14ac:dyDescent="0.2"/>
    <row r="36573" s="217" customFormat="1" x14ac:dyDescent="0.2"/>
    <row r="36574" s="217" customFormat="1" x14ac:dyDescent="0.2"/>
    <row r="36575" s="217" customFormat="1" x14ac:dyDescent="0.2"/>
    <row r="36576" s="217" customFormat="1" x14ac:dyDescent="0.2"/>
    <row r="36577" s="217" customFormat="1" x14ac:dyDescent="0.2"/>
    <row r="36578" s="217" customFormat="1" x14ac:dyDescent="0.2"/>
    <row r="36579" s="217" customFormat="1" x14ac:dyDescent="0.2"/>
    <row r="36580" s="217" customFormat="1" x14ac:dyDescent="0.2"/>
    <row r="36581" s="217" customFormat="1" x14ac:dyDescent="0.2"/>
    <row r="36582" s="217" customFormat="1" x14ac:dyDescent="0.2"/>
    <row r="36583" s="217" customFormat="1" x14ac:dyDescent="0.2"/>
    <row r="36584" s="217" customFormat="1" x14ac:dyDescent="0.2"/>
    <row r="36585" s="217" customFormat="1" x14ac:dyDescent="0.2"/>
    <row r="36586" s="217" customFormat="1" x14ac:dyDescent="0.2"/>
    <row r="36587" s="217" customFormat="1" x14ac:dyDescent="0.2"/>
    <row r="36588" s="217" customFormat="1" x14ac:dyDescent="0.2"/>
    <row r="36589" s="217" customFormat="1" x14ac:dyDescent="0.2"/>
    <row r="36590" s="217" customFormat="1" x14ac:dyDescent="0.2"/>
    <row r="36591" s="217" customFormat="1" x14ac:dyDescent="0.2"/>
    <row r="36592" s="217" customFormat="1" x14ac:dyDescent="0.2"/>
    <row r="36593" s="217" customFormat="1" x14ac:dyDescent="0.2"/>
    <row r="36594" s="217" customFormat="1" x14ac:dyDescent="0.2"/>
    <row r="36595" s="217" customFormat="1" x14ac:dyDescent="0.2"/>
    <row r="36596" s="217" customFormat="1" x14ac:dyDescent="0.2"/>
    <row r="36597" s="217" customFormat="1" x14ac:dyDescent="0.2"/>
    <row r="36598" s="217" customFormat="1" x14ac:dyDescent="0.2"/>
    <row r="36599" s="217" customFormat="1" x14ac:dyDescent="0.2"/>
    <row r="36600" s="217" customFormat="1" x14ac:dyDescent="0.2"/>
    <row r="36601" s="217" customFormat="1" x14ac:dyDescent="0.2"/>
    <row r="36602" s="217" customFormat="1" x14ac:dyDescent="0.2"/>
    <row r="36603" s="217" customFormat="1" x14ac:dyDescent="0.2"/>
    <row r="36604" s="217" customFormat="1" x14ac:dyDescent="0.2"/>
    <row r="36605" s="217" customFormat="1" x14ac:dyDescent="0.2"/>
    <row r="36606" s="217" customFormat="1" x14ac:dyDescent="0.2"/>
    <row r="36607" s="217" customFormat="1" x14ac:dyDescent="0.2"/>
    <row r="36608" s="217" customFormat="1" x14ac:dyDescent="0.2"/>
    <row r="36609" s="217" customFormat="1" x14ac:dyDescent="0.2"/>
    <row r="36610" s="217" customFormat="1" x14ac:dyDescent="0.2"/>
    <row r="36611" s="217" customFormat="1" x14ac:dyDescent="0.2"/>
    <row r="36612" s="217" customFormat="1" x14ac:dyDescent="0.2"/>
    <row r="36613" s="217" customFormat="1" x14ac:dyDescent="0.2"/>
    <row r="36614" s="217" customFormat="1" x14ac:dyDescent="0.2"/>
    <row r="36615" s="217" customFormat="1" x14ac:dyDescent="0.2"/>
    <row r="36616" s="217" customFormat="1" x14ac:dyDescent="0.2"/>
    <row r="36617" s="217" customFormat="1" x14ac:dyDescent="0.2"/>
    <row r="36618" s="217" customFormat="1" x14ac:dyDescent="0.2"/>
    <row r="36619" s="217" customFormat="1" x14ac:dyDescent="0.2"/>
    <row r="36620" s="217" customFormat="1" x14ac:dyDescent="0.2"/>
    <row r="36621" s="217" customFormat="1" x14ac:dyDescent="0.2"/>
    <row r="36622" s="217" customFormat="1" x14ac:dyDescent="0.2"/>
    <row r="36623" s="217" customFormat="1" x14ac:dyDescent="0.2"/>
    <row r="36624" s="217" customFormat="1" x14ac:dyDescent="0.2"/>
    <row r="36625" s="217" customFormat="1" x14ac:dyDescent="0.2"/>
    <row r="36626" s="217" customFormat="1" x14ac:dyDescent="0.2"/>
    <row r="36627" s="217" customFormat="1" x14ac:dyDescent="0.2"/>
    <row r="36628" s="217" customFormat="1" x14ac:dyDescent="0.2"/>
    <row r="36629" s="217" customFormat="1" x14ac:dyDescent="0.2"/>
    <row r="36630" s="217" customFormat="1" x14ac:dyDescent="0.2"/>
    <row r="36631" s="217" customFormat="1" x14ac:dyDescent="0.2"/>
    <row r="36632" s="217" customFormat="1" x14ac:dyDescent="0.2"/>
    <row r="36633" s="217" customFormat="1" x14ac:dyDescent="0.2"/>
    <row r="36634" s="217" customFormat="1" x14ac:dyDescent="0.2"/>
    <row r="36635" s="217" customFormat="1" x14ac:dyDescent="0.2"/>
    <row r="36636" s="217" customFormat="1" x14ac:dyDescent="0.2"/>
    <row r="36637" s="217" customFormat="1" x14ac:dyDescent="0.2"/>
    <row r="36638" s="217" customFormat="1" x14ac:dyDescent="0.2"/>
    <row r="36639" s="217" customFormat="1" x14ac:dyDescent="0.2"/>
    <row r="36640" s="217" customFormat="1" x14ac:dyDescent="0.2"/>
    <row r="36641" s="217" customFormat="1" x14ac:dyDescent="0.2"/>
    <row r="36642" s="217" customFormat="1" x14ac:dyDescent="0.2"/>
    <row r="36643" s="217" customFormat="1" x14ac:dyDescent="0.2"/>
    <row r="36644" s="217" customFormat="1" x14ac:dyDescent="0.2"/>
    <row r="36645" s="217" customFormat="1" x14ac:dyDescent="0.2"/>
    <row r="36646" s="217" customFormat="1" x14ac:dyDescent="0.2"/>
    <row r="36647" s="217" customFormat="1" x14ac:dyDescent="0.2"/>
    <row r="36648" s="217" customFormat="1" x14ac:dyDescent="0.2"/>
    <row r="36649" s="217" customFormat="1" x14ac:dyDescent="0.2"/>
    <row r="36650" s="217" customFormat="1" x14ac:dyDescent="0.2"/>
    <row r="36651" s="217" customFormat="1" x14ac:dyDescent="0.2"/>
    <row r="36652" s="217" customFormat="1" x14ac:dyDescent="0.2"/>
    <row r="36653" s="217" customFormat="1" x14ac:dyDescent="0.2"/>
    <row r="36654" s="217" customFormat="1" x14ac:dyDescent="0.2"/>
    <row r="36655" s="217" customFormat="1" x14ac:dyDescent="0.2"/>
    <row r="36656" s="217" customFormat="1" x14ac:dyDescent="0.2"/>
    <row r="36657" s="217" customFormat="1" x14ac:dyDescent="0.2"/>
    <row r="36658" s="217" customFormat="1" x14ac:dyDescent="0.2"/>
    <row r="36659" s="217" customFormat="1" x14ac:dyDescent="0.2"/>
    <row r="36660" s="217" customFormat="1" x14ac:dyDescent="0.2"/>
    <row r="36661" s="217" customFormat="1" x14ac:dyDescent="0.2"/>
    <row r="36662" s="217" customFormat="1" x14ac:dyDescent="0.2"/>
    <row r="36663" s="217" customFormat="1" x14ac:dyDescent="0.2"/>
    <row r="36664" s="217" customFormat="1" x14ac:dyDescent="0.2"/>
    <row r="36665" s="217" customFormat="1" x14ac:dyDescent="0.2"/>
    <row r="36666" s="217" customFormat="1" x14ac:dyDescent="0.2"/>
    <row r="36667" s="217" customFormat="1" x14ac:dyDescent="0.2"/>
    <row r="36668" s="217" customFormat="1" x14ac:dyDescent="0.2"/>
    <row r="36669" s="217" customFormat="1" x14ac:dyDescent="0.2"/>
    <row r="36670" s="217" customFormat="1" x14ac:dyDescent="0.2"/>
    <row r="36671" s="217" customFormat="1" x14ac:dyDescent="0.2"/>
    <row r="36672" s="217" customFormat="1" x14ac:dyDescent="0.2"/>
    <row r="36673" s="217" customFormat="1" x14ac:dyDescent="0.2"/>
    <row r="36674" s="217" customFormat="1" x14ac:dyDescent="0.2"/>
    <row r="36675" s="217" customFormat="1" x14ac:dyDescent="0.2"/>
    <row r="36676" s="217" customFormat="1" x14ac:dyDescent="0.2"/>
    <row r="36677" s="217" customFormat="1" x14ac:dyDescent="0.2"/>
    <row r="36678" s="217" customFormat="1" x14ac:dyDescent="0.2"/>
    <row r="36679" s="217" customFormat="1" x14ac:dyDescent="0.2"/>
    <row r="36680" s="217" customFormat="1" x14ac:dyDescent="0.2"/>
    <row r="36681" s="217" customFormat="1" x14ac:dyDescent="0.2"/>
    <row r="36682" s="217" customFormat="1" x14ac:dyDescent="0.2"/>
    <row r="36683" s="217" customFormat="1" x14ac:dyDescent="0.2"/>
    <row r="36684" s="217" customFormat="1" x14ac:dyDescent="0.2"/>
    <row r="36685" s="217" customFormat="1" x14ac:dyDescent="0.2"/>
    <row r="36686" s="217" customFormat="1" x14ac:dyDescent="0.2"/>
    <row r="36687" s="217" customFormat="1" x14ac:dyDescent="0.2"/>
    <row r="36688" s="217" customFormat="1" x14ac:dyDescent="0.2"/>
    <row r="36689" s="217" customFormat="1" x14ac:dyDescent="0.2"/>
    <row r="36690" s="217" customFormat="1" x14ac:dyDescent="0.2"/>
    <row r="36691" s="217" customFormat="1" x14ac:dyDescent="0.2"/>
    <row r="36692" s="217" customFormat="1" x14ac:dyDescent="0.2"/>
    <row r="36693" s="217" customFormat="1" x14ac:dyDescent="0.2"/>
    <row r="36694" s="217" customFormat="1" x14ac:dyDescent="0.2"/>
    <row r="36695" s="217" customFormat="1" x14ac:dyDescent="0.2"/>
    <row r="36696" s="217" customFormat="1" x14ac:dyDescent="0.2"/>
    <row r="36697" s="217" customFormat="1" x14ac:dyDescent="0.2"/>
    <row r="36698" s="217" customFormat="1" x14ac:dyDescent="0.2"/>
    <row r="36699" s="217" customFormat="1" x14ac:dyDescent="0.2"/>
    <row r="36700" s="217" customFormat="1" x14ac:dyDescent="0.2"/>
    <row r="36701" s="217" customFormat="1" x14ac:dyDescent="0.2"/>
    <row r="36702" s="217" customFormat="1" x14ac:dyDescent="0.2"/>
    <row r="36703" s="217" customFormat="1" x14ac:dyDescent="0.2"/>
    <row r="36704" s="217" customFormat="1" x14ac:dyDescent="0.2"/>
    <row r="36705" s="217" customFormat="1" x14ac:dyDescent="0.2"/>
    <row r="36706" s="217" customFormat="1" x14ac:dyDescent="0.2"/>
    <row r="36707" s="217" customFormat="1" x14ac:dyDescent="0.2"/>
    <row r="36708" s="217" customFormat="1" x14ac:dyDescent="0.2"/>
    <row r="36709" s="217" customFormat="1" x14ac:dyDescent="0.2"/>
    <row r="36710" s="217" customFormat="1" x14ac:dyDescent="0.2"/>
    <row r="36711" s="217" customFormat="1" x14ac:dyDescent="0.2"/>
    <row r="36712" s="217" customFormat="1" x14ac:dyDescent="0.2"/>
    <row r="36713" s="217" customFormat="1" x14ac:dyDescent="0.2"/>
    <row r="36714" s="217" customFormat="1" x14ac:dyDescent="0.2"/>
    <row r="36715" s="217" customFormat="1" x14ac:dyDescent="0.2"/>
    <row r="36716" s="217" customFormat="1" x14ac:dyDescent="0.2"/>
    <row r="36717" s="217" customFormat="1" x14ac:dyDescent="0.2"/>
    <row r="36718" s="217" customFormat="1" x14ac:dyDescent="0.2"/>
    <row r="36719" s="217" customFormat="1" x14ac:dyDescent="0.2"/>
    <row r="36720" s="217" customFormat="1" x14ac:dyDescent="0.2"/>
    <row r="36721" s="217" customFormat="1" x14ac:dyDescent="0.2"/>
    <row r="36722" s="217" customFormat="1" x14ac:dyDescent="0.2"/>
    <row r="36723" s="217" customFormat="1" x14ac:dyDescent="0.2"/>
    <row r="36724" s="217" customFormat="1" x14ac:dyDescent="0.2"/>
    <row r="36725" s="217" customFormat="1" x14ac:dyDescent="0.2"/>
    <row r="36726" s="217" customFormat="1" x14ac:dyDescent="0.2"/>
    <row r="36727" s="217" customFormat="1" x14ac:dyDescent="0.2"/>
    <row r="36728" s="217" customFormat="1" x14ac:dyDescent="0.2"/>
    <row r="36729" s="217" customFormat="1" x14ac:dyDescent="0.2"/>
    <row r="36730" s="217" customFormat="1" x14ac:dyDescent="0.2"/>
    <row r="36731" s="217" customFormat="1" x14ac:dyDescent="0.2"/>
    <row r="36732" s="217" customFormat="1" x14ac:dyDescent="0.2"/>
    <row r="36733" s="217" customFormat="1" x14ac:dyDescent="0.2"/>
    <row r="36734" s="217" customFormat="1" x14ac:dyDescent="0.2"/>
    <row r="36735" s="217" customFormat="1" x14ac:dyDescent="0.2"/>
    <row r="36736" s="217" customFormat="1" x14ac:dyDescent="0.2"/>
    <row r="36737" s="217" customFormat="1" x14ac:dyDescent="0.2"/>
    <row r="36738" s="217" customFormat="1" x14ac:dyDescent="0.2"/>
    <row r="36739" s="217" customFormat="1" x14ac:dyDescent="0.2"/>
    <row r="36740" s="217" customFormat="1" x14ac:dyDescent="0.2"/>
    <row r="36741" s="217" customFormat="1" x14ac:dyDescent="0.2"/>
    <row r="36742" s="217" customFormat="1" x14ac:dyDescent="0.2"/>
    <row r="36743" s="217" customFormat="1" x14ac:dyDescent="0.2"/>
    <row r="36744" s="217" customFormat="1" x14ac:dyDescent="0.2"/>
    <row r="36745" s="217" customFormat="1" x14ac:dyDescent="0.2"/>
    <row r="36746" s="217" customFormat="1" x14ac:dyDescent="0.2"/>
    <row r="36747" s="217" customFormat="1" x14ac:dyDescent="0.2"/>
    <row r="36748" s="217" customFormat="1" x14ac:dyDescent="0.2"/>
    <row r="36749" s="217" customFormat="1" x14ac:dyDescent="0.2"/>
    <row r="36750" s="217" customFormat="1" x14ac:dyDescent="0.2"/>
    <row r="36751" s="217" customFormat="1" x14ac:dyDescent="0.2"/>
    <row r="36752" s="217" customFormat="1" x14ac:dyDescent="0.2"/>
    <row r="36753" s="217" customFormat="1" x14ac:dyDescent="0.2"/>
    <row r="36754" s="217" customFormat="1" x14ac:dyDescent="0.2"/>
    <row r="36755" s="217" customFormat="1" x14ac:dyDescent="0.2"/>
    <row r="36756" s="217" customFormat="1" x14ac:dyDescent="0.2"/>
    <row r="36757" s="217" customFormat="1" x14ac:dyDescent="0.2"/>
    <row r="36758" s="217" customFormat="1" x14ac:dyDescent="0.2"/>
    <row r="36759" s="217" customFormat="1" x14ac:dyDescent="0.2"/>
    <row r="36760" s="217" customFormat="1" x14ac:dyDescent="0.2"/>
    <row r="36761" s="217" customFormat="1" x14ac:dyDescent="0.2"/>
    <row r="36762" s="217" customFormat="1" x14ac:dyDescent="0.2"/>
    <row r="36763" s="217" customFormat="1" x14ac:dyDescent="0.2"/>
    <row r="36764" s="217" customFormat="1" x14ac:dyDescent="0.2"/>
    <row r="36765" s="217" customFormat="1" x14ac:dyDescent="0.2"/>
    <row r="36766" s="217" customFormat="1" x14ac:dyDescent="0.2"/>
    <row r="36767" s="217" customFormat="1" x14ac:dyDescent="0.2"/>
    <row r="36768" s="217" customFormat="1" x14ac:dyDescent="0.2"/>
    <row r="36769" s="217" customFormat="1" x14ac:dyDescent="0.2"/>
    <row r="36770" s="217" customFormat="1" x14ac:dyDescent="0.2"/>
    <row r="36771" s="217" customFormat="1" x14ac:dyDescent="0.2"/>
    <row r="36772" s="217" customFormat="1" x14ac:dyDescent="0.2"/>
    <row r="36773" s="217" customFormat="1" x14ac:dyDescent="0.2"/>
    <row r="36774" s="217" customFormat="1" x14ac:dyDescent="0.2"/>
    <row r="36775" s="217" customFormat="1" x14ac:dyDescent="0.2"/>
    <row r="36776" s="217" customFormat="1" x14ac:dyDescent="0.2"/>
    <row r="36777" s="217" customFormat="1" x14ac:dyDescent="0.2"/>
    <row r="36778" s="217" customFormat="1" x14ac:dyDescent="0.2"/>
    <row r="36779" s="217" customFormat="1" x14ac:dyDescent="0.2"/>
    <row r="36780" s="217" customFormat="1" x14ac:dyDescent="0.2"/>
    <row r="36781" s="217" customFormat="1" x14ac:dyDescent="0.2"/>
    <row r="36782" s="217" customFormat="1" x14ac:dyDescent="0.2"/>
    <row r="36783" s="217" customFormat="1" x14ac:dyDescent="0.2"/>
    <row r="36784" s="217" customFormat="1" x14ac:dyDescent="0.2"/>
    <row r="36785" s="217" customFormat="1" x14ac:dyDescent="0.2"/>
    <row r="36786" s="217" customFormat="1" x14ac:dyDescent="0.2"/>
    <row r="36787" s="217" customFormat="1" x14ac:dyDescent="0.2"/>
    <row r="36788" s="217" customFormat="1" x14ac:dyDescent="0.2"/>
    <row r="36789" s="217" customFormat="1" x14ac:dyDescent="0.2"/>
    <row r="36790" s="217" customFormat="1" x14ac:dyDescent="0.2"/>
    <row r="36791" s="217" customFormat="1" x14ac:dyDescent="0.2"/>
    <row r="36792" s="217" customFormat="1" x14ac:dyDescent="0.2"/>
    <row r="36793" s="217" customFormat="1" x14ac:dyDescent="0.2"/>
    <row r="36794" s="217" customFormat="1" x14ac:dyDescent="0.2"/>
    <row r="36795" s="217" customFormat="1" x14ac:dyDescent="0.2"/>
    <row r="36796" s="217" customFormat="1" x14ac:dyDescent="0.2"/>
    <row r="36797" s="217" customFormat="1" x14ac:dyDescent="0.2"/>
    <row r="36798" s="217" customFormat="1" x14ac:dyDescent="0.2"/>
    <row r="36799" s="217" customFormat="1" x14ac:dyDescent="0.2"/>
    <row r="36800" s="217" customFormat="1" x14ac:dyDescent="0.2"/>
    <row r="36801" s="217" customFormat="1" x14ac:dyDescent="0.2"/>
    <row r="36802" s="217" customFormat="1" x14ac:dyDescent="0.2"/>
    <row r="36803" s="217" customFormat="1" x14ac:dyDescent="0.2"/>
    <row r="36804" s="217" customFormat="1" x14ac:dyDescent="0.2"/>
    <row r="36805" s="217" customFormat="1" x14ac:dyDescent="0.2"/>
    <row r="36806" s="217" customFormat="1" x14ac:dyDescent="0.2"/>
    <row r="36807" s="217" customFormat="1" x14ac:dyDescent="0.2"/>
    <row r="36808" s="217" customFormat="1" x14ac:dyDescent="0.2"/>
    <row r="36809" s="217" customFormat="1" x14ac:dyDescent="0.2"/>
    <row r="36810" s="217" customFormat="1" x14ac:dyDescent="0.2"/>
    <row r="36811" s="217" customFormat="1" x14ac:dyDescent="0.2"/>
    <row r="36812" s="217" customFormat="1" x14ac:dyDescent="0.2"/>
    <row r="36813" s="217" customFormat="1" x14ac:dyDescent="0.2"/>
    <row r="36814" s="217" customFormat="1" x14ac:dyDescent="0.2"/>
    <row r="36815" s="217" customFormat="1" x14ac:dyDescent="0.2"/>
    <row r="36816" s="217" customFormat="1" x14ac:dyDescent="0.2"/>
    <row r="36817" s="217" customFormat="1" x14ac:dyDescent="0.2"/>
    <row r="36818" s="217" customFormat="1" x14ac:dyDescent="0.2"/>
    <row r="36819" s="217" customFormat="1" x14ac:dyDescent="0.2"/>
    <row r="36820" s="217" customFormat="1" x14ac:dyDescent="0.2"/>
    <row r="36821" s="217" customFormat="1" x14ac:dyDescent="0.2"/>
    <row r="36822" s="217" customFormat="1" x14ac:dyDescent="0.2"/>
    <row r="36823" s="217" customFormat="1" x14ac:dyDescent="0.2"/>
    <row r="36824" s="217" customFormat="1" x14ac:dyDescent="0.2"/>
    <row r="36825" s="217" customFormat="1" x14ac:dyDescent="0.2"/>
    <row r="36826" s="217" customFormat="1" x14ac:dyDescent="0.2"/>
    <row r="36827" s="217" customFormat="1" x14ac:dyDescent="0.2"/>
    <row r="36828" s="217" customFormat="1" x14ac:dyDescent="0.2"/>
    <row r="36829" s="217" customFormat="1" x14ac:dyDescent="0.2"/>
    <row r="36830" s="217" customFormat="1" x14ac:dyDescent="0.2"/>
    <row r="36831" s="217" customFormat="1" x14ac:dyDescent="0.2"/>
    <row r="36832" s="217" customFormat="1" x14ac:dyDescent="0.2"/>
    <row r="36833" s="217" customFormat="1" x14ac:dyDescent="0.2"/>
    <row r="36834" s="217" customFormat="1" x14ac:dyDescent="0.2"/>
    <row r="36835" s="217" customFormat="1" x14ac:dyDescent="0.2"/>
    <row r="36836" s="217" customFormat="1" x14ac:dyDescent="0.2"/>
    <row r="36837" s="217" customFormat="1" x14ac:dyDescent="0.2"/>
    <row r="36838" s="217" customFormat="1" x14ac:dyDescent="0.2"/>
    <row r="36839" s="217" customFormat="1" x14ac:dyDescent="0.2"/>
    <row r="36840" s="217" customFormat="1" x14ac:dyDescent="0.2"/>
    <row r="36841" s="217" customFormat="1" x14ac:dyDescent="0.2"/>
    <row r="36842" s="217" customFormat="1" x14ac:dyDescent="0.2"/>
    <row r="36843" s="217" customFormat="1" x14ac:dyDescent="0.2"/>
    <row r="36844" s="217" customFormat="1" x14ac:dyDescent="0.2"/>
    <row r="36845" s="217" customFormat="1" x14ac:dyDescent="0.2"/>
    <row r="36846" s="217" customFormat="1" x14ac:dyDescent="0.2"/>
    <row r="36847" s="217" customFormat="1" x14ac:dyDescent="0.2"/>
    <row r="36848" s="217" customFormat="1" x14ac:dyDescent="0.2"/>
    <row r="36849" s="217" customFormat="1" x14ac:dyDescent="0.2"/>
    <row r="36850" s="217" customFormat="1" x14ac:dyDescent="0.2"/>
    <row r="36851" s="217" customFormat="1" x14ac:dyDescent="0.2"/>
    <row r="36852" s="217" customFormat="1" x14ac:dyDescent="0.2"/>
    <row r="36853" s="217" customFormat="1" x14ac:dyDescent="0.2"/>
    <row r="36854" s="217" customFormat="1" x14ac:dyDescent="0.2"/>
    <row r="36855" s="217" customFormat="1" x14ac:dyDescent="0.2"/>
    <row r="36856" s="217" customFormat="1" x14ac:dyDescent="0.2"/>
    <row r="36857" s="217" customFormat="1" x14ac:dyDescent="0.2"/>
    <row r="36858" s="217" customFormat="1" x14ac:dyDescent="0.2"/>
    <row r="36859" s="217" customFormat="1" x14ac:dyDescent="0.2"/>
    <row r="36860" s="217" customFormat="1" x14ac:dyDescent="0.2"/>
    <row r="36861" s="217" customFormat="1" x14ac:dyDescent="0.2"/>
    <row r="36862" s="217" customFormat="1" x14ac:dyDescent="0.2"/>
    <row r="36863" s="217" customFormat="1" x14ac:dyDescent="0.2"/>
    <row r="36864" s="217" customFormat="1" x14ac:dyDescent="0.2"/>
    <row r="36865" s="217" customFormat="1" x14ac:dyDescent="0.2"/>
    <row r="36866" s="217" customFormat="1" x14ac:dyDescent="0.2"/>
    <row r="36867" s="217" customFormat="1" x14ac:dyDescent="0.2"/>
    <row r="36868" s="217" customFormat="1" x14ac:dyDescent="0.2"/>
    <row r="36869" s="217" customFormat="1" x14ac:dyDescent="0.2"/>
    <row r="36870" s="217" customFormat="1" x14ac:dyDescent="0.2"/>
    <row r="36871" s="217" customFormat="1" x14ac:dyDescent="0.2"/>
    <row r="36872" s="217" customFormat="1" x14ac:dyDescent="0.2"/>
    <row r="36873" s="217" customFormat="1" x14ac:dyDescent="0.2"/>
    <row r="36874" s="217" customFormat="1" x14ac:dyDescent="0.2"/>
    <row r="36875" s="217" customFormat="1" x14ac:dyDescent="0.2"/>
    <row r="36876" s="217" customFormat="1" x14ac:dyDescent="0.2"/>
    <row r="36877" s="217" customFormat="1" x14ac:dyDescent="0.2"/>
    <row r="36878" s="217" customFormat="1" x14ac:dyDescent="0.2"/>
    <row r="36879" s="217" customFormat="1" x14ac:dyDescent="0.2"/>
    <row r="36880" s="217" customFormat="1" x14ac:dyDescent="0.2"/>
    <row r="36881" s="217" customFormat="1" x14ac:dyDescent="0.2"/>
    <row r="36882" s="217" customFormat="1" x14ac:dyDescent="0.2"/>
    <row r="36883" s="217" customFormat="1" x14ac:dyDescent="0.2"/>
    <row r="36884" s="217" customFormat="1" x14ac:dyDescent="0.2"/>
    <row r="36885" s="217" customFormat="1" x14ac:dyDescent="0.2"/>
    <row r="36886" s="217" customFormat="1" x14ac:dyDescent="0.2"/>
    <row r="36887" s="217" customFormat="1" x14ac:dyDescent="0.2"/>
    <row r="36888" s="217" customFormat="1" x14ac:dyDescent="0.2"/>
    <row r="36889" s="217" customFormat="1" x14ac:dyDescent="0.2"/>
    <row r="36890" s="217" customFormat="1" x14ac:dyDescent="0.2"/>
    <row r="36891" s="217" customFormat="1" x14ac:dyDescent="0.2"/>
    <row r="36892" s="217" customFormat="1" x14ac:dyDescent="0.2"/>
    <row r="36893" s="217" customFormat="1" x14ac:dyDescent="0.2"/>
    <row r="36894" s="217" customFormat="1" x14ac:dyDescent="0.2"/>
    <row r="36895" s="217" customFormat="1" x14ac:dyDescent="0.2"/>
    <row r="36896" s="217" customFormat="1" x14ac:dyDescent="0.2"/>
    <row r="36897" s="217" customFormat="1" x14ac:dyDescent="0.2"/>
    <row r="36898" s="217" customFormat="1" x14ac:dyDescent="0.2"/>
    <row r="36899" s="217" customFormat="1" x14ac:dyDescent="0.2"/>
    <row r="36900" s="217" customFormat="1" x14ac:dyDescent="0.2"/>
    <row r="36901" s="217" customFormat="1" x14ac:dyDescent="0.2"/>
    <row r="36902" s="217" customFormat="1" x14ac:dyDescent="0.2"/>
    <row r="36903" s="217" customFormat="1" x14ac:dyDescent="0.2"/>
    <row r="36904" s="217" customFormat="1" x14ac:dyDescent="0.2"/>
    <row r="36905" s="217" customFormat="1" x14ac:dyDescent="0.2"/>
    <row r="36906" s="217" customFormat="1" x14ac:dyDescent="0.2"/>
    <row r="36907" s="217" customFormat="1" x14ac:dyDescent="0.2"/>
    <row r="36908" s="217" customFormat="1" x14ac:dyDescent="0.2"/>
    <row r="36909" s="217" customFormat="1" x14ac:dyDescent="0.2"/>
    <row r="36910" s="217" customFormat="1" x14ac:dyDescent="0.2"/>
    <row r="36911" s="217" customFormat="1" x14ac:dyDescent="0.2"/>
    <row r="36912" s="217" customFormat="1" x14ac:dyDescent="0.2"/>
    <row r="36913" s="217" customFormat="1" x14ac:dyDescent="0.2"/>
    <row r="36914" s="217" customFormat="1" x14ac:dyDescent="0.2"/>
    <row r="36915" s="217" customFormat="1" x14ac:dyDescent="0.2"/>
    <row r="36916" s="217" customFormat="1" x14ac:dyDescent="0.2"/>
    <row r="36917" s="217" customFormat="1" x14ac:dyDescent="0.2"/>
    <row r="36918" s="217" customFormat="1" x14ac:dyDescent="0.2"/>
    <row r="36919" s="217" customFormat="1" x14ac:dyDescent="0.2"/>
    <row r="36920" s="217" customFormat="1" x14ac:dyDescent="0.2"/>
    <row r="36921" s="217" customFormat="1" x14ac:dyDescent="0.2"/>
    <row r="36922" s="217" customFormat="1" x14ac:dyDescent="0.2"/>
    <row r="36923" s="217" customFormat="1" x14ac:dyDescent="0.2"/>
    <row r="36924" s="217" customFormat="1" x14ac:dyDescent="0.2"/>
    <row r="36925" s="217" customFormat="1" x14ac:dyDescent="0.2"/>
    <row r="36926" s="217" customFormat="1" x14ac:dyDescent="0.2"/>
    <row r="36927" s="217" customFormat="1" x14ac:dyDescent="0.2"/>
    <row r="36928" s="217" customFormat="1" x14ac:dyDescent="0.2"/>
    <row r="36929" s="217" customFormat="1" x14ac:dyDescent="0.2"/>
    <row r="36930" s="217" customFormat="1" x14ac:dyDescent="0.2"/>
    <row r="36931" s="217" customFormat="1" x14ac:dyDescent="0.2"/>
    <row r="36932" s="217" customFormat="1" x14ac:dyDescent="0.2"/>
    <row r="36933" s="217" customFormat="1" x14ac:dyDescent="0.2"/>
    <row r="36934" s="217" customFormat="1" x14ac:dyDescent="0.2"/>
    <row r="36935" s="217" customFormat="1" x14ac:dyDescent="0.2"/>
    <row r="36936" s="217" customFormat="1" x14ac:dyDescent="0.2"/>
    <row r="36937" s="217" customFormat="1" x14ac:dyDescent="0.2"/>
    <row r="36938" s="217" customFormat="1" x14ac:dyDescent="0.2"/>
    <row r="36939" s="217" customFormat="1" x14ac:dyDescent="0.2"/>
    <row r="36940" s="217" customFormat="1" x14ac:dyDescent="0.2"/>
    <row r="36941" s="217" customFormat="1" x14ac:dyDescent="0.2"/>
    <row r="36942" s="217" customFormat="1" x14ac:dyDescent="0.2"/>
    <row r="36943" s="217" customFormat="1" x14ac:dyDescent="0.2"/>
    <row r="36944" s="217" customFormat="1" x14ac:dyDescent="0.2"/>
    <row r="36945" s="217" customFormat="1" x14ac:dyDescent="0.2"/>
    <row r="36946" s="217" customFormat="1" x14ac:dyDescent="0.2"/>
    <row r="36947" s="217" customFormat="1" x14ac:dyDescent="0.2"/>
    <row r="36948" s="217" customFormat="1" x14ac:dyDescent="0.2"/>
    <row r="36949" s="217" customFormat="1" x14ac:dyDescent="0.2"/>
    <row r="36950" s="217" customFormat="1" x14ac:dyDescent="0.2"/>
    <row r="36951" s="217" customFormat="1" x14ac:dyDescent="0.2"/>
    <row r="36952" s="217" customFormat="1" x14ac:dyDescent="0.2"/>
    <row r="36953" s="217" customFormat="1" x14ac:dyDescent="0.2"/>
    <row r="36954" s="217" customFormat="1" x14ac:dyDescent="0.2"/>
    <row r="36955" s="217" customFormat="1" x14ac:dyDescent="0.2"/>
    <row r="36956" s="217" customFormat="1" x14ac:dyDescent="0.2"/>
    <row r="36957" s="217" customFormat="1" x14ac:dyDescent="0.2"/>
    <row r="36958" s="217" customFormat="1" x14ac:dyDescent="0.2"/>
    <row r="36959" s="217" customFormat="1" x14ac:dyDescent="0.2"/>
    <row r="36960" s="217" customFormat="1" x14ac:dyDescent="0.2"/>
    <row r="36961" s="217" customFormat="1" x14ac:dyDescent="0.2"/>
    <row r="36962" s="217" customFormat="1" x14ac:dyDescent="0.2"/>
    <row r="36963" s="217" customFormat="1" x14ac:dyDescent="0.2"/>
    <row r="36964" s="217" customFormat="1" x14ac:dyDescent="0.2"/>
    <row r="36965" s="217" customFormat="1" x14ac:dyDescent="0.2"/>
    <row r="36966" s="217" customFormat="1" x14ac:dyDescent="0.2"/>
    <row r="36967" s="217" customFormat="1" x14ac:dyDescent="0.2"/>
    <row r="36968" s="217" customFormat="1" x14ac:dyDescent="0.2"/>
    <row r="36969" s="217" customFormat="1" x14ac:dyDescent="0.2"/>
    <row r="36970" s="217" customFormat="1" x14ac:dyDescent="0.2"/>
    <row r="36971" s="217" customFormat="1" x14ac:dyDescent="0.2"/>
    <row r="36972" s="217" customFormat="1" x14ac:dyDescent="0.2"/>
    <row r="36973" s="217" customFormat="1" x14ac:dyDescent="0.2"/>
    <row r="36974" s="217" customFormat="1" x14ac:dyDescent="0.2"/>
    <row r="36975" s="217" customFormat="1" x14ac:dyDescent="0.2"/>
    <row r="36976" s="217" customFormat="1" x14ac:dyDescent="0.2"/>
    <row r="36977" s="217" customFormat="1" x14ac:dyDescent="0.2"/>
    <row r="36978" s="217" customFormat="1" x14ac:dyDescent="0.2"/>
    <row r="36979" s="217" customFormat="1" x14ac:dyDescent="0.2"/>
    <row r="36980" s="217" customFormat="1" x14ac:dyDescent="0.2"/>
    <row r="36981" s="217" customFormat="1" x14ac:dyDescent="0.2"/>
    <row r="36982" s="217" customFormat="1" x14ac:dyDescent="0.2"/>
    <row r="36983" s="217" customFormat="1" x14ac:dyDescent="0.2"/>
    <row r="36984" s="217" customFormat="1" x14ac:dyDescent="0.2"/>
    <row r="36985" s="217" customFormat="1" x14ac:dyDescent="0.2"/>
    <row r="36986" s="217" customFormat="1" x14ac:dyDescent="0.2"/>
    <row r="36987" s="217" customFormat="1" x14ac:dyDescent="0.2"/>
    <row r="36988" s="217" customFormat="1" x14ac:dyDescent="0.2"/>
    <row r="36989" s="217" customFormat="1" x14ac:dyDescent="0.2"/>
    <row r="36990" s="217" customFormat="1" x14ac:dyDescent="0.2"/>
    <row r="36991" s="217" customFormat="1" x14ac:dyDescent="0.2"/>
    <row r="36992" s="217" customFormat="1" x14ac:dyDescent="0.2"/>
    <row r="36993" s="217" customFormat="1" x14ac:dyDescent="0.2"/>
    <row r="36994" s="217" customFormat="1" x14ac:dyDescent="0.2"/>
    <row r="36995" s="217" customFormat="1" x14ac:dyDescent="0.2"/>
    <row r="36996" s="217" customFormat="1" x14ac:dyDescent="0.2"/>
    <row r="36997" s="217" customFormat="1" x14ac:dyDescent="0.2"/>
    <row r="36998" s="217" customFormat="1" x14ac:dyDescent="0.2"/>
    <row r="36999" s="217" customFormat="1" x14ac:dyDescent="0.2"/>
    <row r="37000" s="217" customFormat="1" x14ac:dyDescent="0.2"/>
    <row r="37001" s="217" customFormat="1" x14ac:dyDescent="0.2"/>
    <row r="37002" s="217" customFormat="1" x14ac:dyDescent="0.2"/>
    <row r="37003" s="217" customFormat="1" x14ac:dyDescent="0.2"/>
    <row r="37004" s="217" customFormat="1" x14ac:dyDescent="0.2"/>
    <row r="37005" s="217" customFormat="1" x14ac:dyDescent="0.2"/>
    <row r="37006" s="217" customFormat="1" x14ac:dyDescent="0.2"/>
    <row r="37007" s="217" customFormat="1" x14ac:dyDescent="0.2"/>
    <row r="37008" s="217" customFormat="1" x14ac:dyDescent="0.2"/>
    <row r="37009" s="217" customFormat="1" x14ac:dyDescent="0.2"/>
    <row r="37010" s="217" customFormat="1" x14ac:dyDescent="0.2"/>
    <row r="37011" s="217" customFormat="1" x14ac:dyDescent="0.2"/>
    <row r="37012" s="217" customFormat="1" x14ac:dyDescent="0.2"/>
    <row r="37013" s="217" customFormat="1" x14ac:dyDescent="0.2"/>
    <row r="37014" s="217" customFormat="1" x14ac:dyDescent="0.2"/>
    <row r="37015" s="217" customFormat="1" x14ac:dyDescent="0.2"/>
    <row r="37016" s="217" customFormat="1" x14ac:dyDescent="0.2"/>
    <row r="37017" s="217" customFormat="1" x14ac:dyDescent="0.2"/>
    <row r="37018" s="217" customFormat="1" x14ac:dyDescent="0.2"/>
    <row r="37019" s="217" customFormat="1" x14ac:dyDescent="0.2"/>
    <row r="37020" s="217" customFormat="1" x14ac:dyDescent="0.2"/>
    <row r="37021" s="217" customFormat="1" x14ac:dyDescent="0.2"/>
    <row r="37022" s="217" customFormat="1" x14ac:dyDescent="0.2"/>
    <row r="37023" s="217" customFormat="1" x14ac:dyDescent="0.2"/>
    <row r="37024" s="217" customFormat="1" x14ac:dyDescent="0.2"/>
    <row r="37025" s="217" customFormat="1" x14ac:dyDescent="0.2"/>
    <row r="37026" s="217" customFormat="1" x14ac:dyDescent="0.2"/>
    <row r="37027" s="217" customFormat="1" x14ac:dyDescent="0.2"/>
    <row r="37028" s="217" customFormat="1" x14ac:dyDescent="0.2"/>
    <row r="37029" s="217" customFormat="1" x14ac:dyDescent="0.2"/>
    <row r="37030" s="217" customFormat="1" x14ac:dyDescent="0.2"/>
    <row r="37031" s="217" customFormat="1" x14ac:dyDescent="0.2"/>
    <row r="37032" s="217" customFormat="1" x14ac:dyDescent="0.2"/>
    <row r="37033" s="217" customFormat="1" x14ac:dyDescent="0.2"/>
    <row r="37034" s="217" customFormat="1" x14ac:dyDescent="0.2"/>
    <row r="37035" s="217" customFormat="1" x14ac:dyDescent="0.2"/>
    <row r="37036" s="217" customFormat="1" x14ac:dyDescent="0.2"/>
    <row r="37037" s="217" customFormat="1" x14ac:dyDescent="0.2"/>
    <row r="37038" s="217" customFormat="1" x14ac:dyDescent="0.2"/>
    <row r="37039" s="217" customFormat="1" x14ac:dyDescent="0.2"/>
    <row r="37040" s="217" customFormat="1" x14ac:dyDescent="0.2"/>
    <row r="37041" s="217" customFormat="1" x14ac:dyDescent="0.2"/>
    <row r="37042" s="217" customFormat="1" x14ac:dyDescent="0.2"/>
    <row r="37043" s="217" customFormat="1" x14ac:dyDescent="0.2"/>
    <row r="37044" s="217" customFormat="1" x14ac:dyDescent="0.2"/>
    <row r="37045" s="217" customFormat="1" x14ac:dyDescent="0.2"/>
    <row r="37046" s="217" customFormat="1" x14ac:dyDescent="0.2"/>
    <row r="37047" s="217" customFormat="1" x14ac:dyDescent="0.2"/>
    <row r="37048" s="217" customFormat="1" x14ac:dyDescent="0.2"/>
    <row r="37049" s="217" customFormat="1" x14ac:dyDescent="0.2"/>
    <row r="37050" s="217" customFormat="1" x14ac:dyDescent="0.2"/>
    <row r="37051" s="217" customFormat="1" x14ac:dyDescent="0.2"/>
    <row r="37052" s="217" customFormat="1" x14ac:dyDescent="0.2"/>
    <row r="37053" s="217" customFormat="1" x14ac:dyDescent="0.2"/>
    <row r="37054" s="217" customFormat="1" x14ac:dyDescent="0.2"/>
    <row r="37055" s="217" customFormat="1" x14ac:dyDescent="0.2"/>
    <row r="37056" s="217" customFormat="1" x14ac:dyDescent="0.2"/>
    <row r="37057" s="217" customFormat="1" x14ac:dyDescent="0.2"/>
    <row r="37058" s="217" customFormat="1" x14ac:dyDescent="0.2"/>
    <row r="37059" s="217" customFormat="1" x14ac:dyDescent="0.2"/>
    <row r="37060" s="217" customFormat="1" x14ac:dyDescent="0.2"/>
    <row r="37061" s="217" customFormat="1" x14ac:dyDescent="0.2"/>
    <row r="37062" s="217" customFormat="1" x14ac:dyDescent="0.2"/>
    <row r="37063" s="217" customFormat="1" x14ac:dyDescent="0.2"/>
    <row r="37064" s="217" customFormat="1" x14ac:dyDescent="0.2"/>
    <row r="37065" s="217" customFormat="1" x14ac:dyDescent="0.2"/>
    <row r="37066" s="217" customFormat="1" x14ac:dyDescent="0.2"/>
    <row r="37067" s="217" customFormat="1" x14ac:dyDescent="0.2"/>
    <row r="37068" s="217" customFormat="1" x14ac:dyDescent="0.2"/>
    <row r="37069" s="217" customFormat="1" x14ac:dyDescent="0.2"/>
    <row r="37070" s="217" customFormat="1" x14ac:dyDescent="0.2"/>
    <row r="37071" s="217" customFormat="1" x14ac:dyDescent="0.2"/>
    <row r="37072" s="217" customFormat="1" x14ac:dyDescent="0.2"/>
    <row r="37073" s="217" customFormat="1" x14ac:dyDescent="0.2"/>
    <row r="37074" s="217" customFormat="1" x14ac:dyDescent="0.2"/>
    <row r="37075" s="217" customFormat="1" x14ac:dyDescent="0.2"/>
    <row r="37076" s="217" customFormat="1" x14ac:dyDescent="0.2"/>
    <row r="37077" s="217" customFormat="1" x14ac:dyDescent="0.2"/>
    <row r="37078" s="217" customFormat="1" x14ac:dyDescent="0.2"/>
    <row r="37079" s="217" customFormat="1" x14ac:dyDescent="0.2"/>
    <row r="37080" s="217" customFormat="1" x14ac:dyDescent="0.2"/>
    <row r="37081" s="217" customFormat="1" x14ac:dyDescent="0.2"/>
    <row r="37082" s="217" customFormat="1" x14ac:dyDescent="0.2"/>
    <row r="37083" s="217" customFormat="1" x14ac:dyDescent="0.2"/>
    <row r="37084" s="217" customFormat="1" x14ac:dyDescent="0.2"/>
    <row r="37085" s="217" customFormat="1" x14ac:dyDescent="0.2"/>
    <row r="37086" s="217" customFormat="1" x14ac:dyDescent="0.2"/>
    <row r="37087" s="217" customFormat="1" x14ac:dyDescent="0.2"/>
    <row r="37088" s="217" customFormat="1" x14ac:dyDescent="0.2"/>
    <row r="37089" s="217" customFormat="1" x14ac:dyDescent="0.2"/>
    <row r="37090" s="217" customFormat="1" x14ac:dyDescent="0.2"/>
    <row r="37091" s="217" customFormat="1" x14ac:dyDescent="0.2"/>
    <row r="37092" s="217" customFormat="1" x14ac:dyDescent="0.2"/>
    <row r="37093" s="217" customFormat="1" x14ac:dyDescent="0.2"/>
    <row r="37094" s="217" customFormat="1" x14ac:dyDescent="0.2"/>
    <row r="37095" s="217" customFormat="1" x14ac:dyDescent="0.2"/>
    <row r="37096" s="217" customFormat="1" x14ac:dyDescent="0.2"/>
    <row r="37097" s="217" customFormat="1" x14ac:dyDescent="0.2"/>
    <row r="37098" s="217" customFormat="1" x14ac:dyDescent="0.2"/>
    <row r="37099" s="217" customFormat="1" x14ac:dyDescent="0.2"/>
    <row r="37100" s="217" customFormat="1" x14ac:dyDescent="0.2"/>
    <row r="37101" s="217" customFormat="1" x14ac:dyDescent="0.2"/>
    <row r="37102" s="217" customFormat="1" x14ac:dyDescent="0.2"/>
    <row r="37103" s="217" customFormat="1" x14ac:dyDescent="0.2"/>
    <row r="37104" s="217" customFormat="1" x14ac:dyDescent="0.2"/>
    <row r="37105" s="217" customFormat="1" x14ac:dyDescent="0.2"/>
    <row r="37106" s="217" customFormat="1" x14ac:dyDescent="0.2"/>
    <row r="37107" s="217" customFormat="1" x14ac:dyDescent="0.2"/>
    <row r="37108" s="217" customFormat="1" x14ac:dyDescent="0.2"/>
    <row r="37109" s="217" customFormat="1" x14ac:dyDescent="0.2"/>
    <row r="37110" s="217" customFormat="1" x14ac:dyDescent="0.2"/>
    <row r="37111" s="217" customFormat="1" x14ac:dyDescent="0.2"/>
    <row r="37112" s="217" customFormat="1" x14ac:dyDescent="0.2"/>
    <row r="37113" s="217" customFormat="1" x14ac:dyDescent="0.2"/>
    <row r="37114" s="217" customFormat="1" x14ac:dyDescent="0.2"/>
    <row r="37115" s="217" customFormat="1" x14ac:dyDescent="0.2"/>
    <row r="37116" s="217" customFormat="1" x14ac:dyDescent="0.2"/>
    <row r="37117" s="217" customFormat="1" x14ac:dyDescent="0.2"/>
    <row r="37118" s="217" customFormat="1" x14ac:dyDescent="0.2"/>
    <row r="37119" s="217" customFormat="1" x14ac:dyDescent="0.2"/>
    <row r="37120" s="217" customFormat="1" x14ac:dyDescent="0.2"/>
    <row r="37121" s="217" customFormat="1" x14ac:dyDescent="0.2"/>
    <row r="37122" s="217" customFormat="1" x14ac:dyDescent="0.2"/>
    <row r="37123" s="217" customFormat="1" x14ac:dyDescent="0.2"/>
    <row r="37124" s="217" customFormat="1" x14ac:dyDescent="0.2"/>
    <row r="37125" s="217" customFormat="1" x14ac:dyDescent="0.2"/>
    <row r="37126" s="217" customFormat="1" x14ac:dyDescent="0.2"/>
    <row r="37127" s="217" customFormat="1" x14ac:dyDescent="0.2"/>
    <row r="37128" s="217" customFormat="1" x14ac:dyDescent="0.2"/>
    <row r="37129" s="217" customFormat="1" x14ac:dyDescent="0.2"/>
    <row r="37130" s="217" customFormat="1" x14ac:dyDescent="0.2"/>
    <row r="37131" s="217" customFormat="1" x14ac:dyDescent="0.2"/>
    <row r="37132" s="217" customFormat="1" x14ac:dyDescent="0.2"/>
    <row r="37133" s="217" customFormat="1" x14ac:dyDescent="0.2"/>
    <row r="37134" s="217" customFormat="1" x14ac:dyDescent="0.2"/>
    <row r="37135" s="217" customFormat="1" x14ac:dyDescent="0.2"/>
    <row r="37136" s="217" customFormat="1" x14ac:dyDescent="0.2"/>
    <row r="37137" s="217" customFormat="1" x14ac:dyDescent="0.2"/>
    <row r="37138" s="217" customFormat="1" x14ac:dyDescent="0.2"/>
    <row r="37139" s="217" customFormat="1" x14ac:dyDescent="0.2"/>
    <row r="37140" s="217" customFormat="1" x14ac:dyDescent="0.2"/>
    <row r="37141" s="217" customFormat="1" x14ac:dyDescent="0.2"/>
    <row r="37142" s="217" customFormat="1" x14ac:dyDescent="0.2"/>
    <row r="37143" s="217" customFormat="1" x14ac:dyDescent="0.2"/>
    <row r="37144" s="217" customFormat="1" x14ac:dyDescent="0.2"/>
    <row r="37145" s="217" customFormat="1" x14ac:dyDescent="0.2"/>
    <row r="37146" s="217" customFormat="1" x14ac:dyDescent="0.2"/>
    <row r="37147" s="217" customFormat="1" x14ac:dyDescent="0.2"/>
    <row r="37148" s="217" customFormat="1" x14ac:dyDescent="0.2"/>
    <row r="37149" s="217" customFormat="1" x14ac:dyDescent="0.2"/>
    <row r="37150" s="217" customFormat="1" x14ac:dyDescent="0.2"/>
    <row r="37151" s="217" customFormat="1" x14ac:dyDescent="0.2"/>
    <row r="37152" s="217" customFormat="1" x14ac:dyDescent="0.2"/>
    <row r="37153" s="217" customFormat="1" x14ac:dyDescent="0.2"/>
    <row r="37154" s="217" customFormat="1" x14ac:dyDescent="0.2"/>
    <row r="37155" s="217" customFormat="1" x14ac:dyDescent="0.2"/>
    <row r="37156" s="217" customFormat="1" x14ac:dyDescent="0.2"/>
    <row r="37157" s="217" customFormat="1" x14ac:dyDescent="0.2"/>
    <row r="37158" s="217" customFormat="1" x14ac:dyDescent="0.2"/>
    <row r="37159" s="217" customFormat="1" x14ac:dyDescent="0.2"/>
    <row r="37160" s="217" customFormat="1" x14ac:dyDescent="0.2"/>
    <row r="37161" s="217" customFormat="1" x14ac:dyDescent="0.2"/>
    <row r="37162" s="217" customFormat="1" x14ac:dyDescent="0.2"/>
    <row r="37163" s="217" customFormat="1" x14ac:dyDescent="0.2"/>
    <row r="37164" s="217" customFormat="1" x14ac:dyDescent="0.2"/>
    <row r="37165" s="217" customFormat="1" x14ac:dyDescent="0.2"/>
    <row r="37166" s="217" customFormat="1" x14ac:dyDescent="0.2"/>
    <row r="37167" s="217" customFormat="1" x14ac:dyDescent="0.2"/>
    <row r="37168" s="217" customFormat="1" x14ac:dyDescent="0.2"/>
    <row r="37169" s="217" customFormat="1" x14ac:dyDescent="0.2"/>
    <row r="37170" s="217" customFormat="1" x14ac:dyDescent="0.2"/>
    <row r="37171" s="217" customFormat="1" x14ac:dyDescent="0.2"/>
    <row r="37172" s="217" customFormat="1" x14ac:dyDescent="0.2"/>
    <row r="37173" s="217" customFormat="1" x14ac:dyDescent="0.2"/>
    <row r="37174" s="217" customFormat="1" x14ac:dyDescent="0.2"/>
    <row r="37175" s="217" customFormat="1" x14ac:dyDescent="0.2"/>
    <row r="37176" s="217" customFormat="1" x14ac:dyDescent="0.2"/>
    <row r="37177" s="217" customFormat="1" x14ac:dyDescent="0.2"/>
    <row r="37178" s="217" customFormat="1" x14ac:dyDescent="0.2"/>
    <row r="37179" s="217" customFormat="1" x14ac:dyDescent="0.2"/>
    <row r="37180" s="217" customFormat="1" x14ac:dyDescent="0.2"/>
    <row r="37181" s="217" customFormat="1" x14ac:dyDescent="0.2"/>
    <row r="37182" s="217" customFormat="1" x14ac:dyDescent="0.2"/>
    <row r="37183" s="217" customFormat="1" x14ac:dyDescent="0.2"/>
    <row r="37184" s="217" customFormat="1" x14ac:dyDescent="0.2"/>
    <row r="37185" s="217" customFormat="1" x14ac:dyDescent="0.2"/>
    <row r="37186" s="217" customFormat="1" x14ac:dyDescent="0.2"/>
    <row r="37187" s="217" customFormat="1" x14ac:dyDescent="0.2"/>
    <row r="37188" s="217" customFormat="1" x14ac:dyDescent="0.2"/>
    <row r="37189" s="217" customFormat="1" x14ac:dyDescent="0.2"/>
    <row r="37190" s="217" customFormat="1" x14ac:dyDescent="0.2"/>
    <row r="37191" s="217" customFormat="1" x14ac:dyDescent="0.2"/>
    <row r="37192" s="217" customFormat="1" x14ac:dyDescent="0.2"/>
    <row r="37193" s="217" customFormat="1" x14ac:dyDescent="0.2"/>
    <row r="37194" s="217" customFormat="1" x14ac:dyDescent="0.2"/>
    <row r="37195" s="217" customFormat="1" x14ac:dyDescent="0.2"/>
    <row r="37196" s="217" customFormat="1" x14ac:dyDescent="0.2"/>
    <row r="37197" s="217" customFormat="1" x14ac:dyDescent="0.2"/>
    <row r="37198" s="217" customFormat="1" x14ac:dyDescent="0.2"/>
    <row r="37199" s="217" customFormat="1" x14ac:dyDescent="0.2"/>
    <row r="37200" s="217" customFormat="1" x14ac:dyDescent="0.2"/>
    <row r="37201" s="217" customFormat="1" x14ac:dyDescent="0.2"/>
    <row r="37202" s="217" customFormat="1" x14ac:dyDescent="0.2"/>
    <row r="37203" s="217" customFormat="1" x14ac:dyDescent="0.2"/>
    <row r="37204" s="217" customFormat="1" x14ac:dyDescent="0.2"/>
    <row r="37205" s="217" customFormat="1" x14ac:dyDescent="0.2"/>
    <row r="37206" s="217" customFormat="1" x14ac:dyDescent="0.2"/>
    <row r="37207" s="217" customFormat="1" x14ac:dyDescent="0.2"/>
    <row r="37208" s="217" customFormat="1" x14ac:dyDescent="0.2"/>
    <row r="37209" s="217" customFormat="1" x14ac:dyDescent="0.2"/>
    <row r="37210" s="217" customFormat="1" x14ac:dyDescent="0.2"/>
    <row r="37211" s="217" customFormat="1" x14ac:dyDescent="0.2"/>
    <row r="37212" s="217" customFormat="1" x14ac:dyDescent="0.2"/>
    <row r="37213" s="217" customFormat="1" x14ac:dyDescent="0.2"/>
    <row r="37214" s="217" customFormat="1" x14ac:dyDescent="0.2"/>
    <row r="37215" s="217" customFormat="1" x14ac:dyDescent="0.2"/>
    <row r="37216" s="217" customFormat="1" x14ac:dyDescent="0.2"/>
    <row r="37217" s="217" customFormat="1" x14ac:dyDescent="0.2"/>
    <row r="37218" s="217" customFormat="1" x14ac:dyDescent="0.2"/>
    <row r="37219" s="217" customFormat="1" x14ac:dyDescent="0.2"/>
    <row r="37220" s="217" customFormat="1" x14ac:dyDescent="0.2"/>
    <row r="37221" s="217" customFormat="1" x14ac:dyDescent="0.2"/>
    <row r="37222" s="217" customFormat="1" x14ac:dyDescent="0.2"/>
    <row r="37223" s="217" customFormat="1" x14ac:dyDescent="0.2"/>
    <row r="37224" s="217" customFormat="1" x14ac:dyDescent="0.2"/>
    <row r="37225" s="217" customFormat="1" x14ac:dyDescent="0.2"/>
    <row r="37226" s="217" customFormat="1" x14ac:dyDescent="0.2"/>
    <row r="37227" s="217" customFormat="1" x14ac:dyDescent="0.2"/>
    <row r="37228" s="217" customFormat="1" x14ac:dyDescent="0.2"/>
    <row r="37229" s="217" customFormat="1" x14ac:dyDescent="0.2"/>
    <row r="37230" s="217" customFormat="1" x14ac:dyDescent="0.2"/>
    <row r="37231" s="217" customFormat="1" x14ac:dyDescent="0.2"/>
    <row r="37232" s="217" customFormat="1" x14ac:dyDescent="0.2"/>
    <row r="37233" s="217" customFormat="1" x14ac:dyDescent="0.2"/>
    <row r="37234" s="217" customFormat="1" x14ac:dyDescent="0.2"/>
    <row r="37235" s="217" customFormat="1" x14ac:dyDescent="0.2"/>
    <row r="37236" s="217" customFormat="1" x14ac:dyDescent="0.2"/>
    <row r="37237" s="217" customFormat="1" x14ac:dyDescent="0.2"/>
    <row r="37238" s="217" customFormat="1" x14ac:dyDescent="0.2"/>
    <row r="37239" s="217" customFormat="1" x14ac:dyDescent="0.2"/>
    <row r="37240" s="217" customFormat="1" x14ac:dyDescent="0.2"/>
    <row r="37241" s="217" customFormat="1" x14ac:dyDescent="0.2"/>
    <row r="37242" s="217" customFormat="1" x14ac:dyDescent="0.2"/>
    <row r="37243" s="217" customFormat="1" x14ac:dyDescent="0.2"/>
    <row r="37244" s="217" customFormat="1" x14ac:dyDescent="0.2"/>
    <row r="37245" s="217" customFormat="1" x14ac:dyDescent="0.2"/>
    <row r="37246" s="217" customFormat="1" x14ac:dyDescent="0.2"/>
    <row r="37247" s="217" customFormat="1" x14ac:dyDescent="0.2"/>
    <row r="37248" s="217" customFormat="1" x14ac:dyDescent="0.2"/>
    <row r="37249" s="217" customFormat="1" x14ac:dyDescent="0.2"/>
    <row r="37250" s="217" customFormat="1" x14ac:dyDescent="0.2"/>
    <row r="37251" s="217" customFormat="1" x14ac:dyDescent="0.2"/>
    <row r="37252" s="217" customFormat="1" x14ac:dyDescent="0.2"/>
    <row r="37253" s="217" customFormat="1" x14ac:dyDescent="0.2"/>
    <row r="37254" s="217" customFormat="1" x14ac:dyDescent="0.2"/>
    <row r="37255" s="217" customFormat="1" x14ac:dyDescent="0.2"/>
    <row r="37256" s="217" customFormat="1" x14ac:dyDescent="0.2"/>
    <row r="37257" s="217" customFormat="1" x14ac:dyDescent="0.2"/>
    <row r="37258" s="217" customFormat="1" x14ac:dyDescent="0.2"/>
    <row r="37259" s="217" customFormat="1" x14ac:dyDescent="0.2"/>
    <row r="37260" s="217" customFormat="1" x14ac:dyDescent="0.2"/>
    <row r="37261" s="217" customFormat="1" x14ac:dyDescent="0.2"/>
    <row r="37262" s="217" customFormat="1" x14ac:dyDescent="0.2"/>
    <row r="37263" s="217" customFormat="1" x14ac:dyDescent="0.2"/>
    <row r="37264" s="217" customFormat="1" x14ac:dyDescent="0.2"/>
    <row r="37265" s="217" customFormat="1" x14ac:dyDescent="0.2"/>
    <row r="37266" s="217" customFormat="1" x14ac:dyDescent="0.2"/>
    <row r="37267" s="217" customFormat="1" x14ac:dyDescent="0.2"/>
    <row r="37268" s="217" customFormat="1" x14ac:dyDescent="0.2"/>
    <row r="37269" s="217" customFormat="1" x14ac:dyDescent="0.2"/>
    <row r="37270" s="217" customFormat="1" x14ac:dyDescent="0.2"/>
    <row r="37271" s="217" customFormat="1" x14ac:dyDescent="0.2"/>
    <row r="37272" s="217" customFormat="1" x14ac:dyDescent="0.2"/>
    <row r="37273" s="217" customFormat="1" x14ac:dyDescent="0.2"/>
    <row r="37274" s="217" customFormat="1" x14ac:dyDescent="0.2"/>
    <row r="37275" s="217" customFormat="1" x14ac:dyDescent="0.2"/>
    <row r="37276" s="217" customFormat="1" x14ac:dyDescent="0.2"/>
    <row r="37277" s="217" customFormat="1" x14ac:dyDescent="0.2"/>
    <row r="37278" s="217" customFormat="1" x14ac:dyDescent="0.2"/>
    <row r="37279" s="217" customFormat="1" x14ac:dyDescent="0.2"/>
    <row r="37280" s="217" customFormat="1" x14ac:dyDescent="0.2"/>
    <row r="37281" s="217" customFormat="1" x14ac:dyDescent="0.2"/>
    <row r="37282" s="217" customFormat="1" x14ac:dyDescent="0.2"/>
    <row r="37283" s="217" customFormat="1" x14ac:dyDescent="0.2"/>
    <row r="37284" s="217" customFormat="1" x14ac:dyDescent="0.2"/>
    <row r="37285" s="217" customFormat="1" x14ac:dyDescent="0.2"/>
    <row r="37286" s="217" customFormat="1" x14ac:dyDescent="0.2"/>
    <row r="37287" s="217" customFormat="1" x14ac:dyDescent="0.2"/>
    <row r="37288" s="217" customFormat="1" x14ac:dyDescent="0.2"/>
    <row r="37289" s="217" customFormat="1" x14ac:dyDescent="0.2"/>
    <row r="37290" s="217" customFormat="1" x14ac:dyDescent="0.2"/>
    <row r="37291" s="217" customFormat="1" x14ac:dyDescent="0.2"/>
    <row r="37292" s="217" customFormat="1" x14ac:dyDescent="0.2"/>
    <row r="37293" s="217" customFormat="1" x14ac:dyDescent="0.2"/>
    <row r="37294" s="217" customFormat="1" x14ac:dyDescent="0.2"/>
    <row r="37295" s="217" customFormat="1" x14ac:dyDescent="0.2"/>
    <row r="37296" s="217" customFormat="1" x14ac:dyDescent="0.2"/>
    <row r="37297" s="217" customFormat="1" x14ac:dyDescent="0.2"/>
    <row r="37298" s="217" customFormat="1" x14ac:dyDescent="0.2"/>
    <row r="37299" s="217" customFormat="1" x14ac:dyDescent="0.2"/>
    <row r="37300" s="217" customFormat="1" x14ac:dyDescent="0.2"/>
    <row r="37301" s="217" customFormat="1" x14ac:dyDescent="0.2"/>
    <row r="37302" s="217" customFormat="1" x14ac:dyDescent="0.2"/>
    <row r="37303" s="217" customFormat="1" x14ac:dyDescent="0.2"/>
    <row r="37304" s="217" customFormat="1" x14ac:dyDescent="0.2"/>
    <row r="37305" s="217" customFormat="1" x14ac:dyDescent="0.2"/>
    <row r="37306" s="217" customFormat="1" x14ac:dyDescent="0.2"/>
    <row r="37307" s="217" customFormat="1" x14ac:dyDescent="0.2"/>
    <row r="37308" s="217" customFormat="1" x14ac:dyDescent="0.2"/>
    <row r="37309" s="217" customFormat="1" x14ac:dyDescent="0.2"/>
    <row r="37310" s="217" customFormat="1" x14ac:dyDescent="0.2"/>
    <row r="37311" s="217" customFormat="1" x14ac:dyDescent="0.2"/>
    <row r="37312" s="217" customFormat="1" x14ac:dyDescent="0.2"/>
    <row r="37313" s="217" customFormat="1" x14ac:dyDescent="0.2"/>
    <row r="37314" s="217" customFormat="1" x14ac:dyDescent="0.2"/>
    <row r="37315" s="217" customFormat="1" x14ac:dyDescent="0.2"/>
    <row r="37316" s="217" customFormat="1" x14ac:dyDescent="0.2"/>
    <row r="37317" s="217" customFormat="1" x14ac:dyDescent="0.2"/>
    <row r="37318" s="217" customFormat="1" x14ac:dyDescent="0.2"/>
    <row r="37319" s="217" customFormat="1" x14ac:dyDescent="0.2"/>
    <row r="37320" s="217" customFormat="1" x14ac:dyDescent="0.2"/>
    <row r="37321" s="217" customFormat="1" x14ac:dyDescent="0.2"/>
    <row r="37322" s="217" customFormat="1" x14ac:dyDescent="0.2"/>
    <row r="37323" s="217" customFormat="1" x14ac:dyDescent="0.2"/>
    <row r="37324" s="217" customFormat="1" x14ac:dyDescent="0.2"/>
    <row r="37325" s="217" customFormat="1" x14ac:dyDescent="0.2"/>
    <row r="37326" s="217" customFormat="1" x14ac:dyDescent="0.2"/>
    <row r="37327" s="217" customFormat="1" x14ac:dyDescent="0.2"/>
    <row r="37328" s="217" customFormat="1" x14ac:dyDescent="0.2"/>
    <row r="37329" s="217" customFormat="1" x14ac:dyDescent="0.2"/>
    <row r="37330" s="217" customFormat="1" x14ac:dyDescent="0.2"/>
    <row r="37331" s="217" customFormat="1" x14ac:dyDescent="0.2"/>
    <row r="37332" s="217" customFormat="1" x14ac:dyDescent="0.2"/>
    <row r="37333" s="217" customFormat="1" x14ac:dyDescent="0.2"/>
    <row r="37334" s="217" customFormat="1" x14ac:dyDescent="0.2"/>
    <row r="37335" s="217" customFormat="1" x14ac:dyDescent="0.2"/>
    <row r="37336" s="217" customFormat="1" x14ac:dyDescent="0.2"/>
    <row r="37337" s="217" customFormat="1" x14ac:dyDescent="0.2"/>
    <row r="37338" s="217" customFormat="1" x14ac:dyDescent="0.2"/>
    <row r="37339" s="217" customFormat="1" x14ac:dyDescent="0.2"/>
    <row r="37340" s="217" customFormat="1" x14ac:dyDescent="0.2"/>
    <row r="37341" s="217" customFormat="1" x14ac:dyDescent="0.2"/>
    <row r="37342" s="217" customFormat="1" x14ac:dyDescent="0.2"/>
    <row r="37343" s="217" customFormat="1" x14ac:dyDescent="0.2"/>
    <row r="37344" s="217" customFormat="1" x14ac:dyDescent="0.2"/>
    <row r="37345" s="217" customFormat="1" x14ac:dyDescent="0.2"/>
    <row r="37346" s="217" customFormat="1" x14ac:dyDescent="0.2"/>
    <row r="37347" s="217" customFormat="1" x14ac:dyDescent="0.2"/>
    <row r="37348" s="217" customFormat="1" x14ac:dyDescent="0.2"/>
    <row r="37349" s="217" customFormat="1" x14ac:dyDescent="0.2"/>
    <row r="37350" s="217" customFormat="1" x14ac:dyDescent="0.2"/>
    <row r="37351" s="217" customFormat="1" x14ac:dyDescent="0.2"/>
    <row r="37352" s="217" customFormat="1" x14ac:dyDescent="0.2"/>
    <row r="37353" s="217" customFormat="1" x14ac:dyDescent="0.2"/>
    <row r="37354" s="217" customFormat="1" x14ac:dyDescent="0.2"/>
    <row r="37355" s="217" customFormat="1" x14ac:dyDescent="0.2"/>
    <row r="37356" s="217" customFormat="1" x14ac:dyDescent="0.2"/>
    <row r="37357" s="217" customFormat="1" x14ac:dyDescent="0.2"/>
    <row r="37358" s="217" customFormat="1" x14ac:dyDescent="0.2"/>
    <row r="37359" s="217" customFormat="1" x14ac:dyDescent="0.2"/>
    <row r="37360" s="217" customFormat="1" x14ac:dyDescent="0.2"/>
    <row r="37361" s="217" customFormat="1" x14ac:dyDescent="0.2"/>
    <row r="37362" s="217" customFormat="1" x14ac:dyDescent="0.2"/>
    <row r="37363" s="217" customFormat="1" x14ac:dyDescent="0.2"/>
    <row r="37364" s="217" customFormat="1" x14ac:dyDescent="0.2"/>
    <row r="37365" s="217" customFormat="1" x14ac:dyDescent="0.2"/>
    <row r="37366" s="217" customFormat="1" x14ac:dyDescent="0.2"/>
    <row r="37367" s="217" customFormat="1" x14ac:dyDescent="0.2"/>
    <row r="37368" s="217" customFormat="1" x14ac:dyDescent="0.2"/>
    <row r="37369" s="217" customFormat="1" x14ac:dyDescent="0.2"/>
    <row r="37370" s="217" customFormat="1" x14ac:dyDescent="0.2"/>
    <row r="37371" s="217" customFormat="1" x14ac:dyDescent="0.2"/>
    <row r="37372" s="217" customFormat="1" x14ac:dyDescent="0.2"/>
    <row r="37373" s="217" customFormat="1" x14ac:dyDescent="0.2"/>
    <row r="37374" s="217" customFormat="1" x14ac:dyDescent="0.2"/>
    <row r="37375" s="217" customFormat="1" x14ac:dyDescent="0.2"/>
    <row r="37376" s="217" customFormat="1" x14ac:dyDescent="0.2"/>
    <row r="37377" s="217" customFormat="1" x14ac:dyDescent="0.2"/>
    <row r="37378" s="217" customFormat="1" x14ac:dyDescent="0.2"/>
    <row r="37379" s="217" customFormat="1" x14ac:dyDescent="0.2"/>
    <row r="37380" s="217" customFormat="1" x14ac:dyDescent="0.2"/>
    <row r="37381" s="217" customFormat="1" x14ac:dyDescent="0.2"/>
    <row r="37382" s="217" customFormat="1" x14ac:dyDescent="0.2"/>
    <row r="37383" s="217" customFormat="1" x14ac:dyDescent="0.2"/>
    <row r="37384" s="217" customFormat="1" x14ac:dyDescent="0.2"/>
    <row r="37385" s="217" customFormat="1" x14ac:dyDescent="0.2"/>
    <row r="37386" s="217" customFormat="1" x14ac:dyDescent="0.2"/>
    <row r="37387" s="217" customFormat="1" x14ac:dyDescent="0.2"/>
    <row r="37388" s="217" customFormat="1" x14ac:dyDescent="0.2"/>
    <row r="37389" s="217" customFormat="1" x14ac:dyDescent="0.2"/>
    <row r="37390" s="217" customFormat="1" x14ac:dyDescent="0.2"/>
    <row r="37391" s="217" customFormat="1" x14ac:dyDescent="0.2"/>
    <row r="37392" s="217" customFormat="1" x14ac:dyDescent="0.2"/>
    <row r="37393" s="217" customFormat="1" x14ac:dyDescent="0.2"/>
    <row r="37394" s="217" customFormat="1" x14ac:dyDescent="0.2"/>
    <row r="37395" s="217" customFormat="1" x14ac:dyDescent="0.2"/>
    <row r="37396" s="217" customFormat="1" x14ac:dyDescent="0.2"/>
    <row r="37397" s="217" customFormat="1" x14ac:dyDescent="0.2"/>
    <row r="37398" s="217" customFormat="1" x14ac:dyDescent="0.2"/>
    <row r="37399" s="217" customFormat="1" x14ac:dyDescent="0.2"/>
    <row r="37400" s="217" customFormat="1" x14ac:dyDescent="0.2"/>
    <row r="37401" s="217" customFormat="1" x14ac:dyDescent="0.2"/>
    <row r="37402" s="217" customFormat="1" x14ac:dyDescent="0.2"/>
    <row r="37403" s="217" customFormat="1" x14ac:dyDescent="0.2"/>
    <row r="37404" s="217" customFormat="1" x14ac:dyDescent="0.2"/>
    <row r="37405" s="217" customFormat="1" x14ac:dyDescent="0.2"/>
    <row r="37406" s="217" customFormat="1" x14ac:dyDescent="0.2"/>
    <row r="37407" s="217" customFormat="1" x14ac:dyDescent="0.2"/>
    <row r="37408" s="217" customFormat="1" x14ac:dyDescent="0.2"/>
    <row r="37409" s="217" customFormat="1" x14ac:dyDescent="0.2"/>
    <row r="37410" s="217" customFormat="1" x14ac:dyDescent="0.2"/>
    <row r="37411" s="217" customFormat="1" x14ac:dyDescent="0.2"/>
    <row r="37412" s="217" customFormat="1" x14ac:dyDescent="0.2"/>
    <row r="37413" s="217" customFormat="1" x14ac:dyDescent="0.2"/>
    <row r="37414" s="217" customFormat="1" x14ac:dyDescent="0.2"/>
    <row r="37415" s="217" customFormat="1" x14ac:dyDescent="0.2"/>
    <row r="37416" s="217" customFormat="1" x14ac:dyDescent="0.2"/>
    <row r="37417" s="217" customFormat="1" x14ac:dyDescent="0.2"/>
    <row r="37418" s="217" customFormat="1" x14ac:dyDescent="0.2"/>
    <row r="37419" s="217" customFormat="1" x14ac:dyDescent="0.2"/>
    <row r="37420" s="217" customFormat="1" x14ac:dyDescent="0.2"/>
    <row r="37421" s="217" customFormat="1" x14ac:dyDescent="0.2"/>
    <row r="37422" s="217" customFormat="1" x14ac:dyDescent="0.2"/>
    <row r="37423" s="217" customFormat="1" x14ac:dyDescent="0.2"/>
    <row r="37424" s="217" customFormat="1" x14ac:dyDescent="0.2"/>
    <row r="37425" s="217" customFormat="1" x14ac:dyDescent="0.2"/>
    <row r="37426" s="217" customFormat="1" x14ac:dyDescent="0.2"/>
    <row r="37427" s="217" customFormat="1" x14ac:dyDescent="0.2"/>
    <row r="37428" s="217" customFormat="1" x14ac:dyDescent="0.2"/>
    <row r="37429" s="217" customFormat="1" x14ac:dyDescent="0.2"/>
    <row r="37430" s="217" customFormat="1" x14ac:dyDescent="0.2"/>
    <row r="37431" s="217" customFormat="1" x14ac:dyDescent="0.2"/>
    <row r="37432" s="217" customFormat="1" x14ac:dyDescent="0.2"/>
    <row r="37433" s="217" customFormat="1" x14ac:dyDescent="0.2"/>
    <row r="37434" s="217" customFormat="1" x14ac:dyDescent="0.2"/>
    <row r="37435" s="217" customFormat="1" x14ac:dyDescent="0.2"/>
    <row r="37436" s="217" customFormat="1" x14ac:dyDescent="0.2"/>
    <row r="37437" s="217" customFormat="1" x14ac:dyDescent="0.2"/>
    <row r="37438" s="217" customFormat="1" x14ac:dyDescent="0.2"/>
    <row r="37439" s="217" customFormat="1" x14ac:dyDescent="0.2"/>
    <row r="37440" s="217" customFormat="1" x14ac:dyDescent="0.2"/>
    <row r="37441" s="217" customFormat="1" x14ac:dyDescent="0.2"/>
    <row r="37442" s="217" customFormat="1" x14ac:dyDescent="0.2"/>
    <row r="37443" s="217" customFormat="1" x14ac:dyDescent="0.2"/>
    <row r="37444" s="217" customFormat="1" x14ac:dyDescent="0.2"/>
    <row r="37445" s="217" customFormat="1" x14ac:dyDescent="0.2"/>
    <row r="37446" s="217" customFormat="1" x14ac:dyDescent="0.2"/>
    <row r="37447" s="217" customFormat="1" x14ac:dyDescent="0.2"/>
    <row r="37448" s="217" customFormat="1" x14ac:dyDescent="0.2"/>
    <row r="37449" s="217" customFormat="1" x14ac:dyDescent="0.2"/>
    <row r="37450" s="217" customFormat="1" x14ac:dyDescent="0.2"/>
    <row r="37451" s="217" customFormat="1" x14ac:dyDescent="0.2"/>
    <row r="37452" s="217" customFormat="1" x14ac:dyDescent="0.2"/>
    <row r="37453" s="217" customFormat="1" x14ac:dyDescent="0.2"/>
    <row r="37454" s="217" customFormat="1" x14ac:dyDescent="0.2"/>
    <row r="37455" s="217" customFormat="1" x14ac:dyDescent="0.2"/>
    <row r="37456" s="217" customFormat="1" x14ac:dyDescent="0.2"/>
    <row r="37457" s="217" customFormat="1" x14ac:dyDescent="0.2"/>
    <row r="37458" s="217" customFormat="1" x14ac:dyDescent="0.2"/>
    <row r="37459" s="217" customFormat="1" x14ac:dyDescent="0.2"/>
    <row r="37460" s="217" customFormat="1" x14ac:dyDescent="0.2"/>
    <row r="37461" s="217" customFormat="1" x14ac:dyDescent="0.2"/>
    <row r="37462" s="217" customFormat="1" x14ac:dyDescent="0.2"/>
    <row r="37463" s="217" customFormat="1" x14ac:dyDescent="0.2"/>
    <row r="37464" s="217" customFormat="1" x14ac:dyDescent="0.2"/>
    <row r="37465" s="217" customFormat="1" x14ac:dyDescent="0.2"/>
    <row r="37466" s="217" customFormat="1" x14ac:dyDescent="0.2"/>
    <row r="37467" s="217" customFormat="1" x14ac:dyDescent="0.2"/>
    <row r="37468" s="217" customFormat="1" x14ac:dyDescent="0.2"/>
    <row r="37469" s="217" customFormat="1" x14ac:dyDescent="0.2"/>
    <row r="37470" s="217" customFormat="1" x14ac:dyDescent="0.2"/>
    <row r="37471" s="217" customFormat="1" x14ac:dyDescent="0.2"/>
    <row r="37472" s="217" customFormat="1" x14ac:dyDescent="0.2"/>
    <row r="37473" s="217" customFormat="1" x14ac:dyDescent="0.2"/>
    <row r="37474" s="217" customFormat="1" x14ac:dyDescent="0.2"/>
    <row r="37475" s="217" customFormat="1" x14ac:dyDescent="0.2"/>
    <row r="37476" s="217" customFormat="1" x14ac:dyDescent="0.2"/>
    <row r="37477" s="217" customFormat="1" x14ac:dyDescent="0.2"/>
    <row r="37478" s="217" customFormat="1" x14ac:dyDescent="0.2"/>
    <row r="37479" s="217" customFormat="1" x14ac:dyDescent="0.2"/>
    <row r="37480" s="217" customFormat="1" x14ac:dyDescent="0.2"/>
    <row r="37481" s="217" customFormat="1" x14ac:dyDescent="0.2"/>
    <row r="37482" s="217" customFormat="1" x14ac:dyDescent="0.2"/>
    <row r="37483" s="217" customFormat="1" x14ac:dyDescent="0.2"/>
    <row r="37484" s="217" customFormat="1" x14ac:dyDescent="0.2"/>
    <row r="37485" s="217" customFormat="1" x14ac:dyDescent="0.2"/>
    <row r="37486" s="217" customFormat="1" x14ac:dyDescent="0.2"/>
    <row r="37487" s="217" customFormat="1" x14ac:dyDescent="0.2"/>
    <row r="37488" s="217" customFormat="1" x14ac:dyDescent="0.2"/>
    <row r="37489" s="217" customFormat="1" x14ac:dyDescent="0.2"/>
    <row r="37490" s="217" customFormat="1" x14ac:dyDescent="0.2"/>
    <row r="37491" s="217" customFormat="1" x14ac:dyDescent="0.2"/>
    <row r="37492" s="217" customFormat="1" x14ac:dyDescent="0.2"/>
    <row r="37493" s="217" customFormat="1" x14ac:dyDescent="0.2"/>
    <row r="37494" s="217" customFormat="1" x14ac:dyDescent="0.2"/>
    <row r="37495" s="217" customFormat="1" x14ac:dyDescent="0.2"/>
    <row r="37496" s="217" customFormat="1" x14ac:dyDescent="0.2"/>
    <row r="37497" s="217" customFormat="1" x14ac:dyDescent="0.2"/>
    <row r="37498" s="217" customFormat="1" x14ac:dyDescent="0.2"/>
    <row r="37499" s="217" customFormat="1" x14ac:dyDescent="0.2"/>
    <row r="37500" s="217" customFormat="1" x14ac:dyDescent="0.2"/>
    <row r="37501" s="217" customFormat="1" x14ac:dyDescent="0.2"/>
    <row r="37502" s="217" customFormat="1" x14ac:dyDescent="0.2"/>
    <row r="37503" s="217" customFormat="1" x14ac:dyDescent="0.2"/>
    <row r="37504" s="217" customFormat="1" x14ac:dyDescent="0.2"/>
    <row r="37505" s="217" customFormat="1" x14ac:dyDescent="0.2"/>
    <row r="37506" s="217" customFormat="1" x14ac:dyDescent="0.2"/>
    <row r="37507" s="217" customFormat="1" x14ac:dyDescent="0.2"/>
    <row r="37508" s="217" customFormat="1" x14ac:dyDescent="0.2"/>
    <row r="37509" s="217" customFormat="1" x14ac:dyDescent="0.2"/>
    <row r="37510" s="217" customFormat="1" x14ac:dyDescent="0.2"/>
    <row r="37511" s="217" customFormat="1" x14ac:dyDescent="0.2"/>
    <row r="37512" s="217" customFormat="1" x14ac:dyDescent="0.2"/>
    <row r="37513" s="217" customFormat="1" x14ac:dyDescent="0.2"/>
    <row r="37514" s="217" customFormat="1" x14ac:dyDescent="0.2"/>
    <row r="37515" s="217" customFormat="1" x14ac:dyDescent="0.2"/>
    <row r="37516" s="217" customFormat="1" x14ac:dyDescent="0.2"/>
    <row r="37517" s="217" customFormat="1" x14ac:dyDescent="0.2"/>
    <row r="37518" s="217" customFormat="1" x14ac:dyDescent="0.2"/>
    <row r="37519" s="217" customFormat="1" x14ac:dyDescent="0.2"/>
    <row r="37520" s="217" customFormat="1" x14ac:dyDescent="0.2"/>
    <row r="37521" s="217" customFormat="1" x14ac:dyDescent="0.2"/>
    <row r="37522" s="217" customFormat="1" x14ac:dyDescent="0.2"/>
    <row r="37523" s="217" customFormat="1" x14ac:dyDescent="0.2"/>
    <row r="37524" s="217" customFormat="1" x14ac:dyDescent="0.2"/>
    <row r="37525" s="217" customFormat="1" x14ac:dyDescent="0.2"/>
    <row r="37526" s="217" customFormat="1" x14ac:dyDescent="0.2"/>
    <row r="37527" s="217" customFormat="1" x14ac:dyDescent="0.2"/>
    <row r="37528" s="217" customFormat="1" x14ac:dyDescent="0.2"/>
    <row r="37529" s="217" customFormat="1" x14ac:dyDescent="0.2"/>
    <row r="37530" s="217" customFormat="1" x14ac:dyDescent="0.2"/>
    <row r="37531" s="217" customFormat="1" x14ac:dyDescent="0.2"/>
    <row r="37532" s="217" customFormat="1" x14ac:dyDescent="0.2"/>
    <row r="37533" s="217" customFormat="1" x14ac:dyDescent="0.2"/>
    <row r="37534" s="217" customFormat="1" x14ac:dyDescent="0.2"/>
    <row r="37535" s="217" customFormat="1" x14ac:dyDescent="0.2"/>
    <row r="37536" s="217" customFormat="1" x14ac:dyDescent="0.2"/>
    <row r="37537" s="217" customFormat="1" x14ac:dyDescent="0.2"/>
    <row r="37538" s="217" customFormat="1" x14ac:dyDescent="0.2"/>
    <row r="37539" s="217" customFormat="1" x14ac:dyDescent="0.2"/>
    <row r="37540" s="217" customFormat="1" x14ac:dyDescent="0.2"/>
    <row r="37541" s="217" customFormat="1" x14ac:dyDescent="0.2"/>
    <row r="37542" s="217" customFormat="1" x14ac:dyDescent="0.2"/>
    <row r="37543" s="217" customFormat="1" x14ac:dyDescent="0.2"/>
    <row r="37544" s="217" customFormat="1" x14ac:dyDescent="0.2"/>
    <row r="37545" s="217" customFormat="1" x14ac:dyDescent="0.2"/>
    <row r="37546" s="217" customFormat="1" x14ac:dyDescent="0.2"/>
    <row r="37547" s="217" customFormat="1" x14ac:dyDescent="0.2"/>
    <row r="37548" s="217" customFormat="1" x14ac:dyDescent="0.2"/>
    <row r="37549" s="217" customFormat="1" x14ac:dyDescent="0.2"/>
    <row r="37550" s="217" customFormat="1" x14ac:dyDescent="0.2"/>
    <row r="37551" s="217" customFormat="1" x14ac:dyDescent="0.2"/>
    <row r="37552" s="217" customFormat="1" x14ac:dyDescent="0.2"/>
    <row r="37553" s="217" customFormat="1" x14ac:dyDescent="0.2"/>
    <row r="37554" s="217" customFormat="1" x14ac:dyDescent="0.2"/>
    <row r="37555" s="217" customFormat="1" x14ac:dyDescent="0.2"/>
    <row r="37556" s="217" customFormat="1" x14ac:dyDescent="0.2"/>
    <row r="37557" s="217" customFormat="1" x14ac:dyDescent="0.2"/>
    <row r="37558" s="217" customFormat="1" x14ac:dyDescent="0.2"/>
    <row r="37559" s="217" customFormat="1" x14ac:dyDescent="0.2"/>
    <row r="37560" s="217" customFormat="1" x14ac:dyDescent="0.2"/>
    <row r="37561" s="217" customFormat="1" x14ac:dyDescent="0.2"/>
    <row r="37562" s="217" customFormat="1" x14ac:dyDescent="0.2"/>
    <row r="37563" s="217" customFormat="1" x14ac:dyDescent="0.2"/>
    <row r="37564" s="217" customFormat="1" x14ac:dyDescent="0.2"/>
    <row r="37565" s="217" customFormat="1" x14ac:dyDescent="0.2"/>
    <row r="37566" s="217" customFormat="1" x14ac:dyDescent="0.2"/>
    <row r="37567" s="217" customFormat="1" x14ac:dyDescent="0.2"/>
    <row r="37568" s="217" customFormat="1" x14ac:dyDescent="0.2"/>
    <row r="37569" s="217" customFormat="1" x14ac:dyDescent="0.2"/>
    <row r="37570" s="217" customFormat="1" x14ac:dyDescent="0.2"/>
    <row r="37571" s="217" customFormat="1" x14ac:dyDescent="0.2"/>
    <row r="37572" s="217" customFormat="1" x14ac:dyDescent="0.2"/>
    <row r="37573" s="217" customFormat="1" x14ac:dyDescent="0.2"/>
    <row r="37574" s="217" customFormat="1" x14ac:dyDescent="0.2"/>
    <row r="37575" s="217" customFormat="1" x14ac:dyDescent="0.2"/>
    <row r="37576" s="217" customFormat="1" x14ac:dyDescent="0.2"/>
    <row r="37577" s="217" customFormat="1" x14ac:dyDescent="0.2"/>
    <row r="37578" s="217" customFormat="1" x14ac:dyDescent="0.2"/>
    <row r="37579" s="217" customFormat="1" x14ac:dyDescent="0.2"/>
    <row r="37580" s="217" customFormat="1" x14ac:dyDescent="0.2"/>
    <row r="37581" s="217" customFormat="1" x14ac:dyDescent="0.2"/>
    <row r="37582" s="217" customFormat="1" x14ac:dyDescent="0.2"/>
    <row r="37583" s="217" customFormat="1" x14ac:dyDescent="0.2"/>
    <row r="37584" s="217" customFormat="1" x14ac:dyDescent="0.2"/>
    <row r="37585" s="217" customFormat="1" x14ac:dyDescent="0.2"/>
    <row r="37586" s="217" customFormat="1" x14ac:dyDescent="0.2"/>
    <row r="37587" s="217" customFormat="1" x14ac:dyDescent="0.2"/>
    <row r="37588" s="217" customFormat="1" x14ac:dyDescent="0.2"/>
    <row r="37589" s="217" customFormat="1" x14ac:dyDescent="0.2"/>
    <row r="37590" s="217" customFormat="1" x14ac:dyDescent="0.2"/>
    <row r="37591" s="217" customFormat="1" x14ac:dyDescent="0.2"/>
    <row r="37592" s="217" customFormat="1" x14ac:dyDescent="0.2"/>
    <row r="37593" s="217" customFormat="1" x14ac:dyDescent="0.2"/>
    <row r="37594" s="217" customFormat="1" x14ac:dyDescent="0.2"/>
    <row r="37595" s="217" customFormat="1" x14ac:dyDescent="0.2"/>
    <row r="37596" s="217" customFormat="1" x14ac:dyDescent="0.2"/>
    <row r="37597" s="217" customFormat="1" x14ac:dyDescent="0.2"/>
    <row r="37598" s="217" customFormat="1" x14ac:dyDescent="0.2"/>
    <row r="37599" s="217" customFormat="1" x14ac:dyDescent="0.2"/>
    <row r="37600" s="217" customFormat="1" x14ac:dyDescent="0.2"/>
    <row r="37601" s="217" customFormat="1" x14ac:dyDescent="0.2"/>
    <row r="37602" s="217" customFormat="1" x14ac:dyDescent="0.2"/>
    <row r="37603" s="217" customFormat="1" x14ac:dyDescent="0.2"/>
    <row r="37604" s="217" customFormat="1" x14ac:dyDescent="0.2"/>
    <row r="37605" s="217" customFormat="1" x14ac:dyDescent="0.2"/>
    <row r="37606" s="217" customFormat="1" x14ac:dyDescent="0.2"/>
    <row r="37607" s="217" customFormat="1" x14ac:dyDescent="0.2"/>
    <row r="37608" s="217" customFormat="1" x14ac:dyDescent="0.2"/>
    <row r="37609" s="217" customFormat="1" x14ac:dyDescent="0.2"/>
    <row r="37610" s="217" customFormat="1" x14ac:dyDescent="0.2"/>
    <row r="37611" s="217" customFormat="1" x14ac:dyDescent="0.2"/>
    <row r="37612" s="217" customFormat="1" x14ac:dyDescent="0.2"/>
    <row r="37613" s="217" customFormat="1" x14ac:dyDescent="0.2"/>
    <row r="37614" s="217" customFormat="1" x14ac:dyDescent="0.2"/>
    <row r="37615" s="217" customFormat="1" x14ac:dyDescent="0.2"/>
    <row r="37616" s="217" customFormat="1" x14ac:dyDescent="0.2"/>
    <row r="37617" s="217" customFormat="1" x14ac:dyDescent="0.2"/>
    <row r="37618" s="217" customFormat="1" x14ac:dyDescent="0.2"/>
    <row r="37619" s="217" customFormat="1" x14ac:dyDescent="0.2"/>
    <row r="37620" s="217" customFormat="1" x14ac:dyDescent="0.2"/>
    <row r="37621" s="217" customFormat="1" x14ac:dyDescent="0.2"/>
    <row r="37622" s="217" customFormat="1" x14ac:dyDescent="0.2"/>
    <row r="37623" s="217" customFormat="1" x14ac:dyDescent="0.2"/>
    <row r="37624" s="217" customFormat="1" x14ac:dyDescent="0.2"/>
    <row r="37625" s="217" customFormat="1" x14ac:dyDescent="0.2"/>
    <row r="37626" s="217" customFormat="1" x14ac:dyDescent="0.2"/>
    <row r="37627" s="217" customFormat="1" x14ac:dyDescent="0.2"/>
    <row r="37628" s="217" customFormat="1" x14ac:dyDescent="0.2"/>
    <row r="37629" s="217" customFormat="1" x14ac:dyDescent="0.2"/>
    <row r="37630" s="217" customFormat="1" x14ac:dyDescent="0.2"/>
    <row r="37631" s="217" customFormat="1" x14ac:dyDescent="0.2"/>
    <row r="37632" s="217" customFormat="1" x14ac:dyDescent="0.2"/>
    <row r="37633" s="217" customFormat="1" x14ac:dyDescent="0.2"/>
    <row r="37634" s="217" customFormat="1" x14ac:dyDescent="0.2"/>
    <row r="37635" s="217" customFormat="1" x14ac:dyDescent="0.2"/>
    <row r="37636" s="217" customFormat="1" x14ac:dyDescent="0.2"/>
    <row r="37637" s="217" customFormat="1" x14ac:dyDescent="0.2"/>
    <row r="37638" s="217" customFormat="1" x14ac:dyDescent="0.2"/>
    <row r="37639" s="217" customFormat="1" x14ac:dyDescent="0.2"/>
    <row r="37640" s="217" customFormat="1" x14ac:dyDescent="0.2"/>
    <row r="37641" s="217" customFormat="1" x14ac:dyDescent="0.2"/>
    <row r="37642" s="217" customFormat="1" x14ac:dyDescent="0.2"/>
    <row r="37643" s="217" customFormat="1" x14ac:dyDescent="0.2"/>
    <row r="37644" s="217" customFormat="1" x14ac:dyDescent="0.2"/>
    <row r="37645" s="217" customFormat="1" x14ac:dyDescent="0.2"/>
    <row r="37646" s="217" customFormat="1" x14ac:dyDescent="0.2"/>
    <row r="37647" s="217" customFormat="1" x14ac:dyDescent="0.2"/>
    <row r="37648" s="217" customFormat="1" x14ac:dyDescent="0.2"/>
    <row r="37649" s="217" customFormat="1" x14ac:dyDescent="0.2"/>
    <row r="37650" s="217" customFormat="1" x14ac:dyDescent="0.2"/>
    <row r="37651" s="217" customFormat="1" x14ac:dyDescent="0.2"/>
    <row r="37652" s="217" customFormat="1" x14ac:dyDescent="0.2"/>
    <row r="37653" s="217" customFormat="1" x14ac:dyDescent="0.2"/>
    <row r="37654" s="217" customFormat="1" x14ac:dyDescent="0.2"/>
    <row r="37655" s="217" customFormat="1" x14ac:dyDescent="0.2"/>
    <row r="37656" s="217" customFormat="1" x14ac:dyDescent="0.2"/>
    <row r="37657" s="217" customFormat="1" x14ac:dyDescent="0.2"/>
    <row r="37658" s="217" customFormat="1" x14ac:dyDescent="0.2"/>
    <row r="37659" s="217" customFormat="1" x14ac:dyDescent="0.2"/>
    <row r="37660" s="217" customFormat="1" x14ac:dyDescent="0.2"/>
    <row r="37661" s="217" customFormat="1" x14ac:dyDescent="0.2"/>
    <row r="37662" s="217" customFormat="1" x14ac:dyDescent="0.2"/>
    <row r="37663" s="217" customFormat="1" x14ac:dyDescent="0.2"/>
    <row r="37664" s="217" customFormat="1" x14ac:dyDescent="0.2"/>
    <row r="37665" s="217" customFormat="1" x14ac:dyDescent="0.2"/>
    <row r="37666" s="217" customFormat="1" x14ac:dyDescent="0.2"/>
    <row r="37667" s="217" customFormat="1" x14ac:dyDescent="0.2"/>
    <row r="37668" s="217" customFormat="1" x14ac:dyDescent="0.2"/>
    <row r="37669" s="217" customFormat="1" x14ac:dyDescent="0.2"/>
    <row r="37670" s="217" customFormat="1" x14ac:dyDescent="0.2"/>
    <row r="37671" s="217" customFormat="1" x14ac:dyDescent="0.2"/>
    <row r="37672" s="217" customFormat="1" x14ac:dyDescent="0.2"/>
    <row r="37673" s="217" customFormat="1" x14ac:dyDescent="0.2"/>
    <row r="37674" s="217" customFormat="1" x14ac:dyDescent="0.2"/>
    <row r="37675" s="217" customFormat="1" x14ac:dyDescent="0.2"/>
    <row r="37676" s="217" customFormat="1" x14ac:dyDescent="0.2"/>
    <row r="37677" s="217" customFormat="1" x14ac:dyDescent="0.2"/>
    <row r="37678" s="217" customFormat="1" x14ac:dyDescent="0.2"/>
    <row r="37679" s="217" customFormat="1" x14ac:dyDescent="0.2"/>
    <row r="37680" s="217" customFormat="1" x14ac:dyDescent="0.2"/>
    <row r="37681" s="217" customFormat="1" x14ac:dyDescent="0.2"/>
    <row r="37682" s="217" customFormat="1" x14ac:dyDescent="0.2"/>
    <row r="37683" s="217" customFormat="1" x14ac:dyDescent="0.2"/>
    <row r="37684" s="217" customFormat="1" x14ac:dyDescent="0.2"/>
    <row r="37685" s="217" customFormat="1" x14ac:dyDescent="0.2"/>
    <row r="37686" s="217" customFormat="1" x14ac:dyDescent="0.2"/>
    <row r="37687" s="217" customFormat="1" x14ac:dyDescent="0.2"/>
    <row r="37688" s="217" customFormat="1" x14ac:dyDescent="0.2"/>
    <row r="37689" s="217" customFormat="1" x14ac:dyDescent="0.2"/>
    <row r="37690" s="217" customFormat="1" x14ac:dyDescent="0.2"/>
    <row r="37691" s="217" customFormat="1" x14ac:dyDescent="0.2"/>
    <row r="37692" s="217" customFormat="1" x14ac:dyDescent="0.2"/>
    <row r="37693" s="217" customFormat="1" x14ac:dyDescent="0.2"/>
    <row r="37694" s="217" customFormat="1" x14ac:dyDescent="0.2"/>
    <row r="37695" s="217" customFormat="1" x14ac:dyDescent="0.2"/>
    <row r="37696" s="217" customFormat="1" x14ac:dyDescent="0.2"/>
    <row r="37697" s="217" customFormat="1" x14ac:dyDescent="0.2"/>
    <row r="37698" s="217" customFormat="1" x14ac:dyDescent="0.2"/>
    <row r="37699" s="217" customFormat="1" x14ac:dyDescent="0.2"/>
    <row r="37700" s="217" customFormat="1" x14ac:dyDescent="0.2"/>
    <row r="37701" s="217" customFormat="1" x14ac:dyDescent="0.2"/>
    <row r="37702" s="217" customFormat="1" x14ac:dyDescent="0.2"/>
    <row r="37703" s="217" customFormat="1" x14ac:dyDescent="0.2"/>
    <row r="37704" s="217" customFormat="1" x14ac:dyDescent="0.2"/>
    <row r="37705" s="217" customFormat="1" x14ac:dyDescent="0.2"/>
    <row r="37706" s="217" customFormat="1" x14ac:dyDescent="0.2"/>
    <row r="37707" s="217" customFormat="1" x14ac:dyDescent="0.2"/>
    <row r="37708" s="217" customFormat="1" x14ac:dyDescent="0.2"/>
    <row r="37709" s="217" customFormat="1" x14ac:dyDescent="0.2"/>
    <row r="37710" s="217" customFormat="1" x14ac:dyDescent="0.2"/>
    <row r="37711" s="217" customFormat="1" x14ac:dyDescent="0.2"/>
    <row r="37712" s="217" customFormat="1" x14ac:dyDescent="0.2"/>
    <row r="37713" s="217" customFormat="1" x14ac:dyDescent="0.2"/>
    <row r="37714" s="217" customFormat="1" x14ac:dyDescent="0.2"/>
    <row r="37715" s="217" customFormat="1" x14ac:dyDescent="0.2"/>
    <row r="37716" s="217" customFormat="1" x14ac:dyDescent="0.2"/>
    <row r="37717" s="217" customFormat="1" x14ac:dyDescent="0.2"/>
    <row r="37718" s="217" customFormat="1" x14ac:dyDescent="0.2"/>
    <row r="37719" s="217" customFormat="1" x14ac:dyDescent="0.2"/>
    <row r="37720" s="217" customFormat="1" x14ac:dyDescent="0.2"/>
    <row r="37721" s="217" customFormat="1" x14ac:dyDescent="0.2"/>
    <row r="37722" s="217" customFormat="1" x14ac:dyDescent="0.2"/>
    <row r="37723" s="217" customFormat="1" x14ac:dyDescent="0.2"/>
    <row r="37724" s="217" customFormat="1" x14ac:dyDescent="0.2"/>
    <row r="37725" s="217" customFormat="1" x14ac:dyDescent="0.2"/>
    <row r="37726" s="217" customFormat="1" x14ac:dyDescent="0.2"/>
    <row r="37727" s="217" customFormat="1" x14ac:dyDescent="0.2"/>
    <row r="37728" s="217" customFormat="1" x14ac:dyDescent="0.2"/>
    <row r="37729" s="217" customFormat="1" x14ac:dyDescent="0.2"/>
    <row r="37730" s="217" customFormat="1" x14ac:dyDescent="0.2"/>
    <row r="37731" s="217" customFormat="1" x14ac:dyDescent="0.2"/>
    <row r="37732" s="217" customFormat="1" x14ac:dyDescent="0.2"/>
    <row r="37733" s="217" customFormat="1" x14ac:dyDescent="0.2"/>
    <row r="37734" s="217" customFormat="1" x14ac:dyDescent="0.2"/>
    <row r="37735" s="217" customFormat="1" x14ac:dyDescent="0.2"/>
    <row r="37736" s="217" customFormat="1" x14ac:dyDescent="0.2"/>
    <row r="37737" s="217" customFormat="1" x14ac:dyDescent="0.2"/>
    <row r="37738" s="217" customFormat="1" x14ac:dyDescent="0.2"/>
    <row r="37739" s="217" customFormat="1" x14ac:dyDescent="0.2"/>
    <row r="37740" s="217" customFormat="1" x14ac:dyDescent="0.2"/>
    <row r="37741" s="217" customFormat="1" x14ac:dyDescent="0.2"/>
    <row r="37742" s="217" customFormat="1" x14ac:dyDescent="0.2"/>
    <row r="37743" s="217" customFormat="1" x14ac:dyDescent="0.2"/>
    <row r="37744" s="217" customFormat="1" x14ac:dyDescent="0.2"/>
    <row r="37745" s="217" customFormat="1" x14ac:dyDescent="0.2"/>
    <row r="37746" s="217" customFormat="1" x14ac:dyDescent="0.2"/>
    <row r="37747" s="217" customFormat="1" x14ac:dyDescent="0.2"/>
    <row r="37748" s="217" customFormat="1" x14ac:dyDescent="0.2"/>
    <row r="37749" s="217" customFormat="1" x14ac:dyDescent="0.2"/>
    <row r="37750" s="217" customFormat="1" x14ac:dyDescent="0.2"/>
    <row r="37751" s="217" customFormat="1" x14ac:dyDescent="0.2"/>
    <row r="37752" s="217" customFormat="1" x14ac:dyDescent="0.2"/>
    <row r="37753" s="217" customFormat="1" x14ac:dyDescent="0.2"/>
    <row r="37754" s="217" customFormat="1" x14ac:dyDescent="0.2"/>
    <row r="37755" s="217" customFormat="1" x14ac:dyDescent="0.2"/>
    <row r="37756" s="217" customFormat="1" x14ac:dyDescent="0.2"/>
    <row r="37757" s="217" customFormat="1" x14ac:dyDescent="0.2"/>
    <row r="37758" s="217" customFormat="1" x14ac:dyDescent="0.2"/>
    <row r="37759" s="217" customFormat="1" x14ac:dyDescent="0.2"/>
    <row r="37760" s="217" customFormat="1" x14ac:dyDescent="0.2"/>
    <row r="37761" s="217" customFormat="1" x14ac:dyDescent="0.2"/>
    <row r="37762" s="217" customFormat="1" x14ac:dyDescent="0.2"/>
    <row r="37763" s="217" customFormat="1" x14ac:dyDescent="0.2"/>
    <row r="37764" s="217" customFormat="1" x14ac:dyDescent="0.2"/>
    <row r="37765" s="217" customFormat="1" x14ac:dyDescent="0.2"/>
    <row r="37766" s="217" customFormat="1" x14ac:dyDescent="0.2"/>
    <row r="37767" s="217" customFormat="1" x14ac:dyDescent="0.2"/>
    <row r="37768" s="217" customFormat="1" x14ac:dyDescent="0.2"/>
    <row r="37769" s="217" customFormat="1" x14ac:dyDescent="0.2"/>
    <row r="37770" s="217" customFormat="1" x14ac:dyDescent="0.2"/>
    <row r="37771" s="217" customFormat="1" x14ac:dyDescent="0.2"/>
    <row r="37772" s="217" customFormat="1" x14ac:dyDescent="0.2"/>
    <row r="37773" s="217" customFormat="1" x14ac:dyDescent="0.2"/>
    <row r="37774" s="217" customFormat="1" x14ac:dyDescent="0.2"/>
    <row r="37775" s="217" customFormat="1" x14ac:dyDescent="0.2"/>
    <row r="37776" s="217" customFormat="1" x14ac:dyDescent="0.2"/>
    <row r="37777" s="217" customFormat="1" x14ac:dyDescent="0.2"/>
    <row r="37778" s="217" customFormat="1" x14ac:dyDescent="0.2"/>
    <row r="37779" s="217" customFormat="1" x14ac:dyDescent="0.2"/>
    <row r="37780" s="217" customFormat="1" x14ac:dyDescent="0.2"/>
    <row r="37781" s="217" customFormat="1" x14ac:dyDescent="0.2"/>
    <row r="37782" s="217" customFormat="1" x14ac:dyDescent="0.2"/>
    <row r="37783" s="217" customFormat="1" x14ac:dyDescent="0.2"/>
    <row r="37784" s="217" customFormat="1" x14ac:dyDescent="0.2"/>
    <row r="37785" s="217" customFormat="1" x14ac:dyDescent="0.2"/>
    <row r="37786" s="217" customFormat="1" x14ac:dyDescent="0.2"/>
    <row r="37787" s="217" customFormat="1" x14ac:dyDescent="0.2"/>
    <row r="37788" s="217" customFormat="1" x14ac:dyDescent="0.2"/>
    <row r="37789" s="217" customFormat="1" x14ac:dyDescent="0.2"/>
    <row r="37790" s="217" customFormat="1" x14ac:dyDescent="0.2"/>
    <row r="37791" s="217" customFormat="1" x14ac:dyDescent="0.2"/>
    <row r="37792" s="217" customFormat="1" x14ac:dyDescent="0.2"/>
    <row r="37793" s="217" customFormat="1" x14ac:dyDescent="0.2"/>
    <row r="37794" s="217" customFormat="1" x14ac:dyDescent="0.2"/>
    <row r="37795" s="217" customFormat="1" x14ac:dyDescent="0.2"/>
    <row r="37796" s="217" customFormat="1" x14ac:dyDescent="0.2"/>
    <row r="37797" s="217" customFormat="1" x14ac:dyDescent="0.2"/>
    <row r="37798" s="217" customFormat="1" x14ac:dyDescent="0.2"/>
    <row r="37799" s="217" customFormat="1" x14ac:dyDescent="0.2"/>
    <row r="37800" s="217" customFormat="1" x14ac:dyDescent="0.2"/>
    <row r="37801" s="217" customFormat="1" x14ac:dyDescent="0.2"/>
    <row r="37802" s="217" customFormat="1" x14ac:dyDescent="0.2"/>
    <row r="37803" s="217" customFormat="1" x14ac:dyDescent="0.2"/>
    <row r="37804" s="217" customFormat="1" x14ac:dyDescent="0.2"/>
    <row r="37805" s="217" customFormat="1" x14ac:dyDescent="0.2"/>
    <row r="37806" s="217" customFormat="1" x14ac:dyDescent="0.2"/>
    <row r="37807" s="217" customFormat="1" x14ac:dyDescent="0.2"/>
    <row r="37808" s="217" customFormat="1" x14ac:dyDescent="0.2"/>
    <row r="37809" s="217" customFormat="1" x14ac:dyDescent="0.2"/>
    <row r="37810" s="217" customFormat="1" x14ac:dyDescent="0.2"/>
    <row r="37811" s="217" customFormat="1" x14ac:dyDescent="0.2"/>
    <row r="37812" s="217" customFormat="1" x14ac:dyDescent="0.2"/>
    <row r="37813" s="217" customFormat="1" x14ac:dyDescent="0.2"/>
    <row r="37814" s="217" customFormat="1" x14ac:dyDescent="0.2"/>
    <row r="37815" s="217" customFormat="1" x14ac:dyDescent="0.2"/>
    <row r="37816" s="217" customFormat="1" x14ac:dyDescent="0.2"/>
    <row r="37817" s="217" customFormat="1" x14ac:dyDescent="0.2"/>
    <row r="37818" s="217" customFormat="1" x14ac:dyDescent="0.2"/>
    <row r="37819" s="217" customFormat="1" x14ac:dyDescent="0.2"/>
    <row r="37820" s="217" customFormat="1" x14ac:dyDescent="0.2"/>
    <row r="37821" s="217" customFormat="1" x14ac:dyDescent="0.2"/>
    <row r="37822" s="217" customFormat="1" x14ac:dyDescent="0.2"/>
    <row r="37823" s="217" customFormat="1" x14ac:dyDescent="0.2"/>
    <row r="37824" s="217" customFormat="1" x14ac:dyDescent="0.2"/>
    <row r="37825" s="217" customFormat="1" x14ac:dyDescent="0.2"/>
    <row r="37826" s="217" customFormat="1" x14ac:dyDescent="0.2"/>
    <row r="37827" s="217" customFormat="1" x14ac:dyDescent="0.2"/>
    <row r="37828" s="217" customFormat="1" x14ac:dyDescent="0.2"/>
    <row r="37829" s="217" customFormat="1" x14ac:dyDescent="0.2"/>
    <row r="37830" s="217" customFormat="1" x14ac:dyDescent="0.2"/>
    <row r="37831" s="217" customFormat="1" x14ac:dyDescent="0.2"/>
    <row r="37832" s="217" customFormat="1" x14ac:dyDescent="0.2"/>
    <row r="37833" s="217" customFormat="1" x14ac:dyDescent="0.2"/>
    <row r="37834" s="217" customFormat="1" x14ac:dyDescent="0.2"/>
    <row r="37835" s="217" customFormat="1" x14ac:dyDescent="0.2"/>
    <row r="37836" s="217" customFormat="1" x14ac:dyDescent="0.2"/>
    <row r="37837" s="217" customFormat="1" x14ac:dyDescent="0.2"/>
    <row r="37838" s="217" customFormat="1" x14ac:dyDescent="0.2"/>
    <row r="37839" s="217" customFormat="1" x14ac:dyDescent="0.2"/>
    <row r="37840" s="217" customFormat="1" x14ac:dyDescent="0.2"/>
    <row r="37841" s="217" customFormat="1" x14ac:dyDescent="0.2"/>
    <row r="37842" s="217" customFormat="1" x14ac:dyDescent="0.2"/>
    <row r="37843" s="217" customFormat="1" x14ac:dyDescent="0.2"/>
    <row r="37844" s="217" customFormat="1" x14ac:dyDescent="0.2"/>
    <row r="37845" s="217" customFormat="1" x14ac:dyDescent="0.2"/>
    <row r="37846" s="217" customFormat="1" x14ac:dyDescent="0.2"/>
    <row r="37847" s="217" customFormat="1" x14ac:dyDescent="0.2"/>
    <row r="37848" s="217" customFormat="1" x14ac:dyDescent="0.2"/>
    <row r="37849" s="217" customFormat="1" x14ac:dyDescent="0.2"/>
    <row r="37850" s="217" customFormat="1" x14ac:dyDescent="0.2"/>
    <row r="37851" s="217" customFormat="1" x14ac:dyDescent="0.2"/>
    <row r="37852" s="217" customFormat="1" x14ac:dyDescent="0.2"/>
    <row r="37853" s="217" customFormat="1" x14ac:dyDescent="0.2"/>
    <row r="37854" s="217" customFormat="1" x14ac:dyDescent="0.2"/>
    <row r="37855" s="217" customFormat="1" x14ac:dyDescent="0.2"/>
    <row r="37856" s="217" customFormat="1" x14ac:dyDescent="0.2"/>
    <row r="37857" s="217" customFormat="1" x14ac:dyDescent="0.2"/>
    <row r="37858" s="217" customFormat="1" x14ac:dyDescent="0.2"/>
    <row r="37859" s="217" customFormat="1" x14ac:dyDescent="0.2"/>
    <row r="37860" s="217" customFormat="1" x14ac:dyDescent="0.2"/>
    <row r="37861" s="217" customFormat="1" x14ac:dyDescent="0.2"/>
    <row r="37862" s="217" customFormat="1" x14ac:dyDescent="0.2"/>
    <row r="37863" s="217" customFormat="1" x14ac:dyDescent="0.2"/>
    <row r="37864" s="217" customFormat="1" x14ac:dyDescent="0.2"/>
    <row r="37865" s="217" customFormat="1" x14ac:dyDescent="0.2"/>
    <row r="37866" s="217" customFormat="1" x14ac:dyDescent="0.2"/>
    <row r="37867" s="217" customFormat="1" x14ac:dyDescent="0.2"/>
    <row r="37868" s="217" customFormat="1" x14ac:dyDescent="0.2"/>
    <row r="37869" s="217" customFormat="1" x14ac:dyDescent="0.2"/>
    <row r="37870" s="217" customFormat="1" x14ac:dyDescent="0.2"/>
    <row r="37871" s="217" customFormat="1" x14ac:dyDescent="0.2"/>
    <row r="37872" s="217" customFormat="1" x14ac:dyDescent="0.2"/>
    <row r="37873" s="217" customFormat="1" x14ac:dyDescent="0.2"/>
    <row r="37874" s="217" customFormat="1" x14ac:dyDescent="0.2"/>
    <row r="37875" s="217" customFormat="1" x14ac:dyDescent="0.2"/>
    <row r="37876" s="217" customFormat="1" x14ac:dyDescent="0.2"/>
    <row r="37877" s="217" customFormat="1" x14ac:dyDescent="0.2"/>
    <row r="37878" s="217" customFormat="1" x14ac:dyDescent="0.2"/>
    <row r="37879" s="217" customFormat="1" x14ac:dyDescent="0.2"/>
    <row r="37880" s="217" customFormat="1" x14ac:dyDescent="0.2"/>
    <row r="37881" s="217" customFormat="1" x14ac:dyDescent="0.2"/>
    <row r="37882" s="217" customFormat="1" x14ac:dyDescent="0.2"/>
    <row r="37883" s="217" customFormat="1" x14ac:dyDescent="0.2"/>
    <row r="37884" s="217" customFormat="1" x14ac:dyDescent="0.2"/>
    <row r="37885" s="217" customFormat="1" x14ac:dyDescent="0.2"/>
    <row r="37886" s="217" customFormat="1" x14ac:dyDescent="0.2"/>
    <row r="37887" s="217" customFormat="1" x14ac:dyDescent="0.2"/>
    <row r="37888" s="217" customFormat="1" x14ac:dyDescent="0.2"/>
    <row r="37889" s="217" customFormat="1" x14ac:dyDescent="0.2"/>
    <row r="37890" s="217" customFormat="1" x14ac:dyDescent="0.2"/>
    <row r="37891" s="217" customFormat="1" x14ac:dyDescent="0.2"/>
    <row r="37892" s="217" customFormat="1" x14ac:dyDescent="0.2"/>
    <row r="37893" s="217" customFormat="1" x14ac:dyDescent="0.2"/>
    <row r="37894" s="217" customFormat="1" x14ac:dyDescent="0.2"/>
    <row r="37895" s="217" customFormat="1" x14ac:dyDescent="0.2"/>
    <row r="37896" s="217" customFormat="1" x14ac:dyDescent="0.2"/>
    <row r="37897" s="217" customFormat="1" x14ac:dyDescent="0.2"/>
    <row r="37898" s="217" customFormat="1" x14ac:dyDescent="0.2"/>
    <row r="37899" s="217" customFormat="1" x14ac:dyDescent="0.2"/>
    <row r="37900" s="217" customFormat="1" x14ac:dyDescent="0.2"/>
    <row r="37901" s="217" customFormat="1" x14ac:dyDescent="0.2"/>
    <row r="37902" s="217" customFormat="1" x14ac:dyDescent="0.2"/>
    <row r="37903" s="217" customFormat="1" x14ac:dyDescent="0.2"/>
    <row r="37904" s="217" customFormat="1" x14ac:dyDescent="0.2"/>
    <row r="37905" s="217" customFormat="1" x14ac:dyDescent="0.2"/>
    <row r="37906" s="217" customFormat="1" x14ac:dyDescent="0.2"/>
    <row r="37907" s="217" customFormat="1" x14ac:dyDescent="0.2"/>
    <row r="37908" s="217" customFormat="1" x14ac:dyDescent="0.2"/>
    <row r="37909" s="217" customFormat="1" x14ac:dyDescent="0.2"/>
    <row r="37910" s="217" customFormat="1" x14ac:dyDescent="0.2"/>
    <row r="37911" s="217" customFormat="1" x14ac:dyDescent="0.2"/>
    <row r="37912" s="217" customFormat="1" x14ac:dyDescent="0.2"/>
    <row r="37913" s="217" customFormat="1" x14ac:dyDescent="0.2"/>
    <row r="37914" s="217" customFormat="1" x14ac:dyDescent="0.2"/>
    <row r="37915" s="217" customFormat="1" x14ac:dyDescent="0.2"/>
    <row r="37916" s="217" customFormat="1" x14ac:dyDescent="0.2"/>
    <row r="37917" s="217" customFormat="1" x14ac:dyDescent="0.2"/>
    <row r="37918" s="217" customFormat="1" x14ac:dyDescent="0.2"/>
    <row r="37919" s="217" customFormat="1" x14ac:dyDescent="0.2"/>
    <row r="37920" s="217" customFormat="1" x14ac:dyDescent="0.2"/>
    <row r="37921" s="217" customFormat="1" x14ac:dyDescent="0.2"/>
    <row r="37922" s="217" customFormat="1" x14ac:dyDescent="0.2"/>
    <row r="37923" s="217" customFormat="1" x14ac:dyDescent="0.2"/>
    <row r="37924" s="217" customFormat="1" x14ac:dyDescent="0.2"/>
    <row r="37925" s="217" customFormat="1" x14ac:dyDescent="0.2"/>
    <row r="37926" s="217" customFormat="1" x14ac:dyDescent="0.2"/>
    <row r="37927" s="217" customFormat="1" x14ac:dyDescent="0.2"/>
    <row r="37928" s="217" customFormat="1" x14ac:dyDescent="0.2"/>
    <row r="37929" s="217" customFormat="1" x14ac:dyDescent="0.2"/>
    <row r="37930" s="217" customFormat="1" x14ac:dyDescent="0.2"/>
    <row r="37931" s="217" customFormat="1" x14ac:dyDescent="0.2"/>
    <row r="37932" s="217" customFormat="1" x14ac:dyDescent="0.2"/>
    <row r="37933" s="217" customFormat="1" x14ac:dyDescent="0.2"/>
    <row r="37934" s="217" customFormat="1" x14ac:dyDescent="0.2"/>
    <row r="37935" s="217" customFormat="1" x14ac:dyDescent="0.2"/>
    <row r="37936" s="217" customFormat="1" x14ac:dyDescent="0.2"/>
    <row r="37937" s="217" customFormat="1" x14ac:dyDescent="0.2"/>
    <row r="37938" s="217" customFormat="1" x14ac:dyDescent="0.2"/>
    <row r="37939" s="217" customFormat="1" x14ac:dyDescent="0.2"/>
    <row r="37940" s="217" customFormat="1" x14ac:dyDescent="0.2"/>
    <row r="37941" s="217" customFormat="1" x14ac:dyDescent="0.2"/>
    <row r="37942" s="217" customFormat="1" x14ac:dyDescent="0.2"/>
    <row r="37943" s="217" customFormat="1" x14ac:dyDescent="0.2"/>
    <row r="37944" s="217" customFormat="1" x14ac:dyDescent="0.2"/>
    <row r="37945" s="217" customFormat="1" x14ac:dyDescent="0.2"/>
    <row r="37946" s="217" customFormat="1" x14ac:dyDescent="0.2"/>
    <row r="37947" s="217" customFormat="1" x14ac:dyDescent="0.2"/>
    <row r="37948" s="217" customFormat="1" x14ac:dyDescent="0.2"/>
    <row r="37949" s="217" customFormat="1" x14ac:dyDescent="0.2"/>
    <row r="37950" s="217" customFormat="1" x14ac:dyDescent="0.2"/>
    <row r="37951" s="217" customFormat="1" x14ac:dyDescent="0.2"/>
    <row r="37952" s="217" customFormat="1" x14ac:dyDescent="0.2"/>
    <row r="37953" s="217" customFormat="1" x14ac:dyDescent="0.2"/>
    <row r="37954" s="217" customFormat="1" x14ac:dyDescent="0.2"/>
    <row r="37955" s="217" customFormat="1" x14ac:dyDescent="0.2"/>
    <row r="37956" s="217" customFormat="1" x14ac:dyDescent="0.2"/>
    <row r="37957" s="217" customFormat="1" x14ac:dyDescent="0.2"/>
    <row r="37958" s="217" customFormat="1" x14ac:dyDescent="0.2"/>
    <row r="37959" s="217" customFormat="1" x14ac:dyDescent="0.2"/>
    <row r="37960" s="217" customFormat="1" x14ac:dyDescent="0.2"/>
    <row r="37961" s="217" customFormat="1" x14ac:dyDescent="0.2"/>
    <row r="37962" s="217" customFormat="1" x14ac:dyDescent="0.2"/>
    <row r="37963" s="217" customFormat="1" x14ac:dyDescent="0.2"/>
    <row r="37964" s="217" customFormat="1" x14ac:dyDescent="0.2"/>
    <row r="37965" s="217" customFormat="1" x14ac:dyDescent="0.2"/>
    <row r="37966" s="217" customFormat="1" x14ac:dyDescent="0.2"/>
    <row r="37967" s="217" customFormat="1" x14ac:dyDescent="0.2"/>
    <row r="37968" s="217" customFormat="1" x14ac:dyDescent="0.2"/>
    <row r="37969" s="217" customFormat="1" x14ac:dyDescent="0.2"/>
    <row r="37970" s="217" customFormat="1" x14ac:dyDescent="0.2"/>
    <row r="37971" s="217" customFormat="1" x14ac:dyDescent="0.2"/>
    <row r="37972" s="217" customFormat="1" x14ac:dyDescent="0.2"/>
    <row r="37973" s="217" customFormat="1" x14ac:dyDescent="0.2"/>
    <row r="37974" s="217" customFormat="1" x14ac:dyDescent="0.2"/>
    <row r="37975" s="217" customFormat="1" x14ac:dyDescent="0.2"/>
    <row r="37976" s="217" customFormat="1" x14ac:dyDescent="0.2"/>
    <row r="37977" s="217" customFormat="1" x14ac:dyDescent="0.2"/>
    <row r="37978" s="217" customFormat="1" x14ac:dyDescent="0.2"/>
    <row r="37979" s="217" customFormat="1" x14ac:dyDescent="0.2"/>
    <row r="37980" s="217" customFormat="1" x14ac:dyDescent="0.2"/>
    <row r="37981" s="217" customFormat="1" x14ac:dyDescent="0.2"/>
    <row r="37982" s="217" customFormat="1" x14ac:dyDescent="0.2"/>
    <row r="37983" s="217" customFormat="1" x14ac:dyDescent="0.2"/>
    <row r="37984" s="217" customFormat="1" x14ac:dyDescent="0.2"/>
    <row r="37985" s="217" customFormat="1" x14ac:dyDescent="0.2"/>
    <row r="37986" s="217" customFormat="1" x14ac:dyDescent="0.2"/>
    <row r="37987" s="217" customFormat="1" x14ac:dyDescent="0.2"/>
    <row r="37988" s="217" customFormat="1" x14ac:dyDescent="0.2"/>
    <row r="37989" s="217" customFormat="1" x14ac:dyDescent="0.2"/>
    <row r="37990" s="217" customFormat="1" x14ac:dyDescent="0.2"/>
    <row r="37991" s="217" customFormat="1" x14ac:dyDescent="0.2"/>
    <row r="37992" s="217" customFormat="1" x14ac:dyDescent="0.2"/>
    <row r="37993" s="217" customFormat="1" x14ac:dyDescent="0.2"/>
    <row r="37994" s="217" customFormat="1" x14ac:dyDescent="0.2"/>
    <row r="37995" s="217" customFormat="1" x14ac:dyDescent="0.2"/>
    <row r="37996" s="217" customFormat="1" x14ac:dyDescent="0.2"/>
    <row r="37997" s="217" customFormat="1" x14ac:dyDescent="0.2"/>
    <row r="37998" s="217" customFormat="1" x14ac:dyDescent="0.2"/>
    <row r="37999" s="217" customFormat="1" x14ac:dyDescent="0.2"/>
    <row r="38000" s="217" customFormat="1" x14ac:dyDescent="0.2"/>
    <row r="38001" s="217" customFormat="1" x14ac:dyDescent="0.2"/>
    <row r="38002" s="217" customFormat="1" x14ac:dyDescent="0.2"/>
    <row r="38003" s="217" customFormat="1" x14ac:dyDescent="0.2"/>
    <row r="38004" s="217" customFormat="1" x14ac:dyDescent="0.2"/>
    <row r="38005" s="217" customFormat="1" x14ac:dyDescent="0.2"/>
    <row r="38006" s="217" customFormat="1" x14ac:dyDescent="0.2"/>
    <row r="38007" s="217" customFormat="1" x14ac:dyDescent="0.2"/>
    <row r="38008" s="217" customFormat="1" x14ac:dyDescent="0.2"/>
    <row r="38009" s="217" customFormat="1" x14ac:dyDescent="0.2"/>
    <row r="38010" s="217" customFormat="1" x14ac:dyDescent="0.2"/>
    <row r="38011" s="217" customFormat="1" x14ac:dyDescent="0.2"/>
    <row r="38012" s="217" customFormat="1" x14ac:dyDescent="0.2"/>
    <row r="38013" s="217" customFormat="1" x14ac:dyDescent="0.2"/>
    <row r="38014" s="217" customFormat="1" x14ac:dyDescent="0.2"/>
    <row r="38015" s="217" customFormat="1" x14ac:dyDescent="0.2"/>
    <row r="38016" s="217" customFormat="1" x14ac:dyDescent="0.2"/>
    <row r="38017" s="217" customFormat="1" x14ac:dyDescent="0.2"/>
    <row r="38018" s="217" customFormat="1" x14ac:dyDescent="0.2"/>
    <row r="38019" s="217" customFormat="1" x14ac:dyDescent="0.2"/>
    <row r="38020" s="217" customFormat="1" x14ac:dyDescent="0.2"/>
    <row r="38021" s="217" customFormat="1" x14ac:dyDescent="0.2"/>
    <row r="38022" s="217" customFormat="1" x14ac:dyDescent="0.2"/>
    <row r="38023" s="217" customFormat="1" x14ac:dyDescent="0.2"/>
    <row r="38024" s="217" customFormat="1" x14ac:dyDescent="0.2"/>
    <row r="38025" s="217" customFormat="1" x14ac:dyDescent="0.2"/>
    <row r="38026" s="217" customFormat="1" x14ac:dyDescent="0.2"/>
    <row r="38027" s="217" customFormat="1" x14ac:dyDescent="0.2"/>
    <row r="38028" s="217" customFormat="1" x14ac:dyDescent="0.2"/>
    <row r="38029" s="217" customFormat="1" x14ac:dyDescent="0.2"/>
    <row r="38030" s="217" customFormat="1" x14ac:dyDescent="0.2"/>
    <row r="38031" s="217" customFormat="1" x14ac:dyDescent="0.2"/>
    <row r="38032" s="217" customFormat="1" x14ac:dyDescent="0.2"/>
    <row r="38033" s="217" customFormat="1" x14ac:dyDescent="0.2"/>
    <row r="38034" s="217" customFormat="1" x14ac:dyDescent="0.2"/>
    <row r="38035" s="217" customFormat="1" x14ac:dyDescent="0.2"/>
    <row r="38036" s="217" customFormat="1" x14ac:dyDescent="0.2"/>
    <row r="38037" s="217" customFormat="1" x14ac:dyDescent="0.2"/>
    <row r="38038" s="217" customFormat="1" x14ac:dyDescent="0.2"/>
    <row r="38039" s="217" customFormat="1" x14ac:dyDescent="0.2"/>
    <row r="38040" s="217" customFormat="1" x14ac:dyDescent="0.2"/>
    <row r="38041" s="217" customFormat="1" x14ac:dyDescent="0.2"/>
    <row r="38042" s="217" customFormat="1" x14ac:dyDescent="0.2"/>
    <row r="38043" s="217" customFormat="1" x14ac:dyDescent="0.2"/>
    <row r="38044" s="217" customFormat="1" x14ac:dyDescent="0.2"/>
    <row r="38045" s="217" customFormat="1" x14ac:dyDescent="0.2"/>
    <row r="38046" s="217" customFormat="1" x14ac:dyDescent="0.2"/>
    <row r="38047" s="217" customFormat="1" x14ac:dyDescent="0.2"/>
    <row r="38048" s="217" customFormat="1" x14ac:dyDescent="0.2"/>
    <row r="38049" s="217" customFormat="1" x14ac:dyDescent="0.2"/>
    <row r="38050" s="217" customFormat="1" x14ac:dyDescent="0.2"/>
    <row r="38051" s="217" customFormat="1" x14ac:dyDescent="0.2"/>
    <row r="38052" s="217" customFormat="1" x14ac:dyDescent="0.2"/>
    <row r="38053" s="217" customFormat="1" x14ac:dyDescent="0.2"/>
    <row r="38054" s="217" customFormat="1" x14ac:dyDescent="0.2"/>
    <row r="38055" s="217" customFormat="1" x14ac:dyDescent="0.2"/>
    <row r="38056" s="217" customFormat="1" x14ac:dyDescent="0.2"/>
    <row r="38057" s="217" customFormat="1" x14ac:dyDescent="0.2"/>
    <row r="38058" s="217" customFormat="1" x14ac:dyDescent="0.2"/>
    <row r="38059" s="217" customFormat="1" x14ac:dyDescent="0.2"/>
    <row r="38060" s="217" customFormat="1" x14ac:dyDescent="0.2"/>
    <row r="38061" s="217" customFormat="1" x14ac:dyDescent="0.2"/>
    <row r="38062" s="217" customFormat="1" x14ac:dyDescent="0.2"/>
    <row r="38063" s="217" customFormat="1" x14ac:dyDescent="0.2"/>
    <row r="38064" s="217" customFormat="1" x14ac:dyDescent="0.2"/>
    <row r="38065" s="217" customFormat="1" x14ac:dyDescent="0.2"/>
    <row r="38066" s="217" customFormat="1" x14ac:dyDescent="0.2"/>
    <row r="38067" s="217" customFormat="1" x14ac:dyDescent="0.2"/>
    <row r="38068" s="217" customFormat="1" x14ac:dyDescent="0.2"/>
    <row r="38069" s="217" customFormat="1" x14ac:dyDescent="0.2"/>
    <row r="38070" s="217" customFormat="1" x14ac:dyDescent="0.2"/>
    <row r="38071" s="217" customFormat="1" x14ac:dyDescent="0.2"/>
    <row r="38072" s="217" customFormat="1" x14ac:dyDescent="0.2"/>
    <row r="38073" s="217" customFormat="1" x14ac:dyDescent="0.2"/>
    <row r="38074" s="217" customFormat="1" x14ac:dyDescent="0.2"/>
    <row r="38075" s="217" customFormat="1" x14ac:dyDescent="0.2"/>
    <row r="38076" s="217" customFormat="1" x14ac:dyDescent="0.2"/>
    <row r="38077" s="217" customFormat="1" x14ac:dyDescent="0.2"/>
    <row r="38078" s="217" customFormat="1" x14ac:dyDescent="0.2"/>
    <row r="38079" s="217" customFormat="1" x14ac:dyDescent="0.2"/>
    <row r="38080" s="217" customFormat="1" x14ac:dyDescent="0.2"/>
    <row r="38081" s="217" customFormat="1" x14ac:dyDescent="0.2"/>
    <row r="38082" s="217" customFormat="1" x14ac:dyDescent="0.2"/>
    <row r="38083" s="217" customFormat="1" x14ac:dyDescent="0.2"/>
    <row r="38084" s="217" customFormat="1" x14ac:dyDescent="0.2"/>
    <row r="38085" s="217" customFormat="1" x14ac:dyDescent="0.2"/>
    <row r="38086" s="217" customFormat="1" x14ac:dyDescent="0.2"/>
    <row r="38087" s="217" customFormat="1" x14ac:dyDescent="0.2"/>
    <row r="38088" s="217" customFormat="1" x14ac:dyDescent="0.2"/>
    <row r="38089" s="217" customFormat="1" x14ac:dyDescent="0.2"/>
    <row r="38090" s="217" customFormat="1" x14ac:dyDescent="0.2"/>
    <row r="38091" s="217" customFormat="1" x14ac:dyDescent="0.2"/>
    <row r="38092" s="217" customFormat="1" x14ac:dyDescent="0.2"/>
    <row r="38093" s="217" customFormat="1" x14ac:dyDescent="0.2"/>
    <row r="38094" s="217" customFormat="1" x14ac:dyDescent="0.2"/>
    <row r="38095" s="217" customFormat="1" x14ac:dyDescent="0.2"/>
    <row r="38096" s="217" customFormat="1" x14ac:dyDescent="0.2"/>
    <row r="38097" s="217" customFormat="1" x14ac:dyDescent="0.2"/>
    <row r="38098" s="217" customFormat="1" x14ac:dyDescent="0.2"/>
    <row r="38099" s="217" customFormat="1" x14ac:dyDescent="0.2"/>
    <row r="38100" s="217" customFormat="1" x14ac:dyDescent="0.2"/>
    <row r="38101" s="217" customFormat="1" x14ac:dyDescent="0.2"/>
    <row r="38102" s="217" customFormat="1" x14ac:dyDescent="0.2"/>
    <row r="38103" s="217" customFormat="1" x14ac:dyDescent="0.2"/>
    <row r="38104" s="217" customFormat="1" x14ac:dyDescent="0.2"/>
    <row r="38105" s="217" customFormat="1" x14ac:dyDescent="0.2"/>
    <row r="38106" s="217" customFormat="1" x14ac:dyDescent="0.2"/>
    <row r="38107" s="217" customFormat="1" x14ac:dyDescent="0.2"/>
    <row r="38108" s="217" customFormat="1" x14ac:dyDescent="0.2"/>
    <row r="38109" s="217" customFormat="1" x14ac:dyDescent="0.2"/>
    <row r="38110" s="217" customFormat="1" x14ac:dyDescent="0.2"/>
    <row r="38111" s="217" customFormat="1" x14ac:dyDescent="0.2"/>
    <row r="38112" s="217" customFormat="1" x14ac:dyDescent="0.2"/>
    <row r="38113" s="217" customFormat="1" x14ac:dyDescent="0.2"/>
    <row r="38114" s="217" customFormat="1" x14ac:dyDescent="0.2"/>
    <row r="38115" s="217" customFormat="1" x14ac:dyDescent="0.2"/>
    <row r="38116" s="217" customFormat="1" x14ac:dyDescent="0.2"/>
    <row r="38117" s="217" customFormat="1" x14ac:dyDescent="0.2"/>
    <row r="38118" s="217" customFormat="1" x14ac:dyDescent="0.2"/>
    <row r="38119" s="217" customFormat="1" x14ac:dyDescent="0.2"/>
    <row r="38120" s="217" customFormat="1" x14ac:dyDescent="0.2"/>
    <row r="38121" s="217" customFormat="1" x14ac:dyDescent="0.2"/>
    <row r="38122" s="217" customFormat="1" x14ac:dyDescent="0.2"/>
    <row r="38123" s="217" customFormat="1" x14ac:dyDescent="0.2"/>
    <row r="38124" s="217" customFormat="1" x14ac:dyDescent="0.2"/>
    <row r="38125" s="217" customFormat="1" x14ac:dyDescent="0.2"/>
    <row r="38126" s="217" customFormat="1" x14ac:dyDescent="0.2"/>
    <row r="38127" s="217" customFormat="1" x14ac:dyDescent="0.2"/>
    <row r="38128" s="217" customFormat="1" x14ac:dyDescent="0.2"/>
    <row r="38129" s="217" customFormat="1" x14ac:dyDescent="0.2"/>
    <row r="38130" s="217" customFormat="1" x14ac:dyDescent="0.2"/>
    <row r="38131" s="217" customFormat="1" x14ac:dyDescent="0.2"/>
    <row r="38132" s="217" customFormat="1" x14ac:dyDescent="0.2"/>
    <row r="38133" s="217" customFormat="1" x14ac:dyDescent="0.2"/>
    <row r="38134" s="217" customFormat="1" x14ac:dyDescent="0.2"/>
    <row r="38135" s="217" customFormat="1" x14ac:dyDescent="0.2"/>
    <row r="38136" s="217" customFormat="1" x14ac:dyDescent="0.2"/>
    <row r="38137" s="217" customFormat="1" x14ac:dyDescent="0.2"/>
    <row r="38138" s="217" customFormat="1" x14ac:dyDescent="0.2"/>
    <row r="38139" s="217" customFormat="1" x14ac:dyDescent="0.2"/>
    <row r="38140" s="217" customFormat="1" x14ac:dyDescent="0.2"/>
    <row r="38141" s="217" customFormat="1" x14ac:dyDescent="0.2"/>
    <row r="38142" s="217" customFormat="1" x14ac:dyDescent="0.2"/>
    <row r="38143" s="217" customFormat="1" x14ac:dyDescent="0.2"/>
    <row r="38144" s="217" customFormat="1" x14ac:dyDescent="0.2"/>
    <row r="38145" s="217" customFormat="1" x14ac:dyDescent="0.2"/>
    <row r="38146" s="217" customFormat="1" x14ac:dyDescent="0.2"/>
    <row r="38147" s="217" customFormat="1" x14ac:dyDescent="0.2"/>
    <row r="38148" s="217" customFormat="1" x14ac:dyDescent="0.2"/>
    <row r="38149" s="217" customFormat="1" x14ac:dyDescent="0.2"/>
    <row r="38150" s="217" customFormat="1" x14ac:dyDescent="0.2"/>
    <row r="38151" s="217" customFormat="1" x14ac:dyDescent="0.2"/>
    <row r="38152" s="217" customFormat="1" x14ac:dyDescent="0.2"/>
    <row r="38153" s="217" customFormat="1" x14ac:dyDescent="0.2"/>
    <row r="38154" s="217" customFormat="1" x14ac:dyDescent="0.2"/>
    <row r="38155" s="217" customFormat="1" x14ac:dyDescent="0.2"/>
    <row r="38156" s="217" customFormat="1" x14ac:dyDescent="0.2"/>
    <row r="38157" s="217" customFormat="1" x14ac:dyDescent="0.2"/>
    <row r="38158" s="217" customFormat="1" x14ac:dyDescent="0.2"/>
    <row r="38159" s="217" customFormat="1" x14ac:dyDescent="0.2"/>
    <row r="38160" s="217" customFormat="1" x14ac:dyDescent="0.2"/>
    <row r="38161" s="217" customFormat="1" x14ac:dyDescent="0.2"/>
    <row r="38162" s="217" customFormat="1" x14ac:dyDescent="0.2"/>
    <row r="38163" s="217" customFormat="1" x14ac:dyDescent="0.2"/>
    <row r="38164" s="217" customFormat="1" x14ac:dyDescent="0.2"/>
    <row r="38165" s="217" customFormat="1" x14ac:dyDescent="0.2"/>
    <row r="38166" s="217" customFormat="1" x14ac:dyDescent="0.2"/>
    <row r="38167" s="217" customFormat="1" x14ac:dyDescent="0.2"/>
    <row r="38168" s="217" customFormat="1" x14ac:dyDescent="0.2"/>
    <row r="38169" s="217" customFormat="1" x14ac:dyDescent="0.2"/>
    <row r="38170" s="217" customFormat="1" x14ac:dyDescent="0.2"/>
    <row r="38171" s="217" customFormat="1" x14ac:dyDescent="0.2"/>
    <row r="38172" s="217" customFormat="1" x14ac:dyDescent="0.2"/>
    <row r="38173" s="217" customFormat="1" x14ac:dyDescent="0.2"/>
    <row r="38174" s="217" customFormat="1" x14ac:dyDescent="0.2"/>
    <row r="38175" s="217" customFormat="1" x14ac:dyDescent="0.2"/>
    <row r="38176" s="217" customFormat="1" x14ac:dyDescent="0.2"/>
    <row r="38177" s="217" customFormat="1" x14ac:dyDescent="0.2"/>
    <row r="38178" s="217" customFormat="1" x14ac:dyDescent="0.2"/>
    <row r="38179" s="217" customFormat="1" x14ac:dyDescent="0.2"/>
    <row r="38180" s="217" customFormat="1" x14ac:dyDescent="0.2"/>
    <row r="38181" s="217" customFormat="1" x14ac:dyDescent="0.2"/>
    <row r="38182" s="217" customFormat="1" x14ac:dyDescent="0.2"/>
    <row r="38183" s="217" customFormat="1" x14ac:dyDescent="0.2"/>
    <row r="38184" s="217" customFormat="1" x14ac:dyDescent="0.2"/>
    <row r="38185" s="217" customFormat="1" x14ac:dyDescent="0.2"/>
    <row r="38186" s="217" customFormat="1" x14ac:dyDescent="0.2"/>
    <row r="38187" s="217" customFormat="1" x14ac:dyDescent="0.2"/>
    <row r="38188" s="217" customFormat="1" x14ac:dyDescent="0.2"/>
    <row r="38189" s="217" customFormat="1" x14ac:dyDescent="0.2"/>
    <row r="38190" s="217" customFormat="1" x14ac:dyDescent="0.2"/>
    <row r="38191" s="217" customFormat="1" x14ac:dyDescent="0.2"/>
    <row r="38192" s="217" customFormat="1" x14ac:dyDescent="0.2"/>
    <row r="38193" s="217" customFormat="1" x14ac:dyDescent="0.2"/>
    <row r="38194" s="217" customFormat="1" x14ac:dyDescent="0.2"/>
    <row r="38195" s="217" customFormat="1" x14ac:dyDescent="0.2"/>
    <row r="38196" s="217" customFormat="1" x14ac:dyDescent="0.2"/>
    <row r="38197" s="217" customFormat="1" x14ac:dyDescent="0.2"/>
    <row r="38198" s="217" customFormat="1" x14ac:dyDescent="0.2"/>
    <row r="38199" s="217" customFormat="1" x14ac:dyDescent="0.2"/>
    <row r="38200" s="217" customFormat="1" x14ac:dyDescent="0.2"/>
    <row r="38201" s="217" customFormat="1" x14ac:dyDescent="0.2"/>
    <row r="38202" s="217" customFormat="1" x14ac:dyDescent="0.2"/>
    <row r="38203" s="217" customFormat="1" x14ac:dyDescent="0.2"/>
    <row r="38204" s="217" customFormat="1" x14ac:dyDescent="0.2"/>
    <row r="38205" s="217" customFormat="1" x14ac:dyDescent="0.2"/>
    <row r="38206" s="217" customFormat="1" x14ac:dyDescent="0.2"/>
    <row r="38207" s="217" customFormat="1" x14ac:dyDescent="0.2"/>
    <row r="38208" s="217" customFormat="1" x14ac:dyDescent="0.2"/>
    <row r="38209" s="217" customFormat="1" x14ac:dyDescent="0.2"/>
    <row r="38210" s="217" customFormat="1" x14ac:dyDescent="0.2"/>
    <row r="38211" s="217" customFormat="1" x14ac:dyDescent="0.2"/>
    <row r="38212" s="217" customFormat="1" x14ac:dyDescent="0.2"/>
    <row r="38213" s="217" customFormat="1" x14ac:dyDescent="0.2"/>
    <row r="38214" s="217" customFormat="1" x14ac:dyDescent="0.2"/>
    <row r="38215" s="217" customFormat="1" x14ac:dyDescent="0.2"/>
    <row r="38216" s="217" customFormat="1" x14ac:dyDescent="0.2"/>
    <row r="38217" s="217" customFormat="1" x14ac:dyDescent="0.2"/>
    <row r="38218" s="217" customFormat="1" x14ac:dyDescent="0.2"/>
    <row r="38219" s="217" customFormat="1" x14ac:dyDescent="0.2"/>
    <row r="38220" s="217" customFormat="1" x14ac:dyDescent="0.2"/>
    <row r="38221" s="217" customFormat="1" x14ac:dyDescent="0.2"/>
    <row r="38222" s="217" customFormat="1" x14ac:dyDescent="0.2"/>
    <row r="38223" s="217" customFormat="1" x14ac:dyDescent="0.2"/>
    <row r="38224" s="217" customFormat="1" x14ac:dyDescent="0.2"/>
    <row r="38225" s="217" customFormat="1" x14ac:dyDescent="0.2"/>
    <row r="38226" s="217" customFormat="1" x14ac:dyDescent="0.2"/>
    <row r="38227" s="217" customFormat="1" x14ac:dyDescent="0.2"/>
    <row r="38228" s="217" customFormat="1" x14ac:dyDescent="0.2"/>
    <row r="38229" s="217" customFormat="1" x14ac:dyDescent="0.2"/>
    <row r="38230" s="217" customFormat="1" x14ac:dyDescent="0.2"/>
    <row r="38231" s="217" customFormat="1" x14ac:dyDescent="0.2"/>
    <row r="38232" s="217" customFormat="1" x14ac:dyDescent="0.2"/>
    <row r="38233" s="217" customFormat="1" x14ac:dyDescent="0.2"/>
    <row r="38234" s="217" customFormat="1" x14ac:dyDescent="0.2"/>
    <row r="38235" s="217" customFormat="1" x14ac:dyDescent="0.2"/>
    <row r="38236" s="217" customFormat="1" x14ac:dyDescent="0.2"/>
    <row r="38237" s="217" customFormat="1" x14ac:dyDescent="0.2"/>
    <row r="38238" s="217" customFormat="1" x14ac:dyDescent="0.2"/>
    <row r="38239" s="217" customFormat="1" x14ac:dyDescent="0.2"/>
    <row r="38240" s="217" customFormat="1" x14ac:dyDescent="0.2"/>
    <row r="38241" s="217" customFormat="1" x14ac:dyDescent="0.2"/>
    <row r="38242" s="217" customFormat="1" x14ac:dyDescent="0.2"/>
    <row r="38243" s="217" customFormat="1" x14ac:dyDescent="0.2"/>
    <row r="38244" s="217" customFormat="1" x14ac:dyDescent="0.2"/>
    <row r="38245" s="217" customFormat="1" x14ac:dyDescent="0.2"/>
    <row r="38246" s="217" customFormat="1" x14ac:dyDescent="0.2"/>
    <row r="38247" s="217" customFormat="1" x14ac:dyDescent="0.2"/>
    <row r="38248" s="217" customFormat="1" x14ac:dyDescent="0.2"/>
    <row r="38249" s="217" customFormat="1" x14ac:dyDescent="0.2"/>
    <row r="38250" s="217" customFormat="1" x14ac:dyDescent="0.2"/>
    <row r="38251" s="217" customFormat="1" x14ac:dyDescent="0.2"/>
    <row r="38252" s="217" customFormat="1" x14ac:dyDescent="0.2"/>
    <row r="38253" s="217" customFormat="1" x14ac:dyDescent="0.2"/>
    <row r="38254" s="217" customFormat="1" x14ac:dyDescent="0.2"/>
    <row r="38255" s="217" customFormat="1" x14ac:dyDescent="0.2"/>
    <row r="38256" s="217" customFormat="1" x14ac:dyDescent="0.2"/>
    <row r="38257" s="217" customFormat="1" x14ac:dyDescent="0.2"/>
    <row r="38258" s="217" customFormat="1" x14ac:dyDescent="0.2"/>
    <row r="38259" s="217" customFormat="1" x14ac:dyDescent="0.2"/>
    <row r="38260" s="217" customFormat="1" x14ac:dyDescent="0.2"/>
    <row r="38261" s="217" customFormat="1" x14ac:dyDescent="0.2"/>
    <row r="38262" s="217" customFormat="1" x14ac:dyDescent="0.2"/>
    <row r="38263" s="217" customFormat="1" x14ac:dyDescent="0.2"/>
    <row r="38264" s="217" customFormat="1" x14ac:dyDescent="0.2"/>
    <row r="38265" s="217" customFormat="1" x14ac:dyDescent="0.2"/>
    <row r="38266" s="217" customFormat="1" x14ac:dyDescent="0.2"/>
    <row r="38267" s="217" customFormat="1" x14ac:dyDescent="0.2"/>
    <row r="38268" s="217" customFormat="1" x14ac:dyDescent="0.2"/>
    <row r="38269" s="217" customFormat="1" x14ac:dyDescent="0.2"/>
    <row r="38270" s="217" customFormat="1" x14ac:dyDescent="0.2"/>
    <row r="38271" s="217" customFormat="1" x14ac:dyDescent="0.2"/>
    <row r="38272" s="217" customFormat="1" x14ac:dyDescent="0.2"/>
    <row r="38273" s="217" customFormat="1" x14ac:dyDescent="0.2"/>
    <row r="38274" s="217" customFormat="1" x14ac:dyDescent="0.2"/>
    <row r="38275" s="217" customFormat="1" x14ac:dyDescent="0.2"/>
    <row r="38276" s="217" customFormat="1" x14ac:dyDescent="0.2"/>
    <row r="38277" s="217" customFormat="1" x14ac:dyDescent="0.2"/>
    <row r="38278" s="217" customFormat="1" x14ac:dyDescent="0.2"/>
    <row r="38279" s="217" customFormat="1" x14ac:dyDescent="0.2"/>
    <row r="38280" s="217" customFormat="1" x14ac:dyDescent="0.2"/>
    <row r="38281" s="217" customFormat="1" x14ac:dyDescent="0.2"/>
    <row r="38282" s="217" customFormat="1" x14ac:dyDescent="0.2"/>
    <row r="38283" s="217" customFormat="1" x14ac:dyDescent="0.2"/>
    <row r="38284" s="217" customFormat="1" x14ac:dyDescent="0.2"/>
    <row r="38285" s="217" customFormat="1" x14ac:dyDescent="0.2"/>
    <row r="38286" s="217" customFormat="1" x14ac:dyDescent="0.2"/>
    <row r="38287" s="217" customFormat="1" x14ac:dyDescent="0.2"/>
    <row r="38288" s="217" customFormat="1" x14ac:dyDescent="0.2"/>
    <row r="38289" s="217" customFormat="1" x14ac:dyDescent="0.2"/>
    <row r="38290" s="217" customFormat="1" x14ac:dyDescent="0.2"/>
    <row r="38291" s="217" customFormat="1" x14ac:dyDescent="0.2"/>
    <row r="38292" s="217" customFormat="1" x14ac:dyDescent="0.2"/>
    <row r="38293" s="217" customFormat="1" x14ac:dyDescent="0.2"/>
    <row r="38294" s="217" customFormat="1" x14ac:dyDescent="0.2"/>
    <row r="38295" s="217" customFormat="1" x14ac:dyDescent="0.2"/>
    <row r="38296" s="217" customFormat="1" x14ac:dyDescent="0.2"/>
    <row r="38297" s="217" customFormat="1" x14ac:dyDescent="0.2"/>
    <row r="38298" s="217" customFormat="1" x14ac:dyDescent="0.2"/>
    <row r="38299" s="217" customFormat="1" x14ac:dyDescent="0.2"/>
    <row r="38300" s="217" customFormat="1" x14ac:dyDescent="0.2"/>
    <row r="38301" s="217" customFormat="1" x14ac:dyDescent="0.2"/>
    <row r="38302" s="217" customFormat="1" x14ac:dyDescent="0.2"/>
    <row r="38303" s="217" customFormat="1" x14ac:dyDescent="0.2"/>
    <row r="38304" s="217" customFormat="1" x14ac:dyDescent="0.2"/>
    <row r="38305" s="217" customFormat="1" x14ac:dyDescent="0.2"/>
    <row r="38306" s="217" customFormat="1" x14ac:dyDescent="0.2"/>
    <row r="38307" s="217" customFormat="1" x14ac:dyDescent="0.2"/>
    <row r="38308" s="217" customFormat="1" x14ac:dyDescent="0.2"/>
    <row r="38309" s="217" customFormat="1" x14ac:dyDescent="0.2"/>
    <row r="38310" s="217" customFormat="1" x14ac:dyDescent="0.2"/>
    <row r="38311" s="217" customFormat="1" x14ac:dyDescent="0.2"/>
    <row r="38312" s="217" customFormat="1" x14ac:dyDescent="0.2"/>
    <row r="38313" s="217" customFormat="1" x14ac:dyDescent="0.2"/>
    <row r="38314" s="217" customFormat="1" x14ac:dyDescent="0.2"/>
    <row r="38315" s="217" customFormat="1" x14ac:dyDescent="0.2"/>
    <row r="38316" s="217" customFormat="1" x14ac:dyDescent="0.2"/>
    <row r="38317" s="217" customFormat="1" x14ac:dyDescent="0.2"/>
    <row r="38318" s="217" customFormat="1" x14ac:dyDescent="0.2"/>
    <row r="38319" s="217" customFormat="1" x14ac:dyDescent="0.2"/>
    <row r="38320" s="217" customFormat="1" x14ac:dyDescent="0.2"/>
    <row r="38321" s="217" customFormat="1" x14ac:dyDescent="0.2"/>
    <row r="38322" s="217" customFormat="1" x14ac:dyDescent="0.2"/>
    <row r="38323" s="217" customFormat="1" x14ac:dyDescent="0.2"/>
    <row r="38324" s="217" customFormat="1" x14ac:dyDescent="0.2"/>
    <row r="38325" s="217" customFormat="1" x14ac:dyDescent="0.2"/>
    <row r="38326" s="217" customFormat="1" x14ac:dyDescent="0.2"/>
    <row r="38327" s="217" customFormat="1" x14ac:dyDescent="0.2"/>
    <row r="38328" s="217" customFormat="1" x14ac:dyDescent="0.2"/>
    <row r="38329" s="217" customFormat="1" x14ac:dyDescent="0.2"/>
    <row r="38330" s="217" customFormat="1" x14ac:dyDescent="0.2"/>
    <row r="38331" s="217" customFormat="1" x14ac:dyDescent="0.2"/>
    <row r="38332" s="217" customFormat="1" x14ac:dyDescent="0.2"/>
    <row r="38333" s="217" customFormat="1" x14ac:dyDescent="0.2"/>
    <row r="38334" s="217" customFormat="1" x14ac:dyDescent="0.2"/>
    <row r="38335" s="217" customFormat="1" x14ac:dyDescent="0.2"/>
    <row r="38336" s="217" customFormat="1" x14ac:dyDescent="0.2"/>
    <row r="38337" s="217" customFormat="1" x14ac:dyDescent="0.2"/>
    <row r="38338" s="217" customFormat="1" x14ac:dyDescent="0.2"/>
    <row r="38339" s="217" customFormat="1" x14ac:dyDescent="0.2"/>
    <row r="38340" s="217" customFormat="1" x14ac:dyDescent="0.2"/>
    <row r="38341" s="217" customFormat="1" x14ac:dyDescent="0.2"/>
    <row r="38342" s="217" customFormat="1" x14ac:dyDescent="0.2"/>
    <row r="38343" s="217" customFormat="1" x14ac:dyDescent="0.2"/>
    <row r="38344" s="217" customFormat="1" x14ac:dyDescent="0.2"/>
    <row r="38345" s="217" customFormat="1" x14ac:dyDescent="0.2"/>
    <row r="38346" s="217" customFormat="1" x14ac:dyDescent="0.2"/>
    <row r="38347" s="217" customFormat="1" x14ac:dyDescent="0.2"/>
    <row r="38348" s="217" customFormat="1" x14ac:dyDescent="0.2"/>
    <row r="38349" s="217" customFormat="1" x14ac:dyDescent="0.2"/>
    <row r="38350" s="217" customFormat="1" x14ac:dyDescent="0.2"/>
    <row r="38351" s="217" customFormat="1" x14ac:dyDescent="0.2"/>
    <row r="38352" s="217" customFormat="1" x14ac:dyDescent="0.2"/>
    <row r="38353" s="217" customFormat="1" x14ac:dyDescent="0.2"/>
    <row r="38354" s="217" customFormat="1" x14ac:dyDescent="0.2"/>
    <row r="38355" s="217" customFormat="1" x14ac:dyDescent="0.2"/>
    <row r="38356" s="217" customFormat="1" x14ac:dyDescent="0.2"/>
    <row r="38357" s="217" customFormat="1" x14ac:dyDescent="0.2"/>
    <row r="38358" s="217" customFormat="1" x14ac:dyDescent="0.2"/>
    <row r="38359" s="217" customFormat="1" x14ac:dyDescent="0.2"/>
    <row r="38360" s="217" customFormat="1" x14ac:dyDescent="0.2"/>
    <row r="38361" s="217" customFormat="1" x14ac:dyDescent="0.2"/>
    <row r="38362" s="217" customFormat="1" x14ac:dyDescent="0.2"/>
    <row r="38363" s="217" customFormat="1" x14ac:dyDescent="0.2"/>
    <row r="38364" s="217" customFormat="1" x14ac:dyDescent="0.2"/>
    <row r="38365" s="217" customFormat="1" x14ac:dyDescent="0.2"/>
    <row r="38366" s="217" customFormat="1" x14ac:dyDescent="0.2"/>
    <row r="38367" s="217" customFormat="1" x14ac:dyDescent="0.2"/>
    <row r="38368" s="217" customFormat="1" x14ac:dyDescent="0.2"/>
    <row r="38369" s="217" customFormat="1" x14ac:dyDescent="0.2"/>
    <row r="38370" s="217" customFormat="1" x14ac:dyDescent="0.2"/>
    <row r="38371" s="217" customFormat="1" x14ac:dyDescent="0.2"/>
    <row r="38372" s="217" customFormat="1" x14ac:dyDescent="0.2"/>
    <row r="38373" s="217" customFormat="1" x14ac:dyDescent="0.2"/>
    <row r="38374" s="217" customFormat="1" x14ac:dyDescent="0.2"/>
    <row r="38375" s="217" customFormat="1" x14ac:dyDescent="0.2"/>
    <row r="38376" s="217" customFormat="1" x14ac:dyDescent="0.2"/>
    <row r="38377" s="217" customFormat="1" x14ac:dyDescent="0.2"/>
    <row r="38378" s="217" customFormat="1" x14ac:dyDescent="0.2"/>
    <row r="38379" s="217" customFormat="1" x14ac:dyDescent="0.2"/>
    <row r="38380" s="217" customFormat="1" x14ac:dyDescent="0.2"/>
    <row r="38381" s="217" customFormat="1" x14ac:dyDescent="0.2"/>
    <row r="38382" s="217" customFormat="1" x14ac:dyDescent="0.2"/>
    <row r="38383" s="217" customFormat="1" x14ac:dyDescent="0.2"/>
    <row r="38384" s="217" customFormat="1" x14ac:dyDescent="0.2"/>
    <row r="38385" s="217" customFormat="1" x14ac:dyDescent="0.2"/>
    <row r="38386" s="217" customFormat="1" x14ac:dyDescent="0.2"/>
    <row r="38387" s="217" customFormat="1" x14ac:dyDescent="0.2"/>
    <row r="38388" s="217" customFormat="1" x14ac:dyDescent="0.2"/>
    <row r="38389" s="217" customFormat="1" x14ac:dyDescent="0.2"/>
    <row r="38390" s="217" customFormat="1" x14ac:dyDescent="0.2"/>
    <row r="38391" s="217" customFormat="1" x14ac:dyDescent="0.2"/>
    <row r="38392" s="217" customFormat="1" x14ac:dyDescent="0.2"/>
    <row r="38393" s="217" customFormat="1" x14ac:dyDescent="0.2"/>
    <row r="38394" s="217" customFormat="1" x14ac:dyDescent="0.2"/>
    <row r="38395" s="217" customFormat="1" x14ac:dyDescent="0.2"/>
    <row r="38396" s="217" customFormat="1" x14ac:dyDescent="0.2"/>
    <row r="38397" s="217" customFormat="1" x14ac:dyDescent="0.2"/>
    <row r="38398" s="217" customFormat="1" x14ac:dyDescent="0.2"/>
    <row r="38399" s="217" customFormat="1" x14ac:dyDescent="0.2"/>
    <row r="38400" s="217" customFormat="1" x14ac:dyDescent="0.2"/>
    <row r="38401" s="217" customFormat="1" x14ac:dyDescent="0.2"/>
    <row r="38402" s="217" customFormat="1" x14ac:dyDescent="0.2"/>
    <row r="38403" s="217" customFormat="1" x14ac:dyDescent="0.2"/>
    <row r="38404" s="217" customFormat="1" x14ac:dyDescent="0.2"/>
    <row r="38405" s="217" customFormat="1" x14ac:dyDescent="0.2"/>
    <row r="38406" s="217" customFormat="1" x14ac:dyDescent="0.2"/>
    <row r="38407" s="217" customFormat="1" x14ac:dyDescent="0.2"/>
    <row r="38408" s="217" customFormat="1" x14ac:dyDescent="0.2"/>
    <row r="38409" s="217" customFormat="1" x14ac:dyDescent="0.2"/>
    <row r="38410" s="217" customFormat="1" x14ac:dyDescent="0.2"/>
    <row r="38411" s="217" customFormat="1" x14ac:dyDescent="0.2"/>
    <row r="38412" s="217" customFormat="1" x14ac:dyDescent="0.2"/>
    <row r="38413" s="217" customFormat="1" x14ac:dyDescent="0.2"/>
    <row r="38414" s="217" customFormat="1" x14ac:dyDescent="0.2"/>
    <row r="38415" s="217" customFormat="1" x14ac:dyDescent="0.2"/>
    <row r="38416" s="217" customFormat="1" x14ac:dyDescent="0.2"/>
    <row r="38417" s="217" customFormat="1" x14ac:dyDescent="0.2"/>
    <row r="38418" s="217" customFormat="1" x14ac:dyDescent="0.2"/>
    <row r="38419" s="217" customFormat="1" x14ac:dyDescent="0.2"/>
    <row r="38420" s="217" customFormat="1" x14ac:dyDescent="0.2"/>
    <row r="38421" s="217" customFormat="1" x14ac:dyDescent="0.2"/>
    <row r="38422" s="217" customFormat="1" x14ac:dyDescent="0.2"/>
    <row r="38423" s="217" customFormat="1" x14ac:dyDescent="0.2"/>
    <row r="38424" s="217" customFormat="1" x14ac:dyDescent="0.2"/>
    <row r="38425" s="217" customFormat="1" x14ac:dyDescent="0.2"/>
    <row r="38426" s="217" customFormat="1" x14ac:dyDescent="0.2"/>
    <row r="38427" s="217" customFormat="1" x14ac:dyDescent="0.2"/>
    <row r="38428" s="217" customFormat="1" x14ac:dyDescent="0.2"/>
    <row r="38429" s="217" customFormat="1" x14ac:dyDescent="0.2"/>
    <row r="38430" s="217" customFormat="1" x14ac:dyDescent="0.2"/>
    <row r="38431" s="217" customFormat="1" x14ac:dyDescent="0.2"/>
    <row r="38432" s="217" customFormat="1" x14ac:dyDescent="0.2"/>
    <row r="38433" s="217" customFormat="1" x14ac:dyDescent="0.2"/>
    <row r="38434" s="217" customFormat="1" x14ac:dyDescent="0.2"/>
    <row r="38435" s="217" customFormat="1" x14ac:dyDescent="0.2"/>
    <row r="38436" s="217" customFormat="1" x14ac:dyDescent="0.2"/>
    <row r="38437" s="217" customFormat="1" x14ac:dyDescent="0.2"/>
    <row r="38438" s="217" customFormat="1" x14ac:dyDescent="0.2"/>
    <row r="38439" s="217" customFormat="1" x14ac:dyDescent="0.2"/>
    <row r="38440" s="217" customFormat="1" x14ac:dyDescent="0.2"/>
    <row r="38441" s="217" customFormat="1" x14ac:dyDescent="0.2"/>
    <row r="38442" s="217" customFormat="1" x14ac:dyDescent="0.2"/>
    <row r="38443" s="217" customFormat="1" x14ac:dyDescent="0.2"/>
    <row r="38444" s="217" customFormat="1" x14ac:dyDescent="0.2"/>
    <row r="38445" s="217" customFormat="1" x14ac:dyDescent="0.2"/>
    <row r="38446" s="217" customFormat="1" x14ac:dyDescent="0.2"/>
    <row r="38447" s="217" customFormat="1" x14ac:dyDescent="0.2"/>
    <row r="38448" s="217" customFormat="1" x14ac:dyDescent="0.2"/>
    <row r="38449" s="217" customFormat="1" x14ac:dyDescent="0.2"/>
    <row r="38450" s="217" customFormat="1" x14ac:dyDescent="0.2"/>
    <row r="38451" s="217" customFormat="1" x14ac:dyDescent="0.2"/>
    <row r="38452" s="217" customFormat="1" x14ac:dyDescent="0.2"/>
    <row r="38453" s="217" customFormat="1" x14ac:dyDescent="0.2"/>
    <row r="38454" s="217" customFormat="1" x14ac:dyDescent="0.2"/>
    <row r="38455" s="217" customFormat="1" x14ac:dyDescent="0.2"/>
    <row r="38456" s="217" customFormat="1" x14ac:dyDescent="0.2"/>
    <row r="38457" s="217" customFormat="1" x14ac:dyDescent="0.2"/>
    <row r="38458" s="217" customFormat="1" x14ac:dyDescent="0.2"/>
    <row r="38459" s="217" customFormat="1" x14ac:dyDescent="0.2"/>
    <row r="38460" s="217" customFormat="1" x14ac:dyDescent="0.2"/>
    <row r="38461" s="217" customFormat="1" x14ac:dyDescent="0.2"/>
    <row r="38462" s="217" customFormat="1" x14ac:dyDescent="0.2"/>
    <row r="38463" s="217" customFormat="1" x14ac:dyDescent="0.2"/>
    <row r="38464" s="217" customFormat="1" x14ac:dyDescent="0.2"/>
    <row r="38465" s="217" customFormat="1" x14ac:dyDescent="0.2"/>
    <row r="38466" s="217" customFormat="1" x14ac:dyDescent="0.2"/>
    <row r="38467" s="217" customFormat="1" x14ac:dyDescent="0.2"/>
    <row r="38468" s="217" customFormat="1" x14ac:dyDescent="0.2"/>
    <row r="38469" s="217" customFormat="1" x14ac:dyDescent="0.2"/>
    <row r="38470" s="217" customFormat="1" x14ac:dyDescent="0.2"/>
    <row r="38471" s="217" customFormat="1" x14ac:dyDescent="0.2"/>
    <row r="38472" s="217" customFormat="1" x14ac:dyDescent="0.2"/>
    <row r="38473" s="217" customFormat="1" x14ac:dyDescent="0.2"/>
    <row r="38474" s="217" customFormat="1" x14ac:dyDescent="0.2"/>
    <row r="38475" s="217" customFormat="1" x14ac:dyDescent="0.2"/>
    <row r="38476" s="217" customFormat="1" x14ac:dyDescent="0.2"/>
    <row r="38477" s="217" customFormat="1" x14ac:dyDescent="0.2"/>
    <row r="38478" s="217" customFormat="1" x14ac:dyDescent="0.2"/>
    <row r="38479" s="217" customFormat="1" x14ac:dyDescent="0.2"/>
    <row r="38480" s="217" customFormat="1" x14ac:dyDescent="0.2"/>
    <row r="38481" s="217" customFormat="1" x14ac:dyDescent="0.2"/>
    <row r="38482" s="217" customFormat="1" x14ac:dyDescent="0.2"/>
    <row r="38483" s="217" customFormat="1" x14ac:dyDescent="0.2"/>
    <row r="38484" s="217" customFormat="1" x14ac:dyDescent="0.2"/>
    <row r="38485" s="217" customFormat="1" x14ac:dyDescent="0.2"/>
    <row r="38486" s="217" customFormat="1" x14ac:dyDescent="0.2"/>
    <row r="38487" s="217" customFormat="1" x14ac:dyDescent="0.2"/>
    <row r="38488" s="217" customFormat="1" x14ac:dyDescent="0.2"/>
    <row r="38489" s="217" customFormat="1" x14ac:dyDescent="0.2"/>
    <row r="38490" s="217" customFormat="1" x14ac:dyDescent="0.2"/>
    <row r="38491" s="217" customFormat="1" x14ac:dyDescent="0.2"/>
    <row r="38492" s="217" customFormat="1" x14ac:dyDescent="0.2"/>
    <row r="38493" s="217" customFormat="1" x14ac:dyDescent="0.2"/>
    <row r="38494" s="217" customFormat="1" x14ac:dyDescent="0.2"/>
    <row r="38495" s="217" customFormat="1" x14ac:dyDescent="0.2"/>
    <row r="38496" s="217" customFormat="1" x14ac:dyDescent="0.2"/>
    <row r="38497" s="217" customFormat="1" x14ac:dyDescent="0.2"/>
    <row r="38498" s="217" customFormat="1" x14ac:dyDescent="0.2"/>
    <row r="38499" s="217" customFormat="1" x14ac:dyDescent="0.2"/>
    <row r="38500" s="217" customFormat="1" x14ac:dyDescent="0.2"/>
    <row r="38501" s="217" customFormat="1" x14ac:dyDescent="0.2"/>
    <row r="38502" s="217" customFormat="1" x14ac:dyDescent="0.2"/>
    <row r="38503" s="217" customFormat="1" x14ac:dyDescent="0.2"/>
    <row r="38504" s="217" customFormat="1" x14ac:dyDescent="0.2"/>
    <row r="38505" s="217" customFormat="1" x14ac:dyDescent="0.2"/>
    <row r="38506" s="217" customFormat="1" x14ac:dyDescent="0.2"/>
    <row r="38507" s="217" customFormat="1" x14ac:dyDescent="0.2"/>
    <row r="38508" s="217" customFormat="1" x14ac:dyDescent="0.2"/>
    <row r="38509" s="217" customFormat="1" x14ac:dyDescent="0.2"/>
    <row r="38510" s="217" customFormat="1" x14ac:dyDescent="0.2"/>
    <row r="38511" s="217" customFormat="1" x14ac:dyDescent="0.2"/>
    <row r="38512" s="217" customFormat="1" x14ac:dyDescent="0.2"/>
    <row r="38513" s="217" customFormat="1" x14ac:dyDescent="0.2"/>
    <row r="38514" s="217" customFormat="1" x14ac:dyDescent="0.2"/>
    <row r="38515" s="217" customFormat="1" x14ac:dyDescent="0.2"/>
    <row r="38516" s="217" customFormat="1" x14ac:dyDescent="0.2"/>
    <row r="38517" s="217" customFormat="1" x14ac:dyDescent="0.2"/>
    <row r="38518" s="217" customFormat="1" x14ac:dyDescent="0.2"/>
    <row r="38519" s="217" customFormat="1" x14ac:dyDescent="0.2"/>
    <row r="38520" s="217" customFormat="1" x14ac:dyDescent="0.2"/>
    <row r="38521" s="217" customFormat="1" x14ac:dyDescent="0.2"/>
    <row r="38522" s="217" customFormat="1" x14ac:dyDescent="0.2"/>
    <row r="38523" s="217" customFormat="1" x14ac:dyDescent="0.2"/>
    <row r="38524" s="217" customFormat="1" x14ac:dyDescent="0.2"/>
    <row r="38525" s="217" customFormat="1" x14ac:dyDescent="0.2"/>
    <row r="38526" s="217" customFormat="1" x14ac:dyDescent="0.2"/>
    <row r="38527" s="217" customFormat="1" x14ac:dyDescent="0.2"/>
    <row r="38528" s="217" customFormat="1" x14ac:dyDescent="0.2"/>
    <row r="38529" s="217" customFormat="1" x14ac:dyDescent="0.2"/>
    <row r="38530" s="217" customFormat="1" x14ac:dyDescent="0.2"/>
    <row r="38531" s="217" customFormat="1" x14ac:dyDescent="0.2"/>
    <row r="38532" s="217" customFormat="1" x14ac:dyDescent="0.2"/>
    <row r="38533" s="217" customFormat="1" x14ac:dyDescent="0.2"/>
    <row r="38534" s="217" customFormat="1" x14ac:dyDescent="0.2"/>
    <row r="38535" s="217" customFormat="1" x14ac:dyDescent="0.2"/>
    <row r="38536" s="217" customFormat="1" x14ac:dyDescent="0.2"/>
    <row r="38537" s="217" customFormat="1" x14ac:dyDescent="0.2"/>
    <row r="38538" s="217" customFormat="1" x14ac:dyDescent="0.2"/>
    <row r="38539" s="217" customFormat="1" x14ac:dyDescent="0.2"/>
    <row r="38540" s="217" customFormat="1" x14ac:dyDescent="0.2"/>
    <row r="38541" s="217" customFormat="1" x14ac:dyDescent="0.2"/>
    <row r="38542" s="217" customFormat="1" x14ac:dyDescent="0.2"/>
    <row r="38543" s="217" customFormat="1" x14ac:dyDescent="0.2"/>
    <row r="38544" s="217" customFormat="1" x14ac:dyDescent="0.2"/>
    <row r="38545" s="217" customFormat="1" x14ac:dyDescent="0.2"/>
    <row r="38546" s="217" customFormat="1" x14ac:dyDescent="0.2"/>
    <row r="38547" s="217" customFormat="1" x14ac:dyDescent="0.2"/>
    <row r="38548" s="217" customFormat="1" x14ac:dyDescent="0.2"/>
    <row r="38549" s="217" customFormat="1" x14ac:dyDescent="0.2"/>
    <row r="38550" s="217" customFormat="1" x14ac:dyDescent="0.2"/>
    <row r="38551" s="217" customFormat="1" x14ac:dyDescent="0.2"/>
    <row r="38552" s="217" customFormat="1" x14ac:dyDescent="0.2"/>
    <row r="38553" s="217" customFormat="1" x14ac:dyDescent="0.2"/>
    <row r="38554" s="217" customFormat="1" x14ac:dyDescent="0.2"/>
    <row r="38555" s="217" customFormat="1" x14ac:dyDescent="0.2"/>
    <row r="38556" s="217" customFormat="1" x14ac:dyDescent="0.2"/>
    <row r="38557" s="217" customFormat="1" x14ac:dyDescent="0.2"/>
    <row r="38558" s="217" customFormat="1" x14ac:dyDescent="0.2"/>
    <row r="38559" s="217" customFormat="1" x14ac:dyDescent="0.2"/>
    <row r="38560" s="217" customFormat="1" x14ac:dyDescent="0.2"/>
    <row r="38561" s="217" customFormat="1" x14ac:dyDescent="0.2"/>
    <row r="38562" s="217" customFormat="1" x14ac:dyDescent="0.2"/>
    <row r="38563" s="217" customFormat="1" x14ac:dyDescent="0.2"/>
    <row r="38564" s="217" customFormat="1" x14ac:dyDescent="0.2"/>
    <row r="38565" s="217" customFormat="1" x14ac:dyDescent="0.2"/>
    <row r="38566" s="217" customFormat="1" x14ac:dyDescent="0.2"/>
    <row r="38567" s="217" customFormat="1" x14ac:dyDescent="0.2"/>
    <row r="38568" s="217" customFormat="1" x14ac:dyDescent="0.2"/>
    <row r="38569" s="217" customFormat="1" x14ac:dyDescent="0.2"/>
    <row r="38570" s="217" customFormat="1" x14ac:dyDescent="0.2"/>
    <row r="38571" s="217" customFormat="1" x14ac:dyDescent="0.2"/>
    <row r="38572" s="217" customFormat="1" x14ac:dyDescent="0.2"/>
    <row r="38573" s="217" customFormat="1" x14ac:dyDescent="0.2"/>
    <row r="38574" s="217" customFormat="1" x14ac:dyDescent="0.2"/>
    <row r="38575" s="217" customFormat="1" x14ac:dyDescent="0.2"/>
    <row r="38576" s="217" customFormat="1" x14ac:dyDescent="0.2"/>
    <row r="38577" s="217" customFormat="1" x14ac:dyDescent="0.2"/>
    <row r="38578" s="217" customFormat="1" x14ac:dyDescent="0.2"/>
    <row r="38579" s="217" customFormat="1" x14ac:dyDescent="0.2"/>
    <row r="38580" s="217" customFormat="1" x14ac:dyDescent="0.2"/>
    <row r="38581" s="217" customFormat="1" x14ac:dyDescent="0.2"/>
    <row r="38582" s="217" customFormat="1" x14ac:dyDescent="0.2"/>
    <row r="38583" s="217" customFormat="1" x14ac:dyDescent="0.2"/>
    <row r="38584" s="217" customFormat="1" x14ac:dyDescent="0.2"/>
    <row r="38585" s="217" customFormat="1" x14ac:dyDescent="0.2"/>
    <row r="38586" s="217" customFormat="1" x14ac:dyDescent="0.2"/>
    <row r="38587" s="217" customFormat="1" x14ac:dyDescent="0.2"/>
    <row r="38588" s="217" customFormat="1" x14ac:dyDescent="0.2"/>
    <row r="38589" s="217" customFormat="1" x14ac:dyDescent="0.2"/>
    <row r="38590" s="217" customFormat="1" x14ac:dyDescent="0.2"/>
    <row r="38591" s="217" customFormat="1" x14ac:dyDescent="0.2"/>
    <row r="38592" s="217" customFormat="1" x14ac:dyDescent="0.2"/>
    <row r="38593" s="217" customFormat="1" x14ac:dyDescent="0.2"/>
    <row r="38594" s="217" customFormat="1" x14ac:dyDescent="0.2"/>
    <row r="38595" s="217" customFormat="1" x14ac:dyDescent="0.2"/>
    <row r="38596" s="217" customFormat="1" x14ac:dyDescent="0.2"/>
    <row r="38597" s="217" customFormat="1" x14ac:dyDescent="0.2"/>
    <row r="38598" s="217" customFormat="1" x14ac:dyDescent="0.2"/>
    <row r="38599" s="217" customFormat="1" x14ac:dyDescent="0.2"/>
    <row r="38600" s="217" customFormat="1" x14ac:dyDescent="0.2"/>
    <row r="38601" s="217" customFormat="1" x14ac:dyDescent="0.2"/>
    <row r="38602" s="217" customFormat="1" x14ac:dyDescent="0.2"/>
    <row r="38603" s="217" customFormat="1" x14ac:dyDescent="0.2"/>
    <row r="38604" s="217" customFormat="1" x14ac:dyDescent="0.2"/>
    <row r="38605" s="217" customFormat="1" x14ac:dyDescent="0.2"/>
    <row r="38606" s="217" customFormat="1" x14ac:dyDescent="0.2"/>
    <row r="38607" s="217" customFormat="1" x14ac:dyDescent="0.2"/>
    <row r="38608" s="217" customFormat="1" x14ac:dyDescent="0.2"/>
    <row r="38609" s="217" customFormat="1" x14ac:dyDescent="0.2"/>
    <row r="38610" s="217" customFormat="1" x14ac:dyDescent="0.2"/>
    <row r="38611" s="217" customFormat="1" x14ac:dyDescent="0.2"/>
    <row r="38612" s="217" customFormat="1" x14ac:dyDescent="0.2"/>
    <row r="38613" s="217" customFormat="1" x14ac:dyDescent="0.2"/>
    <row r="38614" s="217" customFormat="1" x14ac:dyDescent="0.2"/>
    <row r="38615" s="217" customFormat="1" x14ac:dyDescent="0.2"/>
    <row r="38616" s="217" customFormat="1" x14ac:dyDescent="0.2"/>
    <row r="38617" s="217" customFormat="1" x14ac:dyDescent="0.2"/>
    <row r="38618" s="217" customFormat="1" x14ac:dyDescent="0.2"/>
    <row r="38619" s="217" customFormat="1" x14ac:dyDescent="0.2"/>
    <row r="38620" s="217" customFormat="1" x14ac:dyDescent="0.2"/>
    <row r="38621" s="217" customFormat="1" x14ac:dyDescent="0.2"/>
    <row r="38622" s="217" customFormat="1" x14ac:dyDescent="0.2"/>
    <row r="38623" s="217" customFormat="1" x14ac:dyDescent="0.2"/>
    <row r="38624" s="217" customFormat="1" x14ac:dyDescent="0.2"/>
    <row r="38625" s="217" customFormat="1" x14ac:dyDescent="0.2"/>
    <row r="38626" s="217" customFormat="1" x14ac:dyDescent="0.2"/>
    <row r="38627" s="217" customFormat="1" x14ac:dyDescent="0.2"/>
    <row r="38628" s="217" customFormat="1" x14ac:dyDescent="0.2"/>
    <row r="38629" s="217" customFormat="1" x14ac:dyDescent="0.2"/>
    <row r="38630" s="217" customFormat="1" x14ac:dyDescent="0.2"/>
    <row r="38631" s="217" customFormat="1" x14ac:dyDescent="0.2"/>
    <row r="38632" s="217" customFormat="1" x14ac:dyDescent="0.2"/>
    <row r="38633" s="217" customFormat="1" x14ac:dyDescent="0.2"/>
    <row r="38634" s="217" customFormat="1" x14ac:dyDescent="0.2"/>
    <row r="38635" s="217" customFormat="1" x14ac:dyDescent="0.2"/>
    <row r="38636" s="217" customFormat="1" x14ac:dyDescent="0.2"/>
    <row r="38637" s="217" customFormat="1" x14ac:dyDescent="0.2"/>
    <row r="38638" s="217" customFormat="1" x14ac:dyDescent="0.2"/>
    <row r="38639" s="217" customFormat="1" x14ac:dyDescent="0.2"/>
    <row r="38640" s="217" customFormat="1" x14ac:dyDescent="0.2"/>
    <row r="38641" s="217" customFormat="1" x14ac:dyDescent="0.2"/>
    <row r="38642" s="217" customFormat="1" x14ac:dyDescent="0.2"/>
    <row r="38643" s="217" customFormat="1" x14ac:dyDescent="0.2"/>
    <row r="38644" s="217" customFormat="1" x14ac:dyDescent="0.2"/>
    <row r="38645" s="217" customFormat="1" x14ac:dyDescent="0.2"/>
    <row r="38646" s="217" customFormat="1" x14ac:dyDescent="0.2"/>
    <row r="38647" s="217" customFormat="1" x14ac:dyDescent="0.2"/>
    <row r="38648" s="217" customFormat="1" x14ac:dyDescent="0.2"/>
    <row r="38649" s="217" customFormat="1" x14ac:dyDescent="0.2"/>
    <row r="38650" s="217" customFormat="1" x14ac:dyDescent="0.2"/>
    <row r="38651" s="217" customFormat="1" x14ac:dyDescent="0.2"/>
    <row r="38652" s="217" customFormat="1" x14ac:dyDescent="0.2"/>
    <row r="38653" s="217" customFormat="1" x14ac:dyDescent="0.2"/>
    <row r="38654" s="217" customFormat="1" x14ac:dyDescent="0.2"/>
    <row r="38655" s="217" customFormat="1" x14ac:dyDescent="0.2"/>
    <row r="38656" s="217" customFormat="1" x14ac:dyDescent="0.2"/>
    <row r="38657" s="217" customFormat="1" x14ac:dyDescent="0.2"/>
    <row r="38658" s="217" customFormat="1" x14ac:dyDescent="0.2"/>
    <row r="38659" s="217" customFormat="1" x14ac:dyDescent="0.2"/>
    <row r="38660" s="217" customFormat="1" x14ac:dyDescent="0.2"/>
    <row r="38661" s="217" customFormat="1" x14ac:dyDescent="0.2"/>
    <row r="38662" s="217" customFormat="1" x14ac:dyDescent="0.2"/>
    <row r="38663" s="217" customFormat="1" x14ac:dyDescent="0.2"/>
    <row r="38664" s="217" customFormat="1" x14ac:dyDescent="0.2"/>
    <row r="38665" s="217" customFormat="1" x14ac:dyDescent="0.2"/>
    <row r="38666" s="217" customFormat="1" x14ac:dyDescent="0.2"/>
    <row r="38667" s="217" customFormat="1" x14ac:dyDescent="0.2"/>
    <row r="38668" s="217" customFormat="1" x14ac:dyDescent="0.2"/>
    <row r="38669" s="217" customFormat="1" x14ac:dyDescent="0.2"/>
    <row r="38670" s="217" customFormat="1" x14ac:dyDescent="0.2"/>
    <row r="38671" s="217" customFormat="1" x14ac:dyDescent="0.2"/>
    <row r="38672" s="217" customFormat="1" x14ac:dyDescent="0.2"/>
    <row r="38673" s="217" customFormat="1" x14ac:dyDescent="0.2"/>
    <row r="38674" s="217" customFormat="1" x14ac:dyDescent="0.2"/>
    <row r="38675" s="217" customFormat="1" x14ac:dyDescent="0.2"/>
    <row r="38676" s="217" customFormat="1" x14ac:dyDescent="0.2"/>
    <row r="38677" s="217" customFormat="1" x14ac:dyDescent="0.2"/>
    <row r="38678" s="217" customFormat="1" x14ac:dyDescent="0.2"/>
    <row r="38679" s="217" customFormat="1" x14ac:dyDescent="0.2"/>
    <row r="38680" s="217" customFormat="1" x14ac:dyDescent="0.2"/>
    <row r="38681" s="217" customFormat="1" x14ac:dyDescent="0.2"/>
    <row r="38682" s="217" customFormat="1" x14ac:dyDescent="0.2"/>
    <row r="38683" s="217" customFormat="1" x14ac:dyDescent="0.2"/>
    <row r="38684" s="217" customFormat="1" x14ac:dyDescent="0.2"/>
    <row r="38685" s="217" customFormat="1" x14ac:dyDescent="0.2"/>
    <row r="38686" s="217" customFormat="1" x14ac:dyDescent="0.2"/>
    <row r="38687" s="217" customFormat="1" x14ac:dyDescent="0.2"/>
    <row r="38688" s="217" customFormat="1" x14ac:dyDescent="0.2"/>
    <row r="38689" s="217" customFormat="1" x14ac:dyDescent="0.2"/>
    <row r="38690" s="217" customFormat="1" x14ac:dyDescent="0.2"/>
    <row r="38691" s="217" customFormat="1" x14ac:dyDescent="0.2"/>
    <row r="38692" s="217" customFormat="1" x14ac:dyDescent="0.2"/>
    <row r="38693" s="217" customFormat="1" x14ac:dyDescent="0.2"/>
    <row r="38694" s="217" customFormat="1" x14ac:dyDescent="0.2"/>
    <row r="38695" s="217" customFormat="1" x14ac:dyDescent="0.2"/>
    <row r="38696" s="217" customFormat="1" x14ac:dyDescent="0.2"/>
    <row r="38697" s="217" customFormat="1" x14ac:dyDescent="0.2"/>
    <row r="38698" s="217" customFormat="1" x14ac:dyDescent="0.2"/>
    <row r="38699" s="217" customFormat="1" x14ac:dyDescent="0.2"/>
    <row r="38700" s="217" customFormat="1" x14ac:dyDescent="0.2"/>
    <row r="38701" s="217" customFormat="1" x14ac:dyDescent="0.2"/>
    <row r="38702" s="217" customFormat="1" x14ac:dyDescent="0.2"/>
    <row r="38703" s="217" customFormat="1" x14ac:dyDescent="0.2"/>
    <row r="38704" s="217" customFormat="1" x14ac:dyDescent="0.2"/>
    <row r="38705" s="217" customFormat="1" x14ac:dyDescent="0.2"/>
    <row r="38706" s="217" customFormat="1" x14ac:dyDescent="0.2"/>
    <row r="38707" s="217" customFormat="1" x14ac:dyDescent="0.2"/>
    <row r="38708" s="217" customFormat="1" x14ac:dyDescent="0.2"/>
    <row r="38709" s="217" customFormat="1" x14ac:dyDescent="0.2"/>
    <row r="38710" s="217" customFormat="1" x14ac:dyDescent="0.2"/>
    <row r="38711" s="217" customFormat="1" x14ac:dyDescent="0.2"/>
    <row r="38712" s="217" customFormat="1" x14ac:dyDescent="0.2"/>
    <row r="38713" s="217" customFormat="1" x14ac:dyDescent="0.2"/>
    <row r="38714" s="217" customFormat="1" x14ac:dyDescent="0.2"/>
    <row r="38715" s="217" customFormat="1" x14ac:dyDescent="0.2"/>
    <row r="38716" s="217" customFormat="1" x14ac:dyDescent="0.2"/>
    <row r="38717" s="217" customFormat="1" x14ac:dyDescent="0.2"/>
    <row r="38718" s="217" customFormat="1" x14ac:dyDescent="0.2"/>
    <row r="38719" s="217" customFormat="1" x14ac:dyDescent="0.2"/>
    <row r="38720" s="217" customFormat="1" x14ac:dyDescent="0.2"/>
    <row r="38721" s="217" customFormat="1" x14ac:dyDescent="0.2"/>
    <row r="38722" s="217" customFormat="1" x14ac:dyDescent="0.2"/>
    <row r="38723" s="217" customFormat="1" x14ac:dyDescent="0.2"/>
    <row r="38724" s="217" customFormat="1" x14ac:dyDescent="0.2"/>
    <row r="38725" s="217" customFormat="1" x14ac:dyDescent="0.2"/>
    <row r="38726" s="217" customFormat="1" x14ac:dyDescent="0.2"/>
    <row r="38727" s="217" customFormat="1" x14ac:dyDescent="0.2"/>
    <row r="38728" s="217" customFormat="1" x14ac:dyDescent="0.2"/>
    <row r="38729" s="217" customFormat="1" x14ac:dyDescent="0.2"/>
    <row r="38730" s="217" customFormat="1" x14ac:dyDescent="0.2"/>
    <row r="38731" s="217" customFormat="1" x14ac:dyDescent="0.2"/>
    <row r="38732" s="217" customFormat="1" x14ac:dyDescent="0.2"/>
    <row r="38733" s="217" customFormat="1" x14ac:dyDescent="0.2"/>
    <row r="38734" s="217" customFormat="1" x14ac:dyDescent="0.2"/>
    <row r="38735" s="217" customFormat="1" x14ac:dyDescent="0.2"/>
    <row r="38736" s="217" customFormat="1" x14ac:dyDescent="0.2"/>
    <row r="38737" s="217" customFormat="1" x14ac:dyDescent="0.2"/>
    <row r="38738" s="217" customFormat="1" x14ac:dyDescent="0.2"/>
    <row r="38739" s="217" customFormat="1" x14ac:dyDescent="0.2"/>
    <row r="38740" s="217" customFormat="1" x14ac:dyDescent="0.2"/>
    <row r="38741" s="217" customFormat="1" x14ac:dyDescent="0.2"/>
    <row r="38742" s="217" customFormat="1" x14ac:dyDescent="0.2"/>
    <row r="38743" s="217" customFormat="1" x14ac:dyDescent="0.2"/>
    <row r="38744" s="217" customFormat="1" x14ac:dyDescent="0.2"/>
    <row r="38745" s="217" customFormat="1" x14ac:dyDescent="0.2"/>
    <row r="38746" s="217" customFormat="1" x14ac:dyDescent="0.2"/>
    <row r="38747" s="217" customFormat="1" x14ac:dyDescent="0.2"/>
    <row r="38748" s="217" customFormat="1" x14ac:dyDescent="0.2"/>
    <row r="38749" s="217" customFormat="1" x14ac:dyDescent="0.2"/>
    <row r="38750" s="217" customFormat="1" x14ac:dyDescent="0.2"/>
    <row r="38751" s="217" customFormat="1" x14ac:dyDescent="0.2"/>
    <row r="38752" s="217" customFormat="1" x14ac:dyDescent="0.2"/>
    <row r="38753" s="217" customFormat="1" x14ac:dyDescent="0.2"/>
    <row r="38754" s="217" customFormat="1" x14ac:dyDescent="0.2"/>
    <row r="38755" s="217" customFormat="1" x14ac:dyDescent="0.2"/>
    <row r="38756" s="217" customFormat="1" x14ac:dyDescent="0.2"/>
    <row r="38757" s="217" customFormat="1" x14ac:dyDescent="0.2"/>
    <row r="38758" s="217" customFormat="1" x14ac:dyDescent="0.2"/>
    <row r="38759" s="217" customFormat="1" x14ac:dyDescent="0.2"/>
    <row r="38760" s="217" customFormat="1" x14ac:dyDescent="0.2"/>
    <row r="38761" s="217" customFormat="1" x14ac:dyDescent="0.2"/>
    <row r="38762" s="217" customFormat="1" x14ac:dyDescent="0.2"/>
    <row r="38763" s="217" customFormat="1" x14ac:dyDescent="0.2"/>
    <row r="38764" s="217" customFormat="1" x14ac:dyDescent="0.2"/>
    <row r="38765" s="217" customFormat="1" x14ac:dyDescent="0.2"/>
    <row r="38766" s="217" customFormat="1" x14ac:dyDescent="0.2"/>
    <row r="38767" s="217" customFormat="1" x14ac:dyDescent="0.2"/>
    <row r="38768" s="217" customFormat="1" x14ac:dyDescent="0.2"/>
    <row r="38769" s="217" customFormat="1" x14ac:dyDescent="0.2"/>
    <row r="38770" s="217" customFormat="1" x14ac:dyDescent="0.2"/>
    <row r="38771" s="217" customFormat="1" x14ac:dyDescent="0.2"/>
    <row r="38772" s="217" customFormat="1" x14ac:dyDescent="0.2"/>
    <row r="38773" s="217" customFormat="1" x14ac:dyDescent="0.2"/>
    <row r="38774" s="217" customFormat="1" x14ac:dyDescent="0.2"/>
    <row r="38775" s="217" customFormat="1" x14ac:dyDescent="0.2"/>
    <row r="38776" s="217" customFormat="1" x14ac:dyDescent="0.2"/>
    <row r="38777" s="217" customFormat="1" x14ac:dyDescent="0.2"/>
    <row r="38778" s="217" customFormat="1" x14ac:dyDescent="0.2"/>
    <row r="38779" s="217" customFormat="1" x14ac:dyDescent="0.2"/>
    <row r="38780" s="217" customFormat="1" x14ac:dyDescent="0.2"/>
    <row r="38781" s="217" customFormat="1" x14ac:dyDescent="0.2"/>
    <row r="38782" s="217" customFormat="1" x14ac:dyDescent="0.2"/>
    <row r="38783" s="217" customFormat="1" x14ac:dyDescent="0.2"/>
    <row r="38784" s="217" customFormat="1" x14ac:dyDescent="0.2"/>
    <row r="38785" s="217" customFormat="1" x14ac:dyDescent="0.2"/>
    <row r="38786" s="217" customFormat="1" x14ac:dyDescent="0.2"/>
    <row r="38787" s="217" customFormat="1" x14ac:dyDescent="0.2"/>
    <row r="38788" s="217" customFormat="1" x14ac:dyDescent="0.2"/>
    <row r="38789" s="217" customFormat="1" x14ac:dyDescent="0.2"/>
    <row r="38790" s="217" customFormat="1" x14ac:dyDescent="0.2"/>
    <row r="38791" s="217" customFormat="1" x14ac:dyDescent="0.2"/>
    <row r="38792" s="217" customFormat="1" x14ac:dyDescent="0.2"/>
    <row r="38793" s="217" customFormat="1" x14ac:dyDescent="0.2"/>
    <row r="38794" s="217" customFormat="1" x14ac:dyDescent="0.2"/>
    <row r="38795" s="217" customFormat="1" x14ac:dyDescent="0.2"/>
    <row r="38796" s="217" customFormat="1" x14ac:dyDescent="0.2"/>
    <row r="38797" s="217" customFormat="1" x14ac:dyDescent="0.2"/>
    <row r="38798" s="217" customFormat="1" x14ac:dyDescent="0.2"/>
    <row r="38799" s="217" customFormat="1" x14ac:dyDescent="0.2"/>
    <row r="38800" s="217" customFormat="1" x14ac:dyDescent="0.2"/>
    <row r="38801" s="217" customFormat="1" x14ac:dyDescent="0.2"/>
    <row r="38802" s="217" customFormat="1" x14ac:dyDescent="0.2"/>
    <row r="38803" s="217" customFormat="1" x14ac:dyDescent="0.2"/>
    <row r="38804" s="217" customFormat="1" x14ac:dyDescent="0.2"/>
    <row r="38805" s="217" customFormat="1" x14ac:dyDescent="0.2"/>
    <row r="38806" s="217" customFormat="1" x14ac:dyDescent="0.2"/>
    <row r="38807" s="217" customFormat="1" x14ac:dyDescent="0.2"/>
    <row r="38808" s="217" customFormat="1" x14ac:dyDescent="0.2"/>
    <row r="38809" s="217" customFormat="1" x14ac:dyDescent="0.2"/>
    <row r="38810" s="217" customFormat="1" x14ac:dyDescent="0.2"/>
    <row r="38811" s="217" customFormat="1" x14ac:dyDescent="0.2"/>
    <row r="38812" s="217" customFormat="1" x14ac:dyDescent="0.2"/>
    <row r="38813" s="217" customFormat="1" x14ac:dyDescent="0.2"/>
    <row r="38814" s="217" customFormat="1" x14ac:dyDescent="0.2"/>
    <row r="38815" s="217" customFormat="1" x14ac:dyDescent="0.2"/>
    <row r="38816" s="217" customFormat="1" x14ac:dyDescent="0.2"/>
    <row r="38817" s="217" customFormat="1" x14ac:dyDescent="0.2"/>
    <row r="38818" s="217" customFormat="1" x14ac:dyDescent="0.2"/>
    <row r="38819" s="217" customFormat="1" x14ac:dyDescent="0.2"/>
    <row r="38820" s="217" customFormat="1" x14ac:dyDescent="0.2"/>
    <row r="38821" s="217" customFormat="1" x14ac:dyDescent="0.2"/>
    <row r="38822" s="217" customFormat="1" x14ac:dyDescent="0.2"/>
    <row r="38823" s="217" customFormat="1" x14ac:dyDescent="0.2"/>
    <row r="38824" s="217" customFormat="1" x14ac:dyDescent="0.2"/>
    <row r="38825" s="217" customFormat="1" x14ac:dyDescent="0.2"/>
    <row r="38826" s="217" customFormat="1" x14ac:dyDescent="0.2"/>
    <row r="38827" s="217" customFormat="1" x14ac:dyDescent="0.2"/>
    <row r="38828" s="217" customFormat="1" x14ac:dyDescent="0.2"/>
    <row r="38829" s="217" customFormat="1" x14ac:dyDescent="0.2"/>
    <row r="38830" s="217" customFormat="1" x14ac:dyDescent="0.2"/>
    <row r="38831" s="217" customFormat="1" x14ac:dyDescent="0.2"/>
    <row r="38832" s="217" customFormat="1" x14ac:dyDescent="0.2"/>
    <row r="38833" s="217" customFormat="1" x14ac:dyDescent="0.2"/>
    <row r="38834" s="217" customFormat="1" x14ac:dyDescent="0.2"/>
    <row r="38835" s="217" customFormat="1" x14ac:dyDescent="0.2"/>
    <row r="38836" s="217" customFormat="1" x14ac:dyDescent="0.2"/>
    <row r="38837" s="217" customFormat="1" x14ac:dyDescent="0.2"/>
    <row r="38838" s="217" customFormat="1" x14ac:dyDescent="0.2"/>
    <row r="38839" s="217" customFormat="1" x14ac:dyDescent="0.2"/>
    <row r="38840" s="217" customFormat="1" x14ac:dyDescent="0.2"/>
    <row r="38841" s="217" customFormat="1" x14ac:dyDescent="0.2"/>
    <row r="38842" s="217" customFormat="1" x14ac:dyDescent="0.2"/>
    <row r="38843" s="217" customFormat="1" x14ac:dyDescent="0.2"/>
    <row r="38844" s="217" customFormat="1" x14ac:dyDescent="0.2"/>
    <row r="38845" s="217" customFormat="1" x14ac:dyDescent="0.2"/>
    <row r="38846" s="217" customFormat="1" x14ac:dyDescent="0.2"/>
    <row r="38847" s="217" customFormat="1" x14ac:dyDescent="0.2"/>
    <row r="38848" s="217" customFormat="1" x14ac:dyDescent="0.2"/>
    <row r="38849" s="217" customFormat="1" x14ac:dyDescent="0.2"/>
    <row r="38850" s="217" customFormat="1" x14ac:dyDescent="0.2"/>
    <row r="38851" s="217" customFormat="1" x14ac:dyDescent="0.2"/>
    <row r="38852" s="217" customFormat="1" x14ac:dyDescent="0.2"/>
    <row r="38853" s="217" customFormat="1" x14ac:dyDescent="0.2"/>
    <row r="38854" s="217" customFormat="1" x14ac:dyDescent="0.2"/>
    <row r="38855" s="217" customFormat="1" x14ac:dyDescent="0.2"/>
    <row r="38856" s="217" customFormat="1" x14ac:dyDescent="0.2"/>
    <row r="38857" s="217" customFormat="1" x14ac:dyDescent="0.2"/>
    <row r="38858" s="217" customFormat="1" x14ac:dyDescent="0.2"/>
    <row r="38859" s="217" customFormat="1" x14ac:dyDescent="0.2"/>
    <row r="38860" s="217" customFormat="1" x14ac:dyDescent="0.2"/>
    <row r="38861" s="217" customFormat="1" x14ac:dyDescent="0.2"/>
    <row r="38862" s="217" customFormat="1" x14ac:dyDescent="0.2"/>
    <row r="38863" s="217" customFormat="1" x14ac:dyDescent="0.2"/>
    <row r="38864" s="217" customFormat="1" x14ac:dyDescent="0.2"/>
    <row r="38865" s="217" customFormat="1" x14ac:dyDescent="0.2"/>
    <row r="38866" s="217" customFormat="1" x14ac:dyDescent="0.2"/>
    <row r="38867" s="217" customFormat="1" x14ac:dyDescent="0.2"/>
    <row r="38868" s="217" customFormat="1" x14ac:dyDescent="0.2"/>
    <row r="38869" s="217" customFormat="1" x14ac:dyDescent="0.2"/>
    <row r="38870" s="217" customFormat="1" x14ac:dyDescent="0.2"/>
    <row r="38871" s="217" customFormat="1" x14ac:dyDescent="0.2"/>
    <row r="38872" s="217" customFormat="1" x14ac:dyDescent="0.2"/>
    <row r="38873" s="217" customFormat="1" x14ac:dyDescent="0.2"/>
    <row r="38874" s="217" customFormat="1" x14ac:dyDescent="0.2"/>
    <row r="38875" s="217" customFormat="1" x14ac:dyDescent="0.2"/>
    <row r="38876" s="217" customFormat="1" x14ac:dyDescent="0.2"/>
    <row r="38877" s="217" customFormat="1" x14ac:dyDescent="0.2"/>
    <row r="38878" s="217" customFormat="1" x14ac:dyDescent="0.2"/>
    <row r="38879" s="217" customFormat="1" x14ac:dyDescent="0.2"/>
    <row r="38880" s="217" customFormat="1" x14ac:dyDescent="0.2"/>
    <row r="38881" s="217" customFormat="1" x14ac:dyDescent="0.2"/>
    <row r="38882" s="217" customFormat="1" x14ac:dyDescent="0.2"/>
    <row r="38883" s="217" customFormat="1" x14ac:dyDescent="0.2"/>
    <row r="38884" s="217" customFormat="1" x14ac:dyDescent="0.2"/>
    <row r="38885" s="217" customFormat="1" x14ac:dyDescent="0.2"/>
    <row r="38886" s="217" customFormat="1" x14ac:dyDescent="0.2"/>
    <row r="38887" s="217" customFormat="1" x14ac:dyDescent="0.2"/>
    <row r="38888" s="217" customFormat="1" x14ac:dyDescent="0.2"/>
    <row r="38889" s="217" customFormat="1" x14ac:dyDescent="0.2"/>
    <row r="38890" s="217" customFormat="1" x14ac:dyDescent="0.2"/>
    <row r="38891" s="217" customFormat="1" x14ac:dyDescent="0.2"/>
    <row r="38892" s="217" customFormat="1" x14ac:dyDescent="0.2"/>
    <row r="38893" s="217" customFormat="1" x14ac:dyDescent="0.2"/>
    <row r="38894" s="217" customFormat="1" x14ac:dyDescent="0.2"/>
    <row r="38895" s="217" customFormat="1" x14ac:dyDescent="0.2"/>
    <row r="38896" s="217" customFormat="1" x14ac:dyDescent="0.2"/>
    <row r="38897" s="217" customFormat="1" x14ac:dyDescent="0.2"/>
    <row r="38898" s="217" customFormat="1" x14ac:dyDescent="0.2"/>
    <row r="38899" s="217" customFormat="1" x14ac:dyDescent="0.2"/>
    <row r="38900" s="217" customFormat="1" x14ac:dyDescent="0.2"/>
    <row r="38901" s="217" customFormat="1" x14ac:dyDescent="0.2"/>
    <row r="38902" s="217" customFormat="1" x14ac:dyDescent="0.2"/>
    <row r="38903" s="217" customFormat="1" x14ac:dyDescent="0.2"/>
    <row r="38904" s="217" customFormat="1" x14ac:dyDescent="0.2"/>
    <row r="38905" s="217" customFormat="1" x14ac:dyDescent="0.2"/>
    <row r="38906" s="217" customFormat="1" x14ac:dyDescent="0.2"/>
    <row r="38907" s="217" customFormat="1" x14ac:dyDescent="0.2"/>
    <row r="38908" s="217" customFormat="1" x14ac:dyDescent="0.2"/>
    <row r="38909" s="217" customFormat="1" x14ac:dyDescent="0.2"/>
    <row r="38910" s="217" customFormat="1" x14ac:dyDescent="0.2"/>
    <row r="38911" s="217" customFormat="1" x14ac:dyDescent="0.2"/>
    <row r="38912" s="217" customFormat="1" x14ac:dyDescent="0.2"/>
    <row r="38913" s="217" customFormat="1" x14ac:dyDescent="0.2"/>
    <row r="38914" s="217" customFormat="1" x14ac:dyDescent="0.2"/>
    <row r="38915" s="217" customFormat="1" x14ac:dyDescent="0.2"/>
    <row r="38916" s="217" customFormat="1" x14ac:dyDescent="0.2"/>
    <row r="38917" s="217" customFormat="1" x14ac:dyDescent="0.2"/>
    <row r="38918" s="217" customFormat="1" x14ac:dyDescent="0.2"/>
    <row r="38919" s="217" customFormat="1" x14ac:dyDescent="0.2"/>
    <row r="38920" s="217" customFormat="1" x14ac:dyDescent="0.2"/>
    <row r="38921" s="217" customFormat="1" x14ac:dyDescent="0.2"/>
    <row r="38922" s="217" customFormat="1" x14ac:dyDescent="0.2"/>
    <row r="38923" s="217" customFormat="1" x14ac:dyDescent="0.2"/>
    <row r="38924" s="217" customFormat="1" x14ac:dyDescent="0.2"/>
    <row r="38925" s="217" customFormat="1" x14ac:dyDescent="0.2"/>
    <row r="38926" s="217" customFormat="1" x14ac:dyDescent="0.2"/>
    <row r="38927" s="217" customFormat="1" x14ac:dyDescent="0.2"/>
    <row r="38928" s="217" customFormat="1" x14ac:dyDescent="0.2"/>
    <row r="38929" s="217" customFormat="1" x14ac:dyDescent="0.2"/>
    <row r="38930" s="217" customFormat="1" x14ac:dyDescent="0.2"/>
    <row r="38931" s="217" customFormat="1" x14ac:dyDescent="0.2"/>
    <row r="38932" s="217" customFormat="1" x14ac:dyDescent="0.2"/>
    <row r="38933" s="217" customFormat="1" x14ac:dyDescent="0.2"/>
    <row r="38934" s="217" customFormat="1" x14ac:dyDescent="0.2"/>
    <row r="38935" s="217" customFormat="1" x14ac:dyDescent="0.2"/>
    <row r="38936" s="217" customFormat="1" x14ac:dyDescent="0.2"/>
    <row r="38937" s="217" customFormat="1" x14ac:dyDescent="0.2"/>
    <row r="38938" s="217" customFormat="1" x14ac:dyDescent="0.2"/>
    <row r="38939" s="217" customFormat="1" x14ac:dyDescent="0.2"/>
    <row r="38940" s="217" customFormat="1" x14ac:dyDescent="0.2"/>
    <row r="38941" s="217" customFormat="1" x14ac:dyDescent="0.2"/>
    <row r="38942" s="217" customFormat="1" x14ac:dyDescent="0.2"/>
    <row r="38943" s="217" customFormat="1" x14ac:dyDescent="0.2"/>
    <row r="38944" s="217" customFormat="1" x14ac:dyDescent="0.2"/>
    <row r="38945" s="217" customFormat="1" x14ac:dyDescent="0.2"/>
    <row r="38946" s="217" customFormat="1" x14ac:dyDescent="0.2"/>
    <row r="38947" s="217" customFormat="1" x14ac:dyDescent="0.2"/>
    <row r="38948" s="217" customFormat="1" x14ac:dyDescent="0.2"/>
    <row r="38949" s="217" customFormat="1" x14ac:dyDescent="0.2"/>
    <row r="38950" s="217" customFormat="1" x14ac:dyDescent="0.2"/>
    <row r="38951" s="217" customFormat="1" x14ac:dyDescent="0.2"/>
    <row r="38952" s="217" customFormat="1" x14ac:dyDescent="0.2"/>
    <row r="38953" s="217" customFormat="1" x14ac:dyDescent="0.2"/>
    <row r="38954" s="217" customFormat="1" x14ac:dyDescent="0.2"/>
    <row r="38955" s="217" customFormat="1" x14ac:dyDescent="0.2"/>
    <row r="38956" s="217" customFormat="1" x14ac:dyDescent="0.2"/>
    <row r="38957" s="217" customFormat="1" x14ac:dyDescent="0.2"/>
    <row r="38958" s="217" customFormat="1" x14ac:dyDescent="0.2"/>
    <row r="38959" s="217" customFormat="1" x14ac:dyDescent="0.2"/>
    <row r="38960" s="217" customFormat="1" x14ac:dyDescent="0.2"/>
    <row r="38961" s="217" customFormat="1" x14ac:dyDescent="0.2"/>
    <row r="38962" s="217" customFormat="1" x14ac:dyDescent="0.2"/>
    <row r="38963" s="217" customFormat="1" x14ac:dyDescent="0.2"/>
    <row r="38964" s="217" customFormat="1" x14ac:dyDescent="0.2"/>
    <row r="38965" s="217" customFormat="1" x14ac:dyDescent="0.2"/>
    <row r="38966" s="217" customFormat="1" x14ac:dyDescent="0.2"/>
    <row r="38967" s="217" customFormat="1" x14ac:dyDescent="0.2"/>
    <row r="38968" s="217" customFormat="1" x14ac:dyDescent="0.2"/>
    <row r="38969" s="217" customFormat="1" x14ac:dyDescent="0.2"/>
    <row r="38970" s="217" customFormat="1" x14ac:dyDescent="0.2"/>
    <row r="38971" s="217" customFormat="1" x14ac:dyDescent="0.2"/>
    <row r="38972" s="217" customFormat="1" x14ac:dyDescent="0.2"/>
    <row r="38973" s="217" customFormat="1" x14ac:dyDescent="0.2"/>
    <row r="38974" s="217" customFormat="1" x14ac:dyDescent="0.2"/>
    <row r="38975" s="217" customFormat="1" x14ac:dyDescent="0.2"/>
    <row r="38976" s="217" customFormat="1" x14ac:dyDescent="0.2"/>
    <row r="38977" s="217" customFormat="1" x14ac:dyDescent="0.2"/>
    <row r="38978" s="217" customFormat="1" x14ac:dyDescent="0.2"/>
    <row r="38979" s="217" customFormat="1" x14ac:dyDescent="0.2"/>
    <row r="38980" s="217" customFormat="1" x14ac:dyDescent="0.2"/>
    <row r="38981" s="217" customFormat="1" x14ac:dyDescent="0.2"/>
    <row r="38982" s="217" customFormat="1" x14ac:dyDescent="0.2"/>
    <row r="38983" s="217" customFormat="1" x14ac:dyDescent="0.2"/>
    <row r="38984" s="217" customFormat="1" x14ac:dyDescent="0.2"/>
    <row r="38985" s="217" customFormat="1" x14ac:dyDescent="0.2"/>
    <row r="38986" s="217" customFormat="1" x14ac:dyDescent="0.2"/>
    <row r="38987" s="217" customFormat="1" x14ac:dyDescent="0.2"/>
    <row r="38988" s="217" customFormat="1" x14ac:dyDescent="0.2"/>
    <row r="38989" s="217" customFormat="1" x14ac:dyDescent="0.2"/>
    <row r="38990" s="217" customFormat="1" x14ac:dyDescent="0.2"/>
    <row r="38991" s="217" customFormat="1" x14ac:dyDescent="0.2"/>
    <row r="38992" s="217" customFormat="1" x14ac:dyDescent="0.2"/>
    <row r="38993" s="217" customFormat="1" x14ac:dyDescent="0.2"/>
    <row r="38994" s="217" customFormat="1" x14ac:dyDescent="0.2"/>
    <row r="38995" s="217" customFormat="1" x14ac:dyDescent="0.2"/>
    <row r="38996" s="217" customFormat="1" x14ac:dyDescent="0.2"/>
    <row r="38997" s="217" customFormat="1" x14ac:dyDescent="0.2"/>
    <row r="38998" s="217" customFormat="1" x14ac:dyDescent="0.2"/>
    <row r="38999" s="217" customFormat="1" x14ac:dyDescent="0.2"/>
    <row r="39000" s="217" customFormat="1" x14ac:dyDescent="0.2"/>
    <row r="39001" s="217" customFormat="1" x14ac:dyDescent="0.2"/>
    <row r="39002" s="217" customFormat="1" x14ac:dyDescent="0.2"/>
    <row r="39003" s="217" customFormat="1" x14ac:dyDescent="0.2"/>
    <row r="39004" s="217" customFormat="1" x14ac:dyDescent="0.2"/>
    <row r="39005" s="217" customFormat="1" x14ac:dyDescent="0.2"/>
    <row r="39006" s="217" customFormat="1" x14ac:dyDescent="0.2"/>
    <row r="39007" s="217" customFormat="1" x14ac:dyDescent="0.2"/>
    <row r="39008" s="217" customFormat="1" x14ac:dyDescent="0.2"/>
    <row r="39009" s="217" customFormat="1" x14ac:dyDescent="0.2"/>
    <row r="39010" s="217" customFormat="1" x14ac:dyDescent="0.2"/>
    <row r="39011" s="217" customFormat="1" x14ac:dyDescent="0.2"/>
    <row r="39012" s="217" customFormat="1" x14ac:dyDescent="0.2"/>
    <row r="39013" s="217" customFormat="1" x14ac:dyDescent="0.2"/>
    <row r="39014" s="217" customFormat="1" x14ac:dyDescent="0.2"/>
    <row r="39015" s="217" customFormat="1" x14ac:dyDescent="0.2"/>
    <row r="39016" s="217" customFormat="1" x14ac:dyDescent="0.2"/>
    <row r="39017" s="217" customFormat="1" x14ac:dyDescent="0.2"/>
    <row r="39018" s="217" customFormat="1" x14ac:dyDescent="0.2"/>
    <row r="39019" s="217" customFormat="1" x14ac:dyDescent="0.2"/>
    <row r="39020" s="217" customFormat="1" x14ac:dyDescent="0.2"/>
    <row r="39021" s="217" customFormat="1" x14ac:dyDescent="0.2"/>
    <row r="39022" s="217" customFormat="1" x14ac:dyDescent="0.2"/>
    <row r="39023" s="217" customFormat="1" x14ac:dyDescent="0.2"/>
    <row r="39024" s="217" customFormat="1" x14ac:dyDescent="0.2"/>
    <row r="39025" s="217" customFormat="1" x14ac:dyDescent="0.2"/>
    <row r="39026" s="217" customFormat="1" x14ac:dyDescent="0.2"/>
    <row r="39027" s="217" customFormat="1" x14ac:dyDescent="0.2"/>
    <row r="39028" s="217" customFormat="1" x14ac:dyDescent="0.2"/>
    <row r="39029" s="217" customFormat="1" x14ac:dyDescent="0.2"/>
    <row r="39030" s="217" customFormat="1" x14ac:dyDescent="0.2"/>
    <row r="39031" s="217" customFormat="1" x14ac:dyDescent="0.2"/>
    <row r="39032" s="217" customFormat="1" x14ac:dyDescent="0.2"/>
    <row r="39033" s="217" customFormat="1" x14ac:dyDescent="0.2"/>
    <row r="39034" s="217" customFormat="1" x14ac:dyDescent="0.2"/>
    <row r="39035" s="217" customFormat="1" x14ac:dyDescent="0.2"/>
    <row r="39036" s="217" customFormat="1" x14ac:dyDescent="0.2"/>
    <row r="39037" s="217" customFormat="1" x14ac:dyDescent="0.2"/>
    <row r="39038" s="217" customFormat="1" x14ac:dyDescent="0.2"/>
    <row r="39039" s="217" customFormat="1" x14ac:dyDescent="0.2"/>
    <row r="39040" s="217" customFormat="1" x14ac:dyDescent="0.2"/>
    <row r="39041" s="217" customFormat="1" x14ac:dyDescent="0.2"/>
    <row r="39042" s="217" customFormat="1" x14ac:dyDescent="0.2"/>
    <row r="39043" s="217" customFormat="1" x14ac:dyDescent="0.2"/>
    <row r="39044" s="217" customFormat="1" x14ac:dyDescent="0.2"/>
    <row r="39045" s="217" customFormat="1" x14ac:dyDescent="0.2"/>
    <row r="39046" s="217" customFormat="1" x14ac:dyDescent="0.2"/>
    <row r="39047" s="217" customFormat="1" x14ac:dyDescent="0.2"/>
    <row r="39048" s="217" customFormat="1" x14ac:dyDescent="0.2"/>
    <row r="39049" s="217" customFormat="1" x14ac:dyDescent="0.2"/>
    <row r="39050" s="217" customFormat="1" x14ac:dyDescent="0.2"/>
    <row r="39051" s="217" customFormat="1" x14ac:dyDescent="0.2"/>
    <row r="39052" s="217" customFormat="1" x14ac:dyDescent="0.2"/>
    <row r="39053" s="217" customFormat="1" x14ac:dyDescent="0.2"/>
    <row r="39054" s="217" customFormat="1" x14ac:dyDescent="0.2"/>
    <row r="39055" s="217" customFormat="1" x14ac:dyDescent="0.2"/>
    <row r="39056" s="217" customFormat="1" x14ac:dyDescent="0.2"/>
    <row r="39057" s="217" customFormat="1" x14ac:dyDescent="0.2"/>
    <row r="39058" s="217" customFormat="1" x14ac:dyDescent="0.2"/>
    <row r="39059" s="217" customFormat="1" x14ac:dyDescent="0.2"/>
    <row r="39060" s="217" customFormat="1" x14ac:dyDescent="0.2"/>
    <row r="39061" s="217" customFormat="1" x14ac:dyDescent="0.2"/>
    <row r="39062" s="217" customFormat="1" x14ac:dyDescent="0.2"/>
    <row r="39063" s="217" customFormat="1" x14ac:dyDescent="0.2"/>
    <row r="39064" s="217" customFormat="1" x14ac:dyDescent="0.2"/>
    <row r="39065" s="217" customFormat="1" x14ac:dyDescent="0.2"/>
    <row r="39066" s="217" customFormat="1" x14ac:dyDescent="0.2"/>
    <row r="39067" s="217" customFormat="1" x14ac:dyDescent="0.2"/>
    <row r="39068" s="217" customFormat="1" x14ac:dyDescent="0.2"/>
    <row r="39069" s="217" customFormat="1" x14ac:dyDescent="0.2"/>
    <row r="39070" s="217" customFormat="1" x14ac:dyDescent="0.2"/>
    <row r="39071" s="217" customFormat="1" x14ac:dyDescent="0.2"/>
    <row r="39072" s="217" customFormat="1" x14ac:dyDescent="0.2"/>
    <row r="39073" s="217" customFormat="1" x14ac:dyDescent="0.2"/>
    <row r="39074" s="217" customFormat="1" x14ac:dyDescent="0.2"/>
    <row r="39075" s="217" customFormat="1" x14ac:dyDescent="0.2"/>
    <row r="39076" s="217" customFormat="1" x14ac:dyDescent="0.2"/>
    <row r="39077" s="217" customFormat="1" x14ac:dyDescent="0.2"/>
    <row r="39078" s="217" customFormat="1" x14ac:dyDescent="0.2"/>
    <row r="39079" s="217" customFormat="1" x14ac:dyDescent="0.2"/>
    <row r="39080" s="217" customFormat="1" x14ac:dyDescent="0.2"/>
    <row r="39081" s="217" customFormat="1" x14ac:dyDescent="0.2"/>
    <row r="39082" s="217" customFormat="1" x14ac:dyDescent="0.2"/>
    <row r="39083" s="217" customFormat="1" x14ac:dyDescent="0.2"/>
    <row r="39084" s="217" customFormat="1" x14ac:dyDescent="0.2"/>
    <row r="39085" s="217" customFormat="1" x14ac:dyDescent="0.2"/>
    <row r="39086" s="217" customFormat="1" x14ac:dyDescent="0.2"/>
    <row r="39087" s="217" customFormat="1" x14ac:dyDescent="0.2"/>
    <row r="39088" s="217" customFormat="1" x14ac:dyDescent="0.2"/>
    <row r="39089" s="217" customFormat="1" x14ac:dyDescent="0.2"/>
    <row r="39090" s="217" customFormat="1" x14ac:dyDescent="0.2"/>
    <row r="39091" s="217" customFormat="1" x14ac:dyDescent="0.2"/>
    <row r="39092" s="217" customFormat="1" x14ac:dyDescent="0.2"/>
    <row r="39093" s="217" customFormat="1" x14ac:dyDescent="0.2"/>
    <row r="39094" s="217" customFormat="1" x14ac:dyDescent="0.2"/>
    <row r="39095" s="217" customFormat="1" x14ac:dyDescent="0.2"/>
    <row r="39096" s="217" customFormat="1" x14ac:dyDescent="0.2"/>
    <row r="39097" s="217" customFormat="1" x14ac:dyDescent="0.2"/>
    <row r="39098" s="217" customFormat="1" x14ac:dyDescent="0.2"/>
    <row r="39099" s="217" customFormat="1" x14ac:dyDescent="0.2"/>
    <row r="39100" s="217" customFormat="1" x14ac:dyDescent="0.2"/>
    <row r="39101" s="217" customFormat="1" x14ac:dyDescent="0.2"/>
    <row r="39102" s="217" customFormat="1" x14ac:dyDescent="0.2"/>
    <row r="39103" s="217" customFormat="1" x14ac:dyDescent="0.2"/>
    <row r="39104" s="217" customFormat="1" x14ac:dyDescent="0.2"/>
    <row r="39105" s="217" customFormat="1" x14ac:dyDescent="0.2"/>
    <row r="39106" s="217" customFormat="1" x14ac:dyDescent="0.2"/>
    <row r="39107" s="217" customFormat="1" x14ac:dyDescent="0.2"/>
    <row r="39108" s="217" customFormat="1" x14ac:dyDescent="0.2"/>
    <row r="39109" s="217" customFormat="1" x14ac:dyDescent="0.2"/>
    <row r="39110" s="217" customFormat="1" x14ac:dyDescent="0.2"/>
    <row r="39111" s="217" customFormat="1" x14ac:dyDescent="0.2"/>
    <row r="39112" s="217" customFormat="1" x14ac:dyDescent="0.2"/>
    <row r="39113" s="217" customFormat="1" x14ac:dyDescent="0.2"/>
    <row r="39114" s="217" customFormat="1" x14ac:dyDescent="0.2"/>
    <row r="39115" s="217" customFormat="1" x14ac:dyDescent="0.2"/>
    <row r="39116" s="217" customFormat="1" x14ac:dyDescent="0.2"/>
    <row r="39117" s="217" customFormat="1" x14ac:dyDescent="0.2"/>
    <row r="39118" s="217" customFormat="1" x14ac:dyDescent="0.2"/>
    <row r="39119" s="217" customFormat="1" x14ac:dyDescent="0.2"/>
    <row r="39120" s="217" customFormat="1" x14ac:dyDescent="0.2"/>
    <row r="39121" s="217" customFormat="1" x14ac:dyDescent="0.2"/>
    <row r="39122" s="217" customFormat="1" x14ac:dyDescent="0.2"/>
    <row r="39123" s="217" customFormat="1" x14ac:dyDescent="0.2"/>
    <row r="39124" s="217" customFormat="1" x14ac:dyDescent="0.2"/>
    <row r="39125" s="217" customFormat="1" x14ac:dyDescent="0.2"/>
    <row r="39126" s="217" customFormat="1" x14ac:dyDescent="0.2"/>
    <row r="39127" s="217" customFormat="1" x14ac:dyDescent="0.2"/>
    <row r="39128" s="217" customFormat="1" x14ac:dyDescent="0.2"/>
    <row r="39129" s="217" customFormat="1" x14ac:dyDescent="0.2"/>
    <row r="39130" s="217" customFormat="1" x14ac:dyDescent="0.2"/>
    <row r="39131" s="217" customFormat="1" x14ac:dyDescent="0.2"/>
    <row r="39132" s="217" customFormat="1" x14ac:dyDescent="0.2"/>
    <row r="39133" s="217" customFormat="1" x14ac:dyDescent="0.2"/>
    <row r="39134" s="217" customFormat="1" x14ac:dyDescent="0.2"/>
    <row r="39135" s="217" customFormat="1" x14ac:dyDescent="0.2"/>
    <row r="39136" s="217" customFormat="1" x14ac:dyDescent="0.2"/>
    <row r="39137" s="217" customFormat="1" x14ac:dyDescent="0.2"/>
    <row r="39138" s="217" customFormat="1" x14ac:dyDescent="0.2"/>
    <row r="39139" s="217" customFormat="1" x14ac:dyDescent="0.2"/>
    <row r="39140" s="217" customFormat="1" x14ac:dyDescent="0.2"/>
    <row r="39141" s="217" customFormat="1" x14ac:dyDescent="0.2"/>
    <row r="39142" s="217" customFormat="1" x14ac:dyDescent="0.2"/>
    <row r="39143" s="217" customFormat="1" x14ac:dyDescent="0.2"/>
    <row r="39144" s="217" customFormat="1" x14ac:dyDescent="0.2"/>
    <row r="39145" s="217" customFormat="1" x14ac:dyDescent="0.2"/>
    <row r="39146" s="217" customFormat="1" x14ac:dyDescent="0.2"/>
    <row r="39147" s="217" customFormat="1" x14ac:dyDescent="0.2"/>
    <row r="39148" s="217" customFormat="1" x14ac:dyDescent="0.2"/>
    <row r="39149" s="217" customFormat="1" x14ac:dyDescent="0.2"/>
    <row r="39150" s="217" customFormat="1" x14ac:dyDescent="0.2"/>
    <row r="39151" s="217" customFormat="1" x14ac:dyDescent="0.2"/>
    <row r="39152" s="217" customFormat="1" x14ac:dyDescent="0.2"/>
    <row r="39153" s="217" customFormat="1" x14ac:dyDescent="0.2"/>
    <row r="39154" s="217" customFormat="1" x14ac:dyDescent="0.2"/>
    <row r="39155" s="217" customFormat="1" x14ac:dyDescent="0.2"/>
    <row r="39156" s="217" customFormat="1" x14ac:dyDescent="0.2"/>
    <row r="39157" s="217" customFormat="1" x14ac:dyDescent="0.2"/>
    <row r="39158" s="217" customFormat="1" x14ac:dyDescent="0.2"/>
    <row r="39159" s="217" customFormat="1" x14ac:dyDescent="0.2"/>
    <row r="39160" s="217" customFormat="1" x14ac:dyDescent="0.2"/>
    <row r="39161" s="217" customFormat="1" x14ac:dyDescent="0.2"/>
    <row r="39162" s="217" customFormat="1" x14ac:dyDescent="0.2"/>
    <row r="39163" s="217" customFormat="1" x14ac:dyDescent="0.2"/>
    <row r="39164" s="217" customFormat="1" x14ac:dyDescent="0.2"/>
    <row r="39165" s="217" customFormat="1" x14ac:dyDescent="0.2"/>
    <row r="39166" s="217" customFormat="1" x14ac:dyDescent="0.2"/>
    <row r="39167" s="217" customFormat="1" x14ac:dyDescent="0.2"/>
    <row r="39168" s="217" customFormat="1" x14ac:dyDescent="0.2"/>
    <row r="39169" s="217" customFormat="1" x14ac:dyDescent="0.2"/>
    <row r="39170" s="217" customFormat="1" x14ac:dyDescent="0.2"/>
    <row r="39171" s="217" customFormat="1" x14ac:dyDescent="0.2"/>
    <row r="39172" s="217" customFormat="1" x14ac:dyDescent="0.2"/>
    <row r="39173" s="217" customFormat="1" x14ac:dyDescent="0.2"/>
    <row r="39174" s="217" customFormat="1" x14ac:dyDescent="0.2"/>
    <row r="39175" s="217" customFormat="1" x14ac:dyDescent="0.2"/>
    <row r="39176" s="217" customFormat="1" x14ac:dyDescent="0.2"/>
    <row r="39177" s="217" customFormat="1" x14ac:dyDescent="0.2"/>
    <row r="39178" s="217" customFormat="1" x14ac:dyDescent="0.2"/>
    <row r="39179" s="217" customFormat="1" x14ac:dyDescent="0.2"/>
    <row r="39180" s="217" customFormat="1" x14ac:dyDescent="0.2"/>
    <row r="39181" s="217" customFormat="1" x14ac:dyDescent="0.2"/>
    <row r="39182" s="217" customFormat="1" x14ac:dyDescent="0.2"/>
    <row r="39183" s="217" customFormat="1" x14ac:dyDescent="0.2"/>
    <row r="39184" s="217" customFormat="1" x14ac:dyDescent="0.2"/>
    <row r="39185" s="217" customFormat="1" x14ac:dyDescent="0.2"/>
    <row r="39186" s="217" customFormat="1" x14ac:dyDescent="0.2"/>
    <row r="39187" s="217" customFormat="1" x14ac:dyDescent="0.2"/>
    <row r="39188" s="217" customFormat="1" x14ac:dyDescent="0.2"/>
    <row r="39189" s="217" customFormat="1" x14ac:dyDescent="0.2"/>
    <row r="39190" s="217" customFormat="1" x14ac:dyDescent="0.2"/>
    <row r="39191" s="217" customFormat="1" x14ac:dyDescent="0.2"/>
    <row r="39192" s="217" customFormat="1" x14ac:dyDescent="0.2"/>
    <row r="39193" s="217" customFormat="1" x14ac:dyDescent="0.2"/>
    <row r="39194" s="217" customFormat="1" x14ac:dyDescent="0.2"/>
    <row r="39195" s="217" customFormat="1" x14ac:dyDescent="0.2"/>
    <row r="39196" s="217" customFormat="1" x14ac:dyDescent="0.2"/>
    <row r="39197" s="217" customFormat="1" x14ac:dyDescent="0.2"/>
    <row r="39198" s="217" customFormat="1" x14ac:dyDescent="0.2"/>
    <row r="39199" s="217" customFormat="1" x14ac:dyDescent="0.2"/>
    <row r="39200" s="217" customFormat="1" x14ac:dyDescent="0.2"/>
    <row r="39201" s="217" customFormat="1" x14ac:dyDescent="0.2"/>
    <row r="39202" s="217" customFormat="1" x14ac:dyDescent="0.2"/>
    <row r="39203" s="217" customFormat="1" x14ac:dyDescent="0.2"/>
    <row r="39204" s="217" customFormat="1" x14ac:dyDescent="0.2"/>
    <row r="39205" s="217" customFormat="1" x14ac:dyDescent="0.2"/>
    <row r="39206" s="217" customFormat="1" x14ac:dyDescent="0.2"/>
    <row r="39207" s="217" customFormat="1" x14ac:dyDescent="0.2"/>
    <row r="39208" s="217" customFormat="1" x14ac:dyDescent="0.2"/>
    <row r="39209" s="217" customFormat="1" x14ac:dyDescent="0.2"/>
    <row r="39210" s="217" customFormat="1" x14ac:dyDescent="0.2"/>
    <row r="39211" s="217" customFormat="1" x14ac:dyDescent="0.2"/>
    <row r="39212" s="217" customFormat="1" x14ac:dyDescent="0.2"/>
    <row r="39213" s="217" customFormat="1" x14ac:dyDescent="0.2"/>
    <row r="39214" s="217" customFormat="1" x14ac:dyDescent="0.2"/>
    <row r="39215" s="217" customFormat="1" x14ac:dyDescent="0.2"/>
    <row r="39216" s="217" customFormat="1" x14ac:dyDescent="0.2"/>
    <row r="39217" s="217" customFormat="1" x14ac:dyDescent="0.2"/>
    <row r="39218" s="217" customFormat="1" x14ac:dyDescent="0.2"/>
    <row r="39219" s="217" customFormat="1" x14ac:dyDescent="0.2"/>
    <row r="39220" s="217" customFormat="1" x14ac:dyDescent="0.2"/>
    <row r="39221" s="217" customFormat="1" x14ac:dyDescent="0.2"/>
    <row r="39222" s="217" customFormat="1" x14ac:dyDescent="0.2"/>
    <row r="39223" s="217" customFormat="1" x14ac:dyDescent="0.2"/>
    <row r="39224" s="217" customFormat="1" x14ac:dyDescent="0.2"/>
    <row r="39225" s="217" customFormat="1" x14ac:dyDescent="0.2"/>
    <row r="39226" s="217" customFormat="1" x14ac:dyDescent="0.2"/>
    <row r="39227" s="217" customFormat="1" x14ac:dyDescent="0.2"/>
    <row r="39228" s="217" customFormat="1" x14ac:dyDescent="0.2"/>
    <row r="39229" s="217" customFormat="1" x14ac:dyDescent="0.2"/>
    <row r="39230" s="217" customFormat="1" x14ac:dyDescent="0.2"/>
    <row r="39231" s="217" customFormat="1" x14ac:dyDescent="0.2"/>
    <row r="39232" s="217" customFormat="1" x14ac:dyDescent="0.2"/>
    <row r="39233" s="217" customFormat="1" x14ac:dyDescent="0.2"/>
    <row r="39234" s="217" customFormat="1" x14ac:dyDescent="0.2"/>
    <row r="39235" s="217" customFormat="1" x14ac:dyDescent="0.2"/>
    <row r="39236" s="217" customFormat="1" x14ac:dyDescent="0.2"/>
    <row r="39237" s="217" customFormat="1" x14ac:dyDescent="0.2"/>
    <row r="39238" s="217" customFormat="1" x14ac:dyDescent="0.2"/>
    <row r="39239" s="217" customFormat="1" x14ac:dyDescent="0.2"/>
    <row r="39240" s="217" customFormat="1" x14ac:dyDescent="0.2"/>
    <row r="39241" s="217" customFormat="1" x14ac:dyDescent="0.2"/>
    <row r="39242" s="217" customFormat="1" x14ac:dyDescent="0.2"/>
    <row r="39243" s="217" customFormat="1" x14ac:dyDescent="0.2"/>
    <row r="39244" s="217" customFormat="1" x14ac:dyDescent="0.2"/>
    <row r="39245" s="217" customFormat="1" x14ac:dyDescent="0.2"/>
    <row r="39246" s="217" customFormat="1" x14ac:dyDescent="0.2"/>
    <row r="39247" s="217" customFormat="1" x14ac:dyDescent="0.2"/>
    <row r="39248" s="217" customFormat="1" x14ac:dyDescent="0.2"/>
    <row r="39249" s="217" customFormat="1" x14ac:dyDescent="0.2"/>
    <row r="39250" s="217" customFormat="1" x14ac:dyDescent="0.2"/>
    <row r="39251" s="217" customFormat="1" x14ac:dyDescent="0.2"/>
    <row r="39252" s="217" customFormat="1" x14ac:dyDescent="0.2"/>
    <row r="39253" s="217" customFormat="1" x14ac:dyDescent="0.2"/>
    <row r="39254" s="217" customFormat="1" x14ac:dyDescent="0.2"/>
    <row r="39255" s="217" customFormat="1" x14ac:dyDescent="0.2"/>
    <row r="39256" s="217" customFormat="1" x14ac:dyDescent="0.2"/>
    <row r="39257" s="217" customFormat="1" x14ac:dyDescent="0.2"/>
    <row r="39258" s="217" customFormat="1" x14ac:dyDescent="0.2"/>
    <row r="39259" s="217" customFormat="1" x14ac:dyDescent="0.2"/>
    <row r="39260" s="217" customFormat="1" x14ac:dyDescent="0.2"/>
    <row r="39261" s="217" customFormat="1" x14ac:dyDescent="0.2"/>
    <row r="39262" s="217" customFormat="1" x14ac:dyDescent="0.2"/>
    <row r="39263" s="217" customFormat="1" x14ac:dyDescent="0.2"/>
    <row r="39264" s="217" customFormat="1" x14ac:dyDescent="0.2"/>
    <row r="39265" s="217" customFormat="1" x14ac:dyDescent="0.2"/>
    <row r="39266" s="217" customFormat="1" x14ac:dyDescent="0.2"/>
    <row r="39267" s="217" customFormat="1" x14ac:dyDescent="0.2"/>
    <row r="39268" s="217" customFormat="1" x14ac:dyDescent="0.2"/>
    <row r="39269" s="217" customFormat="1" x14ac:dyDescent="0.2"/>
    <row r="39270" s="217" customFormat="1" x14ac:dyDescent="0.2"/>
    <row r="39271" s="217" customFormat="1" x14ac:dyDescent="0.2"/>
    <row r="39272" s="217" customFormat="1" x14ac:dyDescent="0.2"/>
    <row r="39273" s="217" customFormat="1" x14ac:dyDescent="0.2"/>
    <row r="39274" s="217" customFormat="1" x14ac:dyDescent="0.2"/>
    <row r="39275" s="217" customFormat="1" x14ac:dyDescent="0.2"/>
    <row r="39276" s="217" customFormat="1" x14ac:dyDescent="0.2"/>
    <row r="39277" s="217" customFormat="1" x14ac:dyDescent="0.2"/>
    <row r="39278" s="217" customFormat="1" x14ac:dyDescent="0.2"/>
    <row r="39279" s="217" customFormat="1" x14ac:dyDescent="0.2"/>
    <row r="39280" s="217" customFormat="1" x14ac:dyDescent="0.2"/>
    <row r="39281" s="217" customFormat="1" x14ac:dyDescent="0.2"/>
    <row r="39282" s="217" customFormat="1" x14ac:dyDescent="0.2"/>
    <row r="39283" s="217" customFormat="1" x14ac:dyDescent="0.2"/>
    <row r="39284" s="217" customFormat="1" x14ac:dyDescent="0.2"/>
    <row r="39285" s="217" customFormat="1" x14ac:dyDescent="0.2"/>
    <row r="39286" s="217" customFormat="1" x14ac:dyDescent="0.2"/>
    <row r="39287" s="217" customFormat="1" x14ac:dyDescent="0.2"/>
    <row r="39288" s="217" customFormat="1" x14ac:dyDescent="0.2"/>
    <row r="39289" s="217" customFormat="1" x14ac:dyDescent="0.2"/>
    <row r="39290" s="217" customFormat="1" x14ac:dyDescent="0.2"/>
    <row r="39291" s="217" customFormat="1" x14ac:dyDescent="0.2"/>
    <row r="39292" s="217" customFormat="1" x14ac:dyDescent="0.2"/>
    <row r="39293" s="217" customFormat="1" x14ac:dyDescent="0.2"/>
    <row r="39294" s="217" customFormat="1" x14ac:dyDescent="0.2"/>
    <row r="39295" s="217" customFormat="1" x14ac:dyDescent="0.2"/>
    <row r="39296" s="217" customFormat="1" x14ac:dyDescent="0.2"/>
    <row r="39297" s="217" customFormat="1" x14ac:dyDescent="0.2"/>
    <row r="39298" s="217" customFormat="1" x14ac:dyDescent="0.2"/>
    <row r="39299" s="217" customFormat="1" x14ac:dyDescent="0.2"/>
    <row r="39300" s="217" customFormat="1" x14ac:dyDescent="0.2"/>
    <row r="39301" s="217" customFormat="1" x14ac:dyDescent="0.2"/>
    <row r="39302" s="217" customFormat="1" x14ac:dyDescent="0.2"/>
    <row r="39303" s="217" customFormat="1" x14ac:dyDescent="0.2"/>
    <row r="39304" s="217" customFormat="1" x14ac:dyDescent="0.2"/>
    <row r="39305" s="217" customFormat="1" x14ac:dyDescent="0.2"/>
    <row r="39306" s="217" customFormat="1" x14ac:dyDescent="0.2"/>
    <row r="39307" s="217" customFormat="1" x14ac:dyDescent="0.2"/>
    <row r="39308" s="217" customFormat="1" x14ac:dyDescent="0.2"/>
    <row r="39309" s="217" customFormat="1" x14ac:dyDescent="0.2"/>
    <row r="39310" s="217" customFormat="1" x14ac:dyDescent="0.2"/>
    <row r="39311" s="217" customFormat="1" x14ac:dyDescent="0.2"/>
    <row r="39312" s="217" customFormat="1" x14ac:dyDescent="0.2"/>
    <row r="39313" s="217" customFormat="1" x14ac:dyDescent="0.2"/>
    <row r="39314" s="217" customFormat="1" x14ac:dyDescent="0.2"/>
    <row r="39315" s="217" customFormat="1" x14ac:dyDescent="0.2"/>
    <row r="39316" s="217" customFormat="1" x14ac:dyDescent="0.2"/>
    <row r="39317" s="217" customFormat="1" x14ac:dyDescent="0.2"/>
    <row r="39318" s="217" customFormat="1" x14ac:dyDescent="0.2"/>
    <row r="39319" s="217" customFormat="1" x14ac:dyDescent="0.2"/>
    <row r="39320" s="217" customFormat="1" x14ac:dyDescent="0.2"/>
    <row r="39321" s="217" customFormat="1" x14ac:dyDescent="0.2"/>
    <row r="39322" s="217" customFormat="1" x14ac:dyDescent="0.2"/>
    <row r="39323" s="217" customFormat="1" x14ac:dyDescent="0.2"/>
    <row r="39324" s="217" customFormat="1" x14ac:dyDescent="0.2"/>
    <row r="39325" s="217" customFormat="1" x14ac:dyDescent="0.2"/>
    <row r="39326" s="217" customFormat="1" x14ac:dyDescent="0.2"/>
    <row r="39327" s="217" customFormat="1" x14ac:dyDescent="0.2"/>
    <row r="39328" s="217" customFormat="1" x14ac:dyDescent="0.2"/>
    <row r="39329" s="217" customFormat="1" x14ac:dyDescent="0.2"/>
    <row r="39330" s="217" customFormat="1" x14ac:dyDescent="0.2"/>
    <row r="39331" s="217" customFormat="1" x14ac:dyDescent="0.2"/>
    <row r="39332" s="217" customFormat="1" x14ac:dyDescent="0.2"/>
    <row r="39333" s="217" customFormat="1" x14ac:dyDescent="0.2"/>
    <row r="39334" s="217" customFormat="1" x14ac:dyDescent="0.2"/>
    <row r="39335" s="217" customFormat="1" x14ac:dyDescent="0.2"/>
    <row r="39336" s="217" customFormat="1" x14ac:dyDescent="0.2"/>
    <row r="39337" s="217" customFormat="1" x14ac:dyDescent="0.2"/>
    <row r="39338" s="217" customFormat="1" x14ac:dyDescent="0.2"/>
    <row r="39339" s="217" customFormat="1" x14ac:dyDescent="0.2"/>
    <row r="39340" s="217" customFormat="1" x14ac:dyDescent="0.2"/>
    <row r="39341" s="217" customFormat="1" x14ac:dyDescent="0.2"/>
    <row r="39342" s="217" customFormat="1" x14ac:dyDescent="0.2"/>
    <row r="39343" s="217" customFormat="1" x14ac:dyDescent="0.2"/>
    <row r="39344" s="217" customFormat="1" x14ac:dyDescent="0.2"/>
    <row r="39345" s="217" customFormat="1" x14ac:dyDescent="0.2"/>
    <row r="39346" s="217" customFormat="1" x14ac:dyDescent="0.2"/>
    <row r="39347" s="217" customFormat="1" x14ac:dyDescent="0.2"/>
    <row r="39348" s="217" customFormat="1" x14ac:dyDescent="0.2"/>
    <row r="39349" s="217" customFormat="1" x14ac:dyDescent="0.2"/>
    <row r="39350" s="217" customFormat="1" x14ac:dyDescent="0.2"/>
    <row r="39351" s="217" customFormat="1" x14ac:dyDescent="0.2"/>
    <row r="39352" s="217" customFormat="1" x14ac:dyDescent="0.2"/>
    <row r="39353" s="217" customFormat="1" x14ac:dyDescent="0.2"/>
    <row r="39354" s="217" customFormat="1" x14ac:dyDescent="0.2"/>
    <row r="39355" s="217" customFormat="1" x14ac:dyDescent="0.2"/>
    <row r="39356" s="217" customFormat="1" x14ac:dyDescent="0.2"/>
    <row r="39357" s="217" customFormat="1" x14ac:dyDescent="0.2"/>
    <row r="39358" s="217" customFormat="1" x14ac:dyDescent="0.2"/>
    <row r="39359" s="217" customFormat="1" x14ac:dyDescent="0.2"/>
    <row r="39360" s="217" customFormat="1" x14ac:dyDescent="0.2"/>
    <row r="39361" s="217" customFormat="1" x14ac:dyDescent="0.2"/>
    <row r="39362" s="217" customFormat="1" x14ac:dyDescent="0.2"/>
    <row r="39363" s="217" customFormat="1" x14ac:dyDescent="0.2"/>
    <row r="39364" s="217" customFormat="1" x14ac:dyDescent="0.2"/>
    <row r="39365" s="217" customFormat="1" x14ac:dyDescent="0.2"/>
    <row r="39366" s="217" customFormat="1" x14ac:dyDescent="0.2"/>
    <row r="39367" s="217" customFormat="1" x14ac:dyDescent="0.2"/>
    <row r="39368" s="217" customFormat="1" x14ac:dyDescent="0.2"/>
    <row r="39369" s="217" customFormat="1" x14ac:dyDescent="0.2"/>
    <row r="39370" s="217" customFormat="1" x14ac:dyDescent="0.2"/>
    <row r="39371" s="217" customFormat="1" x14ac:dyDescent="0.2"/>
    <row r="39372" s="217" customFormat="1" x14ac:dyDescent="0.2"/>
    <row r="39373" s="217" customFormat="1" x14ac:dyDescent="0.2"/>
    <row r="39374" s="217" customFormat="1" x14ac:dyDescent="0.2"/>
    <row r="39375" s="217" customFormat="1" x14ac:dyDescent="0.2"/>
    <row r="39376" s="217" customFormat="1" x14ac:dyDescent="0.2"/>
    <row r="39377" s="217" customFormat="1" x14ac:dyDescent="0.2"/>
    <row r="39378" s="217" customFormat="1" x14ac:dyDescent="0.2"/>
    <row r="39379" s="217" customFormat="1" x14ac:dyDescent="0.2"/>
    <row r="39380" s="217" customFormat="1" x14ac:dyDescent="0.2"/>
    <row r="39381" s="217" customFormat="1" x14ac:dyDescent="0.2"/>
    <row r="39382" s="217" customFormat="1" x14ac:dyDescent="0.2"/>
    <row r="39383" s="217" customFormat="1" x14ac:dyDescent="0.2"/>
    <row r="39384" s="217" customFormat="1" x14ac:dyDescent="0.2"/>
    <row r="39385" s="217" customFormat="1" x14ac:dyDescent="0.2"/>
    <row r="39386" s="217" customFormat="1" x14ac:dyDescent="0.2"/>
    <row r="39387" s="217" customFormat="1" x14ac:dyDescent="0.2"/>
    <row r="39388" s="217" customFormat="1" x14ac:dyDescent="0.2"/>
    <row r="39389" s="217" customFormat="1" x14ac:dyDescent="0.2"/>
    <row r="39390" s="217" customFormat="1" x14ac:dyDescent="0.2"/>
    <row r="39391" s="217" customFormat="1" x14ac:dyDescent="0.2"/>
    <row r="39392" s="217" customFormat="1" x14ac:dyDescent="0.2"/>
    <row r="39393" s="217" customFormat="1" x14ac:dyDescent="0.2"/>
    <row r="39394" s="217" customFormat="1" x14ac:dyDescent="0.2"/>
    <row r="39395" s="217" customFormat="1" x14ac:dyDescent="0.2"/>
    <row r="39396" s="217" customFormat="1" x14ac:dyDescent="0.2"/>
    <row r="39397" s="217" customFormat="1" x14ac:dyDescent="0.2"/>
    <row r="39398" s="217" customFormat="1" x14ac:dyDescent="0.2"/>
    <row r="39399" s="217" customFormat="1" x14ac:dyDescent="0.2"/>
    <row r="39400" s="217" customFormat="1" x14ac:dyDescent="0.2"/>
    <row r="39401" s="217" customFormat="1" x14ac:dyDescent="0.2"/>
    <row r="39402" s="217" customFormat="1" x14ac:dyDescent="0.2"/>
    <row r="39403" s="217" customFormat="1" x14ac:dyDescent="0.2"/>
    <row r="39404" s="217" customFormat="1" x14ac:dyDescent="0.2"/>
    <row r="39405" s="217" customFormat="1" x14ac:dyDescent="0.2"/>
    <row r="39406" s="217" customFormat="1" x14ac:dyDescent="0.2"/>
    <row r="39407" s="217" customFormat="1" x14ac:dyDescent="0.2"/>
    <row r="39408" s="217" customFormat="1" x14ac:dyDescent="0.2"/>
    <row r="39409" s="217" customFormat="1" x14ac:dyDescent="0.2"/>
    <row r="39410" s="217" customFormat="1" x14ac:dyDescent="0.2"/>
    <row r="39411" s="217" customFormat="1" x14ac:dyDescent="0.2"/>
    <row r="39412" s="217" customFormat="1" x14ac:dyDescent="0.2"/>
    <row r="39413" s="217" customFormat="1" x14ac:dyDescent="0.2"/>
    <row r="39414" s="217" customFormat="1" x14ac:dyDescent="0.2"/>
    <row r="39415" s="217" customFormat="1" x14ac:dyDescent="0.2"/>
    <row r="39416" s="217" customFormat="1" x14ac:dyDescent="0.2"/>
    <row r="39417" s="217" customFormat="1" x14ac:dyDescent="0.2"/>
    <row r="39418" s="217" customFormat="1" x14ac:dyDescent="0.2"/>
    <row r="39419" s="217" customFormat="1" x14ac:dyDescent="0.2"/>
    <row r="39420" s="217" customFormat="1" x14ac:dyDescent="0.2"/>
    <row r="39421" s="217" customFormat="1" x14ac:dyDescent="0.2"/>
    <row r="39422" s="217" customFormat="1" x14ac:dyDescent="0.2"/>
    <row r="39423" s="217" customFormat="1" x14ac:dyDescent="0.2"/>
    <row r="39424" s="217" customFormat="1" x14ac:dyDescent="0.2"/>
    <row r="39425" s="217" customFormat="1" x14ac:dyDescent="0.2"/>
    <row r="39426" s="217" customFormat="1" x14ac:dyDescent="0.2"/>
    <row r="39427" s="217" customFormat="1" x14ac:dyDescent="0.2"/>
    <row r="39428" s="217" customFormat="1" x14ac:dyDescent="0.2"/>
    <row r="39429" s="217" customFormat="1" x14ac:dyDescent="0.2"/>
    <row r="39430" s="217" customFormat="1" x14ac:dyDescent="0.2"/>
    <row r="39431" s="217" customFormat="1" x14ac:dyDescent="0.2"/>
    <row r="39432" s="217" customFormat="1" x14ac:dyDescent="0.2"/>
    <row r="39433" s="217" customFormat="1" x14ac:dyDescent="0.2"/>
    <row r="39434" s="217" customFormat="1" x14ac:dyDescent="0.2"/>
    <row r="39435" s="217" customFormat="1" x14ac:dyDescent="0.2"/>
    <row r="39436" s="217" customFormat="1" x14ac:dyDescent="0.2"/>
    <row r="39437" s="217" customFormat="1" x14ac:dyDescent="0.2"/>
    <row r="39438" s="217" customFormat="1" x14ac:dyDescent="0.2"/>
    <row r="39439" s="217" customFormat="1" x14ac:dyDescent="0.2"/>
    <row r="39440" s="217" customFormat="1" x14ac:dyDescent="0.2"/>
    <row r="39441" s="217" customFormat="1" x14ac:dyDescent="0.2"/>
    <row r="39442" s="217" customFormat="1" x14ac:dyDescent="0.2"/>
    <row r="39443" s="217" customFormat="1" x14ac:dyDescent="0.2"/>
    <row r="39444" s="217" customFormat="1" x14ac:dyDescent="0.2"/>
    <row r="39445" s="217" customFormat="1" x14ac:dyDescent="0.2"/>
    <row r="39446" s="217" customFormat="1" x14ac:dyDescent="0.2"/>
    <row r="39447" s="217" customFormat="1" x14ac:dyDescent="0.2"/>
    <row r="39448" s="217" customFormat="1" x14ac:dyDescent="0.2"/>
    <row r="39449" s="217" customFormat="1" x14ac:dyDescent="0.2"/>
    <row r="39450" s="217" customFormat="1" x14ac:dyDescent="0.2"/>
    <row r="39451" s="217" customFormat="1" x14ac:dyDescent="0.2"/>
    <row r="39452" s="217" customFormat="1" x14ac:dyDescent="0.2"/>
    <row r="39453" s="217" customFormat="1" x14ac:dyDescent="0.2"/>
    <row r="39454" s="217" customFormat="1" x14ac:dyDescent="0.2"/>
    <row r="39455" s="217" customFormat="1" x14ac:dyDescent="0.2"/>
    <row r="39456" s="217" customFormat="1" x14ac:dyDescent="0.2"/>
    <row r="39457" s="217" customFormat="1" x14ac:dyDescent="0.2"/>
    <row r="39458" s="217" customFormat="1" x14ac:dyDescent="0.2"/>
    <row r="39459" s="217" customFormat="1" x14ac:dyDescent="0.2"/>
    <row r="39460" s="217" customFormat="1" x14ac:dyDescent="0.2"/>
    <row r="39461" s="217" customFormat="1" x14ac:dyDescent="0.2"/>
    <row r="39462" s="217" customFormat="1" x14ac:dyDescent="0.2"/>
    <row r="39463" s="217" customFormat="1" x14ac:dyDescent="0.2"/>
    <row r="39464" s="217" customFormat="1" x14ac:dyDescent="0.2"/>
    <row r="39465" s="217" customFormat="1" x14ac:dyDescent="0.2"/>
    <row r="39466" s="217" customFormat="1" x14ac:dyDescent="0.2"/>
    <row r="39467" s="217" customFormat="1" x14ac:dyDescent="0.2"/>
    <row r="39468" s="217" customFormat="1" x14ac:dyDescent="0.2"/>
    <row r="39469" s="217" customFormat="1" x14ac:dyDescent="0.2"/>
    <row r="39470" s="217" customFormat="1" x14ac:dyDescent="0.2"/>
    <row r="39471" s="217" customFormat="1" x14ac:dyDescent="0.2"/>
    <row r="39472" s="217" customFormat="1" x14ac:dyDescent="0.2"/>
    <row r="39473" s="217" customFormat="1" x14ac:dyDescent="0.2"/>
    <row r="39474" s="217" customFormat="1" x14ac:dyDescent="0.2"/>
    <row r="39475" s="217" customFormat="1" x14ac:dyDescent="0.2"/>
    <row r="39476" s="217" customFormat="1" x14ac:dyDescent="0.2"/>
    <row r="39477" s="217" customFormat="1" x14ac:dyDescent="0.2"/>
    <row r="39478" s="217" customFormat="1" x14ac:dyDescent="0.2"/>
    <row r="39479" s="217" customFormat="1" x14ac:dyDescent="0.2"/>
    <row r="39480" s="217" customFormat="1" x14ac:dyDescent="0.2"/>
    <row r="39481" s="217" customFormat="1" x14ac:dyDescent="0.2"/>
    <row r="39482" s="217" customFormat="1" x14ac:dyDescent="0.2"/>
    <row r="39483" s="217" customFormat="1" x14ac:dyDescent="0.2"/>
    <row r="39484" s="217" customFormat="1" x14ac:dyDescent="0.2"/>
    <row r="39485" s="217" customFormat="1" x14ac:dyDescent="0.2"/>
    <row r="39486" s="217" customFormat="1" x14ac:dyDescent="0.2"/>
    <row r="39487" s="217" customFormat="1" x14ac:dyDescent="0.2"/>
    <row r="39488" s="217" customFormat="1" x14ac:dyDescent="0.2"/>
    <row r="39489" s="217" customFormat="1" x14ac:dyDescent="0.2"/>
    <row r="39490" s="217" customFormat="1" x14ac:dyDescent="0.2"/>
    <row r="39491" s="217" customFormat="1" x14ac:dyDescent="0.2"/>
    <row r="39492" s="217" customFormat="1" x14ac:dyDescent="0.2"/>
    <row r="39493" s="217" customFormat="1" x14ac:dyDescent="0.2"/>
    <row r="39494" s="217" customFormat="1" x14ac:dyDescent="0.2"/>
    <row r="39495" s="217" customFormat="1" x14ac:dyDescent="0.2"/>
    <row r="39496" s="217" customFormat="1" x14ac:dyDescent="0.2"/>
    <row r="39497" s="217" customFormat="1" x14ac:dyDescent="0.2"/>
    <row r="39498" s="217" customFormat="1" x14ac:dyDescent="0.2"/>
    <row r="39499" s="217" customFormat="1" x14ac:dyDescent="0.2"/>
    <row r="39500" s="217" customFormat="1" x14ac:dyDescent="0.2"/>
    <row r="39501" s="217" customFormat="1" x14ac:dyDescent="0.2"/>
    <row r="39502" s="217" customFormat="1" x14ac:dyDescent="0.2"/>
    <row r="39503" s="217" customFormat="1" x14ac:dyDescent="0.2"/>
    <row r="39504" s="217" customFormat="1" x14ac:dyDescent="0.2"/>
    <row r="39505" s="217" customFormat="1" x14ac:dyDescent="0.2"/>
    <row r="39506" s="217" customFormat="1" x14ac:dyDescent="0.2"/>
    <row r="39507" s="217" customFormat="1" x14ac:dyDescent="0.2"/>
    <row r="39508" s="217" customFormat="1" x14ac:dyDescent="0.2"/>
    <row r="39509" s="217" customFormat="1" x14ac:dyDescent="0.2"/>
    <row r="39510" s="217" customFormat="1" x14ac:dyDescent="0.2"/>
    <row r="39511" s="217" customFormat="1" x14ac:dyDescent="0.2"/>
    <row r="39512" s="217" customFormat="1" x14ac:dyDescent="0.2"/>
    <row r="39513" s="217" customFormat="1" x14ac:dyDescent="0.2"/>
    <row r="39514" s="217" customFormat="1" x14ac:dyDescent="0.2"/>
    <row r="39515" s="217" customFormat="1" x14ac:dyDescent="0.2"/>
    <row r="39516" s="217" customFormat="1" x14ac:dyDescent="0.2"/>
    <row r="39517" s="217" customFormat="1" x14ac:dyDescent="0.2"/>
    <row r="39518" s="217" customFormat="1" x14ac:dyDescent="0.2"/>
    <row r="39519" s="217" customFormat="1" x14ac:dyDescent="0.2"/>
    <row r="39520" s="217" customFormat="1" x14ac:dyDescent="0.2"/>
    <row r="39521" s="217" customFormat="1" x14ac:dyDescent="0.2"/>
    <row r="39522" s="217" customFormat="1" x14ac:dyDescent="0.2"/>
    <row r="39523" s="217" customFormat="1" x14ac:dyDescent="0.2"/>
    <row r="39524" s="217" customFormat="1" x14ac:dyDescent="0.2"/>
    <row r="39525" s="217" customFormat="1" x14ac:dyDescent="0.2"/>
    <row r="39526" s="217" customFormat="1" x14ac:dyDescent="0.2"/>
    <row r="39527" s="217" customFormat="1" x14ac:dyDescent="0.2"/>
    <row r="39528" s="217" customFormat="1" x14ac:dyDescent="0.2"/>
    <row r="39529" s="217" customFormat="1" x14ac:dyDescent="0.2"/>
    <row r="39530" s="217" customFormat="1" x14ac:dyDescent="0.2"/>
    <row r="39531" s="217" customFormat="1" x14ac:dyDescent="0.2"/>
    <row r="39532" s="217" customFormat="1" x14ac:dyDescent="0.2"/>
    <row r="39533" s="217" customFormat="1" x14ac:dyDescent="0.2"/>
    <row r="39534" s="217" customFormat="1" x14ac:dyDescent="0.2"/>
    <row r="39535" s="217" customFormat="1" x14ac:dyDescent="0.2"/>
    <row r="39536" s="217" customFormat="1" x14ac:dyDescent="0.2"/>
    <row r="39537" s="217" customFormat="1" x14ac:dyDescent="0.2"/>
    <row r="39538" s="217" customFormat="1" x14ac:dyDescent="0.2"/>
    <row r="39539" s="217" customFormat="1" x14ac:dyDescent="0.2"/>
    <row r="39540" s="217" customFormat="1" x14ac:dyDescent="0.2"/>
    <row r="39541" s="217" customFormat="1" x14ac:dyDescent="0.2"/>
    <row r="39542" s="217" customFormat="1" x14ac:dyDescent="0.2"/>
    <row r="39543" s="217" customFormat="1" x14ac:dyDescent="0.2"/>
    <row r="39544" s="217" customFormat="1" x14ac:dyDescent="0.2"/>
    <row r="39545" s="217" customFormat="1" x14ac:dyDescent="0.2"/>
    <row r="39546" s="217" customFormat="1" x14ac:dyDescent="0.2"/>
    <row r="39547" s="217" customFormat="1" x14ac:dyDescent="0.2"/>
    <row r="39548" s="217" customFormat="1" x14ac:dyDescent="0.2"/>
    <row r="39549" s="217" customFormat="1" x14ac:dyDescent="0.2"/>
    <row r="39550" s="217" customFormat="1" x14ac:dyDescent="0.2"/>
    <row r="39551" s="217" customFormat="1" x14ac:dyDescent="0.2"/>
    <row r="39552" s="217" customFormat="1" x14ac:dyDescent="0.2"/>
    <row r="39553" s="217" customFormat="1" x14ac:dyDescent="0.2"/>
    <row r="39554" s="217" customFormat="1" x14ac:dyDescent="0.2"/>
    <row r="39555" s="217" customFormat="1" x14ac:dyDescent="0.2"/>
    <row r="39556" s="217" customFormat="1" x14ac:dyDescent="0.2"/>
    <row r="39557" s="217" customFormat="1" x14ac:dyDescent="0.2"/>
    <row r="39558" s="217" customFormat="1" x14ac:dyDescent="0.2"/>
    <row r="39559" s="217" customFormat="1" x14ac:dyDescent="0.2"/>
    <row r="39560" s="217" customFormat="1" x14ac:dyDescent="0.2"/>
    <row r="39561" s="217" customFormat="1" x14ac:dyDescent="0.2"/>
    <row r="39562" s="217" customFormat="1" x14ac:dyDescent="0.2"/>
    <row r="39563" s="217" customFormat="1" x14ac:dyDescent="0.2"/>
    <row r="39564" s="217" customFormat="1" x14ac:dyDescent="0.2"/>
    <row r="39565" s="217" customFormat="1" x14ac:dyDescent="0.2"/>
    <row r="39566" s="217" customFormat="1" x14ac:dyDescent="0.2"/>
    <row r="39567" s="217" customFormat="1" x14ac:dyDescent="0.2"/>
    <row r="39568" s="217" customFormat="1" x14ac:dyDescent="0.2"/>
    <row r="39569" s="217" customFormat="1" x14ac:dyDescent="0.2"/>
    <row r="39570" s="217" customFormat="1" x14ac:dyDescent="0.2"/>
    <row r="39571" s="217" customFormat="1" x14ac:dyDescent="0.2"/>
    <row r="39572" s="217" customFormat="1" x14ac:dyDescent="0.2"/>
    <row r="39573" s="217" customFormat="1" x14ac:dyDescent="0.2"/>
    <row r="39574" s="217" customFormat="1" x14ac:dyDescent="0.2"/>
    <row r="39575" s="217" customFormat="1" x14ac:dyDescent="0.2"/>
    <row r="39576" s="217" customFormat="1" x14ac:dyDescent="0.2"/>
    <row r="39577" s="217" customFormat="1" x14ac:dyDescent="0.2"/>
    <row r="39578" s="217" customFormat="1" x14ac:dyDescent="0.2"/>
    <row r="39579" s="217" customFormat="1" x14ac:dyDescent="0.2"/>
    <row r="39580" s="217" customFormat="1" x14ac:dyDescent="0.2"/>
    <row r="39581" s="217" customFormat="1" x14ac:dyDescent="0.2"/>
    <row r="39582" s="217" customFormat="1" x14ac:dyDescent="0.2"/>
    <row r="39583" s="217" customFormat="1" x14ac:dyDescent="0.2"/>
    <row r="39584" s="217" customFormat="1" x14ac:dyDescent="0.2"/>
    <row r="39585" s="217" customFormat="1" x14ac:dyDescent="0.2"/>
    <row r="39586" s="217" customFormat="1" x14ac:dyDescent="0.2"/>
    <row r="39587" s="217" customFormat="1" x14ac:dyDescent="0.2"/>
    <row r="39588" s="217" customFormat="1" x14ac:dyDescent="0.2"/>
    <row r="39589" s="217" customFormat="1" x14ac:dyDescent="0.2"/>
    <row r="39590" s="217" customFormat="1" x14ac:dyDescent="0.2"/>
    <row r="39591" s="217" customFormat="1" x14ac:dyDescent="0.2"/>
    <row r="39592" s="217" customFormat="1" x14ac:dyDescent="0.2"/>
    <row r="39593" s="217" customFormat="1" x14ac:dyDescent="0.2"/>
    <row r="39594" s="217" customFormat="1" x14ac:dyDescent="0.2"/>
    <row r="39595" s="217" customFormat="1" x14ac:dyDescent="0.2"/>
    <row r="39596" s="217" customFormat="1" x14ac:dyDescent="0.2"/>
    <row r="39597" s="217" customFormat="1" x14ac:dyDescent="0.2"/>
    <row r="39598" s="217" customFormat="1" x14ac:dyDescent="0.2"/>
    <row r="39599" s="217" customFormat="1" x14ac:dyDescent="0.2"/>
    <row r="39600" s="217" customFormat="1" x14ac:dyDescent="0.2"/>
    <row r="39601" s="217" customFormat="1" x14ac:dyDescent="0.2"/>
    <row r="39602" s="217" customFormat="1" x14ac:dyDescent="0.2"/>
    <row r="39603" s="217" customFormat="1" x14ac:dyDescent="0.2"/>
    <row r="39604" s="217" customFormat="1" x14ac:dyDescent="0.2"/>
    <row r="39605" s="217" customFormat="1" x14ac:dyDescent="0.2"/>
    <row r="39606" s="217" customFormat="1" x14ac:dyDescent="0.2"/>
    <row r="39607" s="217" customFormat="1" x14ac:dyDescent="0.2"/>
    <row r="39608" s="217" customFormat="1" x14ac:dyDescent="0.2"/>
    <row r="39609" s="217" customFormat="1" x14ac:dyDescent="0.2"/>
    <row r="39610" s="217" customFormat="1" x14ac:dyDescent="0.2"/>
    <row r="39611" s="217" customFormat="1" x14ac:dyDescent="0.2"/>
    <row r="39612" s="217" customFormat="1" x14ac:dyDescent="0.2"/>
    <row r="39613" s="217" customFormat="1" x14ac:dyDescent="0.2"/>
    <row r="39614" s="217" customFormat="1" x14ac:dyDescent="0.2"/>
    <row r="39615" s="217" customFormat="1" x14ac:dyDescent="0.2"/>
    <row r="39616" s="217" customFormat="1" x14ac:dyDescent="0.2"/>
    <row r="39617" s="217" customFormat="1" x14ac:dyDescent="0.2"/>
    <row r="39618" s="217" customFormat="1" x14ac:dyDescent="0.2"/>
    <row r="39619" s="217" customFormat="1" x14ac:dyDescent="0.2"/>
    <row r="39620" s="217" customFormat="1" x14ac:dyDescent="0.2"/>
    <row r="39621" s="217" customFormat="1" x14ac:dyDescent="0.2"/>
    <row r="39622" s="217" customFormat="1" x14ac:dyDescent="0.2"/>
    <row r="39623" s="217" customFormat="1" x14ac:dyDescent="0.2"/>
    <row r="39624" s="217" customFormat="1" x14ac:dyDescent="0.2"/>
    <row r="39625" s="217" customFormat="1" x14ac:dyDescent="0.2"/>
    <row r="39626" s="217" customFormat="1" x14ac:dyDescent="0.2"/>
    <row r="39627" s="217" customFormat="1" x14ac:dyDescent="0.2"/>
    <row r="39628" s="217" customFormat="1" x14ac:dyDescent="0.2"/>
    <row r="39629" s="217" customFormat="1" x14ac:dyDescent="0.2"/>
    <row r="39630" s="217" customFormat="1" x14ac:dyDescent="0.2"/>
    <row r="39631" s="217" customFormat="1" x14ac:dyDescent="0.2"/>
    <row r="39632" s="217" customFormat="1" x14ac:dyDescent="0.2"/>
    <row r="39633" s="217" customFormat="1" x14ac:dyDescent="0.2"/>
    <row r="39634" s="217" customFormat="1" x14ac:dyDescent="0.2"/>
    <row r="39635" s="217" customFormat="1" x14ac:dyDescent="0.2"/>
    <row r="39636" s="217" customFormat="1" x14ac:dyDescent="0.2"/>
    <row r="39637" s="217" customFormat="1" x14ac:dyDescent="0.2"/>
    <row r="39638" s="217" customFormat="1" x14ac:dyDescent="0.2"/>
    <row r="39639" s="217" customFormat="1" x14ac:dyDescent="0.2"/>
    <row r="39640" s="217" customFormat="1" x14ac:dyDescent="0.2"/>
    <row r="39641" s="217" customFormat="1" x14ac:dyDescent="0.2"/>
    <row r="39642" s="217" customFormat="1" x14ac:dyDescent="0.2"/>
    <row r="39643" s="217" customFormat="1" x14ac:dyDescent="0.2"/>
    <row r="39644" s="217" customFormat="1" x14ac:dyDescent="0.2"/>
    <row r="39645" s="217" customFormat="1" x14ac:dyDescent="0.2"/>
    <row r="39646" s="217" customFormat="1" x14ac:dyDescent="0.2"/>
    <row r="39647" s="217" customFormat="1" x14ac:dyDescent="0.2"/>
    <row r="39648" s="217" customFormat="1" x14ac:dyDescent="0.2"/>
    <row r="39649" s="217" customFormat="1" x14ac:dyDescent="0.2"/>
    <row r="39650" s="217" customFormat="1" x14ac:dyDescent="0.2"/>
    <row r="39651" s="217" customFormat="1" x14ac:dyDescent="0.2"/>
    <row r="39652" s="217" customFormat="1" x14ac:dyDescent="0.2"/>
    <row r="39653" s="217" customFormat="1" x14ac:dyDescent="0.2"/>
    <row r="39654" s="217" customFormat="1" x14ac:dyDescent="0.2"/>
    <row r="39655" s="217" customFormat="1" x14ac:dyDescent="0.2"/>
    <row r="39656" s="217" customFormat="1" x14ac:dyDescent="0.2"/>
    <row r="39657" s="217" customFormat="1" x14ac:dyDescent="0.2"/>
    <row r="39658" s="217" customFormat="1" x14ac:dyDescent="0.2"/>
    <row r="39659" s="217" customFormat="1" x14ac:dyDescent="0.2"/>
    <row r="39660" s="217" customFormat="1" x14ac:dyDescent="0.2"/>
    <row r="39661" s="217" customFormat="1" x14ac:dyDescent="0.2"/>
    <row r="39662" s="217" customFormat="1" x14ac:dyDescent="0.2"/>
    <row r="39663" s="217" customFormat="1" x14ac:dyDescent="0.2"/>
    <row r="39664" s="217" customFormat="1" x14ac:dyDescent="0.2"/>
    <row r="39665" s="217" customFormat="1" x14ac:dyDescent="0.2"/>
    <row r="39666" s="217" customFormat="1" x14ac:dyDescent="0.2"/>
    <row r="39667" s="217" customFormat="1" x14ac:dyDescent="0.2"/>
    <row r="39668" s="217" customFormat="1" x14ac:dyDescent="0.2"/>
    <row r="39669" s="217" customFormat="1" x14ac:dyDescent="0.2"/>
    <row r="39670" s="217" customFormat="1" x14ac:dyDescent="0.2"/>
    <row r="39671" s="217" customFormat="1" x14ac:dyDescent="0.2"/>
    <row r="39672" s="217" customFormat="1" x14ac:dyDescent="0.2"/>
    <row r="39673" s="217" customFormat="1" x14ac:dyDescent="0.2"/>
    <row r="39674" s="217" customFormat="1" x14ac:dyDescent="0.2"/>
    <row r="39675" s="217" customFormat="1" x14ac:dyDescent="0.2"/>
    <row r="39676" s="217" customFormat="1" x14ac:dyDescent="0.2"/>
    <row r="39677" s="217" customFormat="1" x14ac:dyDescent="0.2"/>
    <row r="39678" s="217" customFormat="1" x14ac:dyDescent="0.2"/>
    <row r="39679" s="217" customFormat="1" x14ac:dyDescent="0.2"/>
    <row r="39680" s="217" customFormat="1" x14ac:dyDescent="0.2"/>
    <row r="39681" s="217" customFormat="1" x14ac:dyDescent="0.2"/>
    <row r="39682" s="217" customFormat="1" x14ac:dyDescent="0.2"/>
    <row r="39683" s="217" customFormat="1" x14ac:dyDescent="0.2"/>
    <row r="39684" s="217" customFormat="1" x14ac:dyDescent="0.2"/>
    <row r="39685" s="217" customFormat="1" x14ac:dyDescent="0.2"/>
    <row r="39686" s="217" customFormat="1" x14ac:dyDescent="0.2"/>
    <row r="39687" s="217" customFormat="1" x14ac:dyDescent="0.2"/>
    <row r="39688" s="217" customFormat="1" x14ac:dyDescent="0.2"/>
    <row r="39689" s="217" customFormat="1" x14ac:dyDescent="0.2"/>
    <row r="39690" s="217" customFormat="1" x14ac:dyDescent="0.2"/>
    <row r="39691" s="217" customFormat="1" x14ac:dyDescent="0.2"/>
    <row r="39692" s="217" customFormat="1" x14ac:dyDescent="0.2"/>
    <row r="39693" s="217" customFormat="1" x14ac:dyDescent="0.2"/>
    <row r="39694" s="217" customFormat="1" x14ac:dyDescent="0.2"/>
    <row r="39695" s="217" customFormat="1" x14ac:dyDescent="0.2"/>
    <row r="39696" s="217" customFormat="1" x14ac:dyDescent="0.2"/>
    <row r="39697" s="217" customFormat="1" x14ac:dyDescent="0.2"/>
    <row r="39698" s="217" customFormat="1" x14ac:dyDescent="0.2"/>
    <row r="39699" s="217" customFormat="1" x14ac:dyDescent="0.2"/>
    <row r="39700" s="217" customFormat="1" x14ac:dyDescent="0.2"/>
    <row r="39701" s="217" customFormat="1" x14ac:dyDescent="0.2"/>
    <row r="39702" s="217" customFormat="1" x14ac:dyDescent="0.2"/>
    <row r="39703" s="217" customFormat="1" x14ac:dyDescent="0.2"/>
    <row r="39704" s="217" customFormat="1" x14ac:dyDescent="0.2"/>
    <row r="39705" s="217" customFormat="1" x14ac:dyDescent="0.2"/>
    <row r="39706" s="217" customFormat="1" x14ac:dyDescent="0.2"/>
    <row r="39707" s="217" customFormat="1" x14ac:dyDescent="0.2"/>
    <row r="39708" s="217" customFormat="1" x14ac:dyDescent="0.2"/>
    <row r="39709" s="217" customFormat="1" x14ac:dyDescent="0.2"/>
    <row r="39710" s="217" customFormat="1" x14ac:dyDescent="0.2"/>
    <row r="39711" s="217" customFormat="1" x14ac:dyDescent="0.2"/>
    <row r="39712" s="217" customFormat="1" x14ac:dyDescent="0.2"/>
    <row r="39713" s="217" customFormat="1" x14ac:dyDescent="0.2"/>
    <row r="39714" s="217" customFormat="1" x14ac:dyDescent="0.2"/>
    <row r="39715" s="217" customFormat="1" x14ac:dyDescent="0.2"/>
    <row r="39716" s="217" customFormat="1" x14ac:dyDescent="0.2"/>
    <row r="39717" s="217" customFormat="1" x14ac:dyDescent="0.2"/>
    <row r="39718" s="217" customFormat="1" x14ac:dyDescent="0.2"/>
    <row r="39719" s="217" customFormat="1" x14ac:dyDescent="0.2"/>
    <row r="39720" s="217" customFormat="1" x14ac:dyDescent="0.2"/>
    <row r="39721" s="217" customFormat="1" x14ac:dyDescent="0.2"/>
    <row r="39722" s="217" customFormat="1" x14ac:dyDescent="0.2"/>
    <row r="39723" s="217" customFormat="1" x14ac:dyDescent="0.2"/>
    <row r="39724" s="217" customFormat="1" x14ac:dyDescent="0.2"/>
    <row r="39725" s="217" customFormat="1" x14ac:dyDescent="0.2"/>
    <row r="39726" s="217" customFormat="1" x14ac:dyDescent="0.2"/>
    <row r="39727" s="217" customFormat="1" x14ac:dyDescent="0.2"/>
    <row r="39728" s="217" customFormat="1" x14ac:dyDescent="0.2"/>
    <row r="39729" s="217" customFormat="1" x14ac:dyDescent="0.2"/>
    <row r="39730" s="217" customFormat="1" x14ac:dyDescent="0.2"/>
    <row r="39731" s="217" customFormat="1" x14ac:dyDescent="0.2"/>
    <row r="39732" s="217" customFormat="1" x14ac:dyDescent="0.2"/>
    <row r="39733" s="217" customFormat="1" x14ac:dyDescent="0.2"/>
    <row r="39734" s="217" customFormat="1" x14ac:dyDescent="0.2"/>
    <row r="39735" s="217" customFormat="1" x14ac:dyDescent="0.2"/>
    <row r="39736" s="217" customFormat="1" x14ac:dyDescent="0.2"/>
    <row r="39737" s="217" customFormat="1" x14ac:dyDescent="0.2"/>
    <row r="39738" s="217" customFormat="1" x14ac:dyDescent="0.2"/>
    <row r="39739" s="217" customFormat="1" x14ac:dyDescent="0.2"/>
    <row r="39740" s="217" customFormat="1" x14ac:dyDescent="0.2"/>
    <row r="39741" s="217" customFormat="1" x14ac:dyDescent="0.2"/>
    <row r="39742" s="217" customFormat="1" x14ac:dyDescent="0.2"/>
    <row r="39743" s="217" customFormat="1" x14ac:dyDescent="0.2"/>
    <row r="39744" s="217" customFormat="1" x14ac:dyDescent="0.2"/>
    <row r="39745" s="217" customFormat="1" x14ac:dyDescent="0.2"/>
    <row r="39746" s="217" customFormat="1" x14ac:dyDescent="0.2"/>
    <row r="39747" s="217" customFormat="1" x14ac:dyDescent="0.2"/>
    <row r="39748" s="217" customFormat="1" x14ac:dyDescent="0.2"/>
    <row r="39749" s="217" customFormat="1" x14ac:dyDescent="0.2"/>
    <row r="39750" s="217" customFormat="1" x14ac:dyDescent="0.2"/>
    <row r="39751" s="217" customFormat="1" x14ac:dyDescent="0.2"/>
    <row r="39752" s="217" customFormat="1" x14ac:dyDescent="0.2"/>
    <row r="39753" s="217" customFormat="1" x14ac:dyDescent="0.2"/>
    <row r="39754" s="217" customFormat="1" x14ac:dyDescent="0.2"/>
    <row r="39755" s="217" customFormat="1" x14ac:dyDescent="0.2"/>
    <row r="39756" s="217" customFormat="1" x14ac:dyDescent="0.2"/>
    <row r="39757" s="217" customFormat="1" x14ac:dyDescent="0.2"/>
    <row r="39758" s="217" customFormat="1" x14ac:dyDescent="0.2"/>
    <row r="39759" s="217" customFormat="1" x14ac:dyDescent="0.2"/>
    <row r="39760" s="217" customFormat="1" x14ac:dyDescent="0.2"/>
    <row r="39761" s="217" customFormat="1" x14ac:dyDescent="0.2"/>
    <row r="39762" s="217" customFormat="1" x14ac:dyDescent="0.2"/>
    <row r="39763" s="217" customFormat="1" x14ac:dyDescent="0.2"/>
    <row r="39764" s="217" customFormat="1" x14ac:dyDescent="0.2"/>
    <row r="39765" s="217" customFormat="1" x14ac:dyDescent="0.2"/>
    <row r="39766" s="217" customFormat="1" x14ac:dyDescent="0.2"/>
    <row r="39767" s="217" customFormat="1" x14ac:dyDescent="0.2"/>
    <row r="39768" s="217" customFormat="1" x14ac:dyDescent="0.2"/>
    <row r="39769" s="217" customFormat="1" x14ac:dyDescent="0.2"/>
    <row r="39770" s="217" customFormat="1" x14ac:dyDescent="0.2"/>
    <row r="39771" s="217" customFormat="1" x14ac:dyDescent="0.2"/>
    <row r="39772" s="217" customFormat="1" x14ac:dyDescent="0.2"/>
    <row r="39773" s="217" customFormat="1" x14ac:dyDescent="0.2"/>
    <row r="39774" s="217" customFormat="1" x14ac:dyDescent="0.2"/>
    <row r="39775" s="217" customFormat="1" x14ac:dyDescent="0.2"/>
    <row r="39776" s="217" customFormat="1" x14ac:dyDescent="0.2"/>
    <row r="39777" s="217" customFormat="1" x14ac:dyDescent="0.2"/>
    <row r="39778" s="217" customFormat="1" x14ac:dyDescent="0.2"/>
    <row r="39779" s="217" customFormat="1" x14ac:dyDescent="0.2"/>
    <row r="39780" s="217" customFormat="1" x14ac:dyDescent="0.2"/>
    <row r="39781" s="217" customFormat="1" x14ac:dyDescent="0.2"/>
    <row r="39782" s="217" customFormat="1" x14ac:dyDescent="0.2"/>
    <row r="39783" s="217" customFormat="1" x14ac:dyDescent="0.2"/>
    <row r="39784" s="217" customFormat="1" x14ac:dyDescent="0.2"/>
    <row r="39785" s="217" customFormat="1" x14ac:dyDescent="0.2"/>
    <row r="39786" s="217" customFormat="1" x14ac:dyDescent="0.2"/>
    <row r="39787" s="217" customFormat="1" x14ac:dyDescent="0.2"/>
    <row r="39788" s="217" customFormat="1" x14ac:dyDescent="0.2"/>
    <row r="39789" s="217" customFormat="1" x14ac:dyDescent="0.2"/>
    <row r="39790" s="217" customFormat="1" x14ac:dyDescent="0.2"/>
    <row r="39791" s="217" customFormat="1" x14ac:dyDescent="0.2"/>
    <row r="39792" s="217" customFormat="1" x14ac:dyDescent="0.2"/>
    <row r="39793" s="217" customFormat="1" x14ac:dyDescent="0.2"/>
    <row r="39794" s="217" customFormat="1" x14ac:dyDescent="0.2"/>
    <row r="39795" s="217" customFormat="1" x14ac:dyDescent="0.2"/>
    <row r="39796" s="217" customFormat="1" x14ac:dyDescent="0.2"/>
    <row r="39797" s="217" customFormat="1" x14ac:dyDescent="0.2"/>
    <row r="39798" s="217" customFormat="1" x14ac:dyDescent="0.2"/>
    <row r="39799" s="217" customFormat="1" x14ac:dyDescent="0.2"/>
    <row r="39800" s="217" customFormat="1" x14ac:dyDescent="0.2"/>
    <row r="39801" s="217" customFormat="1" x14ac:dyDescent="0.2"/>
    <row r="39802" s="217" customFormat="1" x14ac:dyDescent="0.2"/>
    <row r="39803" s="217" customFormat="1" x14ac:dyDescent="0.2"/>
    <row r="39804" s="217" customFormat="1" x14ac:dyDescent="0.2"/>
    <row r="39805" s="217" customFormat="1" x14ac:dyDescent="0.2"/>
    <row r="39806" s="217" customFormat="1" x14ac:dyDescent="0.2"/>
    <row r="39807" s="217" customFormat="1" x14ac:dyDescent="0.2"/>
    <row r="39808" s="217" customFormat="1" x14ac:dyDescent="0.2"/>
    <row r="39809" s="217" customFormat="1" x14ac:dyDescent="0.2"/>
    <row r="39810" s="217" customFormat="1" x14ac:dyDescent="0.2"/>
    <row r="39811" s="217" customFormat="1" x14ac:dyDescent="0.2"/>
    <row r="39812" s="217" customFormat="1" x14ac:dyDescent="0.2"/>
    <row r="39813" s="217" customFormat="1" x14ac:dyDescent="0.2"/>
    <row r="39814" s="217" customFormat="1" x14ac:dyDescent="0.2"/>
    <row r="39815" s="217" customFormat="1" x14ac:dyDescent="0.2"/>
    <row r="39816" s="217" customFormat="1" x14ac:dyDescent="0.2"/>
    <row r="39817" s="217" customFormat="1" x14ac:dyDescent="0.2"/>
    <row r="39818" s="217" customFormat="1" x14ac:dyDescent="0.2"/>
    <row r="39819" s="217" customFormat="1" x14ac:dyDescent="0.2"/>
    <row r="39820" s="217" customFormat="1" x14ac:dyDescent="0.2"/>
    <row r="39821" s="217" customFormat="1" x14ac:dyDescent="0.2"/>
    <row r="39822" s="217" customFormat="1" x14ac:dyDescent="0.2"/>
    <row r="39823" s="217" customFormat="1" x14ac:dyDescent="0.2"/>
    <row r="39824" s="217" customFormat="1" x14ac:dyDescent="0.2"/>
    <row r="39825" s="217" customFormat="1" x14ac:dyDescent="0.2"/>
    <row r="39826" s="217" customFormat="1" x14ac:dyDescent="0.2"/>
    <row r="39827" s="217" customFormat="1" x14ac:dyDescent="0.2"/>
    <row r="39828" s="217" customFormat="1" x14ac:dyDescent="0.2"/>
    <row r="39829" s="217" customFormat="1" x14ac:dyDescent="0.2"/>
    <row r="39830" s="217" customFormat="1" x14ac:dyDescent="0.2"/>
    <row r="39831" s="217" customFormat="1" x14ac:dyDescent="0.2"/>
    <row r="39832" s="217" customFormat="1" x14ac:dyDescent="0.2"/>
    <row r="39833" s="217" customFormat="1" x14ac:dyDescent="0.2"/>
    <row r="39834" s="217" customFormat="1" x14ac:dyDescent="0.2"/>
    <row r="39835" s="217" customFormat="1" x14ac:dyDescent="0.2"/>
    <row r="39836" s="217" customFormat="1" x14ac:dyDescent="0.2"/>
    <row r="39837" s="217" customFormat="1" x14ac:dyDescent="0.2"/>
    <row r="39838" s="217" customFormat="1" x14ac:dyDescent="0.2"/>
    <row r="39839" s="217" customFormat="1" x14ac:dyDescent="0.2"/>
    <row r="39840" s="217" customFormat="1" x14ac:dyDescent="0.2"/>
    <row r="39841" s="217" customFormat="1" x14ac:dyDescent="0.2"/>
    <row r="39842" s="217" customFormat="1" x14ac:dyDescent="0.2"/>
    <row r="39843" s="217" customFormat="1" x14ac:dyDescent="0.2"/>
    <row r="39844" s="217" customFormat="1" x14ac:dyDescent="0.2"/>
    <row r="39845" s="217" customFormat="1" x14ac:dyDescent="0.2"/>
    <row r="39846" s="217" customFormat="1" x14ac:dyDescent="0.2"/>
    <row r="39847" s="217" customFormat="1" x14ac:dyDescent="0.2"/>
    <row r="39848" s="217" customFormat="1" x14ac:dyDescent="0.2"/>
    <row r="39849" s="217" customFormat="1" x14ac:dyDescent="0.2"/>
    <row r="39850" s="217" customFormat="1" x14ac:dyDescent="0.2"/>
    <row r="39851" s="217" customFormat="1" x14ac:dyDescent="0.2"/>
    <row r="39852" s="217" customFormat="1" x14ac:dyDescent="0.2"/>
    <row r="39853" s="217" customFormat="1" x14ac:dyDescent="0.2"/>
    <row r="39854" s="217" customFormat="1" x14ac:dyDescent="0.2"/>
    <row r="39855" s="217" customFormat="1" x14ac:dyDescent="0.2"/>
    <row r="39856" s="217" customFormat="1" x14ac:dyDescent="0.2"/>
    <row r="39857" s="217" customFormat="1" x14ac:dyDescent="0.2"/>
    <row r="39858" s="217" customFormat="1" x14ac:dyDescent="0.2"/>
    <row r="39859" s="217" customFormat="1" x14ac:dyDescent="0.2"/>
    <row r="39860" s="217" customFormat="1" x14ac:dyDescent="0.2"/>
    <row r="39861" s="217" customFormat="1" x14ac:dyDescent="0.2"/>
    <row r="39862" s="217" customFormat="1" x14ac:dyDescent="0.2"/>
    <row r="39863" s="217" customFormat="1" x14ac:dyDescent="0.2"/>
    <row r="39864" s="217" customFormat="1" x14ac:dyDescent="0.2"/>
    <row r="39865" s="217" customFormat="1" x14ac:dyDescent="0.2"/>
    <row r="39866" s="217" customFormat="1" x14ac:dyDescent="0.2"/>
    <row r="39867" s="217" customFormat="1" x14ac:dyDescent="0.2"/>
    <row r="39868" s="217" customFormat="1" x14ac:dyDescent="0.2"/>
    <row r="39869" s="217" customFormat="1" x14ac:dyDescent="0.2"/>
    <row r="39870" s="217" customFormat="1" x14ac:dyDescent="0.2"/>
    <row r="39871" s="217" customFormat="1" x14ac:dyDescent="0.2"/>
    <row r="39872" s="217" customFormat="1" x14ac:dyDescent="0.2"/>
    <row r="39873" s="217" customFormat="1" x14ac:dyDescent="0.2"/>
    <row r="39874" s="217" customFormat="1" x14ac:dyDescent="0.2"/>
    <row r="39875" s="217" customFormat="1" x14ac:dyDescent="0.2"/>
    <row r="39876" s="217" customFormat="1" x14ac:dyDescent="0.2"/>
    <row r="39877" s="217" customFormat="1" x14ac:dyDescent="0.2"/>
    <row r="39878" s="217" customFormat="1" x14ac:dyDescent="0.2"/>
    <row r="39879" s="217" customFormat="1" x14ac:dyDescent="0.2"/>
    <row r="39880" s="217" customFormat="1" x14ac:dyDescent="0.2"/>
    <row r="39881" s="217" customFormat="1" x14ac:dyDescent="0.2"/>
    <row r="39882" s="217" customFormat="1" x14ac:dyDescent="0.2"/>
    <row r="39883" s="217" customFormat="1" x14ac:dyDescent="0.2"/>
    <row r="39884" s="217" customFormat="1" x14ac:dyDescent="0.2"/>
    <row r="39885" s="217" customFormat="1" x14ac:dyDescent="0.2"/>
    <row r="39886" s="217" customFormat="1" x14ac:dyDescent="0.2"/>
    <row r="39887" s="217" customFormat="1" x14ac:dyDescent="0.2"/>
    <row r="39888" s="217" customFormat="1" x14ac:dyDescent="0.2"/>
    <row r="39889" s="217" customFormat="1" x14ac:dyDescent="0.2"/>
    <row r="39890" s="217" customFormat="1" x14ac:dyDescent="0.2"/>
    <row r="39891" s="217" customFormat="1" x14ac:dyDescent="0.2"/>
    <row r="39892" s="217" customFormat="1" x14ac:dyDescent="0.2"/>
    <row r="39893" s="217" customFormat="1" x14ac:dyDescent="0.2"/>
    <row r="39894" s="217" customFormat="1" x14ac:dyDescent="0.2"/>
    <row r="39895" s="217" customFormat="1" x14ac:dyDescent="0.2"/>
    <row r="39896" s="217" customFormat="1" x14ac:dyDescent="0.2"/>
    <row r="39897" s="217" customFormat="1" x14ac:dyDescent="0.2"/>
    <row r="39898" s="217" customFormat="1" x14ac:dyDescent="0.2"/>
    <row r="39899" s="217" customFormat="1" x14ac:dyDescent="0.2"/>
    <row r="39900" s="217" customFormat="1" x14ac:dyDescent="0.2"/>
    <row r="39901" s="217" customFormat="1" x14ac:dyDescent="0.2"/>
    <row r="39902" s="217" customFormat="1" x14ac:dyDescent="0.2"/>
    <row r="39903" s="217" customFormat="1" x14ac:dyDescent="0.2"/>
    <row r="39904" s="217" customFormat="1" x14ac:dyDescent="0.2"/>
    <row r="39905" s="217" customFormat="1" x14ac:dyDescent="0.2"/>
    <row r="39906" s="217" customFormat="1" x14ac:dyDescent="0.2"/>
    <row r="39907" s="217" customFormat="1" x14ac:dyDescent="0.2"/>
    <row r="39908" s="217" customFormat="1" x14ac:dyDescent="0.2"/>
    <row r="39909" s="217" customFormat="1" x14ac:dyDescent="0.2"/>
    <row r="39910" s="217" customFormat="1" x14ac:dyDescent="0.2"/>
    <row r="39911" s="217" customFormat="1" x14ac:dyDescent="0.2"/>
    <row r="39912" s="217" customFormat="1" x14ac:dyDescent="0.2"/>
    <row r="39913" s="217" customFormat="1" x14ac:dyDescent="0.2"/>
    <row r="39914" s="217" customFormat="1" x14ac:dyDescent="0.2"/>
    <row r="39915" s="217" customFormat="1" x14ac:dyDescent="0.2"/>
    <row r="39916" s="217" customFormat="1" x14ac:dyDescent="0.2"/>
    <row r="39917" s="217" customFormat="1" x14ac:dyDescent="0.2"/>
    <row r="39918" s="217" customFormat="1" x14ac:dyDescent="0.2"/>
    <row r="39919" s="217" customFormat="1" x14ac:dyDescent="0.2"/>
    <row r="39920" s="217" customFormat="1" x14ac:dyDescent="0.2"/>
    <row r="39921" s="217" customFormat="1" x14ac:dyDescent="0.2"/>
    <row r="39922" s="217" customFormat="1" x14ac:dyDescent="0.2"/>
    <row r="39923" s="217" customFormat="1" x14ac:dyDescent="0.2"/>
    <row r="39924" s="217" customFormat="1" x14ac:dyDescent="0.2"/>
    <row r="39925" s="217" customFormat="1" x14ac:dyDescent="0.2"/>
    <row r="39926" s="217" customFormat="1" x14ac:dyDescent="0.2"/>
    <row r="39927" s="217" customFormat="1" x14ac:dyDescent="0.2"/>
    <row r="39928" s="217" customFormat="1" x14ac:dyDescent="0.2"/>
    <row r="39929" s="217" customFormat="1" x14ac:dyDescent="0.2"/>
    <row r="39930" s="217" customFormat="1" x14ac:dyDescent="0.2"/>
    <row r="39931" s="217" customFormat="1" x14ac:dyDescent="0.2"/>
    <row r="39932" s="217" customFormat="1" x14ac:dyDescent="0.2"/>
    <row r="39933" s="217" customFormat="1" x14ac:dyDescent="0.2"/>
    <row r="39934" s="217" customFormat="1" x14ac:dyDescent="0.2"/>
    <row r="39935" s="217" customFormat="1" x14ac:dyDescent="0.2"/>
    <row r="39936" s="217" customFormat="1" x14ac:dyDescent="0.2"/>
    <row r="39937" s="217" customFormat="1" x14ac:dyDescent="0.2"/>
    <row r="39938" s="217" customFormat="1" x14ac:dyDescent="0.2"/>
    <row r="39939" s="217" customFormat="1" x14ac:dyDescent="0.2"/>
    <row r="39940" s="217" customFormat="1" x14ac:dyDescent="0.2"/>
    <row r="39941" s="217" customFormat="1" x14ac:dyDescent="0.2"/>
    <row r="39942" s="217" customFormat="1" x14ac:dyDescent="0.2"/>
    <row r="39943" s="217" customFormat="1" x14ac:dyDescent="0.2"/>
    <row r="39944" s="217" customFormat="1" x14ac:dyDescent="0.2"/>
    <row r="39945" s="217" customFormat="1" x14ac:dyDescent="0.2"/>
    <row r="39946" s="217" customFormat="1" x14ac:dyDescent="0.2"/>
    <row r="39947" s="217" customFormat="1" x14ac:dyDescent="0.2"/>
    <row r="39948" s="217" customFormat="1" x14ac:dyDescent="0.2"/>
    <row r="39949" s="217" customFormat="1" x14ac:dyDescent="0.2"/>
    <row r="39950" s="217" customFormat="1" x14ac:dyDescent="0.2"/>
    <row r="39951" s="217" customFormat="1" x14ac:dyDescent="0.2"/>
    <row r="39952" s="217" customFormat="1" x14ac:dyDescent="0.2"/>
    <row r="39953" s="217" customFormat="1" x14ac:dyDescent="0.2"/>
    <row r="39954" s="217" customFormat="1" x14ac:dyDescent="0.2"/>
    <row r="39955" s="217" customFormat="1" x14ac:dyDescent="0.2"/>
    <row r="39956" s="217" customFormat="1" x14ac:dyDescent="0.2"/>
    <row r="39957" s="217" customFormat="1" x14ac:dyDescent="0.2"/>
    <row r="39958" s="217" customFormat="1" x14ac:dyDescent="0.2"/>
    <row r="39959" s="217" customFormat="1" x14ac:dyDescent="0.2"/>
    <row r="39960" s="217" customFormat="1" x14ac:dyDescent="0.2"/>
    <row r="39961" s="217" customFormat="1" x14ac:dyDescent="0.2"/>
    <row r="39962" s="217" customFormat="1" x14ac:dyDescent="0.2"/>
    <row r="39963" s="217" customFormat="1" x14ac:dyDescent="0.2"/>
    <row r="39964" s="217" customFormat="1" x14ac:dyDescent="0.2"/>
    <row r="39965" s="217" customFormat="1" x14ac:dyDescent="0.2"/>
    <row r="39966" s="217" customFormat="1" x14ac:dyDescent="0.2"/>
    <row r="39967" s="217" customFormat="1" x14ac:dyDescent="0.2"/>
    <row r="39968" s="217" customFormat="1" x14ac:dyDescent="0.2"/>
    <row r="39969" s="217" customFormat="1" x14ac:dyDescent="0.2"/>
    <row r="39970" s="217" customFormat="1" x14ac:dyDescent="0.2"/>
    <row r="39971" s="217" customFormat="1" x14ac:dyDescent="0.2"/>
    <row r="39972" s="217" customFormat="1" x14ac:dyDescent="0.2"/>
    <row r="39973" s="217" customFormat="1" x14ac:dyDescent="0.2"/>
    <row r="39974" s="217" customFormat="1" x14ac:dyDescent="0.2"/>
    <row r="39975" s="217" customFormat="1" x14ac:dyDescent="0.2"/>
    <row r="39976" s="217" customFormat="1" x14ac:dyDescent="0.2"/>
    <row r="39977" s="217" customFormat="1" x14ac:dyDescent="0.2"/>
    <row r="39978" s="217" customFormat="1" x14ac:dyDescent="0.2"/>
    <row r="39979" s="217" customFormat="1" x14ac:dyDescent="0.2"/>
    <row r="39980" s="217" customFormat="1" x14ac:dyDescent="0.2"/>
    <row r="39981" s="217" customFormat="1" x14ac:dyDescent="0.2"/>
    <row r="39982" s="217" customFormat="1" x14ac:dyDescent="0.2"/>
    <row r="39983" s="217" customFormat="1" x14ac:dyDescent="0.2"/>
    <row r="39984" s="217" customFormat="1" x14ac:dyDescent="0.2"/>
    <row r="39985" s="217" customFormat="1" x14ac:dyDescent="0.2"/>
    <row r="39986" s="217" customFormat="1" x14ac:dyDescent="0.2"/>
    <row r="39987" s="217" customFormat="1" x14ac:dyDescent="0.2"/>
    <row r="39988" s="217" customFormat="1" x14ac:dyDescent="0.2"/>
    <row r="39989" s="217" customFormat="1" x14ac:dyDescent="0.2"/>
    <row r="39990" s="217" customFormat="1" x14ac:dyDescent="0.2"/>
    <row r="39991" s="217" customFormat="1" x14ac:dyDescent="0.2"/>
    <row r="39992" s="217" customFormat="1" x14ac:dyDescent="0.2"/>
    <row r="39993" s="217" customFormat="1" x14ac:dyDescent="0.2"/>
    <row r="39994" s="217" customFormat="1" x14ac:dyDescent="0.2"/>
    <row r="39995" s="217" customFormat="1" x14ac:dyDescent="0.2"/>
    <row r="39996" s="217" customFormat="1" x14ac:dyDescent="0.2"/>
    <row r="39997" s="217" customFormat="1" x14ac:dyDescent="0.2"/>
    <row r="39998" s="217" customFormat="1" x14ac:dyDescent="0.2"/>
    <row r="39999" s="217" customFormat="1" x14ac:dyDescent="0.2"/>
    <row r="40000" s="217" customFormat="1" x14ac:dyDescent="0.2"/>
    <row r="40001" s="217" customFormat="1" x14ac:dyDescent="0.2"/>
    <row r="40002" s="217" customFormat="1" x14ac:dyDescent="0.2"/>
    <row r="40003" s="217" customFormat="1" x14ac:dyDescent="0.2"/>
    <row r="40004" s="217" customFormat="1" x14ac:dyDescent="0.2"/>
    <row r="40005" s="217" customFormat="1" x14ac:dyDescent="0.2"/>
    <row r="40006" s="217" customFormat="1" x14ac:dyDescent="0.2"/>
    <row r="40007" s="217" customFormat="1" x14ac:dyDescent="0.2"/>
    <row r="40008" s="217" customFormat="1" x14ac:dyDescent="0.2"/>
    <row r="40009" s="217" customFormat="1" x14ac:dyDescent="0.2"/>
    <row r="40010" s="217" customFormat="1" x14ac:dyDescent="0.2"/>
    <row r="40011" s="217" customFormat="1" x14ac:dyDescent="0.2"/>
    <row r="40012" s="217" customFormat="1" x14ac:dyDescent="0.2"/>
    <row r="40013" s="217" customFormat="1" x14ac:dyDescent="0.2"/>
    <row r="40014" s="217" customFormat="1" x14ac:dyDescent="0.2"/>
    <row r="40015" s="217" customFormat="1" x14ac:dyDescent="0.2"/>
    <row r="40016" s="217" customFormat="1" x14ac:dyDescent="0.2"/>
    <row r="40017" s="217" customFormat="1" x14ac:dyDescent="0.2"/>
    <row r="40018" s="217" customFormat="1" x14ac:dyDescent="0.2"/>
    <row r="40019" s="217" customFormat="1" x14ac:dyDescent="0.2"/>
    <row r="40020" s="217" customFormat="1" x14ac:dyDescent="0.2"/>
    <row r="40021" s="217" customFormat="1" x14ac:dyDescent="0.2"/>
    <row r="40022" s="217" customFormat="1" x14ac:dyDescent="0.2"/>
    <row r="40023" s="217" customFormat="1" x14ac:dyDescent="0.2"/>
    <row r="40024" s="217" customFormat="1" x14ac:dyDescent="0.2"/>
    <row r="40025" s="217" customFormat="1" x14ac:dyDescent="0.2"/>
    <row r="40026" s="217" customFormat="1" x14ac:dyDescent="0.2"/>
    <row r="40027" s="217" customFormat="1" x14ac:dyDescent="0.2"/>
    <row r="40028" s="217" customFormat="1" x14ac:dyDescent="0.2"/>
    <row r="40029" s="217" customFormat="1" x14ac:dyDescent="0.2"/>
    <row r="40030" s="217" customFormat="1" x14ac:dyDescent="0.2"/>
    <row r="40031" s="217" customFormat="1" x14ac:dyDescent="0.2"/>
    <row r="40032" s="217" customFormat="1" x14ac:dyDescent="0.2"/>
    <row r="40033" s="217" customFormat="1" x14ac:dyDescent="0.2"/>
    <row r="40034" s="217" customFormat="1" x14ac:dyDescent="0.2"/>
    <row r="40035" s="217" customFormat="1" x14ac:dyDescent="0.2"/>
    <row r="40036" s="217" customFormat="1" x14ac:dyDescent="0.2"/>
    <row r="40037" s="217" customFormat="1" x14ac:dyDescent="0.2"/>
    <row r="40038" s="217" customFormat="1" x14ac:dyDescent="0.2"/>
    <row r="40039" s="217" customFormat="1" x14ac:dyDescent="0.2"/>
    <row r="40040" s="217" customFormat="1" x14ac:dyDescent="0.2"/>
    <row r="40041" s="217" customFormat="1" x14ac:dyDescent="0.2"/>
    <row r="40042" s="217" customFormat="1" x14ac:dyDescent="0.2"/>
    <row r="40043" s="217" customFormat="1" x14ac:dyDescent="0.2"/>
    <row r="40044" s="217" customFormat="1" x14ac:dyDescent="0.2"/>
    <row r="40045" s="217" customFormat="1" x14ac:dyDescent="0.2"/>
    <row r="40046" s="217" customFormat="1" x14ac:dyDescent="0.2"/>
    <row r="40047" s="217" customFormat="1" x14ac:dyDescent="0.2"/>
    <row r="40048" s="217" customFormat="1" x14ac:dyDescent="0.2"/>
    <row r="40049" s="217" customFormat="1" x14ac:dyDescent="0.2"/>
    <row r="40050" s="217" customFormat="1" x14ac:dyDescent="0.2"/>
    <row r="40051" s="217" customFormat="1" x14ac:dyDescent="0.2"/>
    <row r="40052" s="217" customFormat="1" x14ac:dyDescent="0.2"/>
    <row r="40053" s="217" customFormat="1" x14ac:dyDescent="0.2"/>
    <row r="40054" s="217" customFormat="1" x14ac:dyDescent="0.2"/>
    <row r="40055" s="217" customFormat="1" x14ac:dyDescent="0.2"/>
    <row r="40056" s="217" customFormat="1" x14ac:dyDescent="0.2"/>
    <row r="40057" s="217" customFormat="1" x14ac:dyDescent="0.2"/>
    <row r="40058" s="217" customFormat="1" x14ac:dyDescent="0.2"/>
    <row r="40059" s="217" customFormat="1" x14ac:dyDescent="0.2"/>
    <row r="40060" s="217" customFormat="1" x14ac:dyDescent="0.2"/>
    <row r="40061" s="217" customFormat="1" x14ac:dyDescent="0.2"/>
    <row r="40062" s="217" customFormat="1" x14ac:dyDescent="0.2"/>
    <row r="40063" s="217" customFormat="1" x14ac:dyDescent="0.2"/>
    <row r="40064" s="217" customFormat="1" x14ac:dyDescent="0.2"/>
    <row r="40065" s="217" customFormat="1" x14ac:dyDescent="0.2"/>
    <row r="40066" s="217" customFormat="1" x14ac:dyDescent="0.2"/>
    <row r="40067" s="217" customFormat="1" x14ac:dyDescent="0.2"/>
    <row r="40068" s="217" customFormat="1" x14ac:dyDescent="0.2"/>
    <row r="40069" s="217" customFormat="1" x14ac:dyDescent="0.2"/>
    <row r="40070" s="217" customFormat="1" x14ac:dyDescent="0.2"/>
    <row r="40071" s="217" customFormat="1" x14ac:dyDescent="0.2"/>
    <row r="40072" s="217" customFormat="1" x14ac:dyDescent="0.2"/>
    <row r="40073" s="217" customFormat="1" x14ac:dyDescent="0.2"/>
    <row r="40074" s="217" customFormat="1" x14ac:dyDescent="0.2"/>
    <row r="40075" s="217" customFormat="1" x14ac:dyDescent="0.2"/>
    <row r="40076" s="217" customFormat="1" x14ac:dyDescent="0.2"/>
    <row r="40077" s="217" customFormat="1" x14ac:dyDescent="0.2"/>
    <row r="40078" s="217" customFormat="1" x14ac:dyDescent="0.2"/>
    <row r="40079" s="217" customFormat="1" x14ac:dyDescent="0.2"/>
    <row r="40080" s="217" customFormat="1" x14ac:dyDescent="0.2"/>
    <row r="40081" s="217" customFormat="1" x14ac:dyDescent="0.2"/>
    <row r="40082" s="217" customFormat="1" x14ac:dyDescent="0.2"/>
    <row r="40083" s="217" customFormat="1" x14ac:dyDescent="0.2"/>
    <row r="40084" s="217" customFormat="1" x14ac:dyDescent="0.2"/>
    <row r="40085" s="217" customFormat="1" x14ac:dyDescent="0.2"/>
    <row r="40086" s="217" customFormat="1" x14ac:dyDescent="0.2"/>
    <row r="40087" s="217" customFormat="1" x14ac:dyDescent="0.2"/>
    <row r="40088" s="217" customFormat="1" x14ac:dyDescent="0.2"/>
    <row r="40089" s="217" customFormat="1" x14ac:dyDescent="0.2"/>
    <row r="40090" s="217" customFormat="1" x14ac:dyDescent="0.2"/>
    <row r="40091" s="217" customFormat="1" x14ac:dyDescent="0.2"/>
    <row r="40092" s="217" customFormat="1" x14ac:dyDescent="0.2"/>
    <row r="40093" s="217" customFormat="1" x14ac:dyDescent="0.2"/>
    <row r="40094" s="217" customFormat="1" x14ac:dyDescent="0.2"/>
    <row r="40095" s="217" customFormat="1" x14ac:dyDescent="0.2"/>
    <row r="40096" s="217" customFormat="1" x14ac:dyDescent="0.2"/>
    <row r="40097" s="217" customFormat="1" x14ac:dyDescent="0.2"/>
    <row r="40098" s="217" customFormat="1" x14ac:dyDescent="0.2"/>
    <row r="40099" s="217" customFormat="1" x14ac:dyDescent="0.2"/>
    <row r="40100" s="217" customFormat="1" x14ac:dyDescent="0.2"/>
    <row r="40101" s="217" customFormat="1" x14ac:dyDescent="0.2"/>
    <row r="40102" s="217" customFormat="1" x14ac:dyDescent="0.2"/>
    <row r="40103" s="217" customFormat="1" x14ac:dyDescent="0.2"/>
    <row r="40104" s="217" customFormat="1" x14ac:dyDescent="0.2"/>
    <row r="40105" s="217" customFormat="1" x14ac:dyDescent="0.2"/>
    <row r="40106" s="217" customFormat="1" x14ac:dyDescent="0.2"/>
    <row r="40107" s="217" customFormat="1" x14ac:dyDescent="0.2"/>
    <row r="40108" s="217" customFormat="1" x14ac:dyDescent="0.2"/>
    <row r="40109" s="217" customFormat="1" x14ac:dyDescent="0.2"/>
    <row r="40110" s="217" customFormat="1" x14ac:dyDescent="0.2"/>
    <row r="40111" s="217" customFormat="1" x14ac:dyDescent="0.2"/>
    <row r="40112" s="217" customFormat="1" x14ac:dyDescent="0.2"/>
    <row r="40113" s="217" customFormat="1" x14ac:dyDescent="0.2"/>
    <row r="40114" s="217" customFormat="1" x14ac:dyDescent="0.2"/>
    <row r="40115" s="217" customFormat="1" x14ac:dyDescent="0.2"/>
    <row r="40116" s="217" customFormat="1" x14ac:dyDescent="0.2"/>
    <row r="40117" s="217" customFormat="1" x14ac:dyDescent="0.2"/>
    <row r="40118" s="217" customFormat="1" x14ac:dyDescent="0.2"/>
    <row r="40119" s="217" customFormat="1" x14ac:dyDescent="0.2"/>
    <row r="40120" s="217" customFormat="1" x14ac:dyDescent="0.2"/>
    <row r="40121" s="217" customFormat="1" x14ac:dyDescent="0.2"/>
    <row r="40122" s="217" customFormat="1" x14ac:dyDescent="0.2"/>
    <row r="40123" s="217" customFormat="1" x14ac:dyDescent="0.2"/>
    <row r="40124" s="217" customFormat="1" x14ac:dyDescent="0.2"/>
    <row r="40125" s="217" customFormat="1" x14ac:dyDescent="0.2"/>
    <row r="40126" s="217" customFormat="1" x14ac:dyDescent="0.2"/>
    <row r="40127" s="217" customFormat="1" x14ac:dyDescent="0.2"/>
    <row r="40128" s="217" customFormat="1" x14ac:dyDescent="0.2"/>
    <row r="40129" s="217" customFormat="1" x14ac:dyDescent="0.2"/>
    <row r="40130" s="217" customFormat="1" x14ac:dyDescent="0.2"/>
    <row r="40131" s="217" customFormat="1" x14ac:dyDescent="0.2"/>
    <row r="40132" s="217" customFormat="1" x14ac:dyDescent="0.2"/>
    <row r="40133" s="217" customFormat="1" x14ac:dyDescent="0.2"/>
    <row r="40134" s="217" customFormat="1" x14ac:dyDescent="0.2"/>
    <row r="40135" s="217" customFormat="1" x14ac:dyDescent="0.2"/>
    <row r="40136" s="217" customFormat="1" x14ac:dyDescent="0.2"/>
    <row r="40137" s="217" customFormat="1" x14ac:dyDescent="0.2"/>
    <row r="40138" s="217" customFormat="1" x14ac:dyDescent="0.2"/>
    <row r="40139" s="217" customFormat="1" x14ac:dyDescent="0.2"/>
    <row r="40140" s="217" customFormat="1" x14ac:dyDescent="0.2"/>
    <row r="40141" s="217" customFormat="1" x14ac:dyDescent="0.2"/>
    <row r="40142" s="217" customFormat="1" x14ac:dyDescent="0.2"/>
    <row r="40143" s="217" customFormat="1" x14ac:dyDescent="0.2"/>
    <row r="40144" s="217" customFormat="1" x14ac:dyDescent="0.2"/>
    <row r="40145" s="217" customFormat="1" x14ac:dyDescent="0.2"/>
    <row r="40146" s="217" customFormat="1" x14ac:dyDescent="0.2"/>
    <row r="40147" s="217" customFormat="1" x14ac:dyDescent="0.2"/>
    <row r="40148" s="217" customFormat="1" x14ac:dyDescent="0.2"/>
    <row r="40149" s="217" customFormat="1" x14ac:dyDescent="0.2"/>
    <row r="40150" s="217" customFormat="1" x14ac:dyDescent="0.2"/>
    <row r="40151" s="217" customFormat="1" x14ac:dyDescent="0.2"/>
    <row r="40152" s="217" customFormat="1" x14ac:dyDescent="0.2"/>
    <row r="40153" s="217" customFormat="1" x14ac:dyDescent="0.2"/>
    <row r="40154" s="217" customFormat="1" x14ac:dyDescent="0.2"/>
    <row r="40155" s="217" customFormat="1" x14ac:dyDescent="0.2"/>
    <row r="40156" s="217" customFormat="1" x14ac:dyDescent="0.2"/>
    <row r="40157" s="217" customFormat="1" x14ac:dyDescent="0.2"/>
    <row r="40158" s="217" customFormat="1" x14ac:dyDescent="0.2"/>
    <row r="40159" s="217" customFormat="1" x14ac:dyDescent="0.2"/>
    <row r="40160" s="217" customFormat="1" x14ac:dyDescent="0.2"/>
    <row r="40161" s="217" customFormat="1" x14ac:dyDescent="0.2"/>
    <row r="40162" s="217" customFormat="1" x14ac:dyDescent="0.2"/>
    <row r="40163" s="217" customFormat="1" x14ac:dyDescent="0.2"/>
    <row r="40164" s="217" customFormat="1" x14ac:dyDescent="0.2"/>
    <row r="40165" s="217" customFormat="1" x14ac:dyDescent="0.2"/>
    <row r="40166" s="217" customFormat="1" x14ac:dyDescent="0.2"/>
    <row r="40167" s="217" customFormat="1" x14ac:dyDescent="0.2"/>
    <row r="40168" s="217" customFormat="1" x14ac:dyDescent="0.2"/>
    <row r="40169" s="217" customFormat="1" x14ac:dyDescent="0.2"/>
    <row r="40170" s="217" customFormat="1" x14ac:dyDescent="0.2"/>
    <row r="40171" s="217" customFormat="1" x14ac:dyDescent="0.2"/>
    <row r="40172" s="217" customFormat="1" x14ac:dyDescent="0.2"/>
    <row r="40173" s="217" customFormat="1" x14ac:dyDescent="0.2"/>
    <row r="40174" s="217" customFormat="1" x14ac:dyDescent="0.2"/>
    <row r="40175" s="217" customFormat="1" x14ac:dyDescent="0.2"/>
    <row r="40176" s="217" customFormat="1" x14ac:dyDescent="0.2"/>
    <row r="40177" s="217" customFormat="1" x14ac:dyDescent="0.2"/>
    <row r="40178" s="217" customFormat="1" x14ac:dyDescent="0.2"/>
    <row r="40179" s="217" customFormat="1" x14ac:dyDescent="0.2"/>
    <row r="40180" s="217" customFormat="1" x14ac:dyDescent="0.2"/>
    <row r="40181" s="217" customFormat="1" x14ac:dyDescent="0.2"/>
    <row r="40182" s="217" customFormat="1" x14ac:dyDescent="0.2"/>
    <row r="40183" s="217" customFormat="1" x14ac:dyDescent="0.2"/>
    <row r="40184" s="217" customFormat="1" x14ac:dyDescent="0.2"/>
    <row r="40185" s="217" customFormat="1" x14ac:dyDescent="0.2"/>
    <row r="40186" s="217" customFormat="1" x14ac:dyDescent="0.2"/>
    <row r="40187" s="217" customFormat="1" x14ac:dyDescent="0.2"/>
    <row r="40188" s="217" customFormat="1" x14ac:dyDescent="0.2"/>
    <row r="40189" s="217" customFormat="1" x14ac:dyDescent="0.2"/>
    <row r="40190" s="217" customFormat="1" x14ac:dyDescent="0.2"/>
    <row r="40191" s="217" customFormat="1" x14ac:dyDescent="0.2"/>
    <row r="40192" s="217" customFormat="1" x14ac:dyDescent="0.2"/>
    <row r="40193" s="217" customFormat="1" x14ac:dyDescent="0.2"/>
    <row r="40194" s="217" customFormat="1" x14ac:dyDescent="0.2"/>
    <row r="40195" s="217" customFormat="1" x14ac:dyDescent="0.2"/>
    <row r="40196" s="217" customFormat="1" x14ac:dyDescent="0.2"/>
    <row r="40197" s="217" customFormat="1" x14ac:dyDescent="0.2"/>
    <row r="40198" s="217" customFormat="1" x14ac:dyDescent="0.2"/>
    <row r="40199" s="217" customFormat="1" x14ac:dyDescent="0.2"/>
    <row r="40200" s="217" customFormat="1" x14ac:dyDescent="0.2"/>
    <row r="40201" s="217" customFormat="1" x14ac:dyDescent="0.2"/>
    <row r="40202" s="217" customFormat="1" x14ac:dyDescent="0.2"/>
    <row r="40203" s="217" customFormat="1" x14ac:dyDescent="0.2"/>
    <row r="40204" s="217" customFormat="1" x14ac:dyDescent="0.2"/>
    <row r="40205" s="217" customFormat="1" x14ac:dyDescent="0.2"/>
    <row r="40206" s="217" customFormat="1" x14ac:dyDescent="0.2"/>
    <row r="40207" s="217" customFormat="1" x14ac:dyDescent="0.2"/>
    <row r="40208" s="217" customFormat="1" x14ac:dyDescent="0.2"/>
    <row r="40209" s="217" customFormat="1" x14ac:dyDescent="0.2"/>
    <row r="40210" s="217" customFormat="1" x14ac:dyDescent="0.2"/>
    <row r="40211" s="217" customFormat="1" x14ac:dyDescent="0.2"/>
    <row r="40212" s="217" customFormat="1" x14ac:dyDescent="0.2"/>
    <row r="40213" s="217" customFormat="1" x14ac:dyDescent="0.2"/>
    <row r="40214" s="217" customFormat="1" x14ac:dyDescent="0.2"/>
    <row r="40215" s="217" customFormat="1" x14ac:dyDescent="0.2"/>
    <row r="40216" s="217" customFormat="1" x14ac:dyDescent="0.2"/>
    <row r="40217" s="217" customFormat="1" x14ac:dyDescent="0.2"/>
    <row r="40218" s="217" customFormat="1" x14ac:dyDescent="0.2"/>
    <row r="40219" s="217" customFormat="1" x14ac:dyDescent="0.2"/>
    <row r="40220" s="217" customFormat="1" x14ac:dyDescent="0.2"/>
    <row r="40221" s="217" customFormat="1" x14ac:dyDescent="0.2"/>
    <row r="40222" s="217" customFormat="1" x14ac:dyDescent="0.2"/>
    <row r="40223" s="217" customFormat="1" x14ac:dyDescent="0.2"/>
    <row r="40224" s="217" customFormat="1" x14ac:dyDescent="0.2"/>
    <row r="40225" s="217" customFormat="1" x14ac:dyDescent="0.2"/>
    <row r="40226" s="217" customFormat="1" x14ac:dyDescent="0.2"/>
    <row r="40227" s="217" customFormat="1" x14ac:dyDescent="0.2"/>
    <row r="40228" s="217" customFormat="1" x14ac:dyDescent="0.2"/>
    <row r="40229" s="217" customFormat="1" x14ac:dyDescent="0.2"/>
    <row r="40230" s="217" customFormat="1" x14ac:dyDescent="0.2"/>
    <row r="40231" s="217" customFormat="1" x14ac:dyDescent="0.2"/>
    <row r="40232" s="217" customFormat="1" x14ac:dyDescent="0.2"/>
    <row r="40233" s="217" customFormat="1" x14ac:dyDescent="0.2"/>
    <row r="40234" s="217" customFormat="1" x14ac:dyDescent="0.2"/>
    <row r="40235" s="217" customFormat="1" x14ac:dyDescent="0.2"/>
    <row r="40236" s="217" customFormat="1" x14ac:dyDescent="0.2"/>
    <row r="40237" s="217" customFormat="1" x14ac:dyDescent="0.2"/>
    <row r="40238" s="217" customFormat="1" x14ac:dyDescent="0.2"/>
    <row r="40239" s="217" customFormat="1" x14ac:dyDescent="0.2"/>
    <row r="40240" s="217" customFormat="1" x14ac:dyDescent="0.2"/>
    <row r="40241" s="217" customFormat="1" x14ac:dyDescent="0.2"/>
    <row r="40242" s="217" customFormat="1" x14ac:dyDescent="0.2"/>
    <row r="40243" s="217" customFormat="1" x14ac:dyDescent="0.2"/>
    <row r="40244" s="217" customFormat="1" x14ac:dyDescent="0.2"/>
    <row r="40245" s="217" customFormat="1" x14ac:dyDescent="0.2"/>
    <row r="40246" s="217" customFormat="1" x14ac:dyDescent="0.2"/>
    <row r="40247" s="217" customFormat="1" x14ac:dyDescent="0.2"/>
    <row r="40248" s="217" customFormat="1" x14ac:dyDescent="0.2"/>
    <row r="40249" s="217" customFormat="1" x14ac:dyDescent="0.2"/>
    <row r="40250" s="217" customFormat="1" x14ac:dyDescent="0.2"/>
    <row r="40251" s="217" customFormat="1" x14ac:dyDescent="0.2"/>
    <row r="40252" s="217" customFormat="1" x14ac:dyDescent="0.2"/>
    <row r="40253" s="217" customFormat="1" x14ac:dyDescent="0.2"/>
    <row r="40254" s="217" customFormat="1" x14ac:dyDescent="0.2"/>
    <row r="40255" s="217" customFormat="1" x14ac:dyDescent="0.2"/>
    <row r="40256" s="217" customFormat="1" x14ac:dyDescent="0.2"/>
    <row r="40257" s="217" customFormat="1" x14ac:dyDescent="0.2"/>
    <row r="40258" s="217" customFormat="1" x14ac:dyDescent="0.2"/>
    <row r="40259" s="217" customFormat="1" x14ac:dyDescent="0.2"/>
    <row r="40260" s="217" customFormat="1" x14ac:dyDescent="0.2"/>
    <row r="40261" s="217" customFormat="1" x14ac:dyDescent="0.2"/>
    <row r="40262" s="217" customFormat="1" x14ac:dyDescent="0.2"/>
    <row r="40263" s="217" customFormat="1" x14ac:dyDescent="0.2"/>
    <row r="40264" s="217" customFormat="1" x14ac:dyDescent="0.2"/>
    <row r="40265" s="217" customFormat="1" x14ac:dyDescent="0.2"/>
    <row r="40266" s="217" customFormat="1" x14ac:dyDescent="0.2"/>
    <row r="40267" s="217" customFormat="1" x14ac:dyDescent="0.2"/>
    <row r="40268" s="217" customFormat="1" x14ac:dyDescent="0.2"/>
    <row r="40269" s="217" customFormat="1" x14ac:dyDescent="0.2"/>
    <row r="40270" s="217" customFormat="1" x14ac:dyDescent="0.2"/>
    <row r="40271" s="217" customFormat="1" x14ac:dyDescent="0.2"/>
    <row r="40272" s="217" customFormat="1" x14ac:dyDescent="0.2"/>
    <row r="40273" s="217" customFormat="1" x14ac:dyDescent="0.2"/>
    <row r="40274" s="217" customFormat="1" x14ac:dyDescent="0.2"/>
    <row r="40275" s="217" customFormat="1" x14ac:dyDescent="0.2"/>
    <row r="40276" s="217" customFormat="1" x14ac:dyDescent="0.2"/>
    <row r="40277" s="217" customFormat="1" x14ac:dyDescent="0.2"/>
    <row r="40278" s="217" customFormat="1" x14ac:dyDescent="0.2"/>
    <row r="40279" s="217" customFormat="1" x14ac:dyDescent="0.2"/>
    <row r="40280" s="217" customFormat="1" x14ac:dyDescent="0.2"/>
    <row r="40281" s="217" customFormat="1" x14ac:dyDescent="0.2"/>
    <row r="40282" s="217" customFormat="1" x14ac:dyDescent="0.2"/>
    <row r="40283" s="217" customFormat="1" x14ac:dyDescent="0.2"/>
    <row r="40284" s="217" customFormat="1" x14ac:dyDescent="0.2"/>
    <row r="40285" s="217" customFormat="1" x14ac:dyDescent="0.2"/>
    <row r="40286" s="217" customFormat="1" x14ac:dyDescent="0.2"/>
    <row r="40287" s="217" customFormat="1" x14ac:dyDescent="0.2"/>
    <row r="40288" s="217" customFormat="1" x14ac:dyDescent="0.2"/>
    <row r="40289" s="217" customFormat="1" x14ac:dyDescent="0.2"/>
    <row r="40290" s="217" customFormat="1" x14ac:dyDescent="0.2"/>
    <row r="40291" s="217" customFormat="1" x14ac:dyDescent="0.2"/>
    <row r="40292" s="217" customFormat="1" x14ac:dyDescent="0.2"/>
    <row r="40293" s="217" customFormat="1" x14ac:dyDescent="0.2"/>
    <row r="40294" s="217" customFormat="1" x14ac:dyDescent="0.2"/>
    <row r="40295" s="217" customFormat="1" x14ac:dyDescent="0.2"/>
    <row r="40296" s="217" customFormat="1" x14ac:dyDescent="0.2"/>
    <row r="40297" s="217" customFormat="1" x14ac:dyDescent="0.2"/>
    <row r="40298" s="217" customFormat="1" x14ac:dyDescent="0.2"/>
    <row r="40299" s="217" customFormat="1" x14ac:dyDescent="0.2"/>
    <row r="40300" s="217" customFormat="1" x14ac:dyDescent="0.2"/>
    <row r="40301" s="217" customFormat="1" x14ac:dyDescent="0.2"/>
    <row r="40302" s="217" customFormat="1" x14ac:dyDescent="0.2"/>
    <row r="40303" s="217" customFormat="1" x14ac:dyDescent="0.2"/>
    <row r="40304" s="217" customFormat="1" x14ac:dyDescent="0.2"/>
    <row r="40305" s="217" customFormat="1" x14ac:dyDescent="0.2"/>
    <row r="40306" s="217" customFormat="1" x14ac:dyDescent="0.2"/>
    <row r="40307" s="217" customFormat="1" x14ac:dyDescent="0.2"/>
    <row r="40308" s="217" customFormat="1" x14ac:dyDescent="0.2"/>
    <row r="40309" s="217" customFormat="1" x14ac:dyDescent="0.2"/>
    <row r="40310" s="217" customFormat="1" x14ac:dyDescent="0.2"/>
    <row r="40311" s="217" customFormat="1" x14ac:dyDescent="0.2"/>
    <row r="40312" s="217" customFormat="1" x14ac:dyDescent="0.2"/>
    <row r="40313" s="217" customFormat="1" x14ac:dyDescent="0.2"/>
    <row r="40314" s="217" customFormat="1" x14ac:dyDescent="0.2"/>
    <row r="40315" s="217" customFormat="1" x14ac:dyDescent="0.2"/>
    <row r="40316" s="217" customFormat="1" x14ac:dyDescent="0.2"/>
    <row r="40317" s="217" customFormat="1" x14ac:dyDescent="0.2"/>
    <row r="40318" s="217" customFormat="1" x14ac:dyDescent="0.2"/>
    <row r="40319" s="217" customFormat="1" x14ac:dyDescent="0.2"/>
    <row r="40320" s="217" customFormat="1" x14ac:dyDescent="0.2"/>
    <row r="40321" s="217" customFormat="1" x14ac:dyDescent="0.2"/>
    <row r="40322" s="217" customFormat="1" x14ac:dyDescent="0.2"/>
    <row r="40323" s="217" customFormat="1" x14ac:dyDescent="0.2"/>
    <row r="40324" s="217" customFormat="1" x14ac:dyDescent="0.2"/>
    <row r="40325" s="217" customFormat="1" x14ac:dyDescent="0.2"/>
    <row r="40326" s="217" customFormat="1" x14ac:dyDescent="0.2"/>
    <row r="40327" s="217" customFormat="1" x14ac:dyDescent="0.2"/>
    <row r="40328" s="217" customFormat="1" x14ac:dyDescent="0.2"/>
    <row r="40329" s="217" customFormat="1" x14ac:dyDescent="0.2"/>
    <row r="40330" s="217" customFormat="1" x14ac:dyDescent="0.2"/>
    <row r="40331" s="217" customFormat="1" x14ac:dyDescent="0.2"/>
    <row r="40332" s="217" customFormat="1" x14ac:dyDescent="0.2"/>
    <row r="40333" s="217" customFormat="1" x14ac:dyDescent="0.2"/>
    <row r="40334" s="217" customFormat="1" x14ac:dyDescent="0.2"/>
    <row r="40335" s="217" customFormat="1" x14ac:dyDescent="0.2"/>
    <row r="40336" s="217" customFormat="1" x14ac:dyDescent="0.2"/>
    <row r="40337" s="217" customFormat="1" x14ac:dyDescent="0.2"/>
    <row r="40338" s="217" customFormat="1" x14ac:dyDescent="0.2"/>
    <row r="40339" s="217" customFormat="1" x14ac:dyDescent="0.2"/>
    <row r="40340" s="217" customFormat="1" x14ac:dyDescent="0.2"/>
    <row r="40341" s="217" customFormat="1" x14ac:dyDescent="0.2"/>
    <row r="40342" s="217" customFormat="1" x14ac:dyDescent="0.2"/>
    <row r="40343" s="217" customFormat="1" x14ac:dyDescent="0.2"/>
    <row r="40344" s="217" customFormat="1" x14ac:dyDescent="0.2"/>
    <row r="40345" s="217" customFormat="1" x14ac:dyDescent="0.2"/>
    <row r="40346" s="217" customFormat="1" x14ac:dyDescent="0.2"/>
    <row r="40347" s="217" customFormat="1" x14ac:dyDescent="0.2"/>
    <row r="40348" s="217" customFormat="1" x14ac:dyDescent="0.2"/>
    <row r="40349" s="217" customFormat="1" x14ac:dyDescent="0.2"/>
    <row r="40350" s="217" customFormat="1" x14ac:dyDescent="0.2"/>
    <row r="40351" s="217" customFormat="1" x14ac:dyDescent="0.2"/>
    <row r="40352" s="217" customFormat="1" x14ac:dyDescent="0.2"/>
    <row r="40353" s="217" customFormat="1" x14ac:dyDescent="0.2"/>
    <row r="40354" s="217" customFormat="1" x14ac:dyDescent="0.2"/>
    <row r="40355" s="217" customFormat="1" x14ac:dyDescent="0.2"/>
    <row r="40356" s="217" customFormat="1" x14ac:dyDescent="0.2"/>
    <row r="40357" s="217" customFormat="1" x14ac:dyDescent="0.2"/>
    <row r="40358" s="217" customFormat="1" x14ac:dyDescent="0.2"/>
    <row r="40359" s="217" customFormat="1" x14ac:dyDescent="0.2"/>
    <row r="40360" s="217" customFormat="1" x14ac:dyDescent="0.2"/>
    <row r="40361" s="217" customFormat="1" x14ac:dyDescent="0.2"/>
    <row r="40362" s="217" customFormat="1" x14ac:dyDescent="0.2"/>
    <row r="40363" s="217" customFormat="1" x14ac:dyDescent="0.2"/>
    <row r="40364" s="217" customFormat="1" x14ac:dyDescent="0.2"/>
    <row r="40365" s="217" customFormat="1" x14ac:dyDescent="0.2"/>
    <row r="40366" s="217" customFormat="1" x14ac:dyDescent="0.2"/>
    <row r="40367" s="217" customFormat="1" x14ac:dyDescent="0.2"/>
    <row r="40368" s="217" customFormat="1" x14ac:dyDescent="0.2"/>
    <row r="40369" s="217" customFormat="1" x14ac:dyDescent="0.2"/>
    <row r="40370" s="217" customFormat="1" x14ac:dyDescent="0.2"/>
    <row r="40371" s="217" customFormat="1" x14ac:dyDescent="0.2"/>
    <row r="40372" s="217" customFormat="1" x14ac:dyDescent="0.2"/>
    <row r="40373" s="217" customFormat="1" x14ac:dyDescent="0.2"/>
    <row r="40374" s="217" customFormat="1" x14ac:dyDescent="0.2"/>
    <row r="40375" s="217" customFormat="1" x14ac:dyDescent="0.2"/>
    <row r="40376" s="217" customFormat="1" x14ac:dyDescent="0.2"/>
    <row r="40377" s="217" customFormat="1" x14ac:dyDescent="0.2"/>
    <row r="40378" s="217" customFormat="1" x14ac:dyDescent="0.2"/>
    <row r="40379" s="217" customFormat="1" x14ac:dyDescent="0.2"/>
    <row r="40380" s="217" customFormat="1" x14ac:dyDescent="0.2"/>
    <row r="40381" s="217" customFormat="1" x14ac:dyDescent="0.2"/>
    <row r="40382" s="217" customFormat="1" x14ac:dyDescent="0.2"/>
    <row r="40383" s="217" customFormat="1" x14ac:dyDescent="0.2"/>
    <row r="40384" s="217" customFormat="1" x14ac:dyDescent="0.2"/>
    <row r="40385" s="217" customFormat="1" x14ac:dyDescent="0.2"/>
    <row r="40386" s="217" customFormat="1" x14ac:dyDescent="0.2"/>
    <row r="40387" s="217" customFormat="1" x14ac:dyDescent="0.2"/>
    <row r="40388" s="217" customFormat="1" x14ac:dyDescent="0.2"/>
    <row r="40389" s="217" customFormat="1" x14ac:dyDescent="0.2"/>
    <row r="40390" s="217" customFormat="1" x14ac:dyDescent="0.2"/>
    <row r="40391" s="217" customFormat="1" x14ac:dyDescent="0.2"/>
    <row r="40392" s="217" customFormat="1" x14ac:dyDescent="0.2"/>
    <row r="40393" s="217" customFormat="1" x14ac:dyDescent="0.2"/>
    <row r="40394" s="217" customFormat="1" x14ac:dyDescent="0.2"/>
    <row r="40395" s="217" customFormat="1" x14ac:dyDescent="0.2"/>
    <row r="40396" s="217" customFormat="1" x14ac:dyDescent="0.2"/>
    <row r="40397" s="217" customFormat="1" x14ac:dyDescent="0.2"/>
    <row r="40398" s="217" customFormat="1" x14ac:dyDescent="0.2"/>
    <row r="40399" s="217" customFormat="1" x14ac:dyDescent="0.2"/>
    <row r="40400" s="217" customFormat="1" x14ac:dyDescent="0.2"/>
    <row r="40401" s="217" customFormat="1" x14ac:dyDescent="0.2"/>
    <row r="40402" s="217" customFormat="1" x14ac:dyDescent="0.2"/>
    <row r="40403" s="217" customFormat="1" x14ac:dyDescent="0.2"/>
    <row r="40404" s="217" customFormat="1" x14ac:dyDescent="0.2"/>
    <row r="40405" s="217" customFormat="1" x14ac:dyDescent="0.2"/>
    <row r="40406" s="217" customFormat="1" x14ac:dyDescent="0.2"/>
    <row r="40407" s="217" customFormat="1" x14ac:dyDescent="0.2"/>
    <row r="40408" s="217" customFormat="1" x14ac:dyDescent="0.2"/>
    <row r="40409" s="217" customFormat="1" x14ac:dyDescent="0.2"/>
    <row r="40410" s="217" customFormat="1" x14ac:dyDescent="0.2"/>
    <row r="40411" s="217" customFormat="1" x14ac:dyDescent="0.2"/>
    <row r="40412" s="217" customFormat="1" x14ac:dyDescent="0.2"/>
    <row r="40413" s="217" customFormat="1" x14ac:dyDescent="0.2"/>
    <row r="40414" s="217" customFormat="1" x14ac:dyDescent="0.2"/>
    <row r="40415" s="217" customFormat="1" x14ac:dyDescent="0.2"/>
    <row r="40416" s="217" customFormat="1" x14ac:dyDescent="0.2"/>
    <row r="40417" s="217" customFormat="1" x14ac:dyDescent="0.2"/>
    <row r="40418" s="217" customFormat="1" x14ac:dyDescent="0.2"/>
    <row r="40419" s="217" customFormat="1" x14ac:dyDescent="0.2"/>
    <row r="40420" s="217" customFormat="1" x14ac:dyDescent="0.2"/>
    <row r="40421" s="217" customFormat="1" x14ac:dyDescent="0.2"/>
    <row r="40422" s="217" customFormat="1" x14ac:dyDescent="0.2"/>
    <row r="40423" s="217" customFormat="1" x14ac:dyDescent="0.2"/>
    <row r="40424" s="217" customFormat="1" x14ac:dyDescent="0.2"/>
    <row r="40425" s="217" customFormat="1" x14ac:dyDescent="0.2"/>
    <row r="40426" s="217" customFormat="1" x14ac:dyDescent="0.2"/>
    <row r="40427" s="217" customFormat="1" x14ac:dyDescent="0.2"/>
    <row r="40428" s="217" customFormat="1" x14ac:dyDescent="0.2"/>
    <row r="40429" s="217" customFormat="1" x14ac:dyDescent="0.2"/>
    <row r="40430" s="217" customFormat="1" x14ac:dyDescent="0.2"/>
    <row r="40431" s="217" customFormat="1" x14ac:dyDescent="0.2"/>
    <row r="40432" s="217" customFormat="1" x14ac:dyDescent="0.2"/>
    <row r="40433" s="217" customFormat="1" x14ac:dyDescent="0.2"/>
    <row r="40434" s="217" customFormat="1" x14ac:dyDescent="0.2"/>
    <row r="40435" s="217" customFormat="1" x14ac:dyDescent="0.2"/>
    <row r="40436" s="217" customFormat="1" x14ac:dyDescent="0.2"/>
    <row r="40437" s="217" customFormat="1" x14ac:dyDescent="0.2"/>
    <row r="40438" s="217" customFormat="1" x14ac:dyDescent="0.2"/>
    <row r="40439" s="217" customFormat="1" x14ac:dyDescent="0.2"/>
    <row r="40440" s="217" customFormat="1" x14ac:dyDescent="0.2"/>
    <row r="40441" s="217" customFormat="1" x14ac:dyDescent="0.2"/>
    <row r="40442" s="217" customFormat="1" x14ac:dyDescent="0.2"/>
    <row r="40443" s="217" customFormat="1" x14ac:dyDescent="0.2"/>
    <row r="40444" s="217" customFormat="1" x14ac:dyDescent="0.2"/>
    <row r="40445" s="217" customFormat="1" x14ac:dyDescent="0.2"/>
    <row r="40446" s="217" customFormat="1" x14ac:dyDescent="0.2"/>
    <row r="40447" s="217" customFormat="1" x14ac:dyDescent="0.2"/>
    <row r="40448" s="217" customFormat="1" x14ac:dyDescent="0.2"/>
    <row r="40449" s="217" customFormat="1" x14ac:dyDescent="0.2"/>
    <row r="40450" s="217" customFormat="1" x14ac:dyDescent="0.2"/>
    <row r="40451" s="217" customFormat="1" x14ac:dyDescent="0.2"/>
    <row r="40452" s="217" customFormat="1" x14ac:dyDescent="0.2"/>
    <row r="40453" s="217" customFormat="1" x14ac:dyDescent="0.2"/>
    <row r="40454" s="217" customFormat="1" x14ac:dyDescent="0.2"/>
    <row r="40455" s="217" customFormat="1" x14ac:dyDescent="0.2"/>
    <row r="40456" s="217" customFormat="1" x14ac:dyDescent="0.2"/>
    <row r="40457" s="217" customFormat="1" x14ac:dyDescent="0.2"/>
    <row r="40458" s="217" customFormat="1" x14ac:dyDescent="0.2"/>
    <row r="40459" s="217" customFormat="1" x14ac:dyDescent="0.2"/>
    <row r="40460" s="217" customFormat="1" x14ac:dyDescent="0.2"/>
    <row r="40461" s="217" customFormat="1" x14ac:dyDescent="0.2"/>
    <row r="40462" s="217" customFormat="1" x14ac:dyDescent="0.2"/>
    <row r="40463" s="217" customFormat="1" x14ac:dyDescent="0.2"/>
    <row r="40464" s="217" customFormat="1" x14ac:dyDescent="0.2"/>
    <row r="40465" s="217" customFormat="1" x14ac:dyDescent="0.2"/>
    <row r="40466" s="217" customFormat="1" x14ac:dyDescent="0.2"/>
    <row r="40467" s="217" customFormat="1" x14ac:dyDescent="0.2"/>
    <row r="40468" s="217" customFormat="1" x14ac:dyDescent="0.2"/>
    <row r="40469" s="217" customFormat="1" x14ac:dyDescent="0.2"/>
    <row r="40470" s="217" customFormat="1" x14ac:dyDescent="0.2"/>
    <row r="40471" s="217" customFormat="1" x14ac:dyDescent="0.2"/>
    <row r="40472" s="217" customFormat="1" x14ac:dyDescent="0.2"/>
    <row r="40473" s="217" customFormat="1" x14ac:dyDescent="0.2"/>
    <row r="40474" s="217" customFormat="1" x14ac:dyDescent="0.2"/>
    <row r="40475" s="217" customFormat="1" x14ac:dyDescent="0.2"/>
    <row r="40476" s="217" customFormat="1" x14ac:dyDescent="0.2"/>
    <row r="40477" s="217" customFormat="1" x14ac:dyDescent="0.2"/>
    <row r="40478" s="217" customFormat="1" x14ac:dyDescent="0.2"/>
    <row r="40479" s="217" customFormat="1" x14ac:dyDescent="0.2"/>
    <row r="40480" s="217" customFormat="1" x14ac:dyDescent="0.2"/>
    <row r="40481" s="217" customFormat="1" x14ac:dyDescent="0.2"/>
    <row r="40482" s="217" customFormat="1" x14ac:dyDescent="0.2"/>
    <row r="40483" s="217" customFormat="1" x14ac:dyDescent="0.2"/>
    <row r="40484" s="217" customFormat="1" x14ac:dyDescent="0.2"/>
    <row r="40485" s="217" customFormat="1" x14ac:dyDescent="0.2"/>
    <row r="40486" s="217" customFormat="1" x14ac:dyDescent="0.2"/>
    <row r="40487" s="217" customFormat="1" x14ac:dyDescent="0.2"/>
    <row r="40488" s="217" customFormat="1" x14ac:dyDescent="0.2"/>
    <row r="40489" s="217" customFormat="1" x14ac:dyDescent="0.2"/>
    <row r="40490" s="217" customFormat="1" x14ac:dyDescent="0.2"/>
    <row r="40491" s="217" customFormat="1" x14ac:dyDescent="0.2"/>
    <row r="40492" s="217" customFormat="1" x14ac:dyDescent="0.2"/>
    <row r="40493" s="217" customFormat="1" x14ac:dyDescent="0.2"/>
    <row r="40494" s="217" customFormat="1" x14ac:dyDescent="0.2"/>
    <row r="40495" s="217" customFormat="1" x14ac:dyDescent="0.2"/>
    <row r="40496" s="217" customFormat="1" x14ac:dyDescent="0.2"/>
    <row r="40497" s="217" customFormat="1" x14ac:dyDescent="0.2"/>
    <row r="40498" s="217" customFormat="1" x14ac:dyDescent="0.2"/>
    <row r="40499" s="217" customFormat="1" x14ac:dyDescent="0.2"/>
    <row r="40500" s="217" customFormat="1" x14ac:dyDescent="0.2"/>
    <row r="40501" s="217" customFormat="1" x14ac:dyDescent="0.2"/>
    <row r="40502" s="217" customFormat="1" x14ac:dyDescent="0.2"/>
    <row r="40503" s="217" customFormat="1" x14ac:dyDescent="0.2"/>
    <row r="40504" s="217" customFormat="1" x14ac:dyDescent="0.2"/>
    <row r="40505" s="217" customFormat="1" x14ac:dyDescent="0.2"/>
    <row r="40506" s="217" customFormat="1" x14ac:dyDescent="0.2"/>
    <row r="40507" s="217" customFormat="1" x14ac:dyDescent="0.2"/>
    <row r="40508" s="217" customFormat="1" x14ac:dyDescent="0.2"/>
    <row r="40509" s="217" customFormat="1" x14ac:dyDescent="0.2"/>
    <row r="40510" s="217" customFormat="1" x14ac:dyDescent="0.2"/>
    <row r="40511" s="217" customFormat="1" x14ac:dyDescent="0.2"/>
    <row r="40512" s="217" customFormat="1" x14ac:dyDescent="0.2"/>
    <row r="40513" s="217" customFormat="1" x14ac:dyDescent="0.2"/>
    <row r="40514" s="217" customFormat="1" x14ac:dyDescent="0.2"/>
    <row r="40515" s="217" customFormat="1" x14ac:dyDescent="0.2"/>
    <row r="40516" s="217" customFormat="1" x14ac:dyDescent="0.2"/>
    <row r="40517" s="217" customFormat="1" x14ac:dyDescent="0.2"/>
    <row r="40518" s="217" customFormat="1" x14ac:dyDescent="0.2"/>
    <row r="40519" s="217" customFormat="1" x14ac:dyDescent="0.2"/>
    <row r="40520" s="217" customFormat="1" x14ac:dyDescent="0.2"/>
    <row r="40521" s="217" customFormat="1" x14ac:dyDescent="0.2"/>
    <row r="40522" s="217" customFormat="1" x14ac:dyDescent="0.2"/>
    <row r="40523" s="217" customFormat="1" x14ac:dyDescent="0.2"/>
    <row r="40524" s="217" customFormat="1" x14ac:dyDescent="0.2"/>
    <row r="40525" s="217" customFormat="1" x14ac:dyDescent="0.2"/>
    <row r="40526" s="217" customFormat="1" x14ac:dyDescent="0.2"/>
    <row r="40527" s="217" customFormat="1" x14ac:dyDescent="0.2"/>
    <row r="40528" s="217" customFormat="1" x14ac:dyDescent="0.2"/>
    <row r="40529" s="217" customFormat="1" x14ac:dyDescent="0.2"/>
    <row r="40530" s="217" customFormat="1" x14ac:dyDescent="0.2"/>
    <row r="40531" s="217" customFormat="1" x14ac:dyDescent="0.2"/>
    <row r="40532" s="217" customFormat="1" x14ac:dyDescent="0.2"/>
    <row r="40533" s="217" customFormat="1" x14ac:dyDescent="0.2"/>
    <row r="40534" s="217" customFormat="1" x14ac:dyDescent="0.2"/>
    <row r="40535" s="217" customFormat="1" x14ac:dyDescent="0.2"/>
    <row r="40536" s="217" customFormat="1" x14ac:dyDescent="0.2"/>
    <row r="40537" s="217" customFormat="1" x14ac:dyDescent="0.2"/>
    <row r="40538" s="217" customFormat="1" x14ac:dyDescent="0.2"/>
    <row r="40539" s="217" customFormat="1" x14ac:dyDescent="0.2"/>
    <row r="40540" s="217" customFormat="1" x14ac:dyDescent="0.2"/>
    <row r="40541" s="217" customFormat="1" x14ac:dyDescent="0.2"/>
    <row r="40542" s="217" customFormat="1" x14ac:dyDescent="0.2"/>
    <row r="40543" s="217" customFormat="1" x14ac:dyDescent="0.2"/>
    <row r="40544" s="217" customFormat="1" x14ac:dyDescent="0.2"/>
    <row r="40545" s="217" customFormat="1" x14ac:dyDescent="0.2"/>
    <row r="40546" s="217" customFormat="1" x14ac:dyDescent="0.2"/>
    <row r="40547" s="217" customFormat="1" x14ac:dyDescent="0.2"/>
    <row r="40548" s="217" customFormat="1" x14ac:dyDescent="0.2"/>
    <row r="40549" s="217" customFormat="1" x14ac:dyDescent="0.2"/>
    <row r="40550" s="217" customFormat="1" x14ac:dyDescent="0.2"/>
    <row r="40551" s="217" customFormat="1" x14ac:dyDescent="0.2"/>
    <row r="40552" s="217" customFormat="1" x14ac:dyDescent="0.2"/>
    <row r="40553" s="217" customFormat="1" x14ac:dyDescent="0.2"/>
    <row r="40554" s="217" customFormat="1" x14ac:dyDescent="0.2"/>
    <row r="40555" s="217" customFormat="1" x14ac:dyDescent="0.2"/>
    <row r="40556" s="217" customFormat="1" x14ac:dyDescent="0.2"/>
    <row r="40557" s="217" customFormat="1" x14ac:dyDescent="0.2"/>
    <row r="40558" s="217" customFormat="1" x14ac:dyDescent="0.2"/>
    <row r="40559" s="217" customFormat="1" x14ac:dyDescent="0.2"/>
    <row r="40560" s="217" customFormat="1" x14ac:dyDescent="0.2"/>
    <row r="40561" s="217" customFormat="1" x14ac:dyDescent="0.2"/>
    <row r="40562" s="217" customFormat="1" x14ac:dyDescent="0.2"/>
    <row r="40563" s="217" customFormat="1" x14ac:dyDescent="0.2"/>
    <row r="40564" s="217" customFormat="1" x14ac:dyDescent="0.2"/>
    <row r="40565" s="217" customFormat="1" x14ac:dyDescent="0.2"/>
    <row r="40566" s="217" customFormat="1" x14ac:dyDescent="0.2"/>
    <row r="40567" s="217" customFormat="1" x14ac:dyDescent="0.2"/>
    <row r="40568" s="217" customFormat="1" x14ac:dyDescent="0.2"/>
    <row r="40569" s="217" customFormat="1" x14ac:dyDescent="0.2"/>
    <row r="40570" s="217" customFormat="1" x14ac:dyDescent="0.2"/>
    <row r="40571" s="217" customFormat="1" x14ac:dyDescent="0.2"/>
    <row r="40572" s="217" customFormat="1" x14ac:dyDescent="0.2"/>
    <row r="40573" s="217" customFormat="1" x14ac:dyDescent="0.2"/>
    <row r="40574" s="217" customFormat="1" x14ac:dyDescent="0.2"/>
    <row r="40575" s="217" customFormat="1" x14ac:dyDescent="0.2"/>
    <row r="40576" s="217" customFormat="1" x14ac:dyDescent="0.2"/>
    <row r="40577" s="217" customFormat="1" x14ac:dyDescent="0.2"/>
    <row r="40578" s="217" customFormat="1" x14ac:dyDescent="0.2"/>
    <row r="40579" s="217" customFormat="1" x14ac:dyDescent="0.2"/>
    <row r="40580" s="217" customFormat="1" x14ac:dyDescent="0.2"/>
    <row r="40581" s="217" customFormat="1" x14ac:dyDescent="0.2"/>
    <row r="40582" s="217" customFormat="1" x14ac:dyDescent="0.2"/>
    <row r="40583" s="217" customFormat="1" x14ac:dyDescent="0.2"/>
    <row r="40584" s="217" customFormat="1" x14ac:dyDescent="0.2"/>
    <row r="40585" s="217" customFormat="1" x14ac:dyDescent="0.2"/>
    <row r="40586" s="217" customFormat="1" x14ac:dyDescent="0.2"/>
    <row r="40587" s="217" customFormat="1" x14ac:dyDescent="0.2"/>
    <row r="40588" s="217" customFormat="1" x14ac:dyDescent="0.2"/>
    <row r="40589" s="217" customFormat="1" x14ac:dyDescent="0.2"/>
    <row r="40590" s="217" customFormat="1" x14ac:dyDescent="0.2"/>
    <row r="40591" s="217" customFormat="1" x14ac:dyDescent="0.2"/>
    <row r="40592" s="217" customFormat="1" x14ac:dyDescent="0.2"/>
    <row r="40593" s="217" customFormat="1" x14ac:dyDescent="0.2"/>
    <row r="40594" s="217" customFormat="1" x14ac:dyDescent="0.2"/>
    <row r="40595" s="217" customFormat="1" x14ac:dyDescent="0.2"/>
    <row r="40596" s="217" customFormat="1" x14ac:dyDescent="0.2"/>
    <row r="40597" s="217" customFormat="1" x14ac:dyDescent="0.2"/>
    <row r="40598" s="217" customFormat="1" x14ac:dyDescent="0.2"/>
    <row r="40599" s="217" customFormat="1" x14ac:dyDescent="0.2"/>
    <row r="40600" s="217" customFormat="1" x14ac:dyDescent="0.2"/>
    <row r="40601" s="217" customFormat="1" x14ac:dyDescent="0.2"/>
    <row r="40602" s="217" customFormat="1" x14ac:dyDescent="0.2"/>
    <row r="40603" s="217" customFormat="1" x14ac:dyDescent="0.2"/>
    <row r="40604" s="217" customFormat="1" x14ac:dyDescent="0.2"/>
    <row r="40605" s="217" customFormat="1" x14ac:dyDescent="0.2"/>
    <row r="40606" s="217" customFormat="1" x14ac:dyDescent="0.2"/>
    <row r="40607" s="217" customFormat="1" x14ac:dyDescent="0.2"/>
    <row r="40608" s="217" customFormat="1" x14ac:dyDescent="0.2"/>
    <row r="40609" s="217" customFormat="1" x14ac:dyDescent="0.2"/>
    <row r="40610" s="217" customFormat="1" x14ac:dyDescent="0.2"/>
    <row r="40611" s="217" customFormat="1" x14ac:dyDescent="0.2"/>
    <row r="40612" s="217" customFormat="1" x14ac:dyDescent="0.2"/>
    <row r="40613" s="217" customFormat="1" x14ac:dyDescent="0.2"/>
    <row r="40614" s="217" customFormat="1" x14ac:dyDescent="0.2"/>
    <row r="40615" s="217" customFormat="1" x14ac:dyDescent="0.2"/>
    <row r="40616" s="217" customFormat="1" x14ac:dyDescent="0.2"/>
    <row r="40617" s="217" customFormat="1" x14ac:dyDescent="0.2"/>
    <row r="40618" s="217" customFormat="1" x14ac:dyDescent="0.2"/>
    <row r="40619" s="217" customFormat="1" x14ac:dyDescent="0.2"/>
    <row r="40620" s="217" customFormat="1" x14ac:dyDescent="0.2"/>
    <row r="40621" s="217" customFormat="1" x14ac:dyDescent="0.2"/>
    <row r="40622" s="217" customFormat="1" x14ac:dyDescent="0.2"/>
    <row r="40623" s="217" customFormat="1" x14ac:dyDescent="0.2"/>
    <row r="40624" s="217" customFormat="1" x14ac:dyDescent="0.2"/>
    <row r="40625" s="217" customFormat="1" x14ac:dyDescent="0.2"/>
    <row r="40626" s="217" customFormat="1" x14ac:dyDescent="0.2"/>
    <row r="40627" s="217" customFormat="1" x14ac:dyDescent="0.2"/>
    <row r="40628" s="217" customFormat="1" x14ac:dyDescent="0.2"/>
    <row r="40629" s="217" customFormat="1" x14ac:dyDescent="0.2"/>
    <row r="40630" s="217" customFormat="1" x14ac:dyDescent="0.2"/>
    <row r="40631" s="217" customFormat="1" x14ac:dyDescent="0.2"/>
    <row r="40632" s="217" customFormat="1" x14ac:dyDescent="0.2"/>
    <row r="40633" s="217" customFormat="1" x14ac:dyDescent="0.2"/>
    <row r="40634" s="217" customFormat="1" x14ac:dyDescent="0.2"/>
    <row r="40635" s="217" customFormat="1" x14ac:dyDescent="0.2"/>
    <row r="40636" s="217" customFormat="1" x14ac:dyDescent="0.2"/>
    <row r="40637" s="217" customFormat="1" x14ac:dyDescent="0.2"/>
    <row r="40638" s="217" customFormat="1" x14ac:dyDescent="0.2"/>
    <row r="40639" s="217" customFormat="1" x14ac:dyDescent="0.2"/>
    <row r="40640" s="217" customFormat="1" x14ac:dyDescent="0.2"/>
    <row r="40641" s="217" customFormat="1" x14ac:dyDescent="0.2"/>
    <row r="40642" s="217" customFormat="1" x14ac:dyDescent="0.2"/>
    <row r="40643" s="217" customFormat="1" x14ac:dyDescent="0.2"/>
    <row r="40644" s="217" customFormat="1" x14ac:dyDescent="0.2"/>
    <row r="40645" s="217" customFormat="1" x14ac:dyDescent="0.2"/>
    <row r="40646" s="217" customFormat="1" x14ac:dyDescent="0.2"/>
    <row r="40647" s="217" customFormat="1" x14ac:dyDescent="0.2"/>
    <row r="40648" s="217" customFormat="1" x14ac:dyDescent="0.2"/>
    <row r="40649" s="217" customFormat="1" x14ac:dyDescent="0.2"/>
    <row r="40650" s="217" customFormat="1" x14ac:dyDescent="0.2"/>
    <row r="40651" s="217" customFormat="1" x14ac:dyDescent="0.2"/>
    <row r="40652" s="217" customFormat="1" x14ac:dyDescent="0.2"/>
    <row r="40653" s="217" customFormat="1" x14ac:dyDescent="0.2"/>
    <row r="40654" s="217" customFormat="1" x14ac:dyDescent="0.2"/>
    <row r="40655" s="217" customFormat="1" x14ac:dyDescent="0.2"/>
    <row r="40656" s="217" customFormat="1" x14ac:dyDescent="0.2"/>
    <row r="40657" s="217" customFormat="1" x14ac:dyDescent="0.2"/>
    <row r="40658" s="217" customFormat="1" x14ac:dyDescent="0.2"/>
    <row r="40659" s="217" customFormat="1" x14ac:dyDescent="0.2"/>
    <row r="40660" s="217" customFormat="1" x14ac:dyDescent="0.2"/>
    <row r="40661" s="217" customFormat="1" x14ac:dyDescent="0.2"/>
    <row r="40662" s="217" customFormat="1" x14ac:dyDescent="0.2"/>
    <row r="40663" s="217" customFormat="1" x14ac:dyDescent="0.2"/>
    <row r="40664" s="217" customFormat="1" x14ac:dyDescent="0.2"/>
    <row r="40665" s="217" customFormat="1" x14ac:dyDescent="0.2"/>
    <row r="40666" s="217" customFormat="1" x14ac:dyDescent="0.2"/>
    <row r="40667" s="217" customFormat="1" x14ac:dyDescent="0.2"/>
    <row r="40668" s="217" customFormat="1" x14ac:dyDescent="0.2"/>
    <row r="40669" s="217" customFormat="1" x14ac:dyDescent="0.2"/>
    <row r="40670" s="217" customFormat="1" x14ac:dyDescent="0.2"/>
    <row r="40671" s="217" customFormat="1" x14ac:dyDescent="0.2"/>
    <row r="40672" s="217" customFormat="1" x14ac:dyDescent="0.2"/>
    <row r="40673" s="217" customFormat="1" x14ac:dyDescent="0.2"/>
    <row r="40674" s="217" customFormat="1" x14ac:dyDescent="0.2"/>
    <row r="40675" s="217" customFormat="1" x14ac:dyDescent="0.2"/>
    <row r="40676" s="217" customFormat="1" x14ac:dyDescent="0.2"/>
    <row r="40677" s="217" customFormat="1" x14ac:dyDescent="0.2"/>
    <row r="40678" s="217" customFormat="1" x14ac:dyDescent="0.2"/>
    <row r="40679" s="217" customFormat="1" x14ac:dyDescent="0.2"/>
    <row r="40680" s="217" customFormat="1" x14ac:dyDescent="0.2"/>
    <row r="40681" s="217" customFormat="1" x14ac:dyDescent="0.2"/>
    <row r="40682" s="217" customFormat="1" x14ac:dyDescent="0.2"/>
    <row r="40683" s="217" customFormat="1" x14ac:dyDescent="0.2"/>
    <row r="40684" s="217" customFormat="1" x14ac:dyDescent="0.2"/>
    <row r="40685" s="217" customFormat="1" x14ac:dyDescent="0.2"/>
    <row r="40686" s="217" customFormat="1" x14ac:dyDescent="0.2"/>
    <row r="40687" s="217" customFormat="1" x14ac:dyDescent="0.2"/>
    <row r="40688" s="217" customFormat="1" x14ac:dyDescent="0.2"/>
    <row r="40689" s="217" customFormat="1" x14ac:dyDescent="0.2"/>
    <row r="40690" s="217" customFormat="1" x14ac:dyDescent="0.2"/>
    <row r="40691" s="217" customFormat="1" x14ac:dyDescent="0.2"/>
    <row r="40692" s="217" customFormat="1" x14ac:dyDescent="0.2"/>
    <row r="40693" s="217" customFormat="1" x14ac:dyDescent="0.2"/>
    <row r="40694" s="217" customFormat="1" x14ac:dyDescent="0.2"/>
    <row r="40695" s="217" customFormat="1" x14ac:dyDescent="0.2"/>
    <row r="40696" s="217" customFormat="1" x14ac:dyDescent="0.2"/>
    <row r="40697" s="217" customFormat="1" x14ac:dyDescent="0.2"/>
    <row r="40698" s="217" customFormat="1" x14ac:dyDescent="0.2"/>
    <row r="40699" s="217" customFormat="1" x14ac:dyDescent="0.2"/>
    <row r="40700" s="217" customFormat="1" x14ac:dyDescent="0.2"/>
    <row r="40701" s="217" customFormat="1" x14ac:dyDescent="0.2"/>
    <row r="40702" s="217" customFormat="1" x14ac:dyDescent="0.2"/>
    <row r="40703" s="217" customFormat="1" x14ac:dyDescent="0.2"/>
    <row r="40704" s="217" customFormat="1" x14ac:dyDescent="0.2"/>
    <row r="40705" s="217" customFormat="1" x14ac:dyDescent="0.2"/>
    <row r="40706" s="217" customFormat="1" x14ac:dyDescent="0.2"/>
    <row r="40707" s="217" customFormat="1" x14ac:dyDescent="0.2"/>
    <row r="40708" s="217" customFormat="1" x14ac:dyDescent="0.2"/>
    <row r="40709" s="217" customFormat="1" x14ac:dyDescent="0.2"/>
    <row r="40710" s="217" customFormat="1" x14ac:dyDescent="0.2"/>
    <row r="40711" s="217" customFormat="1" x14ac:dyDescent="0.2"/>
    <row r="40712" s="217" customFormat="1" x14ac:dyDescent="0.2"/>
    <row r="40713" s="217" customFormat="1" x14ac:dyDescent="0.2"/>
    <row r="40714" s="217" customFormat="1" x14ac:dyDescent="0.2"/>
    <row r="40715" s="217" customFormat="1" x14ac:dyDescent="0.2"/>
    <row r="40716" s="217" customFormat="1" x14ac:dyDescent="0.2"/>
    <row r="40717" s="217" customFormat="1" x14ac:dyDescent="0.2"/>
    <row r="40718" s="217" customFormat="1" x14ac:dyDescent="0.2"/>
    <row r="40719" s="217" customFormat="1" x14ac:dyDescent="0.2"/>
    <row r="40720" s="217" customFormat="1" x14ac:dyDescent="0.2"/>
    <row r="40721" s="217" customFormat="1" x14ac:dyDescent="0.2"/>
    <row r="40722" s="217" customFormat="1" x14ac:dyDescent="0.2"/>
    <row r="40723" s="217" customFormat="1" x14ac:dyDescent="0.2"/>
    <row r="40724" s="217" customFormat="1" x14ac:dyDescent="0.2"/>
    <row r="40725" s="217" customFormat="1" x14ac:dyDescent="0.2"/>
    <row r="40726" s="217" customFormat="1" x14ac:dyDescent="0.2"/>
    <row r="40727" s="217" customFormat="1" x14ac:dyDescent="0.2"/>
    <row r="40728" s="217" customFormat="1" x14ac:dyDescent="0.2"/>
    <row r="40729" s="217" customFormat="1" x14ac:dyDescent="0.2"/>
    <row r="40730" s="217" customFormat="1" x14ac:dyDescent="0.2"/>
    <row r="40731" s="217" customFormat="1" x14ac:dyDescent="0.2"/>
    <row r="40732" s="217" customFormat="1" x14ac:dyDescent="0.2"/>
    <row r="40733" s="217" customFormat="1" x14ac:dyDescent="0.2"/>
    <row r="40734" s="217" customFormat="1" x14ac:dyDescent="0.2"/>
    <row r="40735" s="217" customFormat="1" x14ac:dyDescent="0.2"/>
    <row r="40736" s="217" customFormat="1" x14ac:dyDescent="0.2"/>
    <row r="40737" s="217" customFormat="1" x14ac:dyDescent="0.2"/>
    <row r="40738" s="217" customFormat="1" x14ac:dyDescent="0.2"/>
    <row r="40739" s="217" customFormat="1" x14ac:dyDescent="0.2"/>
    <row r="40740" s="217" customFormat="1" x14ac:dyDescent="0.2"/>
    <row r="40741" s="217" customFormat="1" x14ac:dyDescent="0.2"/>
    <row r="40742" s="217" customFormat="1" x14ac:dyDescent="0.2"/>
    <row r="40743" s="217" customFormat="1" x14ac:dyDescent="0.2"/>
    <row r="40744" s="217" customFormat="1" x14ac:dyDescent="0.2"/>
    <row r="40745" s="217" customFormat="1" x14ac:dyDescent="0.2"/>
    <row r="40746" s="217" customFormat="1" x14ac:dyDescent="0.2"/>
    <row r="40747" s="217" customFormat="1" x14ac:dyDescent="0.2"/>
    <row r="40748" s="217" customFormat="1" x14ac:dyDescent="0.2"/>
    <row r="40749" s="217" customFormat="1" x14ac:dyDescent="0.2"/>
    <row r="40750" s="217" customFormat="1" x14ac:dyDescent="0.2"/>
    <row r="40751" s="217" customFormat="1" x14ac:dyDescent="0.2"/>
    <row r="40752" s="217" customFormat="1" x14ac:dyDescent="0.2"/>
    <row r="40753" s="217" customFormat="1" x14ac:dyDescent="0.2"/>
    <row r="40754" s="217" customFormat="1" x14ac:dyDescent="0.2"/>
    <row r="40755" s="217" customFormat="1" x14ac:dyDescent="0.2"/>
    <row r="40756" s="217" customFormat="1" x14ac:dyDescent="0.2"/>
    <row r="40757" s="217" customFormat="1" x14ac:dyDescent="0.2"/>
    <row r="40758" s="217" customFormat="1" x14ac:dyDescent="0.2"/>
    <row r="40759" s="217" customFormat="1" x14ac:dyDescent="0.2"/>
    <row r="40760" s="217" customFormat="1" x14ac:dyDescent="0.2"/>
    <row r="40761" s="217" customFormat="1" x14ac:dyDescent="0.2"/>
    <row r="40762" s="217" customFormat="1" x14ac:dyDescent="0.2"/>
    <row r="40763" s="217" customFormat="1" x14ac:dyDescent="0.2"/>
    <row r="40764" s="217" customFormat="1" x14ac:dyDescent="0.2"/>
    <row r="40765" s="217" customFormat="1" x14ac:dyDescent="0.2"/>
    <row r="40766" s="217" customFormat="1" x14ac:dyDescent="0.2"/>
    <row r="40767" s="217" customFormat="1" x14ac:dyDescent="0.2"/>
    <row r="40768" s="217" customFormat="1" x14ac:dyDescent="0.2"/>
    <row r="40769" s="217" customFormat="1" x14ac:dyDescent="0.2"/>
    <row r="40770" s="217" customFormat="1" x14ac:dyDescent="0.2"/>
    <row r="40771" s="217" customFormat="1" x14ac:dyDescent="0.2"/>
    <row r="40772" s="217" customFormat="1" x14ac:dyDescent="0.2"/>
    <row r="40773" s="217" customFormat="1" x14ac:dyDescent="0.2"/>
    <row r="40774" s="217" customFormat="1" x14ac:dyDescent="0.2"/>
    <row r="40775" s="217" customFormat="1" x14ac:dyDescent="0.2"/>
    <row r="40776" s="217" customFormat="1" x14ac:dyDescent="0.2"/>
    <row r="40777" s="217" customFormat="1" x14ac:dyDescent="0.2"/>
    <row r="40778" s="217" customFormat="1" x14ac:dyDescent="0.2"/>
    <row r="40779" s="217" customFormat="1" x14ac:dyDescent="0.2"/>
    <row r="40780" s="217" customFormat="1" x14ac:dyDescent="0.2"/>
    <row r="40781" s="217" customFormat="1" x14ac:dyDescent="0.2"/>
    <row r="40782" s="217" customFormat="1" x14ac:dyDescent="0.2"/>
    <row r="40783" s="217" customFormat="1" x14ac:dyDescent="0.2"/>
    <row r="40784" s="217" customFormat="1" x14ac:dyDescent="0.2"/>
    <row r="40785" s="217" customFormat="1" x14ac:dyDescent="0.2"/>
    <row r="40786" s="217" customFormat="1" x14ac:dyDescent="0.2"/>
    <row r="40787" s="217" customFormat="1" x14ac:dyDescent="0.2"/>
    <row r="40788" s="217" customFormat="1" x14ac:dyDescent="0.2"/>
    <row r="40789" s="217" customFormat="1" x14ac:dyDescent="0.2"/>
    <row r="40790" s="217" customFormat="1" x14ac:dyDescent="0.2"/>
    <row r="40791" s="217" customFormat="1" x14ac:dyDescent="0.2"/>
    <row r="40792" s="217" customFormat="1" x14ac:dyDescent="0.2"/>
    <row r="40793" s="217" customFormat="1" x14ac:dyDescent="0.2"/>
    <row r="40794" s="217" customFormat="1" x14ac:dyDescent="0.2"/>
    <row r="40795" s="217" customFormat="1" x14ac:dyDescent="0.2"/>
    <row r="40796" s="217" customFormat="1" x14ac:dyDescent="0.2"/>
    <row r="40797" s="217" customFormat="1" x14ac:dyDescent="0.2"/>
    <row r="40798" s="217" customFormat="1" x14ac:dyDescent="0.2"/>
    <row r="40799" s="217" customFormat="1" x14ac:dyDescent="0.2"/>
    <row r="40800" s="217" customFormat="1" x14ac:dyDescent="0.2"/>
    <row r="40801" s="217" customFormat="1" x14ac:dyDescent="0.2"/>
    <row r="40802" s="217" customFormat="1" x14ac:dyDescent="0.2"/>
    <row r="40803" s="217" customFormat="1" x14ac:dyDescent="0.2"/>
    <row r="40804" s="217" customFormat="1" x14ac:dyDescent="0.2"/>
    <row r="40805" s="217" customFormat="1" x14ac:dyDescent="0.2"/>
    <row r="40806" s="217" customFormat="1" x14ac:dyDescent="0.2"/>
    <row r="40807" s="217" customFormat="1" x14ac:dyDescent="0.2"/>
    <row r="40808" s="217" customFormat="1" x14ac:dyDescent="0.2"/>
    <row r="40809" s="217" customFormat="1" x14ac:dyDescent="0.2"/>
    <row r="40810" s="217" customFormat="1" x14ac:dyDescent="0.2"/>
    <row r="40811" s="217" customFormat="1" x14ac:dyDescent="0.2"/>
    <row r="40812" s="217" customFormat="1" x14ac:dyDescent="0.2"/>
    <row r="40813" s="217" customFormat="1" x14ac:dyDescent="0.2"/>
    <row r="40814" s="217" customFormat="1" x14ac:dyDescent="0.2"/>
    <row r="40815" s="217" customFormat="1" x14ac:dyDescent="0.2"/>
    <row r="40816" s="217" customFormat="1" x14ac:dyDescent="0.2"/>
    <row r="40817" s="217" customFormat="1" x14ac:dyDescent="0.2"/>
    <row r="40818" s="217" customFormat="1" x14ac:dyDescent="0.2"/>
    <row r="40819" s="217" customFormat="1" x14ac:dyDescent="0.2"/>
    <row r="40820" s="217" customFormat="1" x14ac:dyDescent="0.2"/>
    <row r="40821" s="217" customFormat="1" x14ac:dyDescent="0.2"/>
    <row r="40822" s="217" customFormat="1" x14ac:dyDescent="0.2"/>
    <row r="40823" s="217" customFormat="1" x14ac:dyDescent="0.2"/>
    <row r="40824" s="217" customFormat="1" x14ac:dyDescent="0.2"/>
    <row r="40825" s="217" customFormat="1" x14ac:dyDescent="0.2"/>
    <row r="40826" s="217" customFormat="1" x14ac:dyDescent="0.2"/>
    <row r="40827" s="217" customFormat="1" x14ac:dyDescent="0.2"/>
    <row r="40828" s="217" customFormat="1" x14ac:dyDescent="0.2"/>
    <row r="40829" s="217" customFormat="1" x14ac:dyDescent="0.2"/>
    <row r="40830" s="217" customFormat="1" x14ac:dyDescent="0.2"/>
    <row r="40831" s="217" customFormat="1" x14ac:dyDescent="0.2"/>
    <row r="40832" s="217" customFormat="1" x14ac:dyDescent="0.2"/>
    <row r="40833" s="217" customFormat="1" x14ac:dyDescent="0.2"/>
    <row r="40834" s="217" customFormat="1" x14ac:dyDescent="0.2"/>
    <row r="40835" s="217" customFormat="1" x14ac:dyDescent="0.2"/>
    <row r="40836" s="217" customFormat="1" x14ac:dyDescent="0.2"/>
    <row r="40837" s="217" customFormat="1" x14ac:dyDescent="0.2"/>
    <row r="40838" s="217" customFormat="1" x14ac:dyDescent="0.2"/>
    <row r="40839" s="217" customFormat="1" x14ac:dyDescent="0.2"/>
    <row r="40840" s="217" customFormat="1" x14ac:dyDescent="0.2"/>
    <row r="40841" s="217" customFormat="1" x14ac:dyDescent="0.2"/>
    <row r="40842" s="217" customFormat="1" x14ac:dyDescent="0.2"/>
    <row r="40843" s="217" customFormat="1" x14ac:dyDescent="0.2"/>
    <row r="40844" s="217" customFormat="1" x14ac:dyDescent="0.2"/>
    <row r="40845" s="217" customFormat="1" x14ac:dyDescent="0.2"/>
    <row r="40846" s="217" customFormat="1" x14ac:dyDescent="0.2"/>
    <row r="40847" s="217" customFormat="1" x14ac:dyDescent="0.2"/>
    <row r="40848" s="217" customFormat="1" x14ac:dyDescent="0.2"/>
    <row r="40849" s="217" customFormat="1" x14ac:dyDescent="0.2"/>
    <row r="40850" s="217" customFormat="1" x14ac:dyDescent="0.2"/>
    <row r="40851" s="217" customFormat="1" x14ac:dyDescent="0.2"/>
    <row r="40852" s="217" customFormat="1" x14ac:dyDescent="0.2"/>
    <row r="40853" s="217" customFormat="1" x14ac:dyDescent="0.2"/>
    <row r="40854" s="217" customFormat="1" x14ac:dyDescent="0.2"/>
    <row r="40855" s="217" customFormat="1" x14ac:dyDescent="0.2"/>
    <row r="40856" s="217" customFormat="1" x14ac:dyDescent="0.2"/>
    <row r="40857" s="217" customFormat="1" x14ac:dyDescent="0.2"/>
    <row r="40858" s="217" customFormat="1" x14ac:dyDescent="0.2"/>
    <row r="40859" s="217" customFormat="1" x14ac:dyDescent="0.2"/>
    <row r="40860" s="217" customFormat="1" x14ac:dyDescent="0.2"/>
    <row r="40861" s="217" customFormat="1" x14ac:dyDescent="0.2"/>
    <row r="40862" s="217" customFormat="1" x14ac:dyDescent="0.2"/>
    <row r="40863" s="217" customFormat="1" x14ac:dyDescent="0.2"/>
    <row r="40864" s="217" customFormat="1" x14ac:dyDescent="0.2"/>
    <row r="40865" s="217" customFormat="1" x14ac:dyDescent="0.2"/>
    <row r="40866" s="217" customFormat="1" x14ac:dyDescent="0.2"/>
    <row r="40867" s="217" customFormat="1" x14ac:dyDescent="0.2"/>
    <row r="40868" s="217" customFormat="1" x14ac:dyDescent="0.2"/>
    <row r="40869" s="217" customFormat="1" x14ac:dyDescent="0.2"/>
    <row r="40870" s="217" customFormat="1" x14ac:dyDescent="0.2"/>
    <row r="40871" s="217" customFormat="1" x14ac:dyDescent="0.2"/>
    <row r="40872" s="217" customFormat="1" x14ac:dyDescent="0.2"/>
    <row r="40873" s="217" customFormat="1" x14ac:dyDescent="0.2"/>
    <row r="40874" s="217" customFormat="1" x14ac:dyDescent="0.2"/>
    <row r="40875" s="217" customFormat="1" x14ac:dyDescent="0.2"/>
    <row r="40876" s="217" customFormat="1" x14ac:dyDescent="0.2"/>
    <row r="40877" s="217" customFormat="1" x14ac:dyDescent="0.2"/>
    <row r="40878" s="217" customFormat="1" x14ac:dyDescent="0.2"/>
    <row r="40879" s="217" customFormat="1" x14ac:dyDescent="0.2"/>
    <row r="40880" s="217" customFormat="1" x14ac:dyDescent="0.2"/>
    <row r="40881" s="217" customFormat="1" x14ac:dyDescent="0.2"/>
    <row r="40882" s="217" customFormat="1" x14ac:dyDescent="0.2"/>
    <row r="40883" s="217" customFormat="1" x14ac:dyDescent="0.2"/>
    <row r="40884" s="217" customFormat="1" x14ac:dyDescent="0.2"/>
    <row r="40885" s="217" customFormat="1" x14ac:dyDescent="0.2"/>
    <row r="40886" s="217" customFormat="1" x14ac:dyDescent="0.2"/>
    <row r="40887" s="217" customFormat="1" x14ac:dyDescent="0.2"/>
    <row r="40888" s="217" customFormat="1" x14ac:dyDescent="0.2"/>
    <row r="40889" s="217" customFormat="1" x14ac:dyDescent="0.2"/>
    <row r="40890" s="217" customFormat="1" x14ac:dyDescent="0.2"/>
    <row r="40891" s="217" customFormat="1" x14ac:dyDescent="0.2"/>
    <row r="40892" s="217" customFormat="1" x14ac:dyDescent="0.2"/>
    <row r="40893" s="217" customFormat="1" x14ac:dyDescent="0.2"/>
    <row r="40894" s="217" customFormat="1" x14ac:dyDescent="0.2"/>
    <row r="40895" s="217" customFormat="1" x14ac:dyDescent="0.2"/>
    <row r="40896" s="217" customFormat="1" x14ac:dyDescent="0.2"/>
    <row r="40897" s="217" customFormat="1" x14ac:dyDescent="0.2"/>
    <row r="40898" s="217" customFormat="1" x14ac:dyDescent="0.2"/>
    <row r="40899" s="217" customFormat="1" x14ac:dyDescent="0.2"/>
    <row r="40900" s="217" customFormat="1" x14ac:dyDescent="0.2"/>
    <row r="40901" s="217" customFormat="1" x14ac:dyDescent="0.2"/>
    <row r="40902" s="217" customFormat="1" x14ac:dyDescent="0.2"/>
    <row r="40903" s="217" customFormat="1" x14ac:dyDescent="0.2"/>
    <row r="40904" s="217" customFormat="1" x14ac:dyDescent="0.2"/>
    <row r="40905" s="217" customFormat="1" x14ac:dyDescent="0.2"/>
    <row r="40906" s="217" customFormat="1" x14ac:dyDescent="0.2"/>
    <row r="40907" s="217" customFormat="1" x14ac:dyDescent="0.2"/>
    <row r="40908" s="217" customFormat="1" x14ac:dyDescent="0.2"/>
    <row r="40909" s="217" customFormat="1" x14ac:dyDescent="0.2"/>
    <row r="40910" s="217" customFormat="1" x14ac:dyDescent="0.2"/>
    <row r="40911" s="217" customFormat="1" x14ac:dyDescent="0.2"/>
    <row r="40912" s="217" customFormat="1" x14ac:dyDescent="0.2"/>
    <row r="40913" s="217" customFormat="1" x14ac:dyDescent="0.2"/>
    <row r="40914" s="217" customFormat="1" x14ac:dyDescent="0.2"/>
    <row r="40915" s="217" customFormat="1" x14ac:dyDescent="0.2"/>
    <row r="40916" s="217" customFormat="1" x14ac:dyDescent="0.2"/>
    <row r="40917" s="217" customFormat="1" x14ac:dyDescent="0.2"/>
    <row r="40918" s="217" customFormat="1" x14ac:dyDescent="0.2"/>
    <row r="40919" s="217" customFormat="1" x14ac:dyDescent="0.2"/>
    <row r="40920" s="217" customFormat="1" x14ac:dyDescent="0.2"/>
    <row r="40921" s="217" customFormat="1" x14ac:dyDescent="0.2"/>
    <row r="40922" s="217" customFormat="1" x14ac:dyDescent="0.2"/>
    <row r="40923" s="217" customFormat="1" x14ac:dyDescent="0.2"/>
    <row r="40924" s="217" customFormat="1" x14ac:dyDescent="0.2"/>
    <row r="40925" s="217" customFormat="1" x14ac:dyDescent="0.2"/>
    <row r="40926" s="217" customFormat="1" x14ac:dyDescent="0.2"/>
    <row r="40927" s="217" customFormat="1" x14ac:dyDescent="0.2"/>
    <row r="40928" s="217" customFormat="1" x14ac:dyDescent="0.2"/>
    <row r="40929" s="217" customFormat="1" x14ac:dyDescent="0.2"/>
    <row r="40930" s="217" customFormat="1" x14ac:dyDescent="0.2"/>
    <row r="40931" s="217" customFormat="1" x14ac:dyDescent="0.2"/>
    <row r="40932" s="217" customFormat="1" x14ac:dyDescent="0.2"/>
    <row r="40933" s="217" customFormat="1" x14ac:dyDescent="0.2"/>
    <row r="40934" s="217" customFormat="1" x14ac:dyDescent="0.2"/>
    <row r="40935" s="217" customFormat="1" x14ac:dyDescent="0.2"/>
    <row r="40936" s="217" customFormat="1" x14ac:dyDescent="0.2"/>
    <row r="40937" s="217" customFormat="1" x14ac:dyDescent="0.2"/>
    <row r="40938" s="217" customFormat="1" x14ac:dyDescent="0.2"/>
    <row r="40939" s="217" customFormat="1" x14ac:dyDescent="0.2"/>
    <row r="40940" s="217" customFormat="1" x14ac:dyDescent="0.2"/>
    <row r="40941" s="217" customFormat="1" x14ac:dyDescent="0.2"/>
    <row r="40942" s="217" customFormat="1" x14ac:dyDescent="0.2"/>
    <row r="40943" s="217" customFormat="1" x14ac:dyDescent="0.2"/>
    <row r="40944" s="217" customFormat="1" x14ac:dyDescent="0.2"/>
    <row r="40945" s="217" customFormat="1" x14ac:dyDescent="0.2"/>
    <row r="40946" s="217" customFormat="1" x14ac:dyDescent="0.2"/>
    <row r="40947" s="217" customFormat="1" x14ac:dyDescent="0.2"/>
    <row r="40948" s="217" customFormat="1" x14ac:dyDescent="0.2"/>
    <row r="40949" s="217" customFormat="1" x14ac:dyDescent="0.2"/>
    <row r="40950" s="217" customFormat="1" x14ac:dyDescent="0.2"/>
    <row r="40951" s="217" customFormat="1" x14ac:dyDescent="0.2"/>
    <row r="40952" s="217" customFormat="1" x14ac:dyDescent="0.2"/>
    <row r="40953" s="217" customFormat="1" x14ac:dyDescent="0.2"/>
    <row r="40954" s="217" customFormat="1" x14ac:dyDescent="0.2"/>
    <row r="40955" s="217" customFormat="1" x14ac:dyDescent="0.2"/>
    <row r="40956" s="217" customFormat="1" x14ac:dyDescent="0.2"/>
    <row r="40957" s="217" customFormat="1" x14ac:dyDescent="0.2"/>
    <row r="40958" s="217" customFormat="1" x14ac:dyDescent="0.2"/>
    <row r="40959" s="217" customFormat="1" x14ac:dyDescent="0.2"/>
    <row r="40960" s="217" customFormat="1" x14ac:dyDescent="0.2"/>
    <row r="40961" s="217" customFormat="1" x14ac:dyDescent="0.2"/>
    <row r="40962" s="217" customFormat="1" x14ac:dyDescent="0.2"/>
    <row r="40963" s="217" customFormat="1" x14ac:dyDescent="0.2"/>
    <row r="40964" s="217" customFormat="1" x14ac:dyDescent="0.2"/>
    <row r="40965" s="217" customFormat="1" x14ac:dyDescent="0.2"/>
    <row r="40966" s="217" customFormat="1" x14ac:dyDescent="0.2"/>
    <row r="40967" s="217" customFormat="1" x14ac:dyDescent="0.2"/>
    <row r="40968" s="217" customFormat="1" x14ac:dyDescent="0.2"/>
    <row r="40969" s="217" customFormat="1" x14ac:dyDescent="0.2"/>
    <row r="40970" s="217" customFormat="1" x14ac:dyDescent="0.2"/>
    <row r="40971" s="217" customFormat="1" x14ac:dyDescent="0.2"/>
    <row r="40972" s="217" customFormat="1" x14ac:dyDescent="0.2"/>
    <row r="40973" s="217" customFormat="1" x14ac:dyDescent="0.2"/>
    <row r="40974" s="217" customFormat="1" x14ac:dyDescent="0.2"/>
    <row r="40975" s="217" customFormat="1" x14ac:dyDescent="0.2"/>
    <row r="40976" s="217" customFormat="1" x14ac:dyDescent="0.2"/>
    <row r="40977" s="217" customFormat="1" x14ac:dyDescent="0.2"/>
    <row r="40978" s="217" customFormat="1" x14ac:dyDescent="0.2"/>
    <row r="40979" s="217" customFormat="1" x14ac:dyDescent="0.2"/>
    <row r="40980" s="217" customFormat="1" x14ac:dyDescent="0.2"/>
    <row r="40981" s="217" customFormat="1" x14ac:dyDescent="0.2"/>
    <row r="40982" s="217" customFormat="1" x14ac:dyDescent="0.2"/>
    <row r="40983" s="217" customFormat="1" x14ac:dyDescent="0.2"/>
    <row r="40984" s="217" customFormat="1" x14ac:dyDescent="0.2"/>
    <row r="40985" s="217" customFormat="1" x14ac:dyDescent="0.2"/>
    <row r="40986" s="217" customFormat="1" x14ac:dyDescent="0.2"/>
    <row r="40987" s="217" customFormat="1" x14ac:dyDescent="0.2"/>
    <row r="40988" s="217" customFormat="1" x14ac:dyDescent="0.2"/>
    <row r="40989" s="217" customFormat="1" x14ac:dyDescent="0.2"/>
    <row r="40990" s="217" customFormat="1" x14ac:dyDescent="0.2"/>
    <row r="40991" s="217" customFormat="1" x14ac:dyDescent="0.2"/>
    <row r="40992" s="217" customFormat="1" x14ac:dyDescent="0.2"/>
    <row r="40993" s="217" customFormat="1" x14ac:dyDescent="0.2"/>
    <row r="40994" s="217" customFormat="1" x14ac:dyDescent="0.2"/>
    <row r="40995" s="217" customFormat="1" x14ac:dyDescent="0.2"/>
    <row r="40996" s="217" customFormat="1" x14ac:dyDescent="0.2"/>
    <row r="40997" s="217" customFormat="1" x14ac:dyDescent="0.2"/>
    <row r="40998" s="217" customFormat="1" x14ac:dyDescent="0.2"/>
    <row r="40999" s="217" customFormat="1" x14ac:dyDescent="0.2"/>
    <row r="41000" s="217" customFormat="1" x14ac:dyDescent="0.2"/>
    <row r="41001" s="217" customFormat="1" x14ac:dyDescent="0.2"/>
    <row r="41002" s="217" customFormat="1" x14ac:dyDescent="0.2"/>
    <row r="41003" s="217" customFormat="1" x14ac:dyDescent="0.2"/>
    <row r="41004" s="217" customFormat="1" x14ac:dyDescent="0.2"/>
    <row r="41005" s="217" customFormat="1" x14ac:dyDescent="0.2"/>
    <row r="41006" s="217" customFormat="1" x14ac:dyDescent="0.2"/>
    <row r="41007" s="217" customFormat="1" x14ac:dyDescent="0.2"/>
    <row r="41008" s="217" customFormat="1" x14ac:dyDescent="0.2"/>
    <row r="41009" s="217" customFormat="1" x14ac:dyDescent="0.2"/>
    <row r="41010" s="217" customFormat="1" x14ac:dyDescent="0.2"/>
    <row r="41011" s="217" customFormat="1" x14ac:dyDescent="0.2"/>
    <row r="41012" s="217" customFormat="1" x14ac:dyDescent="0.2"/>
    <row r="41013" s="217" customFormat="1" x14ac:dyDescent="0.2"/>
    <row r="41014" s="217" customFormat="1" x14ac:dyDescent="0.2"/>
    <row r="41015" s="217" customFormat="1" x14ac:dyDescent="0.2"/>
    <row r="41016" s="217" customFormat="1" x14ac:dyDescent="0.2"/>
    <row r="41017" s="217" customFormat="1" x14ac:dyDescent="0.2"/>
    <row r="41018" s="217" customFormat="1" x14ac:dyDescent="0.2"/>
    <row r="41019" s="217" customFormat="1" x14ac:dyDescent="0.2"/>
    <row r="41020" s="217" customFormat="1" x14ac:dyDescent="0.2"/>
    <row r="41021" s="217" customFormat="1" x14ac:dyDescent="0.2"/>
    <row r="41022" s="217" customFormat="1" x14ac:dyDescent="0.2"/>
    <row r="41023" s="217" customFormat="1" x14ac:dyDescent="0.2"/>
    <row r="41024" s="217" customFormat="1" x14ac:dyDescent="0.2"/>
    <row r="41025" s="217" customFormat="1" x14ac:dyDescent="0.2"/>
    <row r="41026" s="217" customFormat="1" x14ac:dyDescent="0.2"/>
    <row r="41027" s="217" customFormat="1" x14ac:dyDescent="0.2"/>
    <row r="41028" s="217" customFormat="1" x14ac:dyDescent="0.2"/>
    <row r="41029" s="217" customFormat="1" x14ac:dyDescent="0.2"/>
    <row r="41030" s="217" customFormat="1" x14ac:dyDescent="0.2"/>
    <row r="41031" s="217" customFormat="1" x14ac:dyDescent="0.2"/>
    <row r="41032" s="217" customFormat="1" x14ac:dyDescent="0.2"/>
    <row r="41033" s="217" customFormat="1" x14ac:dyDescent="0.2"/>
    <row r="41034" s="217" customFormat="1" x14ac:dyDescent="0.2"/>
    <row r="41035" s="217" customFormat="1" x14ac:dyDescent="0.2"/>
    <row r="41036" s="217" customFormat="1" x14ac:dyDescent="0.2"/>
    <row r="41037" s="217" customFormat="1" x14ac:dyDescent="0.2"/>
    <row r="41038" s="217" customFormat="1" x14ac:dyDescent="0.2"/>
    <row r="41039" s="217" customFormat="1" x14ac:dyDescent="0.2"/>
    <row r="41040" s="217" customFormat="1" x14ac:dyDescent="0.2"/>
    <row r="41041" s="217" customFormat="1" x14ac:dyDescent="0.2"/>
    <row r="41042" s="217" customFormat="1" x14ac:dyDescent="0.2"/>
    <row r="41043" s="217" customFormat="1" x14ac:dyDescent="0.2"/>
    <row r="41044" s="217" customFormat="1" x14ac:dyDescent="0.2"/>
    <row r="41045" s="217" customFormat="1" x14ac:dyDescent="0.2"/>
    <row r="41046" s="217" customFormat="1" x14ac:dyDescent="0.2"/>
    <row r="41047" s="217" customFormat="1" x14ac:dyDescent="0.2"/>
    <row r="41048" s="217" customFormat="1" x14ac:dyDescent="0.2"/>
    <row r="41049" s="217" customFormat="1" x14ac:dyDescent="0.2"/>
    <row r="41050" s="217" customFormat="1" x14ac:dyDescent="0.2"/>
    <row r="41051" s="217" customFormat="1" x14ac:dyDescent="0.2"/>
    <row r="41052" s="217" customFormat="1" x14ac:dyDescent="0.2"/>
    <row r="41053" s="217" customFormat="1" x14ac:dyDescent="0.2"/>
    <row r="41054" s="217" customFormat="1" x14ac:dyDescent="0.2"/>
    <row r="41055" s="217" customFormat="1" x14ac:dyDescent="0.2"/>
    <row r="41056" s="217" customFormat="1" x14ac:dyDescent="0.2"/>
    <row r="41057" s="217" customFormat="1" x14ac:dyDescent="0.2"/>
    <row r="41058" s="217" customFormat="1" x14ac:dyDescent="0.2"/>
    <row r="41059" s="217" customFormat="1" x14ac:dyDescent="0.2"/>
    <row r="41060" s="217" customFormat="1" x14ac:dyDescent="0.2"/>
    <row r="41061" s="217" customFormat="1" x14ac:dyDescent="0.2"/>
    <row r="41062" s="217" customFormat="1" x14ac:dyDescent="0.2"/>
    <row r="41063" s="217" customFormat="1" x14ac:dyDescent="0.2"/>
    <row r="41064" s="217" customFormat="1" x14ac:dyDescent="0.2"/>
    <row r="41065" s="217" customFormat="1" x14ac:dyDescent="0.2"/>
    <row r="41066" s="217" customFormat="1" x14ac:dyDescent="0.2"/>
    <row r="41067" s="217" customFormat="1" x14ac:dyDescent="0.2"/>
    <row r="41068" s="217" customFormat="1" x14ac:dyDescent="0.2"/>
    <row r="41069" s="217" customFormat="1" x14ac:dyDescent="0.2"/>
    <row r="41070" s="217" customFormat="1" x14ac:dyDescent="0.2"/>
    <row r="41071" s="217" customFormat="1" x14ac:dyDescent="0.2"/>
    <row r="41072" s="217" customFormat="1" x14ac:dyDescent="0.2"/>
    <row r="41073" s="217" customFormat="1" x14ac:dyDescent="0.2"/>
    <row r="41074" s="217" customFormat="1" x14ac:dyDescent="0.2"/>
    <row r="41075" s="217" customFormat="1" x14ac:dyDescent="0.2"/>
    <row r="41076" s="217" customFormat="1" x14ac:dyDescent="0.2"/>
    <row r="41077" s="217" customFormat="1" x14ac:dyDescent="0.2"/>
    <row r="41078" s="217" customFormat="1" x14ac:dyDescent="0.2"/>
    <row r="41079" s="217" customFormat="1" x14ac:dyDescent="0.2"/>
    <row r="41080" s="217" customFormat="1" x14ac:dyDescent="0.2"/>
    <row r="41081" s="217" customFormat="1" x14ac:dyDescent="0.2"/>
    <row r="41082" s="217" customFormat="1" x14ac:dyDescent="0.2"/>
    <row r="41083" s="217" customFormat="1" x14ac:dyDescent="0.2"/>
    <row r="41084" s="217" customFormat="1" x14ac:dyDescent="0.2"/>
    <row r="41085" s="217" customFormat="1" x14ac:dyDescent="0.2"/>
    <row r="41086" s="217" customFormat="1" x14ac:dyDescent="0.2"/>
    <row r="41087" s="217" customFormat="1" x14ac:dyDescent="0.2"/>
    <row r="41088" s="217" customFormat="1" x14ac:dyDescent="0.2"/>
    <row r="41089" s="217" customFormat="1" x14ac:dyDescent="0.2"/>
    <row r="41090" s="217" customFormat="1" x14ac:dyDescent="0.2"/>
    <row r="41091" s="217" customFormat="1" x14ac:dyDescent="0.2"/>
    <row r="41092" s="217" customFormat="1" x14ac:dyDescent="0.2"/>
    <row r="41093" s="217" customFormat="1" x14ac:dyDescent="0.2"/>
    <row r="41094" s="217" customFormat="1" x14ac:dyDescent="0.2"/>
    <row r="41095" s="217" customFormat="1" x14ac:dyDescent="0.2"/>
    <row r="41096" s="217" customFormat="1" x14ac:dyDescent="0.2"/>
    <row r="41097" s="217" customFormat="1" x14ac:dyDescent="0.2"/>
    <row r="41098" s="217" customFormat="1" x14ac:dyDescent="0.2"/>
    <row r="41099" s="217" customFormat="1" x14ac:dyDescent="0.2"/>
    <row r="41100" s="217" customFormat="1" x14ac:dyDescent="0.2"/>
    <row r="41101" s="217" customFormat="1" x14ac:dyDescent="0.2"/>
    <row r="41102" s="217" customFormat="1" x14ac:dyDescent="0.2"/>
    <row r="41103" s="217" customFormat="1" x14ac:dyDescent="0.2"/>
    <row r="41104" s="217" customFormat="1" x14ac:dyDescent="0.2"/>
    <row r="41105" s="217" customFormat="1" x14ac:dyDescent="0.2"/>
    <row r="41106" s="217" customFormat="1" x14ac:dyDescent="0.2"/>
    <row r="41107" s="217" customFormat="1" x14ac:dyDescent="0.2"/>
    <row r="41108" s="217" customFormat="1" x14ac:dyDescent="0.2"/>
    <row r="41109" s="217" customFormat="1" x14ac:dyDescent="0.2"/>
    <row r="41110" s="217" customFormat="1" x14ac:dyDescent="0.2"/>
    <row r="41111" s="217" customFormat="1" x14ac:dyDescent="0.2"/>
    <row r="41112" s="217" customFormat="1" x14ac:dyDescent="0.2"/>
    <row r="41113" s="217" customFormat="1" x14ac:dyDescent="0.2"/>
    <row r="41114" s="217" customFormat="1" x14ac:dyDescent="0.2"/>
    <row r="41115" s="217" customFormat="1" x14ac:dyDescent="0.2"/>
    <row r="41116" s="217" customFormat="1" x14ac:dyDescent="0.2"/>
    <row r="41117" s="217" customFormat="1" x14ac:dyDescent="0.2"/>
    <row r="41118" s="217" customFormat="1" x14ac:dyDescent="0.2"/>
    <row r="41119" s="217" customFormat="1" x14ac:dyDescent="0.2"/>
    <row r="41120" s="217" customFormat="1" x14ac:dyDescent="0.2"/>
    <row r="41121" s="217" customFormat="1" x14ac:dyDescent="0.2"/>
    <row r="41122" s="217" customFormat="1" x14ac:dyDescent="0.2"/>
    <row r="41123" s="217" customFormat="1" x14ac:dyDescent="0.2"/>
    <row r="41124" s="217" customFormat="1" x14ac:dyDescent="0.2"/>
    <row r="41125" s="217" customFormat="1" x14ac:dyDescent="0.2"/>
    <row r="41126" s="217" customFormat="1" x14ac:dyDescent="0.2"/>
    <row r="41127" s="217" customFormat="1" x14ac:dyDescent="0.2"/>
    <row r="41128" s="217" customFormat="1" x14ac:dyDescent="0.2"/>
    <row r="41129" s="217" customFormat="1" x14ac:dyDescent="0.2"/>
    <row r="41130" s="217" customFormat="1" x14ac:dyDescent="0.2"/>
    <row r="41131" s="217" customFormat="1" x14ac:dyDescent="0.2"/>
    <row r="41132" s="217" customFormat="1" x14ac:dyDescent="0.2"/>
    <row r="41133" s="217" customFormat="1" x14ac:dyDescent="0.2"/>
    <row r="41134" s="217" customFormat="1" x14ac:dyDescent="0.2"/>
    <row r="41135" s="217" customFormat="1" x14ac:dyDescent="0.2"/>
    <row r="41136" s="217" customFormat="1" x14ac:dyDescent="0.2"/>
    <row r="41137" s="217" customFormat="1" x14ac:dyDescent="0.2"/>
    <row r="41138" s="217" customFormat="1" x14ac:dyDescent="0.2"/>
    <row r="41139" s="217" customFormat="1" x14ac:dyDescent="0.2"/>
    <row r="41140" s="217" customFormat="1" x14ac:dyDescent="0.2"/>
    <row r="41141" s="217" customFormat="1" x14ac:dyDescent="0.2"/>
    <row r="41142" s="217" customFormat="1" x14ac:dyDescent="0.2"/>
    <row r="41143" s="217" customFormat="1" x14ac:dyDescent="0.2"/>
    <row r="41144" s="217" customFormat="1" x14ac:dyDescent="0.2"/>
    <row r="41145" s="217" customFormat="1" x14ac:dyDescent="0.2"/>
    <row r="41146" s="217" customFormat="1" x14ac:dyDescent="0.2"/>
    <row r="41147" s="217" customFormat="1" x14ac:dyDescent="0.2"/>
    <row r="41148" s="217" customFormat="1" x14ac:dyDescent="0.2"/>
    <row r="41149" s="217" customFormat="1" x14ac:dyDescent="0.2"/>
    <row r="41150" s="217" customFormat="1" x14ac:dyDescent="0.2"/>
    <row r="41151" s="217" customFormat="1" x14ac:dyDescent="0.2"/>
    <row r="41152" s="217" customFormat="1" x14ac:dyDescent="0.2"/>
    <row r="41153" s="217" customFormat="1" x14ac:dyDescent="0.2"/>
    <row r="41154" s="217" customFormat="1" x14ac:dyDescent="0.2"/>
    <row r="41155" s="217" customFormat="1" x14ac:dyDescent="0.2"/>
    <row r="41156" s="217" customFormat="1" x14ac:dyDescent="0.2"/>
    <row r="41157" s="217" customFormat="1" x14ac:dyDescent="0.2"/>
    <row r="41158" s="217" customFormat="1" x14ac:dyDescent="0.2"/>
    <row r="41159" s="217" customFormat="1" x14ac:dyDescent="0.2"/>
    <row r="41160" s="217" customFormat="1" x14ac:dyDescent="0.2"/>
    <row r="41161" s="217" customFormat="1" x14ac:dyDescent="0.2"/>
    <row r="41162" s="217" customFormat="1" x14ac:dyDescent="0.2"/>
    <row r="41163" s="217" customFormat="1" x14ac:dyDescent="0.2"/>
    <row r="41164" s="217" customFormat="1" x14ac:dyDescent="0.2"/>
    <row r="41165" s="217" customFormat="1" x14ac:dyDescent="0.2"/>
    <row r="41166" s="217" customFormat="1" x14ac:dyDescent="0.2"/>
    <row r="41167" s="217" customFormat="1" x14ac:dyDescent="0.2"/>
    <row r="41168" s="217" customFormat="1" x14ac:dyDescent="0.2"/>
    <row r="41169" s="217" customFormat="1" x14ac:dyDescent="0.2"/>
    <row r="41170" s="217" customFormat="1" x14ac:dyDescent="0.2"/>
    <row r="41171" s="217" customFormat="1" x14ac:dyDescent="0.2"/>
    <row r="41172" s="217" customFormat="1" x14ac:dyDescent="0.2"/>
    <row r="41173" s="217" customFormat="1" x14ac:dyDescent="0.2"/>
    <row r="41174" s="217" customFormat="1" x14ac:dyDescent="0.2"/>
    <row r="41175" s="217" customFormat="1" x14ac:dyDescent="0.2"/>
    <row r="41176" s="217" customFormat="1" x14ac:dyDescent="0.2"/>
    <row r="41177" s="217" customFormat="1" x14ac:dyDescent="0.2"/>
    <row r="41178" s="217" customFormat="1" x14ac:dyDescent="0.2"/>
    <row r="41179" s="217" customFormat="1" x14ac:dyDescent="0.2"/>
    <row r="41180" s="217" customFormat="1" x14ac:dyDescent="0.2"/>
    <row r="41181" s="217" customFormat="1" x14ac:dyDescent="0.2"/>
    <row r="41182" s="217" customFormat="1" x14ac:dyDescent="0.2"/>
    <row r="41183" s="217" customFormat="1" x14ac:dyDescent="0.2"/>
    <row r="41184" s="217" customFormat="1" x14ac:dyDescent="0.2"/>
    <row r="41185" s="217" customFormat="1" x14ac:dyDescent="0.2"/>
    <row r="41186" s="217" customFormat="1" x14ac:dyDescent="0.2"/>
    <row r="41187" s="217" customFormat="1" x14ac:dyDescent="0.2"/>
    <row r="41188" s="217" customFormat="1" x14ac:dyDescent="0.2"/>
    <row r="41189" s="217" customFormat="1" x14ac:dyDescent="0.2"/>
    <row r="41190" s="217" customFormat="1" x14ac:dyDescent="0.2"/>
    <row r="41191" s="217" customFormat="1" x14ac:dyDescent="0.2"/>
    <row r="41192" s="217" customFormat="1" x14ac:dyDescent="0.2"/>
    <row r="41193" s="217" customFormat="1" x14ac:dyDescent="0.2"/>
    <row r="41194" s="217" customFormat="1" x14ac:dyDescent="0.2"/>
    <row r="41195" s="217" customFormat="1" x14ac:dyDescent="0.2"/>
    <row r="41196" s="217" customFormat="1" x14ac:dyDescent="0.2"/>
    <row r="41197" s="217" customFormat="1" x14ac:dyDescent="0.2"/>
    <row r="41198" s="217" customFormat="1" x14ac:dyDescent="0.2"/>
    <row r="41199" s="217" customFormat="1" x14ac:dyDescent="0.2"/>
    <row r="41200" s="217" customFormat="1" x14ac:dyDescent="0.2"/>
    <row r="41201" s="217" customFormat="1" x14ac:dyDescent="0.2"/>
    <row r="41202" s="217" customFormat="1" x14ac:dyDescent="0.2"/>
    <row r="41203" s="217" customFormat="1" x14ac:dyDescent="0.2"/>
    <row r="41204" s="217" customFormat="1" x14ac:dyDescent="0.2"/>
    <row r="41205" s="217" customFormat="1" x14ac:dyDescent="0.2"/>
    <row r="41206" s="217" customFormat="1" x14ac:dyDescent="0.2"/>
    <row r="41207" s="217" customFormat="1" x14ac:dyDescent="0.2"/>
    <row r="41208" s="217" customFormat="1" x14ac:dyDescent="0.2"/>
    <row r="41209" s="217" customFormat="1" x14ac:dyDescent="0.2"/>
    <row r="41210" s="217" customFormat="1" x14ac:dyDescent="0.2"/>
    <row r="41211" s="217" customFormat="1" x14ac:dyDescent="0.2"/>
    <row r="41212" s="217" customFormat="1" x14ac:dyDescent="0.2"/>
    <row r="41213" s="217" customFormat="1" x14ac:dyDescent="0.2"/>
    <row r="41214" s="217" customFormat="1" x14ac:dyDescent="0.2"/>
    <row r="41215" s="217" customFormat="1" x14ac:dyDescent="0.2"/>
    <row r="41216" s="217" customFormat="1" x14ac:dyDescent="0.2"/>
    <row r="41217" s="217" customFormat="1" x14ac:dyDescent="0.2"/>
    <row r="41218" s="217" customFormat="1" x14ac:dyDescent="0.2"/>
    <row r="41219" s="217" customFormat="1" x14ac:dyDescent="0.2"/>
    <row r="41220" s="217" customFormat="1" x14ac:dyDescent="0.2"/>
    <row r="41221" s="217" customFormat="1" x14ac:dyDescent="0.2"/>
    <row r="41222" s="217" customFormat="1" x14ac:dyDescent="0.2"/>
    <row r="41223" s="217" customFormat="1" x14ac:dyDescent="0.2"/>
    <row r="41224" s="217" customFormat="1" x14ac:dyDescent="0.2"/>
    <row r="41225" s="217" customFormat="1" x14ac:dyDescent="0.2"/>
    <row r="41226" s="217" customFormat="1" x14ac:dyDescent="0.2"/>
    <row r="41227" s="217" customFormat="1" x14ac:dyDescent="0.2"/>
    <row r="41228" s="217" customFormat="1" x14ac:dyDescent="0.2"/>
    <row r="41229" s="217" customFormat="1" x14ac:dyDescent="0.2"/>
    <row r="41230" s="217" customFormat="1" x14ac:dyDescent="0.2"/>
    <row r="41231" s="217" customFormat="1" x14ac:dyDescent="0.2"/>
    <row r="41232" s="217" customFormat="1" x14ac:dyDescent="0.2"/>
    <row r="41233" s="217" customFormat="1" x14ac:dyDescent="0.2"/>
    <row r="41234" s="217" customFormat="1" x14ac:dyDescent="0.2"/>
    <row r="41235" s="217" customFormat="1" x14ac:dyDescent="0.2"/>
    <row r="41236" s="217" customFormat="1" x14ac:dyDescent="0.2"/>
    <row r="41237" s="217" customFormat="1" x14ac:dyDescent="0.2"/>
    <row r="41238" s="217" customFormat="1" x14ac:dyDescent="0.2"/>
    <row r="41239" s="217" customFormat="1" x14ac:dyDescent="0.2"/>
    <row r="41240" s="217" customFormat="1" x14ac:dyDescent="0.2"/>
    <row r="41241" s="217" customFormat="1" x14ac:dyDescent="0.2"/>
    <row r="41242" s="217" customFormat="1" x14ac:dyDescent="0.2"/>
    <row r="41243" s="217" customFormat="1" x14ac:dyDescent="0.2"/>
    <row r="41244" s="217" customFormat="1" x14ac:dyDescent="0.2"/>
    <row r="41245" s="217" customFormat="1" x14ac:dyDescent="0.2"/>
    <row r="41246" s="217" customFormat="1" x14ac:dyDescent="0.2"/>
    <row r="41247" s="217" customFormat="1" x14ac:dyDescent="0.2"/>
    <row r="41248" s="217" customFormat="1" x14ac:dyDescent="0.2"/>
    <row r="41249" s="217" customFormat="1" x14ac:dyDescent="0.2"/>
    <row r="41250" s="217" customFormat="1" x14ac:dyDescent="0.2"/>
    <row r="41251" s="217" customFormat="1" x14ac:dyDescent="0.2"/>
    <row r="41252" s="217" customFormat="1" x14ac:dyDescent="0.2"/>
    <row r="41253" s="217" customFormat="1" x14ac:dyDescent="0.2"/>
    <row r="41254" s="217" customFormat="1" x14ac:dyDescent="0.2"/>
    <row r="41255" s="217" customFormat="1" x14ac:dyDescent="0.2"/>
    <row r="41256" s="217" customFormat="1" x14ac:dyDescent="0.2"/>
    <row r="41257" s="217" customFormat="1" x14ac:dyDescent="0.2"/>
    <row r="41258" s="217" customFormat="1" x14ac:dyDescent="0.2"/>
    <row r="41259" s="217" customFormat="1" x14ac:dyDescent="0.2"/>
    <row r="41260" s="217" customFormat="1" x14ac:dyDescent="0.2"/>
    <row r="41261" s="217" customFormat="1" x14ac:dyDescent="0.2"/>
    <row r="41262" s="217" customFormat="1" x14ac:dyDescent="0.2"/>
    <row r="41263" s="217" customFormat="1" x14ac:dyDescent="0.2"/>
    <row r="41264" s="217" customFormat="1" x14ac:dyDescent="0.2"/>
    <row r="41265" s="217" customFormat="1" x14ac:dyDescent="0.2"/>
    <row r="41266" s="217" customFormat="1" x14ac:dyDescent="0.2"/>
    <row r="41267" s="217" customFormat="1" x14ac:dyDescent="0.2"/>
    <row r="41268" s="217" customFormat="1" x14ac:dyDescent="0.2"/>
    <row r="41269" s="217" customFormat="1" x14ac:dyDescent="0.2"/>
    <row r="41270" s="217" customFormat="1" x14ac:dyDescent="0.2"/>
    <row r="41271" s="217" customFormat="1" x14ac:dyDescent="0.2"/>
    <row r="41272" s="217" customFormat="1" x14ac:dyDescent="0.2"/>
    <row r="41273" s="217" customFormat="1" x14ac:dyDescent="0.2"/>
    <row r="41274" s="217" customFormat="1" x14ac:dyDescent="0.2"/>
    <row r="41275" s="217" customFormat="1" x14ac:dyDescent="0.2"/>
    <row r="41276" s="217" customFormat="1" x14ac:dyDescent="0.2"/>
    <row r="41277" s="217" customFormat="1" x14ac:dyDescent="0.2"/>
    <row r="41278" s="217" customFormat="1" x14ac:dyDescent="0.2"/>
    <row r="41279" s="217" customFormat="1" x14ac:dyDescent="0.2"/>
    <row r="41280" s="217" customFormat="1" x14ac:dyDescent="0.2"/>
    <row r="41281" s="217" customFormat="1" x14ac:dyDescent="0.2"/>
    <row r="41282" s="217" customFormat="1" x14ac:dyDescent="0.2"/>
    <row r="41283" s="217" customFormat="1" x14ac:dyDescent="0.2"/>
    <row r="41284" s="217" customFormat="1" x14ac:dyDescent="0.2"/>
    <row r="41285" s="217" customFormat="1" x14ac:dyDescent="0.2"/>
    <row r="41286" s="217" customFormat="1" x14ac:dyDescent="0.2"/>
    <row r="41287" s="217" customFormat="1" x14ac:dyDescent="0.2"/>
    <row r="41288" s="217" customFormat="1" x14ac:dyDescent="0.2"/>
    <row r="41289" s="217" customFormat="1" x14ac:dyDescent="0.2"/>
    <row r="41290" s="217" customFormat="1" x14ac:dyDescent="0.2"/>
    <row r="41291" s="217" customFormat="1" x14ac:dyDescent="0.2"/>
    <row r="41292" s="217" customFormat="1" x14ac:dyDescent="0.2"/>
    <row r="41293" s="217" customFormat="1" x14ac:dyDescent="0.2"/>
    <row r="41294" s="217" customFormat="1" x14ac:dyDescent="0.2"/>
    <row r="41295" s="217" customFormat="1" x14ac:dyDescent="0.2"/>
    <row r="41296" s="217" customFormat="1" x14ac:dyDescent="0.2"/>
    <row r="41297" s="217" customFormat="1" x14ac:dyDescent="0.2"/>
    <row r="41298" s="217" customFormat="1" x14ac:dyDescent="0.2"/>
    <row r="41299" s="217" customFormat="1" x14ac:dyDescent="0.2"/>
    <row r="41300" s="217" customFormat="1" x14ac:dyDescent="0.2"/>
    <row r="41301" s="217" customFormat="1" x14ac:dyDescent="0.2"/>
    <row r="41302" s="217" customFormat="1" x14ac:dyDescent="0.2"/>
    <row r="41303" s="217" customFormat="1" x14ac:dyDescent="0.2"/>
    <row r="41304" s="217" customFormat="1" x14ac:dyDescent="0.2"/>
    <row r="41305" s="217" customFormat="1" x14ac:dyDescent="0.2"/>
    <row r="41306" s="217" customFormat="1" x14ac:dyDescent="0.2"/>
    <row r="41307" s="217" customFormat="1" x14ac:dyDescent="0.2"/>
    <row r="41308" s="217" customFormat="1" x14ac:dyDescent="0.2"/>
    <row r="41309" s="217" customFormat="1" x14ac:dyDescent="0.2"/>
    <row r="41310" s="217" customFormat="1" x14ac:dyDescent="0.2"/>
    <row r="41311" s="217" customFormat="1" x14ac:dyDescent="0.2"/>
    <row r="41312" s="217" customFormat="1" x14ac:dyDescent="0.2"/>
    <row r="41313" s="217" customFormat="1" x14ac:dyDescent="0.2"/>
    <row r="41314" s="217" customFormat="1" x14ac:dyDescent="0.2"/>
    <row r="41315" s="217" customFormat="1" x14ac:dyDescent="0.2"/>
    <row r="41316" s="217" customFormat="1" x14ac:dyDescent="0.2"/>
    <row r="41317" s="217" customFormat="1" x14ac:dyDescent="0.2"/>
    <row r="41318" s="217" customFormat="1" x14ac:dyDescent="0.2"/>
    <row r="41319" s="217" customFormat="1" x14ac:dyDescent="0.2"/>
    <row r="41320" s="217" customFormat="1" x14ac:dyDescent="0.2"/>
    <row r="41321" s="217" customFormat="1" x14ac:dyDescent="0.2"/>
    <row r="41322" s="217" customFormat="1" x14ac:dyDescent="0.2"/>
    <row r="41323" s="217" customFormat="1" x14ac:dyDescent="0.2"/>
    <row r="41324" s="217" customFormat="1" x14ac:dyDescent="0.2"/>
    <row r="41325" s="217" customFormat="1" x14ac:dyDescent="0.2"/>
    <row r="41326" s="217" customFormat="1" x14ac:dyDescent="0.2"/>
    <row r="41327" s="217" customFormat="1" x14ac:dyDescent="0.2"/>
    <row r="41328" s="217" customFormat="1" x14ac:dyDescent="0.2"/>
    <row r="41329" s="217" customFormat="1" x14ac:dyDescent="0.2"/>
    <row r="41330" s="217" customFormat="1" x14ac:dyDescent="0.2"/>
    <row r="41331" s="217" customFormat="1" x14ac:dyDescent="0.2"/>
    <row r="41332" s="217" customFormat="1" x14ac:dyDescent="0.2"/>
    <row r="41333" s="217" customFormat="1" x14ac:dyDescent="0.2"/>
    <row r="41334" s="217" customFormat="1" x14ac:dyDescent="0.2"/>
    <row r="41335" s="217" customFormat="1" x14ac:dyDescent="0.2"/>
    <row r="41336" s="217" customFormat="1" x14ac:dyDescent="0.2"/>
    <row r="41337" s="217" customFormat="1" x14ac:dyDescent="0.2"/>
    <row r="41338" s="217" customFormat="1" x14ac:dyDescent="0.2"/>
    <row r="41339" s="217" customFormat="1" x14ac:dyDescent="0.2"/>
    <row r="41340" s="217" customFormat="1" x14ac:dyDescent="0.2"/>
    <row r="41341" s="217" customFormat="1" x14ac:dyDescent="0.2"/>
    <row r="41342" s="217" customFormat="1" x14ac:dyDescent="0.2"/>
    <row r="41343" s="217" customFormat="1" x14ac:dyDescent="0.2"/>
    <row r="41344" s="217" customFormat="1" x14ac:dyDescent="0.2"/>
    <row r="41345" s="217" customFormat="1" x14ac:dyDescent="0.2"/>
    <row r="41346" s="217" customFormat="1" x14ac:dyDescent="0.2"/>
    <row r="41347" s="217" customFormat="1" x14ac:dyDescent="0.2"/>
    <row r="41348" s="217" customFormat="1" x14ac:dyDescent="0.2"/>
    <row r="41349" s="217" customFormat="1" x14ac:dyDescent="0.2"/>
    <row r="41350" s="217" customFormat="1" x14ac:dyDescent="0.2"/>
    <row r="41351" s="217" customFormat="1" x14ac:dyDescent="0.2"/>
    <row r="41352" s="217" customFormat="1" x14ac:dyDescent="0.2"/>
    <row r="41353" s="217" customFormat="1" x14ac:dyDescent="0.2"/>
    <row r="41354" s="217" customFormat="1" x14ac:dyDescent="0.2"/>
    <row r="41355" s="217" customFormat="1" x14ac:dyDescent="0.2"/>
    <row r="41356" s="217" customFormat="1" x14ac:dyDescent="0.2"/>
    <row r="41357" s="217" customFormat="1" x14ac:dyDescent="0.2"/>
    <row r="41358" s="217" customFormat="1" x14ac:dyDescent="0.2"/>
    <row r="41359" s="217" customFormat="1" x14ac:dyDescent="0.2"/>
    <row r="41360" s="217" customFormat="1" x14ac:dyDescent="0.2"/>
    <row r="41361" s="217" customFormat="1" x14ac:dyDescent="0.2"/>
    <row r="41362" s="217" customFormat="1" x14ac:dyDescent="0.2"/>
    <row r="41363" s="217" customFormat="1" x14ac:dyDescent="0.2"/>
    <row r="41364" s="217" customFormat="1" x14ac:dyDescent="0.2"/>
    <row r="41365" s="217" customFormat="1" x14ac:dyDescent="0.2"/>
    <row r="41366" s="217" customFormat="1" x14ac:dyDescent="0.2"/>
    <row r="41367" s="217" customFormat="1" x14ac:dyDescent="0.2"/>
    <row r="41368" s="217" customFormat="1" x14ac:dyDescent="0.2"/>
    <row r="41369" s="217" customFormat="1" x14ac:dyDescent="0.2"/>
    <row r="41370" s="217" customFormat="1" x14ac:dyDescent="0.2"/>
    <row r="41371" s="217" customFormat="1" x14ac:dyDescent="0.2"/>
    <row r="41372" s="217" customFormat="1" x14ac:dyDescent="0.2"/>
    <row r="41373" s="217" customFormat="1" x14ac:dyDescent="0.2"/>
    <row r="41374" s="217" customFormat="1" x14ac:dyDescent="0.2"/>
    <row r="41375" s="217" customFormat="1" x14ac:dyDescent="0.2"/>
    <row r="41376" s="217" customFormat="1" x14ac:dyDescent="0.2"/>
    <row r="41377" s="217" customFormat="1" x14ac:dyDescent="0.2"/>
    <row r="41378" s="217" customFormat="1" x14ac:dyDescent="0.2"/>
    <row r="41379" s="217" customFormat="1" x14ac:dyDescent="0.2"/>
    <row r="41380" s="217" customFormat="1" x14ac:dyDescent="0.2"/>
    <row r="41381" s="217" customFormat="1" x14ac:dyDescent="0.2"/>
    <row r="41382" s="217" customFormat="1" x14ac:dyDescent="0.2"/>
    <row r="41383" s="217" customFormat="1" x14ac:dyDescent="0.2"/>
    <row r="41384" s="217" customFormat="1" x14ac:dyDescent="0.2"/>
    <row r="41385" s="217" customFormat="1" x14ac:dyDescent="0.2"/>
    <row r="41386" s="217" customFormat="1" x14ac:dyDescent="0.2"/>
    <row r="41387" s="217" customFormat="1" x14ac:dyDescent="0.2"/>
    <row r="41388" s="217" customFormat="1" x14ac:dyDescent="0.2"/>
    <row r="41389" s="217" customFormat="1" x14ac:dyDescent="0.2"/>
    <row r="41390" s="217" customFormat="1" x14ac:dyDescent="0.2"/>
    <row r="41391" s="217" customFormat="1" x14ac:dyDescent="0.2"/>
    <row r="41392" s="217" customFormat="1" x14ac:dyDescent="0.2"/>
    <row r="41393" s="217" customFormat="1" x14ac:dyDescent="0.2"/>
    <row r="41394" s="217" customFormat="1" x14ac:dyDescent="0.2"/>
    <row r="41395" s="217" customFormat="1" x14ac:dyDescent="0.2"/>
    <row r="41396" s="217" customFormat="1" x14ac:dyDescent="0.2"/>
    <row r="41397" s="217" customFormat="1" x14ac:dyDescent="0.2"/>
    <row r="41398" s="217" customFormat="1" x14ac:dyDescent="0.2"/>
    <row r="41399" s="217" customFormat="1" x14ac:dyDescent="0.2"/>
    <row r="41400" s="217" customFormat="1" x14ac:dyDescent="0.2"/>
    <row r="41401" s="217" customFormat="1" x14ac:dyDescent="0.2"/>
    <row r="41402" s="217" customFormat="1" x14ac:dyDescent="0.2"/>
    <row r="41403" s="217" customFormat="1" x14ac:dyDescent="0.2"/>
    <row r="41404" s="217" customFormat="1" x14ac:dyDescent="0.2"/>
    <row r="41405" s="217" customFormat="1" x14ac:dyDescent="0.2"/>
    <row r="41406" s="217" customFormat="1" x14ac:dyDescent="0.2"/>
    <row r="41407" s="217" customFormat="1" x14ac:dyDescent="0.2"/>
    <row r="41408" s="217" customFormat="1" x14ac:dyDescent="0.2"/>
    <row r="41409" s="217" customFormat="1" x14ac:dyDescent="0.2"/>
    <row r="41410" s="217" customFormat="1" x14ac:dyDescent="0.2"/>
    <row r="41411" s="217" customFormat="1" x14ac:dyDescent="0.2"/>
    <row r="41412" s="217" customFormat="1" x14ac:dyDescent="0.2"/>
    <row r="41413" s="217" customFormat="1" x14ac:dyDescent="0.2"/>
    <row r="41414" s="217" customFormat="1" x14ac:dyDescent="0.2"/>
    <row r="41415" s="217" customFormat="1" x14ac:dyDescent="0.2"/>
    <row r="41416" s="217" customFormat="1" x14ac:dyDescent="0.2"/>
    <row r="41417" s="217" customFormat="1" x14ac:dyDescent="0.2"/>
    <row r="41418" s="217" customFormat="1" x14ac:dyDescent="0.2"/>
    <row r="41419" s="217" customFormat="1" x14ac:dyDescent="0.2"/>
    <row r="41420" s="217" customFormat="1" x14ac:dyDescent="0.2"/>
    <row r="41421" s="217" customFormat="1" x14ac:dyDescent="0.2"/>
    <row r="41422" s="217" customFormat="1" x14ac:dyDescent="0.2"/>
    <row r="41423" s="217" customFormat="1" x14ac:dyDescent="0.2"/>
    <row r="41424" s="217" customFormat="1" x14ac:dyDescent="0.2"/>
    <row r="41425" s="217" customFormat="1" x14ac:dyDescent="0.2"/>
    <row r="41426" s="217" customFormat="1" x14ac:dyDescent="0.2"/>
    <row r="41427" s="217" customFormat="1" x14ac:dyDescent="0.2"/>
    <row r="41428" s="217" customFormat="1" x14ac:dyDescent="0.2"/>
    <row r="41429" s="217" customFormat="1" x14ac:dyDescent="0.2"/>
    <row r="41430" s="217" customFormat="1" x14ac:dyDescent="0.2"/>
    <row r="41431" s="217" customFormat="1" x14ac:dyDescent="0.2"/>
    <row r="41432" s="217" customFormat="1" x14ac:dyDescent="0.2"/>
    <row r="41433" s="217" customFormat="1" x14ac:dyDescent="0.2"/>
    <row r="41434" s="217" customFormat="1" x14ac:dyDescent="0.2"/>
    <row r="41435" s="217" customFormat="1" x14ac:dyDescent="0.2"/>
    <row r="41436" s="217" customFormat="1" x14ac:dyDescent="0.2"/>
    <row r="41437" s="217" customFormat="1" x14ac:dyDescent="0.2"/>
    <row r="41438" s="217" customFormat="1" x14ac:dyDescent="0.2"/>
    <row r="41439" s="217" customFormat="1" x14ac:dyDescent="0.2"/>
    <row r="41440" s="217" customFormat="1" x14ac:dyDescent="0.2"/>
    <row r="41441" s="217" customFormat="1" x14ac:dyDescent="0.2"/>
    <row r="41442" s="217" customFormat="1" x14ac:dyDescent="0.2"/>
    <row r="41443" s="217" customFormat="1" x14ac:dyDescent="0.2"/>
    <row r="41444" s="217" customFormat="1" x14ac:dyDescent="0.2"/>
    <row r="41445" s="217" customFormat="1" x14ac:dyDescent="0.2"/>
    <row r="41446" s="217" customFormat="1" x14ac:dyDescent="0.2"/>
    <row r="41447" s="217" customFormat="1" x14ac:dyDescent="0.2"/>
    <row r="41448" s="217" customFormat="1" x14ac:dyDescent="0.2"/>
    <row r="41449" s="217" customFormat="1" x14ac:dyDescent="0.2"/>
    <row r="41450" s="217" customFormat="1" x14ac:dyDescent="0.2"/>
    <row r="41451" s="217" customFormat="1" x14ac:dyDescent="0.2"/>
    <row r="41452" s="217" customFormat="1" x14ac:dyDescent="0.2"/>
    <row r="41453" s="217" customFormat="1" x14ac:dyDescent="0.2"/>
    <row r="41454" s="217" customFormat="1" x14ac:dyDescent="0.2"/>
    <row r="41455" s="217" customFormat="1" x14ac:dyDescent="0.2"/>
    <row r="41456" s="217" customFormat="1" x14ac:dyDescent="0.2"/>
    <row r="41457" s="217" customFormat="1" x14ac:dyDescent="0.2"/>
    <row r="41458" s="217" customFormat="1" x14ac:dyDescent="0.2"/>
    <row r="41459" s="217" customFormat="1" x14ac:dyDescent="0.2"/>
    <row r="41460" s="217" customFormat="1" x14ac:dyDescent="0.2"/>
    <row r="41461" s="217" customFormat="1" x14ac:dyDescent="0.2"/>
    <row r="41462" s="217" customFormat="1" x14ac:dyDescent="0.2"/>
    <row r="41463" s="217" customFormat="1" x14ac:dyDescent="0.2"/>
    <row r="41464" s="217" customFormat="1" x14ac:dyDescent="0.2"/>
    <row r="41465" s="217" customFormat="1" x14ac:dyDescent="0.2"/>
    <row r="41466" s="217" customFormat="1" x14ac:dyDescent="0.2"/>
    <row r="41467" s="217" customFormat="1" x14ac:dyDescent="0.2"/>
    <row r="41468" s="217" customFormat="1" x14ac:dyDescent="0.2"/>
    <row r="41469" s="217" customFormat="1" x14ac:dyDescent="0.2"/>
    <row r="41470" s="217" customFormat="1" x14ac:dyDescent="0.2"/>
    <row r="41471" s="217" customFormat="1" x14ac:dyDescent="0.2"/>
    <row r="41472" s="217" customFormat="1" x14ac:dyDescent="0.2"/>
    <row r="41473" s="217" customFormat="1" x14ac:dyDescent="0.2"/>
    <row r="41474" s="217" customFormat="1" x14ac:dyDescent="0.2"/>
    <row r="41475" s="217" customFormat="1" x14ac:dyDescent="0.2"/>
    <row r="41476" s="217" customFormat="1" x14ac:dyDescent="0.2"/>
    <row r="41477" s="217" customFormat="1" x14ac:dyDescent="0.2"/>
    <row r="41478" s="217" customFormat="1" x14ac:dyDescent="0.2"/>
    <row r="41479" s="217" customFormat="1" x14ac:dyDescent="0.2"/>
    <row r="41480" s="217" customFormat="1" x14ac:dyDescent="0.2"/>
    <row r="41481" s="217" customFormat="1" x14ac:dyDescent="0.2"/>
    <row r="41482" s="217" customFormat="1" x14ac:dyDescent="0.2"/>
    <row r="41483" s="217" customFormat="1" x14ac:dyDescent="0.2"/>
    <row r="41484" s="217" customFormat="1" x14ac:dyDescent="0.2"/>
    <row r="41485" s="217" customFormat="1" x14ac:dyDescent="0.2"/>
    <row r="41486" s="217" customFormat="1" x14ac:dyDescent="0.2"/>
    <row r="41487" s="217" customFormat="1" x14ac:dyDescent="0.2"/>
    <row r="41488" s="217" customFormat="1" x14ac:dyDescent="0.2"/>
    <row r="41489" s="217" customFormat="1" x14ac:dyDescent="0.2"/>
    <row r="41490" s="217" customFormat="1" x14ac:dyDescent="0.2"/>
    <row r="41491" s="217" customFormat="1" x14ac:dyDescent="0.2"/>
    <row r="41492" s="217" customFormat="1" x14ac:dyDescent="0.2"/>
    <row r="41493" s="217" customFormat="1" x14ac:dyDescent="0.2"/>
    <row r="41494" s="217" customFormat="1" x14ac:dyDescent="0.2"/>
    <row r="41495" s="217" customFormat="1" x14ac:dyDescent="0.2"/>
    <row r="41496" s="217" customFormat="1" x14ac:dyDescent="0.2"/>
    <row r="41497" s="217" customFormat="1" x14ac:dyDescent="0.2"/>
    <row r="41498" s="217" customFormat="1" x14ac:dyDescent="0.2"/>
    <row r="41499" s="217" customFormat="1" x14ac:dyDescent="0.2"/>
    <row r="41500" s="217" customFormat="1" x14ac:dyDescent="0.2"/>
    <row r="41501" s="217" customFormat="1" x14ac:dyDescent="0.2"/>
    <row r="41502" s="217" customFormat="1" x14ac:dyDescent="0.2"/>
    <row r="41503" s="217" customFormat="1" x14ac:dyDescent="0.2"/>
    <row r="41504" s="217" customFormat="1" x14ac:dyDescent="0.2"/>
    <row r="41505" s="217" customFormat="1" x14ac:dyDescent="0.2"/>
    <row r="41506" s="217" customFormat="1" x14ac:dyDescent="0.2"/>
    <row r="41507" s="217" customFormat="1" x14ac:dyDescent="0.2"/>
    <row r="41508" s="217" customFormat="1" x14ac:dyDescent="0.2"/>
    <row r="41509" s="217" customFormat="1" x14ac:dyDescent="0.2"/>
    <row r="41510" s="217" customFormat="1" x14ac:dyDescent="0.2"/>
    <row r="41511" s="217" customFormat="1" x14ac:dyDescent="0.2"/>
    <row r="41512" s="217" customFormat="1" x14ac:dyDescent="0.2"/>
    <row r="41513" s="217" customFormat="1" x14ac:dyDescent="0.2"/>
    <row r="41514" s="217" customFormat="1" x14ac:dyDescent="0.2"/>
    <row r="41515" s="217" customFormat="1" x14ac:dyDescent="0.2"/>
    <row r="41516" s="217" customFormat="1" x14ac:dyDescent="0.2"/>
    <row r="41517" s="217" customFormat="1" x14ac:dyDescent="0.2"/>
    <row r="41518" s="217" customFormat="1" x14ac:dyDescent="0.2"/>
    <row r="41519" s="217" customFormat="1" x14ac:dyDescent="0.2"/>
    <row r="41520" s="217" customFormat="1" x14ac:dyDescent="0.2"/>
    <row r="41521" s="217" customFormat="1" x14ac:dyDescent="0.2"/>
    <row r="41522" s="217" customFormat="1" x14ac:dyDescent="0.2"/>
    <row r="41523" s="217" customFormat="1" x14ac:dyDescent="0.2"/>
    <row r="41524" s="217" customFormat="1" x14ac:dyDescent="0.2"/>
    <row r="41525" s="217" customFormat="1" x14ac:dyDescent="0.2"/>
    <row r="41526" s="217" customFormat="1" x14ac:dyDescent="0.2"/>
    <row r="41527" s="217" customFormat="1" x14ac:dyDescent="0.2"/>
    <row r="41528" s="217" customFormat="1" x14ac:dyDescent="0.2"/>
    <row r="41529" s="217" customFormat="1" x14ac:dyDescent="0.2"/>
    <row r="41530" s="217" customFormat="1" x14ac:dyDescent="0.2"/>
    <row r="41531" s="217" customFormat="1" x14ac:dyDescent="0.2"/>
    <row r="41532" s="217" customFormat="1" x14ac:dyDescent="0.2"/>
    <row r="41533" s="217" customFormat="1" x14ac:dyDescent="0.2"/>
    <row r="41534" s="217" customFormat="1" x14ac:dyDescent="0.2"/>
    <row r="41535" s="217" customFormat="1" x14ac:dyDescent="0.2"/>
    <row r="41536" s="217" customFormat="1" x14ac:dyDescent="0.2"/>
    <row r="41537" s="217" customFormat="1" x14ac:dyDescent="0.2"/>
    <row r="41538" s="217" customFormat="1" x14ac:dyDescent="0.2"/>
    <row r="41539" s="217" customFormat="1" x14ac:dyDescent="0.2"/>
    <row r="41540" s="217" customFormat="1" x14ac:dyDescent="0.2"/>
    <row r="41541" s="217" customFormat="1" x14ac:dyDescent="0.2"/>
    <row r="41542" s="217" customFormat="1" x14ac:dyDescent="0.2"/>
    <row r="41543" s="217" customFormat="1" x14ac:dyDescent="0.2"/>
    <row r="41544" s="217" customFormat="1" x14ac:dyDescent="0.2"/>
    <row r="41545" s="217" customFormat="1" x14ac:dyDescent="0.2"/>
    <row r="41546" s="217" customFormat="1" x14ac:dyDescent="0.2"/>
    <row r="41547" s="217" customFormat="1" x14ac:dyDescent="0.2"/>
    <row r="41548" s="217" customFormat="1" x14ac:dyDescent="0.2"/>
    <row r="41549" s="217" customFormat="1" x14ac:dyDescent="0.2"/>
    <row r="41550" s="217" customFormat="1" x14ac:dyDescent="0.2"/>
    <row r="41551" s="217" customFormat="1" x14ac:dyDescent="0.2"/>
    <row r="41552" s="217" customFormat="1" x14ac:dyDescent="0.2"/>
    <row r="41553" s="217" customFormat="1" x14ac:dyDescent="0.2"/>
    <row r="41554" s="217" customFormat="1" x14ac:dyDescent="0.2"/>
    <row r="41555" s="217" customFormat="1" x14ac:dyDescent="0.2"/>
    <row r="41556" s="217" customFormat="1" x14ac:dyDescent="0.2"/>
    <row r="41557" s="217" customFormat="1" x14ac:dyDescent="0.2"/>
    <row r="41558" s="217" customFormat="1" x14ac:dyDescent="0.2"/>
    <row r="41559" s="217" customFormat="1" x14ac:dyDescent="0.2"/>
    <row r="41560" s="217" customFormat="1" x14ac:dyDescent="0.2"/>
    <row r="41561" s="217" customFormat="1" x14ac:dyDescent="0.2"/>
    <row r="41562" s="217" customFormat="1" x14ac:dyDescent="0.2"/>
    <row r="41563" s="217" customFormat="1" x14ac:dyDescent="0.2"/>
    <row r="41564" s="217" customFormat="1" x14ac:dyDescent="0.2"/>
    <row r="41565" s="217" customFormat="1" x14ac:dyDescent="0.2"/>
    <row r="41566" s="217" customFormat="1" x14ac:dyDescent="0.2"/>
    <row r="41567" s="217" customFormat="1" x14ac:dyDescent="0.2"/>
    <row r="41568" s="217" customFormat="1" x14ac:dyDescent="0.2"/>
    <row r="41569" s="217" customFormat="1" x14ac:dyDescent="0.2"/>
    <row r="41570" s="217" customFormat="1" x14ac:dyDescent="0.2"/>
    <row r="41571" s="217" customFormat="1" x14ac:dyDescent="0.2"/>
    <row r="41572" s="217" customFormat="1" x14ac:dyDescent="0.2"/>
    <row r="41573" s="217" customFormat="1" x14ac:dyDescent="0.2"/>
    <row r="41574" s="217" customFormat="1" x14ac:dyDescent="0.2"/>
    <row r="41575" s="217" customFormat="1" x14ac:dyDescent="0.2"/>
    <row r="41576" s="217" customFormat="1" x14ac:dyDescent="0.2"/>
    <row r="41577" s="217" customFormat="1" x14ac:dyDescent="0.2"/>
    <row r="41578" s="217" customFormat="1" x14ac:dyDescent="0.2"/>
    <row r="41579" s="217" customFormat="1" x14ac:dyDescent="0.2"/>
    <row r="41580" s="217" customFormat="1" x14ac:dyDescent="0.2"/>
    <row r="41581" s="217" customFormat="1" x14ac:dyDescent="0.2"/>
    <row r="41582" s="217" customFormat="1" x14ac:dyDescent="0.2"/>
    <row r="41583" s="217" customFormat="1" x14ac:dyDescent="0.2"/>
    <row r="41584" s="217" customFormat="1" x14ac:dyDescent="0.2"/>
    <row r="41585" s="217" customFormat="1" x14ac:dyDescent="0.2"/>
    <row r="41586" s="217" customFormat="1" x14ac:dyDescent="0.2"/>
    <row r="41587" s="217" customFormat="1" x14ac:dyDescent="0.2"/>
    <row r="41588" s="217" customFormat="1" x14ac:dyDescent="0.2"/>
    <row r="41589" s="217" customFormat="1" x14ac:dyDescent="0.2"/>
    <row r="41590" s="217" customFormat="1" x14ac:dyDescent="0.2"/>
    <row r="41591" s="217" customFormat="1" x14ac:dyDescent="0.2"/>
    <row r="41592" s="217" customFormat="1" x14ac:dyDescent="0.2"/>
    <row r="41593" s="217" customFormat="1" x14ac:dyDescent="0.2"/>
    <row r="41594" s="217" customFormat="1" x14ac:dyDescent="0.2"/>
    <row r="41595" s="217" customFormat="1" x14ac:dyDescent="0.2"/>
    <row r="41596" s="217" customFormat="1" x14ac:dyDescent="0.2"/>
    <row r="41597" s="217" customFormat="1" x14ac:dyDescent="0.2"/>
    <row r="41598" s="217" customFormat="1" x14ac:dyDescent="0.2"/>
    <row r="41599" s="217" customFormat="1" x14ac:dyDescent="0.2"/>
    <row r="41600" s="217" customFormat="1" x14ac:dyDescent="0.2"/>
    <row r="41601" s="217" customFormat="1" x14ac:dyDescent="0.2"/>
    <row r="41602" s="217" customFormat="1" x14ac:dyDescent="0.2"/>
    <row r="41603" s="217" customFormat="1" x14ac:dyDescent="0.2"/>
    <row r="41604" s="217" customFormat="1" x14ac:dyDescent="0.2"/>
    <row r="41605" s="217" customFormat="1" x14ac:dyDescent="0.2"/>
    <row r="41606" s="217" customFormat="1" x14ac:dyDescent="0.2"/>
    <row r="41607" s="217" customFormat="1" x14ac:dyDescent="0.2"/>
    <row r="41608" s="217" customFormat="1" x14ac:dyDescent="0.2"/>
    <row r="41609" s="217" customFormat="1" x14ac:dyDescent="0.2"/>
    <row r="41610" s="217" customFormat="1" x14ac:dyDescent="0.2"/>
    <row r="41611" s="217" customFormat="1" x14ac:dyDescent="0.2"/>
    <row r="41612" s="217" customFormat="1" x14ac:dyDescent="0.2"/>
    <row r="41613" s="217" customFormat="1" x14ac:dyDescent="0.2"/>
    <row r="41614" s="217" customFormat="1" x14ac:dyDescent="0.2"/>
    <row r="41615" s="217" customFormat="1" x14ac:dyDescent="0.2"/>
    <row r="41616" s="217" customFormat="1" x14ac:dyDescent="0.2"/>
    <row r="41617" s="217" customFormat="1" x14ac:dyDescent="0.2"/>
    <row r="41618" s="217" customFormat="1" x14ac:dyDescent="0.2"/>
    <row r="41619" s="217" customFormat="1" x14ac:dyDescent="0.2"/>
    <row r="41620" s="217" customFormat="1" x14ac:dyDescent="0.2"/>
    <row r="41621" s="217" customFormat="1" x14ac:dyDescent="0.2"/>
    <row r="41622" s="217" customFormat="1" x14ac:dyDescent="0.2"/>
    <row r="41623" s="217" customFormat="1" x14ac:dyDescent="0.2"/>
    <row r="41624" s="217" customFormat="1" x14ac:dyDescent="0.2"/>
    <row r="41625" s="217" customFormat="1" x14ac:dyDescent="0.2"/>
    <row r="41626" s="217" customFormat="1" x14ac:dyDescent="0.2"/>
    <row r="41627" s="217" customFormat="1" x14ac:dyDescent="0.2"/>
    <row r="41628" s="217" customFormat="1" x14ac:dyDescent="0.2"/>
    <row r="41629" s="217" customFormat="1" x14ac:dyDescent="0.2"/>
    <row r="41630" s="217" customFormat="1" x14ac:dyDescent="0.2"/>
    <row r="41631" s="217" customFormat="1" x14ac:dyDescent="0.2"/>
    <row r="41632" s="217" customFormat="1" x14ac:dyDescent="0.2"/>
    <row r="41633" s="217" customFormat="1" x14ac:dyDescent="0.2"/>
    <row r="41634" s="217" customFormat="1" x14ac:dyDescent="0.2"/>
    <row r="41635" s="217" customFormat="1" x14ac:dyDescent="0.2"/>
    <row r="41636" s="217" customFormat="1" x14ac:dyDescent="0.2"/>
    <row r="41637" s="217" customFormat="1" x14ac:dyDescent="0.2"/>
    <row r="41638" s="217" customFormat="1" x14ac:dyDescent="0.2"/>
    <row r="41639" s="217" customFormat="1" x14ac:dyDescent="0.2"/>
    <row r="41640" s="217" customFormat="1" x14ac:dyDescent="0.2"/>
    <row r="41641" s="217" customFormat="1" x14ac:dyDescent="0.2"/>
    <row r="41642" s="217" customFormat="1" x14ac:dyDescent="0.2"/>
    <row r="41643" s="217" customFormat="1" x14ac:dyDescent="0.2"/>
    <row r="41644" s="217" customFormat="1" x14ac:dyDescent="0.2"/>
    <row r="41645" s="217" customFormat="1" x14ac:dyDescent="0.2"/>
    <row r="41646" s="217" customFormat="1" x14ac:dyDescent="0.2"/>
    <row r="41647" s="217" customFormat="1" x14ac:dyDescent="0.2"/>
    <row r="41648" s="217" customFormat="1" x14ac:dyDescent="0.2"/>
    <row r="41649" s="217" customFormat="1" x14ac:dyDescent="0.2"/>
    <row r="41650" s="217" customFormat="1" x14ac:dyDescent="0.2"/>
    <row r="41651" s="217" customFormat="1" x14ac:dyDescent="0.2"/>
    <row r="41652" s="217" customFormat="1" x14ac:dyDescent="0.2"/>
    <row r="41653" s="217" customFormat="1" x14ac:dyDescent="0.2"/>
    <row r="41654" s="217" customFormat="1" x14ac:dyDescent="0.2"/>
    <row r="41655" s="217" customFormat="1" x14ac:dyDescent="0.2"/>
    <row r="41656" s="217" customFormat="1" x14ac:dyDescent="0.2"/>
    <row r="41657" s="217" customFormat="1" x14ac:dyDescent="0.2"/>
    <row r="41658" s="217" customFormat="1" x14ac:dyDescent="0.2"/>
    <row r="41659" s="217" customFormat="1" x14ac:dyDescent="0.2"/>
    <row r="41660" s="217" customFormat="1" x14ac:dyDescent="0.2"/>
    <row r="41661" s="217" customFormat="1" x14ac:dyDescent="0.2"/>
    <row r="41662" s="217" customFormat="1" x14ac:dyDescent="0.2"/>
    <row r="41663" s="217" customFormat="1" x14ac:dyDescent="0.2"/>
    <row r="41664" s="217" customFormat="1" x14ac:dyDescent="0.2"/>
    <row r="41665" s="217" customFormat="1" x14ac:dyDescent="0.2"/>
    <row r="41666" s="217" customFormat="1" x14ac:dyDescent="0.2"/>
    <row r="41667" s="217" customFormat="1" x14ac:dyDescent="0.2"/>
    <row r="41668" s="217" customFormat="1" x14ac:dyDescent="0.2"/>
    <row r="41669" s="217" customFormat="1" x14ac:dyDescent="0.2"/>
    <row r="41670" s="217" customFormat="1" x14ac:dyDescent="0.2"/>
    <row r="41671" s="217" customFormat="1" x14ac:dyDescent="0.2"/>
    <row r="41672" s="217" customFormat="1" x14ac:dyDescent="0.2"/>
    <row r="41673" s="217" customFormat="1" x14ac:dyDescent="0.2"/>
    <row r="41674" s="217" customFormat="1" x14ac:dyDescent="0.2"/>
    <row r="41675" s="217" customFormat="1" x14ac:dyDescent="0.2"/>
    <row r="41676" s="217" customFormat="1" x14ac:dyDescent="0.2"/>
    <row r="41677" s="217" customFormat="1" x14ac:dyDescent="0.2"/>
    <row r="41678" s="217" customFormat="1" x14ac:dyDescent="0.2"/>
    <row r="41679" s="217" customFormat="1" x14ac:dyDescent="0.2"/>
    <row r="41680" s="217" customFormat="1" x14ac:dyDescent="0.2"/>
    <row r="41681" s="217" customFormat="1" x14ac:dyDescent="0.2"/>
    <row r="41682" s="217" customFormat="1" x14ac:dyDescent="0.2"/>
    <row r="41683" s="217" customFormat="1" x14ac:dyDescent="0.2"/>
    <row r="41684" s="217" customFormat="1" x14ac:dyDescent="0.2"/>
    <row r="41685" s="217" customFormat="1" x14ac:dyDescent="0.2"/>
    <row r="41686" s="217" customFormat="1" x14ac:dyDescent="0.2"/>
    <row r="41687" s="217" customFormat="1" x14ac:dyDescent="0.2"/>
    <row r="41688" s="217" customFormat="1" x14ac:dyDescent="0.2"/>
    <row r="41689" s="217" customFormat="1" x14ac:dyDescent="0.2"/>
    <row r="41690" s="217" customFormat="1" x14ac:dyDescent="0.2"/>
    <row r="41691" s="217" customFormat="1" x14ac:dyDescent="0.2"/>
    <row r="41692" s="217" customFormat="1" x14ac:dyDescent="0.2"/>
    <row r="41693" s="217" customFormat="1" x14ac:dyDescent="0.2"/>
    <row r="41694" s="217" customFormat="1" x14ac:dyDescent="0.2"/>
    <row r="41695" s="217" customFormat="1" x14ac:dyDescent="0.2"/>
    <row r="41696" s="217" customFormat="1" x14ac:dyDescent="0.2"/>
    <row r="41697" s="217" customFormat="1" x14ac:dyDescent="0.2"/>
    <row r="41698" s="217" customFormat="1" x14ac:dyDescent="0.2"/>
    <row r="41699" s="217" customFormat="1" x14ac:dyDescent="0.2"/>
    <row r="41700" s="217" customFormat="1" x14ac:dyDescent="0.2"/>
    <row r="41701" s="217" customFormat="1" x14ac:dyDescent="0.2"/>
    <row r="41702" s="217" customFormat="1" x14ac:dyDescent="0.2"/>
    <row r="41703" s="217" customFormat="1" x14ac:dyDescent="0.2"/>
    <row r="41704" s="217" customFormat="1" x14ac:dyDescent="0.2"/>
    <row r="41705" s="217" customFormat="1" x14ac:dyDescent="0.2"/>
    <row r="41706" s="217" customFormat="1" x14ac:dyDescent="0.2"/>
    <row r="41707" s="217" customFormat="1" x14ac:dyDescent="0.2"/>
    <row r="41708" s="217" customFormat="1" x14ac:dyDescent="0.2"/>
    <row r="41709" s="217" customFormat="1" x14ac:dyDescent="0.2"/>
    <row r="41710" s="217" customFormat="1" x14ac:dyDescent="0.2"/>
    <row r="41711" s="217" customFormat="1" x14ac:dyDescent="0.2"/>
    <row r="41712" s="217" customFormat="1" x14ac:dyDescent="0.2"/>
    <row r="41713" s="217" customFormat="1" x14ac:dyDescent="0.2"/>
    <row r="41714" s="217" customFormat="1" x14ac:dyDescent="0.2"/>
    <row r="41715" s="217" customFormat="1" x14ac:dyDescent="0.2"/>
    <row r="41716" s="217" customFormat="1" x14ac:dyDescent="0.2"/>
    <row r="41717" s="217" customFormat="1" x14ac:dyDescent="0.2"/>
    <row r="41718" s="217" customFormat="1" x14ac:dyDescent="0.2"/>
    <row r="41719" s="217" customFormat="1" x14ac:dyDescent="0.2"/>
    <row r="41720" s="217" customFormat="1" x14ac:dyDescent="0.2"/>
    <row r="41721" s="217" customFormat="1" x14ac:dyDescent="0.2"/>
    <row r="41722" s="217" customFormat="1" x14ac:dyDescent="0.2"/>
    <row r="41723" s="217" customFormat="1" x14ac:dyDescent="0.2"/>
    <row r="41724" s="217" customFormat="1" x14ac:dyDescent="0.2"/>
    <row r="41725" s="217" customFormat="1" x14ac:dyDescent="0.2"/>
    <row r="41726" s="217" customFormat="1" x14ac:dyDescent="0.2"/>
    <row r="41727" s="217" customFormat="1" x14ac:dyDescent="0.2"/>
    <row r="41728" s="217" customFormat="1" x14ac:dyDescent="0.2"/>
    <row r="41729" s="217" customFormat="1" x14ac:dyDescent="0.2"/>
    <row r="41730" s="217" customFormat="1" x14ac:dyDescent="0.2"/>
    <row r="41731" s="217" customFormat="1" x14ac:dyDescent="0.2"/>
    <row r="41732" s="217" customFormat="1" x14ac:dyDescent="0.2"/>
    <row r="41733" s="217" customFormat="1" x14ac:dyDescent="0.2"/>
    <row r="41734" s="217" customFormat="1" x14ac:dyDescent="0.2"/>
    <row r="41735" s="217" customFormat="1" x14ac:dyDescent="0.2"/>
    <row r="41736" s="217" customFormat="1" x14ac:dyDescent="0.2"/>
    <row r="41737" s="217" customFormat="1" x14ac:dyDescent="0.2"/>
    <row r="41738" s="217" customFormat="1" x14ac:dyDescent="0.2"/>
    <row r="41739" s="217" customFormat="1" x14ac:dyDescent="0.2"/>
    <row r="41740" s="217" customFormat="1" x14ac:dyDescent="0.2"/>
    <row r="41741" s="217" customFormat="1" x14ac:dyDescent="0.2"/>
    <row r="41742" s="217" customFormat="1" x14ac:dyDescent="0.2"/>
    <row r="41743" s="217" customFormat="1" x14ac:dyDescent="0.2"/>
    <row r="41744" s="217" customFormat="1" x14ac:dyDescent="0.2"/>
    <row r="41745" s="217" customFormat="1" x14ac:dyDescent="0.2"/>
    <row r="41746" s="217" customFormat="1" x14ac:dyDescent="0.2"/>
    <row r="41747" s="217" customFormat="1" x14ac:dyDescent="0.2"/>
    <row r="41748" s="217" customFormat="1" x14ac:dyDescent="0.2"/>
    <row r="41749" s="217" customFormat="1" x14ac:dyDescent="0.2"/>
    <row r="41750" s="217" customFormat="1" x14ac:dyDescent="0.2"/>
    <row r="41751" s="217" customFormat="1" x14ac:dyDescent="0.2"/>
    <row r="41752" s="217" customFormat="1" x14ac:dyDescent="0.2"/>
    <row r="41753" s="217" customFormat="1" x14ac:dyDescent="0.2"/>
    <row r="41754" s="217" customFormat="1" x14ac:dyDescent="0.2"/>
    <row r="41755" s="217" customFormat="1" x14ac:dyDescent="0.2"/>
    <row r="41756" s="217" customFormat="1" x14ac:dyDescent="0.2"/>
    <row r="41757" s="217" customFormat="1" x14ac:dyDescent="0.2"/>
    <row r="41758" s="217" customFormat="1" x14ac:dyDescent="0.2"/>
    <row r="41759" s="217" customFormat="1" x14ac:dyDescent="0.2"/>
    <row r="41760" s="217" customFormat="1" x14ac:dyDescent="0.2"/>
    <row r="41761" s="217" customFormat="1" x14ac:dyDescent="0.2"/>
    <row r="41762" s="217" customFormat="1" x14ac:dyDescent="0.2"/>
    <row r="41763" s="217" customFormat="1" x14ac:dyDescent="0.2"/>
    <row r="41764" s="217" customFormat="1" x14ac:dyDescent="0.2"/>
    <row r="41765" s="217" customFormat="1" x14ac:dyDescent="0.2"/>
    <row r="41766" s="217" customFormat="1" x14ac:dyDescent="0.2"/>
    <row r="41767" s="217" customFormat="1" x14ac:dyDescent="0.2"/>
    <row r="41768" s="217" customFormat="1" x14ac:dyDescent="0.2"/>
    <row r="41769" s="217" customFormat="1" x14ac:dyDescent="0.2"/>
    <row r="41770" s="217" customFormat="1" x14ac:dyDescent="0.2"/>
    <row r="41771" s="217" customFormat="1" x14ac:dyDescent="0.2"/>
    <row r="41772" s="217" customFormat="1" x14ac:dyDescent="0.2"/>
    <row r="41773" s="217" customFormat="1" x14ac:dyDescent="0.2"/>
    <row r="41774" s="217" customFormat="1" x14ac:dyDescent="0.2"/>
    <row r="41775" s="217" customFormat="1" x14ac:dyDescent="0.2"/>
    <row r="41776" s="217" customFormat="1" x14ac:dyDescent="0.2"/>
    <row r="41777" s="217" customFormat="1" x14ac:dyDescent="0.2"/>
    <row r="41778" s="217" customFormat="1" x14ac:dyDescent="0.2"/>
    <row r="41779" s="217" customFormat="1" x14ac:dyDescent="0.2"/>
    <row r="41780" s="217" customFormat="1" x14ac:dyDescent="0.2"/>
    <row r="41781" s="217" customFormat="1" x14ac:dyDescent="0.2"/>
    <row r="41782" s="217" customFormat="1" x14ac:dyDescent="0.2"/>
    <row r="41783" s="217" customFormat="1" x14ac:dyDescent="0.2"/>
    <row r="41784" s="217" customFormat="1" x14ac:dyDescent="0.2"/>
    <row r="41785" s="217" customFormat="1" x14ac:dyDescent="0.2"/>
    <row r="41786" s="217" customFormat="1" x14ac:dyDescent="0.2"/>
    <row r="41787" s="217" customFormat="1" x14ac:dyDescent="0.2"/>
    <row r="41788" s="217" customFormat="1" x14ac:dyDescent="0.2"/>
    <row r="41789" s="217" customFormat="1" x14ac:dyDescent="0.2"/>
    <row r="41790" s="217" customFormat="1" x14ac:dyDescent="0.2"/>
    <row r="41791" s="217" customFormat="1" x14ac:dyDescent="0.2"/>
    <row r="41792" s="217" customFormat="1" x14ac:dyDescent="0.2"/>
    <row r="41793" s="217" customFormat="1" x14ac:dyDescent="0.2"/>
    <row r="41794" s="217" customFormat="1" x14ac:dyDescent="0.2"/>
    <row r="41795" s="217" customFormat="1" x14ac:dyDescent="0.2"/>
    <row r="41796" s="217" customFormat="1" x14ac:dyDescent="0.2"/>
    <row r="41797" s="217" customFormat="1" x14ac:dyDescent="0.2"/>
    <row r="41798" s="217" customFormat="1" x14ac:dyDescent="0.2"/>
    <row r="41799" s="217" customFormat="1" x14ac:dyDescent="0.2"/>
    <row r="41800" s="217" customFormat="1" x14ac:dyDescent="0.2"/>
    <row r="41801" s="217" customFormat="1" x14ac:dyDescent="0.2"/>
    <row r="41802" s="217" customFormat="1" x14ac:dyDescent="0.2"/>
    <row r="41803" s="217" customFormat="1" x14ac:dyDescent="0.2"/>
    <row r="41804" s="217" customFormat="1" x14ac:dyDescent="0.2"/>
    <row r="41805" s="217" customFormat="1" x14ac:dyDescent="0.2"/>
    <row r="41806" s="217" customFormat="1" x14ac:dyDescent="0.2"/>
    <row r="41807" s="217" customFormat="1" x14ac:dyDescent="0.2"/>
    <row r="41808" s="217" customFormat="1" x14ac:dyDescent="0.2"/>
    <row r="41809" s="217" customFormat="1" x14ac:dyDescent="0.2"/>
    <row r="41810" s="217" customFormat="1" x14ac:dyDescent="0.2"/>
    <row r="41811" s="217" customFormat="1" x14ac:dyDescent="0.2"/>
    <row r="41812" s="217" customFormat="1" x14ac:dyDescent="0.2"/>
    <row r="41813" s="217" customFormat="1" x14ac:dyDescent="0.2"/>
    <row r="41814" s="217" customFormat="1" x14ac:dyDescent="0.2"/>
    <row r="41815" s="217" customFormat="1" x14ac:dyDescent="0.2"/>
    <row r="41816" s="217" customFormat="1" x14ac:dyDescent="0.2"/>
    <row r="41817" s="217" customFormat="1" x14ac:dyDescent="0.2"/>
    <row r="41818" s="217" customFormat="1" x14ac:dyDescent="0.2"/>
    <row r="41819" s="217" customFormat="1" x14ac:dyDescent="0.2"/>
    <row r="41820" s="217" customFormat="1" x14ac:dyDescent="0.2"/>
    <row r="41821" s="217" customFormat="1" x14ac:dyDescent="0.2"/>
    <row r="41822" s="217" customFormat="1" x14ac:dyDescent="0.2"/>
    <row r="41823" s="217" customFormat="1" x14ac:dyDescent="0.2"/>
    <row r="41824" s="217" customFormat="1" x14ac:dyDescent="0.2"/>
    <row r="41825" s="217" customFormat="1" x14ac:dyDescent="0.2"/>
    <row r="41826" s="217" customFormat="1" x14ac:dyDescent="0.2"/>
    <row r="41827" s="217" customFormat="1" x14ac:dyDescent="0.2"/>
    <row r="41828" s="217" customFormat="1" x14ac:dyDescent="0.2"/>
    <row r="41829" s="217" customFormat="1" x14ac:dyDescent="0.2"/>
    <row r="41830" s="217" customFormat="1" x14ac:dyDescent="0.2"/>
    <row r="41831" s="217" customFormat="1" x14ac:dyDescent="0.2"/>
    <row r="41832" s="217" customFormat="1" x14ac:dyDescent="0.2"/>
    <row r="41833" s="217" customFormat="1" x14ac:dyDescent="0.2"/>
    <row r="41834" s="217" customFormat="1" x14ac:dyDescent="0.2"/>
    <row r="41835" s="217" customFormat="1" x14ac:dyDescent="0.2"/>
    <row r="41836" s="217" customFormat="1" x14ac:dyDescent="0.2"/>
    <row r="41837" s="217" customFormat="1" x14ac:dyDescent="0.2"/>
    <row r="41838" s="217" customFormat="1" x14ac:dyDescent="0.2"/>
    <row r="41839" s="217" customFormat="1" x14ac:dyDescent="0.2"/>
    <row r="41840" s="217" customFormat="1" x14ac:dyDescent="0.2"/>
    <row r="41841" s="217" customFormat="1" x14ac:dyDescent="0.2"/>
    <row r="41842" s="217" customFormat="1" x14ac:dyDescent="0.2"/>
    <row r="41843" s="217" customFormat="1" x14ac:dyDescent="0.2"/>
    <row r="41844" s="217" customFormat="1" x14ac:dyDescent="0.2"/>
    <row r="41845" s="217" customFormat="1" x14ac:dyDescent="0.2"/>
    <row r="41846" s="217" customFormat="1" x14ac:dyDescent="0.2"/>
    <row r="41847" s="217" customFormat="1" x14ac:dyDescent="0.2"/>
    <row r="41848" s="217" customFormat="1" x14ac:dyDescent="0.2"/>
    <row r="41849" s="217" customFormat="1" x14ac:dyDescent="0.2"/>
    <row r="41850" s="217" customFormat="1" x14ac:dyDescent="0.2"/>
    <row r="41851" s="217" customFormat="1" x14ac:dyDescent="0.2"/>
    <row r="41852" s="217" customFormat="1" x14ac:dyDescent="0.2"/>
    <row r="41853" s="217" customFormat="1" x14ac:dyDescent="0.2"/>
    <row r="41854" s="217" customFormat="1" x14ac:dyDescent="0.2"/>
    <row r="41855" s="217" customFormat="1" x14ac:dyDescent="0.2"/>
    <row r="41856" s="217" customFormat="1" x14ac:dyDescent="0.2"/>
    <row r="41857" s="217" customFormat="1" x14ac:dyDescent="0.2"/>
    <row r="41858" s="217" customFormat="1" x14ac:dyDescent="0.2"/>
    <row r="41859" s="217" customFormat="1" x14ac:dyDescent="0.2"/>
    <row r="41860" s="217" customFormat="1" x14ac:dyDescent="0.2"/>
    <row r="41861" s="217" customFormat="1" x14ac:dyDescent="0.2"/>
    <row r="41862" s="217" customFormat="1" x14ac:dyDescent="0.2"/>
    <row r="41863" s="217" customFormat="1" x14ac:dyDescent="0.2"/>
    <row r="41864" s="217" customFormat="1" x14ac:dyDescent="0.2"/>
    <row r="41865" s="217" customFormat="1" x14ac:dyDescent="0.2"/>
    <row r="41866" s="217" customFormat="1" x14ac:dyDescent="0.2"/>
    <row r="41867" s="217" customFormat="1" x14ac:dyDescent="0.2"/>
    <row r="41868" s="217" customFormat="1" x14ac:dyDescent="0.2"/>
    <row r="41869" s="217" customFormat="1" x14ac:dyDescent="0.2"/>
    <row r="41870" s="217" customFormat="1" x14ac:dyDescent="0.2"/>
    <row r="41871" s="217" customFormat="1" x14ac:dyDescent="0.2"/>
    <row r="41872" s="217" customFormat="1" x14ac:dyDescent="0.2"/>
    <row r="41873" s="217" customFormat="1" x14ac:dyDescent="0.2"/>
    <row r="41874" s="217" customFormat="1" x14ac:dyDescent="0.2"/>
    <row r="41875" s="217" customFormat="1" x14ac:dyDescent="0.2"/>
    <row r="41876" s="217" customFormat="1" x14ac:dyDescent="0.2"/>
    <row r="41877" s="217" customFormat="1" x14ac:dyDescent="0.2"/>
    <row r="41878" s="217" customFormat="1" x14ac:dyDescent="0.2"/>
    <row r="41879" s="217" customFormat="1" x14ac:dyDescent="0.2"/>
    <row r="41880" s="217" customFormat="1" x14ac:dyDescent="0.2"/>
    <row r="41881" s="217" customFormat="1" x14ac:dyDescent="0.2"/>
    <row r="41882" s="217" customFormat="1" x14ac:dyDescent="0.2"/>
    <row r="41883" s="217" customFormat="1" x14ac:dyDescent="0.2"/>
    <row r="41884" s="217" customFormat="1" x14ac:dyDescent="0.2"/>
    <row r="41885" s="217" customFormat="1" x14ac:dyDescent="0.2"/>
    <row r="41886" s="217" customFormat="1" x14ac:dyDescent="0.2"/>
    <row r="41887" s="217" customFormat="1" x14ac:dyDescent="0.2"/>
    <row r="41888" s="217" customFormat="1" x14ac:dyDescent="0.2"/>
    <row r="41889" s="217" customFormat="1" x14ac:dyDescent="0.2"/>
    <row r="41890" s="217" customFormat="1" x14ac:dyDescent="0.2"/>
    <row r="41891" s="217" customFormat="1" x14ac:dyDescent="0.2"/>
    <row r="41892" s="217" customFormat="1" x14ac:dyDescent="0.2"/>
    <row r="41893" s="217" customFormat="1" x14ac:dyDescent="0.2"/>
    <row r="41894" s="217" customFormat="1" x14ac:dyDescent="0.2"/>
    <row r="41895" s="217" customFormat="1" x14ac:dyDescent="0.2"/>
    <row r="41896" s="217" customFormat="1" x14ac:dyDescent="0.2"/>
    <row r="41897" s="217" customFormat="1" x14ac:dyDescent="0.2"/>
    <row r="41898" s="217" customFormat="1" x14ac:dyDescent="0.2"/>
    <row r="41899" s="217" customFormat="1" x14ac:dyDescent="0.2"/>
    <row r="41900" s="217" customFormat="1" x14ac:dyDescent="0.2"/>
    <row r="41901" s="217" customFormat="1" x14ac:dyDescent="0.2"/>
    <row r="41902" s="217" customFormat="1" x14ac:dyDescent="0.2"/>
    <row r="41903" s="217" customFormat="1" x14ac:dyDescent="0.2"/>
    <row r="41904" s="217" customFormat="1" x14ac:dyDescent="0.2"/>
    <row r="41905" s="217" customFormat="1" x14ac:dyDescent="0.2"/>
    <row r="41906" s="217" customFormat="1" x14ac:dyDescent="0.2"/>
    <row r="41907" s="217" customFormat="1" x14ac:dyDescent="0.2"/>
    <row r="41908" s="217" customFormat="1" x14ac:dyDescent="0.2"/>
    <row r="41909" s="217" customFormat="1" x14ac:dyDescent="0.2"/>
    <row r="41910" s="217" customFormat="1" x14ac:dyDescent="0.2"/>
    <row r="41911" s="217" customFormat="1" x14ac:dyDescent="0.2"/>
    <row r="41912" s="217" customFormat="1" x14ac:dyDescent="0.2"/>
    <row r="41913" s="217" customFormat="1" x14ac:dyDescent="0.2"/>
    <row r="41914" s="217" customFormat="1" x14ac:dyDescent="0.2"/>
    <row r="41915" s="217" customFormat="1" x14ac:dyDescent="0.2"/>
    <row r="41916" s="217" customFormat="1" x14ac:dyDescent="0.2"/>
    <row r="41917" s="217" customFormat="1" x14ac:dyDescent="0.2"/>
    <row r="41918" s="217" customFormat="1" x14ac:dyDescent="0.2"/>
    <row r="41919" s="217" customFormat="1" x14ac:dyDescent="0.2"/>
    <row r="41920" s="217" customFormat="1" x14ac:dyDescent="0.2"/>
    <row r="41921" s="217" customFormat="1" x14ac:dyDescent="0.2"/>
    <row r="41922" s="217" customFormat="1" x14ac:dyDescent="0.2"/>
    <row r="41923" s="217" customFormat="1" x14ac:dyDescent="0.2"/>
    <row r="41924" s="217" customFormat="1" x14ac:dyDescent="0.2"/>
    <row r="41925" s="217" customFormat="1" x14ac:dyDescent="0.2"/>
    <row r="41926" s="217" customFormat="1" x14ac:dyDescent="0.2"/>
    <row r="41927" s="217" customFormat="1" x14ac:dyDescent="0.2"/>
    <row r="41928" s="217" customFormat="1" x14ac:dyDescent="0.2"/>
    <row r="41929" s="217" customFormat="1" x14ac:dyDescent="0.2"/>
    <row r="41930" s="217" customFormat="1" x14ac:dyDescent="0.2"/>
    <row r="41931" s="217" customFormat="1" x14ac:dyDescent="0.2"/>
    <row r="41932" s="217" customFormat="1" x14ac:dyDescent="0.2"/>
    <row r="41933" s="217" customFormat="1" x14ac:dyDescent="0.2"/>
    <row r="41934" s="217" customFormat="1" x14ac:dyDescent="0.2"/>
    <row r="41935" s="217" customFormat="1" x14ac:dyDescent="0.2"/>
    <row r="41936" s="217" customFormat="1" x14ac:dyDescent="0.2"/>
    <row r="41937" s="217" customFormat="1" x14ac:dyDescent="0.2"/>
    <row r="41938" s="217" customFormat="1" x14ac:dyDescent="0.2"/>
    <row r="41939" s="217" customFormat="1" x14ac:dyDescent="0.2"/>
    <row r="41940" s="217" customFormat="1" x14ac:dyDescent="0.2"/>
    <row r="41941" s="217" customFormat="1" x14ac:dyDescent="0.2"/>
    <row r="41942" s="217" customFormat="1" x14ac:dyDescent="0.2"/>
    <row r="41943" s="217" customFormat="1" x14ac:dyDescent="0.2"/>
    <row r="41944" s="217" customFormat="1" x14ac:dyDescent="0.2"/>
    <row r="41945" s="217" customFormat="1" x14ac:dyDescent="0.2"/>
    <row r="41946" s="217" customFormat="1" x14ac:dyDescent="0.2"/>
    <row r="41947" s="217" customFormat="1" x14ac:dyDescent="0.2"/>
    <row r="41948" s="217" customFormat="1" x14ac:dyDescent="0.2"/>
    <row r="41949" s="217" customFormat="1" x14ac:dyDescent="0.2"/>
    <row r="41950" s="217" customFormat="1" x14ac:dyDescent="0.2"/>
    <row r="41951" s="217" customFormat="1" x14ac:dyDescent="0.2"/>
    <row r="41952" s="217" customFormat="1" x14ac:dyDescent="0.2"/>
    <row r="41953" s="217" customFormat="1" x14ac:dyDescent="0.2"/>
    <row r="41954" s="217" customFormat="1" x14ac:dyDescent="0.2"/>
    <row r="41955" s="217" customFormat="1" x14ac:dyDescent="0.2"/>
    <row r="41956" s="217" customFormat="1" x14ac:dyDescent="0.2"/>
    <row r="41957" s="217" customFormat="1" x14ac:dyDescent="0.2"/>
    <row r="41958" s="217" customFormat="1" x14ac:dyDescent="0.2"/>
    <row r="41959" s="217" customFormat="1" x14ac:dyDescent="0.2"/>
    <row r="41960" s="217" customFormat="1" x14ac:dyDescent="0.2"/>
    <row r="41961" s="217" customFormat="1" x14ac:dyDescent="0.2"/>
    <row r="41962" s="217" customFormat="1" x14ac:dyDescent="0.2"/>
    <row r="41963" s="217" customFormat="1" x14ac:dyDescent="0.2"/>
    <row r="41964" s="217" customFormat="1" x14ac:dyDescent="0.2"/>
    <row r="41965" s="217" customFormat="1" x14ac:dyDescent="0.2"/>
    <row r="41966" s="217" customFormat="1" x14ac:dyDescent="0.2"/>
    <row r="41967" s="217" customFormat="1" x14ac:dyDescent="0.2"/>
    <row r="41968" s="217" customFormat="1" x14ac:dyDescent="0.2"/>
    <row r="41969" s="217" customFormat="1" x14ac:dyDescent="0.2"/>
    <row r="41970" s="217" customFormat="1" x14ac:dyDescent="0.2"/>
    <row r="41971" s="217" customFormat="1" x14ac:dyDescent="0.2"/>
    <row r="41972" s="217" customFormat="1" x14ac:dyDescent="0.2"/>
    <row r="41973" s="217" customFormat="1" x14ac:dyDescent="0.2"/>
    <row r="41974" s="217" customFormat="1" x14ac:dyDescent="0.2"/>
    <row r="41975" s="217" customFormat="1" x14ac:dyDescent="0.2"/>
    <row r="41976" s="217" customFormat="1" x14ac:dyDescent="0.2"/>
    <row r="41977" s="217" customFormat="1" x14ac:dyDescent="0.2"/>
    <row r="41978" s="217" customFormat="1" x14ac:dyDescent="0.2"/>
    <row r="41979" s="217" customFormat="1" x14ac:dyDescent="0.2"/>
    <row r="41980" s="217" customFormat="1" x14ac:dyDescent="0.2"/>
    <row r="41981" s="217" customFormat="1" x14ac:dyDescent="0.2"/>
    <row r="41982" s="217" customFormat="1" x14ac:dyDescent="0.2"/>
    <row r="41983" s="217" customFormat="1" x14ac:dyDescent="0.2"/>
    <row r="41984" s="217" customFormat="1" x14ac:dyDescent="0.2"/>
    <row r="41985" s="217" customFormat="1" x14ac:dyDescent="0.2"/>
    <row r="41986" s="217" customFormat="1" x14ac:dyDescent="0.2"/>
    <row r="41987" s="217" customFormat="1" x14ac:dyDescent="0.2"/>
    <row r="41988" s="217" customFormat="1" x14ac:dyDescent="0.2"/>
    <row r="41989" s="217" customFormat="1" x14ac:dyDescent="0.2"/>
    <row r="41990" s="217" customFormat="1" x14ac:dyDescent="0.2"/>
    <row r="41991" s="217" customFormat="1" x14ac:dyDescent="0.2"/>
    <row r="41992" s="217" customFormat="1" x14ac:dyDescent="0.2"/>
    <row r="41993" s="217" customFormat="1" x14ac:dyDescent="0.2"/>
    <row r="41994" s="217" customFormat="1" x14ac:dyDescent="0.2"/>
    <row r="41995" s="217" customFormat="1" x14ac:dyDescent="0.2"/>
    <row r="41996" s="217" customFormat="1" x14ac:dyDescent="0.2"/>
    <row r="41997" s="217" customFormat="1" x14ac:dyDescent="0.2"/>
    <row r="41998" s="217" customFormat="1" x14ac:dyDescent="0.2"/>
    <row r="41999" s="217" customFormat="1" x14ac:dyDescent="0.2"/>
    <row r="42000" s="217" customFormat="1" x14ac:dyDescent="0.2"/>
    <row r="42001" s="217" customFormat="1" x14ac:dyDescent="0.2"/>
    <row r="42002" s="217" customFormat="1" x14ac:dyDescent="0.2"/>
    <row r="42003" s="217" customFormat="1" x14ac:dyDescent="0.2"/>
    <row r="42004" s="217" customFormat="1" x14ac:dyDescent="0.2"/>
    <row r="42005" s="217" customFormat="1" x14ac:dyDescent="0.2"/>
    <row r="42006" s="217" customFormat="1" x14ac:dyDescent="0.2"/>
    <row r="42007" s="217" customFormat="1" x14ac:dyDescent="0.2"/>
    <row r="42008" s="217" customFormat="1" x14ac:dyDescent="0.2"/>
    <row r="42009" s="217" customFormat="1" x14ac:dyDescent="0.2"/>
    <row r="42010" s="217" customFormat="1" x14ac:dyDescent="0.2"/>
    <row r="42011" s="217" customFormat="1" x14ac:dyDescent="0.2"/>
    <row r="42012" s="217" customFormat="1" x14ac:dyDescent="0.2"/>
    <row r="42013" s="217" customFormat="1" x14ac:dyDescent="0.2"/>
    <row r="42014" s="217" customFormat="1" x14ac:dyDescent="0.2"/>
    <row r="42015" s="217" customFormat="1" x14ac:dyDescent="0.2"/>
    <row r="42016" s="217" customFormat="1" x14ac:dyDescent="0.2"/>
    <row r="42017" s="217" customFormat="1" x14ac:dyDescent="0.2"/>
    <row r="42018" s="217" customFormat="1" x14ac:dyDescent="0.2"/>
    <row r="42019" s="217" customFormat="1" x14ac:dyDescent="0.2"/>
    <row r="42020" s="217" customFormat="1" x14ac:dyDescent="0.2"/>
    <row r="42021" s="217" customFormat="1" x14ac:dyDescent="0.2"/>
    <row r="42022" s="217" customFormat="1" x14ac:dyDescent="0.2"/>
    <row r="42023" s="217" customFormat="1" x14ac:dyDescent="0.2"/>
    <row r="42024" s="217" customFormat="1" x14ac:dyDescent="0.2"/>
    <row r="42025" s="217" customFormat="1" x14ac:dyDescent="0.2"/>
    <row r="42026" s="217" customFormat="1" x14ac:dyDescent="0.2"/>
    <row r="42027" s="217" customFormat="1" x14ac:dyDescent="0.2"/>
    <row r="42028" s="217" customFormat="1" x14ac:dyDescent="0.2"/>
    <row r="42029" s="217" customFormat="1" x14ac:dyDescent="0.2"/>
    <row r="42030" s="217" customFormat="1" x14ac:dyDescent="0.2"/>
    <row r="42031" s="217" customFormat="1" x14ac:dyDescent="0.2"/>
    <row r="42032" s="217" customFormat="1" x14ac:dyDescent="0.2"/>
    <row r="42033" s="217" customFormat="1" x14ac:dyDescent="0.2"/>
    <row r="42034" s="217" customFormat="1" x14ac:dyDescent="0.2"/>
    <row r="42035" s="217" customFormat="1" x14ac:dyDescent="0.2"/>
    <row r="42036" s="217" customFormat="1" x14ac:dyDescent="0.2"/>
    <row r="42037" s="217" customFormat="1" x14ac:dyDescent="0.2"/>
    <row r="42038" s="217" customFormat="1" x14ac:dyDescent="0.2"/>
    <row r="42039" s="217" customFormat="1" x14ac:dyDescent="0.2"/>
    <row r="42040" s="217" customFormat="1" x14ac:dyDescent="0.2"/>
    <row r="42041" s="217" customFormat="1" x14ac:dyDescent="0.2"/>
    <row r="42042" s="217" customFormat="1" x14ac:dyDescent="0.2"/>
    <row r="42043" s="217" customFormat="1" x14ac:dyDescent="0.2"/>
    <row r="42044" s="217" customFormat="1" x14ac:dyDescent="0.2"/>
    <row r="42045" s="217" customFormat="1" x14ac:dyDescent="0.2"/>
    <row r="42046" s="217" customFormat="1" x14ac:dyDescent="0.2"/>
    <row r="42047" s="217" customFormat="1" x14ac:dyDescent="0.2"/>
    <row r="42048" s="217" customFormat="1" x14ac:dyDescent="0.2"/>
    <row r="42049" s="217" customFormat="1" x14ac:dyDescent="0.2"/>
    <row r="42050" s="217" customFormat="1" x14ac:dyDescent="0.2"/>
    <row r="42051" s="217" customFormat="1" x14ac:dyDescent="0.2"/>
    <row r="42052" s="217" customFormat="1" x14ac:dyDescent="0.2"/>
    <row r="42053" s="217" customFormat="1" x14ac:dyDescent="0.2"/>
    <row r="42054" s="217" customFormat="1" x14ac:dyDescent="0.2"/>
    <row r="42055" s="217" customFormat="1" x14ac:dyDescent="0.2"/>
    <row r="42056" s="217" customFormat="1" x14ac:dyDescent="0.2"/>
    <row r="42057" s="217" customFormat="1" x14ac:dyDescent="0.2"/>
    <row r="42058" s="217" customFormat="1" x14ac:dyDescent="0.2"/>
    <row r="42059" s="217" customFormat="1" x14ac:dyDescent="0.2"/>
    <row r="42060" s="217" customFormat="1" x14ac:dyDescent="0.2"/>
    <row r="42061" s="217" customFormat="1" x14ac:dyDescent="0.2"/>
    <row r="42062" s="217" customFormat="1" x14ac:dyDescent="0.2"/>
    <row r="42063" s="217" customFormat="1" x14ac:dyDescent="0.2"/>
    <row r="42064" s="217" customFormat="1" x14ac:dyDescent="0.2"/>
    <row r="42065" s="217" customFormat="1" x14ac:dyDescent="0.2"/>
    <row r="42066" s="217" customFormat="1" x14ac:dyDescent="0.2"/>
    <row r="42067" s="217" customFormat="1" x14ac:dyDescent="0.2"/>
    <row r="42068" s="217" customFormat="1" x14ac:dyDescent="0.2"/>
    <row r="42069" s="217" customFormat="1" x14ac:dyDescent="0.2"/>
    <row r="42070" s="217" customFormat="1" x14ac:dyDescent="0.2"/>
    <row r="42071" s="217" customFormat="1" x14ac:dyDescent="0.2"/>
    <row r="42072" s="217" customFormat="1" x14ac:dyDescent="0.2"/>
    <row r="42073" s="217" customFormat="1" x14ac:dyDescent="0.2"/>
    <row r="42074" s="217" customFormat="1" x14ac:dyDescent="0.2"/>
    <row r="42075" s="217" customFormat="1" x14ac:dyDescent="0.2"/>
    <row r="42076" s="217" customFormat="1" x14ac:dyDescent="0.2"/>
    <row r="42077" s="217" customFormat="1" x14ac:dyDescent="0.2"/>
    <row r="42078" s="217" customFormat="1" x14ac:dyDescent="0.2"/>
    <row r="42079" s="217" customFormat="1" x14ac:dyDescent="0.2"/>
    <row r="42080" s="217" customFormat="1" x14ac:dyDescent="0.2"/>
    <row r="42081" s="217" customFormat="1" x14ac:dyDescent="0.2"/>
    <row r="42082" s="217" customFormat="1" x14ac:dyDescent="0.2"/>
    <row r="42083" s="217" customFormat="1" x14ac:dyDescent="0.2"/>
    <row r="42084" s="217" customFormat="1" x14ac:dyDescent="0.2"/>
    <row r="42085" s="217" customFormat="1" x14ac:dyDescent="0.2"/>
    <row r="42086" s="217" customFormat="1" x14ac:dyDescent="0.2"/>
    <row r="42087" s="217" customFormat="1" x14ac:dyDescent="0.2"/>
    <row r="42088" s="217" customFormat="1" x14ac:dyDescent="0.2"/>
    <row r="42089" s="217" customFormat="1" x14ac:dyDescent="0.2"/>
    <row r="42090" s="217" customFormat="1" x14ac:dyDescent="0.2"/>
    <row r="42091" s="217" customFormat="1" x14ac:dyDescent="0.2"/>
    <row r="42092" s="217" customFormat="1" x14ac:dyDescent="0.2"/>
    <row r="42093" s="217" customFormat="1" x14ac:dyDescent="0.2"/>
    <row r="42094" s="217" customFormat="1" x14ac:dyDescent="0.2"/>
    <row r="42095" s="217" customFormat="1" x14ac:dyDescent="0.2"/>
    <row r="42096" s="217" customFormat="1" x14ac:dyDescent="0.2"/>
    <row r="42097" s="217" customFormat="1" x14ac:dyDescent="0.2"/>
    <row r="42098" s="217" customFormat="1" x14ac:dyDescent="0.2"/>
    <row r="42099" s="217" customFormat="1" x14ac:dyDescent="0.2"/>
    <row r="42100" s="217" customFormat="1" x14ac:dyDescent="0.2"/>
    <row r="42101" s="217" customFormat="1" x14ac:dyDescent="0.2"/>
    <row r="42102" s="217" customFormat="1" x14ac:dyDescent="0.2"/>
    <row r="42103" s="217" customFormat="1" x14ac:dyDescent="0.2"/>
    <row r="42104" s="217" customFormat="1" x14ac:dyDescent="0.2"/>
    <row r="42105" s="217" customFormat="1" x14ac:dyDescent="0.2"/>
    <row r="42106" s="217" customFormat="1" x14ac:dyDescent="0.2"/>
    <row r="42107" s="217" customFormat="1" x14ac:dyDescent="0.2"/>
    <row r="42108" s="217" customFormat="1" x14ac:dyDescent="0.2"/>
    <row r="42109" s="217" customFormat="1" x14ac:dyDescent="0.2"/>
    <row r="42110" s="217" customFormat="1" x14ac:dyDescent="0.2"/>
    <row r="42111" s="217" customFormat="1" x14ac:dyDescent="0.2"/>
    <row r="42112" s="217" customFormat="1" x14ac:dyDescent="0.2"/>
    <row r="42113" s="217" customFormat="1" x14ac:dyDescent="0.2"/>
    <row r="42114" s="217" customFormat="1" x14ac:dyDescent="0.2"/>
    <row r="42115" s="217" customFormat="1" x14ac:dyDescent="0.2"/>
    <row r="42116" s="217" customFormat="1" x14ac:dyDescent="0.2"/>
    <row r="42117" s="217" customFormat="1" x14ac:dyDescent="0.2"/>
    <row r="42118" s="217" customFormat="1" x14ac:dyDescent="0.2"/>
    <row r="42119" s="217" customFormat="1" x14ac:dyDescent="0.2"/>
    <row r="42120" s="217" customFormat="1" x14ac:dyDescent="0.2"/>
    <row r="42121" s="217" customFormat="1" x14ac:dyDescent="0.2"/>
    <row r="42122" s="217" customFormat="1" x14ac:dyDescent="0.2"/>
    <row r="42123" s="217" customFormat="1" x14ac:dyDescent="0.2"/>
    <row r="42124" s="217" customFormat="1" x14ac:dyDescent="0.2"/>
    <row r="42125" s="217" customFormat="1" x14ac:dyDescent="0.2"/>
    <row r="42126" s="217" customFormat="1" x14ac:dyDescent="0.2"/>
    <row r="42127" s="217" customFormat="1" x14ac:dyDescent="0.2"/>
    <row r="42128" s="217" customFormat="1" x14ac:dyDescent="0.2"/>
    <row r="42129" s="217" customFormat="1" x14ac:dyDescent="0.2"/>
    <row r="42130" s="217" customFormat="1" x14ac:dyDescent="0.2"/>
    <row r="42131" s="217" customFormat="1" x14ac:dyDescent="0.2"/>
    <row r="42132" s="217" customFormat="1" x14ac:dyDescent="0.2"/>
    <row r="42133" s="217" customFormat="1" x14ac:dyDescent="0.2"/>
    <row r="42134" s="217" customFormat="1" x14ac:dyDescent="0.2"/>
    <row r="42135" s="217" customFormat="1" x14ac:dyDescent="0.2"/>
    <row r="42136" s="217" customFormat="1" x14ac:dyDescent="0.2"/>
    <row r="42137" s="217" customFormat="1" x14ac:dyDescent="0.2"/>
    <row r="42138" s="217" customFormat="1" x14ac:dyDescent="0.2"/>
    <row r="42139" s="217" customFormat="1" x14ac:dyDescent="0.2"/>
    <row r="42140" s="217" customFormat="1" x14ac:dyDescent="0.2"/>
    <row r="42141" s="217" customFormat="1" x14ac:dyDescent="0.2"/>
    <row r="42142" s="217" customFormat="1" x14ac:dyDescent="0.2"/>
    <row r="42143" s="217" customFormat="1" x14ac:dyDescent="0.2"/>
    <row r="42144" s="217" customFormat="1" x14ac:dyDescent="0.2"/>
    <row r="42145" s="217" customFormat="1" x14ac:dyDescent="0.2"/>
    <row r="42146" s="217" customFormat="1" x14ac:dyDescent="0.2"/>
    <row r="42147" s="217" customFormat="1" x14ac:dyDescent="0.2"/>
    <row r="42148" s="217" customFormat="1" x14ac:dyDescent="0.2"/>
    <row r="42149" s="217" customFormat="1" x14ac:dyDescent="0.2"/>
    <row r="42150" s="217" customFormat="1" x14ac:dyDescent="0.2"/>
    <row r="42151" s="217" customFormat="1" x14ac:dyDescent="0.2"/>
    <row r="42152" s="217" customFormat="1" x14ac:dyDescent="0.2"/>
    <row r="42153" s="217" customFormat="1" x14ac:dyDescent="0.2"/>
    <row r="42154" s="217" customFormat="1" x14ac:dyDescent="0.2"/>
    <row r="42155" s="217" customFormat="1" x14ac:dyDescent="0.2"/>
    <row r="42156" s="217" customFormat="1" x14ac:dyDescent="0.2"/>
    <row r="42157" s="217" customFormat="1" x14ac:dyDescent="0.2"/>
    <row r="42158" s="217" customFormat="1" x14ac:dyDescent="0.2"/>
    <row r="42159" s="217" customFormat="1" x14ac:dyDescent="0.2"/>
    <row r="42160" s="217" customFormat="1" x14ac:dyDescent="0.2"/>
    <row r="42161" s="217" customFormat="1" x14ac:dyDescent="0.2"/>
    <row r="42162" s="217" customFormat="1" x14ac:dyDescent="0.2"/>
    <row r="42163" s="217" customFormat="1" x14ac:dyDescent="0.2"/>
    <row r="42164" s="217" customFormat="1" x14ac:dyDescent="0.2"/>
    <row r="42165" s="217" customFormat="1" x14ac:dyDescent="0.2"/>
    <row r="42166" s="217" customFormat="1" x14ac:dyDescent="0.2"/>
    <row r="42167" s="217" customFormat="1" x14ac:dyDescent="0.2"/>
    <row r="42168" s="217" customFormat="1" x14ac:dyDescent="0.2"/>
    <row r="42169" s="217" customFormat="1" x14ac:dyDescent="0.2"/>
    <row r="42170" s="217" customFormat="1" x14ac:dyDescent="0.2"/>
    <row r="42171" s="217" customFormat="1" x14ac:dyDescent="0.2"/>
    <row r="42172" s="217" customFormat="1" x14ac:dyDescent="0.2"/>
    <row r="42173" s="217" customFormat="1" x14ac:dyDescent="0.2"/>
    <row r="42174" s="217" customFormat="1" x14ac:dyDescent="0.2"/>
    <row r="42175" s="217" customFormat="1" x14ac:dyDescent="0.2"/>
    <row r="42176" s="217" customFormat="1" x14ac:dyDescent="0.2"/>
    <row r="42177" s="217" customFormat="1" x14ac:dyDescent="0.2"/>
    <row r="42178" s="217" customFormat="1" x14ac:dyDescent="0.2"/>
    <row r="42179" s="217" customFormat="1" x14ac:dyDescent="0.2"/>
    <row r="42180" s="217" customFormat="1" x14ac:dyDescent="0.2"/>
    <row r="42181" s="217" customFormat="1" x14ac:dyDescent="0.2"/>
    <row r="42182" s="217" customFormat="1" x14ac:dyDescent="0.2"/>
    <row r="42183" s="217" customFormat="1" x14ac:dyDescent="0.2"/>
    <row r="42184" s="217" customFormat="1" x14ac:dyDescent="0.2"/>
    <row r="42185" s="217" customFormat="1" x14ac:dyDescent="0.2"/>
    <row r="42186" s="217" customFormat="1" x14ac:dyDescent="0.2"/>
    <row r="42187" s="217" customFormat="1" x14ac:dyDescent="0.2"/>
    <row r="42188" s="217" customFormat="1" x14ac:dyDescent="0.2"/>
    <row r="42189" s="217" customFormat="1" x14ac:dyDescent="0.2"/>
    <row r="42190" s="217" customFormat="1" x14ac:dyDescent="0.2"/>
    <row r="42191" s="217" customFormat="1" x14ac:dyDescent="0.2"/>
    <row r="42192" s="217" customFormat="1" x14ac:dyDescent="0.2"/>
    <row r="42193" s="217" customFormat="1" x14ac:dyDescent="0.2"/>
    <row r="42194" s="217" customFormat="1" x14ac:dyDescent="0.2"/>
    <row r="42195" s="217" customFormat="1" x14ac:dyDescent="0.2"/>
    <row r="42196" s="217" customFormat="1" x14ac:dyDescent="0.2"/>
    <row r="42197" s="217" customFormat="1" x14ac:dyDescent="0.2"/>
    <row r="42198" s="217" customFormat="1" x14ac:dyDescent="0.2"/>
    <row r="42199" s="217" customFormat="1" x14ac:dyDescent="0.2"/>
    <row r="42200" s="217" customFormat="1" x14ac:dyDescent="0.2"/>
    <row r="42201" s="217" customFormat="1" x14ac:dyDescent="0.2"/>
    <row r="42202" s="217" customFormat="1" x14ac:dyDescent="0.2"/>
    <row r="42203" s="217" customFormat="1" x14ac:dyDescent="0.2"/>
    <row r="42204" s="217" customFormat="1" x14ac:dyDescent="0.2"/>
    <row r="42205" s="217" customFormat="1" x14ac:dyDescent="0.2"/>
    <row r="42206" s="217" customFormat="1" x14ac:dyDescent="0.2"/>
    <row r="42207" s="217" customFormat="1" x14ac:dyDescent="0.2"/>
    <row r="42208" s="217" customFormat="1" x14ac:dyDescent="0.2"/>
    <row r="42209" s="217" customFormat="1" x14ac:dyDescent="0.2"/>
    <row r="42210" s="217" customFormat="1" x14ac:dyDescent="0.2"/>
    <row r="42211" s="217" customFormat="1" x14ac:dyDescent="0.2"/>
    <row r="42212" s="217" customFormat="1" x14ac:dyDescent="0.2"/>
    <row r="42213" s="217" customFormat="1" x14ac:dyDescent="0.2"/>
    <row r="42214" s="217" customFormat="1" x14ac:dyDescent="0.2"/>
    <row r="42215" s="217" customFormat="1" x14ac:dyDescent="0.2"/>
    <row r="42216" s="217" customFormat="1" x14ac:dyDescent="0.2"/>
    <row r="42217" s="217" customFormat="1" x14ac:dyDescent="0.2"/>
    <row r="42218" s="217" customFormat="1" x14ac:dyDescent="0.2"/>
    <row r="42219" s="217" customFormat="1" x14ac:dyDescent="0.2"/>
    <row r="42220" s="217" customFormat="1" x14ac:dyDescent="0.2"/>
    <row r="42221" s="217" customFormat="1" x14ac:dyDescent="0.2"/>
    <row r="42222" s="217" customFormat="1" x14ac:dyDescent="0.2"/>
    <row r="42223" s="217" customFormat="1" x14ac:dyDescent="0.2"/>
    <row r="42224" s="217" customFormat="1" x14ac:dyDescent="0.2"/>
    <row r="42225" s="217" customFormat="1" x14ac:dyDescent="0.2"/>
    <row r="42226" s="217" customFormat="1" x14ac:dyDescent="0.2"/>
    <row r="42227" s="217" customFormat="1" x14ac:dyDescent="0.2"/>
    <row r="42228" s="217" customFormat="1" x14ac:dyDescent="0.2"/>
    <row r="42229" s="217" customFormat="1" x14ac:dyDescent="0.2"/>
    <row r="42230" s="217" customFormat="1" x14ac:dyDescent="0.2"/>
    <row r="42231" s="217" customFormat="1" x14ac:dyDescent="0.2"/>
    <row r="42232" s="217" customFormat="1" x14ac:dyDescent="0.2"/>
    <row r="42233" s="217" customFormat="1" x14ac:dyDescent="0.2"/>
    <row r="42234" s="217" customFormat="1" x14ac:dyDescent="0.2"/>
    <row r="42235" s="217" customFormat="1" x14ac:dyDescent="0.2"/>
    <row r="42236" s="217" customFormat="1" x14ac:dyDescent="0.2"/>
    <row r="42237" s="217" customFormat="1" x14ac:dyDescent="0.2"/>
    <row r="42238" s="217" customFormat="1" x14ac:dyDescent="0.2"/>
    <row r="42239" s="217" customFormat="1" x14ac:dyDescent="0.2"/>
    <row r="42240" s="217" customFormat="1" x14ac:dyDescent="0.2"/>
    <row r="42241" s="217" customFormat="1" x14ac:dyDescent="0.2"/>
    <row r="42242" s="217" customFormat="1" x14ac:dyDescent="0.2"/>
    <row r="42243" s="217" customFormat="1" x14ac:dyDescent="0.2"/>
    <row r="42244" s="217" customFormat="1" x14ac:dyDescent="0.2"/>
    <row r="42245" s="217" customFormat="1" x14ac:dyDescent="0.2"/>
    <row r="42246" s="217" customFormat="1" x14ac:dyDescent="0.2"/>
    <row r="42247" s="217" customFormat="1" x14ac:dyDescent="0.2"/>
    <row r="42248" s="217" customFormat="1" x14ac:dyDescent="0.2"/>
    <row r="42249" s="217" customFormat="1" x14ac:dyDescent="0.2"/>
    <row r="42250" s="217" customFormat="1" x14ac:dyDescent="0.2"/>
    <row r="42251" s="217" customFormat="1" x14ac:dyDescent="0.2"/>
    <row r="42252" s="217" customFormat="1" x14ac:dyDescent="0.2"/>
    <row r="42253" s="217" customFormat="1" x14ac:dyDescent="0.2"/>
    <row r="42254" s="217" customFormat="1" x14ac:dyDescent="0.2"/>
    <row r="42255" s="217" customFormat="1" x14ac:dyDescent="0.2"/>
    <row r="42256" s="217" customFormat="1" x14ac:dyDescent="0.2"/>
    <row r="42257" s="217" customFormat="1" x14ac:dyDescent="0.2"/>
    <row r="42258" s="217" customFormat="1" x14ac:dyDescent="0.2"/>
    <row r="42259" s="217" customFormat="1" x14ac:dyDescent="0.2"/>
    <row r="42260" s="217" customFormat="1" x14ac:dyDescent="0.2"/>
    <row r="42261" s="217" customFormat="1" x14ac:dyDescent="0.2"/>
    <row r="42262" s="217" customFormat="1" x14ac:dyDescent="0.2"/>
    <row r="42263" s="217" customFormat="1" x14ac:dyDescent="0.2"/>
    <row r="42264" s="217" customFormat="1" x14ac:dyDescent="0.2"/>
    <row r="42265" s="217" customFormat="1" x14ac:dyDescent="0.2"/>
    <row r="42266" s="217" customFormat="1" x14ac:dyDescent="0.2"/>
    <row r="42267" s="217" customFormat="1" x14ac:dyDescent="0.2"/>
    <row r="42268" s="217" customFormat="1" x14ac:dyDescent="0.2"/>
    <row r="42269" s="217" customFormat="1" x14ac:dyDescent="0.2"/>
    <row r="42270" s="217" customFormat="1" x14ac:dyDescent="0.2"/>
    <row r="42271" s="217" customFormat="1" x14ac:dyDescent="0.2"/>
    <row r="42272" s="217" customFormat="1" x14ac:dyDescent="0.2"/>
    <row r="42273" s="217" customFormat="1" x14ac:dyDescent="0.2"/>
    <row r="42274" s="217" customFormat="1" x14ac:dyDescent="0.2"/>
    <row r="42275" s="217" customFormat="1" x14ac:dyDescent="0.2"/>
    <row r="42276" s="217" customFormat="1" x14ac:dyDescent="0.2"/>
    <row r="42277" s="217" customFormat="1" x14ac:dyDescent="0.2"/>
    <row r="42278" s="217" customFormat="1" x14ac:dyDescent="0.2"/>
    <row r="42279" s="217" customFormat="1" x14ac:dyDescent="0.2"/>
    <row r="42280" s="217" customFormat="1" x14ac:dyDescent="0.2"/>
    <row r="42281" s="217" customFormat="1" x14ac:dyDescent="0.2"/>
    <row r="42282" s="217" customFormat="1" x14ac:dyDescent="0.2"/>
    <row r="42283" s="217" customFormat="1" x14ac:dyDescent="0.2"/>
    <row r="42284" s="217" customFormat="1" x14ac:dyDescent="0.2"/>
    <row r="42285" s="217" customFormat="1" x14ac:dyDescent="0.2"/>
    <row r="42286" s="217" customFormat="1" x14ac:dyDescent="0.2"/>
    <row r="42287" s="217" customFormat="1" x14ac:dyDescent="0.2"/>
    <row r="42288" s="217" customFormat="1" x14ac:dyDescent="0.2"/>
    <row r="42289" s="217" customFormat="1" x14ac:dyDescent="0.2"/>
    <row r="42290" s="217" customFormat="1" x14ac:dyDescent="0.2"/>
    <row r="42291" s="217" customFormat="1" x14ac:dyDescent="0.2"/>
    <row r="42292" s="217" customFormat="1" x14ac:dyDescent="0.2"/>
    <row r="42293" s="217" customFormat="1" x14ac:dyDescent="0.2"/>
    <row r="42294" s="217" customFormat="1" x14ac:dyDescent="0.2"/>
    <row r="42295" s="217" customFormat="1" x14ac:dyDescent="0.2"/>
    <row r="42296" s="217" customFormat="1" x14ac:dyDescent="0.2"/>
    <row r="42297" s="217" customFormat="1" x14ac:dyDescent="0.2"/>
    <row r="42298" s="217" customFormat="1" x14ac:dyDescent="0.2"/>
    <row r="42299" s="217" customFormat="1" x14ac:dyDescent="0.2"/>
    <row r="42300" s="217" customFormat="1" x14ac:dyDescent="0.2"/>
    <row r="42301" s="217" customFormat="1" x14ac:dyDescent="0.2"/>
    <row r="42302" s="217" customFormat="1" x14ac:dyDescent="0.2"/>
    <row r="42303" s="217" customFormat="1" x14ac:dyDescent="0.2"/>
    <row r="42304" s="217" customFormat="1" x14ac:dyDescent="0.2"/>
    <row r="42305" s="217" customFormat="1" x14ac:dyDescent="0.2"/>
    <row r="42306" s="217" customFormat="1" x14ac:dyDescent="0.2"/>
    <row r="42307" s="217" customFormat="1" x14ac:dyDescent="0.2"/>
    <row r="42308" s="217" customFormat="1" x14ac:dyDescent="0.2"/>
    <row r="42309" s="217" customFormat="1" x14ac:dyDescent="0.2"/>
    <row r="42310" s="217" customFormat="1" x14ac:dyDescent="0.2"/>
    <row r="42311" s="217" customFormat="1" x14ac:dyDescent="0.2"/>
    <row r="42312" s="217" customFormat="1" x14ac:dyDescent="0.2"/>
    <row r="42313" s="217" customFormat="1" x14ac:dyDescent="0.2"/>
    <row r="42314" s="217" customFormat="1" x14ac:dyDescent="0.2"/>
    <row r="42315" s="217" customFormat="1" x14ac:dyDescent="0.2"/>
    <row r="42316" s="217" customFormat="1" x14ac:dyDescent="0.2"/>
    <row r="42317" s="217" customFormat="1" x14ac:dyDescent="0.2"/>
    <row r="42318" s="217" customFormat="1" x14ac:dyDescent="0.2"/>
    <row r="42319" s="217" customFormat="1" x14ac:dyDescent="0.2"/>
    <row r="42320" s="217" customFormat="1" x14ac:dyDescent="0.2"/>
    <row r="42321" s="217" customFormat="1" x14ac:dyDescent="0.2"/>
    <row r="42322" s="217" customFormat="1" x14ac:dyDescent="0.2"/>
    <row r="42323" s="217" customFormat="1" x14ac:dyDescent="0.2"/>
    <row r="42324" s="217" customFormat="1" x14ac:dyDescent="0.2"/>
    <row r="42325" s="217" customFormat="1" x14ac:dyDescent="0.2"/>
    <row r="42326" s="217" customFormat="1" x14ac:dyDescent="0.2"/>
    <row r="42327" s="217" customFormat="1" x14ac:dyDescent="0.2"/>
    <row r="42328" s="217" customFormat="1" x14ac:dyDescent="0.2"/>
    <row r="42329" s="217" customFormat="1" x14ac:dyDescent="0.2"/>
    <row r="42330" s="217" customFormat="1" x14ac:dyDescent="0.2"/>
    <row r="42331" s="217" customFormat="1" x14ac:dyDescent="0.2"/>
    <row r="42332" s="217" customFormat="1" x14ac:dyDescent="0.2"/>
    <row r="42333" s="217" customFormat="1" x14ac:dyDescent="0.2"/>
    <row r="42334" s="217" customFormat="1" x14ac:dyDescent="0.2"/>
    <row r="42335" s="217" customFormat="1" x14ac:dyDescent="0.2"/>
    <row r="42336" s="217" customFormat="1" x14ac:dyDescent="0.2"/>
    <row r="42337" s="217" customFormat="1" x14ac:dyDescent="0.2"/>
    <row r="42338" s="217" customFormat="1" x14ac:dyDescent="0.2"/>
    <row r="42339" s="217" customFormat="1" x14ac:dyDescent="0.2"/>
    <row r="42340" s="217" customFormat="1" x14ac:dyDescent="0.2"/>
    <row r="42341" s="217" customFormat="1" x14ac:dyDescent="0.2"/>
    <row r="42342" s="217" customFormat="1" x14ac:dyDescent="0.2"/>
    <row r="42343" s="217" customFormat="1" x14ac:dyDescent="0.2"/>
    <row r="42344" s="217" customFormat="1" x14ac:dyDescent="0.2"/>
    <row r="42345" s="217" customFormat="1" x14ac:dyDescent="0.2"/>
    <row r="42346" s="217" customFormat="1" x14ac:dyDescent="0.2"/>
    <row r="42347" s="217" customFormat="1" x14ac:dyDescent="0.2"/>
    <row r="42348" s="217" customFormat="1" x14ac:dyDescent="0.2"/>
    <row r="42349" s="217" customFormat="1" x14ac:dyDescent="0.2"/>
    <row r="42350" s="217" customFormat="1" x14ac:dyDescent="0.2"/>
    <row r="42351" s="217" customFormat="1" x14ac:dyDescent="0.2"/>
    <row r="42352" s="217" customFormat="1" x14ac:dyDescent="0.2"/>
    <row r="42353" s="217" customFormat="1" x14ac:dyDescent="0.2"/>
    <row r="42354" s="217" customFormat="1" x14ac:dyDescent="0.2"/>
    <row r="42355" s="217" customFormat="1" x14ac:dyDescent="0.2"/>
    <row r="42356" s="217" customFormat="1" x14ac:dyDescent="0.2"/>
    <row r="42357" s="217" customFormat="1" x14ac:dyDescent="0.2"/>
    <row r="42358" s="217" customFormat="1" x14ac:dyDescent="0.2"/>
    <row r="42359" s="217" customFormat="1" x14ac:dyDescent="0.2"/>
    <row r="42360" s="217" customFormat="1" x14ac:dyDescent="0.2"/>
    <row r="42361" s="217" customFormat="1" x14ac:dyDescent="0.2"/>
    <row r="42362" s="217" customFormat="1" x14ac:dyDescent="0.2"/>
    <row r="42363" s="217" customFormat="1" x14ac:dyDescent="0.2"/>
    <row r="42364" s="217" customFormat="1" x14ac:dyDescent="0.2"/>
    <row r="42365" s="217" customFormat="1" x14ac:dyDescent="0.2"/>
    <row r="42366" s="217" customFormat="1" x14ac:dyDescent="0.2"/>
    <row r="42367" s="217" customFormat="1" x14ac:dyDescent="0.2"/>
    <row r="42368" s="217" customFormat="1" x14ac:dyDescent="0.2"/>
    <row r="42369" s="217" customFormat="1" x14ac:dyDescent="0.2"/>
    <row r="42370" s="217" customFormat="1" x14ac:dyDescent="0.2"/>
    <row r="42371" s="217" customFormat="1" x14ac:dyDescent="0.2"/>
    <row r="42372" s="217" customFormat="1" x14ac:dyDescent="0.2"/>
    <row r="42373" s="217" customFormat="1" x14ac:dyDescent="0.2"/>
    <row r="42374" s="217" customFormat="1" x14ac:dyDescent="0.2"/>
    <row r="42375" s="217" customFormat="1" x14ac:dyDescent="0.2"/>
    <row r="42376" s="217" customFormat="1" x14ac:dyDescent="0.2"/>
    <row r="42377" s="217" customFormat="1" x14ac:dyDescent="0.2"/>
    <row r="42378" s="217" customFormat="1" x14ac:dyDescent="0.2"/>
    <row r="42379" s="217" customFormat="1" x14ac:dyDescent="0.2"/>
    <row r="42380" s="217" customFormat="1" x14ac:dyDescent="0.2"/>
    <row r="42381" s="217" customFormat="1" x14ac:dyDescent="0.2"/>
    <row r="42382" s="217" customFormat="1" x14ac:dyDescent="0.2"/>
    <row r="42383" s="217" customFormat="1" x14ac:dyDescent="0.2"/>
    <row r="42384" s="217" customFormat="1" x14ac:dyDescent="0.2"/>
    <row r="42385" s="217" customFormat="1" x14ac:dyDescent="0.2"/>
    <row r="42386" s="217" customFormat="1" x14ac:dyDescent="0.2"/>
    <row r="42387" s="217" customFormat="1" x14ac:dyDescent="0.2"/>
    <row r="42388" s="217" customFormat="1" x14ac:dyDescent="0.2"/>
    <row r="42389" s="217" customFormat="1" x14ac:dyDescent="0.2"/>
    <row r="42390" s="217" customFormat="1" x14ac:dyDescent="0.2"/>
    <row r="42391" s="217" customFormat="1" x14ac:dyDescent="0.2"/>
    <row r="42392" s="217" customFormat="1" x14ac:dyDescent="0.2"/>
    <row r="42393" s="217" customFormat="1" x14ac:dyDescent="0.2"/>
    <row r="42394" s="217" customFormat="1" x14ac:dyDescent="0.2"/>
    <row r="42395" s="217" customFormat="1" x14ac:dyDescent="0.2"/>
    <row r="42396" s="217" customFormat="1" x14ac:dyDescent="0.2"/>
    <row r="42397" s="217" customFormat="1" x14ac:dyDescent="0.2"/>
    <row r="42398" s="217" customFormat="1" x14ac:dyDescent="0.2"/>
    <row r="42399" s="217" customFormat="1" x14ac:dyDescent="0.2"/>
    <row r="42400" s="217" customFormat="1" x14ac:dyDescent="0.2"/>
    <row r="42401" s="217" customFormat="1" x14ac:dyDescent="0.2"/>
    <row r="42402" s="217" customFormat="1" x14ac:dyDescent="0.2"/>
    <row r="42403" s="217" customFormat="1" x14ac:dyDescent="0.2"/>
    <row r="42404" s="217" customFormat="1" x14ac:dyDescent="0.2"/>
    <row r="42405" s="217" customFormat="1" x14ac:dyDescent="0.2"/>
    <row r="42406" s="217" customFormat="1" x14ac:dyDescent="0.2"/>
    <row r="42407" s="217" customFormat="1" x14ac:dyDescent="0.2"/>
    <row r="42408" s="217" customFormat="1" x14ac:dyDescent="0.2"/>
    <row r="42409" s="217" customFormat="1" x14ac:dyDescent="0.2"/>
    <row r="42410" s="217" customFormat="1" x14ac:dyDescent="0.2"/>
    <row r="42411" s="217" customFormat="1" x14ac:dyDescent="0.2"/>
    <row r="42412" s="217" customFormat="1" x14ac:dyDescent="0.2"/>
    <row r="42413" s="217" customFormat="1" x14ac:dyDescent="0.2"/>
    <row r="42414" s="217" customFormat="1" x14ac:dyDescent="0.2"/>
    <row r="42415" s="217" customFormat="1" x14ac:dyDescent="0.2"/>
    <row r="42416" s="217" customFormat="1" x14ac:dyDescent="0.2"/>
    <row r="42417" s="217" customFormat="1" x14ac:dyDescent="0.2"/>
    <row r="42418" s="217" customFormat="1" x14ac:dyDescent="0.2"/>
    <row r="42419" s="217" customFormat="1" x14ac:dyDescent="0.2"/>
    <row r="42420" s="217" customFormat="1" x14ac:dyDescent="0.2"/>
    <row r="42421" s="217" customFormat="1" x14ac:dyDescent="0.2"/>
    <row r="42422" s="217" customFormat="1" x14ac:dyDescent="0.2"/>
    <row r="42423" s="217" customFormat="1" x14ac:dyDescent="0.2"/>
    <row r="42424" s="217" customFormat="1" x14ac:dyDescent="0.2"/>
    <row r="42425" s="217" customFormat="1" x14ac:dyDescent="0.2"/>
    <row r="42426" s="217" customFormat="1" x14ac:dyDescent="0.2"/>
    <row r="42427" s="217" customFormat="1" x14ac:dyDescent="0.2"/>
    <row r="42428" s="217" customFormat="1" x14ac:dyDescent="0.2"/>
    <row r="42429" s="217" customFormat="1" x14ac:dyDescent="0.2"/>
    <row r="42430" s="217" customFormat="1" x14ac:dyDescent="0.2"/>
    <row r="42431" s="217" customFormat="1" x14ac:dyDescent="0.2"/>
    <row r="42432" s="217" customFormat="1" x14ac:dyDescent="0.2"/>
    <row r="42433" s="217" customFormat="1" x14ac:dyDescent="0.2"/>
    <row r="42434" s="217" customFormat="1" x14ac:dyDescent="0.2"/>
    <row r="42435" s="217" customFormat="1" x14ac:dyDescent="0.2"/>
    <row r="42436" s="217" customFormat="1" x14ac:dyDescent="0.2"/>
    <row r="42437" s="217" customFormat="1" x14ac:dyDescent="0.2"/>
    <row r="42438" s="217" customFormat="1" x14ac:dyDescent="0.2"/>
    <row r="42439" s="217" customFormat="1" x14ac:dyDescent="0.2"/>
    <row r="42440" s="217" customFormat="1" x14ac:dyDescent="0.2"/>
    <row r="42441" s="217" customFormat="1" x14ac:dyDescent="0.2"/>
    <row r="42442" s="217" customFormat="1" x14ac:dyDescent="0.2"/>
    <row r="42443" s="217" customFormat="1" x14ac:dyDescent="0.2"/>
    <row r="42444" s="217" customFormat="1" x14ac:dyDescent="0.2"/>
    <row r="42445" s="217" customFormat="1" x14ac:dyDescent="0.2"/>
    <row r="42446" s="217" customFormat="1" x14ac:dyDescent="0.2"/>
    <row r="42447" s="217" customFormat="1" x14ac:dyDescent="0.2"/>
    <row r="42448" s="217" customFormat="1" x14ac:dyDescent="0.2"/>
    <row r="42449" s="217" customFormat="1" x14ac:dyDescent="0.2"/>
    <row r="42450" s="217" customFormat="1" x14ac:dyDescent="0.2"/>
    <row r="42451" s="217" customFormat="1" x14ac:dyDescent="0.2"/>
    <row r="42452" s="217" customFormat="1" x14ac:dyDescent="0.2"/>
    <row r="42453" s="217" customFormat="1" x14ac:dyDescent="0.2"/>
    <row r="42454" s="217" customFormat="1" x14ac:dyDescent="0.2"/>
    <row r="42455" s="217" customFormat="1" x14ac:dyDescent="0.2"/>
    <row r="42456" s="217" customFormat="1" x14ac:dyDescent="0.2"/>
    <row r="42457" s="217" customFormat="1" x14ac:dyDescent="0.2"/>
    <row r="42458" s="217" customFormat="1" x14ac:dyDescent="0.2"/>
    <row r="42459" s="217" customFormat="1" x14ac:dyDescent="0.2"/>
    <row r="42460" s="217" customFormat="1" x14ac:dyDescent="0.2"/>
    <row r="42461" s="217" customFormat="1" x14ac:dyDescent="0.2"/>
    <row r="42462" s="217" customFormat="1" x14ac:dyDescent="0.2"/>
    <row r="42463" s="217" customFormat="1" x14ac:dyDescent="0.2"/>
    <row r="42464" s="217" customFormat="1" x14ac:dyDescent="0.2"/>
    <row r="42465" s="217" customFormat="1" x14ac:dyDescent="0.2"/>
    <row r="42466" s="217" customFormat="1" x14ac:dyDescent="0.2"/>
    <row r="42467" s="217" customFormat="1" x14ac:dyDescent="0.2"/>
    <row r="42468" s="217" customFormat="1" x14ac:dyDescent="0.2"/>
    <row r="42469" s="217" customFormat="1" x14ac:dyDescent="0.2"/>
    <row r="42470" s="217" customFormat="1" x14ac:dyDescent="0.2"/>
    <row r="42471" s="217" customFormat="1" x14ac:dyDescent="0.2"/>
    <row r="42472" s="217" customFormat="1" x14ac:dyDescent="0.2"/>
    <row r="42473" s="217" customFormat="1" x14ac:dyDescent="0.2"/>
    <row r="42474" s="217" customFormat="1" x14ac:dyDescent="0.2"/>
    <row r="42475" s="217" customFormat="1" x14ac:dyDescent="0.2"/>
    <row r="42476" s="217" customFormat="1" x14ac:dyDescent="0.2"/>
    <row r="42477" s="217" customFormat="1" x14ac:dyDescent="0.2"/>
    <row r="42478" s="217" customFormat="1" x14ac:dyDescent="0.2"/>
    <row r="42479" s="217" customFormat="1" x14ac:dyDescent="0.2"/>
    <row r="42480" s="217" customFormat="1" x14ac:dyDescent="0.2"/>
    <row r="42481" s="217" customFormat="1" x14ac:dyDescent="0.2"/>
    <row r="42482" s="217" customFormat="1" x14ac:dyDescent="0.2"/>
    <row r="42483" s="217" customFormat="1" x14ac:dyDescent="0.2"/>
    <row r="42484" s="217" customFormat="1" x14ac:dyDescent="0.2"/>
    <row r="42485" s="217" customFormat="1" x14ac:dyDescent="0.2"/>
    <row r="42486" s="217" customFormat="1" x14ac:dyDescent="0.2"/>
    <row r="42487" s="217" customFormat="1" x14ac:dyDescent="0.2"/>
    <row r="42488" s="217" customFormat="1" x14ac:dyDescent="0.2"/>
    <row r="42489" s="217" customFormat="1" x14ac:dyDescent="0.2"/>
    <row r="42490" s="217" customFormat="1" x14ac:dyDescent="0.2"/>
    <row r="42491" s="217" customFormat="1" x14ac:dyDescent="0.2"/>
    <row r="42492" s="217" customFormat="1" x14ac:dyDescent="0.2"/>
    <row r="42493" s="217" customFormat="1" x14ac:dyDescent="0.2"/>
    <row r="42494" s="217" customFormat="1" x14ac:dyDescent="0.2"/>
    <row r="42495" s="217" customFormat="1" x14ac:dyDescent="0.2"/>
    <row r="42496" s="217" customFormat="1" x14ac:dyDescent="0.2"/>
    <row r="42497" s="217" customFormat="1" x14ac:dyDescent="0.2"/>
    <row r="42498" s="217" customFormat="1" x14ac:dyDescent="0.2"/>
    <row r="42499" s="217" customFormat="1" x14ac:dyDescent="0.2"/>
    <row r="42500" s="217" customFormat="1" x14ac:dyDescent="0.2"/>
    <row r="42501" s="217" customFormat="1" x14ac:dyDescent="0.2"/>
    <row r="42502" s="217" customFormat="1" x14ac:dyDescent="0.2"/>
    <row r="42503" s="217" customFormat="1" x14ac:dyDescent="0.2"/>
    <row r="42504" s="217" customFormat="1" x14ac:dyDescent="0.2"/>
    <row r="42505" s="217" customFormat="1" x14ac:dyDescent="0.2"/>
    <row r="42506" s="217" customFormat="1" x14ac:dyDescent="0.2"/>
    <row r="42507" s="217" customFormat="1" x14ac:dyDescent="0.2"/>
    <row r="42508" s="217" customFormat="1" x14ac:dyDescent="0.2"/>
    <row r="42509" s="217" customFormat="1" x14ac:dyDescent="0.2"/>
    <row r="42510" s="217" customFormat="1" x14ac:dyDescent="0.2"/>
    <row r="42511" s="217" customFormat="1" x14ac:dyDescent="0.2"/>
    <row r="42512" s="217" customFormat="1" x14ac:dyDescent="0.2"/>
    <row r="42513" s="217" customFormat="1" x14ac:dyDescent="0.2"/>
    <row r="42514" s="217" customFormat="1" x14ac:dyDescent="0.2"/>
    <row r="42515" s="217" customFormat="1" x14ac:dyDescent="0.2"/>
    <row r="42516" s="217" customFormat="1" x14ac:dyDescent="0.2"/>
    <row r="42517" s="217" customFormat="1" x14ac:dyDescent="0.2"/>
    <row r="42518" s="217" customFormat="1" x14ac:dyDescent="0.2"/>
    <row r="42519" s="217" customFormat="1" x14ac:dyDescent="0.2"/>
    <row r="42520" s="217" customFormat="1" x14ac:dyDescent="0.2"/>
    <row r="42521" s="217" customFormat="1" x14ac:dyDescent="0.2"/>
    <row r="42522" s="217" customFormat="1" x14ac:dyDescent="0.2"/>
    <row r="42523" s="217" customFormat="1" x14ac:dyDescent="0.2"/>
    <row r="42524" s="217" customFormat="1" x14ac:dyDescent="0.2"/>
    <row r="42525" s="217" customFormat="1" x14ac:dyDescent="0.2"/>
    <row r="42526" s="217" customFormat="1" x14ac:dyDescent="0.2"/>
    <row r="42527" s="217" customFormat="1" x14ac:dyDescent="0.2"/>
    <row r="42528" s="217" customFormat="1" x14ac:dyDescent="0.2"/>
    <row r="42529" s="217" customFormat="1" x14ac:dyDescent="0.2"/>
    <row r="42530" s="217" customFormat="1" x14ac:dyDescent="0.2"/>
    <row r="42531" s="217" customFormat="1" x14ac:dyDescent="0.2"/>
    <row r="42532" s="217" customFormat="1" x14ac:dyDescent="0.2"/>
    <row r="42533" s="217" customFormat="1" x14ac:dyDescent="0.2"/>
    <row r="42534" s="217" customFormat="1" x14ac:dyDescent="0.2"/>
    <row r="42535" s="217" customFormat="1" x14ac:dyDescent="0.2"/>
    <row r="42536" s="217" customFormat="1" x14ac:dyDescent="0.2"/>
    <row r="42537" s="217" customFormat="1" x14ac:dyDescent="0.2"/>
    <row r="42538" s="217" customFormat="1" x14ac:dyDescent="0.2"/>
    <row r="42539" s="217" customFormat="1" x14ac:dyDescent="0.2"/>
    <row r="42540" s="217" customFormat="1" x14ac:dyDescent="0.2"/>
    <row r="42541" s="217" customFormat="1" x14ac:dyDescent="0.2"/>
    <row r="42542" s="217" customFormat="1" x14ac:dyDescent="0.2"/>
    <row r="42543" s="217" customFormat="1" x14ac:dyDescent="0.2"/>
    <row r="42544" s="217" customFormat="1" x14ac:dyDescent="0.2"/>
    <row r="42545" s="217" customFormat="1" x14ac:dyDescent="0.2"/>
    <row r="42546" s="217" customFormat="1" x14ac:dyDescent="0.2"/>
    <row r="42547" s="217" customFormat="1" x14ac:dyDescent="0.2"/>
    <row r="42548" s="217" customFormat="1" x14ac:dyDescent="0.2"/>
    <row r="42549" s="217" customFormat="1" x14ac:dyDescent="0.2"/>
    <row r="42550" s="217" customFormat="1" x14ac:dyDescent="0.2"/>
    <row r="42551" s="217" customFormat="1" x14ac:dyDescent="0.2"/>
    <row r="42552" s="217" customFormat="1" x14ac:dyDescent="0.2"/>
    <row r="42553" s="217" customFormat="1" x14ac:dyDescent="0.2"/>
    <row r="42554" s="217" customFormat="1" x14ac:dyDescent="0.2"/>
    <row r="42555" s="217" customFormat="1" x14ac:dyDescent="0.2"/>
    <row r="42556" s="217" customFormat="1" x14ac:dyDescent="0.2"/>
    <row r="42557" s="217" customFormat="1" x14ac:dyDescent="0.2"/>
    <row r="42558" s="217" customFormat="1" x14ac:dyDescent="0.2"/>
    <row r="42559" s="217" customFormat="1" x14ac:dyDescent="0.2"/>
    <row r="42560" s="217" customFormat="1" x14ac:dyDescent="0.2"/>
    <row r="42561" s="217" customFormat="1" x14ac:dyDescent="0.2"/>
    <row r="42562" s="217" customFormat="1" x14ac:dyDescent="0.2"/>
    <row r="42563" s="217" customFormat="1" x14ac:dyDescent="0.2"/>
    <row r="42564" s="217" customFormat="1" x14ac:dyDescent="0.2"/>
    <row r="42565" s="217" customFormat="1" x14ac:dyDescent="0.2"/>
    <row r="42566" s="217" customFormat="1" x14ac:dyDescent="0.2"/>
    <row r="42567" s="217" customFormat="1" x14ac:dyDescent="0.2"/>
    <row r="42568" s="217" customFormat="1" x14ac:dyDescent="0.2"/>
    <row r="42569" s="217" customFormat="1" x14ac:dyDescent="0.2"/>
    <row r="42570" s="217" customFormat="1" x14ac:dyDescent="0.2"/>
    <row r="42571" s="217" customFormat="1" x14ac:dyDescent="0.2"/>
    <row r="42572" s="217" customFormat="1" x14ac:dyDescent="0.2"/>
    <row r="42573" s="217" customFormat="1" x14ac:dyDescent="0.2"/>
    <row r="42574" s="217" customFormat="1" x14ac:dyDescent="0.2"/>
    <row r="42575" s="217" customFormat="1" x14ac:dyDescent="0.2"/>
    <row r="42576" s="217" customFormat="1" x14ac:dyDescent="0.2"/>
    <row r="42577" s="217" customFormat="1" x14ac:dyDescent="0.2"/>
    <row r="42578" s="217" customFormat="1" x14ac:dyDescent="0.2"/>
    <row r="42579" s="217" customFormat="1" x14ac:dyDescent="0.2"/>
    <row r="42580" s="217" customFormat="1" x14ac:dyDescent="0.2"/>
    <row r="42581" s="217" customFormat="1" x14ac:dyDescent="0.2"/>
    <row r="42582" s="217" customFormat="1" x14ac:dyDescent="0.2"/>
    <row r="42583" s="217" customFormat="1" x14ac:dyDescent="0.2"/>
    <row r="42584" s="217" customFormat="1" x14ac:dyDescent="0.2"/>
    <row r="42585" s="217" customFormat="1" x14ac:dyDescent="0.2"/>
    <row r="42586" s="217" customFormat="1" x14ac:dyDescent="0.2"/>
    <row r="42587" s="217" customFormat="1" x14ac:dyDescent="0.2"/>
    <row r="42588" s="217" customFormat="1" x14ac:dyDescent="0.2"/>
    <row r="42589" s="217" customFormat="1" x14ac:dyDescent="0.2"/>
    <row r="42590" s="217" customFormat="1" x14ac:dyDescent="0.2"/>
    <row r="42591" s="217" customFormat="1" x14ac:dyDescent="0.2"/>
    <row r="42592" s="217" customFormat="1" x14ac:dyDescent="0.2"/>
    <row r="42593" s="217" customFormat="1" x14ac:dyDescent="0.2"/>
    <row r="42594" s="217" customFormat="1" x14ac:dyDescent="0.2"/>
    <row r="42595" s="217" customFormat="1" x14ac:dyDescent="0.2"/>
    <row r="42596" s="217" customFormat="1" x14ac:dyDescent="0.2"/>
    <row r="42597" s="217" customFormat="1" x14ac:dyDescent="0.2"/>
    <row r="42598" s="217" customFormat="1" x14ac:dyDescent="0.2"/>
    <row r="42599" s="217" customFormat="1" x14ac:dyDescent="0.2"/>
    <row r="42600" s="217" customFormat="1" x14ac:dyDescent="0.2"/>
    <row r="42601" s="217" customFormat="1" x14ac:dyDescent="0.2"/>
    <row r="42602" s="217" customFormat="1" x14ac:dyDescent="0.2"/>
    <row r="42603" s="217" customFormat="1" x14ac:dyDescent="0.2"/>
    <row r="42604" s="217" customFormat="1" x14ac:dyDescent="0.2"/>
    <row r="42605" s="217" customFormat="1" x14ac:dyDescent="0.2"/>
    <row r="42606" s="217" customFormat="1" x14ac:dyDescent="0.2"/>
    <row r="42607" s="217" customFormat="1" x14ac:dyDescent="0.2"/>
    <row r="42608" s="217" customFormat="1" x14ac:dyDescent="0.2"/>
    <row r="42609" s="217" customFormat="1" x14ac:dyDescent="0.2"/>
    <row r="42610" s="217" customFormat="1" x14ac:dyDescent="0.2"/>
    <row r="42611" s="217" customFormat="1" x14ac:dyDescent="0.2"/>
    <row r="42612" s="217" customFormat="1" x14ac:dyDescent="0.2"/>
    <row r="42613" s="217" customFormat="1" x14ac:dyDescent="0.2"/>
    <row r="42614" s="217" customFormat="1" x14ac:dyDescent="0.2"/>
    <row r="42615" s="217" customFormat="1" x14ac:dyDescent="0.2"/>
    <row r="42616" s="217" customFormat="1" x14ac:dyDescent="0.2"/>
    <row r="42617" s="217" customFormat="1" x14ac:dyDescent="0.2"/>
    <row r="42618" s="217" customFormat="1" x14ac:dyDescent="0.2"/>
    <row r="42619" s="217" customFormat="1" x14ac:dyDescent="0.2"/>
    <row r="42620" s="217" customFormat="1" x14ac:dyDescent="0.2"/>
    <row r="42621" s="217" customFormat="1" x14ac:dyDescent="0.2"/>
    <row r="42622" s="217" customFormat="1" x14ac:dyDescent="0.2"/>
    <row r="42623" s="217" customFormat="1" x14ac:dyDescent="0.2"/>
    <row r="42624" s="217" customFormat="1" x14ac:dyDescent="0.2"/>
    <row r="42625" s="217" customFormat="1" x14ac:dyDescent="0.2"/>
    <row r="42626" s="217" customFormat="1" x14ac:dyDescent="0.2"/>
    <row r="42627" s="217" customFormat="1" x14ac:dyDescent="0.2"/>
    <row r="42628" s="217" customFormat="1" x14ac:dyDescent="0.2"/>
    <row r="42629" s="217" customFormat="1" x14ac:dyDescent="0.2"/>
    <row r="42630" s="217" customFormat="1" x14ac:dyDescent="0.2"/>
    <row r="42631" s="217" customFormat="1" x14ac:dyDescent="0.2"/>
    <row r="42632" s="217" customFormat="1" x14ac:dyDescent="0.2"/>
    <row r="42633" s="217" customFormat="1" x14ac:dyDescent="0.2"/>
    <row r="42634" s="217" customFormat="1" x14ac:dyDescent="0.2"/>
    <row r="42635" s="217" customFormat="1" x14ac:dyDescent="0.2"/>
    <row r="42636" s="217" customFormat="1" x14ac:dyDescent="0.2"/>
    <row r="42637" s="217" customFormat="1" x14ac:dyDescent="0.2"/>
    <row r="42638" s="217" customFormat="1" x14ac:dyDescent="0.2"/>
    <row r="42639" s="217" customFormat="1" x14ac:dyDescent="0.2"/>
    <row r="42640" s="217" customFormat="1" x14ac:dyDescent="0.2"/>
    <row r="42641" s="217" customFormat="1" x14ac:dyDescent="0.2"/>
    <row r="42642" s="217" customFormat="1" x14ac:dyDescent="0.2"/>
    <row r="42643" s="217" customFormat="1" x14ac:dyDescent="0.2"/>
    <row r="42644" s="217" customFormat="1" x14ac:dyDescent="0.2"/>
    <row r="42645" s="217" customFormat="1" x14ac:dyDescent="0.2"/>
    <row r="42646" s="217" customFormat="1" x14ac:dyDescent="0.2"/>
    <row r="42647" s="217" customFormat="1" x14ac:dyDescent="0.2"/>
    <row r="42648" s="217" customFormat="1" x14ac:dyDescent="0.2"/>
    <row r="42649" s="217" customFormat="1" x14ac:dyDescent="0.2"/>
    <row r="42650" s="217" customFormat="1" x14ac:dyDescent="0.2"/>
    <row r="42651" s="217" customFormat="1" x14ac:dyDescent="0.2"/>
    <row r="42652" s="217" customFormat="1" x14ac:dyDescent="0.2"/>
    <row r="42653" s="217" customFormat="1" x14ac:dyDescent="0.2"/>
    <row r="42654" s="217" customFormat="1" x14ac:dyDescent="0.2"/>
    <row r="42655" s="217" customFormat="1" x14ac:dyDescent="0.2"/>
    <row r="42656" s="217" customFormat="1" x14ac:dyDescent="0.2"/>
    <row r="42657" s="217" customFormat="1" x14ac:dyDescent="0.2"/>
    <row r="42658" s="217" customFormat="1" x14ac:dyDescent="0.2"/>
    <row r="42659" s="217" customFormat="1" x14ac:dyDescent="0.2"/>
    <row r="42660" s="217" customFormat="1" x14ac:dyDescent="0.2"/>
    <row r="42661" s="217" customFormat="1" x14ac:dyDescent="0.2"/>
    <row r="42662" s="217" customFormat="1" x14ac:dyDescent="0.2"/>
    <row r="42663" s="217" customFormat="1" x14ac:dyDescent="0.2"/>
    <row r="42664" s="217" customFormat="1" x14ac:dyDescent="0.2"/>
    <row r="42665" s="217" customFormat="1" x14ac:dyDescent="0.2"/>
    <row r="42666" s="217" customFormat="1" x14ac:dyDescent="0.2"/>
    <row r="42667" s="217" customFormat="1" x14ac:dyDescent="0.2"/>
    <row r="42668" s="217" customFormat="1" x14ac:dyDescent="0.2"/>
    <row r="42669" s="217" customFormat="1" x14ac:dyDescent="0.2"/>
    <row r="42670" s="217" customFormat="1" x14ac:dyDescent="0.2"/>
    <row r="42671" s="217" customFormat="1" x14ac:dyDescent="0.2"/>
    <row r="42672" s="217" customFormat="1" x14ac:dyDescent="0.2"/>
    <row r="42673" s="217" customFormat="1" x14ac:dyDescent="0.2"/>
    <row r="42674" s="217" customFormat="1" x14ac:dyDescent="0.2"/>
    <row r="42675" s="217" customFormat="1" x14ac:dyDescent="0.2"/>
    <row r="42676" s="217" customFormat="1" x14ac:dyDescent="0.2"/>
    <row r="42677" s="217" customFormat="1" x14ac:dyDescent="0.2"/>
    <row r="42678" s="217" customFormat="1" x14ac:dyDescent="0.2"/>
    <row r="42679" s="217" customFormat="1" x14ac:dyDescent="0.2"/>
    <row r="42680" s="217" customFormat="1" x14ac:dyDescent="0.2"/>
    <row r="42681" s="217" customFormat="1" x14ac:dyDescent="0.2"/>
    <row r="42682" s="217" customFormat="1" x14ac:dyDescent="0.2"/>
    <row r="42683" s="217" customFormat="1" x14ac:dyDescent="0.2"/>
    <row r="42684" s="217" customFormat="1" x14ac:dyDescent="0.2"/>
    <row r="42685" s="217" customFormat="1" x14ac:dyDescent="0.2"/>
    <row r="42686" s="217" customFormat="1" x14ac:dyDescent="0.2"/>
    <row r="42687" s="217" customFormat="1" x14ac:dyDescent="0.2"/>
    <row r="42688" s="217" customFormat="1" x14ac:dyDescent="0.2"/>
    <row r="42689" s="217" customFormat="1" x14ac:dyDescent="0.2"/>
    <row r="42690" s="217" customFormat="1" x14ac:dyDescent="0.2"/>
    <row r="42691" s="217" customFormat="1" x14ac:dyDescent="0.2"/>
    <row r="42692" s="217" customFormat="1" x14ac:dyDescent="0.2"/>
    <row r="42693" s="217" customFormat="1" x14ac:dyDescent="0.2"/>
    <row r="42694" s="217" customFormat="1" x14ac:dyDescent="0.2"/>
    <row r="42695" s="217" customFormat="1" x14ac:dyDescent="0.2"/>
    <row r="42696" s="217" customFormat="1" x14ac:dyDescent="0.2"/>
    <row r="42697" s="217" customFormat="1" x14ac:dyDescent="0.2"/>
    <row r="42698" s="217" customFormat="1" x14ac:dyDescent="0.2"/>
    <row r="42699" s="217" customFormat="1" x14ac:dyDescent="0.2"/>
    <row r="42700" s="217" customFormat="1" x14ac:dyDescent="0.2"/>
    <row r="42701" s="217" customFormat="1" x14ac:dyDescent="0.2"/>
    <row r="42702" s="217" customFormat="1" x14ac:dyDescent="0.2"/>
    <row r="42703" s="217" customFormat="1" x14ac:dyDescent="0.2"/>
    <row r="42704" s="217" customFormat="1" x14ac:dyDescent="0.2"/>
    <row r="42705" s="217" customFormat="1" x14ac:dyDescent="0.2"/>
    <row r="42706" s="217" customFormat="1" x14ac:dyDescent="0.2"/>
    <row r="42707" s="217" customFormat="1" x14ac:dyDescent="0.2"/>
    <row r="42708" s="217" customFormat="1" x14ac:dyDescent="0.2"/>
    <row r="42709" s="217" customFormat="1" x14ac:dyDescent="0.2"/>
    <row r="42710" s="217" customFormat="1" x14ac:dyDescent="0.2"/>
    <row r="42711" s="217" customFormat="1" x14ac:dyDescent="0.2"/>
    <row r="42712" s="217" customFormat="1" x14ac:dyDescent="0.2"/>
    <row r="42713" s="217" customFormat="1" x14ac:dyDescent="0.2"/>
    <row r="42714" s="217" customFormat="1" x14ac:dyDescent="0.2"/>
    <row r="42715" s="217" customFormat="1" x14ac:dyDescent="0.2"/>
    <row r="42716" s="217" customFormat="1" x14ac:dyDescent="0.2"/>
    <row r="42717" s="217" customFormat="1" x14ac:dyDescent="0.2"/>
    <row r="42718" s="217" customFormat="1" x14ac:dyDescent="0.2"/>
    <row r="42719" s="217" customFormat="1" x14ac:dyDescent="0.2"/>
    <row r="42720" s="217" customFormat="1" x14ac:dyDescent="0.2"/>
    <row r="42721" s="217" customFormat="1" x14ac:dyDescent="0.2"/>
    <row r="42722" s="217" customFormat="1" x14ac:dyDescent="0.2"/>
    <row r="42723" s="217" customFormat="1" x14ac:dyDescent="0.2"/>
    <row r="42724" s="217" customFormat="1" x14ac:dyDescent="0.2"/>
    <row r="42725" s="217" customFormat="1" x14ac:dyDescent="0.2"/>
    <row r="42726" s="217" customFormat="1" x14ac:dyDescent="0.2"/>
    <row r="42727" s="217" customFormat="1" x14ac:dyDescent="0.2"/>
    <row r="42728" s="217" customFormat="1" x14ac:dyDescent="0.2"/>
    <row r="42729" s="217" customFormat="1" x14ac:dyDescent="0.2"/>
    <row r="42730" s="217" customFormat="1" x14ac:dyDescent="0.2"/>
    <row r="42731" s="217" customFormat="1" x14ac:dyDescent="0.2"/>
    <row r="42732" s="217" customFormat="1" x14ac:dyDescent="0.2"/>
    <row r="42733" s="217" customFormat="1" x14ac:dyDescent="0.2"/>
    <row r="42734" s="217" customFormat="1" x14ac:dyDescent="0.2"/>
    <row r="42735" s="217" customFormat="1" x14ac:dyDescent="0.2"/>
    <row r="42736" s="217" customFormat="1" x14ac:dyDescent="0.2"/>
    <row r="42737" s="217" customFormat="1" x14ac:dyDescent="0.2"/>
    <row r="42738" s="217" customFormat="1" x14ac:dyDescent="0.2"/>
    <row r="42739" s="217" customFormat="1" x14ac:dyDescent="0.2"/>
    <row r="42740" s="217" customFormat="1" x14ac:dyDescent="0.2"/>
    <row r="42741" s="217" customFormat="1" x14ac:dyDescent="0.2"/>
    <row r="42742" s="217" customFormat="1" x14ac:dyDescent="0.2"/>
    <row r="42743" s="217" customFormat="1" x14ac:dyDescent="0.2"/>
    <row r="42744" s="217" customFormat="1" x14ac:dyDescent="0.2"/>
    <row r="42745" s="217" customFormat="1" x14ac:dyDescent="0.2"/>
    <row r="42746" s="217" customFormat="1" x14ac:dyDescent="0.2"/>
    <row r="42747" s="217" customFormat="1" x14ac:dyDescent="0.2"/>
    <row r="42748" s="217" customFormat="1" x14ac:dyDescent="0.2"/>
    <row r="42749" s="217" customFormat="1" x14ac:dyDescent="0.2"/>
    <row r="42750" s="217" customFormat="1" x14ac:dyDescent="0.2"/>
    <row r="42751" s="217" customFormat="1" x14ac:dyDescent="0.2"/>
    <row r="42752" s="217" customFormat="1" x14ac:dyDescent="0.2"/>
    <row r="42753" s="217" customFormat="1" x14ac:dyDescent="0.2"/>
    <row r="42754" s="217" customFormat="1" x14ac:dyDescent="0.2"/>
    <row r="42755" s="217" customFormat="1" x14ac:dyDescent="0.2"/>
    <row r="42756" s="217" customFormat="1" x14ac:dyDescent="0.2"/>
    <row r="42757" s="217" customFormat="1" x14ac:dyDescent="0.2"/>
    <row r="42758" s="217" customFormat="1" x14ac:dyDescent="0.2"/>
    <row r="42759" s="217" customFormat="1" x14ac:dyDescent="0.2"/>
    <row r="42760" s="217" customFormat="1" x14ac:dyDescent="0.2"/>
    <row r="42761" s="217" customFormat="1" x14ac:dyDescent="0.2"/>
    <row r="42762" s="217" customFormat="1" x14ac:dyDescent="0.2"/>
    <row r="42763" s="217" customFormat="1" x14ac:dyDescent="0.2"/>
    <row r="42764" s="217" customFormat="1" x14ac:dyDescent="0.2"/>
    <row r="42765" s="217" customFormat="1" x14ac:dyDescent="0.2"/>
    <row r="42766" s="217" customFormat="1" x14ac:dyDescent="0.2"/>
    <row r="42767" s="217" customFormat="1" x14ac:dyDescent="0.2"/>
    <row r="42768" s="217" customFormat="1" x14ac:dyDescent="0.2"/>
    <row r="42769" s="217" customFormat="1" x14ac:dyDescent="0.2"/>
    <row r="42770" s="217" customFormat="1" x14ac:dyDescent="0.2"/>
    <row r="42771" s="217" customFormat="1" x14ac:dyDescent="0.2"/>
    <row r="42772" s="217" customFormat="1" x14ac:dyDescent="0.2"/>
    <row r="42773" s="217" customFormat="1" x14ac:dyDescent="0.2"/>
    <row r="42774" s="217" customFormat="1" x14ac:dyDescent="0.2"/>
    <row r="42775" s="217" customFormat="1" x14ac:dyDescent="0.2"/>
    <row r="42776" s="217" customFormat="1" x14ac:dyDescent="0.2"/>
    <row r="42777" s="217" customFormat="1" x14ac:dyDescent="0.2"/>
    <row r="42778" s="217" customFormat="1" x14ac:dyDescent="0.2"/>
    <row r="42779" s="217" customFormat="1" x14ac:dyDescent="0.2"/>
    <row r="42780" s="217" customFormat="1" x14ac:dyDescent="0.2"/>
    <row r="42781" s="217" customFormat="1" x14ac:dyDescent="0.2"/>
    <row r="42782" s="217" customFormat="1" x14ac:dyDescent="0.2"/>
    <row r="42783" s="217" customFormat="1" x14ac:dyDescent="0.2"/>
    <row r="42784" s="217" customFormat="1" x14ac:dyDescent="0.2"/>
    <row r="42785" s="217" customFormat="1" x14ac:dyDescent="0.2"/>
    <row r="42786" s="217" customFormat="1" x14ac:dyDescent="0.2"/>
    <row r="42787" s="217" customFormat="1" x14ac:dyDescent="0.2"/>
    <row r="42788" s="217" customFormat="1" x14ac:dyDescent="0.2"/>
    <row r="42789" s="217" customFormat="1" x14ac:dyDescent="0.2"/>
    <row r="42790" s="217" customFormat="1" x14ac:dyDescent="0.2"/>
    <row r="42791" s="217" customFormat="1" x14ac:dyDescent="0.2"/>
    <row r="42792" s="217" customFormat="1" x14ac:dyDescent="0.2"/>
    <row r="42793" s="217" customFormat="1" x14ac:dyDescent="0.2"/>
    <row r="42794" s="217" customFormat="1" x14ac:dyDescent="0.2"/>
    <row r="42795" s="217" customFormat="1" x14ac:dyDescent="0.2"/>
    <row r="42796" s="217" customFormat="1" x14ac:dyDescent="0.2"/>
    <row r="42797" s="217" customFormat="1" x14ac:dyDescent="0.2"/>
    <row r="42798" s="217" customFormat="1" x14ac:dyDescent="0.2"/>
    <row r="42799" s="217" customFormat="1" x14ac:dyDescent="0.2"/>
    <row r="42800" s="217" customFormat="1" x14ac:dyDescent="0.2"/>
    <row r="42801" s="217" customFormat="1" x14ac:dyDescent="0.2"/>
    <row r="42802" s="217" customFormat="1" x14ac:dyDescent="0.2"/>
    <row r="42803" s="217" customFormat="1" x14ac:dyDescent="0.2"/>
    <row r="42804" s="217" customFormat="1" x14ac:dyDescent="0.2"/>
    <row r="42805" s="217" customFormat="1" x14ac:dyDescent="0.2"/>
    <row r="42806" s="217" customFormat="1" x14ac:dyDescent="0.2"/>
    <row r="42807" s="217" customFormat="1" x14ac:dyDescent="0.2"/>
    <row r="42808" s="217" customFormat="1" x14ac:dyDescent="0.2"/>
    <row r="42809" s="217" customFormat="1" x14ac:dyDescent="0.2"/>
    <row r="42810" s="217" customFormat="1" x14ac:dyDescent="0.2"/>
    <row r="42811" s="217" customFormat="1" x14ac:dyDescent="0.2"/>
    <row r="42812" s="217" customFormat="1" x14ac:dyDescent="0.2"/>
    <row r="42813" s="217" customFormat="1" x14ac:dyDescent="0.2"/>
    <row r="42814" s="217" customFormat="1" x14ac:dyDescent="0.2"/>
    <row r="42815" s="217" customFormat="1" x14ac:dyDescent="0.2"/>
    <row r="42816" s="217" customFormat="1" x14ac:dyDescent="0.2"/>
    <row r="42817" s="217" customFormat="1" x14ac:dyDescent="0.2"/>
    <row r="42818" s="217" customFormat="1" x14ac:dyDescent="0.2"/>
    <row r="42819" s="217" customFormat="1" x14ac:dyDescent="0.2"/>
    <row r="42820" s="217" customFormat="1" x14ac:dyDescent="0.2"/>
    <row r="42821" s="217" customFormat="1" x14ac:dyDescent="0.2"/>
    <row r="42822" s="217" customFormat="1" x14ac:dyDescent="0.2"/>
    <row r="42823" s="217" customFormat="1" x14ac:dyDescent="0.2"/>
    <row r="42824" s="217" customFormat="1" x14ac:dyDescent="0.2"/>
    <row r="42825" s="217" customFormat="1" x14ac:dyDescent="0.2"/>
    <row r="42826" s="217" customFormat="1" x14ac:dyDescent="0.2"/>
    <row r="42827" s="217" customFormat="1" x14ac:dyDescent="0.2"/>
    <row r="42828" s="217" customFormat="1" x14ac:dyDescent="0.2"/>
    <row r="42829" s="217" customFormat="1" x14ac:dyDescent="0.2"/>
    <row r="42830" s="217" customFormat="1" x14ac:dyDescent="0.2"/>
    <row r="42831" s="217" customFormat="1" x14ac:dyDescent="0.2"/>
    <row r="42832" s="217" customFormat="1" x14ac:dyDescent="0.2"/>
    <row r="42833" s="217" customFormat="1" x14ac:dyDescent="0.2"/>
    <row r="42834" s="217" customFormat="1" x14ac:dyDescent="0.2"/>
    <row r="42835" s="217" customFormat="1" x14ac:dyDescent="0.2"/>
    <row r="42836" s="217" customFormat="1" x14ac:dyDescent="0.2"/>
    <row r="42837" s="217" customFormat="1" x14ac:dyDescent="0.2"/>
    <row r="42838" s="217" customFormat="1" x14ac:dyDescent="0.2"/>
    <row r="42839" s="217" customFormat="1" x14ac:dyDescent="0.2"/>
    <row r="42840" s="217" customFormat="1" x14ac:dyDescent="0.2"/>
    <row r="42841" s="217" customFormat="1" x14ac:dyDescent="0.2"/>
    <row r="42842" s="217" customFormat="1" x14ac:dyDescent="0.2"/>
    <row r="42843" s="217" customFormat="1" x14ac:dyDescent="0.2"/>
    <row r="42844" s="217" customFormat="1" x14ac:dyDescent="0.2"/>
    <row r="42845" s="217" customFormat="1" x14ac:dyDescent="0.2"/>
    <row r="42846" s="217" customFormat="1" x14ac:dyDescent="0.2"/>
    <row r="42847" s="217" customFormat="1" x14ac:dyDescent="0.2"/>
    <row r="42848" s="217" customFormat="1" x14ac:dyDescent="0.2"/>
    <row r="42849" s="217" customFormat="1" x14ac:dyDescent="0.2"/>
    <row r="42850" s="217" customFormat="1" x14ac:dyDescent="0.2"/>
    <row r="42851" s="217" customFormat="1" x14ac:dyDescent="0.2"/>
    <row r="42852" s="217" customFormat="1" x14ac:dyDescent="0.2"/>
    <row r="42853" s="217" customFormat="1" x14ac:dyDescent="0.2"/>
    <row r="42854" s="217" customFormat="1" x14ac:dyDescent="0.2"/>
    <row r="42855" s="217" customFormat="1" x14ac:dyDescent="0.2"/>
    <row r="42856" s="217" customFormat="1" x14ac:dyDescent="0.2"/>
    <row r="42857" s="217" customFormat="1" x14ac:dyDescent="0.2"/>
    <row r="42858" s="217" customFormat="1" x14ac:dyDescent="0.2"/>
    <row r="42859" s="217" customFormat="1" x14ac:dyDescent="0.2"/>
    <row r="42860" s="217" customFormat="1" x14ac:dyDescent="0.2"/>
    <row r="42861" s="217" customFormat="1" x14ac:dyDescent="0.2"/>
    <row r="42862" s="217" customFormat="1" x14ac:dyDescent="0.2"/>
    <row r="42863" s="217" customFormat="1" x14ac:dyDescent="0.2"/>
    <row r="42864" s="217" customFormat="1" x14ac:dyDescent="0.2"/>
    <row r="42865" s="217" customFormat="1" x14ac:dyDescent="0.2"/>
    <row r="42866" s="217" customFormat="1" x14ac:dyDescent="0.2"/>
    <row r="42867" s="217" customFormat="1" x14ac:dyDescent="0.2"/>
    <row r="42868" s="217" customFormat="1" x14ac:dyDescent="0.2"/>
    <row r="42869" s="217" customFormat="1" x14ac:dyDescent="0.2"/>
    <row r="42870" s="217" customFormat="1" x14ac:dyDescent="0.2"/>
    <row r="42871" s="217" customFormat="1" x14ac:dyDescent="0.2"/>
    <row r="42872" s="217" customFormat="1" x14ac:dyDescent="0.2"/>
    <row r="42873" s="217" customFormat="1" x14ac:dyDescent="0.2"/>
    <row r="42874" s="217" customFormat="1" x14ac:dyDescent="0.2"/>
    <row r="42875" s="217" customFormat="1" x14ac:dyDescent="0.2"/>
    <row r="42876" s="217" customFormat="1" x14ac:dyDescent="0.2"/>
    <row r="42877" s="217" customFormat="1" x14ac:dyDescent="0.2"/>
    <row r="42878" s="217" customFormat="1" x14ac:dyDescent="0.2"/>
    <row r="42879" s="217" customFormat="1" x14ac:dyDescent="0.2"/>
    <row r="42880" s="217" customFormat="1" x14ac:dyDescent="0.2"/>
    <row r="42881" s="217" customFormat="1" x14ac:dyDescent="0.2"/>
    <row r="42882" s="217" customFormat="1" x14ac:dyDescent="0.2"/>
    <row r="42883" s="217" customFormat="1" x14ac:dyDescent="0.2"/>
    <row r="42884" s="217" customFormat="1" x14ac:dyDescent="0.2"/>
    <row r="42885" s="217" customFormat="1" x14ac:dyDescent="0.2"/>
    <row r="42886" s="217" customFormat="1" x14ac:dyDescent="0.2"/>
    <row r="42887" s="217" customFormat="1" x14ac:dyDescent="0.2"/>
    <row r="42888" s="217" customFormat="1" x14ac:dyDescent="0.2"/>
    <row r="42889" s="217" customFormat="1" x14ac:dyDescent="0.2"/>
    <row r="42890" s="217" customFormat="1" x14ac:dyDescent="0.2"/>
    <row r="42891" s="217" customFormat="1" x14ac:dyDescent="0.2"/>
    <row r="42892" s="217" customFormat="1" x14ac:dyDescent="0.2"/>
    <row r="42893" s="217" customFormat="1" x14ac:dyDescent="0.2"/>
    <row r="42894" s="217" customFormat="1" x14ac:dyDescent="0.2"/>
    <row r="42895" s="217" customFormat="1" x14ac:dyDescent="0.2"/>
    <row r="42896" s="217" customFormat="1" x14ac:dyDescent="0.2"/>
    <row r="42897" s="217" customFormat="1" x14ac:dyDescent="0.2"/>
    <row r="42898" s="217" customFormat="1" x14ac:dyDescent="0.2"/>
    <row r="42899" s="217" customFormat="1" x14ac:dyDescent="0.2"/>
    <row r="42900" s="217" customFormat="1" x14ac:dyDescent="0.2"/>
    <row r="42901" s="217" customFormat="1" x14ac:dyDescent="0.2"/>
    <row r="42902" s="217" customFormat="1" x14ac:dyDescent="0.2"/>
    <row r="42903" s="217" customFormat="1" x14ac:dyDescent="0.2"/>
    <row r="42904" s="217" customFormat="1" x14ac:dyDescent="0.2"/>
    <row r="42905" s="217" customFormat="1" x14ac:dyDescent="0.2"/>
    <row r="42906" s="217" customFormat="1" x14ac:dyDescent="0.2"/>
    <row r="42907" s="217" customFormat="1" x14ac:dyDescent="0.2"/>
    <row r="42908" s="217" customFormat="1" x14ac:dyDescent="0.2"/>
    <row r="42909" s="217" customFormat="1" x14ac:dyDescent="0.2"/>
    <row r="42910" s="217" customFormat="1" x14ac:dyDescent="0.2"/>
    <row r="42911" s="217" customFormat="1" x14ac:dyDescent="0.2"/>
    <row r="42912" s="217" customFormat="1" x14ac:dyDescent="0.2"/>
    <row r="42913" s="217" customFormat="1" x14ac:dyDescent="0.2"/>
    <row r="42914" s="217" customFormat="1" x14ac:dyDescent="0.2"/>
    <row r="42915" s="217" customFormat="1" x14ac:dyDescent="0.2"/>
    <row r="42916" s="217" customFormat="1" x14ac:dyDescent="0.2"/>
    <row r="42917" s="217" customFormat="1" x14ac:dyDescent="0.2"/>
    <row r="42918" s="217" customFormat="1" x14ac:dyDescent="0.2"/>
    <row r="42919" s="217" customFormat="1" x14ac:dyDescent="0.2"/>
    <row r="42920" s="217" customFormat="1" x14ac:dyDescent="0.2"/>
    <row r="42921" s="217" customFormat="1" x14ac:dyDescent="0.2"/>
    <row r="42922" s="217" customFormat="1" x14ac:dyDescent="0.2"/>
    <row r="42923" s="217" customFormat="1" x14ac:dyDescent="0.2"/>
    <row r="42924" s="217" customFormat="1" x14ac:dyDescent="0.2"/>
    <row r="42925" s="217" customFormat="1" x14ac:dyDescent="0.2"/>
    <row r="42926" s="217" customFormat="1" x14ac:dyDescent="0.2"/>
    <row r="42927" s="217" customFormat="1" x14ac:dyDescent="0.2"/>
    <row r="42928" s="217" customFormat="1" x14ac:dyDescent="0.2"/>
    <row r="42929" s="217" customFormat="1" x14ac:dyDescent="0.2"/>
    <row r="42930" s="217" customFormat="1" x14ac:dyDescent="0.2"/>
    <row r="42931" s="217" customFormat="1" x14ac:dyDescent="0.2"/>
    <row r="42932" s="217" customFormat="1" x14ac:dyDescent="0.2"/>
    <row r="42933" s="217" customFormat="1" x14ac:dyDescent="0.2"/>
    <row r="42934" s="217" customFormat="1" x14ac:dyDescent="0.2"/>
    <row r="42935" s="217" customFormat="1" x14ac:dyDescent="0.2"/>
    <row r="42936" s="217" customFormat="1" x14ac:dyDescent="0.2"/>
    <row r="42937" s="217" customFormat="1" x14ac:dyDescent="0.2"/>
    <row r="42938" s="217" customFormat="1" x14ac:dyDescent="0.2"/>
    <row r="42939" s="217" customFormat="1" x14ac:dyDescent="0.2"/>
    <row r="42940" s="217" customFormat="1" x14ac:dyDescent="0.2"/>
    <row r="42941" s="217" customFormat="1" x14ac:dyDescent="0.2"/>
    <row r="42942" s="217" customFormat="1" x14ac:dyDescent="0.2"/>
    <row r="42943" s="217" customFormat="1" x14ac:dyDescent="0.2"/>
    <row r="42944" s="217" customFormat="1" x14ac:dyDescent="0.2"/>
    <row r="42945" s="217" customFormat="1" x14ac:dyDescent="0.2"/>
    <row r="42946" s="217" customFormat="1" x14ac:dyDescent="0.2"/>
    <row r="42947" s="217" customFormat="1" x14ac:dyDescent="0.2"/>
    <row r="42948" s="217" customFormat="1" x14ac:dyDescent="0.2"/>
    <row r="42949" s="217" customFormat="1" x14ac:dyDescent="0.2"/>
    <row r="42950" s="217" customFormat="1" x14ac:dyDescent="0.2"/>
    <row r="42951" s="217" customFormat="1" x14ac:dyDescent="0.2"/>
    <row r="42952" s="217" customFormat="1" x14ac:dyDescent="0.2"/>
    <row r="42953" s="217" customFormat="1" x14ac:dyDescent="0.2"/>
    <row r="42954" s="217" customFormat="1" x14ac:dyDescent="0.2"/>
    <row r="42955" s="217" customFormat="1" x14ac:dyDescent="0.2"/>
    <row r="42956" s="217" customFormat="1" x14ac:dyDescent="0.2"/>
    <row r="42957" s="217" customFormat="1" x14ac:dyDescent="0.2"/>
    <row r="42958" s="217" customFormat="1" x14ac:dyDescent="0.2"/>
    <row r="42959" s="217" customFormat="1" x14ac:dyDescent="0.2"/>
    <row r="42960" s="217" customFormat="1" x14ac:dyDescent="0.2"/>
    <row r="42961" s="217" customFormat="1" x14ac:dyDescent="0.2"/>
    <row r="42962" s="217" customFormat="1" x14ac:dyDescent="0.2"/>
    <row r="42963" s="217" customFormat="1" x14ac:dyDescent="0.2"/>
    <row r="42964" s="217" customFormat="1" x14ac:dyDescent="0.2"/>
    <row r="42965" s="217" customFormat="1" x14ac:dyDescent="0.2"/>
    <row r="42966" s="217" customFormat="1" x14ac:dyDescent="0.2"/>
    <row r="42967" s="217" customFormat="1" x14ac:dyDescent="0.2"/>
    <row r="42968" s="217" customFormat="1" x14ac:dyDescent="0.2"/>
    <row r="42969" s="217" customFormat="1" x14ac:dyDescent="0.2"/>
    <row r="42970" s="217" customFormat="1" x14ac:dyDescent="0.2"/>
    <row r="42971" s="217" customFormat="1" x14ac:dyDescent="0.2"/>
    <row r="42972" s="217" customFormat="1" x14ac:dyDescent="0.2"/>
    <row r="42973" s="217" customFormat="1" x14ac:dyDescent="0.2"/>
    <row r="42974" s="217" customFormat="1" x14ac:dyDescent="0.2"/>
    <row r="42975" s="217" customFormat="1" x14ac:dyDescent="0.2"/>
    <row r="42976" s="217" customFormat="1" x14ac:dyDescent="0.2"/>
    <row r="42977" s="217" customFormat="1" x14ac:dyDescent="0.2"/>
    <row r="42978" s="217" customFormat="1" x14ac:dyDescent="0.2"/>
    <row r="42979" s="217" customFormat="1" x14ac:dyDescent="0.2"/>
    <row r="42980" s="217" customFormat="1" x14ac:dyDescent="0.2"/>
    <row r="42981" s="217" customFormat="1" x14ac:dyDescent="0.2"/>
    <row r="42982" s="217" customFormat="1" x14ac:dyDescent="0.2"/>
    <row r="42983" s="217" customFormat="1" x14ac:dyDescent="0.2"/>
    <row r="42984" s="217" customFormat="1" x14ac:dyDescent="0.2"/>
    <row r="42985" s="217" customFormat="1" x14ac:dyDescent="0.2"/>
    <row r="42986" s="217" customFormat="1" x14ac:dyDescent="0.2"/>
    <row r="42987" s="217" customFormat="1" x14ac:dyDescent="0.2"/>
    <row r="42988" s="217" customFormat="1" x14ac:dyDescent="0.2"/>
    <row r="42989" s="217" customFormat="1" x14ac:dyDescent="0.2"/>
    <row r="42990" s="217" customFormat="1" x14ac:dyDescent="0.2"/>
    <row r="42991" s="217" customFormat="1" x14ac:dyDescent="0.2"/>
    <row r="42992" s="217" customFormat="1" x14ac:dyDescent="0.2"/>
    <row r="42993" s="217" customFormat="1" x14ac:dyDescent="0.2"/>
    <row r="42994" s="217" customFormat="1" x14ac:dyDescent="0.2"/>
    <row r="42995" s="217" customFormat="1" x14ac:dyDescent="0.2"/>
    <row r="42996" s="217" customFormat="1" x14ac:dyDescent="0.2"/>
    <row r="42997" s="217" customFormat="1" x14ac:dyDescent="0.2"/>
    <row r="42998" s="217" customFormat="1" x14ac:dyDescent="0.2"/>
    <row r="42999" s="217" customFormat="1" x14ac:dyDescent="0.2"/>
    <row r="43000" s="217" customFormat="1" x14ac:dyDescent="0.2"/>
    <row r="43001" s="217" customFormat="1" x14ac:dyDescent="0.2"/>
    <row r="43002" s="217" customFormat="1" x14ac:dyDescent="0.2"/>
    <row r="43003" s="217" customFormat="1" x14ac:dyDescent="0.2"/>
    <row r="43004" s="217" customFormat="1" x14ac:dyDescent="0.2"/>
    <row r="43005" s="217" customFormat="1" x14ac:dyDescent="0.2"/>
    <row r="43006" s="217" customFormat="1" x14ac:dyDescent="0.2"/>
    <row r="43007" s="217" customFormat="1" x14ac:dyDescent="0.2"/>
    <row r="43008" s="217" customFormat="1" x14ac:dyDescent="0.2"/>
    <row r="43009" s="217" customFormat="1" x14ac:dyDescent="0.2"/>
    <row r="43010" s="217" customFormat="1" x14ac:dyDescent="0.2"/>
    <row r="43011" s="217" customFormat="1" x14ac:dyDescent="0.2"/>
    <row r="43012" s="217" customFormat="1" x14ac:dyDescent="0.2"/>
    <row r="43013" s="217" customFormat="1" x14ac:dyDescent="0.2"/>
    <row r="43014" s="217" customFormat="1" x14ac:dyDescent="0.2"/>
    <row r="43015" s="217" customFormat="1" x14ac:dyDescent="0.2"/>
    <row r="43016" s="217" customFormat="1" x14ac:dyDescent="0.2"/>
    <row r="43017" s="217" customFormat="1" x14ac:dyDescent="0.2"/>
    <row r="43018" s="217" customFormat="1" x14ac:dyDescent="0.2"/>
    <row r="43019" s="217" customFormat="1" x14ac:dyDescent="0.2"/>
    <row r="43020" s="217" customFormat="1" x14ac:dyDescent="0.2"/>
    <row r="43021" s="217" customFormat="1" x14ac:dyDescent="0.2"/>
    <row r="43022" s="217" customFormat="1" x14ac:dyDescent="0.2"/>
    <row r="43023" s="217" customFormat="1" x14ac:dyDescent="0.2"/>
    <row r="43024" s="217" customFormat="1" x14ac:dyDescent="0.2"/>
    <row r="43025" s="217" customFormat="1" x14ac:dyDescent="0.2"/>
    <row r="43026" s="217" customFormat="1" x14ac:dyDescent="0.2"/>
    <row r="43027" s="217" customFormat="1" x14ac:dyDescent="0.2"/>
    <row r="43028" s="217" customFormat="1" x14ac:dyDescent="0.2"/>
    <row r="43029" s="217" customFormat="1" x14ac:dyDescent="0.2"/>
    <row r="43030" s="217" customFormat="1" x14ac:dyDescent="0.2"/>
    <row r="43031" s="217" customFormat="1" x14ac:dyDescent="0.2"/>
    <row r="43032" s="217" customFormat="1" x14ac:dyDescent="0.2"/>
    <row r="43033" s="217" customFormat="1" x14ac:dyDescent="0.2"/>
    <row r="43034" s="217" customFormat="1" x14ac:dyDescent="0.2"/>
    <row r="43035" s="217" customFormat="1" x14ac:dyDescent="0.2"/>
    <row r="43036" s="217" customFormat="1" x14ac:dyDescent="0.2"/>
    <row r="43037" s="217" customFormat="1" x14ac:dyDescent="0.2"/>
    <row r="43038" s="217" customFormat="1" x14ac:dyDescent="0.2"/>
    <row r="43039" s="217" customFormat="1" x14ac:dyDescent="0.2"/>
    <row r="43040" s="217" customFormat="1" x14ac:dyDescent="0.2"/>
    <row r="43041" s="217" customFormat="1" x14ac:dyDescent="0.2"/>
    <row r="43042" s="217" customFormat="1" x14ac:dyDescent="0.2"/>
    <row r="43043" s="217" customFormat="1" x14ac:dyDescent="0.2"/>
    <row r="43044" s="217" customFormat="1" x14ac:dyDescent="0.2"/>
    <row r="43045" s="217" customFormat="1" x14ac:dyDescent="0.2"/>
    <row r="43046" s="217" customFormat="1" x14ac:dyDescent="0.2"/>
    <row r="43047" s="217" customFormat="1" x14ac:dyDescent="0.2"/>
    <row r="43048" s="217" customFormat="1" x14ac:dyDescent="0.2"/>
    <row r="43049" s="217" customFormat="1" x14ac:dyDescent="0.2"/>
    <row r="43050" s="217" customFormat="1" x14ac:dyDescent="0.2"/>
    <row r="43051" s="217" customFormat="1" x14ac:dyDescent="0.2"/>
    <row r="43052" s="217" customFormat="1" x14ac:dyDescent="0.2"/>
    <row r="43053" s="217" customFormat="1" x14ac:dyDescent="0.2"/>
    <row r="43054" s="217" customFormat="1" x14ac:dyDescent="0.2"/>
    <row r="43055" s="217" customFormat="1" x14ac:dyDescent="0.2"/>
    <row r="43056" s="217" customFormat="1" x14ac:dyDescent="0.2"/>
    <row r="43057" s="217" customFormat="1" x14ac:dyDescent="0.2"/>
    <row r="43058" s="217" customFormat="1" x14ac:dyDescent="0.2"/>
    <row r="43059" s="217" customFormat="1" x14ac:dyDescent="0.2"/>
    <row r="43060" s="217" customFormat="1" x14ac:dyDescent="0.2"/>
    <row r="43061" s="217" customFormat="1" x14ac:dyDescent="0.2"/>
    <row r="43062" s="217" customFormat="1" x14ac:dyDescent="0.2"/>
    <row r="43063" s="217" customFormat="1" x14ac:dyDescent="0.2"/>
    <row r="43064" s="217" customFormat="1" x14ac:dyDescent="0.2"/>
    <row r="43065" s="217" customFormat="1" x14ac:dyDescent="0.2"/>
    <row r="43066" s="217" customFormat="1" x14ac:dyDescent="0.2"/>
    <row r="43067" s="217" customFormat="1" x14ac:dyDescent="0.2"/>
    <row r="43068" s="217" customFormat="1" x14ac:dyDescent="0.2"/>
    <row r="43069" s="217" customFormat="1" x14ac:dyDescent="0.2"/>
    <row r="43070" s="217" customFormat="1" x14ac:dyDescent="0.2"/>
    <row r="43071" s="217" customFormat="1" x14ac:dyDescent="0.2"/>
    <row r="43072" s="217" customFormat="1" x14ac:dyDescent="0.2"/>
    <row r="43073" s="217" customFormat="1" x14ac:dyDescent="0.2"/>
    <row r="43074" s="217" customFormat="1" x14ac:dyDescent="0.2"/>
    <row r="43075" s="217" customFormat="1" x14ac:dyDescent="0.2"/>
    <row r="43076" s="217" customFormat="1" x14ac:dyDescent="0.2"/>
    <row r="43077" s="217" customFormat="1" x14ac:dyDescent="0.2"/>
    <row r="43078" s="217" customFormat="1" x14ac:dyDescent="0.2"/>
    <row r="43079" s="217" customFormat="1" x14ac:dyDescent="0.2"/>
    <row r="43080" s="217" customFormat="1" x14ac:dyDescent="0.2"/>
    <row r="43081" s="217" customFormat="1" x14ac:dyDescent="0.2"/>
    <row r="43082" s="217" customFormat="1" x14ac:dyDescent="0.2"/>
    <row r="43083" s="217" customFormat="1" x14ac:dyDescent="0.2"/>
    <row r="43084" s="217" customFormat="1" x14ac:dyDescent="0.2"/>
    <row r="43085" s="217" customFormat="1" x14ac:dyDescent="0.2"/>
    <row r="43086" s="217" customFormat="1" x14ac:dyDescent="0.2"/>
    <row r="43087" s="217" customFormat="1" x14ac:dyDescent="0.2"/>
    <row r="43088" s="217" customFormat="1" x14ac:dyDescent="0.2"/>
    <row r="43089" s="217" customFormat="1" x14ac:dyDescent="0.2"/>
    <row r="43090" s="217" customFormat="1" x14ac:dyDescent="0.2"/>
    <row r="43091" s="217" customFormat="1" x14ac:dyDescent="0.2"/>
    <row r="43092" s="217" customFormat="1" x14ac:dyDescent="0.2"/>
    <row r="43093" s="217" customFormat="1" x14ac:dyDescent="0.2"/>
    <row r="43094" s="217" customFormat="1" x14ac:dyDescent="0.2"/>
    <row r="43095" s="217" customFormat="1" x14ac:dyDescent="0.2"/>
    <row r="43096" s="217" customFormat="1" x14ac:dyDescent="0.2"/>
    <row r="43097" s="217" customFormat="1" x14ac:dyDescent="0.2"/>
    <row r="43098" s="217" customFormat="1" x14ac:dyDescent="0.2"/>
    <row r="43099" s="217" customFormat="1" x14ac:dyDescent="0.2"/>
    <row r="43100" s="217" customFormat="1" x14ac:dyDescent="0.2"/>
    <row r="43101" s="217" customFormat="1" x14ac:dyDescent="0.2"/>
    <row r="43102" s="217" customFormat="1" x14ac:dyDescent="0.2"/>
    <row r="43103" s="217" customFormat="1" x14ac:dyDescent="0.2"/>
    <row r="43104" s="217" customFormat="1" x14ac:dyDescent="0.2"/>
    <row r="43105" s="217" customFormat="1" x14ac:dyDescent="0.2"/>
    <row r="43106" s="217" customFormat="1" x14ac:dyDescent="0.2"/>
    <row r="43107" s="217" customFormat="1" x14ac:dyDescent="0.2"/>
    <row r="43108" s="217" customFormat="1" x14ac:dyDescent="0.2"/>
    <row r="43109" s="217" customFormat="1" x14ac:dyDescent="0.2"/>
    <row r="43110" s="217" customFormat="1" x14ac:dyDescent="0.2"/>
    <row r="43111" s="217" customFormat="1" x14ac:dyDescent="0.2"/>
    <row r="43112" s="217" customFormat="1" x14ac:dyDescent="0.2"/>
    <row r="43113" s="217" customFormat="1" x14ac:dyDescent="0.2"/>
    <row r="43114" s="217" customFormat="1" x14ac:dyDescent="0.2"/>
    <row r="43115" s="217" customFormat="1" x14ac:dyDescent="0.2"/>
    <row r="43116" s="217" customFormat="1" x14ac:dyDescent="0.2"/>
    <row r="43117" s="217" customFormat="1" x14ac:dyDescent="0.2"/>
    <row r="43118" s="217" customFormat="1" x14ac:dyDescent="0.2"/>
    <row r="43119" s="217" customFormat="1" x14ac:dyDescent="0.2"/>
    <row r="43120" s="217" customFormat="1" x14ac:dyDescent="0.2"/>
    <row r="43121" s="217" customFormat="1" x14ac:dyDescent="0.2"/>
    <row r="43122" s="217" customFormat="1" x14ac:dyDescent="0.2"/>
    <row r="43123" s="217" customFormat="1" x14ac:dyDescent="0.2"/>
    <row r="43124" s="217" customFormat="1" x14ac:dyDescent="0.2"/>
    <row r="43125" s="217" customFormat="1" x14ac:dyDescent="0.2"/>
    <row r="43126" s="217" customFormat="1" x14ac:dyDescent="0.2"/>
    <row r="43127" s="217" customFormat="1" x14ac:dyDescent="0.2"/>
    <row r="43128" s="217" customFormat="1" x14ac:dyDescent="0.2"/>
    <row r="43129" s="217" customFormat="1" x14ac:dyDescent="0.2"/>
    <row r="43130" s="217" customFormat="1" x14ac:dyDescent="0.2"/>
    <row r="43131" s="217" customFormat="1" x14ac:dyDescent="0.2"/>
    <row r="43132" s="217" customFormat="1" x14ac:dyDescent="0.2"/>
    <row r="43133" s="217" customFormat="1" x14ac:dyDescent="0.2"/>
    <row r="43134" s="217" customFormat="1" x14ac:dyDescent="0.2"/>
    <row r="43135" s="217" customFormat="1" x14ac:dyDescent="0.2"/>
    <row r="43136" s="217" customFormat="1" x14ac:dyDescent="0.2"/>
    <row r="43137" s="217" customFormat="1" x14ac:dyDescent="0.2"/>
    <row r="43138" s="217" customFormat="1" x14ac:dyDescent="0.2"/>
    <row r="43139" s="217" customFormat="1" x14ac:dyDescent="0.2"/>
    <row r="43140" s="217" customFormat="1" x14ac:dyDescent="0.2"/>
    <row r="43141" s="217" customFormat="1" x14ac:dyDescent="0.2"/>
    <row r="43142" s="217" customFormat="1" x14ac:dyDescent="0.2"/>
    <row r="43143" s="217" customFormat="1" x14ac:dyDescent="0.2"/>
    <row r="43144" s="217" customFormat="1" x14ac:dyDescent="0.2"/>
    <row r="43145" s="217" customFormat="1" x14ac:dyDescent="0.2"/>
    <row r="43146" s="217" customFormat="1" x14ac:dyDescent="0.2"/>
    <row r="43147" s="217" customFormat="1" x14ac:dyDescent="0.2"/>
    <row r="43148" s="217" customFormat="1" x14ac:dyDescent="0.2"/>
    <row r="43149" s="217" customFormat="1" x14ac:dyDescent="0.2"/>
    <row r="43150" s="217" customFormat="1" x14ac:dyDescent="0.2"/>
    <row r="43151" s="217" customFormat="1" x14ac:dyDescent="0.2"/>
    <row r="43152" s="217" customFormat="1" x14ac:dyDescent="0.2"/>
    <row r="43153" s="217" customFormat="1" x14ac:dyDescent="0.2"/>
    <row r="43154" s="217" customFormat="1" x14ac:dyDescent="0.2"/>
    <row r="43155" s="217" customFormat="1" x14ac:dyDescent="0.2"/>
    <row r="43156" s="217" customFormat="1" x14ac:dyDescent="0.2"/>
    <row r="43157" s="217" customFormat="1" x14ac:dyDescent="0.2"/>
    <row r="43158" s="217" customFormat="1" x14ac:dyDescent="0.2"/>
    <row r="43159" s="217" customFormat="1" x14ac:dyDescent="0.2"/>
    <row r="43160" s="217" customFormat="1" x14ac:dyDescent="0.2"/>
    <row r="43161" s="217" customFormat="1" x14ac:dyDescent="0.2"/>
    <row r="43162" s="217" customFormat="1" x14ac:dyDescent="0.2"/>
    <row r="43163" s="217" customFormat="1" x14ac:dyDescent="0.2"/>
    <row r="43164" s="217" customFormat="1" x14ac:dyDescent="0.2"/>
    <row r="43165" s="217" customFormat="1" x14ac:dyDescent="0.2"/>
    <row r="43166" s="217" customFormat="1" x14ac:dyDescent="0.2"/>
    <row r="43167" s="217" customFormat="1" x14ac:dyDescent="0.2"/>
    <row r="43168" s="217" customFormat="1" x14ac:dyDescent="0.2"/>
    <row r="43169" s="217" customFormat="1" x14ac:dyDescent="0.2"/>
    <row r="43170" s="217" customFormat="1" x14ac:dyDescent="0.2"/>
    <row r="43171" s="217" customFormat="1" x14ac:dyDescent="0.2"/>
    <row r="43172" s="217" customFormat="1" x14ac:dyDescent="0.2"/>
    <row r="43173" s="217" customFormat="1" x14ac:dyDescent="0.2"/>
    <row r="43174" s="217" customFormat="1" x14ac:dyDescent="0.2"/>
    <row r="43175" s="217" customFormat="1" x14ac:dyDescent="0.2"/>
    <row r="43176" s="217" customFormat="1" x14ac:dyDescent="0.2"/>
    <row r="43177" s="217" customFormat="1" x14ac:dyDescent="0.2"/>
    <row r="43178" s="217" customFormat="1" x14ac:dyDescent="0.2"/>
    <row r="43179" s="217" customFormat="1" x14ac:dyDescent="0.2"/>
    <row r="43180" s="217" customFormat="1" x14ac:dyDescent="0.2"/>
    <row r="43181" s="217" customFormat="1" x14ac:dyDescent="0.2"/>
    <row r="43182" s="217" customFormat="1" x14ac:dyDescent="0.2"/>
    <row r="43183" s="217" customFormat="1" x14ac:dyDescent="0.2"/>
    <row r="43184" s="217" customFormat="1" x14ac:dyDescent="0.2"/>
    <row r="43185" s="217" customFormat="1" x14ac:dyDescent="0.2"/>
    <row r="43186" s="217" customFormat="1" x14ac:dyDescent="0.2"/>
    <row r="43187" s="217" customFormat="1" x14ac:dyDescent="0.2"/>
    <row r="43188" s="217" customFormat="1" x14ac:dyDescent="0.2"/>
    <row r="43189" s="217" customFormat="1" x14ac:dyDescent="0.2"/>
    <row r="43190" s="217" customFormat="1" x14ac:dyDescent="0.2"/>
    <row r="43191" s="217" customFormat="1" x14ac:dyDescent="0.2"/>
    <row r="43192" s="217" customFormat="1" x14ac:dyDescent="0.2"/>
    <row r="43193" s="217" customFormat="1" x14ac:dyDescent="0.2"/>
    <row r="43194" s="217" customFormat="1" x14ac:dyDescent="0.2"/>
    <row r="43195" s="217" customFormat="1" x14ac:dyDescent="0.2"/>
    <row r="43196" s="217" customFormat="1" x14ac:dyDescent="0.2"/>
    <row r="43197" s="217" customFormat="1" x14ac:dyDescent="0.2"/>
    <row r="43198" s="217" customFormat="1" x14ac:dyDescent="0.2"/>
    <row r="43199" s="217" customFormat="1" x14ac:dyDescent="0.2"/>
    <row r="43200" s="217" customFormat="1" x14ac:dyDescent="0.2"/>
    <row r="43201" s="217" customFormat="1" x14ac:dyDescent="0.2"/>
    <row r="43202" s="217" customFormat="1" x14ac:dyDescent="0.2"/>
    <row r="43203" s="217" customFormat="1" x14ac:dyDescent="0.2"/>
    <row r="43204" s="217" customFormat="1" x14ac:dyDescent="0.2"/>
    <row r="43205" s="217" customFormat="1" x14ac:dyDescent="0.2"/>
    <row r="43206" s="217" customFormat="1" x14ac:dyDescent="0.2"/>
    <row r="43207" s="217" customFormat="1" x14ac:dyDescent="0.2"/>
    <row r="43208" s="217" customFormat="1" x14ac:dyDescent="0.2"/>
    <row r="43209" s="217" customFormat="1" x14ac:dyDescent="0.2"/>
    <row r="43210" s="217" customFormat="1" x14ac:dyDescent="0.2"/>
    <row r="43211" s="217" customFormat="1" x14ac:dyDescent="0.2"/>
    <row r="43212" s="217" customFormat="1" x14ac:dyDescent="0.2"/>
    <row r="43213" s="217" customFormat="1" x14ac:dyDescent="0.2"/>
    <row r="43214" s="217" customFormat="1" x14ac:dyDescent="0.2"/>
    <row r="43215" s="217" customFormat="1" x14ac:dyDescent="0.2"/>
    <row r="43216" s="217" customFormat="1" x14ac:dyDescent="0.2"/>
    <row r="43217" s="217" customFormat="1" x14ac:dyDescent="0.2"/>
    <row r="43218" s="217" customFormat="1" x14ac:dyDescent="0.2"/>
    <row r="43219" s="217" customFormat="1" x14ac:dyDescent="0.2"/>
    <row r="43220" s="217" customFormat="1" x14ac:dyDescent="0.2"/>
    <row r="43221" s="217" customFormat="1" x14ac:dyDescent="0.2"/>
    <row r="43222" s="217" customFormat="1" x14ac:dyDescent="0.2"/>
    <row r="43223" s="217" customFormat="1" x14ac:dyDescent="0.2"/>
    <row r="43224" s="217" customFormat="1" x14ac:dyDescent="0.2"/>
    <row r="43225" s="217" customFormat="1" x14ac:dyDescent="0.2"/>
    <row r="43226" s="217" customFormat="1" x14ac:dyDescent="0.2"/>
    <row r="43227" s="217" customFormat="1" x14ac:dyDescent="0.2"/>
    <row r="43228" s="217" customFormat="1" x14ac:dyDescent="0.2"/>
    <row r="43229" s="217" customFormat="1" x14ac:dyDescent="0.2"/>
    <row r="43230" s="217" customFormat="1" x14ac:dyDescent="0.2"/>
    <row r="43231" s="217" customFormat="1" x14ac:dyDescent="0.2"/>
    <row r="43232" s="217" customFormat="1" x14ac:dyDescent="0.2"/>
    <row r="43233" s="217" customFormat="1" x14ac:dyDescent="0.2"/>
    <row r="43234" s="217" customFormat="1" x14ac:dyDescent="0.2"/>
    <row r="43235" s="217" customFormat="1" x14ac:dyDescent="0.2"/>
    <row r="43236" s="217" customFormat="1" x14ac:dyDescent="0.2"/>
    <row r="43237" s="217" customFormat="1" x14ac:dyDescent="0.2"/>
    <row r="43238" s="217" customFormat="1" x14ac:dyDescent="0.2"/>
    <row r="43239" s="217" customFormat="1" x14ac:dyDescent="0.2"/>
    <row r="43240" s="217" customFormat="1" x14ac:dyDescent="0.2"/>
    <row r="43241" s="217" customFormat="1" x14ac:dyDescent="0.2"/>
    <row r="43242" s="217" customFormat="1" x14ac:dyDescent="0.2"/>
    <row r="43243" s="217" customFormat="1" x14ac:dyDescent="0.2"/>
    <row r="43244" s="217" customFormat="1" x14ac:dyDescent="0.2"/>
    <row r="43245" s="217" customFormat="1" x14ac:dyDescent="0.2"/>
    <row r="43246" s="217" customFormat="1" x14ac:dyDescent="0.2"/>
    <row r="43247" s="217" customFormat="1" x14ac:dyDescent="0.2"/>
    <row r="43248" s="217" customFormat="1" x14ac:dyDescent="0.2"/>
    <row r="43249" s="217" customFormat="1" x14ac:dyDescent="0.2"/>
    <row r="43250" s="217" customFormat="1" x14ac:dyDescent="0.2"/>
    <row r="43251" s="217" customFormat="1" x14ac:dyDescent="0.2"/>
    <row r="43252" s="217" customFormat="1" x14ac:dyDescent="0.2"/>
    <row r="43253" s="217" customFormat="1" x14ac:dyDescent="0.2"/>
    <row r="43254" s="217" customFormat="1" x14ac:dyDescent="0.2"/>
    <row r="43255" s="217" customFormat="1" x14ac:dyDescent="0.2"/>
    <row r="43256" s="217" customFormat="1" x14ac:dyDescent="0.2"/>
    <row r="43257" s="217" customFormat="1" x14ac:dyDescent="0.2"/>
    <row r="43258" s="217" customFormat="1" x14ac:dyDescent="0.2"/>
    <row r="43259" s="217" customFormat="1" x14ac:dyDescent="0.2"/>
    <row r="43260" s="217" customFormat="1" x14ac:dyDescent="0.2"/>
    <row r="43261" s="217" customFormat="1" x14ac:dyDescent="0.2"/>
    <row r="43262" s="217" customFormat="1" x14ac:dyDescent="0.2"/>
    <row r="43263" s="217" customFormat="1" x14ac:dyDescent="0.2"/>
    <row r="43264" s="217" customFormat="1" x14ac:dyDescent="0.2"/>
    <row r="43265" s="217" customFormat="1" x14ac:dyDescent="0.2"/>
    <row r="43266" s="217" customFormat="1" x14ac:dyDescent="0.2"/>
    <row r="43267" s="217" customFormat="1" x14ac:dyDescent="0.2"/>
    <row r="43268" s="217" customFormat="1" x14ac:dyDescent="0.2"/>
    <row r="43269" s="217" customFormat="1" x14ac:dyDescent="0.2"/>
    <row r="43270" s="217" customFormat="1" x14ac:dyDescent="0.2"/>
    <row r="43271" s="217" customFormat="1" x14ac:dyDescent="0.2"/>
    <row r="43272" s="217" customFormat="1" x14ac:dyDescent="0.2"/>
    <row r="43273" s="217" customFormat="1" x14ac:dyDescent="0.2"/>
    <row r="43274" s="217" customFormat="1" x14ac:dyDescent="0.2"/>
    <row r="43275" s="217" customFormat="1" x14ac:dyDescent="0.2"/>
    <row r="43276" s="217" customFormat="1" x14ac:dyDescent="0.2"/>
    <row r="43277" s="217" customFormat="1" x14ac:dyDescent="0.2"/>
    <row r="43278" s="217" customFormat="1" x14ac:dyDescent="0.2"/>
    <row r="43279" s="217" customFormat="1" x14ac:dyDescent="0.2"/>
    <row r="43280" s="217" customFormat="1" x14ac:dyDescent="0.2"/>
    <row r="43281" s="217" customFormat="1" x14ac:dyDescent="0.2"/>
    <row r="43282" s="217" customFormat="1" x14ac:dyDescent="0.2"/>
    <row r="43283" s="217" customFormat="1" x14ac:dyDescent="0.2"/>
    <row r="43284" s="217" customFormat="1" x14ac:dyDescent="0.2"/>
    <row r="43285" s="217" customFormat="1" x14ac:dyDescent="0.2"/>
    <row r="43286" s="217" customFormat="1" x14ac:dyDescent="0.2"/>
    <row r="43287" s="217" customFormat="1" x14ac:dyDescent="0.2"/>
    <row r="43288" s="217" customFormat="1" x14ac:dyDescent="0.2"/>
    <row r="43289" s="217" customFormat="1" x14ac:dyDescent="0.2"/>
    <row r="43290" s="217" customFormat="1" x14ac:dyDescent="0.2"/>
    <row r="43291" s="217" customFormat="1" x14ac:dyDescent="0.2"/>
    <row r="43292" s="217" customFormat="1" x14ac:dyDescent="0.2"/>
    <row r="43293" s="217" customFormat="1" x14ac:dyDescent="0.2"/>
    <row r="43294" s="217" customFormat="1" x14ac:dyDescent="0.2"/>
    <row r="43295" s="217" customFormat="1" x14ac:dyDescent="0.2"/>
    <row r="43296" s="217" customFormat="1" x14ac:dyDescent="0.2"/>
    <row r="43297" s="217" customFormat="1" x14ac:dyDescent="0.2"/>
    <row r="43298" s="217" customFormat="1" x14ac:dyDescent="0.2"/>
    <row r="43299" s="217" customFormat="1" x14ac:dyDescent="0.2"/>
    <row r="43300" s="217" customFormat="1" x14ac:dyDescent="0.2"/>
    <row r="43301" s="217" customFormat="1" x14ac:dyDescent="0.2"/>
    <row r="43302" s="217" customFormat="1" x14ac:dyDescent="0.2"/>
    <row r="43303" s="217" customFormat="1" x14ac:dyDescent="0.2"/>
    <row r="43304" s="217" customFormat="1" x14ac:dyDescent="0.2"/>
    <row r="43305" s="217" customFormat="1" x14ac:dyDescent="0.2"/>
    <row r="43306" s="217" customFormat="1" x14ac:dyDescent="0.2"/>
    <row r="43307" s="217" customFormat="1" x14ac:dyDescent="0.2"/>
    <row r="43308" s="217" customFormat="1" x14ac:dyDescent="0.2"/>
    <row r="43309" s="217" customFormat="1" x14ac:dyDescent="0.2"/>
    <row r="43310" s="217" customFormat="1" x14ac:dyDescent="0.2"/>
    <row r="43311" s="217" customFormat="1" x14ac:dyDescent="0.2"/>
    <row r="43312" s="217" customFormat="1" x14ac:dyDescent="0.2"/>
    <row r="43313" s="217" customFormat="1" x14ac:dyDescent="0.2"/>
    <row r="43314" s="217" customFormat="1" x14ac:dyDescent="0.2"/>
    <row r="43315" s="217" customFormat="1" x14ac:dyDescent="0.2"/>
    <row r="43316" s="217" customFormat="1" x14ac:dyDescent="0.2"/>
    <row r="43317" s="217" customFormat="1" x14ac:dyDescent="0.2"/>
    <row r="43318" s="217" customFormat="1" x14ac:dyDescent="0.2"/>
    <row r="43319" s="217" customFormat="1" x14ac:dyDescent="0.2"/>
    <row r="43320" s="217" customFormat="1" x14ac:dyDescent="0.2"/>
    <row r="43321" s="217" customFormat="1" x14ac:dyDescent="0.2"/>
    <row r="43322" s="217" customFormat="1" x14ac:dyDescent="0.2"/>
    <row r="43323" s="217" customFormat="1" x14ac:dyDescent="0.2"/>
    <row r="43324" s="217" customFormat="1" x14ac:dyDescent="0.2"/>
    <row r="43325" s="217" customFormat="1" x14ac:dyDescent="0.2"/>
    <row r="43326" s="217" customFormat="1" x14ac:dyDescent="0.2"/>
    <row r="43327" s="217" customFormat="1" x14ac:dyDescent="0.2"/>
    <row r="43328" s="217" customFormat="1" x14ac:dyDescent="0.2"/>
    <row r="43329" s="217" customFormat="1" x14ac:dyDescent="0.2"/>
    <row r="43330" s="217" customFormat="1" x14ac:dyDescent="0.2"/>
    <row r="43331" s="217" customFormat="1" x14ac:dyDescent="0.2"/>
    <row r="43332" s="217" customFormat="1" x14ac:dyDescent="0.2"/>
    <row r="43333" s="217" customFormat="1" x14ac:dyDescent="0.2"/>
    <row r="43334" s="217" customFormat="1" x14ac:dyDescent="0.2"/>
    <row r="43335" s="217" customFormat="1" x14ac:dyDescent="0.2"/>
    <row r="43336" s="217" customFormat="1" x14ac:dyDescent="0.2"/>
    <row r="43337" s="217" customFormat="1" x14ac:dyDescent="0.2"/>
    <row r="43338" s="217" customFormat="1" x14ac:dyDescent="0.2"/>
    <row r="43339" s="217" customFormat="1" x14ac:dyDescent="0.2"/>
    <row r="43340" s="217" customFormat="1" x14ac:dyDescent="0.2"/>
    <row r="43341" s="217" customFormat="1" x14ac:dyDescent="0.2"/>
    <row r="43342" s="217" customFormat="1" x14ac:dyDescent="0.2"/>
    <row r="43343" s="217" customFormat="1" x14ac:dyDescent="0.2"/>
    <row r="43344" s="217" customFormat="1" x14ac:dyDescent="0.2"/>
    <row r="43345" s="217" customFormat="1" x14ac:dyDescent="0.2"/>
    <row r="43346" s="217" customFormat="1" x14ac:dyDescent="0.2"/>
    <row r="43347" s="217" customFormat="1" x14ac:dyDescent="0.2"/>
    <row r="43348" s="217" customFormat="1" x14ac:dyDescent="0.2"/>
    <row r="43349" s="217" customFormat="1" x14ac:dyDescent="0.2"/>
    <row r="43350" s="217" customFormat="1" x14ac:dyDescent="0.2"/>
    <row r="43351" s="217" customFormat="1" x14ac:dyDescent="0.2"/>
    <row r="43352" s="217" customFormat="1" x14ac:dyDescent="0.2"/>
    <row r="43353" s="217" customFormat="1" x14ac:dyDescent="0.2"/>
    <row r="43354" s="217" customFormat="1" x14ac:dyDescent="0.2"/>
    <row r="43355" s="217" customFormat="1" x14ac:dyDescent="0.2"/>
    <row r="43356" s="217" customFormat="1" x14ac:dyDescent="0.2"/>
    <row r="43357" s="217" customFormat="1" x14ac:dyDescent="0.2"/>
    <row r="43358" s="217" customFormat="1" x14ac:dyDescent="0.2"/>
    <row r="43359" s="217" customFormat="1" x14ac:dyDescent="0.2"/>
    <row r="43360" s="217" customFormat="1" x14ac:dyDescent="0.2"/>
    <row r="43361" s="217" customFormat="1" x14ac:dyDescent="0.2"/>
    <row r="43362" s="217" customFormat="1" x14ac:dyDescent="0.2"/>
    <row r="43363" s="217" customFormat="1" x14ac:dyDescent="0.2"/>
    <row r="43364" s="217" customFormat="1" x14ac:dyDescent="0.2"/>
    <row r="43365" s="217" customFormat="1" x14ac:dyDescent="0.2"/>
    <row r="43366" s="217" customFormat="1" x14ac:dyDescent="0.2"/>
    <row r="43367" s="217" customFormat="1" x14ac:dyDescent="0.2"/>
    <row r="43368" s="217" customFormat="1" x14ac:dyDescent="0.2"/>
    <row r="43369" s="217" customFormat="1" x14ac:dyDescent="0.2"/>
    <row r="43370" s="217" customFormat="1" x14ac:dyDescent="0.2"/>
    <row r="43371" s="217" customFormat="1" x14ac:dyDescent="0.2"/>
    <row r="43372" s="217" customFormat="1" x14ac:dyDescent="0.2"/>
    <row r="43373" s="217" customFormat="1" x14ac:dyDescent="0.2"/>
    <row r="43374" s="217" customFormat="1" x14ac:dyDescent="0.2"/>
    <row r="43375" s="217" customFormat="1" x14ac:dyDescent="0.2"/>
    <row r="43376" s="217" customFormat="1" x14ac:dyDescent="0.2"/>
    <row r="43377" s="217" customFormat="1" x14ac:dyDescent="0.2"/>
    <row r="43378" s="217" customFormat="1" x14ac:dyDescent="0.2"/>
    <row r="43379" s="217" customFormat="1" x14ac:dyDescent="0.2"/>
    <row r="43380" s="217" customFormat="1" x14ac:dyDescent="0.2"/>
    <row r="43381" s="217" customFormat="1" x14ac:dyDescent="0.2"/>
    <row r="43382" s="217" customFormat="1" x14ac:dyDescent="0.2"/>
    <row r="43383" s="217" customFormat="1" x14ac:dyDescent="0.2"/>
    <row r="43384" s="217" customFormat="1" x14ac:dyDescent="0.2"/>
    <row r="43385" s="217" customFormat="1" x14ac:dyDescent="0.2"/>
    <row r="43386" s="217" customFormat="1" x14ac:dyDescent="0.2"/>
    <row r="43387" s="217" customFormat="1" x14ac:dyDescent="0.2"/>
    <row r="43388" s="217" customFormat="1" x14ac:dyDescent="0.2"/>
    <row r="43389" s="217" customFormat="1" x14ac:dyDescent="0.2"/>
    <row r="43390" s="217" customFormat="1" x14ac:dyDescent="0.2"/>
    <row r="43391" s="217" customFormat="1" x14ac:dyDescent="0.2"/>
    <row r="43392" s="217" customFormat="1" x14ac:dyDescent="0.2"/>
    <row r="43393" s="217" customFormat="1" x14ac:dyDescent="0.2"/>
    <row r="43394" s="217" customFormat="1" x14ac:dyDescent="0.2"/>
    <row r="43395" s="217" customFormat="1" x14ac:dyDescent="0.2"/>
    <row r="43396" s="217" customFormat="1" x14ac:dyDescent="0.2"/>
    <row r="43397" s="217" customFormat="1" x14ac:dyDescent="0.2"/>
    <row r="43398" s="217" customFormat="1" x14ac:dyDescent="0.2"/>
    <row r="43399" s="217" customFormat="1" x14ac:dyDescent="0.2"/>
    <row r="43400" s="217" customFormat="1" x14ac:dyDescent="0.2"/>
    <row r="43401" s="217" customFormat="1" x14ac:dyDescent="0.2"/>
    <row r="43402" s="217" customFormat="1" x14ac:dyDescent="0.2"/>
    <row r="43403" s="217" customFormat="1" x14ac:dyDescent="0.2"/>
    <row r="43404" s="217" customFormat="1" x14ac:dyDescent="0.2"/>
    <row r="43405" s="217" customFormat="1" x14ac:dyDescent="0.2"/>
    <row r="43406" s="217" customFormat="1" x14ac:dyDescent="0.2"/>
    <row r="43407" s="217" customFormat="1" x14ac:dyDescent="0.2"/>
    <row r="43408" s="217" customFormat="1" x14ac:dyDescent="0.2"/>
    <row r="43409" s="217" customFormat="1" x14ac:dyDescent="0.2"/>
    <row r="43410" s="217" customFormat="1" x14ac:dyDescent="0.2"/>
    <row r="43411" s="217" customFormat="1" x14ac:dyDescent="0.2"/>
    <row r="43412" s="217" customFormat="1" x14ac:dyDescent="0.2"/>
    <row r="43413" s="217" customFormat="1" x14ac:dyDescent="0.2"/>
    <row r="43414" s="217" customFormat="1" x14ac:dyDescent="0.2"/>
    <row r="43415" s="217" customFormat="1" x14ac:dyDescent="0.2"/>
    <row r="43416" s="217" customFormat="1" x14ac:dyDescent="0.2"/>
    <row r="43417" s="217" customFormat="1" x14ac:dyDescent="0.2"/>
    <row r="43418" s="217" customFormat="1" x14ac:dyDescent="0.2"/>
    <row r="43419" s="217" customFormat="1" x14ac:dyDescent="0.2"/>
    <row r="43420" s="217" customFormat="1" x14ac:dyDescent="0.2"/>
    <row r="43421" s="217" customFormat="1" x14ac:dyDescent="0.2"/>
    <row r="43422" s="217" customFormat="1" x14ac:dyDescent="0.2"/>
    <row r="43423" s="217" customFormat="1" x14ac:dyDescent="0.2"/>
    <row r="43424" s="217" customFormat="1" x14ac:dyDescent="0.2"/>
    <row r="43425" s="217" customFormat="1" x14ac:dyDescent="0.2"/>
    <row r="43426" s="217" customFormat="1" x14ac:dyDescent="0.2"/>
    <row r="43427" s="217" customFormat="1" x14ac:dyDescent="0.2"/>
    <row r="43428" s="217" customFormat="1" x14ac:dyDescent="0.2"/>
    <row r="43429" s="217" customFormat="1" x14ac:dyDescent="0.2"/>
    <row r="43430" s="217" customFormat="1" x14ac:dyDescent="0.2"/>
    <row r="43431" s="217" customFormat="1" x14ac:dyDescent="0.2"/>
    <row r="43432" s="217" customFormat="1" x14ac:dyDescent="0.2"/>
    <row r="43433" s="217" customFormat="1" x14ac:dyDescent="0.2"/>
    <row r="43434" s="217" customFormat="1" x14ac:dyDescent="0.2"/>
    <row r="43435" s="217" customFormat="1" x14ac:dyDescent="0.2"/>
    <row r="43436" s="217" customFormat="1" x14ac:dyDescent="0.2"/>
    <row r="43437" s="217" customFormat="1" x14ac:dyDescent="0.2"/>
    <row r="43438" s="217" customFormat="1" x14ac:dyDescent="0.2"/>
    <row r="43439" s="217" customFormat="1" x14ac:dyDescent="0.2"/>
    <row r="43440" s="217" customFormat="1" x14ac:dyDescent="0.2"/>
    <row r="43441" s="217" customFormat="1" x14ac:dyDescent="0.2"/>
    <row r="43442" s="217" customFormat="1" x14ac:dyDescent="0.2"/>
    <row r="43443" s="217" customFormat="1" x14ac:dyDescent="0.2"/>
    <row r="43444" s="217" customFormat="1" x14ac:dyDescent="0.2"/>
    <row r="43445" s="217" customFormat="1" x14ac:dyDescent="0.2"/>
    <row r="43446" s="217" customFormat="1" x14ac:dyDescent="0.2"/>
    <row r="43447" s="217" customFormat="1" x14ac:dyDescent="0.2"/>
    <row r="43448" s="217" customFormat="1" x14ac:dyDescent="0.2"/>
    <row r="43449" s="217" customFormat="1" x14ac:dyDescent="0.2"/>
    <row r="43450" s="217" customFormat="1" x14ac:dyDescent="0.2"/>
    <row r="43451" s="217" customFormat="1" x14ac:dyDescent="0.2"/>
    <row r="43452" s="217" customFormat="1" x14ac:dyDescent="0.2"/>
    <row r="43453" s="217" customFormat="1" x14ac:dyDescent="0.2"/>
    <row r="43454" s="217" customFormat="1" x14ac:dyDescent="0.2"/>
    <row r="43455" s="217" customFormat="1" x14ac:dyDescent="0.2"/>
    <row r="43456" s="217" customFormat="1" x14ac:dyDescent="0.2"/>
    <row r="43457" s="217" customFormat="1" x14ac:dyDescent="0.2"/>
    <row r="43458" s="217" customFormat="1" x14ac:dyDescent="0.2"/>
    <row r="43459" s="217" customFormat="1" x14ac:dyDescent="0.2"/>
    <row r="43460" s="217" customFormat="1" x14ac:dyDescent="0.2"/>
    <row r="43461" s="217" customFormat="1" x14ac:dyDescent="0.2"/>
    <row r="43462" s="217" customFormat="1" x14ac:dyDescent="0.2"/>
    <row r="43463" s="217" customFormat="1" x14ac:dyDescent="0.2"/>
    <row r="43464" s="217" customFormat="1" x14ac:dyDescent="0.2"/>
    <row r="43465" s="217" customFormat="1" x14ac:dyDescent="0.2"/>
    <row r="43466" s="217" customFormat="1" x14ac:dyDescent="0.2"/>
    <row r="43467" s="217" customFormat="1" x14ac:dyDescent="0.2"/>
    <row r="43468" s="217" customFormat="1" x14ac:dyDescent="0.2"/>
    <row r="43469" s="217" customFormat="1" x14ac:dyDescent="0.2"/>
    <row r="43470" s="217" customFormat="1" x14ac:dyDescent="0.2"/>
    <row r="43471" s="217" customFormat="1" x14ac:dyDescent="0.2"/>
    <row r="43472" s="217" customFormat="1" x14ac:dyDescent="0.2"/>
    <row r="43473" s="217" customFormat="1" x14ac:dyDescent="0.2"/>
    <row r="43474" s="217" customFormat="1" x14ac:dyDescent="0.2"/>
    <row r="43475" s="217" customFormat="1" x14ac:dyDescent="0.2"/>
    <row r="43476" s="217" customFormat="1" x14ac:dyDescent="0.2"/>
    <row r="43477" s="217" customFormat="1" x14ac:dyDescent="0.2"/>
    <row r="43478" s="217" customFormat="1" x14ac:dyDescent="0.2"/>
    <row r="43479" s="217" customFormat="1" x14ac:dyDescent="0.2"/>
    <row r="43480" s="217" customFormat="1" x14ac:dyDescent="0.2"/>
    <row r="43481" s="217" customFormat="1" x14ac:dyDescent="0.2"/>
    <row r="43482" s="217" customFormat="1" x14ac:dyDescent="0.2"/>
    <row r="43483" s="217" customFormat="1" x14ac:dyDescent="0.2"/>
    <row r="43484" s="217" customFormat="1" x14ac:dyDescent="0.2"/>
    <row r="43485" s="217" customFormat="1" x14ac:dyDescent="0.2"/>
    <row r="43486" s="217" customFormat="1" x14ac:dyDescent="0.2"/>
    <row r="43487" s="217" customFormat="1" x14ac:dyDescent="0.2"/>
    <row r="43488" s="217" customFormat="1" x14ac:dyDescent="0.2"/>
    <row r="43489" s="217" customFormat="1" x14ac:dyDescent="0.2"/>
    <row r="43490" s="217" customFormat="1" x14ac:dyDescent="0.2"/>
    <row r="43491" s="217" customFormat="1" x14ac:dyDescent="0.2"/>
    <row r="43492" s="217" customFormat="1" x14ac:dyDescent="0.2"/>
    <row r="43493" s="217" customFormat="1" x14ac:dyDescent="0.2"/>
    <row r="43494" s="217" customFormat="1" x14ac:dyDescent="0.2"/>
    <row r="43495" s="217" customFormat="1" x14ac:dyDescent="0.2"/>
    <row r="43496" s="217" customFormat="1" x14ac:dyDescent="0.2"/>
    <row r="43497" s="217" customFormat="1" x14ac:dyDescent="0.2"/>
    <row r="43498" s="217" customFormat="1" x14ac:dyDescent="0.2"/>
    <row r="43499" s="217" customFormat="1" x14ac:dyDescent="0.2"/>
    <row r="43500" s="217" customFormat="1" x14ac:dyDescent="0.2"/>
    <row r="43501" s="217" customFormat="1" x14ac:dyDescent="0.2"/>
    <row r="43502" s="217" customFormat="1" x14ac:dyDescent="0.2"/>
    <row r="43503" s="217" customFormat="1" x14ac:dyDescent="0.2"/>
    <row r="43504" s="217" customFormat="1" x14ac:dyDescent="0.2"/>
    <row r="43505" s="217" customFormat="1" x14ac:dyDescent="0.2"/>
    <row r="43506" s="217" customFormat="1" x14ac:dyDescent="0.2"/>
    <row r="43507" s="217" customFormat="1" x14ac:dyDescent="0.2"/>
    <row r="43508" s="217" customFormat="1" x14ac:dyDescent="0.2"/>
    <row r="43509" s="217" customFormat="1" x14ac:dyDescent="0.2"/>
    <row r="43510" s="217" customFormat="1" x14ac:dyDescent="0.2"/>
    <row r="43511" s="217" customFormat="1" x14ac:dyDescent="0.2"/>
    <row r="43512" s="217" customFormat="1" x14ac:dyDescent="0.2"/>
    <row r="43513" s="217" customFormat="1" x14ac:dyDescent="0.2"/>
    <row r="43514" s="217" customFormat="1" x14ac:dyDescent="0.2"/>
    <row r="43515" s="217" customFormat="1" x14ac:dyDescent="0.2"/>
    <row r="43516" s="217" customFormat="1" x14ac:dyDescent="0.2"/>
    <row r="43517" s="217" customFormat="1" x14ac:dyDescent="0.2"/>
    <row r="43518" s="217" customFormat="1" x14ac:dyDescent="0.2"/>
    <row r="43519" s="217" customFormat="1" x14ac:dyDescent="0.2"/>
    <row r="43520" s="217" customFormat="1" x14ac:dyDescent="0.2"/>
    <row r="43521" s="217" customFormat="1" x14ac:dyDescent="0.2"/>
    <row r="43522" s="217" customFormat="1" x14ac:dyDescent="0.2"/>
    <row r="43523" s="217" customFormat="1" x14ac:dyDescent="0.2"/>
    <row r="43524" s="217" customFormat="1" x14ac:dyDescent="0.2"/>
    <row r="43525" s="217" customFormat="1" x14ac:dyDescent="0.2"/>
    <row r="43526" s="217" customFormat="1" x14ac:dyDescent="0.2"/>
    <row r="43527" s="217" customFormat="1" x14ac:dyDescent="0.2"/>
    <row r="43528" s="217" customFormat="1" x14ac:dyDescent="0.2"/>
    <row r="43529" s="217" customFormat="1" x14ac:dyDescent="0.2"/>
    <row r="43530" s="217" customFormat="1" x14ac:dyDescent="0.2"/>
    <row r="43531" s="217" customFormat="1" x14ac:dyDescent="0.2"/>
    <row r="43532" s="217" customFormat="1" x14ac:dyDescent="0.2"/>
    <row r="43533" s="217" customFormat="1" x14ac:dyDescent="0.2"/>
    <row r="43534" s="217" customFormat="1" x14ac:dyDescent="0.2"/>
    <row r="43535" s="217" customFormat="1" x14ac:dyDescent="0.2"/>
    <row r="43536" s="217" customFormat="1" x14ac:dyDescent="0.2"/>
    <row r="43537" s="217" customFormat="1" x14ac:dyDescent="0.2"/>
    <row r="43538" s="217" customFormat="1" x14ac:dyDescent="0.2"/>
    <row r="43539" s="217" customFormat="1" x14ac:dyDescent="0.2"/>
    <row r="43540" s="217" customFormat="1" x14ac:dyDescent="0.2"/>
    <row r="43541" s="217" customFormat="1" x14ac:dyDescent="0.2"/>
    <row r="43542" s="217" customFormat="1" x14ac:dyDescent="0.2"/>
    <row r="43543" s="217" customFormat="1" x14ac:dyDescent="0.2"/>
    <row r="43544" s="217" customFormat="1" x14ac:dyDescent="0.2"/>
    <row r="43545" s="217" customFormat="1" x14ac:dyDescent="0.2"/>
    <row r="43546" s="217" customFormat="1" x14ac:dyDescent="0.2"/>
    <row r="43547" s="217" customFormat="1" x14ac:dyDescent="0.2"/>
    <row r="43548" s="217" customFormat="1" x14ac:dyDescent="0.2"/>
    <row r="43549" s="217" customFormat="1" x14ac:dyDescent="0.2"/>
    <row r="43550" s="217" customFormat="1" x14ac:dyDescent="0.2"/>
    <row r="43551" s="217" customFormat="1" x14ac:dyDescent="0.2"/>
    <row r="43552" s="217" customFormat="1" x14ac:dyDescent="0.2"/>
    <row r="43553" s="217" customFormat="1" x14ac:dyDescent="0.2"/>
    <row r="43554" s="217" customFormat="1" x14ac:dyDescent="0.2"/>
    <row r="43555" s="217" customFormat="1" x14ac:dyDescent="0.2"/>
    <row r="43556" s="217" customFormat="1" x14ac:dyDescent="0.2"/>
    <row r="43557" s="217" customFormat="1" x14ac:dyDescent="0.2"/>
    <row r="43558" s="217" customFormat="1" x14ac:dyDescent="0.2"/>
    <row r="43559" s="217" customFormat="1" x14ac:dyDescent="0.2"/>
    <row r="43560" s="217" customFormat="1" x14ac:dyDescent="0.2"/>
    <row r="43561" s="217" customFormat="1" x14ac:dyDescent="0.2"/>
    <row r="43562" s="217" customFormat="1" x14ac:dyDescent="0.2"/>
    <row r="43563" s="217" customFormat="1" x14ac:dyDescent="0.2"/>
    <row r="43564" s="217" customFormat="1" x14ac:dyDescent="0.2"/>
    <row r="43565" s="217" customFormat="1" x14ac:dyDescent="0.2"/>
    <row r="43566" s="217" customFormat="1" x14ac:dyDescent="0.2"/>
    <row r="43567" s="217" customFormat="1" x14ac:dyDescent="0.2"/>
    <row r="43568" s="217" customFormat="1" x14ac:dyDescent="0.2"/>
    <row r="43569" s="217" customFormat="1" x14ac:dyDescent="0.2"/>
    <row r="43570" s="217" customFormat="1" x14ac:dyDescent="0.2"/>
    <row r="43571" s="217" customFormat="1" x14ac:dyDescent="0.2"/>
    <row r="43572" s="217" customFormat="1" x14ac:dyDescent="0.2"/>
    <row r="43573" s="217" customFormat="1" x14ac:dyDescent="0.2"/>
    <row r="43574" s="217" customFormat="1" x14ac:dyDescent="0.2"/>
    <row r="43575" s="217" customFormat="1" x14ac:dyDescent="0.2"/>
    <row r="43576" s="217" customFormat="1" x14ac:dyDescent="0.2"/>
    <row r="43577" s="217" customFormat="1" x14ac:dyDescent="0.2"/>
    <row r="43578" s="217" customFormat="1" x14ac:dyDescent="0.2"/>
    <row r="43579" s="217" customFormat="1" x14ac:dyDescent="0.2"/>
    <row r="43580" s="217" customFormat="1" x14ac:dyDescent="0.2"/>
    <row r="43581" s="217" customFormat="1" x14ac:dyDescent="0.2"/>
    <row r="43582" s="217" customFormat="1" x14ac:dyDescent="0.2"/>
    <row r="43583" s="217" customFormat="1" x14ac:dyDescent="0.2"/>
    <row r="43584" s="217" customFormat="1" x14ac:dyDescent="0.2"/>
    <row r="43585" s="217" customFormat="1" x14ac:dyDescent="0.2"/>
    <row r="43586" s="217" customFormat="1" x14ac:dyDescent="0.2"/>
    <row r="43587" s="217" customFormat="1" x14ac:dyDescent="0.2"/>
    <row r="43588" s="217" customFormat="1" x14ac:dyDescent="0.2"/>
    <row r="43589" s="217" customFormat="1" x14ac:dyDescent="0.2"/>
    <row r="43590" s="217" customFormat="1" x14ac:dyDescent="0.2"/>
    <row r="43591" s="217" customFormat="1" x14ac:dyDescent="0.2"/>
    <row r="43592" s="217" customFormat="1" x14ac:dyDescent="0.2"/>
    <row r="43593" s="217" customFormat="1" x14ac:dyDescent="0.2"/>
    <row r="43594" s="217" customFormat="1" x14ac:dyDescent="0.2"/>
    <row r="43595" s="217" customFormat="1" x14ac:dyDescent="0.2"/>
    <row r="43596" s="217" customFormat="1" x14ac:dyDescent="0.2"/>
    <row r="43597" s="217" customFormat="1" x14ac:dyDescent="0.2"/>
    <row r="43598" s="217" customFormat="1" x14ac:dyDescent="0.2"/>
    <row r="43599" s="217" customFormat="1" x14ac:dyDescent="0.2"/>
    <row r="43600" s="217" customFormat="1" x14ac:dyDescent="0.2"/>
    <row r="43601" s="217" customFormat="1" x14ac:dyDescent="0.2"/>
    <row r="43602" s="217" customFormat="1" x14ac:dyDescent="0.2"/>
    <row r="43603" s="217" customFormat="1" x14ac:dyDescent="0.2"/>
    <row r="43604" s="217" customFormat="1" x14ac:dyDescent="0.2"/>
    <row r="43605" s="217" customFormat="1" x14ac:dyDescent="0.2"/>
    <row r="43606" s="217" customFormat="1" x14ac:dyDescent="0.2"/>
    <row r="43607" s="217" customFormat="1" x14ac:dyDescent="0.2"/>
    <row r="43608" s="217" customFormat="1" x14ac:dyDescent="0.2"/>
    <row r="43609" s="217" customFormat="1" x14ac:dyDescent="0.2"/>
    <row r="43610" s="217" customFormat="1" x14ac:dyDescent="0.2"/>
    <row r="43611" s="217" customFormat="1" x14ac:dyDescent="0.2"/>
    <row r="43612" s="217" customFormat="1" x14ac:dyDescent="0.2"/>
    <row r="43613" s="217" customFormat="1" x14ac:dyDescent="0.2"/>
    <row r="43614" s="217" customFormat="1" x14ac:dyDescent="0.2"/>
    <row r="43615" s="217" customFormat="1" x14ac:dyDescent="0.2"/>
    <row r="43616" s="217" customFormat="1" x14ac:dyDescent="0.2"/>
    <row r="43617" s="217" customFormat="1" x14ac:dyDescent="0.2"/>
    <row r="43618" s="217" customFormat="1" x14ac:dyDescent="0.2"/>
    <row r="43619" s="217" customFormat="1" x14ac:dyDescent="0.2"/>
    <row r="43620" s="217" customFormat="1" x14ac:dyDescent="0.2"/>
    <row r="43621" s="217" customFormat="1" x14ac:dyDescent="0.2"/>
    <row r="43622" s="217" customFormat="1" x14ac:dyDescent="0.2"/>
    <row r="43623" s="217" customFormat="1" x14ac:dyDescent="0.2"/>
    <row r="43624" s="217" customFormat="1" x14ac:dyDescent="0.2"/>
    <row r="43625" s="217" customFormat="1" x14ac:dyDescent="0.2"/>
    <row r="43626" s="217" customFormat="1" x14ac:dyDescent="0.2"/>
    <row r="43627" s="217" customFormat="1" x14ac:dyDescent="0.2"/>
    <row r="43628" s="217" customFormat="1" x14ac:dyDescent="0.2"/>
    <row r="43629" s="217" customFormat="1" x14ac:dyDescent="0.2"/>
    <row r="43630" s="217" customFormat="1" x14ac:dyDescent="0.2"/>
    <row r="43631" s="217" customFormat="1" x14ac:dyDescent="0.2"/>
    <row r="43632" s="217" customFormat="1" x14ac:dyDescent="0.2"/>
    <row r="43633" s="217" customFormat="1" x14ac:dyDescent="0.2"/>
    <row r="43634" s="217" customFormat="1" x14ac:dyDescent="0.2"/>
    <row r="43635" s="217" customFormat="1" x14ac:dyDescent="0.2"/>
    <row r="43636" s="217" customFormat="1" x14ac:dyDescent="0.2"/>
    <row r="43637" s="217" customFormat="1" x14ac:dyDescent="0.2"/>
    <row r="43638" s="217" customFormat="1" x14ac:dyDescent="0.2"/>
    <row r="43639" s="217" customFormat="1" x14ac:dyDescent="0.2"/>
    <row r="43640" s="217" customFormat="1" x14ac:dyDescent="0.2"/>
    <row r="43641" s="217" customFormat="1" x14ac:dyDescent="0.2"/>
    <row r="43642" s="217" customFormat="1" x14ac:dyDescent="0.2"/>
    <row r="43643" s="217" customFormat="1" x14ac:dyDescent="0.2"/>
    <row r="43644" s="217" customFormat="1" x14ac:dyDescent="0.2"/>
    <row r="43645" s="217" customFormat="1" x14ac:dyDescent="0.2"/>
    <row r="43646" s="217" customFormat="1" x14ac:dyDescent="0.2"/>
    <row r="43647" s="217" customFormat="1" x14ac:dyDescent="0.2"/>
    <row r="43648" s="217" customFormat="1" x14ac:dyDescent="0.2"/>
    <row r="43649" s="217" customFormat="1" x14ac:dyDescent="0.2"/>
    <row r="43650" s="217" customFormat="1" x14ac:dyDescent="0.2"/>
    <row r="43651" s="217" customFormat="1" x14ac:dyDescent="0.2"/>
    <row r="43652" s="217" customFormat="1" x14ac:dyDescent="0.2"/>
    <row r="43653" s="217" customFormat="1" x14ac:dyDescent="0.2"/>
    <row r="43654" s="217" customFormat="1" x14ac:dyDescent="0.2"/>
    <row r="43655" s="217" customFormat="1" x14ac:dyDescent="0.2"/>
    <row r="43656" s="217" customFormat="1" x14ac:dyDescent="0.2"/>
    <row r="43657" s="217" customFormat="1" x14ac:dyDescent="0.2"/>
    <row r="43658" s="217" customFormat="1" x14ac:dyDescent="0.2"/>
    <row r="43659" s="217" customFormat="1" x14ac:dyDescent="0.2"/>
    <row r="43660" s="217" customFormat="1" x14ac:dyDescent="0.2"/>
    <row r="43661" s="217" customFormat="1" x14ac:dyDescent="0.2"/>
    <row r="43662" s="217" customFormat="1" x14ac:dyDescent="0.2"/>
    <row r="43663" s="217" customFormat="1" x14ac:dyDescent="0.2"/>
    <row r="43664" s="217" customFormat="1" x14ac:dyDescent="0.2"/>
    <row r="43665" s="217" customFormat="1" x14ac:dyDescent="0.2"/>
    <row r="43666" s="217" customFormat="1" x14ac:dyDescent="0.2"/>
    <row r="43667" s="217" customFormat="1" x14ac:dyDescent="0.2"/>
    <row r="43668" s="217" customFormat="1" x14ac:dyDescent="0.2"/>
    <row r="43669" s="217" customFormat="1" x14ac:dyDescent="0.2"/>
    <row r="43670" s="217" customFormat="1" x14ac:dyDescent="0.2"/>
    <row r="43671" s="217" customFormat="1" x14ac:dyDescent="0.2"/>
    <row r="43672" s="217" customFormat="1" x14ac:dyDescent="0.2"/>
    <row r="43673" s="217" customFormat="1" x14ac:dyDescent="0.2"/>
    <row r="43674" s="217" customFormat="1" x14ac:dyDescent="0.2"/>
    <row r="43675" s="217" customFormat="1" x14ac:dyDescent="0.2"/>
    <row r="43676" s="217" customFormat="1" x14ac:dyDescent="0.2"/>
    <row r="43677" s="217" customFormat="1" x14ac:dyDescent="0.2"/>
    <row r="43678" s="217" customFormat="1" x14ac:dyDescent="0.2"/>
    <row r="43679" s="217" customFormat="1" x14ac:dyDescent="0.2"/>
    <row r="43680" s="217" customFormat="1" x14ac:dyDescent="0.2"/>
    <row r="43681" s="217" customFormat="1" x14ac:dyDescent="0.2"/>
    <row r="43682" s="217" customFormat="1" x14ac:dyDescent="0.2"/>
    <row r="43683" s="217" customFormat="1" x14ac:dyDescent="0.2"/>
    <row r="43684" s="217" customFormat="1" x14ac:dyDescent="0.2"/>
    <row r="43685" s="217" customFormat="1" x14ac:dyDescent="0.2"/>
    <row r="43686" s="217" customFormat="1" x14ac:dyDescent="0.2"/>
    <row r="43687" s="217" customFormat="1" x14ac:dyDescent="0.2"/>
    <row r="43688" s="217" customFormat="1" x14ac:dyDescent="0.2"/>
    <row r="43689" s="217" customFormat="1" x14ac:dyDescent="0.2"/>
    <row r="43690" s="217" customFormat="1" x14ac:dyDescent="0.2"/>
    <row r="43691" s="217" customFormat="1" x14ac:dyDescent="0.2"/>
    <row r="43692" s="217" customFormat="1" x14ac:dyDescent="0.2"/>
    <row r="43693" s="217" customFormat="1" x14ac:dyDescent="0.2"/>
    <row r="43694" s="217" customFormat="1" x14ac:dyDescent="0.2"/>
    <row r="43695" s="217" customFormat="1" x14ac:dyDescent="0.2"/>
    <row r="43696" s="217" customFormat="1" x14ac:dyDescent="0.2"/>
    <row r="43697" s="217" customFormat="1" x14ac:dyDescent="0.2"/>
    <row r="43698" s="217" customFormat="1" x14ac:dyDescent="0.2"/>
    <row r="43699" s="217" customFormat="1" x14ac:dyDescent="0.2"/>
    <row r="43700" s="217" customFormat="1" x14ac:dyDescent="0.2"/>
    <row r="43701" s="217" customFormat="1" x14ac:dyDescent="0.2"/>
    <row r="43702" s="217" customFormat="1" x14ac:dyDescent="0.2"/>
    <row r="43703" s="217" customFormat="1" x14ac:dyDescent="0.2"/>
    <row r="43704" s="217" customFormat="1" x14ac:dyDescent="0.2"/>
    <row r="43705" s="217" customFormat="1" x14ac:dyDescent="0.2"/>
    <row r="43706" s="217" customFormat="1" x14ac:dyDescent="0.2"/>
    <row r="43707" s="217" customFormat="1" x14ac:dyDescent="0.2"/>
    <row r="43708" s="217" customFormat="1" x14ac:dyDescent="0.2"/>
    <row r="43709" s="217" customFormat="1" x14ac:dyDescent="0.2"/>
    <row r="43710" s="217" customFormat="1" x14ac:dyDescent="0.2"/>
    <row r="43711" s="217" customFormat="1" x14ac:dyDescent="0.2"/>
    <row r="43712" s="217" customFormat="1" x14ac:dyDescent="0.2"/>
    <row r="43713" s="217" customFormat="1" x14ac:dyDescent="0.2"/>
    <row r="43714" s="217" customFormat="1" x14ac:dyDescent="0.2"/>
    <row r="43715" s="217" customFormat="1" x14ac:dyDescent="0.2"/>
    <row r="43716" s="217" customFormat="1" x14ac:dyDescent="0.2"/>
    <row r="43717" s="217" customFormat="1" x14ac:dyDescent="0.2"/>
    <row r="43718" s="217" customFormat="1" x14ac:dyDescent="0.2"/>
    <row r="43719" s="217" customFormat="1" x14ac:dyDescent="0.2"/>
    <row r="43720" s="217" customFormat="1" x14ac:dyDescent="0.2"/>
    <row r="43721" s="217" customFormat="1" x14ac:dyDescent="0.2"/>
    <row r="43722" s="217" customFormat="1" x14ac:dyDescent="0.2"/>
    <row r="43723" s="217" customFormat="1" x14ac:dyDescent="0.2"/>
    <row r="43724" s="217" customFormat="1" x14ac:dyDescent="0.2"/>
    <row r="43725" s="217" customFormat="1" x14ac:dyDescent="0.2"/>
    <row r="43726" s="217" customFormat="1" x14ac:dyDescent="0.2"/>
    <row r="43727" s="217" customFormat="1" x14ac:dyDescent="0.2"/>
    <row r="43728" s="217" customFormat="1" x14ac:dyDescent="0.2"/>
    <row r="43729" s="217" customFormat="1" x14ac:dyDescent="0.2"/>
    <row r="43730" s="217" customFormat="1" x14ac:dyDescent="0.2"/>
    <row r="43731" s="217" customFormat="1" x14ac:dyDescent="0.2"/>
    <row r="43732" s="217" customFormat="1" x14ac:dyDescent="0.2"/>
    <row r="43733" s="217" customFormat="1" x14ac:dyDescent="0.2"/>
    <row r="43734" s="217" customFormat="1" x14ac:dyDescent="0.2"/>
    <row r="43735" s="217" customFormat="1" x14ac:dyDescent="0.2"/>
    <row r="43736" s="217" customFormat="1" x14ac:dyDescent="0.2"/>
    <row r="43737" s="217" customFormat="1" x14ac:dyDescent="0.2"/>
    <row r="43738" s="217" customFormat="1" x14ac:dyDescent="0.2"/>
    <row r="43739" s="217" customFormat="1" x14ac:dyDescent="0.2"/>
    <row r="43740" s="217" customFormat="1" x14ac:dyDescent="0.2"/>
    <row r="43741" s="217" customFormat="1" x14ac:dyDescent="0.2"/>
    <row r="43742" s="217" customFormat="1" x14ac:dyDescent="0.2"/>
    <row r="43743" s="217" customFormat="1" x14ac:dyDescent="0.2"/>
    <row r="43744" s="217" customFormat="1" x14ac:dyDescent="0.2"/>
    <row r="43745" s="217" customFormat="1" x14ac:dyDescent="0.2"/>
    <row r="43746" s="217" customFormat="1" x14ac:dyDescent="0.2"/>
    <row r="43747" s="217" customFormat="1" x14ac:dyDescent="0.2"/>
    <row r="43748" s="217" customFormat="1" x14ac:dyDescent="0.2"/>
    <row r="43749" s="217" customFormat="1" x14ac:dyDescent="0.2"/>
    <row r="43750" s="217" customFormat="1" x14ac:dyDescent="0.2"/>
    <row r="43751" s="217" customFormat="1" x14ac:dyDescent="0.2"/>
    <row r="43752" s="217" customFormat="1" x14ac:dyDescent="0.2"/>
    <row r="43753" s="217" customFormat="1" x14ac:dyDescent="0.2"/>
    <row r="43754" s="217" customFormat="1" x14ac:dyDescent="0.2"/>
    <row r="43755" s="217" customFormat="1" x14ac:dyDescent="0.2"/>
    <row r="43756" s="217" customFormat="1" x14ac:dyDescent="0.2"/>
    <row r="43757" s="217" customFormat="1" x14ac:dyDescent="0.2"/>
    <row r="43758" s="217" customFormat="1" x14ac:dyDescent="0.2"/>
    <row r="43759" s="217" customFormat="1" x14ac:dyDescent="0.2"/>
    <row r="43760" s="217" customFormat="1" x14ac:dyDescent="0.2"/>
    <row r="43761" s="217" customFormat="1" x14ac:dyDescent="0.2"/>
    <row r="43762" s="217" customFormat="1" x14ac:dyDescent="0.2"/>
    <row r="43763" s="217" customFormat="1" x14ac:dyDescent="0.2"/>
    <row r="43764" s="217" customFormat="1" x14ac:dyDescent="0.2"/>
    <row r="43765" s="217" customFormat="1" x14ac:dyDescent="0.2"/>
    <row r="43766" s="217" customFormat="1" x14ac:dyDescent="0.2"/>
    <row r="43767" s="217" customFormat="1" x14ac:dyDescent="0.2"/>
    <row r="43768" s="217" customFormat="1" x14ac:dyDescent="0.2"/>
    <row r="43769" s="217" customFormat="1" x14ac:dyDescent="0.2"/>
    <row r="43770" s="217" customFormat="1" x14ac:dyDescent="0.2"/>
    <row r="43771" s="217" customFormat="1" x14ac:dyDescent="0.2"/>
    <row r="43772" s="217" customFormat="1" x14ac:dyDescent="0.2"/>
    <row r="43773" s="217" customFormat="1" x14ac:dyDescent="0.2"/>
    <row r="43774" s="217" customFormat="1" x14ac:dyDescent="0.2"/>
    <row r="43775" s="217" customFormat="1" x14ac:dyDescent="0.2"/>
    <row r="43776" s="217" customFormat="1" x14ac:dyDescent="0.2"/>
    <row r="43777" s="217" customFormat="1" x14ac:dyDescent="0.2"/>
    <row r="43778" s="217" customFormat="1" x14ac:dyDescent="0.2"/>
    <row r="43779" s="217" customFormat="1" x14ac:dyDescent="0.2"/>
    <row r="43780" s="217" customFormat="1" x14ac:dyDescent="0.2"/>
    <row r="43781" s="217" customFormat="1" x14ac:dyDescent="0.2"/>
    <row r="43782" s="217" customFormat="1" x14ac:dyDescent="0.2"/>
    <row r="43783" s="217" customFormat="1" x14ac:dyDescent="0.2"/>
    <row r="43784" s="217" customFormat="1" x14ac:dyDescent="0.2"/>
    <row r="43785" s="217" customFormat="1" x14ac:dyDescent="0.2"/>
    <row r="43786" s="217" customFormat="1" x14ac:dyDescent="0.2"/>
    <row r="43787" s="217" customFormat="1" x14ac:dyDescent="0.2"/>
    <row r="43788" s="217" customFormat="1" x14ac:dyDescent="0.2"/>
    <row r="43789" s="217" customFormat="1" x14ac:dyDescent="0.2"/>
    <row r="43790" s="217" customFormat="1" x14ac:dyDescent="0.2"/>
    <row r="43791" s="217" customFormat="1" x14ac:dyDescent="0.2"/>
    <row r="43792" s="217" customFormat="1" x14ac:dyDescent="0.2"/>
    <row r="43793" s="217" customFormat="1" x14ac:dyDescent="0.2"/>
    <row r="43794" s="217" customFormat="1" x14ac:dyDescent="0.2"/>
    <row r="43795" s="217" customFormat="1" x14ac:dyDescent="0.2"/>
    <row r="43796" s="217" customFormat="1" x14ac:dyDescent="0.2"/>
    <row r="43797" s="217" customFormat="1" x14ac:dyDescent="0.2"/>
    <row r="43798" s="217" customFormat="1" x14ac:dyDescent="0.2"/>
    <row r="43799" s="217" customFormat="1" x14ac:dyDescent="0.2"/>
    <row r="43800" s="217" customFormat="1" x14ac:dyDescent="0.2"/>
    <row r="43801" s="217" customFormat="1" x14ac:dyDescent="0.2"/>
    <row r="43802" s="217" customFormat="1" x14ac:dyDescent="0.2"/>
    <row r="43803" s="217" customFormat="1" x14ac:dyDescent="0.2"/>
    <row r="43804" s="217" customFormat="1" x14ac:dyDescent="0.2"/>
    <row r="43805" s="217" customFormat="1" x14ac:dyDescent="0.2"/>
    <row r="43806" s="217" customFormat="1" x14ac:dyDescent="0.2"/>
    <row r="43807" s="217" customFormat="1" x14ac:dyDescent="0.2"/>
    <row r="43808" s="217" customFormat="1" x14ac:dyDescent="0.2"/>
    <row r="43809" s="217" customFormat="1" x14ac:dyDescent="0.2"/>
    <row r="43810" s="217" customFormat="1" x14ac:dyDescent="0.2"/>
    <row r="43811" s="217" customFormat="1" x14ac:dyDescent="0.2"/>
    <row r="43812" s="217" customFormat="1" x14ac:dyDescent="0.2"/>
    <row r="43813" s="217" customFormat="1" x14ac:dyDescent="0.2"/>
    <row r="43814" s="217" customFormat="1" x14ac:dyDescent="0.2"/>
    <row r="43815" s="217" customFormat="1" x14ac:dyDescent="0.2"/>
    <row r="43816" s="217" customFormat="1" x14ac:dyDescent="0.2"/>
    <row r="43817" s="217" customFormat="1" x14ac:dyDescent="0.2"/>
    <row r="43818" s="217" customFormat="1" x14ac:dyDescent="0.2"/>
    <row r="43819" s="217" customFormat="1" x14ac:dyDescent="0.2"/>
    <row r="43820" s="217" customFormat="1" x14ac:dyDescent="0.2"/>
    <row r="43821" s="217" customFormat="1" x14ac:dyDescent="0.2"/>
    <row r="43822" s="217" customFormat="1" x14ac:dyDescent="0.2"/>
    <row r="43823" s="217" customFormat="1" x14ac:dyDescent="0.2"/>
    <row r="43824" s="217" customFormat="1" x14ac:dyDescent="0.2"/>
    <row r="43825" s="217" customFormat="1" x14ac:dyDescent="0.2"/>
    <row r="43826" s="217" customFormat="1" x14ac:dyDescent="0.2"/>
    <row r="43827" s="217" customFormat="1" x14ac:dyDescent="0.2"/>
    <row r="43828" s="217" customFormat="1" x14ac:dyDescent="0.2"/>
    <row r="43829" s="217" customFormat="1" x14ac:dyDescent="0.2"/>
    <row r="43830" s="217" customFormat="1" x14ac:dyDescent="0.2"/>
    <row r="43831" s="217" customFormat="1" x14ac:dyDescent="0.2"/>
    <row r="43832" s="217" customFormat="1" x14ac:dyDescent="0.2"/>
    <row r="43833" s="217" customFormat="1" x14ac:dyDescent="0.2"/>
    <row r="43834" s="217" customFormat="1" x14ac:dyDescent="0.2"/>
    <row r="43835" s="217" customFormat="1" x14ac:dyDescent="0.2"/>
    <row r="43836" s="217" customFormat="1" x14ac:dyDescent="0.2"/>
    <row r="43837" s="217" customFormat="1" x14ac:dyDescent="0.2"/>
    <row r="43838" s="217" customFormat="1" x14ac:dyDescent="0.2"/>
    <row r="43839" s="217" customFormat="1" x14ac:dyDescent="0.2"/>
    <row r="43840" s="217" customFormat="1" x14ac:dyDescent="0.2"/>
    <row r="43841" s="217" customFormat="1" x14ac:dyDescent="0.2"/>
    <row r="43842" s="217" customFormat="1" x14ac:dyDescent="0.2"/>
    <row r="43843" s="217" customFormat="1" x14ac:dyDescent="0.2"/>
    <row r="43844" s="217" customFormat="1" x14ac:dyDescent="0.2"/>
    <row r="43845" s="217" customFormat="1" x14ac:dyDescent="0.2"/>
    <row r="43846" s="217" customFormat="1" x14ac:dyDescent="0.2"/>
    <row r="43847" s="217" customFormat="1" x14ac:dyDescent="0.2"/>
    <row r="43848" s="217" customFormat="1" x14ac:dyDescent="0.2"/>
    <row r="43849" s="217" customFormat="1" x14ac:dyDescent="0.2"/>
    <row r="43850" s="217" customFormat="1" x14ac:dyDescent="0.2"/>
    <row r="43851" s="217" customFormat="1" x14ac:dyDescent="0.2"/>
    <row r="43852" s="217" customFormat="1" x14ac:dyDescent="0.2"/>
    <row r="43853" s="217" customFormat="1" x14ac:dyDescent="0.2"/>
    <row r="43854" s="217" customFormat="1" x14ac:dyDescent="0.2"/>
    <row r="43855" s="217" customFormat="1" x14ac:dyDescent="0.2"/>
    <row r="43856" s="217" customFormat="1" x14ac:dyDescent="0.2"/>
    <row r="43857" s="217" customFormat="1" x14ac:dyDescent="0.2"/>
    <row r="43858" s="217" customFormat="1" x14ac:dyDescent="0.2"/>
    <row r="43859" s="217" customFormat="1" x14ac:dyDescent="0.2"/>
    <row r="43860" s="217" customFormat="1" x14ac:dyDescent="0.2"/>
    <row r="43861" s="217" customFormat="1" x14ac:dyDescent="0.2"/>
    <row r="43862" s="217" customFormat="1" x14ac:dyDescent="0.2"/>
    <row r="43863" s="217" customFormat="1" x14ac:dyDescent="0.2"/>
    <row r="43864" s="217" customFormat="1" x14ac:dyDescent="0.2"/>
    <row r="43865" s="217" customFormat="1" x14ac:dyDescent="0.2"/>
    <row r="43866" s="217" customFormat="1" x14ac:dyDescent="0.2"/>
    <row r="43867" s="217" customFormat="1" x14ac:dyDescent="0.2"/>
    <row r="43868" s="217" customFormat="1" x14ac:dyDescent="0.2"/>
    <row r="43869" s="217" customFormat="1" x14ac:dyDescent="0.2"/>
    <row r="43870" s="217" customFormat="1" x14ac:dyDescent="0.2"/>
    <row r="43871" s="217" customFormat="1" x14ac:dyDescent="0.2"/>
    <row r="43872" s="217" customFormat="1" x14ac:dyDescent="0.2"/>
    <row r="43873" s="217" customFormat="1" x14ac:dyDescent="0.2"/>
    <row r="43874" s="217" customFormat="1" x14ac:dyDescent="0.2"/>
    <row r="43875" s="217" customFormat="1" x14ac:dyDescent="0.2"/>
    <row r="43876" s="217" customFormat="1" x14ac:dyDescent="0.2"/>
    <row r="43877" s="217" customFormat="1" x14ac:dyDescent="0.2"/>
    <row r="43878" s="217" customFormat="1" x14ac:dyDescent="0.2"/>
    <row r="43879" s="217" customFormat="1" x14ac:dyDescent="0.2"/>
    <row r="43880" s="217" customFormat="1" x14ac:dyDescent="0.2"/>
    <row r="43881" s="217" customFormat="1" x14ac:dyDescent="0.2"/>
    <row r="43882" s="217" customFormat="1" x14ac:dyDescent="0.2"/>
    <row r="43883" s="217" customFormat="1" x14ac:dyDescent="0.2"/>
    <row r="43884" s="217" customFormat="1" x14ac:dyDescent="0.2"/>
    <row r="43885" s="217" customFormat="1" x14ac:dyDescent="0.2"/>
    <row r="43886" s="217" customFormat="1" x14ac:dyDescent="0.2"/>
    <row r="43887" s="217" customFormat="1" x14ac:dyDescent="0.2"/>
    <row r="43888" s="217" customFormat="1" x14ac:dyDescent="0.2"/>
    <row r="43889" s="217" customFormat="1" x14ac:dyDescent="0.2"/>
    <row r="43890" s="217" customFormat="1" x14ac:dyDescent="0.2"/>
    <row r="43891" s="217" customFormat="1" x14ac:dyDescent="0.2"/>
    <row r="43892" s="217" customFormat="1" x14ac:dyDescent="0.2"/>
    <row r="43893" s="217" customFormat="1" x14ac:dyDescent="0.2"/>
    <row r="43894" s="217" customFormat="1" x14ac:dyDescent="0.2"/>
    <row r="43895" s="217" customFormat="1" x14ac:dyDescent="0.2"/>
    <row r="43896" s="217" customFormat="1" x14ac:dyDescent="0.2"/>
    <row r="43897" s="217" customFormat="1" x14ac:dyDescent="0.2"/>
    <row r="43898" s="217" customFormat="1" x14ac:dyDescent="0.2"/>
    <row r="43899" s="217" customFormat="1" x14ac:dyDescent="0.2"/>
    <row r="43900" s="217" customFormat="1" x14ac:dyDescent="0.2"/>
    <row r="43901" s="217" customFormat="1" x14ac:dyDescent="0.2"/>
    <row r="43902" s="217" customFormat="1" x14ac:dyDescent="0.2"/>
    <row r="43903" s="217" customFormat="1" x14ac:dyDescent="0.2"/>
    <row r="43904" s="217" customFormat="1" x14ac:dyDescent="0.2"/>
    <row r="43905" s="217" customFormat="1" x14ac:dyDescent="0.2"/>
    <row r="43906" s="217" customFormat="1" x14ac:dyDescent="0.2"/>
    <row r="43907" s="217" customFormat="1" x14ac:dyDescent="0.2"/>
    <row r="43908" s="217" customFormat="1" x14ac:dyDescent="0.2"/>
    <row r="43909" s="217" customFormat="1" x14ac:dyDescent="0.2"/>
    <row r="43910" s="217" customFormat="1" x14ac:dyDescent="0.2"/>
    <row r="43911" s="217" customFormat="1" x14ac:dyDescent="0.2"/>
    <row r="43912" s="217" customFormat="1" x14ac:dyDescent="0.2"/>
    <row r="43913" s="217" customFormat="1" x14ac:dyDescent="0.2"/>
    <row r="43914" s="217" customFormat="1" x14ac:dyDescent="0.2"/>
    <row r="43915" s="217" customFormat="1" x14ac:dyDescent="0.2"/>
    <row r="43916" s="217" customFormat="1" x14ac:dyDescent="0.2"/>
    <row r="43917" s="217" customFormat="1" x14ac:dyDescent="0.2"/>
    <row r="43918" s="217" customFormat="1" x14ac:dyDescent="0.2"/>
    <row r="43919" s="217" customFormat="1" x14ac:dyDescent="0.2"/>
    <row r="43920" s="217" customFormat="1" x14ac:dyDescent="0.2"/>
    <row r="43921" s="217" customFormat="1" x14ac:dyDescent="0.2"/>
    <row r="43922" s="217" customFormat="1" x14ac:dyDescent="0.2"/>
    <row r="43923" s="217" customFormat="1" x14ac:dyDescent="0.2"/>
    <row r="43924" s="217" customFormat="1" x14ac:dyDescent="0.2"/>
    <row r="43925" s="217" customFormat="1" x14ac:dyDescent="0.2"/>
    <row r="43926" s="217" customFormat="1" x14ac:dyDescent="0.2"/>
    <row r="43927" s="217" customFormat="1" x14ac:dyDescent="0.2"/>
    <row r="43928" s="217" customFormat="1" x14ac:dyDescent="0.2"/>
    <row r="43929" s="217" customFormat="1" x14ac:dyDescent="0.2"/>
    <row r="43930" s="217" customFormat="1" x14ac:dyDescent="0.2"/>
    <row r="43931" s="217" customFormat="1" x14ac:dyDescent="0.2"/>
    <row r="43932" s="217" customFormat="1" x14ac:dyDescent="0.2"/>
    <row r="43933" s="217" customFormat="1" x14ac:dyDescent="0.2"/>
    <row r="43934" s="217" customFormat="1" x14ac:dyDescent="0.2"/>
    <row r="43935" s="217" customFormat="1" x14ac:dyDescent="0.2"/>
    <row r="43936" s="217" customFormat="1" x14ac:dyDescent="0.2"/>
    <row r="43937" s="217" customFormat="1" x14ac:dyDescent="0.2"/>
    <row r="43938" s="217" customFormat="1" x14ac:dyDescent="0.2"/>
    <row r="43939" s="217" customFormat="1" x14ac:dyDescent="0.2"/>
    <row r="43940" s="217" customFormat="1" x14ac:dyDescent="0.2"/>
    <row r="43941" s="217" customFormat="1" x14ac:dyDescent="0.2"/>
    <row r="43942" s="217" customFormat="1" x14ac:dyDescent="0.2"/>
    <row r="43943" s="217" customFormat="1" x14ac:dyDescent="0.2"/>
    <row r="43944" s="217" customFormat="1" x14ac:dyDescent="0.2"/>
    <row r="43945" s="217" customFormat="1" x14ac:dyDescent="0.2"/>
    <row r="43946" s="217" customFormat="1" x14ac:dyDescent="0.2"/>
    <row r="43947" s="217" customFormat="1" x14ac:dyDescent="0.2"/>
    <row r="43948" s="217" customFormat="1" x14ac:dyDescent="0.2"/>
    <row r="43949" s="217" customFormat="1" x14ac:dyDescent="0.2"/>
    <row r="43950" s="217" customFormat="1" x14ac:dyDescent="0.2"/>
    <row r="43951" s="217" customFormat="1" x14ac:dyDescent="0.2"/>
    <row r="43952" s="217" customFormat="1" x14ac:dyDescent="0.2"/>
    <row r="43953" s="217" customFormat="1" x14ac:dyDescent="0.2"/>
    <row r="43954" s="217" customFormat="1" x14ac:dyDescent="0.2"/>
    <row r="43955" s="217" customFormat="1" x14ac:dyDescent="0.2"/>
    <row r="43956" s="217" customFormat="1" x14ac:dyDescent="0.2"/>
    <row r="43957" s="217" customFormat="1" x14ac:dyDescent="0.2"/>
    <row r="43958" s="217" customFormat="1" x14ac:dyDescent="0.2"/>
    <row r="43959" s="217" customFormat="1" x14ac:dyDescent="0.2"/>
    <row r="43960" s="217" customFormat="1" x14ac:dyDescent="0.2"/>
    <row r="43961" s="217" customFormat="1" x14ac:dyDescent="0.2"/>
    <row r="43962" s="217" customFormat="1" x14ac:dyDescent="0.2"/>
    <row r="43963" s="217" customFormat="1" x14ac:dyDescent="0.2"/>
    <row r="43964" s="217" customFormat="1" x14ac:dyDescent="0.2"/>
    <row r="43965" s="217" customFormat="1" x14ac:dyDescent="0.2"/>
    <row r="43966" s="217" customFormat="1" x14ac:dyDescent="0.2"/>
    <row r="43967" s="217" customFormat="1" x14ac:dyDescent="0.2"/>
    <row r="43968" s="217" customFormat="1" x14ac:dyDescent="0.2"/>
    <row r="43969" s="217" customFormat="1" x14ac:dyDescent="0.2"/>
    <row r="43970" s="217" customFormat="1" x14ac:dyDescent="0.2"/>
    <row r="43971" s="217" customFormat="1" x14ac:dyDescent="0.2"/>
    <row r="43972" s="217" customFormat="1" x14ac:dyDescent="0.2"/>
    <row r="43973" s="217" customFormat="1" x14ac:dyDescent="0.2"/>
    <row r="43974" s="217" customFormat="1" x14ac:dyDescent="0.2"/>
    <row r="43975" s="217" customFormat="1" x14ac:dyDescent="0.2"/>
    <row r="43976" s="217" customFormat="1" x14ac:dyDescent="0.2"/>
    <row r="43977" s="217" customFormat="1" x14ac:dyDescent="0.2"/>
    <row r="43978" s="217" customFormat="1" x14ac:dyDescent="0.2"/>
    <row r="43979" s="217" customFormat="1" x14ac:dyDescent="0.2"/>
    <row r="43980" s="217" customFormat="1" x14ac:dyDescent="0.2"/>
    <row r="43981" s="217" customFormat="1" x14ac:dyDescent="0.2"/>
    <row r="43982" s="217" customFormat="1" x14ac:dyDescent="0.2"/>
    <row r="43983" s="217" customFormat="1" x14ac:dyDescent="0.2"/>
    <row r="43984" s="217" customFormat="1" x14ac:dyDescent="0.2"/>
    <row r="43985" s="217" customFormat="1" x14ac:dyDescent="0.2"/>
    <row r="43986" s="217" customFormat="1" x14ac:dyDescent="0.2"/>
    <row r="43987" s="217" customFormat="1" x14ac:dyDescent="0.2"/>
    <row r="43988" s="217" customFormat="1" x14ac:dyDescent="0.2"/>
    <row r="43989" s="217" customFormat="1" x14ac:dyDescent="0.2"/>
    <row r="43990" s="217" customFormat="1" x14ac:dyDescent="0.2"/>
    <row r="43991" s="217" customFormat="1" x14ac:dyDescent="0.2"/>
    <row r="43992" s="217" customFormat="1" x14ac:dyDescent="0.2"/>
    <row r="43993" s="217" customFormat="1" x14ac:dyDescent="0.2"/>
    <row r="43994" s="217" customFormat="1" x14ac:dyDescent="0.2"/>
    <row r="43995" s="217" customFormat="1" x14ac:dyDescent="0.2"/>
    <row r="43996" s="217" customFormat="1" x14ac:dyDescent="0.2"/>
    <row r="43997" s="217" customFormat="1" x14ac:dyDescent="0.2"/>
    <row r="43998" s="217" customFormat="1" x14ac:dyDescent="0.2"/>
    <row r="43999" s="217" customFormat="1" x14ac:dyDescent="0.2"/>
    <row r="44000" s="217" customFormat="1" x14ac:dyDescent="0.2"/>
    <row r="44001" s="217" customFormat="1" x14ac:dyDescent="0.2"/>
    <row r="44002" s="217" customFormat="1" x14ac:dyDescent="0.2"/>
    <row r="44003" s="217" customFormat="1" x14ac:dyDescent="0.2"/>
    <row r="44004" s="217" customFormat="1" x14ac:dyDescent="0.2"/>
    <row r="44005" s="217" customFormat="1" x14ac:dyDescent="0.2"/>
    <row r="44006" s="217" customFormat="1" x14ac:dyDescent="0.2"/>
    <row r="44007" s="217" customFormat="1" x14ac:dyDescent="0.2"/>
    <row r="44008" s="217" customFormat="1" x14ac:dyDescent="0.2"/>
    <row r="44009" s="217" customFormat="1" x14ac:dyDescent="0.2"/>
    <row r="44010" s="217" customFormat="1" x14ac:dyDescent="0.2"/>
    <row r="44011" s="217" customFormat="1" x14ac:dyDescent="0.2"/>
    <row r="44012" s="217" customFormat="1" x14ac:dyDescent="0.2"/>
    <row r="44013" s="217" customFormat="1" x14ac:dyDescent="0.2"/>
    <row r="44014" s="217" customFormat="1" x14ac:dyDescent="0.2"/>
    <row r="44015" s="217" customFormat="1" x14ac:dyDescent="0.2"/>
    <row r="44016" s="217" customFormat="1" x14ac:dyDescent="0.2"/>
    <row r="44017" s="217" customFormat="1" x14ac:dyDescent="0.2"/>
    <row r="44018" s="217" customFormat="1" x14ac:dyDescent="0.2"/>
    <row r="44019" s="217" customFormat="1" x14ac:dyDescent="0.2"/>
    <row r="44020" s="217" customFormat="1" x14ac:dyDescent="0.2"/>
    <row r="44021" s="217" customFormat="1" x14ac:dyDescent="0.2"/>
    <row r="44022" s="217" customFormat="1" x14ac:dyDescent="0.2"/>
    <row r="44023" s="217" customFormat="1" x14ac:dyDescent="0.2"/>
    <row r="44024" s="217" customFormat="1" x14ac:dyDescent="0.2"/>
    <row r="44025" s="217" customFormat="1" x14ac:dyDescent="0.2"/>
    <row r="44026" s="217" customFormat="1" x14ac:dyDescent="0.2"/>
    <row r="44027" s="217" customFormat="1" x14ac:dyDescent="0.2"/>
    <row r="44028" s="217" customFormat="1" x14ac:dyDescent="0.2"/>
    <row r="44029" s="217" customFormat="1" x14ac:dyDescent="0.2"/>
    <row r="44030" s="217" customFormat="1" x14ac:dyDescent="0.2"/>
    <row r="44031" s="217" customFormat="1" x14ac:dyDescent="0.2"/>
    <row r="44032" s="217" customFormat="1" x14ac:dyDescent="0.2"/>
    <row r="44033" s="217" customFormat="1" x14ac:dyDescent="0.2"/>
    <row r="44034" s="217" customFormat="1" x14ac:dyDescent="0.2"/>
    <row r="44035" s="217" customFormat="1" x14ac:dyDescent="0.2"/>
    <row r="44036" s="217" customFormat="1" x14ac:dyDescent="0.2"/>
    <row r="44037" s="217" customFormat="1" x14ac:dyDescent="0.2"/>
    <row r="44038" s="217" customFormat="1" x14ac:dyDescent="0.2"/>
    <row r="44039" s="217" customFormat="1" x14ac:dyDescent="0.2"/>
    <row r="44040" s="217" customFormat="1" x14ac:dyDescent="0.2"/>
    <row r="44041" s="217" customFormat="1" x14ac:dyDescent="0.2"/>
    <row r="44042" s="217" customFormat="1" x14ac:dyDescent="0.2"/>
    <row r="44043" s="217" customFormat="1" x14ac:dyDescent="0.2"/>
    <row r="44044" s="217" customFormat="1" x14ac:dyDescent="0.2"/>
    <row r="44045" s="217" customFormat="1" x14ac:dyDescent="0.2"/>
    <row r="44046" s="217" customFormat="1" x14ac:dyDescent="0.2"/>
    <row r="44047" s="217" customFormat="1" x14ac:dyDescent="0.2"/>
    <row r="44048" s="217" customFormat="1" x14ac:dyDescent="0.2"/>
    <row r="44049" s="217" customFormat="1" x14ac:dyDescent="0.2"/>
    <row r="44050" s="217" customFormat="1" x14ac:dyDescent="0.2"/>
    <row r="44051" s="217" customFormat="1" x14ac:dyDescent="0.2"/>
    <row r="44052" s="217" customFormat="1" x14ac:dyDescent="0.2"/>
    <row r="44053" s="217" customFormat="1" x14ac:dyDescent="0.2"/>
    <row r="44054" s="217" customFormat="1" x14ac:dyDescent="0.2"/>
    <row r="44055" s="217" customFormat="1" x14ac:dyDescent="0.2"/>
    <row r="44056" s="217" customFormat="1" x14ac:dyDescent="0.2"/>
    <row r="44057" s="217" customFormat="1" x14ac:dyDescent="0.2"/>
    <row r="44058" s="217" customFormat="1" x14ac:dyDescent="0.2"/>
    <row r="44059" s="217" customFormat="1" x14ac:dyDescent="0.2"/>
    <row r="44060" s="217" customFormat="1" x14ac:dyDescent="0.2"/>
    <row r="44061" s="217" customFormat="1" x14ac:dyDescent="0.2"/>
    <row r="44062" s="217" customFormat="1" x14ac:dyDescent="0.2"/>
    <row r="44063" s="217" customFormat="1" x14ac:dyDescent="0.2"/>
    <row r="44064" s="217" customFormat="1" x14ac:dyDescent="0.2"/>
    <row r="44065" s="217" customFormat="1" x14ac:dyDescent="0.2"/>
    <row r="44066" s="217" customFormat="1" x14ac:dyDescent="0.2"/>
    <row r="44067" s="217" customFormat="1" x14ac:dyDescent="0.2"/>
    <row r="44068" s="217" customFormat="1" x14ac:dyDescent="0.2"/>
    <row r="44069" s="217" customFormat="1" x14ac:dyDescent="0.2"/>
    <row r="44070" s="217" customFormat="1" x14ac:dyDescent="0.2"/>
    <row r="44071" s="217" customFormat="1" x14ac:dyDescent="0.2"/>
    <row r="44072" s="217" customFormat="1" x14ac:dyDescent="0.2"/>
    <row r="44073" s="217" customFormat="1" x14ac:dyDescent="0.2"/>
    <row r="44074" s="217" customFormat="1" x14ac:dyDescent="0.2"/>
    <row r="44075" s="217" customFormat="1" x14ac:dyDescent="0.2"/>
    <row r="44076" s="217" customFormat="1" x14ac:dyDescent="0.2"/>
    <row r="44077" s="217" customFormat="1" x14ac:dyDescent="0.2"/>
    <row r="44078" s="217" customFormat="1" x14ac:dyDescent="0.2"/>
    <row r="44079" s="217" customFormat="1" x14ac:dyDescent="0.2"/>
    <row r="44080" s="217" customFormat="1" x14ac:dyDescent="0.2"/>
    <row r="44081" s="217" customFormat="1" x14ac:dyDescent="0.2"/>
    <row r="44082" s="217" customFormat="1" x14ac:dyDescent="0.2"/>
    <row r="44083" s="217" customFormat="1" x14ac:dyDescent="0.2"/>
    <row r="44084" s="217" customFormat="1" x14ac:dyDescent="0.2"/>
    <row r="44085" s="217" customFormat="1" x14ac:dyDescent="0.2"/>
    <row r="44086" s="217" customFormat="1" x14ac:dyDescent="0.2"/>
    <row r="44087" s="217" customFormat="1" x14ac:dyDescent="0.2"/>
    <row r="44088" s="217" customFormat="1" x14ac:dyDescent="0.2"/>
    <row r="44089" s="217" customFormat="1" x14ac:dyDescent="0.2"/>
    <row r="44090" s="217" customFormat="1" x14ac:dyDescent="0.2"/>
    <row r="44091" s="217" customFormat="1" x14ac:dyDescent="0.2"/>
    <row r="44092" s="217" customFormat="1" x14ac:dyDescent="0.2"/>
    <row r="44093" s="217" customFormat="1" x14ac:dyDescent="0.2"/>
    <row r="44094" s="217" customFormat="1" x14ac:dyDescent="0.2"/>
    <row r="44095" s="217" customFormat="1" x14ac:dyDescent="0.2"/>
    <row r="44096" s="217" customFormat="1" x14ac:dyDescent="0.2"/>
    <row r="44097" s="217" customFormat="1" x14ac:dyDescent="0.2"/>
    <row r="44098" s="217" customFormat="1" x14ac:dyDescent="0.2"/>
    <row r="44099" s="217" customFormat="1" x14ac:dyDescent="0.2"/>
    <row r="44100" s="217" customFormat="1" x14ac:dyDescent="0.2"/>
    <row r="44101" s="217" customFormat="1" x14ac:dyDescent="0.2"/>
    <row r="44102" s="217" customFormat="1" x14ac:dyDescent="0.2"/>
    <row r="44103" s="217" customFormat="1" x14ac:dyDescent="0.2"/>
    <row r="44104" s="217" customFormat="1" x14ac:dyDescent="0.2"/>
    <row r="44105" s="217" customFormat="1" x14ac:dyDescent="0.2"/>
    <row r="44106" s="217" customFormat="1" x14ac:dyDescent="0.2"/>
    <row r="44107" s="217" customFormat="1" x14ac:dyDescent="0.2"/>
    <row r="44108" s="217" customFormat="1" x14ac:dyDescent="0.2"/>
    <row r="44109" s="217" customFormat="1" x14ac:dyDescent="0.2"/>
    <row r="44110" s="217" customFormat="1" x14ac:dyDescent="0.2"/>
    <row r="44111" s="217" customFormat="1" x14ac:dyDescent="0.2"/>
    <row r="44112" s="217" customFormat="1" x14ac:dyDescent="0.2"/>
    <row r="44113" s="217" customFormat="1" x14ac:dyDescent="0.2"/>
    <row r="44114" s="217" customFormat="1" x14ac:dyDescent="0.2"/>
    <row r="44115" s="217" customFormat="1" x14ac:dyDescent="0.2"/>
    <row r="44116" s="217" customFormat="1" x14ac:dyDescent="0.2"/>
    <row r="44117" s="217" customFormat="1" x14ac:dyDescent="0.2"/>
    <row r="44118" s="217" customFormat="1" x14ac:dyDescent="0.2"/>
    <row r="44119" s="217" customFormat="1" x14ac:dyDescent="0.2"/>
    <row r="44120" s="217" customFormat="1" x14ac:dyDescent="0.2"/>
    <row r="44121" s="217" customFormat="1" x14ac:dyDescent="0.2"/>
    <row r="44122" s="217" customFormat="1" x14ac:dyDescent="0.2"/>
    <row r="44123" s="217" customFormat="1" x14ac:dyDescent="0.2"/>
    <row r="44124" s="217" customFormat="1" x14ac:dyDescent="0.2"/>
    <row r="44125" s="217" customFormat="1" x14ac:dyDescent="0.2"/>
    <row r="44126" s="217" customFormat="1" x14ac:dyDescent="0.2"/>
    <row r="44127" s="217" customFormat="1" x14ac:dyDescent="0.2"/>
    <row r="44128" s="217" customFormat="1" x14ac:dyDescent="0.2"/>
    <row r="44129" s="217" customFormat="1" x14ac:dyDescent="0.2"/>
    <row r="44130" s="217" customFormat="1" x14ac:dyDescent="0.2"/>
    <row r="44131" s="217" customFormat="1" x14ac:dyDescent="0.2"/>
    <row r="44132" s="217" customFormat="1" x14ac:dyDescent="0.2"/>
    <row r="44133" s="217" customFormat="1" x14ac:dyDescent="0.2"/>
    <row r="44134" s="217" customFormat="1" x14ac:dyDescent="0.2"/>
    <row r="44135" s="217" customFormat="1" x14ac:dyDescent="0.2"/>
    <row r="44136" s="217" customFormat="1" x14ac:dyDescent="0.2"/>
    <row r="44137" s="217" customFormat="1" x14ac:dyDescent="0.2"/>
    <row r="44138" s="217" customFormat="1" x14ac:dyDescent="0.2"/>
    <row r="44139" s="217" customFormat="1" x14ac:dyDescent="0.2"/>
    <row r="44140" s="217" customFormat="1" x14ac:dyDescent="0.2"/>
    <row r="44141" s="217" customFormat="1" x14ac:dyDescent="0.2"/>
    <row r="44142" s="217" customFormat="1" x14ac:dyDescent="0.2"/>
    <row r="44143" s="217" customFormat="1" x14ac:dyDescent="0.2"/>
    <row r="44144" s="217" customFormat="1" x14ac:dyDescent="0.2"/>
    <row r="44145" s="217" customFormat="1" x14ac:dyDescent="0.2"/>
    <row r="44146" s="217" customFormat="1" x14ac:dyDescent="0.2"/>
    <row r="44147" s="217" customFormat="1" x14ac:dyDescent="0.2"/>
    <row r="44148" s="217" customFormat="1" x14ac:dyDescent="0.2"/>
    <row r="44149" s="217" customFormat="1" x14ac:dyDescent="0.2"/>
    <row r="44150" s="217" customFormat="1" x14ac:dyDescent="0.2"/>
    <row r="44151" s="217" customFormat="1" x14ac:dyDescent="0.2"/>
    <row r="44152" s="217" customFormat="1" x14ac:dyDescent="0.2"/>
    <row r="44153" s="217" customFormat="1" x14ac:dyDescent="0.2"/>
    <row r="44154" s="217" customFormat="1" x14ac:dyDescent="0.2"/>
    <row r="44155" s="217" customFormat="1" x14ac:dyDescent="0.2"/>
    <row r="44156" s="217" customFormat="1" x14ac:dyDescent="0.2"/>
    <row r="44157" s="217" customFormat="1" x14ac:dyDescent="0.2"/>
    <row r="44158" s="217" customFormat="1" x14ac:dyDescent="0.2"/>
    <row r="44159" s="217" customFormat="1" x14ac:dyDescent="0.2"/>
    <row r="44160" s="217" customFormat="1" x14ac:dyDescent="0.2"/>
    <row r="44161" s="217" customFormat="1" x14ac:dyDescent="0.2"/>
    <row r="44162" s="217" customFormat="1" x14ac:dyDescent="0.2"/>
    <row r="44163" s="217" customFormat="1" x14ac:dyDescent="0.2"/>
    <row r="44164" s="217" customFormat="1" x14ac:dyDescent="0.2"/>
    <row r="44165" s="217" customFormat="1" x14ac:dyDescent="0.2"/>
    <row r="44166" s="217" customFormat="1" x14ac:dyDescent="0.2"/>
    <row r="44167" s="217" customFormat="1" x14ac:dyDescent="0.2"/>
    <row r="44168" s="217" customFormat="1" x14ac:dyDescent="0.2"/>
    <row r="44169" s="217" customFormat="1" x14ac:dyDescent="0.2"/>
    <row r="44170" s="217" customFormat="1" x14ac:dyDescent="0.2"/>
    <row r="44171" s="217" customFormat="1" x14ac:dyDescent="0.2"/>
    <row r="44172" s="217" customFormat="1" x14ac:dyDescent="0.2"/>
    <row r="44173" s="217" customFormat="1" x14ac:dyDescent="0.2"/>
    <row r="44174" s="217" customFormat="1" x14ac:dyDescent="0.2"/>
    <row r="44175" s="217" customFormat="1" x14ac:dyDescent="0.2"/>
    <row r="44176" s="217" customFormat="1" x14ac:dyDescent="0.2"/>
    <row r="44177" s="217" customFormat="1" x14ac:dyDescent="0.2"/>
    <row r="44178" s="217" customFormat="1" x14ac:dyDescent="0.2"/>
    <row r="44179" s="217" customFormat="1" x14ac:dyDescent="0.2"/>
    <row r="44180" s="217" customFormat="1" x14ac:dyDescent="0.2"/>
    <row r="44181" s="217" customFormat="1" x14ac:dyDescent="0.2"/>
    <row r="44182" s="217" customFormat="1" x14ac:dyDescent="0.2"/>
    <row r="44183" s="217" customFormat="1" x14ac:dyDescent="0.2"/>
    <row r="44184" s="217" customFormat="1" x14ac:dyDescent="0.2"/>
    <row r="44185" s="217" customFormat="1" x14ac:dyDescent="0.2"/>
    <row r="44186" s="217" customFormat="1" x14ac:dyDescent="0.2"/>
    <row r="44187" s="217" customFormat="1" x14ac:dyDescent="0.2"/>
    <row r="44188" s="217" customFormat="1" x14ac:dyDescent="0.2"/>
    <row r="44189" s="217" customFormat="1" x14ac:dyDescent="0.2"/>
    <row r="44190" s="217" customFormat="1" x14ac:dyDescent="0.2"/>
    <row r="44191" s="217" customFormat="1" x14ac:dyDescent="0.2"/>
    <row r="44192" s="217" customFormat="1" x14ac:dyDescent="0.2"/>
    <row r="44193" s="217" customFormat="1" x14ac:dyDescent="0.2"/>
    <row r="44194" s="217" customFormat="1" x14ac:dyDescent="0.2"/>
    <row r="44195" s="217" customFormat="1" x14ac:dyDescent="0.2"/>
    <row r="44196" s="217" customFormat="1" x14ac:dyDescent="0.2"/>
    <row r="44197" s="217" customFormat="1" x14ac:dyDescent="0.2"/>
    <row r="44198" s="217" customFormat="1" x14ac:dyDescent="0.2"/>
    <row r="44199" s="217" customFormat="1" x14ac:dyDescent="0.2"/>
    <row r="44200" s="217" customFormat="1" x14ac:dyDescent="0.2"/>
    <row r="44201" s="217" customFormat="1" x14ac:dyDescent="0.2"/>
    <row r="44202" s="217" customFormat="1" x14ac:dyDescent="0.2"/>
    <row r="44203" s="217" customFormat="1" x14ac:dyDescent="0.2"/>
    <row r="44204" s="217" customFormat="1" x14ac:dyDescent="0.2"/>
    <row r="44205" s="217" customFormat="1" x14ac:dyDescent="0.2"/>
    <row r="44206" s="217" customFormat="1" x14ac:dyDescent="0.2"/>
    <row r="44207" s="217" customFormat="1" x14ac:dyDescent="0.2"/>
    <row r="44208" s="217" customFormat="1" x14ac:dyDescent="0.2"/>
    <row r="44209" s="217" customFormat="1" x14ac:dyDescent="0.2"/>
    <row r="44210" s="217" customFormat="1" x14ac:dyDescent="0.2"/>
    <row r="44211" s="217" customFormat="1" x14ac:dyDescent="0.2"/>
    <row r="44212" s="217" customFormat="1" x14ac:dyDescent="0.2"/>
    <row r="44213" s="217" customFormat="1" x14ac:dyDescent="0.2"/>
    <row r="44214" s="217" customFormat="1" x14ac:dyDescent="0.2"/>
    <row r="44215" s="217" customFormat="1" x14ac:dyDescent="0.2"/>
    <row r="44216" s="217" customFormat="1" x14ac:dyDescent="0.2"/>
    <row r="44217" s="217" customFormat="1" x14ac:dyDescent="0.2"/>
    <row r="44218" s="217" customFormat="1" x14ac:dyDescent="0.2"/>
    <row r="44219" s="217" customFormat="1" x14ac:dyDescent="0.2"/>
    <row r="44220" s="217" customFormat="1" x14ac:dyDescent="0.2"/>
    <row r="44221" s="217" customFormat="1" x14ac:dyDescent="0.2"/>
    <row r="44222" s="217" customFormat="1" x14ac:dyDescent="0.2"/>
    <row r="44223" s="217" customFormat="1" x14ac:dyDescent="0.2"/>
    <row r="44224" s="217" customFormat="1" x14ac:dyDescent="0.2"/>
    <row r="44225" s="217" customFormat="1" x14ac:dyDescent="0.2"/>
    <row r="44226" s="217" customFormat="1" x14ac:dyDescent="0.2"/>
    <row r="44227" s="217" customFormat="1" x14ac:dyDescent="0.2"/>
    <row r="44228" s="217" customFormat="1" x14ac:dyDescent="0.2"/>
    <row r="44229" s="217" customFormat="1" x14ac:dyDescent="0.2"/>
    <row r="44230" s="217" customFormat="1" x14ac:dyDescent="0.2"/>
    <row r="44231" s="217" customFormat="1" x14ac:dyDescent="0.2"/>
    <row r="44232" s="217" customFormat="1" x14ac:dyDescent="0.2"/>
    <row r="44233" s="217" customFormat="1" x14ac:dyDescent="0.2"/>
    <row r="44234" s="217" customFormat="1" x14ac:dyDescent="0.2"/>
    <row r="44235" s="217" customFormat="1" x14ac:dyDescent="0.2"/>
    <row r="44236" s="217" customFormat="1" x14ac:dyDescent="0.2"/>
    <row r="44237" s="217" customFormat="1" x14ac:dyDescent="0.2"/>
    <row r="44238" s="217" customFormat="1" x14ac:dyDescent="0.2"/>
    <row r="44239" s="217" customFormat="1" x14ac:dyDescent="0.2"/>
    <row r="44240" s="217" customFormat="1" x14ac:dyDescent="0.2"/>
    <row r="44241" s="217" customFormat="1" x14ac:dyDescent="0.2"/>
    <row r="44242" s="217" customFormat="1" x14ac:dyDescent="0.2"/>
    <row r="44243" s="217" customFormat="1" x14ac:dyDescent="0.2"/>
    <row r="44244" s="217" customFormat="1" x14ac:dyDescent="0.2"/>
    <row r="44245" s="217" customFormat="1" x14ac:dyDescent="0.2"/>
    <row r="44246" s="217" customFormat="1" x14ac:dyDescent="0.2"/>
    <row r="44247" s="217" customFormat="1" x14ac:dyDescent="0.2"/>
    <row r="44248" s="217" customFormat="1" x14ac:dyDescent="0.2"/>
    <row r="44249" s="217" customFormat="1" x14ac:dyDescent="0.2"/>
    <row r="44250" s="217" customFormat="1" x14ac:dyDescent="0.2"/>
    <row r="44251" s="217" customFormat="1" x14ac:dyDescent="0.2"/>
    <row r="44252" s="217" customFormat="1" x14ac:dyDescent="0.2"/>
    <row r="44253" s="217" customFormat="1" x14ac:dyDescent="0.2"/>
    <row r="44254" s="217" customFormat="1" x14ac:dyDescent="0.2"/>
    <row r="44255" s="217" customFormat="1" x14ac:dyDescent="0.2"/>
    <row r="44256" s="217" customFormat="1" x14ac:dyDescent="0.2"/>
    <row r="44257" s="217" customFormat="1" x14ac:dyDescent="0.2"/>
    <row r="44258" s="217" customFormat="1" x14ac:dyDescent="0.2"/>
    <row r="44259" s="217" customFormat="1" x14ac:dyDescent="0.2"/>
    <row r="44260" s="217" customFormat="1" x14ac:dyDescent="0.2"/>
    <row r="44261" s="217" customFormat="1" x14ac:dyDescent="0.2"/>
    <row r="44262" s="217" customFormat="1" x14ac:dyDescent="0.2"/>
    <row r="44263" s="217" customFormat="1" x14ac:dyDescent="0.2"/>
    <row r="44264" s="217" customFormat="1" x14ac:dyDescent="0.2"/>
    <row r="44265" s="217" customFormat="1" x14ac:dyDescent="0.2"/>
    <row r="44266" s="217" customFormat="1" x14ac:dyDescent="0.2"/>
    <row r="44267" s="217" customFormat="1" x14ac:dyDescent="0.2"/>
    <row r="44268" s="217" customFormat="1" x14ac:dyDescent="0.2"/>
    <row r="44269" s="217" customFormat="1" x14ac:dyDescent="0.2"/>
    <row r="44270" s="217" customFormat="1" x14ac:dyDescent="0.2"/>
    <row r="44271" s="217" customFormat="1" x14ac:dyDescent="0.2"/>
    <row r="44272" s="217" customFormat="1" x14ac:dyDescent="0.2"/>
    <row r="44273" s="217" customFormat="1" x14ac:dyDescent="0.2"/>
    <row r="44274" s="217" customFormat="1" x14ac:dyDescent="0.2"/>
    <row r="44275" s="217" customFormat="1" x14ac:dyDescent="0.2"/>
    <row r="44276" s="217" customFormat="1" x14ac:dyDescent="0.2"/>
    <row r="44277" s="217" customFormat="1" x14ac:dyDescent="0.2"/>
    <row r="44278" s="217" customFormat="1" x14ac:dyDescent="0.2"/>
    <row r="44279" s="217" customFormat="1" x14ac:dyDescent="0.2"/>
    <row r="44280" s="217" customFormat="1" x14ac:dyDescent="0.2"/>
    <row r="44281" s="217" customFormat="1" x14ac:dyDescent="0.2"/>
    <row r="44282" s="217" customFormat="1" x14ac:dyDescent="0.2"/>
    <row r="44283" s="217" customFormat="1" x14ac:dyDescent="0.2"/>
    <row r="44284" s="217" customFormat="1" x14ac:dyDescent="0.2"/>
    <row r="44285" s="217" customFormat="1" x14ac:dyDescent="0.2"/>
    <row r="44286" s="217" customFormat="1" x14ac:dyDescent="0.2"/>
    <row r="44287" s="217" customFormat="1" x14ac:dyDescent="0.2"/>
    <row r="44288" s="217" customFormat="1" x14ac:dyDescent="0.2"/>
    <row r="44289" s="217" customFormat="1" x14ac:dyDescent="0.2"/>
    <row r="44290" s="217" customFormat="1" x14ac:dyDescent="0.2"/>
    <row r="44291" s="217" customFormat="1" x14ac:dyDescent="0.2"/>
    <row r="44292" s="217" customFormat="1" x14ac:dyDescent="0.2"/>
    <row r="44293" s="217" customFormat="1" x14ac:dyDescent="0.2"/>
    <row r="44294" s="217" customFormat="1" x14ac:dyDescent="0.2"/>
    <row r="44295" s="217" customFormat="1" x14ac:dyDescent="0.2"/>
    <row r="44296" s="217" customFormat="1" x14ac:dyDescent="0.2"/>
    <row r="44297" s="217" customFormat="1" x14ac:dyDescent="0.2"/>
    <row r="44298" s="217" customFormat="1" x14ac:dyDescent="0.2"/>
    <row r="44299" s="217" customFormat="1" x14ac:dyDescent="0.2"/>
    <row r="44300" s="217" customFormat="1" x14ac:dyDescent="0.2"/>
    <row r="44301" s="217" customFormat="1" x14ac:dyDescent="0.2"/>
    <row r="44302" s="217" customFormat="1" x14ac:dyDescent="0.2"/>
    <row r="44303" s="217" customFormat="1" x14ac:dyDescent="0.2"/>
    <row r="44304" s="217" customFormat="1" x14ac:dyDescent="0.2"/>
    <row r="44305" s="217" customFormat="1" x14ac:dyDescent="0.2"/>
    <row r="44306" s="217" customFormat="1" x14ac:dyDescent="0.2"/>
    <row r="44307" s="217" customFormat="1" x14ac:dyDescent="0.2"/>
    <row r="44308" s="217" customFormat="1" x14ac:dyDescent="0.2"/>
    <row r="44309" s="217" customFormat="1" x14ac:dyDescent="0.2"/>
    <row r="44310" s="217" customFormat="1" x14ac:dyDescent="0.2"/>
    <row r="44311" s="217" customFormat="1" x14ac:dyDescent="0.2"/>
    <row r="44312" s="217" customFormat="1" x14ac:dyDescent="0.2"/>
    <row r="44313" s="217" customFormat="1" x14ac:dyDescent="0.2"/>
    <row r="44314" s="217" customFormat="1" x14ac:dyDescent="0.2"/>
    <row r="44315" s="217" customFormat="1" x14ac:dyDescent="0.2"/>
    <row r="44316" s="217" customFormat="1" x14ac:dyDescent="0.2"/>
    <row r="44317" s="217" customFormat="1" x14ac:dyDescent="0.2"/>
    <row r="44318" s="217" customFormat="1" x14ac:dyDescent="0.2"/>
    <row r="44319" s="217" customFormat="1" x14ac:dyDescent="0.2"/>
    <row r="44320" s="217" customFormat="1" x14ac:dyDescent="0.2"/>
    <row r="44321" s="217" customFormat="1" x14ac:dyDescent="0.2"/>
    <row r="44322" s="217" customFormat="1" x14ac:dyDescent="0.2"/>
    <row r="44323" s="217" customFormat="1" x14ac:dyDescent="0.2"/>
    <row r="44324" s="217" customFormat="1" x14ac:dyDescent="0.2"/>
    <row r="44325" s="217" customFormat="1" x14ac:dyDescent="0.2"/>
    <row r="44326" s="217" customFormat="1" x14ac:dyDescent="0.2"/>
    <row r="44327" s="217" customFormat="1" x14ac:dyDescent="0.2"/>
    <row r="44328" s="217" customFormat="1" x14ac:dyDescent="0.2"/>
    <row r="44329" s="217" customFormat="1" x14ac:dyDescent="0.2"/>
    <row r="44330" s="217" customFormat="1" x14ac:dyDescent="0.2"/>
    <row r="44331" s="217" customFormat="1" x14ac:dyDescent="0.2"/>
    <row r="44332" s="217" customFormat="1" x14ac:dyDescent="0.2"/>
    <row r="44333" s="217" customFormat="1" x14ac:dyDescent="0.2"/>
    <row r="44334" s="217" customFormat="1" x14ac:dyDescent="0.2"/>
    <row r="44335" s="217" customFormat="1" x14ac:dyDescent="0.2"/>
    <row r="44336" s="217" customFormat="1" x14ac:dyDescent="0.2"/>
    <row r="44337" s="217" customFormat="1" x14ac:dyDescent="0.2"/>
    <row r="44338" s="217" customFormat="1" x14ac:dyDescent="0.2"/>
    <row r="44339" s="217" customFormat="1" x14ac:dyDescent="0.2"/>
    <row r="44340" s="217" customFormat="1" x14ac:dyDescent="0.2"/>
    <row r="44341" s="217" customFormat="1" x14ac:dyDescent="0.2"/>
    <row r="44342" s="217" customFormat="1" x14ac:dyDescent="0.2"/>
    <row r="44343" s="217" customFormat="1" x14ac:dyDescent="0.2"/>
    <row r="44344" s="217" customFormat="1" x14ac:dyDescent="0.2"/>
    <row r="44345" s="217" customFormat="1" x14ac:dyDescent="0.2"/>
    <row r="44346" s="217" customFormat="1" x14ac:dyDescent="0.2"/>
    <row r="44347" s="217" customFormat="1" x14ac:dyDescent="0.2"/>
    <row r="44348" s="217" customFormat="1" x14ac:dyDescent="0.2"/>
    <row r="44349" s="217" customFormat="1" x14ac:dyDescent="0.2"/>
    <row r="44350" s="217" customFormat="1" x14ac:dyDescent="0.2"/>
    <row r="44351" s="217" customFormat="1" x14ac:dyDescent="0.2"/>
    <row r="44352" s="217" customFormat="1" x14ac:dyDescent="0.2"/>
    <row r="44353" s="217" customFormat="1" x14ac:dyDescent="0.2"/>
    <row r="44354" s="217" customFormat="1" x14ac:dyDescent="0.2"/>
    <row r="44355" s="217" customFormat="1" x14ac:dyDescent="0.2"/>
    <row r="44356" s="217" customFormat="1" x14ac:dyDescent="0.2"/>
    <row r="44357" s="217" customFormat="1" x14ac:dyDescent="0.2"/>
    <row r="44358" s="217" customFormat="1" x14ac:dyDescent="0.2"/>
    <row r="44359" s="217" customFormat="1" x14ac:dyDescent="0.2"/>
    <row r="44360" s="217" customFormat="1" x14ac:dyDescent="0.2"/>
    <row r="44361" s="217" customFormat="1" x14ac:dyDescent="0.2"/>
    <row r="44362" s="217" customFormat="1" x14ac:dyDescent="0.2"/>
    <row r="44363" s="217" customFormat="1" x14ac:dyDescent="0.2"/>
    <row r="44364" s="217" customFormat="1" x14ac:dyDescent="0.2"/>
    <row r="44365" s="217" customFormat="1" x14ac:dyDescent="0.2"/>
    <row r="44366" s="217" customFormat="1" x14ac:dyDescent="0.2"/>
    <row r="44367" s="217" customFormat="1" x14ac:dyDescent="0.2"/>
    <row r="44368" s="217" customFormat="1" x14ac:dyDescent="0.2"/>
    <row r="44369" s="217" customFormat="1" x14ac:dyDescent="0.2"/>
    <row r="44370" s="217" customFormat="1" x14ac:dyDescent="0.2"/>
    <row r="44371" s="217" customFormat="1" x14ac:dyDescent="0.2"/>
    <row r="44372" s="217" customFormat="1" x14ac:dyDescent="0.2"/>
    <row r="44373" s="217" customFormat="1" x14ac:dyDescent="0.2"/>
    <row r="44374" s="217" customFormat="1" x14ac:dyDescent="0.2"/>
    <row r="44375" s="217" customFormat="1" x14ac:dyDescent="0.2"/>
    <row r="44376" s="217" customFormat="1" x14ac:dyDescent="0.2"/>
    <row r="44377" s="217" customFormat="1" x14ac:dyDescent="0.2"/>
    <row r="44378" s="217" customFormat="1" x14ac:dyDescent="0.2"/>
    <row r="44379" s="217" customFormat="1" x14ac:dyDescent="0.2"/>
    <row r="44380" s="217" customFormat="1" x14ac:dyDescent="0.2"/>
    <row r="44381" s="217" customFormat="1" x14ac:dyDescent="0.2"/>
    <row r="44382" s="217" customFormat="1" x14ac:dyDescent="0.2"/>
    <row r="44383" s="217" customFormat="1" x14ac:dyDescent="0.2"/>
    <row r="44384" s="217" customFormat="1" x14ac:dyDescent="0.2"/>
    <row r="44385" s="217" customFormat="1" x14ac:dyDescent="0.2"/>
    <row r="44386" s="217" customFormat="1" x14ac:dyDescent="0.2"/>
    <row r="44387" s="217" customFormat="1" x14ac:dyDescent="0.2"/>
    <row r="44388" s="217" customFormat="1" x14ac:dyDescent="0.2"/>
    <row r="44389" s="217" customFormat="1" x14ac:dyDescent="0.2"/>
    <row r="44390" s="217" customFormat="1" x14ac:dyDescent="0.2"/>
    <row r="44391" s="217" customFormat="1" x14ac:dyDescent="0.2"/>
    <row r="44392" s="217" customFormat="1" x14ac:dyDescent="0.2"/>
    <row r="44393" s="217" customFormat="1" x14ac:dyDescent="0.2"/>
    <row r="44394" s="217" customFormat="1" x14ac:dyDescent="0.2"/>
    <row r="44395" s="217" customFormat="1" x14ac:dyDescent="0.2"/>
    <row r="44396" s="217" customFormat="1" x14ac:dyDescent="0.2"/>
    <row r="44397" s="217" customFormat="1" x14ac:dyDescent="0.2"/>
    <row r="44398" s="217" customFormat="1" x14ac:dyDescent="0.2"/>
    <row r="44399" s="217" customFormat="1" x14ac:dyDescent="0.2"/>
    <row r="44400" s="217" customFormat="1" x14ac:dyDescent="0.2"/>
    <row r="44401" s="217" customFormat="1" x14ac:dyDescent="0.2"/>
    <row r="44402" s="217" customFormat="1" x14ac:dyDescent="0.2"/>
    <row r="44403" s="217" customFormat="1" x14ac:dyDescent="0.2"/>
    <row r="44404" s="217" customFormat="1" x14ac:dyDescent="0.2"/>
    <row r="44405" s="217" customFormat="1" x14ac:dyDescent="0.2"/>
    <row r="44406" s="217" customFormat="1" x14ac:dyDescent="0.2"/>
    <row r="44407" s="217" customFormat="1" x14ac:dyDescent="0.2"/>
    <row r="44408" s="217" customFormat="1" x14ac:dyDescent="0.2"/>
    <row r="44409" s="217" customFormat="1" x14ac:dyDescent="0.2"/>
    <row r="44410" s="217" customFormat="1" x14ac:dyDescent="0.2"/>
    <row r="44411" s="217" customFormat="1" x14ac:dyDescent="0.2"/>
    <row r="44412" s="217" customFormat="1" x14ac:dyDescent="0.2"/>
    <row r="44413" s="217" customFormat="1" x14ac:dyDescent="0.2"/>
    <row r="44414" s="217" customFormat="1" x14ac:dyDescent="0.2"/>
    <row r="44415" s="217" customFormat="1" x14ac:dyDescent="0.2"/>
    <row r="44416" s="217" customFormat="1" x14ac:dyDescent="0.2"/>
    <row r="44417" s="217" customFormat="1" x14ac:dyDescent="0.2"/>
    <row r="44418" s="217" customFormat="1" x14ac:dyDescent="0.2"/>
    <row r="44419" s="217" customFormat="1" x14ac:dyDescent="0.2"/>
    <row r="44420" s="217" customFormat="1" x14ac:dyDescent="0.2"/>
    <row r="44421" s="217" customFormat="1" x14ac:dyDescent="0.2"/>
    <row r="44422" s="217" customFormat="1" x14ac:dyDescent="0.2"/>
    <row r="44423" s="217" customFormat="1" x14ac:dyDescent="0.2"/>
    <row r="44424" s="217" customFormat="1" x14ac:dyDescent="0.2"/>
    <row r="44425" s="217" customFormat="1" x14ac:dyDescent="0.2"/>
    <row r="44426" s="217" customFormat="1" x14ac:dyDescent="0.2"/>
    <row r="44427" s="217" customFormat="1" x14ac:dyDescent="0.2"/>
    <row r="44428" s="217" customFormat="1" x14ac:dyDescent="0.2"/>
    <row r="44429" s="217" customFormat="1" x14ac:dyDescent="0.2"/>
    <row r="44430" s="217" customFormat="1" x14ac:dyDescent="0.2"/>
    <row r="44431" s="217" customFormat="1" x14ac:dyDescent="0.2"/>
    <row r="44432" s="217" customFormat="1" x14ac:dyDescent="0.2"/>
    <row r="44433" s="217" customFormat="1" x14ac:dyDescent="0.2"/>
    <row r="44434" s="217" customFormat="1" x14ac:dyDescent="0.2"/>
    <row r="44435" s="217" customFormat="1" x14ac:dyDescent="0.2"/>
    <row r="44436" s="217" customFormat="1" x14ac:dyDescent="0.2"/>
    <row r="44437" s="217" customFormat="1" x14ac:dyDescent="0.2"/>
    <row r="44438" s="217" customFormat="1" x14ac:dyDescent="0.2"/>
    <row r="44439" s="217" customFormat="1" x14ac:dyDescent="0.2"/>
    <row r="44440" s="217" customFormat="1" x14ac:dyDescent="0.2"/>
    <row r="44441" s="217" customFormat="1" x14ac:dyDescent="0.2"/>
    <row r="44442" s="217" customFormat="1" x14ac:dyDescent="0.2"/>
    <row r="44443" s="217" customFormat="1" x14ac:dyDescent="0.2"/>
    <row r="44444" s="217" customFormat="1" x14ac:dyDescent="0.2"/>
    <row r="44445" s="217" customFormat="1" x14ac:dyDescent="0.2"/>
    <row r="44446" s="217" customFormat="1" x14ac:dyDescent="0.2"/>
    <row r="44447" s="217" customFormat="1" x14ac:dyDescent="0.2"/>
    <row r="44448" s="217" customFormat="1" x14ac:dyDescent="0.2"/>
    <row r="44449" s="217" customFormat="1" x14ac:dyDescent="0.2"/>
    <row r="44450" s="217" customFormat="1" x14ac:dyDescent="0.2"/>
    <row r="44451" s="217" customFormat="1" x14ac:dyDescent="0.2"/>
    <row r="44452" s="217" customFormat="1" x14ac:dyDescent="0.2"/>
    <row r="44453" s="217" customFormat="1" x14ac:dyDescent="0.2"/>
    <row r="44454" s="217" customFormat="1" x14ac:dyDescent="0.2"/>
    <row r="44455" s="217" customFormat="1" x14ac:dyDescent="0.2"/>
    <row r="44456" s="217" customFormat="1" x14ac:dyDescent="0.2"/>
    <row r="44457" s="217" customFormat="1" x14ac:dyDescent="0.2"/>
    <row r="44458" s="217" customFormat="1" x14ac:dyDescent="0.2"/>
    <row r="44459" s="217" customFormat="1" x14ac:dyDescent="0.2"/>
    <row r="44460" s="217" customFormat="1" x14ac:dyDescent="0.2"/>
    <row r="44461" s="217" customFormat="1" x14ac:dyDescent="0.2"/>
    <row r="44462" s="217" customFormat="1" x14ac:dyDescent="0.2"/>
    <row r="44463" s="217" customFormat="1" x14ac:dyDescent="0.2"/>
    <row r="44464" s="217" customFormat="1" x14ac:dyDescent="0.2"/>
    <row r="44465" s="217" customFormat="1" x14ac:dyDescent="0.2"/>
    <row r="44466" s="217" customFormat="1" x14ac:dyDescent="0.2"/>
    <row r="44467" s="217" customFormat="1" x14ac:dyDescent="0.2"/>
    <row r="44468" s="217" customFormat="1" x14ac:dyDescent="0.2"/>
    <row r="44469" s="217" customFormat="1" x14ac:dyDescent="0.2"/>
    <row r="44470" s="217" customFormat="1" x14ac:dyDescent="0.2"/>
    <row r="44471" s="217" customFormat="1" x14ac:dyDescent="0.2"/>
    <row r="44472" s="217" customFormat="1" x14ac:dyDescent="0.2"/>
    <row r="44473" s="217" customFormat="1" x14ac:dyDescent="0.2"/>
    <row r="44474" s="217" customFormat="1" x14ac:dyDescent="0.2"/>
    <row r="44475" s="217" customFormat="1" x14ac:dyDescent="0.2"/>
    <row r="44476" s="217" customFormat="1" x14ac:dyDescent="0.2"/>
    <row r="44477" s="217" customFormat="1" x14ac:dyDescent="0.2"/>
    <row r="44478" s="217" customFormat="1" x14ac:dyDescent="0.2"/>
    <row r="44479" s="217" customFormat="1" x14ac:dyDescent="0.2"/>
    <row r="44480" s="217" customFormat="1" x14ac:dyDescent="0.2"/>
    <row r="44481" s="217" customFormat="1" x14ac:dyDescent="0.2"/>
    <row r="44482" s="217" customFormat="1" x14ac:dyDescent="0.2"/>
    <row r="44483" s="217" customFormat="1" x14ac:dyDescent="0.2"/>
    <row r="44484" s="217" customFormat="1" x14ac:dyDescent="0.2"/>
    <row r="44485" s="217" customFormat="1" x14ac:dyDescent="0.2"/>
    <row r="44486" s="217" customFormat="1" x14ac:dyDescent="0.2"/>
    <row r="44487" s="217" customFormat="1" x14ac:dyDescent="0.2"/>
    <row r="44488" s="217" customFormat="1" x14ac:dyDescent="0.2"/>
    <row r="44489" s="217" customFormat="1" x14ac:dyDescent="0.2"/>
    <row r="44490" s="217" customFormat="1" x14ac:dyDescent="0.2"/>
    <row r="44491" s="217" customFormat="1" x14ac:dyDescent="0.2"/>
    <row r="44492" s="217" customFormat="1" x14ac:dyDescent="0.2"/>
    <row r="44493" s="217" customFormat="1" x14ac:dyDescent="0.2"/>
    <row r="44494" s="217" customFormat="1" x14ac:dyDescent="0.2"/>
    <row r="44495" s="217" customFormat="1" x14ac:dyDescent="0.2"/>
    <row r="44496" s="217" customFormat="1" x14ac:dyDescent="0.2"/>
    <row r="44497" s="217" customFormat="1" x14ac:dyDescent="0.2"/>
    <row r="44498" s="217" customFormat="1" x14ac:dyDescent="0.2"/>
    <row r="44499" s="217" customFormat="1" x14ac:dyDescent="0.2"/>
    <row r="44500" s="217" customFormat="1" x14ac:dyDescent="0.2"/>
    <row r="44501" s="217" customFormat="1" x14ac:dyDescent="0.2"/>
    <row r="44502" s="217" customFormat="1" x14ac:dyDescent="0.2"/>
    <row r="44503" s="217" customFormat="1" x14ac:dyDescent="0.2"/>
    <row r="44504" s="217" customFormat="1" x14ac:dyDescent="0.2"/>
    <row r="44505" s="217" customFormat="1" x14ac:dyDescent="0.2"/>
    <row r="44506" s="217" customFormat="1" x14ac:dyDescent="0.2"/>
    <row r="44507" s="217" customFormat="1" x14ac:dyDescent="0.2"/>
    <row r="44508" s="217" customFormat="1" x14ac:dyDescent="0.2"/>
    <row r="44509" s="217" customFormat="1" x14ac:dyDescent="0.2"/>
    <row r="44510" s="217" customFormat="1" x14ac:dyDescent="0.2"/>
    <row r="44511" s="217" customFormat="1" x14ac:dyDescent="0.2"/>
    <row r="44512" s="217" customFormat="1" x14ac:dyDescent="0.2"/>
    <row r="44513" s="217" customFormat="1" x14ac:dyDescent="0.2"/>
    <row r="44514" s="217" customFormat="1" x14ac:dyDescent="0.2"/>
    <row r="44515" s="217" customFormat="1" x14ac:dyDescent="0.2"/>
    <row r="44516" s="217" customFormat="1" x14ac:dyDescent="0.2"/>
    <row r="44517" s="217" customFormat="1" x14ac:dyDescent="0.2"/>
    <row r="44518" s="217" customFormat="1" x14ac:dyDescent="0.2"/>
    <row r="44519" s="217" customFormat="1" x14ac:dyDescent="0.2"/>
    <row r="44520" s="217" customFormat="1" x14ac:dyDescent="0.2"/>
    <row r="44521" s="217" customFormat="1" x14ac:dyDescent="0.2"/>
    <row r="44522" s="217" customFormat="1" x14ac:dyDescent="0.2"/>
    <row r="44523" s="217" customFormat="1" x14ac:dyDescent="0.2"/>
    <row r="44524" s="217" customFormat="1" x14ac:dyDescent="0.2"/>
    <row r="44525" s="217" customFormat="1" x14ac:dyDescent="0.2"/>
    <row r="44526" s="217" customFormat="1" x14ac:dyDescent="0.2"/>
    <row r="44527" s="217" customFormat="1" x14ac:dyDescent="0.2"/>
    <row r="44528" s="217" customFormat="1" x14ac:dyDescent="0.2"/>
    <row r="44529" s="217" customFormat="1" x14ac:dyDescent="0.2"/>
    <row r="44530" s="217" customFormat="1" x14ac:dyDescent="0.2"/>
    <row r="44531" s="217" customFormat="1" x14ac:dyDescent="0.2"/>
    <row r="44532" s="217" customFormat="1" x14ac:dyDescent="0.2"/>
    <row r="44533" s="217" customFormat="1" x14ac:dyDescent="0.2"/>
    <row r="44534" s="217" customFormat="1" x14ac:dyDescent="0.2"/>
    <row r="44535" s="217" customFormat="1" x14ac:dyDescent="0.2"/>
    <row r="44536" s="217" customFormat="1" x14ac:dyDescent="0.2"/>
    <row r="44537" s="217" customFormat="1" x14ac:dyDescent="0.2"/>
    <row r="44538" s="217" customFormat="1" x14ac:dyDescent="0.2"/>
    <row r="44539" s="217" customFormat="1" x14ac:dyDescent="0.2"/>
    <row r="44540" s="217" customFormat="1" x14ac:dyDescent="0.2"/>
    <row r="44541" s="217" customFormat="1" x14ac:dyDescent="0.2"/>
    <row r="44542" s="217" customFormat="1" x14ac:dyDescent="0.2"/>
    <row r="44543" s="217" customFormat="1" x14ac:dyDescent="0.2"/>
    <row r="44544" s="217" customFormat="1" x14ac:dyDescent="0.2"/>
    <row r="44545" s="217" customFormat="1" x14ac:dyDescent="0.2"/>
    <row r="44546" s="217" customFormat="1" x14ac:dyDescent="0.2"/>
    <row r="44547" s="217" customFormat="1" x14ac:dyDescent="0.2"/>
    <row r="44548" s="217" customFormat="1" x14ac:dyDescent="0.2"/>
    <row r="44549" s="217" customFormat="1" x14ac:dyDescent="0.2"/>
    <row r="44550" s="217" customFormat="1" x14ac:dyDescent="0.2"/>
    <row r="44551" s="217" customFormat="1" x14ac:dyDescent="0.2"/>
    <row r="44552" s="217" customFormat="1" x14ac:dyDescent="0.2"/>
    <row r="44553" s="217" customFormat="1" x14ac:dyDescent="0.2"/>
    <row r="44554" s="217" customFormat="1" x14ac:dyDescent="0.2"/>
    <row r="44555" s="217" customFormat="1" x14ac:dyDescent="0.2"/>
    <row r="44556" s="217" customFormat="1" x14ac:dyDescent="0.2"/>
    <row r="44557" s="217" customFormat="1" x14ac:dyDescent="0.2"/>
    <row r="44558" s="217" customFormat="1" x14ac:dyDescent="0.2"/>
    <row r="44559" s="217" customFormat="1" x14ac:dyDescent="0.2"/>
    <row r="44560" s="217" customFormat="1" x14ac:dyDescent="0.2"/>
    <row r="44561" s="217" customFormat="1" x14ac:dyDescent="0.2"/>
    <row r="44562" s="217" customFormat="1" x14ac:dyDescent="0.2"/>
    <row r="44563" s="217" customFormat="1" x14ac:dyDescent="0.2"/>
    <row r="44564" s="217" customFormat="1" x14ac:dyDescent="0.2"/>
    <row r="44565" s="217" customFormat="1" x14ac:dyDescent="0.2"/>
    <row r="44566" s="217" customFormat="1" x14ac:dyDescent="0.2"/>
    <row r="44567" s="217" customFormat="1" x14ac:dyDescent="0.2"/>
    <row r="44568" s="217" customFormat="1" x14ac:dyDescent="0.2"/>
    <row r="44569" s="217" customFormat="1" x14ac:dyDescent="0.2"/>
    <row r="44570" s="217" customFormat="1" x14ac:dyDescent="0.2"/>
    <row r="44571" s="217" customFormat="1" x14ac:dyDescent="0.2"/>
    <row r="44572" s="217" customFormat="1" x14ac:dyDescent="0.2"/>
    <row r="44573" s="217" customFormat="1" x14ac:dyDescent="0.2"/>
    <row r="44574" s="217" customFormat="1" x14ac:dyDescent="0.2"/>
    <row r="44575" s="217" customFormat="1" x14ac:dyDescent="0.2"/>
    <row r="44576" s="217" customFormat="1" x14ac:dyDescent="0.2"/>
    <row r="44577" s="217" customFormat="1" x14ac:dyDescent="0.2"/>
    <row r="44578" s="217" customFormat="1" x14ac:dyDescent="0.2"/>
    <row r="44579" s="217" customFormat="1" x14ac:dyDescent="0.2"/>
    <row r="44580" s="217" customFormat="1" x14ac:dyDescent="0.2"/>
    <row r="44581" s="217" customFormat="1" x14ac:dyDescent="0.2"/>
    <row r="44582" s="217" customFormat="1" x14ac:dyDescent="0.2"/>
    <row r="44583" s="217" customFormat="1" x14ac:dyDescent="0.2"/>
    <row r="44584" s="217" customFormat="1" x14ac:dyDescent="0.2"/>
    <row r="44585" s="217" customFormat="1" x14ac:dyDescent="0.2"/>
    <row r="44586" s="217" customFormat="1" x14ac:dyDescent="0.2"/>
    <row r="44587" s="217" customFormat="1" x14ac:dyDescent="0.2"/>
    <row r="44588" s="217" customFormat="1" x14ac:dyDescent="0.2"/>
    <row r="44589" s="217" customFormat="1" x14ac:dyDescent="0.2"/>
    <row r="44590" s="217" customFormat="1" x14ac:dyDescent="0.2"/>
    <row r="44591" s="217" customFormat="1" x14ac:dyDescent="0.2"/>
    <row r="44592" s="217" customFormat="1" x14ac:dyDescent="0.2"/>
    <row r="44593" s="217" customFormat="1" x14ac:dyDescent="0.2"/>
    <row r="44594" s="217" customFormat="1" x14ac:dyDescent="0.2"/>
    <row r="44595" s="217" customFormat="1" x14ac:dyDescent="0.2"/>
    <row r="44596" s="217" customFormat="1" x14ac:dyDescent="0.2"/>
    <row r="44597" s="217" customFormat="1" x14ac:dyDescent="0.2"/>
    <row r="44598" s="217" customFormat="1" x14ac:dyDescent="0.2"/>
    <row r="44599" s="217" customFormat="1" x14ac:dyDescent="0.2"/>
    <row r="44600" s="217" customFormat="1" x14ac:dyDescent="0.2"/>
    <row r="44601" s="217" customFormat="1" x14ac:dyDescent="0.2"/>
    <row r="44602" s="217" customFormat="1" x14ac:dyDescent="0.2"/>
    <row r="44603" s="217" customFormat="1" x14ac:dyDescent="0.2"/>
    <row r="44604" s="217" customFormat="1" x14ac:dyDescent="0.2"/>
    <row r="44605" s="217" customFormat="1" x14ac:dyDescent="0.2"/>
    <row r="44606" s="217" customFormat="1" x14ac:dyDescent="0.2"/>
    <row r="44607" s="217" customFormat="1" x14ac:dyDescent="0.2"/>
    <row r="44608" s="217" customFormat="1" x14ac:dyDescent="0.2"/>
    <row r="44609" s="217" customFormat="1" x14ac:dyDescent="0.2"/>
    <row r="44610" s="217" customFormat="1" x14ac:dyDescent="0.2"/>
    <row r="44611" s="217" customFormat="1" x14ac:dyDescent="0.2"/>
    <row r="44612" s="217" customFormat="1" x14ac:dyDescent="0.2"/>
    <row r="44613" s="217" customFormat="1" x14ac:dyDescent="0.2"/>
    <row r="44614" s="217" customFormat="1" x14ac:dyDescent="0.2"/>
    <row r="44615" s="217" customFormat="1" x14ac:dyDescent="0.2"/>
    <row r="44616" s="217" customFormat="1" x14ac:dyDescent="0.2"/>
    <row r="44617" s="217" customFormat="1" x14ac:dyDescent="0.2"/>
    <row r="44618" s="217" customFormat="1" x14ac:dyDescent="0.2"/>
    <row r="44619" s="217" customFormat="1" x14ac:dyDescent="0.2"/>
    <row r="44620" s="217" customFormat="1" x14ac:dyDescent="0.2"/>
    <row r="44621" s="217" customFormat="1" x14ac:dyDescent="0.2"/>
    <row r="44622" s="217" customFormat="1" x14ac:dyDescent="0.2"/>
    <row r="44623" s="217" customFormat="1" x14ac:dyDescent="0.2"/>
    <row r="44624" s="217" customFormat="1" x14ac:dyDescent="0.2"/>
    <row r="44625" s="217" customFormat="1" x14ac:dyDescent="0.2"/>
    <row r="44626" s="217" customFormat="1" x14ac:dyDescent="0.2"/>
    <row r="44627" s="217" customFormat="1" x14ac:dyDescent="0.2"/>
    <row r="44628" s="217" customFormat="1" x14ac:dyDescent="0.2"/>
    <row r="44629" s="217" customFormat="1" x14ac:dyDescent="0.2"/>
    <row r="44630" s="217" customFormat="1" x14ac:dyDescent="0.2"/>
    <row r="44631" s="217" customFormat="1" x14ac:dyDescent="0.2"/>
    <row r="44632" s="217" customFormat="1" x14ac:dyDescent="0.2"/>
    <row r="44633" s="217" customFormat="1" x14ac:dyDescent="0.2"/>
    <row r="44634" s="217" customFormat="1" x14ac:dyDescent="0.2"/>
    <row r="44635" s="217" customFormat="1" x14ac:dyDescent="0.2"/>
    <row r="44636" s="217" customFormat="1" x14ac:dyDescent="0.2"/>
    <row r="44637" s="217" customFormat="1" x14ac:dyDescent="0.2"/>
    <row r="44638" s="217" customFormat="1" x14ac:dyDescent="0.2"/>
    <row r="44639" s="217" customFormat="1" x14ac:dyDescent="0.2"/>
    <row r="44640" s="217" customFormat="1" x14ac:dyDescent="0.2"/>
    <row r="44641" s="217" customFormat="1" x14ac:dyDescent="0.2"/>
    <row r="44642" s="217" customFormat="1" x14ac:dyDescent="0.2"/>
    <row r="44643" s="217" customFormat="1" x14ac:dyDescent="0.2"/>
    <row r="44644" s="217" customFormat="1" x14ac:dyDescent="0.2"/>
    <row r="44645" s="217" customFormat="1" x14ac:dyDescent="0.2"/>
    <row r="44646" s="217" customFormat="1" x14ac:dyDescent="0.2"/>
    <row r="44647" s="217" customFormat="1" x14ac:dyDescent="0.2"/>
    <row r="44648" s="217" customFormat="1" x14ac:dyDescent="0.2"/>
    <row r="44649" s="217" customFormat="1" x14ac:dyDescent="0.2"/>
    <row r="44650" s="217" customFormat="1" x14ac:dyDescent="0.2"/>
    <row r="44651" s="217" customFormat="1" x14ac:dyDescent="0.2"/>
    <row r="44652" s="217" customFormat="1" x14ac:dyDescent="0.2"/>
    <row r="44653" s="217" customFormat="1" x14ac:dyDescent="0.2"/>
    <row r="44654" s="217" customFormat="1" x14ac:dyDescent="0.2"/>
    <row r="44655" s="217" customFormat="1" x14ac:dyDescent="0.2"/>
    <row r="44656" s="217" customFormat="1" x14ac:dyDescent="0.2"/>
    <row r="44657" s="217" customFormat="1" x14ac:dyDescent="0.2"/>
    <row r="44658" s="217" customFormat="1" x14ac:dyDescent="0.2"/>
    <row r="44659" s="217" customFormat="1" x14ac:dyDescent="0.2"/>
    <row r="44660" s="217" customFormat="1" x14ac:dyDescent="0.2"/>
    <row r="44661" s="217" customFormat="1" x14ac:dyDescent="0.2"/>
    <row r="44662" s="217" customFormat="1" x14ac:dyDescent="0.2"/>
    <row r="44663" s="217" customFormat="1" x14ac:dyDescent="0.2"/>
    <row r="44664" s="217" customFormat="1" x14ac:dyDescent="0.2"/>
    <row r="44665" s="217" customFormat="1" x14ac:dyDescent="0.2"/>
    <row r="44666" s="217" customFormat="1" x14ac:dyDescent="0.2"/>
    <row r="44667" s="217" customFormat="1" x14ac:dyDescent="0.2"/>
    <row r="44668" s="217" customFormat="1" x14ac:dyDescent="0.2"/>
    <row r="44669" s="217" customFormat="1" x14ac:dyDescent="0.2"/>
    <row r="44670" s="217" customFormat="1" x14ac:dyDescent="0.2"/>
    <row r="44671" s="217" customFormat="1" x14ac:dyDescent="0.2"/>
    <row r="44672" s="217" customFormat="1" x14ac:dyDescent="0.2"/>
    <row r="44673" s="217" customFormat="1" x14ac:dyDescent="0.2"/>
    <row r="44674" s="217" customFormat="1" x14ac:dyDescent="0.2"/>
    <row r="44675" s="217" customFormat="1" x14ac:dyDescent="0.2"/>
    <row r="44676" s="217" customFormat="1" x14ac:dyDescent="0.2"/>
    <row r="44677" s="217" customFormat="1" x14ac:dyDescent="0.2"/>
    <row r="44678" s="217" customFormat="1" x14ac:dyDescent="0.2"/>
    <row r="44679" s="217" customFormat="1" x14ac:dyDescent="0.2"/>
    <row r="44680" s="217" customFormat="1" x14ac:dyDescent="0.2"/>
    <row r="44681" s="217" customFormat="1" x14ac:dyDescent="0.2"/>
    <row r="44682" s="217" customFormat="1" x14ac:dyDescent="0.2"/>
    <row r="44683" s="217" customFormat="1" x14ac:dyDescent="0.2"/>
    <row r="44684" s="217" customFormat="1" x14ac:dyDescent="0.2"/>
    <row r="44685" s="217" customFormat="1" x14ac:dyDescent="0.2"/>
    <row r="44686" s="217" customFormat="1" x14ac:dyDescent="0.2"/>
    <row r="44687" s="217" customFormat="1" x14ac:dyDescent="0.2"/>
    <row r="44688" s="217" customFormat="1" x14ac:dyDescent="0.2"/>
    <row r="44689" s="217" customFormat="1" x14ac:dyDescent="0.2"/>
    <row r="44690" s="217" customFormat="1" x14ac:dyDescent="0.2"/>
    <row r="44691" s="217" customFormat="1" x14ac:dyDescent="0.2"/>
    <row r="44692" s="217" customFormat="1" x14ac:dyDescent="0.2"/>
    <row r="44693" s="217" customFormat="1" x14ac:dyDescent="0.2"/>
    <row r="44694" s="217" customFormat="1" x14ac:dyDescent="0.2"/>
    <row r="44695" s="217" customFormat="1" x14ac:dyDescent="0.2"/>
    <row r="44696" s="217" customFormat="1" x14ac:dyDescent="0.2"/>
    <row r="44697" s="217" customFormat="1" x14ac:dyDescent="0.2"/>
    <row r="44698" s="217" customFormat="1" x14ac:dyDescent="0.2"/>
    <row r="44699" s="217" customFormat="1" x14ac:dyDescent="0.2"/>
    <row r="44700" s="217" customFormat="1" x14ac:dyDescent="0.2"/>
    <row r="44701" s="217" customFormat="1" x14ac:dyDescent="0.2"/>
    <row r="44702" s="217" customFormat="1" x14ac:dyDescent="0.2"/>
    <row r="44703" s="217" customFormat="1" x14ac:dyDescent="0.2"/>
    <row r="44704" s="217" customFormat="1" x14ac:dyDescent="0.2"/>
    <row r="44705" s="217" customFormat="1" x14ac:dyDescent="0.2"/>
    <row r="44706" s="217" customFormat="1" x14ac:dyDescent="0.2"/>
    <row r="44707" s="217" customFormat="1" x14ac:dyDescent="0.2"/>
    <row r="44708" s="217" customFormat="1" x14ac:dyDescent="0.2"/>
    <row r="44709" s="217" customFormat="1" x14ac:dyDescent="0.2"/>
    <row r="44710" s="217" customFormat="1" x14ac:dyDescent="0.2"/>
    <row r="44711" s="217" customFormat="1" x14ac:dyDescent="0.2"/>
    <row r="44712" s="217" customFormat="1" x14ac:dyDescent="0.2"/>
    <row r="44713" s="217" customFormat="1" x14ac:dyDescent="0.2"/>
    <row r="44714" s="217" customFormat="1" x14ac:dyDescent="0.2"/>
    <row r="44715" s="217" customFormat="1" x14ac:dyDescent="0.2"/>
    <row r="44716" s="217" customFormat="1" x14ac:dyDescent="0.2"/>
    <row r="44717" s="217" customFormat="1" x14ac:dyDescent="0.2"/>
    <row r="44718" s="217" customFormat="1" x14ac:dyDescent="0.2"/>
    <row r="44719" s="217" customFormat="1" x14ac:dyDescent="0.2"/>
    <row r="44720" s="217" customFormat="1" x14ac:dyDescent="0.2"/>
    <row r="44721" s="217" customFormat="1" x14ac:dyDescent="0.2"/>
    <row r="44722" s="217" customFormat="1" x14ac:dyDescent="0.2"/>
    <row r="44723" s="217" customFormat="1" x14ac:dyDescent="0.2"/>
    <row r="44724" s="217" customFormat="1" x14ac:dyDescent="0.2"/>
    <row r="44725" s="217" customFormat="1" x14ac:dyDescent="0.2"/>
    <row r="44726" s="217" customFormat="1" x14ac:dyDescent="0.2"/>
    <row r="44727" s="217" customFormat="1" x14ac:dyDescent="0.2"/>
    <row r="44728" s="217" customFormat="1" x14ac:dyDescent="0.2"/>
    <row r="44729" s="217" customFormat="1" x14ac:dyDescent="0.2"/>
    <row r="44730" s="217" customFormat="1" x14ac:dyDescent="0.2"/>
    <row r="44731" s="217" customFormat="1" x14ac:dyDescent="0.2"/>
    <row r="44732" s="217" customFormat="1" x14ac:dyDescent="0.2"/>
    <row r="44733" s="217" customFormat="1" x14ac:dyDescent="0.2"/>
    <row r="44734" s="217" customFormat="1" x14ac:dyDescent="0.2"/>
    <row r="44735" s="217" customFormat="1" x14ac:dyDescent="0.2"/>
    <row r="44736" s="217" customFormat="1" x14ac:dyDescent="0.2"/>
    <row r="44737" s="217" customFormat="1" x14ac:dyDescent="0.2"/>
    <row r="44738" s="217" customFormat="1" x14ac:dyDescent="0.2"/>
    <row r="44739" s="217" customFormat="1" x14ac:dyDescent="0.2"/>
    <row r="44740" s="217" customFormat="1" x14ac:dyDescent="0.2"/>
    <row r="44741" s="217" customFormat="1" x14ac:dyDescent="0.2"/>
    <row r="44742" s="217" customFormat="1" x14ac:dyDescent="0.2"/>
    <row r="44743" s="217" customFormat="1" x14ac:dyDescent="0.2"/>
    <row r="44744" s="217" customFormat="1" x14ac:dyDescent="0.2"/>
    <row r="44745" s="217" customFormat="1" x14ac:dyDescent="0.2"/>
    <row r="44746" s="217" customFormat="1" x14ac:dyDescent="0.2"/>
    <row r="44747" s="217" customFormat="1" x14ac:dyDescent="0.2"/>
    <row r="44748" s="217" customFormat="1" x14ac:dyDescent="0.2"/>
    <row r="44749" s="217" customFormat="1" x14ac:dyDescent="0.2"/>
    <row r="44750" s="217" customFormat="1" x14ac:dyDescent="0.2"/>
    <row r="44751" s="217" customFormat="1" x14ac:dyDescent="0.2"/>
    <row r="44752" s="217" customFormat="1" x14ac:dyDescent="0.2"/>
    <row r="44753" s="217" customFormat="1" x14ac:dyDescent="0.2"/>
    <row r="44754" s="217" customFormat="1" x14ac:dyDescent="0.2"/>
    <row r="44755" s="217" customFormat="1" x14ac:dyDescent="0.2"/>
    <row r="44756" s="217" customFormat="1" x14ac:dyDescent="0.2"/>
    <row r="44757" s="217" customFormat="1" x14ac:dyDescent="0.2"/>
    <row r="44758" s="217" customFormat="1" x14ac:dyDescent="0.2"/>
    <row r="44759" s="217" customFormat="1" x14ac:dyDescent="0.2"/>
    <row r="44760" s="217" customFormat="1" x14ac:dyDescent="0.2"/>
    <row r="44761" s="217" customFormat="1" x14ac:dyDescent="0.2"/>
    <row r="44762" s="217" customFormat="1" x14ac:dyDescent="0.2"/>
    <row r="44763" s="217" customFormat="1" x14ac:dyDescent="0.2"/>
    <row r="44764" s="217" customFormat="1" x14ac:dyDescent="0.2"/>
    <row r="44765" s="217" customFormat="1" x14ac:dyDescent="0.2"/>
    <row r="44766" s="217" customFormat="1" x14ac:dyDescent="0.2"/>
    <row r="44767" s="217" customFormat="1" x14ac:dyDescent="0.2"/>
    <row r="44768" s="217" customFormat="1" x14ac:dyDescent="0.2"/>
    <row r="44769" s="217" customFormat="1" x14ac:dyDescent="0.2"/>
    <row r="44770" s="217" customFormat="1" x14ac:dyDescent="0.2"/>
    <row r="44771" s="217" customFormat="1" x14ac:dyDescent="0.2"/>
    <row r="44772" s="217" customFormat="1" x14ac:dyDescent="0.2"/>
    <row r="44773" s="217" customFormat="1" x14ac:dyDescent="0.2"/>
    <row r="44774" s="217" customFormat="1" x14ac:dyDescent="0.2"/>
    <row r="44775" s="217" customFormat="1" x14ac:dyDescent="0.2"/>
    <row r="44776" s="217" customFormat="1" x14ac:dyDescent="0.2"/>
    <row r="44777" s="217" customFormat="1" x14ac:dyDescent="0.2"/>
    <row r="44778" s="217" customFormat="1" x14ac:dyDescent="0.2"/>
    <row r="44779" s="217" customFormat="1" x14ac:dyDescent="0.2"/>
    <row r="44780" s="217" customFormat="1" x14ac:dyDescent="0.2"/>
    <row r="44781" s="217" customFormat="1" x14ac:dyDescent="0.2"/>
    <row r="44782" s="217" customFormat="1" x14ac:dyDescent="0.2"/>
    <row r="44783" s="217" customFormat="1" x14ac:dyDescent="0.2"/>
    <row r="44784" s="217" customFormat="1" x14ac:dyDescent="0.2"/>
    <row r="44785" s="217" customFormat="1" x14ac:dyDescent="0.2"/>
    <row r="44786" s="217" customFormat="1" x14ac:dyDescent="0.2"/>
    <row r="44787" s="217" customFormat="1" x14ac:dyDescent="0.2"/>
    <row r="44788" s="217" customFormat="1" x14ac:dyDescent="0.2"/>
    <row r="44789" s="217" customFormat="1" x14ac:dyDescent="0.2"/>
    <row r="44790" s="217" customFormat="1" x14ac:dyDescent="0.2"/>
    <row r="44791" s="217" customFormat="1" x14ac:dyDescent="0.2"/>
    <row r="44792" s="217" customFormat="1" x14ac:dyDescent="0.2"/>
    <row r="44793" s="217" customFormat="1" x14ac:dyDescent="0.2"/>
    <row r="44794" s="217" customFormat="1" x14ac:dyDescent="0.2"/>
    <row r="44795" s="217" customFormat="1" x14ac:dyDescent="0.2"/>
    <row r="44796" s="217" customFormat="1" x14ac:dyDescent="0.2"/>
    <row r="44797" s="217" customFormat="1" x14ac:dyDescent="0.2"/>
    <row r="44798" s="217" customFormat="1" x14ac:dyDescent="0.2"/>
    <row r="44799" s="217" customFormat="1" x14ac:dyDescent="0.2"/>
    <row r="44800" s="217" customFormat="1" x14ac:dyDescent="0.2"/>
    <row r="44801" s="217" customFormat="1" x14ac:dyDescent="0.2"/>
    <row r="44802" s="217" customFormat="1" x14ac:dyDescent="0.2"/>
    <row r="44803" s="217" customFormat="1" x14ac:dyDescent="0.2"/>
    <row r="44804" s="217" customFormat="1" x14ac:dyDescent="0.2"/>
    <row r="44805" s="217" customFormat="1" x14ac:dyDescent="0.2"/>
    <row r="44806" s="217" customFormat="1" x14ac:dyDescent="0.2"/>
    <row r="44807" s="217" customFormat="1" x14ac:dyDescent="0.2"/>
    <row r="44808" s="217" customFormat="1" x14ac:dyDescent="0.2"/>
    <row r="44809" s="217" customFormat="1" x14ac:dyDescent="0.2"/>
    <row r="44810" s="217" customFormat="1" x14ac:dyDescent="0.2"/>
    <row r="44811" s="217" customFormat="1" x14ac:dyDescent="0.2"/>
    <row r="44812" s="217" customFormat="1" x14ac:dyDescent="0.2"/>
    <row r="44813" s="217" customFormat="1" x14ac:dyDescent="0.2"/>
    <row r="44814" s="217" customFormat="1" x14ac:dyDescent="0.2"/>
    <row r="44815" s="217" customFormat="1" x14ac:dyDescent="0.2"/>
    <row r="44816" s="217" customFormat="1" x14ac:dyDescent="0.2"/>
    <row r="44817" s="217" customFormat="1" x14ac:dyDescent="0.2"/>
    <row r="44818" s="217" customFormat="1" x14ac:dyDescent="0.2"/>
    <row r="44819" s="217" customFormat="1" x14ac:dyDescent="0.2"/>
    <row r="44820" s="217" customFormat="1" x14ac:dyDescent="0.2"/>
    <row r="44821" s="217" customFormat="1" x14ac:dyDescent="0.2"/>
    <row r="44822" s="217" customFormat="1" x14ac:dyDescent="0.2"/>
    <row r="44823" s="217" customFormat="1" x14ac:dyDescent="0.2"/>
    <row r="44824" s="217" customFormat="1" x14ac:dyDescent="0.2"/>
    <row r="44825" s="217" customFormat="1" x14ac:dyDescent="0.2"/>
    <row r="44826" s="217" customFormat="1" x14ac:dyDescent="0.2"/>
    <row r="44827" s="217" customFormat="1" x14ac:dyDescent="0.2"/>
    <row r="44828" s="217" customFormat="1" x14ac:dyDescent="0.2"/>
    <row r="44829" s="217" customFormat="1" x14ac:dyDescent="0.2"/>
    <row r="44830" s="217" customFormat="1" x14ac:dyDescent="0.2"/>
    <row r="44831" s="217" customFormat="1" x14ac:dyDescent="0.2"/>
    <row r="44832" s="217" customFormat="1" x14ac:dyDescent="0.2"/>
    <row r="44833" s="217" customFormat="1" x14ac:dyDescent="0.2"/>
    <row r="44834" s="217" customFormat="1" x14ac:dyDescent="0.2"/>
    <row r="44835" s="217" customFormat="1" x14ac:dyDescent="0.2"/>
    <row r="44836" s="217" customFormat="1" x14ac:dyDescent="0.2"/>
    <row r="44837" s="217" customFormat="1" x14ac:dyDescent="0.2"/>
    <row r="44838" s="217" customFormat="1" x14ac:dyDescent="0.2"/>
    <row r="44839" s="217" customFormat="1" x14ac:dyDescent="0.2"/>
    <row r="44840" s="217" customFormat="1" x14ac:dyDescent="0.2"/>
    <row r="44841" s="217" customFormat="1" x14ac:dyDescent="0.2"/>
    <row r="44842" s="217" customFormat="1" x14ac:dyDescent="0.2"/>
    <row r="44843" s="217" customFormat="1" x14ac:dyDescent="0.2"/>
    <row r="44844" s="217" customFormat="1" x14ac:dyDescent="0.2"/>
    <row r="44845" s="217" customFormat="1" x14ac:dyDescent="0.2"/>
    <row r="44846" s="217" customFormat="1" x14ac:dyDescent="0.2"/>
    <row r="44847" s="217" customFormat="1" x14ac:dyDescent="0.2"/>
    <row r="44848" s="217" customFormat="1" x14ac:dyDescent="0.2"/>
    <row r="44849" s="217" customFormat="1" x14ac:dyDescent="0.2"/>
    <row r="44850" s="217" customFormat="1" x14ac:dyDescent="0.2"/>
    <row r="44851" s="217" customFormat="1" x14ac:dyDescent="0.2"/>
    <row r="44852" s="217" customFormat="1" x14ac:dyDescent="0.2"/>
    <row r="44853" s="217" customFormat="1" x14ac:dyDescent="0.2"/>
    <row r="44854" s="217" customFormat="1" x14ac:dyDescent="0.2"/>
    <row r="44855" s="217" customFormat="1" x14ac:dyDescent="0.2"/>
    <row r="44856" s="217" customFormat="1" x14ac:dyDescent="0.2"/>
    <row r="44857" s="217" customFormat="1" x14ac:dyDescent="0.2"/>
    <row r="44858" s="217" customFormat="1" x14ac:dyDescent="0.2"/>
    <row r="44859" s="217" customFormat="1" x14ac:dyDescent="0.2"/>
    <row r="44860" s="217" customFormat="1" x14ac:dyDescent="0.2"/>
    <row r="44861" s="217" customFormat="1" x14ac:dyDescent="0.2"/>
    <row r="44862" s="217" customFormat="1" x14ac:dyDescent="0.2"/>
    <row r="44863" s="217" customFormat="1" x14ac:dyDescent="0.2"/>
    <row r="44864" s="217" customFormat="1" x14ac:dyDescent="0.2"/>
    <row r="44865" s="217" customFormat="1" x14ac:dyDescent="0.2"/>
    <row r="44866" s="217" customFormat="1" x14ac:dyDescent="0.2"/>
    <row r="44867" s="217" customFormat="1" x14ac:dyDescent="0.2"/>
    <row r="44868" s="217" customFormat="1" x14ac:dyDescent="0.2"/>
    <row r="44869" s="217" customFormat="1" x14ac:dyDescent="0.2"/>
    <row r="44870" s="217" customFormat="1" x14ac:dyDescent="0.2"/>
    <row r="44871" s="217" customFormat="1" x14ac:dyDescent="0.2"/>
    <row r="44872" s="217" customFormat="1" x14ac:dyDescent="0.2"/>
    <row r="44873" s="217" customFormat="1" x14ac:dyDescent="0.2"/>
    <row r="44874" s="217" customFormat="1" x14ac:dyDescent="0.2"/>
    <row r="44875" s="217" customFormat="1" x14ac:dyDescent="0.2"/>
    <row r="44876" s="217" customFormat="1" x14ac:dyDescent="0.2"/>
    <row r="44877" s="217" customFormat="1" x14ac:dyDescent="0.2"/>
    <row r="44878" s="217" customFormat="1" x14ac:dyDescent="0.2"/>
    <row r="44879" s="217" customFormat="1" x14ac:dyDescent="0.2"/>
    <row r="44880" s="217" customFormat="1" x14ac:dyDescent="0.2"/>
    <row r="44881" s="217" customFormat="1" x14ac:dyDescent="0.2"/>
    <row r="44882" s="217" customFormat="1" x14ac:dyDescent="0.2"/>
    <row r="44883" s="217" customFormat="1" x14ac:dyDescent="0.2"/>
    <row r="44884" s="217" customFormat="1" x14ac:dyDescent="0.2"/>
    <row r="44885" s="217" customFormat="1" x14ac:dyDescent="0.2"/>
    <row r="44886" s="217" customFormat="1" x14ac:dyDescent="0.2"/>
    <row r="44887" s="217" customFormat="1" x14ac:dyDescent="0.2"/>
    <row r="44888" s="217" customFormat="1" x14ac:dyDescent="0.2"/>
    <row r="44889" s="217" customFormat="1" x14ac:dyDescent="0.2"/>
    <row r="44890" s="217" customFormat="1" x14ac:dyDescent="0.2"/>
    <row r="44891" s="217" customFormat="1" x14ac:dyDescent="0.2"/>
    <row r="44892" s="217" customFormat="1" x14ac:dyDescent="0.2"/>
    <row r="44893" s="217" customFormat="1" x14ac:dyDescent="0.2"/>
    <row r="44894" s="217" customFormat="1" x14ac:dyDescent="0.2"/>
    <row r="44895" s="217" customFormat="1" x14ac:dyDescent="0.2"/>
    <row r="44896" s="217" customFormat="1" x14ac:dyDescent="0.2"/>
    <row r="44897" s="217" customFormat="1" x14ac:dyDescent="0.2"/>
    <row r="44898" s="217" customFormat="1" x14ac:dyDescent="0.2"/>
    <row r="44899" s="217" customFormat="1" x14ac:dyDescent="0.2"/>
    <row r="44900" s="217" customFormat="1" x14ac:dyDescent="0.2"/>
    <row r="44901" s="217" customFormat="1" x14ac:dyDescent="0.2"/>
    <row r="44902" s="217" customFormat="1" x14ac:dyDescent="0.2"/>
    <row r="44903" s="217" customFormat="1" x14ac:dyDescent="0.2"/>
    <row r="44904" s="217" customFormat="1" x14ac:dyDescent="0.2"/>
    <row r="44905" s="217" customFormat="1" x14ac:dyDescent="0.2"/>
    <row r="44906" s="217" customFormat="1" x14ac:dyDescent="0.2"/>
    <row r="44907" s="217" customFormat="1" x14ac:dyDescent="0.2"/>
    <row r="44908" s="217" customFormat="1" x14ac:dyDescent="0.2"/>
    <row r="44909" s="217" customFormat="1" x14ac:dyDescent="0.2"/>
    <row r="44910" s="217" customFormat="1" x14ac:dyDescent="0.2"/>
    <row r="44911" s="217" customFormat="1" x14ac:dyDescent="0.2"/>
    <row r="44912" s="217" customFormat="1" x14ac:dyDescent="0.2"/>
    <row r="44913" s="217" customFormat="1" x14ac:dyDescent="0.2"/>
    <row r="44914" s="217" customFormat="1" x14ac:dyDescent="0.2"/>
    <row r="44915" s="217" customFormat="1" x14ac:dyDescent="0.2"/>
    <row r="44916" s="217" customFormat="1" x14ac:dyDescent="0.2"/>
    <row r="44917" s="217" customFormat="1" x14ac:dyDescent="0.2"/>
    <row r="44918" s="217" customFormat="1" x14ac:dyDescent="0.2"/>
    <row r="44919" s="217" customFormat="1" x14ac:dyDescent="0.2"/>
    <row r="44920" s="217" customFormat="1" x14ac:dyDescent="0.2"/>
    <row r="44921" s="217" customFormat="1" x14ac:dyDescent="0.2"/>
    <row r="44922" s="217" customFormat="1" x14ac:dyDescent="0.2"/>
    <row r="44923" s="217" customFormat="1" x14ac:dyDescent="0.2"/>
    <row r="44924" s="217" customFormat="1" x14ac:dyDescent="0.2"/>
    <row r="44925" s="217" customFormat="1" x14ac:dyDescent="0.2"/>
    <row r="44926" s="217" customFormat="1" x14ac:dyDescent="0.2"/>
    <row r="44927" s="217" customFormat="1" x14ac:dyDescent="0.2"/>
    <row r="44928" s="217" customFormat="1" x14ac:dyDescent="0.2"/>
    <row r="44929" s="217" customFormat="1" x14ac:dyDescent="0.2"/>
    <row r="44930" s="217" customFormat="1" x14ac:dyDescent="0.2"/>
    <row r="44931" s="217" customFormat="1" x14ac:dyDescent="0.2"/>
    <row r="44932" s="217" customFormat="1" x14ac:dyDescent="0.2"/>
    <row r="44933" s="217" customFormat="1" x14ac:dyDescent="0.2"/>
    <row r="44934" s="217" customFormat="1" x14ac:dyDescent="0.2"/>
    <row r="44935" s="217" customFormat="1" x14ac:dyDescent="0.2"/>
    <row r="44936" s="217" customFormat="1" x14ac:dyDescent="0.2"/>
    <row r="44937" s="217" customFormat="1" x14ac:dyDescent="0.2"/>
    <row r="44938" s="217" customFormat="1" x14ac:dyDescent="0.2"/>
    <row r="44939" s="217" customFormat="1" x14ac:dyDescent="0.2"/>
    <row r="44940" s="217" customFormat="1" x14ac:dyDescent="0.2"/>
    <row r="44941" s="217" customFormat="1" x14ac:dyDescent="0.2"/>
    <row r="44942" s="217" customFormat="1" x14ac:dyDescent="0.2"/>
    <row r="44943" s="217" customFormat="1" x14ac:dyDescent="0.2"/>
    <row r="44944" s="217" customFormat="1" x14ac:dyDescent="0.2"/>
    <row r="44945" s="217" customFormat="1" x14ac:dyDescent="0.2"/>
    <row r="44946" s="217" customFormat="1" x14ac:dyDescent="0.2"/>
    <row r="44947" s="217" customFormat="1" x14ac:dyDescent="0.2"/>
    <row r="44948" s="217" customFormat="1" x14ac:dyDescent="0.2"/>
    <row r="44949" s="217" customFormat="1" x14ac:dyDescent="0.2"/>
    <row r="44950" s="217" customFormat="1" x14ac:dyDescent="0.2"/>
    <row r="44951" s="217" customFormat="1" x14ac:dyDescent="0.2"/>
    <row r="44952" s="217" customFormat="1" x14ac:dyDescent="0.2"/>
    <row r="44953" s="217" customFormat="1" x14ac:dyDescent="0.2"/>
    <row r="44954" s="217" customFormat="1" x14ac:dyDescent="0.2"/>
    <row r="44955" s="217" customFormat="1" x14ac:dyDescent="0.2"/>
    <row r="44956" s="217" customFormat="1" x14ac:dyDescent="0.2"/>
    <row r="44957" s="217" customFormat="1" x14ac:dyDescent="0.2"/>
    <row r="44958" s="217" customFormat="1" x14ac:dyDescent="0.2"/>
    <row r="44959" s="217" customFormat="1" x14ac:dyDescent="0.2"/>
    <row r="44960" s="217" customFormat="1" x14ac:dyDescent="0.2"/>
    <row r="44961" s="217" customFormat="1" x14ac:dyDescent="0.2"/>
    <row r="44962" s="217" customFormat="1" x14ac:dyDescent="0.2"/>
    <row r="44963" s="217" customFormat="1" x14ac:dyDescent="0.2"/>
    <row r="44964" s="217" customFormat="1" x14ac:dyDescent="0.2"/>
    <row r="44965" s="217" customFormat="1" x14ac:dyDescent="0.2"/>
    <row r="44966" s="217" customFormat="1" x14ac:dyDescent="0.2"/>
    <row r="44967" s="217" customFormat="1" x14ac:dyDescent="0.2"/>
    <row r="44968" s="217" customFormat="1" x14ac:dyDescent="0.2"/>
    <row r="44969" s="217" customFormat="1" x14ac:dyDescent="0.2"/>
    <row r="44970" s="217" customFormat="1" x14ac:dyDescent="0.2"/>
    <row r="44971" s="217" customFormat="1" x14ac:dyDescent="0.2"/>
    <row r="44972" s="217" customFormat="1" x14ac:dyDescent="0.2"/>
    <row r="44973" s="217" customFormat="1" x14ac:dyDescent="0.2"/>
    <row r="44974" s="217" customFormat="1" x14ac:dyDescent="0.2"/>
    <row r="44975" s="217" customFormat="1" x14ac:dyDescent="0.2"/>
    <row r="44976" s="217" customFormat="1" x14ac:dyDescent="0.2"/>
    <row r="44977" s="217" customFormat="1" x14ac:dyDescent="0.2"/>
    <row r="44978" s="217" customFormat="1" x14ac:dyDescent="0.2"/>
    <row r="44979" s="217" customFormat="1" x14ac:dyDescent="0.2"/>
    <row r="44980" s="217" customFormat="1" x14ac:dyDescent="0.2"/>
    <row r="44981" s="217" customFormat="1" x14ac:dyDescent="0.2"/>
    <row r="44982" s="217" customFormat="1" x14ac:dyDescent="0.2"/>
    <row r="44983" s="217" customFormat="1" x14ac:dyDescent="0.2"/>
    <row r="44984" s="217" customFormat="1" x14ac:dyDescent="0.2"/>
    <row r="44985" s="217" customFormat="1" x14ac:dyDescent="0.2"/>
    <row r="44986" s="217" customFormat="1" x14ac:dyDescent="0.2"/>
    <row r="44987" s="217" customFormat="1" x14ac:dyDescent="0.2"/>
    <row r="44988" s="217" customFormat="1" x14ac:dyDescent="0.2"/>
    <row r="44989" s="217" customFormat="1" x14ac:dyDescent="0.2"/>
    <row r="44990" s="217" customFormat="1" x14ac:dyDescent="0.2"/>
    <row r="44991" s="217" customFormat="1" x14ac:dyDescent="0.2"/>
    <row r="44992" s="217" customFormat="1" x14ac:dyDescent="0.2"/>
    <row r="44993" s="217" customFormat="1" x14ac:dyDescent="0.2"/>
    <row r="44994" s="217" customFormat="1" x14ac:dyDescent="0.2"/>
    <row r="44995" s="217" customFormat="1" x14ac:dyDescent="0.2"/>
    <row r="44996" s="217" customFormat="1" x14ac:dyDescent="0.2"/>
    <row r="44997" s="217" customFormat="1" x14ac:dyDescent="0.2"/>
    <row r="44998" s="217" customFormat="1" x14ac:dyDescent="0.2"/>
    <row r="44999" s="217" customFormat="1" x14ac:dyDescent="0.2"/>
    <row r="45000" s="217" customFormat="1" x14ac:dyDescent="0.2"/>
    <row r="45001" s="217" customFormat="1" x14ac:dyDescent="0.2"/>
    <row r="45002" s="217" customFormat="1" x14ac:dyDescent="0.2"/>
    <row r="45003" s="217" customFormat="1" x14ac:dyDescent="0.2"/>
    <row r="45004" s="217" customFormat="1" x14ac:dyDescent="0.2"/>
    <row r="45005" s="217" customFormat="1" x14ac:dyDescent="0.2"/>
    <row r="45006" s="217" customFormat="1" x14ac:dyDescent="0.2"/>
    <row r="45007" s="217" customFormat="1" x14ac:dyDescent="0.2"/>
    <row r="45008" s="217" customFormat="1" x14ac:dyDescent="0.2"/>
    <row r="45009" s="217" customFormat="1" x14ac:dyDescent="0.2"/>
    <row r="45010" s="217" customFormat="1" x14ac:dyDescent="0.2"/>
    <row r="45011" s="217" customFormat="1" x14ac:dyDescent="0.2"/>
    <row r="45012" s="217" customFormat="1" x14ac:dyDescent="0.2"/>
    <row r="45013" s="217" customFormat="1" x14ac:dyDescent="0.2"/>
    <row r="45014" s="217" customFormat="1" x14ac:dyDescent="0.2"/>
    <row r="45015" s="217" customFormat="1" x14ac:dyDescent="0.2"/>
    <row r="45016" s="217" customFormat="1" x14ac:dyDescent="0.2"/>
    <row r="45017" s="217" customFormat="1" x14ac:dyDescent="0.2"/>
    <row r="45018" s="217" customFormat="1" x14ac:dyDescent="0.2"/>
    <row r="45019" s="217" customFormat="1" x14ac:dyDescent="0.2"/>
    <row r="45020" s="217" customFormat="1" x14ac:dyDescent="0.2"/>
    <row r="45021" s="217" customFormat="1" x14ac:dyDescent="0.2"/>
    <row r="45022" s="217" customFormat="1" x14ac:dyDescent="0.2"/>
    <row r="45023" s="217" customFormat="1" x14ac:dyDescent="0.2"/>
    <row r="45024" s="217" customFormat="1" x14ac:dyDescent="0.2"/>
    <row r="45025" s="217" customFormat="1" x14ac:dyDescent="0.2"/>
    <row r="45026" s="217" customFormat="1" x14ac:dyDescent="0.2"/>
    <row r="45027" s="217" customFormat="1" x14ac:dyDescent="0.2"/>
    <row r="45028" s="217" customFormat="1" x14ac:dyDescent="0.2"/>
    <row r="45029" s="217" customFormat="1" x14ac:dyDescent="0.2"/>
    <row r="45030" s="217" customFormat="1" x14ac:dyDescent="0.2"/>
    <row r="45031" s="217" customFormat="1" x14ac:dyDescent="0.2"/>
    <row r="45032" s="217" customFormat="1" x14ac:dyDescent="0.2"/>
    <row r="45033" s="217" customFormat="1" x14ac:dyDescent="0.2"/>
    <row r="45034" s="217" customFormat="1" x14ac:dyDescent="0.2"/>
    <row r="45035" s="217" customFormat="1" x14ac:dyDescent="0.2"/>
    <row r="45036" s="217" customFormat="1" x14ac:dyDescent="0.2"/>
    <row r="45037" s="217" customFormat="1" x14ac:dyDescent="0.2"/>
    <row r="45038" s="217" customFormat="1" x14ac:dyDescent="0.2"/>
    <row r="45039" s="217" customFormat="1" x14ac:dyDescent="0.2"/>
    <row r="45040" s="217" customFormat="1" x14ac:dyDescent="0.2"/>
    <row r="45041" s="217" customFormat="1" x14ac:dyDescent="0.2"/>
    <row r="45042" s="217" customFormat="1" x14ac:dyDescent="0.2"/>
    <row r="45043" s="217" customFormat="1" x14ac:dyDescent="0.2"/>
    <row r="45044" s="217" customFormat="1" x14ac:dyDescent="0.2"/>
    <row r="45045" s="217" customFormat="1" x14ac:dyDescent="0.2"/>
    <row r="45046" s="217" customFormat="1" x14ac:dyDescent="0.2"/>
    <row r="45047" s="217" customFormat="1" x14ac:dyDescent="0.2"/>
    <row r="45048" s="217" customFormat="1" x14ac:dyDescent="0.2"/>
    <row r="45049" s="217" customFormat="1" x14ac:dyDescent="0.2"/>
    <row r="45050" s="217" customFormat="1" x14ac:dyDescent="0.2"/>
    <row r="45051" s="217" customFormat="1" x14ac:dyDescent="0.2"/>
    <row r="45052" s="217" customFormat="1" x14ac:dyDescent="0.2"/>
    <row r="45053" s="217" customFormat="1" x14ac:dyDescent="0.2"/>
    <row r="45054" s="217" customFormat="1" x14ac:dyDescent="0.2"/>
    <row r="45055" s="217" customFormat="1" x14ac:dyDescent="0.2"/>
    <row r="45056" s="217" customFormat="1" x14ac:dyDescent="0.2"/>
    <row r="45057" s="217" customFormat="1" x14ac:dyDescent="0.2"/>
    <row r="45058" s="217" customFormat="1" x14ac:dyDescent="0.2"/>
    <row r="45059" s="217" customFormat="1" x14ac:dyDescent="0.2"/>
    <row r="45060" s="217" customFormat="1" x14ac:dyDescent="0.2"/>
    <row r="45061" s="217" customFormat="1" x14ac:dyDescent="0.2"/>
    <row r="45062" s="217" customFormat="1" x14ac:dyDescent="0.2"/>
    <row r="45063" s="217" customFormat="1" x14ac:dyDescent="0.2"/>
    <row r="45064" s="217" customFormat="1" x14ac:dyDescent="0.2"/>
    <row r="45065" s="217" customFormat="1" x14ac:dyDescent="0.2"/>
    <row r="45066" s="217" customFormat="1" x14ac:dyDescent="0.2"/>
    <row r="45067" s="217" customFormat="1" x14ac:dyDescent="0.2"/>
    <row r="45068" s="217" customFormat="1" x14ac:dyDescent="0.2"/>
    <row r="45069" s="217" customFormat="1" x14ac:dyDescent="0.2"/>
    <row r="45070" s="217" customFormat="1" x14ac:dyDescent="0.2"/>
    <row r="45071" s="217" customFormat="1" x14ac:dyDescent="0.2"/>
    <row r="45072" s="217" customFormat="1" x14ac:dyDescent="0.2"/>
    <row r="45073" s="217" customFormat="1" x14ac:dyDescent="0.2"/>
    <row r="45074" s="217" customFormat="1" x14ac:dyDescent="0.2"/>
    <row r="45075" s="217" customFormat="1" x14ac:dyDescent="0.2"/>
    <row r="45076" s="217" customFormat="1" x14ac:dyDescent="0.2"/>
    <row r="45077" s="217" customFormat="1" x14ac:dyDescent="0.2"/>
    <row r="45078" s="217" customFormat="1" x14ac:dyDescent="0.2"/>
    <row r="45079" s="217" customFormat="1" x14ac:dyDescent="0.2"/>
    <row r="45080" s="217" customFormat="1" x14ac:dyDescent="0.2"/>
    <row r="45081" s="217" customFormat="1" x14ac:dyDescent="0.2"/>
    <row r="45082" s="217" customFormat="1" x14ac:dyDescent="0.2"/>
    <row r="45083" s="217" customFormat="1" x14ac:dyDescent="0.2"/>
    <row r="45084" s="217" customFormat="1" x14ac:dyDescent="0.2"/>
    <row r="45085" s="217" customFormat="1" x14ac:dyDescent="0.2"/>
    <row r="45086" s="217" customFormat="1" x14ac:dyDescent="0.2"/>
    <row r="45087" s="217" customFormat="1" x14ac:dyDescent="0.2"/>
    <row r="45088" s="217" customFormat="1" x14ac:dyDescent="0.2"/>
    <row r="45089" s="217" customFormat="1" x14ac:dyDescent="0.2"/>
    <row r="45090" s="217" customFormat="1" x14ac:dyDescent="0.2"/>
    <row r="45091" s="217" customFormat="1" x14ac:dyDescent="0.2"/>
    <row r="45092" s="217" customFormat="1" x14ac:dyDescent="0.2"/>
    <row r="45093" s="217" customFormat="1" x14ac:dyDescent="0.2"/>
    <row r="45094" s="217" customFormat="1" x14ac:dyDescent="0.2"/>
    <row r="45095" s="217" customFormat="1" x14ac:dyDescent="0.2"/>
    <row r="45096" s="217" customFormat="1" x14ac:dyDescent="0.2"/>
    <row r="45097" s="217" customFormat="1" x14ac:dyDescent="0.2"/>
    <row r="45098" s="217" customFormat="1" x14ac:dyDescent="0.2"/>
    <row r="45099" s="217" customFormat="1" x14ac:dyDescent="0.2"/>
    <row r="45100" s="217" customFormat="1" x14ac:dyDescent="0.2"/>
    <row r="45101" s="217" customFormat="1" x14ac:dyDescent="0.2"/>
    <row r="45102" s="217" customFormat="1" x14ac:dyDescent="0.2"/>
    <row r="45103" s="217" customFormat="1" x14ac:dyDescent="0.2"/>
    <row r="45104" s="217" customFormat="1" x14ac:dyDescent="0.2"/>
    <row r="45105" s="217" customFormat="1" x14ac:dyDescent="0.2"/>
    <row r="45106" s="217" customFormat="1" x14ac:dyDescent="0.2"/>
    <row r="45107" s="217" customFormat="1" x14ac:dyDescent="0.2"/>
    <row r="45108" s="217" customFormat="1" x14ac:dyDescent="0.2"/>
    <row r="45109" s="217" customFormat="1" x14ac:dyDescent="0.2"/>
    <row r="45110" s="217" customFormat="1" x14ac:dyDescent="0.2"/>
    <row r="45111" s="217" customFormat="1" x14ac:dyDescent="0.2"/>
    <row r="45112" s="217" customFormat="1" x14ac:dyDescent="0.2"/>
    <row r="45113" s="217" customFormat="1" x14ac:dyDescent="0.2"/>
    <row r="45114" s="217" customFormat="1" x14ac:dyDescent="0.2"/>
    <row r="45115" s="217" customFormat="1" x14ac:dyDescent="0.2"/>
    <row r="45116" s="217" customFormat="1" x14ac:dyDescent="0.2"/>
    <row r="45117" s="217" customFormat="1" x14ac:dyDescent="0.2"/>
    <row r="45118" s="217" customFormat="1" x14ac:dyDescent="0.2"/>
    <row r="45119" s="217" customFormat="1" x14ac:dyDescent="0.2"/>
    <row r="45120" s="217" customFormat="1" x14ac:dyDescent="0.2"/>
    <row r="45121" s="217" customFormat="1" x14ac:dyDescent="0.2"/>
    <row r="45122" s="217" customFormat="1" x14ac:dyDescent="0.2"/>
    <row r="45123" s="217" customFormat="1" x14ac:dyDescent="0.2"/>
    <row r="45124" s="217" customFormat="1" x14ac:dyDescent="0.2"/>
    <row r="45125" s="217" customFormat="1" x14ac:dyDescent="0.2"/>
    <row r="45126" s="217" customFormat="1" x14ac:dyDescent="0.2"/>
    <row r="45127" s="217" customFormat="1" x14ac:dyDescent="0.2"/>
    <row r="45128" s="217" customFormat="1" x14ac:dyDescent="0.2"/>
    <row r="45129" s="217" customFormat="1" x14ac:dyDescent="0.2"/>
    <row r="45130" s="217" customFormat="1" x14ac:dyDescent="0.2"/>
    <row r="45131" s="217" customFormat="1" x14ac:dyDescent="0.2"/>
    <row r="45132" s="217" customFormat="1" x14ac:dyDescent="0.2"/>
    <row r="45133" s="217" customFormat="1" x14ac:dyDescent="0.2"/>
    <row r="45134" s="217" customFormat="1" x14ac:dyDescent="0.2"/>
    <row r="45135" s="217" customFormat="1" x14ac:dyDescent="0.2"/>
    <row r="45136" s="217" customFormat="1" x14ac:dyDescent="0.2"/>
    <row r="45137" s="217" customFormat="1" x14ac:dyDescent="0.2"/>
    <row r="45138" s="217" customFormat="1" x14ac:dyDescent="0.2"/>
    <row r="45139" s="217" customFormat="1" x14ac:dyDescent="0.2"/>
    <row r="45140" s="217" customFormat="1" x14ac:dyDescent="0.2"/>
    <row r="45141" s="217" customFormat="1" x14ac:dyDescent="0.2"/>
    <row r="45142" s="217" customFormat="1" x14ac:dyDescent="0.2"/>
    <row r="45143" s="217" customFormat="1" x14ac:dyDescent="0.2"/>
    <row r="45144" s="217" customFormat="1" x14ac:dyDescent="0.2"/>
    <row r="45145" s="217" customFormat="1" x14ac:dyDescent="0.2"/>
    <row r="45146" s="217" customFormat="1" x14ac:dyDescent="0.2"/>
    <row r="45147" s="217" customFormat="1" x14ac:dyDescent="0.2"/>
    <row r="45148" s="217" customFormat="1" x14ac:dyDescent="0.2"/>
    <row r="45149" s="217" customFormat="1" x14ac:dyDescent="0.2"/>
    <row r="45150" s="217" customFormat="1" x14ac:dyDescent="0.2"/>
    <row r="45151" s="217" customFormat="1" x14ac:dyDescent="0.2"/>
    <row r="45152" s="217" customFormat="1" x14ac:dyDescent="0.2"/>
    <row r="45153" s="217" customFormat="1" x14ac:dyDescent="0.2"/>
    <row r="45154" s="217" customFormat="1" x14ac:dyDescent="0.2"/>
    <row r="45155" s="217" customFormat="1" x14ac:dyDescent="0.2"/>
    <row r="45156" s="217" customFormat="1" x14ac:dyDescent="0.2"/>
    <row r="45157" s="217" customFormat="1" x14ac:dyDescent="0.2"/>
    <row r="45158" s="217" customFormat="1" x14ac:dyDescent="0.2"/>
    <row r="45159" s="217" customFormat="1" x14ac:dyDescent="0.2"/>
    <row r="45160" s="217" customFormat="1" x14ac:dyDescent="0.2"/>
    <row r="45161" s="217" customFormat="1" x14ac:dyDescent="0.2"/>
    <row r="45162" s="217" customFormat="1" x14ac:dyDescent="0.2"/>
    <row r="45163" s="217" customFormat="1" x14ac:dyDescent="0.2"/>
    <row r="45164" s="217" customFormat="1" x14ac:dyDescent="0.2"/>
    <row r="45165" s="217" customFormat="1" x14ac:dyDescent="0.2"/>
    <row r="45166" s="217" customFormat="1" x14ac:dyDescent="0.2"/>
    <row r="45167" s="217" customFormat="1" x14ac:dyDescent="0.2"/>
    <row r="45168" s="217" customFormat="1" x14ac:dyDescent="0.2"/>
    <row r="45169" s="217" customFormat="1" x14ac:dyDescent="0.2"/>
    <row r="45170" s="217" customFormat="1" x14ac:dyDescent="0.2"/>
    <row r="45171" s="217" customFormat="1" x14ac:dyDescent="0.2"/>
    <row r="45172" s="217" customFormat="1" x14ac:dyDescent="0.2"/>
    <row r="45173" s="217" customFormat="1" x14ac:dyDescent="0.2"/>
    <row r="45174" s="217" customFormat="1" x14ac:dyDescent="0.2"/>
    <row r="45175" s="217" customFormat="1" x14ac:dyDescent="0.2"/>
    <row r="45176" s="217" customFormat="1" x14ac:dyDescent="0.2"/>
    <row r="45177" s="217" customFormat="1" x14ac:dyDescent="0.2"/>
    <row r="45178" s="217" customFormat="1" x14ac:dyDescent="0.2"/>
    <row r="45179" s="217" customFormat="1" x14ac:dyDescent="0.2"/>
    <row r="45180" s="217" customFormat="1" x14ac:dyDescent="0.2"/>
    <row r="45181" s="217" customFormat="1" x14ac:dyDescent="0.2"/>
    <row r="45182" s="217" customFormat="1" x14ac:dyDescent="0.2"/>
    <row r="45183" s="217" customFormat="1" x14ac:dyDescent="0.2"/>
    <row r="45184" s="217" customFormat="1" x14ac:dyDescent="0.2"/>
    <row r="45185" s="217" customFormat="1" x14ac:dyDescent="0.2"/>
    <row r="45186" s="217" customFormat="1" x14ac:dyDescent="0.2"/>
    <row r="45187" s="217" customFormat="1" x14ac:dyDescent="0.2"/>
    <row r="45188" s="217" customFormat="1" x14ac:dyDescent="0.2"/>
    <row r="45189" s="217" customFormat="1" x14ac:dyDescent="0.2"/>
    <row r="45190" s="217" customFormat="1" x14ac:dyDescent="0.2"/>
    <row r="45191" s="217" customFormat="1" x14ac:dyDescent="0.2"/>
    <row r="45192" s="217" customFormat="1" x14ac:dyDescent="0.2"/>
    <row r="45193" s="217" customFormat="1" x14ac:dyDescent="0.2"/>
    <row r="45194" s="217" customFormat="1" x14ac:dyDescent="0.2"/>
    <row r="45195" s="217" customFormat="1" x14ac:dyDescent="0.2"/>
    <row r="45196" s="217" customFormat="1" x14ac:dyDescent="0.2"/>
    <row r="45197" s="217" customFormat="1" x14ac:dyDescent="0.2"/>
    <row r="45198" s="217" customFormat="1" x14ac:dyDescent="0.2"/>
    <row r="45199" s="217" customFormat="1" x14ac:dyDescent="0.2"/>
    <row r="45200" s="217" customFormat="1" x14ac:dyDescent="0.2"/>
    <row r="45201" s="217" customFormat="1" x14ac:dyDescent="0.2"/>
    <row r="45202" s="217" customFormat="1" x14ac:dyDescent="0.2"/>
    <row r="45203" s="217" customFormat="1" x14ac:dyDescent="0.2"/>
    <row r="45204" s="217" customFormat="1" x14ac:dyDescent="0.2"/>
    <row r="45205" s="217" customFormat="1" x14ac:dyDescent="0.2"/>
    <row r="45206" s="217" customFormat="1" x14ac:dyDescent="0.2"/>
    <row r="45207" s="217" customFormat="1" x14ac:dyDescent="0.2"/>
    <row r="45208" s="217" customFormat="1" x14ac:dyDescent="0.2"/>
    <row r="45209" s="217" customFormat="1" x14ac:dyDescent="0.2"/>
    <row r="45210" s="217" customFormat="1" x14ac:dyDescent="0.2"/>
    <row r="45211" s="217" customFormat="1" x14ac:dyDescent="0.2"/>
    <row r="45212" s="217" customFormat="1" x14ac:dyDescent="0.2"/>
    <row r="45213" s="217" customFormat="1" x14ac:dyDescent="0.2"/>
    <row r="45214" s="217" customFormat="1" x14ac:dyDescent="0.2"/>
    <row r="45215" s="217" customFormat="1" x14ac:dyDescent="0.2"/>
    <row r="45216" s="217" customFormat="1" x14ac:dyDescent="0.2"/>
    <row r="45217" s="217" customFormat="1" x14ac:dyDescent="0.2"/>
    <row r="45218" s="217" customFormat="1" x14ac:dyDescent="0.2"/>
    <row r="45219" s="217" customFormat="1" x14ac:dyDescent="0.2"/>
    <row r="45220" s="217" customFormat="1" x14ac:dyDescent="0.2"/>
    <row r="45221" s="217" customFormat="1" x14ac:dyDescent="0.2"/>
    <row r="45222" s="217" customFormat="1" x14ac:dyDescent="0.2"/>
    <row r="45223" s="217" customFormat="1" x14ac:dyDescent="0.2"/>
    <row r="45224" s="217" customFormat="1" x14ac:dyDescent="0.2"/>
    <row r="45225" s="217" customFormat="1" x14ac:dyDescent="0.2"/>
    <row r="45226" s="217" customFormat="1" x14ac:dyDescent="0.2"/>
    <row r="45227" s="217" customFormat="1" x14ac:dyDescent="0.2"/>
    <row r="45228" s="217" customFormat="1" x14ac:dyDescent="0.2"/>
    <row r="45229" s="217" customFormat="1" x14ac:dyDescent="0.2"/>
    <row r="45230" s="217" customFormat="1" x14ac:dyDescent="0.2"/>
    <row r="45231" s="217" customFormat="1" x14ac:dyDescent="0.2"/>
    <row r="45232" s="217" customFormat="1" x14ac:dyDescent="0.2"/>
    <row r="45233" s="217" customFormat="1" x14ac:dyDescent="0.2"/>
    <row r="45234" s="217" customFormat="1" x14ac:dyDescent="0.2"/>
    <row r="45235" s="217" customFormat="1" x14ac:dyDescent="0.2"/>
    <row r="45236" s="217" customFormat="1" x14ac:dyDescent="0.2"/>
    <row r="45237" s="217" customFormat="1" x14ac:dyDescent="0.2"/>
    <row r="45238" s="217" customFormat="1" x14ac:dyDescent="0.2"/>
    <row r="45239" s="217" customFormat="1" x14ac:dyDescent="0.2"/>
    <row r="45240" s="217" customFormat="1" x14ac:dyDescent="0.2"/>
    <row r="45241" s="217" customFormat="1" x14ac:dyDescent="0.2"/>
    <row r="45242" s="217" customFormat="1" x14ac:dyDescent="0.2"/>
    <row r="45243" s="217" customFormat="1" x14ac:dyDescent="0.2"/>
    <row r="45244" s="217" customFormat="1" x14ac:dyDescent="0.2"/>
    <row r="45245" s="217" customFormat="1" x14ac:dyDescent="0.2"/>
    <row r="45246" s="217" customFormat="1" x14ac:dyDescent="0.2"/>
    <row r="45247" s="217" customFormat="1" x14ac:dyDescent="0.2"/>
    <row r="45248" s="217" customFormat="1" x14ac:dyDescent="0.2"/>
    <row r="45249" s="217" customFormat="1" x14ac:dyDescent="0.2"/>
    <row r="45250" s="217" customFormat="1" x14ac:dyDescent="0.2"/>
    <row r="45251" s="217" customFormat="1" x14ac:dyDescent="0.2"/>
    <row r="45252" s="217" customFormat="1" x14ac:dyDescent="0.2"/>
    <row r="45253" s="217" customFormat="1" x14ac:dyDescent="0.2"/>
    <row r="45254" s="217" customFormat="1" x14ac:dyDescent="0.2"/>
    <row r="45255" s="217" customFormat="1" x14ac:dyDescent="0.2"/>
    <row r="45256" s="217" customFormat="1" x14ac:dyDescent="0.2"/>
    <row r="45257" s="217" customFormat="1" x14ac:dyDescent="0.2"/>
    <row r="45258" s="217" customFormat="1" x14ac:dyDescent="0.2"/>
    <row r="45259" s="217" customFormat="1" x14ac:dyDescent="0.2"/>
    <row r="45260" s="217" customFormat="1" x14ac:dyDescent="0.2"/>
    <row r="45261" s="217" customFormat="1" x14ac:dyDescent="0.2"/>
    <row r="45262" s="217" customFormat="1" x14ac:dyDescent="0.2"/>
    <row r="45263" s="217" customFormat="1" x14ac:dyDescent="0.2"/>
    <row r="45264" s="217" customFormat="1" x14ac:dyDescent="0.2"/>
    <row r="45265" s="217" customFormat="1" x14ac:dyDescent="0.2"/>
    <row r="45266" s="217" customFormat="1" x14ac:dyDescent="0.2"/>
    <row r="45267" s="217" customFormat="1" x14ac:dyDescent="0.2"/>
    <row r="45268" s="217" customFormat="1" x14ac:dyDescent="0.2"/>
    <row r="45269" s="217" customFormat="1" x14ac:dyDescent="0.2"/>
    <row r="45270" s="217" customFormat="1" x14ac:dyDescent="0.2"/>
    <row r="45271" s="217" customFormat="1" x14ac:dyDescent="0.2"/>
    <row r="45272" s="217" customFormat="1" x14ac:dyDescent="0.2"/>
    <row r="45273" s="217" customFormat="1" x14ac:dyDescent="0.2"/>
    <row r="45274" s="217" customFormat="1" x14ac:dyDescent="0.2"/>
    <row r="45275" s="217" customFormat="1" x14ac:dyDescent="0.2"/>
    <row r="45276" s="217" customFormat="1" x14ac:dyDescent="0.2"/>
    <row r="45277" s="217" customFormat="1" x14ac:dyDescent="0.2"/>
    <row r="45278" s="217" customFormat="1" x14ac:dyDescent="0.2"/>
    <row r="45279" s="217" customFormat="1" x14ac:dyDescent="0.2"/>
    <row r="45280" s="217" customFormat="1" x14ac:dyDescent="0.2"/>
    <row r="45281" s="217" customFormat="1" x14ac:dyDescent="0.2"/>
    <row r="45282" s="217" customFormat="1" x14ac:dyDescent="0.2"/>
    <row r="45283" s="217" customFormat="1" x14ac:dyDescent="0.2"/>
    <row r="45284" s="217" customFormat="1" x14ac:dyDescent="0.2"/>
    <row r="45285" s="217" customFormat="1" x14ac:dyDescent="0.2"/>
    <row r="45286" s="217" customFormat="1" x14ac:dyDescent="0.2"/>
    <row r="45287" s="217" customFormat="1" x14ac:dyDescent="0.2"/>
    <row r="45288" s="217" customFormat="1" x14ac:dyDescent="0.2"/>
    <row r="45289" s="217" customFormat="1" x14ac:dyDescent="0.2"/>
    <row r="45290" s="217" customFormat="1" x14ac:dyDescent="0.2"/>
    <row r="45291" s="217" customFormat="1" x14ac:dyDescent="0.2"/>
    <row r="45292" s="217" customFormat="1" x14ac:dyDescent="0.2"/>
    <row r="45293" s="217" customFormat="1" x14ac:dyDescent="0.2"/>
    <row r="45294" s="217" customFormat="1" x14ac:dyDescent="0.2"/>
    <row r="45295" s="217" customFormat="1" x14ac:dyDescent="0.2"/>
    <row r="45296" s="217" customFormat="1" x14ac:dyDescent="0.2"/>
    <row r="45297" s="217" customFormat="1" x14ac:dyDescent="0.2"/>
    <row r="45298" s="217" customFormat="1" x14ac:dyDescent="0.2"/>
    <row r="45299" s="217" customFormat="1" x14ac:dyDescent="0.2"/>
    <row r="45300" s="217" customFormat="1" x14ac:dyDescent="0.2"/>
    <row r="45301" s="217" customFormat="1" x14ac:dyDescent="0.2"/>
    <row r="45302" s="217" customFormat="1" x14ac:dyDescent="0.2"/>
    <row r="45303" s="217" customFormat="1" x14ac:dyDescent="0.2"/>
    <row r="45304" s="217" customFormat="1" x14ac:dyDescent="0.2"/>
    <row r="45305" s="217" customFormat="1" x14ac:dyDescent="0.2"/>
    <row r="45306" s="217" customFormat="1" x14ac:dyDescent="0.2"/>
    <row r="45307" s="217" customFormat="1" x14ac:dyDescent="0.2"/>
    <row r="45308" s="217" customFormat="1" x14ac:dyDescent="0.2"/>
    <row r="45309" s="217" customFormat="1" x14ac:dyDescent="0.2"/>
    <row r="45310" s="217" customFormat="1" x14ac:dyDescent="0.2"/>
    <row r="45311" s="217" customFormat="1" x14ac:dyDescent="0.2"/>
    <row r="45312" s="217" customFormat="1" x14ac:dyDescent="0.2"/>
    <row r="45313" s="217" customFormat="1" x14ac:dyDescent="0.2"/>
    <row r="45314" s="217" customFormat="1" x14ac:dyDescent="0.2"/>
    <row r="45315" s="217" customFormat="1" x14ac:dyDescent="0.2"/>
    <row r="45316" s="217" customFormat="1" x14ac:dyDescent="0.2"/>
    <row r="45317" s="217" customFormat="1" x14ac:dyDescent="0.2"/>
    <row r="45318" s="217" customFormat="1" x14ac:dyDescent="0.2"/>
    <row r="45319" s="217" customFormat="1" x14ac:dyDescent="0.2"/>
    <row r="45320" s="217" customFormat="1" x14ac:dyDescent="0.2"/>
    <row r="45321" s="217" customFormat="1" x14ac:dyDescent="0.2"/>
    <row r="45322" s="217" customFormat="1" x14ac:dyDescent="0.2"/>
    <row r="45323" s="217" customFormat="1" x14ac:dyDescent="0.2"/>
    <row r="45324" s="217" customFormat="1" x14ac:dyDescent="0.2"/>
    <row r="45325" s="217" customFormat="1" x14ac:dyDescent="0.2"/>
    <row r="45326" s="217" customFormat="1" x14ac:dyDescent="0.2"/>
    <row r="45327" s="217" customFormat="1" x14ac:dyDescent="0.2"/>
    <row r="45328" s="217" customFormat="1" x14ac:dyDescent="0.2"/>
    <row r="45329" s="217" customFormat="1" x14ac:dyDescent="0.2"/>
    <row r="45330" s="217" customFormat="1" x14ac:dyDescent="0.2"/>
    <row r="45331" s="217" customFormat="1" x14ac:dyDescent="0.2"/>
    <row r="45332" s="217" customFormat="1" x14ac:dyDescent="0.2"/>
    <row r="45333" s="217" customFormat="1" x14ac:dyDescent="0.2"/>
    <row r="45334" s="217" customFormat="1" x14ac:dyDescent="0.2"/>
    <row r="45335" s="217" customFormat="1" x14ac:dyDescent="0.2"/>
    <row r="45336" s="217" customFormat="1" x14ac:dyDescent="0.2"/>
    <row r="45337" s="217" customFormat="1" x14ac:dyDescent="0.2"/>
    <row r="45338" s="217" customFormat="1" x14ac:dyDescent="0.2"/>
    <row r="45339" s="217" customFormat="1" x14ac:dyDescent="0.2"/>
    <row r="45340" s="217" customFormat="1" x14ac:dyDescent="0.2"/>
    <row r="45341" s="217" customFormat="1" x14ac:dyDescent="0.2"/>
    <row r="45342" s="217" customFormat="1" x14ac:dyDescent="0.2"/>
    <row r="45343" s="217" customFormat="1" x14ac:dyDescent="0.2"/>
    <row r="45344" s="217" customFormat="1" x14ac:dyDescent="0.2"/>
    <row r="45345" s="217" customFormat="1" x14ac:dyDescent="0.2"/>
    <row r="45346" s="217" customFormat="1" x14ac:dyDescent="0.2"/>
    <row r="45347" s="217" customFormat="1" x14ac:dyDescent="0.2"/>
    <row r="45348" s="217" customFormat="1" x14ac:dyDescent="0.2"/>
    <row r="45349" s="217" customFormat="1" x14ac:dyDescent="0.2"/>
    <row r="45350" s="217" customFormat="1" x14ac:dyDescent="0.2"/>
    <row r="45351" s="217" customFormat="1" x14ac:dyDescent="0.2"/>
    <row r="45352" s="217" customFormat="1" x14ac:dyDescent="0.2"/>
    <row r="45353" s="217" customFormat="1" x14ac:dyDescent="0.2"/>
    <row r="45354" s="217" customFormat="1" x14ac:dyDescent="0.2"/>
    <row r="45355" s="217" customFormat="1" x14ac:dyDescent="0.2"/>
    <row r="45356" s="217" customFormat="1" x14ac:dyDescent="0.2"/>
    <row r="45357" s="217" customFormat="1" x14ac:dyDescent="0.2"/>
    <row r="45358" s="217" customFormat="1" x14ac:dyDescent="0.2"/>
    <row r="45359" s="217" customFormat="1" x14ac:dyDescent="0.2"/>
    <row r="45360" s="217" customFormat="1" x14ac:dyDescent="0.2"/>
    <row r="45361" s="217" customFormat="1" x14ac:dyDescent="0.2"/>
    <row r="45362" s="217" customFormat="1" x14ac:dyDescent="0.2"/>
    <row r="45363" s="217" customFormat="1" x14ac:dyDescent="0.2"/>
    <row r="45364" s="217" customFormat="1" x14ac:dyDescent="0.2"/>
    <row r="45365" s="217" customFormat="1" x14ac:dyDescent="0.2"/>
    <row r="45366" s="217" customFormat="1" x14ac:dyDescent="0.2"/>
    <row r="45367" s="217" customFormat="1" x14ac:dyDescent="0.2"/>
    <row r="45368" s="217" customFormat="1" x14ac:dyDescent="0.2"/>
    <row r="45369" s="217" customFormat="1" x14ac:dyDescent="0.2"/>
    <row r="45370" s="217" customFormat="1" x14ac:dyDescent="0.2"/>
    <row r="45371" s="217" customFormat="1" x14ac:dyDescent="0.2"/>
    <row r="45372" s="217" customFormat="1" x14ac:dyDescent="0.2"/>
    <row r="45373" s="217" customFormat="1" x14ac:dyDescent="0.2"/>
    <row r="45374" s="217" customFormat="1" x14ac:dyDescent="0.2"/>
    <row r="45375" s="217" customFormat="1" x14ac:dyDescent="0.2"/>
    <row r="45376" s="217" customFormat="1" x14ac:dyDescent="0.2"/>
    <row r="45377" s="217" customFormat="1" x14ac:dyDescent="0.2"/>
    <row r="45378" s="217" customFormat="1" x14ac:dyDescent="0.2"/>
    <row r="45379" s="217" customFormat="1" x14ac:dyDescent="0.2"/>
    <row r="45380" s="217" customFormat="1" x14ac:dyDescent="0.2"/>
    <row r="45381" s="217" customFormat="1" x14ac:dyDescent="0.2"/>
    <row r="45382" s="217" customFormat="1" x14ac:dyDescent="0.2"/>
    <row r="45383" s="217" customFormat="1" x14ac:dyDescent="0.2"/>
    <row r="45384" s="217" customFormat="1" x14ac:dyDescent="0.2"/>
    <row r="45385" s="217" customFormat="1" x14ac:dyDescent="0.2"/>
    <row r="45386" s="217" customFormat="1" x14ac:dyDescent="0.2"/>
    <row r="45387" s="217" customFormat="1" x14ac:dyDescent="0.2"/>
    <row r="45388" s="217" customFormat="1" x14ac:dyDescent="0.2"/>
    <row r="45389" s="217" customFormat="1" x14ac:dyDescent="0.2"/>
    <row r="45390" s="217" customFormat="1" x14ac:dyDescent="0.2"/>
    <row r="45391" s="217" customFormat="1" x14ac:dyDescent="0.2"/>
    <row r="45392" s="217" customFormat="1" x14ac:dyDescent="0.2"/>
    <row r="45393" s="217" customFormat="1" x14ac:dyDescent="0.2"/>
    <row r="45394" s="217" customFormat="1" x14ac:dyDescent="0.2"/>
    <row r="45395" s="217" customFormat="1" x14ac:dyDescent="0.2"/>
    <row r="45396" s="217" customFormat="1" x14ac:dyDescent="0.2"/>
    <row r="45397" s="217" customFormat="1" x14ac:dyDescent="0.2"/>
    <row r="45398" s="217" customFormat="1" x14ac:dyDescent="0.2"/>
    <row r="45399" s="217" customFormat="1" x14ac:dyDescent="0.2"/>
    <row r="45400" s="217" customFormat="1" x14ac:dyDescent="0.2"/>
    <row r="45401" s="217" customFormat="1" x14ac:dyDescent="0.2"/>
    <row r="45402" s="217" customFormat="1" x14ac:dyDescent="0.2"/>
    <row r="45403" s="217" customFormat="1" x14ac:dyDescent="0.2"/>
    <row r="45404" s="217" customFormat="1" x14ac:dyDescent="0.2"/>
    <row r="45405" s="217" customFormat="1" x14ac:dyDescent="0.2"/>
    <row r="45406" s="217" customFormat="1" x14ac:dyDescent="0.2"/>
    <row r="45407" s="217" customFormat="1" x14ac:dyDescent="0.2"/>
    <row r="45408" s="217" customFormat="1" x14ac:dyDescent="0.2"/>
    <row r="45409" s="217" customFormat="1" x14ac:dyDescent="0.2"/>
    <row r="45410" s="217" customFormat="1" x14ac:dyDescent="0.2"/>
    <row r="45411" s="217" customFormat="1" x14ac:dyDescent="0.2"/>
    <row r="45412" s="217" customFormat="1" x14ac:dyDescent="0.2"/>
    <row r="45413" s="217" customFormat="1" x14ac:dyDescent="0.2"/>
    <row r="45414" s="217" customFormat="1" x14ac:dyDescent="0.2"/>
    <row r="45415" s="217" customFormat="1" x14ac:dyDescent="0.2"/>
    <row r="45416" s="217" customFormat="1" x14ac:dyDescent="0.2"/>
    <row r="45417" s="217" customFormat="1" x14ac:dyDescent="0.2"/>
    <row r="45418" s="217" customFormat="1" x14ac:dyDescent="0.2"/>
    <row r="45419" s="217" customFormat="1" x14ac:dyDescent="0.2"/>
    <row r="45420" s="217" customFormat="1" x14ac:dyDescent="0.2"/>
    <row r="45421" s="217" customFormat="1" x14ac:dyDescent="0.2"/>
    <row r="45422" s="217" customFormat="1" x14ac:dyDescent="0.2"/>
    <row r="45423" s="217" customFormat="1" x14ac:dyDescent="0.2"/>
    <row r="45424" s="217" customFormat="1" x14ac:dyDescent="0.2"/>
    <row r="45425" s="217" customFormat="1" x14ac:dyDescent="0.2"/>
    <row r="45426" s="217" customFormat="1" x14ac:dyDescent="0.2"/>
    <row r="45427" s="217" customFormat="1" x14ac:dyDescent="0.2"/>
    <row r="45428" s="217" customFormat="1" x14ac:dyDescent="0.2"/>
    <row r="45429" s="217" customFormat="1" x14ac:dyDescent="0.2"/>
    <row r="45430" s="217" customFormat="1" x14ac:dyDescent="0.2"/>
    <row r="45431" s="217" customFormat="1" x14ac:dyDescent="0.2"/>
    <row r="45432" s="217" customFormat="1" x14ac:dyDescent="0.2"/>
    <row r="45433" s="217" customFormat="1" x14ac:dyDescent="0.2"/>
    <row r="45434" s="217" customFormat="1" x14ac:dyDescent="0.2"/>
    <row r="45435" s="217" customFormat="1" x14ac:dyDescent="0.2"/>
    <row r="45436" s="217" customFormat="1" x14ac:dyDescent="0.2"/>
    <row r="45437" s="217" customFormat="1" x14ac:dyDescent="0.2"/>
    <row r="45438" s="217" customFormat="1" x14ac:dyDescent="0.2"/>
    <row r="45439" s="217" customFormat="1" x14ac:dyDescent="0.2"/>
    <row r="45440" s="217" customFormat="1" x14ac:dyDescent="0.2"/>
    <row r="45441" s="217" customFormat="1" x14ac:dyDescent="0.2"/>
    <row r="45442" s="217" customFormat="1" x14ac:dyDescent="0.2"/>
    <row r="45443" s="217" customFormat="1" x14ac:dyDescent="0.2"/>
    <row r="45444" s="217" customFormat="1" x14ac:dyDescent="0.2"/>
    <row r="45445" s="217" customFormat="1" x14ac:dyDescent="0.2"/>
    <row r="45446" s="217" customFormat="1" x14ac:dyDescent="0.2"/>
    <row r="45447" s="217" customFormat="1" x14ac:dyDescent="0.2"/>
    <row r="45448" s="217" customFormat="1" x14ac:dyDescent="0.2"/>
    <row r="45449" s="217" customFormat="1" x14ac:dyDescent="0.2"/>
    <row r="45450" s="217" customFormat="1" x14ac:dyDescent="0.2"/>
    <row r="45451" s="217" customFormat="1" x14ac:dyDescent="0.2"/>
    <row r="45452" s="217" customFormat="1" x14ac:dyDescent="0.2"/>
    <row r="45453" s="217" customFormat="1" x14ac:dyDescent="0.2"/>
    <row r="45454" s="217" customFormat="1" x14ac:dyDescent="0.2"/>
    <row r="45455" s="217" customFormat="1" x14ac:dyDescent="0.2"/>
    <row r="45456" s="217" customFormat="1" x14ac:dyDescent="0.2"/>
    <row r="45457" s="217" customFormat="1" x14ac:dyDescent="0.2"/>
    <row r="45458" s="217" customFormat="1" x14ac:dyDescent="0.2"/>
    <row r="45459" s="217" customFormat="1" x14ac:dyDescent="0.2"/>
    <row r="45460" s="217" customFormat="1" x14ac:dyDescent="0.2"/>
    <row r="45461" s="217" customFormat="1" x14ac:dyDescent="0.2"/>
    <row r="45462" s="217" customFormat="1" x14ac:dyDescent="0.2"/>
    <row r="45463" s="217" customFormat="1" x14ac:dyDescent="0.2"/>
    <row r="45464" s="217" customFormat="1" x14ac:dyDescent="0.2"/>
    <row r="45465" s="217" customFormat="1" x14ac:dyDescent="0.2"/>
    <row r="45466" s="217" customFormat="1" x14ac:dyDescent="0.2"/>
    <row r="45467" s="217" customFormat="1" x14ac:dyDescent="0.2"/>
    <row r="45468" s="217" customFormat="1" x14ac:dyDescent="0.2"/>
    <row r="45469" s="217" customFormat="1" x14ac:dyDescent="0.2"/>
    <row r="45470" s="217" customFormat="1" x14ac:dyDescent="0.2"/>
    <row r="45471" s="217" customFormat="1" x14ac:dyDescent="0.2"/>
    <row r="45472" s="217" customFormat="1" x14ac:dyDescent="0.2"/>
    <row r="45473" s="217" customFormat="1" x14ac:dyDescent="0.2"/>
    <row r="45474" s="217" customFormat="1" x14ac:dyDescent="0.2"/>
    <row r="45475" s="217" customFormat="1" x14ac:dyDescent="0.2"/>
    <row r="45476" s="217" customFormat="1" x14ac:dyDescent="0.2"/>
    <row r="45477" s="217" customFormat="1" x14ac:dyDescent="0.2"/>
    <row r="45478" s="217" customFormat="1" x14ac:dyDescent="0.2"/>
    <row r="45479" s="217" customFormat="1" x14ac:dyDescent="0.2"/>
    <row r="45480" s="217" customFormat="1" x14ac:dyDescent="0.2"/>
    <row r="45481" s="217" customFormat="1" x14ac:dyDescent="0.2"/>
    <row r="45482" s="217" customFormat="1" x14ac:dyDescent="0.2"/>
    <row r="45483" s="217" customFormat="1" x14ac:dyDescent="0.2"/>
    <row r="45484" s="217" customFormat="1" x14ac:dyDescent="0.2"/>
    <row r="45485" s="217" customFormat="1" x14ac:dyDescent="0.2"/>
    <row r="45486" s="217" customFormat="1" x14ac:dyDescent="0.2"/>
    <row r="45487" s="217" customFormat="1" x14ac:dyDescent="0.2"/>
    <row r="45488" s="217" customFormat="1" x14ac:dyDescent="0.2"/>
    <row r="45489" s="217" customFormat="1" x14ac:dyDescent="0.2"/>
    <row r="45490" s="217" customFormat="1" x14ac:dyDescent="0.2"/>
    <row r="45491" s="217" customFormat="1" x14ac:dyDescent="0.2"/>
    <row r="45492" s="217" customFormat="1" x14ac:dyDescent="0.2"/>
    <row r="45493" s="217" customFormat="1" x14ac:dyDescent="0.2"/>
    <row r="45494" s="217" customFormat="1" x14ac:dyDescent="0.2"/>
    <row r="45495" s="217" customFormat="1" x14ac:dyDescent="0.2"/>
    <row r="45496" s="217" customFormat="1" x14ac:dyDescent="0.2"/>
    <row r="45497" s="217" customFormat="1" x14ac:dyDescent="0.2"/>
    <row r="45498" s="217" customFormat="1" x14ac:dyDescent="0.2"/>
    <row r="45499" s="217" customFormat="1" x14ac:dyDescent="0.2"/>
    <row r="45500" s="217" customFormat="1" x14ac:dyDescent="0.2"/>
    <row r="45501" s="217" customFormat="1" x14ac:dyDescent="0.2"/>
    <row r="45502" s="217" customFormat="1" x14ac:dyDescent="0.2"/>
    <row r="45503" s="217" customFormat="1" x14ac:dyDescent="0.2"/>
    <row r="45504" s="217" customFormat="1" x14ac:dyDescent="0.2"/>
    <row r="45505" s="217" customFormat="1" x14ac:dyDescent="0.2"/>
    <row r="45506" s="217" customFormat="1" x14ac:dyDescent="0.2"/>
    <row r="45507" s="217" customFormat="1" x14ac:dyDescent="0.2"/>
    <row r="45508" s="217" customFormat="1" x14ac:dyDescent="0.2"/>
    <row r="45509" s="217" customFormat="1" x14ac:dyDescent="0.2"/>
    <row r="45510" s="217" customFormat="1" x14ac:dyDescent="0.2"/>
    <row r="45511" s="217" customFormat="1" x14ac:dyDescent="0.2"/>
    <row r="45512" s="217" customFormat="1" x14ac:dyDescent="0.2"/>
    <row r="45513" s="217" customFormat="1" x14ac:dyDescent="0.2"/>
    <row r="45514" s="217" customFormat="1" x14ac:dyDescent="0.2"/>
    <row r="45515" s="217" customFormat="1" x14ac:dyDescent="0.2"/>
    <row r="45516" s="217" customFormat="1" x14ac:dyDescent="0.2"/>
    <row r="45517" s="217" customFormat="1" x14ac:dyDescent="0.2"/>
    <row r="45518" s="217" customFormat="1" x14ac:dyDescent="0.2"/>
    <row r="45519" s="217" customFormat="1" x14ac:dyDescent="0.2"/>
    <row r="45520" s="217" customFormat="1" x14ac:dyDescent="0.2"/>
    <row r="45521" s="217" customFormat="1" x14ac:dyDescent="0.2"/>
    <row r="45522" s="217" customFormat="1" x14ac:dyDescent="0.2"/>
    <row r="45523" s="217" customFormat="1" x14ac:dyDescent="0.2"/>
    <row r="45524" s="217" customFormat="1" x14ac:dyDescent="0.2"/>
    <row r="45525" s="217" customFormat="1" x14ac:dyDescent="0.2"/>
    <row r="45526" s="217" customFormat="1" x14ac:dyDescent="0.2"/>
    <row r="45527" s="217" customFormat="1" x14ac:dyDescent="0.2"/>
    <row r="45528" s="217" customFormat="1" x14ac:dyDescent="0.2"/>
    <row r="45529" s="217" customFormat="1" x14ac:dyDescent="0.2"/>
    <row r="45530" s="217" customFormat="1" x14ac:dyDescent="0.2"/>
    <row r="45531" s="217" customFormat="1" x14ac:dyDescent="0.2"/>
    <row r="45532" s="217" customFormat="1" x14ac:dyDescent="0.2"/>
    <row r="45533" s="217" customFormat="1" x14ac:dyDescent="0.2"/>
    <row r="45534" s="217" customFormat="1" x14ac:dyDescent="0.2"/>
    <row r="45535" s="217" customFormat="1" x14ac:dyDescent="0.2"/>
    <row r="45536" s="217" customFormat="1" x14ac:dyDescent="0.2"/>
    <row r="45537" s="217" customFormat="1" x14ac:dyDescent="0.2"/>
    <row r="45538" s="217" customFormat="1" x14ac:dyDescent="0.2"/>
    <row r="45539" s="217" customFormat="1" x14ac:dyDescent="0.2"/>
    <row r="45540" s="217" customFormat="1" x14ac:dyDescent="0.2"/>
    <row r="45541" s="217" customFormat="1" x14ac:dyDescent="0.2"/>
    <row r="45542" s="217" customFormat="1" x14ac:dyDescent="0.2"/>
    <row r="45543" s="217" customFormat="1" x14ac:dyDescent="0.2"/>
    <row r="45544" s="217" customFormat="1" x14ac:dyDescent="0.2"/>
    <row r="45545" s="217" customFormat="1" x14ac:dyDescent="0.2"/>
    <row r="45546" s="217" customFormat="1" x14ac:dyDescent="0.2"/>
    <row r="45547" s="217" customFormat="1" x14ac:dyDescent="0.2"/>
    <row r="45548" s="217" customFormat="1" x14ac:dyDescent="0.2"/>
    <row r="45549" s="217" customFormat="1" x14ac:dyDescent="0.2"/>
    <row r="45550" s="217" customFormat="1" x14ac:dyDescent="0.2"/>
    <row r="45551" s="217" customFormat="1" x14ac:dyDescent="0.2"/>
    <row r="45552" s="217" customFormat="1" x14ac:dyDescent="0.2"/>
    <row r="45553" s="217" customFormat="1" x14ac:dyDescent="0.2"/>
    <row r="45554" s="217" customFormat="1" x14ac:dyDescent="0.2"/>
    <row r="45555" s="217" customFormat="1" x14ac:dyDescent="0.2"/>
    <row r="45556" s="217" customFormat="1" x14ac:dyDescent="0.2"/>
    <row r="45557" s="217" customFormat="1" x14ac:dyDescent="0.2"/>
    <row r="45558" s="217" customFormat="1" x14ac:dyDescent="0.2"/>
    <row r="45559" s="217" customFormat="1" x14ac:dyDescent="0.2"/>
    <row r="45560" s="217" customFormat="1" x14ac:dyDescent="0.2"/>
    <row r="45561" s="217" customFormat="1" x14ac:dyDescent="0.2"/>
    <row r="45562" s="217" customFormat="1" x14ac:dyDescent="0.2"/>
    <row r="45563" s="217" customFormat="1" x14ac:dyDescent="0.2"/>
    <row r="45564" s="217" customFormat="1" x14ac:dyDescent="0.2"/>
    <row r="45565" s="217" customFormat="1" x14ac:dyDescent="0.2"/>
    <row r="45566" s="217" customFormat="1" x14ac:dyDescent="0.2"/>
    <row r="45567" s="217" customFormat="1" x14ac:dyDescent="0.2"/>
    <row r="45568" s="217" customFormat="1" x14ac:dyDescent="0.2"/>
    <row r="45569" s="217" customFormat="1" x14ac:dyDescent="0.2"/>
    <row r="45570" s="217" customFormat="1" x14ac:dyDescent="0.2"/>
    <row r="45571" s="217" customFormat="1" x14ac:dyDescent="0.2"/>
    <row r="45572" s="217" customFormat="1" x14ac:dyDescent="0.2"/>
    <row r="45573" s="217" customFormat="1" x14ac:dyDescent="0.2"/>
    <row r="45574" s="217" customFormat="1" x14ac:dyDescent="0.2"/>
    <row r="45575" s="217" customFormat="1" x14ac:dyDescent="0.2"/>
    <row r="45576" s="217" customFormat="1" x14ac:dyDescent="0.2"/>
    <row r="45577" s="217" customFormat="1" x14ac:dyDescent="0.2"/>
    <row r="45578" s="217" customFormat="1" x14ac:dyDescent="0.2"/>
    <row r="45579" s="217" customFormat="1" x14ac:dyDescent="0.2"/>
    <row r="45580" s="217" customFormat="1" x14ac:dyDescent="0.2"/>
    <row r="45581" s="217" customFormat="1" x14ac:dyDescent="0.2"/>
    <row r="45582" s="217" customFormat="1" x14ac:dyDescent="0.2"/>
    <row r="45583" s="217" customFormat="1" x14ac:dyDescent="0.2"/>
    <row r="45584" s="217" customFormat="1" x14ac:dyDescent="0.2"/>
    <row r="45585" s="217" customFormat="1" x14ac:dyDescent="0.2"/>
    <row r="45586" s="217" customFormat="1" x14ac:dyDescent="0.2"/>
    <row r="45587" s="217" customFormat="1" x14ac:dyDescent="0.2"/>
    <row r="45588" s="217" customFormat="1" x14ac:dyDescent="0.2"/>
    <row r="45589" s="217" customFormat="1" x14ac:dyDescent="0.2"/>
    <row r="45590" s="217" customFormat="1" x14ac:dyDescent="0.2"/>
    <row r="45591" s="217" customFormat="1" x14ac:dyDescent="0.2"/>
    <row r="45592" s="217" customFormat="1" x14ac:dyDescent="0.2"/>
    <row r="45593" s="217" customFormat="1" x14ac:dyDescent="0.2"/>
    <row r="45594" s="217" customFormat="1" x14ac:dyDescent="0.2"/>
    <row r="45595" s="217" customFormat="1" x14ac:dyDescent="0.2"/>
    <row r="45596" s="217" customFormat="1" x14ac:dyDescent="0.2"/>
    <row r="45597" s="217" customFormat="1" x14ac:dyDescent="0.2"/>
    <row r="45598" s="217" customFormat="1" x14ac:dyDescent="0.2"/>
    <row r="45599" s="217" customFormat="1" x14ac:dyDescent="0.2"/>
    <row r="45600" s="217" customFormat="1" x14ac:dyDescent="0.2"/>
    <row r="45601" s="217" customFormat="1" x14ac:dyDescent="0.2"/>
    <row r="45602" s="217" customFormat="1" x14ac:dyDescent="0.2"/>
    <row r="45603" s="217" customFormat="1" x14ac:dyDescent="0.2"/>
    <row r="45604" s="217" customFormat="1" x14ac:dyDescent="0.2"/>
    <row r="45605" s="217" customFormat="1" x14ac:dyDescent="0.2"/>
    <row r="45606" s="217" customFormat="1" x14ac:dyDescent="0.2"/>
    <row r="45607" s="217" customFormat="1" x14ac:dyDescent="0.2"/>
    <row r="45608" s="217" customFormat="1" x14ac:dyDescent="0.2"/>
    <row r="45609" s="217" customFormat="1" x14ac:dyDescent="0.2"/>
    <row r="45610" s="217" customFormat="1" x14ac:dyDescent="0.2"/>
    <row r="45611" s="217" customFormat="1" x14ac:dyDescent="0.2"/>
    <row r="45612" s="217" customFormat="1" x14ac:dyDescent="0.2"/>
    <row r="45613" s="217" customFormat="1" x14ac:dyDescent="0.2"/>
    <row r="45614" s="217" customFormat="1" x14ac:dyDescent="0.2"/>
    <row r="45615" s="217" customFormat="1" x14ac:dyDescent="0.2"/>
    <row r="45616" s="217" customFormat="1" x14ac:dyDescent="0.2"/>
    <row r="45617" s="217" customFormat="1" x14ac:dyDescent="0.2"/>
    <row r="45618" s="217" customFormat="1" x14ac:dyDescent="0.2"/>
    <row r="45619" s="217" customFormat="1" x14ac:dyDescent="0.2"/>
    <row r="45620" s="217" customFormat="1" x14ac:dyDescent="0.2"/>
    <row r="45621" s="217" customFormat="1" x14ac:dyDescent="0.2"/>
    <row r="45622" s="217" customFormat="1" x14ac:dyDescent="0.2"/>
    <row r="45623" s="217" customFormat="1" x14ac:dyDescent="0.2"/>
    <row r="45624" s="217" customFormat="1" x14ac:dyDescent="0.2"/>
    <row r="45625" s="217" customFormat="1" x14ac:dyDescent="0.2"/>
    <row r="45626" s="217" customFormat="1" x14ac:dyDescent="0.2"/>
    <row r="45627" s="217" customFormat="1" x14ac:dyDescent="0.2"/>
    <row r="45628" s="217" customFormat="1" x14ac:dyDescent="0.2"/>
    <row r="45629" s="217" customFormat="1" x14ac:dyDescent="0.2"/>
    <row r="45630" s="217" customFormat="1" x14ac:dyDescent="0.2"/>
    <row r="45631" s="217" customFormat="1" x14ac:dyDescent="0.2"/>
    <row r="45632" s="217" customFormat="1" x14ac:dyDescent="0.2"/>
    <row r="45633" s="217" customFormat="1" x14ac:dyDescent="0.2"/>
    <row r="45634" s="217" customFormat="1" x14ac:dyDescent="0.2"/>
    <row r="45635" s="217" customFormat="1" x14ac:dyDescent="0.2"/>
    <row r="45636" s="217" customFormat="1" x14ac:dyDescent="0.2"/>
    <row r="45637" s="217" customFormat="1" x14ac:dyDescent="0.2"/>
    <row r="45638" s="217" customFormat="1" x14ac:dyDescent="0.2"/>
    <row r="45639" s="217" customFormat="1" x14ac:dyDescent="0.2"/>
    <row r="45640" s="217" customFormat="1" x14ac:dyDescent="0.2"/>
    <row r="45641" s="217" customFormat="1" x14ac:dyDescent="0.2"/>
    <row r="45642" s="217" customFormat="1" x14ac:dyDescent="0.2"/>
    <row r="45643" s="217" customFormat="1" x14ac:dyDescent="0.2"/>
    <row r="45644" s="217" customFormat="1" x14ac:dyDescent="0.2"/>
    <row r="45645" s="217" customFormat="1" x14ac:dyDescent="0.2"/>
    <row r="45646" s="217" customFormat="1" x14ac:dyDescent="0.2"/>
    <row r="45647" s="217" customFormat="1" x14ac:dyDescent="0.2"/>
    <row r="45648" s="217" customFormat="1" x14ac:dyDescent="0.2"/>
    <row r="45649" s="217" customFormat="1" x14ac:dyDescent="0.2"/>
    <row r="45650" s="217" customFormat="1" x14ac:dyDescent="0.2"/>
    <row r="45651" s="217" customFormat="1" x14ac:dyDescent="0.2"/>
    <row r="45652" s="217" customFormat="1" x14ac:dyDescent="0.2"/>
    <row r="45653" s="217" customFormat="1" x14ac:dyDescent="0.2"/>
    <row r="45654" s="217" customFormat="1" x14ac:dyDescent="0.2"/>
    <row r="45655" s="217" customFormat="1" x14ac:dyDescent="0.2"/>
    <row r="45656" s="217" customFormat="1" x14ac:dyDescent="0.2"/>
    <row r="45657" s="217" customFormat="1" x14ac:dyDescent="0.2"/>
    <row r="45658" s="217" customFormat="1" x14ac:dyDescent="0.2"/>
    <row r="45659" s="217" customFormat="1" x14ac:dyDescent="0.2"/>
    <row r="45660" s="217" customFormat="1" x14ac:dyDescent="0.2"/>
    <row r="45661" s="217" customFormat="1" x14ac:dyDescent="0.2"/>
    <row r="45662" s="217" customFormat="1" x14ac:dyDescent="0.2"/>
    <row r="45663" s="217" customFormat="1" x14ac:dyDescent="0.2"/>
    <row r="45664" s="217" customFormat="1" x14ac:dyDescent="0.2"/>
    <row r="45665" s="217" customFormat="1" x14ac:dyDescent="0.2"/>
    <row r="45666" s="217" customFormat="1" x14ac:dyDescent="0.2"/>
    <row r="45667" s="217" customFormat="1" x14ac:dyDescent="0.2"/>
    <row r="45668" s="217" customFormat="1" x14ac:dyDescent="0.2"/>
    <row r="45669" s="217" customFormat="1" x14ac:dyDescent="0.2"/>
    <row r="45670" s="217" customFormat="1" x14ac:dyDescent="0.2"/>
    <row r="45671" s="217" customFormat="1" x14ac:dyDescent="0.2"/>
    <row r="45672" s="217" customFormat="1" x14ac:dyDescent="0.2"/>
    <row r="45673" s="217" customFormat="1" x14ac:dyDescent="0.2"/>
    <row r="45674" s="217" customFormat="1" x14ac:dyDescent="0.2"/>
    <row r="45675" s="217" customFormat="1" x14ac:dyDescent="0.2"/>
    <row r="45676" s="217" customFormat="1" x14ac:dyDescent="0.2"/>
    <row r="45677" s="217" customFormat="1" x14ac:dyDescent="0.2"/>
    <row r="45678" s="217" customFormat="1" x14ac:dyDescent="0.2"/>
    <row r="45679" s="217" customFormat="1" x14ac:dyDescent="0.2"/>
    <row r="45680" s="217" customFormat="1" x14ac:dyDescent="0.2"/>
    <row r="45681" s="217" customFormat="1" x14ac:dyDescent="0.2"/>
    <row r="45682" s="217" customFormat="1" x14ac:dyDescent="0.2"/>
    <row r="45683" s="217" customFormat="1" x14ac:dyDescent="0.2"/>
    <row r="45684" s="217" customFormat="1" x14ac:dyDescent="0.2"/>
    <row r="45685" s="217" customFormat="1" x14ac:dyDescent="0.2"/>
    <row r="45686" s="217" customFormat="1" x14ac:dyDescent="0.2"/>
    <row r="45687" s="217" customFormat="1" x14ac:dyDescent="0.2"/>
    <row r="45688" s="217" customFormat="1" x14ac:dyDescent="0.2"/>
    <row r="45689" s="217" customFormat="1" x14ac:dyDescent="0.2"/>
    <row r="45690" s="217" customFormat="1" x14ac:dyDescent="0.2"/>
    <row r="45691" s="217" customFormat="1" x14ac:dyDescent="0.2"/>
    <row r="45692" s="217" customFormat="1" x14ac:dyDescent="0.2"/>
    <row r="45693" s="217" customFormat="1" x14ac:dyDescent="0.2"/>
    <row r="45694" s="217" customFormat="1" x14ac:dyDescent="0.2"/>
    <row r="45695" s="217" customFormat="1" x14ac:dyDescent="0.2"/>
    <row r="45696" s="217" customFormat="1" x14ac:dyDescent="0.2"/>
    <row r="45697" s="217" customFormat="1" x14ac:dyDescent="0.2"/>
    <row r="45698" s="217" customFormat="1" x14ac:dyDescent="0.2"/>
    <row r="45699" s="217" customFormat="1" x14ac:dyDescent="0.2"/>
    <row r="45700" s="217" customFormat="1" x14ac:dyDescent="0.2"/>
    <row r="45701" s="217" customFormat="1" x14ac:dyDescent="0.2"/>
    <row r="45702" s="217" customFormat="1" x14ac:dyDescent="0.2"/>
    <row r="45703" s="217" customFormat="1" x14ac:dyDescent="0.2"/>
    <row r="45704" s="217" customFormat="1" x14ac:dyDescent="0.2"/>
    <row r="45705" s="217" customFormat="1" x14ac:dyDescent="0.2"/>
    <row r="45706" s="217" customFormat="1" x14ac:dyDescent="0.2"/>
    <row r="45707" s="217" customFormat="1" x14ac:dyDescent="0.2"/>
    <row r="45708" s="217" customFormat="1" x14ac:dyDescent="0.2"/>
    <row r="45709" s="217" customFormat="1" x14ac:dyDescent="0.2"/>
    <row r="45710" s="217" customFormat="1" x14ac:dyDescent="0.2"/>
    <row r="45711" s="217" customFormat="1" x14ac:dyDescent="0.2"/>
    <row r="45712" s="217" customFormat="1" x14ac:dyDescent="0.2"/>
    <row r="45713" s="217" customFormat="1" x14ac:dyDescent="0.2"/>
    <row r="45714" s="217" customFormat="1" x14ac:dyDescent="0.2"/>
    <row r="45715" s="217" customFormat="1" x14ac:dyDescent="0.2"/>
    <row r="45716" s="217" customFormat="1" x14ac:dyDescent="0.2"/>
    <row r="45717" s="217" customFormat="1" x14ac:dyDescent="0.2"/>
    <row r="45718" s="217" customFormat="1" x14ac:dyDescent="0.2"/>
    <row r="45719" s="217" customFormat="1" x14ac:dyDescent="0.2"/>
    <row r="45720" s="217" customFormat="1" x14ac:dyDescent="0.2"/>
    <row r="45721" s="217" customFormat="1" x14ac:dyDescent="0.2"/>
    <row r="45722" s="217" customFormat="1" x14ac:dyDescent="0.2"/>
    <row r="45723" s="217" customFormat="1" x14ac:dyDescent="0.2"/>
    <row r="45724" s="217" customFormat="1" x14ac:dyDescent="0.2"/>
    <row r="45725" s="217" customFormat="1" x14ac:dyDescent="0.2"/>
    <row r="45726" s="217" customFormat="1" x14ac:dyDescent="0.2"/>
    <row r="45727" s="217" customFormat="1" x14ac:dyDescent="0.2"/>
    <row r="45728" s="217" customFormat="1" x14ac:dyDescent="0.2"/>
    <row r="45729" s="217" customFormat="1" x14ac:dyDescent="0.2"/>
    <row r="45730" s="217" customFormat="1" x14ac:dyDescent="0.2"/>
    <row r="45731" s="217" customFormat="1" x14ac:dyDescent="0.2"/>
    <row r="45732" s="217" customFormat="1" x14ac:dyDescent="0.2"/>
    <row r="45733" s="217" customFormat="1" x14ac:dyDescent="0.2"/>
    <row r="45734" s="217" customFormat="1" x14ac:dyDescent="0.2"/>
    <row r="45735" s="217" customFormat="1" x14ac:dyDescent="0.2"/>
    <row r="45736" s="217" customFormat="1" x14ac:dyDescent="0.2"/>
    <row r="45737" s="217" customFormat="1" x14ac:dyDescent="0.2"/>
    <row r="45738" s="217" customFormat="1" x14ac:dyDescent="0.2"/>
    <row r="45739" s="217" customFormat="1" x14ac:dyDescent="0.2"/>
    <row r="45740" s="217" customFormat="1" x14ac:dyDescent="0.2"/>
    <row r="45741" s="217" customFormat="1" x14ac:dyDescent="0.2"/>
    <row r="45742" s="217" customFormat="1" x14ac:dyDescent="0.2"/>
    <row r="45743" s="217" customFormat="1" x14ac:dyDescent="0.2"/>
    <row r="45744" s="217" customFormat="1" x14ac:dyDescent="0.2"/>
    <row r="45745" s="217" customFormat="1" x14ac:dyDescent="0.2"/>
    <row r="45746" s="217" customFormat="1" x14ac:dyDescent="0.2"/>
    <row r="45747" s="217" customFormat="1" x14ac:dyDescent="0.2"/>
    <row r="45748" s="217" customFormat="1" x14ac:dyDescent="0.2"/>
    <row r="45749" s="217" customFormat="1" x14ac:dyDescent="0.2"/>
    <row r="45750" s="217" customFormat="1" x14ac:dyDescent="0.2"/>
    <row r="45751" s="217" customFormat="1" x14ac:dyDescent="0.2"/>
    <row r="45752" s="217" customFormat="1" x14ac:dyDescent="0.2"/>
    <row r="45753" s="217" customFormat="1" x14ac:dyDescent="0.2"/>
    <row r="45754" s="217" customFormat="1" x14ac:dyDescent="0.2"/>
    <row r="45755" s="217" customFormat="1" x14ac:dyDescent="0.2"/>
    <row r="45756" s="217" customFormat="1" x14ac:dyDescent="0.2"/>
    <row r="45757" s="217" customFormat="1" x14ac:dyDescent="0.2"/>
    <row r="45758" s="217" customFormat="1" x14ac:dyDescent="0.2"/>
    <row r="45759" s="217" customFormat="1" x14ac:dyDescent="0.2"/>
    <row r="45760" s="217" customFormat="1" x14ac:dyDescent="0.2"/>
    <row r="45761" s="217" customFormat="1" x14ac:dyDescent="0.2"/>
    <row r="45762" s="217" customFormat="1" x14ac:dyDescent="0.2"/>
    <row r="45763" s="217" customFormat="1" x14ac:dyDescent="0.2"/>
    <row r="45764" s="217" customFormat="1" x14ac:dyDescent="0.2"/>
    <row r="45765" s="217" customFormat="1" x14ac:dyDescent="0.2"/>
    <row r="45766" s="217" customFormat="1" x14ac:dyDescent="0.2"/>
    <row r="45767" s="217" customFormat="1" x14ac:dyDescent="0.2"/>
    <row r="45768" s="217" customFormat="1" x14ac:dyDescent="0.2"/>
    <row r="45769" s="217" customFormat="1" x14ac:dyDescent="0.2"/>
    <row r="45770" s="217" customFormat="1" x14ac:dyDescent="0.2"/>
    <row r="45771" s="217" customFormat="1" x14ac:dyDescent="0.2"/>
    <row r="45772" s="217" customFormat="1" x14ac:dyDescent="0.2"/>
    <row r="45773" s="217" customFormat="1" x14ac:dyDescent="0.2"/>
    <row r="45774" s="217" customFormat="1" x14ac:dyDescent="0.2"/>
    <row r="45775" s="217" customFormat="1" x14ac:dyDescent="0.2"/>
    <row r="45776" s="217" customFormat="1" x14ac:dyDescent="0.2"/>
    <row r="45777" s="217" customFormat="1" x14ac:dyDescent="0.2"/>
    <row r="45778" s="217" customFormat="1" x14ac:dyDescent="0.2"/>
    <row r="45779" s="217" customFormat="1" x14ac:dyDescent="0.2"/>
    <row r="45780" s="217" customFormat="1" x14ac:dyDescent="0.2"/>
    <row r="45781" s="217" customFormat="1" x14ac:dyDescent="0.2"/>
    <row r="45782" s="217" customFormat="1" x14ac:dyDescent="0.2"/>
    <row r="45783" s="217" customFormat="1" x14ac:dyDescent="0.2"/>
    <row r="45784" s="217" customFormat="1" x14ac:dyDescent="0.2"/>
    <row r="45785" s="217" customFormat="1" x14ac:dyDescent="0.2"/>
    <row r="45786" s="217" customFormat="1" x14ac:dyDescent="0.2"/>
    <row r="45787" s="217" customFormat="1" x14ac:dyDescent="0.2"/>
    <row r="45788" s="217" customFormat="1" x14ac:dyDescent="0.2"/>
    <row r="45789" s="217" customFormat="1" x14ac:dyDescent="0.2"/>
    <row r="45790" s="217" customFormat="1" x14ac:dyDescent="0.2"/>
    <row r="45791" s="217" customFormat="1" x14ac:dyDescent="0.2"/>
    <row r="45792" s="217" customFormat="1" x14ac:dyDescent="0.2"/>
    <row r="45793" s="217" customFormat="1" x14ac:dyDescent="0.2"/>
    <row r="45794" s="217" customFormat="1" x14ac:dyDescent="0.2"/>
    <row r="45795" s="217" customFormat="1" x14ac:dyDescent="0.2"/>
    <row r="45796" s="217" customFormat="1" x14ac:dyDescent="0.2"/>
    <row r="45797" s="217" customFormat="1" x14ac:dyDescent="0.2"/>
    <row r="45798" s="217" customFormat="1" x14ac:dyDescent="0.2"/>
    <row r="45799" s="217" customFormat="1" x14ac:dyDescent="0.2"/>
    <row r="45800" s="217" customFormat="1" x14ac:dyDescent="0.2"/>
    <row r="45801" s="217" customFormat="1" x14ac:dyDescent="0.2"/>
    <row r="45802" s="217" customFormat="1" x14ac:dyDescent="0.2"/>
    <row r="45803" s="217" customFormat="1" x14ac:dyDescent="0.2"/>
    <row r="45804" s="217" customFormat="1" x14ac:dyDescent="0.2"/>
    <row r="45805" s="217" customFormat="1" x14ac:dyDescent="0.2"/>
    <row r="45806" s="217" customFormat="1" x14ac:dyDescent="0.2"/>
    <row r="45807" s="217" customFormat="1" x14ac:dyDescent="0.2"/>
    <row r="45808" s="217" customFormat="1" x14ac:dyDescent="0.2"/>
    <row r="45809" s="217" customFormat="1" x14ac:dyDescent="0.2"/>
    <row r="45810" s="217" customFormat="1" x14ac:dyDescent="0.2"/>
    <row r="45811" s="217" customFormat="1" x14ac:dyDescent="0.2"/>
    <row r="45812" s="217" customFormat="1" x14ac:dyDescent="0.2"/>
    <row r="45813" s="217" customFormat="1" x14ac:dyDescent="0.2"/>
    <row r="45814" s="217" customFormat="1" x14ac:dyDescent="0.2"/>
    <row r="45815" s="217" customFormat="1" x14ac:dyDescent="0.2"/>
    <row r="45816" s="217" customFormat="1" x14ac:dyDescent="0.2"/>
    <row r="45817" s="217" customFormat="1" x14ac:dyDescent="0.2"/>
    <row r="45818" s="217" customFormat="1" x14ac:dyDescent="0.2"/>
    <row r="45819" s="217" customFormat="1" x14ac:dyDescent="0.2"/>
    <row r="45820" s="217" customFormat="1" x14ac:dyDescent="0.2"/>
    <row r="45821" s="217" customFormat="1" x14ac:dyDescent="0.2"/>
    <row r="45822" s="217" customFormat="1" x14ac:dyDescent="0.2"/>
    <row r="45823" s="217" customFormat="1" x14ac:dyDescent="0.2"/>
    <row r="45824" s="217" customFormat="1" x14ac:dyDescent="0.2"/>
    <row r="45825" s="217" customFormat="1" x14ac:dyDescent="0.2"/>
    <row r="45826" s="217" customFormat="1" x14ac:dyDescent="0.2"/>
    <row r="45827" s="217" customFormat="1" x14ac:dyDescent="0.2"/>
    <row r="45828" s="217" customFormat="1" x14ac:dyDescent="0.2"/>
    <row r="45829" s="217" customFormat="1" x14ac:dyDescent="0.2"/>
    <row r="45830" s="217" customFormat="1" x14ac:dyDescent="0.2"/>
    <row r="45831" s="217" customFormat="1" x14ac:dyDescent="0.2"/>
    <row r="45832" s="217" customFormat="1" x14ac:dyDescent="0.2"/>
    <row r="45833" s="217" customFormat="1" x14ac:dyDescent="0.2"/>
    <row r="45834" s="217" customFormat="1" x14ac:dyDescent="0.2"/>
    <row r="45835" s="217" customFormat="1" x14ac:dyDescent="0.2"/>
    <row r="45836" s="217" customFormat="1" x14ac:dyDescent="0.2"/>
    <row r="45837" s="217" customFormat="1" x14ac:dyDescent="0.2"/>
    <row r="45838" s="217" customFormat="1" x14ac:dyDescent="0.2"/>
    <row r="45839" s="217" customFormat="1" x14ac:dyDescent="0.2"/>
    <row r="45840" s="217" customFormat="1" x14ac:dyDescent="0.2"/>
    <row r="45841" s="217" customFormat="1" x14ac:dyDescent="0.2"/>
    <row r="45842" s="217" customFormat="1" x14ac:dyDescent="0.2"/>
    <row r="45843" s="217" customFormat="1" x14ac:dyDescent="0.2"/>
    <row r="45844" s="217" customFormat="1" x14ac:dyDescent="0.2"/>
    <row r="45845" s="217" customFormat="1" x14ac:dyDescent="0.2"/>
    <row r="45846" s="217" customFormat="1" x14ac:dyDescent="0.2"/>
    <row r="45847" s="217" customFormat="1" x14ac:dyDescent="0.2"/>
    <row r="45848" s="217" customFormat="1" x14ac:dyDescent="0.2"/>
    <row r="45849" s="217" customFormat="1" x14ac:dyDescent="0.2"/>
    <row r="45850" s="217" customFormat="1" x14ac:dyDescent="0.2"/>
    <row r="45851" s="217" customFormat="1" x14ac:dyDescent="0.2"/>
    <row r="45852" s="217" customFormat="1" x14ac:dyDescent="0.2"/>
    <row r="45853" s="217" customFormat="1" x14ac:dyDescent="0.2"/>
    <row r="45854" s="217" customFormat="1" x14ac:dyDescent="0.2"/>
    <row r="45855" s="217" customFormat="1" x14ac:dyDescent="0.2"/>
    <row r="45856" s="217" customFormat="1" x14ac:dyDescent="0.2"/>
    <row r="45857" s="217" customFormat="1" x14ac:dyDescent="0.2"/>
    <row r="45858" s="217" customFormat="1" x14ac:dyDescent="0.2"/>
    <row r="45859" s="217" customFormat="1" x14ac:dyDescent="0.2"/>
    <row r="45860" s="217" customFormat="1" x14ac:dyDescent="0.2"/>
    <row r="45861" s="217" customFormat="1" x14ac:dyDescent="0.2"/>
    <row r="45862" s="217" customFormat="1" x14ac:dyDescent="0.2"/>
    <row r="45863" s="217" customFormat="1" x14ac:dyDescent="0.2"/>
    <row r="45864" s="217" customFormat="1" x14ac:dyDescent="0.2"/>
    <row r="45865" s="217" customFormat="1" x14ac:dyDescent="0.2"/>
    <row r="45866" s="217" customFormat="1" x14ac:dyDescent="0.2"/>
    <row r="45867" s="217" customFormat="1" x14ac:dyDescent="0.2"/>
    <row r="45868" s="217" customFormat="1" x14ac:dyDescent="0.2"/>
    <row r="45869" s="217" customFormat="1" x14ac:dyDescent="0.2"/>
    <row r="45870" s="217" customFormat="1" x14ac:dyDescent="0.2"/>
    <row r="45871" s="217" customFormat="1" x14ac:dyDescent="0.2"/>
    <row r="45872" s="217" customFormat="1" x14ac:dyDescent="0.2"/>
    <row r="45873" s="217" customFormat="1" x14ac:dyDescent="0.2"/>
    <row r="45874" s="217" customFormat="1" x14ac:dyDescent="0.2"/>
    <row r="45875" s="217" customFormat="1" x14ac:dyDescent="0.2"/>
    <row r="45876" s="217" customFormat="1" x14ac:dyDescent="0.2"/>
    <row r="45877" s="217" customFormat="1" x14ac:dyDescent="0.2"/>
    <row r="45878" s="217" customFormat="1" x14ac:dyDescent="0.2"/>
    <row r="45879" s="217" customFormat="1" x14ac:dyDescent="0.2"/>
    <row r="45880" s="217" customFormat="1" x14ac:dyDescent="0.2"/>
    <row r="45881" s="217" customFormat="1" x14ac:dyDescent="0.2"/>
    <row r="45882" s="217" customFormat="1" x14ac:dyDescent="0.2"/>
    <row r="45883" s="217" customFormat="1" x14ac:dyDescent="0.2"/>
    <row r="45884" s="217" customFormat="1" x14ac:dyDescent="0.2"/>
    <row r="45885" s="217" customFormat="1" x14ac:dyDescent="0.2"/>
    <row r="45886" s="217" customFormat="1" x14ac:dyDescent="0.2"/>
    <row r="45887" s="217" customFormat="1" x14ac:dyDescent="0.2"/>
    <row r="45888" s="217" customFormat="1" x14ac:dyDescent="0.2"/>
    <row r="45889" s="217" customFormat="1" x14ac:dyDescent="0.2"/>
    <row r="45890" s="217" customFormat="1" x14ac:dyDescent="0.2"/>
    <row r="45891" s="217" customFormat="1" x14ac:dyDescent="0.2"/>
    <row r="45892" s="217" customFormat="1" x14ac:dyDescent="0.2"/>
    <row r="45893" s="217" customFormat="1" x14ac:dyDescent="0.2"/>
    <row r="45894" s="217" customFormat="1" x14ac:dyDescent="0.2"/>
    <row r="45895" s="217" customFormat="1" x14ac:dyDescent="0.2"/>
    <row r="45896" s="217" customFormat="1" x14ac:dyDescent="0.2"/>
    <row r="45897" s="217" customFormat="1" x14ac:dyDescent="0.2"/>
    <row r="45898" s="217" customFormat="1" x14ac:dyDescent="0.2"/>
    <row r="45899" s="217" customFormat="1" x14ac:dyDescent="0.2"/>
    <row r="45900" s="217" customFormat="1" x14ac:dyDescent="0.2"/>
    <row r="45901" s="217" customFormat="1" x14ac:dyDescent="0.2"/>
    <row r="45902" s="217" customFormat="1" x14ac:dyDescent="0.2"/>
    <row r="45903" s="217" customFormat="1" x14ac:dyDescent="0.2"/>
    <row r="45904" s="217" customFormat="1" x14ac:dyDescent="0.2"/>
    <row r="45905" s="217" customFormat="1" x14ac:dyDescent="0.2"/>
    <row r="45906" s="217" customFormat="1" x14ac:dyDescent="0.2"/>
    <row r="45907" s="217" customFormat="1" x14ac:dyDescent="0.2"/>
    <row r="45908" s="217" customFormat="1" x14ac:dyDescent="0.2"/>
    <row r="45909" s="217" customFormat="1" x14ac:dyDescent="0.2"/>
    <row r="45910" s="217" customFormat="1" x14ac:dyDescent="0.2"/>
    <row r="45911" s="217" customFormat="1" x14ac:dyDescent="0.2"/>
    <row r="45912" s="217" customFormat="1" x14ac:dyDescent="0.2"/>
    <row r="45913" s="217" customFormat="1" x14ac:dyDescent="0.2"/>
    <row r="45914" s="217" customFormat="1" x14ac:dyDescent="0.2"/>
    <row r="45915" s="217" customFormat="1" x14ac:dyDescent="0.2"/>
    <row r="45916" s="217" customFormat="1" x14ac:dyDescent="0.2"/>
    <row r="45917" s="217" customFormat="1" x14ac:dyDescent="0.2"/>
    <row r="45918" s="217" customFormat="1" x14ac:dyDescent="0.2"/>
    <row r="45919" s="217" customFormat="1" x14ac:dyDescent="0.2"/>
    <row r="45920" s="217" customFormat="1" x14ac:dyDescent="0.2"/>
    <row r="45921" s="217" customFormat="1" x14ac:dyDescent="0.2"/>
    <row r="45922" s="217" customFormat="1" x14ac:dyDescent="0.2"/>
    <row r="45923" s="217" customFormat="1" x14ac:dyDescent="0.2"/>
    <row r="45924" s="217" customFormat="1" x14ac:dyDescent="0.2"/>
    <row r="45925" s="217" customFormat="1" x14ac:dyDescent="0.2"/>
    <row r="45926" s="217" customFormat="1" x14ac:dyDescent="0.2"/>
    <row r="45927" s="217" customFormat="1" x14ac:dyDescent="0.2"/>
    <row r="45928" s="217" customFormat="1" x14ac:dyDescent="0.2"/>
    <row r="45929" s="217" customFormat="1" x14ac:dyDescent="0.2"/>
    <row r="45930" s="217" customFormat="1" x14ac:dyDescent="0.2"/>
    <row r="45931" s="217" customFormat="1" x14ac:dyDescent="0.2"/>
    <row r="45932" s="217" customFormat="1" x14ac:dyDescent="0.2"/>
    <row r="45933" s="217" customFormat="1" x14ac:dyDescent="0.2"/>
    <row r="45934" s="217" customFormat="1" x14ac:dyDescent="0.2"/>
    <row r="45935" s="217" customFormat="1" x14ac:dyDescent="0.2"/>
    <row r="45936" s="217" customFormat="1" x14ac:dyDescent="0.2"/>
    <row r="45937" s="217" customFormat="1" x14ac:dyDescent="0.2"/>
    <row r="45938" s="217" customFormat="1" x14ac:dyDescent="0.2"/>
    <row r="45939" s="217" customFormat="1" x14ac:dyDescent="0.2"/>
    <row r="45940" s="217" customFormat="1" x14ac:dyDescent="0.2"/>
    <row r="45941" s="217" customFormat="1" x14ac:dyDescent="0.2"/>
    <row r="45942" s="217" customFormat="1" x14ac:dyDescent="0.2"/>
    <row r="45943" s="217" customFormat="1" x14ac:dyDescent="0.2"/>
    <row r="45944" s="217" customFormat="1" x14ac:dyDescent="0.2"/>
    <row r="45945" s="217" customFormat="1" x14ac:dyDescent="0.2"/>
    <row r="45946" s="217" customFormat="1" x14ac:dyDescent="0.2"/>
    <row r="45947" s="217" customFormat="1" x14ac:dyDescent="0.2"/>
    <row r="45948" s="217" customFormat="1" x14ac:dyDescent="0.2"/>
    <row r="45949" s="217" customFormat="1" x14ac:dyDescent="0.2"/>
    <row r="45950" s="217" customFormat="1" x14ac:dyDescent="0.2"/>
    <row r="45951" s="217" customFormat="1" x14ac:dyDescent="0.2"/>
    <row r="45952" s="217" customFormat="1" x14ac:dyDescent="0.2"/>
    <row r="45953" s="217" customFormat="1" x14ac:dyDescent="0.2"/>
    <row r="45954" s="217" customFormat="1" x14ac:dyDescent="0.2"/>
    <row r="45955" s="217" customFormat="1" x14ac:dyDescent="0.2"/>
    <row r="45956" s="217" customFormat="1" x14ac:dyDescent="0.2"/>
    <row r="45957" s="217" customFormat="1" x14ac:dyDescent="0.2"/>
    <row r="45958" s="217" customFormat="1" x14ac:dyDescent="0.2"/>
    <row r="45959" s="217" customFormat="1" x14ac:dyDescent="0.2"/>
    <row r="45960" s="217" customFormat="1" x14ac:dyDescent="0.2"/>
    <row r="45961" s="217" customFormat="1" x14ac:dyDescent="0.2"/>
    <row r="45962" s="217" customFormat="1" x14ac:dyDescent="0.2"/>
    <row r="45963" s="217" customFormat="1" x14ac:dyDescent="0.2"/>
    <row r="45964" s="217" customFormat="1" x14ac:dyDescent="0.2"/>
    <row r="45965" s="217" customFormat="1" x14ac:dyDescent="0.2"/>
    <row r="45966" s="217" customFormat="1" x14ac:dyDescent="0.2"/>
    <row r="45967" s="217" customFormat="1" x14ac:dyDescent="0.2"/>
    <row r="45968" s="217" customFormat="1" x14ac:dyDescent="0.2"/>
    <row r="45969" s="217" customFormat="1" x14ac:dyDescent="0.2"/>
    <row r="45970" s="217" customFormat="1" x14ac:dyDescent="0.2"/>
    <row r="45971" s="217" customFormat="1" x14ac:dyDescent="0.2"/>
    <row r="45972" s="217" customFormat="1" x14ac:dyDescent="0.2"/>
    <row r="45973" s="217" customFormat="1" x14ac:dyDescent="0.2"/>
    <row r="45974" s="217" customFormat="1" x14ac:dyDescent="0.2"/>
    <row r="45975" s="217" customFormat="1" x14ac:dyDescent="0.2"/>
    <row r="45976" s="217" customFormat="1" x14ac:dyDescent="0.2"/>
    <row r="45977" s="217" customFormat="1" x14ac:dyDescent="0.2"/>
    <row r="45978" s="217" customFormat="1" x14ac:dyDescent="0.2"/>
    <row r="45979" s="217" customFormat="1" x14ac:dyDescent="0.2"/>
    <row r="45980" s="217" customFormat="1" x14ac:dyDescent="0.2"/>
    <row r="45981" s="217" customFormat="1" x14ac:dyDescent="0.2"/>
    <row r="45982" s="217" customFormat="1" x14ac:dyDescent="0.2"/>
    <row r="45983" s="217" customFormat="1" x14ac:dyDescent="0.2"/>
    <row r="45984" s="217" customFormat="1" x14ac:dyDescent="0.2"/>
    <row r="45985" s="217" customFormat="1" x14ac:dyDescent="0.2"/>
    <row r="45986" s="217" customFormat="1" x14ac:dyDescent="0.2"/>
    <row r="45987" s="217" customFormat="1" x14ac:dyDescent="0.2"/>
    <row r="45988" s="217" customFormat="1" x14ac:dyDescent="0.2"/>
    <row r="45989" s="217" customFormat="1" x14ac:dyDescent="0.2"/>
    <row r="45990" s="217" customFormat="1" x14ac:dyDescent="0.2"/>
    <row r="45991" s="217" customFormat="1" x14ac:dyDescent="0.2"/>
    <row r="45992" s="217" customFormat="1" x14ac:dyDescent="0.2"/>
    <row r="45993" s="217" customFormat="1" x14ac:dyDescent="0.2"/>
    <row r="45994" s="217" customFormat="1" x14ac:dyDescent="0.2"/>
    <row r="45995" s="217" customFormat="1" x14ac:dyDescent="0.2"/>
    <row r="45996" s="217" customFormat="1" x14ac:dyDescent="0.2"/>
    <row r="45997" s="217" customFormat="1" x14ac:dyDescent="0.2"/>
    <row r="45998" s="217" customFormat="1" x14ac:dyDescent="0.2"/>
    <row r="45999" s="217" customFormat="1" x14ac:dyDescent="0.2"/>
    <row r="46000" s="217" customFormat="1" x14ac:dyDescent="0.2"/>
    <row r="46001" s="217" customFormat="1" x14ac:dyDescent="0.2"/>
    <row r="46002" s="217" customFormat="1" x14ac:dyDescent="0.2"/>
    <row r="46003" s="217" customFormat="1" x14ac:dyDescent="0.2"/>
    <row r="46004" s="217" customFormat="1" x14ac:dyDescent="0.2"/>
    <row r="46005" s="217" customFormat="1" x14ac:dyDescent="0.2"/>
    <row r="46006" s="217" customFormat="1" x14ac:dyDescent="0.2"/>
    <row r="46007" s="217" customFormat="1" x14ac:dyDescent="0.2"/>
    <row r="46008" s="217" customFormat="1" x14ac:dyDescent="0.2"/>
    <row r="46009" s="217" customFormat="1" x14ac:dyDescent="0.2"/>
    <row r="46010" s="217" customFormat="1" x14ac:dyDescent="0.2"/>
    <row r="46011" s="217" customFormat="1" x14ac:dyDescent="0.2"/>
    <row r="46012" s="217" customFormat="1" x14ac:dyDescent="0.2"/>
    <row r="46013" s="217" customFormat="1" x14ac:dyDescent="0.2"/>
    <row r="46014" s="217" customFormat="1" x14ac:dyDescent="0.2"/>
    <row r="46015" s="217" customFormat="1" x14ac:dyDescent="0.2"/>
    <row r="46016" s="217" customFormat="1" x14ac:dyDescent="0.2"/>
    <row r="46017" s="217" customFormat="1" x14ac:dyDescent="0.2"/>
    <row r="46018" s="217" customFormat="1" x14ac:dyDescent="0.2"/>
    <row r="46019" s="217" customFormat="1" x14ac:dyDescent="0.2"/>
    <row r="46020" s="217" customFormat="1" x14ac:dyDescent="0.2"/>
    <row r="46021" s="217" customFormat="1" x14ac:dyDescent="0.2"/>
    <row r="46022" s="217" customFormat="1" x14ac:dyDescent="0.2"/>
    <row r="46023" s="217" customFormat="1" x14ac:dyDescent="0.2"/>
    <row r="46024" s="217" customFormat="1" x14ac:dyDescent="0.2"/>
    <row r="46025" s="217" customFormat="1" x14ac:dyDescent="0.2"/>
    <row r="46026" s="217" customFormat="1" x14ac:dyDescent="0.2"/>
    <row r="46027" s="217" customFormat="1" x14ac:dyDescent="0.2"/>
    <row r="46028" s="217" customFormat="1" x14ac:dyDescent="0.2"/>
    <row r="46029" s="217" customFormat="1" x14ac:dyDescent="0.2"/>
    <row r="46030" s="217" customFormat="1" x14ac:dyDescent="0.2"/>
    <row r="46031" s="217" customFormat="1" x14ac:dyDescent="0.2"/>
    <row r="46032" s="217" customFormat="1" x14ac:dyDescent="0.2"/>
    <row r="46033" s="217" customFormat="1" x14ac:dyDescent="0.2"/>
    <row r="46034" s="217" customFormat="1" x14ac:dyDescent="0.2"/>
    <row r="46035" s="217" customFormat="1" x14ac:dyDescent="0.2"/>
    <row r="46036" s="217" customFormat="1" x14ac:dyDescent="0.2"/>
    <row r="46037" s="217" customFormat="1" x14ac:dyDescent="0.2"/>
    <row r="46038" s="217" customFormat="1" x14ac:dyDescent="0.2"/>
    <row r="46039" s="217" customFormat="1" x14ac:dyDescent="0.2"/>
    <row r="46040" s="217" customFormat="1" x14ac:dyDescent="0.2"/>
    <row r="46041" s="217" customFormat="1" x14ac:dyDescent="0.2"/>
    <row r="46042" s="217" customFormat="1" x14ac:dyDescent="0.2"/>
    <row r="46043" s="217" customFormat="1" x14ac:dyDescent="0.2"/>
    <row r="46044" s="217" customFormat="1" x14ac:dyDescent="0.2"/>
    <row r="46045" s="217" customFormat="1" x14ac:dyDescent="0.2"/>
    <row r="46046" s="217" customFormat="1" x14ac:dyDescent="0.2"/>
    <row r="46047" s="217" customFormat="1" x14ac:dyDescent="0.2"/>
    <row r="46048" s="217" customFormat="1" x14ac:dyDescent="0.2"/>
    <row r="46049" s="217" customFormat="1" x14ac:dyDescent="0.2"/>
    <row r="46050" s="217" customFormat="1" x14ac:dyDescent="0.2"/>
    <row r="46051" s="217" customFormat="1" x14ac:dyDescent="0.2"/>
    <row r="46052" s="217" customFormat="1" x14ac:dyDescent="0.2"/>
    <row r="46053" s="217" customFormat="1" x14ac:dyDescent="0.2"/>
    <row r="46054" s="217" customFormat="1" x14ac:dyDescent="0.2"/>
    <row r="46055" s="217" customFormat="1" x14ac:dyDescent="0.2"/>
    <row r="46056" s="217" customFormat="1" x14ac:dyDescent="0.2"/>
    <row r="46057" s="217" customFormat="1" x14ac:dyDescent="0.2"/>
    <row r="46058" s="217" customFormat="1" x14ac:dyDescent="0.2"/>
    <row r="46059" s="217" customFormat="1" x14ac:dyDescent="0.2"/>
    <row r="46060" s="217" customFormat="1" x14ac:dyDescent="0.2"/>
    <row r="46061" s="217" customFormat="1" x14ac:dyDescent="0.2"/>
    <row r="46062" s="217" customFormat="1" x14ac:dyDescent="0.2"/>
    <row r="46063" s="217" customFormat="1" x14ac:dyDescent="0.2"/>
    <row r="46064" s="217" customFormat="1" x14ac:dyDescent="0.2"/>
    <row r="46065" s="217" customFormat="1" x14ac:dyDescent="0.2"/>
    <row r="46066" s="217" customFormat="1" x14ac:dyDescent="0.2"/>
    <row r="46067" s="217" customFormat="1" x14ac:dyDescent="0.2"/>
    <row r="46068" s="217" customFormat="1" x14ac:dyDescent="0.2"/>
    <row r="46069" s="217" customFormat="1" x14ac:dyDescent="0.2"/>
    <row r="46070" s="217" customFormat="1" x14ac:dyDescent="0.2"/>
    <row r="46071" s="217" customFormat="1" x14ac:dyDescent="0.2"/>
    <row r="46072" s="217" customFormat="1" x14ac:dyDescent="0.2"/>
    <row r="46073" s="217" customFormat="1" x14ac:dyDescent="0.2"/>
    <row r="46074" s="217" customFormat="1" x14ac:dyDescent="0.2"/>
    <row r="46075" s="217" customFormat="1" x14ac:dyDescent="0.2"/>
    <row r="46076" s="217" customFormat="1" x14ac:dyDescent="0.2"/>
    <row r="46077" s="217" customFormat="1" x14ac:dyDescent="0.2"/>
    <row r="46078" s="217" customFormat="1" x14ac:dyDescent="0.2"/>
    <row r="46079" s="217" customFormat="1" x14ac:dyDescent="0.2"/>
    <row r="46080" s="217" customFormat="1" x14ac:dyDescent="0.2"/>
    <row r="46081" s="217" customFormat="1" x14ac:dyDescent="0.2"/>
    <row r="46082" s="217" customFormat="1" x14ac:dyDescent="0.2"/>
    <row r="46083" s="217" customFormat="1" x14ac:dyDescent="0.2"/>
    <row r="46084" s="217" customFormat="1" x14ac:dyDescent="0.2"/>
    <row r="46085" s="217" customFormat="1" x14ac:dyDescent="0.2"/>
    <row r="46086" s="217" customFormat="1" x14ac:dyDescent="0.2"/>
    <row r="46087" s="217" customFormat="1" x14ac:dyDescent="0.2"/>
    <row r="46088" s="217" customFormat="1" x14ac:dyDescent="0.2"/>
    <row r="46089" s="217" customFormat="1" x14ac:dyDescent="0.2"/>
    <row r="46090" s="217" customFormat="1" x14ac:dyDescent="0.2"/>
    <row r="46091" s="217" customFormat="1" x14ac:dyDescent="0.2"/>
    <row r="46092" s="217" customFormat="1" x14ac:dyDescent="0.2"/>
    <row r="46093" s="217" customFormat="1" x14ac:dyDescent="0.2"/>
    <row r="46094" s="217" customFormat="1" x14ac:dyDescent="0.2"/>
    <row r="46095" s="217" customFormat="1" x14ac:dyDescent="0.2"/>
    <row r="46096" s="217" customFormat="1" x14ac:dyDescent="0.2"/>
    <row r="46097" s="217" customFormat="1" x14ac:dyDescent="0.2"/>
    <row r="46098" s="217" customFormat="1" x14ac:dyDescent="0.2"/>
    <row r="46099" s="217" customFormat="1" x14ac:dyDescent="0.2"/>
    <row r="46100" s="217" customFormat="1" x14ac:dyDescent="0.2"/>
    <row r="46101" s="217" customFormat="1" x14ac:dyDescent="0.2"/>
    <row r="46102" s="217" customFormat="1" x14ac:dyDescent="0.2"/>
    <row r="46103" s="217" customFormat="1" x14ac:dyDescent="0.2"/>
    <row r="46104" s="217" customFormat="1" x14ac:dyDescent="0.2"/>
    <row r="46105" s="217" customFormat="1" x14ac:dyDescent="0.2"/>
    <row r="46106" s="217" customFormat="1" x14ac:dyDescent="0.2"/>
    <row r="46107" s="217" customFormat="1" x14ac:dyDescent="0.2"/>
    <row r="46108" s="217" customFormat="1" x14ac:dyDescent="0.2"/>
    <row r="46109" s="217" customFormat="1" x14ac:dyDescent="0.2"/>
    <row r="46110" s="217" customFormat="1" x14ac:dyDescent="0.2"/>
    <row r="46111" s="217" customFormat="1" x14ac:dyDescent="0.2"/>
    <row r="46112" s="217" customFormat="1" x14ac:dyDescent="0.2"/>
    <row r="46113" s="217" customFormat="1" x14ac:dyDescent="0.2"/>
    <row r="46114" s="217" customFormat="1" x14ac:dyDescent="0.2"/>
    <row r="46115" s="217" customFormat="1" x14ac:dyDescent="0.2"/>
    <row r="46116" s="217" customFormat="1" x14ac:dyDescent="0.2"/>
    <row r="46117" s="217" customFormat="1" x14ac:dyDescent="0.2"/>
    <row r="46118" s="217" customFormat="1" x14ac:dyDescent="0.2"/>
    <row r="46119" s="217" customFormat="1" x14ac:dyDescent="0.2"/>
    <row r="46120" s="217" customFormat="1" x14ac:dyDescent="0.2"/>
    <row r="46121" s="217" customFormat="1" x14ac:dyDescent="0.2"/>
    <row r="46122" s="217" customFormat="1" x14ac:dyDescent="0.2"/>
    <row r="46123" s="217" customFormat="1" x14ac:dyDescent="0.2"/>
    <row r="46124" s="217" customFormat="1" x14ac:dyDescent="0.2"/>
    <row r="46125" s="217" customFormat="1" x14ac:dyDescent="0.2"/>
    <row r="46126" s="217" customFormat="1" x14ac:dyDescent="0.2"/>
    <row r="46127" s="217" customFormat="1" x14ac:dyDescent="0.2"/>
    <row r="46128" s="217" customFormat="1" x14ac:dyDescent="0.2"/>
    <row r="46129" s="217" customFormat="1" x14ac:dyDescent="0.2"/>
    <row r="46130" s="217" customFormat="1" x14ac:dyDescent="0.2"/>
    <row r="46131" s="217" customFormat="1" x14ac:dyDescent="0.2"/>
    <row r="46132" s="217" customFormat="1" x14ac:dyDescent="0.2"/>
    <row r="46133" s="217" customFormat="1" x14ac:dyDescent="0.2"/>
    <row r="46134" s="217" customFormat="1" x14ac:dyDescent="0.2"/>
    <row r="46135" s="217" customFormat="1" x14ac:dyDescent="0.2"/>
    <row r="46136" s="217" customFormat="1" x14ac:dyDescent="0.2"/>
    <row r="46137" s="217" customFormat="1" x14ac:dyDescent="0.2"/>
    <row r="46138" s="217" customFormat="1" x14ac:dyDescent="0.2"/>
    <row r="46139" s="217" customFormat="1" x14ac:dyDescent="0.2"/>
    <row r="46140" s="217" customFormat="1" x14ac:dyDescent="0.2"/>
    <row r="46141" s="217" customFormat="1" x14ac:dyDescent="0.2"/>
    <row r="46142" s="217" customFormat="1" x14ac:dyDescent="0.2"/>
    <row r="46143" s="217" customFormat="1" x14ac:dyDescent="0.2"/>
    <row r="46144" s="217" customFormat="1" x14ac:dyDescent="0.2"/>
    <row r="46145" s="217" customFormat="1" x14ac:dyDescent="0.2"/>
    <row r="46146" s="217" customFormat="1" x14ac:dyDescent="0.2"/>
    <row r="46147" s="217" customFormat="1" x14ac:dyDescent="0.2"/>
    <row r="46148" s="217" customFormat="1" x14ac:dyDescent="0.2"/>
    <row r="46149" s="217" customFormat="1" x14ac:dyDescent="0.2"/>
    <row r="46150" s="217" customFormat="1" x14ac:dyDescent="0.2"/>
    <row r="46151" s="217" customFormat="1" x14ac:dyDescent="0.2"/>
    <row r="46152" s="217" customFormat="1" x14ac:dyDescent="0.2"/>
    <row r="46153" s="217" customFormat="1" x14ac:dyDescent="0.2"/>
    <row r="46154" s="217" customFormat="1" x14ac:dyDescent="0.2"/>
    <row r="46155" s="217" customFormat="1" x14ac:dyDescent="0.2"/>
    <row r="46156" s="217" customFormat="1" x14ac:dyDescent="0.2"/>
    <row r="46157" s="217" customFormat="1" x14ac:dyDescent="0.2"/>
    <row r="46158" s="217" customFormat="1" x14ac:dyDescent="0.2"/>
    <row r="46159" s="217" customFormat="1" x14ac:dyDescent="0.2"/>
    <row r="46160" s="217" customFormat="1" x14ac:dyDescent="0.2"/>
    <row r="46161" s="217" customFormat="1" x14ac:dyDescent="0.2"/>
    <row r="46162" s="217" customFormat="1" x14ac:dyDescent="0.2"/>
    <row r="46163" s="217" customFormat="1" x14ac:dyDescent="0.2"/>
    <row r="46164" s="217" customFormat="1" x14ac:dyDescent="0.2"/>
    <row r="46165" s="217" customFormat="1" x14ac:dyDescent="0.2"/>
    <row r="46166" s="217" customFormat="1" x14ac:dyDescent="0.2"/>
    <row r="46167" s="217" customFormat="1" x14ac:dyDescent="0.2"/>
    <row r="46168" s="217" customFormat="1" x14ac:dyDescent="0.2"/>
    <row r="46169" s="217" customFormat="1" x14ac:dyDescent="0.2"/>
    <row r="46170" s="217" customFormat="1" x14ac:dyDescent="0.2"/>
    <row r="46171" s="217" customFormat="1" x14ac:dyDescent="0.2"/>
    <row r="46172" s="217" customFormat="1" x14ac:dyDescent="0.2"/>
    <row r="46173" s="217" customFormat="1" x14ac:dyDescent="0.2"/>
    <row r="46174" s="217" customFormat="1" x14ac:dyDescent="0.2"/>
    <row r="46175" s="217" customFormat="1" x14ac:dyDescent="0.2"/>
    <row r="46176" s="217" customFormat="1" x14ac:dyDescent="0.2"/>
    <row r="46177" s="217" customFormat="1" x14ac:dyDescent="0.2"/>
    <row r="46178" s="217" customFormat="1" x14ac:dyDescent="0.2"/>
    <row r="46179" s="217" customFormat="1" x14ac:dyDescent="0.2"/>
    <row r="46180" s="217" customFormat="1" x14ac:dyDescent="0.2"/>
    <row r="46181" s="217" customFormat="1" x14ac:dyDescent="0.2"/>
    <row r="46182" s="217" customFormat="1" x14ac:dyDescent="0.2"/>
    <row r="46183" s="217" customFormat="1" x14ac:dyDescent="0.2"/>
    <row r="46184" s="217" customFormat="1" x14ac:dyDescent="0.2"/>
    <row r="46185" s="217" customFormat="1" x14ac:dyDescent="0.2"/>
    <row r="46186" s="217" customFormat="1" x14ac:dyDescent="0.2"/>
    <row r="46187" s="217" customFormat="1" x14ac:dyDescent="0.2"/>
    <row r="46188" s="217" customFormat="1" x14ac:dyDescent="0.2"/>
    <row r="46189" s="217" customFormat="1" x14ac:dyDescent="0.2"/>
    <row r="46190" s="217" customFormat="1" x14ac:dyDescent="0.2"/>
    <row r="46191" s="217" customFormat="1" x14ac:dyDescent="0.2"/>
    <row r="46192" s="217" customFormat="1" x14ac:dyDescent="0.2"/>
    <row r="46193" s="217" customFormat="1" x14ac:dyDescent="0.2"/>
    <row r="46194" s="217" customFormat="1" x14ac:dyDescent="0.2"/>
    <row r="46195" s="217" customFormat="1" x14ac:dyDescent="0.2"/>
    <row r="46196" s="217" customFormat="1" x14ac:dyDescent="0.2"/>
    <row r="46197" s="217" customFormat="1" x14ac:dyDescent="0.2"/>
    <row r="46198" s="217" customFormat="1" x14ac:dyDescent="0.2"/>
    <row r="46199" s="217" customFormat="1" x14ac:dyDescent="0.2"/>
    <row r="46200" s="217" customFormat="1" x14ac:dyDescent="0.2"/>
    <row r="46201" s="217" customFormat="1" x14ac:dyDescent="0.2"/>
    <row r="46202" s="217" customFormat="1" x14ac:dyDescent="0.2"/>
    <row r="46203" s="217" customFormat="1" x14ac:dyDescent="0.2"/>
    <row r="46204" s="217" customFormat="1" x14ac:dyDescent="0.2"/>
    <row r="46205" s="217" customFormat="1" x14ac:dyDescent="0.2"/>
    <row r="46206" s="217" customFormat="1" x14ac:dyDescent="0.2"/>
    <row r="46207" s="217" customFormat="1" x14ac:dyDescent="0.2"/>
    <row r="46208" s="217" customFormat="1" x14ac:dyDescent="0.2"/>
    <row r="46209" s="217" customFormat="1" x14ac:dyDescent="0.2"/>
    <row r="46210" s="217" customFormat="1" x14ac:dyDescent="0.2"/>
    <row r="46211" s="217" customFormat="1" x14ac:dyDescent="0.2"/>
    <row r="46212" s="217" customFormat="1" x14ac:dyDescent="0.2"/>
    <row r="46213" s="217" customFormat="1" x14ac:dyDescent="0.2"/>
    <row r="46214" s="217" customFormat="1" x14ac:dyDescent="0.2"/>
    <row r="46215" s="217" customFormat="1" x14ac:dyDescent="0.2"/>
    <row r="46216" s="217" customFormat="1" x14ac:dyDescent="0.2"/>
    <row r="46217" s="217" customFormat="1" x14ac:dyDescent="0.2"/>
    <row r="46218" s="217" customFormat="1" x14ac:dyDescent="0.2"/>
    <row r="46219" s="217" customFormat="1" x14ac:dyDescent="0.2"/>
    <row r="46220" s="217" customFormat="1" x14ac:dyDescent="0.2"/>
    <row r="46221" s="217" customFormat="1" x14ac:dyDescent="0.2"/>
    <row r="46222" s="217" customFormat="1" x14ac:dyDescent="0.2"/>
    <row r="46223" s="217" customFormat="1" x14ac:dyDescent="0.2"/>
    <row r="46224" s="217" customFormat="1" x14ac:dyDescent="0.2"/>
    <row r="46225" s="217" customFormat="1" x14ac:dyDescent="0.2"/>
    <row r="46226" s="217" customFormat="1" x14ac:dyDescent="0.2"/>
    <row r="46227" s="217" customFormat="1" x14ac:dyDescent="0.2"/>
    <row r="46228" s="217" customFormat="1" x14ac:dyDescent="0.2"/>
    <row r="46229" s="217" customFormat="1" x14ac:dyDescent="0.2"/>
    <row r="46230" s="217" customFormat="1" x14ac:dyDescent="0.2"/>
    <row r="46231" s="217" customFormat="1" x14ac:dyDescent="0.2"/>
    <row r="46232" s="217" customFormat="1" x14ac:dyDescent="0.2"/>
    <row r="46233" s="217" customFormat="1" x14ac:dyDescent="0.2"/>
    <row r="46234" s="217" customFormat="1" x14ac:dyDescent="0.2"/>
    <row r="46235" s="217" customFormat="1" x14ac:dyDescent="0.2"/>
    <row r="46236" s="217" customFormat="1" x14ac:dyDescent="0.2"/>
    <row r="46237" s="217" customFormat="1" x14ac:dyDescent="0.2"/>
    <row r="46238" s="217" customFormat="1" x14ac:dyDescent="0.2"/>
    <row r="46239" s="217" customFormat="1" x14ac:dyDescent="0.2"/>
    <row r="46240" s="217" customFormat="1" x14ac:dyDescent="0.2"/>
    <row r="46241" s="217" customFormat="1" x14ac:dyDescent="0.2"/>
    <row r="46242" s="217" customFormat="1" x14ac:dyDescent="0.2"/>
    <row r="46243" s="217" customFormat="1" x14ac:dyDescent="0.2"/>
    <row r="46244" s="217" customFormat="1" x14ac:dyDescent="0.2"/>
    <row r="46245" s="217" customFormat="1" x14ac:dyDescent="0.2"/>
    <row r="46246" s="217" customFormat="1" x14ac:dyDescent="0.2"/>
    <row r="46247" s="217" customFormat="1" x14ac:dyDescent="0.2"/>
    <row r="46248" s="217" customFormat="1" x14ac:dyDescent="0.2"/>
    <row r="46249" s="217" customFormat="1" x14ac:dyDescent="0.2"/>
    <row r="46250" s="217" customFormat="1" x14ac:dyDescent="0.2"/>
    <row r="46251" s="217" customFormat="1" x14ac:dyDescent="0.2"/>
    <row r="46252" s="217" customFormat="1" x14ac:dyDescent="0.2"/>
    <row r="46253" s="217" customFormat="1" x14ac:dyDescent="0.2"/>
    <row r="46254" s="217" customFormat="1" x14ac:dyDescent="0.2"/>
    <row r="46255" s="217" customFormat="1" x14ac:dyDescent="0.2"/>
    <row r="46256" s="217" customFormat="1" x14ac:dyDescent="0.2"/>
    <row r="46257" s="217" customFormat="1" x14ac:dyDescent="0.2"/>
    <row r="46258" s="217" customFormat="1" x14ac:dyDescent="0.2"/>
    <row r="46259" s="217" customFormat="1" x14ac:dyDescent="0.2"/>
    <row r="46260" s="217" customFormat="1" x14ac:dyDescent="0.2"/>
    <row r="46261" s="217" customFormat="1" x14ac:dyDescent="0.2"/>
    <row r="46262" s="217" customFormat="1" x14ac:dyDescent="0.2"/>
    <row r="46263" s="217" customFormat="1" x14ac:dyDescent="0.2"/>
    <row r="46264" s="217" customFormat="1" x14ac:dyDescent="0.2"/>
    <row r="46265" s="217" customFormat="1" x14ac:dyDescent="0.2"/>
    <row r="46266" s="217" customFormat="1" x14ac:dyDescent="0.2"/>
    <row r="46267" s="217" customFormat="1" x14ac:dyDescent="0.2"/>
    <row r="46268" s="217" customFormat="1" x14ac:dyDescent="0.2"/>
    <row r="46269" s="217" customFormat="1" x14ac:dyDescent="0.2"/>
    <row r="46270" s="217" customFormat="1" x14ac:dyDescent="0.2"/>
    <row r="46271" s="217" customFormat="1" x14ac:dyDescent="0.2"/>
    <row r="46272" s="217" customFormat="1" x14ac:dyDescent="0.2"/>
    <row r="46273" s="217" customFormat="1" x14ac:dyDescent="0.2"/>
    <row r="46274" s="217" customFormat="1" x14ac:dyDescent="0.2"/>
    <row r="46275" s="217" customFormat="1" x14ac:dyDescent="0.2"/>
    <row r="46276" s="217" customFormat="1" x14ac:dyDescent="0.2"/>
    <row r="46277" s="217" customFormat="1" x14ac:dyDescent="0.2"/>
    <row r="46278" s="217" customFormat="1" x14ac:dyDescent="0.2"/>
    <row r="46279" s="217" customFormat="1" x14ac:dyDescent="0.2"/>
    <row r="46280" s="217" customFormat="1" x14ac:dyDescent="0.2"/>
    <row r="46281" s="217" customFormat="1" x14ac:dyDescent="0.2"/>
    <row r="46282" s="217" customFormat="1" x14ac:dyDescent="0.2"/>
    <row r="46283" s="217" customFormat="1" x14ac:dyDescent="0.2"/>
    <row r="46284" s="217" customFormat="1" x14ac:dyDescent="0.2"/>
    <row r="46285" s="217" customFormat="1" x14ac:dyDescent="0.2"/>
    <row r="46286" s="217" customFormat="1" x14ac:dyDescent="0.2"/>
    <row r="46287" s="217" customFormat="1" x14ac:dyDescent="0.2"/>
    <row r="46288" s="217" customFormat="1" x14ac:dyDescent="0.2"/>
    <row r="46289" s="217" customFormat="1" x14ac:dyDescent="0.2"/>
    <row r="46290" s="217" customFormat="1" x14ac:dyDescent="0.2"/>
    <row r="46291" s="217" customFormat="1" x14ac:dyDescent="0.2"/>
    <row r="46292" s="217" customFormat="1" x14ac:dyDescent="0.2"/>
    <row r="46293" s="217" customFormat="1" x14ac:dyDescent="0.2"/>
    <row r="46294" s="217" customFormat="1" x14ac:dyDescent="0.2"/>
    <row r="46295" s="217" customFormat="1" x14ac:dyDescent="0.2"/>
    <row r="46296" s="217" customFormat="1" x14ac:dyDescent="0.2"/>
    <row r="46297" s="217" customFormat="1" x14ac:dyDescent="0.2"/>
    <row r="46298" s="217" customFormat="1" x14ac:dyDescent="0.2"/>
    <row r="46299" s="217" customFormat="1" x14ac:dyDescent="0.2"/>
    <row r="46300" s="217" customFormat="1" x14ac:dyDescent="0.2"/>
    <row r="46301" s="217" customFormat="1" x14ac:dyDescent="0.2"/>
    <row r="46302" s="217" customFormat="1" x14ac:dyDescent="0.2"/>
    <row r="46303" s="217" customFormat="1" x14ac:dyDescent="0.2"/>
    <row r="46304" s="217" customFormat="1" x14ac:dyDescent="0.2"/>
    <row r="46305" s="217" customFormat="1" x14ac:dyDescent="0.2"/>
    <row r="46306" s="217" customFormat="1" x14ac:dyDescent="0.2"/>
    <row r="46307" s="217" customFormat="1" x14ac:dyDescent="0.2"/>
    <row r="46308" s="217" customFormat="1" x14ac:dyDescent="0.2"/>
    <row r="46309" s="217" customFormat="1" x14ac:dyDescent="0.2"/>
    <row r="46310" s="217" customFormat="1" x14ac:dyDescent="0.2"/>
    <row r="46311" s="217" customFormat="1" x14ac:dyDescent="0.2"/>
    <row r="46312" s="217" customFormat="1" x14ac:dyDescent="0.2"/>
    <row r="46313" s="217" customFormat="1" x14ac:dyDescent="0.2"/>
    <row r="46314" s="217" customFormat="1" x14ac:dyDescent="0.2"/>
    <row r="46315" s="217" customFormat="1" x14ac:dyDescent="0.2"/>
    <row r="46316" s="217" customFormat="1" x14ac:dyDescent="0.2"/>
    <row r="46317" s="217" customFormat="1" x14ac:dyDescent="0.2"/>
    <row r="46318" s="217" customFormat="1" x14ac:dyDescent="0.2"/>
    <row r="46319" s="217" customFormat="1" x14ac:dyDescent="0.2"/>
    <row r="46320" s="217" customFormat="1" x14ac:dyDescent="0.2"/>
    <row r="46321" s="217" customFormat="1" x14ac:dyDescent="0.2"/>
    <row r="46322" s="217" customFormat="1" x14ac:dyDescent="0.2"/>
    <row r="46323" s="217" customFormat="1" x14ac:dyDescent="0.2"/>
    <row r="46324" s="217" customFormat="1" x14ac:dyDescent="0.2"/>
    <row r="46325" s="217" customFormat="1" x14ac:dyDescent="0.2"/>
    <row r="46326" s="217" customFormat="1" x14ac:dyDescent="0.2"/>
    <row r="46327" s="217" customFormat="1" x14ac:dyDescent="0.2"/>
    <row r="46328" s="217" customFormat="1" x14ac:dyDescent="0.2"/>
    <row r="46329" s="217" customFormat="1" x14ac:dyDescent="0.2"/>
    <row r="46330" s="217" customFormat="1" x14ac:dyDescent="0.2"/>
    <row r="46331" s="217" customFormat="1" x14ac:dyDescent="0.2"/>
    <row r="46332" s="217" customFormat="1" x14ac:dyDescent="0.2"/>
    <row r="46333" s="217" customFormat="1" x14ac:dyDescent="0.2"/>
    <row r="46334" s="217" customFormat="1" x14ac:dyDescent="0.2"/>
    <row r="46335" s="217" customFormat="1" x14ac:dyDescent="0.2"/>
    <row r="46336" s="217" customFormat="1" x14ac:dyDescent="0.2"/>
    <row r="46337" s="217" customFormat="1" x14ac:dyDescent="0.2"/>
    <row r="46338" s="217" customFormat="1" x14ac:dyDescent="0.2"/>
    <row r="46339" s="217" customFormat="1" x14ac:dyDescent="0.2"/>
    <row r="46340" s="217" customFormat="1" x14ac:dyDescent="0.2"/>
    <row r="46341" s="217" customFormat="1" x14ac:dyDescent="0.2"/>
    <row r="46342" s="217" customFormat="1" x14ac:dyDescent="0.2"/>
    <row r="46343" s="217" customFormat="1" x14ac:dyDescent="0.2"/>
    <row r="46344" s="217" customFormat="1" x14ac:dyDescent="0.2"/>
    <row r="46345" s="217" customFormat="1" x14ac:dyDescent="0.2"/>
    <row r="46346" s="217" customFormat="1" x14ac:dyDescent="0.2"/>
    <row r="46347" s="217" customFormat="1" x14ac:dyDescent="0.2"/>
    <row r="46348" s="217" customFormat="1" x14ac:dyDescent="0.2"/>
    <row r="46349" s="217" customFormat="1" x14ac:dyDescent="0.2"/>
    <row r="46350" s="217" customFormat="1" x14ac:dyDescent="0.2"/>
    <row r="46351" s="217" customFormat="1" x14ac:dyDescent="0.2"/>
    <row r="46352" s="217" customFormat="1" x14ac:dyDescent="0.2"/>
    <row r="46353" s="217" customFormat="1" x14ac:dyDescent="0.2"/>
    <row r="46354" s="217" customFormat="1" x14ac:dyDescent="0.2"/>
    <row r="46355" s="217" customFormat="1" x14ac:dyDescent="0.2"/>
    <row r="46356" s="217" customFormat="1" x14ac:dyDescent="0.2"/>
    <row r="46357" s="217" customFormat="1" x14ac:dyDescent="0.2"/>
    <row r="46358" s="217" customFormat="1" x14ac:dyDescent="0.2"/>
    <row r="46359" s="217" customFormat="1" x14ac:dyDescent="0.2"/>
    <row r="46360" s="217" customFormat="1" x14ac:dyDescent="0.2"/>
    <row r="46361" s="217" customFormat="1" x14ac:dyDescent="0.2"/>
    <row r="46362" s="217" customFormat="1" x14ac:dyDescent="0.2"/>
    <row r="46363" s="217" customFormat="1" x14ac:dyDescent="0.2"/>
    <row r="46364" s="217" customFormat="1" x14ac:dyDescent="0.2"/>
    <row r="46365" s="217" customFormat="1" x14ac:dyDescent="0.2"/>
    <row r="46366" s="217" customFormat="1" x14ac:dyDescent="0.2"/>
    <row r="46367" s="217" customFormat="1" x14ac:dyDescent="0.2"/>
    <row r="46368" s="217" customFormat="1" x14ac:dyDescent="0.2"/>
    <row r="46369" s="217" customFormat="1" x14ac:dyDescent="0.2"/>
    <row r="46370" s="217" customFormat="1" x14ac:dyDescent="0.2"/>
    <row r="46371" s="217" customFormat="1" x14ac:dyDescent="0.2"/>
    <row r="46372" s="217" customFormat="1" x14ac:dyDescent="0.2"/>
    <row r="46373" s="217" customFormat="1" x14ac:dyDescent="0.2"/>
    <row r="46374" s="217" customFormat="1" x14ac:dyDescent="0.2"/>
    <row r="46375" s="217" customFormat="1" x14ac:dyDescent="0.2"/>
    <row r="46376" s="217" customFormat="1" x14ac:dyDescent="0.2"/>
    <row r="46377" s="217" customFormat="1" x14ac:dyDescent="0.2"/>
    <row r="46378" s="217" customFormat="1" x14ac:dyDescent="0.2"/>
    <row r="46379" s="217" customFormat="1" x14ac:dyDescent="0.2"/>
    <row r="46380" s="217" customFormat="1" x14ac:dyDescent="0.2"/>
    <row r="46381" s="217" customFormat="1" x14ac:dyDescent="0.2"/>
    <row r="46382" s="217" customFormat="1" x14ac:dyDescent="0.2"/>
    <row r="46383" s="217" customFormat="1" x14ac:dyDescent="0.2"/>
    <row r="46384" s="217" customFormat="1" x14ac:dyDescent="0.2"/>
    <row r="46385" s="217" customFormat="1" x14ac:dyDescent="0.2"/>
    <row r="46386" s="217" customFormat="1" x14ac:dyDescent="0.2"/>
    <row r="46387" s="217" customFormat="1" x14ac:dyDescent="0.2"/>
    <row r="46388" s="217" customFormat="1" x14ac:dyDescent="0.2"/>
    <row r="46389" s="217" customFormat="1" x14ac:dyDescent="0.2"/>
    <row r="46390" s="217" customFormat="1" x14ac:dyDescent="0.2"/>
    <row r="46391" s="217" customFormat="1" x14ac:dyDescent="0.2"/>
    <row r="46392" s="217" customFormat="1" x14ac:dyDescent="0.2"/>
    <row r="46393" s="217" customFormat="1" x14ac:dyDescent="0.2"/>
    <row r="46394" s="217" customFormat="1" x14ac:dyDescent="0.2"/>
    <row r="46395" s="217" customFormat="1" x14ac:dyDescent="0.2"/>
    <row r="46396" s="217" customFormat="1" x14ac:dyDescent="0.2"/>
    <row r="46397" s="217" customFormat="1" x14ac:dyDescent="0.2"/>
    <row r="46398" s="217" customFormat="1" x14ac:dyDescent="0.2"/>
    <row r="46399" s="217" customFormat="1" x14ac:dyDescent="0.2"/>
    <row r="46400" s="217" customFormat="1" x14ac:dyDescent="0.2"/>
    <row r="46401" s="217" customFormat="1" x14ac:dyDescent="0.2"/>
    <row r="46402" s="217" customFormat="1" x14ac:dyDescent="0.2"/>
    <row r="46403" s="217" customFormat="1" x14ac:dyDescent="0.2"/>
    <row r="46404" s="217" customFormat="1" x14ac:dyDescent="0.2"/>
    <row r="46405" s="217" customFormat="1" x14ac:dyDescent="0.2"/>
    <row r="46406" s="217" customFormat="1" x14ac:dyDescent="0.2"/>
    <row r="46407" s="217" customFormat="1" x14ac:dyDescent="0.2"/>
    <row r="46408" s="217" customFormat="1" x14ac:dyDescent="0.2"/>
    <row r="46409" s="217" customFormat="1" x14ac:dyDescent="0.2"/>
    <row r="46410" s="217" customFormat="1" x14ac:dyDescent="0.2"/>
    <row r="46411" s="217" customFormat="1" x14ac:dyDescent="0.2"/>
    <row r="46412" s="217" customFormat="1" x14ac:dyDescent="0.2"/>
    <row r="46413" s="217" customFormat="1" x14ac:dyDescent="0.2"/>
    <row r="46414" s="217" customFormat="1" x14ac:dyDescent="0.2"/>
    <row r="46415" s="217" customFormat="1" x14ac:dyDescent="0.2"/>
    <row r="46416" s="217" customFormat="1" x14ac:dyDescent="0.2"/>
    <row r="46417" s="217" customFormat="1" x14ac:dyDescent="0.2"/>
    <row r="46418" s="217" customFormat="1" x14ac:dyDescent="0.2"/>
    <row r="46419" s="217" customFormat="1" x14ac:dyDescent="0.2"/>
    <row r="46420" s="217" customFormat="1" x14ac:dyDescent="0.2"/>
    <row r="46421" s="217" customFormat="1" x14ac:dyDescent="0.2"/>
    <row r="46422" s="217" customFormat="1" x14ac:dyDescent="0.2"/>
    <row r="46423" s="217" customFormat="1" x14ac:dyDescent="0.2"/>
    <row r="46424" s="217" customFormat="1" x14ac:dyDescent="0.2"/>
    <row r="46425" s="217" customFormat="1" x14ac:dyDescent="0.2"/>
    <row r="46426" s="217" customFormat="1" x14ac:dyDescent="0.2"/>
    <row r="46427" s="217" customFormat="1" x14ac:dyDescent="0.2"/>
    <row r="46428" s="217" customFormat="1" x14ac:dyDescent="0.2"/>
    <row r="46429" s="217" customFormat="1" x14ac:dyDescent="0.2"/>
    <row r="46430" s="217" customFormat="1" x14ac:dyDescent="0.2"/>
    <row r="46431" s="217" customFormat="1" x14ac:dyDescent="0.2"/>
    <row r="46432" s="217" customFormat="1" x14ac:dyDescent="0.2"/>
    <row r="46433" s="217" customFormat="1" x14ac:dyDescent="0.2"/>
    <row r="46434" s="217" customFormat="1" x14ac:dyDescent="0.2"/>
    <row r="46435" s="217" customFormat="1" x14ac:dyDescent="0.2"/>
    <row r="46436" s="217" customFormat="1" x14ac:dyDescent="0.2"/>
    <row r="46437" s="217" customFormat="1" x14ac:dyDescent="0.2"/>
    <row r="46438" s="217" customFormat="1" x14ac:dyDescent="0.2"/>
    <row r="46439" s="217" customFormat="1" x14ac:dyDescent="0.2"/>
    <row r="46440" s="217" customFormat="1" x14ac:dyDescent="0.2"/>
    <row r="46441" s="217" customFormat="1" x14ac:dyDescent="0.2"/>
    <row r="46442" s="217" customFormat="1" x14ac:dyDescent="0.2"/>
    <row r="46443" s="217" customFormat="1" x14ac:dyDescent="0.2"/>
    <row r="46444" s="217" customFormat="1" x14ac:dyDescent="0.2"/>
    <row r="46445" s="217" customFormat="1" x14ac:dyDescent="0.2"/>
    <row r="46446" s="217" customFormat="1" x14ac:dyDescent="0.2"/>
    <row r="46447" s="217" customFormat="1" x14ac:dyDescent="0.2"/>
    <row r="46448" s="217" customFormat="1" x14ac:dyDescent="0.2"/>
    <row r="46449" s="217" customFormat="1" x14ac:dyDescent="0.2"/>
    <row r="46450" s="217" customFormat="1" x14ac:dyDescent="0.2"/>
    <row r="46451" s="217" customFormat="1" x14ac:dyDescent="0.2"/>
    <row r="46452" s="217" customFormat="1" x14ac:dyDescent="0.2"/>
    <row r="46453" s="217" customFormat="1" x14ac:dyDescent="0.2"/>
    <row r="46454" s="217" customFormat="1" x14ac:dyDescent="0.2"/>
    <row r="46455" s="217" customFormat="1" x14ac:dyDescent="0.2"/>
    <row r="46456" s="217" customFormat="1" x14ac:dyDescent="0.2"/>
    <row r="46457" s="217" customFormat="1" x14ac:dyDescent="0.2"/>
    <row r="46458" s="217" customFormat="1" x14ac:dyDescent="0.2"/>
    <row r="46459" s="217" customFormat="1" x14ac:dyDescent="0.2"/>
    <row r="46460" s="217" customFormat="1" x14ac:dyDescent="0.2"/>
    <row r="46461" s="217" customFormat="1" x14ac:dyDescent="0.2"/>
    <row r="46462" s="217" customFormat="1" x14ac:dyDescent="0.2"/>
    <row r="46463" s="217" customFormat="1" x14ac:dyDescent="0.2"/>
    <row r="46464" s="217" customFormat="1" x14ac:dyDescent="0.2"/>
    <row r="46465" s="217" customFormat="1" x14ac:dyDescent="0.2"/>
    <row r="46466" s="217" customFormat="1" x14ac:dyDescent="0.2"/>
    <row r="46467" s="217" customFormat="1" x14ac:dyDescent="0.2"/>
    <row r="46468" s="217" customFormat="1" x14ac:dyDescent="0.2"/>
    <row r="46469" s="217" customFormat="1" x14ac:dyDescent="0.2"/>
    <row r="46470" s="217" customFormat="1" x14ac:dyDescent="0.2"/>
    <row r="46471" s="217" customFormat="1" x14ac:dyDescent="0.2"/>
    <row r="46472" s="217" customFormat="1" x14ac:dyDescent="0.2"/>
    <row r="46473" s="217" customFormat="1" x14ac:dyDescent="0.2"/>
    <row r="46474" s="217" customFormat="1" x14ac:dyDescent="0.2"/>
    <row r="46475" s="217" customFormat="1" x14ac:dyDescent="0.2"/>
    <row r="46476" s="217" customFormat="1" x14ac:dyDescent="0.2"/>
    <row r="46477" s="217" customFormat="1" x14ac:dyDescent="0.2"/>
    <row r="46478" s="217" customFormat="1" x14ac:dyDescent="0.2"/>
    <row r="46479" s="217" customFormat="1" x14ac:dyDescent="0.2"/>
    <row r="46480" s="217" customFormat="1" x14ac:dyDescent="0.2"/>
    <row r="46481" s="217" customFormat="1" x14ac:dyDescent="0.2"/>
    <row r="46482" s="217" customFormat="1" x14ac:dyDescent="0.2"/>
    <row r="46483" s="217" customFormat="1" x14ac:dyDescent="0.2"/>
    <row r="46484" s="217" customFormat="1" x14ac:dyDescent="0.2"/>
    <row r="46485" s="217" customFormat="1" x14ac:dyDescent="0.2"/>
    <row r="46486" s="217" customFormat="1" x14ac:dyDescent="0.2"/>
    <row r="46487" s="217" customFormat="1" x14ac:dyDescent="0.2"/>
    <row r="46488" s="217" customFormat="1" x14ac:dyDescent="0.2"/>
    <row r="46489" s="217" customFormat="1" x14ac:dyDescent="0.2"/>
    <row r="46490" s="217" customFormat="1" x14ac:dyDescent="0.2"/>
    <row r="46491" s="217" customFormat="1" x14ac:dyDescent="0.2"/>
    <row r="46492" s="217" customFormat="1" x14ac:dyDescent="0.2"/>
    <row r="46493" s="217" customFormat="1" x14ac:dyDescent="0.2"/>
    <row r="46494" s="217" customFormat="1" x14ac:dyDescent="0.2"/>
    <row r="46495" s="217" customFormat="1" x14ac:dyDescent="0.2"/>
    <row r="46496" s="217" customFormat="1" x14ac:dyDescent="0.2"/>
    <row r="46497" s="217" customFormat="1" x14ac:dyDescent="0.2"/>
    <row r="46498" s="217" customFormat="1" x14ac:dyDescent="0.2"/>
    <row r="46499" s="217" customFormat="1" x14ac:dyDescent="0.2"/>
    <row r="46500" s="217" customFormat="1" x14ac:dyDescent="0.2"/>
    <row r="46501" s="217" customFormat="1" x14ac:dyDescent="0.2"/>
    <row r="46502" s="217" customFormat="1" x14ac:dyDescent="0.2"/>
    <row r="46503" s="217" customFormat="1" x14ac:dyDescent="0.2"/>
    <row r="46504" s="217" customFormat="1" x14ac:dyDescent="0.2"/>
    <row r="46505" s="217" customFormat="1" x14ac:dyDescent="0.2"/>
    <row r="46506" s="217" customFormat="1" x14ac:dyDescent="0.2"/>
    <row r="46507" s="217" customFormat="1" x14ac:dyDescent="0.2"/>
    <row r="46508" s="217" customFormat="1" x14ac:dyDescent="0.2"/>
    <row r="46509" s="217" customFormat="1" x14ac:dyDescent="0.2"/>
    <row r="46510" s="217" customFormat="1" x14ac:dyDescent="0.2"/>
    <row r="46511" s="217" customFormat="1" x14ac:dyDescent="0.2"/>
    <row r="46512" s="217" customFormat="1" x14ac:dyDescent="0.2"/>
    <row r="46513" s="217" customFormat="1" x14ac:dyDescent="0.2"/>
    <row r="46514" s="217" customFormat="1" x14ac:dyDescent="0.2"/>
    <row r="46515" s="217" customFormat="1" x14ac:dyDescent="0.2"/>
    <row r="46516" s="217" customFormat="1" x14ac:dyDescent="0.2"/>
    <row r="46517" s="217" customFormat="1" x14ac:dyDescent="0.2"/>
    <row r="46518" s="217" customFormat="1" x14ac:dyDescent="0.2"/>
    <row r="46519" s="217" customFormat="1" x14ac:dyDescent="0.2"/>
    <row r="46520" s="217" customFormat="1" x14ac:dyDescent="0.2"/>
    <row r="46521" s="217" customFormat="1" x14ac:dyDescent="0.2"/>
    <row r="46522" s="217" customFormat="1" x14ac:dyDescent="0.2"/>
    <row r="46523" s="217" customFormat="1" x14ac:dyDescent="0.2"/>
    <row r="46524" s="217" customFormat="1" x14ac:dyDescent="0.2"/>
    <row r="46525" s="217" customFormat="1" x14ac:dyDescent="0.2"/>
    <row r="46526" s="217" customFormat="1" x14ac:dyDescent="0.2"/>
    <row r="46527" s="217" customFormat="1" x14ac:dyDescent="0.2"/>
    <row r="46528" s="217" customFormat="1" x14ac:dyDescent="0.2"/>
    <row r="46529" s="217" customFormat="1" x14ac:dyDescent="0.2"/>
    <row r="46530" s="217" customFormat="1" x14ac:dyDescent="0.2"/>
    <row r="46531" s="217" customFormat="1" x14ac:dyDescent="0.2"/>
    <row r="46532" s="217" customFormat="1" x14ac:dyDescent="0.2"/>
    <row r="46533" s="217" customFormat="1" x14ac:dyDescent="0.2"/>
    <row r="46534" s="217" customFormat="1" x14ac:dyDescent="0.2"/>
    <row r="46535" s="217" customFormat="1" x14ac:dyDescent="0.2"/>
    <row r="46536" s="217" customFormat="1" x14ac:dyDescent="0.2"/>
    <row r="46537" s="217" customFormat="1" x14ac:dyDescent="0.2"/>
    <row r="46538" s="217" customFormat="1" x14ac:dyDescent="0.2"/>
    <row r="46539" s="217" customFormat="1" x14ac:dyDescent="0.2"/>
    <row r="46540" s="217" customFormat="1" x14ac:dyDescent="0.2"/>
    <row r="46541" s="217" customFormat="1" x14ac:dyDescent="0.2"/>
    <row r="46542" s="217" customFormat="1" x14ac:dyDescent="0.2"/>
    <row r="46543" s="217" customFormat="1" x14ac:dyDescent="0.2"/>
    <row r="46544" s="217" customFormat="1" x14ac:dyDescent="0.2"/>
    <row r="46545" s="217" customFormat="1" x14ac:dyDescent="0.2"/>
    <row r="46546" s="217" customFormat="1" x14ac:dyDescent="0.2"/>
    <row r="46547" s="217" customFormat="1" x14ac:dyDescent="0.2"/>
    <row r="46548" s="217" customFormat="1" x14ac:dyDescent="0.2"/>
    <row r="46549" s="217" customFormat="1" x14ac:dyDescent="0.2"/>
    <row r="46550" s="217" customFormat="1" x14ac:dyDescent="0.2"/>
    <row r="46551" s="217" customFormat="1" x14ac:dyDescent="0.2"/>
    <row r="46552" s="217" customFormat="1" x14ac:dyDescent="0.2"/>
    <row r="46553" s="217" customFormat="1" x14ac:dyDescent="0.2"/>
    <row r="46554" s="217" customFormat="1" x14ac:dyDescent="0.2"/>
    <row r="46555" s="217" customFormat="1" x14ac:dyDescent="0.2"/>
    <row r="46556" s="217" customFormat="1" x14ac:dyDescent="0.2"/>
    <row r="46557" s="217" customFormat="1" x14ac:dyDescent="0.2"/>
    <row r="46558" s="217" customFormat="1" x14ac:dyDescent="0.2"/>
    <row r="46559" s="217" customFormat="1" x14ac:dyDescent="0.2"/>
    <row r="46560" s="217" customFormat="1" x14ac:dyDescent="0.2"/>
    <row r="46561" s="217" customFormat="1" x14ac:dyDescent="0.2"/>
    <row r="46562" s="217" customFormat="1" x14ac:dyDescent="0.2"/>
    <row r="46563" s="217" customFormat="1" x14ac:dyDescent="0.2"/>
    <row r="46564" s="217" customFormat="1" x14ac:dyDescent="0.2"/>
    <row r="46565" s="217" customFormat="1" x14ac:dyDescent="0.2"/>
    <row r="46566" s="217" customFormat="1" x14ac:dyDescent="0.2"/>
    <row r="46567" s="217" customFormat="1" x14ac:dyDescent="0.2"/>
    <row r="46568" s="217" customFormat="1" x14ac:dyDescent="0.2"/>
    <row r="46569" s="217" customFormat="1" x14ac:dyDescent="0.2"/>
    <row r="46570" s="217" customFormat="1" x14ac:dyDescent="0.2"/>
    <row r="46571" s="217" customFormat="1" x14ac:dyDescent="0.2"/>
    <row r="46572" s="217" customFormat="1" x14ac:dyDescent="0.2"/>
    <row r="46573" s="217" customFormat="1" x14ac:dyDescent="0.2"/>
    <row r="46574" s="217" customFormat="1" x14ac:dyDescent="0.2"/>
    <row r="46575" s="217" customFormat="1" x14ac:dyDescent="0.2"/>
    <row r="46576" s="217" customFormat="1" x14ac:dyDescent="0.2"/>
    <row r="46577" s="217" customFormat="1" x14ac:dyDescent="0.2"/>
    <row r="46578" s="217" customFormat="1" x14ac:dyDescent="0.2"/>
    <row r="46579" s="217" customFormat="1" x14ac:dyDescent="0.2"/>
    <row r="46580" s="217" customFormat="1" x14ac:dyDescent="0.2"/>
    <row r="46581" s="217" customFormat="1" x14ac:dyDescent="0.2"/>
    <row r="46582" s="217" customFormat="1" x14ac:dyDescent="0.2"/>
    <row r="46583" s="217" customFormat="1" x14ac:dyDescent="0.2"/>
    <row r="46584" s="217" customFormat="1" x14ac:dyDescent="0.2"/>
    <row r="46585" s="217" customFormat="1" x14ac:dyDescent="0.2"/>
    <row r="46586" s="217" customFormat="1" x14ac:dyDescent="0.2"/>
    <row r="46587" s="217" customFormat="1" x14ac:dyDescent="0.2"/>
    <row r="46588" s="217" customFormat="1" x14ac:dyDescent="0.2"/>
    <row r="46589" s="217" customFormat="1" x14ac:dyDescent="0.2"/>
    <row r="46590" s="217" customFormat="1" x14ac:dyDescent="0.2"/>
    <row r="46591" s="217" customFormat="1" x14ac:dyDescent="0.2"/>
    <row r="46592" s="217" customFormat="1" x14ac:dyDescent="0.2"/>
    <row r="46593" s="217" customFormat="1" x14ac:dyDescent="0.2"/>
    <row r="46594" s="217" customFormat="1" x14ac:dyDescent="0.2"/>
    <row r="46595" s="217" customFormat="1" x14ac:dyDescent="0.2"/>
    <row r="46596" s="217" customFormat="1" x14ac:dyDescent="0.2"/>
    <row r="46597" s="217" customFormat="1" x14ac:dyDescent="0.2"/>
    <row r="46598" s="217" customFormat="1" x14ac:dyDescent="0.2"/>
    <row r="46599" s="217" customFormat="1" x14ac:dyDescent="0.2"/>
    <row r="46600" s="217" customFormat="1" x14ac:dyDescent="0.2"/>
    <row r="46601" s="217" customFormat="1" x14ac:dyDescent="0.2"/>
    <row r="46602" s="217" customFormat="1" x14ac:dyDescent="0.2"/>
    <row r="46603" s="217" customFormat="1" x14ac:dyDescent="0.2"/>
    <row r="46604" s="217" customFormat="1" x14ac:dyDescent="0.2"/>
    <row r="46605" s="217" customFormat="1" x14ac:dyDescent="0.2"/>
    <row r="46606" s="217" customFormat="1" x14ac:dyDescent="0.2"/>
    <row r="46607" s="217" customFormat="1" x14ac:dyDescent="0.2"/>
    <row r="46608" s="217" customFormat="1" x14ac:dyDescent="0.2"/>
    <row r="46609" s="217" customFormat="1" x14ac:dyDescent="0.2"/>
    <row r="46610" s="217" customFormat="1" x14ac:dyDescent="0.2"/>
    <row r="46611" s="217" customFormat="1" x14ac:dyDescent="0.2"/>
    <row r="46612" s="217" customFormat="1" x14ac:dyDescent="0.2"/>
    <row r="46613" s="217" customFormat="1" x14ac:dyDescent="0.2"/>
    <row r="46614" s="217" customFormat="1" x14ac:dyDescent="0.2"/>
    <row r="46615" s="217" customFormat="1" x14ac:dyDescent="0.2"/>
    <row r="46616" s="217" customFormat="1" x14ac:dyDescent="0.2"/>
    <row r="46617" s="217" customFormat="1" x14ac:dyDescent="0.2"/>
    <row r="46618" s="217" customFormat="1" x14ac:dyDescent="0.2"/>
    <row r="46619" s="217" customFormat="1" x14ac:dyDescent="0.2"/>
    <row r="46620" s="217" customFormat="1" x14ac:dyDescent="0.2"/>
    <row r="46621" s="217" customFormat="1" x14ac:dyDescent="0.2"/>
    <row r="46622" s="217" customFormat="1" x14ac:dyDescent="0.2"/>
    <row r="46623" s="217" customFormat="1" x14ac:dyDescent="0.2"/>
    <row r="46624" s="217" customFormat="1" x14ac:dyDescent="0.2"/>
    <row r="46625" s="217" customFormat="1" x14ac:dyDescent="0.2"/>
    <row r="46626" s="217" customFormat="1" x14ac:dyDescent="0.2"/>
    <row r="46627" s="217" customFormat="1" x14ac:dyDescent="0.2"/>
    <row r="46628" s="217" customFormat="1" x14ac:dyDescent="0.2"/>
    <row r="46629" s="217" customFormat="1" x14ac:dyDescent="0.2"/>
    <row r="46630" s="217" customFormat="1" x14ac:dyDescent="0.2"/>
    <row r="46631" s="217" customFormat="1" x14ac:dyDescent="0.2"/>
    <row r="46632" s="217" customFormat="1" x14ac:dyDescent="0.2"/>
    <row r="46633" s="217" customFormat="1" x14ac:dyDescent="0.2"/>
    <row r="46634" s="217" customFormat="1" x14ac:dyDescent="0.2"/>
    <row r="46635" s="217" customFormat="1" x14ac:dyDescent="0.2"/>
    <row r="46636" s="217" customFormat="1" x14ac:dyDescent="0.2"/>
    <row r="46637" s="217" customFormat="1" x14ac:dyDescent="0.2"/>
    <row r="46638" s="217" customFormat="1" x14ac:dyDescent="0.2"/>
    <row r="46639" s="217" customFormat="1" x14ac:dyDescent="0.2"/>
    <row r="46640" s="217" customFormat="1" x14ac:dyDescent="0.2"/>
    <row r="46641" s="217" customFormat="1" x14ac:dyDescent="0.2"/>
    <row r="46642" s="217" customFormat="1" x14ac:dyDescent="0.2"/>
    <row r="46643" s="217" customFormat="1" x14ac:dyDescent="0.2"/>
    <row r="46644" s="217" customFormat="1" x14ac:dyDescent="0.2"/>
    <row r="46645" s="217" customFormat="1" x14ac:dyDescent="0.2"/>
    <row r="46646" s="217" customFormat="1" x14ac:dyDescent="0.2"/>
    <row r="46647" s="217" customFormat="1" x14ac:dyDescent="0.2"/>
    <row r="46648" s="217" customFormat="1" x14ac:dyDescent="0.2"/>
    <row r="46649" s="217" customFormat="1" x14ac:dyDescent="0.2"/>
    <row r="46650" s="217" customFormat="1" x14ac:dyDescent="0.2"/>
    <row r="46651" s="217" customFormat="1" x14ac:dyDescent="0.2"/>
    <row r="46652" s="217" customFormat="1" x14ac:dyDescent="0.2"/>
    <row r="46653" s="217" customFormat="1" x14ac:dyDescent="0.2"/>
    <row r="46654" s="217" customFormat="1" x14ac:dyDescent="0.2"/>
    <row r="46655" s="217" customFormat="1" x14ac:dyDescent="0.2"/>
    <row r="46656" s="217" customFormat="1" x14ac:dyDescent="0.2"/>
    <row r="46657" s="217" customFormat="1" x14ac:dyDescent="0.2"/>
    <row r="46658" s="217" customFormat="1" x14ac:dyDescent="0.2"/>
    <row r="46659" s="217" customFormat="1" x14ac:dyDescent="0.2"/>
    <row r="46660" s="217" customFormat="1" x14ac:dyDescent="0.2"/>
    <row r="46661" s="217" customFormat="1" x14ac:dyDescent="0.2"/>
    <row r="46662" s="217" customFormat="1" x14ac:dyDescent="0.2"/>
    <row r="46663" s="217" customFormat="1" x14ac:dyDescent="0.2"/>
    <row r="46664" s="217" customFormat="1" x14ac:dyDescent="0.2"/>
    <row r="46665" s="217" customFormat="1" x14ac:dyDescent="0.2"/>
    <row r="46666" s="217" customFormat="1" x14ac:dyDescent="0.2"/>
    <row r="46667" s="217" customFormat="1" x14ac:dyDescent="0.2"/>
    <row r="46668" s="217" customFormat="1" x14ac:dyDescent="0.2"/>
    <row r="46669" s="217" customFormat="1" x14ac:dyDescent="0.2"/>
    <row r="46670" s="217" customFormat="1" x14ac:dyDescent="0.2"/>
    <row r="46671" s="217" customFormat="1" x14ac:dyDescent="0.2"/>
    <row r="46672" s="217" customFormat="1" x14ac:dyDescent="0.2"/>
    <row r="46673" s="217" customFormat="1" x14ac:dyDescent="0.2"/>
    <row r="46674" s="217" customFormat="1" x14ac:dyDescent="0.2"/>
    <row r="46675" s="217" customFormat="1" x14ac:dyDescent="0.2"/>
    <row r="46676" s="217" customFormat="1" x14ac:dyDescent="0.2"/>
    <row r="46677" s="217" customFormat="1" x14ac:dyDescent="0.2"/>
    <row r="46678" s="217" customFormat="1" x14ac:dyDescent="0.2"/>
    <row r="46679" s="217" customFormat="1" x14ac:dyDescent="0.2"/>
    <row r="46680" s="217" customFormat="1" x14ac:dyDescent="0.2"/>
    <row r="46681" s="217" customFormat="1" x14ac:dyDescent="0.2"/>
    <row r="46682" s="217" customFormat="1" x14ac:dyDescent="0.2"/>
    <row r="46683" s="217" customFormat="1" x14ac:dyDescent="0.2"/>
    <row r="46684" s="217" customFormat="1" x14ac:dyDescent="0.2"/>
    <row r="46685" s="217" customFormat="1" x14ac:dyDescent="0.2"/>
    <row r="46686" s="217" customFormat="1" x14ac:dyDescent="0.2"/>
    <row r="46687" s="217" customFormat="1" x14ac:dyDescent="0.2"/>
    <row r="46688" s="217" customFormat="1" x14ac:dyDescent="0.2"/>
    <row r="46689" s="217" customFormat="1" x14ac:dyDescent="0.2"/>
    <row r="46690" s="217" customFormat="1" x14ac:dyDescent="0.2"/>
    <row r="46691" s="217" customFormat="1" x14ac:dyDescent="0.2"/>
    <row r="46692" s="217" customFormat="1" x14ac:dyDescent="0.2"/>
    <row r="46693" s="217" customFormat="1" x14ac:dyDescent="0.2"/>
    <row r="46694" s="217" customFormat="1" x14ac:dyDescent="0.2"/>
    <row r="46695" s="217" customFormat="1" x14ac:dyDescent="0.2"/>
    <row r="46696" s="217" customFormat="1" x14ac:dyDescent="0.2"/>
    <row r="46697" s="217" customFormat="1" x14ac:dyDescent="0.2"/>
    <row r="46698" s="217" customFormat="1" x14ac:dyDescent="0.2"/>
    <row r="46699" s="217" customFormat="1" x14ac:dyDescent="0.2"/>
    <row r="46700" s="217" customFormat="1" x14ac:dyDescent="0.2"/>
    <row r="46701" s="217" customFormat="1" x14ac:dyDescent="0.2"/>
    <row r="46702" s="217" customFormat="1" x14ac:dyDescent="0.2"/>
    <row r="46703" s="217" customFormat="1" x14ac:dyDescent="0.2"/>
    <row r="46704" s="217" customFormat="1" x14ac:dyDescent="0.2"/>
    <row r="46705" s="217" customFormat="1" x14ac:dyDescent="0.2"/>
    <row r="46706" s="217" customFormat="1" x14ac:dyDescent="0.2"/>
    <row r="46707" s="217" customFormat="1" x14ac:dyDescent="0.2"/>
    <row r="46708" s="217" customFormat="1" x14ac:dyDescent="0.2"/>
    <row r="46709" s="217" customFormat="1" x14ac:dyDescent="0.2"/>
    <row r="46710" s="217" customFormat="1" x14ac:dyDescent="0.2"/>
    <row r="46711" s="217" customFormat="1" x14ac:dyDescent="0.2"/>
    <row r="46712" s="217" customFormat="1" x14ac:dyDescent="0.2"/>
    <row r="46713" s="217" customFormat="1" x14ac:dyDescent="0.2"/>
    <row r="46714" s="217" customFormat="1" x14ac:dyDescent="0.2"/>
    <row r="46715" s="217" customFormat="1" x14ac:dyDescent="0.2"/>
    <row r="46716" s="217" customFormat="1" x14ac:dyDescent="0.2"/>
    <row r="46717" s="217" customFormat="1" x14ac:dyDescent="0.2"/>
    <row r="46718" s="217" customFormat="1" x14ac:dyDescent="0.2"/>
    <row r="46719" s="217" customFormat="1" x14ac:dyDescent="0.2"/>
    <row r="46720" s="217" customFormat="1" x14ac:dyDescent="0.2"/>
    <row r="46721" s="217" customFormat="1" x14ac:dyDescent="0.2"/>
    <row r="46722" s="217" customFormat="1" x14ac:dyDescent="0.2"/>
    <row r="46723" s="217" customFormat="1" x14ac:dyDescent="0.2"/>
    <row r="46724" s="217" customFormat="1" x14ac:dyDescent="0.2"/>
    <row r="46725" s="217" customFormat="1" x14ac:dyDescent="0.2"/>
    <row r="46726" s="217" customFormat="1" x14ac:dyDescent="0.2"/>
    <row r="46727" s="217" customFormat="1" x14ac:dyDescent="0.2"/>
    <row r="46728" s="217" customFormat="1" x14ac:dyDescent="0.2"/>
    <row r="46729" s="217" customFormat="1" x14ac:dyDescent="0.2"/>
    <row r="46730" s="217" customFormat="1" x14ac:dyDescent="0.2"/>
    <row r="46731" s="217" customFormat="1" x14ac:dyDescent="0.2"/>
    <row r="46732" s="217" customFormat="1" x14ac:dyDescent="0.2"/>
    <row r="46733" s="217" customFormat="1" x14ac:dyDescent="0.2"/>
    <row r="46734" s="217" customFormat="1" x14ac:dyDescent="0.2"/>
    <row r="46735" s="217" customFormat="1" x14ac:dyDescent="0.2"/>
    <row r="46736" s="217" customFormat="1" x14ac:dyDescent="0.2"/>
    <row r="46737" s="217" customFormat="1" x14ac:dyDescent="0.2"/>
    <row r="46738" s="217" customFormat="1" x14ac:dyDescent="0.2"/>
    <row r="46739" s="217" customFormat="1" x14ac:dyDescent="0.2"/>
    <row r="46740" s="217" customFormat="1" x14ac:dyDescent="0.2"/>
    <row r="46741" s="217" customFormat="1" x14ac:dyDescent="0.2"/>
    <row r="46742" s="217" customFormat="1" x14ac:dyDescent="0.2"/>
    <row r="46743" s="217" customFormat="1" x14ac:dyDescent="0.2"/>
    <row r="46744" s="217" customFormat="1" x14ac:dyDescent="0.2"/>
    <row r="46745" s="217" customFormat="1" x14ac:dyDescent="0.2"/>
    <row r="46746" s="217" customFormat="1" x14ac:dyDescent="0.2"/>
    <row r="46747" s="217" customFormat="1" x14ac:dyDescent="0.2"/>
    <row r="46748" s="217" customFormat="1" x14ac:dyDescent="0.2"/>
    <row r="46749" s="217" customFormat="1" x14ac:dyDescent="0.2"/>
    <row r="46750" s="217" customFormat="1" x14ac:dyDescent="0.2"/>
    <row r="46751" s="217" customFormat="1" x14ac:dyDescent="0.2"/>
    <row r="46752" s="217" customFormat="1" x14ac:dyDescent="0.2"/>
    <row r="46753" s="217" customFormat="1" x14ac:dyDescent="0.2"/>
    <row r="46754" s="217" customFormat="1" x14ac:dyDescent="0.2"/>
    <row r="46755" s="217" customFormat="1" x14ac:dyDescent="0.2"/>
    <row r="46756" s="217" customFormat="1" x14ac:dyDescent="0.2"/>
    <row r="46757" s="217" customFormat="1" x14ac:dyDescent="0.2"/>
    <row r="46758" s="217" customFormat="1" x14ac:dyDescent="0.2"/>
    <row r="46759" s="217" customFormat="1" x14ac:dyDescent="0.2"/>
    <row r="46760" s="217" customFormat="1" x14ac:dyDescent="0.2"/>
    <row r="46761" s="217" customFormat="1" x14ac:dyDescent="0.2"/>
    <row r="46762" s="217" customFormat="1" x14ac:dyDescent="0.2"/>
    <row r="46763" s="217" customFormat="1" x14ac:dyDescent="0.2"/>
    <row r="46764" s="217" customFormat="1" x14ac:dyDescent="0.2"/>
    <row r="46765" s="217" customFormat="1" x14ac:dyDescent="0.2"/>
    <row r="46766" s="217" customFormat="1" x14ac:dyDescent="0.2"/>
    <row r="46767" s="217" customFormat="1" x14ac:dyDescent="0.2"/>
    <row r="46768" s="217" customFormat="1" x14ac:dyDescent="0.2"/>
    <row r="46769" s="217" customFormat="1" x14ac:dyDescent="0.2"/>
    <row r="46770" s="217" customFormat="1" x14ac:dyDescent="0.2"/>
    <row r="46771" s="217" customFormat="1" x14ac:dyDescent="0.2"/>
    <row r="46772" s="217" customFormat="1" x14ac:dyDescent="0.2"/>
    <row r="46773" s="217" customFormat="1" x14ac:dyDescent="0.2"/>
    <row r="46774" s="217" customFormat="1" x14ac:dyDescent="0.2"/>
    <row r="46775" s="217" customFormat="1" x14ac:dyDescent="0.2"/>
    <row r="46776" s="217" customFormat="1" x14ac:dyDescent="0.2"/>
    <row r="46777" s="217" customFormat="1" x14ac:dyDescent="0.2"/>
    <row r="46778" s="217" customFormat="1" x14ac:dyDescent="0.2"/>
    <row r="46779" s="217" customFormat="1" x14ac:dyDescent="0.2"/>
    <row r="46780" s="217" customFormat="1" x14ac:dyDescent="0.2"/>
    <row r="46781" s="217" customFormat="1" x14ac:dyDescent="0.2"/>
    <row r="46782" s="217" customFormat="1" x14ac:dyDescent="0.2"/>
    <row r="46783" s="217" customFormat="1" x14ac:dyDescent="0.2"/>
    <row r="46784" s="217" customFormat="1" x14ac:dyDescent="0.2"/>
    <row r="46785" s="217" customFormat="1" x14ac:dyDescent="0.2"/>
    <row r="46786" s="217" customFormat="1" x14ac:dyDescent="0.2"/>
    <row r="46787" s="217" customFormat="1" x14ac:dyDescent="0.2"/>
    <row r="46788" s="217" customFormat="1" x14ac:dyDescent="0.2"/>
    <row r="46789" s="217" customFormat="1" x14ac:dyDescent="0.2"/>
    <row r="46790" s="217" customFormat="1" x14ac:dyDescent="0.2"/>
    <row r="46791" s="217" customFormat="1" x14ac:dyDescent="0.2"/>
    <row r="46792" s="217" customFormat="1" x14ac:dyDescent="0.2"/>
    <row r="46793" s="217" customFormat="1" x14ac:dyDescent="0.2"/>
    <row r="46794" s="217" customFormat="1" x14ac:dyDescent="0.2"/>
    <row r="46795" s="217" customFormat="1" x14ac:dyDescent="0.2"/>
    <row r="46796" s="217" customFormat="1" x14ac:dyDescent="0.2"/>
    <row r="46797" s="217" customFormat="1" x14ac:dyDescent="0.2"/>
    <row r="46798" s="217" customFormat="1" x14ac:dyDescent="0.2"/>
    <row r="46799" s="217" customFormat="1" x14ac:dyDescent="0.2"/>
    <row r="46800" s="217" customFormat="1" x14ac:dyDescent="0.2"/>
    <row r="46801" s="217" customFormat="1" x14ac:dyDescent="0.2"/>
    <row r="46802" s="217" customFormat="1" x14ac:dyDescent="0.2"/>
    <row r="46803" s="217" customFormat="1" x14ac:dyDescent="0.2"/>
    <row r="46804" s="217" customFormat="1" x14ac:dyDescent="0.2"/>
    <row r="46805" s="217" customFormat="1" x14ac:dyDescent="0.2"/>
    <row r="46806" s="217" customFormat="1" x14ac:dyDescent="0.2"/>
    <row r="46807" s="217" customFormat="1" x14ac:dyDescent="0.2"/>
    <row r="46808" s="217" customFormat="1" x14ac:dyDescent="0.2"/>
    <row r="46809" s="217" customFormat="1" x14ac:dyDescent="0.2"/>
    <row r="46810" s="217" customFormat="1" x14ac:dyDescent="0.2"/>
    <row r="46811" s="217" customFormat="1" x14ac:dyDescent="0.2"/>
    <row r="46812" s="217" customFormat="1" x14ac:dyDescent="0.2"/>
    <row r="46813" s="217" customFormat="1" x14ac:dyDescent="0.2"/>
    <row r="46814" s="217" customFormat="1" x14ac:dyDescent="0.2"/>
    <row r="46815" s="217" customFormat="1" x14ac:dyDescent="0.2"/>
    <row r="46816" s="217" customFormat="1" x14ac:dyDescent="0.2"/>
    <row r="46817" s="217" customFormat="1" x14ac:dyDescent="0.2"/>
    <row r="46818" s="217" customFormat="1" x14ac:dyDescent="0.2"/>
    <row r="46819" s="217" customFormat="1" x14ac:dyDescent="0.2"/>
    <row r="46820" s="217" customFormat="1" x14ac:dyDescent="0.2"/>
    <row r="46821" s="217" customFormat="1" x14ac:dyDescent="0.2"/>
    <row r="46822" s="217" customFormat="1" x14ac:dyDescent="0.2"/>
    <row r="46823" s="217" customFormat="1" x14ac:dyDescent="0.2"/>
    <row r="46824" s="217" customFormat="1" x14ac:dyDescent="0.2"/>
    <row r="46825" s="217" customFormat="1" x14ac:dyDescent="0.2"/>
    <row r="46826" s="217" customFormat="1" x14ac:dyDescent="0.2"/>
    <row r="46827" s="217" customFormat="1" x14ac:dyDescent="0.2"/>
    <row r="46828" s="217" customFormat="1" x14ac:dyDescent="0.2"/>
    <row r="46829" s="217" customFormat="1" x14ac:dyDescent="0.2"/>
    <row r="46830" s="217" customFormat="1" x14ac:dyDescent="0.2"/>
    <row r="46831" s="217" customFormat="1" x14ac:dyDescent="0.2"/>
    <row r="46832" s="217" customFormat="1" x14ac:dyDescent="0.2"/>
    <row r="46833" s="217" customFormat="1" x14ac:dyDescent="0.2"/>
    <row r="46834" s="217" customFormat="1" x14ac:dyDescent="0.2"/>
    <row r="46835" s="217" customFormat="1" x14ac:dyDescent="0.2"/>
    <row r="46836" s="217" customFormat="1" x14ac:dyDescent="0.2"/>
    <row r="46837" s="217" customFormat="1" x14ac:dyDescent="0.2"/>
    <row r="46838" s="217" customFormat="1" x14ac:dyDescent="0.2"/>
    <row r="46839" s="217" customFormat="1" x14ac:dyDescent="0.2"/>
    <row r="46840" s="217" customFormat="1" x14ac:dyDescent="0.2"/>
    <row r="46841" s="217" customFormat="1" x14ac:dyDescent="0.2"/>
    <row r="46842" s="217" customFormat="1" x14ac:dyDescent="0.2"/>
    <row r="46843" s="217" customFormat="1" x14ac:dyDescent="0.2"/>
    <row r="46844" s="217" customFormat="1" x14ac:dyDescent="0.2"/>
    <row r="46845" s="217" customFormat="1" x14ac:dyDescent="0.2"/>
    <row r="46846" s="217" customFormat="1" x14ac:dyDescent="0.2"/>
    <row r="46847" s="217" customFormat="1" x14ac:dyDescent="0.2"/>
    <row r="46848" s="217" customFormat="1" x14ac:dyDescent="0.2"/>
    <row r="46849" s="217" customFormat="1" x14ac:dyDescent="0.2"/>
    <row r="46850" s="217" customFormat="1" x14ac:dyDescent="0.2"/>
    <row r="46851" s="217" customFormat="1" x14ac:dyDescent="0.2"/>
    <row r="46852" s="217" customFormat="1" x14ac:dyDescent="0.2"/>
    <row r="46853" s="217" customFormat="1" x14ac:dyDescent="0.2"/>
    <row r="46854" s="217" customFormat="1" x14ac:dyDescent="0.2"/>
    <row r="46855" s="217" customFormat="1" x14ac:dyDescent="0.2"/>
    <row r="46856" s="217" customFormat="1" x14ac:dyDescent="0.2"/>
    <row r="46857" s="217" customFormat="1" x14ac:dyDescent="0.2"/>
    <row r="46858" s="217" customFormat="1" x14ac:dyDescent="0.2"/>
    <row r="46859" s="217" customFormat="1" x14ac:dyDescent="0.2"/>
    <row r="46860" s="217" customFormat="1" x14ac:dyDescent="0.2"/>
    <row r="46861" s="217" customFormat="1" x14ac:dyDescent="0.2"/>
    <row r="46862" s="217" customFormat="1" x14ac:dyDescent="0.2"/>
    <row r="46863" s="217" customFormat="1" x14ac:dyDescent="0.2"/>
    <row r="46864" s="217" customFormat="1" x14ac:dyDescent="0.2"/>
    <row r="46865" s="217" customFormat="1" x14ac:dyDescent="0.2"/>
    <row r="46866" s="217" customFormat="1" x14ac:dyDescent="0.2"/>
    <row r="46867" s="217" customFormat="1" x14ac:dyDescent="0.2"/>
    <row r="46868" s="217" customFormat="1" x14ac:dyDescent="0.2"/>
    <row r="46869" s="217" customFormat="1" x14ac:dyDescent="0.2"/>
    <row r="46870" s="217" customFormat="1" x14ac:dyDescent="0.2"/>
    <row r="46871" s="217" customFormat="1" x14ac:dyDescent="0.2"/>
    <row r="46872" s="217" customFormat="1" x14ac:dyDescent="0.2"/>
    <row r="46873" s="217" customFormat="1" x14ac:dyDescent="0.2"/>
    <row r="46874" s="217" customFormat="1" x14ac:dyDescent="0.2"/>
    <row r="46875" s="217" customFormat="1" x14ac:dyDescent="0.2"/>
    <row r="46876" s="217" customFormat="1" x14ac:dyDescent="0.2"/>
    <row r="46877" s="217" customFormat="1" x14ac:dyDescent="0.2"/>
    <row r="46878" s="217" customFormat="1" x14ac:dyDescent="0.2"/>
    <row r="46879" s="217" customFormat="1" x14ac:dyDescent="0.2"/>
    <row r="46880" s="217" customFormat="1" x14ac:dyDescent="0.2"/>
    <row r="46881" s="217" customFormat="1" x14ac:dyDescent="0.2"/>
    <row r="46882" s="217" customFormat="1" x14ac:dyDescent="0.2"/>
    <row r="46883" s="217" customFormat="1" x14ac:dyDescent="0.2"/>
    <row r="46884" s="217" customFormat="1" x14ac:dyDescent="0.2"/>
    <row r="46885" s="217" customFormat="1" x14ac:dyDescent="0.2"/>
    <row r="46886" s="217" customFormat="1" x14ac:dyDescent="0.2"/>
    <row r="46887" s="217" customFormat="1" x14ac:dyDescent="0.2"/>
    <row r="46888" s="217" customFormat="1" x14ac:dyDescent="0.2"/>
    <row r="46889" s="217" customFormat="1" x14ac:dyDescent="0.2"/>
    <row r="46890" s="217" customFormat="1" x14ac:dyDescent="0.2"/>
    <row r="46891" s="217" customFormat="1" x14ac:dyDescent="0.2"/>
    <row r="46892" s="217" customFormat="1" x14ac:dyDescent="0.2"/>
    <row r="46893" s="217" customFormat="1" x14ac:dyDescent="0.2"/>
    <row r="46894" s="217" customFormat="1" x14ac:dyDescent="0.2"/>
    <row r="46895" s="217" customFormat="1" x14ac:dyDescent="0.2"/>
    <row r="46896" s="217" customFormat="1" x14ac:dyDescent="0.2"/>
    <row r="46897" s="217" customFormat="1" x14ac:dyDescent="0.2"/>
    <row r="46898" s="217" customFormat="1" x14ac:dyDescent="0.2"/>
    <row r="46899" s="217" customFormat="1" x14ac:dyDescent="0.2"/>
    <row r="46900" s="217" customFormat="1" x14ac:dyDescent="0.2"/>
    <row r="46901" s="217" customFormat="1" x14ac:dyDescent="0.2"/>
    <row r="46902" s="217" customFormat="1" x14ac:dyDescent="0.2"/>
    <row r="46903" s="217" customFormat="1" x14ac:dyDescent="0.2"/>
    <row r="46904" s="217" customFormat="1" x14ac:dyDescent="0.2"/>
    <row r="46905" s="217" customFormat="1" x14ac:dyDescent="0.2"/>
    <row r="46906" s="217" customFormat="1" x14ac:dyDescent="0.2"/>
    <row r="46907" s="217" customFormat="1" x14ac:dyDescent="0.2"/>
    <row r="46908" s="217" customFormat="1" x14ac:dyDescent="0.2"/>
    <row r="46909" s="217" customFormat="1" x14ac:dyDescent="0.2"/>
    <row r="46910" s="217" customFormat="1" x14ac:dyDescent="0.2"/>
    <row r="46911" s="217" customFormat="1" x14ac:dyDescent="0.2"/>
    <row r="46912" s="217" customFormat="1" x14ac:dyDescent="0.2"/>
    <row r="46913" s="217" customFormat="1" x14ac:dyDescent="0.2"/>
    <row r="46914" s="217" customFormat="1" x14ac:dyDescent="0.2"/>
    <row r="46915" s="217" customFormat="1" x14ac:dyDescent="0.2"/>
    <row r="46916" s="217" customFormat="1" x14ac:dyDescent="0.2"/>
    <row r="46917" s="217" customFormat="1" x14ac:dyDescent="0.2"/>
    <row r="46918" s="217" customFormat="1" x14ac:dyDescent="0.2"/>
    <row r="46919" s="217" customFormat="1" x14ac:dyDescent="0.2"/>
    <row r="46920" s="217" customFormat="1" x14ac:dyDescent="0.2"/>
    <row r="46921" s="217" customFormat="1" x14ac:dyDescent="0.2"/>
    <row r="46922" s="217" customFormat="1" x14ac:dyDescent="0.2"/>
    <row r="46923" s="217" customFormat="1" x14ac:dyDescent="0.2"/>
    <row r="46924" s="217" customFormat="1" x14ac:dyDescent="0.2"/>
    <row r="46925" s="217" customFormat="1" x14ac:dyDescent="0.2"/>
    <row r="46926" s="217" customFormat="1" x14ac:dyDescent="0.2"/>
    <row r="46927" s="217" customFormat="1" x14ac:dyDescent="0.2"/>
    <row r="46928" s="217" customFormat="1" x14ac:dyDescent="0.2"/>
    <row r="46929" s="217" customFormat="1" x14ac:dyDescent="0.2"/>
    <row r="46930" s="217" customFormat="1" x14ac:dyDescent="0.2"/>
    <row r="46931" s="217" customFormat="1" x14ac:dyDescent="0.2"/>
    <row r="46932" s="217" customFormat="1" x14ac:dyDescent="0.2"/>
    <row r="46933" s="217" customFormat="1" x14ac:dyDescent="0.2"/>
    <row r="46934" s="217" customFormat="1" x14ac:dyDescent="0.2"/>
    <row r="46935" s="217" customFormat="1" x14ac:dyDescent="0.2"/>
    <row r="46936" s="217" customFormat="1" x14ac:dyDescent="0.2"/>
    <row r="46937" s="217" customFormat="1" x14ac:dyDescent="0.2"/>
    <row r="46938" s="217" customFormat="1" x14ac:dyDescent="0.2"/>
    <row r="46939" s="217" customFormat="1" x14ac:dyDescent="0.2"/>
    <row r="46940" s="217" customFormat="1" x14ac:dyDescent="0.2"/>
    <row r="46941" s="217" customFormat="1" x14ac:dyDescent="0.2"/>
    <row r="46942" s="217" customFormat="1" x14ac:dyDescent="0.2"/>
    <row r="46943" s="217" customFormat="1" x14ac:dyDescent="0.2"/>
    <row r="46944" s="217" customFormat="1" x14ac:dyDescent="0.2"/>
    <row r="46945" s="217" customFormat="1" x14ac:dyDescent="0.2"/>
    <row r="46946" s="217" customFormat="1" x14ac:dyDescent="0.2"/>
    <row r="46947" s="217" customFormat="1" x14ac:dyDescent="0.2"/>
    <row r="46948" s="217" customFormat="1" x14ac:dyDescent="0.2"/>
    <row r="46949" s="217" customFormat="1" x14ac:dyDescent="0.2"/>
    <row r="46950" s="217" customFormat="1" x14ac:dyDescent="0.2"/>
    <row r="46951" s="217" customFormat="1" x14ac:dyDescent="0.2"/>
    <row r="46952" s="217" customFormat="1" x14ac:dyDescent="0.2"/>
    <row r="46953" s="217" customFormat="1" x14ac:dyDescent="0.2"/>
    <row r="46954" s="217" customFormat="1" x14ac:dyDescent="0.2"/>
    <row r="46955" s="217" customFormat="1" x14ac:dyDescent="0.2"/>
    <row r="46956" s="217" customFormat="1" x14ac:dyDescent="0.2"/>
    <row r="46957" s="217" customFormat="1" x14ac:dyDescent="0.2"/>
    <row r="46958" s="217" customFormat="1" x14ac:dyDescent="0.2"/>
    <row r="46959" s="217" customFormat="1" x14ac:dyDescent="0.2"/>
    <row r="46960" s="217" customFormat="1" x14ac:dyDescent="0.2"/>
    <row r="46961" s="217" customFormat="1" x14ac:dyDescent="0.2"/>
    <row r="46962" s="217" customFormat="1" x14ac:dyDescent="0.2"/>
    <row r="46963" s="217" customFormat="1" x14ac:dyDescent="0.2"/>
    <row r="46964" s="217" customFormat="1" x14ac:dyDescent="0.2"/>
    <row r="46965" s="217" customFormat="1" x14ac:dyDescent="0.2"/>
    <row r="46966" s="217" customFormat="1" x14ac:dyDescent="0.2"/>
    <row r="46967" s="217" customFormat="1" x14ac:dyDescent="0.2"/>
    <row r="46968" s="217" customFormat="1" x14ac:dyDescent="0.2"/>
    <row r="46969" s="217" customFormat="1" x14ac:dyDescent="0.2"/>
    <row r="46970" s="217" customFormat="1" x14ac:dyDescent="0.2"/>
    <row r="46971" s="217" customFormat="1" x14ac:dyDescent="0.2"/>
    <row r="46972" s="217" customFormat="1" x14ac:dyDescent="0.2"/>
    <row r="46973" s="217" customFormat="1" x14ac:dyDescent="0.2"/>
    <row r="46974" s="217" customFormat="1" x14ac:dyDescent="0.2"/>
    <row r="46975" s="217" customFormat="1" x14ac:dyDescent="0.2"/>
    <row r="46976" s="217" customFormat="1" x14ac:dyDescent="0.2"/>
    <row r="46977" s="217" customFormat="1" x14ac:dyDescent="0.2"/>
    <row r="46978" s="217" customFormat="1" x14ac:dyDescent="0.2"/>
    <row r="46979" s="217" customFormat="1" x14ac:dyDescent="0.2"/>
    <row r="46980" s="217" customFormat="1" x14ac:dyDescent="0.2"/>
    <row r="46981" s="217" customFormat="1" x14ac:dyDescent="0.2"/>
    <row r="46982" s="217" customFormat="1" x14ac:dyDescent="0.2"/>
    <row r="46983" s="217" customFormat="1" x14ac:dyDescent="0.2"/>
    <row r="46984" s="217" customFormat="1" x14ac:dyDescent="0.2"/>
    <row r="46985" s="217" customFormat="1" x14ac:dyDescent="0.2"/>
    <row r="46986" s="217" customFormat="1" x14ac:dyDescent="0.2"/>
    <row r="46987" s="217" customFormat="1" x14ac:dyDescent="0.2"/>
    <row r="46988" s="217" customFormat="1" x14ac:dyDescent="0.2"/>
    <row r="46989" s="217" customFormat="1" x14ac:dyDescent="0.2"/>
    <row r="46990" s="217" customFormat="1" x14ac:dyDescent="0.2"/>
    <row r="46991" s="217" customFormat="1" x14ac:dyDescent="0.2"/>
    <row r="46992" s="217" customFormat="1" x14ac:dyDescent="0.2"/>
    <row r="46993" s="217" customFormat="1" x14ac:dyDescent="0.2"/>
    <row r="46994" s="217" customFormat="1" x14ac:dyDescent="0.2"/>
    <row r="46995" s="217" customFormat="1" x14ac:dyDescent="0.2"/>
    <row r="46996" s="217" customFormat="1" x14ac:dyDescent="0.2"/>
    <row r="46997" s="217" customFormat="1" x14ac:dyDescent="0.2"/>
    <row r="46998" s="217" customFormat="1" x14ac:dyDescent="0.2"/>
    <row r="46999" s="217" customFormat="1" x14ac:dyDescent="0.2"/>
    <row r="47000" s="217" customFormat="1" x14ac:dyDescent="0.2"/>
    <row r="47001" s="217" customFormat="1" x14ac:dyDescent="0.2"/>
    <row r="47002" s="217" customFormat="1" x14ac:dyDescent="0.2"/>
    <row r="47003" s="217" customFormat="1" x14ac:dyDescent="0.2"/>
    <row r="47004" s="217" customFormat="1" x14ac:dyDescent="0.2"/>
    <row r="47005" s="217" customFormat="1" x14ac:dyDescent="0.2"/>
    <row r="47006" s="217" customFormat="1" x14ac:dyDescent="0.2"/>
    <row r="47007" s="217" customFormat="1" x14ac:dyDescent="0.2"/>
    <row r="47008" s="217" customFormat="1" x14ac:dyDescent="0.2"/>
    <row r="47009" s="217" customFormat="1" x14ac:dyDescent="0.2"/>
    <row r="47010" s="217" customFormat="1" x14ac:dyDescent="0.2"/>
    <row r="47011" s="217" customFormat="1" x14ac:dyDescent="0.2"/>
    <row r="47012" s="217" customFormat="1" x14ac:dyDescent="0.2"/>
    <row r="47013" s="217" customFormat="1" x14ac:dyDescent="0.2"/>
    <row r="47014" s="217" customFormat="1" x14ac:dyDescent="0.2"/>
    <row r="47015" s="217" customFormat="1" x14ac:dyDescent="0.2"/>
    <row r="47016" s="217" customFormat="1" x14ac:dyDescent="0.2"/>
    <row r="47017" s="217" customFormat="1" x14ac:dyDescent="0.2"/>
    <row r="47018" s="217" customFormat="1" x14ac:dyDescent="0.2"/>
    <row r="47019" s="217" customFormat="1" x14ac:dyDescent="0.2"/>
    <row r="47020" s="217" customFormat="1" x14ac:dyDescent="0.2"/>
    <row r="47021" s="217" customFormat="1" x14ac:dyDescent="0.2"/>
    <row r="47022" s="217" customFormat="1" x14ac:dyDescent="0.2"/>
    <row r="47023" s="217" customFormat="1" x14ac:dyDescent="0.2"/>
    <row r="47024" s="217" customFormat="1" x14ac:dyDescent="0.2"/>
    <row r="47025" s="217" customFormat="1" x14ac:dyDescent="0.2"/>
    <row r="47026" s="217" customFormat="1" x14ac:dyDescent="0.2"/>
    <row r="47027" s="217" customFormat="1" x14ac:dyDescent="0.2"/>
    <row r="47028" s="217" customFormat="1" x14ac:dyDescent="0.2"/>
    <row r="47029" s="217" customFormat="1" x14ac:dyDescent="0.2"/>
    <row r="47030" s="217" customFormat="1" x14ac:dyDescent="0.2"/>
    <row r="47031" s="217" customFormat="1" x14ac:dyDescent="0.2"/>
    <row r="47032" s="217" customFormat="1" x14ac:dyDescent="0.2"/>
    <row r="47033" s="217" customFormat="1" x14ac:dyDescent="0.2"/>
    <row r="47034" s="217" customFormat="1" x14ac:dyDescent="0.2"/>
    <row r="47035" s="217" customFormat="1" x14ac:dyDescent="0.2"/>
    <row r="47036" s="217" customFormat="1" x14ac:dyDescent="0.2"/>
    <row r="47037" s="217" customFormat="1" x14ac:dyDescent="0.2"/>
    <row r="47038" s="217" customFormat="1" x14ac:dyDescent="0.2"/>
    <row r="47039" s="217" customFormat="1" x14ac:dyDescent="0.2"/>
    <row r="47040" s="217" customFormat="1" x14ac:dyDescent="0.2"/>
    <row r="47041" s="217" customFormat="1" x14ac:dyDescent="0.2"/>
    <row r="47042" s="217" customFormat="1" x14ac:dyDescent="0.2"/>
    <row r="47043" s="217" customFormat="1" x14ac:dyDescent="0.2"/>
    <row r="47044" s="217" customFormat="1" x14ac:dyDescent="0.2"/>
    <row r="47045" s="217" customFormat="1" x14ac:dyDescent="0.2"/>
    <row r="47046" s="217" customFormat="1" x14ac:dyDescent="0.2"/>
    <row r="47047" s="217" customFormat="1" x14ac:dyDescent="0.2"/>
    <row r="47048" s="217" customFormat="1" x14ac:dyDescent="0.2"/>
    <row r="47049" s="217" customFormat="1" x14ac:dyDescent="0.2"/>
    <row r="47050" s="217" customFormat="1" x14ac:dyDescent="0.2"/>
    <row r="47051" s="217" customFormat="1" x14ac:dyDescent="0.2"/>
    <row r="47052" s="217" customFormat="1" x14ac:dyDescent="0.2"/>
    <row r="47053" s="217" customFormat="1" x14ac:dyDescent="0.2"/>
    <row r="47054" s="217" customFormat="1" x14ac:dyDescent="0.2"/>
    <row r="47055" s="217" customFormat="1" x14ac:dyDescent="0.2"/>
    <row r="47056" s="217" customFormat="1" x14ac:dyDescent="0.2"/>
    <row r="47057" s="217" customFormat="1" x14ac:dyDescent="0.2"/>
    <row r="47058" s="217" customFormat="1" x14ac:dyDescent="0.2"/>
    <row r="47059" s="217" customFormat="1" x14ac:dyDescent="0.2"/>
    <row r="47060" s="217" customFormat="1" x14ac:dyDescent="0.2"/>
    <row r="47061" s="217" customFormat="1" x14ac:dyDescent="0.2"/>
    <row r="47062" s="217" customFormat="1" x14ac:dyDescent="0.2"/>
    <row r="47063" s="217" customFormat="1" x14ac:dyDescent="0.2"/>
    <row r="47064" s="217" customFormat="1" x14ac:dyDescent="0.2"/>
    <row r="47065" s="217" customFormat="1" x14ac:dyDescent="0.2"/>
    <row r="47066" s="217" customFormat="1" x14ac:dyDescent="0.2"/>
    <row r="47067" s="217" customFormat="1" x14ac:dyDescent="0.2"/>
    <row r="47068" s="217" customFormat="1" x14ac:dyDescent="0.2"/>
    <row r="47069" s="217" customFormat="1" x14ac:dyDescent="0.2"/>
    <row r="47070" s="217" customFormat="1" x14ac:dyDescent="0.2"/>
    <row r="47071" s="217" customFormat="1" x14ac:dyDescent="0.2"/>
    <row r="47072" s="217" customFormat="1" x14ac:dyDescent="0.2"/>
    <row r="47073" s="217" customFormat="1" x14ac:dyDescent="0.2"/>
    <row r="47074" s="217" customFormat="1" x14ac:dyDescent="0.2"/>
    <row r="47075" s="217" customFormat="1" x14ac:dyDescent="0.2"/>
    <row r="47076" s="217" customFormat="1" x14ac:dyDescent="0.2"/>
    <row r="47077" s="217" customFormat="1" x14ac:dyDescent="0.2"/>
    <row r="47078" s="217" customFormat="1" x14ac:dyDescent="0.2"/>
    <row r="47079" s="217" customFormat="1" x14ac:dyDescent="0.2"/>
    <row r="47080" s="217" customFormat="1" x14ac:dyDescent="0.2"/>
    <row r="47081" s="217" customFormat="1" x14ac:dyDescent="0.2"/>
    <row r="47082" s="217" customFormat="1" x14ac:dyDescent="0.2"/>
    <row r="47083" s="217" customFormat="1" x14ac:dyDescent="0.2"/>
    <row r="47084" s="217" customFormat="1" x14ac:dyDescent="0.2"/>
    <row r="47085" s="217" customFormat="1" x14ac:dyDescent="0.2"/>
    <row r="47086" s="217" customFormat="1" x14ac:dyDescent="0.2"/>
    <row r="47087" s="217" customFormat="1" x14ac:dyDescent="0.2"/>
    <row r="47088" s="217" customFormat="1" x14ac:dyDescent="0.2"/>
    <row r="47089" s="217" customFormat="1" x14ac:dyDescent="0.2"/>
    <row r="47090" s="217" customFormat="1" x14ac:dyDescent="0.2"/>
    <row r="47091" s="217" customFormat="1" x14ac:dyDescent="0.2"/>
    <row r="47092" s="217" customFormat="1" x14ac:dyDescent="0.2"/>
    <row r="47093" s="217" customFormat="1" x14ac:dyDescent="0.2"/>
    <row r="47094" s="217" customFormat="1" x14ac:dyDescent="0.2"/>
    <row r="47095" s="217" customFormat="1" x14ac:dyDescent="0.2"/>
    <row r="47096" s="217" customFormat="1" x14ac:dyDescent="0.2"/>
    <row r="47097" s="217" customFormat="1" x14ac:dyDescent="0.2"/>
    <row r="47098" s="217" customFormat="1" x14ac:dyDescent="0.2"/>
    <row r="47099" s="217" customFormat="1" x14ac:dyDescent="0.2"/>
    <row r="47100" s="217" customFormat="1" x14ac:dyDescent="0.2"/>
    <row r="47101" s="217" customFormat="1" x14ac:dyDescent="0.2"/>
    <row r="47102" s="217" customFormat="1" x14ac:dyDescent="0.2"/>
    <row r="47103" s="217" customFormat="1" x14ac:dyDescent="0.2"/>
    <row r="47104" s="217" customFormat="1" x14ac:dyDescent="0.2"/>
    <row r="47105" s="217" customFormat="1" x14ac:dyDescent="0.2"/>
    <row r="47106" s="217" customFormat="1" x14ac:dyDescent="0.2"/>
    <row r="47107" s="217" customFormat="1" x14ac:dyDescent="0.2"/>
    <row r="47108" s="217" customFormat="1" x14ac:dyDescent="0.2"/>
    <row r="47109" s="217" customFormat="1" x14ac:dyDescent="0.2"/>
    <row r="47110" s="217" customFormat="1" x14ac:dyDescent="0.2"/>
    <row r="47111" s="217" customFormat="1" x14ac:dyDescent="0.2"/>
    <row r="47112" s="217" customFormat="1" x14ac:dyDescent="0.2"/>
    <row r="47113" s="217" customFormat="1" x14ac:dyDescent="0.2"/>
    <row r="47114" s="217" customFormat="1" x14ac:dyDescent="0.2"/>
    <row r="47115" s="217" customFormat="1" x14ac:dyDescent="0.2"/>
    <row r="47116" s="217" customFormat="1" x14ac:dyDescent="0.2"/>
    <row r="47117" s="217" customFormat="1" x14ac:dyDescent="0.2"/>
    <row r="47118" s="217" customFormat="1" x14ac:dyDescent="0.2"/>
    <row r="47119" s="217" customFormat="1" x14ac:dyDescent="0.2"/>
    <row r="47120" s="217" customFormat="1" x14ac:dyDescent="0.2"/>
    <row r="47121" s="217" customFormat="1" x14ac:dyDescent="0.2"/>
    <row r="47122" s="217" customFormat="1" x14ac:dyDescent="0.2"/>
    <row r="47123" s="217" customFormat="1" x14ac:dyDescent="0.2"/>
    <row r="47124" s="217" customFormat="1" x14ac:dyDescent="0.2"/>
    <row r="47125" s="217" customFormat="1" x14ac:dyDescent="0.2"/>
    <row r="47126" s="217" customFormat="1" x14ac:dyDescent="0.2"/>
    <row r="47127" s="217" customFormat="1" x14ac:dyDescent="0.2"/>
    <row r="47128" s="217" customFormat="1" x14ac:dyDescent="0.2"/>
    <row r="47129" s="217" customFormat="1" x14ac:dyDescent="0.2"/>
    <row r="47130" s="217" customFormat="1" x14ac:dyDescent="0.2"/>
    <row r="47131" s="217" customFormat="1" x14ac:dyDescent="0.2"/>
    <row r="47132" s="217" customFormat="1" x14ac:dyDescent="0.2"/>
    <row r="47133" s="217" customFormat="1" x14ac:dyDescent="0.2"/>
    <row r="47134" s="217" customFormat="1" x14ac:dyDescent="0.2"/>
    <row r="47135" s="217" customFormat="1" x14ac:dyDescent="0.2"/>
    <row r="47136" s="217" customFormat="1" x14ac:dyDescent="0.2"/>
    <row r="47137" s="217" customFormat="1" x14ac:dyDescent="0.2"/>
    <row r="47138" s="217" customFormat="1" x14ac:dyDescent="0.2"/>
    <row r="47139" s="217" customFormat="1" x14ac:dyDescent="0.2"/>
    <row r="47140" s="217" customFormat="1" x14ac:dyDescent="0.2"/>
    <row r="47141" s="217" customFormat="1" x14ac:dyDescent="0.2"/>
    <row r="47142" s="217" customFormat="1" x14ac:dyDescent="0.2"/>
    <row r="47143" s="217" customFormat="1" x14ac:dyDescent="0.2"/>
    <row r="47144" s="217" customFormat="1" x14ac:dyDescent="0.2"/>
    <row r="47145" s="217" customFormat="1" x14ac:dyDescent="0.2"/>
    <row r="47146" s="217" customFormat="1" x14ac:dyDescent="0.2"/>
    <row r="47147" s="217" customFormat="1" x14ac:dyDescent="0.2"/>
    <row r="47148" s="217" customFormat="1" x14ac:dyDescent="0.2"/>
    <row r="47149" s="217" customFormat="1" x14ac:dyDescent="0.2"/>
    <row r="47150" s="217" customFormat="1" x14ac:dyDescent="0.2"/>
    <row r="47151" s="217" customFormat="1" x14ac:dyDescent="0.2"/>
    <row r="47152" s="217" customFormat="1" x14ac:dyDescent="0.2"/>
    <row r="47153" s="217" customFormat="1" x14ac:dyDescent="0.2"/>
    <row r="47154" s="217" customFormat="1" x14ac:dyDescent="0.2"/>
    <row r="47155" s="217" customFormat="1" x14ac:dyDescent="0.2"/>
    <row r="47156" s="217" customFormat="1" x14ac:dyDescent="0.2"/>
    <row r="47157" s="217" customFormat="1" x14ac:dyDescent="0.2"/>
    <row r="47158" s="217" customFormat="1" x14ac:dyDescent="0.2"/>
    <row r="47159" s="217" customFormat="1" x14ac:dyDescent="0.2"/>
    <row r="47160" s="217" customFormat="1" x14ac:dyDescent="0.2"/>
    <row r="47161" s="217" customFormat="1" x14ac:dyDescent="0.2"/>
    <row r="47162" s="217" customFormat="1" x14ac:dyDescent="0.2"/>
    <row r="47163" s="217" customFormat="1" x14ac:dyDescent="0.2"/>
    <row r="47164" s="217" customFormat="1" x14ac:dyDescent="0.2"/>
    <row r="47165" s="217" customFormat="1" x14ac:dyDescent="0.2"/>
    <row r="47166" s="217" customFormat="1" x14ac:dyDescent="0.2"/>
    <row r="47167" s="217" customFormat="1" x14ac:dyDescent="0.2"/>
    <row r="47168" s="217" customFormat="1" x14ac:dyDescent="0.2"/>
    <row r="47169" s="217" customFormat="1" x14ac:dyDescent="0.2"/>
    <row r="47170" s="217" customFormat="1" x14ac:dyDescent="0.2"/>
    <row r="47171" s="217" customFormat="1" x14ac:dyDescent="0.2"/>
    <row r="47172" s="217" customFormat="1" x14ac:dyDescent="0.2"/>
    <row r="47173" s="217" customFormat="1" x14ac:dyDescent="0.2"/>
    <row r="47174" s="217" customFormat="1" x14ac:dyDescent="0.2"/>
    <row r="47175" s="217" customFormat="1" x14ac:dyDescent="0.2"/>
    <row r="47176" s="217" customFormat="1" x14ac:dyDescent="0.2"/>
    <row r="47177" s="217" customFormat="1" x14ac:dyDescent="0.2"/>
    <row r="47178" s="217" customFormat="1" x14ac:dyDescent="0.2"/>
    <row r="47179" s="217" customFormat="1" x14ac:dyDescent="0.2"/>
    <row r="47180" s="217" customFormat="1" x14ac:dyDescent="0.2"/>
    <row r="47181" s="217" customFormat="1" x14ac:dyDescent="0.2"/>
    <row r="47182" s="217" customFormat="1" x14ac:dyDescent="0.2"/>
    <row r="47183" s="217" customFormat="1" x14ac:dyDescent="0.2"/>
    <row r="47184" s="217" customFormat="1" x14ac:dyDescent="0.2"/>
    <row r="47185" s="217" customFormat="1" x14ac:dyDescent="0.2"/>
    <row r="47186" s="217" customFormat="1" x14ac:dyDescent="0.2"/>
    <row r="47187" s="217" customFormat="1" x14ac:dyDescent="0.2"/>
    <row r="47188" s="217" customFormat="1" x14ac:dyDescent="0.2"/>
    <row r="47189" s="217" customFormat="1" x14ac:dyDescent="0.2"/>
    <row r="47190" s="217" customFormat="1" x14ac:dyDescent="0.2"/>
    <row r="47191" s="217" customFormat="1" x14ac:dyDescent="0.2"/>
    <row r="47192" s="217" customFormat="1" x14ac:dyDescent="0.2"/>
    <row r="47193" s="217" customFormat="1" x14ac:dyDescent="0.2"/>
    <row r="47194" s="217" customFormat="1" x14ac:dyDescent="0.2"/>
    <row r="47195" s="217" customFormat="1" x14ac:dyDescent="0.2"/>
    <row r="47196" s="217" customFormat="1" x14ac:dyDescent="0.2"/>
    <row r="47197" s="217" customFormat="1" x14ac:dyDescent="0.2"/>
    <row r="47198" s="217" customFormat="1" x14ac:dyDescent="0.2"/>
    <row r="47199" s="217" customFormat="1" x14ac:dyDescent="0.2"/>
    <row r="47200" s="217" customFormat="1" x14ac:dyDescent="0.2"/>
    <row r="47201" s="217" customFormat="1" x14ac:dyDescent="0.2"/>
    <row r="47202" s="217" customFormat="1" x14ac:dyDescent="0.2"/>
    <row r="47203" s="217" customFormat="1" x14ac:dyDescent="0.2"/>
    <row r="47204" s="217" customFormat="1" x14ac:dyDescent="0.2"/>
    <row r="47205" s="217" customFormat="1" x14ac:dyDescent="0.2"/>
    <row r="47206" s="217" customFormat="1" x14ac:dyDescent="0.2"/>
    <row r="47207" s="217" customFormat="1" x14ac:dyDescent="0.2"/>
    <row r="47208" s="217" customFormat="1" x14ac:dyDescent="0.2"/>
    <row r="47209" s="217" customFormat="1" x14ac:dyDescent="0.2"/>
    <row r="47210" s="217" customFormat="1" x14ac:dyDescent="0.2"/>
    <row r="47211" s="217" customFormat="1" x14ac:dyDescent="0.2"/>
    <row r="47212" s="217" customFormat="1" x14ac:dyDescent="0.2"/>
    <row r="47213" s="217" customFormat="1" x14ac:dyDescent="0.2"/>
    <row r="47214" s="217" customFormat="1" x14ac:dyDescent="0.2"/>
    <row r="47215" s="217" customFormat="1" x14ac:dyDescent="0.2"/>
    <row r="47216" s="217" customFormat="1" x14ac:dyDescent="0.2"/>
    <row r="47217" s="217" customFormat="1" x14ac:dyDescent="0.2"/>
    <row r="47218" s="217" customFormat="1" x14ac:dyDescent="0.2"/>
    <row r="47219" s="217" customFormat="1" x14ac:dyDescent="0.2"/>
    <row r="47220" s="217" customFormat="1" x14ac:dyDescent="0.2"/>
    <row r="47221" s="217" customFormat="1" x14ac:dyDescent="0.2"/>
    <row r="47222" s="217" customFormat="1" x14ac:dyDescent="0.2"/>
    <row r="47223" s="217" customFormat="1" x14ac:dyDescent="0.2"/>
    <row r="47224" s="217" customFormat="1" x14ac:dyDescent="0.2"/>
    <row r="47225" s="217" customFormat="1" x14ac:dyDescent="0.2"/>
    <row r="47226" s="217" customFormat="1" x14ac:dyDescent="0.2"/>
    <row r="47227" s="217" customFormat="1" x14ac:dyDescent="0.2"/>
    <row r="47228" s="217" customFormat="1" x14ac:dyDescent="0.2"/>
    <row r="47229" s="217" customFormat="1" x14ac:dyDescent="0.2"/>
    <row r="47230" s="217" customFormat="1" x14ac:dyDescent="0.2"/>
    <row r="47231" s="217" customFormat="1" x14ac:dyDescent="0.2"/>
    <row r="47232" s="217" customFormat="1" x14ac:dyDescent="0.2"/>
    <row r="47233" s="217" customFormat="1" x14ac:dyDescent="0.2"/>
    <row r="47234" s="217" customFormat="1" x14ac:dyDescent="0.2"/>
    <row r="47235" s="217" customFormat="1" x14ac:dyDescent="0.2"/>
    <row r="47236" s="217" customFormat="1" x14ac:dyDescent="0.2"/>
    <row r="47237" s="217" customFormat="1" x14ac:dyDescent="0.2"/>
    <row r="47238" s="217" customFormat="1" x14ac:dyDescent="0.2"/>
    <row r="47239" s="217" customFormat="1" x14ac:dyDescent="0.2"/>
    <row r="47240" s="217" customFormat="1" x14ac:dyDescent="0.2"/>
    <row r="47241" s="217" customFormat="1" x14ac:dyDescent="0.2"/>
    <row r="47242" s="217" customFormat="1" x14ac:dyDescent="0.2"/>
    <row r="47243" s="217" customFormat="1" x14ac:dyDescent="0.2"/>
    <row r="47244" s="217" customFormat="1" x14ac:dyDescent="0.2"/>
    <row r="47245" s="217" customFormat="1" x14ac:dyDescent="0.2"/>
    <row r="47246" s="217" customFormat="1" x14ac:dyDescent="0.2"/>
    <row r="47247" s="217" customFormat="1" x14ac:dyDescent="0.2"/>
    <row r="47248" s="217" customFormat="1" x14ac:dyDescent="0.2"/>
    <row r="47249" s="217" customFormat="1" x14ac:dyDescent="0.2"/>
    <row r="47250" s="217" customFormat="1" x14ac:dyDescent="0.2"/>
    <row r="47251" s="217" customFormat="1" x14ac:dyDescent="0.2"/>
    <row r="47252" s="217" customFormat="1" x14ac:dyDescent="0.2"/>
    <row r="47253" s="217" customFormat="1" x14ac:dyDescent="0.2"/>
    <row r="47254" s="217" customFormat="1" x14ac:dyDescent="0.2"/>
    <row r="47255" s="217" customFormat="1" x14ac:dyDescent="0.2"/>
    <row r="47256" s="217" customFormat="1" x14ac:dyDescent="0.2"/>
    <row r="47257" s="217" customFormat="1" x14ac:dyDescent="0.2"/>
    <row r="47258" s="217" customFormat="1" x14ac:dyDescent="0.2"/>
    <row r="47259" s="217" customFormat="1" x14ac:dyDescent="0.2"/>
    <row r="47260" s="217" customFormat="1" x14ac:dyDescent="0.2"/>
    <row r="47261" s="217" customFormat="1" x14ac:dyDescent="0.2"/>
    <row r="47262" s="217" customFormat="1" x14ac:dyDescent="0.2"/>
    <row r="47263" s="217" customFormat="1" x14ac:dyDescent="0.2"/>
    <row r="47264" s="217" customFormat="1" x14ac:dyDescent="0.2"/>
    <row r="47265" s="217" customFormat="1" x14ac:dyDescent="0.2"/>
    <row r="47266" s="217" customFormat="1" x14ac:dyDescent="0.2"/>
    <row r="47267" s="217" customFormat="1" x14ac:dyDescent="0.2"/>
    <row r="47268" s="217" customFormat="1" x14ac:dyDescent="0.2"/>
    <row r="47269" s="217" customFormat="1" x14ac:dyDescent="0.2"/>
    <row r="47270" s="217" customFormat="1" x14ac:dyDescent="0.2"/>
    <row r="47271" s="217" customFormat="1" x14ac:dyDescent="0.2"/>
    <row r="47272" s="217" customFormat="1" x14ac:dyDescent="0.2"/>
    <row r="47273" s="217" customFormat="1" x14ac:dyDescent="0.2"/>
    <row r="47274" s="217" customFormat="1" x14ac:dyDescent="0.2"/>
    <row r="47275" s="217" customFormat="1" x14ac:dyDescent="0.2"/>
    <row r="47276" s="217" customFormat="1" x14ac:dyDescent="0.2"/>
    <row r="47277" s="217" customFormat="1" x14ac:dyDescent="0.2"/>
    <row r="47278" s="217" customFormat="1" x14ac:dyDescent="0.2"/>
    <row r="47279" s="217" customFormat="1" x14ac:dyDescent="0.2"/>
    <row r="47280" s="217" customFormat="1" x14ac:dyDescent="0.2"/>
    <row r="47281" s="217" customFormat="1" x14ac:dyDescent="0.2"/>
    <row r="47282" s="217" customFormat="1" x14ac:dyDescent="0.2"/>
    <row r="47283" s="217" customFormat="1" x14ac:dyDescent="0.2"/>
    <row r="47284" s="217" customFormat="1" x14ac:dyDescent="0.2"/>
    <row r="47285" s="217" customFormat="1" x14ac:dyDescent="0.2"/>
    <row r="47286" s="217" customFormat="1" x14ac:dyDescent="0.2"/>
    <row r="47287" s="217" customFormat="1" x14ac:dyDescent="0.2"/>
    <row r="47288" s="217" customFormat="1" x14ac:dyDescent="0.2"/>
    <row r="47289" s="217" customFormat="1" x14ac:dyDescent="0.2"/>
    <row r="47290" s="217" customFormat="1" x14ac:dyDescent="0.2"/>
    <row r="47291" s="217" customFormat="1" x14ac:dyDescent="0.2"/>
    <row r="47292" s="217" customFormat="1" x14ac:dyDescent="0.2"/>
    <row r="47293" s="217" customFormat="1" x14ac:dyDescent="0.2"/>
    <row r="47294" s="217" customFormat="1" x14ac:dyDescent="0.2"/>
    <row r="47295" s="217" customFormat="1" x14ac:dyDescent="0.2"/>
    <row r="47296" s="217" customFormat="1" x14ac:dyDescent="0.2"/>
    <row r="47297" s="217" customFormat="1" x14ac:dyDescent="0.2"/>
    <row r="47298" s="217" customFormat="1" x14ac:dyDescent="0.2"/>
    <row r="47299" s="217" customFormat="1" x14ac:dyDescent="0.2"/>
    <row r="47300" s="217" customFormat="1" x14ac:dyDescent="0.2"/>
    <row r="47301" s="217" customFormat="1" x14ac:dyDescent="0.2"/>
    <row r="47302" s="217" customFormat="1" x14ac:dyDescent="0.2"/>
    <row r="47303" s="217" customFormat="1" x14ac:dyDescent="0.2"/>
    <row r="47304" s="217" customFormat="1" x14ac:dyDescent="0.2"/>
    <row r="47305" s="217" customFormat="1" x14ac:dyDescent="0.2"/>
    <row r="47306" s="217" customFormat="1" x14ac:dyDescent="0.2"/>
    <row r="47307" s="217" customFormat="1" x14ac:dyDescent="0.2"/>
    <row r="47308" s="217" customFormat="1" x14ac:dyDescent="0.2"/>
    <row r="47309" s="217" customFormat="1" x14ac:dyDescent="0.2"/>
    <row r="47310" s="217" customFormat="1" x14ac:dyDescent="0.2"/>
    <row r="47311" s="217" customFormat="1" x14ac:dyDescent="0.2"/>
    <row r="47312" s="217" customFormat="1" x14ac:dyDescent="0.2"/>
    <row r="47313" s="217" customFormat="1" x14ac:dyDescent="0.2"/>
    <row r="47314" s="217" customFormat="1" x14ac:dyDescent="0.2"/>
    <row r="47315" s="217" customFormat="1" x14ac:dyDescent="0.2"/>
    <row r="47316" s="217" customFormat="1" x14ac:dyDescent="0.2"/>
    <row r="47317" s="217" customFormat="1" x14ac:dyDescent="0.2"/>
    <row r="47318" s="217" customFormat="1" x14ac:dyDescent="0.2"/>
    <row r="47319" s="217" customFormat="1" x14ac:dyDescent="0.2"/>
    <row r="47320" s="217" customFormat="1" x14ac:dyDescent="0.2"/>
    <row r="47321" s="217" customFormat="1" x14ac:dyDescent="0.2"/>
    <row r="47322" s="217" customFormat="1" x14ac:dyDescent="0.2"/>
    <row r="47323" s="217" customFormat="1" x14ac:dyDescent="0.2"/>
    <row r="47324" s="217" customFormat="1" x14ac:dyDescent="0.2"/>
    <row r="47325" s="217" customFormat="1" x14ac:dyDescent="0.2"/>
    <row r="47326" s="217" customFormat="1" x14ac:dyDescent="0.2"/>
    <row r="47327" s="217" customFormat="1" x14ac:dyDescent="0.2"/>
    <row r="47328" s="217" customFormat="1" x14ac:dyDescent="0.2"/>
    <row r="47329" s="217" customFormat="1" x14ac:dyDescent="0.2"/>
    <row r="47330" s="217" customFormat="1" x14ac:dyDescent="0.2"/>
    <row r="47331" s="217" customFormat="1" x14ac:dyDescent="0.2"/>
    <row r="47332" s="217" customFormat="1" x14ac:dyDescent="0.2"/>
    <row r="47333" s="217" customFormat="1" x14ac:dyDescent="0.2"/>
    <row r="47334" s="217" customFormat="1" x14ac:dyDescent="0.2"/>
    <row r="47335" s="217" customFormat="1" x14ac:dyDescent="0.2"/>
    <row r="47336" s="217" customFormat="1" x14ac:dyDescent="0.2"/>
    <row r="47337" s="217" customFormat="1" x14ac:dyDescent="0.2"/>
    <row r="47338" s="217" customFormat="1" x14ac:dyDescent="0.2"/>
    <row r="47339" s="217" customFormat="1" x14ac:dyDescent="0.2"/>
    <row r="47340" s="217" customFormat="1" x14ac:dyDescent="0.2"/>
    <row r="47341" s="217" customFormat="1" x14ac:dyDescent="0.2"/>
    <row r="47342" s="217" customFormat="1" x14ac:dyDescent="0.2"/>
    <row r="47343" s="217" customFormat="1" x14ac:dyDescent="0.2"/>
    <row r="47344" s="217" customFormat="1" x14ac:dyDescent="0.2"/>
    <row r="47345" s="217" customFormat="1" x14ac:dyDescent="0.2"/>
    <row r="47346" s="217" customFormat="1" x14ac:dyDescent="0.2"/>
    <row r="47347" s="217" customFormat="1" x14ac:dyDescent="0.2"/>
    <row r="47348" s="217" customFormat="1" x14ac:dyDescent="0.2"/>
    <row r="47349" s="217" customFormat="1" x14ac:dyDescent="0.2"/>
    <row r="47350" s="217" customFormat="1" x14ac:dyDescent="0.2"/>
    <row r="47351" s="217" customFormat="1" x14ac:dyDescent="0.2"/>
    <row r="47352" s="217" customFormat="1" x14ac:dyDescent="0.2"/>
    <row r="47353" s="217" customFormat="1" x14ac:dyDescent="0.2"/>
    <row r="47354" s="217" customFormat="1" x14ac:dyDescent="0.2"/>
    <row r="47355" s="217" customFormat="1" x14ac:dyDescent="0.2"/>
    <row r="47356" s="217" customFormat="1" x14ac:dyDescent="0.2"/>
    <row r="47357" s="217" customFormat="1" x14ac:dyDescent="0.2"/>
    <row r="47358" s="217" customFormat="1" x14ac:dyDescent="0.2"/>
    <row r="47359" s="217" customFormat="1" x14ac:dyDescent="0.2"/>
    <row r="47360" s="217" customFormat="1" x14ac:dyDescent="0.2"/>
    <row r="47361" s="217" customFormat="1" x14ac:dyDescent="0.2"/>
    <row r="47362" s="217" customFormat="1" x14ac:dyDescent="0.2"/>
    <row r="47363" s="217" customFormat="1" x14ac:dyDescent="0.2"/>
    <row r="47364" s="217" customFormat="1" x14ac:dyDescent="0.2"/>
    <row r="47365" s="217" customFormat="1" x14ac:dyDescent="0.2"/>
    <row r="47366" s="217" customFormat="1" x14ac:dyDescent="0.2"/>
    <row r="47367" s="217" customFormat="1" x14ac:dyDescent="0.2"/>
    <row r="47368" s="217" customFormat="1" x14ac:dyDescent="0.2"/>
    <row r="47369" s="217" customFormat="1" x14ac:dyDescent="0.2"/>
    <row r="47370" s="217" customFormat="1" x14ac:dyDescent="0.2"/>
    <row r="47371" s="217" customFormat="1" x14ac:dyDescent="0.2"/>
    <row r="47372" s="217" customFormat="1" x14ac:dyDescent="0.2"/>
    <row r="47373" s="217" customFormat="1" x14ac:dyDescent="0.2"/>
    <row r="47374" s="217" customFormat="1" x14ac:dyDescent="0.2"/>
    <row r="47375" s="217" customFormat="1" x14ac:dyDescent="0.2"/>
    <row r="47376" s="217" customFormat="1" x14ac:dyDescent="0.2"/>
    <row r="47377" s="217" customFormat="1" x14ac:dyDescent="0.2"/>
    <row r="47378" s="217" customFormat="1" x14ac:dyDescent="0.2"/>
    <row r="47379" s="217" customFormat="1" x14ac:dyDescent="0.2"/>
    <row r="47380" s="217" customFormat="1" x14ac:dyDescent="0.2"/>
    <row r="47381" s="217" customFormat="1" x14ac:dyDescent="0.2"/>
    <row r="47382" s="217" customFormat="1" x14ac:dyDescent="0.2"/>
    <row r="47383" s="217" customFormat="1" x14ac:dyDescent="0.2"/>
    <row r="47384" s="217" customFormat="1" x14ac:dyDescent="0.2"/>
    <row r="47385" s="217" customFormat="1" x14ac:dyDescent="0.2"/>
    <row r="47386" s="217" customFormat="1" x14ac:dyDescent="0.2"/>
    <row r="47387" s="217" customFormat="1" x14ac:dyDescent="0.2"/>
    <row r="47388" s="217" customFormat="1" x14ac:dyDescent="0.2"/>
    <row r="47389" s="217" customFormat="1" x14ac:dyDescent="0.2"/>
    <row r="47390" s="217" customFormat="1" x14ac:dyDescent="0.2"/>
    <row r="47391" s="217" customFormat="1" x14ac:dyDescent="0.2"/>
    <row r="47392" s="217" customFormat="1" x14ac:dyDescent="0.2"/>
    <row r="47393" s="217" customFormat="1" x14ac:dyDescent="0.2"/>
    <row r="47394" s="217" customFormat="1" x14ac:dyDescent="0.2"/>
    <row r="47395" s="217" customFormat="1" x14ac:dyDescent="0.2"/>
    <row r="47396" s="217" customFormat="1" x14ac:dyDescent="0.2"/>
    <row r="47397" s="217" customFormat="1" x14ac:dyDescent="0.2"/>
    <row r="47398" s="217" customFormat="1" x14ac:dyDescent="0.2"/>
    <row r="47399" s="217" customFormat="1" x14ac:dyDescent="0.2"/>
    <row r="47400" s="217" customFormat="1" x14ac:dyDescent="0.2"/>
    <row r="47401" s="217" customFormat="1" x14ac:dyDescent="0.2"/>
    <row r="47402" s="217" customFormat="1" x14ac:dyDescent="0.2"/>
    <row r="47403" s="217" customFormat="1" x14ac:dyDescent="0.2"/>
    <row r="47404" s="217" customFormat="1" x14ac:dyDescent="0.2"/>
    <row r="47405" s="217" customFormat="1" x14ac:dyDescent="0.2"/>
    <row r="47406" s="217" customFormat="1" x14ac:dyDescent="0.2"/>
    <row r="47407" s="217" customFormat="1" x14ac:dyDescent="0.2"/>
    <row r="47408" s="217" customFormat="1" x14ac:dyDescent="0.2"/>
    <row r="47409" s="217" customFormat="1" x14ac:dyDescent="0.2"/>
    <row r="47410" s="217" customFormat="1" x14ac:dyDescent="0.2"/>
    <row r="47411" s="217" customFormat="1" x14ac:dyDescent="0.2"/>
    <row r="47412" s="217" customFormat="1" x14ac:dyDescent="0.2"/>
    <row r="47413" s="217" customFormat="1" x14ac:dyDescent="0.2"/>
    <row r="47414" s="217" customFormat="1" x14ac:dyDescent="0.2"/>
    <row r="47415" s="217" customFormat="1" x14ac:dyDescent="0.2"/>
    <row r="47416" s="217" customFormat="1" x14ac:dyDescent="0.2"/>
    <row r="47417" s="217" customFormat="1" x14ac:dyDescent="0.2"/>
    <row r="47418" s="217" customFormat="1" x14ac:dyDescent="0.2"/>
    <row r="47419" s="217" customFormat="1" x14ac:dyDescent="0.2"/>
    <row r="47420" s="217" customFormat="1" x14ac:dyDescent="0.2"/>
    <row r="47421" s="217" customFormat="1" x14ac:dyDescent="0.2"/>
    <row r="47422" s="217" customFormat="1" x14ac:dyDescent="0.2"/>
    <row r="47423" s="217" customFormat="1" x14ac:dyDescent="0.2"/>
    <row r="47424" s="217" customFormat="1" x14ac:dyDescent="0.2"/>
    <row r="47425" s="217" customFormat="1" x14ac:dyDescent="0.2"/>
    <row r="47426" s="217" customFormat="1" x14ac:dyDescent="0.2"/>
    <row r="47427" s="217" customFormat="1" x14ac:dyDescent="0.2"/>
    <row r="47428" s="217" customFormat="1" x14ac:dyDescent="0.2"/>
    <row r="47429" s="217" customFormat="1" x14ac:dyDescent="0.2"/>
    <row r="47430" s="217" customFormat="1" x14ac:dyDescent="0.2"/>
    <row r="47431" s="217" customFormat="1" x14ac:dyDescent="0.2"/>
    <row r="47432" s="217" customFormat="1" x14ac:dyDescent="0.2"/>
    <row r="47433" s="217" customFormat="1" x14ac:dyDescent="0.2"/>
    <row r="47434" s="217" customFormat="1" x14ac:dyDescent="0.2"/>
    <row r="47435" s="217" customFormat="1" x14ac:dyDescent="0.2"/>
    <row r="47436" s="217" customFormat="1" x14ac:dyDescent="0.2"/>
    <row r="47437" s="217" customFormat="1" x14ac:dyDescent="0.2"/>
    <row r="47438" s="217" customFormat="1" x14ac:dyDescent="0.2"/>
    <row r="47439" s="217" customFormat="1" x14ac:dyDescent="0.2"/>
    <row r="47440" s="217" customFormat="1" x14ac:dyDescent="0.2"/>
    <row r="47441" s="217" customFormat="1" x14ac:dyDescent="0.2"/>
    <row r="47442" s="217" customFormat="1" x14ac:dyDescent="0.2"/>
    <row r="47443" s="217" customFormat="1" x14ac:dyDescent="0.2"/>
    <row r="47444" s="217" customFormat="1" x14ac:dyDescent="0.2"/>
    <row r="47445" s="217" customFormat="1" x14ac:dyDescent="0.2"/>
    <row r="47446" s="217" customFormat="1" x14ac:dyDescent="0.2"/>
    <row r="47447" s="217" customFormat="1" x14ac:dyDescent="0.2"/>
    <row r="47448" s="217" customFormat="1" x14ac:dyDescent="0.2"/>
    <row r="47449" s="217" customFormat="1" x14ac:dyDescent="0.2"/>
    <row r="47450" s="217" customFormat="1" x14ac:dyDescent="0.2"/>
    <row r="47451" s="217" customFormat="1" x14ac:dyDescent="0.2"/>
    <row r="47452" s="217" customFormat="1" x14ac:dyDescent="0.2"/>
    <row r="47453" s="217" customFormat="1" x14ac:dyDescent="0.2"/>
    <row r="47454" s="217" customFormat="1" x14ac:dyDescent="0.2"/>
    <row r="47455" s="217" customFormat="1" x14ac:dyDescent="0.2"/>
    <row r="47456" s="217" customFormat="1" x14ac:dyDescent="0.2"/>
    <row r="47457" s="217" customFormat="1" x14ac:dyDescent="0.2"/>
    <row r="47458" s="217" customFormat="1" x14ac:dyDescent="0.2"/>
    <row r="47459" s="217" customFormat="1" x14ac:dyDescent="0.2"/>
    <row r="47460" s="217" customFormat="1" x14ac:dyDescent="0.2"/>
    <row r="47461" s="217" customFormat="1" x14ac:dyDescent="0.2"/>
    <row r="47462" s="217" customFormat="1" x14ac:dyDescent="0.2"/>
    <row r="47463" s="217" customFormat="1" x14ac:dyDescent="0.2"/>
    <row r="47464" s="217" customFormat="1" x14ac:dyDescent="0.2"/>
    <row r="47465" s="217" customFormat="1" x14ac:dyDescent="0.2"/>
    <row r="47466" s="217" customFormat="1" x14ac:dyDescent="0.2"/>
    <row r="47467" s="217" customFormat="1" x14ac:dyDescent="0.2"/>
    <row r="47468" s="217" customFormat="1" x14ac:dyDescent="0.2"/>
    <row r="47469" s="217" customFormat="1" x14ac:dyDescent="0.2"/>
    <row r="47470" s="217" customFormat="1" x14ac:dyDescent="0.2"/>
    <row r="47471" s="217" customFormat="1" x14ac:dyDescent="0.2"/>
    <row r="47472" s="217" customFormat="1" x14ac:dyDescent="0.2"/>
    <row r="47473" s="217" customFormat="1" x14ac:dyDescent="0.2"/>
    <row r="47474" s="217" customFormat="1" x14ac:dyDescent="0.2"/>
    <row r="47475" s="217" customFormat="1" x14ac:dyDescent="0.2"/>
    <row r="47476" s="217" customFormat="1" x14ac:dyDescent="0.2"/>
    <row r="47477" s="217" customFormat="1" x14ac:dyDescent="0.2"/>
    <row r="47478" s="217" customFormat="1" x14ac:dyDescent="0.2"/>
    <row r="47479" s="217" customFormat="1" x14ac:dyDescent="0.2"/>
    <row r="47480" s="217" customFormat="1" x14ac:dyDescent="0.2"/>
    <row r="47481" s="217" customFormat="1" x14ac:dyDescent="0.2"/>
    <row r="47482" s="217" customFormat="1" x14ac:dyDescent="0.2"/>
    <row r="47483" s="217" customFormat="1" x14ac:dyDescent="0.2"/>
    <row r="47484" s="217" customFormat="1" x14ac:dyDescent="0.2"/>
    <row r="47485" s="217" customFormat="1" x14ac:dyDescent="0.2"/>
    <row r="47486" s="217" customFormat="1" x14ac:dyDescent="0.2"/>
    <row r="47487" s="217" customFormat="1" x14ac:dyDescent="0.2"/>
    <row r="47488" s="217" customFormat="1" x14ac:dyDescent="0.2"/>
    <row r="47489" s="217" customFormat="1" x14ac:dyDescent="0.2"/>
    <row r="47490" s="217" customFormat="1" x14ac:dyDescent="0.2"/>
    <row r="47491" s="217" customFormat="1" x14ac:dyDescent="0.2"/>
    <row r="47492" s="217" customFormat="1" x14ac:dyDescent="0.2"/>
    <row r="47493" s="217" customFormat="1" x14ac:dyDescent="0.2"/>
    <row r="47494" s="217" customFormat="1" x14ac:dyDescent="0.2"/>
    <row r="47495" s="217" customFormat="1" x14ac:dyDescent="0.2"/>
    <row r="47496" s="217" customFormat="1" x14ac:dyDescent="0.2"/>
    <row r="47497" s="217" customFormat="1" x14ac:dyDescent="0.2"/>
    <row r="47498" s="217" customFormat="1" x14ac:dyDescent="0.2"/>
    <row r="47499" s="217" customFormat="1" x14ac:dyDescent="0.2"/>
    <row r="47500" s="217" customFormat="1" x14ac:dyDescent="0.2"/>
    <row r="47501" s="217" customFormat="1" x14ac:dyDescent="0.2"/>
    <row r="47502" s="217" customFormat="1" x14ac:dyDescent="0.2"/>
    <row r="47503" s="217" customFormat="1" x14ac:dyDescent="0.2"/>
    <row r="47504" s="217" customFormat="1" x14ac:dyDescent="0.2"/>
    <row r="47505" s="217" customFormat="1" x14ac:dyDescent="0.2"/>
    <row r="47506" s="217" customFormat="1" x14ac:dyDescent="0.2"/>
    <row r="47507" s="217" customFormat="1" x14ac:dyDescent="0.2"/>
    <row r="47508" s="217" customFormat="1" x14ac:dyDescent="0.2"/>
    <row r="47509" s="217" customFormat="1" x14ac:dyDescent="0.2"/>
    <row r="47510" s="217" customFormat="1" x14ac:dyDescent="0.2"/>
    <row r="47511" s="217" customFormat="1" x14ac:dyDescent="0.2"/>
    <row r="47512" s="217" customFormat="1" x14ac:dyDescent="0.2"/>
    <row r="47513" s="217" customFormat="1" x14ac:dyDescent="0.2"/>
    <row r="47514" s="217" customFormat="1" x14ac:dyDescent="0.2"/>
    <row r="47515" s="217" customFormat="1" x14ac:dyDescent="0.2"/>
    <row r="47516" s="217" customFormat="1" x14ac:dyDescent="0.2"/>
    <row r="47517" s="217" customFormat="1" x14ac:dyDescent="0.2"/>
    <row r="47518" s="217" customFormat="1" x14ac:dyDescent="0.2"/>
    <row r="47519" s="217" customFormat="1" x14ac:dyDescent="0.2"/>
    <row r="47520" s="217" customFormat="1" x14ac:dyDescent="0.2"/>
    <row r="47521" s="217" customFormat="1" x14ac:dyDescent="0.2"/>
    <row r="47522" s="217" customFormat="1" x14ac:dyDescent="0.2"/>
    <row r="47523" s="217" customFormat="1" x14ac:dyDescent="0.2"/>
    <row r="47524" s="217" customFormat="1" x14ac:dyDescent="0.2"/>
    <row r="47525" s="217" customFormat="1" x14ac:dyDescent="0.2"/>
    <row r="47526" s="217" customFormat="1" x14ac:dyDescent="0.2"/>
    <row r="47527" s="217" customFormat="1" x14ac:dyDescent="0.2"/>
    <row r="47528" s="217" customFormat="1" x14ac:dyDescent="0.2"/>
    <row r="47529" s="217" customFormat="1" x14ac:dyDescent="0.2"/>
    <row r="47530" s="217" customFormat="1" x14ac:dyDescent="0.2"/>
    <row r="47531" s="217" customFormat="1" x14ac:dyDescent="0.2"/>
    <row r="47532" s="217" customFormat="1" x14ac:dyDescent="0.2"/>
    <row r="47533" s="217" customFormat="1" x14ac:dyDescent="0.2"/>
    <row r="47534" s="217" customFormat="1" x14ac:dyDescent="0.2"/>
    <row r="47535" s="217" customFormat="1" x14ac:dyDescent="0.2"/>
    <row r="47536" s="217" customFormat="1" x14ac:dyDescent="0.2"/>
    <row r="47537" s="217" customFormat="1" x14ac:dyDescent="0.2"/>
    <row r="47538" s="217" customFormat="1" x14ac:dyDescent="0.2"/>
    <row r="47539" s="217" customFormat="1" x14ac:dyDescent="0.2"/>
    <row r="47540" s="217" customFormat="1" x14ac:dyDescent="0.2"/>
    <row r="47541" s="217" customFormat="1" x14ac:dyDescent="0.2"/>
    <row r="47542" s="217" customFormat="1" x14ac:dyDescent="0.2"/>
    <row r="47543" s="217" customFormat="1" x14ac:dyDescent="0.2"/>
    <row r="47544" s="217" customFormat="1" x14ac:dyDescent="0.2"/>
    <row r="47545" s="217" customFormat="1" x14ac:dyDescent="0.2"/>
    <row r="47546" s="217" customFormat="1" x14ac:dyDescent="0.2"/>
    <row r="47547" s="217" customFormat="1" x14ac:dyDescent="0.2"/>
    <row r="47548" s="217" customFormat="1" x14ac:dyDescent="0.2"/>
    <row r="47549" s="217" customFormat="1" x14ac:dyDescent="0.2"/>
    <row r="47550" s="217" customFormat="1" x14ac:dyDescent="0.2"/>
    <row r="47551" s="217" customFormat="1" x14ac:dyDescent="0.2"/>
    <row r="47552" s="217" customFormat="1" x14ac:dyDescent="0.2"/>
    <row r="47553" s="217" customFormat="1" x14ac:dyDescent="0.2"/>
    <row r="47554" s="217" customFormat="1" x14ac:dyDescent="0.2"/>
    <row r="47555" s="217" customFormat="1" x14ac:dyDescent="0.2"/>
    <row r="47556" s="217" customFormat="1" x14ac:dyDescent="0.2"/>
    <row r="47557" s="217" customFormat="1" x14ac:dyDescent="0.2"/>
    <row r="47558" s="217" customFormat="1" x14ac:dyDescent="0.2"/>
    <row r="47559" s="217" customFormat="1" x14ac:dyDescent="0.2"/>
    <row r="47560" s="217" customFormat="1" x14ac:dyDescent="0.2"/>
    <row r="47561" s="217" customFormat="1" x14ac:dyDescent="0.2"/>
    <row r="47562" s="217" customFormat="1" x14ac:dyDescent="0.2"/>
    <row r="47563" s="217" customFormat="1" x14ac:dyDescent="0.2"/>
    <row r="47564" s="217" customFormat="1" x14ac:dyDescent="0.2"/>
    <row r="47565" s="217" customFormat="1" x14ac:dyDescent="0.2"/>
    <row r="47566" s="217" customFormat="1" x14ac:dyDescent="0.2"/>
    <row r="47567" s="217" customFormat="1" x14ac:dyDescent="0.2"/>
    <row r="47568" s="217" customFormat="1" x14ac:dyDescent="0.2"/>
    <row r="47569" s="217" customFormat="1" x14ac:dyDescent="0.2"/>
    <row r="47570" s="217" customFormat="1" x14ac:dyDescent="0.2"/>
    <row r="47571" s="217" customFormat="1" x14ac:dyDescent="0.2"/>
    <row r="47572" s="217" customFormat="1" x14ac:dyDescent="0.2"/>
    <row r="47573" s="217" customFormat="1" x14ac:dyDescent="0.2"/>
    <row r="47574" s="217" customFormat="1" x14ac:dyDescent="0.2"/>
    <row r="47575" s="217" customFormat="1" x14ac:dyDescent="0.2"/>
    <row r="47576" s="217" customFormat="1" x14ac:dyDescent="0.2"/>
    <row r="47577" s="217" customFormat="1" x14ac:dyDescent="0.2"/>
    <row r="47578" s="217" customFormat="1" x14ac:dyDescent="0.2"/>
    <row r="47579" s="217" customFormat="1" x14ac:dyDescent="0.2"/>
    <row r="47580" s="217" customFormat="1" x14ac:dyDescent="0.2"/>
    <row r="47581" s="217" customFormat="1" x14ac:dyDescent="0.2"/>
    <row r="47582" s="217" customFormat="1" x14ac:dyDescent="0.2"/>
    <row r="47583" s="217" customFormat="1" x14ac:dyDescent="0.2"/>
    <row r="47584" s="217" customFormat="1" x14ac:dyDescent="0.2"/>
    <row r="47585" s="217" customFormat="1" x14ac:dyDescent="0.2"/>
    <row r="47586" s="217" customFormat="1" x14ac:dyDescent="0.2"/>
    <row r="47587" s="217" customFormat="1" x14ac:dyDescent="0.2"/>
    <row r="47588" s="217" customFormat="1" x14ac:dyDescent="0.2"/>
    <row r="47589" s="217" customFormat="1" x14ac:dyDescent="0.2"/>
    <row r="47590" s="217" customFormat="1" x14ac:dyDescent="0.2"/>
    <row r="47591" s="217" customFormat="1" x14ac:dyDescent="0.2"/>
    <row r="47592" s="217" customFormat="1" x14ac:dyDescent="0.2"/>
    <row r="47593" s="217" customFormat="1" x14ac:dyDescent="0.2"/>
    <row r="47594" s="217" customFormat="1" x14ac:dyDescent="0.2"/>
    <row r="47595" s="217" customFormat="1" x14ac:dyDescent="0.2"/>
    <row r="47596" s="217" customFormat="1" x14ac:dyDescent="0.2"/>
    <row r="47597" s="217" customFormat="1" x14ac:dyDescent="0.2"/>
    <row r="47598" s="217" customFormat="1" x14ac:dyDescent="0.2"/>
    <row r="47599" s="217" customFormat="1" x14ac:dyDescent="0.2"/>
    <row r="47600" s="217" customFormat="1" x14ac:dyDescent="0.2"/>
    <row r="47601" s="217" customFormat="1" x14ac:dyDescent="0.2"/>
    <row r="47602" s="217" customFormat="1" x14ac:dyDescent="0.2"/>
    <row r="47603" s="217" customFormat="1" x14ac:dyDescent="0.2"/>
    <row r="47604" s="217" customFormat="1" x14ac:dyDescent="0.2"/>
    <row r="47605" s="217" customFormat="1" x14ac:dyDescent="0.2"/>
    <row r="47606" s="217" customFormat="1" x14ac:dyDescent="0.2"/>
    <row r="47607" s="217" customFormat="1" x14ac:dyDescent="0.2"/>
    <row r="47608" s="217" customFormat="1" x14ac:dyDescent="0.2"/>
    <row r="47609" s="217" customFormat="1" x14ac:dyDescent="0.2"/>
    <row r="47610" s="217" customFormat="1" x14ac:dyDescent="0.2"/>
    <row r="47611" s="217" customFormat="1" x14ac:dyDescent="0.2"/>
    <row r="47612" s="217" customFormat="1" x14ac:dyDescent="0.2"/>
    <row r="47613" s="217" customFormat="1" x14ac:dyDescent="0.2"/>
    <row r="47614" s="217" customFormat="1" x14ac:dyDescent="0.2"/>
    <row r="47615" s="217" customFormat="1" x14ac:dyDescent="0.2"/>
    <row r="47616" s="217" customFormat="1" x14ac:dyDescent="0.2"/>
    <row r="47617" s="217" customFormat="1" x14ac:dyDescent="0.2"/>
    <row r="47618" s="217" customFormat="1" x14ac:dyDescent="0.2"/>
    <row r="47619" s="217" customFormat="1" x14ac:dyDescent="0.2"/>
    <row r="47620" s="217" customFormat="1" x14ac:dyDescent="0.2"/>
    <row r="47621" s="217" customFormat="1" x14ac:dyDescent="0.2"/>
    <row r="47622" s="217" customFormat="1" x14ac:dyDescent="0.2"/>
    <row r="47623" s="217" customFormat="1" x14ac:dyDescent="0.2"/>
    <row r="47624" s="217" customFormat="1" x14ac:dyDescent="0.2"/>
    <row r="47625" s="217" customFormat="1" x14ac:dyDescent="0.2"/>
    <row r="47626" s="217" customFormat="1" x14ac:dyDescent="0.2"/>
    <row r="47627" s="217" customFormat="1" x14ac:dyDescent="0.2"/>
    <row r="47628" s="217" customFormat="1" x14ac:dyDescent="0.2"/>
    <row r="47629" s="217" customFormat="1" x14ac:dyDescent="0.2"/>
    <row r="47630" s="217" customFormat="1" x14ac:dyDescent="0.2"/>
    <row r="47631" s="217" customFormat="1" x14ac:dyDescent="0.2"/>
    <row r="47632" s="217" customFormat="1" x14ac:dyDescent="0.2"/>
    <row r="47633" s="217" customFormat="1" x14ac:dyDescent="0.2"/>
    <row r="47634" s="217" customFormat="1" x14ac:dyDescent="0.2"/>
    <row r="47635" s="217" customFormat="1" x14ac:dyDescent="0.2"/>
    <row r="47636" s="217" customFormat="1" x14ac:dyDescent="0.2"/>
    <row r="47637" s="217" customFormat="1" x14ac:dyDescent="0.2"/>
    <row r="47638" s="217" customFormat="1" x14ac:dyDescent="0.2"/>
    <row r="47639" s="217" customFormat="1" x14ac:dyDescent="0.2"/>
    <row r="47640" s="217" customFormat="1" x14ac:dyDescent="0.2"/>
    <row r="47641" s="217" customFormat="1" x14ac:dyDescent="0.2"/>
    <row r="47642" s="217" customFormat="1" x14ac:dyDescent="0.2"/>
    <row r="47643" s="217" customFormat="1" x14ac:dyDescent="0.2"/>
    <row r="47644" s="217" customFormat="1" x14ac:dyDescent="0.2"/>
    <row r="47645" s="217" customFormat="1" x14ac:dyDescent="0.2"/>
    <row r="47646" s="217" customFormat="1" x14ac:dyDescent="0.2"/>
    <row r="47647" s="217" customFormat="1" x14ac:dyDescent="0.2"/>
    <row r="47648" s="217" customFormat="1" x14ac:dyDescent="0.2"/>
    <row r="47649" s="217" customFormat="1" x14ac:dyDescent="0.2"/>
    <row r="47650" s="217" customFormat="1" x14ac:dyDescent="0.2"/>
    <row r="47651" s="217" customFormat="1" x14ac:dyDescent="0.2"/>
    <row r="47652" s="217" customFormat="1" x14ac:dyDescent="0.2"/>
    <row r="47653" s="217" customFormat="1" x14ac:dyDescent="0.2"/>
    <row r="47654" s="217" customFormat="1" x14ac:dyDescent="0.2"/>
    <row r="47655" s="217" customFormat="1" x14ac:dyDescent="0.2"/>
    <row r="47656" s="217" customFormat="1" x14ac:dyDescent="0.2"/>
    <row r="47657" s="217" customFormat="1" x14ac:dyDescent="0.2"/>
    <row r="47658" s="217" customFormat="1" x14ac:dyDescent="0.2"/>
    <row r="47659" s="217" customFormat="1" x14ac:dyDescent="0.2"/>
    <row r="47660" s="217" customFormat="1" x14ac:dyDescent="0.2"/>
    <row r="47661" s="217" customFormat="1" x14ac:dyDescent="0.2"/>
    <row r="47662" s="217" customFormat="1" x14ac:dyDescent="0.2"/>
    <row r="47663" s="217" customFormat="1" x14ac:dyDescent="0.2"/>
    <row r="47664" s="217" customFormat="1" x14ac:dyDescent="0.2"/>
    <row r="47665" s="217" customFormat="1" x14ac:dyDescent="0.2"/>
    <row r="47666" s="217" customFormat="1" x14ac:dyDescent="0.2"/>
    <row r="47667" s="217" customFormat="1" x14ac:dyDescent="0.2"/>
    <row r="47668" s="217" customFormat="1" x14ac:dyDescent="0.2"/>
    <row r="47669" s="217" customFormat="1" x14ac:dyDescent="0.2"/>
    <row r="47670" s="217" customFormat="1" x14ac:dyDescent="0.2"/>
    <row r="47671" s="217" customFormat="1" x14ac:dyDescent="0.2"/>
    <row r="47672" s="217" customFormat="1" x14ac:dyDescent="0.2"/>
    <row r="47673" s="217" customFormat="1" x14ac:dyDescent="0.2"/>
    <row r="47674" s="217" customFormat="1" x14ac:dyDescent="0.2"/>
    <row r="47675" s="217" customFormat="1" x14ac:dyDescent="0.2"/>
    <row r="47676" s="217" customFormat="1" x14ac:dyDescent="0.2"/>
    <row r="47677" s="217" customFormat="1" x14ac:dyDescent="0.2"/>
    <row r="47678" s="217" customFormat="1" x14ac:dyDescent="0.2"/>
    <row r="47679" s="217" customFormat="1" x14ac:dyDescent="0.2"/>
    <row r="47680" s="217" customFormat="1" x14ac:dyDescent="0.2"/>
    <row r="47681" s="217" customFormat="1" x14ac:dyDescent="0.2"/>
    <row r="47682" s="217" customFormat="1" x14ac:dyDescent="0.2"/>
    <row r="47683" s="217" customFormat="1" x14ac:dyDescent="0.2"/>
    <row r="47684" s="217" customFormat="1" x14ac:dyDescent="0.2"/>
    <row r="47685" s="217" customFormat="1" x14ac:dyDescent="0.2"/>
    <row r="47686" s="217" customFormat="1" x14ac:dyDescent="0.2"/>
    <row r="47687" s="217" customFormat="1" x14ac:dyDescent="0.2"/>
    <row r="47688" s="217" customFormat="1" x14ac:dyDescent="0.2"/>
    <row r="47689" s="217" customFormat="1" x14ac:dyDescent="0.2"/>
    <row r="47690" s="217" customFormat="1" x14ac:dyDescent="0.2"/>
    <row r="47691" s="217" customFormat="1" x14ac:dyDescent="0.2"/>
    <row r="47692" s="217" customFormat="1" x14ac:dyDescent="0.2"/>
    <row r="47693" s="217" customFormat="1" x14ac:dyDescent="0.2"/>
    <row r="47694" s="217" customFormat="1" x14ac:dyDescent="0.2"/>
    <row r="47695" s="217" customFormat="1" x14ac:dyDescent="0.2"/>
    <row r="47696" s="217" customFormat="1" x14ac:dyDescent="0.2"/>
    <row r="47697" s="217" customFormat="1" x14ac:dyDescent="0.2"/>
    <row r="47698" s="217" customFormat="1" x14ac:dyDescent="0.2"/>
    <row r="47699" s="217" customFormat="1" x14ac:dyDescent="0.2"/>
    <row r="47700" s="217" customFormat="1" x14ac:dyDescent="0.2"/>
    <row r="47701" s="217" customFormat="1" x14ac:dyDescent="0.2"/>
    <row r="47702" s="217" customFormat="1" x14ac:dyDescent="0.2"/>
    <row r="47703" s="217" customFormat="1" x14ac:dyDescent="0.2"/>
    <row r="47704" s="217" customFormat="1" x14ac:dyDescent="0.2"/>
    <row r="47705" s="217" customFormat="1" x14ac:dyDescent="0.2"/>
    <row r="47706" s="217" customFormat="1" x14ac:dyDescent="0.2"/>
    <row r="47707" s="217" customFormat="1" x14ac:dyDescent="0.2"/>
    <row r="47708" s="217" customFormat="1" x14ac:dyDescent="0.2"/>
    <row r="47709" s="217" customFormat="1" x14ac:dyDescent="0.2"/>
    <row r="47710" s="217" customFormat="1" x14ac:dyDescent="0.2"/>
    <row r="47711" s="217" customFormat="1" x14ac:dyDescent="0.2"/>
    <row r="47712" s="217" customFormat="1" x14ac:dyDescent="0.2"/>
    <row r="47713" s="217" customFormat="1" x14ac:dyDescent="0.2"/>
    <row r="47714" s="217" customFormat="1" x14ac:dyDescent="0.2"/>
    <row r="47715" s="217" customFormat="1" x14ac:dyDescent="0.2"/>
    <row r="47716" s="217" customFormat="1" x14ac:dyDescent="0.2"/>
    <row r="47717" s="217" customFormat="1" x14ac:dyDescent="0.2"/>
    <row r="47718" s="217" customFormat="1" x14ac:dyDescent="0.2"/>
    <row r="47719" s="217" customFormat="1" x14ac:dyDescent="0.2"/>
    <row r="47720" s="217" customFormat="1" x14ac:dyDescent="0.2"/>
    <row r="47721" s="217" customFormat="1" x14ac:dyDescent="0.2"/>
    <row r="47722" s="217" customFormat="1" x14ac:dyDescent="0.2"/>
    <row r="47723" s="217" customFormat="1" x14ac:dyDescent="0.2"/>
    <row r="47724" s="217" customFormat="1" x14ac:dyDescent="0.2"/>
    <row r="47725" s="217" customFormat="1" x14ac:dyDescent="0.2"/>
    <row r="47726" s="217" customFormat="1" x14ac:dyDescent="0.2"/>
    <row r="47727" s="217" customFormat="1" x14ac:dyDescent="0.2"/>
    <row r="47728" s="217" customFormat="1" x14ac:dyDescent="0.2"/>
    <row r="47729" s="217" customFormat="1" x14ac:dyDescent="0.2"/>
    <row r="47730" s="217" customFormat="1" x14ac:dyDescent="0.2"/>
    <row r="47731" s="217" customFormat="1" x14ac:dyDescent="0.2"/>
    <row r="47732" s="217" customFormat="1" x14ac:dyDescent="0.2"/>
    <row r="47733" s="217" customFormat="1" x14ac:dyDescent="0.2"/>
    <row r="47734" s="217" customFormat="1" x14ac:dyDescent="0.2"/>
    <row r="47735" s="217" customFormat="1" x14ac:dyDescent="0.2"/>
    <row r="47736" s="217" customFormat="1" x14ac:dyDescent="0.2"/>
    <row r="47737" s="217" customFormat="1" x14ac:dyDescent="0.2"/>
    <row r="47738" s="217" customFormat="1" x14ac:dyDescent="0.2"/>
    <row r="47739" s="217" customFormat="1" x14ac:dyDescent="0.2"/>
    <row r="47740" s="217" customFormat="1" x14ac:dyDescent="0.2"/>
    <row r="47741" s="217" customFormat="1" x14ac:dyDescent="0.2"/>
    <row r="47742" s="217" customFormat="1" x14ac:dyDescent="0.2"/>
    <row r="47743" s="217" customFormat="1" x14ac:dyDescent="0.2"/>
    <row r="47744" s="217" customFormat="1" x14ac:dyDescent="0.2"/>
    <row r="47745" s="217" customFormat="1" x14ac:dyDescent="0.2"/>
    <row r="47746" s="217" customFormat="1" x14ac:dyDescent="0.2"/>
    <row r="47747" s="217" customFormat="1" x14ac:dyDescent="0.2"/>
    <row r="47748" s="217" customFormat="1" x14ac:dyDescent="0.2"/>
    <row r="47749" s="217" customFormat="1" x14ac:dyDescent="0.2"/>
    <row r="47750" s="217" customFormat="1" x14ac:dyDescent="0.2"/>
    <row r="47751" s="217" customFormat="1" x14ac:dyDescent="0.2"/>
    <row r="47752" s="217" customFormat="1" x14ac:dyDescent="0.2"/>
    <row r="47753" s="217" customFormat="1" x14ac:dyDescent="0.2"/>
    <row r="47754" s="217" customFormat="1" x14ac:dyDescent="0.2"/>
    <row r="47755" s="217" customFormat="1" x14ac:dyDescent="0.2"/>
    <row r="47756" s="217" customFormat="1" x14ac:dyDescent="0.2"/>
    <row r="47757" s="217" customFormat="1" x14ac:dyDescent="0.2"/>
    <row r="47758" s="217" customFormat="1" x14ac:dyDescent="0.2"/>
    <row r="47759" s="217" customFormat="1" x14ac:dyDescent="0.2"/>
    <row r="47760" s="217" customFormat="1" x14ac:dyDescent="0.2"/>
    <row r="47761" s="217" customFormat="1" x14ac:dyDescent="0.2"/>
    <row r="47762" s="217" customFormat="1" x14ac:dyDescent="0.2"/>
    <row r="47763" s="217" customFormat="1" x14ac:dyDescent="0.2"/>
    <row r="47764" s="217" customFormat="1" x14ac:dyDescent="0.2"/>
    <row r="47765" s="217" customFormat="1" x14ac:dyDescent="0.2"/>
    <row r="47766" s="217" customFormat="1" x14ac:dyDescent="0.2"/>
    <row r="47767" s="217" customFormat="1" x14ac:dyDescent="0.2"/>
    <row r="47768" s="217" customFormat="1" x14ac:dyDescent="0.2"/>
    <row r="47769" s="217" customFormat="1" x14ac:dyDescent="0.2"/>
    <row r="47770" s="217" customFormat="1" x14ac:dyDescent="0.2"/>
    <row r="47771" s="217" customFormat="1" x14ac:dyDescent="0.2"/>
    <row r="47772" s="217" customFormat="1" x14ac:dyDescent="0.2"/>
    <row r="47773" s="217" customFormat="1" x14ac:dyDescent="0.2"/>
    <row r="47774" s="217" customFormat="1" x14ac:dyDescent="0.2"/>
    <row r="47775" s="217" customFormat="1" x14ac:dyDescent="0.2"/>
    <row r="47776" s="217" customFormat="1" x14ac:dyDescent="0.2"/>
    <row r="47777" s="217" customFormat="1" x14ac:dyDescent="0.2"/>
    <row r="47778" s="217" customFormat="1" x14ac:dyDescent="0.2"/>
    <row r="47779" s="217" customFormat="1" x14ac:dyDescent="0.2"/>
    <row r="47780" s="217" customFormat="1" x14ac:dyDescent="0.2"/>
    <row r="47781" s="217" customFormat="1" x14ac:dyDescent="0.2"/>
    <row r="47782" s="217" customFormat="1" x14ac:dyDescent="0.2"/>
    <row r="47783" s="217" customFormat="1" x14ac:dyDescent="0.2"/>
    <row r="47784" s="217" customFormat="1" x14ac:dyDescent="0.2"/>
    <row r="47785" s="217" customFormat="1" x14ac:dyDescent="0.2"/>
    <row r="47786" s="217" customFormat="1" x14ac:dyDescent="0.2"/>
    <row r="47787" s="217" customFormat="1" x14ac:dyDescent="0.2"/>
    <row r="47788" s="217" customFormat="1" x14ac:dyDescent="0.2"/>
    <row r="47789" s="217" customFormat="1" x14ac:dyDescent="0.2"/>
    <row r="47790" s="217" customFormat="1" x14ac:dyDescent="0.2"/>
    <row r="47791" s="217" customFormat="1" x14ac:dyDescent="0.2"/>
    <row r="47792" s="217" customFormat="1" x14ac:dyDescent="0.2"/>
    <row r="47793" s="217" customFormat="1" x14ac:dyDescent="0.2"/>
    <row r="47794" s="217" customFormat="1" x14ac:dyDescent="0.2"/>
    <row r="47795" s="217" customFormat="1" x14ac:dyDescent="0.2"/>
    <row r="47796" s="217" customFormat="1" x14ac:dyDescent="0.2"/>
    <row r="47797" s="217" customFormat="1" x14ac:dyDescent="0.2"/>
    <row r="47798" s="217" customFormat="1" x14ac:dyDescent="0.2"/>
    <row r="47799" s="217" customFormat="1" x14ac:dyDescent="0.2"/>
    <row r="47800" s="217" customFormat="1" x14ac:dyDescent="0.2"/>
    <row r="47801" s="217" customFormat="1" x14ac:dyDescent="0.2"/>
    <row r="47802" s="217" customFormat="1" x14ac:dyDescent="0.2"/>
    <row r="47803" s="217" customFormat="1" x14ac:dyDescent="0.2"/>
    <row r="47804" s="217" customFormat="1" x14ac:dyDescent="0.2"/>
    <row r="47805" s="217" customFormat="1" x14ac:dyDescent="0.2"/>
    <row r="47806" s="217" customFormat="1" x14ac:dyDescent="0.2"/>
    <row r="47807" s="217" customFormat="1" x14ac:dyDescent="0.2"/>
    <row r="47808" s="217" customFormat="1" x14ac:dyDescent="0.2"/>
    <row r="47809" s="217" customFormat="1" x14ac:dyDescent="0.2"/>
    <row r="47810" s="217" customFormat="1" x14ac:dyDescent="0.2"/>
    <row r="47811" s="217" customFormat="1" x14ac:dyDescent="0.2"/>
    <row r="47812" s="217" customFormat="1" x14ac:dyDescent="0.2"/>
    <row r="47813" s="217" customFormat="1" x14ac:dyDescent="0.2"/>
    <row r="47814" s="217" customFormat="1" x14ac:dyDescent="0.2"/>
    <row r="47815" s="217" customFormat="1" x14ac:dyDescent="0.2"/>
    <row r="47816" s="217" customFormat="1" x14ac:dyDescent="0.2"/>
    <row r="47817" s="217" customFormat="1" x14ac:dyDescent="0.2"/>
    <row r="47818" s="217" customFormat="1" x14ac:dyDescent="0.2"/>
    <row r="47819" s="217" customFormat="1" x14ac:dyDescent="0.2"/>
    <row r="47820" s="217" customFormat="1" x14ac:dyDescent="0.2"/>
    <row r="47821" s="217" customFormat="1" x14ac:dyDescent="0.2"/>
    <row r="47822" s="217" customFormat="1" x14ac:dyDescent="0.2"/>
    <row r="47823" s="217" customFormat="1" x14ac:dyDescent="0.2"/>
    <row r="47824" s="217" customFormat="1" x14ac:dyDescent="0.2"/>
    <row r="47825" s="217" customFormat="1" x14ac:dyDescent="0.2"/>
    <row r="47826" s="217" customFormat="1" x14ac:dyDescent="0.2"/>
    <row r="47827" s="217" customFormat="1" x14ac:dyDescent="0.2"/>
    <row r="47828" s="217" customFormat="1" x14ac:dyDescent="0.2"/>
    <row r="47829" s="217" customFormat="1" x14ac:dyDescent="0.2"/>
    <row r="47830" s="217" customFormat="1" x14ac:dyDescent="0.2"/>
    <row r="47831" s="217" customFormat="1" x14ac:dyDescent="0.2"/>
    <row r="47832" s="217" customFormat="1" x14ac:dyDescent="0.2"/>
    <row r="47833" s="217" customFormat="1" x14ac:dyDescent="0.2"/>
    <row r="47834" s="217" customFormat="1" x14ac:dyDescent="0.2"/>
    <row r="47835" s="217" customFormat="1" x14ac:dyDescent="0.2"/>
    <row r="47836" s="217" customFormat="1" x14ac:dyDescent="0.2"/>
    <row r="47837" s="217" customFormat="1" x14ac:dyDescent="0.2"/>
    <row r="47838" s="217" customFormat="1" x14ac:dyDescent="0.2"/>
    <row r="47839" s="217" customFormat="1" x14ac:dyDescent="0.2"/>
    <row r="47840" s="217" customFormat="1" x14ac:dyDescent="0.2"/>
    <row r="47841" s="217" customFormat="1" x14ac:dyDescent="0.2"/>
    <row r="47842" s="217" customFormat="1" x14ac:dyDescent="0.2"/>
    <row r="47843" s="217" customFormat="1" x14ac:dyDescent="0.2"/>
    <row r="47844" s="217" customFormat="1" x14ac:dyDescent="0.2"/>
    <row r="47845" s="217" customFormat="1" x14ac:dyDescent="0.2"/>
    <row r="47846" s="217" customFormat="1" x14ac:dyDescent="0.2"/>
    <row r="47847" s="217" customFormat="1" x14ac:dyDescent="0.2"/>
    <row r="47848" s="217" customFormat="1" x14ac:dyDescent="0.2"/>
    <row r="47849" s="217" customFormat="1" x14ac:dyDescent="0.2"/>
    <row r="47850" s="217" customFormat="1" x14ac:dyDescent="0.2"/>
    <row r="47851" s="217" customFormat="1" x14ac:dyDescent="0.2"/>
    <row r="47852" s="217" customFormat="1" x14ac:dyDescent="0.2"/>
    <row r="47853" s="217" customFormat="1" x14ac:dyDescent="0.2"/>
    <row r="47854" s="217" customFormat="1" x14ac:dyDescent="0.2"/>
    <row r="47855" s="217" customFormat="1" x14ac:dyDescent="0.2"/>
    <row r="47856" s="217" customFormat="1" x14ac:dyDescent="0.2"/>
    <row r="47857" s="217" customFormat="1" x14ac:dyDescent="0.2"/>
    <row r="47858" s="217" customFormat="1" x14ac:dyDescent="0.2"/>
    <row r="47859" s="217" customFormat="1" x14ac:dyDescent="0.2"/>
    <row r="47860" s="217" customFormat="1" x14ac:dyDescent="0.2"/>
    <row r="47861" s="217" customFormat="1" x14ac:dyDescent="0.2"/>
    <row r="47862" s="217" customFormat="1" x14ac:dyDescent="0.2"/>
    <row r="47863" s="217" customFormat="1" x14ac:dyDescent="0.2"/>
    <row r="47864" s="217" customFormat="1" x14ac:dyDescent="0.2"/>
    <row r="47865" s="217" customFormat="1" x14ac:dyDescent="0.2"/>
    <row r="47866" s="217" customFormat="1" x14ac:dyDescent="0.2"/>
    <row r="47867" s="217" customFormat="1" x14ac:dyDescent="0.2"/>
    <row r="47868" s="217" customFormat="1" x14ac:dyDescent="0.2"/>
    <row r="47869" s="217" customFormat="1" x14ac:dyDescent="0.2"/>
    <row r="47870" s="217" customFormat="1" x14ac:dyDescent="0.2"/>
    <row r="47871" s="217" customFormat="1" x14ac:dyDescent="0.2"/>
    <row r="47872" s="217" customFormat="1" x14ac:dyDescent="0.2"/>
    <row r="47873" s="217" customFormat="1" x14ac:dyDescent="0.2"/>
    <row r="47874" s="217" customFormat="1" x14ac:dyDescent="0.2"/>
    <row r="47875" s="217" customFormat="1" x14ac:dyDescent="0.2"/>
    <row r="47876" s="217" customFormat="1" x14ac:dyDescent="0.2"/>
    <row r="47877" s="217" customFormat="1" x14ac:dyDescent="0.2"/>
    <row r="47878" s="217" customFormat="1" x14ac:dyDescent="0.2"/>
    <row r="47879" s="217" customFormat="1" x14ac:dyDescent="0.2"/>
    <row r="47880" s="217" customFormat="1" x14ac:dyDescent="0.2"/>
    <row r="47881" s="217" customFormat="1" x14ac:dyDescent="0.2"/>
    <row r="47882" s="217" customFormat="1" x14ac:dyDescent="0.2"/>
    <row r="47883" s="217" customFormat="1" x14ac:dyDescent="0.2"/>
    <row r="47884" s="217" customFormat="1" x14ac:dyDescent="0.2"/>
    <row r="47885" s="217" customFormat="1" x14ac:dyDescent="0.2"/>
    <row r="47886" s="217" customFormat="1" x14ac:dyDescent="0.2"/>
    <row r="47887" s="217" customFormat="1" x14ac:dyDescent="0.2"/>
    <row r="47888" s="217" customFormat="1" x14ac:dyDescent="0.2"/>
    <row r="47889" s="217" customFormat="1" x14ac:dyDescent="0.2"/>
    <row r="47890" s="217" customFormat="1" x14ac:dyDescent="0.2"/>
    <row r="47891" s="217" customFormat="1" x14ac:dyDescent="0.2"/>
    <row r="47892" s="217" customFormat="1" x14ac:dyDescent="0.2"/>
    <row r="47893" s="217" customFormat="1" x14ac:dyDescent="0.2"/>
    <row r="47894" s="217" customFormat="1" x14ac:dyDescent="0.2"/>
    <row r="47895" s="217" customFormat="1" x14ac:dyDescent="0.2"/>
    <row r="47896" s="217" customFormat="1" x14ac:dyDescent="0.2"/>
    <row r="47897" s="217" customFormat="1" x14ac:dyDescent="0.2"/>
    <row r="47898" s="217" customFormat="1" x14ac:dyDescent="0.2"/>
    <row r="47899" s="217" customFormat="1" x14ac:dyDescent="0.2"/>
    <row r="47900" s="217" customFormat="1" x14ac:dyDescent="0.2"/>
    <row r="47901" s="217" customFormat="1" x14ac:dyDescent="0.2"/>
    <row r="47902" s="217" customFormat="1" x14ac:dyDescent="0.2"/>
    <row r="47903" s="217" customFormat="1" x14ac:dyDescent="0.2"/>
    <row r="47904" s="217" customFormat="1" x14ac:dyDescent="0.2"/>
    <row r="47905" s="217" customFormat="1" x14ac:dyDescent="0.2"/>
    <row r="47906" s="217" customFormat="1" x14ac:dyDescent="0.2"/>
    <row r="47907" s="217" customFormat="1" x14ac:dyDescent="0.2"/>
    <row r="47908" s="217" customFormat="1" x14ac:dyDescent="0.2"/>
    <row r="47909" s="217" customFormat="1" x14ac:dyDescent="0.2"/>
    <row r="47910" s="217" customFormat="1" x14ac:dyDescent="0.2"/>
    <row r="47911" s="217" customFormat="1" x14ac:dyDescent="0.2"/>
    <row r="47912" s="217" customFormat="1" x14ac:dyDescent="0.2"/>
    <row r="47913" s="217" customFormat="1" x14ac:dyDescent="0.2"/>
    <row r="47914" s="217" customFormat="1" x14ac:dyDescent="0.2"/>
    <row r="47915" s="217" customFormat="1" x14ac:dyDescent="0.2"/>
    <row r="47916" s="217" customFormat="1" x14ac:dyDescent="0.2"/>
    <row r="47917" s="217" customFormat="1" x14ac:dyDescent="0.2"/>
    <row r="47918" s="217" customFormat="1" x14ac:dyDescent="0.2"/>
    <row r="47919" s="217" customFormat="1" x14ac:dyDescent="0.2"/>
    <row r="47920" s="217" customFormat="1" x14ac:dyDescent="0.2"/>
    <row r="47921" s="217" customFormat="1" x14ac:dyDescent="0.2"/>
    <row r="47922" s="217" customFormat="1" x14ac:dyDescent="0.2"/>
    <row r="47923" s="217" customFormat="1" x14ac:dyDescent="0.2"/>
    <row r="47924" s="217" customFormat="1" x14ac:dyDescent="0.2"/>
    <row r="47925" s="217" customFormat="1" x14ac:dyDescent="0.2"/>
    <row r="47926" s="217" customFormat="1" x14ac:dyDescent="0.2"/>
    <row r="47927" s="217" customFormat="1" x14ac:dyDescent="0.2"/>
    <row r="47928" s="217" customFormat="1" x14ac:dyDescent="0.2"/>
    <row r="47929" s="217" customFormat="1" x14ac:dyDescent="0.2"/>
    <row r="47930" s="217" customFormat="1" x14ac:dyDescent="0.2"/>
    <row r="47931" s="217" customFormat="1" x14ac:dyDescent="0.2"/>
    <row r="47932" s="217" customFormat="1" x14ac:dyDescent="0.2"/>
    <row r="47933" s="217" customFormat="1" x14ac:dyDescent="0.2"/>
    <row r="47934" s="217" customFormat="1" x14ac:dyDescent="0.2"/>
    <row r="47935" s="217" customFormat="1" x14ac:dyDescent="0.2"/>
    <row r="47936" s="217" customFormat="1" x14ac:dyDescent="0.2"/>
    <row r="47937" s="217" customFormat="1" x14ac:dyDescent="0.2"/>
    <row r="47938" s="217" customFormat="1" x14ac:dyDescent="0.2"/>
    <row r="47939" s="217" customFormat="1" x14ac:dyDescent="0.2"/>
    <row r="47940" s="217" customFormat="1" x14ac:dyDescent="0.2"/>
    <row r="47941" s="217" customFormat="1" x14ac:dyDescent="0.2"/>
    <row r="47942" s="217" customFormat="1" x14ac:dyDescent="0.2"/>
    <row r="47943" s="217" customFormat="1" x14ac:dyDescent="0.2"/>
    <row r="47944" s="217" customFormat="1" x14ac:dyDescent="0.2"/>
    <row r="47945" s="217" customFormat="1" x14ac:dyDescent="0.2"/>
    <row r="47946" s="217" customFormat="1" x14ac:dyDescent="0.2"/>
    <row r="47947" s="217" customFormat="1" x14ac:dyDescent="0.2"/>
    <row r="47948" s="217" customFormat="1" x14ac:dyDescent="0.2"/>
    <row r="47949" s="217" customFormat="1" x14ac:dyDescent="0.2"/>
    <row r="47950" s="217" customFormat="1" x14ac:dyDescent="0.2"/>
    <row r="47951" s="217" customFormat="1" x14ac:dyDescent="0.2"/>
    <row r="47952" s="217" customFormat="1" x14ac:dyDescent="0.2"/>
    <row r="47953" s="217" customFormat="1" x14ac:dyDescent="0.2"/>
    <row r="47954" s="217" customFormat="1" x14ac:dyDescent="0.2"/>
    <row r="47955" s="217" customFormat="1" x14ac:dyDescent="0.2"/>
    <row r="47956" s="217" customFormat="1" x14ac:dyDescent="0.2"/>
    <row r="47957" s="217" customFormat="1" x14ac:dyDescent="0.2"/>
    <row r="47958" s="217" customFormat="1" x14ac:dyDescent="0.2"/>
    <row r="47959" s="217" customFormat="1" x14ac:dyDescent="0.2"/>
    <row r="47960" s="217" customFormat="1" x14ac:dyDescent="0.2"/>
    <row r="47961" s="217" customFormat="1" x14ac:dyDescent="0.2"/>
    <row r="47962" s="217" customFormat="1" x14ac:dyDescent="0.2"/>
    <row r="47963" s="217" customFormat="1" x14ac:dyDescent="0.2"/>
    <row r="47964" s="217" customFormat="1" x14ac:dyDescent="0.2"/>
    <row r="47965" s="217" customFormat="1" x14ac:dyDescent="0.2"/>
    <row r="47966" s="217" customFormat="1" x14ac:dyDescent="0.2"/>
    <row r="47967" s="217" customFormat="1" x14ac:dyDescent="0.2"/>
    <row r="47968" s="217" customFormat="1" x14ac:dyDescent="0.2"/>
    <row r="47969" s="217" customFormat="1" x14ac:dyDescent="0.2"/>
    <row r="47970" s="217" customFormat="1" x14ac:dyDescent="0.2"/>
    <row r="47971" s="217" customFormat="1" x14ac:dyDescent="0.2"/>
    <row r="47972" s="217" customFormat="1" x14ac:dyDescent="0.2"/>
    <row r="47973" s="217" customFormat="1" x14ac:dyDescent="0.2"/>
    <row r="47974" s="217" customFormat="1" x14ac:dyDescent="0.2"/>
    <row r="47975" s="217" customFormat="1" x14ac:dyDescent="0.2"/>
    <row r="47976" s="217" customFormat="1" x14ac:dyDescent="0.2"/>
    <row r="47977" s="217" customFormat="1" x14ac:dyDescent="0.2"/>
    <row r="47978" s="217" customFormat="1" x14ac:dyDescent="0.2"/>
    <row r="47979" s="217" customFormat="1" x14ac:dyDescent="0.2"/>
    <row r="47980" s="217" customFormat="1" x14ac:dyDescent="0.2"/>
    <row r="47981" s="217" customFormat="1" x14ac:dyDescent="0.2"/>
    <row r="47982" s="217" customFormat="1" x14ac:dyDescent="0.2"/>
    <row r="47983" s="217" customFormat="1" x14ac:dyDescent="0.2"/>
    <row r="47984" s="217" customFormat="1" x14ac:dyDescent="0.2"/>
    <row r="47985" s="217" customFormat="1" x14ac:dyDescent="0.2"/>
    <row r="47986" s="217" customFormat="1" x14ac:dyDescent="0.2"/>
    <row r="47987" s="217" customFormat="1" x14ac:dyDescent="0.2"/>
    <row r="47988" s="217" customFormat="1" x14ac:dyDescent="0.2"/>
    <row r="47989" s="217" customFormat="1" x14ac:dyDescent="0.2"/>
    <row r="47990" s="217" customFormat="1" x14ac:dyDescent="0.2"/>
    <row r="47991" s="217" customFormat="1" x14ac:dyDescent="0.2"/>
    <row r="47992" s="217" customFormat="1" x14ac:dyDescent="0.2"/>
    <row r="47993" s="217" customFormat="1" x14ac:dyDescent="0.2"/>
    <row r="47994" s="217" customFormat="1" x14ac:dyDescent="0.2"/>
    <row r="47995" s="217" customFormat="1" x14ac:dyDescent="0.2"/>
    <row r="47996" s="217" customFormat="1" x14ac:dyDescent="0.2"/>
    <row r="47997" s="217" customFormat="1" x14ac:dyDescent="0.2"/>
    <row r="47998" s="217" customFormat="1" x14ac:dyDescent="0.2"/>
    <row r="47999" s="217" customFormat="1" x14ac:dyDescent="0.2"/>
    <row r="48000" s="217" customFormat="1" x14ac:dyDescent="0.2"/>
    <row r="48001" s="217" customFormat="1" x14ac:dyDescent="0.2"/>
    <row r="48002" s="217" customFormat="1" x14ac:dyDescent="0.2"/>
    <row r="48003" s="217" customFormat="1" x14ac:dyDescent="0.2"/>
    <row r="48004" s="217" customFormat="1" x14ac:dyDescent="0.2"/>
    <row r="48005" s="217" customFormat="1" x14ac:dyDescent="0.2"/>
    <row r="48006" s="217" customFormat="1" x14ac:dyDescent="0.2"/>
    <row r="48007" s="217" customFormat="1" x14ac:dyDescent="0.2"/>
    <row r="48008" s="217" customFormat="1" x14ac:dyDescent="0.2"/>
    <row r="48009" s="217" customFormat="1" x14ac:dyDescent="0.2"/>
    <row r="48010" s="217" customFormat="1" x14ac:dyDescent="0.2"/>
    <row r="48011" s="217" customFormat="1" x14ac:dyDescent="0.2"/>
    <row r="48012" s="217" customFormat="1" x14ac:dyDescent="0.2"/>
    <row r="48013" s="217" customFormat="1" x14ac:dyDescent="0.2"/>
    <row r="48014" s="217" customFormat="1" x14ac:dyDescent="0.2"/>
    <row r="48015" s="217" customFormat="1" x14ac:dyDescent="0.2"/>
    <row r="48016" s="217" customFormat="1" x14ac:dyDescent="0.2"/>
    <row r="48017" s="217" customFormat="1" x14ac:dyDescent="0.2"/>
    <row r="48018" s="217" customFormat="1" x14ac:dyDescent="0.2"/>
    <row r="48019" s="217" customFormat="1" x14ac:dyDescent="0.2"/>
    <row r="48020" s="217" customFormat="1" x14ac:dyDescent="0.2"/>
    <row r="48021" s="217" customFormat="1" x14ac:dyDescent="0.2"/>
    <row r="48022" s="217" customFormat="1" x14ac:dyDescent="0.2"/>
    <row r="48023" s="217" customFormat="1" x14ac:dyDescent="0.2"/>
    <row r="48024" s="217" customFormat="1" x14ac:dyDescent="0.2"/>
    <row r="48025" s="217" customFormat="1" x14ac:dyDescent="0.2"/>
    <row r="48026" s="217" customFormat="1" x14ac:dyDescent="0.2"/>
    <row r="48027" s="217" customFormat="1" x14ac:dyDescent="0.2"/>
    <row r="48028" s="217" customFormat="1" x14ac:dyDescent="0.2"/>
    <row r="48029" s="217" customFormat="1" x14ac:dyDescent="0.2"/>
    <row r="48030" s="217" customFormat="1" x14ac:dyDescent="0.2"/>
    <row r="48031" s="217" customFormat="1" x14ac:dyDescent="0.2"/>
    <row r="48032" s="217" customFormat="1" x14ac:dyDescent="0.2"/>
    <row r="48033" s="217" customFormat="1" x14ac:dyDescent="0.2"/>
    <row r="48034" s="217" customFormat="1" x14ac:dyDescent="0.2"/>
    <row r="48035" s="217" customFormat="1" x14ac:dyDescent="0.2"/>
    <row r="48036" s="217" customFormat="1" x14ac:dyDescent="0.2"/>
    <row r="48037" s="217" customFormat="1" x14ac:dyDescent="0.2"/>
    <row r="48038" s="217" customFormat="1" x14ac:dyDescent="0.2"/>
    <row r="48039" s="217" customFormat="1" x14ac:dyDescent="0.2"/>
    <row r="48040" s="217" customFormat="1" x14ac:dyDescent="0.2"/>
    <row r="48041" s="217" customFormat="1" x14ac:dyDescent="0.2"/>
    <row r="48042" s="217" customFormat="1" x14ac:dyDescent="0.2"/>
    <row r="48043" s="217" customFormat="1" x14ac:dyDescent="0.2"/>
    <row r="48044" s="217" customFormat="1" x14ac:dyDescent="0.2"/>
    <row r="48045" s="217" customFormat="1" x14ac:dyDescent="0.2"/>
    <row r="48046" s="217" customFormat="1" x14ac:dyDescent="0.2"/>
    <row r="48047" s="217" customFormat="1" x14ac:dyDescent="0.2"/>
    <row r="48048" s="217" customFormat="1" x14ac:dyDescent="0.2"/>
    <row r="48049" s="217" customFormat="1" x14ac:dyDescent="0.2"/>
    <row r="48050" s="217" customFormat="1" x14ac:dyDescent="0.2"/>
    <row r="48051" s="217" customFormat="1" x14ac:dyDescent="0.2"/>
    <row r="48052" s="217" customFormat="1" x14ac:dyDescent="0.2"/>
    <row r="48053" s="217" customFormat="1" x14ac:dyDescent="0.2"/>
    <row r="48054" s="217" customFormat="1" x14ac:dyDescent="0.2"/>
    <row r="48055" s="217" customFormat="1" x14ac:dyDescent="0.2"/>
    <row r="48056" s="217" customFormat="1" x14ac:dyDescent="0.2"/>
    <row r="48057" s="217" customFormat="1" x14ac:dyDescent="0.2"/>
    <row r="48058" s="217" customFormat="1" x14ac:dyDescent="0.2"/>
    <row r="48059" s="217" customFormat="1" x14ac:dyDescent="0.2"/>
    <row r="48060" s="217" customFormat="1" x14ac:dyDescent="0.2"/>
    <row r="48061" s="217" customFormat="1" x14ac:dyDescent="0.2"/>
    <row r="48062" s="217" customFormat="1" x14ac:dyDescent="0.2"/>
    <row r="48063" s="217" customFormat="1" x14ac:dyDescent="0.2"/>
    <row r="48064" s="217" customFormat="1" x14ac:dyDescent="0.2"/>
    <row r="48065" s="217" customFormat="1" x14ac:dyDescent="0.2"/>
    <row r="48066" s="217" customFormat="1" x14ac:dyDescent="0.2"/>
    <row r="48067" s="217" customFormat="1" x14ac:dyDescent="0.2"/>
    <row r="48068" s="217" customFormat="1" x14ac:dyDescent="0.2"/>
    <row r="48069" s="217" customFormat="1" x14ac:dyDescent="0.2"/>
    <row r="48070" s="217" customFormat="1" x14ac:dyDescent="0.2"/>
    <row r="48071" s="217" customFormat="1" x14ac:dyDescent="0.2"/>
    <row r="48072" s="217" customFormat="1" x14ac:dyDescent="0.2"/>
    <row r="48073" s="217" customFormat="1" x14ac:dyDescent="0.2"/>
    <row r="48074" s="217" customFormat="1" x14ac:dyDescent="0.2"/>
    <row r="48075" s="217" customFormat="1" x14ac:dyDescent="0.2"/>
    <row r="48076" s="217" customFormat="1" x14ac:dyDescent="0.2"/>
    <row r="48077" s="217" customFormat="1" x14ac:dyDescent="0.2"/>
    <row r="48078" s="217" customFormat="1" x14ac:dyDescent="0.2"/>
    <row r="48079" s="217" customFormat="1" x14ac:dyDescent="0.2"/>
    <row r="48080" s="217" customFormat="1" x14ac:dyDescent="0.2"/>
    <row r="48081" s="217" customFormat="1" x14ac:dyDescent="0.2"/>
    <row r="48082" s="217" customFormat="1" x14ac:dyDescent="0.2"/>
    <row r="48083" s="217" customFormat="1" x14ac:dyDescent="0.2"/>
    <row r="48084" s="217" customFormat="1" x14ac:dyDescent="0.2"/>
    <row r="48085" s="217" customFormat="1" x14ac:dyDescent="0.2"/>
    <row r="48086" s="217" customFormat="1" x14ac:dyDescent="0.2"/>
    <row r="48087" s="217" customFormat="1" x14ac:dyDescent="0.2"/>
    <row r="48088" s="217" customFormat="1" x14ac:dyDescent="0.2"/>
    <row r="48089" s="217" customFormat="1" x14ac:dyDescent="0.2"/>
    <row r="48090" s="217" customFormat="1" x14ac:dyDescent="0.2"/>
    <row r="48091" s="217" customFormat="1" x14ac:dyDescent="0.2"/>
    <row r="48092" s="217" customFormat="1" x14ac:dyDescent="0.2"/>
    <row r="48093" s="217" customFormat="1" x14ac:dyDescent="0.2"/>
    <row r="48094" s="217" customFormat="1" x14ac:dyDescent="0.2"/>
    <row r="48095" s="217" customFormat="1" x14ac:dyDescent="0.2"/>
    <row r="48096" s="217" customFormat="1" x14ac:dyDescent="0.2"/>
    <row r="48097" s="217" customFormat="1" x14ac:dyDescent="0.2"/>
    <row r="48098" s="217" customFormat="1" x14ac:dyDescent="0.2"/>
    <row r="48099" s="217" customFormat="1" x14ac:dyDescent="0.2"/>
    <row r="48100" s="217" customFormat="1" x14ac:dyDescent="0.2"/>
    <row r="48101" s="217" customFormat="1" x14ac:dyDescent="0.2"/>
    <row r="48102" s="217" customFormat="1" x14ac:dyDescent="0.2"/>
    <row r="48103" s="217" customFormat="1" x14ac:dyDescent="0.2"/>
    <row r="48104" s="217" customFormat="1" x14ac:dyDescent="0.2"/>
    <row r="48105" s="217" customFormat="1" x14ac:dyDescent="0.2"/>
    <row r="48106" s="217" customFormat="1" x14ac:dyDescent="0.2"/>
    <row r="48107" s="217" customFormat="1" x14ac:dyDescent="0.2"/>
    <row r="48108" s="217" customFormat="1" x14ac:dyDescent="0.2"/>
    <row r="48109" s="217" customFormat="1" x14ac:dyDescent="0.2"/>
    <row r="48110" s="217" customFormat="1" x14ac:dyDescent="0.2"/>
    <row r="48111" s="217" customFormat="1" x14ac:dyDescent="0.2"/>
    <row r="48112" s="217" customFormat="1" x14ac:dyDescent="0.2"/>
    <row r="48113" s="217" customFormat="1" x14ac:dyDescent="0.2"/>
    <row r="48114" s="217" customFormat="1" x14ac:dyDescent="0.2"/>
    <row r="48115" s="217" customFormat="1" x14ac:dyDescent="0.2"/>
    <row r="48116" s="217" customFormat="1" x14ac:dyDescent="0.2"/>
    <row r="48117" s="217" customFormat="1" x14ac:dyDescent="0.2"/>
    <row r="48118" s="217" customFormat="1" x14ac:dyDescent="0.2"/>
    <row r="48119" s="217" customFormat="1" x14ac:dyDescent="0.2"/>
    <row r="48120" s="217" customFormat="1" x14ac:dyDescent="0.2"/>
    <row r="48121" s="217" customFormat="1" x14ac:dyDescent="0.2"/>
    <row r="48122" s="217" customFormat="1" x14ac:dyDescent="0.2"/>
    <row r="48123" s="217" customFormat="1" x14ac:dyDescent="0.2"/>
    <row r="48124" s="217" customFormat="1" x14ac:dyDescent="0.2"/>
    <row r="48125" s="217" customFormat="1" x14ac:dyDescent="0.2"/>
    <row r="48126" s="217" customFormat="1" x14ac:dyDescent="0.2"/>
    <row r="48127" s="217" customFormat="1" x14ac:dyDescent="0.2"/>
    <row r="48128" s="217" customFormat="1" x14ac:dyDescent="0.2"/>
    <row r="48129" s="217" customFormat="1" x14ac:dyDescent="0.2"/>
    <row r="48130" s="217" customFormat="1" x14ac:dyDescent="0.2"/>
    <row r="48131" s="217" customFormat="1" x14ac:dyDescent="0.2"/>
    <row r="48132" s="217" customFormat="1" x14ac:dyDescent="0.2"/>
    <row r="48133" s="217" customFormat="1" x14ac:dyDescent="0.2"/>
    <row r="48134" s="217" customFormat="1" x14ac:dyDescent="0.2"/>
    <row r="48135" s="217" customFormat="1" x14ac:dyDescent="0.2"/>
    <row r="48136" s="217" customFormat="1" x14ac:dyDescent="0.2"/>
    <row r="48137" s="217" customFormat="1" x14ac:dyDescent="0.2"/>
    <row r="48138" s="217" customFormat="1" x14ac:dyDescent="0.2"/>
    <row r="48139" s="217" customFormat="1" x14ac:dyDescent="0.2"/>
    <row r="48140" s="217" customFormat="1" x14ac:dyDescent="0.2"/>
    <row r="48141" s="217" customFormat="1" x14ac:dyDescent="0.2"/>
    <row r="48142" s="217" customFormat="1" x14ac:dyDescent="0.2"/>
    <row r="48143" s="217" customFormat="1" x14ac:dyDescent="0.2"/>
    <row r="48144" s="217" customFormat="1" x14ac:dyDescent="0.2"/>
    <row r="48145" s="217" customFormat="1" x14ac:dyDescent="0.2"/>
    <row r="48146" s="217" customFormat="1" x14ac:dyDescent="0.2"/>
    <row r="48147" s="217" customFormat="1" x14ac:dyDescent="0.2"/>
    <row r="48148" s="217" customFormat="1" x14ac:dyDescent="0.2"/>
    <row r="48149" s="217" customFormat="1" x14ac:dyDescent="0.2"/>
    <row r="48150" s="217" customFormat="1" x14ac:dyDescent="0.2"/>
    <row r="48151" s="217" customFormat="1" x14ac:dyDescent="0.2"/>
    <row r="48152" s="217" customFormat="1" x14ac:dyDescent="0.2"/>
    <row r="48153" s="217" customFormat="1" x14ac:dyDescent="0.2"/>
    <row r="48154" s="217" customFormat="1" x14ac:dyDescent="0.2"/>
    <row r="48155" s="217" customFormat="1" x14ac:dyDescent="0.2"/>
    <row r="48156" s="217" customFormat="1" x14ac:dyDescent="0.2"/>
    <row r="48157" s="217" customFormat="1" x14ac:dyDescent="0.2"/>
    <row r="48158" s="217" customFormat="1" x14ac:dyDescent="0.2"/>
    <row r="48159" s="217" customFormat="1" x14ac:dyDescent="0.2"/>
    <row r="48160" s="217" customFormat="1" x14ac:dyDescent="0.2"/>
    <row r="48161" s="217" customFormat="1" x14ac:dyDescent="0.2"/>
    <row r="48162" s="217" customFormat="1" x14ac:dyDescent="0.2"/>
    <row r="48163" s="217" customFormat="1" x14ac:dyDescent="0.2"/>
    <row r="48164" s="217" customFormat="1" x14ac:dyDescent="0.2"/>
    <row r="48165" s="217" customFormat="1" x14ac:dyDescent="0.2"/>
    <row r="48166" s="217" customFormat="1" x14ac:dyDescent="0.2"/>
    <row r="48167" s="217" customFormat="1" x14ac:dyDescent="0.2"/>
    <row r="48168" s="217" customFormat="1" x14ac:dyDescent="0.2"/>
    <row r="48169" s="217" customFormat="1" x14ac:dyDescent="0.2"/>
    <row r="48170" s="217" customFormat="1" x14ac:dyDescent="0.2"/>
    <row r="48171" s="217" customFormat="1" x14ac:dyDescent="0.2"/>
    <row r="48172" s="217" customFormat="1" x14ac:dyDescent="0.2"/>
    <row r="48173" s="217" customFormat="1" x14ac:dyDescent="0.2"/>
    <row r="48174" s="217" customFormat="1" x14ac:dyDescent="0.2"/>
    <row r="48175" s="217" customFormat="1" x14ac:dyDescent="0.2"/>
    <row r="48176" s="217" customFormat="1" x14ac:dyDescent="0.2"/>
    <row r="48177" s="217" customFormat="1" x14ac:dyDescent="0.2"/>
    <row r="48178" s="217" customFormat="1" x14ac:dyDescent="0.2"/>
    <row r="48179" s="217" customFormat="1" x14ac:dyDescent="0.2"/>
    <row r="48180" s="217" customFormat="1" x14ac:dyDescent="0.2"/>
    <row r="48181" s="217" customFormat="1" x14ac:dyDescent="0.2"/>
    <row r="48182" s="217" customFormat="1" x14ac:dyDescent="0.2"/>
    <row r="48183" s="217" customFormat="1" x14ac:dyDescent="0.2"/>
    <row r="48184" s="217" customFormat="1" x14ac:dyDescent="0.2"/>
    <row r="48185" s="217" customFormat="1" x14ac:dyDescent="0.2"/>
    <row r="48186" s="217" customFormat="1" x14ac:dyDescent="0.2"/>
    <row r="48187" s="217" customFormat="1" x14ac:dyDescent="0.2"/>
    <row r="48188" s="217" customFormat="1" x14ac:dyDescent="0.2"/>
    <row r="48189" s="217" customFormat="1" x14ac:dyDescent="0.2"/>
    <row r="48190" s="217" customFormat="1" x14ac:dyDescent="0.2"/>
    <row r="48191" s="217" customFormat="1" x14ac:dyDescent="0.2"/>
    <row r="48192" s="217" customFormat="1" x14ac:dyDescent="0.2"/>
    <row r="48193" s="217" customFormat="1" x14ac:dyDescent="0.2"/>
    <row r="48194" s="217" customFormat="1" x14ac:dyDescent="0.2"/>
    <row r="48195" s="217" customFormat="1" x14ac:dyDescent="0.2"/>
    <row r="48196" s="217" customFormat="1" x14ac:dyDescent="0.2"/>
    <row r="48197" s="217" customFormat="1" x14ac:dyDescent="0.2"/>
    <row r="48198" s="217" customFormat="1" x14ac:dyDescent="0.2"/>
    <row r="48199" s="217" customFormat="1" x14ac:dyDescent="0.2"/>
    <row r="48200" s="217" customFormat="1" x14ac:dyDescent="0.2"/>
    <row r="48201" s="217" customFormat="1" x14ac:dyDescent="0.2"/>
    <row r="48202" s="217" customFormat="1" x14ac:dyDescent="0.2"/>
    <row r="48203" s="217" customFormat="1" x14ac:dyDescent="0.2"/>
    <row r="48204" s="217" customFormat="1" x14ac:dyDescent="0.2"/>
    <row r="48205" s="217" customFormat="1" x14ac:dyDescent="0.2"/>
    <row r="48206" s="217" customFormat="1" x14ac:dyDescent="0.2"/>
    <row r="48207" s="217" customFormat="1" x14ac:dyDescent="0.2"/>
    <row r="48208" s="217" customFormat="1" x14ac:dyDescent="0.2"/>
    <row r="48209" s="217" customFormat="1" x14ac:dyDescent="0.2"/>
    <row r="48210" s="217" customFormat="1" x14ac:dyDescent="0.2"/>
    <row r="48211" s="217" customFormat="1" x14ac:dyDescent="0.2"/>
    <row r="48212" s="217" customFormat="1" x14ac:dyDescent="0.2"/>
    <row r="48213" s="217" customFormat="1" x14ac:dyDescent="0.2"/>
    <row r="48214" s="217" customFormat="1" x14ac:dyDescent="0.2"/>
    <row r="48215" s="217" customFormat="1" x14ac:dyDescent="0.2"/>
    <row r="48216" s="217" customFormat="1" x14ac:dyDescent="0.2"/>
    <row r="48217" s="217" customFormat="1" x14ac:dyDescent="0.2"/>
    <row r="48218" s="217" customFormat="1" x14ac:dyDescent="0.2"/>
    <row r="48219" s="217" customFormat="1" x14ac:dyDescent="0.2"/>
    <row r="48220" s="217" customFormat="1" x14ac:dyDescent="0.2"/>
    <row r="48221" s="217" customFormat="1" x14ac:dyDescent="0.2"/>
    <row r="48222" s="217" customFormat="1" x14ac:dyDescent="0.2"/>
    <row r="48223" s="217" customFormat="1" x14ac:dyDescent="0.2"/>
    <row r="48224" s="217" customFormat="1" x14ac:dyDescent="0.2"/>
    <row r="48225" s="217" customFormat="1" x14ac:dyDescent="0.2"/>
    <row r="48226" s="217" customFormat="1" x14ac:dyDescent="0.2"/>
    <row r="48227" s="217" customFormat="1" x14ac:dyDescent="0.2"/>
    <row r="48228" s="217" customFormat="1" x14ac:dyDescent="0.2"/>
    <row r="48229" s="217" customFormat="1" x14ac:dyDescent="0.2"/>
    <row r="48230" s="217" customFormat="1" x14ac:dyDescent="0.2"/>
    <row r="48231" s="217" customFormat="1" x14ac:dyDescent="0.2"/>
    <row r="48232" s="217" customFormat="1" x14ac:dyDescent="0.2"/>
    <row r="48233" s="217" customFormat="1" x14ac:dyDescent="0.2"/>
    <row r="48234" s="217" customFormat="1" x14ac:dyDescent="0.2"/>
    <row r="48235" s="217" customFormat="1" x14ac:dyDescent="0.2"/>
    <row r="48236" s="217" customFormat="1" x14ac:dyDescent="0.2"/>
    <row r="48237" s="217" customFormat="1" x14ac:dyDescent="0.2"/>
    <row r="48238" s="217" customFormat="1" x14ac:dyDescent="0.2"/>
    <row r="48239" s="217" customFormat="1" x14ac:dyDescent="0.2"/>
    <row r="48240" s="217" customFormat="1" x14ac:dyDescent="0.2"/>
    <row r="48241" s="217" customFormat="1" x14ac:dyDescent="0.2"/>
    <row r="48242" s="217" customFormat="1" x14ac:dyDescent="0.2"/>
    <row r="48243" s="217" customFormat="1" x14ac:dyDescent="0.2"/>
    <row r="48244" s="217" customFormat="1" x14ac:dyDescent="0.2"/>
    <row r="48245" s="217" customFormat="1" x14ac:dyDescent="0.2"/>
    <row r="48246" s="217" customFormat="1" x14ac:dyDescent="0.2"/>
    <row r="48247" s="217" customFormat="1" x14ac:dyDescent="0.2"/>
    <row r="48248" s="217" customFormat="1" x14ac:dyDescent="0.2"/>
    <row r="48249" s="217" customFormat="1" x14ac:dyDescent="0.2"/>
    <row r="48250" s="217" customFormat="1" x14ac:dyDescent="0.2"/>
    <row r="48251" s="217" customFormat="1" x14ac:dyDescent="0.2"/>
    <row r="48252" s="217" customFormat="1" x14ac:dyDescent="0.2"/>
    <row r="48253" s="217" customFormat="1" x14ac:dyDescent="0.2"/>
    <row r="48254" s="217" customFormat="1" x14ac:dyDescent="0.2"/>
    <row r="48255" s="217" customFormat="1" x14ac:dyDescent="0.2"/>
    <row r="48256" s="217" customFormat="1" x14ac:dyDescent="0.2"/>
    <row r="48257" s="217" customFormat="1" x14ac:dyDescent="0.2"/>
    <row r="48258" s="217" customFormat="1" x14ac:dyDescent="0.2"/>
    <row r="48259" s="217" customFormat="1" x14ac:dyDescent="0.2"/>
    <row r="48260" s="217" customFormat="1" x14ac:dyDescent="0.2"/>
    <row r="48261" s="217" customFormat="1" x14ac:dyDescent="0.2"/>
    <row r="48262" s="217" customFormat="1" x14ac:dyDescent="0.2"/>
    <row r="48263" s="217" customFormat="1" x14ac:dyDescent="0.2"/>
    <row r="48264" s="217" customFormat="1" x14ac:dyDescent="0.2"/>
    <row r="48265" s="217" customFormat="1" x14ac:dyDescent="0.2"/>
    <row r="48266" s="217" customFormat="1" x14ac:dyDescent="0.2"/>
    <row r="48267" s="217" customFormat="1" x14ac:dyDescent="0.2"/>
    <row r="48268" s="217" customFormat="1" x14ac:dyDescent="0.2"/>
    <row r="48269" s="217" customFormat="1" x14ac:dyDescent="0.2"/>
    <row r="48270" s="217" customFormat="1" x14ac:dyDescent="0.2"/>
    <row r="48271" s="217" customFormat="1" x14ac:dyDescent="0.2"/>
    <row r="48272" s="217" customFormat="1" x14ac:dyDescent="0.2"/>
    <row r="48273" s="217" customFormat="1" x14ac:dyDescent="0.2"/>
    <row r="48274" s="217" customFormat="1" x14ac:dyDescent="0.2"/>
    <row r="48275" s="217" customFormat="1" x14ac:dyDescent="0.2"/>
    <row r="48276" s="217" customFormat="1" x14ac:dyDescent="0.2"/>
    <row r="48277" s="217" customFormat="1" x14ac:dyDescent="0.2"/>
    <row r="48278" s="217" customFormat="1" x14ac:dyDescent="0.2"/>
    <row r="48279" s="217" customFormat="1" x14ac:dyDescent="0.2"/>
    <row r="48280" s="217" customFormat="1" x14ac:dyDescent="0.2"/>
    <row r="48281" s="217" customFormat="1" x14ac:dyDescent="0.2"/>
    <row r="48282" s="217" customFormat="1" x14ac:dyDescent="0.2"/>
    <row r="48283" s="217" customFormat="1" x14ac:dyDescent="0.2"/>
    <row r="48284" s="217" customFormat="1" x14ac:dyDescent="0.2"/>
    <row r="48285" s="217" customFormat="1" x14ac:dyDescent="0.2"/>
    <row r="48286" s="217" customFormat="1" x14ac:dyDescent="0.2"/>
    <row r="48287" s="217" customFormat="1" x14ac:dyDescent="0.2"/>
    <row r="48288" s="217" customFormat="1" x14ac:dyDescent="0.2"/>
    <row r="48289" s="217" customFormat="1" x14ac:dyDescent="0.2"/>
    <row r="48290" s="217" customFormat="1" x14ac:dyDescent="0.2"/>
    <row r="48291" s="217" customFormat="1" x14ac:dyDescent="0.2"/>
    <row r="48292" s="217" customFormat="1" x14ac:dyDescent="0.2"/>
    <row r="48293" s="217" customFormat="1" x14ac:dyDescent="0.2"/>
    <row r="48294" s="217" customFormat="1" x14ac:dyDescent="0.2"/>
    <row r="48295" s="217" customFormat="1" x14ac:dyDescent="0.2"/>
    <row r="48296" s="217" customFormat="1" x14ac:dyDescent="0.2"/>
    <row r="48297" s="217" customFormat="1" x14ac:dyDescent="0.2"/>
    <row r="48298" s="217" customFormat="1" x14ac:dyDescent="0.2"/>
    <row r="48299" s="217" customFormat="1" x14ac:dyDescent="0.2"/>
    <row r="48300" s="217" customFormat="1" x14ac:dyDescent="0.2"/>
    <row r="48301" s="217" customFormat="1" x14ac:dyDescent="0.2"/>
    <row r="48302" s="217" customFormat="1" x14ac:dyDescent="0.2"/>
    <row r="48303" s="217" customFormat="1" x14ac:dyDescent="0.2"/>
    <row r="48304" s="217" customFormat="1" x14ac:dyDescent="0.2"/>
    <row r="48305" s="217" customFormat="1" x14ac:dyDescent="0.2"/>
    <row r="48306" s="217" customFormat="1" x14ac:dyDescent="0.2"/>
    <row r="48307" s="217" customFormat="1" x14ac:dyDescent="0.2"/>
    <row r="48308" s="217" customFormat="1" x14ac:dyDescent="0.2"/>
    <row r="48309" s="217" customFormat="1" x14ac:dyDescent="0.2"/>
    <row r="48310" s="217" customFormat="1" x14ac:dyDescent="0.2"/>
    <row r="48311" s="217" customFormat="1" x14ac:dyDescent="0.2"/>
    <row r="48312" s="217" customFormat="1" x14ac:dyDescent="0.2"/>
    <row r="48313" s="217" customFormat="1" x14ac:dyDescent="0.2"/>
    <row r="48314" s="217" customFormat="1" x14ac:dyDescent="0.2"/>
    <row r="48315" s="217" customFormat="1" x14ac:dyDescent="0.2"/>
    <row r="48316" s="217" customFormat="1" x14ac:dyDescent="0.2"/>
    <row r="48317" s="217" customFormat="1" x14ac:dyDescent="0.2"/>
    <row r="48318" s="217" customFormat="1" x14ac:dyDescent="0.2"/>
    <row r="48319" s="217" customFormat="1" x14ac:dyDescent="0.2"/>
    <row r="48320" s="217" customFormat="1" x14ac:dyDescent="0.2"/>
    <row r="48321" s="217" customFormat="1" x14ac:dyDescent="0.2"/>
    <row r="48322" s="217" customFormat="1" x14ac:dyDescent="0.2"/>
    <row r="48323" s="217" customFormat="1" x14ac:dyDescent="0.2"/>
    <row r="48324" s="217" customFormat="1" x14ac:dyDescent="0.2"/>
    <row r="48325" s="217" customFormat="1" x14ac:dyDescent="0.2"/>
    <row r="48326" s="217" customFormat="1" x14ac:dyDescent="0.2"/>
    <row r="48327" s="217" customFormat="1" x14ac:dyDescent="0.2"/>
    <row r="48328" s="217" customFormat="1" x14ac:dyDescent="0.2"/>
    <row r="48329" s="217" customFormat="1" x14ac:dyDescent="0.2"/>
    <row r="48330" s="217" customFormat="1" x14ac:dyDescent="0.2"/>
    <row r="48331" s="217" customFormat="1" x14ac:dyDescent="0.2"/>
    <row r="48332" s="217" customFormat="1" x14ac:dyDescent="0.2"/>
    <row r="48333" s="217" customFormat="1" x14ac:dyDescent="0.2"/>
    <row r="48334" s="217" customFormat="1" x14ac:dyDescent="0.2"/>
    <row r="48335" s="217" customFormat="1" x14ac:dyDescent="0.2"/>
    <row r="48336" s="217" customFormat="1" x14ac:dyDescent="0.2"/>
    <row r="48337" s="217" customFormat="1" x14ac:dyDescent="0.2"/>
    <row r="48338" s="217" customFormat="1" x14ac:dyDescent="0.2"/>
    <row r="48339" s="217" customFormat="1" x14ac:dyDescent="0.2"/>
    <row r="48340" s="217" customFormat="1" x14ac:dyDescent="0.2"/>
    <row r="48341" s="217" customFormat="1" x14ac:dyDescent="0.2"/>
    <row r="48342" s="217" customFormat="1" x14ac:dyDescent="0.2"/>
    <row r="48343" s="217" customFormat="1" x14ac:dyDescent="0.2"/>
    <row r="48344" s="217" customFormat="1" x14ac:dyDescent="0.2"/>
    <row r="48345" s="217" customFormat="1" x14ac:dyDescent="0.2"/>
    <row r="48346" s="217" customFormat="1" x14ac:dyDescent="0.2"/>
    <row r="48347" s="217" customFormat="1" x14ac:dyDescent="0.2"/>
    <row r="48348" s="217" customFormat="1" x14ac:dyDescent="0.2"/>
    <row r="48349" s="217" customFormat="1" x14ac:dyDescent="0.2"/>
    <row r="48350" s="217" customFormat="1" x14ac:dyDescent="0.2"/>
    <row r="48351" s="217" customFormat="1" x14ac:dyDescent="0.2"/>
    <row r="48352" s="217" customFormat="1" x14ac:dyDescent="0.2"/>
    <row r="48353" s="217" customFormat="1" x14ac:dyDescent="0.2"/>
    <row r="48354" s="217" customFormat="1" x14ac:dyDescent="0.2"/>
    <row r="48355" s="217" customFormat="1" x14ac:dyDescent="0.2"/>
    <row r="48356" s="217" customFormat="1" x14ac:dyDescent="0.2"/>
    <row r="48357" s="217" customFormat="1" x14ac:dyDescent="0.2"/>
    <row r="48358" s="217" customFormat="1" x14ac:dyDescent="0.2"/>
    <row r="48359" s="217" customFormat="1" x14ac:dyDescent="0.2"/>
    <row r="48360" s="217" customFormat="1" x14ac:dyDescent="0.2"/>
    <row r="48361" s="217" customFormat="1" x14ac:dyDescent="0.2"/>
    <row r="48362" s="217" customFormat="1" x14ac:dyDescent="0.2"/>
    <row r="48363" s="217" customFormat="1" x14ac:dyDescent="0.2"/>
    <row r="48364" s="217" customFormat="1" x14ac:dyDescent="0.2"/>
    <row r="48365" s="217" customFormat="1" x14ac:dyDescent="0.2"/>
    <row r="48366" s="217" customFormat="1" x14ac:dyDescent="0.2"/>
    <row r="48367" s="217" customFormat="1" x14ac:dyDescent="0.2"/>
    <row r="48368" s="217" customFormat="1" x14ac:dyDescent="0.2"/>
    <row r="48369" s="217" customFormat="1" x14ac:dyDescent="0.2"/>
    <row r="48370" s="217" customFormat="1" x14ac:dyDescent="0.2"/>
    <row r="48371" s="217" customFormat="1" x14ac:dyDescent="0.2"/>
    <row r="48372" s="217" customFormat="1" x14ac:dyDescent="0.2"/>
    <row r="48373" s="217" customFormat="1" x14ac:dyDescent="0.2"/>
    <row r="48374" s="217" customFormat="1" x14ac:dyDescent="0.2"/>
    <row r="48375" s="217" customFormat="1" x14ac:dyDescent="0.2"/>
    <row r="48376" s="217" customFormat="1" x14ac:dyDescent="0.2"/>
    <row r="48377" s="217" customFormat="1" x14ac:dyDescent="0.2"/>
    <row r="48378" s="217" customFormat="1" x14ac:dyDescent="0.2"/>
    <row r="48379" s="217" customFormat="1" x14ac:dyDescent="0.2"/>
    <row r="48380" s="217" customFormat="1" x14ac:dyDescent="0.2"/>
    <row r="48381" s="217" customFormat="1" x14ac:dyDescent="0.2"/>
    <row r="48382" s="217" customFormat="1" x14ac:dyDescent="0.2"/>
    <row r="48383" s="217" customFormat="1" x14ac:dyDescent="0.2"/>
    <row r="48384" s="217" customFormat="1" x14ac:dyDescent="0.2"/>
    <row r="48385" s="217" customFormat="1" x14ac:dyDescent="0.2"/>
    <row r="48386" s="217" customFormat="1" x14ac:dyDescent="0.2"/>
    <row r="48387" s="217" customFormat="1" x14ac:dyDescent="0.2"/>
    <row r="48388" s="217" customFormat="1" x14ac:dyDescent="0.2"/>
    <row r="48389" s="217" customFormat="1" x14ac:dyDescent="0.2"/>
    <row r="48390" s="217" customFormat="1" x14ac:dyDescent="0.2"/>
    <row r="48391" s="217" customFormat="1" x14ac:dyDescent="0.2"/>
    <row r="48392" s="217" customFormat="1" x14ac:dyDescent="0.2"/>
    <row r="48393" s="217" customFormat="1" x14ac:dyDescent="0.2"/>
    <row r="48394" s="217" customFormat="1" x14ac:dyDescent="0.2"/>
    <row r="48395" s="217" customFormat="1" x14ac:dyDescent="0.2"/>
    <row r="48396" s="217" customFormat="1" x14ac:dyDescent="0.2"/>
    <row r="48397" s="217" customFormat="1" x14ac:dyDescent="0.2"/>
    <row r="48398" s="217" customFormat="1" x14ac:dyDescent="0.2"/>
    <row r="48399" s="217" customFormat="1" x14ac:dyDescent="0.2"/>
    <row r="48400" s="217" customFormat="1" x14ac:dyDescent="0.2"/>
    <row r="48401" s="217" customFormat="1" x14ac:dyDescent="0.2"/>
    <row r="48402" s="217" customFormat="1" x14ac:dyDescent="0.2"/>
    <row r="48403" s="217" customFormat="1" x14ac:dyDescent="0.2"/>
    <row r="48404" s="217" customFormat="1" x14ac:dyDescent="0.2"/>
    <row r="48405" s="217" customFormat="1" x14ac:dyDescent="0.2"/>
    <row r="48406" s="217" customFormat="1" x14ac:dyDescent="0.2"/>
    <row r="48407" s="217" customFormat="1" x14ac:dyDescent="0.2"/>
    <row r="48408" s="217" customFormat="1" x14ac:dyDescent="0.2"/>
    <row r="48409" s="217" customFormat="1" x14ac:dyDescent="0.2"/>
    <row r="48410" s="217" customFormat="1" x14ac:dyDescent="0.2"/>
    <row r="48411" s="217" customFormat="1" x14ac:dyDescent="0.2"/>
    <row r="48412" s="217" customFormat="1" x14ac:dyDescent="0.2"/>
    <row r="48413" s="217" customFormat="1" x14ac:dyDescent="0.2"/>
    <row r="48414" s="217" customFormat="1" x14ac:dyDescent="0.2"/>
    <row r="48415" s="217" customFormat="1" x14ac:dyDescent="0.2"/>
    <row r="48416" s="217" customFormat="1" x14ac:dyDescent="0.2"/>
    <row r="48417" s="217" customFormat="1" x14ac:dyDescent="0.2"/>
    <row r="48418" s="217" customFormat="1" x14ac:dyDescent="0.2"/>
    <row r="48419" s="217" customFormat="1" x14ac:dyDescent="0.2"/>
    <row r="48420" s="217" customFormat="1" x14ac:dyDescent="0.2"/>
    <row r="48421" s="217" customFormat="1" x14ac:dyDescent="0.2"/>
    <row r="48422" s="217" customFormat="1" x14ac:dyDescent="0.2"/>
    <row r="48423" s="217" customFormat="1" x14ac:dyDescent="0.2"/>
    <row r="48424" s="217" customFormat="1" x14ac:dyDescent="0.2"/>
    <row r="48425" s="217" customFormat="1" x14ac:dyDescent="0.2"/>
    <row r="48426" s="217" customFormat="1" x14ac:dyDescent="0.2"/>
    <row r="48427" s="217" customFormat="1" x14ac:dyDescent="0.2"/>
    <row r="48428" s="217" customFormat="1" x14ac:dyDescent="0.2"/>
    <row r="48429" s="217" customFormat="1" x14ac:dyDescent="0.2"/>
    <row r="48430" s="217" customFormat="1" x14ac:dyDescent="0.2"/>
    <row r="48431" s="217" customFormat="1" x14ac:dyDescent="0.2"/>
    <row r="48432" s="217" customFormat="1" x14ac:dyDescent="0.2"/>
    <row r="48433" s="217" customFormat="1" x14ac:dyDescent="0.2"/>
    <row r="48434" s="217" customFormat="1" x14ac:dyDescent="0.2"/>
    <row r="48435" s="217" customFormat="1" x14ac:dyDescent="0.2"/>
    <row r="48436" s="217" customFormat="1" x14ac:dyDescent="0.2"/>
    <row r="48437" s="217" customFormat="1" x14ac:dyDescent="0.2"/>
    <row r="48438" s="217" customFormat="1" x14ac:dyDescent="0.2"/>
    <row r="48439" s="217" customFormat="1" x14ac:dyDescent="0.2"/>
    <row r="48440" s="217" customFormat="1" x14ac:dyDescent="0.2"/>
    <row r="48441" s="217" customFormat="1" x14ac:dyDescent="0.2"/>
    <row r="48442" s="217" customFormat="1" x14ac:dyDescent="0.2"/>
    <row r="48443" s="217" customFormat="1" x14ac:dyDescent="0.2"/>
    <row r="48444" s="217" customFormat="1" x14ac:dyDescent="0.2"/>
    <row r="48445" s="217" customFormat="1" x14ac:dyDescent="0.2"/>
    <row r="48446" s="217" customFormat="1" x14ac:dyDescent="0.2"/>
    <row r="48447" s="217" customFormat="1" x14ac:dyDescent="0.2"/>
    <row r="48448" s="217" customFormat="1" x14ac:dyDescent="0.2"/>
    <row r="48449" s="217" customFormat="1" x14ac:dyDescent="0.2"/>
    <row r="48450" s="217" customFormat="1" x14ac:dyDescent="0.2"/>
    <row r="48451" s="217" customFormat="1" x14ac:dyDescent="0.2"/>
    <row r="48452" s="217" customFormat="1" x14ac:dyDescent="0.2"/>
    <row r="48453" s="217" customFormat="1" x14ac:dyDescent="0.2"/>
    <row r="48454" s="217" customFormat="1" x14ac:dyDescent="0.2"/>
    <row r="48455" s="217" customFormat="1" x14ac:dyDescent="0.2"/>
    <row r="48456" s="217" customFormat="1" x14ac:dyDescent="0.2"/>
    <row r="48457" s="217" customFormat="1" x14ac:dyDescent="0.2"/>
    <row r="48458" s="217" customFormat="1" x14ac:dyDescent="0.2"/>
    <row r="48459" s="217" customFormat="1" x14ac:dyDescent="0.2"/>
    <row r="48460" s="217" customFormat="1" x14ac:dyDescent="0.2"/>
    <row r="48461" s="217" customFormat="1" x14ac:dyDescent="0.2"/>
    <row r="48462" s="217" customFormat="1" x14ac:dyDescent="0.2"/>
    <row r="48463" s="217" customFormat="1" x14ac:dyDescent="0.2"/>
    <row r="48464" s="217" customFormat="1" x14ac:dyDescent="0.2"/>
    <row r="48465" s="217" customFormat="1" x14ac:dyDescent="0.2"/>
    <row r="48466" s="217" customFormat="1" x14ac:dyDescent="0.2"/>
    <row r="48467" s="217" customFormat="1" x14ac:dyDescent="0.2"/>
    <row r="48468" s="217" customFormat="1" x14ac:dyDescent="0.2"/>
    <row r="48469" s="217" customFormat="1" x14ac:dyDescent="0.2"/>
    <row r="48470" s="217" customFormat="1" x14ac:dyDescent="0.2"/>
    <row r="48471" s="217" customFormat="1" x14ac:dyDescent="0.2"/>
    <row r="48472" s="217" customFormat="1" x14ac:dyDescent="0.2"/>
    <row r="48473" s="217" customFormat="1" x14ac:dyDescent="0.2"/>
    <row r="48474" s="217" customFormat="1" x14ac:dyDescent="0.2"/>
    <row r="48475" s="217" customFormat="1" x14ac:dyDescent="0.2"/>
    <row r="48476" s="217" customFormat="1" x14ac:dyDescent="0.2"/>
    <row r="48477" s="217" customFormat="1" x14ac:dyDescent="0.2"/>
    <row r="48478" s="217" customFormat="1" x14ac:dyDescent="0.2"/>
    <row r="48479" s="217" customFormat="1" x14ac:dyDescent="0.2"/>
    <row r="48480" s="217" customFormat="1" x14ac:dyDescent="0.2"/>
    <row r="48481" s="217" customFormat="1" x14ac:dyDescent="0.2"/>
    <row r="48482" s="217" customFormat="1" x14ac:dyDescent="0.2"/>
    <row r="48483" s="217" customFormat="1" x14ac:dyDescent="0.2"/>
    <row r="48484" s="217" customFormat="1" x14ac:dyDescent="0.2"/>
    <row r="48485" s="217" customFormat="1" x14ac:dyDescent="0.2"/>
    <row r="48486" s="217" customFormat="1" x14ac:dyDescent="0.2"/>
    <row r="48487" s="217" customFormat="1" x14ac:dyDescent="0.2"/>
    <row r="48488" s="217" customFormat="1" x14ac:dyDescent="0.2"/>
    <row r="48489" s="217" customFormat="1" x14ac:dyDescent="0.2"/>
    <row r="48490" s="217" customFormat="1" x14ac:dyDescent="0.2"/>
    <row r="48491" s="217" customFormat="1" x14ac:dyDescent="0.2"/>
    <row r="48492" s="217" customFormat="1" x14ac:dyDescent="0.2"/>
    <row r="48493" s="217" customFormat="1" x14ac:dyDescent="0.2"/>
    <row r="48494" s="217" customFormat="1" x14ac:dyDescent="0.2"/>
    <row r="48495" s="217" customFormat="1" x14ac:dyDescent="0.2"/>
    <row r="48496" s="217" customFormat="1" x14ac:dyDescent="0.2"/>
    <row r="48497" s="217" customFormat="1" x14ac:dyDescent="0.2"/>
    <row r="48498" s="217" customFormat="1" x14ac:dyDescent="0.2"/>
    <row r="48499" s="217" customFormat="1" x14ac:dyDescent="0.2"/>
    <row r="48500" s="217" customFormat="1" x14ac:dyDescent="0.2"/>
    <row r="48501" s="217" customFormat="1" x14ac:dyDescent="0.2"/>
    <row r="48502" s="217" customFormat="1" x14ac:dyDescent="0.2"/>
    <row r="48503" s="217" customFormat="1" x14ac:dyDescent="0.2"/>
    <row r="48504" s="217" customFormat="1" x14ac:dyDescent="0.2"/>
    <row r="48505" s="217" customFormat="1" x14ac:dyDescent="0.2"/>
    <row r="48506" s="217" customFormat="1" x14ac:dyDescent="0.2"/>
    <row r="48507" s="217" customFormat="1" x14ac:dyDescent="0.2"/>
    <row r="48508" s="217" customFormat="1" x14ac:dyDescent="0.2"/>
    <row r="48509" s="217" customFormat="1" x14ac:dyDescent="0.2"/>
    <row r="48510" s="217" customFormat="1" x14ac:dyDescent="0.2"/>
    <row r="48511" s="217" customFormat="1" x14ac:dyDescent="0.2"/>
    <row r="48512" s="217" customFormat="1" x14ac:dyDescent="0.2"/>
    <row r="48513" s="217" customFormat="1" x14ac:dyDescent="0.2"/>
    <row r="48514" s="217" customFormat="1" x14ac:dyDescent="0.2"/>
    <row r="48515" s="217" customFormat="1" x14ac:dyDescent="0.2"/>
    <row r="48516" s="217" customFormat="1" x14ac:dyDescent="0.2"/>
    <row r="48517" s="217" customFormat="1" x14ac:dyDescent="0.2"/>
    <row r="48518" s="217" customFormat="1" x14ac:dyDescent="0.2"/>
    <row r="48519" s="217" customFormat="1" x14ac:dyDescent="0.2"/>
    <row r="48520" s="217" customFormat="1" x14ac:dyDescent="0.2"/>
    <row r="48521" s="217" customFormat="1" x14ac:dyDescent="0.2"/>
    <row r="48522" s="217" customFormat="1" x14ac:dyDescent="0.2"/>
    <row r="48523" s="217" customFormat="1" x14ac:dyDescent="0.2"/>
    <row r="48524" s="217" customFormat="1" x14ac:dyDescent="0.2"/>
    <row r="48525" s="217" customFormat="1" x14ac:dyDescent="0.2"/>
    <row r="48526" s="217" customFormat="1" x14ac:dyDescent="0.2"/>
    <row r="48527" s="217" customFormat="1" x14ac:dyDescent="0.2"/>
    <row r="48528" s="217" customFormat="1" x14ac:dyDescent="0.2"/>
    <row r="48529" s="217" customFormat="1" x14ac:dyDescent="0.2"/>
    <row r="48530" s="217" customFormat="1" x14ac:dyDescent="0.2"/>
    <row r="48531" s="217" customFormat="1" x14ac:dyDescent="0.2"/>
    <row r="48532" s="217" customFormat="1" x14ac:dyDescent="0.2"/>
    <row r="48533" s="217" customFormat="1" x14ac:dyDescent="0.2"/>
    <row r="48534" s="217" customFormat="1" x14ac:dyDescent="0.2"/>
    <row r="48535" s="217" customFormat="1" x14ac:dyDescent="0.2"/>
    <row r="48536" s="217" customFormat="1" x14ac:dyDescent="0.2"/>
    <row r="48537" s="217" customFormat="1" x14ac:dyDescent="0.2"/>
    <row r="48538" s="217" customFormat="1" x14ac:dyDescent="0.2"/>
    <row r="48539" s="217" customFormat="1" x14ac:dyDescent="0.2"/>
    <row r="48540" s="217" customFormat="1" x14ac:dyDescent="0.2"/>
    <row r="48541" s="217" customFormat="1" x14ac:dyDescent="0.2"/>
    <row r="48542" s="217" customFormat="1" x14ac:dyDescent="0.2"/>
    <row r="48543" s="217" customFormat="1" x14ac:dyDescent="0.2"/>
    <row r="48544" s="217" customFormat="1" x14ac:dyDescent="0.2"/>
    <row r="48545" s="217" customFormat="1" x14ac:dyDescent="0.2"/>
    <row r="48546" s="217" customFormat="1" x14ac:dyDescent="0.2"/>
    <row r="48547" s="217" customFormat="1" x14ac:dyDescent="0.2"/>
    <row r="48548" s="217" customFormat="1" x14ac:dyDescent="0.2"/>
    <row r="48549" s="217" customFormat="1" x14ac:dyDescent="0.2"/>
    <row r="48550" s="217" customFormat="1" x14ac:dyDescent="0.2"/>
    <row r="48551" s="217" customFormat="1" x14ac:dyDescent="0.2"/>
    <row r="48552" s="217" customFormat="1" x14ac:dyDescent="0.2"/>
    <row r="48553" s="217" customFormat="1" x14ac:dyDescent="0.2"/>
    <row r="48554" s="217" customFormat="1" x14ac:dyDescent="0.2"/>
    <row r="48555" s="217" customFormat="1" x14ac:dyDescent="0.2"/>
    <row r="48556" s="217" customFormat="1" x14ac:dyDescent="0.2"/>
    <row r="48557" s="217" customFormat="1" x14ac:dyDescent="0.2"/>
    <row r="48558" s="217" customFormat="1" x14ac:dyDescent="0.2"/>
    <row r="48559" s="217" customFormat="1" x14ac:dyDescent="0.2"/>
    <row r="48560" s="217" customFormat="1" x14ac:dyDescent="0.2"/>
    <row r="48561" s="217" customFormat="1" x14ac:dyDescent="0.2"/>
    <row r="48562" s="217" customFormat="1" x14ac:dyDescent="0.2"/>
    <row r="48563" s="217" customFormat="1" x14ac:dyDescent="0.2"/>
    <row r="48564" s="217" customFormat="1" x14ac:dyDescent="0.2"/>
    <row r="48565" s="217" customFormat="1" x14ac:dyDescent="0.2"/>
    <row r="48566" s="217" customFormat="1" x14ac:dyDescent="0.2"/>
    <row r="48567" s="217" customFormat="1" x14ac:dyDescent="0.2"/>
    <row r="48568" s="217" customFormat="1" x14ac:dyDescent="0.2"/>
    <row r="48569" s="217" customFormat="1" x14ac:dyDescent="0.2"/>
    <row r="48570" s="217" customFormat="1" x14ac:dyDescent="0.2"/>
    <row r="48571" s="217" customFormat="1" x14ac:dyDescent="0.2"/>
    <row r="48572" s="217" customFormat="1" x14ac:dyDescent="0.2"/>
    <row r="48573" s="217" customFormat="1" x14ac:dyDescent="0.2"/>
    <row r="48574" s="217" customFormat="1" x14ac:dyDescent="0.2"/>
    <row r="48575" s="217" customFormat="1" x14ac:dyDescent="0.2"/>
    <row r="48576" s="217" customFormat="1" x14ac:dyDescent="0.2"/>
    <row r="48577" s="217" customFormat="1" x14ac:dyDescent="0.2"/>
    <row r="48578" s="217" customFormat="1" x14ac:dyDescent="0.2"/>
    <row r="48579" s="217" customFormat="1" x14ac:dyDescent="0.2"/>
    <row r="48580" s="217" customFormat="1" x14ac:dyDescent="0.2"/>
    <row r="48581" s="217" customFormat="1" x14ac:dyDescent="0.2"/>
    <row r="48582" s="217" customFormat="1" x14ac:dyDescent="0.2"/>
    <row r="48583" s="217" customFormat="1" x14ac:dyDescent="0.2"/>
    <row r="48584" s="217" customFormat="1" x14ac:dyDescent="0.2"/>
    <row r="48585" s="217" customFormat="1" x14ac:dyDescent="0.2"/>
    <row r="48586" s="217" customFormat="1" x14ac:dyDescent="0.2"/>
    <row r="48587" s="217" customFormat="1" x14ac:dyDescent="0.2"/>
    <row r="48588" s="217" customFormat="1" x14ac:dyDescent="0.2"/>
    <row r="48589" s="217" customFormat="1" x14ac:dyDescent="0.2"/>
    <row r="48590" s="217" customFormat="1" x14ac:dyDescent="0.2"/>
    <row r="48591" s="217" customFormat="1" x14ac:dyDescent="0.2"/>
    <row r="48592" s="217" customFormat="1" x14ac:dyDescent="0.2"/>
    <row r="48593" s="217" customFormat="1" x14ac:dyDescent="0.2"/>
    <row r="48594" s="217" customFormat="1" x14ac:dyDescent="0.2"/>
    <row r="48595" s="217" customFormat="1" x14ac:dyDescent="0.2"/>
    <row r="48596" s="217" customFormat="1" x14ac:dyDescent="0.2"/>
    <row r="48597" s="217" customFormat="1" x14ac:dyDescent="0.2"/>
    <row r="48598" s="217" customFormat="1" x14ac:dyDescent="0.2"/>
    <row r="48599" s="217" customFormat="1" x14ac:dyDescent="0.2"/>
    <row r="48600" s="217" customFormat="1" x14ac:dyDescent="0.2"/>
    <row r="48601" s="217" customFormat="1" x14ac:dyDescent="0.2"/>
    <row r="48602" s="217" customFormat="1" x14ac:dyDescent="0.2"/>
    <row r="48603" s="217" customFormat="1" x14ac:dyDescent="0.2"/>
    <row r="48604" s="217" customFormat="1" x14ac:dyDescent="0.2"/>
    <row r="48605" s="217" customFormat="1" x14ac:dyDescent="0.2"/>
    <row r="48606" s="217" customFormat="1" x14ac:dyDescent="0.2"/>
    <row r="48607" s="217" customFormat="1" x14ac:dyDescent="0.2"/>
    <row r="48608" s="217" customFormat="1" x14ac:dyDescent="0.2"/>
    <row r="48609" s="217" customFormat="1" x14ac:dyDescent="0.2"/>
    <row r="48610" s="217" customFormat="1" x14ac:dyDescent="0.2"/>
    <row r="48611" s="217" customFormat="1" x14ac:dyDescent="0.2"/>
    <row r="48612" s="217" customFormat="1" x14ac:dyDescent="0.2"/>
    <row r="48613" s="217" customFormat="1" x14ac:dyDescent="0.2"/>
    <row r="48614" s="217" customFormat="1" x14ac:dyDescent="0.2"/>
    <row r="48615" s="217" customFormat="1" x14ac:dyDescent="0.2"/>
    <row r="48616" s="217" customFormat="1" x14ac:dyDescent="0.2"/>
    <row r="48617" s="217" customFormat="1" x14ac:dyDescent="0.2"/>
    <row r="48618" s="217" customFormat="1" x14ac:dyDescent="0.2"/>
    <row r="48619" s="217" customFormat="1" x14ac:dyDescent="0.2"/>
    <row r="48620" s="217" customFormat="1" x14ac:dyDescent="0.2"/>
    <row r="48621" s="217" customFormat="1" x14ac:dyDescent="0.2"/>
    <row r="48622" s="217" customFormat="1" x14ac:dyDescent="0.2"/>
    <row r="48623" s="217" customFormat="1" x14ac:dyDescent="0.2"/>
    <row r="48624" s="217" customFormat="1" x14ac:dyDescent="0.2"/>
    <row r="48625" s="217" customFormat="1" x14ac:dyDescent="0.2"/>
    <row r="48626" s="217" customFormat="1" x14ac:dyDescent="0.2"/>
    <row r="48627" s="217" customFormat="1" x14ac:dyDescent="0.2"/>
    <row r="48628" s="217" customFormat="1" x14ac:dyDescent="0.2"/>
    <row r="48629" s="217" customFormat="1" x14ac:dyDescent="0.2"/>
    <row r="48630" s="217" customFormat="1" x14ac:dyDescent="0.2"/>
    <row r="48631" s="217" customFormat="1" x14ac:dyDescent="0.2"/>
    <row r="48632" s="217" customFormat="1" x14ac:dyDescent="0.2"/>
    <row r="48633" s="217" customFormat="1" x14ac:dyDescent="0.2"/>
    <row r="48634" s="217" customFormat="1" x14ac:dyDescent="0.2"/>
    <row r="48635" s="217" customFormat="1" x14ac:dyDescent="0.2"/>
    <row r="48636" s="217" customFormat="1" x14ac:dyDescent="0.2"/>
    <row r="48637" s="217" customFormat="1" x14ac:dyDescent="0.2"/>
    <row r="48638" s="217" customFormat="1" x14ac:dyDescent="0.2"/>
    <row r="48639" s="217" customFormat="1" x14ac:dyDescent="0.2"/>
    <row r="48640" s="217" customFormat="1" x14ac:dyDescent="0.2"/>
    <row r="48641" s="217" customFormat="1" x14ac:dyDescent="0.2"/>
    <row r="48642" s="217" customFormat="1" x14ac:dyDescent="0.2"/>
    <row r="48643" s="217" customFormat="1" x14ac:dyDescent="0.2"/>
    <row r="48644" s="217" customFormat="1" x14ac:dyDescent="0.2"/>
    <row r="48645" s="217" customFormat="1" x14ac:dyDescent="0.2"/>
    <row r="48646" s="217" customFormat="1" x14ac:dyDescent="0.2"/>
    <row r="48647" s="217" customFormat="1" x14ac:dyDescent="0.2"/>
    <row r="48648" s="217" customFormat="1" x14ac:dyDescent="0.2"/>
    <row r="48649" s="217" customFormat="1" x14ac:dyDescent="0.2"/>
    <row r="48650" s="217" customFormat="1" x14ac:dyDescent="0.2"/>
    <row r="48651" s="217" customFormat="1" x14ac:dyDescent="0.2"/>
    <row r="48652" s="217" customFormat="1" x14ac:dyDescent="0.2"/>
    <row r="48653" s="217" customFormat="1" x14ac:dyDescent="0.2"/>
    <row r="48654" s="217" customFormat="1" x14ac:dyDescent="0.2"/>
    <row r="48655" s="217" customFormat="1" x14ac:dyDescent="0.2"/>
    <row r="48656" s="217" customFormat="1" x14ac:dyDescent="0.2"/>
    <row r="48657" s="217" customFormat="1" x14ac:dyDescent="0.2"/>
    <row r="48658" s="217" customFormat="1" x14ac:dyDescent="0.2"/>
    <row r="48659" s="217" customFormat="1" x14ac:dyDescent="0.2"/>
    <row r="48660" s="217" customFormat="1" x14ac:dyDescent="0.2"/>
    <row r="48661" s="217" customFormat="1" x14ac:dyDescent="0.2"/>
    <row r="48662" s="217" customFormat="1" x14ac:dyDescent="0.2"/>
    <row r="48663" s="217" customFormat="1" x14ac:dyDescent="0.2"/>
    <row r="48664" s="217" customFormat="1" x14ac:dyDescent="0.2"/>
    <row r="48665" s="217" customFormat="1" x14ac:dyDescent="0.2"/>
    <row r="48666" s="217" customFormat="1" x14ac:dyDescent="0.2"/>
    <row r="48667" s="217" customFormat="1" x14ac:dyDescent="0.2"/>
    <row r="48668" s="217" customFormat="1" x14ac:dyDescent="0.2"/>
    <row r="48669" s="217" customFormat="1" x14ac:dyDescent="0.2"/>
    <row r="48670" s="217" customFormat="1" x14ac:dyDescent="0.2"/>
    <row r="48671" s="217" customFormat="1" x14ac:dyDescent="0.2"/>
    <row r="48672" s="217" customFormat="1" x14ac:dyDescent="0.2"/>
    <row r="48673" s="217" customFormat="1" x14ac:dyDescent="0.2"/>
    <row r="48674" s="217" customFormat="1" x14ac:dyDescent="0.2"/>
    <row r="48675" s="217" customFormat="1" x14ac:dyDescent="0.2"/>
    <row r="48676" s="217" customFormat="1" x14ac:dyDescent="0.2"/>
    <row r="48677" s="217" customFormat="1" x14ac:dyDescent="0.2"/>
    <row r="48678" s="217" customFormat="1" x14ac:dyDescent="0.2"/>
    <row r="48679" s="217" customFormat="1" x14ac:dyDescent="0.2"/>
    <row r="48680" s="217" customFormat="1" x14ac:dyDescent="0.2"/>
    <row r="48681" s="217" customFormat="1" x14ac:dyDescent="0.2"/>
    <row r="48682" s="217" customFormat="1" x14ac:dyDescent="0.2"/>
    <row r="48683" s="217" customFormat="1" x14ac:dyDescent="0.2"/>
    <row r="48684" s="217" customFormat="1" x14ac:dyDescent="0.2"/>
    <row r="48685" s="217" customFormat="1" x14ac:dyDescent="0.2"/>
    <row r="48686" s="217" customFormat="1" x14ac:dyDescent="0.2"/>
    <row r="48687" s="217" customFormat="1" x14ac:dyDescent="0.2"/>
    <row r="48688" s="217" customFormat="1" x14ac:dyDescent="0.2"/>
    <row r="48689" s="217" customFormat="1" x14ac:dyDescent="0.2"/>
    <row r="48690" s="217" customFormat="1" x14ac:dyDescent="0.2"/>
    <row r="48691" s="217" customFormat="1" x14ac:dyDescent="0.2"/>
    <row r="48692" s="217" customFormat="1" x14ac:dyDescent="0.2"/>
    <row r="48693" s="217" customFormat="1" x14ac:dyDescent="0.2"/>
    <row r="48694" s="217" customFormat="1" x14ac:dyDescent="0.2"/>
    <row r="48695" s="217" customFormat="1" x14ac:dyDescent="0.2"/>
    <row r="48696" s="217" customFormat="1" x14ac:dyDescent="0.2"/>
    <row r="48697" s="217" customFormat="1" x14ac:dyDescent="0.2"/>
    <row r="48698" s="217" customFormat="1" x14ac:dyDescent="0.2"/>
    <row r="48699" s="217" customFormat="1" x14ac:dyDescent="0.2"/>
    <row r="48700" s="217" customFormat="1" x14ac:dyDescent="0.2"/>
    <row r="48701" s="217" customFormat="1" x14ac:dyDescent="0.2"/>
    <row r="48702" s="217" customFormat="1" x14ac:dyDescent="0.2"/>
    <row r="48703" s="217" customFormat="1" x14ac:dyDescent="0.2"/>
    <row r="48704" s="217" customFormat="1" x14ac:dyDescent="0.2"/>
    <row r="48705" s="217" customFormat="1" x14ac:dyDescent="0.2"/>
    <row r="48706" s="217" customFormat="1" x14ac:dyDescent="0.2"/>
    <row r="48707" s="217" customFormat="1" x14ac:dyDescent="0.2"/>
    <row r="48708" s="217" customFormat="1" x14ac:dyDescent="0.2"/>
    <row r="48709" s="217" customFormat="1" x14ac:dyDescent="0.2"/>
    <row r="48710" s="217" customFormat="1" x14ac:dyDescent="0.2"/>
    <row r="48711" s="217" customFormat="1" x14ac:dyDescent="0.2"/>
    <row r="48712" s="217" customFormat="1" x14ac:dyDescent="0.2"/>
    <row r="48713" s="217" customFormat="1" x14ac:dyDescent="0.2"/>
    <row r="48714" s="217" customFormat="1" x14ac:dyDescent="0.2"/>
    <row r="48715" s="217" customFormat="1" x14ac:dyDescent="0.2"/>
    <row r="48716" s="217" customFormat="1" x14ac:dyDescent="0.2"/>
    <row r="48717" s="217" customFormat="1" x14ac:dyDescent="0.2"/>
    <row r="48718" s="217" customFormat="1" x14ac:dyDescent="0.2"/>
    <row r="48719" s="217" customFormat="1" x14ac:dyDescent="0.2"/>
    <row r="48720" s="217" customFormat="1" x14ac:dyDescent="0.2"/>
    <row r="48721" s="217" customFormat="1" x14ac:dyDescent="0.2"/>
    <row r="48722" s="217" customFormat="1" x14ac:dyDescent="0.2"/>
    <row r="48723" s="217" customFormat="1" x14ac:dyDescent="0.2"/>
    <row r="48724" s="217" customFormat="1" x14ac:dyDescent="0.2"/>
    <row r="48725" s="217" customFormat="1" x14ac:dyDescent="0.2"/>
    <row r="48726" s="217" customFormat="1" x14ac:dyDescent="0.2"/>
    <row r="48727" s="217" customFormat="1" x14ac:dyDescent="0.2"/>
    <row r="48728" s="217" customFormat="1" x14ac:dyDescent="0.2"/>
    <row r="48729" s="217" customFormat="1" x14ac:dyDescent="0.2"/>
    <row r="48730" s="217" customFormat="1" x14ac:dyDescent="0.2"/>
    <row r="48731" s="217" customFormat="1" x14ac:dyDescent="0.2"/>
    <row r="48732" s="217" customFormat="1" x14ac:dyDescent="0.2"/>
    <row r="48733" s="217" customFormat="1" x14ac:dyDescent="0.2"/>
    <row r="48734" s="217" customFormat="1" x14ac:dyDescent="0.2"/>
    <row r="48735" s="217" customFormat="1" x14ac:dyDescent="0.2"/>
    <row r="48736" s="217" customFormat="1" x14ac:dyDescent="0.2"/>
    <row r="48737" s="217" customFormat="1" x14ac:dyDescent="0.2"/>
    <row r="48738" s="217" customFormat="1" x14ac:dyDescent="0.2"/>
    <row r="48739" s="217" customFormat="1" x14ac:dyDescent="0.2"/>
    <row r="48740" s="217" customFormat="1" x14ac:dyDescent="0.2"/>
    <row r="48741" s="217" customFormat="1" x14ac:dyDescent="0.2"/>
    <row r="48742" s="217" customFormat="1" x14ac:dyDescent="0.2"/>
    <row r="48743" s="217" customFormat="1" x14ac:dyDescent="0.2"/>
    <row r="48744" s="217" customFormat="1" x14ac:dyDescent="0.2"/>
    <row r="48745" s="217" customFormat="1" x14ac:dyDescent="0.2"/>
    <row r="48746" s="217" customFormat="1" x14ac:dyDescent="0.2"/>
    <row r="48747" s="217" customFormat="1" x14ac:dyDescent="0.2"/>
    <row r="48748" s="217" customFormat="1" x14ac:dyDescent="0.2"/>
    <row r="48749" s="217" customFormat="1" x14ac:dyDescent="0.2"/>
    <row r="48750" s="217" customFormat="1" x14ac:dyDescent="0.2"/>
    <row r="48751" s="217" customFormat="1" x14ac:dyDescent="0.2"/>
    <row r="48752" s="217" customFormat="1" x14ac:dyDescent="0.2"/>
    <row r="48753" s="217" customFormat="1" x14ac:dyDescent="0.2"/>
    <row r="48754" s="217" customFormat="1" x14ac:dyDescent="0.2"/>
    <row r="48755" s="217" customFormat="1" x14ac:dyDescent="0.2"/>
    <row r="48756" s="217" customFormat="1" x14ac:dyDescent="0.2"/>
    <row r="48757" s="217" customFormat="1" x14ac:dyDescent="0.2"/>
    <row r="48758" s="217" customFormat="1" x14ac:dyDescent="0.2"/>
    <row r="48759" s="217" customFormat="1" x14ac:dyDescent="0.2"/>
    <row r="48760" s="217" customFormat="1" x14ac:dyDescent="0.2"/>
    <row r="48761" s="217" customFormat="1" x14ac:dyDescent="0.2"/>
    <row r="48762" s="217" customFormat="1" x14ac:dyDescent="0.2"/>
    <row r="48763" s="217" customFormat="1" x14ac:dyDescent="0.2"/>
    <row r="48764" s="217" customFormat="1" x14ac:dyDescent="0.2"/>
    <row r="48765" s="217" customFormat="1" x14ac:dyDescent="0.2"/>
    <row r="48766" s="217" customFormat="1" x14ac:dyDescent="0.2"/>
    <row r="48767" s="217" customFormat="1" x14ac:dyDescent="0.2"/>
    <row r="48768" s="217" customFormat="1" x14ac:dyDescent="0.2"/>
    <row r="48769" s="217" customFormat="1" x14ac:dyDescent="0.2"/>
    <row r="48770" s="217" customFormat="1" x14ac:dyDescent="0.2"/>
    <row r="48771" s="217" customFormat="1" x14ac:dyDescent="0.2"/>
    <row r="48772" s="217" customFormat="1" x14ac:dyDescent="0.2"/>
    <row r="48773" s="217" customFormat="1" x14ac:dyDescent="0.2"/>
    <row r="48774" s="217" customFormat="1" x14ac:dyDescent="0.2"/>
    <row r="48775" s="217" customFormat="1" x14ac:dyDescent="0.2"/>
    <row r="48776" s="217" customFormat="1" x14ac:dyDescent="0.2"/>
    <row r="48777" s="217" customFormat="1" x14ac:dyDescent="0.2"/>
    <row r="48778" s="217" customFormat="1" x14ac:dyDescent="0.2"/>
    <row r="48779" s="217" customFormat="1" x14ac:dyDescent="0.2"/>
    <row r="48780" s="217" customFormat="1" x14ac:dyDescent="0.2"/>
    <row r="48781" s="217" customFormat="1" x14ac:dyDescent="0.2"/>
    <row r="48782" s="217" customFormat="1" x14ac:dyDescent="0.2"/>
    <row r="48783" s="217" customFormat="1" x14ac:dyDescent="0.2"/>
    <row r="48784" s="217" customFormat="1" x14ac:dyDescent="0.2"/>
    <row r="48785" s="217" customFormat="1" x14ac:dyDescent="0.2"/>
    <row r="48786" s="217" customFormat="1" x14ac:dyDescent="0.2"/>
    <row r="48787" s="217" customFormat="1" x14ac:dyDescent="0.2"/>
    <row r="48788" s="217" customFormat="1" x14ac:dyDescent="0.2"/>
    <row r="48789" s="217" customFormat="1" x14ac:dyDescent="0.2"/>
    <row r="48790" s="217" customFormat="1" x14ac:dyDescent="0.2"/>
    <row r="48791" s="217" customFormat="1" x14ac:dyDescent="0.2"/>
    <row r="48792" s="217" customFormat="1" x14ac:dyDescent="0.2"/>
    <row r="48793" s="217" customFormat="1" x14ac:dyDescent="0.2"/>
    <row r="48794" s="217" customFormat="1" x14ac:dyDescent="0.2"/>
    <row r="48795" s="217" customFormat="1" x14ac:dyDescent="0.2"/>
    <row r="48796" s="217" customFormat="1" x14ac:dyDescent="0.2"/>
    <row r="48797" s="217" customFormat="1" x14ac:dyDescent="0.2"/>
    <row r="48798" s="217" customFormat="1" x14ac:dyDescent="0.2"/>
    <row r="48799" s="217" customFormat="1" x14ac:dyDescent="0.2"/>
    <row r="48800" s="217" customFormat="1" x14ac:dyDescent="0.2"/>
    <row r="48801" s="217" customFormat="1" x14ac:dyDescent="0.2"/>
    <row r="48802" s="217" customFormat="1" x14ac:dyDescent="0.2"/>
    <row r="48803" s="217" customFormat="1" x14ac:dyDescent="0.2"/>
    <row r="48804" s="217" customFormat="1" x14ac:dyDescent="0.2"/>
    <row r="48805" s="217" customFormat="1" x14ac:dyDescent="0.2"/>
    <row r="48806" s="217" customFormat="1" x14ac:dyDescent="0.2"/>
    <row r="48807" s="217" customFormat="1" x14ac:dyDescent="0.2"/>
    <row r="48808" s="217" customFormat="1" x14ac:dyDescent="0.2"/>
    <row r="48809" s="217" customFormat="1" x14ac:dyDescent="0.2"/>
    <row r="48810" s="217" customFormat="1" x14ac:dyDescent="0.2"/>
    <row r="48811" s="217" customFormat="1" x14ac:dyDescent="0.2"/>
    <row r="48812" s="217" customFormat="1" x14ac:dyDescent="0.2"/>
    <row r="48813" s="217" customFormat="1" x14ac:dyDescent="0.2"/>
    <row r="48814" s="217" customFormat="1" x14ac:dyDescent="0.2"/>
    <row r="48815" s="217" customFormat="1" x14ac:dyDescent="0.2"/>
    <row r="48816" s="217" customFormat="1" x14ac:dyDescent="0.2"/>
    <row r="48817" s="217" customFormat="1" x14ac:dyDescent="0.2"/>
    <row r="48818" s="217" customFormat="1" x14ac:dyDescent="0.2"/>
    <row r="48819" s="217" customFormat="1" x14ac:dyDescent="0.2"/>
    <row r="48820" s="217" customFormat="1" x14ac:dyDescent="0.2"/>
    <row r="48821" s="217" customFormat="1" x14ac:dyDescent="0.2"/>
    <row r="48822" s="217" customFormat="1" x14ac:dyDescent="0.2"/>
    <row r="48823" s="217" customFormat="1" x14ac:dyDescent="0.2"/>
    <row r="48824" s="217" customFormat="1" x14ac:dyDescent="0.2"/>
    <row r="48825" s="217" customFormat="1" x14ac:dyDescent="0.2"/>
    <row r="48826" s="217" customFormat="1" x14ac:dyDescent="0.2"/>
    <row r="48827" s="217" customFormat="1" x14ac:dyDescent="0.2"/>
    <row r="48828" s="217" customFormat="1" x14ac:dyDescent="0.2"/>
    <row r="48829" s="217" customFormat="1" x14ac:dyDescent="0.2"/>
    <row r="48830" s="217" customFormat="1" x14ac:dyDescent="0.2"/>
    <row r="48831" s="217" customFormat="1" x14ac:dyDescent="0.2"/>
    <row r="48832" s="217" customFormat="1" x14ac:dyDescent="0.2"/>
    <row r="48833" s="217" customFormat="1" x14ac:dyDescent="0.2"/>
    <row r="48834" s="217" customFormat="1" x14ac:dyDescent="0.2"/>
    <row r="48835" s="217" customFormat="1" x14ac:dyDescent="0.2"/>
    <row r="48836" s="217" customFormat="1" x14ac:dyDescent="0.2"/>
    <row r="48837" s="217" customFormat="1" x14ac:dyDescent="0.2"/>
    <row r="48838" s="217" customFormat="1" x14ac:dyDescent="0.2"/>
    <row r="48839" s="217" customFormat="1" x14ac:dyDescent="0.2"/>
    <row r="48840" s="217" customFormat="1" x14ac:dyDescent="0.2"/>
    <row r="48841" s="217" customFormat="1" x14ac:dyDescent="0.2"/>
    <row r="48842" s="217" customFormat="1" x14ac:dyDescent="0.2"/>
    <row r="48843" s="217" customFormat="1" x14ac:dyDescent="0.2"/>
    <row r="48844" s="217" customFormat="1" x14ac:dyDescent="0.2"/>
    <row r="48845" s="217" customFormat="1" x14ac:dyDescent="0.2"/>
    <row r="48846" s="217" customFormat="1" x14ac:dyDescent="0.2"/>
    <row r="48847" s="217" customFormat="1" x14ac:dyDescent="0.2"/>
    <row r="48848" s="217" customFormat="1" x14ac:dyDescent="0.2"/>
    <row r="48849" s="217" customFormat="1" x14ac:dyDescent="0.2"/>
    <row r="48850" s="217" customFormat="1" x14ac:dyDescent="0.2"/>
    <row r="48851" s="217" customFormat="1" x14ac:dyDescent="0.2"/>
    <row r="48852" s="217" customFormat="1" x14ac:dyDescent="0.2"/>
    <row r="48853" s="217" customFormat="1" x14ac:dyDescent="0.2"/>
    <row r="48854" s="217" customFormat="1" x14ac:dyDescent="0.2"/>
    <row r="48855" s="217" customFormat="1" x14ac:dyDescent="0.2"/>
    <row r="48856" s="217" customFormat="1" x14ac:dyDescent="0.2"/>
    <row r="48857" s="217" customFormat="1" x14ac:dyDescent="0.2"/>
    <row r="48858" s="217" customFormat="1" x14ac:dyDescent="0.2"/>
    <row r="48859" s="217" customFormat="1" x14ac:dyDescent="0.2"/>
    <row r="48860" s="217" customFormat="1" x14ac:dyDescent="0.2"/>
    <row r="48861" s="217" customFormat="1" x14ac:dyDescent="0.2"/>
    <row r="48862" s="217" customFormat="1" x14ac:dyDescent="0.2"/>
    <row r="48863" s="217" customFormat="1" x14ac:dyDescent="0.2"/>
    <row r="48864" s="217" customFormat="1" x14ac:dyDescent="0.2"/>
    <row r="48865" s="217" customFormat="1" x14ac:dyDescent="0.2"/>
    <row r="48866" s="217" customFormat="1" x14ac:dyDescent="0.2"/>
    <row r="48867" s="217" customFormat="1" x14ac:dyDescent="0.2"/>
    <row r="48868" s="217" customFormat="1" x14ac:dyDescent="0.2"/>
    <row r="48869" s="217" customFormat="1" x14ac:dyDescent="0.2"/>
    <row r="48870" s="217" customFormat="1" x14ac:dyDescent="0.2"/>
    <row r="48871" s="217" customFormat="1" x14ac:dyDescent="0.2"/>
    <row r="48872" s="217" customFormat="1" x14ac:dyDescent="0.2"/>
    <row r="48873" s="217" customFormat="1" x14ac:dyDescent="0.2"/>
    <row r="48874" s="217" customFormat="1" x14ac:dyDescent="0.2"/>
    <row r="48875" s="217" customFormat="1" x14ac:dyDescent="0.2"/>
    <row r="48876" s="217" customFormat="1" x14ac:dyDescent="0.2"/>
    <row r="48877" s="217" customFormat="1" x14ac:dyDescent="0.2"/>
    <row r="48878" s="217" customFormat="1" x14ac:dyDescent="0.2"/>
    <row r="48879" s="217" customFormat="1" x14ac:dyDescent="0.2"/>
    <row r="48880" s="217" customFormat="1" x14ac:dyDescent="0.2"/>
    <row r="48881" s="217" customFormat="1" x14ac:dyDescent="0.2"/>
    <row r="48882" s="217" customFormat="1" x14ac:dyDescent="0.2"/>
    <row r="48883" s="217" customFormat="1" x14ac:dyDescent="0.2"/>
    <row r="48884" s="217" customFormat="1" x14ac:dyDescent="0.2"/>
    <row r="48885" s="217" customFormat="1" x14ac:dyDescent="0.2"/>
    <row r="48886" s="217" customFormat="1" x14ac:dyDescent="0.2"/>
    <row r="48887" s="217" customFormat="1" x14ac:dyDescent="0.2"/>
    <row r="48888" s="217" customFormat="1" x14ac:dyDescent="0.2"/>
    <row r="48889" s="217" customFormat="1" x14ac:dyDescent="0.2"/>
    <row r="48890" s="217" customFormat="1" x14ac:dyDescent="0.2"/>
    <row r="48891" s="217" customFormat="1" x14ac:dyDescent="0.2"/>
    <row r="48892" s="217" customFormat="1" x14ac:dyDescent="0.2"/>
    <row r="48893" s="217" customFormat="1" x14ac:dyDescent="0.2"/>
    <row r="48894" s="217" customFormat="1" x14ac:dyDescent="0.2"/>
    <row r="48895" s="217" customFormat="1" x14ac:dyDescent="0.2"/>
    <row r="48896" s="217" customFormat="1" x14ac:dyDescent="0.2"/>
    <row r="48897" s="217" customFormat="1" x14ac:dyDescent="0.2"/>
    <row r="48898" s="217" customFormat="1" x14ac:dyDescent="0.2"/>
    <row r="48899" s="217" customFormat="1" x14ac:dyDescent="0.2"/>
    <row r="48900" s="217" customFormat="1" x14ac:dyDescent="0.2"/>
    <row r="48901" s="217" customFormat="1" x14ac:dyDescent="0.2"/>
    <row r="48902" s="217" customFormat="1" x14ac:dyDescent="0.2"/>
    <row r="48903" s="217" customFormat="1" x14ac:dyDescent="0.2"/>
    <row r="48904" s="217" customFormat="1" x14ac:dyDescent="0.2"/>
    <row r="48905" s="217" customFormat="1" x14ac:dyDescent="0.2"/>
    <row r="48906" s="217" customFormat="1" x14ac:dyDescent="0.2"/>
    <row r="48907" s="217" customFormat="1" x14ac:dyDescent="0.2"/>
    <row r="48908" s="217" customFormat="1" x14ac:dyDescent="0.2"/>
    <row r="48909" s="217" customFormat="1" x14ac:dyDescent="0.2"/>
    <row r="48910" s="217" customFormat="1" x14ac:dyDescent="0.2"/>
    <row r="48911" s="217" customFormat="1" x14ac:dyDescent="0.2"/>
    <row r="48912" s="217" customFormat="1" x14ac:dyDescent="0.2"/>
    <row r="48913" s="217" customFormat="1" x14ac:dyDescent="0.2"/>
    <row r="48914" s="217" customFormat="1" x14ac:dyDescent="0.2"/>
    <row r="48915" s="217" customFormat="1" x14ac:dyDescent="0.2"/>
    <row r="48916" s="217" customFormat="1" x14ac:dyDescent="0.2"/>
    <row r="48917" s="217" customFormat="1" x14ac:dyDescent="0.2"/>
    <row r="48918" s="217" customFormat="1" x14ac:dyDescent="0.2"/>
    <row r="48919" s="217" customFormat="1" x14ac:dyDescent="0.2"/>
    <row r="48920" s="217" customFormat="1" x14ac:dyDescent="0.2"/>
    <row r="48921" s="217" customFormat="1" x14ac:dyDescent="0.2"/>
    <row r="48922" s="217" customFormat="1" x14ac:dyDescent="0.2"/>
    <row r="48923" s="217" customFormat="1" x14ac:dyDescent="0.2"/>
    <row r="48924" s="217" customFormat="1" x14ac:dyDescent="0.2"/>
    <row r="48925" s="217" customFormat="1" x14ac:dyDescent="0.2"/>
    <row r="48926" s="217" customFormat="1" x14ac:dyDescent="0.2"/>
    <row r="48927" s="217" customFormat="1" x14ac:dyDescent="0.2"/>
    <row r="48928" s="217" customFormat="1" x14ac:dyDescent="0.2"/>
    <row r="48929" s="217" customFormat="1" x14ac:dyDescent="0.2"/>
    <row r="48930" s="217" customFormat="1" x14ac:dyDescent="0.2"/>
    <row r="48931" s="217" customFormat="1" x14ac:dyDescent="0.2"/>
    <row r="48932" s="217" customFormat="1" x14ac:dyDescent="0.2"/>
    <row r="48933" s="217" customFormat="1" x14ac:dyDescent="0.2"/>
    <row r="48934" s="217" customFormat="1" x14ac:dyDescent="0.2"/>
    <row r="48935" s="217" customFormat="1" x14ac:dyDescent="0.2"/>
    <row r="48936" s="217" customFormat="1" x14ac:dyDescent="0.2"/>
    <row r="48937" s="217" customFormat="1" x14ac:dyDescent="0.2"/>
    <row r="48938" s="217" customFormat="1" x14ac:dyDescent="0.2"/>
    <row r="48939" s="217" customFormat="1" x14ac:dyDescent="0.2"/>
    <row r="48940" s="217" customFormat="1" x14ac:dyDescent="0.2"/>
    <row r="48941" s="217" customFormat="1" x14ac:dyDescent="0.2"/>
    <row r="48942" s="217" customFormat="1" x14ac:dyDescent="0.2"/>
    <row r="48943" s="217" customFormat="1" x14ac:dyDescent="0.2"/>
    <row r="48944" s="217" customFormat="1" x14ac:dyDescent="0.2"/>
    <row r="48945" s="217" customFormat="1" x14ac:dyDescent="0.2"/>
    <row r="48946" s="217" customFormat="1" x14ac:dyDescent="0.2"/>
    <row r="48947" s="217" customFormat="1" x14ac:dyDescent="0.2"/>
    <row r="48948" s="217" customFormat="1" x14ac:dyDescent="0.2"/>
    <row r="48949" s="217" customFormat="1" x14ac:dyDescent="0.2"/>
    <row r="48950" s="217" customFormat="1" x14ac:dyDescent="0.2"/>
    <row r="48951" s="217" customFormat="1" x14ac:dyDescent="0.2"/>
    <row r="48952" s="217" customFormat="1" x14ac:dyDescent="0.2"/>
    <row r="48953" s="217" customFormat="1" x14ac:dyDescent="0.2"/>
    <row r="48954" s="217" customFormat="1" x14ac:dyDescent="0.2"/>
    <row r="48955" s="217" customFormat="1" x14ac:dyDescent="0.2"/>
    <row r="48956" s="217" customFormat="1" x14ac:dyDescent="0.2"/>
    <row r="48957" s="217" customFormat="1" x14ac:dyDescent="0.2"/>
    <row r="48958" s="217" customFormat="1" x14ac:dyDescent="0.2"/>
    <row r="48959" s="217" customFormat="1" x14ac:dyDescent="0.2"/>
    <row r="48960" s="217" customFormat="1" x14ac:dyDescent="0.2"/>
    <row r="48961" s="217" customFormat="1" x14ac:dyDescent="0.2"/>
    <row r="48962" s="217" customFormat="1" x14ac:dyDescent="0.2"/>
    <row r="48963" s="217" customFormat="1" x14ac:dyDescent="0.2"/>
    <row r="48964" s="217" customFormat="1" x14ac:dyDescent="0.2"/>
    <row r="48965" s="217" customFormat="1" x14ac:dyDescent="0.2"/>
    <row r="48966" s="217" customFormat="1" x14ac:dyDescent="0.2"/>
    <row r="48967" s="217" customFormat="1" x14ac:dyDescent="0.2"/>
    <row r="48968" s="217" customFormat="1" x14ac:dyDescent="0.2"/>
    <row r="48969" s="217" customFormat="1" x14ac:dyDescent="0.2"/>
    <row r="48970" s="217" customFormat="1" x14ac:dyDescent="0.2"/>
    <row r="48971" s="217" customFormat="1" x14ac:dyDescent="0.2"/>
    <row r="48972" s="217" customFormat="1" x14ac:dyDescent="0.2"/>
    <row r="48973" s="217" customFormat="1" x14ac:dyDescent="0.2"/>
    <row r="48974" s="217" customFormat="1" x14ac:dyDescent="0.2"/>
    <row r="48975" s="217" customFormat="1" x14ac:dyDescent="0.2"/>
    <row r="48976" s="217" customFormat="1" x14ac:dyDescent="0.2"/>
    <row r="48977" s="217" customFormat="1" x14ac:dyDescent="0.2"/>
    <row r="48978" s="217" customFormat="1" x14ac:dyDescent="0.2"/>
    <row r="48979" s="217" customFormat="1" x14ac:dyDescent="0.2"/>
    <row r="48980" s="217" customFormat="1" x14ac:dyDescent="0.2"/>
    <row r="48981" s="217" customFormat="1" x14ac:dyDescent="0.2"/>
    <row r="48982" s="217" customFormat="1" x14ac:dyDescent="0.2"/>
    <row r="48983" s="217" customFormat="1" x14ac:dyDescent="0.2"/>
    <row r="48984" s="217" customFormat="1" x14ac:dyDescent="0.2"/>
    <row r="48985" s="217" customFormat="1" x14ac:dyDescent="0.2"/>
    <row r="48986" s="217" customFormat="1" x14ac:dyDescent="0.2"/>
    <row r="48987" s="217" customFormat="1" x14ac:dyDescent="0.2"/>
    <row r="48988" s="217" customFormat="1" x14ac:dyDescent="0.2"/>
    <row r="48989" s="217" customFormat="1" x14ac:dyDescent="0.2"/>
    <row r="48990" s="217" customFormat="1" x14ac:dyDescent="0.2"/>
    <row r="48991" s="217" customFormat="1" x14ac:dyDescent="0.2"/>
    <row r="48992" s="217" customFormat="1" x14ac:dyDescent="0.2"/>
    <row r="48993" s="217" customFormat="1" x14ac:dyDescent="0.2"/>
    <row r="48994" s="217" customFormat="1" x14ac:dyDescent="0.2"/>
    <row r="48995" s="217" customFormat="1" x14ac:dyDescent="0.2"/>
    <row r="48996" s="217" customFormat="1" x14ac:dyDescent="0.2"/>
    <row r="48997" s="217" customFormat="1" x14ac:dyDescent="0.2"/>
    <row r="48998" s="217" customFormat="1" x14ac:dyDescent="0.2"/>
    <row r="48999" s="217" customFormat="1" x14ac:dyDescent="0.2"/>
    <row r="49000" s="217" customFormat="1" x14ac:dyDescent="0.2"/>
    <row r="49001" s="217" customFormat="1" x14ac:dyDescent="0.2"/>
    <row r="49002" s="217" customFormat="1" x14ac:dyDescent="0.2"/>
    <row r="49003" s="217" customFormat="1" x14ac:dyDescent="0.2"/>
    <row r="49004" s="217" customFormat="1" x14ac:dyDescent="0.2"/>
    <row r="49005" s="217" customFormat="1" x14ac:dyDescent="0.2"/>
    <row r="49006" s="217" customFormat="1" x14ac:dyDescent="0.2"/>
    <row r="49007" s="217" customFormat="1" x14ac:dyDescent="0.2"/>
    <row r="49008" s="217" customFormat="1" x14ac:dyDescent="0.2"/>
    <row r="49009" s="217" customFormat="1" x14ac:dyDescent="0.2"/>
    <row r="49010" s="217" customFormat="1" x14ac:dyDescent="0.2"/>
    <row r="49011" s="217" customFormat="1" x14ac:dyDescent="0.2"/>
    <row r="49012" s="217" customFormat="1" x14ac:dyDescent="0.2"/>
    <row r="49013" s="217" customFormat="1" x14ac:dyDescent="0.2"/>
    <row r="49014" s="217" customFormat="1" x14ac:dyDescent="0.2"/>
    <row r="49015" s="217" customFormat="1" x14ac:dyDescent="0.2"/>
    <row r="49016" s="217" customFormat="1" x14ac:dyDescent="0.2"/>
    <row r="49017" s="217" customFormat="1" x14ac:dyDescent="0.2"/>
    <row r="49018" s="217" customFormat="1" x14ac:dyDescent="0.2"/>
    <row r="49019" s="217" customFormat="1" x14ac:dyDescent="0.2"/>
    <row r="49020" s="217" customFormat="1" x14ac:dyDescent="0.2"/>
    <row r="49021" s="217" customFormat="1" x14ac:dyDescent="0.2"/>
    <row r="49022" s="217" customFormat="1" x14ac:dyDescent="0.2"/>
    <row r="49023" s="217" customFormat="1" x14ac:dyDescent="0.2"/>
    <row r="49024" s="217" customFormat="1" x14ac:dyDescent="0.2"/>
    <row r="49025" s="217" customFormat="1" x14ac:dyDescent="0.2"/>
    <row r="49026" s="217" customFormat="1" x14ac:dyDescent="0.2"/>
    <row r="49027" s="217" customFormat="1" x14ac:dyDescent="0.2"/>
    <row r="49028" s="217" customFormat="1" x14ac:dyDescent="0.2"/>
    <row r="49029" s="217" customFormat="1" x14ac:dyDescent="0.2"/>
    <row r="49030" s="217" customFormat="1" x14ac:dyDescent="0.2"/>
    <row r="49031" s="217" customFormat="1" x14ac:dyDescent="0.2"/>
    <row r="49032" s="217" customFormat="1" x14ac:dyDescent="0.2"/>
    <row r="49033" s="217" customFormat="1" x14ac:dyDescent="0.2"/>
    <row r="49034" s="217" customFormat="1" x14ac:dyDescent="0.2"/>
    <row r="49035" s="217" customFormat="1" x14ac:dyDescent="0.2"/>
    <row r="49036" s="217" customFormat="1" x14ac:dyDescent="0.2"/>
    <row r="49037" s="217" customFormat="1" x14ac:dyDescent="0.2"/>
    <row r="49038" s="217" customFormat="1" x14ac:dyDescent="0.2"/>
    <row r="49039" s="217" customFormat="1" x14ac:dyDescent="0.2"/>
    <row r="49040" s="217" customFormat="1" x14ac:dyDescent="0.2"/>
    <row r="49041" s="217" customFormat="1" x14ac:dyDescent="0.2"/>
    <row r="49042" s="217" customFormat="1" x14ac:dyDescent="0.2"/>
    <row r="49043" s="217" customFormat="1" x14ac:dyDescent="0.2"/>
    <row r="49044" s="217" customFormat="1" x14ac:dyDescent="0.2"/>
    <row r="49045" s="217" customFormat="1" x14ac:dyDescent="0.2"/>
    <row r="49046" s="217" customFormat="1" x14ac:dyDescent="0.2"/>
    <row r="49047" s="217" customFormat="1" x14ac:dyDescent="0.2"/>
    <row r="49048" s="217" customFormat="1" x14ac:dyDescent="0.2"/>
    <row r="49049" s="217" customFormat="1" x14ac:dyDescent="0.2"/>
    <row r="49050" s="217" customFormat="1" x14ac:dyDescent="0.2"/>
    <row r="49051" s="217" customFormat="1" x14ac:dyDescent="0.2"/>
    <row r="49052" s="217" customFormat="1" x14ac:dyDescent="0.2"/>
    <row r="49053" s="217" customFormat="1" x14ac:dyDescent="0.2"/>
    <row r="49054" s="217" customFormat="1" x14ac:dyDescent="0.2"/>
    <row r="49055" s="217" customFormat="1" x14ac:dyDescent="0.2"/>
    <row r="49056" s="217" customFormat="1" x14ac:dyDescent="0.2"/>
    <row r="49057" s="217" customFormat="1" x14ac:dyDescent="0.2"/>
    <row r="49058" s="217" customFormat="1" x14ac:dyDescent="0.2"/>
    <row r="49059" s="217" customFormat="1" x14ac:dyDescent="0.2"/>
    <row r="49060" s="217" customFormat="1" x14ac:dyDescent="0.2"/>
    <row r="49061" s="217" customFormat="1" x14ac:dyDescent="0.2"/>
    <row r="49062" s="217" customFormat="1" x14ac:dyDescent="0.2"/>
    <row r="49063" s="217" customFormat="1" x14ac:dyDescent="0.2"/>
    <row r="49064" s="217" customFormat="1" x14ac:dyDescent="0.2"/>
    <row r="49065" s="217" customFormat="1" x14ac:dyDescent="0.2"/>
    <row r="49066" s="217" customFormat="1" x14ac:dyDescent="0.2"/>
    <row r="49067" s="217" customFormat="1" x14ac:dyDescent="0.2"/>
    <row r="49068" s="217" customFormat="1" x14ac:dyDescent="0.2"/>
    <row r="49069" s="217" customFormat="1" x14ac:dyDescent="0.2"/>
    <row r="49070" s="217" customFormat="1" x14ac:dyDescent="0.2"/>
    <row r="49071" s="217" customFormat="1" x14ac:dyDescent="0.2"/>
    <row r="49072" s="217" customFormat="1" x14ac:dyDescent="0.2"/>
    <row r="49073" s="217" customFormat="1" x14ac:dyDescent="0.2"/>
    <row r="49074" s="217" customFormat="1" x14ac:dyDescent="0.2"/>
    <row r="49075" s="217" customFormat="1" x14ac:dyDescent="0.2"/>
    <row r="49076" s="217" customFormat="1" x14ac:dyDescent="0.2"/>
    <row r="49077" s="217" customFormat="1" x14ac:dyDescent="0.2"/>
    <row r="49078" s="217" customFormat="1" x14ac:dyDescent="0.2"/>
    <row r="49079" s="217" customFormat="1" x14ac:dyDescent="0.2"/>
    <row r="49080" s="217" customFormat="1" x14ac:dyDescent="0.2"/>
    <row r="49081" s="217" customFormat="1" x14ac:dyDescent="0.2"/>
    <row r="49082" s="217" customFormat="1" x14ac:dyDescent="0.2"/>
    <row r="49083" s="217" customFormat="1" x14ac:dyDescent="0.2"/>
    <row r="49084" s="217" customFormat="1" x14ac:dyDescent="0.2"/>
    <row r="49085" s="217" customFormat="1" x14ac:dyDescent="0.2"/>
    <row r="49086" s="217" customFormat="1" x14ac:dyDescent="0.2"/>
    <row r="49087" s="217" customFormat="1" x14ac:dyDescent="0.2"/>
    <row r="49088" s="217" customFormat="1" x14ac:dyDescent="0.2"/>
    <row r="49089" s="217" customFormat="1" x14ac:dyDescent="0.2"/>
    <row r="49090" s="217" customFormat="1" x14ac:dyDescent="0.2"/>
    <row r="49091" s="217" customFormat="1" x14ac:dyDescent="0.2"/>
    <row r="49092" s="217" customFormat="1" x14ac:dyDescent="0.2"/>
    <row r="49093" s="217" customFormat="1" x14ac:dyDescent="0.2"/>
    <row r="49094" s="217" customFormat="1" x14ac:dyDescent="0.2"/>
    <row r="49095" s="217" customFormat="1" x14ac:dyDescent="0.2"/>
    <row r="49096" s="217" customFormat="1" x14ac:dyDescent="0.2"/>
    <row r="49097" s="217" customFormat="1" x14ac:dyDescent="0.2"/>
    <row r="49098" s="217" customFormat="1" x14ac:dyDescent="0.2"/>
    <row r="49099" s="217" customFormat="1" x14ac:dyDescent="0.2"/>
    <row r="49100" s="217" customFormat="1" x14ac:dyDescent="0.2"/>
    <row r="49101" s="217" customFormat="1" x14ac:dyDescent="0.2"/>
    <row r="49102" s="217" customFormat="1" x14ac:dyDescent="0.2"/>
    <row r="49103" s="217" customFormat="1" x14ac:dyDescent="0.2"/>
    <row r="49104" s="217" customFormat="1" x14ac:dyDescent="0.2"/>
    <row r="49105" s="217" customFormat="1" x14ac:dyDescent="0.2"/>
    <row r="49106" s="217" customFormat="1" x14ac:dyDescent="0.2"/>
    <row r="49107" s="217" customFormat="1" x14ac:dyDescent="0.2"/>
    <row r="49108" s="217" customFormat="1" x14ac:dyDescent="0.2"/>
    <row r="49109" s="217" customFormat="1" x14ac:dyDescent="0.2"/>
    <row r="49110" s="217" customFormat="1" x14ac:dyDescent="0.2"/>
    <row r="49111" s="217" customFormat="1" x14ac:dyDescent="0.2"/>
    <row r="49112" s="217" customFormat="1" x14ac:dyDescent="0.2"/>
    <row r="49113" s="217" customFormat="1" x14ac:dyDescent="0.2"/>
    <row r="49114" s="217" customFormat="1" x14ac:dyDescent="0.2"/>
    <row r="49115" s="217" customFormat="1" x14ac:dyDescent="0.2"/>
    <row r="49116" s="217" customFormat="1" x14ac:dyDescent="0.2"/>
    <row r="49117" s="217" customFormat="1" x14ac:dyDescent="0.2"/>
    <row r="49118" s="217" customFormat="1" x14ac:dyDescent="0.2"/>
    <row r="49119" s="217" customFormat="1" x14ac:dyDescent="0.2"/>
    <row r="49120" s="217" customFormat="1" x14ac:dyDescent="0.2"/>
    <row r="49121" s="217" customFormat="1" x14ac:dyDescent="0.2"/>
    <row r="49122" s="217" customFormat="1" x14ac:dyDescent="0.2"/>
    <row r="49123" s="217" customFormat="1" x14ac:dyDescent="0.2"/>
    <row r="49124" s="217" customFormat="1" x14ac:dyDescent="0.2"/>
    <row r="49125" s="217" customFormat="1" x14ac:dyDescent="0.2"/>
    <row r="49126" s="217" customFormat="1" x14ac:dyDescent="0.2"/>
    <row r="49127" s="217" customFormat="1" x14ac:dyDescent="0.2"/>
    <row r="49128" s="217" customFormat="1" x14ac:dyDescent="0.2"/>
    <row r="49129" s="217" customFormat="1" x14ac:dyDescent="0.2"/>
    <row r="49130" s="217" customFormat="1" x14ac:dyDescent="0.2"/>
    <row r="49131" s="217" customFormat="1" x14ac:dyDescent="0.2"/>
    <row r="49132" s="217" customFormat="1" x14ac:dyDescent="0.2"/>
    <row r="49133" s="217" customFormat="1" x14ac:dyDescent="0.2"/>
    <row r="49134" s="217" customFormat="1" x14ac:dyDescent="0.2"/>
    <row r="49135" s="217" customFormat="1" x14ac:dyDescent="0.2"/>
    <row r="49136" s="217" customFormat="1" x14ac:dyDescent="0.2"/>
    <row r="49137" s="217" customFormat="1" x14ac:dyDescent="0.2"/>
    <row r="49138" s="217" customFormat="1" x14ac:dyDescent="0.2"/>
    <row r="49139" s="217" customFormat="1" x14ac:dyDescent="0.2"/>
    <row r="49140" s="217" customFormat="1" x14ac:dyDescent="0.2"/>
    <row r="49141" s="217" customFormat="1" x14ac:dyDescent="0.2"/>
    <row r="49142" s="217" customFormat="1" x14ac:dyDescent="0.2"/>
    <row r="49143" s="217" customFormat="1" x14ac:dyDescent="0.2"/>
    <row r="49144" s="217" customFormat="1" x14ac:dyDescent="0.2"/>
    <row r="49145" s="217" customFormat="1" x14ac:dyDescent="0.2"/>
    <row r="49146" s="217" customFormat="1" x14ac:dyDescent="0.2"/>
    <row r="49147" s="217" customFormat="1" x14ac:dyDescent="0.2"/>
    <row r="49148" s="217" customFormat="1" x14ac:dyDescent="0.2"/>
    <row r="49149" s="217" customFormat="1" x14ac:dyDescent="0.2"/>
    <row r="49150" s="217" customFormat="1" x14ac:dyDescent="0.2"/>
    <row r="49151" s="217" customFormat="1" x14ac:dyDescent="0.2"/>
    <row r="49152" s="217" customFormat="1" x14ac:dyDescent="0.2"/>
    <row r="49153" s="217" customFormat="1" x14ac:dyDescent="0.2"/>
    <row r="49154" s="217" customFormat="1" x14ac:dyDescent="0.2"/>
    <row r="49155" s="217" customFormat="1" x14ac:dyDescent="0.2"/>
    <row r="49156" s="217" customFormat="1" x14ac:dyDescent="0.2"/>
    <row r="49157" s="217" customFormat="1" x14ac:dyDescent="0.2"/>
    <row r="49158" s="217" customFormat="1" x14ac:dyDescent="0.2"/>
    <row r="49159" s="217" customFormat="1" x14ac:dyDescent="0.2"/>
    <row r="49160" s="217" customFormat="1" x14ac:dyDescent="0.2"/>
    <row r="49161" s="217" customFormat="1" x14ac:dyDescent="0.2"/>
    <row r="49162" s="217" customFormat="1" x14ac:dyDescent="0.2"/>
    <row r="49163" s="217" customFormat="1" x14ac:dyDescent="0.2"/>
    <row r="49164" s="217" customFormat="1" x14ac:dyDescent="0.2"/>
    <row r="49165" s="217" customFormat="1" x14ac:dyDescent="0.2"/>
    <row r="49166" s="217" customFormat="1" x14ac:dyDescent="0.2"/>
    <row r="49167" s="217" customFormat="1" x14ac:dyDescent="0.2"/>
    <row r="49168" s="217" customFormat="1" x14ac:dyDescent="0.2"/>
    <row r="49169" s="217" customFormat="1" x14ac:dyDescent="0.2"/>
    <row r="49170" s="217" customFormat="1" x14ac:dyDescent="0.2"/>
    <row r="49171" s="217" customFormat="1" x14ac:dyDescent="0.2"/>
    <row r="49172" s="217" customFormat="1" x14ac:dyDescent="0.2"/>
    <row r="49173" s="217" customFormat="1" x14ac:dyDescent="0.2"/>
    <row r="49174" s="217" customFormat="1" x14ac:dyDescent="0.2"/>
    <row r="49175" s="217" customFormat="1" x14ac:dyDescent="0.2"/>
    <row r="49176" s="217" customFormat="1" x14ac:dyDescent="0.2"/>
    <row r="49177" s="217" customFormat="1" x14ac:dyDescent="0.2"/>
    <row r="49178" s="217" customFormat="1" x14ac:dyDescent="0.2"/>
    <row r="49179" s="217" customFormat="1" x14ac:dyDescent="0.2"/>
    <row r="49180" s="217" customFormat="1" x14ac:dyDescent="0.2"/>
    <row r="49181" s="217" customFormat="1" x14ac:dyDescent="0.2"/>
    <row r="49182" s="217" customFormat="1" x14ac:dyDescent="0.2"/>
    <row r="49183" s="217" customFormat="1" x14ac:dyDescent="0.2"/>
    <row r="49184" s="217" customFormat="1" x14ac:dyDescent="0.2"/>
    <row r="49185" s="217" customFormat="1" x14ac:dyDescent="0.2"/>
    <row r="49186" s="217" customFormat="1" x14ac:dyDescent="0.2"/>
    <row r="49187" s="217" customFormat="1" x14ac:dyDescent="0.2"/>
    <row r="49188" s="217" customFormat="1" x14ac:dyDescent="0.2"/>
    <row r="49189" s="217" customFormat="1" x14ac:dyDescent="0.2"/>
    <row r="49190" s="217" customFormat="1" x14ac:dyDescent="0.2"/>
    <row r="49191" s="217" customFormat="1" x14ac:dyDescent="0.2"/>
    <row r="49192" s="217" customFormat="1" x14ac:dyDescent="0.2"/>
    <row r="49193" s="217" customFormat="1" x14ac:dyDescent="0.2"/>
    <row r="49194" s="217" customFormat="1" x14ac:dyDescent="0.2"/>
    <row r="49195" s="217" customFormat="1" x14ac:dyDescent="0.2"/>
    <row r="49196" s="217" customFormat="1" x14ac:dyDescent="0.2"/>
    <row r="49197" s="217" customFormat="1" x14ac:dyDescent="0.2"/>
    <row r="49198" s="217" customFormat="1" x14ac:dyDescent="0.2"/>
    <row r="49199" s="217" customFormat="1" x14ac:dyDescent="0.2"/>
    <row r="49200" s="217" customFormat="1" x14ac:dyDescent="0.2"/>
    <row r="49201" s="217" customFormat="1" x14ac:dyDescent="0.2"/>
    <row r="49202" s="217" customFormat="1" x14ac:dyDescent="0.2"/>
    <row r="49203" s="217" customFormat="1" x14ac:dyDescent="0.2"/>
    <row r="49204" s="217" customFormat="1" x14ac:dyDescent="0.2"/>
    <row r="49205" s="217" customFormat="1" x14ac:dyDescent="0.2"/>
    <row r="49206" s="217" customFormat="1" x14ac:dyDescent="0.2"/>
    <row r="49207" s="217" customFormat="1" x14ac:dyDescent="0.2"/>
    <row r="49208" s="217" customFormat="1" x14ac:dyDescent="0.2"/>
    <row r="49209" s="217" customFormat="1" x14ac:dyDescent="0.2"/>
    <row r="49210" s="217" customFormat="1" x14ac:dyDescent="0.2"/>
    <row r="49211" s="217" customFormat="1" x14ac:dyDescent="0.2"/>
    <row r="49212" s="217" customFormat="1" x14ac:dyDescent="0.2"/>
    <row r="49213" s="217" customFormat="1" x14ac:dyDescent="0.2"/>
    <row r="49214" s="217" customFormat="1" x14ac:dyDescent="0.2"/>
    <row r="49215" s="217" customFormat="1" x14ac:dyDescent="0.2"/>
    <row r="49216" s="217" customFormat="1" x14ac:dyDescent="0.2"/>
    <row r="49217" s="217" customFormat="1" x14ac:dyDescent="0.2"/>
    <row r="49218" s="217" customFormat="1" x14ac:dyDescent="0.2"/>
    <row r="49219" s="217" customFormat="1" x14ac:dyDescent="0.2"/>
    <row r="49220" s="217" customFormat="1" x14ac:dyDescent="0.2"/>
    <row r="49221" s="217" customFormat="1" x14ac:dyDescent="0.2"/>
    <row r="49222" s="217" customFormat="1" x14ac:dyDescent="0.2"/>
    <row r="49223" s="217" customFormat="1" x14ac:dyDescent="0.2"/>
    <row r="49224" s="217" customFormat="1" x14ac:dyDescent="0.2"/>
    <row r="49225" s="217" customFormat="1" x14ac:dyDescent="0.2"/>
    <row r="49226" s="217" customFormat="1" x14ac:dyDescent="0.2"/>
    <row r="49227" s="217" customFormat="1" x14ac:dyDescent="0.2"/>
    <row r="49228" s="217" customFormat="1" x14ac:dyDescent="0.2"/>
    <row r="49229" s="217" customFormat="1" x14ac:dyDescent="0.2"/>
    <row r="49230" s="217" customFormat="1" x14ac:dyDescent="0.2"/>
    <row r="49231" s="217" customFormat="1" x14ac:dyDescent="0.2"/>
    <row r="49232" s="217" customFormat="1" x14ac:dyDescent="0.2"/>
    <row r="49233" s="217" customFormat="1" x14ac:dyDescent="0.2"/>
    <row r="49234" s="217" customFormat="1" x14ac:dyDescent="0.2"/>
    <row r="49235" s="217" customFormat="1" x14ac:dyDescent="0.2"/>
    <row r="49236" s="217" customFormat="1" x14ac:dyDescent="0.2"/>
    <row r="49237" s="217" customFormat="1" x14ac:dyDescent="0.2"/>
    <row r="49238" s="217" customFormat="1" x14ac:dyDescent="0.2"/>
    <row r="49239" s="217" customFormat="1" x14ac:dyDescent="0.2"/>
    <row r="49240" s="217" customFormat="1" x14ac:dyDescent="0.2"/>
    <row r="49241" s="217" customFormat="1" x14ac:dyDescent="0.2"/>
    <row r="49242" s="217" customFormat="1" x14ac:dyDescent="0.2"/>
    <row r="49243" s="217" customFormat="1" x14ac:dyDescent="0.2"/>
    <row r="49244" s="217" customFormat="1" x14ac:dyDescent="0.2"/>
    <row r="49245" s="217" customFormat="1" x14ac:dyDescent="0.2"/>
    <row r="49246" s="217" customFormat="1" x14ac:dyDescent="0.2"/>
    <row r="49247" s="217" customFormat="1" x14ac:dyDescent="0.2"/>
    <row r="49248" s="217" customFormat="1" x14ac:dyDescent="0.2"/>
    <row r="49249" s="217" customFormat="1" x14ac:dyDescent="0.2"/>
    <row r="49250" s="217" customFormat="1" x14ac:dyDescent="0.2"/>
    <row r="49251" s="217" customFormat="1" x14ac:dyDescent="0.2"/>
    <row r="49252" s="217" customFormat="1" x14ac:dyDescent="0.2"/>
    <row r="49253" s="217" customFormat="1" x14ac:dyDescent="0.2"/>
    <row r="49254" s="217" customFormat="1" x14ac:dyDescent="0.2"/>
    <row r="49255" s="217" customFormat="1" x14ac:dyDescent="0.2"/>
    <row r="49256" s="217" customFormat="1" x14ac:dyDescent="0.2"/>
    <row r="49257" s="217" customFormat="1" x14ac:dyDescent="0.2"/>
    <row r="49258" s="217" customFormat="1" x14ac:dyDescent="0.2"/>
    <row r="49259" s="217" customFormat="1" x14ac:dyDescent="0.2"/>
    <row r="49260" s="217" customFormat="1" x14ac:dyDescent="0.2"/>
    <row r="49261" s="217" customFormat="1" x14ac:dyDescent="0.2"/>
    <row r="49262" s="217" customFormat="1" x14ac:dyDescent="0.2"/>
    <row r="49263" s="217" customFormat="1" x14ac:dyDescent="0.2"/>
    <row r="49264" s="217" customFormat="1" x14ac:dyDescent="0.2"/>
    <row r="49265" s="217" customFormat="1" x14ac:dyDescent="0.2"/>
    <row r="49266" s="217" customFormat="1" x14ac:dyDescent="0.2"/>
    <row r="49267" s="217" customFormat="1" x14ac:dyDescent="0.2"/>
    <row r="49268" s="217" customFormat="1" x14ac:dyDescent="0.2"/>
    <row r="49269" s="217" customFormat="1" x14ac:dyDescent="0.2"/>
    <row r="49270" s="217" customFormat="1" x14ac:dyDescent="0.2"/>
    <row r="49271" s="217" customFormat="1" x14ac:dyDescent="0.2"/>
    <row r="49272" s="217" customFormat="1" x14ac:dyDescent="0.2"/>
    <row r="49273" s="217" customFormat="1" x14ac:dyDescent="0.2"/>
    <row r="49274" s="217" customFormat="1" x14ac:dyDescent="0.2"/>
    <row r="49275" s="217" customFormat="1" x14ac:dyDescent="0.2"/>
    <row r="49276" s="217" customFormat="1" x14ac:dyDescent="0.2"/>
    <row r="49277" s="217" customFormat="1" x14ac:dyDescent="0.2"/>
    <row r="49278" s="217" customFormat="1" x14ac:dyDescent="0.2"/>
    <row r="49279" s="217" customFormat="1" x14ac:dyDescent="0.2"/>
    <row r="49280" s="217" customFormat="1" x14ac:dyDescent="0.2"/>
    <row r="49281" s="217" customFormat="1" x14ac:dyDescent="0.2"/>
    <row r="49282" s="217" customFormat="1" x14ac:dyDescent="0.2"/>
    <row r="49283" s="217" customFormat="1" x14ac:dyDescent="0.2"/>
    <row r="49284" s="217" customFormat="1" x14ac:dyDescent="0.2"/>
    <row r="49285" s="217" customFormat="1" x14ac:dyDescent="0.2"/>
    <row r="49286" s="217" customFormat="1" x14ac:dyDescent="0.2"/>
    <row r="49287" s="217" customFormat="1" x14ac:dyDescent="0.2"/>
    <row r="49288" s="217" customFormat="1" x14ac:dyDescent="0.2"/>
    <row r="49289" s="217" customFormat="1" x14ac:dyDescent="0.2"/>
    <row r="49290" s="217" customFormat="1" x14ac:dyDescent="0.2"/>
    <row r="49291" s="217" customFormat="1" x14ac:dyDescent="0.2"/>
    <row r="49292" s="217" customFormat="1" x14ac:dyDescent="0.2"/>
    <row r="49293" s="217" customFormat="1" x14ac:dyDescent="0.2"/>
    <row r="49294" s="217" customFormat="1" x14ac:dyDescent="0.2"/>
    <row r="49295" s="217" customFormat="1" x14ac:dyDescent="0.2"/>
    <row r="49296" s="217" customFormat="1" x14ac:dyDescent="0.2"/>
    <row r="49297" s="217" customFormat="1" x14ac:dyDescent="0.2"/>
    <row r="49298" s="217" customFormat="1" x14ac:dyDescent="0.2"/>
    <row r="49299" s="217" customFormat="1" x14ac:dyDescent="0.2"/>
    <row r="49300" s="217" customFormat="1" x14ac:dyDescent="0.2"/>
    <row r="49301" s="217" customFormat="1" x14ac:dyDescent="0.2"/>
    <row r="49302" s="217" customFormat="1" x14ac:dyDescent="0.2"/>
    <row r="49303" s="217" customFormat="1" x14ac:dyDescent="0.2"/>
    <row r="49304" s="217" customFormat="1" x14ac:dyDescent="0.2"/>
    <row r="49305" s="217" customFormat="1" x14ac:dyDescent="0.2"/>
    <row r="49306" s="217" customFormat="1" x14ac:dyDescent="0.2"/>
    <row r="49307" s="217" customFormat="1" x14ac:dyDescent="0.2"/>
    <row r="49308" s="217" customFormat="1" x14ac:dyDescent="0.2"/>
    <row r="49309" s="217" customFormat="1" x14ac:dyDescent="0.2"/>
    <row r="49310" s="217" customFormat="1" x14ac:dyDescent="0.2"/>
    <row r="49311" s="217" customFormat="1" x14ac:dyDescent="0.2"/>
    <row r="49312" s="217" customFormat="1" x14ac:dyDescent="0.2"/>
    <row r="49313" s="217" customFormat="1" x14ac:dyDescent="0.2"/>
    <row r="49314" s="217" customFormat="1" x14ac:dyDescent="0.2"/>
    <row r="49315" s="217" customFormat="1" x14ac:dyDescent="0.2"/>
    <row r="49316" s="217" customFormat="1" x14ac:dyDescent="0.2"/>
    <row r="49317" s="217" customFormat="1" x14ac:dyDescent="0.2"/>
    <row r="49318" s="217" customFormat="1" x14ac:dyDescent="0.2"/>
    <row r="49319" s="217" customFormat="1" x14ac:dyDescent="0.2"/>
    <row r="49320" s="217" customFormat="1" x14ac:dyDescent="0.2"/>
    <row r="49321" s="217" customFormat="1" x14ac:dyDescent="0.2"/>
    <row r="49322" s="217" customFormat="1" x14ac:dyDescent="0.2"/>
    <row r="49323" s="217" customFormat="1" x14ac:dyDescent="0.2"/>
    <row r="49324" s="217" customFormat="1" x14ac:dyDescent="0.2"/>
    <row r="49325" s="217" customFormat="1" x14ac:dyDescent="0.2"/>
    <row r="49326" s="217" customFormat="1" x14ac:dyDescent="0.2"/>
    <row r="49327" s="217" customFormat="1" x14ac:dyDescent="0.2"/>
    <row r="49328" s="217" customFormat="1" x14ac:dyDescent="0.2"/>
    <row r="49329" s="217" customFormat="1" x14ac:dyDescent="0.2"/>
    <row r="49330" s="217" customFormat="1" x14ac:dyDescent="0.2"/>
    <row r="49331" s="217" customFormat="1" x14ac:dyDescent="0.2"/>
    <row r="49332" s="217" customFormat="1" x14ac:dyDescent="0.2"/>
    <row r="49333" s="217" customFormat="1" x14ac:dyDescent="0.2"/>
    <row r="49334" s="217" customFormat="1" x14ac:dyDescent="0.2"/>
    <row r="49335" s="217" customFormat="1" x14ac:dyDescent="0.2"/>
    <row r="49336" s="217" customFormat="1" x14ac:dyDescent="0.2"/>
    <row r="49337" s="217" customFormat="1" x14ac:dyDescent="0.2"/>
    <row r="49338" s="217" customFormat="1" x14ac:dyDescent="0.2"/>
    <row r="49339" s="217" customFormat="1" x14ac:dyDescent="0.2"/>
    <row r="49340" s="217" customFormat="1" x14ac:dyDescent="0.2"/>
    <row r="49341" s="217" customFormat="1" x14ac:dyDescent="0.2"/>
    <row r="49342" s="217" customFormat="1" x14ac:dyDescent="0.2"/>
    <row r="49343" s="217" customFormat="1" x14ac:dyDescent="0.2"/>
    <row r="49344" s="217" customFormat="1" x14ac:dyDescent="0.2"/>
    <row r="49345" s="217" customFormat="1" x14ac:dyDescent="0.2"/>
    <row r="49346" s="217" customFormat="1" x14ac:dyDescent="0.2"/>
    <row r="49347" s="217" customFormat="1" x14ac:dyDescent="0.2"/>
    <row r="49348" s="217" customFormat="1" x14ac:dyDescent="0.2"/>
    <row r="49349" s="217" customFormat="1" x14ac:dyDescent="0.2"/>
    <row r="49350" s="217" customFormat="1" x14ac:dyDescent="0.2"/>
    <row r="49351" s="217" customFormat="1" x14ac:dyDescent="0.2"/>
    <row r="49352" s="217" customFormat="1" x14ac:dyDescent="0.2"/>
    <row r="49353" s="217" customFormat="1" x14ac:dyDescent="0.2"/>
    <row r="49354" s="217" customFormat="1" x14ac:dyDescent="0.2"/>
    <row r="49355" s="217" customFormat="1" x14ac:dyDescent="0.2"/>
    <row r="49356" s="217" customFormat="1" x14ac:dyDescent="0.2"/>
    <row r="49357" s="217" customFormat="1" x14ac:dyDescent="0.2"/>
    <row r="49358" s="217" customFormat="1" x14ac:dyDescent="0.2"/>
    <row r="49359" s="217" customFormat="1" x14ac:dyDescent="0.2"/>
    <row r="49360" s="217" customFormat="1" x14ac:dyDescent="0.2"/>
    <row r="49361" s="217" customFormat="1" x14ac:dyDescent="0.2"/>
    <row r="49362" s="217" customFormat="1" x14ac:dyDescent="0.2"/>
    <row r="49363" s="217" customFormat="1" x14ac:dyDescent="0.2"/>
    <row r="49364" s="217" customFormat="1" x14ac:dyDescent="0.2"/>
    <row r="49365" s="217" customFormat="1" x14ac:dyDescent="0.2"/>
    <row r="49366" s="217" customFormat="1" x14ac:dyDescent="0.2"/>
    <row r="49367" s="217" customFormat="1" x14ac:dyDescent="0.2"/>
    <row r="49368" s="217" customFormat="1" x14ac:dyDescent="0.2"/>
    <row r="49369" s="217" customFormat="1" x14ac:dyDescent="0.2"/>
    <row r="49370" s="217" customFormat="1" x14ac:dyDescent="0.2"/>
    <row r="49371" s="217" customFormat="1" x14ac:dyDescent="0.2"/>
    <row r="49372" s="217" customFormat="1" x14ac:dyDescent="0.2"/>
    <row r="49373" s="217" customFormat="1" x14ac:dyDescent="0.2"/>
    <row r="49374" s="217" customFormat="1" x14ac:dyDescent="0.2"/>
    <row r="49375" s="217" customFormat="1" x14ac:dyDescent="0.2"/>
    <row r="49376" s="217" customFormat="1" x14ac:dyDescent="0.2"/>
    <row r="49377" s="217" customFormat="1" x14ac:dyDescent="0.2"/>
    <row r="49378" s="217" customFormat="1" x14ac:dyDescent="0.2"/>
    <row r="49379" s="217" customFormat="1" x14ac:dyDescent="0.2"/>
    <row r="49380" s="217" customFormat="1" x14ac:dyDescent="0.2"/>
    <row r="49381" s="217" customFormat="1" x14ac:dyDescent="0.2"/>
    <row r="49382" s="217" customFormat="1" x14ac:dyDescent="0.2"/>
    <row r="49383" s="217" customFormat="1" x14ac:dyDescent="0.2"/>
    <row r="49384" s="217" customFormat="1" x14ac:dyDescent="0.2"/>
    <row r="49385" s="217" customFormat="1" x14ac:dyDescent="0.2"/>
    <row r="49386" s="217" customFormat="1" x14ac:dyDescent="0.2"/>
    <row r="49387" s="217" customFormat="1" x14ac:dyDescent="0.2"/>
    <row r="49388" s="217" customFormat="1" x14ac:dyDescent="0.2"/>
    <row r="49389" s="217" customFormat="1" x14ac:dyDescent="0.2"/>
    <row r="49390" s="217" customFormat="1" x14ac:dyDescent="0.2"/>
    <row r="49391" s="217" customFormat="1" x14ac:dyDescent="0.2"/>
    <row r="49392" s="217" customFormat="1" x14ac:dyDescent="0.2"/>
    <row r="49393" s="217" customFormat="1" x14ac:dyDescent="0.2"/>
    <row r="49394" s="217" customFormat="1" x14ac:dyDescent="0.2"/>
    <row r="49395" s="217" customFormat="1" x14ac:dyDescent="0.2"/>
    <row r="49396" s="217" customFormat="1" x14ac:dyDescent="0.2"/>
    <row r="49397" s="217" customFormat="1" x14ac:dyDescent="0.2"/>
    <row r="49398" s="217" customFormat="1" x14ac:dyDescent="0.2"/>
    <row r="49399" s="217" customFormat="1" x14ac:dyDescent="0.2"/>
    <row r="49400" s="217" customFormat="1" x14ac:dyDescent="0.2"/>
    <row r="49401" s="217" customFormat="1" x14ac:dyDescent="0.2"/>
    <row r="49402" s="217" customFormat="1" x14ac:dyDescent="0.2"/>
    <row r="49403" s="217" customFormat="1" x14ac:dyDescent="0.2"/>
    <row r="49404" s="217" customFormat="1" x14ac:dyDescent="0.2"/>
    <row r="49405" s="217" customFormat="1" x14ac:dyDescent="0.2"/>
    <row r="49406" s="217" customFormat="1" x14ac:dyDescent="0.2"/>
    <row r="49407" s="217" customFormat="1" x14ac:dyDescent="0.2"/>
    <row r="49408" s="217" customFormat="1" x14ac:dyDescent="0.2"/>
    <row r="49409" s="217" customFormat="1" x14ac:dyDescent="0.2"/>
    <row r="49410" s="217" customFormat="1" x14ac:dyDescent="0.2"/>
    <row r="49411" s="217" customFormat="1" x14ac:dyDescent="0.2"/>
    <row r="49412" s="217" customFormat="1" x14ac:dyDescent="0.2"/>
    <row r="49413" s="217" customFormat="1" x14ac:dyDescent="0.2"/>
    <row r="49414" s="217" customFormat="1" x14ac:dyDescent="0.2"/>
    <row r="49415" s="217" customFormat="1" x14ac:dyDescent="0.2"/>
    <row r="49416" s="217" customFormat="1" x14ac:dyDescent="0.2"/>
    <row r="49417" s="217" customFormat="1" x14ac:dyDescent="0.2"/>
    <row r="49418" s="217" customFormat="1" x14ac:dyDescent="0.2"/>
    <row r="49419" s="217" customFormat="1" x14ac:dyDescent="0.2"/>
    <row r="49420" s="217" customFormat="1" x14ac:dyDescent="0.2"/>
    <row r="49421" s="217" customFormat="1" x14ac:dyDescent="0.2"/>
    <row r="49422" s="217" customFormat="1" x14ac:dyDescent="0.2"/>
    <row r="49423" s="217" customFormat="1" x14ac:dyDescent="0.2"/>
    <row r="49424" s="217" customFormat="1" x14ac:dyDescent="0.2"/>
    <row r="49425" s="217" customFormat="1" x14ac:dyDescent="0.2"/>
    <row r="49426" s="217" customFormat="1" x14ac:dyDescent="0.2"/>
    <row r="49427" s="217" customFormat="1" x14ac:dyDescent="0.2"/>
    <row r="49428" s="217" customFormat="1" x14ac:dyDescent="0.2"/>
    <row r="49429" s="217" customFormat="1" x14ac:dyDescent="0.2"/>
    <row r="49430" s="217" customFormat="1" x14ac:dyDescent="0.2"/>
    <row r="49431" s="217" customFormat="1" x14ac:dyDescent="0.2"/>
    <row r="49432" s="217" customFormat="1" x14ac:dyDescent="0.2"/>
    <row r="49433" s="217" customFormat="1" x14ac:dyDescent="0.2"/>
    <row r="49434" s="217" customFormat="1" x14ac:dyDescent="0.2"/>
    <row r="49435" s="217" customFormat="1" x14ac:dyDescent="0.2"/>
    <row r="49436" s="217" customFormat="1" x14ac:dyDescent="0.2"/>
    <row r="49437" s="217" customFormat="1" x14ac:dyDescent="0.2"/>
    <row r="49438" s="217" customFormat="1" x14ac:dyDescent="0.2"/>
    <row r="49439" s="217" customFormat="1" x14ac:dyDescent="0.2"/>
    <row r="49440" s="217" customFormat="1" x14ac:dyDescent="0.2"/>
    <row r="49441" s="217" customFormat="1" x14ac:dyDescent="0.2"/>
    <row r="49442" s="217" customFormat="1" x14ac:dyDescent="0.2"/>
    <row r="49443" s="217" customFormat="1" x14ac:dyDescent="0.2"/>
    <row r="49444" s="217" customFormat="1" x14ac:dyDescent="0.2"/>
    <row r="49445" s="217" customFormat="1" x14ac:dyDescent="0.2"/>
    <row r="49446" s="217" customFormat="1" x14ac:dyDescent="0.2"/>
    <row r="49447" s="217" customFormat="1" x14ac:dyDescent="0.2"/>
    <row r="49448" s="217" customFormat="1" x14ac:dyDescent="0.2"/>
    <row r="49449" s="217" customFormat="1" x14ac:dyDescent="0.2"/>
    <row r="49450" s="217" customFormat="1" x14ac:dyDescent="0.2"/>
    <row r="49451" s="217" customFormat="1" x14ac:dyDescent="0.2"/>
    <row r="49452" s="217" customFormat="1" x14ac:dyDescent="0.2"/>
    <row r="49453" s="217" customFormat="1" x14ac:dyDescent="0.2"/>
    <row r="49454" s="217" customFormat="1" x14ac:dyDescent="0.2"/>
    <row r="49455" s="217" customFormat="1" x14ac:dyDescent="0.2"/>
    <row r="49456" s="217" customFormat="1" x14ac:dyDescent="0.2"/>
    <row r="49457" s="217" customFormat="1" x14ac:dyDescent="0.2"/>
    <row r="49458" s="217" customFormat="1" x14ac:dyDescent="0.2"/>
    <row r="49459" s="217" customFormat="1" x14ac:dyDescent="0.2"/>
    <row r="49460" s="217" customFormat="1" x14ac:dyDescent="0.2"/>
    <row r="49461" s="217" customFormat="1" x14ac:dyDescent="0.2"/>
    <row r="49462" s="217" customFormat="1" x14ac:dyDescent="0.2"/>
    <row r="49463" s="217" customFormat="1" x14ac:dyDescent="0.2"/>
    <row r="49464" s="217" customFormat="1" x14ac:dyDescent="0.2"/>
    <row r="49465" s="217" customFormat="1" x14ac:dyDescent="0.2"/>
    <row r="49466" s="217" customFormat="1" x14ac:dyDescent="0.2"/>
    <row r="49467" s="217" customFormat="1" x14ac:dyDescent="0.2"/>
    <row r="49468" s="217" customFormat="1" x14ac:dyDescent="0.2"/>
    <row r="49469" s="217" customFormat="1" x14ac:dyDescent="0.2"/>
    <row r="49470" s="217" customFormat="1" x14ac:dyDescent="0.2"/>
    <row r="49471" s="217" customFormat="1" x14ac:dyDescent="0.2"/>
    <row r="49472" s="217" customFormat="1" x14ac:dyDescent="0.2"/>
    <row r="49473" s="217" customFormat="1" x14ac:dyDescent="0.2"/>
    <row r="49474" s="217" customFormat="1" x14ac:dyDescent="0.2"/>
    <row r="49475" s="217" customFormat="1" x14ac:dyDescent="0.2"/>
    <row r="49476" s="217" customFormat="1" x14ac:dyDescent="0.2"/>
    <row r="49477" s="217" customFormat="1" x14ac:dyDescent="0.2"/>
    <row r="49478" s="217" customFormat="1" x14ac:dyDescent="0.2"/>
    <row r="49479" s="217" customFormat="1" x14ac:dyDescent="0.2"/>
    <row r="49480" s="217" customFormat="1" x14ac:dyDescent="0.2"/>
    <row r="49481" s="217" customFormat="1" x14ac:dyDescent="0.2"/>
    <row r="49482" s="217" customFormat="1" x14ac:dyDescent="0.2"/>
    <row r="49483" s="217" customFormat="1" x14ac:dyDescent="0.2"/>
    <row r="49484" s="217" customFormat="1" x14ac:dyDescent="0.2"/>
    <row r="49485" s="217" customFormat="1" x14ac:dyDescent="0.2"/>
    <row r="49486" s="217" customFormat="1" x14ac:dyDescent="0.2"/>
    <row r="49487" s="217" customFormat="1" x14ac:dyDescent="0.2"/>
    <row r="49488" s="217" customFormat="1" x14ac:dyDescent="0.2"/>
    <row r="49489" s="217" customFormat="1" x14ac:dyDescent="0.2"/>
    <row r="49490" s="217" customFormat="1" x14ac:dyDescent="0.2"/>
    <row r="49491" s="217" customFormat="1" x14ac:dyDescent="0.2"/>
    <row r="49492" s="217" customFormat="1" x14ac:dyDescent="0.2"/>
    <row r="49493" s="217" customFormat="1" x14ac:dyDescent="0.2"/>
    <row r="49494" s="217" customFormat="1" x14ac:dyDescent="0.2"/>
    <row r="49495" s="217" customFormat="1" x14ac:dyDescent="0.2"/>
    <row r="49496" s="217" customFormat="1" x14ac:dyDescent="0.2"/>
    <row r="49497" s="217" customFormat="1" x14ac:dyDescent="0.2"/>
    <row r="49498" s="217" customFormat="1" x14ac:dyDescent="0.2"/>
    <row r="49499" s="217" customFormat="1" x14ac:dyDescent="0.2"/>
    <row r="49500" s="217" customFormat="1" x14ac:dyDescent="0.2"/>
    <row r="49501" s="217" customFormat="1" x14ac:dyDescent="0.2"/>
    <row r="49502" s="217" customFormat="1" x14ac:dyDescent="0.2"/>
    <row r="49503" s="217" customFormat="1" x14ac:dyDescent="0.2"/>
    <row r="49504" s="217" customFormat="1" x14ac:dyDescent="0.2"/>
    <row r="49505" s="217" customFormat="1" x14ac:dyDescent="0.2"/>
    <row r="49506" s="217" customFormat="1" x14ac:dyDescent="0.2"/>
    <row r="49507" s="217" customFormat="1" x14ac:dyDescent="0.2"/>
    <row r="49508" s="217" customFormat="1" x14ac:dyDescent="0.2"/>
    <row r="49509" s="217" customFormat="1" x14ac:dyDescent="0.2"/>
    <row r="49510" s="217" customFormat="1" x14ac:dyDescent="0.2"/>
    <row r="49511" s="217" customFormat="1" x14ac:dyDescent="0.2"/>
    <row r="49512" s="217" customFormat="1" x14ac:dyDescent="0.2"/>
    <row r="49513" s="217" customFormat="1" x14ac:dyDescent="0.2"/>
    <row r="49514" s="217" customFormat="1" x14ac:dyDescent="0.2"/>
    <row r="49515" s="217" customFormat="1" x14ac:dyDescent="0.2"/>
    <row r="49516" s="217" customFormat="1" x14ac:dyDescent="0.2"/>
    <row r="49517" s="217" customFormat="1" x14ac:dyDescent="0.2"/>
    <row r="49518" s="217" customFormat="1" x14ac:dyDescent="0.2"/>
    <row r="49519" s="217" customFormat="1" x14ac:dyDescent="0.2"/>
    <row r="49520" s="217" customFormat="1" x14ac:dyDescent="0.2"/>
    <row r="49521" s="217" customFormat="1" x14ac:dyDescent="0.2"/>
    <row r="49522" s="217" customFormat="1" x14ac:dyDescent="0.2"/>
    <row r="49523" s="217" customFormat="1" x14ac:dyDescent="0.2"/>
    <row r="49524" s="217" customFormat="1" x14ac:dyDescent="0.2"/>
    <row r="49525" s="217" customFormat="1" x14ac:dyDescent="0.2"/>
    <row r="49526" s="217" customFormat="1" x14ac:dyDescent="0.2"/>
    <row r="49527" s="217" customFormat="1" x14ac:dyDescent="0.2"/>
    <row r="49528" s="217" customFormat="1" x14ac:dyDescent="0.2"/>
    <row r="49529" s="217" customFormat="1" x14ac:dyDescent="0.2"/>
    <row r="49530" s="217" customFormat="1" x14ac:dyDescent="0.2"/>
    <row r="49531" s="217" customFormat="1" x14ac:dyDescent="0.2"/>
    <row r="49532" s="217" customFormat="1" x14ac:dyDescent="0.2"/>
    <row r="49533" s="217" customFormat="1" x14ac:dyDescent="0.2"/>
    <row r="49534" s="217" customFormat="1" x14ac:dyDescent="0.2"/>
    <row r="49535" s="217" customFormat="1" x14ac:dyDescent="0.2"/>
    <row r="49536" s="217" customFormat="1" x14ac:dyDescent="0.2"/>
    <row r="49537" s="217" customFormat="1" x14ac:dyDescent="0.2"/>
    <row r="49538" s="217" customFormat="1" x14ac:dyDescent="0.2"/>
    <row r="49539" s="217" customFormat="1" x14ac:dyDescent="0.2"/>
    <row r="49540" s="217" customFormat="1" x14ac:dyDescent="0.2"/>
    <row r="49541" s="217" customFormat="1" x14ac:dyDescent="0.2"/>
    <row r="49542" s="217" customFormat="1" x14ac:dyDescent="0.2"/>
    <row r="49543" s="217" customFormat="1" x14ac:dyDescent="0.2"/>
    <row r="49544" s="217" customFormat="1" x14ac:dyDescent="0.2"/>
    <row r="49545" s="217" customFormat="1" x14ac:dyDescent="0.2"/>
    <row r="49546" s="217" customFormat="1" x14ac:dyDescent="0.2"/>
    <row r="49547" s="217" customFormat="1" x14ac:dyDescent="0.2"/>
    <row r="49548" s="217" customFormat="1" x14ac:dyDescent="0.2"/>
    <row r="49549" s="217" customFormat="1" x14ac:dyDescent="0.2"/>
    <row r="49550" s="217" customFormat="1" x14ac:dyDescent="0.2"/>
    <row r="49551" s="217" customFormat="1" x14ac:dyDescent="0.2"/>
    <row r="49552" s="217" customFormat="1" x14ac:dyDescent="0.2"/>
    <row r="49553" s="217" customFormat="1" x14ac:dyDescent="0.2"/>
    <row r="49554" s="217" customFormat="1" x14ac:dyDescent="0.2"/>
    <row r="49555" s="217" customFormat="1" x14ac:dyDescent="0.2"/>
    <row r="49556" s="217" customFormat="1" x14ac:dyDescent="0.2"/>
    <row r="49557" s="217" customFormat="1" x14ac:dyDescent="0.2"/>
    <row r="49558" s="217" customFormat="1" x14ac:dyDescent="0.2"/>
    <row r="49559" s="217" customFormat="1" x14ac:dyDescent="0.2"/>
    <row r="49560" s="217" customFormat="1" x14ac:dyDescent="0.2"/>
    <row r="49561" s="217" customFormat="1" x14ac:dyDescent="0.2"/>
    <row r="49562" s="217" customFormat="1" x14ac:dyDescent="0.2"/>
    <row r="49563" s="217" customFormat="1" x14ac:dyDescent="0.2"/>
    <row r="49564" s="217" customFormat="1" x14ac:dyDescent="0.2"/>
    <row r="49565" s="217" customFormat="1" x14ac:dyDescent="0.2"/>
    <row r="49566" s="217" customFormat="1" x14ac:dyDescent="0.2"/>
    <row r="49567" s="217" customFormat="1" x14ac:dyDescent="0.2"/>
    <row r="49568" s="217" customFormat="1" x14ac:dyDescent="0.2"/>
    <row r="49569" s="217" customFormat="1" x14ac:dyDescent="0.2"/>
    <row r="49570" s="217" customFormat="1" x14ac:dyDescent="0.2"/>
    <row r="49571" s="217" customFormat="1" x14ac:dyDescent="0.2"/>
    <row r="49572" s="217" customFormat="1" x14ac:dyDescent="0.2"/>
    <row r="49573" s="217" customFormat="1" x14ac:dyDescent="0.2"/>
    <row r="49574" s="217" customFormat="1" x14ac:dyDescent="0.2"/>
    <row r="49575" s="217" customFormat="1" x14ac:dyDescent="0.2"/>
    <row r="49576" s="217" customFormat="1" x14ac:dyDescent="0.2"/>
    <row r="49577" s="217" customFormat="1" x14ac:dyDescent="0.2"/>
    <row r="49578" s="217" customFormat="1" x14ac:dyDescent="0.2"/>
    <row r="49579" s="217" customFormat="1" x14ac:dyDescent="0.2"/>
    <row r="49580" s="217" customFormat="1" x14ac:dyDescent="0.2"/>
    <row r="49581" s="217" customFormat="1" x14ac:dyDescent="0.2"/>
    <row r="49582" s="217" customFormat="1" x14ac:dyDescent="0.2"/>
    <row r="49583" s="217" customFormat="1" x14ac:dyDescent="0.2"/>
    <row r="49584" s="217" customFormat="1" x14ac:dyDescent="0.2"/>
    <row r="49585" s="217" customFormat="1" x14ac:dyDescent="0.2"/>
    <row r="49586" s="217" customFormat="1" x14ac:dyDescent="0.2"/>
    <row r="49587" s="217" customFormat="1" x14ac:dyDescent="0.2"/>
    <row r="49588" s="217" customFormat="1" x14ac:dyDescent="0.2"/>
    <row r="49589" s="217" customFormat="1" x14ac:dyDescent="0.2"/>
    <row r="49590" s="217" customFormat="1" x14ac:dyDescent="0.2"/>
    <row r="49591" s="217" customFormat="1" x14ac:dyDescent="0.2"/>
    <row r="49592" s="217" customFormat="1" x14ac:dyDescent="0.2"/>
    <row r="49593" s="217" customFormat="1" x14ac:dyDescent="0.2"/>
    <row r="49594" s="217" customFormat="1" x14ac:dyDescent="0.2"/>
    <row r="49595" s="217" customFormat="1" x14ac:dyDescent="0.2"/>
    <row r="49596" s="217" customFormat="1" x14ac:dyDescent="0.2"/>
    <row r="49597" s="217" customFormat="1" x14ac:dyDescent="0.2"/>
    <row r="49598" s="217" customFormat="1" x14ac:dyDescent="0.2"/>
    <row r="49599" s="217" customFormat="1" x14ac:dyDescent="0.2"/>
    <row r="49600" s="217" customFormat="1" x14ac:dyDescent="0.2"/>
    <row r="49601" s="217" customFormat="1" x14ac:dyDescent="0.2"/>
    <row r="49602" s="217" customFormat="1" x14ac:dyDescent="0.2"/>
    <row r="49603" s="217" customFormat="1" x14ac:dyDescent="0.2"/>
    <row r="49604" s="217" customFormat="1" x14ac:dyDescent="0.2"/>
    <row r="49605" s="217" customFormat="1" x14ac:dyDescent="0.2"/>
    <row r="49606" s="217" customFormat="1" x14ac:dyDescent="0.2"/>
    <row r="49607" s="217" customFormat="1" x14ac:dyDescent="0.2"/>
    <row r="49608" s="217" customFormat="1" x14ac:dyDescent="0.2"/>
    <row r="49609" s="217" customFormat="1" x14ac:dyDescent="0.2"/>
    <row r="49610" s="217" customFormat="1" x14ac:dyDescent="0.2"/>
    <row r="49611" s="217" customFormat="1" x14ac:dyDescent="0.2"/>
    <row r="49612" s="217" customFormat="1" x14ac:dyDescent="0.2"/>
    <row r="49613" s="217" customFormat="1" x14ac:dyDescent="0.2"/>
    <row r="49614" s="217" customFormat="1" x14ac:dyDescent="0.2"/>
    <row r="49615" s="217" customFormat="1" x14ac:dyDescent="0.2"/>
    <row r="49616" s="217" customFormat="1" x14ac:dyDescent="0.2"/>
    <row r="49617" s="217" customFormat="1" x14ac:dyDescent="0.2"/>
    <row r="49618" s="217" customFormat="1" x14ac:dyDescent="0.2"/>
    <row r="49619" s="217" customFormat="1" x14ac:dyDescent="0.2"/>
    <row r="49620" s="217" customFormat="1" x14ac:dyDescent="0.2"/>
    <row r="49621" s="217" customFormat="1" x14ac:dyDescent="0.2"/>
    <row r="49622" s="217" customFormat="1" x14ac:dyDescent="0.2"/>
    <row r="49623" s="217" customFormat="1" x14ac:dyDescent="0.2"/>
    <row r="49624" s="217" customFormat="1" x14ac:dyDescent="0.2"/>
    <row r="49625" s="217" customFormat="1" x14ac:dyDescent="0.2"/>
    <row r="49626" s="217" customFormat="1" x14ac:dyDescent="0.2"/>
    <row r="49627" s="217" customFormat="1" x14ac:dyDescent="0.2"/>
    <row r="49628" s="217" customFormat="1" x14ac:dyDescent="0.2"/>
    <row r="49629" s="217" customFormat="1" x14ac:dyDescent="0.2"/>
    <row r="49630" s="217" customFormat="1" x14ac:dyDescent="0.2"/>
    <row r="49631" s="217" customFormat="1" x14ac:dyDescent="0.2"/>
    <row r="49632" s="217" customFormat="1" x14ac:dyDescent="0.2"/>
    <row r="49633" s="217" customFormat="1" x14ac:dyDescent="0.2"/>
    <row r="49634" s="217" customFormat="1" x14ac:dyDescent="0.2"/>
    <row r="49635" s="217" customFormat="1" x14ac:dyDescent="0.2"/>
    <row r="49636" s="217" customFormat="1" x14ac:dyDescent="0.2"/>
    <row r="49637" s="217" customFormat="1" x14ac:dyDescent="0.2"/>
    <row r="49638" s="217" customFormat="1" x14ac:dyDescent="0.2"/>
    <row r="49639" s="217" customFormat="1" x14ac:dyDescent="0.2"/>
    <row r="49640" s="217" customFormat="1" x14ac:dyDescent="0.2"/>
    <row r="49641" s="217" customFormat="1" x14ac:dyDescent="0.2"/>
    <row r="49642" s="217" customFormat="1" x14ac:dyDescent="0.2"/>
    <row r="49643" s="217" customFormat="1" x14ac:dyDescent="0.2"/>
    <row r="49644" s="217" customFormat="1" x14ac:dyDescent="0.2"/>
    <row r="49645" s="217" customFormat="1" x14ac:dyDescent="0.2"/>
    <row r="49646" s="217" customFormat="1" x14ac:dyDescent="0.2"/>
    <row r="49647" s="217" customFormat="1" x14ac:dyDescent="0.2"/>
    <row r="49648" s="217" customFormat="1" x14ac:dyDescent="0.2"/>
    <row r="49649" s="217" customFormat="1" x14ac:dyDescent="0.2"/>
    <row r="49650" s="217" customFormat="1" x14ac:dyDescent="0.2"/>
    <row r="49651" s="217" customFormat="1" x14ac:dyDescent="0.2"/>
    <row r="49652" s="217" customFormat="1" x14ac:dyDescent="0.2"/>
    <row r="49653" s="217" customFormat="1" x14ac:dyDescent="0.2"/>
    <row r="49654" s="217" customFormat="1" x14ac:dyDescent="0.2"/>
    <row r="49655" s="217" customFormat="1" x14ac:dyDescent="0.2"/>
    <row r="49656" s="217" customFormat="1" x14ac:dyDescent="0.2"/>
    <row r="49657" s="217" customFormat="1" x14ac:dyDescent="0.2"/>
    <row r="49658" s="217" customFormat="1" x14ac:dyDescent="0.2"/>
    <row r="49659" s="217" customFormat="1" x14ac:dyDescent="0.2"/>
    <row r="49660" s="217" customFormat="1" x14ac:dyDescent="0.2"/>
    <row r="49661" s="217" customFormat="1" x14ac:dyDescent="0.2"/>
    <row r="49662" s="217" customFormat="1" x14ac:dyDescent="0.2"/>
    <row r="49663" s="217" customFormat="1" x14ac:dyDescent="0.2"/>
    <row r="49664" s="217" customFormat="1" x14ac:dyDescent="0.2"/>
    <row r="49665" s="217" customFormat="1" x14ac:dyDescent="0.2"/>
    <row r="49666" s="217" customFormat="1" x14ac:dyDescent="0.2"/>
    <row r="49667" s="217" customFormat="1" x14ac:dyDescent="0.2"/>
    <row r="49668" s="217" customFormat="1" x14ac:dyDescent="0.2"/>
    <row r="49669" s="217" customFormat="1" x14ac:dyDescent="0.2"/>
    <row r="49670" s="217" customFormat="1" x14ac:dyDescent="0.2"/>
    <row r="49671" s="217" customFormat="1" x14ac:dyDescent="0.2"/>
    <row r="49672" s="217" customFormat="1" x14ac:dyDescent="0.2"/>
    <row r="49673" s="217" customFormat="1" x14ac:dyDescent="0.2"/>
    <row r="49674" s="217" customFormat="1" x14ac:dyDescent="0.2"/>
    <row r="49675" s="217" customFormat="1" x14ac:dyDescent="0.2"/>
    <row r="49676" s="217" customFormat="1" x14ac:dyDescent="0.2"/>
    <row r="49677" s="217" customFormat="1" x14ac:dyDescent="0.2"/>
    <row r="49678" s="217" customFormat="1" x14ac:dyDescent="0.2"/>
    <row r="49679" s="217" customFormat="1" x14ac:dyDescent="0.2"/>
    <row r="49680" s="217" customFormat="1" x14ac:dyDescent="0.2"/>
    <row r="49681" s="217" customFormat="1" x14ac:dyDescent="0.2"/>
    <row r="49682" s="217" customFormat="1" x14ac:dyDescent="0.2"/>
    <row r="49683" s="217" customFormat="1" x14ac:dyDescent="0.2"/>
    <row r="49684" s="217" customFormat="1" x14ac:dyDescent="0.2"/>
    <row r="49685" s="217" customFormat="1" x14ac:dyDescent="0.2"/>
    <row r="49686" s="217" customFormat="1" x14ac:dyDescent="0.2"/>
    <row r="49687" s="217" customFormat="1" x14ac:dyDescent="0.2"/>
    <row r="49688" s="217" customFormat="1" x14ac:dyDescent="0.2"/>
    <row r="49689" s="217" customFormat="1" x14ac:dyDescent="0.2"/>
    <row r="49690" s="217" customFormat="1" x14ac:dyDescent="0.2"/>
    <row r="49691" s="217" customFormat="1" x14ac:dyDescent="0.2"/>
    <row r="49692" s="217" customFormat="1" x14ac:dyDescent="0.2"/>
    <row r="49693" s="217" customFormat="1" x14ac:dyDescent="0.2"/>
    <row r="49694" s="217" customFormat="1" x14ac:dyDescent="0.2"/>
    <row r="49695" s="217" customFormat="1" x14ac:dyDescent="0.2"/>
    <row r="49696" s="217" customFormat="1" x14ac:dyDescent="0.2"/>
    <row r="49697" s="217" customFormat="1" x14ac:dyDescent="0.2"/>
    <row r="49698" s="217" customFormat="1" x14ac:dyDescent="0.2"/>
    <row r="49699" s="217" customFormat="1" x14ac:dyDescent="0.2"/>
    <row r="49700" s="217" customFormat="1" x14ac:dyDescent="0.2"/>
    <row r="49701" s="217" customFormat="1" x14ac:dyDescent="0.2"/>
    <row r="49702" s="217" customFormat="1" x14ac:dyDescent="0.2"/>
    <row r="49703" s="217" customFormat="1" x14ac:dyDescent="0.2"/>
    <row r="49704" s="217" customFormat="1" x14ac:dyDescent="0.2"/>
    <row r="49705" s="217" customFormat="1" x14ac:dyDescent="0.2"/>
    <row r="49706" s="217" customFormat="1" x14ac:dyDescent="0.2"/>
    <row r="49707" s="217" customFormat="1" x14ac:dyDescent="0.2"/>
    <row r="49708" s="217" customFormat="1" x14ac:dyDescent="0.2"/>
    <row r="49709" s="217" customFormat="1" x14ac:dyDescent="0.2"/>
    <row r="49710" s="217" customFormat="1" x14ac:dyDescent="0.2"/>
    <row r="49711" s="217" customFormat="1" x14ac:dyDescent="0.2"/>
    <row r="49712" s="217" customFormat="1" x14ac:dyDescent="0.2"/>
    <row r="49713" s="217" customFormat="1" x14ac:dyDescent="0.2"/>
    <row r="49714" s="217" customFormat="1" x14ac:dyDescent="0.2"/>
    <row r="49715" s="217" customFormat="1" x14ac:dyDescent="0.2"/>
    <row r="49716" s="217" customFormat="1" x14ac:dyDescent="0.2"/>
    <row r="49717" s="217" customFormat="1" x14ac:dyDescent="0.2"/>
    <row r="49718" s="217" customFormat="1" x14ac:dyDescent="0.2"/>
    <row r="49719" s="217" customFormat="1" x14ac:dyDescent="0.2"/>
    <row r="49720" s="217" customFormat="1" x14ac:dyDescent="0.2"/>
    <row r="49721" s="217" customFormat="1" x14ac:dyDescent="0.2"/>
    <row r="49722" s="217" customFormat="1" x14ac:dyDescent="0.2"/>
    <row r="49723" s="217" customFormat="1" x14ac:dyDescent="0.2"/>
    <row r="49724" s="217" customFormat="1" x14ac:dyDescent="0.2"/>
    <row r="49725" s="217" customFormat="1" x14ac:dyDescent="0.2"/>
    <row r="49726" s="217" customFormat="1" x14ac:dyDescent="0.2"/>
    <row r="49727" s="217" customFormat="1" x14ac:dyDescent="0.2"/>
    <row r="49728" s="217" customFormat="1" x14ac:dyDescent="0.2"/>
    <row r="49729" s="217" customFormat="1" x14ac:dyDescent="0.2"/>
    <row r="49730" s="217" customFormat="1" x14ac:dyDescent="0.2"/>
    <row r="49731" s="217" customFormat="1" x14ac:dyDescent="0.2"/>
    <row r="49732" s="217" customFormat="1" x14ac:dyDescent="0.2"/>
    <row r="49733" s="217" customFormat="1" x14ac:dyDescent="0.2"/>
    <row r="49734" s="217" customFormat="1" x14ac:dyDescent="0.2"/>
    <row r="49735" s="217" customFormat="1" x14ac:dyDescent="0.2"/>
    <row r="49736" s="217" customFormat="1" x14ac:dyDescent="0.2"/>
    <row r="49737" s="217" customFormat="1" x14ac:dyDescent="0.2"/>
    <row r="49738" s="217" customFormat="1" x14ac:dyDescent="0.2"/>
    <row r="49739" s="217" customFormat="1" x14ac:dyDescent="0.2"/>
    <row r="49740" s="217" customFormat="1" x14ac:dyDescent="0.2"/>
    <row r="49741" s="217" customFormat="1" x14ac:dyDescent="0.2"/>
    <row r="49742" s="217" customFormat="1" x14ac:dyDescent="0.2"/>
    <row r="49743" s="217" customFormat="1" x14ac:dyDescent="0.2"/>
    <row r="49744" s="217" customFormat="1" x14ac:dyDescent="0.2"/>
    <row r="49745" s="217" customFormat="1" x14ac:dyDescent="0.2"/>
    <row r="49746" s="217" customFormat="1" x14ac:dyDescent="0.2"/>
    <row r="49747" s="217" customFormat="1" x14ac:dyDescent="0.2"/>
    <row r="49748" s="217" customFormat="1" x14ac:dyDescent="0.2"/>
    <row r="49749" s="217" customFormat="1" x14ac:dyDescent="0.2"/>
    <row r="49750" s="217" customFormat="1" x14ac:dyDescent="0.2"/>
    <row r="49751" s="217" customFormat="1" x14ac:dyDescent="0.2"/>
    <row r="49752" s="217" customFormat="1" x14ac:dyDescent="0.2"/>
    <row r="49753" s="217" customFormat="1" x14ac:dyDescent="0.2"/>
    <row r="49754" s="217" customFormat="1" x14ac:dyDescent="0.2"/>
    <row r="49755" s="217" customFormat="1" x14ac:dyDescent="0.2"/>
    <row r="49756" s="217" customFormat="1" x14ac:dyDescent="0.2"/>
    <row r="49757" s="217" customFormat="1" x14ac:dyDescent="0.2"/>
    <row r="49758" s="217" customFormat="1" x14ac:dyDescent="0.2"/>
    <row r="49759" s="217" customFormat="1" x14ac:dyDescent="0.2"/>
    <row r="49760" s="217" customFormat="1" x14ac:dyDescent="0.2"/>
    <row r="49761" s="217" customFormat="1" x14ac:dyDescent="0.2"/>
    <row r="49762" s="217" customFormat="1" x14ac:dyDescent="0.2"/>
    <row r="49763" s="217" customFormat="1" x14ac:dyDescent="0.2"/>
    <row r="49764" s="217" customFormat="1" x14ac:dyDescent="0.2"/>
    <row r="49765" s="217" customFormat="1" x14ac:dyDescent="0.2"/>
    <row r="49766" s="217" customFormat="1" x14ac:dyDescent="0.2"/>
    <row r="49767" s="217" customFormat="1" x14ac:dyDescent="0.2"/>
    <row r="49768" s="217" customFormat="1" x14ac:dyDescent="0.2"/>
    <row r="49769" s="217" customFormat="1" x14ac:dyDescent="0.2"/>
    <row r="49770" s="217" customFormat="1" x14ac:dyDescent="0.2"/>
    <row r="49771" s="217" customFormat="1" x14ac:dyDescent="0.2"/>
    <row r="49772" s="217" customFormat="1" x14ac:dyDescent="0.2"/>
    <row r="49773" s="217" customFormat="1" x14ac:dyDescent="0.2"/>
    <row r="49774" s="217" customFormat="1" x14ac:dyDescent="0.2"/>
    <row r="49775" s="217" customFormat="1" x14ac:dyDescent="0.2"/>
    <row r="49776" s="217" customFormat="1" x14ac:dyDescent="0.2"/>
    <row r="49777" s="217" customFormat="1" x14ac:dyDescent="0.2"/>
    <row r="49778" s="217" customFormat="1" x14ac:dyDescent="0.2"/>
    <row r="49779" s="217" customFormat="1" x14ac:dyDescent="0.2"/>
    <row r="49780" s="217" customFormat="1" x14ac:dyDescent="0.2"/>
    <row r="49781" s="217" customFormat="1" x14ac:dyDescent="0.2"/>
    <row r="49782" s="217" customFormat="1" x14ac:dyDescent="0.2"/>
    <row r="49783" s="217" customFormat="1" x14ac:dyDescent="0.2"/>
    <row r="49784" s="217" customFormat="1" x14ac:dyDescent="0.2"/>
    <row r="49785" s="217" customFormat="1" x14ac:dyDescent="0.2"/>
    <row r="49786" s="217" customFormat="1" x14ac:dyDescent="0.2"/>
    <row r="49787" s="217" customFormat="1" x14ac:dyDescent="0.2"/>
    <row r="49788" s="217" customFormat="1" x14ac:dyDescent="0.2"/>
    <row r="49789" s="217" customFormat="1" x14ac:dyDescent="0.2"/>
    <row r="49790" s="217" customFormat="1" x14ac:dyDescent="0.2"/>
    <row r="49791" s="217" customFormat="1" x14ac:dyDescent="0.2"/>
    <row r="49792" s="217" customFormat="1" x14ac:dyDescent="0.2"/>
    <row r="49793" s="217" customFormat="1" x14ac:dyDescent="0.2"/>
    <row r="49794" s="217" customFormat="1" x14ac:dyDescent="0.2"/>
    <row r="49795" s="217" customFormat="1" x14ac:dyDescent="0.2"/>
    <row r="49796" s="217" customFormat="1" x14ac:dyDescent="0.2"/>
    <row r="49797" s="217" customFormat="1" x14ac:dyDescent="0.2"/>
    <row r="49798" s="217" customFormat="1" x14ac:dyDescent="0.2"/>
    <row r="49799" s="217" customFormat="1" x14ac:dyDescent="0.2"/>
    <row r="49800" s="217" customFormat="1" x14ac:dyDescent="0.2"/>
    <row r="49801" s="217" customFormat="1" x14ac:dyDescent="0.2"/>
    <row r="49802" s="217" customFormat="1" x14ac:dyDescent="0.2"/>
    <row r="49803" s="217" customFormat="1" x14ac:dyDescent="0.2"/>
    <row r="49804" s="217" customFormat="1" x14ac:dyDescent="0.2"/>
    <row r="49805" s="217" customFormat="1" x14ac:dyDescent="0.2"/>
    <row r="49806" s="217" customFormat="1" x14ac:dyDescent="0.2"/>
    <row r="49807" s="217" customFormat="1" x14ac:dyDescent="0.2"/>
    <row r="49808" s="217" customFormat="1" x14ac:dyDescent="0.2"/>
    <row r="49809" s="217" customFormat="1" x14ac:dyDescent="0.2"/>
    <row r="49810" s="217" customFormat="1" x14ac:dyDescent="0.2"/>
    <row r="49811" s="217" customFormat="1" x14ac:dyDescent="0.2"/>
    <row r="49812" s="217" customFormat="1" x14ac:dyDescent="0.2"/>
    <row r="49813" s="217" customFormat="1" x14ac:dyDescent="0.2"/>
    <row r="49814" s="217" customFormat="1" x14ac:dyDescent="0.2"/>
    <row r="49815" s="217" customFormat="1" x14ac:dyDescent="0.2"/>
    <row r="49816" s="217" customFormat="1" x14ac:dyDescent="0.2"/>
    <row r="49817" s="217" customFormat="1" x14ac:dyDescent="0.2"/>
    <row r="49818" s="217" customFormat="1" x14ac:dyDescent="0.2"/>
    <row r="49819" s="217" customFormat="1" x14ac:dyDescent="0.2"/>
    <row r="49820" s="217" customFormat="1" x14ac:dyDescent="0.2"/>
    <row r="49821" s="217" customFormat="1" x14ac:dyDescent="0.2"/>
    <row r="49822" s="217" customFormat="1" x14ac:dyDescent="0.2"/>
    <row r="49823" s="217" customFormat="1" x14ac:dyDescent="0.2"/>
    <row r="49824" s="217" customFormat="1" x14ac:dyDescent="0.2"/>
    <row r="49825" s="217" customFormat="1" x14ac:dyDescent="0.2"/>
    <row r="49826" s="217" customFormat="1" x14ac:dyDescent="0.2"/>
    <row r="49827" s="217" customFormat="1" x14ac:dyDescent="0.2"/>
    <row r="49828" s="217" customFormat="1" x14ac:dyDescent="0.2"/>
    <row r="49829" s="217" customFormat="1" x14ac:dyDescent="0.2"/>
    <row r="49830" s="217" customFormat="1" x14ac:dyDescent="0.2"/>
    <row r="49831" s="217" customFormat="1" x14ac:dyDescent="0.2"/>
    <row r="49832" s="217" customFormat="1" x14ac:dyDescent="0.2"/>
    <row r="49833" s="217" customFormat="1" x14ac:dyDescent="0.2"/>
    <row r="49834" s="217" customFormat="1" x14ac:dyDescent="0.2"/>
    <row r="49835" s="217" customFormat="1" x14ac:dyDescent="0.2"/>
    <row r="49836" s="217" customFormat="1" x14ac:dyDescent="0.2"/>
    <row r="49837" s="217" customFormat="1" x14ac:dyDescent="0.2"/>
    <row r="49838" s="217" customFormat="1" x14ac:dyDescent="0.2"/>
    <row r="49839" s="217" customFormat="1" x14ac:dyDescent="0.2"/>
    <row r="49840" s="217" customFormat="1" x14ac:dyDescent="0.2"/>
    <row r="49841" s="217" customFormat="1" x14ac:dyDescent="0.2"/>
    <row r="49842" s="217" customFormat="1" x14ac:dyDescent="0.2"/>
    <row r="49843" s="217" customFormat="1" x14ac:dyDescent="0.2"/>
    <row r="49844" s="217" customFormat="1" x14ac:dyDescent="0.2"/>
    <row r="49845" s="217" customFormat="1" x14ac:dyDescent="0.2"/>
    <row r="49846" s="217" customFormat="1" x14ac:dyDescent="0.2"/>
    <row r="49847" s="217" customFormat="1" x14ac:dyDescent="0.2"/>
    <row r="49848" s="217" customFormat="1" x14ac:dyDescent="0.2"/>
    <row r="49849" s="217" customFormat="1" x14ac:dyDescent="0.2"/>
    <row r="49850" s="217" customFormat="1" x14ac:dyDescent="0.2"/>
    <row r="49851" s="217" customFormat="1" x14ac:dyDescent="0.2"/>
    <row r="49852" s="217" customFormat="1" x14ac:dyDescent="0.2"/>
    <row r="49853" s="217" customFormat="1" x14ac:dyDescent="0.2"/>
    <row r="49854" s="217" customFormat="1" x14ac:dyDescent="0.2"/>
    <row r="49855" s="217" customFormat="1" x14ac:dyDescent="0.2"/>
    <row r="49856" s="217" customFormat="1" x14ac:dyDescent="0.2"/>
    <row r="49857" s="217" customFormat="1" x14ac:dyDescent="0.2"/>
    <row r="49858" s="217" customFormat="1" x14ac:dyDescent="0.2"/>
    <row r="49859" s="217" customFormat="1" x14ac:dyDescent="0.2"/>
    <row r="49860" s="217" customFormat="1" x14ac:dyDescent="0.2"/>
    <row r="49861" s="217" customFormat="1" x14ac:dyDescent="0.2"/>
    <row r="49862" s="217" customFormat="1" x14ac:dyDescent="0.2"/>
    <row r="49863" s="217" customFormat="1" x14ac:dyDescent="0.2"/>
    <row r="49864" s="217" customFormat="1" x14ac:dyDescent="0.2"/>
    <row r="49865" s="217" customFormat="1" x14ac:dyDescent="0.2"/>
    <row r="49866" s="217" customFormat="1" x14ac:dyDescent="0.2"/>
    <row r="49867" s="217" customFormat="1" x14ac:dyDescent="0.2"/>
    <row r="49868" s="217" customFormat="1" x14ac:dyDescent="0.2"/>
    <row r="49869" s="217" customFormat="1" x14ac:dyDescent="0.2"/>
    <row r="49870" s="217" customFormat="1" x14ac:dyDescent="0.2"/>
    <row r="49871" s="217" customFormat="1" x14ac:dyDescent="0.2"/>
    <row r="49872" s="217" customFormat="1" x14ac:dyDescent="0.2"/>
    <row r="49873" s="217" customFormat="1" x14ac:dyDescent="0.2"/>
    <row r="49874" s="217" customFormat="1" x14ac:dyDescent="0.2"/>
    <row r="49875" s="217" customFormat="1" x14ac:dyDescent="0.2"/>
    <row r="49876" s="217" customFormat="1" x14ac:dyDescent="0.2"/>
    <row r="49877" s="217" customFormat="1" x14ac:dyDescent="0.2"/>
    <row r="49878" s="217" customFormat="1" x14ac:dyDescent="0.2"/>
    <row r="49879" s="217" customFormat="1" x14ac:dyDescent="0.2"/>
    <row r="49880" s="217" customFormat="1" x14ac:dyDescent="0.2"/>
    <row r="49881" s="217" customFormat="1" x14ac:dyDescent="0.2"/>
    <row r="49882" s="217" customFormat="1" x14ac:dyDescent="0.2"/>
    <row r="49883" s="217" customFormat="1" x14ac:dyDescent="0.2"/>
    <row r="49884" s="217" customFormat="1" x14ac:dyDescent="0.2"/>
    <row r="49885" s="217" customFormat="1" x14ac:dyDescent="0.2"/>
    <row r="49886" s="217" customFormat="1" x14ac:dyDescent="0.2"/>
    <row r="49887" s="217" customFormat="1" x14ac:dyDescent="0.2"/>
    <row r="49888" s="217" customFormat="1" x14ac:dyDescent="0.2"/>
    <row r="49889" s="217" customFormat="1" x14ac:dyDescent="0.2"/>
    <row r="49890" s="217" customFormat="1" x14ac:dyDescent="0.2"/>
    <row r="49891" s="217" customFormat="1" x14ac:dyDescent="0.2"/>
    <row r="49892" s="217" customFormat="1" x14ac:dyDescent="0.2"/>
    <row r="49893" s="217" customFormat="1" x14ac:dyDescent="0.2"/>
    <row r="49894" s="217" customFormat="1" x14ac:dyDescent="0.2"/>
    <row r="49895" s="217" customFormat="1" x14ac:dyDescent="0.2"/>
    <row r="49896" s="217" customFormat="1" x14ac:dyDescent="0.2"/>
    <row r="49897" s="217" customFormat="1" x14ac:dyDescent="0.2"/>
    <row r="49898" s="217" customFormat="1" x14ac:dyDescent="0.2"/>
    <row r="49899" s="217" customFormat="1" x14ac:dyDescent="0.2"/>
    <row r="49900" s="217" customFormat="1" x14ac:dyDescent="0.2"/>
    <row r="49901" s="217" customFormat="1" x14ac:dyDescent="0.2"/>
    <row r="49902" s="217" customFormat="1" x14ac:dyDescent="0.2"/>
    <row r="49903" s="217" customFormat="1" x14ac:dyDescent="0.2"/>
    <row r="49904" s="217" customFormat="1" x14ac:dyDescent="0.2"/>
    <row r="49905" s="217" customFormat="1" x14ac:dyDescent="0.2"/>
    <row r="49906" s="217" customFormat="1" x14ac:dyDescent="0.2"/>
    <row r="49907" s="217" customFormat="1" x14ac:dyDescent="0.2"/>
    <row r="49908" s="217" customFormat="1" x14ac:dyDescent="0.2"/>
    <row r="49909" s="217" customFormat="1" x14ac:dyDescent="0.2"/>
    <row r="49910" s="217" customFormat="1" x14ac:dyDescent="0.2"/>
    <row r="49911" s="217" customFormat="1" x14ac:dyDescent="0.2"/>
    <row r="49912" s="217" customFormat="1" x14ac:dyDescent="0.2"/>
    <row r="49913" s="217" customFormat="1" x14ac:dyDescent="0.2"/>
    <row r="49914" s="217" customFormat="1" x14ac:dyDescent="0.2"/>
    <row r="49915" s="217" customFormat="1" x14ac:dyDescent="0.2"/>
    <row r="49916" s="217" customFormat="1" x14ac:dyDescent="0.2"/>
    <row r="49917" s="217" customFormat="1" x14ac:dyDescent="0.2"/>
    <row r="49918" s="217" customFormat="1" x14ac:dyDescent="0.2"/>
    <row r="49919" s="217" customFormat="1" x14ac:dyDescent="0.2"/>
    <row r="49920" s="217" customFormat="1" x14ac:dyDescent="0.2"/>
    <row r="49921" s="217" customFormat="1" x14ac:dyDescent="0.2"/>
    <row r="49922" s="217" customFormat="1" x14ac:dyDescent="0.2"/>
    <row r="49923" s="217" customFormat="1" x14ac:dyDescent="0.2"/>
    <row r="49924" s="217" customFormat="1" x14ac:dyDescent="0.2"/>
    <row r="49925" s="217" customFormat="1" x14ac:dyDescent="0.2"/>
    <row r="49926" s="217" customFormat="1" x14ac:dyDescent="0.2"/>
    <row r="49927" s="217" customFormat="1" x14ac:dyDescent="0.2"/>
    <row r="49928" s="217" customFormat="1" x14ac:dyDescent="0.2"/>
    <row r="49929" s="217" customFormat="1" x14ac:dyDescent="0.2"/>
    <row r="49930" s="217" customFormat="1" x14ac:dyDescent="0.2"/>
    <row r="49931" s="217" customFormat="1" x14ac:dyDescent="0.2"/>
    <row r="49932" s="217" customFormat="1" x14ac:dyDescent="0.2"/>
    <row r="49933" s="217" customFormat="1" x14ac:dyDescent="0.2"/>
    <row r="49934" s="217" customFormat="1" x14ac:dyDescent="0.2"/>
    <row r="49935" s="217" customFormat="1" x14ac:dyDescent="0.2"/>
    <row r="49936" s="217" customFormat="1" x14ac:dyDescent="0.2"/>
    <row r="49937" s="217" customFormat="1" x14ac:dyDescent="0.2"/>
    <row r="49938" s="217" customFormat="1" x14ac:dyDescent="0.2"/>
    <row r="49939" s="217" customFormat="1" x14ac:dyDescent="0.2"/>
    <row r="49940" s="217" customFormat="1" x14ac:dyDescent="0.2"/>
    <row r="49941" s="217" customFormat="1" x14ac:dyDescent="0.2"/>
    <row r="49942" s="217" customFormat="1" x14ac:dyDescent="0.2"/>
    <row r="49943" s="217" customFormat="1" x14ac:dyDescent="0.2"/>
    <row r="49944" s="217" customFormat="1" x14ac:dyDescent="0.2"/>
    <row r="49945" s="217" customFormat="1" x14ac:dyDescent="0.2"/>
    <row r="49946" s="217" customFormat="1" x14ac:dyDescent="0.2"/>
    <row r="49947" s="217" customFormat="1" x14ac:dyDescent="0.2"/>
    <row r="49948" s="217" customFormat="1" x14ac:dyDescent="0.2"/>
    <row r="49949" s="217" customFormat="1" x14ac:dyDescent="0.2"/>
    <row r="49950" s="217" customFormat="1" x14ac:dyDescent="0.2"/>
    <row r="49951" s="217" customFormat="1" x14ac:dyDescent="0.2"/>
    <row r="49952" s="217" customFormat="1" x14ac:dyDescent="0.2"/>
    <row r="49953" s="217" customFormat="1" x14ac:dyDescent="0.2"/>
    <row r="49954" s="217" customFormat="1" x14ac:dyDescent="0.2"/>
    <row r="49955" s="217" customFormat="1" x14ac:dyDescent="0.2"/>
    <row r="49956" s="217" customFormat="1" x14ac:dyDescent="0.2"/>
    <row r="49957" s="217" customFormat="1" x14ac:dyDescent="0.2"/>
    <row r="49958" s="217" customFormat="1" x14ac:dyDescent="0.2"/>
    <row r="49959" s="217" customFormat="1" x14ac:dyDescent="0.2"/>
    <row r="49960" s="217" customFormat="1" x14ac:dyDescent="0.2"/>
    <row r="49961" s="217" customFormat="1" x14ac:dyDescent="0.2"/>
    <row r="49962" s="217" customFormat="1" x14ac:dyDescent="0.2"/>
    <row r="49963" s="217" customFormat="1" x14ac:dyDescent="0.2"/>
    <row r="49964" s="217" customFormat="1" x14ac:dyDescent="0.2"/>
    <row r="49965" s="217" customFormat="1" x14ac:dyDescent="0.2"/>
    <row r="49966" s="217" customFormat="1" x14ac:dyDescent="0.2"/>
    <row r="49967" s="217" customFormat="1" x14ac:dyDescent="0.2"/>
    <row r="49968" s="217" customFormat="1" x14ac:dyDescent="0.2"/>
    <row r="49969" s="217" customFormat="1" x14ac:dyDescent="0.2"/>
    <row r="49970" s="217" customFormat="1" x14ac:dyDescent="0.2"/>
    <row r="49971" s="217" customFormat="1" x14ac:dyDescent="0.2"/>
    <row r="49972" s="217" customFormat="1" x14ac:dyDescent="0.2"/>
    <row r="49973" s="217" customFormat="1" x14ac:dyDescent="0.2"/>
    <row r="49974" s="217" customFormat="1" x14ac:dyDescent="0.2"/>
    <row r="49975" s="217" customFormat="1" x14ac:dyDescent="0.2"/>
    <row r="49976" s="217" customFormat="1" x14ac:dyDescent="0.2"/>
    <row r="49977" s="217" customFormat="1" x14ac:dyDescent="0.2"/>
    <row r="49978" s="217" customFormat="1" x14ac:dyDescent="0.2"/>
    <row r="49979" s="217" customFormat="1" x14ac:dyDescent="0.2"/>
    <row r="49980" s="217" customFormat="1" x14ac:dyDescent="0.2"/>
    <row r="49981" s="217" customFormat="1" x14ac:dyDescent="0.2"/>
    <row r="49982" s="217" customFormat="1" x14ac:dyDescent="0.2"/>
    <row r="49983" s="217" customFormat="1" x14ac:dyDescent="0.2"/>
    <row r="49984" s="217" customFormat="1" x14ac:dyDescent="0.2"/>
    <row r="49985" s="217" customFormat="1" x14ac:dyDescent="0.2"/>
    <row r="49986" s="217" customFormat="1" x14ac:dyDescent="0.2"/>
    <row r="49987" s="217" customFormat="1" x14ac:dyDescent="0.2"/>
    <row r="49988" s="217" customFormat="1" x14ac:dyDescent="0.2"/>
    <row r="49989" s="217" customFormat="1" x14ac:dyDescent="0.2"/>
    <row r="49990" s="217" customFormat="1" x14ac:dyDescent="0.2"/>
    <row r="49991" s="217" customFormat="1" x14ac:dyDescent="0.2"/>
    <row r="49992" s="217" customFormat="1" x14ac:dyDescent="0.2"/>
    <row r="49993" s="217" customFormat="1" x14ac:dyDescent="0.2"/>
    <row r="49994" s="217" customFormat="1" x14ac:dyDescent="0.2"/>
    <row r="49995" s="217" customFormat="1" x14ac:dyDescent="0.2"/>
    <row r="49996" s="217" customFormat="1" x14ac:dyDescent="0.2"/>
    <row r="49997" s="217" customFormat="1" x14ac:dyDescent="0.2"/>
    <row r="49998" s="217" customFormat="1" x14ac:dyDescent="0.2"/>
    <row r="49999" s="217" customFormat="1" x14ac:dyDescent="0.2"/>
    <row r="50000" s="217" customFormat="1" x14ac:dyDescent="0.2"/>
    <row r="50001" s="217" customFormat="1" x14ac:dyDescent="0.2"/>
    <row r="50002" s="217" customFormat="1" x14ac:dyDescent="0.2"/>
    <row r="50003" s="217" customFormat="1" x14ac:dyDescent="0.2"/>
    <row r="50004" s="217" customFormat="1" x14ac:dyDescent="0.2"/>
    <row r="50005" s="217" customFormat="1" x14ac:dyDescent="0.2"/>
    <row r="50006" s="217" customFormat="1" x14ac:dyDescent="0.2"/>
    <row r="50007" s="217" customFormat="1" x14ac:dyDescent="0.2"/>
    <row r="50008" s="217" customFormat="1" x14ac:dyDescent="0.2"/>
    <row r="50009" s="217" customFormat="1" x14ac:dyDescent="0.2"/>
    <row r="50010" s="217" customFormat="1" x14ac:dyDescent="0.2"/>
    <row r="50011" s="217" customFormat="1" x14ac:dyDescent="0.2"/>
    <row r="50012" s="217" customFormat="1" x14ac:dyDescent="0.2"/>
    <row r="50013" s="217" customFormat="1" x14ac:dyDescent="0.2"/>
    <row r="50014" s="217" customFormat="1" x14ac:dyDescent="0.2"/>
    <row r="50015" s="217" customFormat="1" x14ac:dyDescent="0.2"/>
    <row r="50016" s="217" customFormat="1" x14ac:dyDescent="0.2"/>
    <row r="50017" s="217" customFormat="1" x14ac:dyDescent="0.2"/>
    <row r="50018" s="217" customFormat="1" x14ac:dyDescent="0.2"/>
    <row r="50019" s="217" customFormat="1" x14ac:dyDescent="0.2"/>
    <row r="50020" s="217" customFormat="1" x14ac:dyDescent="0.2"/>
    <row r="50021" s="217" customFormat="1" x14ac:dyDescent="0.2"/>
    <row r="50022" s="217" customFormat="1" x14ac:dyDescent="0.2"/>
    <row r="50023" s="217" customFormat="1" x14ac:dyDescent="0.2"/>
    <row r="50024" s="217" customFormat="1" x14ac:dyDescent="0.2"/>
    <row r="50025" s="217" customFormat="1" x14ac:dyDescent="0.2"/>
    <row r="50026" s="217" customFormat="1" x14ac:dyDescent="0.2"/>
    <row r="50027" s="217" customFormat="1" x14ac:dyDescent="0.2"/>
    <row r="50028" s="217" customFormat="1" x14ac:dyDescent="0.2"/>
    <row r="50029" s="217" customFormat="1" x14ac:dyDescent="0.2"/>
    <row r="50030" s="217" customFormat="1" x14ac:dyDescent="0.2"/>
    <row r="50031" s="217" customFormat="1" x14ac:dyDescent="0.2"/>
    <row r="50032" s="217" customFormat="1" x14ac:dyDescent="0.2"/>
    <row r="50033" s="217" customFormat="1" x14ac:dyDescent="0.2"/>
    <row r="50034" s="217" customFormat="1" x14ac:dyDescent="0.2"/>
    <row r="50035" s="217" customFormat="1" x14ac:dyDescent="0.2"/>
    <row r="50036" s="217" customFormat="1" x14ac:dyDescent="0.2"/>
    <row r="50037" s="217" customFormat="1" x14ac:dyDescent="0.2"/>
    <row r="50038" s="217" customFormat="1" x14ac:dyDescent="0.2"/>
    <row r="50039" s="217" customFormat="1" x14ac:dyDescent="0.2"/>
    <row r="50040" s="217" customFormat="1" x14ac:dyDescent="0.2"/>
    <row r="50041" s="217" customFormat="1" x14ac:dyDescent="0.2"/>
    <row r="50042" s="217" customFormat="1" x14ac:dyDescent="0.2"/>
    <row r="50043" s="217" customFormat="1" x14ac:dyDescent="0.2"/>
    <row r="50044" s="217" customFormat="1" x14ac:dyDescent="0.2"/>
    <row r="50045" s="217" customFormat="1" x14ac:dyDescent="0.2"/>
    <row r="50046" s="217" customFormat="1" x14ac:dyDescent="0.2"/>
    <row r="50047" s="217" customFormat="1" x14ac:dyDescent="0.2"/>
    <row r="50048" s="217" customFormat="1" x14ac:dyDescent="0.2"/>
    <row r="50049" s="217" customFormat="1" x14ac:dyDescent="0.2"/>
    <row r="50050" s="217" customFormat="1" x14ac:dyDescent="0.2"/>
    <row r="50051" s="217" customFormat="1" x14ac:dyDescent="0.2"/>
    <row r="50052" s="217" customFormat="1" x14ac:dyDescent="0.2"/>
    <row r="50053" s="217" customFormat="1" x14ac:dyDescent="0.2"/>
    <row r="50054" s="217" customFormat="1" x14ac:dyDescent="0.2"/>
    <row r="50055" s="217" customFormat="1" x14ac:dyDescent="0.2"/>
    <row r="50056" s="217" customFormat="1" x14ac:dyDescent="0.2"/>
    <row r="50057" s="217" customFormat="1" x14ac:dyDescent="0.2"/>
    <row r="50058" s="217" customFormat="1" x14ac:dyDescent="0.2"/>
    <row r="50059" s="217" customFormat="1" x14ac:dyDescent="0.2"/>
    <row r="50060" s="217" customFormat="1" x14ac:dyDescent="0.2"/>
    <row r="50061" s="217" customFormat="1" x14ac:dyDescent="0.2"/>
    <row r="50062" s="217" customFormat="1" x14ac:dyDescent="0.2"/>
    <row r="50063" s="217" customFormat="1" x14ac:dyDescent="0.2"/>
    <row r="50064" s="217" customFormat="1" x14ac:dyDescent="0.2"/>
    <row r="50065" s="217" customFormat="1" x14ac:dyDescent="0.2"/>
    <row r="50066" s="217" customFormat="1" x14ac:dyDescent="0.2"/>
    <row r="50067" s="217" customFormat="1" x14ac:dyDescent="0.2"/>
    <row r="50068" s="217" customFormat="1" x14ac:dyDescent="0.2"/>
    <row r="50069" s="217" customFormat="1" x14ac:dyDescent="0.2"/>
    <row r="50070" s="217" customFormat="1" x14ac:dyDescent="0.2"/>
    <row r="50071" s="217" customFormat="1" x14ac:dyDescent="0.2"/>
    <row r="50072" s="217" customFormat="1" x14ac:dyDescent="0.2"/>
    <row r="50073" s="217" customFormat="1" x14ac:dyDescent="0.2"/>
    <row r="50074" s="217" customFormat="1" x14ac:dyDescent="0.2"/>
    <row r="50075" s="217" customFormat="1" x14ac:dyDescent="0.2"/>
    <row r="50076" s="217" customFormat="1" x14ac:dyDescent="0.2"/>
    <row r="50077" s="217" customFormat="1" x14ac:dyDescent="0.2"/>
    <row r="50078" s="217" customFormat="1" x14ac:dyDescent="0.2"/>
    <row r="50079" s="217" customFormat="1" x14ac:dyDescent="0.2"/>
    <row r="50080" s="217" customFormat="1" x14ac:dyDescent="0.2"/>
    <row r="50081" s="217" customFormat="1" x14ac:dyDescent="0.2"/>
    <row r="50082" s="217" customFormat="1" x14ac:dyDescent="0.2"/>
    <row r="50083" s="217" customFormat="1" x14ac:dyDescent="0.2"/>
    <row r="50084" s="217" customFormat="1" x14ac:dyDescent="0.2"/>
    <row r="50085" s="217" customFormat="1" x14ac:dyDescent="0.2"/>
    <row r="50086" s="217" customFormat="1" x14ac:dyDescent="0.2"/>
    <row r="50087" s="217" customFormat="1" x14ac:dyDescent="0.2"/>
    <row r="50088" s="217" customFormat="1" x14ac:dyDescent="0.2"/>
    <row r="50089" s="217" customFormat="1" x14ac:dyDescent="0.2"/>
    <row r="50090" s="217" customFormat="1" x14ac:dyDescent="0.2"/>
    <row r="50091" s="217" customFormat="1" x14ac:dyDescent="0.2"/>
    <row r="50092" s="217" customFormat="1" x14ac:dyDescent="0.2"/>
    <row r="50093" s="217" customFormat="1" x14ac:dyDescent="0.2"/>
    <row r="50094" s="217" customFormat="1" x14ac:dyDescent="0.2"/>
    <row r="50095" s="217" customFormat="1" x14ac:dyDescent="0.2"/>
    <row r="50096" s="217" customFormat="1" x14ac:dyDescent="0.2"/>
    <row r="50097" s="217" customFormat="1" x14ac:dyDescent="0.2"/>
    <row r="50098" s="217" customFormat="1" x14ac:dyDescent="0.2"/>
    <row r="50099" s="217" customFormat="1" x14ac:dyDescent="0.2"/>
    <row r="50100" s="217" customFormat="1" x14ac:dyDescent="0.2"/>
    <row r="50101" s="217" customFormat="1" x14ac:dyDescent="0.2"/>
    <row r="50102" s="217" customFormat="1" x14ac:dyDescent="0.2"/>
    <row r="50103" s="217" customFormat="1" x14ac:dyDescent="0.2"/>
    <row r="50104" s="217" customFormat="1" x14ac:dyDescent="0.2"/>
    <row r="50105" s="217" customFormat="1" x14ac:dyDescent="0.2"/>
    <row r="50106" s="217" customFormat="1" x14ac:dyDescent="0.2"/>
    <row r="50107" s="217" customFormat="1" x14ac:dyDescent="0.2"/>
    <row r="50108" s="217" customFormat="1" x14ac:dyDescent="0.2"/>
    <row r="50109" s="217" customFormat="1" x14ac:dyDescent="0.2"/>
    <row r="50110" s="217" customFormat="1" x14ac:dyDescent="0.2"/>
    <row r="50111" s="217" customFormat="1" x14ac:dyDescent="0.2"/>
    <row r="50112" s="217" customFormat="1" x14ac:dyDescent="0.2"/>
    <row r="50113" s="217" customFormat="1" x14ac:dyDescent="0.2"/>
    <row r="50114" s="217" customFormat="1" x14ac:dyDescent="0.2"/>
    <row r="50115" s="217" customFormat="1" x14ac:dyDescent="0.2"/>
    <row r="50116" s="217" customFormat="1" x14ac:dyDescent="0.2"/>
    <row r="50117" s="217" customFormat="1" x14ac:dyDescent="0.2"/>
    <row r="50118" s="217" customFormat="1" x14ac:dyDescent="0.2"/>
    <row r="50119" s="217" customFormat="1" x14ac:dyDescent="0.2"/>
    <row r="50120" s="217" customFormat="1" x14ac:dyDescent="0.2"/>
    <row r="50121" s="217" customFormat="1" x14ac:dyDescent="0.2"/>
    <row r="50122" s="217" customFormat="1" x14ac:dyDescent="0.2"/>
    <row r="50123" s="217" customFormat="1" x14ac:dyDescent="0.2"/>
    <row r="50124" s="217" customFormat="1" x14ac:dyDescent="0.2"/>
    <row r="50125" s="217" customFormat="1" x14ac:dyDescent="0.2"/>
    <row r="50126" s="217" customFormat="1" x14ac:dyDescent="0.2"/>
    <row r="50127" s="217" customFormat="1" x14ac:dyDescent="0.2"/>
    <row r="50128" s="217" customFormat="1" x14ac:dyDescent="0.2"/>
    <row r="50129" s="217" customFormat="1" x14ac:dyDescent="0.2"/>
    <row r="50130" s="217" customFormat="1" x14ac:dyDescent="0.2"/>
    <row r="50131" s="217" customFormat="1" x14ac:dyDescent="0.2"/>
    <row r="50132" s="217" customFormat="1" x14ac:dyDescent="0.2"/>
    <row r="50133" s="217" customFormat="1" x14ac:dyDescent="0.2"/>
    <row r="50134" s="217" customFormat="1" x14ac:dyDescent="0.2"/>
    <row r="50135" s="217" customFormat="1" x14ac:dyDescent="0.2"/>
    <row r="50136" s="217" customFormat="1" x14ac:dyDescent="0.2"/>
    <row r="50137" s="217" customFormat="1" x14ac:dyDescent="0.2"/>
    <row r="50138" s="217" customFormat="1" x14ac:dyDescent="0.2"/>
    <row r="50139" s="217" customFormat="1" x14ac:dyDescent="0.2"/>
    <row r="50140" s="217" customFormat="1" x14ac:dyDescent="0.2"/>
    <row r="50141" s="217" customFormat="1" x14ac:dyDescent="0.2"/>
    <row r="50142" s="217" customFormat="1" x14ac:dyDescent="0.2"/>
    <row r="50143" s="217" customFormat="1" x14ac:dyDescent="0.2"/>
    <row r="50144" s="217" customFormat="1" x14ac:dyDescent="0.2"/>
    <row r="50145" s="217" customFormat="1" x14ac:dyDescent="0.2"/>
    <row r="50146" s="217" customFormat="1" x14ac:dyDescent="0.2"/>
    <row r="50147" s="217" customFormat="1" x14ac:dyDescent="0.2"/>
    <row r="50148" s="217" customFormat="1" x14ac:dyDescent="0.2"/>
    <row r="50149" s="217" customFormat="1" x14ac:dyDescent="0.2"/>
    <row r="50150" s="217" customFormat="1" x14ac:dyDescent="0.2"/>
    <row r="50151" s="217" customFormat="1" x14ac:dyDescent="0.2"/>
    <row r="50152" s="217" customFormat="1" x14ac:dyDescent="0.2"/>
    <row r="50153" s="217" customFormat="1" x14ac:dyDescent="0.2"/>
    <row r="50154" s="217" customFormat="1" x14ac:dyDescent="0.2"/>
    <row r="50155" s="217" customFormat="1" x14ac:dyDescent="0.2"/>
    <row r="50156" s="217" customFormat="1" x14ac:dyDescent="0.2"/>
    <row r="50157" s="217" customFormat="1" x14ac:dyDescent="0.2"/>
    <row r="50158" s="217" customFormat="1" x14ac:dyDescent="0.2"/>
    <row r="50159" s="217" customFormat="1" x14ac:dyDescent="0.2"/>
    <row r="50160" s="217" customFormat="1" x14ac:dyDescent="0.2"/>
    <row r="50161" s="217" customFormat="1" x14ac:dyDescent="0.2"/>
    <row r="50162" s="217" customFormat="1" x14ac:dyDescent="0.2"/>
    <row r="50163" s="217" customFormat="1" x14ac:dyDescent="0.2"/>
    <row r="50164" s="217" customFormat="1" x14ac:dyDescent="0.2"/>
    <row r="50165" s="217" customFormat="1" x14ac:dyDescent="0.2"/>
    <row r="50166" s="217" customFormat="1" x14ac:dyDescent="0.2"/>
    <row r="50167" s="217" customFormat="1" x14ac:dyDescent="0.2"/>
    <row r="50168" s="217" customFormat="1" x14ac:dyDescent="0.2"/>
    <row r="50169" s="217" customFormat="1" x14ac:dyDescent="0.2"/>
    <row r="50170" s="217" customFormat="1" x14ac:dyDescent="0.2"/>
    <row r="50171" s="217" customFormat="1" x14ac:dyDescent="0.2"/>
    <row r="50172" s="217" customFormat="1" x14ac:dyDescent="0.2"/>
    <row r="50173" s="217" customFormat="1" x14ac:dyDescent="0.2"/>
    <row r="50174" s="217" customFormat="1" x14ac:dyDescent="0.2"/>
    <row r="50175" s="217" customFormat="1" x14ac:dyDescent="0.2"/>
    <row r="50176" s="217" customFormat="1" x14ac:dyDescent="0.2"/>
    <row r="50177" s="217" customFormat="1" x14ac:dyDescent="0.2"/>
    <row r="50178" s="217" customFormat="1" x14ac:dyDescent="0.2"/>
    <row r="50179" s="217" customFormat="1" x14ac:dyDescent="0.2"/>
    <row r="50180" s="217" customFormat="1" x14ac:dyDescent="0.2"/>
    <row r="50181" s="217" customFormat="1" x14ac:dyDescent="0.2"/>
    <row r="50182" s="217" customFormat="1" x14ac:dyDescent="0.2"/>
    <row r="50183" s="217" customFormat="1" x14ac:dyDescent="0.2"/>
    <row r="50184" s="217" customFormat="1" x14ac:dyDescent="0.2"/>
    <row r="50185" s="217" customFormat="1" x14ac:dyDescent="0.2"/>
    <row r="50186" s="217" customFormat="1" x14ac:dyDescent="0.2"/>
    <row r="50187" s="217" customFormat="1" x14ac:dyDescent="0.2"/>
    <row r="50188" s="217" customFormat="1" x14ac:dyDescent="0.2"/>
    <row r="50189" s="217" customFormat="1" x14ac:dyDescent="0.2"/>
    <row r="50190" s="217" customFormat="1" x14ac:dyDescent="0.2"/>
    <row r="50191" s="217" customFormat="1" x14ac:dyDescent="0.2"/>
    <row r="50192" s="217" customFormat="1" x14ac:dyDescent="0.2"/>
    <row r="50193" s="217" customFormat="1" x14ac:dyDescent="0.2"/>
    <row r="50194" s="217" customFormat="1" x14ac:dyDescent="0.2"/>
    <row r="50195" s="217" customFormat="1" x14ac:dyDescent="0.2"/>
    <row r="50196" s="217" customFormat="1" x14ac:dyDescent="0.2"/>
    <row r="50197" s="217" customFormat="1" x14ac:dyDescent="0.2"/>
    <row r="50198" s="217" customFormat="1" x14ac:dyDescent="0.2"/>
    <row r="50199" s="217" customFormat="1" x14ac:dyDescent="0.2"/>
    <row r="50200" s="217" customFormat="1" x14ac:dyDescent="0.2"/>
    <row r="50201" s="217" customFormat="1" x14ac:dyDescent="0.2"/>
    <row r="50202" s="217" customFormat="1" x14ac:dyDescent="0.2"/>
    <row r="50203" s="217" customFormat="1" x14ac:dyDescent="0.2"/>
    <row r="50204" s="217" customFormat="1" x14ac:dyDescent="0.2"/>
    <row r="50205" s="217" customFormat="1" x14ac:dyDescent="0.2"/>
    <row r="50206" s="217" customFormat="1" x14ac:dyDescent="0.2"/>
    <row r="50207" s="217" customFormat="1" x14ac:dyDescent="0.2"/>
    <row r="50208" s="217" customFormat="1" x14ac:dyDescent="0.2"/>
    <row r="50209" s="217" customFormat="1" x14ac:dyDescent="0.2"/>
    <row r="50210" s="217" customFormat="1" x14ac:dyDescent="0.2"/>
    <row r="50211" s="217" customFormat="1" x14ac:dyDescent="0.2"/>
    <row r="50212" s="217" customFormat="1" x14ac:dyDescent="0.2"/>
    <row r="50213" s="217" customFormat="1" x14ac:dyDescent="0.2"/>
    <row r="50214" s="217" customFormat="1" x14ac:dyDescent="0.2"/>
    <row r="50215" s="217" customFormat="1" x14ac:dyDescent="0.2"/>
    <row r="50216" s="217" customFormat="1" x14ac:dyDescent="0.2"/>
    <row r="50217" s="217" customFormat="1" x14ac:dyDescent="0.2"/>
    <row r="50218" s="217" customFormat="1" x14ac:dyDescent="0.2"/>
    <row r="50219" s="217" customFormat="1" x14ac:dyDescent="0.2"/>
    <row r="50220" s="217" customFormat="1" x14ac:dyDescent="0.2"/>
    <row r="50221" s="217" customFormat="1" x14ac:dyDescent="0.2"/>
    <row r="50222" s="217" customFormat="1" x14ac:dyDescent="0.2"/>
    <row r="50223" s="217" customFormat="1" x14ac:dyDescent="0.2"/>
    <row r="50224" s="217" customFormat="1" x14ac:dyDescent="0.2"/>
    <row r="50225" s="217" customFormat="1" x14ac:dyDescent="0.2"/>
    <row r="50226" s="217" customFormat="1" x14ac:dyDescent="0.2"/>
    <row r="50227" s="217" customFormat="1" x14ac:dyDescent="0.2"/>
    <row r="50228" s="217" customFormat="1" x14ac:dyDescent="0.2"/>
    <row r="50229" s="217" customFormat="1" x14ac:dyDescent="0.2"/>
    <row r="50230" s="217" customFormat="1" x14ac:dyDescent="0.2"/>
    <row r="50231" s="217" customFormat="1" x14ac:dyDescent="0.2"/>
    <row r="50232" s="217" customFormat="1" x14ac:dyDescent="0.2"/>
    <row r="50233" s="217" customFormat="1" x14ac:dyDescent="0.2"/>
    <row r="50234" s="217" customFormat="1" x14ac:dyDescent="0.2"/>
    <row r="50235" s="217" customFormat="1" x14ac:dyDescent="0.2"/>
    <row r="50236" s="217" customFormat="1" x14ac:dyDescent="0.2"/>
    <row r="50237" s="217" customFormat="1" x14ac:dyDescent="0.2"/>
    <row r="50238" s="217" customFormat="1" x14ac:dyDescent="0.2"/>
    <row r="50239" s="217" customFormat="1" x14ac:dyDescent="0.2"/>
    <row r="50240" s="217" customFormat="1" x14ac:dyDescent="0.2"/>
    <row r="50241" s="217" customFormat="1" x14ac:dyDescent="0.2"/>
    <row r="50242" s="217" customFormat="1" x14ac:dyDescent="0.2"/>
    <row r="50243" s="217" customFormat="1" x14ac:dyDescent="0.2"/>
    <row r="50244" s="217" customFormat="1" x14ac:dyDescent="0.2"/>
    <row r="50245" s="217" customFormat="1" x14ac:dyDescent="0.2"/>
    <row r="50246" s="217" customFormat="1" x14ac:dyDescent="0.2"/>
    <row r="50247" s="217" customFormat="1" x14ac:dyDescent="0.2"/>
    <row r="50248" s="217" customFormat="1" x14ac:dyDescent="0.2"/>
    <row r="50249" s="217" customFormat="1" x14ac:dyDescent="0.2"/>
    <row r="50250" s="217" customFormat="1" x14ac:dyDescent="0.2"/>
    <row r="50251" s="217" customFormat="1" x14ac:dyDescent="0.2"/>
    <row r="50252" s="217" customFormat="1" x14ac:dyDescent="0.2"/>
    <row r="50253" s="217" customFormat="1" x14ac:dyDescent="0.2"/>
    <row r="50254" s="217" customFormat="1" x14ac:dyDescent="0.2"/>
    <row r="50255" s="217" customFormat="1" x14ac:dyDescent="0.2"/>
    <row r="50256" s="217" customFormat="1" x14ac:dyDescent="0.2"/>
    <row r="50257" s="217" customFormat="1" x14ac:dyDescent="0.2"/>
    <row r="50258" s="217" customFormat="1" x14ac:dyDescent="0.2"/>
    <row r="50259" s="217" customFormat="1" x14ac:dyDescent="0.2"/>
    <row r="50260" s="217" customFormat="1" x14ac:dyDescent="0.2"/>
    <row r="50261" s="217" customFormat="1" x14ac:dyDescent="0.2"/>
    <row r="50262" s="217" customFormat="1" x14ac:dyDescent="0.2"/>
    <row r="50263" s="217" customFormat="1" x14ac:dyDescent="0.2"/>
    <row r="50264" s="217" customFormat="1" x14ac:dyDescent="0.2"/>
    <row r="50265" s="217" customFormat="1" x14ac:dyDescent="0.2"/>
    <row r="50266" s="217" customFormat="1" x14ac:dyDescent="0.2"/>
    <row r="50267" s="217" customFormat="1" x14ac:dyDescent="0.2"/>
    <row r="50268" s="217" customFormat="1" x14ac:dyDescent="0.2"/>
    <row r="50269" s="217" customFormat="1" x14ac:dyDescent="0.2"/>
    <row r="50270" s="217" customFormat="1" x14ac:dyDescent="0.2"/>
    <row r="50271" s="217" customFormat="1" x14ac:dyDescent="0.2"/>
    <row r="50272" s="217" customFormat="1" x14ac:dyDescent="0.2"/>
    <row r="50273" s="217" customFormat="1" x14ac:dyDescent="0.2"/>
    <row r="50274" s="217" customFormat="1" x14ac:dyDescent="0.2"/>
    <row r="50275" s="217" customFormat="1" x14ac:dyDescent="0.2"/>
    <row r="50276" s="217" customFormat="1" x14ac:dyDescent="0.2"/>
    <row r="50277" s="217" customFormat="1" x14ac:dyDescent="0.2"/>
    <row r="50278" s="217" customFormat="1" x14ac:dyDescent="0.2"/>
    <row r="50279" s="217" customFormat="1" x14ac:dyDescent="0.2"/>
    <row r="50280" s="217" customFormat="1" x14ac:dyDescent="0.2"/>
    <row r="50281" s="217" customFormat="1" x14ac:dyDescent="0.2"/>
    <row r="50282" s="217" customFormat="1" x14ac:dyDescent="0.2"/>
    <row r="50283" s="217" customFormat="1" x14ac:dyDescent="0.2"/>
    <row r="50284" s="217" customFormat="1" x14ac:dyDescent="0.2"/>
    <row r="50285" s="217" customFormat="1" x14ac:dyDescent="0.2"/>
    <row r="50286" s="217" customFormat="1" x14ac:dyDescent="0.2"/>
    <row r="50287" s="217" customFormat="1" x14ac:dyDescent="0.2"/>
    <row r="50288" s="217" customFormat="1" x14ac:dyDescent="0.2"/>
    <row r="50289" s="217" customFormat="1" x14ac:dyDescent="0.2"/>
    <row r="50290" s="217" customFormat="1" x14ac:dyDescent="0.2"/>
    <row r="50291" s="217" customFormat="1" x14ac:dyDescent="0.2"/>
    <row r="50292" s="217" customFormat="1" x14ac:dyDescent="0.2"/>
    <row r="50293" s="217" customFormat="1" x14ac:dyDescent="0.2"/>
    <row r="50294" s="217" customFormat="1" x14ac:dyDescent="0.2"/>
    <row r="50295" s="217" customFormat="1" x14ac:dyDescent="0.2"/>
    <row r="50296" s="217" customFormat="1" x14ac:dyDescent="0.2"/>
    <row r="50297" s="217" customFormat="1" x14ac:dyDescent="0.2"/>
    <row r="50298" s="217" customFormat="1" x14ac:dyDescent="0.2"/>
    <row r="50299" s="217" customFormat="1" x14ac:dyDescent="0.2"/>
    <row r="50300" s="217" customFormat="1" x14ac:dyDescent="0.2"/>
    <row r="50301" s="217" customFormat="1" x14ac:dyDescent="0.2"/>
    <row r="50302" s="217" customFormat="1" x14ac:dyDescent="0.2"/>
    <row r="50303" s="217" customFormat="1" x14ac:dyDescent="0.2"/>
    <row r="50304" s="217" customFormat="1" x14ac:dyDescent="0.2"/>
    <row r="50305" s="217" customFormat="1" x14ac:dyDescent="0.2"/>
    <row r="50306" s="217" customFormat="1" x14ac:dyDescent="0.2"/>
    <row r="50307" s="217" customFormat="1" x14ac:dyDescent="0.2"/>
    <row r="50308" s="217" customFormat="1" x14ac:dyDescent="0.2"/>
    <row r="50309" s="217" customFormat="1" x14ac:dyDescent="0.2"/>
    <row r="50310" s="217" customFormat="1" x14ac:dyDescent="0.2"/>
    <row r="50311" s="217" customFormat="1" x14ac:dyDescent="0.2"/>
    <row r="50312" s="217" customFormat="1" x14ac:dyDescent="0.2"/>
    <row r="50313" s="217" customFormat="1" x14ac:dyDescent="0.2"/>
    <row r="50314" s="217" customFormat="1" x14ac:dyDescent="0.2"/>
    <row r="50315" s="217" customFormat="1" x14ac:dyDescent="0.2"/>
    <row r="50316" s="217" customFormat="1" x14ac:dyDescent="0.2"/>
    <row r="50317" s="217" customFormat="1" x14ac:dyDescent="0.2"/>
    <row r="50318" s="217" customFormat="1" x14ac:dyDescent="0.2"/>
    <row r="50319" s="217" customFormat="1" x14ac:dyDescent="0.2"/>
    <row r="50320" s="217" customFormat="1" x14ac:dyDescent="0.2"/>
    <row r="50321" s="217" customFormat="1" x14ac:dyDescent="0.2"/>
    <row r="50322" s="217" customFormat="1" x14ac:dyDescent="0.2"/>
    <row r="50323" s="217" customFormat="1" x14ac:dyDescent="0.2"/>
    <row r="50324" s="217" customFormat="1" x14ac:dyDescent="0.2"/>
    <row r="50325" s="217" customFormat="1" x14ac:dyDescent="0.2"/>
    <row r="50326" s="217" customFormat="1" x14ac:dyDescent="0.2"/>
    <row r="50327" s="217" customFormat="1" x14ac:dyDescent="0.2"/>
    <row r="50328" s="217" customFormat="1" x14ac:dyDescent="0.2"/>
    <row r="50329" s="217" customFormat="1" x14ac:dyDescent="0.2"/>
    <row r="50330" s="217" customFormat="1" x14ac:dyDescent="0.2"/>
    <row r="50331" s="217" customFormat="1" x14ac:dyDescent="0.2"/>
    <row r="50332" s="217" customFormat="1" x14ac:dyDescent="0.2"/>
    <row r="50333" s="217" customFormat="1" x14ac:dyDescent="0.2"/>
    <row r="50334" s="217" customFormat="1" x14ac:dyDescent="0.2"/>
    <row r="50335" s="217" customFormat="1" x14ac:dyDescent="0.2"/>
    <row r="50336" s="217" customFormat="1" x14ac:dyDescent="0.2"/>
    <row r="50337" s="217" customFormat="1" x14ac:dyDescent="0.2"/>
    <row r="50338" s="217" customFormat="1" x14ac:dyDescent="0.2"/>
    <row r="50339" s="217" customFormat="1" x14ac:dyDescent="0.2"/>
    <row r="50340" s="217" customFormat="1" x14ac:dyDescent="0.2"/>
    <row r="50341" s="217" customFormat="1" x14ac:dyDescent="0.2"/>
    <row r="50342" s="217" customFormat="1" x14ac:dyDescent="0.2"/>
    <row r="50343" s="217" customFormat="1" x14ac:dyDescent="0.2"/>
    <row r="50344" s="217" customFormat="1" x14ac:dyDescent="0.2"/>
    <row r="50345" s="217" customFormat="1" x14ac:dyDescent="0.2"/>
    <row r="50346" s="217" customFormat="1" x14ac:dyDescent="0.2"/>
    <row r="50347" s="217" customFormat="1" x14ac:dyDescent="0.2"/>
    <row r="50348" s="217" customFormat="1" x14ac:dyDescent="0.2"/>
    <row r="50349" s="217" customFormat="1" x14ac:dyDescent="0.2"/>
    <row r="50350" s="217" customFormat="1" x14ac:dyDescent="0.2"/>
    <row r="50351" s="217" customFormat="1" x14ac:dyDescent="0.2"/>
    <row r="50352" s="217" customFormat="1" x14ac:dyDescent="0.2"/>
    <row r="50353" s="217" customFormat="1" x14ac:dyDescent="0.2"/>
    <row r="50354" s="217" customFormat="1" x14ac:dyDescent="0.2"/>
    <row r="50355" s="217" customFormat="1" x14ac:dyDescent="0.2"/>
    <row r="50356" s="217" customFormat="1" x14ac:dyDescent="0.2"/>
    <row r="50357" s="217" customFormat="1" x14ac:dyDescent="0.2"/>
    <row r="50358" s="217" customFormat="1" x14ac:dyDescent="0.2"/>
    <row r="50359" s="217" customFormat="1" x14ac:dyDescent="0.2"/>
    <row r="50360" s="217" customFormat="1" x14ac:dyDescent="0.2"/>
    <row r="50361" s="217" customFormat="1" x14ac:dyDescent="0.2"/>
    <row r="50362" s="217" customFormat="1" x14ac:dyDescent="0.2"/>
    <row r="50363" s="217" customFormat="1" x14ac:dyDescent="0.2"/>
    <row r="50364" s="217" customFormat="1" x14ac:dyDescent="0.2"/>
    <row r="50365" s="217" customFormat="1" x14ac:dyDescent="0.2"/>
    <row r="50366" s="217" customFormat="1" x14ac:dyDescent="0.2"/>
    <row r="50367" s="217" customFormat="1" x14ac:dyDescent="0.2"/>
    <row r="50368" s="217" customFormat="1" x14ac:dyDescent="0.2"/>
    <row r="50369" s="217" customFormat="1" x14ac:dyDescent="0.2"/>
    <row r="50370" s="217" customFormat="1" x14ac:dyDescent="0.2"/>
    <row r="50371" s="217" customFormat="1" x14ac:dyDescent="0.2"/>
    <row r="50372" s="217" customFormat="1" x14ac:dyDescent="0.2"/>
    <row r="50373" s="217" customFormat="1" x14ac:dyDescent="0.2"/>
    <row r="50374" s="217" customFormat="1" x14ac:dyDescent="0.2"/>
    <row r="50375" s="217" customFormat="1" x14ac:dyDescent="0.2"/>
    <row r="50376" s="217" customFormat="1" x14ac:dyDescent="0.2"/>
    <row r="50377" s="217" customFormat="1" x14ac:dyDescent="0.2"/>
    <row r="50378" s="217" customFormat="1" x14ac:dyDescent="0.2"/>
    <row r="50379" s="217" customFormat="1" x14ac:dyDescent="0.2"/>
    <row r="50380" s="217" customFormat="1" x14ac:dyDescent="0.2"/>
    <row r="50381" s="217" customFormat="1" x14ac:dyDescent="0.2"/>
    <row r="50382" s="217" customFormat="1" x14ac:dyDescent="0.2"/>
    <row r="50383" s="217" customFormat="1" x14ac:dyDescent="0.2"/>
    <row r="50384" s="217" customFormat="1" x14ac:dyDescent="0.2"/>
    <row r="50385" s="217" customFormat="1" x14ac:dyDescent="0.2"/>
    <row r="50386" s="217" customFormat="1" x14ac:dyDescent="0.2"/>
    <row r="50387" s="217" customFormat="1" x14ac:dyDescent="0.2"/>
    <row r="50388" s="217" customFormat="1" x14ac:dyDescent="0.2"/>
    <row r="50389" s="217" customFormat="1" x14ac:dyDescent="0.2"/>
    <row r="50390" s="217" customFormat="1" x14ac:dyDescent="0.2"/>
    <row r="50391" s="217" customFormat="1" x14ac:dyDescent="0.2"/>
    <row r="50392" s="217" customFormat="1" x14ac:dyDescent="0.2"/>
    <row r="50393" s="217" customFormat="1" x14ac:dyDescent="0.2"/>
    <row r="50394" s="217" customFormat="1" x14ac:dyDescent="0.2"/>
    <row r="50395" s="217" customFormat="1" x14ac:dyDescent="0.2"/>
    <row r="50396" s="217" customFormat="1" x14ac:dyDescent="0.2"/>
    <row r="50397" s="217" customFormat="1" x14ac:dyDescent="0.2"/>
    <row r="50398" s="217" customFormat="1" x14ac:dyDescent="0.2"/>
    <row r="50399" s="217" customFormat="1" x14ac:dyDescent="0.2"/>
    <row r="50400" s="217" customFormat="1" x14ac:dyDescent="0.2"/>
    <row r="50401" s="217" customFormat="1" x14ac:dyDescent="0.2"/>
    <row r="50402" s="217" customFormat="1" x14ac:dyDescent="0.2"/>
    <row r="50403" s="217" customFormat="1" x14ac:dyDescent="0.2"/>
    <row r="50404" s="217" customFormat="1" x14ac:dyDescent="0.2"/>
    <row r="50405" s="217" customFormat="1" x14ac:dyDescent="0.2"/>
    <row r="50406" s="217" customFormat="1" x14ac:dyDescent="0.2"/>
    <row r="50407" s="217" customFormat="1" x14ac:dyDescent="0.2"/>
    <row r="50408" s="217" customFormat="1" x14ac:dyDescent="0.2"/>
    <row r="50409" s="217" customFormat="1" x14ac:dyDescent="0.2"/>
    <row r="50410" s="217" customFormat="1" x14ac:dyDescent="0.2"/>
    <row r="50411" s="217" customFormat="1" x14ac:dyDescent="0.2"/>
    <row r="50412" s="217" customFormat="1" x14ac:dyDescent="0.2"/>
    <row r="50413" s="217" customFormat="1" x14ac:dyDescent="0.2"/>
    <row r="50414" s="217" customFormat="1" x14ac:dyDescent="0.2"/>
    <row r="50415" s="217" customFormat="1" x14ac:dyDescent="0.2"/>
    <row r="50416" s="217" customFormat="1" x14ac:dyDescent="0.2"/>
    <row r="50417" s="217" customFormat="1" x14ac:dyDescent="0.2"/>
    <row r="50418" s="217" customFormat="1" x14ac:dyDescent="0.2"/>
    <row r="50419" s="217" customFormat="1" x14ac:dyDescent="0.2"/>
    <row r="50420" s="217" customFormat="1" x14ac:dyDescent="0.2"/>
    <row r="50421" s="217" customFormat="1" x14ac:dyDescent="0.2"/>
    <row r="50422" s="217" customFormat="1" x14ac:dyDescent="0.2"/>
    <row r="50423" s="217" customFormat="1" x14ac:dyDescent="0.2"/>
    <row r="50424" s="217" customFormat="1" x14ac:dyDescent="0.2"/>
    <row r="50425" s="217" customFormat="1" x14ac:dyDescent="0.2"/>
    <row r="50426" s="217" customFormat="1" x14ac:dyDescent="0.2"/>
    <row r="50427" s="217" customFormat="1" x14ac:dyDescent="0.2"/>
    <row r="50428" s="217" customFormat="1" x14ac:dyDescent="0.2"/>
    <row r="50429" s="217" customFormat="1" x14ac:dyDescent="0.2"/>
    <row r="50430" s="217" customFormat="1" x14ac:dyDescent="0.2"/>
    <row r="50431" s="217" customFormat="1" x14ac:dyDescent="0.2"/>
    <row r="50432" s="217" customFormat="1" x14ac:dyDescent="0.2"/>
    <row r="50433" s="217" customFormat="1" x14ac:dyDescent="0.2"/>
    <row r="50434" s="217" customFormat="1" x14ac:dyDescent="0.2"/>
    <row r="50435" s="217" customFormat="1" x14ac:dyDescent="0.2"/>
    <row r="50436" s="217" customFormat="1" x14ac:dyDescent="0.2"/>
    <row r="50437" s="217" customFormat="1" x14ac:dyDescent="0.2"/>
    <row r="50438" s="217" customFormat="1" x14ac:dyDescent="0.2"/>
    <row r="50439" s="217" customFormat="1" x14ac:dyDescent="0.2"/>
    <row r="50440" s="217" customFormat="1" x14ac:dyDescent="0.2"/>
    <row r="50441" s="217" customFormat="1" x14ac:dyDescent="0.2"/>
    <row r="50442" s="217" customFormat="1" x14ac:dyDescent="0.2"/>
    <row r="50443" s="217" customFormat="1" x14ac:dyDescent="0.2"/>
    <row r="50444" s="217" customFormat="1" x14ac:dyDescent="0.2"/>
    <row r="50445" s="217" customFormat="1" x14ac:dyDescent="0.2"/>
    <row r="50446" s="217" customFormat="1" x14ac:dyDescent="0.2"/>
    <row r="50447" s="217" customFormat="1" x14ac:dyDescent="0.2"/>
    <row r="50448" s="217" customFormat="1" x14ac:dyDescent="0.2"/>
    <row r="50449" s="217" customFormat="1" x14ac:dyDescent="0.2"/>
    <row r="50450" s="217" customFormat="1" x14ac:dyDescent="0.2"/>
    <row r="50451" s="217" customFormat="1" x14ac:dyDescent="0.2"/>
    <row r="50452" s="217" customFormat="1" x14ac:dyDescent="0.2"/>
    <row r="50453" s="217" customFormat="1" x14ac:dyDescent="0.2"/>
    <row r="50454" s="217" customFormat="1" x14ac:dyDescent="0.2"/>
    <row r="50455" s="217" customFormat="1" x14ac:dyDescent="0.2"/>
    <row r="50456" s="217" customFormat="1" x14ac:dyDescent="0.2"/>
    <row r="50457" s="217" customFormat="1" x14ac:dyDescent="0.2"/>
    <row r="50458" s="217" customFormat="1" x14ac:dyDescent="0.2"/>
    <row r="50459" s="217" customFormat="1" x14ac:dyDescent="0.2"/>
    <row r="50460" s="217" customFormat="1" x14ac:dyDescent="0.2"/>
    <row r="50461" s="217" customFormat="1" x14ac:dyDescent="0.2"/>
    <row r="50462" s="217" customFormat="1" x14ac:dyDescent="0.2"/>
    <row r="50463" s="217" customFormat="1" x14ac:dyDescent="0.2"/>
    <row r="50464" s="217" customFormat="1" x14ac:dyDescent="0.2"/>
    <row r="50465" s="217" customFormat="1" x14ac:dyDescent="0.2"/>
    <row r="50466" s="217" customFormat="1" x14ac:dyDescent="0.2"/>
    <row r="50467" s="217" customFormat="1" x14ac:dyDescent="0.2"/>
    <row r="50468" s="217" customFormat="1" x14ac:dyDescent="0.2"/>
    <row r="50469" s="217" customFormat="1" x14ac:dyDescent="0.2"/>
    <row r="50470" s="217" customFormat="1" x14ac:dyDescent="0.2"/>
    <row r="50471" s="217" customFormat="1" x14ac:dyDescent="0.2"/>
    <row r="50472" s="217" customFormat="1" x14ac:dyDescent="0.2"/>
    <row r="50473" s="217" customFormat="1" x14ac:dyDescent="0.2"/>
    <row r="50474" s="217" customFormat="1" x14ac:dyDescent="0.2"/>
    <row r="50475" s="217" customFormat="1" x14ac:dyDescent="0.2"/>
    <row r="50476" s="217" customFormat="1" x14ac:dyDescent="0.2"/>
    <row r="50477" s="217" customFormat="1" x14ac:dyDescent="0.2"/>
    <row r="50478" s="217" customFormat="1" x14ac:dyDescent="0.2"/>
    <row r="50479" s="217" customFormat="1" x14ac:dyDescent="0.2"/>
    <row r="50480" s="217" customFormat="1" x14ac:dyDescent="0.2"/>
    <row r="50481" s="217" customFormat="1" x14ac:dyDescent="0.2"/>
    <row r="50482" s="217" customFormat="1" x14ac:dyDescent="0.2"/>
    <row r="50483" s="217" customFormat="1" x14ac:dyDescent="0.2"/>
    <row r="50484" s="217" customFormat="1" x14ac:dyDescent="0.2"/>
    <row r="50485" s="217" customFormat="1" x14ac:dyDescent="0.2"/>
    <row r="50486" s="217" customFormat="1" x14ac:dyDescent="0.2"/>
    <row r="50487" s="217" customFormat="1" x14ac:dyDescent="0.2"/>
    <row r="50488" s="217" customFormat="1" x14ac:dyDescent="0.2"/>
    <row r="50489" s="217" customFormat="1" x14ac:dyDescent="0.2"/>
    <row r="50490" s="217" customFormat="1" x14ac:dyDescent="0.2"/>
    <row r="50491" s="217" customFormat="1" x14ac:dyDescent="0.2"/>
    <row r="50492" s="217" customFormat="1" x14ac:dyDescent="0.2"/>
    <row r="50493" s="217" customFormat="1" x14ac:dyDescent="0.2"/>
    <row r="50494" s="217" customFormat="1" x14ac:dyDescent="0.2"/>
    <row r="50495" s="217" customFormat="1" x14ac:dyDescent="0.2"/>
    <row r="50496" s="217" customFormat="1" x14ac:dyDescent="0.2"/>
    <row r="50497" s="217" customFormat="1" x14ac:dyDescent="0.2"/>
    <row r="50498" s="217" customFormat="1" x14ac:dyDescent="0.2"/>
    <row r="50499" s="217" customFormat="1" x14ac:dyDescent="0.2"/>
    <row r="50500" s="217" customFormat="1" x14ac:dyDescent="0.2"/>
    <row r="50501" s="217" customFormat="1" x14ac:dyDescent="0.2"/>
    <row r="50502" s="217" customFormat="1" x14ac:dyDescent="0.2"/>
    <row r="50503" s="217" customFormat="1" x14ac:dyDescent="0.2"/>
    <row r="50504" s="217" customFormat="1" x14ac:dyDescent="0.2"/>
    <row r="50505" s="217" customFormat="1" x14ac:dyDescent="0.2"/>
    <row r="50506" s="217" customFormat="1" x14ac:dyDescent="0.2"/>
    <row r="50507" s="217" customFormat="1" x14ac:dyDescent="0.2"/>
    <row r="50508" s="217" customFormat="1" x14ac:dyDescent="0.2"/>
    <row r="50509" s="217" customFormat="1" x14ac:dyDescent="0.2"/>
    <row r="50510" s="217" customFormat="1" x14ac:dyDescent="0.2"/>
    <row r="50511" s="217" customFormat="1" x14ac:dyDescent="0.2"/>
    <row r="50512" s="217" customFormat="1" x14ac:dyDescent="0.2"/>
    <row r="50513" s="217" customFormat="1" x14ac:dyDescent="0.2"/>
    <row r="50514" s="217" customFormat="1" x14ac:dyDescent="0.2"/>
    <row r="50515" s="217" customFormat="1" x14ac:dyDescent="0.2"/>
    <row r="50516" s="217" customFormat="1" x14ac:dyDescent="0.2"/>
    <row r="50517" s="217" customFormat="1" x14ac:dyDescent="0.2"/>
    <row r="50518" s="217" customFormat="1" x14ac:dyDescent="0.2"/>
    <row r="50519" s="217" customFormat="1" x14ac:dyDescent="0.2"/>
    <row r="50520" s="217" customFormat="1" x14ac:dyDescent="0.2"/>
    <row r="50521" s="217" customFormat="1" x14ac:dyDescent="0.2"/>
    <row r="50522" s="217" customFormat="1" x14ac:dyDescent="0.2"/>
    <row r="50523" s="217" customFormat="1" x14ac:dyDescent="0.2"/>
    <row r="50524" s="217" customFormat="1" x14ac:dyDescent="0.2"/>
    <row r="50525" s="217" customFormat="1" x14ac:dyDescent="0.2"/>
    <row r="50526" s="217" customFormat="1" x14ac:dyDescent="0.2"/>
    <row r="50527" s="217" customFormat="1" x14ac:dyDescent="0.2"/>
    <row r="50528" s="217" customFormat="1" x14ac:dyDescent="0.2"/>
    <row r="50529" s="217" customFormat="1" x14ac:dyDescent="0.2"/>
    <row r="50530" s="217" customFormat="1" x14ac:dyDescent="0.2"/>
    <row r="50531" s="217" customFormat="1" x14ac:dyDescent="0.2"/>
    <row r="50532" s="217" customFormat="1" x14ac:dyDescent="0.2"/>
    <row r="50533" s="217" customFormat="1" x14ac:dyDescent="0.2"/>
    <row r="50534" s="217" customFormat="1" x14ac:dyDescent="0.2"/>
    <row r="50535" s="217" customFormat="1" x14ac:dyDescent="0.2"/>
    <row r="50536" s="217" customFormat="1" x14ac:dyDescent="0.2"/>
    <row r="50537" s="217" customFormat="1" x14ac:dyDescent="0.2"/>
    <row r="50538" s="217" customFormat="1" x14ac:dyDescent="0.2"/>
    <row r="50539" s="217" customFormat="1" x14ac:dyDescent="0.2"/>
    <row r="50540" s="217" customFormat="1" x14ac:dyDescent="0.2"/>
    <row r="50541" s="217" customFormat="1" x14ac:dyDescent="0.2"/>
    <row r="50542" s="217" customFormat="1" x14ac:dyDescent="0.2"/>
    <row r="50543" s="217" customFormat="1" x14ac:dyDescent="0.2"/>
    <row r="50544" s="217" customFormat="1" x14ac:dyDescent="0.2"/>
    <row r="50545" s="217" customFormat="1" x14ac:dyDescent="0.2"/>
    <row r="50546" s="217" customFormat="1" x14ac:dyDescent="0.2"/>
    <row r="50547" s="217" customFormat="1" x14ac:dyDescent="0.2"/>
    <row r="50548" s="217" customFormat="1" x14ac:dyDescent="0.2"/>
    <row r="50549" s="217" customFormat="1" x14ac:dyDescent="0.2"/>
    <row r="50550" s="217" customFormat="1" x14ac:dyDescent="0.2"/>
    <row r="50551" s="217" customFormat="1" x14ac:dyDescent="0.2"/>
    <row r="50552" s="217" customFormat="1" x14ac:dyDescent="0.2"/>
    <row r="50553" s="217" customFormat="1" x14ac:dyDescent="0.2"/>
    <row r="50554" s="217" customFormat="1" x14ac:dyDescent="0.2"/>
    <row r="50555" s="217" customFormat="1" x14ac:dyDescent="0.2"/>
    <row r="50556" s="217" customFormat="1" x14ac:dyDescent="0.2"/>
    <row r="50557" s="217" customFormat="1" x14ac:dyDescent="0.2"/>
    <row r="50558" s="217" customFormat="1" x14ac:dyDescent="0.2"/>
    <row r="50559" s="217" customFormat="1" x14ac:dyDescent="0.2"/>
    <row r="50560" s="217" customFormat="1" x14ac:dyDescent="0.2"/>
    <row r="50561" s="217" customFormat="1" x14ac:dyDescent="0.2"/>
    <row r="50562" s="217" customFormat="1" x14ac:dyDescent="0.2"/>
    <row r="50563" s="217" customFormat="1" x14ac:dyDescent="0.2"/>
    <row r="50564" s="217" customFormat="1" x14ac:dyDescent="0.2"/>
    <row r="50565" s="217" customFormat="1" x14ac:dyDescent="0.2"/>
    <row r="50566" s="217" customFormat="1" x14ac:dyDescent="0.2"/>
    <row r="50567" s="217" customFormat="1" x14ac:dyDescent="0.2"/>
    <row r="50568" s="217" customFormat="1" x14ac:dyDescent="0.2"/>
    <row r="50569" s="217" customFormat="1" x14ac:dyDescent="0.2"/>
    <row r="50570" s="217" customFormat="1" x14ac:dyDescent="0.2"/>
    <row r="50571" s="217" customFormat="1" x14ac:dyDescent="0.2"/>
    <row r="50572" s="217" customFormat="1" x14ac:dyDescent="0.2"/>
    <row r="50573" s="217" customFormat="1" x14ac:dyDescent="0.2"/>
    <row r="50574" s="217" customFormat="1" x14ac:dyDescent="0.2"/>
    <row r="50575" s="217" customFormat="1" x14ac:dyDescent="0.2"/>
    <row r="50576" s="217" customFormat="1" x14ac:dyDescent="0.2"/>
    <row r="50577" s="217" customFormat="1" x14ac:dyDescent="0.2"/>
    <row r="50578" s="217" customFormat="1" x14ac:dyDescent="0.2"/>
    <row r="50579" s="217" customFormat="1" x14ac:dyDescent="0.2"/>
    <row r="50580" s="217" customFormat="1" x14ac:dyDescent="0.2"/>
    <row r="50581" s="217" customFormat="1" x14ac:dyDescent="0.2"/>
    <row r="50582" s="217" customFormat="1" x14ac:dyDescent="0.2"/>
    <row r="50583" s="217" customFormat="1" x14ac:dyDescent="0.2"/>
    <row r="50584" s="217" customFormat="1" x14ac:dyDescent="0.2"/>
    <row r="50585" s="217" customFormat="1" x14ac:dyDescent="0.2"/>
    <row r="50586" s="217" customFormat="1" x14ac:dyDescent="0.2"/>
    <row r="50587" s="217" customFormat="1" x14ac:dyDescent="0.2"/>
    <row r="50588" s="217" customFormat="1" x14ac:dyDescent="0.2"/>
    <row r="50589" s="217" customFormat="1" x14ac:dyDescent="0.2"/>
    <row r="50590" s="217" customFormat="1" x14ac:dyDescent="0.2"/>
    <row r="50591" s="217" customFormat="1" x14ac:dyDescent="0.2"/>
    <row r="50592" s="217" customFormat="1" x14ac:dyDescent="0.2"/>
    <row r="50593" s="217" customFormat="1" x14ac:dyDescent="0.2"/>
    <row r="50594" s="217" customFormat="1" x14ac:dyDescent="0.2"/>
    <row r="50595" s="217" customFormat="1" x14ac:dyDescent="0.2"/>
    <row r="50596" s="217" customFormat="1" x14ac:dyDescent="0.2"/>
    <row r="50597" s="217" customFormat="1" x14ac:dyDescent="0.2"/>
    <row r="50598" s="217" customFormat="1" x14ac:dyDescent="0.2"/>
    <row r="50599" s="217" customFormat="1" x14ac:dyDescent="0.2"/>
    <row r="50600" s="217" customFormat="1" x14ac:dyDescent="0.2"/>
    <row r="50601" s="217" customFormat="1" x14ac:dyDescent="0.2"/>
    <row r="50602" s="217" customFormat="1" x14ac:dyDescent="0.2"/>
    <row r="50603" s="217" customFormat="1" x14ac:dyDescent="0.2"/>
    <row r="50604" s="217" customFormat="1" x14ac:dyDescent="0.2"/>
    <row r="50605" s="217" customFormat="1" x14ac:dyDescent="0.2"/>
    <row r="50606" s="217" customFormat="1" x14ac:dyDescent="0.2"/>
    <row r="50607" s="217" customFormat="1" x14ac:dyDescent="0.2"/>
    <row r="50608" s="217" customFormat="1" x14ac:dyDescent="0.2"/>
    <row r="50609" s="217" customFormat="1" x14ac:dyDescent="0.2"/>
    <row r="50610" s="217" customFormat="1" x14ac:dyDescent="0.2"/>
    <row r="50611" s="217" customFormat="1" x14ac:dyDescent="0.2"/>
    <row r="50612" s="217" customFormat="1" x14ac:dyDescent="0.2"/>
    <row r="50613" s="217" customFormat="1" x14ac:dyDescent="0.2"/>
    <row r="50614" s="217" customFormat="1" x14ac:dyDescent="0.2"/>
    <row r="50615" s="217" customFormat="1" x14ac:dyDescent="0.2"/>
    <row r="50616" s="217" customFormat="1" x14ac:dyDescent="0.2"/>
    <row r="50617" s="217" customFormat="1" x14ac:dyDescent="0.2"/>
    <row r="50618" s="217" customFormat="1" x14ac:dyDescent="0.2"/>
    <row r="50619" s="217" customFormat="1" x14ac:dyDescent="0.2"/>
    <row r="50620" s="217" customFormat="1" x14ac:dyDescent="0.2"/>
    <row r="50621" s="217" customFormat="1" x14ac:dyDescent="0.2"/>
    <row r="50622" s="217" customFormat="1" x14ac:dyDescent="0.2"/>
    <row r="50623" s="217" customFormat="1" x14ac:dyDescent="0.2"/>
    <row r="50624" s="217" customFormat="1" x14ac:dyDescent="0.2"/>
    <row r="50625" s="217" customFormat="1" x14ac:dyDescent="0.2"/>
    <row r="50626" s="217" customFormat="1" x14ac:dyDescent="0.2"/>
    <row r="50627" s="217" customFormat="1" x14ac:dyDescent="0.2"/>
    <row r="50628" s="217" customFormat="1" x14ac:dyDescent="0.2"/>
    <row r="50629" s="217" customFormat="1" x14ac:dyDescent="0.2"/>
    <row r="50630" s="217" customFormat="1" x14ac:dyDescent="0.2"/>
    <row r="50631" s="217" customFormat="1" x14ac:dyDescent="0.2"/>
    <row r="50632" s="217" customFormat="1" x14ac:dyDescent="0.2"/>
    <row r="50633" s="217" customFormat="1" x14ac:dyDescent="0.2"/>
    <row r="50634" s="217" customFormat="1" x14ac:dyDescent="0.2"/>
    <row r="50635" s="217" customFormat="1" x14ac:dyDescent="0.2"/>
    <row r="50636" s="217" customFormat="1" x14ac:dyDescent="0.2"/>
    <row r="50637" s="217" customFormat="1" x14ac:dyDescent="0.2"/>
    <row r="50638" s="217" customFormat="1" x14ac:dyDescent="0.2"/>
    <row r="50639" s="217" customFormat="1" x14ac:dyDescent="0.2"/>
    <row r="50640" s="217" customFormat="1" x14ac:dyDescent="0.2"/>
    <row r="50641" s="217" customFormat="1" x14ac:dyDescent="0.2"/>
    <row r="50642" s="217" customFormat="1" x14ac:dyDescent="0.2"/>
    <row r="50643" s="217" customFormat="1" x14ac:dyDescent="0.2"/>
    <row r="50644" s="217" customFormat="1" x14ac:dyDescent="0.2"/>
    <row r="50645" s="217" customFormat="1" x14ac:dyDescent="0.2"/>
    <row r="50646" s="217" customFormat="1" x14ac:dyDescent="0.2"/>
    <row r="50647" s="217" customFormat="1" x14ac:dyDescent="0.2"/>
    <row r="50648" s="217" customFormat="1" x14ac:dyDescent="0.2"/>
    <row r="50649" s="217" customFormat="1" x14ac:dyDescent="0.2"/>
    <row r="50650" s="217" customFormat="1" x14ac:dyDescent="0.2"/>
    <row r="50651" s="217" customFormat="1" x14ac:dyDescent="0.2"/>
    <row r="50652" s="217" customFormat="1" x14ac:dyDescent="0.2"/>
    <row r="50653" s="217" customFormat="1" x14ac:dyDescent="0.2"/>
    <row r="50654" s="217" customFormat="1" x14ac:dyDescent="0.2"/>
    <row r="50655" s="217" customFormat="1" x14ac:dyDescent="0.2"/>
    <row r="50656" s="217" customFormat="1" x14ac:dyDescent="0.2"/>
    <row r="50657" s="217" customFormat="1" x14ac:dyDescent="0.2"/>
    <row r="50658" s="217" customFormat="1" x14ac:dyDescent="0.2"/>
    <row r="50659" s="217" customFormat="1" x14ac:dyDescent="0.2"/>
    <row r="50660" s="217" customFormat="1" x14ac:dyDescent="0.2"/>
    <row r="50661" s="217" customFormat="1" x14ac:dyDescent="0.2"/>
    <row r="50662" s="217" customFormat="1" x14ac:dyDescent="0.2"/>
    <row r="50663" s="217" customFormat="1" x14ac:dyDescent="0.2"/>
    <row r="50664" s="217" customFormat="1" x14ac:dyDescent="0.2"/>
    <row r="50665" s="217" customFormat="1" x14ac:dyDescent="0.2"/>
    <row r="50666" s="217" customFormat="1" x14ac:dyDescent="0.2"/>
    <row r="50667" s="217" customFormat="1" x14ac:dyDescent="0.2"/>
    <row r="50668" s="217" customFormat="1" x14ac:dyDescent="0.2"/>
    <row r="50669" s="217" customFormat="1" x14ac:dyDescent="0.2"/>
    <row r="50670" s="217" customFormat="1" x14ac:dyDescent="0.2"/>
    <row r="50671" s="217" customFormat="1" x14ac:dyDescent="0.2"/>
    <row r="50672" s="217" customFormat="1" x14ac:dyDescent="0.2"/>
    <row r="50673" s="217" customFormat="1" x14ac:dyDescent="0.2"/>
    <row r="50674" s="217" customFormat="1" x14ac:dyDescent="0.2"/>
    <row r="50675" s="217" customFormat="1" x14ac:dyDescent="0.2"/>
    <row r="50676" s="217" customFormat="1" x14ac:dyDescent="0.2"/>
    <row r="50677" s="217" customFormat="1" x14ac:dyDescent="0.2"/>
    <row r="50678" s="217" customFormat="1" x14ac:dyDescent="0.2"/>
    <row r="50679" s="217" customFormat="1" x14ac:dyDescent="0.2"/>
    <row r="50680" s="217" customFormat="1" x14ac:dyDescent="0.2"/>
    <row r="50681" s="217" customFormat="1" x14ac:dyDescent="0.2"/>
    <row r="50682" s="217" customFormat="1" x14ac:dyDescent="0.2"/>
    <row r="50683" s="217" customFormat="1" x14ac:dyDescent="0.2"/>
    <row r="50684" s="217" customFormat="1" x14ac:dyDescent="0.2"/>
    <row r="50685" s="217" customFormat="1" x14ac:dyDescent="0.2"/>
    <row r="50686" s="217" customFormat="1" x14ac:dyDescent="0.2"/>
    <row r="50687" s="217" customFormat="1" x14ac:dyDescent="0.2"/>
    <row r="50688" s="217" customFormat="1" x14ac:dyDescent="0.2"/>
    <row r="50689" s="217" customFormat="1" x14ac:dyDescent="0.2"/>
    <row r="50690" s="217" customFormat="1" x14ac:dyDescent="0.2"/>
    <row r="50691" s="217" customFormat="1" x14ac:dyDescent="0.2"/>
    <row r="50692" s="217" customFormat="1" x14ac:dyDescent="0.2"/>
    <row r="50693" s="217" customFormat="1" x14ac:dyDescent="0.2"/>
    <row r="50694" s="217" customFormat="1" x14ac:dyDescent="0.2"/>
    <row r="50695" s="217" customFormat="1" x14ac:dyDescent="0.2"/>
    <row r="50696" s="217" customFormat="1" x14ac:dyDescent="0.2"/>
    <row r="50697" s="217" customFormat="1" x14ac:dyDescent="0.2"/>
    <row r="50698" s="217" customFormat="1" x14ac:dyDescent="0.2"/>
    <row r="50699" s="217" customFormat="1" x14ac:dyDescent="0.2"/>
    <row r="50700" s="217" customFormat="1" x14ac:dyDescent="0.2"/>
    <row r="50701" s="217" customFormat="1" x14ac:dyDescent="0.2"/>
    <row r="50702" s="217" customFormat="1" x14ac:dyDescent="0.2"/>
    <row r="50703" s="217" customFormat="1" x14ac:dyDescent="0.2"/>
    <row r="50704" s="217" customFormat="1" x14ac:dyDescent="0.2"/>
    <row r="50705" s="217" customFormat="1" x14ac:dyDescent="0.2"/>
    <row r="50706" s="217" customFormat="1" x14ac:dyDescent="0.2"/>
    <row r="50707" s="217" customFormat="1" x14ac:dyDescent="0.2"/>
    <row r="50708" s="217" customFormat="1" x14ac:dyDescent="0.2"/>
    <row r="50709" s="217" customFormat="1" x14ac:dyDescent="0.2"/>
    <row r="50710" s="217" customFormat="1" x14ac:dyDescent="0.2"/>
    <row r="50711" s="217" customFormat="1" x14ac:dyDescent="0.2"/>
    <row r="50712" s="217" customFormat="1" x14ac:dyDescent="0.2"/>
    <row r="50713" s="217" customFormat="1" x14ac:dyDescent="0.2"/>
    <row r="50714" s="217" customFormat="1" x14ac:dyDescent="0.2"/>
    <row r="50715" s="217" customFormat="1" x14ac:dyDescent="0.2"/>
    <row r="50716" s="217" customFormat="1" x14ac:dyDescent="0.2"/>
    <row r="50717" s="217" customFormat="1" x14ac:dyDescent="0.2"/>
    <row r="50718" s="217" customFormat="1" x14ac:dyDescent="0.2"/>
    <row r="50719" s="217" customFormat="1" x14ac:dyDescent="0.2"/>
    <row r="50720" s="217" customFormat="1" x14ac:dyDescent="0.2"/>
    <row r="50721" s="217" customFormat="1" x14ac:dyDescent="0.2"/>
    <row r="50722" s="217" customFormat="1" x14ac:dyDescent="0.2"/>
    <row r="50723" s="217" customFormat="1" x14ac:dyDescent="0.2"/>
    <row r="50724" s="217" customFormat="1" x14ac:dyDescent="0.2"/>
    <row r="50725" s="217" customFormat="1" x14ac:dyDescent="0.2"/>
    <row r="50726" s="217" customFormat="1" x14ac:dyDescent="0.2"/>
    <row r="50727" s="217" customFormat="1" x14ac:dyDescent="0.2"/>
    <row r="50728" s="217" customFormat="1" x14ac:dyDescent="0.2"/>
    <row r="50729" s="217" customFormat="1" x14ac:dyDescent="0.2"/>
    <row r="50730" s="217" customFormat="1" x14ac:dyDescent="0.2"/>
    <row r="50731" s="217" customFormat="1" x14ac:dyDescent="0.2"/>
    <row r="50732" s="217" customFormat="1" x14ac:dyDescent="0.2"/>
    <row r="50733" s="217" customFormat="1" x14ac:dyDescent="0.2"/>
    <row r="50734" s="217" customFormat="1" x14ac:dyDescent="0.2"/>
    <row r="50735" s="217" customFormat="1" x14ac:dyDescent="0.2"/>
    <row r="50736" s="217" customFormat="1" x14ac:dyDescent="0.2"/>
    <row r="50737" s="217" customFormat="1" x14ac:dyDescent="0.2"/>
    <row r="50738" s="217" customFormat="1" x14ac:dyDescent="0.2"/>
    <row r="50739" s="217" customFormat="1" x14ac:dyDescent="0.2"/>
    <row r="50740" s="217" customFormat="1" x14ac:dyDescent="0.2"/>
    <row r="50741" s="217" customFormat="1" x14ac:dyDescent="0.2"/>
    <row r="50742" s="217" customFormat="1" x14ac:dyDescent="0.2"/>
    <row r="50743" s="217" customFormat="1" x14ac:dyDescent="0.2"/>
    <row r="50744" s="217" customFormat="1" x14ac:dyDescent="0.2"/>
    <row r="50745" s="217" customFormat="1" x14ac:dyDescent="0.2"/>
    <row r="50746" s="217" customFormat="1" x14ac:dyDescent="0.2"/>
    <row r="50747" s="217" customFormat="1" x14ac:dyDescent="0.2"/>
    <row r="50748" s="217" customFormat="1" x14ac:dyDescent="0.2"/>
    <row r="50749" s="217" customFormat="1" x14ac:dyDescent="0.2"/>
    <row r="50750" s="217" customFormat="1" x14ac:dyDescent="0.2"/>
    <row r="50751" s="217" customFormat="1" x14ac:dyDescent="0.2"/>
    <row r="50752" s="217" customFormat="1" x14ac:dyDescent="0.2"/>
    <row r="50753" s="217" customFormat="1" x14ac:dyDescent="0.2"/>
    <row r="50754" s="217" customFormat="1" x14ac:dyDescent="0.2"/>
    <row r="50755" s="217" customFormat="1" x14ac:dyDescent="0.2"/>
    <row r="50756" s="217" customFormat="1" x14ac:dyDescent="0.2"/>
    <row r="50757" s="217" customFormat="1" x14ac:dyDescent="0.2"/>
    <row r="50758" s="217" customFormat="1" x14ac:dyDescent="0.2"/>
    <row r="50759" s="217" customFormat="1" x14ac:dyDescent="0.2"/>
    <row r="50760" s="217" customFormat="1" x14ac:dyDescent="0.2"/>
    <row r="50761" s="217" customFormat="1" x14ac:dyDescent="0.2"/>
    <row r="50762" s="217" customFormat="1" x14ac:dyDescent="0.2"/>
    <row r="50763" s="217" customFormat="1" x14ac:dyDescent="0.2"/>
    <row r="50764" s="217" customFormat="1" x14ac:dyDescent="0.2"/>
    <row r="50765" s="217" customFormat="1" x14ac:dyDescent="0.2"/>
    <row r="50766" s="217" customFormat="1" x14ac:dyDescent="0.2"/>
    <row r="50767" s="217" customFormat="1" x14ac:dyDescent="0.2"/>
    <row r="50768" s="217" customFormat="1" x14ac:dyDescent="0.2"/>
    <row r="50769" s="217" customFormat="1" x14ac:dyDescent="0.2"/>
    <row r="50770" s="217" customFormat="1" x14ac:dyDescent="0.2"/>
    <row r="50771" s="217" customFormat="1" x14ac:dyDescent="0.2"/>
    <row r="50772" s="217" customFormat="1" x14ac:dyDescent="0.2"/>
    <row r="50773" s="217" customFormat="1" x14ac:dyDescent="0.2"/>
    <row r="50774" s="217" customFormat="1" x14ac:dyDescent="0.2"/>
    <row r="50775" s="217" customFormat="1" x14ac:dyDescent="0.2"/>
    <row r="50776" s="217" customFormat="1" x14ac:dyDescent="0.2"/>
    <row r="50777" s="217" customFormat="1" x14ac:dyDescent="0.2"/>
    <row r="50778" s="217" customFormat="1" x14ac:dyDescent="0.2"/>
    <row r="50779" s="217" customFormat="1" x14ac:dyDescent="0.2"/>
    <row r="50780" s="217" customFormat="1" x14ac:dyDescent="0.2"/>
    <row r="50781" s="217" customFormat="1" x14ac:dyDescent="0.2"/>
    <row r="50782" s="217" customFormat="1" x14ac:dyDescent="0.2"/>
    <row r="50783" s="217" customFormat="1" x14ac:dyDescent="0.2"/>
    <row r="50784" s="217" customFormat="1" x14ac:dyDescent="0.2"/>
    <row r="50785" s="217" customFormat="1" x14ac:dyDescent="0.2"/>
    <row r="50786" s="217" customFormat="1" x14ac:dyDescent="0.2"/>
    <row r="50787" s="217" customFormat="1" x14ac:dyDescent="0.2"/>
    <row r="50788" s="217" customFormat="1" x14ac:dyDescent="0.2"/>
    <row r="50789" s="217" customFormat="1" x14ac:dyDescent="0.2"/>
    <row r="50790" s="217" customFormat="1" x14ac:dyDescent="0.2"/>
    <row r="50791" s="217" customFormat="1" x14ac:dyDescent="0.2"/>
    <row r="50792" s="217" customFormat="1" x14ac:dyDescent="0.2"/>
    <row r="50793" s="217" customFormat="1" x14ac:dyDescent="0.2"/>
    <row r="50794" s="217" customFormat="1" x14ac:dyDescent="0.2"/>
    <row r="50795" s="217" customFormat="1" x14ac:dyDescent="0.2"/>
    <row r="50796" s="217" customFormat="1" x14ac:dyDescent="0.2"/>
    <row r="50797" s="217" customFormat="1" x14ac:dyDescent="0.2"/>
    <row r="50798" s="217" customFormat="1" x14ac:dyDescent="0.2"/>
    <row r="50799" s="217" customFormat="1" x14ac:dyDescent="0.2"/>
    <row r="50800" s="217" customFormat="1" x14ac:dyDescent="0.2"/>
    <row r="50801" s="217" customFormat="1" x14ac:dyDescent="0.2"/>
    <row r="50802" s="217" customFormat="1" x14ac:dyDescent="0.2"/>
    <row r="50803" s="217" customFormat="1" x14ac:dyDescent="0.2"/>
    <row r="50804" s="217" customFormat="1" x14ac:dyDescent="0.2"/>
    <row r="50805" s="217" customFormat="1" x14ac:dyDescent="0.2"/>
    <row r="50806" s="217" customFormat="1" x14ac:dyDescent="0.2"/>
    <row r="50807" s="217" customFormat="1" x14ac:dyDescent="0.2"/>
    <row r="50808" s="217" customFormat="1" x14ac:dyDescent="0.2"/>
    <row r="50809" s="217" customFormat="1" x14ac:dyDescent="0.2"/>
    <row r="50810" s="217" customFormat="1" x14ac:dyDescent="0.2"/>
    <row r="50811" s="217" customFormat="1" x14ac:dyDescent="0.2"/>
    <row r="50812" s="217" customFormat="1" x14ac:dyDescent="0.2"/>
    <row r="50813" s="217" customFormat="1" x14ac:dyDescent="0.2"/>
    <row r="50814" s="217" customFormat="1" x14ac:dyDescent="0.2"/>
    <row r="50815" s="217" customFormat="1" x14ac:dyDescent="0.2"/>
    <row r="50816" s="217" customFormat="1" x14ac:dyDescent="0.2"/>
    <row r="50817" s="217" customFormat="1" x14ac:dyDescent="0.2"/>
    <row r="50818" s="217" customFormat="1" x14ac:dyDescent="0.2"/>
    <row r="50819" s="217" customFormat="1" x14ac:dyDescent="0.2"/>
    <row r="50820" s="217" customFormat="1" x14ac:dyDescent="0.2"/>
    <row r="50821" s="217" customFormat="1" x14ac:dyDescent="0.2"/>
    <row r="50822" s="217" customFormat="1" x14ac:dyDescent="0.2"/>
    <row r="50823" s="217" customFormat="1" x14ac:dyDescent="0.2"/>
    <row r="50824" s="217" customFormat="1" x14ac:dyDescent="0.2"/>
    <row r="50825" s="217" customFormat="1" x14ac:dyDescent="0.2"/>
    <row r="50826" s="217" customFormat="1" x14ac:dyDescent="0.2"/>
    <row r="50827" s="217" customFormat="1" x14ac:dyDescent="0.2"/>
    <row r="50828" s="217" customFormat="1" x14ac:dyDescent="0.2"/>
    <row r="50829" s="217" customFormat="1" x14ac:dyDescent="0.2"/>
    <row r="50830" s="217" customFormat="1" x14ac:dyDescent="0.2"/>
    <row r="50831" s="217" customFormat="1" x14ac:dyDescent="0.2"/>
    <row r="50832" s="217" customFormat="1" x14ac:dyDescent="0.2"/>
    <row r="50833" s="217" customFormat="1" x14ac:dyDescent="0.2"/>
    <row r="50834" s="217" customFormat="1" x14ac:dyDescent="0.2"/>
    <row r="50835" s="217" customFormat="1" x14ac:dyDescent="0.2"/>
    <row r="50836" s="217" customFormat="1" x14ac:dyDescent="0.2"/>
    <row r="50837" s="217" customFormat="1" x14ac:dyDescent="0.2"/>
    <row r="50838" s="217" customFormat="1" x14ac:dyDescent="0.2"/>
    <row r="50839" s="217" customFormat="1" x14ac:dyDescent="0.2"/>
    <row r="50840" s="217" customFormat="1" x14ac:dyDescent="0.2"/>
    <row r="50841" s="217" customFormat="1" x14ac:dyDescent="0.2"/>
    <row r="50842" s="217" customFormat="1" x14ac:dyDescent="0.2"/>
    <row r="50843" s="217" customFormat="1" x14ac:dyDescent="0.2"/>
    <row r="50844" s="217" customFormat="1" x14ac:dyDescent="0.2"/>
    <row r="50845" s="217" customFormat="1" x14ac:dyDescent="0.2"/>
    <row r="50846" s="217" customFormat="1" x14ac:dyDescent="0.2"/>
    <row r="50847" s="217" customFormat="1" x14ac:dyDescent="0.2"/>
    <row r="50848" s="217" customFormat="1" x14ac:dyDescent="0.2"/>
    <row r="50849" s="217" customFormat="1" x14ac:dyDescent="0.2"/>
    <row r="50850" s="217" customFormat="1" x14ac:dyDescent="0.2"/>
    <row r="50851" s="217" customFormat="1" x14ac:dyDescent="0.2"/>
    <row r="50852" s="217" customFormat="1" x14ac:dyDescent="0.2"/>
    <row r="50853" s="217" customFormat="1" x14ac:dyDescent="0.2"/>
    <row r="50854" s="217" customFormat="1" x14ac:dyDescent="0.2"/>
    <row r="50855" s="217" customFormat="1" x14ac:dyDescent="0.2"/>
    <row r="50856" s="217" customFormat="1" x14ac:dyDescent="0.2"/>
    <row r="50857" s="217" customFormat="1" x14ac:dyDescent="0.2"/>
    <row r="50858" s="217" customFormat="1" x14ac:dyDescent="0.2"/>
    <row r="50859" s="217" customFormat="1" x14ac:dyDescent="0.2"/>
    <row r="50860" s="217" customFormat="1" x14ac:dyDescent="0.2"/>
    <row r="50861" s="217" customFormat="1" x14ac:dyDescent="0.2"/>
    <row r="50862" s="217" customFormat="1" x14ac:dyDescent="0.2"/>
    <row r="50863" s="217" customFormat="1" x14ac:dyDescent="0.2"/>
    <row r="50864" s="217" customFormat="1" x14ac:dyDescent="0.2"/>
    <row r="50865" s="217" customFormat="1" x14ac:dyDescent="0.2"/>
    <row r="50866" s="217" customFormat="1" x14ac:dyDescent="0.2"/>
    <row r="50867" s="217" customFormat="1" x14ac:dyDescent="0.2"/>
    <row r="50868" s="217" customFormat="1" x14ac:dyDescent="0.2"/>
    <row r="50869" s="217" customFormat="1" x14ac:dyDescent="0.2"/>
    <row r="50870" s="217" customFormat="1" x14ac:dyDescent="0.2"/>
    <row r="50871" s="217" customFormat="1" x14ac:dyDescent="0.2"/>
    <row r="50872" s="217" customFormat="1" x14ac:dyDescent="0.2"/>
    <row r="50873" s="217" customFormat="1" x14ac:dyDescent="0.2"/>
    <row r="50874" s="217" customFormat="1" x14ac:dyDescent="0.2"/>
    <row r="50875" s="217" customFormat="1" x14ac:dyDescent="0.2"/>
    <row r="50876" s="217" customFormat="1" x14ac:dyDescent="0.2"/>
    <row r="50877" s="217" customFormat="1" x14ac:dyDescent="0.2"/>
    <row r="50878" s="217" customFormat="1" x14ac:dyDescent="0.2"/>
    <row r="50879" s="217" customFormat="1" x14ac:dyDescent="0.2"/>
    <row r="50880" s="217" customFormat="1" x14ac:dyDescent="0.2"/>
    <row r="50881" s="217" customFormat="1" x14ac:dyDescent="0.2"/>
    <row r="50882" s="217" customFormat="1" x14ac:dyDescent="0.2"/>
    <row r="50883" s="217" customFormat="1" x14ac:dyDescent="0.2"/>
    <row r="50884" s="217" customFormat="1" x14ac:dyDescent="0.2"/>
    <row r="50885" s="217" customFormat="1" x14ac:dyDescent="0.2"/>
    <row r="50886" s="217" customFormat="1" x14ac:dyDescent="0.2"/>
    <row r="50887" s="217" customFormat="1" x14ac:dyDescent="0.2"/>
    <row r="50888" s="217" customFormat="1" x14ac:dyDescent="0.2"/>
    <row r="50889" s="217" customFormat="1" x14ac:dyDescent="0.2"/>
    <row r="50890" s="217" customFormat="1" x14ac:dyDescent="0.2"/>
    <row r="50891" s="217" customFormat="1" x14ac:dyDescent="0.2"/>
    <row r="50892" s="217" customFormat="1" x14ac:dyDescent="0.2"/>
    <row r="50893" s="217" customFormat="1" x14ac:dyDescent="0.2"/>
    <row r="50894" s="217" customFormat="1" x14ac:dyDescent="0.2"/>
    <row r="50895" s="217" customFormat="1" x14ac:dyDescent="0.2"/>
    <row r="50896" s="217" customFormat="1" x14ac:dyDescent="0.2"/>
    <row r="50897" s="217" customFormat="1" x14ac:dyDescent="0.2"/>
    <row r="50898" s="217" customFormat="1" x14ac:dyDescent="0.2"/>
    <row r="50899" s="217" customFormat="1" x14ac:dyDescent="0.2"/>
    <row r="50900" s="217" customFormat="1" x14ac:dyDescent="0.2"/>
    <row r="50901" s="217" customFormat="1" x14ac:dyDescent="0.2"/>
    <row r="50902" s="217" customFormat="1" x14ac:dyDescent="0.2"/>
    <row r="50903" s="217" customFormat="1" x14ac:dyDescent="0.2"/>
    <row r="50904" s="217" customFormat="1" x14ac:dyDescent="0.2"/>
    <row r="50905" s="217" customFormat="1" x14ac:dyDescent="0.2"/>
    <row r="50906" s="217" customFormat="1" x14ac:dyDescent="0.2"/>
    <row r="50907" s="217" customFormat="1" x14ac:dyDescent="0.2"/>
    <row r="50908" s="217" customFormat="1" x14ac:dyDescent="0.2"/>
    <row r="50909" s="217" customFormat="1" x14ac:dyDescent="0.2"/>
    <row r="50910" s="217" customFormat="1" x14ac:dyDescent="0.2"/>
    <row r="50911" s="217" customFormat="1" x14ac:dyDescent="0.2"/>
    <row r="50912" s="217" customFormat="1" x14ac:dyDescent="0.2"/>
    <row r="50913" s="217" customFormat="1" x14ac:dyDescent="0.2"/>
    <row r="50914" s="217" customFormat="1" x14ac:dyDescent="0.2"/>
    <row r="50915" s="217" customFormat="1" x14ac:dyDescent="0.2"/>
    <row r="50916" s="217" customFormat="1" x14ac:dyDescent="0.2"/>
    <row r="50917" s="217" customFormat="1" x14ac:dyDescent="0.2"/>
    <row r="50918" s="217" customFormat="1" x14ac:dyDescent="0.2"/>
    <row r="50919" s="217" customFormat="1" x14ac:dyDescent="0.2"/>
    <row r="50920" s="217" customFormat="1" x14ac:dyDescent="0.2"/>
    <row r="50921" s="217" customFormat="1" x14ac:dyDescent="0.2"/>
    <row r="50922" s="217" customFormat="1" x14ac:dyDescent="0.2"/>
    <row r="50923" s="217" customFormat="1" x14ac:dyDescent="0.2"/>
    <row r="50924" s="217" customFormat="1" x14ac:dyDescent="0.2"/>
    <row r="50925" s="217" customFormat="1" x14ac:dyDescent="0.2"/>
    <row r="50926" s="217" customFormat="1" x14ac:dyDescent="0.2"/>
    <row r="50927" s="217" customFormat="1" x14ac:dyDescent="0.2"/>
    <row r="50928" s="217" customFormat="1" x14ac:dyDescent="0.2"/>
    <row r="50929" s="217" customFormat="1" x14ac:dyDescent="0.2"/>
    <row r="50930" s="217" customFormat="1" x14ac:dyDescent="0.2"/>
    <row r="50931" s="217" customFormat="1" x14ac:dyDescent="0.2"/>
    <row r="50932" s="217" customFormat="1" x14ac:dyDescent="0.2"/>
    <row r="50933" s="217" customFormat="1" x14ac:dyDescent="0.2"/>
    <row r="50934" s="217" customFormat="1" x14ac:dyDescent="0.2"/>
    <row r="50935" s="217" customFormat="1" x14ac:dyDescent="0.2"/>
    <row r="50936" s="217" customFormat="1" x14ac:dyDescent="0.2"/>
    <row r="50937" s="217" customFormat="1" x14ac:dyDescent="0.2"/>
    <row r="50938" s="217" customFormat="1" x14ac:dyDescent="0.2"/>
    <row r="50939" s="217" customFormat="1" x14ac:dyDescent="0.2"/>
    <row r="50940" s="217" customFormat="1" x14ac:dyDescent="0.2"/>
    <row r="50941" s="217" customFormat="1" x14ac:dyDescent="0.2"/>
    <row r="50942" s="217" customFormat="1" x14ac:dyDescent="0.2"/>
    <row r="50943" s="217" customFormat="1" x14ac:dyDescent="0.2"/>
    <row r="50944" s="217" customFormat="1" x14ac:dyDescent="0.2"/>
    <row r="50945" s="217" customFormat="1" x14ac:dyDescent="0.2"/>
    <row r="50946" s="217" customFormat="1" x14ac:dyDescent="0.2"/>
    <row r="50947" s="217" customFormat="1" x14ac:dyDescent="0.2"/>
    <row r="50948" s="217" customFormat="1" x14ac:dyDescent="0.2"/>
    <row r="50949" s="217" customFormat="1" x14ac:dyDescent="0.2"/>
    <row r="50950" s="217" customFormat="1" x14ac:dyDescent="0.2"/>
    <row r="50951" s="217" customFormat="1" x14ac:dyDescent="0.2"/>
    <row r="50952" s="217" customFormat="1" x14ac:dyDescent="0.2"/>
    <row r="50953" s="217" customFormat="1" x14ac:dyDescent="0.2"/>
    <row r="50954" s="217" customFormat="1" x14ac:dyDescent="0.2"/>
    <row r="50955" s="217" customFormat="1" x14ac:dyDescent="0.2"/>
    <row r="50956" s="217" customFormat="1" x14ac:dyDescent="0.2"/>
    <row r="50957" s="217" customFormat="1" x14ac:dyDescent="0.2"/>
    <row r="50958" s="217" customFormat="1" x14ac:dyDescent="0.2"/>
    <row r="50959" s="217" customFormat="1" x14ac:dyDescent="0.2"/>
    <row r="50960" s="217" customFormat="1" x14ac:dyDescent="0.2"/>
    <row r="50961" s="217" customFormat="1" x14ac:dyDescent="0.2"/>
    <row r="50962" s="217" customFormat="1" x14ac:dyDescent="0.2"/>
    <row r="50963" s="217" customFormat="1" x14ac:dyDescent="0.2"/>
    <row r="50964" s="217" customFormat="1" x14ac:dyDescent="0.2"/>
    <row r="50965" s="217" customFormat="1" x14ac:dyDescent="0.2"/>
    <row r="50966" s="217" customFormat="1" x14ac:dyDescent="0.2"/>
    <row r="50967" s="217" customFormat="1" x14ac:dyDescent="0.2"/>
    <row r="50968" s="217" customFormat="1" x14ac:dyDescent="0.2"/>
    <row r="50969" s="217" customFormat="1" x14ac:dyDescent="0.2"/>
    <row r="50970" s="217" customFormat="1" x14ac:dyDescent="0.2"/>
    <row r="50971" s="217" customFormat="1" x14ac:dyDescent="0.2"/>
    <row r="50972" s="217" customFormat="1" x14ac:dyDescent="0.2"/>
    <row r="50973" s="217" customFormat="1" x14ac:dyDescent="0.2"/>
    <row r="50974" s="217" customFormat="1" x14ac:dyDescent="0.2"/>
    <row r="50975" s="217" customFormat="1" x14ac:dyDescent="0.2"/>
    <row r="50976" s="217" customFormat="1" x14ac:dyDescent="0.2"/>
    <row r="50977" s="217" customFormat="1" x14ac:dyDescent="0.2"/>
    <row r="50978" s="217" customFormat="1" x14ac:dyDescent="0.2"/>
    <row r="50979" s="217" customFormat="1" x14ac:dyDescent="0.2"/>
    <row r="50980" s="217" customFormat="1" x14ac:dyDescent="0.2"/>
    <row r="50981" s="217" customFormat="1" x14ac:dyDescent="0.2"/>
    <row r="50982" s="217" customFormat="1" x14ac:dyDescent="0.2"/>
    <row r="50983" s="217" customFormat="1" x14ac:dyDescent="0.2"/>
    <row r="50984" s="217" customFormat="1" x14ac:dyDescent="0.2"/>
    <row r="50985" s="217" customFormat="1" x14ac:dyDescent="0.2"/>
    <row r="50986" s="217" customFormat="1" x14ac:dyDescent="0.2"/>
    <row r="50987" s="217" customFormat="1" x14ac:dyDescent="0.2"/>
    <row r="50988" s="217" customFormat="1" x14ac:dyDescent="0.2"/>
    <row r="50989" s="217" customFormat="1" x14ac:dyDescent="0.2"/>
    <row r="50990" s="217" customFormat="1" x14ac:dyDescent="0.2"/>
    <row r="50991" s="217" customFormat="1" x14ac:dyDescent="0.2"/>
    <row r="50992" s="217" customFormat="1" x14ac:dyDescent="0.2"/>
    <row r="50993" s="217" customFormat="1" x14ac:dyDescent="0.2"/>
    <row r="50994" s="217" customFormat="1" x14ac:dyDescent="0.2"/>
    <row r="50995" s="217" customFormat="1" x14ac:dyDescent="0.2"/>
    <row r="50996" s="217" customFormat="1" x14ac:dyDescent="0.2"/>
    <row r="50997" s="217" customFormat="1" x14ac:dyDescent="0.2"/>
    <row r="50998" s="217" customFormat="1" x14ac:dyDescent="0.2"/>
    <row r="50999" s="217" customFormat="1" x14ac:dyDescent="0.2"/>
    <row r="51000" s="217" customFormat="1" x14ac:dyDescent="0.2"/>
    <row r="51001" s="217" customFormat="1" x14ac:dyDescent="0.2"/>
    <row r="51002" s="217" customFormat="1" x14ac:dyDescent="0.2"/>
    <row r="51003" s="217" customFormat="1" x14ac:dyDescent="0.2"/>
    <row r="51004" s="217" customFormat="1" x14ac:dyDescent="0.2"/>
    <row r="51005" s="217" customFormat="1" x14ac:dyDescent="0.2"/>
    <row r="51006" s="217" customFormat="1" x14ac:dyDescent="0.2"/>
    <row r="51007" s="217" customFormat="1" x14ac:dyDescent="0.2"/>
    <row r="51008" s="217" customFormat="1" x14ac:dyDescent="0.2"/>
    <row r="51009" s="217" customFormat="1" x14ac:dyDescent="0.2"/>
    <row r="51010" s="217" customFormat="1" x14ac:dyDescent="0.2"/>
    <row r="51011" s="217" customFormat="1" x14ac:dyDescent="0.2"/>
    <row r="51012" s="217" customFormat="1" x14ac:dyDescent="0.2"/>
    <row r="51013" s="217" customFormat="1" x14ac:dyDescent="0.2"/>
    <row r="51014" s="217" customFormat="1" x14ac:dyDescent="0.2"/>
    <row r="51015" s="217" customFormat="1" x14ac:dyDescent="0.2"/>
    <row r="51016" s="217" customFormat="1" x14ac:dyDescent="0.2"/>
    <row r="51017" s="217" customFormat="1" x14ac:dyDescent="0.2"/>
    <row r="51018" s="217" customFormat="1" x14ac:dyDescent="0.2"/>
    <row r="51019" s="217" customFormat="1" x14ac:dyDescent="0.2"/>
    <row r="51020" s="217" customFormat="1" x14ac:dyDescent="0.2"/>
    <row r="51021" s="217" customFormat="1" x14ac:dyDescent="0.2"/>
    <row r="51022" s="217" customFormat="1" x14ac:dyDescent="0.2"/>
    <row r="51023" s="217" customFormat="1" x14ac:dyDescent="0.2"/>
    <row r="51024" s="217" customFormat="1" x14ac:dyDescent="0.2"/>
    <row r="51025" s="217" customFormat="1" x14ac:dyDescent="0.2"/>
    <row r="51026" s="217" customFormat="1" x14ac:dyDescent="0.2"/>
    <row r="51027" s="217" customFormat="1" x14ac:dyDescent="0.2"/>
    <row r="51028" s="217" customFormat="1" x14ac:dyDescent="0.2"/>
    <row r="51029" s="217" customFormat="1" x14ac:dyDescent="0.2"/>
    <row r="51030" s="217" customFormat="1" x14ac:dyDescent="0.2"/>
    <row r="51031" s="217" customFormat="1" x14ac:dyDescent="0.2"/>
    <row r="51032" s="217" customFormat="1" x14ac:dyDescent="0.2"/>
    <row r="51033" s="217" customFormat="1" x14ac:dyDescent="0.2"/>
    <row r="51034" s="217" customFormat="1" x14ac:dyDescent="0.2"/>
    <row r="51035" s="217" customFormat="1" x14ac:dyDescent="0.2"/>
    <row r="51036" s="217" customFormat="1" x14ac:dyDescent="0.2"/>
    <row r="51037" s="217" customFormat="1" x14ac:dyDescent="0.2"/>
    <row r="51038" s="217" customFormat="1" x14ac:dyDescent="0.2"/>
    <row r="51039" s="217" customFormat="1" x14ac:dyDescent="0.2"/>
    <row r="51040" s="217" customFormat="1" x14ac:dyDescent="0.2"/>
    <row r="51041" s="217" customFormat="1" x14ac:dyDescent="0.2"/>
    <row r="51042" s="217" customFormat="1" x14ac:dyDescent="0.2"/>
    <row r="51043" s="217" customFormat="1" x14ac:dyDescent="0.2"/>
    <row r="51044" s="217" customFormat="1" x14ac:dyDescent="0.2"/>
    <row r="51045" s="217" customFormat="1" x14ac:dyDescent="0.2"/>
    <row r="51046" s="217" customFormat="1" x14ac:dyDescent="0.2"/>
    <row r="51047" s="217" customFormat="1" x14ac:dyDescent="0.2"/>
    <row r="51048" s="217" customFormat="1" x14ac:dyDescent="0.2"/>
    <row r="51049" s="217" customFormat="1" x14ac:dyDescent="0.2"/>
    <row r="51050" s="217" customFormat="1" x14ac:dyDescent="0.2"/>
    <row r="51051" s="217" customFormat="1" x14ac:dyDescent="0.2"/>
    <row r="51052" s="217" customFormat="1" x14ac:dyDescent="0.2"/>
    <row r="51053" s="217" customFormat="1" x14ac:dyDescent="0.2"/>
    <row r="51054" s="217" customFormat="1" x14ac:dyDescent="0.2"/>
    <row r="51055" s="217" customFormat="1" x14ac:dyDescent="0.2"/>
    <row r="51056" s="217" customFormat="1" x14ac:dyDescent="0.2"/>
    <row r="51057" s="217" customFormat="1" x14ac:dyDescent="0.2"/>
    <row r="51058" s="217" customFormat="1" x14ac:dyDescent="0.2"/>
    <row r="51059" s="217" customFormat="1" x14ac:dyDescent="0.2"/>
    <row r="51060" s="217" customFormat="1" x14ac:dyDescent="0.2"/>
    <row r="51061" s="217" customFormat="1" x14ac:dyDescent="0.2"/>
    <row r="51062" s="217" customFormat="1" x14ac:dyDescent="0.2"/>
    <row r="51063" s="217" customFormat="1" x14ac:dyDescent="0.2"/>
    <row r="51064" s="217" customFormat="1" x14ac:dyDescent="0.2"/>
    <row r="51065" s="217" customFormat="1" x14ac:dyDescent="0.2"/>
    <row r="51066" s="217" customFormat="1" x14ac:dyDescent="0.2"/>
    <row r="51067" s="217" customFormat="1" x14ac:dyDescent="0.2"/>
    <row r="51068" s="217" customFormat="1" x14ac:dyDescent="0.2"/>
    <row r="51069" s="217" customFormat="1" x14ac:dyDescent="0.2"/>
    <row r="51070" s="217" customFormat="1" x14ac:dyDescent="0.2"/>
    <row r="51071" s="217" customFormat="1" x14ac:dyDescent="0.2"/>
    <row r="51072" s="217" customFormat="1" x14ac:dyDescent="0.2"/>
    <row r="51073" s="217" customFormat="1" x14ac:dyDescent="0.2"/>
    <row r="51074" s="217" customFormat="1" x14ac:dyDescent="0.2"/>
    <row r="51075" s="217" customFormat="1" x14ac:dyDescent="0.2"/>
    <row r="51076" s="217" customFormat="1" x14ac:dyDescent="0.2"/>
    <row r="51077" s="217" customFormat="1" x14ac:dyDescent="0.2"/>
    <row r="51078" s="217" customFormat="1" x14ac:dyDescent="0.2"/>
    <row r="51079" s="217" customFormat="1" x14ac:dyDescent="0.2"/>
    <row r="51080" s="217" customFormat="1" x14ac:dyDescent="0.2"/>
    <row r="51081" s="217" customFormat="1" x14ac:dyDescent="0.2"/>
    <row r="51082" s="217" customFormat="1" x14ac:dyDescent="0.2"/>
    <row r="51083" s="217" customFormat="1" x14ac:dyDescent="0.2"/>
    <row r="51084" s="217" customFormat="1" x14ac:dyDescent="0.2"/>
    <row r="51085" s="217" customFormat="1" x14ac:dyDescent="0.2"/>
    <row r="51086" s="217" customFormat="1" x14ac:dyDescent="0.2"/>
    <row r="51087" s="217" customFormat="1" x14ac:dyDescent="0.2"/>
    <row r="51088" s="217" customFormat="1" x14ac:dyDescent="0.2"/>
    <row r="51089" s="217" customFormat="1" x14ac:dyDescent="0.2"/>
    <row r="51090" s="217" customFormat="1" x14ac:dyDescent="0.2"/>
    <row r="51091" s="217" customFormat="1" x14ac:dyDescent="0.2"/>
    <row r="51092" s="217" customFormat="1" x14ac:dyDescent="0.2"/>
    <row r="51093" s="217" customFormat="1" x14ac:dyDescent="0.2"/>
    <row r="51094" s="217" customFormat="1" x14ac:dyDescent="0.2"/>
    <row r="51095" s="217" customFormat="1" x14ac:dyDescent="0.2"/>
    <row r="51096" s="217" customFormat="1" x14ac:dyDescent="0.2"/>
    <row r="51097" s="217" customFormat="1" x14ac:dyDescent="0.2"/>
    <row r="51098" s="217" customFormat="1" x14ac:dyDescent="0.2"/>
    <row r="51099" s="217" customFormat="1" x14ac:dyDescent="0.2"/>
    <row r="51100" s="217" customFormat="1" x14ac:dyDescent="0.2"/>
    <row r="51101" s="217" customFormat="1" x14ac:dyDescent="0.2"/>
    <row r="51102" s="217" customFormat="1" x14ac:dyDescent="0.2"/>
    <row r="51103" s="217" customFormat="1" x14ac:dyDescent="0.2"/>
    <row r="51104" s="217" customFormat="1" x14ac:dyDescent="0.2"/>
    <row r="51105" s="217" customFormat="1" x14ac:dyDescent="0.2"/>
    <row r="51106" s="217" customFormat="1" x14ac:dyDescent="0.2"/>
    <row r="51107" s="217" customFormat="1" x14ac:dyDescent="0.2"/>
    <row r="51108" s="217" customFormat="1" x14ac:dyDescent="0.2"/>
    <row r="51109" s="217" customFormat="1" x14ac:dyDescent="0.2"/>
    <row r="51110" s="217" customFormat="1" x14ac:dyDescent="0.2"/>
    <row r="51111" s="217" customFormat="1" x14ac:dyDescent="0.2"/>
    <row r="51112" s="217" customFormat="1" x14ac:dyDescent="0.2"/>
    <row r="51113" s="217" customFormat="1" x14ac:dyDescent="0.2"/>
    <row r="51114" s="217" customFormat="1" x14ac:dyDescent="0.2"/>
    <row r="51115" s="217" customFormat="1" x14ac:dyDescent="0.2"/>
    <row r="51116" s="217" customFormat="1" x14ac:dyDescent="0.2"/>
    <row r="51117" s="217" customFormat="1" x14ac:dyDescent="0.2"/>
    <row r="51118" s="217" customFormat="1" x14ac:dyDescent="0.2"/>
    <row r="51119" s="217" customFormat="1" x14ac:dyDescent="0.2"/>
    <row r="51120" s="217" customFormat="1" x14ac:dyDescent="0.2"/>
    <row r="51121" s="217" customFormat="1" x14ac:dyDescent="0.2"/>
    <row r="51122" s="217" customFormat="1" x14ac:dyDescent="0.2"/>
    <row r="51123" s="217" customFormat="1" x14ac:dyDescent="0.2"/>
    <row r="51124" s="217" customFormat="1" x14ac:dyDescent="0.2"/>
    <row r="51125" s="217" customFormat="1" x14ac:dyDescent="0.2"/>
    <row r="51126" s="217" customFormat="1" x14ac:dyDescent="0.2"/>
    <row r="51127" s="217" customFormat="1" x14ac:dyDescent="0.2"/>
    <row r="51128" s="217" customFormat="1" x14ac:dyDescent="0.2"/>
    <row r="51129" s="217" customFormat="1" x14ac:dyDescent="0.2"/>
    <row r="51130" s="217" customFormat="1" x14ac:dyDescent="0.2"/>
    <row r="51131" s="217" customFormat="1" x14ac:dyDescent="0.2"/>
    <row r="51132" s="217" customFormat="1" x14ac:dyDescent="0.2"/>
    <row r="51133" s="217" customFormat="1" x14ac:dyDescent="0.2"/>
    <row r="51134" s="217" customFormat="1" x14ac:dyDescent="0.2"/>
    <row r="51135" s="217" customFormat="1" x14ac:dyDescent="0.2"/>
    <row r="51136" s="217" customFormat="1" x14ac:dyDescent="0.2"/>
    <row r="51137" s="217" customFormat="1" x14ac:dyDescent="0.2"/>
    <row r="51138" s="217" customFormat="1" x14ac:dyDescent="0.2"/>
    <row r="51139" s="217" customFormat="1" x14ac:dyDescent="0.2"/>
    <row r="51140" s="217" customFormat="1" x14ac:dyDescent="0.2"/>
    <row r="51141" s="217" customFormat="1" x14ac:dyDescent="0.2"/>
    <row r="51142" s="217" customFormat="1" x14ac:dyDescent="0.2"/>
    <row r="51143" s="217" customFormat="1" x14ac:dyDescent="0.2"/>
    <row r="51144" s="217" customFormat="1" x14ac:dyDescent="0.2"/>
    <row r="51145" s="217" customFormat="1" x14ac:dyDescent="0.2"/>
    <row r="51146" s="217" customFormat="1" x14ac:dyDescent="0.2"/>
    <row r="51147" s="217" customFormat="1" x14ac:dyDescent="0.2"/>
    <row r="51148" s="217" customFormat="1" x14ac:dyDescent="0.2"/>
    <row r="51149" s="217" customFormat="1" x14ac:dyDescent="0.2"/>
    <row r="51150" s="217" customFormat="1" x14ac:dyDescent="0.2"/>
    <row r="51151" s="217" customFormat="1" x14ac:dyDescent="0.2"/>
    <row r="51152" s="217" customFormat="1" x14ac:dyDescent="0.2"/>
    <row r="51153" s="217" customFormat="1" x14ac:dyDescent="0.2"/>
    <row r="51154" s="217" customFormat="1" x14ac:dyDescent="0.2"/>
    <row r="51155" s="217" customFormat="1" x14ac:dyDescent="0.2"/>
    <row r="51156" s="217" customFormat="1" x14ac:dyDescent="0.2"/>
    <row r="51157" s="217" customFormat="1" x14ac:dyDescent="0.2"/>
    <row r="51158" s="217" customFormat="1" x14ac:dyDescent="0.2"/>
    <row r="51159" s="217" customFormat="1" x14ac:dyDescent="0.2"/>
    <row r="51160" s="217" customFormat="1" x14ac:dyDescent="0.2"/>
    <row r="51161" s="217" customFormat="1" x14ac:dyDescent="0.2"/>
    <row r="51162" s="217" customFormat="1" x14ac:dyDescent="0.2"/>
    <row r="51163" s="217" customFormat="1" x14ac:dyDescent="0.2"/>
    <row r="51164" s="217" customFormat="1" x14ac:dyDescent="0.2"/>
    <row r="51165" s="217" customFormat="1" x14ac:dyDescent="0.2"/>
    <row r="51166" s="217" customFormat="1" x14ac:dyDescent="0.2"/>
    <row r="51167" s="217" customFormat="1" x14ac:dyDescent="0.2"/>
    <row r="51168" s="217" customFormat="1" x14ac:dyDescent="0.2"/>
    <row r="51169" s="217" customFormat="1" x14ac:dyDescent="0.2"/>
    <row r="51170" s="217" customFormat="1" x14ac:dyDescent="0.2"/>
    <row r="51171" s="217" customFormat="1" x14ac:dyDescent="0.2"/>
    <row r="51172" s="217" customFormat="1" x14ac:dyDescent="0.2"/>
    <row r="51173" s="217" customFormat="1" x14ac:dyDescent="0.2"/>
    <row r="51174" s="217" customFormat="1" x14ac:dyDescent="0.2"/>
    <row r="51175" s="217" customFormat="1" x14ac:dyDescent="0.2"/>
    <row r="51176" s="217" customFormat="1" x14ac:dyDescent="0.2"/>
    <row r="51177" s="217" customFormat="1" x14ac:dyDescent="0.2"/>
    <row r="51178" s="217" customFormat="1" x14ac:dyDescent="0.2"/>
    <row r="51179" s="217" customFormat="1" x14ac:dyDescent="0.2"/>
    <row r="51180" s="217" customFormat="1" x14ac:dyDescent="0.2"/>
    <row r="51181" s="217" customFormat="1" x14ac:dyDescent="0.2"/>
    <row r="51182" s="217" customFormat="1" x14ac:dyDescent="0.2"/>
    <row r="51183" s="217" customFormat="1" x14ac:dyDescent="0.2"/>
    <row r="51184" s="217" customFormat="1" x14ac:dyDescent="0.2"/>
    <row r="51185" s="217" customFormat="1" x14ac:dyDescent="0.2"/>
    <row r="51186" s="217" customFormat="1" x14ac:dyDescent="0.2"/>
    <row r="51187" s="217" customFormat="1" x14ac:dyDescent="0.2"/>
    <row r="51188" s="217" customFormat="1" x14ac:dyDescent="0.2"/>
    <row r="51189" s="217" customFormat="1" x14ac:dyDescent="0.2"/>
    <row r="51190" s="217" customFormat="1" x14ac:dyDescent="0.2"/>
    <row r="51191" s="217" customFormat="1" x14ac:dyDescent="0.2"/>
    <row r="51192" s="217" customFormat="1" x14ac:dyDescent="0.2"/>
    <row r="51193" s="217" customFormat="1" x14ac:dyDescent="0.2"/>
    <row r="51194" s="217" customFormat="1" x14ac:dyDescent="0.2"/>
    <row r="51195" s="217" customFormat="1" x14ac:dyDescent="0.2"/>
    <row r="51196" s="217" customFormat="1" x14ac:dyDescent="0.2"/>
    <row r="51197" s="217" customFormat="1" x14ac:dyDescent="0.2"/>
    <row r="51198" s="217" customFormat="1" x14ac:dyDescent="0.2"/>
    <row r="51199" s="217" customFormat="1" x14ac:dyDescent="0.2"/>
    <row r="51200" s="217" customFormat="1" x14ac:dyDescent="0.2"/>
    <row r="51201" s="217" customFormat="1" x14ac:dyDescent="0.2"/>
    <row r="51202" s="217" customFormat="1" x14ac:dyDescent="0.2"/>
    <row r="51203" s="217" customFormat="1" x14ac:dyDescent="0.2"/>
    <row r="51204" s="217" customFormat="1" x14ac:dyDescent="0.2"/>
    <row r="51205" s="217" customFormat="1" x14ac:dyDescent="0.2"/>
    <row r="51206" s="217" customFormat="1" x14ac:dyDescent="0.2"/>
    <row r="51207" s="217" customFormat="1" x14ac:dyDescent="0.2"/>
    <row r="51208" s="217" customFormat="1" x14ac:dyDescent="0.2"/>
    <row r="51209" s="217" customFormat="1" x14ac:dyDescent="0.2"/>
    <row r="51210" s="217" customFormat="1" x14ac:dyDescent="0.2"/>
    <row r="51211" s="217" customFormat="1" x14ac:dyDescent="0.2"/>
    <row r="51212" s="217" customFormat="1" x14ac:dyDescent="0.2"/>
    <row r="51213" s="217" customFormat="1" x14ac:dyDescent="0.2"/>
    <row r="51214" s="217" customFormat="1" x14ac:dyDescent="0.2"/>
    <row r="51215" s="217" customFormat="1" x14ac:dyDescent="0.2"/>
    <row r="51216" s="217" customFormat="1" x14ac:dyDescent="0.2"/>
    <row r="51217" s="217" customFormat="1" x14ac:dyDescent="0.2"/>
    <row r="51218" s="217" customFormat="1" x14ac:dyDescent="0.2"/>
    <row r="51219" s="217" customFormat="1" x14ac:dyDescent="0.2"/>
    <row r="51220" s="217" customFormat="1" x14ac:dyDescent="0.2"/>
    <row r="51221" s="217" customFormat="1" x14ac:dyDescent="0.2"/>
    <row r="51222" s="217" customFormat="1" x14ac:dyDescent="0.2"/>
    <row r="51223" s="217" customFormat="1" x14ac:dyDescent="0.2"/>
    <row r="51224" s="217" customFormat="1" x14ac:dyDescent="0.2"/>
    <row r="51225" s="217" customFormat="1" x14ac:dyDescent="0.2"/>
    <row r="51226" s="217" customFormat="1" x14ac:dyDescent="0.2"/>
    <row r="51227" s="217" customFormat="1" x14ac:dyDescent="0.2"/>
    <row r="51228" s="217" customFormat="1" x14ac:dyDescent="0.2"/>
    <row r="51229" s="217" customFormat="1" x14ac:dyDescent="0.2"/>
    <row r="51230" s="217" customFormat="1" x14ac:dyDescent="0.2"/>
    <row r="51231" s="217" customFormat="1" x14ac:dyDescent="0.2"/>
    <row r="51232" s="217" customFormat="1" x14ac:dyDescent="0.2"/>
    <row r="51233" s="217" customFormat="1" x14ac:dyDescent="0.2"/>
    <row r="51234" s="217" customFormat="1" x14ac:dyDescent="0.2"/>
    <row r="51235" s="217" customFormat="1" x14ac:dyDescent="0.2"/>
    <row r="51236" s="217" customFormat="1" x14ac:dyDescent="0.2"/>
    <row r="51237" s="217" customFormat="1" x14ac:dyDescent="0.2"/>
    <row r="51238" s="217" customFormat="1" x14ac:dyDescent="0.2"/>
    <row r="51239" s="217" customFormat="1" x14ac:dyDescent="0.2"/>
    <row r="51240" s="217" customFormat="1" x14ac:dyDescent="0.2"/>
    <row r="51241" s="217" customFormat="1" x14ac:dyDescent="0.2"/>
    <row r="51242" s="217" customFormat="1" x14ac:dyDescent="0.2"/>
    <row r="51243" s="217" customFormat="1" x14ac:dyDescent="0.2"/>
    <row r="51244" s="217" customFormat="1" x14ac:dyDescent="0.2"/>
    <row r="51245" s="217" customFormat="1" x14ac:dyDescent="0.2"/>
    <row r="51246" s="217" customFormat="1" x14ac:dyDescent="0.2"/>
    <row r="51247" s="217" customFormat="1" x14ac:dyDescent="0.2"/>
    <row r="51248" s="217" customFormat="1" x14ac:dyDescent="0.2"/>
    <row r="51249" s="217" customFormat="1" x14ac:dyDescent="0.2"/>
    <row r="51250" s="217" customFormat="1" x14ac:dyDescent="0.2"/>
    <row r="51251" s="217" customFormat="1" x14ac:dyDescent="0.2"/>
    <row r="51252" s="217" customFormat="1" x14ac:dyDescent="0.2"/>
    <row r="51253" s="217" customFormat="1" x14ac:dyDescent="0.2"/>
    <row r="51254" s="217" customFormat="1" x14ac:dyDescent="0.2"/>
    <row r="51255" s="217" customFormat="1" x14ac:dyDescent="0.2"/>
    <row r="51256" s="217" customFormat="1" x14ac:dyDescent="0.2"/>
    <row r="51257" s="217" customFormat="1" x14ac:dyDescent="0.2"/>
    <row r="51258" s="217" customFormat="1" x14ac:dyDescent="0.2"/>
    <row r="51259" s="217" customFormat="1" x14ac:dyDescent="0.2"/>
    <row r="51260" s="217" customFormat="1" x14ac:dyDescent="0.2"/>
    <row r="51261" s="217" customFormat="1" x14ac:dyDescent="0.2"/>
    <row r="51262" s="217" customFormat="1" x14ac:dyDescent="0.2"/>
    <row r="51263" s="217" customFormat="1" x14ac:dyDescent="0.2"/>
    <row r="51264" s="217" customFormat="1" x14ac:dyDescent="0.2"/>
    <row r="51265" s="217" customFormat="1" x14ac:dyDescent="0.2"/>
    <row r="51266" s="217" customFormat="1" x14ac:dyDescent="0.2"/>
    <row r="51267" s="217" customFormat="1" x14ac:dyDescent="0.2"/>
    <row r="51268" s="217" customFormat="1" x14ac:dyDescent="0.2"/>
    <row r="51269" s="217" customFormat="1" x14ac:dyDescent="0.2"/>
    <row r="51270" s="217" customFormat="1" x14ac:dyDescent="0.2"/>
    <row r="51271" s="217" customFormat="1" x14ac:dyDescent="0.2"/>
    <row r="51272" s="217" customFormat="1" x14ac:dyDescent="0.2"/>
    <row r="51273" s="217" customFormat="1" x14ac:dyDescent="0.2"/>
    <row r="51274" s="217" customFormat="1" x14ac:dyDescent="0.2"/>
    <row r="51275" s="217" customFormat="1" x14ac:dyDescent="0.2"/>
    <row r="51276" s="217" customFormat="1" x14ac:dyDescent="0.2"/>
    <row r="51277" s="217" customFormat="1" x14ac:dyDescent="0.2"/>
    <row r="51278" s="217" customFormat="1" x14ac:dyDescent="0.2"/>
    <row r="51279" s="217" customFormat="1" x14ac:dyDescent="0.2"/>
    <row r="51280" s="217" customFormat="1" x14ac:dyDescent="0.2"/>
    <row r="51281" s="217" customFormat="1" x14ac:dyDescent="0.2"/>
    <row r="51282" s="217" customFormat="1" x14ac:dyDescent="0.2"/>
    <row r="51283" s="217" customFormat="1" x14ac:dyDescent="0.2"/>
    <row r="51284" s="217" customFormat="1" x14ac:dyDescent="0.2"/>
    <row r="51285" s="217" customFormat="1" x14ac:dyDescent="0.2"/>
    <row r="51286" s="217" customFormat="1" x14ac:dyDescent="0.2"/>
    <row r="51287" s="217" customFormat="1" x14ac:dyDescent="0.2"/>
    <row r="51288" s="217" customFormat="1" x14ac:dyDescent="0.2"/>
    <row r="51289" s="217" customFormat="1" x14ac:dyDescent="0.2"/>
    <row r="51290" s="217" customFormat="1" x14ac:dyDescent="0.2"/>
    <row r="51291" s="217" customFormat="1" x14ac:dyDescent="0.2"/>
    <row r="51292" s="217" customFormat="1" x14ac:dyDescent="0.2"/>
    <row r="51293" s="217" customFormat="1" x14ac:dyDescent="0.2"/>
    <row r="51294" s="217" customFormat="1" x14ac:dyDescent="0.2"/>
    <row r="51295" s="217" customFormat="1" x14ac:dyDescent="0.2"/>
    <row r="51296" s="217" customFormat="1" x14ac:dyDescent="0.2"/>
    <row r="51297" s="217" customFormat="1" x14ac:dyDescent="0.2"/>
    <row r="51298" s="217" customFormat="1" x14ac:dyDescent="0.2"/>
    <row r="51299" s="217" customFormat="1" x14ac:dyDescent="0.2"/>
    <row r="51300" s="217" customFormat="1" x14ac:dyDescent="0.2"/>
    <row r="51301" s="217" customFormat="1" x14ac:dyDescent="0.2"/>
    <row r="51302" s="217" customFormat="1" x14ac:dyDescent="0.2"/>
    <row r="51303" s="217" customFormat="1" x14ac:dyDescent="0.2"/>
    <row r="51304" s="217" customFormat="1" x14ac:dyDescent="0.2"/>
    <row r="51305" s="217" customFormat="1" x14ac:dyDescent="0.2"/>
    <row r="51306" s="217" customFormat="1" x14ac:dyDescent="0.2"/>
    <row r="51307" s="217" customFormat="1" x14ac:dyDescent="0.2"/>
    <row r="51308" s="217" customFormat="1" x14ac:dyDescent="0.2"/>
    <row r="51309" s="217" customFormat="1" x14ac:dyDescent="0.2"/>
    <row r="51310" s="217" customFormat="1" x14ac:dyDescent="0.2"/>
    <row r="51311" s="217" customFormat="1" x14ac:dyDescent="0.2"/>
    <row r="51312" s="217" customFormat="1" x14ac:dyDescent="0.2"/>
    <row r="51313" s="217" customFormat="1" x14ac:dyDescent="0.2"/>
    <row r="51314" s="217" customFormat="1" x14ac:dyDescent="0.2"/>
    <row r="51315" s="217" customFormat="1" x14ac:dyDescent="0.2"/>
    <row r="51316" s="217" customFormat="1" x14ac:dyDescent="0.2"/>
    <row r="51317" s="217" customFormat="1" x14ac:dyDescent="0.2"/>
    <row r="51318" s="217" customFormat="1" x14ac:dyDescent="0.2"/>
    <row r="51319" s="217" customFormat="1" x14ac:dyDescent="0.2"/>
    <row r="51320" s="217" customFormat="1" x14ac:dyDescent="0.2"/>
    <row r="51321" s="217" customFormat="1" x14ac:dyDescent="0.2"/>
    <row r="51322" s="217" customFormat="1" x14ac:dyDescent="0.2"/>
    <row r="51323" s="217" customFormat="1" x14ac:dyDescent="0.2"/>
    <row r="51324" s="217" customFormat="1" x14ac:dyDescent="0.2"/>
    <row r="51325" s="217" customFormat="1" x14ac:dyDescent="0.2"/>
    <row r="51326" s="217" customFormat="1" x14ac:dyDescent="0.2"/>
    <row r="51327" s="217" customFormat="1" x14ac:dyDescent="0.2"/>
    <row r="51328" s="217" customFormat="1" x14ac:dyDescent="0.2"/>
    <row r="51329" s="217" customFormat="1" x14ac:dyDescent="0.2"/>
    <row r="51330" s="217" customFormat="1" x14ac:dyDescent="0.2"/>
    <row r="51331" s="217" customFormat="1" x14ac:dyDescent="0.2"/>
    <row r="51332" s="217" customFormat="1" x14ac:dyDescent="0.2"/>
    <row r="51333" s="217" customFormat="1" x14ac:dyDescent="0.2"/>
    <row r="51334" s="217" customFormat="1" x14ac:dyDescent="0.2"/>
    <row r="51335" s="217" customFormat="1" x14ac:dyDescent="0.2"/>
    <row r="51336" s="217" customFormat="1" x14ac:dyDescent="0.2"/>
    <row r="51337" s="217" customFormat="1" x14ac:dyDescent="0.2"/>
    <row r="51338" s="217" customFormat="1" x14ac:dyDescent="0.2"/>
    <row r="51339" s="217" customFormat="1" x14ac:dyDescent="0.2"/>
    <row r="51340" s="217" customFormat="1" x14ac:dyDescent="0.2"/>
    <row r="51341" s="217" customFormat="1" x14ac:dyDescent="0.2"/>
    <row r="51342" s="217" customFormat="1" x14ac:dyDescent="0.2"/>
    <row r="51343" s="217" customFormat="1" x14ac:dyDescent="0.2"/>
    <row r="51344" s="217" customFormat="1" x14ac:dyDescent="0.2"/>
    <row r="51345" s="217" customFormat="1" x14ac:dyDescent="0.2"/>
    <row r="51346" s="217" customFormat="1" x14ac:dyDescent="0.2"/>
    <row r="51347" s="217" customFormat="1" x14ac:dyDescent="0.2"/>
    <row r="51348" s="217" customFormat="1" x14ac:dyDescent="0.2"/>
    <row r="51349" s="217" customFormat="1" x14ac:dyDescent="0.2"/>
    <row r="51350" s="217" customFormat="1" x14ac:dyDescent="0.2"/>
    <row r="51351" s="217" customFormat="1" x14ac:dyDescent="0.2"/>
    <row r="51352" s="217" customFormat="1" x14ac:dyDescent="0.2"/>
    <row r="51353" s="217" customFormat="1" x14ac:dyDescent="0.2"/>
    <row r="51354" s="217" customFormat="1" x14ac:dyDescent="0.2"/>
    <row r="51355" s="217" customFormat="1" x14ac:dyDescent="0.2"/>
    <row r="51356" s="217" customFormat="1" x14ac:dyDescent="0.2"/>
    <row r="51357" s="217" customFormat="1" x14ac:dyDescent="0.2"/>
    <row r="51358" s="217" customFormat="1" x14ac:dyDescent="0.2"/>
    <row r="51359" s="217" customFormat="1" x14ac:dyDescent="0.2"/>
    <row r="51360" s="217" customFormat="1" x14ac:dyDescent="0.2"/>
    <row r="51361" s="217" customFormat="1" x14ac:dyDescent="0.2"/>
    <row r="51362" s="217" customFormat="1" x14ac:dyDescent="0.2"/>
    <row r="51363" s="217" customFormat="1" x14ac:dyDescent="0.2"/>
    <row r="51364" s="217" customFormat="1" x14ac:dyDescent="0.2"/>
    <row r="51365" s="217" customFormat="1" x14ac:dyDescent="0.2"/>
    <row r="51366" s="217" customFormat="1" x14ac:dyDescent="0.2"/>
    <row r="51367" s="217" customFormat="1" x14ac:dyDescent="0.2"/>
    <row r="51368" s="217" customFormat="1" x14ac:dyDescent="0.2"/>
    <row r="51369" s="217" customFormat="1" x14ac:dyDescent="0.2"/>
    <row r="51370" s="217" customFormat="1" x14ac:dyDescent="0.2"/>
    <row r="51371" s="217" customFormat="1" x14ac:dyDescent="0.2"/>
    <row r="51372" s="217" customFormat="1" x14ac:dyDescent="0.2"/>
    <row r="51373" s="217" customFormat="1" x14ac:dyDescent="0.2"/>
    <row r="51374" s="217" customFormat="1" x14ac:dyDescent="0.2"/>
    <row r="51375" s="217" customFormat="1" x14ac:dyDescent="0.2"/>
    <row r="51376" s="217" customFormat="1" x14ac:dyDescent="0.2"/>
    <row r="51377" s="217" customFormat="1" x14ac:dyDescent="0.2"/>
    <row r="51378" s="217" customFormat="1" x14ac:dyDescent="0.2"/>
    <row r="51379" s="217" customFormat="1" x14ac:dyDescent="0.2"/>
    <row r="51380" s="217" customFormat="1" x14ac:dyDescent="0.2"/>
    <row r="51381" s="217" customFormat="1" x14ac:dyDescent="0.2"/>
    <row r="51382" s="217" customFormat="1" x14ac:dyDescent="0.2"/>
    <row r="51383" s="217" customFormat="1" x14ac:dyDescent="0.2"/>
    <row r="51384" s="217" customFormat="1" x14ac:dyDescent="0.2"/>
    <row r="51385" s="217" customFormat="1" x14ac:dyDescent="0.2"/>
    <row r="51386" s="217" customFormat="1" x14ac:dyDescent="0.2"/>
    <row r="51387" s="217" customFormat="1" x14ac:dyDescent="0.2"/>
    <row r="51388" s="217" customFormat="1" x14ac:dyDescent="0.2"/>
    <row r="51389" s="217" customFormat="1" x14ac:dyDescent="0.2"/>
    <row r="51390" s="217" customFormat="1" x14ac:dyDescent="0.2"/>
    <row r="51391" s="217" customFormat="1" x14ac:dyDescent="0.2"/>
    <row r="51392" s="217" customFormat="1" x14ac:dyDescent="0.2"/>
    <row r="51393" s="217" customFormat="1" x14ac:dyDescent="0.2"/>
    <row r="51394" s="217" customFormat="1" x14ac:dyDescent="0.2"/>
    <row r="51395" s="217" customFormat="1" x14ac:dyDescent="0.2"/>
    <row r="51396" s="217" customFormat="1" x14ac:dyDescent="0.2"/>
    <row r="51397" s="217" customFormat="1" x14ac:dyDescent="0.2"/>
    <row r="51398" s="217" customFormat="1" x14ac:dyDescent="0.2"/>
    <row r="51399" s="217" customFormat="1" x14ac:dyDescent="0.2"/>
    <row r="51400" s="217" customFormat="1" x14ac:dyDescent="0.2"/>
    <row r="51401" s="217" customFormat="1" x14ac:dyDescent="0.2"/>
    <row r="51402" s="217" customFormat="1" x14ac:dyDescent="0.2"/>
    <row r="51403" s="217" customFormat="1" x14ac:dyDescent="0.2"/>
    <row r="51404" s="217" customFormat="1" x14ac:dyDescent="0.2"/>
    <row r="51405" s="217" customFormat="1" x14ac:dyDescent="0.2"/>
    <row r="51406" s="217" customFormat="1" x14ac:dyDescent="0.2"/>
    <row r="51407" s="217" customFormat="1" x14ac:dyDescent="0.2"/>
    <row r="51408" s="217" customFormat="1" x14ac:dyDescent="0.2"/>
    <row r="51409" s="217" customFormat="1" x14ac:dyDescent="0.2"/>
    <row r="51410" s="217" customFormat="1" x14ac:dyDescent="0.2"/>
    <row r="51411" s="217" customFormat="1" x14ac:dyDescent="0.2"/>
    <row r="51412" s="217" customFormat="1" x14ac:dyDescent="0.2"/>
    <row r="51413" s="217" customFormat="1" x14ac:dyDescent="0.2"/>
    <row r="51414" s="217" customFormat="1" x14ac:dyDescent="0.2"/>
    <row r="51415" s="217" customFormat="1" x14ac:dyDescent="0.2"/>
    <row r="51416" s="217" customFormat="1" x14ac:dyDescent="0.2"/>
    <row r="51417" s="217" customFormat="1" x14ac:dyDescent="0.2"/>
    <row r="51418" s="217" customFormat="1" x14ac:dyDescent="0.2"/>
    <row r="51419" s="217" customFormat="1" x14ac:dyDescent="0.2"/>
    <row r="51420" s="217" customFormat="1" x14ac:dyDescent="0.2"/>
    <row r="51421" s="217" customFormat="1" x14ac:dyDescent="0.2"/>
    <row r="51422" s="217" customFormat="1" x14ac:dyDescent="0.2"/>
    <row r="51423" s="217" customFormat="1" x14ac:dyDescent="0.2"/>
    <row r="51424" s="217" customFormat="1" x14ac:dyDescent="0.2"/>
    <row r="51425" s="217" customFormat="1" x14ac:dyDescent="0.2"/>
    <row r="51426" s="217" customFormat="1" x14ac:dyDescent="0.2"/>
    <row r="51427" s="217" customFormat="1" x14ac:dyDescent="0.2"/>
    <row r="51428" s="217" customFormat="1" x14ac:dyDescent="0.2"/>
    <row r="51429" s="217" customFormat="1" x14ac:dyDescent="0.2"/>
    <row r="51430" s="217" customFormat="1" x14ac:dyDescent="0.2"/>
    <row r="51431" s="217" customFormat="1" x14ac:dyDescent="0.2"/>
    <row r="51432" s="217" customFormat="1" x14ac:dyDescent="0.2"/>
    <row r="51433" s="217" customFormat="1" x14ac:dyDescent="0.2"/>
    <row r="51434" s="217" customFormat="1" x14ac:dyDescent="0.2"/>
    <row r="51435" s="217" customFormat="1" x14ac:dyDescent="0.2"/>
    <row r="51436" s="217" customFormat="1" x14ac:dyDescent="0.2"/>
    <row r="51437" s="217" customFormat="1" x14ac:dyDescent="0.2"/>
    <row r="51438" s="217" customFormat="1" x14ac:dyDescent="0.2"/>
    <row r="51439" s="217" customFormat="1" x14ac:dyDescent="0.2"/>
    <row r="51440" s="217" customFormat="1" x14ac:dyDescent="0.2"/>
    <row r="51441" s="217" customFormat="1" x14ac:dyDescent="0.2"/>
    <row r="51442" s="217" customFormat="1" x14ac:dyDescent="0.2"/>
    <row r="51443" s="217" customFormat="1" x14ac:dyDescent="0.2"/>
    <row r="51444" s="217" customFormat="1" x14ac:dyDescent="0.2"/>
    <row r="51445" s="217" customFormat="1" x14ac:dyDescent="0.2"/>
    <row r="51446" s="217" customFormat="1" x14ac:dyDescent="0.2"/>
    <row r="51447" s="217" customFormat="1" x14ac:dyDescent="0.2"/>
    <row r="51448" s="217" customFormat="1" x14ac:dyDescent="0.2"/>
    <row r="51449" s="217" customFormat="1" x14ac:dyDescent="0.2"/>
    <row r="51450" s="217" customFormat="1" x14ac:dyDescent="0.2"/>
    <row r="51451" s="217" customFormat="1" x14ac:dyDescent="0.2"/>
    <row r="51452" s="217" customFormat="1" x14ac:dyDescent="0.2"/>
    <row r="51453" s="217" customFormat="1" x14ac:dyDescent="0.2"/>
    <row r="51454" s="217" customFormat="1" x14ac:dyDescent="0.2"/>
    <row r="51455" s="217" customFormat="1" x14ac:dyDescent="0.2"/>
    <row r="51456" s="217" customFormat="1" x14ac:dyDescent="0.2"/>
    <row r="51457" s="217" customFormat="1" x14ac:dyDescent="0.2"/>
    <row r="51458" s="217" customFormat="1" x14ac:dyDescent="0.2"/>
    <row r="51459" s="217" customFormat="1" x14ac:dyDescent="0.2"/>
    <row r="51460" s="217" customFormat="1" x14ac:dyDescent="0.2"/>
    <row r="51461" s="217" customFormat="1" x14ac:dyDescent="0.2"/>
    <row r="51462" s="217" customFormat="1" x14ac:dyDescent="0.2"/>
    <row r="51463" s="217" customFormat="1" x14ac:dyDescent="0.2"/>
    <row r="51464" s="217" customFormat="1" x14ac:dyDescent="0.2"/>
    <row r="51465" s="217" customFormat="1" x14ac:dyDescent="0.2"/>
    <row r="51466" s="217" customFormat="1" x14ac:dyDescent="0.2"/>
    <row r="51467" s="217" customFormat="1" x14ac:dyDescent="0.2"/>
    <row r="51468" s="217" customFormat="1" x14ac:dyDescent="0.2"/>
    <row r="51469" s="217" customFormat="1" x14ac:dyDescent="0.2"/>
    <row r="51470" s="217" customFormat="1" x14ac:dyDescent="0.2"/>
    <row r="51471" s="217" customFormat="1" x14ac:dyDescent="0.2"/>
    <row r="51472" s="217" customFormat="1" x14ac:dyDescent="0.2"/>
    <row r="51473" s="217" customFormat="1" x14ac:dyDescent="0.2"/>
    <row r="51474" s="217" customFormat="1" x14ac:dyDescent="0.2"/>
    <row r="51475" s="217" customFormat="1" x14ac:dyDescent="0.2"/>
    <row r="51476" s="217" customFormat="1" x14ac:dyDescent="0.2"/>
    <row r="51477" s="217" customFormat="1" x14ac:dyDescent="0.2"/>
    <row r="51478" s="217" customFormat="1" x14ac:dyDescent="0.2"/>
    <row r="51479" s="217" customFormat="1" x14ac:dyDescent="0.2"/>
    <row r="51480" s="217" customFormat="1" x14ac:dyDescent="0.2"/>
    <row r="51481" s="217" customFormat="1" x14ac:dyDescent="0.2"/>
    <row r="51482" s="217" customFormat="1" x14ac:dyDescent="0.2"/>
    <row r="51483" s="217" customFormat="1" x14ac:dyDescent="0.2"/>
    <row r="51484" s="217" customFormat="1" x14ac:dyDescent="0.2"/>
    <row r="51485" s="217" customFormat="1" x14ac:dyDescent="0.2"/>
    <row r="51486" s="217" customFormat="1" x14ac:dyDescent="0.2"/>
    <row r="51487" s="217" customFormat="1" x14ac:dyDescent="0.2"/>
    <row r="51488" s="217" customFormat="1" x14ac:dyDescent="0.2"/>
    <row r="51489" s="217" customFormat="1" x14ac:dyDescent="0.2"/>
    <row r="51490" s="217" customFormat="1" x14ac:dyDescent="0.2"/>
    <row r="51491" s="217" customFormat="1" x14ac:dyDescent="0.2"/>
    <row r="51492" s="217" customFormat="1" x14ac:dyDescent="0.2"/>
    <row r="51493" s="217" customFormat="1" x14ac:dyDescent="0.2"/>
    <row r="51494" s="217" customFormat="1" x14ac:dyDescent="0.2"/>
    <row r="51495" s="217" customFormat="1" x14ac:dyDescent="0.2"/>
    <row r="51496" s="217" customFormat="1" x14ac:dyDescent="0.2"/>
    <row r="51497" s="217" customFormat="1" x14ac:dyDescent="0.2"/>
    <row r="51498" s="217" customFormat="1" x14ac:dyDescent="0.2"/>
    <row r="51499" s="217" customFormat="1" x14ac:dyDescent="0.2"/>
    <row r="51500" s="217" customFormat="1" x14ac:dyDescent="0.2"/>
    <row r="51501" s="217" customFormat="1" x14ac:dyDescent="0.2"/>
    <row r="51502" s="217" customFormat="1" x14ac:dyDescent="0.2"/>
    <row r="51503" s="217" customFormat="1" x14ac:dyDescent="0.2"/>
    <row r="51504" s="217" customFormat="1" x14ac:dyDescent="0.2"/>
    <row r="51505" s="217" customFormat="1" x14ac:dyDescent="0.2"/>
    <row r="51506" s="217" customFormat="1" x14ac:dyDescent="0.2"/>
    <row r="51507" s="217" customFormat="1" x14ac:dyDescent="0.2"/>
    <row r="51508" s="217" customFormat="1" x14ac:dyDescent="0.2"/>
    <row r="51509" s="217" customFormat="1" x14ac:dyDescent="0.2"/>
    <row r="51510" s="217" customFormat="1" x14ac:dyDescent="0.2"/>
    <row r="51511" s="217" customFormat="1" x14ac:dyDescent="0.2"/>
    <row r="51512" s="217" customFormat="1" x14ac:dyDescent="0.2"/>
    <row r="51513" s="217" customFormat="1" x14ac:dyDescent="0.2"/>
    <row r="51514" s="217" customFormat="1" x14ac:dyDescent="0.2"/>
    <row r="51515" s="217" customFormat="1" x14ac:dyDescent="0.2"/>
    <row r="51516" s="217" customFormat="1" x14ac:dyDescent="0.2"/>
    <row r="51517" s="217" customFormat="1" x14ac:dyDescent="0.2"/>
    <row r="51518" s="217" customFormat="1" x14ac:dyDescent="0.2"/>
    <row r="51519" s="217" customFormat="1" x14ac:dyDescent="0.2"/>
    <row r="51520" s="217" customFormat="1" x14ac:dyDescent="0.2"/>
    <row r="51521" s="217" customFormat="1" x14ac:dyDescent="0.2"/>
    <row r="51522" s="217" customFormat="1" x14ac:dyDescent="0.2"/>
    <row r="51523" s="217" customFormat="1" x14ac:dyDescent="0.2"/>
    <row r="51524" s="217" customFormat="1" x14ac:dyDescent="0.2"/>
    <row r="51525" s="217" customFormat="1" x14ac:dyDescent="0.2"/>
    <row r="51526" s="217" customFormat="1" x14ac:dyDescent="0.2"/>
    <row r="51527" s="217" customFormat="1" x14ac:dyDescent="0.2"/>
    <row r="51528" s="217" customFormat="1" x14ac:dyDescent="0.2"/>
    <row r="51529" s="217" customFormat="1" x14ac:dyDescent="0.2"/>
    <row r="51530" s="217" customFormat="1" x14ac:dyDescent="0.2"/>
    <row r="51531" s="217" customFormat="1" x14ac:dyDescent="0.2"/>
    <row r="51532" s="217" customFormat="1" x14ac:dyDescent="0.2"/>
    <row r="51533" s="217" customFormat="1" x14ac:dyDescent="0.2"/>
    <row r="51534" s="217" customFormat="1" x14ac:dyDescent="0.2"/>
    <row r="51535" s="217" customFormat="1" x14ac:dyDescent="0.2"/>
    <row r="51536" s="217" customFormat="1" x14ac:dyDescent="0.2"/>
    <row r="51537" s="217" customFormat="1" x14ac:dyDescent="0.2"/>
    <row r="51538" s="217" customFormat="1" x14ac:dyDescent="0.2"/>
    <row r="51539" s="217" customFormat="1" x14ac:dyDescent="0.2"/>
    <row r="51540" s="217" customFormat="1" x14ac:dyDescent="0.2"/>
    <row r="51541" s="217" customFormat="1" x14ac:dyDescent="0.2"/>
    <row r="51542" s="217" customFormat="1" x14ac:dyDescent="0.2"/>
    <row r="51543" s="217" customFormat="1" x14ac:dyDescent="0.2"/>
    <row r="51544" s="217" customFormat="1" x14ac:dyDescent="0.2"/>
    <row r="51545" s="217" customFormat="1" x14ac:dyDescent="0.2"/>
    <row r="51546" s="217" customFormat="1" x14ac:dyDescent="0.2"/>
    <row r="51547" s="217" customFormat="1" x14ac:dyDescent="0.2"/>
    <row r="51548" s="217" customFormat="1" x14ac:dyDescent="0.2"/>
    <row r="51549" s="217" customFormat="1" x14ac:dyDescent="0.2"/>
    <row r="51550" s="217" customFormat="1" x14ac:dyDescent="0.2"/>
    <row r="51551" s="217" customFormat="1" x14ac:dyDescent="0.2"/>
    <row r="51552" s="217" customFormat="1" x14ac:dyDescent="0.2"/>
    <row r="51553" s="217" customFormat="1" x14ac:dyDescent="0.2"/>
    <row r="51554" s="217" customFormat="1" x14ac:dyDescent="0.2"/>
    <row r="51555" s="217" customFormat="1" x14ac:dyDescent="0.2"/>
    <row r="51556" s="217" customFormat="1" x14ac:dyDescent="0.2"/>
    <row r="51557" s="217" customFormat="1" x14ac:dyDescent="0.2"/>
    <row r="51558" s="217" customFormat="1" x14ac:dyDescent="0.2"/>
    <row r="51559" s="217" customFormat="1" x14ac:dyDescent="0.2"/>
    <row r="51560" s="217" customFormat="1" x14ac:dyDescent="0.2"/>
    <row r="51561" s="217" customFormat="1" x14ac:dyDescent="0.2"/>
    <row r="51562" s="217" customFormat="1" x14ac:dyDescent="0.2"/>
    <row r="51563" s="217" customFormat="1" x14ac:dyDescent="0.2"/>
    <row r="51564" s="217" customFormat="1" x14ac:dyDescent="0.2"/>
    <row r="51565" s="217" customFormat="1" x14ac:dyDescent="0.2"/>
    <row r="51566" s="217" customFormat="1" x14ac:dyDescent="0.2"/>
    <row r="51567" s="217" customFormat="1" x14ac:dyDescent="0.2"/>
    <row r="51568" s="217" customFormat="1" x14ac:dyDescent="0.2"/>
    <row r="51569" s="217" customFormat="1" x14ac:dyDescent="0.2"/>
    <row r="51570" s="217" customFormat="1" x14ac:dyDescent="0.2"/>
    <row r="51571" s="217" customFormat="1" x14ac:dyDescent="0.2"/>
    <row r="51572" s="217" customFormat="1" x14ac:dyDescent="0.2"/>
    <row r="51573" s="217" customFormat="1" x14ac:dyDescent="0.2"/>
    <row r="51574" s="217" customFormat="1" x14ac:dyDescent="0.2"/>
    <row r="51575" s="217" customFormat="1" x14ac:dyDescent="0.2"/>
    <row r="51576" s="217" customFormat="1" x14ac:dyDescent="0.2"/>
    <row r="51577" s="217" customFormat="1" x14ac:dyDescent="0.2"/>
    <row r="51578" s="217" customFormat="1" x14ac:dyDescent="0.2"/>
    <row r="51579" s="217" customFormat="1" x14ac:dyDescent="0.2"/>
    <row r="51580" s="217" customFormat="1" x14ac:dyDescent="0.2"/>
    <row r="51581" s="217" customFormat="1" x14ac:dyDescent="0.2"/>
    <row r="51582" s="217" customFormat="1" x14ac:dyDescent="0.2"/>
    <row r="51583" s="217" customFormat="1" x14ac:dyDescent="0.2"/>
    <row r="51584" s="217" customFormat="1" x14ac:dyDescent="0.2"/>
    <row r="51585" s="217" customFormat="1" x14ac:dyDescent="0.2"/>
    <row r="51586" s="217" customFormat="1" x14ac:dyDescent="0.2"/>
    <row r="51587" s="217" customFormat="1" x14ac:dyDescent="0.2"/>
    <row r="51588" s="217" customFormat="1" x14ac:dyDescent="0.2"/>
    <row r="51589" s="217" customFormat="1" x14ac:dyDescent="0.2"/>
    <row r="51590" s="217" customFormat="1" x14ac:dyDescent="0.2"/>
    <row r="51591" s="217" customFormat="1" x14ac:dyDescent="0.2"/>
    <row r="51592" s="217" customFormat="1" x14ac:dyDescent="0.2"/>
    <row r="51593" s="217" customFormat="1" x14ac:dyDescent="0.2"/>
    <row r="51594" s="217" customFormat="1" x14ac:dyDescent="0.2"/>
    <row r="51595" s="217" customFormat="1" x14ac:dyDescent="0.2"/>
    <row r="51596" s="217" customFormat="1" x14ac:dyDescent="0.2"/>
    <row r="51597" s="217" customFormat="1" x14ac:dyDescent="0.2"/>
    <row r="51598" s="217" customFormat="1" x14ac:dyDescent="0.2"/>
    <row r="51599" s="217" customFormat="1" x14ac:dyDescent="0.2"/>
    <row r="51600" s="217" customFormat="1" x14ac:dyDescent="0.2"/>
    <row r="51601" s="217" customFormat="1" x14ac:dyDescent="0.2"/>
    <row r="51602" s="217" customFormat="1" x14ac:dyDescent="0.2"/>
    <row r="51603" s="217" customFormat="1" x14ac:dyDescent="0.2"/>
    <row r="51604" s="217" customFormat="1" x14ac:dyDescent="0.2"/>
    <row r="51605" s="217" customFormat="1" x14ac:dyDescent="0.2"/>
    <row r="51606" s="217" customFormat="1" x14ac:dyDescent="0.2"/>
    <row r="51607" s="217" customFormat="1" x14ac:dyDescent="0.2"/>
    <row r="51608" s="217" customFormat="1" x14ac:dyDescent="0.2"/>
    <row r="51609" s="217" customFormat="1" x14ac:dyDescent="0.2"/>
    <row r="51610" s="217" customFormat="1" x14ac:dyDescent="0.2"/>
    <row r="51611" s="217" customFormat="1" x14ac:dyDescent="0.2"/>
    <row r="51612" s="217" customFormat="1" x14ac:dyDescent="0.2"/>
    <row r="51613" s="217" customFormat="1" x14ac:dyDescent="0.2"/>
    <row r="51614" s="217" customFormat="1" x14ac:dyDescent="0.2"/>
    <row r="51615" s="217" customFormat="1" x14ac:dyDescent="0.2"/>
    <row r="51616" s="217" customFormat="1" x14ac:dyDescent="0.2"/>
    <row r="51617" s="217" customFormat="1" x14ac:dyDescent="0.2"/>
    <row r="51618" s="217" customFormat="1" x14ac:dyDescent="0.2"/>
    <row r="51619" s="217" customFormat="1" x14ac:dyDescent="0.2"/>
    <row r="51620" s="217" customFormat="1" x14ac:dyDescent="0.2"/>
    <row r="51621" s="217" customFormat="1" x14ac:dyDescent="0.2"/>
    <row r="51622" s="217" customFormat="1" x14ac:dyDescent="0.2"/>
    <row r="51623" s="217" customFormat="1" x14ac:dyDescent="0.2"/>
    <row r="51624" s="217" customFormat="1" x14ac:dyDescent="0.2"/>
    <row r="51625" s="217" customFormat="1" x14ac:dyDescent="0.2"/>
    <row r="51626" s="217" customFormat="1" x14ac:dyDescent="0.2"/>
    <row r="51627" s="217" customFormat="1" x14ac:dyDescent="0.2"/>
    <row r="51628" s="217" customFormat="1" x14ac:dyDescent="0.2"/>
    <row r="51629" s="217" customFormat="1" x14ac:dyDescent="0.2"/>
    <row r="51630" s="217" customFormat="1" x14ac:dyDescent="0.2"/>
    <row r="51631" s="217" customFormat="1" x14ac:dyDescent="0.2"/>
    <row r="51632" s="217" customFormat="1" x14ac:dyDescent="0.2"/>
    <row r="51633" s="217" customFormat="1" x14ac:dyDescent="0.2"/>
    <row r="51634" s="217" customFormat="1" x14ac:dyDescent="0.2"/>
    <row r="51635" s="217" customFormat="1" x14ac:dyDescent="0.2"/>
    <row r="51636" s="217" customFormat="1" x14ac:dyDescent="0.2"/>
    <row r="51637" s="217" customFormat="1" x14ac:dyDescent="0.2"/>
    <row r="51638" s="217" customFormat="1" x14ac:dyDescent="0.2"/>
    <row r="51639" s="217" customFormat="1" x14ac:dyDescent="0.2"/>
    <row r="51640" s="217" customFormat="1" x14ac:dyDescent="0.2"/>
    <row r="51641" s="217" customFormat="1" x14ac:dyDescent="0.2"/>
    <row r="51642" s="217" customFormat="1" x14ac:dyDescent="0.2"/>
    <row r="51643" s="217" customFormat="1" x14ac:dyDescent="0.2"/>
    <row r="51644" s="217" customFormat="1" x14ac:dyDescent="0.2"/>
    <row r="51645" s="217" customFormat="1" x14ac:dyDescent="0.2"/>
    <row r="51646" s="217" customFormat="1" x14ac:dyDescent="0.2"/>
    <row r="51647" s="217" customFormat="1" x14ac:dyDescent="0.2"/>
    <row r="51648" s="217" customFormat="1" x14ac:dyDescent="0.2"/>
    <row r="51649" s="217" customFormat="1" x14ac:dyDescent="0.2"/>
    <row r="51650" s="217" customFormat="1" x14ac:dyDescent="0.2"/>
    <row r="51651" s="217" customFormat="1" x14ac:dyDescent="0.2"/>
    <row r="51652" s="217" customFormat="1" x14ac:dyDescent="0.2"/>
    <row r="51653" s="217" customFormat="1" x14ac:dyDescent="0.2"/>
    <row r="51654" s="217" customFormat="1" x14ac:dyDescent="0.2"/>
    <row r="51655" s="217" customFormat="1" x14ac:dyDescent="0.2"/>
    <row r="51656" s="217" customFormat="1" x14ac:dyDescent="0.2"/>
    <row r="51657" s="217" customFormat="1" x14ac:dyDescent="0.2"/>
    <row r="51658" s="217" customFormat="1" x14ac:dyDescent="0.2"/>
    <row r="51659" s="217" customFormat="1" x14ac:dyDescent="0.2"/>
    <row r="51660" s="217" customFormat="1" x14ac:dyDescent="0.2"/>
    <row r="51661" s="217" customFormat="1" x14ac:dyDescent="0.2"/>
    <row r="51662" s="217" customFormat="1" x14ac:dyDescent="0.2"/>
    <row r="51663" s="217" customFormat="1" x14ac:dyDescent="0.2"/>
    <row r="51664" s="217" customFormat="1" x14ac:dyDescent="0.2"/>
    <row r="51665" s="217" customFormat="1" x14ac:dyDescent="0.2"/>
    <row r="51666" s="217" customFormat="1" x14ac:dyDescent="0.2"/>
    <row r="51667" s="217" customFormat="1" x14ac:dyDescent="0.2"/>
    <row r="51668" s="217" customFormat="1" x14ac:dyDescent="0.2"/>
    <row r="51669" s="217" customFormat="1" x14ac:dyDescent="0.2"/>
    <row r="51670" s="217" customFormat="1" x14ac:dyDescent="0.2"/>
    <row r="51671" s="217" customFormat="1" x14ac:dyDescent="0.2"/>
    <row r="51672" s="217" customFormat="1" x14ac:dyDescent="0.2"/>
    <row r="51673" s="217" customFormat="1" x14ac:dyDescent="0.2"/>
    <row r="51674" s="217" customFormat="1" x14ac:dyDescent="0.2"/>
    <row r="51675" s="217" customFormat="1" x14ac:dyDescent="0.2"/>
    <row r="51676" s="217" customFormat="1" x14ac:dyDescent="0.2"/>
    <row r="51677" s="217" customFormat="1" x14ac:dyDescent="0.2"/>
    <row r="51678" s="217" customFormat="1" x14ac:dyDescent="0.2"/>
    <row r="51679" s="217" customFormat="1" x14ac:dyDescent="0.2"/>
    <row r="51680" s="217" customFormat="1" x14ac:dyDescent="0.2"/>
    <row r="51681" s="217" customFormat="1" x14ac:dyDescent="0.2"/>
    <row r="51682" s="217" customFormat="1" x14ac:dyDescent="0.2"/>
    <row r="51683" s="217" customFormat="1" x14ac:dyDescent="0.2"/>
    <row r="51684" s="217" customFormat="1" x14ac:dyDescent="0.2"/>
    <row r="51685" s="217" customFormat="1" x14ac:dyDescent="0.2"/>
    <row r="51686" s="217" customFormat="1" x14ac:dyDescent="0.2"/>
    <row r="51687" s="217" customFormat="1" x14ac:dyDescent="0.2"/>
    <row r="51688" s="217" customFormat="1" x14ac:dyDescent="0.2"/>
    <row r="51689" s="217" customFormat="1" x14ac:dyDescent="0.2"/>
    <row r="51690" s="217" customFormat="1" x14ac:dyDescent="0.2"/>
    <row r="51691" s="217" customFormat="1" x14ac:dyDescent="0.2"/>
    <row r="51692" s="217" customFormat="1" x14ac:dyDescent="0.2"/>
    <row r="51693" s="217" customFormat="1" x14ac:dyDescent="0.2"/>
    <row r="51694" s="217" customFormat="1" x14ac:dyDescent="0.2"/>
    <row r="51695" s="217" customFormat="1" x14ac:dyDescent="0.2"/>
    <row r="51696" s="217" customFormat="1" x14ac:dyDescent="0.2"/>
    <row r="51697" s="217" customFormat="1" x14ac:dyDescent="0.2"/>
    <row r="51698" s="217" customFormat="1" x14ac:dyDescent="0.2"/>
    <row r="51699" s="217" customFormat="1" x14ac:dyDescent="0.2"/>
    <row r="51700" s="217" customFormat="1" x14ac:dyDescent="0.2"/>
    <row r="51701" s="217" customFormat="1" x14ac:dyDescent="0.2"/>
    <row r="51702" s="217" customFormat="1" x14ac:dyDescent="0.2"/>
    <row r="51703" s="217" customFormat="1" x14ac:dyDescent="0.2"/>
    <row r="51704" s="217" customFormat="1" x14ac:dyDescent="0.2"/>
    <row r="51705" s="217" customFormat="1" x14ac:dyDescent="0.2"/>
    <row r="51706" s="217" customFormat="1" x14ac:dyDescent="0.2"/>
    <row r="51707" s="217" customFormat="1" x14ac:dyDescent="0.2"/>
    <row r="51708" s="217" customFormat="1" x14ac:dyDescent="0.2"/>
    <row r="51709" s="217" customFormat="1" x14ac:dyDescent="0.2"/>
    <row r="51710" s="217" customFormat="1" x14ac:dyDescent="0.2"/>
    <row r="51711" s="217" customFormat="1" x14ac:dyDescent="0.2"/>
    <row r="51712" s="217" customFormat="1" x14ac:dyDescent="0.2"/>
    <row r="51713" s="217" customFormat="1" x14ac:dyDescent="0.2"/>
    <row r="51714" s="217" customFormat="1" x14ac:dyDescent="0.2"/>
    <row r="51715" s="217" customFormat="1" x14ac:dyDescent="0.2"/>
    <row r="51716" s="217" customFormat="1" x14ac:dyDescent="0.2"/>
    <row r="51717" s="217" customFormat="1" x14ac:dyDescent="0.2"/>
    <row r="51718" s="217" customFormat="1" x14ac:dyDescent="0.2"/>
    <row r="51719" s="217" customFormat="1" x14ac:dyDescent="0.2"/>
    <row r="51720" s="217" customFormat="1" x14ac:dyDescent="0.2"/>
    <row r="51721" s="217" customFormat="1" x14ac:dyDescent="0.2"/>
    <row r="51722" s="217" customFormat="1" x14ac:dyDescent="0.2"/>
    <row r="51723" s="217" customFormat="1" x14ac:dyDescent="0.2"/>
    <row r="51724" s="217" customFormat="1" x14ac:dyDescent="0.2"/>
    <row r="51725" s="217" customFormat="1" x14ac:dyDescent="0.2"/>
    <row r="51726" s="217" customFormat="1" x14ac:dyDescent="0.2"/>
    <row r="51727" s="217" customFormat="1" x14ac:dyDescent="0.2"/>
    <row r="51728" s="217" customFormat="1" x14ac:dyDescent="0.2"/>
    <row r="51729" s="217" customFormat="1" x14ac:dyDescent="0.2"/>
    <row r="51730" s="217" customFormat="1" x14ac:dyDescent="0.2"/>
    <row r="51731" s="217" customFormat="1" x14ac:dyDescent="0.2"/>
    <row r="51732" s="217" customFormat="1" x14ac:dyDescent="0.2"/>
    <row r="51733" s="217" customFormat="1" x14ac:dyDescent="0.2"/>
    <row r="51734" s="217" customFormat="1" x14ac:dyDescent="0.2"/>
    <row r="51735" s="217" customFormat="1" x14ac:dyDescent="0.2"/>
    <row r="51736" s="217" customFormat="1" x14ac:dyDescent="0.2"/>
    <row r="51737" s="217" customFormat="1" x14ac:dyDescent="0.2"/>
    <row r="51738" s="217" customFormat="1" x14ac:dyDescent="0.2"/>
    <row r="51739" s="217" customFormat="1" x14ac:dyDescent="0.2"/>
    <row r="51740" s="217" customFormat="1" x14ac:dyDescent="0.2"/>
    <row r="51741" s="217" customFormat="1" x14ac:dyDescent="0.2"/>
    <row r="51742" s="217" customFormat="1" x14ac:dyDescent="0.2"/>
    <row r="51743" s="217" customFormat="1" x14ac:dyDescent="0.2"/>
    <row r="51744" s="217" customFormat="1" x14ac:dyDescent="0.2"/>
    <row r="51745" s="217" customFormat="1" x14ac:dyDescent="0.2"/>
    <row r="51746" s="217" customFormat="1" x14ac:dyDescent="0.2"/>
    <row r="51747" s="217" customFormat="1" x14ac:dyDescent="0.2"/>
    <row r="51748" s="217" customFormat="1" x14ac:dyDescent="0.2"/>
    <row r="51749" s="217" customFormat="1" x14ac:dyDescent="0.2"/>
    <row r="51750" s="217" customFormat="1" x14ac:dyDescent="0.2"/>
    <row r="51751" s="217" customFormat="1" x14ac:dyDescent="0.2"/>
    <row r="51752" s="217" customFormat="1" x14ac:dyDescent="0.2"/>
    <row r="51753" s="217" customFormat="1" x14ac:dyDescent="0.2"/>
    <row r="51754" s="217" customFormat="1" x14ac:dyDescent="0.2"/>
    <row r="51755" s="217" customFormat="1" x14ac:dyDescent="0.2"/>
    <row r="51756" s="217" customFormat="1" x14ac:dyDescent="0.2"/>
    <row r="51757" s="217" customFormat="1" x14ac:dyDescent="0.2"/>
    <row r="51758" s="217" customFormat="1" x14ac:dyDescent="0.2"/>
    <row r="51759" s="217" customFormat="1" x14ac:dyDescent="0.2"/>
    <row r="51760" s="217" customFormat="1" x14ac:dyDescent="0.2"/>
    <row r="51761" s="217" customFormat="1" x14ac:dyDescent="0.2"/>
    <row r="51762" s="217" customFormat="1" x14ac:dyDescent="0.2"/>
    <row r="51763" s="217" customFormat="1" x14ac:dyDescent="0.2"/>
    <row r="51764" s="217" customFormat="1" x14ac:dyDescent="0.2"/>
    <row r="51765" s="217" customFormat="1" x14ac:dyDescent="0.2"/>
    <row r="51766" s="217" customFormat="1" x14ac:dyDescent="0.2"/>
    <row r="51767" s="217" customFormat="1" x14ac:dyDescent="0.2"/>
    <row r="51768" s="217" customFormat="1" x14ac:dyDescent="0.2"/>
    <row r="51769" s="217" customFormat="1" x14ac:dyDescent="0.2"/>
    <row r="51770" s="217" customFormat="1" x14ac:dyDescent="0.2"/>
    <row r="51771" s="217" customFormat="1" x14ac:dyDescent="0.2"/>
    <row r="51772" s="217" customFormat="1" x14ac:dyDescent="0.2"/>
    <row r="51773" s="217" customFormat="1" x14ac:dyDescent="0.2"/>
    <row r="51774" s="217" customFormat="1" x14ac:dyDescent="0.2"/>
    <row r="51775" s="217" customFormat="1" x14ac:dyDescent="0.2"/>
    <row r="51776" s="217" customFormat="1" x14ac:dyDescent="0.2"/>
    <row r="51777" s="217" customFormat="1" x14ac:dyDescent="0.2"/>
    <row r="51778" s="217" customFormat="1" x14ac:dyDescent="0.2"/>
    <row r="51779" s="217" customFormat="1" x14ac:dyDescent="0.2"/>
    <row r="51780" s="217" customFormat="1" x14ac:dyDescent="0.2"/>
    <row r="51781" s="217" customFormat="1" x14ac:dyDescent="0.2"/>
    <row r="51782" s="217" customFormat="1" x14ac:dyDescent="0.2"/>
    <row r="51783" s="217" customFormat="1" x14ac:dyDescent="0.2"/>
    <row r="51784" s="217" customFormat="1" x14ac:dyDescent="0.2"/>
    <row r="51785" s="217" customFormat="1" x14ac:dyDescent="0.2"/>
    <row r="51786" s="217" customFormat="1" x14ac:dyDescent="0.2"/>
    <row r="51787" s="217" customFormat="1" x14ac:dyDescent="0.2"/>
    <row r="51788" s="217" customFormat="1" x14ac:dyDescent="0.2"/>
    <row r="51789" s="217" customFormat="1" x14ac:dyDescent="0.2"/>
    <row r="51790" s="217" customFormat="1" x14ac:dyDescent="0.2"/>
    <row r="51791" s="217" customFormat="1" x14ac:dyDescent="0.2"/>
    <row r="51792" s="217" customFormat="1" x14ac:dyDescent="0.2"/>
    <row r="51793" s="217" customFormat="1" x14ac:dyDescent="0.2"/>
    <row r="51794" s="217" customFormat="1" x14ac:dyDescent="0.2"/>
    <row r="51795" s="217" customFormat="1" x14ac:dyDescent="0.2"/>
    <row r="51796" s="217" customFormat="1" x14ac:dyDescent="0.2"/>
    <row r="51797" s="217" customFormat="1" x14ac:dyDescent="0.2"/>
    <row r="51798" s="217" customFormat="1" x14ac:dyDescent="0.2"/>
    <row r="51799" s="217" customFormat="1" x14ac:dyDescent="0.2"/>
    <row r="51800" s="217" customFormat="1" x14ac:dyDescent="0.2"/>
    <row r="51801" s="217" customFormat="1" x14ac:dyDescent="0.2"/>
    <row r="51802" s="217" customFormat="1" x14ac:dyDescent="0.2"/>
    <row r="51803" s="217" customFormat="1" x14ac:dyDescent="0.2"/>
    <row r="51804" s="217" customFormat="1" x14ac:dyDescent="0.2"/>
    <row r="51805" s="217" customFormat="1" x14ac:dyDescent="0.2"/>
    <row r="51806" s="217" customFormat="1" x14ac:dyDescent="0.2"/>
    <row r="51807" s="217" customFormat="1" x14ac:dyDescent="0.2"/>
    <row r="51808" s="217" customFormat="1" x14ac:dyDescent="0.2"/>
    <row r="51809" s="217" customFormat="1" x14ac:dyDescent="0.2"/>
    <row r="51810" s="217" customFormat="1" x14ac:dyDescent="0.2"/>
    <row r="51811" s="217" customFormat="1" x14ac:dyDescent="0.2"/>
    <row r="51812" s="217" customFormat="1" x14ac:dyDescent="0.2"/>
    <row r="51813" s="217" customFormat="1" x14ac:dyDescent="0.2"/>
    <row r="51814" s="217" customFormat="1" x14ac:dyDescent="0.2"/>
    <row r="51815" s="217" customFormat="1" x14ac:dyDescent="0.2"/>
    <row r="51816" s="217" customFormat="1" x14ac:dyDescent="0.2"/>
    <row r="51817" s="217" customFormat="1" x14ac:dyDescent="0.2"/>
    <row r="51818" s="217" customFormat="1" x14ac:dyDescent="0.2"/>
    <row r="51819" s="217" customFormat="1" x14ac:dyDescent="0.2"/>
    <row r="51820" s="217" customFormat="1" x14ac:dyDescent="0.2"/>
    <row r="51821" s="217" customFormat="1" x14ac:dyDescent="0.2"/>
    <row r="51822" s="217" customFormat="1" x14ac:dyDescent="0.2"/>
    <row r="51823" s="217" customFormat="1" x14ac:dyDescent="0.2"/>
    <row r="51824" s="217" customFormat="1" x14ac:dyDescent="0.2"/>
    <row r="51825" s="217" customFormat="1" x14ac:dyDescent="0.2"/>
    <row r="51826" s="217" customFormat="1" x14ac:dyDescent="0.2"/>
    <row r="51827" s="217" customFormat="1" x14ac:dyDescent="0.2"/>
    <row r="51828" s="217" customFormat="1" x14ac:dyDescent="0.2"/>
    <row r="51829" s="217" customFormat="1" x14ac:dyDescent="0.2"/>
    <row r="51830" s="217" customFormat="1" x14ac:dyDescent="0.2"/>
    <row r="51831" s="217" customFormat="1" x14ac:dyDescent="0.2"/>
    <row r="51832" s="217" customFormat="1" x14ac:dyDescent="0.2"/>
    <row r="51833" s="217" customFormat="1" x14ac:dyDescent="0.2"/>
    <row r="51834" s="217" customFormat="1" x14ac:dyDescent="0.2"/>
    <row r="51835" s="217" customFormat="1" x14ac:dyDescent="0.2"/>
    <row r="51836" s="217" customFormat="1" x14ac:dyDescent="0.2"/>
    <row r="51837" s="217" customFormat="1" x14ac:dyDescent="0.2"/>
    <row r="51838" s="217" customFormat="1" x14ac:dyDescent="0.2"/>
    <row r="51839" s="217" customFormat="1" x14ac:dyDescent="0.2"/>
    <row r="51840" s="217" customFormat="1" x14ac:dyDescent="0.2"/>
    <row r="51841" s="217" customFormat="1" x14ac:dyDescent="0.2"/>
    <row r="51842" s="217" customFormat="1" x14ac:dyDescent="0.2"/>
    <row r="51843" s="217" customFormat="1" x14ac:dyDescent="0.2"/>
    <row r="51844" s="217" customFormat="1" x14ac:dyDescent="0.2"/>
    <row r="51845" s="217" customFormat="1" x14ac:dyDescent="0.2"/>
    <row r="51846" s="217" customFormat="1" x14ac:dyDescent="0.2"/>
    <row r="51847" s="217" customFormat="1" x14ac:dyDescent="0.2"/>
    <row r="51848" s="217" customFormat="1" x14ac:dyDescent="0.2"/>
    <row r="51849" s="217" customFormat="1" x14ac:dyDescent="0.2"/>
    <row r="51850" s="217" customFormat="1" x14ac:dyDescent="0.2"/>
    <row r="51851" s="217" customFormat="1" x14ac:dyDescent="0.2"/>
    <row r="51852" s="217" customFormat="1" x14ac:dyDescent="0.2"/>
    <row r="51853" s="217" customFormat="1" x14ac:dyDescent="0.2"/>
    <row r="51854" s="217" customFormat="1" x14ac:dyDescent="0.2"/>
    <row r="51855" s="217" customFormat="1" x14ac:dyDescent="0.2"/>
    <row r="51856" s="217" customFormat="1" x14ac:dyDescent="0.2"/>
    <row r="51857" s="217" customFormat="1" x14ac:dyDescent="0.2"/>
    <row r="51858" s="217" customFormat="1" x14ac:dyDescent="0.2"/>
    <row r="51859" s="217" customFormat="1" x14ac:dyDescent="0.2"/>
    <row r="51860" s="217" customFormat="1" x14ac:dyDescent="0.2"/>
    <row r="51861" s="217" customFormat="1" x14ac:dyDescent="0.2"/>
    <row r="51862" s="217" customFormat="1" x14ac:dyDescent="0.2"/>
    <row r="51863" s="217" customFormat="1" x14ac:dyDescent="0.2"/>
    <row r="51864" s="217" customFormat="1" x14ac:dyDescent="0.2"/>
    <row r="51865" s="217" customFormat="1" x14ac:dyDescent="0.2"/>
    <row r="51866" s="217" customFormat="1" x14ac:dyDescent="0.2"/>
    <row r="51867" s="217" customFormat="1" x14ac:dyDescent="0.2"/>
    <row r="51868" s="217" customFormat="1" x14ac:dyDescent="0.2"/>
    <row r="51869" s="217" customFormat="1" x14ac:dyDescent="0.2"/>
    <row r="51870" s="217" customFormat="1" x14ac:dyDescent="0.2"/>
    <row r="51871" s="217" customFormat="1" x14ac:dyDescent="0.2"/>
    <row r="51872" s="217" customFormat="1" x14ac:dyDescent="0.2"/>
    <row r="51873" s="217" customFormat="1" x14ac:dyDescent="0.2"/>
    <row r="51874" s="217" customFormat="1" x14ac:dyDescent="0.2"/>
    <row r="51875" s="217" customFormat="1" x14ac:dyDescent="0.2"/>
    <row r="51876" s="217" customFormat="1" x14ac:dyDescent="0.2"/>
    <row r="51877" s="217" customFormat="1" x14ac:dyDescent="0.2"/>
    <row r="51878" s="217" customFormat="1" x14ac:dyDescent="0.2"/>
    <row r="51879" s="217" customFormat="1" x14ac:dyDescent="0.2"/>
    <row r="51880" s="217" customFormat="1" x14ac:dyDescent="0.2"/>
    <row r="51881" s="217" customFormat="1" x14ac:dyDescent="0.2"/>
    <row r="51882" s="217" customFormat="1" x14ac:dyDescent="0.2"/>
    <row r="51883" s="217" customFormat="1" x14ac:dyDescent="0.2"/>
    <row r="51884" s="217" customFormat="1" x14ac:dyDescent="0.2"/>
    <row r="51885" s="217" customFormat="1" x14ac:dyDescent="0.2"/>
    <row r="51886" s="217" customFormat="1" x14ac:dyDescent="0.2"/>
    <row r="51887" s="217" customFormat="1" x14ac:dyDescent="0.2"/>
    <row r="51888" s="217" customFormat="1" x14ac:dyDescent="0.2"/>
    <row r="51889" s="217" customFormat="1" x14ac:dyDescent="0.2"/>
    <row r="51890" s="217" customFormat="1" x14ac:dyDescent="0.2"/>
    <row r="51891" s="217" customFormat="1" x14ac:dyDescent="0.2"/>
    <row r="51892" s="217" customFormat="1" x14ac:dyDescent="0.2"/>
    <row r="51893" s="217" customFormat="1" x14ac:dyDescent="0.2"/>
    <row r="51894" s="217" customFormat="1" x14ac:dyDescent="0.2"/>
    <row r="51895" s="217" customFormat="1" x14ac:dyDescent="0.2"/>
    <row r="51896" s="217" customFormat="1" x14ac:dyDescent="0.2"/>
    <row r="51897" s="217" customFormat="1" x14ac:dyDescent="0.2"/>
    <row r="51898" s="217" customFormat="1" x14ac:dyDescent="0.2"/>
    <row r="51899" s="217" customFormat="1" x14ac:dyDescent="0.2"/>
    <row r="51900" s="217" customFormat="1" x14ac:dyDescent="0.2"/>
    <row r="51901" s="217" customFormat="1" x14ac:dyDescent="0.2"/>
    <row r="51902" s="217" customFormat="1" x14ac:dyDescent="0.2"/>
    <row r="51903" s="217" customFormat="1" x14ac:dyDescent="0.2"/>
    <row r="51904" s="217" customFormat="1" x14ac:dyDescent="0.2"/>
    <row r="51905" s="217" customFormat="1" x14ac:dyDescent="0.2"/>
    <row r="51906" s="217" customFormat="1" x14ac:dyDescent="0.2"/>
    <row r="51907" s="217" customFormat="1" x14ac:dyDescent="0.2"/>
    <row r="51908" s="217" customFormat="1" x14ac:dyDescent="0.2"/>
    <row r="51909" s="217" customFormat="1" x14ac:dyDescent="0.2"/>
    <row r="51910" s="217" customFormat="1" x14ac:dyDescent="0.2"/>
    <row r="51911" s="217" customFormat="1" x14ac:dyDescent="0.2"/>
    <row r="51912" s="217" customFormat="1" x14ac:dyDescent="0.2"/>
    <row r="51913" s="217" customFormat="1" x14ac:dyDescent="0.2"/>
    <row r="51914" s="217" customFormat="1" x14ac:dyDescent="0.2"/>
    <row r="51915" s="217" customFormat="1" x14ac:dyDescent="0.2"/>
    <row r="51916" s="217" customFormat="1" x14ac:dyDescent="0.2"/>
    <row r="51917" s="217" customFormat="1" x14ac:dyDescent="0.2"/>
    <row r="51918" s="217" customFormat="1" x14ac:dyDescent="0.2"/>
    <row r="51919" s="217" customFormat="1" x14ac:dyDescent="0.2"/>
    <row r="51920" s="217" customFormat="1" x14ac:dyDescent="0.2"/>
    <row r="51921" s="217" customFormat="1" x14ac:dyDescent="0.2"/>
    <row r="51922" s="217" customFormat="1" x14ac:dyDescent="0.2"/>
    <row r="51923" s="217" customFormat="1" x14ac:dyDescent="0.2"/>
    <row r="51924" s="217" customFormat="1" x14ac:dyDescent="0.2"/>
    <row r="51925" s="217" customFormat="1" x14ac:dyDescent="0.2"/>
    <row r="51926" s="217" customFormat="1" x14ac:dyDescent="0.2"/>
    <row r="51927" s="217" customFormat="1" x14ac:dyDescent="0.2"/>
    <row r="51928" s="217" customFormat="1" x14ac:dyDescent="0.2"/>
    <row r="51929" s="217" customFormat="1" x14ac:dyDescent="0.2"/>
    <row r="51930" s="217" customFormat="1" x14ac:dyDescent="0.2"/>
    <row r="51931" s="217" customFormat="1" x14ac:dyDescent="0.2"/>
    <row r="51932" s="217" customFormat="1" x14ac:dyDescent="0.2"/>
    <row r="51933" s="217" customFormat="1" x14ac:dyDescent="0.2"/>
    <row r="51934" s="217" customFormat="1" x14ac:dyDescent="0.2"/>
    <row r="51935" s="217" customFormat="1" x14ac:dyDescent="0.2"/>
    <row r="51936" s="217" customFormat="1" x14ac:dyDescent="0.2"/>
    <row r="51937" s="217" customFormat="1" x14ac:dyDescent="0.2"/>
    <row r="51938" s="217" customFormat="1" x14ac:dyDescent="0.2"/>
    <row r="51939" s="217" customFormat="1" x14ac:dyDescent="0.2"/>
    <row r="51940" s="217" customFormat="1" x14ac:dyDescent="0.2"/>
    <row r="51941" s="217" customFormat="1" x14ac:dyDescent="0.2"/>
    <row r="51942" s="217" customFormat="1" x14ac:dyDescent="0.2"/>
    <row r="51943" s="217" customFormat="1" x14ac:dyDescent="0.2"/>
    <row r="51944" s="217" customFormat="1" x14ac:dyDescent="0.2"/>
    <row r="51945" s="217" customFormat="1" x14ac:dyDescent="0.2"/>
    <row r="51946" s="217" customFormat="1" x14ac:dyDescent="0.2"/>
    <row r="51947" s="217" customFormat="1" x14ac:dyDescent="0.2"/>
    <row r="51948" s="217" customFormat="1" x14ac:dyDescent="0.2"/>
    <row r="51949" s="217" customFormat="1" x14ac:dyDescent="0.2"/>
    <row r="51950" s="217" customFormat="1" x14ac:dyDescent="0.2"/>
    <row r="51951" s="217" customFormat="1" x14ac:dyDescent="0.2"/>
    <row r="51952" s="217" customFormat="1" x14ac:dyDescent="0.2"/>
    <row r="51953" s="217" customFormat="1" x14ac:dyDescent="0.2"/>
    <row r="51954" s="217" customFormat="1" x14ac:dyDescent="0.2"/>
    <row r="51955" s="217" customFormat="1" x14ac:dyDescent="0.2"/>
    <row r="51956" s="217" customFormat="1" x14ac:dyDescent="0.2"/>
    <row r="51957" s="217" customFormat="1" x14ac:dyDescent="0.2"/>
    <row r="51958" s="217" customFormat="1" x14ac:dyDescent="0.2"/>
    <row r="51959" s="217" customFormat="1" x14ac:dyDescent="0.2"/>
    <row r="51960" s="217" customFormat="1" x14ac:dyDescent="0.2"/>
    <row r="51961" s="217" customFormat="1" x14ac:dyDescent="0.2"/>
    <row r="51962" s="217" customFormat="1" x14ac:dyDescent="0.2"/>
    <row r="51963" s="217" customFormat="1" x14ac:dyDescent="0.2"/>
    <row r="51964" s="217" customFormat="1" x14ac:dyDescent="0.2"/>
    <row r="51965" s="217" customFormat="1" x14ac:dyDescent="0.2"/>
    <row r="51966" s="217" customFormat="1" x14ac:dyDescent="0.2"/>
    <row r="51967" s="217" customFormat="1" x14ac:dyDescent="0.2"/>
    <row r="51968" s="217" customFormat="1" x14ac:dyDescent="0.2"/>
    <row r="51969" s="217" customFormat="1" x14ac:dyDescent="0.2"/>
    <row r="51970" s="217" customFormat="1" x14ac:dyDescent="0.2"/>
    <row r="51971" s="217" customFormat="1" x14ac:dyDescent="0.2"/>
    <row r="51972" s="217" customFormat="1" x14ac:dyDescent="0.2"/>
    <row r="51973" s="217" customFormat="1" x14ac:dyDescent="0.2"/>
    <row r="51974" s="217" customFormat="1" x14ac:dyDescent="0.2"/>
    <row r="51975" s="217" customFormat="1" x14ac:dyDescent="0.2"/>
    <row r="51976" s="217" customFormat="1" x14ac:dyDescent="0.2"/>
    <row r="51977" s="217" customFormat="1" x14ac:dyDescent="0.2"/>
    <row r="51978" s="217" customFormat="1" x14ac:dyDescent="0.2"/>
    <row r="51979" s="217" customFormat="1" x14ac:dyDescent="0.2"/>
    <row r="51980" s="217" customFormat="1" x14ac:dyDescent="0.2"/>
    <row r="51981" s="217" customFormat="1" x14ac:dyDescent="0.2"/>
    <row r="51982" s="217" customFormat="1" x14ac:dyDescent="0.2"/>
    <row r="51983" s="217" customFormat="1" x14ac:dyDescent="0.2"/>
    <row r="51984" s="217" customFormat="1" x14ac:dyDescent="0.2"/>
    <row r="51985" s="217" customFormat="1" x14ac:dyDescent="0.2"/>
    <row r="51986" s="217" customFormat="1" x14ac:dyDescent="0.2"/>
    <row r="51987" s="217" customFormat="1" x14ac:dyDescent="0.2"/>
    <row r="51988" s="217" customFormat="1" x14ac:dyDescent="0.2"/>
    <row r="51989" s="217" customFormat="1" x14ac:dyDescent="0.2"/>
    <row r="51990" s="217" customFormat="1" x14ac:dyDescent="0.2"/>
    <row r="51991" s="217" customFormat="1" x14ac:dyDescent="0.2"/>
    <row r="51992" s="217" customFormat="1" x14ac:dyDescent="0.2"/>
    <row r="51993" s="217" customFormat="1" x14ac:dyDescent="0.2"/>
    <row r="51994" s="217" customFormat="1" x14ac:dyDescent="0.2"/>
    <row r="51995" s="217" customFormat="1" x14ac:dyDescent="0.2"/>
    <row r="51996" s="217" customFormat="1" x14ac:dyDescent="0.2"/>
    <row r="51997" s="217" customFormat="1" x14ac:dyDescent="0.2"/>
    <row r="51998" s="217" customFormat="1" x14ac:dyDescent="0.2"/>
    <row r="51999" s="217" customFormat="1" x14ac:dyDescent="0.2"/>
    <row r="52000" s="217" customFormat="1" x14ac:dyDescent="0.2"/>
    <row r="52001" s="217" customFormat="1" x14ac:dyDescent="0.2"/>
    <row r="52002" s="217" customFormat="1" x14ac:dyDescent="0.2"/>
    <row r="52003" s="217" customFormat="1" x14ac:dyDescent="0.2"/>
    <row r="52004" s="217" customFormat="1" x14ac:dyDescent="0.2"/>
    <row r="52005" s="217" customFormat="1" x14ac:dyDescent="0.2"/>
    <row r="52006" s="217" customFormat="1" x14ac:dyDescent="0.2"/>
    <row r="52007" s="217" customFormat="1" x14ac:dyDescent="0.2"/>
    <row r="52008" s="217" customFormat="1" x14ac:dyDescent="0.2"/>
    <row r="52009" s="217" customFormat="1" x14ac:dyDescent="0.2"/>
    <row r="52010" s="217" customFormat="1" x14ac:dyDescent="0.2"/>
    <row r="52011" s="217" customFormat="1" x14ac:dyDescent="0.2"/>
    <row r="52012" s="217" customFormat="1" x14ac:dyDescent="0.2"/>
    <row r="52013" s="217" customFormat="1" x14ac:dyDescent="0.2"/>
    <row r="52014" s="217" customFormat="1" x14ac:dyDescent="0.2"/>
    <row r="52015" s="217" customFormat="1" x14ac:dyDescent="0.2"/>
    <row r="52016" s="217" customFormat="1" x14ac:dyDescent="0.2"/>
    <row r="52017" s="217" customFormat="1" x14ac:dyDescent="0.2"/>
    <row r="52018" s="217" customFormat="1" x14ac:dyDescent="0.2"/>
    <row r="52019" s="217" customFormat="1" x14ac:dyDescent="0.2"/>
    <row r="52020" s="217" customFormat="1" x14ac:dyDescent="0.2"/>
    <row r="52021" s="217" customFormat="1" x14ac:dyDescent="0.2"/>
    <row r="52022" s="217" customFormat="1" x14ac:dyDescent="0.2"/>
    <row r="52023" s="217" customFormat="1" x14ac:dyDescent="0.2"/>
    <row r="52024" s="217" customFormat="1" x14ac:dyDescent="0.2"/>
    <row r="52025" s="217" customFormat="1" x14ac:dyDescent="0.2"/>
    <row r="52026" s="217" customFormat="1" x14ac:dyDescent="0.2"/>
    <row r="52027" s="217" customFormat="1" x14ac:dyDescent="0.2"/>
    <row r="52028" s="217" customFormat="1" x14ac:dyDescent="0.2"/>
    <row r="52029" s="217" customFormat="1" x14ac:dyDescent="0.2"/>
    <row r="52030" s="217" customFormat="1" x14ac:dyDescent="0.2"/>
    <row r="52031" s="217" customFormat="1" x14ac:dyDescent="0.2"/>
    <row r="52032" s="217" customFormat="1" x14ac:dyDescent="0.2"/>
    <row r="52033" s="217" customFormat="1" x14ac:dyDescent="0.2"/>
    <row r="52034" s="217" customFormat="1" x14ac:dyDescent="0.2"/>
    <row r="52035" s="217" customFormat="1" x14ac:dyDescent="0.2"/>
    <row r="52036" s="217" customFormat="1" x14ac:dyDescent="0.2"/>
    <row r="52037" s="217" customFormat="1" x14ac:dyDescent="0.2"/>
    <row r="52038" s="217" customFormat="1" x14ac:dyDescent="0.2"/>
    <row r="52039" s="217" customFormat="1" x14ac:dyDescent="0.2"/>
    <row r="52040" s="217" customFormat="1" x14ac:dyDescent="0.2"/>
    <row r="52041" s="217" customFormat="1" x14ac:dyDescent="0.2"/>
    <row r="52042" s="217" customFormat="1" x14ac:dyDescent="0.2"/>
    <row r="52043" s="217" customFormat="1" x14ac:dyDescent="0.2"/>
    <row r="52044" s="217" customFormat="1" x14ac:dyDescent="0.2"/>
    <row r="52045" s="217" customFormat="1" x14ac:dyDescent="0.2"/>
    <row r="52046" s="217" customFormat="1" x14ac:dyDescent="0.2"/>
    <row r="52047" s="217" customFormat="1" x14ac:dyDescent="0.2"/>
    <row r="52048" s="217" customFormat="1" x14ac:dyDescent="0.2"/>
    <row r="52049" s="217" customFormat="1" x14ac:dyDescent="0.2"/>
    <row r="52050" s="217" customFormat="1" x14ac:dyDescent="0.2"/>
    <row r="52051" s="217" customFormat="1" x14ac:dyDescent="0.2"/>
    <row r="52052" s="217" customFormat="1" x14ac:dyDescent="0.2"/>
    <row r="52053" s="217" customFormat="1" x14ac:dyDescent="0.2"/>
    <row r="52054" s="217" customFormat="1" x14ac:dyDescent="0.2"/>
    <row r="52055" s="217" customFormat="1" x14ac:dyDescent="0.2"/>
    <row r="52056" s="217" customFormat="1" x14ac:dyDescent="0.2"/>
    <row r="52057" s="217" customFormat="1" x14ac:dyDescent="0.2"/>
    <row r="52058" s="217" customFormat="1" x14ac:dyDescent="0.2"/>
    <row r="52059" s="217" customFormat="1" x14ac:dyDescent="0.2"/>
    <row r="52060" s="217" customFormat="1" x14ac:dyDescent="0.2"/>
    <row r="52061" s="217" customFormat="1" x14ac:dyDescent="0.2"/>
    <row r="52062" s="217" customFormat="1" x14ac:dyDescent="0.2"/>
    <row r="52063" s="217" customFormat="1" x14ac:dyDescent="0.2"/>
    <row r="52064" s="217" customFormat="1" x14ac:dyDescent="0.2"/>
    <row r="52065" s="217" customFormat="1" x14ac:dyDescent="0.2"/>
    <row r="52066" s="217" customFormat="1" x14ac:dyDescent="0.2"/>
    <row r="52067" s="217" customFormat="1" x14ac:dyDescent="0.2"/>
    <row r="52068" s="217" customFormat="1" x14ac:dyDescent="0.2"/>
    <row r="52069" s="217" customFormat="1" x14ac:dyDescent="0.2"/>
    <row r="52070" s="217" customFormat="1" x14ac:dyDescent="0.2"/>
    <row r="52071" s="217" customFormat="1" x14ac:dyDescent="0.2"/>
    <row r="52072" s="217" customFormat="1" x14ac:dyDescent="0.2"/>
    <row r="52073" s="217" customFormat="1" x14ac:dyDescent="0.2"/>
    <row r="52074" s="217" customFormat="1" x14ac:dyDescent="0.2"/>
    <row r="52075" s="217" customFormat="1" x14ac:dyDescent="0.2"/>
    <row r="52076" s="217" customFormat="1" x14ac:dyDescent="0.2"/>
    <row r="52077" s="217" customFormat="1" x14ac:dyDescent="0.2"/>
    <row r="52078" s="217" customFormat="1" x14ac:dyDescent="0.2"/>
    <row r="52079" s="217" customFormat="1" x14ac:dyDescent="0.2"/>
    <row r="52080" s="217" customFormat="1" x14ac:dyDescent="0.2"/>
    <row r="52081" s="217" customFormat="1" x14ac:dyDescent="0.2"/>
    <row r="52082" s="217" customFormat="1" x14ac:dyDescent="0.2"/>
    <row r="52083" s="217" customFormat="1" x14ac:dyDescent="0.2"/>
    <row r="52084" s="217" customFormat="1" x14ac:dyDescent="0.2"/>
    <row r="52085" s="217" customFormat="1" x14ac:dyDescent="0.2"/>
    <row r="52086" s="217" customFormat="1" x14ac:dyDescent="0.2"/>
    <row r="52087" s="217" customFormat="1" x14ac:dyDescent="0.2"/>
    <row r="52088" s="217" customFormat="1" x14ac:dyDescent="0.2"/>
    <row r="52089" s="217" customFormat="1" x14ac:dyDescent="0.2"/>
    <row r="52090" s="217" customFormat="1" x14ac:dyDescent="0.2"/>
    <row r="52091" s="217" customFormat="1" x14ac:dyDescent="0.2"/>
    <row r="52092" s="217" customFormat="1" x14ac:dyDescent="0.2"/>
    <row r="52093" s="217" customFormat="1" x14ac:dyDescent="0.2"/>
    <row r="52094" s="217" customFormat="1" x14ac:dyDescent="0.2"/>
    <row r="52095" s="217" customFormat="1" x14ac:dyDescent="0.2"/>
    <row r="52096" s="217" customFormat="1" x14ac:dyDescent="0.2"/>
    <row r="52097" s="217" customFormat="1" x14ac:dyDescent="0.2"/>
    <row r="52098" s="217" customFormat="1" x14ac:dyDescent="0.2"/>
    <row r="52099" s="217" customFormat="1" x14ac:dyDescent="0.2"/>
    <row r="52100" s="217" customFormat="1" x14ac:dyDescent="0.2"/>
    <row r="52101" s="217" customFormat="1" x14ac:dyDescent="0.2"/>
    <row r="52102" s="217" customFormat="1" x14ac:dyDescent="0.2"/>
    <row r="52103" s="217" customFormat="1" x14ac:dyDescent="0.2"/>
    <row r="52104" s="217" customFormat="1" x14ac:dyDescent="0.2"/>
    <row r="52105" s="217" customFormat="1" x14ac:dyDescent="0.2"/>
    <row r="52106" s="217" customFormat="1" x14ac:dyDescent="0.2"/>
    <row r="52107" s="217" customFormat="1" x14ac:dyDescent="0.2"/>
    <row r="52108" s="217" customFormat="1" x14ac:dyDescent="0.2"/>
    <row r="52109" s="217" customFormat="1" x14ac:dyDescent="0.2"/>
    <row r="52110" s="217" customFormat="1" x14ac:dyDescent="0.2"/>
    <row r="52111" s="217" customFormat="1" x14ac:dyDescent="0.2"/>
    <row r="52112" s="217" customFormat="1" x14ac:dyDescent="0.2"/>
    <row r="52113" s="217" customFormat="1" x14ac:dyDescent="0.2"/>
    <row r="52114" s="217" customFormat="1" x14ac:dyDescent="0.2"/>
    <row r="52115" s="217" customFormat="1" x14ac:dyDescent="0.2"/>
    <row r="52116" s="217" customFormat="1" x14ac:dyDescent="0.2"/>
    <row r="52117" s="217" customFormat="1" x14ac:dyDescent="0.2"/>
    <row r="52118" s="217" customFormat="1" x14ac:dyDescent="0.2"/>
    <row r="52119" s="217" customFormat="1" x14ac:dyDescent="0.2"/>
    <row r="52120" s="217" customFormat="1" x14ac:dyDescent="0.2"/>
    <row r="52121" s="217" customFormat="1" x14ac:dyDescent="0.2"/>
    <row r="52122" s="217" customFormat="1" x14ac:dyDescent="0.2"/>
    <row r="52123" s="217" customFormat="1" x14ac:dyDescent="0.2"/>
    <row r="52124" s="217" customFormat="1" x14ac:dyDescent="0.2"/>
    <row r="52125" s="217" customFormat="1" x14ac:dyDescent="0.2"/>
    <row r="52126" s="217" customFormat="1" x14ac:dyDescent="0.2"/>
    <row r="52127" s="217" customFormat="1" x14ac:dyDescent="0.2"/>
    <row r="52128" s="217" customFormat="1" x14ac:dyDescent="0.2"/>
    <row r="52129" s="217" customFormat="1" x14ac:dyDescent="0.2"/>
    <row r="52130" s="217" customFormat="1" x14ac:dyDescent="0.2"/>
    <row r="52131" s="217" customFormat="1" x14ac:dyDescent="0.2"/>
    <row r="52132" s="217" customFormat="1" x14ac:dyDescent="0.2"/>
    <row r="52133" s="217" customFormat="1" x14ac:dyDescent="0.2"/>
    <row r="52134" s="217" customFormat="1" x14ac:dyDescent="0.2"/>
    <row r="52135" s="217" customFormat="1" x14ac:dyDescent="0.2"/>
    <row r="52136" s="217" customFormat="1" x14ac:dyDescent="0.2"/>
    <row r="52137" s="217" customFormat="1" x14ac:dyDescent="0.2"/>
    <row r="52138" s="217" customFormat="1" x14ac:dyDescent="0.2"/>
    <row r="52139" s="217" customFormat="1" x14ac:dyDescent="0.2"/>
    <row r="52140" s="217" customFormat="1" x14ac:dyDescent="0.2"/>
    <row r="52141" s="217" customFormat="1" x14ac:dyDescent="0.2"/>
    <row r="52142" s="217" customFormat="1" x14ac:dyDescent="0.2"/>
    <row r="52143" s="217" customFormat="1" x14ac:dyDescent="0.2"/>
    <row r="52144" s="217" customFormat="1" x14ac:dyDescent="0.2"/>
    <row r="52145" s="217" customFormat="1" x14ac:dyDescent="0.2"/>
    <row r="52146" s="217" customFormat="1" x14ac:dyDescent="0.2"/>
    <row r="52147" s="217" customFormat="1" x14ac:dyDescent="0.2"/>
    <row r="52148" s="217" customFormat="1" x14ac:dyDescent="0.2"/>
    <row r="52149" s="217" customFormat="1" x14ac:dyDescent="0.2"/>
    <row r="52150" s="217" customFormat="1" x14ac:dyDescent="0.2"/>
    <row r="52151" s="217" customFormat="1" x14ac:dyDescent="0.2"/>
    <row r="52152" s="217" customFormat="1" x14ac:dyDescent="0.2"/>
    <row r="52153" s="217" customFormat="1" x14ac:dyDescent="0.2"/>
    <row r="52154" s="217" customFormat="1" x14ac:dyDescent="0.2"/>
    <row r="52155" s="217" customFormat="1" x14ac:dyDescent="0.2"/>
    <row r="52156" s="217" customFormat="1" x14ac:dyDescent="0.2"/>
    <row r="52157" s="217" customFormat="1" x14ac:dyDescent="0.2"/>
    <row r="52158" s="217" customFormat="1" x14ac:dyDescent="0.2"/>
    <row r="52159" s="217" customFormat="1" x14ac:dyDescent="0.2"/>
    <row r="52160" s="217" customFormat="1" x14ac:dyDescent="0.2"/>
    <row r="52161" s="217" customFormat="1" x14ac:dyDescent="0.2"/>
    <row r="52162" s="217" customFormat="1" x14ac:dyDescent="0.2"/>
    <row r="52163" s="217" customFormat="1" x14ac:dyDescent="0.2"/>
    <row r="52164" s="217" customFormat="1" x14ac:dyDescent="0.2"/>
    <row r="52165" s="217" customFormat="1" x14ac:dyDescent="0.2"/>
    <row r="52166" s="217" customFormat="1" x14ac:dyDescent="0.2"/>
    <row r="52167" s="217" customFormat="1" x14ac:dyDescent="0.2"/>
    <row r="52168" s="217" customFormat="1" x14ac:dyDescent="0.2"/>
    <row r="52169" s="217" customFormat="1" x14ac:dyDescent="0.2"/>
    <row r="52170" s="217" customFormat="1" x14ac:dyDescent="0.2"/>
    <row r="52171" s="217" customFormat="1" x14ac:dyDescent="0.2"/>
    <row r="52172" s="217" customFormat="1" x14ac:dyDescent="0.2"/>
    <row r="52173" s="217" customFormat="1" x14ac:dyDescent="0.2"/>
    <row r="52174" s="217" customFormat="1" x14ac:dyDescent="0.2"/>
    <row r="52175" s="217" customFormat="1" x14ac:dyDescent="0.2"/>
    <row r="52176" s="217" customFormat="1" x14ac:dyDescent="0.2"/>
    <row r="52177" s="217" customFormat="1" x14ac:dyDescent="0.2"/>
    <row r="52178" s="217" customFormat="1" x14ac:dyDescent="0.2"/>
    <row r="52179" s="217" customFormat="1" x14ac:dyDescent="0.2"/>
    <row r="52180" s="217" customFormat="1" x14ac:dyDescent="0.2"/>
    <row r="52181" s="217" customFormat="1" x14ac:dyDescent="0.2"/>
    <row r="52182" s="217" customFormat="1" x14ac:dyDescent="0.2"/>
    <row r="52183" s="217" customFormat="1" x14ac:dyDescent="0.2"/>
    <row r="52184" s="217" customFormat="1" x14ac:dyDescent="0.2"/>
    <row r="52185" s="217" customFormat="1" x14ac:dyDescent="0.2"/>
    <row r="52186" s="217" customFormat="1" x14ac:dyDescent="0.2"/>
    <row r="52187" s="217" customFormat="1" x14ac:dyDescent="0.2"/>
    <row r="52188" s="217" customFormat="1" x14ac:dyDescent="0.2"/>
    <row r="52189" s="217" customFormat="1" x14ac:dyDescent="0.2"/>
    <row r="52190" s="217" customFormat="1" x14ac:dyDescent="0.2"/>
    <row r="52191" s="217" customFormat="1" x14ac:dyDescent="0.2"/>
    <row r="52192" s="217" customFormat="1" x14ac:dyDescent="0.2"/>
    <row r="52193" s="217" customFormat="1" x14ac:dyDescent="0.2"/>
    <row r="52194" s="217" customFormat="1" x14ac:dyDescent="0.2"/>
    <row r="52195" s="217" customFormat="1" x14ac:dyDescent="0.2"/>
    <row r="52196" s="217" customFormat="1" x14ac:dyDescent="0.2"/>
    <row r="52197" s="217" customFormat="1" x14ac:dyDescent="0.2"/>
    <row r="52198" s="217" customFormat="1" x14ac:dyDescent="0.2"/>
    <row r="52199" s="217" customFormat="1" x14ac:dyDescent="0.2"/>
    <row r="52200" s="217" customFormat="1" x14ac:dyDescent="0.2"/>
    <row r="52201" s="217" customFormat="1" x14ac:dyDescent="0.2"/>
    <row r="52202" s="217" customFormat="1" x14ac:dyDescent="0.2"/>
    <row r="52203" s="217" customFormat="1" x14ac:dyDescent="0.2"/>
    <row r="52204" s="217" customFormat="1" x14ac:dyDescent="0.2"/>
    <row r="52205" s="217" customFormat="1" x14ac:dyDescent="0.2"/>
    <row r="52206" s="217" customFormat="1" x14ac:dyDescent="0.2"/>
    <row r="52207" s="217" customFormat="1" x14ac:dyDescent="0.2"/>
    <row r="52208" s="217" customFormat="1" x14ac:dyDescent="0.2"/>
    <row r="52209" s="217" customFormat="1" x14ac:dyDescent="0.2"/>
    <row r="52210" s="217" customFormat="1" x14ac:dyDescent="0.2"/>
    <row r="52211" s="217" customFormat="1" x14ac:dyDescent="0.2"/>
    <row r="52212" s="217" customFormat="1" x14ac:dyDescent="0.2"/>
    <row r="52213" s="217" customFormat="1" x14ac:dyDescent="0.2"/>
    <row r="52214" s="217" customFormat="1" x14ac:dyDescent="0.2"/>
    <row r="52215" s="217" customFormat="1" x14ac:dyDescent="0.2"/>
    <row r="52216" s="217" customFormat="1" x14ac:dyDescent="0.2"/>
    <row r="52217" s="217" customFormat="1" x14ac:dyDescent="0.2"/>
    <row r="52218" s="217" customFormat="1" x14ac:dyDescent="0.2"/>
    <row r="52219" s="217" customFormat="1" x14ac:dyDescent="0.2"/>
    <row r="52220" s="217" customFormat="1" x14ac:dyDescent="0.2"/>
    <row r="52221" s="217" customFormat="1" x14ac:dyDescent="0.2"/>
    <row r="52222" s="217" customFormat="1" x14ac:dyDescent="0.2"/>
    <row r="52223" s="217" customFormat="1" x14ac:dyDescent="0.2"/>
    <row r="52224" s="217" customFormat="1" x14ac:dyDescent="0.2"/>
    <row r="52225" s="217" customFormat="1" x14ac:dyDescent="0.2"/>
    <row r="52226" s="217" customFormat="1" x14ac:dyDescent="0.2"/>
    <row r="52227" s="217" customFormat="1" x14ac:dyDescent="0.2"/>
    <row r="52228" s="217" customFormat="1" x14ac:dyDescent="0.2"/>
    <row r="52229" s="217" customFormat="1" x14ac:dyDescent="0.2"/>
    <row r="52230" s="217" customFormat="1" x14ac:dyDescent="0.2"/>
    <row r="52231" s="217" customFormat="1" x14ac:dyDescent="0.2"/>
    <row r="52232" s="217" customFormat="1" x14ac:dyDescent="0.2"/>
    <row r="52233" s="217" customFormat="1" x14ac:dyDescent="0.2"/>
    <row r="52234" s="217" customFormat="1" x14ac:dyDescent="0.2"/>
    <row r="52235" s="217" customFormat="1" x14ac:dyDescent="0.2"/>
    <row r="52236" s="217" customFormat="1" x14ac:dyDescent="0.2"/>
    <row r="52237" s="217" customFormat="1" x14ac:dyDescent="0.2"/>
    <row r="52238" s="217" customFormat="1" x14ac:dyDescent="0.2"/>
    <row r="52239" s="217" customFormat="1" x14ac:dyDescent="0.2"/>
    <row r="52240" s="217" customFormat="1" x14ac:dyDescent="0.2"/>
    <row r="52241" s="217" customFormat="1" x14ac:dyDescent="0.2"/>
    <row r="52242" s="217" customFormat="1" x14ac:dyDescent="0.2"/>
    <row r="52243" s="217" customFormat="1" x14ac:dyDescent="0.2"/>
    <row r="52244" s="217" customFormat="1" x14ac:dyDescent="0.2"/>
    <row r="52245" s="217" customFormat="1" x14ac:dyDescent="0.2"/>
    <row r="52246" s="217" customFormat="1" x14ac:dyDescent="0.2"/>
    <row r="52247" s="217" customFormat="1" x14ac:dyDescent="0.2"/>
    <row r="52248" s="217" customFormat="1" x14ac:dyDescent="0.2"/>
    <row r="52249" s="217" customFormat="1" x14ac:dyDescent="0.2"/>
    <row r="52250" s="217" customFormat="1" x14ac:dyDescent="0.2"/>
    <row r="52251" s="217" customFormat="1" x14ac:dyDescent="0.2"/>
    <row r="52252" s="217" customFormat="1" x14ac:dyDescent="0.2"/>
    <row r="52253" s="217" customFormat="1" x14ac:dyDescent="0.2"/>
    <row r="52254" s="217" customFormat="1" x14ac:dyDescent="0.2"/>
    <row r="52255" s="217" customFormat="1" x14ac:dyDescent="0.2"/>
    <row r="52256" s="217" customFormat="1" x14ac:dyDescent="0.2"/>
    <row r="52257" s="217" customFormat="1" x14ac:dyDescent="0.2"/>
    <row r="52258" s="217" customFormat="1" x14ac:dyDescent="0.2"/>
    <row r="52259" s="217" customFormat="1" x14ac:dyDescent="0.2"/>
    <row r="52260" s="217" customFormat="1" x14ac:dyDescent="0.2"/>
    <row r="52261" s="217" customFormat="1" x14ac:dyDescent="0.2"/>
    <row r="52262" s="217" customFormat="1" x14ac:dyDescent="0.2"/>
    <row r="52263" s="217" customFormat="1" x14ac:dyDescent="0.2"/>
    <row r="52264" s="217" customFormat="1" x14ac:dyDescent="0.2"/>
    <row r="52265" s="217" customFormat="1" x14ac:dyDescent="0.2"/>
    <row r="52266" s="217" customFormat="1" x14ac:dyDescent="0.2"/>
    <row r="52267" s="217" customFormat="1" x14ac:dyDescent="0.2"/>
    <row r="52268" s="217" customFormat="1" x14ac:dyDescent="0.2"/>
    <row r="52269" s="217" customFormat="1" x14ac:dyDescent="0.2"/>
    <row r="52270" s="217" customFormat="1" x14ac:dyDescent="0.2"/>
    <row r="52271" s="217" customFormat="1" x14ac:dyDescent="0.2"/>
    <row r="52272" s="217" customFormat="1" x14ac:dyDescent="0.2"/>
    <row r="52273" s="217" customFormat="1" x14ac:dyDescent="0.2"/>
    <row r="52274" s="217" customFormat="1" x14ac:dyDescent="0.2"/>
    <row r="52275" s="217" customFormat="1" x14ac:dyDescent="0.2"/>
    <row r="52276" s="217" customFormat="1" x14ac:dyDescent="0.2"/>
    <row r="52277" s="217" customFormat="1" x14ac:dyDescent="0.2"/>
    <row r="52278" s="217" customFormat="1" x14ac:dyDescent="0.2"/>
    <row r="52279" s="217" customFormat="1" x14ac:dyDescent="0.2"/>
    <row r="52280" s="217" customFormat="1" x14ac:dyDescent="0.2"/>
    <row r="52281" s="217" customFormat="1" x14ac:dyDescent="0.2"/>
    <row r="52282" s="217" customFormat="1" x14ac:dyDescent="0.2"/>
    <row r="52283" s="217" customFormat="1" x14ac:dyDescent="0.2"/>
    <row r="52284" s="217" customFormat="1" x14ac:dyDescent="0.2"/>
    <row r="52285" s="217" customFormat="1" x14ac:dyDescent="0.2"/>
    <row r="52286" s="217" customFormat="1" x14ac:dyDescent="0.2"/>
    <row r="52287" s="217" customFormat="1" x14ac:dyDescent="0.2"/>
    <row r="52288" s="217" customFormat="1" x14ac:dyDescent="0.2"/>
    <row r="52289" s="217" customFormat="1" x14ac:dyDescent="0.2"/>
    <row r="52290" s="217" customFormat="1" x14ac:dyDescent="0.2"/>
    <row r="52291" s="217" customFormat="1" x14ac:dyDescent="0.2"/>
    <row r="52292" s="217" customFormat="1" x14ac:dyDescent="0.2"/>
    <row r="52293" s="217" customFormat="1" x14ac:dyDescent="0.2"/>
    <row r="52294" s="217" customFormat="1" x14ac:dyDescent="0.2"/>
    <row r="52295" s="217" customFormat="1" x14ac:dyDescent="0.2"/>
    <row r="52296" s="217" customFormat="1" x14ac:dyDescent="0.2"/>
    <row r="52297" s="217" customFormat="1" x14ac:dyDescent="0.2"/>
    <row r="52298" s="217" customFormat="1" x14ac:dyDescent="0.2"/>
    <row r="52299" s="217" customFormat="1" x14ac:dyDescent="0.2"/>
    <row r="52300" s="217" customFormat="1" x14ac:dyDescent="0.2"/>
    <row r="52301" s="217" customFormat="1" x14ac:dyDescent="0.2"/>
    <row r="52302" s="217" customFormat="1" x14ac:dyDescent="0.2"/>
    <row r="52303" s="217" customFormat="1" x14ac:dyDescent="0.2"/>
    <row r="52304" s="217" customFormat="1" x14ac:dyDescent="0.2"/>
    <row r="52305" s="217" customFormat="1" x14ac:dyDescent="0.2"/>
    <row r="52306" s="217" customFormat="1" x14ac:dyDescent="0.2"/>
    <row r="52307" s="217" customFormat="1" x14ac:dyDescent="0.2"/>
    <row r="52308" s="217" customFormat="1" x14ac:dyDescent="0.2"/>
    <row r="52309" s="217" customFormat="1" x14ac:dyDescent="0.2"/>
    <row r="52310" s="217" customFormat="1" x14ac:dyDescent="0.2"/>
    <row r="52311" s="217" customFormat="1" x14ac:dyDescent="0.2"/>
    <row r="52312" s="217" customFormat="1" x14ac:dyDescent="0.2"/>
    <row r="52313" s="217" customFormat="1" x14ac:dyDescent="0.2"/>
    <row r="52314" s="217" customFormat="1" x14ac:dyDescent="0.2"/>
    <row r="52315" s="217" customFormat="1" x14ac:dyDescent="0.2"/>
    <row r="52316" s="217" customFormat="1" x14ac:dyDescent="0.2"/>
    <row r="52317" s="217" customFormat="1" x14ac:dyDescent="0.2"/>
    <row r="52318" s="217" customFormat="1" x14ac:dyDescent="0.2"/>
    <row r="52319" s="217" customFormat="1" x14ac:dyDescent="0.2"/>
    <row r="52320" s="217" customFormat="1" x14ac:dyDescent="0.2"/>
    <row r="52321" s="217" customFormat="1" x14ac:dyDescent="0.2"/>
    <row r="52322" s="217" customFormat="1" x14ac:dyDescent="0.2"/>
    <row r="52323" s="217" customFormat="1" x14ac:dyDescent="0.2"/>
    <row r="52324" s="217" customFormat="1" x14ac:dyDescent="0.2"/>
    <row r="52325" s="217" customFormat="1" x14ac:dyDescent="0.2"/>
    <row r="52326" s="217" customFormat="1" x14ac:dyDescent="0.2"/>
    <row r="52327" s="217" customFormat="1" x14ac:dyDescent="0.2"/>
    <row r="52328" s="217" customFormat="1" x14ac:dyDescent="0.2"/>
    <row r="52329" s="217" customFormat="1" x14ac:dyDescent="0.2"/>
    <row r="52330" s="217" customFormat="1" x14ac:dyDescent="0.2"/>
    <row r="52331" s="217" customFormat="1" x14ac:dyDescent="0.2"/>
    <row r="52332" s="217" customFormat="1" x14ac:dyDescent="0.2"/>
    <row r="52333" s="217" customFormat="1" x14ac:dyDescent="0.2"/>
    <row r="52334" s="217" customFormat="1" x14ac:dyDescent="0.2"/>
    <row r="52335" s="217" customFormat="1" x14ac:dyDescent="0.2"/>
    <row r="52336" s="217" customFormat="1" x14ac:dyDescent="0.2"/>
    <row r="52337" s="217" customFormat="1" x14ac:dyDescent="0.2"/>
    <row r="52338" s="217" customFormat="1" x14ac:dyDescent="0.2"/>
    <row r="52339" s="217" customFormat="1" x14ac:dyDescent="0.2"/>
    <row r="52340" s="217" customFormat="1" x14ac:dyDescent="0.2"/>
    <row r="52341" s="217" customFormat="1" x14ac:dyDescent="0.2"/>
    <row r="52342" s="217" customFormat="1" x14ac:dyDescent="0.2"/>
    <row r="52343" s="217" customFormat="1" x14ac:dyDescent="0.2"/>
    <row r="52344" s="217" customFormat="1" x14ac:dyDescent="0.2"/>
    <row r="52345" s="217" customFormat="1" x14ac:dyDescent="0.2"/>
    <row r="52346" s="217" customFormat="1" x14ac:dyDescent="0.2"/>
    <row r="52347" s="217" customFormat="1" x14ac:dyDescent="0.2"/>
    <row r="52348" s="217" customFormat="1" x14ac:dyDescent="0.2"/>
    <row r="52349" s="217" customFormat="1" x14ac:dyDescent="0.2"/>
    <row r="52350" s="217" customFormat="1" x14ac:dyDescent="0.2"/>
    <row r="52351" s="217" customFormat="1" x14ac:dyDescent="0.2"/>
    <row r="52352" s="217" customFormat="1" x14ac:dyDescent="0.2"/>
    <row r="52353" s="217" customFormat="1" x14ac:dyDescent="0.2"/>
    <row r="52354" s="217" customFormat="1" x14ac:dyDescent="0.2"/>
    <row r="52355" s="217" customFormat="1" x14ac:dyDescent="0.2"/>
    <row r="52356" s="217" customFormat="1" x14ac:dyDescent="0.2"/>
    <row r="52357" s="217" customFormat="1" x14ac:dyDescent="0.2"/>
    <row r="52358" s="217" customFormat="1" x14ac:dyDescent="0.2"/>
    <row r="52359" s="217" customFormat="1" x14ac:dyDescent="0.2"/>
    <row r="52360" s="217" customFormat="1" x14ac:dyDescent="0.2"/>
    <row r="52361" s="217" customFormat="1" x14ac:dyDescent="0.2"/>
    <row r="52362" s="217" customFormat="1" x14ac:dyDescent="0.2"/>
    <row r="52363" s="217" customFormat="1" x14ac:dyDescent="0.2"/>
    <row r="52364" s="217" customFormat="1" x14ac:dyDescent="0.2"/>
    <row r="52365" s="217" customFormat="1" x14ac:dyDescent="0.2"/>
    <row r="52366" s="217" customFormat="1" x14ac:dyDescent="0.2"/>
    <row r="52367" s="217" customFormat="1" x14ac:dyDescent="0.2"/>
    <row r="52368" s="217" customFormat="1" x14ac:dyDescent="0.2"/>
    <row r="52369" s="217" customFormat="1" x14ac:dyDescent="0.2"/>
    <row r="52370" s="217" customFormat="1" x14ac:dyDescent="0.2"/>
    <row r="52371" s="217" customFormat="1" x14ac:dyDescent="0.2"/>
    <row r="52372" s="217" customFormat="1" x14ac:dyDescent="0.2"/>
    <row r="52373" s="217" customFormat="1" x14ac:dyDescent="0.2"/>
    <row r="52374" s="217" customFormat="1" x14ac:dyDescent="0.2"/>
    <row r="52375" s="217" customFormat="1" x14ac:dyDescent="0.2"/>
    <row r="52376" s="217" customFormat="1" x14ac:dyDescent="0.2"/>
    <row r="52377" s="217" customFormat="1" x14ac:dyDescent="0.2"/>
    <row r="52378" s="217" customFormat="1" x14ac:dyDescent="0.2"/>
    <row r="52379" s="217" customFormat="1" x14ac:dyDescent="0.2"/>
    <row r="52380" s="217" customFormat="1" x14ac:dyDescent="0.2"/>
    <row r="52381" s="217" customFormat="1" x14ac:dyDescent="0.2"/>
    <row r="52382" s="217" customFormat="1" x14ac:dyDescent="0.2"/>
    <row r="52383" s="217" customFormat="1" x14ac:dyDescent="0.2"/>
    <row r="52384" s="217" customFormat="1" x14ac:dyDescent="0.2"/>
    <row r="52385" s="217" customFormat="1" x14ac:dyDescent="0.2"/>
    <row r="52386" s="217" customFormat="1" x14ac:dyDescent="0.2"/>
    <row r="52387" s="217" customFormat="1" x14ac:dyDescent="0.2"/>
    <row r="52388" s="217" customFormat="1" x14ac:dyDescent="0.2"/>
    <row r="52389" s="217" customFormat="1" x14ac:dyDescent="0.2"/>
    <row r="52390" s="217" customFormat="1" x14ac:dyDescent="0.2"/>
    <row r="52391" s="217" customFormat="1" x14ac:dyDescent="0.2"/>
    <row r="52392" s="217" customFormat="1" x14ac:dyDescent="0.2"/>
    <row r="52393" s="217" customFormat="1" x14ac:dyDescent="0.2"/>
    <row r="52394" s="217" customFormat="1" x14ac:dyDescent="0.2"/>
    <row r="52395" s="217" customFormat="1" x14ac:dyDescent="0.2"/>
    <row r="52396" s="217" customFormat="1" x14ac:dyDescent="0.2"/>
    <row r="52397" s="217" customFormat="1" x14ac:dyDescent="0.2"/>
    <row r="52398" s="217" customFormat="1" x14ac:dyDescent="0.2"/>
    <row r="52399" s="217" customFormat="1" x14ac:dyDescent="0.2"/>
    <row r="52400" s="217" customFormat="1" x14ac:dyDescent="0.2"/>
    <row r="52401" s="217" customFormat="1" x14ac:dyDescent="0.2"/>
    <row r="52402" s="217" customFormat="1" x14ac:dyDescent="0.2"/>
    <row r="52403" s="217" customFormat="1" x14ac:dyDescent="0.2"/>
    <row r="52404" s="217" customFormat="1" x14ac:dyDescent="0.2"/>
    <row r="52405" s="217" customFormat="1" x14ac:dyDescent="0.2"/>
    <row r="52406" s="217" customFormat="1" x14ac:dyDescent="0.2"/>
    <row r="52407" s="217" customFormat="1" x14ac:dyDescent="0.2"/>
    <row r="52408" s="217" customFormat="1" x14ac:dyDescent="0.2"/>
    <row r="52409" s="217" customFormat="1" x14ac:dyDescent="0.2"/>
    <row r="52410" s="217" customFormat="1" x14ac:dyDescent="0.2"/>
    <row r="52411" s="217" customFormat="1" x14ac:dyDescent="0.2"/>
    <row r="52412" s="217" customFormat="1" x14ac:dyDescent="0.2"/>
    <row r="52413" s="217" customFormat="1" x14ac:dyDescent="0.2"/>
    <row r="52414" s="217" customFormat="1" x14ac:dyDescent="0.2"/>
    <row r="52415" s="217" customFormat="1" x14ac:dyDescent="0.2"/>
    <row r="52416" s="217" customFormat="1" x14ac:dyDescent="0.2"/>
    <row r="52417" s="217" customFormat="1" x14ac:dyDescent="0.2"/>
    <row r="52418" s="217" customFormat="1" x14ac:dyDescent="0.2"/>
    <row r="52419" s="217" customFormat="1" x14ac:dyDescent="0.2"/>
    <row r="52420" s="217" customFormat="1" x14ac:dyDescent="0.2"/>
    <row r="52421" s="217" customFormat="1" x14ac:dyDescent="0.2"/>
    <row r="52422" s="217" customFormat="1" x14ac:dyDescent="0.2"/>
    <row r="52423" s="217" customFormat="1" x14ac:dyDescent="0.2"/>
    <row r="52424" s="217" customFormat="1" x14ac:dyDescent="0.2"/>
    <row r="52425" s="217" customFormat="1" x14ac:dyDescent="0.2"/>
    <row r="52426" s="217" customFormat="1" x14ac:dyDescent="0.2"/>
    <row r="52427" s="217" customFormat="1" x14ac:dyDescent="0.2"/>
    <row r="52428" s="217" customFormat="1" x14ac:dyDescent="0.2"/>
    <row r="52429" s="217" customFormat="1" x14ac:dyDescent="0.2"/>
    <row r="52430" s="217" customFormat="1" x14ac:dyDescent="0.2"/>
    <row r="52431" s="217" customFormat="1" x14ac:dyDescent="0.2"/>
    <row r="52432" s="217" customFormat="1" x14ac:dyDescent="0.2"/>
    <row r="52433" s="217" customFormat="1" x14ac:dyDescent="0.2"/>
    <row r="52434" s="217" customFormat="1" x14ac:dyDescent="0.2"/>
    <row r="52435" s="217" customFormat="1" x14ac:dyDescent="0.2"/>
    <row r="52436" s="217" customFormat="1" x14ac:dyDescent="0.2"/>
    <row r="52437" s="217" customFormat="1" x14ac:dyDescent="0.2"/>
    <row r="52438" s="217" customFormat="1" x14ac:dyDescent="0.2"/>
    <row r="52439" s="217" customFormat="1" x14ac:dyDescent="0.2"/>
    <row r="52440" s="217" customFormat="1" x14ac:dyDescent="0.2"/>
    <row r="52441" s="217" customFormat="1" x14ac:dyDescent="0.2"/>
    <row r="52442" s="217" customFormat="1" x14ac:dyDescent="0.2"/>
    <row r="52443" s="217" customFormat="1" x14ac:dyDescent="0.2"/>
    <row r="52444" s="217" customFormat="1" x14ac:dyDescent="0.2"/>
    <row r="52445" s="217" customFormat="1" x14ac:dyDescent="0.2"/>
    <row r="52446" s="217" customFormat="1" x14ac:dyDescent="0.2"/>
    <row r="52447" s="217" customFormat="1" x14ac:dyDescent="0.2"/>
    <row r="52448" s="217" customFormat="1" x14ac:dyDescent="0.2"/>
    <row r="52449" s="217" customFormat="1" x14ac:dyDescent="0.2"/>
    <row r="52450" s="217" customFormat="1" x14ac:dyDescent="0.2"/>
    <row r="52451" s="217" customFormat="1" x14ac:dyDescent="0.2"/>
    <row r="52452" s="217" customFormat="1" x14ac:dyDescent="0.2"/>
    <row r="52453" s="217" customFormat="1" x14ac:dyDescent="0.2"/>
    <row r="52454" s="217" customFormat="1" x14ac:dyDescent="0.2"/>
    <row r="52455" s="217" customFormat="1" x14ac:dyDescent="0.2"/>
    <row r="52456" s="217" customFormat="1" x14ac:dyDescent="0.2"/>
    <row r="52457" s="217" customFormat="1" x14ac:dyDescent="0.2"/>
    <row r="52458" s="217" customFormat="1" x14ac:dyDescent="0.2"/>
    <row r="52459" s="217" customFormat="1" x14ac:dyDescent="0.2"/>
    <row r="52460" s="217" customFormat="1" x14ac:dyDescent="0.2"/>
    <row r="52461" s="217" customFormat="1" x14ac:dyDescent="0.2"/>
    <row r="52462" s="217" customFormat="1" x14ac:dyDescent="0.2"/>
    <row r="52463" s="217" customFormat="1" x14ac:dyDescent="0.2"/>
    <row r="52464" s="217" customFormat="1" x14ac:dyDescent="0.2"/>
    <row r="52465" s="217" customFormat="1" x14ac:dyDescent="0.2"/>
    <row r="52466" s="217" customFormat="1" x14ac:dyDescent="0.2"/>
    <row r="52467" s="217" customFormat="1" x14ac:dyDescent="0.2"/>
    <row r="52468" s="217" customFormat="1" x14ac:dyDescent="0.2"/>
    <row r="52469" s="217" customFormat="1" x14ac:dyDescent="0.2"/>
    <row r="52470" s="217" customFormat="1" x14ac:dyDescent="0.2"/>
    <row r="52471" s="217" customFormat="1" x14ac:dyDescent="0.2"/>
    <row r="52472" s="217" customFormat="1" x14ac:dyDescent="0.2"/>
    <row r="52473" s="217" customFormat="1" x14ac:dyDescent="0.2"/>
    <row r="52474" s="217" customFormat="1" x14ac:dyDescent="0.2"/>
    <row r="52475" s="217" customFormat="1" x14ac:dyDescent="0.2"/>
    <row r="52476" s="217" customFormat="1" x14ac:dyDescent="0.2"/>
    <row r="52477" s="217" customFormat="1" x14ac:dyDescent="0.2"/>
    <row r="52478" s="217" customFormat="1" x14ac:dyDescent="0.2"/>
    <row r="52479" s="217" customFormat="1" x14ac:dyDescent="0.2"/>
    <row r="52480" s="217" customFormat="1" x14ac:dyDescent="0.2"/>
    <row r="52481" s="217" customFormat="1" x14ac:dyDescent="0.2"/>
    <row r="52482" s="217" customFormat="1" x14ac:dyDescent="0.2"/>
    <row r="52483" s="217" customFormat="1" x14ac:dyDescent="0.2"/>
    <row r="52484" s="217" customFormat="1" x14ac:dyDescent="0.2"/>
    <row r="52485" s="217" customFormat="1" x14ac:dyDescent="0.2"/>
    <row r="52486" s="217" customFormat="1" x14ac:dyDescent="0.2"/>
    <row r="52487" s="217" customFormat="1" x14ac:dyDescent="0.2"/>
    <row r="52488" s="217" customFormat="1" x14ac:dyDescent="0.2"/>
    <row r="52489" s="217" customFormat="1" x14ac:dyDescent="0.2"/>
    <row r="52490" s="217" customFormat="1" x14ac:dyDescent="0.2"/>
    <row r="52491" s="217" customFormat="1" x14ac:dyDescent="0.2"/>
    <row r="52492" s="217" customFormat="1" x14ac:dyDescent="0.2"/>
    <row r="52493" s="217" customFormat="1" x14ac:dyDescent="0.2"/>
    <row r="52494" s="217" customFormat="1" x14ac:dyDescent="0.2"/>
    <row r="52495" s="217" customFormat="1" x14ac:dyDescent="0.2"/>
    <row r="52496" s="217" customFormat="1" x14ac:dyDescent="0.2"/>
    <row r="52497" s="217" customFormat="1" x14ac:dyDescent="0.2"/>
    <row r="52498" s="217" customFormat="1" x14ac:dyDescent="0.2"/>
    <row r="52499" s="217" customFormat="1" x14ac:dyDescent="0.2"/>
    <row r="52500" s="217" customFormat="1" x14ac:dyDescent="0.2"/>
    <row r="52501" s="217" customFormat="1" x14ac:dyDescent="0.2"/>
    <row r="52502" s="217" customFormat="1" x14ac:dyDescent="0.2"/>
    <row r="52503" s="217" customFormat="1" x14ac:dyDescent="0.2"/>
    <row r="52504" s="217" customFormat="1" x14ac:dyDescent="0.2"/>
    <row r="52505" s="217" customFormat="1" x14ac:dyDescent="0.2"/>
    <row r="52506" s="217" customFormat="1" x14ac:dyDescent="0.2"/>
    <row r="52507" s="217" customFormat="1" x14ac:dyDescent="0.2"/>
    <row r="52508" s="217" customFormat="1" x14ac:dyDescent="0.2"/>
    <row r="52509" s="217" customFormat="1" x14ac:dyDescent="0.2"/>
    <row r="52510" s="217" customFormat="1" x14ac:dyDescent="0.2"/>
    <row r="52511" s="217" customFormat="1" x14ac:dyDescent="0.2"/>
    <row r="52512" s="217" customFormat="1" x14ac:dyDescent="0.2"/>
    <row r="52513" s="217" customFormat="1" x14ac:dyDescent="0.2"/>
    <row r="52514" s="217" customFormat="1" x14ac:dyDescent="0.2"/>
    <row r="52515" s="217" customFormat="1" x14ac:dyDescent="0.2"/>
    <row r="52516" s="217" customFormat="1" x14ac:dyDescent="0.2"/>
    <row r="52517" s="217" customFormat="1" x14ac:dyDescent="0.2"/>
    <row r="52518" s="217" customFormat="1" x14ac:dyDescent="0.2"/>
    <row r="52519" s="217" customFormat="1" x14ac:dyDescent="0.2"/>
    <row r="52520" s="217" customFormat="1" x14ac:dyDescent="0.2"/>
    <row r="52521" s="217" customFormat="1" x14ac:dyDescent="0.2"/>
    <row r="52522" s="217" customFormat="1" x14ac:dyDescent="0.2"/>
    <row r="52523" s="217" customFormat="1" x14ac:dyDescent="0.2"/>
    <row r="52524" s="217" customFormat="1" x14ac:dyDescent="0.2"/>
    <row r="52525" s="217" customFormat="1" x14ac:dyDescent="0.2"/>
    <row r="52526" s="217" customFormat="1" x14ac:dyDescent="0.2"/>
    <row r="52527" s="217" customFormat="1" x14ac:dyDescent="0.2"/>
    <row r="52528" s="217" customFormat="1" x14ac:dyDescent="0.2"/>
    <row r="52529" s="217" customFormat="1" x14ac:dyDescent="0.2"/>
    <row r="52530" s="217" customFormat="1" x14ac:dyDescent="0.2"/>
    <row r="52531" s="217" customFormat="1" x14ac:dyDescent="0.2"/>
    <row r="52532" s="217" customFormat="1" x14ac:dyDescent="0.2"/>
    <row r="52533" s="217" customFormat="1" x14ac:dyDescent="0.2"/>
    <row r="52534" s="217" customFormat="1" x14ac:dyDescent="0.2"/>
    <row r="52535" s="217" customFormat="1" x14ac:dyDescent="0.2"/>
    <row r="52536" s="217" customFormat="1" x14ac:dyDescent="0.2"/>
    <row r="52537" s="217" customFormat="1" x14ac:dyDescent="0.2"/>
    <row r="52538" s="217" customFormat="1" x14ac:dyDescent="0.2"/>
    <row r="52539" s="217" customFormat="1" x14ac:dyDescent="0.2"/>
    <row r="52540" s="217" customFormat="1" x14ac:dyDescent="0.2"/>
    <row r="52541" s="217" customFormat="1" x14ac:dyDescent="0.2"/>
    <row r="52542" s="217" customFormat="1" x14ac:dyDescent="0.2"/>
    <row r="52543" s="217" customFormat="1" x14ac:dyDescent="0.2"/>
    <row r="52544" s="217" customFormat="1" x14ac:dyDescent="0.2"/>
    <row r="52545" s="217" customFormat="1" x14ac:dyDescent="0.2"/>
    <row r="52546" s="217" customFormat="1" x14ac:dyDescent="0.2"/>
    <row r="52547" s="217" customFormat="1" x14ac:dyDescent="0.2"/>
    <row r="52548" s="217" customFormat="1" x14ac:dyDescent="0.2"/>
    <row r="52549" s="217" customFormat="1" x14ac:dyDescent="0.2"/>
    <row r="52550" s="217" customFormat="1" x14ac:dyDescent="0.2"/>
    <row r="52551" s="217" customFormat="1" x14ac:dyDescent="0.2"/>
    <row r="52552" s="217" customFormat="1" x14ac:dyDescent="0.2"/>
    <row r="52553" s="217" customFormat="1" x14ac:dyDescent="0.2"/>
    <row r="52554" s="217" customFormat="1" x14ac:dyDescent="0.2"/>
    <row r="52555" s="217" customFormat="1" x14ac:dyDescent="0.2"/>
    <row r="52556" s="217" customFormat="1" x14ac:dyDescent="0.2"/>
    <row r="52557" s="217" customFormat="1" x14ac:dyDescent="0.2"/>
    <row r="52558" s="217" customFormat="1" x14ac:dyDescent="0.2"/>
    <row r="52559" s="217" customFormat="1" x14ac:dyDescent="0.2"/>
    <row r="52560" s="217" customFormat="1" x14ac:dyDescent="0.2"/>
    <row r="52561" s="217" customFormat="1" x14ac:dyDescent="0.2"/>
    <row r="52562" s="217" customFormat="1" x14ac:dyDescent="0.2"/>
    <row r="52563" s="217" customFormat="1" x14ac:dyDescent="0.2"/>
    <row r="52564" s="217" customFormat="1" x14ac:dyDescent="0.2"/>
    <row r="52565" s="217" customFormat="1" x14ac:dyDescent="0.2"/>
    <row r="52566" s="217" customFormat="1" x14ac:dyDescent="0.2"/>
    <row r="52567" s="217" customFormat="1" x14ac:dyDescent="0.2"/>
    <row r="52568" s="217" customFormat="1" x14ac:dyDescent="0.2"/>
    <row r="52569" s="217" customFormat="1" x14ac:dyDescent="0.2"/>
    <row r="52570" s="217" customFormat="1" x14ac:dyDescent="0.2"/>
    <row r="52571" s="217" customFormat="1" x14ac:dyDescent="0.2"/>
    <row r="52572" s="217" customFormat="1" x14ac:dyDescent="0.2"/>
    <row r="52573" s="217" customFormat="1" x14ac:dyDescent="0.2"/>
    <row r="52574" s="217" customFormat="1" x14ac:dyDescent="0.2"/>
    <row r="52575" s="217" customFormat="1" x14ac:dyDescent="0.2"/>
    <row r="52576" s="217" customFormat="1" x14ac:dyDescent="0.2"/>
    <row r="52577" s="217" customFormat="1" x14ac:dyDescent="0.2"/>
    <row r="52578" s="217" customFormat="1" x14ac:dyDescent="0.2"/>
    <row r="52579" s="217" customFormat="1" x14ac:dyDescent="0.2"/>
    <row r="52580" s="217" customFormat="1" x14ac:dyDescent="0.2"/>
    <row r="52581" s="217" customFormat="1" x14ac:dyDescent="0.2"/>
    <row r="52582" s="217" customFormat="1" x14ac:dyDescent="0.2"/>
    <row r="52583" s="217" customFormat="1" x14ac:dyDescent="0.2"/>
    <row r="52584" s="217" customFormat="1" x14ac:dyDescent="0.2"/>
    <row r="52585" s="217" customFormat="1" x14ac:dyDescent="0.2"/>
    <row r="52586" s="217" customFormat="1" x14ac:dyDescent="0.2"/>
    <row r="52587" s="217" customFormat="1" x14ac:dyDescent="0.2"/>
    <row r="52588" s="217" customFormat="1" x14ac:dyDescent="0.2"/>
    <row r="52589" s="217" customFormat="1" x14ac:dyDescent="0.2"/>
    <row r="52590" s="217" customFormat="1" x14ac:dyDescent="0.2"/>
    <row r="52591" s="217" customFormat="1" x14ac:dyDescent="0.2"/>
    <row r="52592" s="217" customFormat="1" x14ac:dyDescent="0.2"/>
    <row r="52593" s="217" customFormat="1" x14ac:dyDescent="0.2"/>
    <row r="52594" s="217" customFormat="1" x14ac:dyDescent="0.2"/>
    <row r="52595" s="217" customFormat="1" x14ac:dyDescent="0.2"/>
    <row r="52596" s="217" customFormat="1" x14ac:dyDescent="0.2"/>
    <row r="52597" s="217" customFormat="1" x14ac:dyDescent="0.2"/>
    <row r="52598" s="217" customFormat="1" x14ac:dyDescent="0.2"/>
    <row r="52599" s="217" customFormat="1" x14ac:dyDescent="0.2"/>
    <row r="52600" s="217" customFormat="1" x14ac:dyDescent="0.2"/>
    <row r="52601" s="217" customFormat="1" x14ac:dyDescent="0.2"/>
    <row r="52602" s="217" customFormat="1" x14ac:dyDescent="0.2"/>
    <row r="52603" s="217" customFormat="1" x14ac:dyDescent="0.2"/>
    <row r="52604" s="217" customFormat="1" x14ac:dyDescent="0.2"/>
    <row r="52605" s="217" customFormat="1" x14ac:dyDescent="0.2"/>
    <row r="52606" s="217" customFormat="1" x14ac:dyDescent="0.2"/>
    <row r="52607" s="217" customFormat="1" x14ac:dyDescent="0.2"/>
    <row r="52608" s="217" customFormat="1" x14ac:dyDescent="0.2"/>
    <row r="52609" s="217" customFormat="1" x14ac:dyDescent="0.2"/>
    <row r="52610" s="217" customFormat="1" x14ac:dyDescent="0.2"/>
    <row r="52611" s="217" customFormat="1" x14ac:dyDescent="0.2"/>
    <row r="52612" s="217" customFormat="1" x14ac:dyDescent="0.2"/>
    <row r="52613" s="217" customFormat="1" x14ac:dyDescent="0.2"/>
    <row r="52614" s="217" customFormat="1" x14ac:dyDescent="0.2"/>
    <row r="52615" s="217" customFormat="1" x14ac:dyDescent="0.2"/>
    <row r="52616" s="217" customFormat="1" x14ac:dyDescent="0.2"/>
    <row r="52617" s="217" customFormat="1" x14ac:dyDescent="0.2"/>
    <row r="52618" s="217" customFormat="1" x14ac:dyDescent="0.2"/>
    <row r="52619" s="217" customFormat="1" x14ac:dyDescent="0.2"/>
    <row r="52620" s="217" customFormat="1" x14ac:dyDescent="0.2"/>
    <row r="52621" s="217" customFormat="1" x14ac:dyDescent="0.2"/>
    <row r="52622" s="217" customFormat="1" x14ac:dyDescent="0.2"/>
    <row r="52623" s="217" customFormat="1" x14ac:dyDescent="0.2"/>
    <row r="52624" s="217" customFormat="1" x14ac:dyDescent="0.2"/>
    <row r="52625" s="217" customFormat="1" x14ac:dyDescent="0.2"/>
    <row r="52626" s="217" customFormat="1" x14ac:dyDescent="0.2"/>
    <row r="52627" s="217" customFormat="1" x14ac:dyDescent="0.2"/>
    <row r="52628" s="217" customFormat="1" x14ac:dyDescent="0.2"/>
    <row r="52629" s="217" customFormat="1" x14ac:dyDescent="0.2"/>
    <row r="52630" s="217" customFormat="1" x14ac:dyDescent="0.2"/>
    <row r="52631" s="217" customFormat="1" x14ac:dyDescent="0.2"/>
    <row r="52632" s="217" customFormat="1" x14ac:dyDescent="0.2"/>
    <row r="52633" s="217" customFormat="1" x14ac:dyDescent="0.2"/>
    <row r="52634" s="217" customFormat="1" x14ac:dyDescent="0.2"/>
    <row r="52635" s="217" customFormat="1" x14ac:dyDescent="0.2"/>
    <row r="52636" s="217" customFormat="1" x14ac:dyDescent="0.2"/>
    <row r="52637" s="217" customFormat="1" x14ac:dyDescent="0.2"/>
    <row r="52638" s="217" customFormat="1" x14ac:dyDescent="0.2"/>
    <row r="52639" s="217" customFormat="1" x14ac:dyDescent="0.2"/>
    <row r="52640" s="217" customFormat="1" x14ac:dyDescent="0.2"/>
    <row r="52641" s="217" customFormat="1" x14ac:dyDescent="0.2"/>
    <row r="52642" s="217" customFormat="1" x14ac:dyDescent="0.2"/>
    <row r="52643" s="217" customFormat="1" x14ac:dyDescent="0.2"/>
    <row r="52644" s="217" customFormat="1" x14ac:dyDescent="0.2"/>
    <row r="52645" s="217" customFormat="1" x14ac:dyDescent="0.2"/>
    <row r="52646" s="217" customFormat="1" x14ac:dyDescent="0.2"/>
    <row r="52647" s="217" customFormat="1" x14ac:dyDescent="0.2"/>
    <row r="52648" s="217" customFormat="1" x14ac:dyDescent="0.2"/>
    <row r="52649" s="217" customFormat="1" x14ac:dyDescent="0.2"/>
    <row r="52650" s="217" customFormat="1" x14ac:dyDescent="0.2"/>
    <row r="52651" s="217" customFormat="1" x14ac:dyDescent="0.2"/>
    <row r="52652" s="217" customFormat="1" x14ac:dyDescent="0.2"/>
    <row r="52653" s="217" customFormat="1" x14ac:dyDescent="0.2"/>
    <row r="52654" s="217" customFormat="1" x14ac:dyDescent="0.2"/>
    <row r="52655" s="217" customFormat="1" x14ac:dyDescent="0.2"/>
    <row r="52656" s="217" customFormat="1" x14ac:dyDescent="0.2"/>
    <row r="52657" s="217" customFormat="1" x14ac:dyDescent="0.2"/>
    <row r="52658" s="217" customFormat="1" x14ac:dyDescent="0.2"/>
    <row r="52659" s="217" customFormat="1" x14ac:dyDescent="0.2"/>
    <row r="52660" s="217" customFormat="1" x14ac:dyDescent="0.2"/>
    <row r="52661" s="217" customFormat="1" x14ac:dyDescent="0.2"/>
    <row r="52662" s="217" customFormat="1" x14ac:dyDescent="0.2"/>
    <row r="52663" s="217" customFormat="1" x14ac:dyDescent="0.2"/>
    <row r="52664" s="217" customFormat="1" x14ac:dyDescent="0.2"/>
    <row r="52665" s="217" customFormat="1" x14ac:dyDescent="0.2"/>
    <row r="52666" s="217" customFormat="1" x14ac:dyDescent="0.2"/>
    <row r="52667" s="217" customFormat="1" x14ac:dyDescent="0.2"/>
    <row r="52668" s="217" customFormat="1" x14ac:dyDescent="0.2"/>
    <row r="52669" s="217" customFormat="1" x14ac:dyDescent="0.2"/>
    <row r="52670" s="217" customFormat="1" x14ac:dyDescent="0.2"/>
    <row r="52671" s="217" customFormat="1" x14ac:dyDescent="0.2"/>
    <row r="52672" s="217" customFormat="1" x14ac:dyDescent="0.2"/>
    <row r="52673" s="217" customFormat="1" x14ac:dyDescent="0.2"/>
    <row r="52674" s="217" customFormat="1" x14ac:dyDescent="0.2"/>
    <row r="52675" s="217" customFormat="1" x14ac:dyDescent="0.2"/>
    <row r="52676" s="217" customFormat="1" x14ac:dyDescent="0.2"/>
    <row r="52677" s="217" customFormat="1" x14ac:dyDescent="0.2"/>
    <row r="52678" s="217" customFormat="1" x14ac:dyDescent="0.2"/>
    <row r="52679" s="217" customFormat="1" x14ac:dyDescent="0.2"/>
    <row r="52680" s="217" customFormat="1" x14ac:dyDescent="0.2"/>
    <row r="52681" s="217" customFormat="1" x14ac:dyDescent="0.2"/>
    <row r="52682" s="217" customFormat="1" x14ac:dyDescent="0.2"/>
    <row r="52683" s="217" customFormat="1" x14ac:dyDescent="0.2"/>
    <row r="52684" s="217" customFormat="1" x14ac:dyDescent="0.2"/>
    <row r="52685" s="217" customFormat="1" x14ac:dyDescent="0.2"/>
    <row r="52686" s="217" customFormat="1" x14ac:dyDescent="0.2"/>
    <row r="52687" s="217" customFormat="1" x14ac:dyDescent="0.2"/>
    <row r="52688" s="217" customFormat="1" x14ac:dyDescent="0.2"/>
    <row r="52689" s="217" customFormat="1" x14ac:dyDescent="0.2"/>
    <row r="52690" s="217" customFormat="1" x14ac:dyDescent="0.2"/>
    <row r="52691" s="217" customFormat="1" x14ac:dyDescent="0.2"/>
    <row r="52692" s="217" customFormat="1" x14ac:dyDescent="0.2"/>
    <row r="52693" s="217" customFormat="1" x14ac:dyDescent="0.2"/>
    <row r="52694" s="217" customFormat="1" x14ac:dyDescent="0.2"/>
    <row r="52695" s="217" customFormat="1" x14ac:dyDescent="0.2"/>
    <row r="52696" s="217" customFormat="1" x14ac:dyDescent="0.2"/>
    <row r="52697" s="217" customFormat="1" x14ac:dyDescent="0.2"/>
    <row r="52698" s="217" customFormat="1" x14ac:dyDescent="0.2"/>
    <row r="52699" s="217" customFormat="1" x14ac:dyDescent="0.2"/>
    <row r="52700" s="217" customFormat="1" x14ac:dyDescent="0.2"/>
    <row r="52701" s="217" customFormat="1" x14ac:dyDescent="0.2"/>
    <row r="52702" s="217" customFormat="1" x14ac:dyDescent="0.2"/>
    <row r="52703" s="217" customFormat="1" x14ac:dyDescent="0.2"/>
    <row r="52704" s="217" customFormat="1" x14ac:dyDescent="0.2"/>
    <row r="52705" s="217" customFormat="1" x14ac:dyDescent="0.2"/>
    <row r="52706" s="217" customFormat="1" x14ac:dyDescent="0.2"/>
    <row r="52707" s="217" customFormat="1" x14ac:dyDescent="0.2"/>
    <row r="52708" s="217" customFormat="1" x14ac:dyDescent="0.2"/>
    <row r="52709" s="217" customFormat="1" x14ac:dyDescent="0.2"/>
    <row r="52710" s="217" customFormat="1" x14ac:dyDescent="0.2"/>
    <row r="52711" s="217" customFormat="1" x14ac:dyDescent="0.2"/>
    <row r="52712" s="217" customFormat="1" x14ac:dyDescent="0.2"/>
    <row r="52713" s="217" customFormat="1" x14ac:dyDescent="0.2"/>
    <row r="52714" s="217" customFormat="1" x14ac:dyDescent="0.2"/>
    <row r="52715" s="217" customFormat="1" x14ac:dyDescent="0.2"/>
    <row r="52716" s="217" customFormat="1" x14ac:dyDescent="0.2"/>
    <row r="52717" s="217" customFormat="1" x14ac:dyDescent="0.2"/>
    <row r="52718" s="217" customFormat="1" x14ac:dyDescent="0.2"/>
    <row r="52719" s="217" customFormat="1" x14ac:dyDescent="0.2"/>
    <row r="52720" s="217" customFormat="1" x14ac:dyDescent="0.2"/>
    <row r="52721" s="217" customFormat="1" x14ac:dyDescent="0.2"/>
    <row r="52722" s="217" customFormat="1" x14ac:dyDescent="0.2"/>
    <row r="52723" s="217" customFormat="1" x14ac:dyDescent="0.2"/>
    <row r="52724" s="217" customFormat="1" x14ac:dyDescent="0.2"/>
    <row r="52725" s="217" customFormat="1" x14ac:dyDescent="0.2"/>
    <row r="52726" s="217" customFormat="1" x14ac:dyDescent="0.2"/>
    <row r="52727" s="217" customFormat="1" x14ac:dyDescent="0.2"/>
    <row r="52728" s="217" customFormat="1" x14ac:dyDescent="0.2"/>
    <row r="52729" s="217" customFormat="1" x14ac:dyDescent="0.2"/>
    <row r="52730" s="217" customFormat="1" x14ac:dyDescent="0.2"/>
    <row r="52731" s="217" customFormat="1" x14ac:dyDescent="0.2"/>
    <row r="52732" s="217" customFormat="1" x14ac:dyDescent="0.2"/>
    <row r="52733" s="217" customFormat="1" x14ac:dyDescent="0.2"/>
    <row r="52734" s="217" customFormat="1" x14ac:dyDescent="0.2"/>
    <row r="52735" s="217" customFormat="1" x14ac:dyDescent="0.2"/>
    <row r="52736" s="217" customFormat="1" x14ac:dyDescent="0.2"/>
    <row r="52737" s="217" customFormat="1" x14ac:dyDescent="0.2"/>
    <row r="52738" s="217" customFormat="1" x14ac:dyDescent="0.2"/>
    <row r="52739" s="217" customFormat="1" x14ac:dyDescent="0.2"/>
    <row r="52740" s="217" customFormat="1" x14ac:dyDescent="0.2"/>
    <row r="52741" s="217" customFormat="1" x14ac:dyDescent="0.2"/>
    <row r="52742" s="217" customFormat="1" x14ac:dyDescent="0.2"/>
    <row r="52743" s="217" customFormat="1" x14ac:dyDescent="0.2"/>
    <row r="52744" s="217" customFormat="1" x14ac:dyDescent="0.2"/>
    <row r="52745" s="217" customFormat="1" x14ac:dyDescent="0.2"/>
    <row r="52746" s="217" customFormat="1" x14ac:dyDescent="0.2"/>
    <row r="52747" s="217" customFormat="1" x14ac:dyDescent="0.2"/>
    <row r="52748" s="217" customFormat="1" x14ac:dyDescent="0.2"/>
    <row r="52749" s="217" customFormat="1" x14ac:dyDescent="0.2"/>
    <row r="52750" s="217" customFormat="1" x14ac:dyDescent="0.2"/>
    <row r="52751" s="217" customFormat="1" x14ac:dyDescent="0.2"/>
    <row r="52752" s="217" customFormat="1" x14ac:dyDescent="0.2"/>
    <row r="52753" s="217" customFormat="1" x14ac:dyDescent="0.2"/>
    <row r="52754" s="217" customFormat="1" x14ac:dyDescent="0.2"/>
    <row r="52755" s="217" customFormat="1" x14ac:dyDescent="0.2"/>
    <row r="52756" s="217" customFormat="1" x14ac:dyDescent="0.2"/>
    <row r="52757" s="217" customFormat="1" x14ac:dyDescent="0.2"/>
    <row r="52758" s="217" customFormat="1" x14ac:dyDescent="0.2"/>
    <row r="52759" s="217" customFormat="1" x14ac:dyDescent="0.2"/>
    <row r="52760" s="217" customFormat="1" x14ac:dyDescent="0.2"/>
    <row r="52761" s="217" customFormat="1" x14ac:dyDescent="0.2"/>
    <row r="52762" s="217" customFormat="1" x14ac:dyDescent="0.2"/>
    <row r="52763" s="217" customFormat="1" x14ac:dyDescent="0.2"/>
    <row r="52764" s="217" customFormat="1" x14ac:dyDescent="0.2"/>
    <row r="52765" s="217" customFormat="1" x14ac:dyDescent="0.2"/>
    <row r="52766" s="217" customFormat="1" x14ac:dyDescent="0.2"/>
    <row r="52767" s="217" customFormat="1" x14ac:dyDescent="0.2"/>
    <row r="52768" s="217" customFormat="1" x14ac:dyDescent="0.2"/>
    <row r="52769" s="217" customFormat="1" x14ac:dyDescent="0.2"/>
    <row r="52770" s="217" customFormat="1" x14ac:dyDescent="0.2"/>
    <row r="52771" s="217" customFormat="1" x14ac:dyDescent="0.2"/>
    <row r="52772" s="217" customFormat="1" x14ac:dyDescent="0.2"/>
    <row r="52773" s="217" customFormat="1" x14ac:dyDescent="0.2"/>
    <row r="52774" s="217" customFormat="1" x14ac:dyDescent="0.2"/>
    <row r="52775" s="217" customFormat="1" x14ac:dyDescent="0.2"/>
    <row r="52776" s="217" customFormat="1" x14ac:dyDescent="0.2"/>
    <row r="52777" s="217" customFormat="1" x14ac:dyDescent="0.2"/>
    <row r="52778" s="217" customFormat="1" x14ac:dyDescent="0.2"/>
    <row r="52779" s="217" customFormat="1" x14ac:dyDescent="0.2"/>
    <row r="52780" s="217" customFormat="1" x14ac:dyDescent="0.2"/>
    <row r="52781" s="217" customFormat="1" x14ac:dyDescent="0.2"/>
    <row r="52782" s="217" customFormat="1" x14ac:dyDescent="0.2"/>
    <row r="52783" s="217" customFormat="1" x14ac:dyDescent="0.2"/>
    <row r="52784" s="217" customFormat="1" x14ac:dyDescent="0.2"/>
    <row r="52785" s="217" customFormat="1" x14ac:dyDescent="0.2"/>
    <row r="52786" s="217" customFormat="1" x14ac:dyDescent="0.2"/>
    <row r="52787" s="217" customFormat="1" x14ac:dyDescent="0.2"/>
    <row r="52788" s="217" customFormat="1" x14ac:dyDescent="0.2"/>
    <row r="52789" s="217" customFormat="1" x14ac:dyDescent="0.2"/>
    <row r="52790" s="217" customFormat="1" x14ac:dyDescent="0.2"/>
    <row r="52791" s="217" customFormat="1" x14ac:dyDescent="0.2"/>
    <row r="52792" s="217" customFormat="1" x14ac:dyDescent="0.2"/>
    <row r="52793" s="217" customFormat="1" x14ac:dyDescent="0.2"/>
    <row r="52794" s="217" customFormat="1" x14ac:dyDescent="0.2"/>
    <row r="52795" s="217" customFormat="1" x14ac:dyDescent="0.2"/>
    <row r="52796" s="217" customFormat="1" x14ac:dyDescent="0.2"/>
    <row r="52797" s="217" customFormat="1" x14ac:dyDescent="0.2"/>
    <row r="52798" s="217" customFormat="1" x14ac:dyDescent="0.2"/>
    <row r="52799" s="217" customFormat="1" x14ac:dyDescent="0.2"/>
    <row r="52800" s="217" customFormat="1" x14ac:dyDescent="0.2"/>
    <row r="52801" s="217" customFormat="1" x14ac:dyDescent="0.2"/>
    <row r="52802" s="217" customFormat="1" x14ac:dyDescent="0.2"/>
    <row r="52803" s="217" customFormat="1" x14ac:dyDescent="0.2"/>
    <row r="52804" s="217" customFormat="1" x14ac:dyDescent="0.2"/>
    <row r="52805" s="217" customFormat="1" x14ac:dyDescent="0.2"/>
    <row r="52806" s="217" customFormat="1" x14ac:dyDescent="0.2"/>
    <row r="52807" s="217" customFormat="1" x14ac:dyDescent="0.2"/>
    <row r="52808" s="217" customFormat="1" x14ac:dyDescent="0.2"/>
    <row r="52809" s="217" customFormat="1" x14ac:dyDescent="0.2"/>
    <row r="52810" s="217" customFormat="1" x14ac:dyDescent="0.2"/>
    <row r="52811" s="217" customFormat="1" x14ac:dyDescent="0.2"/>
    <row r="52812" s="217" customFormat="1" x14ac:dyDescent="0.2"/>
    <row r="52813" s="217" customFormat="1" x14ac:dyDescent="0.2"/>
    <row r="52814" s="217" customFormat="1" x14ac:dyDescent="0.2"/>
    <row r="52815" s="217" customFormat="1" x14ac:dyDescent="0.2"/>
    <row r="52816" s="217" customFormat="1" x14ac:dyDescent="0.2"/>
    <row r="52817" s="217" customFormat="1" x14ac:dyDescent="0.2"/>
    <row r="52818" s="217" customFormat="1" x14ac:dyDescent="0.2"/>
    <row r="52819" s="217" customFormat="1" x14ac:dyDescent="0.2"/>
    <row r="52820" s="217" customFormat="1" x14ac:dyDescent="0.2"/>
    <row r="52821" s="217" customFormat="1" x14ac:dyDescent="0.2"/>
    <row r="52822" s="217" customFormat="1" x14ac:dyDescent="0.2"/>
    <row r="52823" s="217" customFormat="1" x14ac:dyDescent="0.2"/>
    <row r="52824" s="217" customFormat="1" x14ac:dyDescent="0.2"/>
    <row r="52825" s="217" customFormat="1" x14ac:dyDescent="0.2"/>
    <row r="52826" s="217" customFormat="1" x14ac:dyDescent="0.2"/>
    <row r="52827" s="217" customFormat="1" x14ac:dyDescent="0.2"/>
    <row r="52828" s="217" customFormat="1" x14ac:dyDescent="0.2"/>
    <row r="52829" s="217" customFormat="1" x14ac:dyDescent="0.2"/>
    <row r="52830" s="217" customFormat="1" x14ac:dyDescent="0.2"/>
    <row r="52831" s="217" customFormat="1" x14ac:dyDescent="0.2"/>
    <row r="52832" s="217" customFormat="1" x14ac:dyDescent="0.2"/>
    <row r="52833" s="217" customFormat="1" x14ac:dyDescent="0.2"/>
    <row r="52834" s="217" customFormat="1" x14ac:dyDescent="0.2"/>
    <row r="52835" s="217" customFormat="1" x14ac:dyDescent="0.2"/>
    <row r="52836" s="217" customFormat="1" x14ac:dyDescent="0.2"/>
    <row r="52837" s="217" customFormat="1" x14ac:dyDescent="0.2"/>
    <row r="52838" s="217" customFormat="1" x14ac:dyDescent="0.2"/>
    <row r="52839" s="217" customFormat="1" x14ac:dyDescent="0.2"/>
    <row r="52840" s="217" customFormat="1" x14ac:dyDescent="0.2"/>
    <row r="52841" s="217" customFormat="1" x14ac:dyDescent="0.2"/>
    <row r="52842" s="217" customFormat="1" x14ac:dyDescent="0.2"/>
    <row r="52843" s="217" customFormat="1" x14ac:dyDescent="0.2"/>
    <row r="52844" s="217" customFormat="1" x14ac:dyDescent="0.2"/>
    <row r="52845" s="217" customFormat="1" x14ac:dyDescent="0.2"/>
    <row r="52846" s="217" customFormat="1" x14ac:dyDescent="0.2"/>
    <row r="52847" s="217" customFormat="1" x14ac:dyDescent="0.2"/>
    <row r="52848" s="217" customFormat="1" x14ac:dyDescent="0.2"/>
    <row r="52849" s="217" customFormat="1" x14ac:dyDescent="0.2"/>
    <row r="52850" s="217" customFormat="1" x14ac:dyDescent="0.2"/>
    <row r="52851" s="217" customFormat="1" x14ac:dyDescent="0.2"/>
    <row r="52852" s="217" customFormat="1" x14ac:dyDescent="0.2"/>
    <row r="52853" s="217" customFormat="1" x14ac:dyDescent="0.2"/>
    <row r="52854" s="217" customFormat="1" x14ac:dyDescent="0.2"/>
    <row r="52855" s="217" customFormat="1" x14ac:dyDescent="0.2"/>
    <row r="52856" s="217" customFormat="1" x14ac:dyDescent="0.2"/>
    <row r="52857" s="217" customFormat="1" x14ac:dyDescent="0.2"/>
    <row r="52858" s="217" customFormat="1" x14ac:dyDescent="0.2"/>
    <row r="52859" s="217" customFormat="1" x14ac:dyDescent="0.2"/>
    <row r="52860" s="217" customFormat="1" x14ac:dyDescent="0.2"/>
    <row r="52861" s="217" customFormat="1" x14ac:dyDescent="0.2"/>
    <row r="52862" s="217" customFormat="1" x14ac:dyDescent="0.2"/>
    <row r="52863" s="217" customFormat="1" x14ac:dyDescent="0.2"/>
    <row r="52864" s="217" customFormat="1" x14ac:dyDescent="0.2"/>
    <row r="52865" s="217" customFormat="1" x14ac:dyDescent="0.2"/>
    <row r="52866" s="217" customFormat="1" x14ac:dyDescent="0.2"/>
    <row r="52867" s="217" customFormat="1" x14ac:dyDescent="0.2"/>
    <row r="52868" s="217" customFormat="1" x14ac:dyDescent="0.2"/>
    <row r="52869" s="217" customFormat="1" x14ac:dyDescent="0.2"/>
    <row r="52870" s="217" customFormat="1" x14ac:dyDescent="0.2"/>
    <row r="52871" s="217" customFormat="1" x14ac:dyDescent="0.2"/>
    <row r="52872" s="217" customFormat="1" x14ac:dyDescent="0.2"/>
    <row r="52873" s="217" customFormat="1" x14ac:dyDescent="0.2"/>
    <row r="52874" s="217" customFormat="1" x14ac:dyDescent="0.2"/>
    <row r="52875" s="217" customFormat="1" x14ac:dyDescent="0.2"/>
    <row r="52876" s="217" customFormat="1" x14ac:dyDescent="0.2"/>
    <row r="52877" s="217" customFormat="1" x14ac:dyDescent="0.2"/>
    <row r="52878" s="217" customFormat="1" x14ac:dyDescent="0.2"/>
    <row r="52879" s="217" customFormat="1" x14ac:dyDescent="0.2"/>
    <row r="52880" s="217" customFormat="1" x14ac:dyDescent="0.2"/>
    <row r="52881" s="217" customFormat="1" x14ac:dyDescent="0.2"/>
    <row r="52882" s="217" customFormat="1" x14ac:dyDescent="0.2"/>
    <row r="52883" s="217" customFormat="1" x14ac:dyDescent="0.2"/>
    <row r="52884" s="217" customFormat="1" x14ac:dyDescent="0.2"/>
    <row r="52885" s="217" customFormat="1" x14ac:dyDescent="0.2"/>
    <row r="52886" s="217" customFormat="1" x14ac:dyDescent="0.2"/>
    <row r="52887" s="217" customFormat="1" x14ac:dyDescent="0.2"/>
    <row r="52888" s="217" customFormat="1" x14ac:dyDescent="0.2"/>
    <row r="52889" s="217" customFormat="1" x14ac:dyDescent="0.2"/>
    <row r="52890" s="217" customFormat="1" x14ac:dyDescent="0.2"/>
    <row r="52891" s="217" customFormat="1" x14ac:dyDescent="0.2"/>
    <row r="52892" s="217" customFormat="1" x14ac:dyDescent="0.2"/>
    <row r="52893" s="217" customFormat="1" x14ac:dyDescent="0.2"/>
    <row r="52894" s="217" customFormat="1" x14ac:dyDescent="0.2"/>
    <row r="52895" s="217" customFormat="1" x14ac:dyDescent="0.2"/>
    <row r="52896" s="217" customFormat="1" x14ac:dyDescent="0.2"/>
    <row r="52897" s="217" customFormat="1" x14ac:dyDescent="0.2"/>
    <row r="52898" s="217" customFormat="1" x14ac:dyDescent="0.2"/>
    <row r="52899" s="217" customFormat="1" x14ac:dyDescent="0.2"/>
    <row r="52900" s="217" customFormat="1" x14ac:dyDescent="0.2"/>
    <row r="52901" s="217" customFormat="1" x14ac:dyDescent="0.2"/>
    <row r="52902" s="217" customFormat="1" x14ac:dyDescent="0.2"/>
    <row r="52903" s="217" customFormat="1" x14ac:dyDescent="0.2"/>
    <row r="52904" s="217" customFormat="1" x14ac:dyDescent="0.2"/>
    <row r="52905" s="217" customFormat="1" x14ac:dyDescent="0.2"/>
    <row r="52906" s="217" customFormat="1" x14ac:dyDescent="0.2"/>
    <row r="52907" s="217" customFormat="1" x14ac:dyDescent="0.2"/>
    <row r="52908" s="217" customFormat="1" x14ac:dyDescent="0.2"/>
    <row r="52909" s="217" customFormat="1" x14ac:dyDescent="0.2"/>
    <row r="52910" s="217" customFormat="1" x14ac:dyDescent="0.2"/>
    <row r="52911" s="217" customFormat="1" x14ac:dyDescent="0.2"/>
    <row r="52912" s="217" customFormat="1" x14ac:dyDescent="0.2"/>
    <row r="52913" s="217" customFormat="1" x14ac:dyDescent="0.2"/>
    <row r="52914" s="217" customFormat="1" x14ac:dyDescent="0.2"/>
    <row r="52915" s="217" customFormat="1" x14ac:dyDescent="0.2"/>
    <row r="52916" s="217" customFormat="1" x14ac:dyDescent="0.2"/>
    <row r="52917" s="217" customFormat="1" x14ac:dyDescent="0.2"/>
    <row r="52918" s="217" customFormat="1" x14ac:dyDescent="0.2"/>
    <row r="52919" s="217" customFormat="1" x14ac:dyDescent="0.2"/>
    <row r="52920" s="217" customFormat="1" x14ac:dyDescent="0.2"/>
    <row r="52921" s="217" customFormat="1" x14ac:dyDescent="0.2"/>
    <row r="52922" s="217" customFormat="1" x14ac:dyDescent="0.2"/>
    <row r="52923" s="217" customFormat="1" x14ac:dyDescent="0.2"/>
    <row r="52924" s="217" customFormat="1" x14ac:dyDescent="0.2"/>
    <row r="52925" s="217" customFormat="1" x14ac:dyDescent="0.2"/>
    <row r="52926" s="217" customFormat="1" x14ac:dyDescent="0.2"/>
    <row r="52927" s="217" customFormat="1" x14ac:dyDescent="0.2"/>
    <row r="52928" s="217" customFormat="1" x14ac:dyDescent="0.2"/>
    <row r="52929" s="217" customFormat="1" x14ac:dyDescent="0.2"/>
    <row r="52930" s="217" customFormat="1" x14ac:dyDescent="0.2"/>
    <row r="52931" s="217" customFormat="1" x14ac:dyDescent="0.2"/>
    <row r="52932" s="217" customFormat="1" x14ac:dyDescent="0.2"/>
    <row r="52933" s="217" customFormat="1" x14ac:dyDescent="0.2"/>
    <row r="52934" s="217" customFormat="1" x14ac:dyDescent="0.2"/>
    <row r="52935" s="217" customFormat="1" x14ac:dyDescent="0.2"/>
    <row r="52936" s="217" customFormat="1" x14ac:dyDescent="0.2"/>
    <row r="52937" s="217" customFormat="1" x14ac:dyDescent="0.2"/>
    <row r="52938" s="217" customFormat="1" x14ac:dyDescent="0.2"/>
    <row r="52939" s="217" customFormat="1" x14ac:dyDescent="0.2"/>
    <row r="52940" s="217" customFormat="1" x14ac:dyDescent="0.2"/>
    <row r="52941" s="217" customFormat="1" x14ac:dyDescent="0.2"/>
    <row r="52942" s="217" customFormat="1" x14ac:dyDescent="0.2"/>
    <row r="52943" s="217" customFormat="1" x14ac:dyDescent="0.2"/>
    <row r="52944" s="217" customFormat="1" x14ac:dyDescent="0.2"/>
    <row r="52945" s="217" customFormat="1" x14ac:dyDescent="0.2"/>
    <row r="52946" s="217" customFormat="1" x14ac:dyDescent="0.2"/>
    <row r="52947" s="217" customFormat="1" x14ac:dyDescent="0.2"/>
    <row r="52948" s="217" customFormat="1" x14ac:dyDescent="0.2"/>
    <row r="52949" s="217" customFormat="1" x14ac:dyDescent="0.2"/>
    <row r="52950" s="217" customFormat="1" x14ac:dyDescent="0.2"/>
    <row r="52951" s="217" customFormat="1" x14ac:dyDescent="0.2"/>
    <row r="52952" s="217" customFormat="1" x14ac:dyDescent="0.2"/>
    <row r="52953" s="217" customFormat="1" x14ac:dyDescent="0.2"/>
    <row r="52954" s="217" customFormat="1" x14ac:dyDescent="0.2"/>
    <row r="52955" s="217" customFormat="1" x14ac:dyDescent="0.2"/>
    <row r="52956" s="217" customFormat="1" x14ac:dyDescent="0.2"/>
    <row r="52957" s="217" customFormat="1" x14ac:dyDescent="0.2"/>
    <row r="52958" s="217" customFormat="1" x14ac:dyDescent="0.2"/>
    <row r="52959" s="217" customFormat="1" x14ac:dyDescent="0.2"/>
    <row r="52960" s="217" customFormat="1" x14ac:dyDescent="0.2"/>
    <row r="52961" s="217" customFormat="1" x14ac:dyDescent="0.2"/>
    <row r="52962" s="217" customFormat="1" x14ac:dyDescent="0.2"/>
    <row r="52963" s="217" customFormat="1" x14ac:dyDescent="0.2"/>
    <row r="52964" s="217" customFormat="1" x14ac:dyDescent="0.2"/>
    <row r="52965" s="217" customFormat="1" x14ac:dyDescent="0.2"/>
    <row r="52966" s="217" customFormat="1" x14ac:dyDescent="0.2"/>
    <row r="52967" s="217" customFormat="1" x14ac:dyDescent="0.2"/>
    <row r="52968" s="217" customFormat="1" x14ac:dyDescent="0.2"/>
    <row r="52969" s="217" customFormat="1" x14ac:dyDescent="0.2"/>
    <row r="52970" s="217" customFormat="1" x14ac:dyDescent="0.2"/>
    <row r="52971" s="217" customFormat="1" x14ac:dyDescent="0.2"/>
    <row r="52972" s="217" customFormat="1" x14ac:dyDescent="0.2"/>
    <row r="52973" s="217" customFormat="1" x14ac:dyDescent="0.2"/>
    <row r="52974" s="217" customFormat="1" x14ac:dyDescent="0.2"/>
    <row r="52975" s="217" customFormat="1" x14ac:dyDescent="0.2"/>
    <row r="52976" s="217" customFormat="1" x14ac:dyDescent="0.2"/>
    <row r="52977" s="217" customFormat="1" x14ac:dyDescent="0.2"/>
    <row r="52978" s="217" customFormat="1" x14ac:dyDescent="0.2"/>
    <row r="52979" s="217" customFormat="1" x14ac:dyDescent="0.2"/>
    <row r="52980" s="217" customFormat="1" x14ac:dyDescent="0.2"/>
    <row r="52981" s="217" customFormat="1" x14ac:dyDescent="0.2"/>
    <row r="52982" s="217" customFormat="1" x14ac:dyDescent="0.2"/>
    <row r="52983" s="217" customFormat="1" x14ac:dyDescent="0.2"/>
    <row r="52984" s="217" customFormat="1" x14ac:dyDescent="0.2"/>
    <row r="52985" s="217" customFormat="1" x14ac:dyDescent="0.2"/>
    <row r="52986" s="217" customFormat="1" x14ac:dyDescent="0.2"/>
    <row r="52987" s="217" customFormat="1" x14ac:dyDescent="0.2"/>
    <row r="52988" s="217" customFormat="1" x14ac:dyDescent="0.2"/>
    <row r="52989" s="217" customFormat="1" x14ac:dyDescent="0.2"/>
    <row r="52990" s="217" customFormat="1" x14ac:dyDescent="0.2"/>
    <row r="52991" s="217" customFormat="1" x14ac:dyDescent="0.2"/>
    <row r="52992" s="217" customFormat="1" x14ac:dyDescent="0.2"/>
    <row r="52993" s="217" customFormat="1" x14ac:dyDescent="0.2"/>
    <row r="52994" s="217" customFormat="1" x14ac:dyDescent="0.2"/>
    <row r="52995" s="217" customFormat="1" x14ac:dyDescent="0.2"/>
    <row r="52996" s="217" customFormat="1" x14ac:dyDescent="0.2"/>
    <row r="52997" s="217" customFormat="1" x14ac:dyDescent="0.2"/>
    <row r="52998" s="217" customFormat="1" x14ac:dyDescent="0.2"/>
    <row r="52999" s="217" customFormat="1" x14ac:dyDescent="0.2"/>
    <row r="53000" s="217" customFormat="1" x14ac:dyDescent="0.2"/>
    <row r="53001" s="217" customFormat="1" x14ac:dyDescent="0.2"/>
    <row r="53002" s="217" customFormat="1" x14ac:dyDescent="0.2"/>
    <row r="53003" s="217" customFormat="1" x14ac:dyDescent="0.2"/>
    <row r="53004" s="217" customFormat="1" x14ac:dyDescent="0.2"/>
    <row r="53005" s="217" customFormat="1" x14ac:dyDescent="0.2"/>
    <row r="53006" s="217" customFormat="1" x14ac:dyDescent="0.2"/>
    <row r="53007" s="217" customFormat="1" x14ac:dyDescent="0.2"/>
    <row r="53008" s="217" customFormat="1" x14ac:dyDescent="0.2"/>
    <row r="53009" s="217" customFormat="1" x14ac:dyDescent="0.2"/>
    <row r="53010" s="217" customFormat="1" x14ac:dyDescent="0.2"/>
    <row r="53011" s="217" customFormat="1" x14ac:dyDescent="0.2"/>
    <row r="53012" s="217" customFormat="1" x14ac:dyDescent="0.2"/>
    <row r="53013" s="217" customFormat="1" x14ac:dyDescent="0.2"/>
    <row r="53014" s="217" customFormat="1" x14ac:dyDescent="0.2"/>
    <row r="53015" s="217" customFormat="1" x14ac:dyDescent="0.2"/>
    <row r="53016" s="217" customFormat="1" x14ac:dyDescent="0.2"/>
    <row r="53017" s="217" customFormat="1" x14ac:dyDescent="0.2"/>
    <row r="53018" s="217" customFormat="1" x14ac:dyDescent="0.2"/>
    <row r="53019" s="217" customFormat="1" x14ac:dyDescent="0.2"/>
    <row r="53020" s="217" customFormat="1" x14ac:dyDescent="0.2"/>
    <row r="53021" s="217" customFormat="1" x14ac:dyDescent="0.2"/>
    <row r="53022" s="217" customFormat="1" x14ac:dyDescent="0.2"/>
    <row r="53023" s="217" customFormat="1" x14ac:dyDescent="0.2"/>
    <row r="53024" s="217" customFormat="1" x14ac:dyDescent="0.2"/>
    <row r="53025" s="217" customFormat="1" x14ac:dyDescent="0.2"/>
    <row r="53026" s="217" customFormat="1" x14ac:dyDescent="0.2"/>
    <row r="53027" s="217" customFormat="1" x14ac:dyDescent="0.2"/>
    <row r="53028" s="217" customFormat="1" x14ac:dyDescent="0.2"/>
    <row r="53029" s="217" customFormat="1" x14ac:dyDescent="0.2"/>
    <row r="53030" s="217" customFormat="1" x14ac:dyDescent="0.2"/>
    <row r="53031" s="217" customFormat="1" x14ac:dyDescent="0.2"/>
    <row r="53032" s="217" customFormat="1" x14ac:dyDescent="0.2"/>
    <row r="53033" s="217" customFormat="1" x14ac:dyDescent="0.2"/>
    <row r="53034" s="217" customFormat="1" x14ac:dyDescent="0.2"/>
    <row r="53035" s="217" customFormat="1" x14ac:dyDescent="0.2"/>
    <row r="53036" s="217" customFormat="1" x14ac:dyDescent="0.2"/>
    <row r="53037" s="217" customFormat="1" x14ac:dyDescent="0.2"/>
    <row r="53038" s="217" customFormat="1" x14ac:dyDescent="0.2"/>
    <row r="53039" s="217" customFormat="1" x14ac:dyDescent="0.2"/>
    <row r="53040" s="217" customFormat="1" x14ac:dyDescent="0.2"/>
    <row r="53041" s="217" customFormat="1" x14ac:dyDescent="0.2"/>
    <row r="53042" s="217" customFormat="1" x14ac:dyDescent="0.2"/>
    <row r="53043" s="217" customFormat="1" x14ac:dyDescent="0.2"/>
    <row r="53044" s="217" customFormat="1" x14ac:dyDescent="0.2"/>
    <row r="53045" s="217" customFormat="1" x14ac:dyDescent="0.2"/>
    <row r="53046" s="217" customFormat="1" x14ac:dyDescent="0.2"/>
    <row r="53047" s="217" customFormat="1" x14ac:dyDescent="0.2"/>
    <row r="53048" s="217" customFormat="1" x14ac:dyDescent="0.2"/>
    <row r="53049" s="217" customFormat="1" x14ac:dyDescent="0.2"/>
    <row r="53050" s="217" customFormat="1" x14ac:dyDescent="0.2"/>
    <row r="53051" s="217" customFormat="1" x14ac:dyDescent="0.2"/>
    <row r="53052" s="217" customFormat="1" x14ac:dyDescent="0.2"/>
    <row r="53053" s="217" customFormat="1" x14ac:dyDescent="0.2"/>
    <row r="53054" s="217" customFormat="1" x14ac:dyDescent="0.2"/>
    <row r="53055" s="217" customFormat="1" x14ac:dyDescent="0.2"/>
    <row r="53056" s="217" customFormat="1" x14ac:dyDescent="0.2"/>
    <row r="53057" s="217" customFormat="1" x14ac:dyDescent="0.2"/>
    <row r="53058" s="217" customFormat="1" x14ac:dyDescent="0.2"/>
    <row r="53059" s="217" customFormat="1" x14ac:dyDescent="0.2"/>
    <row r="53060" s="217" customFormat="1" x14ac:dyDescent="0.2"/>
    <row r="53061" s="217" customFormat="1" x14ac:dyDescent="0.2"/>
    <row r="53062" s="217" customFormat="1" x14ac:dyDescent="0.2"/>
    <row r="53063" s="217" customFormat="1" x14ac:dyDescent="0.2"/>
    <row r="53064" s="217" customFormat="1" x14ac:dyDescent="0.2"/>
    <row r="53065" s="217" customFormat="1" x14ac:dyDescent="0.2"/>
    <row r="53066" s="217" customFormat="1" x14ac:dyDescent="0.2"/>
    <row r="53067" s="217" customFormat="1" x14ac:dyDescent="0.2"/>
    <row r="53068" s="217" customFormat="1" x14ac:dyDescent="0.2"/>
    <row r="53069" s="217" customFormat="1" x14ac:dyDescent="0.2"/>
    <row r="53070" s="217" customFormat="1" x14ac:dyDescent="0.2"/>
    <row r="53071" s="217" customFormat="1" x14ac:dyDescent="0.2"/>
    <row r="53072" s="217" customFormat="1" x14ac:dyDescent="0.2"/>
    <row r="53073" s="217" customFormat="1" x14ac:dyDescent="0.2"/>
    <row r="53074" s="217" customFormat="1" x14ac:dyDescent="0.2"/>
    <row r="53075" s="217" customFormat="1" x14ac:dyDescent="0.2"/>
    <row r="53076" s="217" customFormat="1" x14ac:dyDescent="0.2"/>
    <row r="53077" s="217" customFormat="1" x14ac:dyDescent="0.2"/>
    <row r="53078" s="217" customFormat="1" x14ac:dyDescent="0.2"/>
    <row r="53079" s="217" customFormat="1" x14ac:dyDescent="0.2"/>
    <row r="53080" s="217" customFormat="1" x14ac:dyDescent="0.2"/>
    <row r="53081" s="217" customFormat="1" x14ac:dyDescent="0.2"/>
    <row r="53082" s="217" customFormat="1" x14ac:dyDescent="0.2"/>
    <row r="53083" s="217" customFormat="1" x14ac:dyDescent="0.2"/>
    <row r="53084" s="217" customFormat="1" x14ac:dyDescent="0.2"/>
    <row r="53085" s="217" customFormat="1" x14ac:dyDescent="0.2"/>
    <row r="53086" s="217" customFormat="1" x14ac:dyDescent="0.2"/>
    <row r="53087" s="217" customFormat="1" x14ac:dyDescent="0.2"/>
    <row r="53088" s="217" customFormat="1" x14ac:dyDescent="0.2"/>
    <row r="53089" s="217" customFormat="1" x14ac:dyDescent="0.2"/>
    <row r="53090" s="217" customFormat="1" x14ac:dyDescent="0.2"/>
    <row r="53091" s="217" customFormat="1" x14ac:dyDescent="0.2"/>
    <row r="53092" s="217" customFormat="1" x14ac:dyDescent="0.2"/>
    <row r="53093" s="217" customFormat="1" x14ac:dyDescent="0.2"/>
    <row r="53094" s="217" customFormat="1" x14ac:dyDescent="0.2"/>
    <row r="53095" s="217" customFormat="1" x14ac:dyDescent="0.2"/>
    <row r="53096" s="217" customFormat="1" x14ac:dyDescent="0.2"/>
    <row r="53097" s="217" customFormat="1" x14ac:dyDescent="0.2"/>
    <row r="53098" s="217" customFormat="1" x14ac:dyDescent="0.2"/>
    <row r="53099" s="217" customFormat="1" x14ac:dyDescent="0.2"/>
    <row r="53100" s="217" customFormat="1" x14ac:dyDescent="0.2"/>
    <row r="53101" s="217" customFormat="1" x14ac:dyDescent="0.2"/>
    <row r="53102" s="217" customFormat="1" x14ac:dyDescent="0.2"/>
    <row r="53103" s="217" customFormat="1" x14ac:dyDescent="0.2"/>
    <row r="53104" s="217" customFormat="1" x14ac:dyDescent="0.2"/>
    <row r="53105" s="217" customFormat="1" x14ac:dyDescent="0.2"/>
    <row r="53106" s="217" customFormat="1" x14ac:dyDescent="0.2"/>
    <row r="53107" s="217" customFormat="1" x14ac:dyDescent="0.2"/>
    <row r="53108" s="217" customFormat="1" x14ac:dyDescent="0.2"/>
    <row r="53109" s="217" customFormat="1" x14ac:dyDescent="0.2"/>
    <row r="53110" s="217" customFormat="1" x14ac:dyDescent="0.2"/>
    <row r="53111" s="217" customFormat="1" x14ac:dyDescent="0.2"/>
    <row r="53112" s="217" customFormat="1" x14ac:dyDescent="0.2"/>
    <row r="53113" s="217" customFormat="1" x14ac:dyDescent="0.2"/>
    <row r="53114" s="217" customFormat="1" x14ac:dyDescent="0.2"/>
    <row r="53115" s="217" customFormat="1" x14ac:dyDescent="0.2"/>
    <row r="53116" s="217" customFormat="1" x14ac:dyDescent="0.2"/>
    <row r="53117" s="217" customFormat="1" x14ac:dyDescent="0.2"/>
    <row r="53118" s="217" customFormat="1" x14ac:dyDescent="0.2"/>
    <row r="53119" s="217" customFormat="1" x14ac:dyDescent="0.2"/>
    <row r="53120" s="217" customFormat="1" x14ac:dyDescent="0.2"/>
    <row r="53121" s="217" customFormat="1" x14ac:dyDescent="0.2"/>
    <row r="53122" s="217" customFormat="1" x14ac:dyDescent="0.2"/>
    <row r="53123" s="217" customFormat="1" x14ac:dyDescent="0.2"/>
    <row r="53124" s="217" customFormat="1" x14ac:dyDescent="0.2"/>
    <row r="53125" s="217" customFormat="1" x14ac:dyDescent="0.2"/>
    <row r="53126" s="217" customFormat="1" x14ac:dyDescent="0.2"/>
    <row r="53127" s="217" customFormat="1" x14ac:dyDescent="0.2"/>
    <row r="53128" s="217" customFormat="1" x14ac:dyDescent="0.2"/>
    <row r="53129" s="217" customFormat="1" x14ac:dyDescent="0.2"/>
    <row r="53130" s="217" customFormat="1" x14ac:dyDescent="0.2"/>
    <row r="53131" s="217" customFormat="1" x14ac:dyDescent="0.2"/>
    <row r="53132" s="217" customFormat="1" x14ac:dyDescent="0.2"/>
    <row r="53133" s="217" customFormat="1" x14ac:dyDescent="0.2"/>
    <row r="53134" s="217" customFormat="1" x14ac:dyDescent="0.2"/>
    <row r="53135" s="217" customFormat="1" x14ac:dyDescent="0.2"/>
    <row r="53136" s="217" customFormat="1" x14ac:dyDescent="0.2"/>
    <row r="53137" s="217" customFormat="1" x14ac:dyDescent="0.2"/>
    <row r="53138" s="217" customFormat="1" x14ac:dyDescent="0.2"/>
    <row r="53139" s="217" customFormat="1" x14ac:dyDescent="0.2"/>
    <row r="53140" s="217" customFormat="1" x14ac:dyDescent="0.2"/>
    <row r="53141" s="217" customFormat="1" x14ac:dyDescent="0.2"/>
    <row r="53142" s="217" customFormat="1" x14ac:dyDescent="0.2"/>
    <row r="53143" s="217" customFormat="1" x14ac:dyDescent="0.2"/>
    <row r="53144" s="217" customFormat="1" x14ac:dyDescent="0.2"/>
    <row r="53145" s="217" customFormat="1" x14ac:dyDescent="0.2"/>
    <row r="53146" s="217" customFormat="1" x14ac:dyDescent="0.2"/>
    <row r="53147" s="217" customFormat="1" x14ac:dyDescent="0.2"/>
    <row r="53148" s="217" customFormat="1" x14ac:dyDescent="0.2"/>
    <row r="53149" s="217" customFormat="1" x14ac:dyDescent="0.2"/>
    <row r="53150" s="217" customFormat="1" x14ac:dyDescent="0.2"/>
    <row r="53151" s="217" customFormat="1" x14ac:dyDescent="0.2"/>
    <row r="53152" s="217" customFormat="1" x14ac:dyDescent="0.2"/>
    <row r="53153" s="217" customFormat="1" x14ac:dyDescent="0.2"/>
    <row r="53154" s="217" customFormat="1" x14ac:dyDescent="0.2"/>
    <row r="53155" s="217" customFormat="1" x14ac:dyDescent="0.2"/>
    <row r="53156" s="217" customFormat="1" x14ac:dyDescent="0.2"/>
    <row r="53157" s="217" customFormat="1" x14ac:dyDescent="0.2"/>
    <row r="53158" s="217" customFormat="1" x14ac:dyDescent="0.2"/>
    <row r="53159" s="217" customFormat="1" x14ac:dyDescent="0.2"/>
    <row r="53160" s="217" customFormat="1" x14ac:dyDescent="0.2"/>
    <row r="53161" s="217" customFormat="1" x14ac:dyDescent="0.2"/>
    <row r="53162" s="217" customFormat="1" x14ac:dyDescent="0.2"/>
    <row r="53163" s="217" customFormat="1" x14ac:dyDescent="0.2"/>
    <row r="53164" s="217" customFormat="1" x14ac:dyDescent="0.2"/>
    <row r="53165" s="217" customFormat="1" x14ac:dyDescent="0.2"/>
    <row r="53166" s="217" customFormat="1" x14ac:dyDescent="0.2"/>
    <row r="53167" s="217" customFormat="1" x14ac:dyDescent="0.2"/>
    <row r="53168" s="217" customFormat="1" x14ac:dyDescent="0.2"/>
    <row r="53169" s="217" customFormat="1" x14ac:dyDescent="0.2"/>
    <row r="53170" s="217" customFormat="1" x14ac:dyDescent="0.2"/>
    <row r="53171" s="217" customFormat="1" x14ac:dyDescent="0.2"/>
    <row r="53172" s="217" customFormat="1" x14ac:dyDescent="0.2"/>
    <row r="53173" s="217" customFormat="1" x14ac:dyDescent="0.2"/>
    <row r="53174" s="217" customFormat="1" x14ac:dyDescent="0.2"/>
    <row r="53175" s="217" customFormat="1" x14ac:dyDescent="0.2"/>
    <row r="53176" s="217" customFormat="1" x14ac:dyDescent="0.2"/>
    <row r="53177" s="217" customFormat="1" x14ac:dyDescent="0.2"/>
    <row r="53178" s="217" customFormat="1" x14ac:dyDescent="0.2"/>
    <row r="53179" s="217" customFormat="1" x14ac:dyDescent="0.2"/>
    <row r="53180" s="217" customFormat="1" x14ac:dyDescent="0.2"/>
    <row r="53181" s="217" customFormat="1" x14ac:dyDescent="0.2"/>
    <row r="53182" s="217" customFormat="1" x14ac:dyDescent="0.2"/>
    <row r="53183" s="217" customFormat="1" x14ac:dyDescent="0.2"/>
    <row r="53184" s="217" customFormat="1" x14ac:dyDescent="0.2"/>
    <row r="53185" s="217" customFormat="1" x14ac:dyDescent="0.2"/>
    <row r="53186" s="217" customFormat="1" x14ac:dyDescent="0.2"/>
    <row r="53187" s="217" customFormat="1" x14ac:dyDescent="0.2"/>
    <row r="53188" s="217" customFormat="1" x14ac:dyDescent="0.2"/>
    <row r="53189" s="217" customFormat="1" x14ac:dyDescent="0.2"/>
    <row r="53190" s="217" customFormat="1" x14ac:dyDescent="0.2"/>
    <row r="53191" s="217" customFormat="1" x14ac:dyDescent="0.2"/>
    <row r="53192" s="217" customFormat="1" x14ac:dyDescent="0.2"/>
    <row r="53193" s="217" customFormat="1" x14ac:dyDescent="0.2"/>
    <row r="53194" s="217" customFormat="1" x14ac:dyDescent="0.2"/>
    <row r="53195" s="217" customFormat="1" x14ac:dyDescent="0.2"/>
    <row r="53196" s="217" customFormat="1" x14ac:dyDescent="0.2"/>
    <row r="53197" s="217" customFormat="1" x14ac:dyDescent="0.2"/>
    <row r="53198" s="217" customFormat="1" x14ac:dyDescent="0.2"/>
    <row r="53199" s="217" customFormat="1" x14ac:dyDescent="0.2"/>
    <row r="53200" s="217" customFormat="1" x14ac:dyDescent="0.2"/>
    <row r="53201" s="217" customFormat="1" x14ac:dyDescent="0.2"/>
    <row r="53202" s="217" customFormat="1" x14ac:dyDescent="0.2"/>
    <row r="53203" s="217" customFormat="1" x14ac:dyDescent="0.2"/>
    <row r="53204" s="217" customFormat="1" x14ac:dyDescent="0.2"/>
    <row r="53205" s="217" customFormat="1" x14ac:dyDescent="0.2"/>
    <row r="53206" s="217" customFormat="1" x14ac:dyDescent="0.2"/>
    <row r="53207" s="217" customFormat="1" x14ac:dyDescent="0.2"/>
    <row r="53208" s="217" customFormat="1" x14ac:dyDescent="0.2"/>
    <row r="53209" s="217" customFormat="1" x14ac:dyDescent="0.2"/>
    <row r="53210" s="217" customFormat="1" x14ac:dyDescent="0.2"/>
    <row r="53211" s="217" customFormat="1" x14ac:dyDescent="0.2"/>
    <row r="53212" s="217" customFormat="1" x14ac:dyDescent="0.2"/>
    <row r="53213" s="217" customFormat="1" x14ac:dyDescent="0.2"/>
    <row r="53214" s="217" customFormat="1" x14ac:dyDescent="0.2"/>
    <row r="53215" s="217" customFormat="1" x14ac:dyDescent="0.2"/>
    <row r="53216" s="217" customFormat="1" x14ac:dyDescent="0.2"/>
    <row r="53217" s="217" customFormat="1" x14ac:dyDescent="0.2"/>
    <row r="53218" s="217" customFormat="1" x14ac:dyDescent="0.2"/>
    <row r="53219" s="217" customFormat="1" x14ac:dyDescent="0.2"/>
    <row r="53220" s="217" customFormat="1" x14ac:dyDescent="0.2"/>
    <row r="53221" s="217" customFormat="1" x14ac:dyDescent="0.2"/>
    <row r="53222" s="217" customFormat="1" x14ac:dyDescent="0.2"/>
    <row r="53223" s="217" customFormat="1" x14ac:dyDescent="0.2"/>
    <row r="53224" s="217" customFormat="1" x14ac:dyDescent="0.2"/>
    <row r="53225" s="217" customFormat="1" x14ac:dyDescent="0.2"/>
    <row r="53226" s="217" customFormat="1" x14ac:dyDescent="0.2"/>
    <row r="53227" s="217" customFormat="1" x14ac:dyDescent="0.2"/>
    <row r="53228" s="217" customFormat="1" x14ac:dyDescent="0.2"/>
    <row r="53229" s="217" customFormat="1" x14ac:dyDescent="0.2"/>
    <row r="53230" s="217" customFormat="1" x14ac:dyDescent="0.2"/>
    <row r="53231" s="217" customFormat="1" x14ac:dyDescent="0.2"/>
    <row r="53232" s="217" customFormat="1" x14ac:dyDescent="0.2"/>
    <row r="53233" s="217" customFormat="1" x14ac:dyDescent="0.2"/>
    <row r="53234" s="217" customFormat="1" x14ac:dyDescent="0.2"/>
    <row r="53235" s="217" customFormat="1" x14ac:dyDescent="0.2"/>
    <row r="53236" s="217" customFormat="1" x14ac:dyDescent="0.2"/>
    <row r="53237" s="217" customFormat="1" x14ac:dyDescent="0.2"/>
    <row r="53238" s="217" customFormat="1" x14ac:dyDescent="0.2"/>
    <row r="53239" s="217" customFormat="1" x14ac:dyDescent="0.2"/>
    <row r="53240" s="217" customFormat="1" x14ac:dyDescent="0.2"/>
    <row r="53241" s="217" customFormat="1" x14ac:dyDescent="0.2"/>
    <row r="53242" s="217" customFormat="1" x14ac:dyDescent="0.2"/>
    <row r="53243" s="217" customFormat="1" x14ac:dyDescent="0.2"/>
    <row r="53244" s="217" customFormat="1" x14ac:dyDescent="0.2"/>
    <row r="53245" s="217" customFormat="1" x14ac:dyDescent="0.2"/>
    <row r="53246" s="217" customFormat="1" x14ac:dyDescent="0.2"/>
    <row r="53247" s="217" customFormat="1" x14ac:dyDescent="0.2"/>
    <row r="53248" s="217" customFormat="1" x14ac:dyDescent="0.2"/>
    <row r="53249" s="217" customFormat="1" x14ac:dyDescent="0.2"/>
    <row r="53250" s="217" customFormat="1" x14ac:dyDescent="0.2"/>
    <row r="53251" s="217" customFormat="1" x14ac:dyDescent="0.2"/>
    <row r="53252" s="217" customFormat="1" x14ac:dyDescent="0.2"/>
    <row r="53253" s="217" customFormat="1" x14ac:dyDescent="0.2"/>
    <row r="53254" s="217" customFormat="1" x14ac:dyDescent="0.2"/>
    <row r="53255" s="217" customFormat="1" x14ac:dyDescent="0.2"/>
    <row r="53256" s="217" customFormat="1" x14ac:dyDescent="0.2"/>
    <row r="53257" s="217" customFormat="1" x14ac:dyDescent="0.2"/>
    <row r="53258" s="217" customFormat="1" x14ac:dyDescent="0.2"/>
    <row r="53259" s="217" customFormat="1" x14ac:dyDescent="0.2"/>
    <row r="53260" s="217" customFormat="1" x14ac:dyDescent="0.2"/>
    <row r="53261" s="217" customFormat="1" x14ac:dyDescent="0.2"/>
    <row r="53262" s="217" customFormat="1" x14ac:dyDescent="0.2"/>
    <row r="53263" s="217" customFormat="1" x14ac:dyDescent="0.2"/>
    <row r="53264" s="217" customFormat="1" x14ac:dyDescent="0.2"/>
    <row r="53265" s="217" customFormat="1" x14ac:dyDescent="0.2"/>
    <row r="53266" s="217" customFormat="1" x14ac:dyDescent="0.2"/>
    <row r="53267" s="217" customFormat="1" x14ac:dyDescent="0.2"/>
    <row r="53268" s="217" customFormat="1" x14ac:dyDescent="0.2"/>
    <row r="53269" s="217" customFormat="1" x14ac:dyDescent="0.2"/>
    <row r="53270" s="217" customFormat="1" x14ac:dyDescent="0.2"/>
    <row r="53271" s="217" customFormat="1" x14ac:dyDescent="0.2"/>
    <row r="53272" s="217" customFormat="1" x14ac:dyDescent="0.2"/>
    <row r="53273" s="217" customFormat="1" x14ac:dyDescent="0.2"/>
    <row r="53274" s="217" customFormat="1" x14ac:dyDescent="0.2"/>
    <row r="53275" s="217" customFormat="1" x14ac:dyDescent="0.2"/>
    <row r="53276" s="217" customFormat="1" x14ac:dyDescent="0.2"/>
    <row r="53277" s="217" customFormat="1" x14ac:dyDescent="0.2"/>
    <row r="53278" s="217" customFormat="1" x14ac:dyDescent="0.2"/>
    <row r="53279" s="217" customFormat="1" x14ac:dyDescent="0.2"/>
    <row r="53280" s="217" customFormat="1" x14ac:dyDescent="0.2"/>
    <row r="53281" s="217" customFormat="1" x14ac:dyDescent="0.2"/>
    <row r="53282" s="217" customFormat="1" x14ac:dyDescent="0.2"/>
    <row r="53283" s="217" customFormat="1" x14ac:dyDescent="0.2"/>
    <row r="53284" s="217" customFormat="1" x14ac:dyDescent="0.2"/>
    <row r="53285" s="217" customFormat="1" x14ac:dyDescent="0.2"/>
    <row r="53286" s="217" customFormat="1" x14ac:dyDescent="0.2"/>
    <row r="53287" s="217" customFormat="1" x14ac:dyDescent="0.2"/>
    <row r="53288" s="217" customFormat="1" x14ac:dyDescent="0.2"/>
    <row r="53289" s="217" customFormat="1" x14ac:dyDescent="0.2"/>
    <row r="53290" s="217" customFormat="1" x14ac:dyDescent="0.2"/>
    <row r="53291" s="217" customFormat="1" x14ac:dyDescent="0.2"/>
    <row r="53292" s="217" customFormat="1" x14ac:dyDescent="0.2"/>
    <row r="53293" s="217" customFormat="1" x14ac:dyDescent="0.2"/>
    <row r="53294" s="217" customFormat="1" x14ac:dyDescent="0.2"/>
    <row r="53295" s="217" customFormat="1" x14ac:dyDescent="0.2"/>
    <row r="53296" s="217" customFormat="1" x14ac:dyDescent="0.2"/>
    <row r="53297" s="217" customFormat="1" x14ac:dyDescent="0.2"/>
    <row r="53298" s="217" customFormat="1" x14ac:dyDescent="0.2"/>
    <row r="53299" s="217" customFormat="1" x14ac:dyDescent="0.2"/>
    <row r="53300" s="217" customFormat="1" x14ac:dyDescent="0.2"/>
    <row r="53301" s="217" customFormat="1" x14ac:dyDescent="0.2"/>
    <row r="53302" s="217" customFormat="1" x14ac:dyDescent="0.2"/>
    <row r="53303" s="217" customFormat="1" x14ac:dyDescent="0.2"/>
    <row r="53304" s="217" customFormat="1" x14ac:dyDescent="0.2"/>
    <row r="53305" s="217" customFormat="1" x14ac:dyDescent="0.2"/>
    <row r="53306" s="217" customFormat="1" x14ac:dyDescent="0.2"/>
    <row r="53307" s="217" customFormat="1" x14ac:dyDescent="0.2"/>
    <row r="53308" s="217" customFormat="1" x14ac:dyDescent="0.2"/>
    <row r="53309" s="217" customFormat="1" x14ac:dyDescent="0.2"/>
    <row r="53310" s="217" customFormat="1" x14ac:dyDescent="0.2"/>
    <row r="53311" s="217" customFormat="1" x14ac:dyDescent="0.2"/>
    <row r="53312" s="217" customFormat="1" x14ac:dyDescent="0.2"/>
    <row r="53313" s="217" customFormat="1" x14ac:dyDescent="0.2"/>
    <row r="53314" s="217" customFormat="1" x14ac:dyDescent="0.2"/>
    <row r="53315" s="217" customFormat="1" x14ac:dyDescent="0.2"/>
    <row r="53316" s="217" customFormat="1" x14ac:dyDescent="0.2"/>
    <row r="53317" s="217" customFormat="1" x14ac:dyDescent="0.2"/>
    <row r="53318" s="217" customFormat="1" x14ac:dyDescent="0.2"/>
    <row r="53319" s="217" customFormat="1" x14ac:dyDescent="0.2"/>
    <row r="53320" s="217" customFormat="1" x14ac:dyDescent="0.2"/>
    <row r="53321" s="217" customFormat="1" x14ac:dyDescent="0.2"/>
    <row r="53322" s="217" customFormat="1" x14ac:dyDescent="0.2"/>
    <row r="53323" s="217" customFormat="1" x14ac:dyDescent="0.2"/>
    <row r="53324" s="217" customFormat="1" x14ac:dyDescent="0.2"/>
    <row r="53325" s="217" customFormat="1" x14ac:dyDescent="0.2"/>
    <row r="53326" s="217" customFormat="1" x14ac:dyDescent="0.2"/>
    <row r="53327" s="217" customFormat="1" x14ac:dyDescent="0.2"/>
    <row r="53328" s="217" customFormat="1" x14ac:dyDescent="0.2"/>
    <row r="53329" s="217" customFormat="1" x14ac:dyDescent="0.2"/>
    <row r="53330" s="217" customFormat="1" x14ac:dyDescent="0.2"/>
    <row r="53331" s="217" customFormat="1" x14ac:dyDescent="0.2"/>
    <row r="53332" s="217" customFormat="1" x14ac:dyDescent="0.2"/>
    <row r="53333" s="217" customFormat="1" x14ac:dyDescent="0.2"/>
    <row r="53334" s="217" customFormat="1" x14ac:dyDescent="0.2"/>
    <row r="53335" s="217" customFormat="1" x14ac:dyDescent="0.2"/>
    <row r="53336" s="217" customFormat="1" x14ac:dyDescent="0.2"/>
    <row r="53337" s="217" customFormat="1" x14ac:dyDescent="0.2"/>
    <row r="53338" s="217" customFormat="1" x14ac:dyDescent="0.2"/>
    <row r="53339" s="217" customFormat="1" x14ac:dyDescent="0.2"/>
    <row r="53340" s="217" customFormat="1" x14ac:dyDescent="0.2"/>
    <row r="53341" s="217" customFormat="1" x14ac:dyDescent="0.2"/>
    <row r="53342" s="217" customFormat="1" x14ac:dyDescent="0.2"/>
    <row r="53343" s="217" customFormat="1" x14ac:dyDescent="0.2"/>
    <row r="53344" s="217" customFormat="1" x14ac:dyDescent="0.2"/>
    <row r="53345" s="217" customFormat="1" x14ac:dyDescent="0.2"/>
    <row r="53346" s="217" customFormat="1" x14ac:dyDescent="0.2"/>
    <row r="53347" s="217" customFormat="1" x14ac:dyDescent="0.2"/>
    <row r="53348" s="217" customFormat="1" x14ac:dyDescent="0.2"/>
    <row r="53349" s="217" customFormat="1" x14ac:dyDescent="0.2"/>
    <row r="53350" s="217" customFormat="1" x14ac:dyDescent="0.2"/>
    <row r="53351" s="217" customFormat="1" x14ac:dyDescent="0.2"/>
    <row r="53352" s="217" customFormat="1" x14ac:dyDescent="0.2"/>
    <row r="53353" s="217" customFormat="1" x14ac:dyDescent="0.2"/>
    <row r="53354" s="217" customFormat="1" x14ac:dyDescent="0.2"/>
    <row r="53355" s="217" customFormat="1" x14ac:dyDescent="0.2"/>
    <row r="53356" s="217" customFormat="1" x14ac:dyDescent="0.2"/>
    <row r="53357" s="217" customFormat="1" x14ac:dyDescent="0.2"/>
    <row r="53358" s="217" customFormat="1" x14ac:dyDescent="0.2"/>
    <row r="53359" s="217" customFormat="1" x14ac:dyDescent="0.2"/>
    <row r="53360" s="217" customFormat="1" x14ac:dyDescent="0.2"/>
    <row r="53361" s="217" customFormat="1" x14ac:dyDescent="0.2"/>
    <row r="53362" s="217" customFormat="1" x14ac:dyDescent="0.2"/>
    <row r="53363" s="217" customFormat="1" x14ac:dyDescent="0.2"/>
    <row r="53364" s="217" customFormat="1" x14ac:dyDescent="0.2"/>
    <row r="53365" s="217" customFormat="1" x14ac:dyDescent="0.2"/>
    <row r="53366" s="217" customFormat="1" x14ac:dyDescent="0.2"/>
    <row r="53367" s="217" customFormat="1" x14ac:dyDescent="0.2"/>
    <row r="53368" s="217" customFormat="1" x14ac:dyDescent="0.2"/>
    <row r="53369" s="217" customFormat="1" x14ac:dyDescent="0.2"/>
    <row r="53370" s="217" customFormat="1" x14ac:dyDescent="0.2"/>
    <row r="53371" s="217" customFormat="1" x14ac:dyDescent="0.2"/>
    <row r="53372" s="217" customFormat="1" x14ac:dyDescent="0.2"/>
    <row r="53373" s="217" customFormat="1" x14ac:dyDescent="0.2"/>
    <row r="53374" s="217" customFormat="1" x14ac:dyDescent="0.2"/>
    <row r="53375" s="217" customFormat="1" x14ac:dyDescent="0.2"/>
    <row r="53376" s="217" customFormat="1" x14ac:dyDescent="0.2"/>
    <row r="53377" s="217" customFormat="1" x14ac:dyDescent="0.2"/>
    <row r="53378" s="217" customFormat="1" x14ac:dyDescent="0.2"/>
    <row r="53379" s="217" customFormat="1" x14ac:dyDescent="0.2"/>
    <row r="53380" s="217" customFormat="1" x14ac:dyDescent="0.2"/>
    <row r="53381" s="217" customFormat="1" x14ac:dyDescent="0.2"/>
    <row r="53382" s="217" customFormat="1" x14ac:dyDescent="0.2"/>
    <row r="53383" s="217" customFormat="1" x14ac:dyDescent="0.2"/>
    <row r="53384" s="217" customFormat="1" x14ac:dyDescent="0.2"/>
    <row r="53385" s="217" customFormat="1" x14ac:dyDescent="0.2"/>
    <row r="53386" s="217" customFormat="1" x14ac:dyDescent="0.2"/>
    <row r="53387" s="217" customFormat="1" x14ac:dyDescent="0.2"/>
    <row r="53388" s="217" customFormat="1" x14ac:dyDescent="0.2"/>
    <row r="53389" s="217" customFormat="1" x14ac:dyDescent="0.2"/>
    <row r="53390" s="217" customFormat="1" x14ac:dyDescent="0.2"/>
    <row r="53391" s="217" customFormat="1" x14ac:dyDescent="0.2"/>
    <row r="53392" s="217" customFormat="1" x14ac:dyDescent="0.2"/>
    <row r="53393" s="217" customFormat="1" x14ac:dyDescent="0.2"/>
    <row r="53394" s="217" customFormat="1" x14ac:dyDescent="0.2"/>
    <row r="53395" s="217" customFormat="1" x14ac:dyDescent="0.2"/>
    <row r="53396" s="217" customFormat="1" x14ac:dyDescent="0.2"/>
    <row r="53397" s="217" customFormat="1" x14ac:dyDescent="0.2"/>
    <row r="53398" s="217" customFormat="1" x14ac:dyDescent="0.2"/>
    <row r="53399" s="217" customFormat="1" x14ac:dyDescent="0.2"/>
    <row r="53400" s="217" customFormat="1" x14ac:dyDescent="0.2"/>
    <row r="53401" s="217" customFormat="1" x14ac:dyDescent="0.2"/>
    <row r="53402" s="217" customFormat="1" x14ac:dyDescent="0.2"/>
    <row r="53403" s="217" customFormat="1" x14ac:dyDescent="0.2"/>
    <row r="53404" s="217" customFormat="1" x14ac:dyDescent="0.2"/>
    <row r="53405" s="217" customFormat="1" x14ac:dyDescent="0.2"/>
    <row r="53406" s="217" customFormat="1" x14ac:dyDescent="0.2"/>
    <row r="53407" s="217" customFormat="1" x14ac:dyDescent="0.2"/>
    <row r="53408" s="217" customFormat="1" x14ac:dyDescent="0.2"/>
    <row r="53409" s="217" customFormat="1" x14ac:dyDescent="0.2"/>
    <row r="53410" s="217" customFormat="1" x14ac:dyDescent="0.2"/>
    <row r="53411" s="217" customFormat="1" x14ac:dyDescent="0.2"/>
    <row r="53412" s="217" customFormat="1" x14ac:dyDescent="0.2"/>
    <row r="53413" s="217" customFormat="1" x14ac:dyDescent="0.2"/>
    <row r="53414" s="217" customFormat="1" x14ac:dyDescent="0.2"/>
    <row r="53415" s="217" customFormat="1" x14ac:dyDescent="0.2"/>
    <row r="53416" s="217" customFormat="1" x14ac:dyDescent="0.2"/>
    <row r="53417" s="217" customFormat="1" x14ac:dyDescent="0.2"/>
    <row r="53418" s="217" customFormat="1" x14ac:dyDescent="0.2"/>
    <row r="53419" s="217" customFormat="1" x14ac:dyDescent="0.2"/>
    <row r="53420" s="217" customFormat="1" x14ac:dyDescent="0.2"/>
    <row r="53421" s="217" customFormat="1" x14ac:dyDescent="0.2"/>
    <row r="53422" s="217" customFormat="1" x14ac:dyDescent="0.2"/>
    <row r="53423" s="217" customFormat="1" x14ac:dyDescent="0.2"/>
    <row r="53424" s="217" customFormat="1" x14ac:dyDescent="0.2"/>
    <row r="53425" s="217" customFormat="1" x14ac:dyDescent="0.2"/>
    <row r="53426" s="217" customFormat="1" x14ac:dyDescent="0.2"/>
    <row r="53427" s="217" customFormat="1" x14ac:dyDescent="0.2"/>
    <row r="53428" s="217" customFormat="1" x14ac:dyDescent="0.2"/>
    <row r="53429" s="217" customFormat="1" x14ac:dyDescent="0.2"/>
    <row r="53430" s="217" customFormat="1" x14ac:dyDescent="0.2"/>
    <row r="53431" s="217" customFormat="1" x14ac:dyDescent="0.2"/>
    <row r="53432" s="217" customFormat="1" x14ac:dyDescent="0.2"/>
    <row r="53433" s="217" customFormat="1" x14ac:dyDescent="0.2"/>
    <row r="53434" s="217" customFormat="1" x14ac:dyDescent="0.2"/>
    <row r="53435" s="217" customFormat="1" x14ac:dyDescent="0.2"/>
    <row r="53436" s="217" customFormat="1" x14ac:dyDescent="0.2"/>
    <row r="53437" s="217" customFormat="1" x14ac:dyDescent="0.2"/>
    <row r="53438" s="217" customFormat="1" x14ac:dyDescent="0.2"/>
    <row r="53439" s="217" customFormat="1" x14ac:dyDescent="0.2"/>
    <row r="53440" s="217" customFormat="1" x14ac:dyDescent="0.2"/>
    <row r="53441" s="217" customFormat="1" x14ac:dyDescent="0.2"/>
    <row r="53442" s="217" customFormat="1" x14ac:dyDescent="0.2"/>
    <row r="53443" s="217" customFormat="1" x14ac:dyDescent="0.2"/>
    <row r="53444" s="217" customFormat="1" x14ac:dyDescent="0.2"/>
    <row r="53445" s="217" customFormat="1" x14ac:dyDescent="0.2"/>
    <row r="53446" s="217" customFormat="1" x14ac:dyDescent="0.2"/>
    <row r="53447" s="217" customFormat="1" x14ac:dyDescent="0.2"/>
    <row r="53448" s="217" customFormat="1" x14ac:dyDescent="0.2"/>
    <row r="53449" s="217" customFormat="1" x14ac:dyDescent="0.2"/>
    <row r="53450" s="217" customFormat="1" x14ac:dyDescent="0.2"/>
    <row r="53451" s="217" customFormat="1" x14ac:dyDescent="0.2"/>
    <row r="53452" s="217" customFormat="1" x14ac:dyDescent="0.2"/>
    <row r="53453" s="217" customFormat="1" x14ac:dyDescent="0.2"/>
    <row r="53454" s="217" customFormat="1" x14ac:dyDescent="0.2"/>
    <row r="53455" s="217" customFormat="1" x14ac:dyDescent="0.2"/>
    <row r="53456" s="217" customFormat="1" x14ac:dyDescent="0.2"/>
    <row r="53457" s="217" customFormat="1" x14ac:dyDescent="0.2"/>
    <row r="53458" s="217" customFormat="1" x14ac:dyDescent="0.2"/>
    <row r="53459" s="217" customFormat="1" x14ac:dyDescent="0.2"/>
    <row r="53460" s="217" customFormat="1" x14ac:dyDescent="0.2"/>
    <row r="53461" s="217" customFormat="1" x14ac:dyDescent="0.2"/>
    <row r="53462" s="217" customFormat="1" x14ac:dyDescent="0.2"/>
    <row r="53463" s="217" customFormat="1" x14ac:dyDescent="0.2"/>
    <row r="53464" s="217" customFormat="1" x14ac:dyDescent="0.2"/>
    <row r="53465" s="217" customFormat="1" x14ac:dyDescent="0.2"/>
    <row r="53466" s="217" customFormat="1" x14ac:dyDescent="0.2"/>
    <row r="53467" s="217" customFormat="1" x14ac:dyDescent="0.2"/>
    <row r="53468" s="217" customFormat="1" x14ac:dyDescent="0.2"/>
    <row r="53469" s="217" customFormat="1" x14ac:dyDescent="0.2"/>
    <row r="53470" s="217" customFormat="1" x14ac:dyDescent="0.2"/>
    <row r="53471" s="217" customFormat="1" x14ac:dyDescent="0.2"/>
    <row r="53472" s="217" customFormat="1" x14ac:dyDescent="0.2"/>
    <row r="53473" s="217" customFormat="1" x14ac:dyDescent="0.2"/>
    <row r="53474" s="217" customFormat="1" x14ac:dyDescent="0.2"/>
    <row r="53475" s="217" customFormat="1" x14ac:dyDescent="0.2"/>
    <row r="53476" s="217" customFormat="1" x14ac:dyDescent="0.2"/>
    <row r="53477" s="217" customFormat="1" x14ac:dyDescent="0.2"/>
    <row r="53478" s="217" customFormat="1" x14ac:dyDescent="0.2"/>
    <row r="53479" s="217" customFormat="1" x14ac:dyDescent="0.2"/>
    <row r="53480" s="217" customFormat="1" x14ac:dyDescent="0.2"/>
    <row r="53481" s="217" customFormat="1" x14ac:dyDescent="0.2"/>
    <row r="53482" s="217" customFormat="1" x14ac:dyDescent="0.2"/>
    <row r="53483" s="217" customFormat="1" x14ac:dyDescent="0.2"/>
    <row r="53484" s="217" customFormat="1" x14ac:dyDescent="0.2"/>
    <row r="53485" s="217" customFormat="1" x14ac:dyDescent="0.2"/>
    <row r="53486" s="217" customFormat="1" x14ac:dyDescent="0.2"/>
    <row r="53487" s="217" customFormat="1" x14ac:dyDescent="0.2"/>
    <row r="53488" s="217" customFormat="1" x14ac:dyDescent="0.2"/>
    <row r="53489" s="217" customFormat="1" x14ac:dyDescent="0.2"/>
    <row r="53490" s="217" customFormat="1" x14ac:dyDescent="0.2"/>
    <row r="53491" s="217" customFormat="1" x14ac:dyDescent="0.2"/>
    <row r="53492" s="217" customFormat="1" x14ac:dyDescent="0.2"/>
    <row r="53493" s="217" customFormat="1" x14ac:dyDescent="0.2"/>
    <row r="53494" s="217" customFormat="1" x14ac:dyDescent="0.2"/>
    <row r="53495" s="217" customFormat="1" x14ac:dyDescent="0.2"/>
    <row r="53496" s="217" customFormat="1" x14ac:dyDescent="0.2"/>
    <row r="53497" s="217" customFormat="1" x14ac:dyDescent="0.2"/>
    <row r="53498" s="217" customFormat="1" x14ac:dyDescent="0.2"/>
    <row r="53499" s="217" customFormat="1" x14ac:dyDescent="0.2"/>
    <row r="53500" s="217" customFormat="1" x14ac:dyDescent="0.2"/>
    <row r="53501" s="217" customFormat="1" x14ac:dyDescent="0.2"/>
    <row r="53502" s="217" customFormat="1" x14ac:dyDescent="0.2"/>
    <row r="53503" s="217" customFormat="1" x14ac:dyDescent="0.2"/>
    <row r="53504" s="217" customFormat="1" x14ac:dyDescent="0.2"/>
    <row r="53505" s="217" customFormat="1" x14ac:dyDescent="0.2"/>
    <row r="53506" s="217" customFormat="1" x14ac:dyDescent="0.2"/>
    <row r="53507" s="217" customFormat="1" x14ac:dyDescent="0.2"/>
    <row r="53508" s="217" customFormat="1" x14ac:dyDescent="0.2"/>
    <row r="53509" s="217" customFormat="1" x14ac:dyDescent="0.2"/>
    <row r="53510" s="217" customFormat="1" x14ac:dyDescent="0.2"/>
    <row r="53511" s="217" customFormat="1" x14ac:dyDescent="0.2"/>
    <row r="53512" s="217" customFormat="1" x14ac:dyDescent="0.2"/>
    <row r="53513" s="217" customFormat="1" x14ac:dyDescent="0.2"/>
    <row r="53514" s="217" customFormat="1" x14ac:dyDescent="0.2"/>
    <row r="53515" s="217" customFormat="1" x14ac:dyDescent="0.2"/>
    <row r="53516" s="217" customFormat="1" x14ac:dyDescent="0.2"/>
    <row r="53517" s="217" customFormat="1" x14ac:dyDescent="0.2"/>
    <row r="53518" s="217" customFormat="1" x14ac:dyDescent="0.2"/>
    <row r="53519" s="217" customFormat="1" x14ac:dyDescent="0.2"/>
    <row r="53520" s="217" customFormat="1" x14ac:dyDescent="0.2"/>
    <row r="53521" s="217" customFormat="1" x14ac:dyDescent="0.2"/>
    <row r="53522" s="217" customFormat="1" x14ac:dyDescent="0.2"/>
    <row r="53523" s="217" customFormat="1" x14ac:dyDescent="0.2"/>
    <row r="53524" s="217" customFormat="1" x14ac:dyDescent="0.2"/>
    <row r="53525" s="217" customFormat="1" x14ac:dyDescent="0.2"/>
    <row r="53526" s="217" customFormat="1" x14ac:dyDescent="0.2"/>
    <row r="53527" s="217" customFormat="1" x14ac:dyDescent="0.2"/>
    <row r="53528" s="217" customFormat="1" x14ac:dyDescent="0.2"/>
    <row r="53529" s="217" customFormat="1" x14ac:dyDescent="0.2"/>
    <row r="53530" s="217" customFormat="1" x14ac:dyDescent="0.2"/>
    <row r="53531" s="217" customFormat="1" x14ac:dyDescent="0.2"/>
    <row r="53532" s="217" customFormat="1" x14ac:dyDescent="0.2"/>
    <row r="53533" s="217" customFormat="1" x14ac:dyDescent="0.2"/>
    <row r="53534" s="217" customFormat="1" x14ac:dyDescent="0.2"/>
    <row r="53535" s="217" customFormat="1" x14ac:dyDescent="0.2"/>
    <row r="53536" s="217" customFormat="1" x14ac:dyDescent="0.2"/>
    <row r="53537" s="217" customFormat="1" x14ac:dyDescent="0.2"/>
    <row r="53538" s="217" customFormat="1" x14ac:dyDescent="0.2"/>
    <row r="53539" s="217" customFormat="1" x14ac:dyDescent="0.2"/>
    <row r="53540" s="217" customFormat="1" x14ac:dyDescent="0.2"/>
    <row r="53541" s="217" customFormat="1" x14ac:dyDescent="0.2"/>
    <row r="53542" s="217" customFormat="1" x14ac:dyDescent="0.2"/>
    <row r="53543" s="217" customFormat="1" x14ac:dyDescent="0.2"/>
    <row r="53544" s="217" customFormat="1" x14ac:dyDescent="0.2"/>
    <row r="53545" s="217" customFormat="1" x14ac:dyDescent="0.2"/>
    <row r="53546" s="217" customFormat="1" x14ac:dyDescent="0.2"/>
    <row r="53547" s="217" customFormat="1" x14ac:dyDescent="0.2"/>
    <row r="53548" s="217" customFormat="1" x14ac:dyDescent="0.2"/>
    <row r="53549" s="217" customFormat="1" x14ac:dyDescent="0.2"/>
    <row r="53550" s="217" customFormat="1" x14ac:dyDescent="0.2"/>
    <row r="53551" s="217" customFormat="1" x14ac:dyDescent="0.2"/>
    <row r="53552" s="217" customFormat="1" x14ac:dyDescent="0.2"/>
    <row r="53553" s="217" customFormat="1" x14ac:dyDescent="0.2"/>
    <row r="53554" s="217" customFormat="1" x14ac:dyDescent="0.2"/>
    <row r="53555" s="217" customFormat="1" x14ac:dyDescent="0.2"/>
    <row r="53556" s="217" customFormat="1" x14ac:dyDescent="0.2"/>
    <row r="53557" s="217" customFormat="1" x14ac:dyDescent="0.2"/>
    <row r="53558" s="217" customFormat="1" x14ac:dyDescent="0.2"/>
    <row r="53559" s="217" customFormat="1" x14ac:dyDescent="0.2"/>
    <row r="53560" s="217" customFormat="1" x14ac:dyDescent="0.2"/>
    <row r="53561" s="217" customFormat="1" x14ac:dyDescent="0.2"/>
    <row r="53562" s="217" customFormat="1" x14ac:dyDescent="0.2"/>
    <row r="53563" s="217" customFormat="1" x14ac:dyDescent="0.2"/>
    <row r="53564" s="217" customFormat="1" x14ac:dyDescent="0.2"/>
    <row r="53565" s="217" customFormat="1" x14ac:dyDescent="0.2"/>
    <row r="53566" s="217" customFormat="1" x14ac:dyDescent="0.2"/>
    <row r="53567" s="217" customFormat="1" x14ac:dyDescent="0.2"/>
    <row r="53568" s="217" customFormat="1" x14ac:dyDescent="0.2"/>
    <row r="53569" s="217" customFormat="1" x14ac:dyDescent="0.2"/>
    <row r="53570" s="217" customFormat="1" x14ac:dyDescent="0.2"/>
    <row r="53571" s="217" customFormat="1" x14ac:dyDescent="0.2"/>
    <row r="53572" s="217" customFormat="1" x14ac:dyDescent="0.2"/>
    <row r="53573" s="217" customFormat="1" x14ac:dyDescent="0.2"/>
    <row r="53574" s="217" customFormat="1" x14ac:dyDescent="0.2"/>
    <row r="53575" s="217" customFormat="1" x14ac:dyDescent="0.2"/>
    <row r="53576" s="217" customFormat="1" x14ac:dyDescent="0.2"/>
    <row r="53577" s="217" customFormat="1" x14ac:dyDescent="0.2"/>
    <row r="53578" s="217" customFormat="1" x14ac:dyDescent="0.2"/>
    <row r="53579" s="217" customFormat="1" x14ac:dyDescent="0.2"/>
    <row r="53580" s="217" customFormat="1" x14ac:dyDescent="0.2"/>
    <row r="53581" s="217" customFormat="1" x14ac:dyDescent="0.2"/>
    <row r="53582" s="217" customFormat="1" x14ac:dyDescent="0.2"/>
    <row r="53583" s="217" customFormat="1" x14ac:dyDescent="0.2"/>
    <row r="53584" s="217" customFormat="1" x14ac:dyDescent="0.2"/>
    <row r="53585" s="217" customFormat="1" x14ac:dyDescent="0.2"/>
    <row r="53586" s="217" customFormat="1" x14ac:dyDescent="0.2"/>
    <row r="53587" s="217" customFormat="1" x14ac:dyDescent="0.2"/>
    <row r="53588" s="217" customFormat="1" x14ac:dyDescent="0.2"/>
    <row r="53589" s="217" customFormat="1" x14ac:dyDescent="0.2"/>
    <row r="53590" s="217" customFormat="1" x14ac:dyDescent="0.2"/>
    <row r="53591" s="217" customFormat="1" x14ac:dyDescent="0.2"/>
    <row r="53592" s="217" customFormat="1" x14ac:dyDescent="0.2"/>
    <row r="53593" s="217" customFormat="1" x14ac:dyDescent="0.2"/>
    <row r="53594" s="217" customFormat="1" x14ac:dyDescent="0.2"/>
    <row r="53595" s="217" customFormat="1" x14ac:dyDescent="0.2"/>
    <row r="53596" s="217" customFormat="1" x14ac:dyDescent="0.2"/>
    <row r="53597" s="217" customFormat="1" x14ac:dyDescent="0.2"/>
    <row r="53598" s="217" customFormat="1" x14ac:dyDescent="0.2"/>
    <row r="53599" s="217" customFormat="1" x14ac:dyDescent="0.2"/>
    <row r="53600" s="217" customFormat="1" x14ac:dyDescent="0.2"/>
    <row r="53601" s="217" customFormat="1" x14ac:dyDescent="0.2"/>
    <row r="53602" s="217" customFormat="1" x14ac:dyDescent="0.2"/>
    <row r="53603" s="217" customFormat="1" x14ac:dyDescent="0.2"/>
    <row r="53604" s="217" customFormat="1" x14ac:dyDescent="0.2"/>
    <row r="53605" s="217" customFormat="1" x14ac:dyDescent="0.2"/>
    <row r="53606" s="217" customFormat="1" x14ac:dyDescent="0.2"/>
    <row r="53607" s="217" customFormat="1" x14ac:dyDescent="0.2"/>
    <row r="53608" s="217" customFormat="1" x14ac:dyDescent="0.2"/>
    <row r="53609" s="217" customFormat="1" x14ac:dyDescent="0.2"/>
    <row r="53610" s="217" customFormat="1" x14ac:dyDescent="0.2"/>
    <row r="53611" s="217" customFormat="1" x14ac:dyDescent="0.2"/>
    <row r="53612" s="217" customFormat="1" x14ac:dyDescent="0.2"/>
    <row r="53613" s="217" customFormat="1" x14ac:dyDescent="0.2"/>
    <row r="53614" s="217" customFormat="1" x14ac:dyDescent="0.2"/>
    <row r="53615" s="217" customFormat="1" x14ac:dyDescent="0.2"/>
    <row r="53616" s="217" customFormat="1" x14ac:dyDescent="0.2"/>
    <row r="53617" s="217" customFormat="1" x14ac:dyDescent="0.2"/>
    <row r="53618" s="217" customFormat="1" x14ac:dyDescent="0.2"/>
    <row r="53619" s="217" customFormat="1" x14ac:dyDescent="0.2"/>
    <row r="53620" s="217" customFormat="1" x14ac:dyDescent="0.2"/>
    <row r="53621" s="217" customFormat="1" x14ac:dyDescent="0.2"/>
    <row r="53622" s="217" customFormat="1" x14ac:dyDescent="0.2"/>
    <row r="53623" s="217" customFormat="1" x14ac:dyDescent="0.2"/>
    <row r="53624" s="217" customFormat="1" x14ac:dyDescent="0.2"/>
    <row r="53625" s="217" customFormat="1" x14ac:dyDescent="0.2"/>
    <row r="53626" s="217" customFormat="1" x14ac:dyDescent="0.2"/>
    <row r="53627" s="217" customFormat="1" x14ac:dyDescent="0.2"/>
    <row r="53628" s="217" customFormat="1" x14ac:dyDescent="0.2"/>
    <row r="53629" s="217" customFormat="1" x14ac:dyDescent="0.2"/>
    <row r="53630" s="217" customFormat="1" x14ac:dyDescent="0.2"/>
    <row r="53631" s="217" customFormat="1" x14ac:dyDescent="0.2"/>
    <row r="53632" s="217" customFormat="1" x14ac:dyDescent="0.2"/>
    <row r="53633" s="217" customFormat="1" x14ac:dyDescent="0.2"/>
    <row r="53634" s="217" customFormat="1" x14ac:dyDescent="0.2"/>
    <row r="53635" s="217" customFormat="1" x14ac:dyDescent="0.2"/>
    <row r="53636" s="217" customFormat="1" x14ac:dyDescent="0.2"/>
    <row r="53637" s="217" customFormat="1" x14ac:dyDescent="0.2"/>
    <row r="53638" s="217" customFormat="1" x14ac:dyDescent="0.2"/>
    <row r="53639" s="217" customFormat="1" x14ac:dyDescent="0.2"/>
    <row r="53640" s="217" customFormat="1" x14ac:dyDescent="0.2"/>
    <row r="53641" s="217" customFormat="1" x14ac:dyDescent="0.2"/>
    <row r="53642" s="217" customFormat="1" x14ac:dyDescent="0.2"/>
    <row r="53643" s="217" customFormat="1" x14ac:dyDescent="0.2"/>
    <row r="53644" s="217" customFormat="1" x14ac:dyDescent="0.2"/>
    <row r="53645" s="217" customFormat="1" x14ac:dyDescent="0.2"/>
    <row r="53646" s="217" customFormat="1" x14ac:dyDescent="0.2"/>
    <row r="53647" s="217" customFormat="1" x14ac:dyDescent="0.2"/>
    <row r="53648" s="217" customFormat="1" x14ac:dyDescent="0.2"/>
    <row r="53649" s="217" customFormat="1" x14ac:dyDescent="0.2"/>
    <row r="53650" s="217" customFormat="1" x14ac:dyDescent="0.2"/>
    <row r="53651" s="217" customFormat="1" x14ac:dyDescent="0.2"/>
    <row r="53652" s="217" customFormat="1" x14ac:dyDescent="0.2"/>
    <row r="53653" s="217" customFormat="1" x14ac:dyDescent="0.2"/>
    <row r="53654" s="217" customFormat="1" x14ac:dyDescent="0.2"/>
    <row r="53655" s="217" customFormat="1" x14ac:dyDescent="0.2"/>
    <row r="53656" s="217" customFormat="1" x14ac:dyDescent="0.2"/>
    <row r="53657" s="217" customFormat="1" x14ac:dyDescent="0.2"/>
    <row r="53658" s="217" customFormat="1" x14ac:dyDescent="0.2"/>
    <row r="53659" s="217" customFormat="1" x14ac:dyDescent="0.2"/>
    <row r="53660" s="217" customFormat="1" x14ac:dyDescent="0.2"/>
    <row r="53661" s="217" customFormat="1" x14ac:dyDescent="0.2"/>
    <row r="53662" s="217" customFormat="1" x14ac:dyDescent="0.2"/>
    <row r="53663" s="217" customFormat="1" x14ac:dyDescent="0.2"/>
    <row r="53664" s="217" customFormat="1" x14ac:dyDescent="0.2"/>
    <row r="53665" s="217" customFormat="1" x14ac:dyDescent="0.2"/>
    <row r="53666" s="217" customFormat="1" x14ac:dyDescent="0.2"/>
    <row r="53667" s="217" customFormat="1" x14ac:dyDescent="0.2"/>
    <row r="53668" s="217" customFormat="1" x14ac:dyDescent="0.2"/>
    <row r="53669" s="217" customFormat="1" x14ac:dyDescent="0.2"/>
    <row r="53670" s="217" customFormat="1" x14ac:dyDescent="0.2"/>
    <row r="53671" s="217" customFormat="1" x14ac:dyDescent="0.2"/>
    <row r="53672" s="217" customFormat="1" x14ac:dyDescent="0.2"/>
    <row r="53673" s="217" customFormat="1" x14ac:dyDescent="0.2"/>
    <row r="53674" s="217" customFormat="1" x14ac:dyDescent="0.2"/>
    <row r="53675" s="217" customFormat="1" x14ac:dyDescent="0.2"/>
    <row r="53676" s="217" customFormat="1" x14ac:dyDescent="0.2"/>
    <row r="53677" s="217" customFormat="1" x14ac:dyDescent="0.2"/>
    <row r="53678" s="217" customFormat="1" x14ac:dyDescent="0.2"/>
    <row r="53679" s="217" customFormat="1" x14ac:dyDescent="0.2"/>
    <row r="53680" s="217" customFormat="1" x14ac:dyDescent="0.2"/>
    <row r="53681" s="217" customFormat="1" x14ac:dyDescent="0.2"/>
    <row r="53682" s="217" customFormat="1" x14ac:dyDescent="0.2"/>
    <row r="53683" s="217" customFormat="1" x14ac:dyDescent="0.2"/>
    <row r="53684" s="217" customFormat="1" x14ac:dyDescent="0.2"/>
    <row r="53685" s="217" customFormat="1" x14ac:dyDescent="0.2"/>
    <row r="53686" s="217" customFormat="1" x14ac:dyDescent="0.2"/>
    <row r="53687" s="217" customFormat="1" x14ac:dyDescent="0.2"/>
    <row r="53688" s="217" customFormat="1" x14ac:dyDescent="0.2"/>
    <row r="53689" s="217" customFormat="1" x14ac:dyDescent="0.2"/>
    <row r="53690" s="217" customFormat="1" x14ac:dyDescent="0.2"/>
    <row r="53691" s="217" customFormat="1" x14ac:dyDescent="0.2"/>
    <row r="53692" s="217" customFormat="1" x14ac:dyDescent="0.2"/>
    <row r="53693" s="217" customFormat="1" x14ac:dyDescent="0.2"/>
    <row r="53694" s="217" customFormat="1" x14ac:dyDescent="0.2"/>
    <row r="53695" s="217" customFormat="1" x14ac:dyDescent="0.2"/>
    <row r="53696" s="217" customFormat="1" x14ac:dyDescent="0.2"/>
    <row r="53697" s="217" customFormat="1" x14ac:dyDescent="0.2"/>
    <row r="53698" s="217" customFormat="1" x14ac:dyDescent="0.2"/>
    <row r="53699" s="217" customFormat="1" x14ac:dyDescent="0.2"/>
    <row r="53700" s="217" customFormat="1" x14ac:dyDescent="0.2"/>
    <row r="53701" s="217" customFormat="1" x14ac:dyDescent="0.2"/>
    <row r="53702" s="217" customFormat="1" x14ac:dyDescent="0.2"/>
    <row r="53703" s="217" customFormat="1" x14ac:dyDescent="0.2"/>
    <row r="53704" s="217" customFormat="1" x14ac:dyDescent="0.2"/>
    <row r="53705" s="217" customFormat="1" x14ac:dyDescent="0.2"/>
    <row r="53706" s="217" customFormat="1" x14ac:dyDescent="0.2"/>
    <row r="53707" s="217" customFormat="1" x14ac:dyDescent="0.2"/>
    <row r="53708" s="217" customFormat="1" x14ac:dyDescent="0.2"/>
    <row r="53709" s="217" customFormat="1" x14ac:dyDescent="0.2"/>
    <row r="53710" s="217" customFormat="1" x14ac:dyDescent="0.2"/>
    <row r="53711" s="217" customFormat="1" x14ac:dyDescent="0.2"/>
    <row r="53712" s="217" customFormat="1" x14ac:dyDescent="0.2"/>
    <row r="53713" s="217" customFormat="1" x14ac:dyDescent="0.2"/>
    <row r="53714" s="217" customFormat="1" x14ac:dyDescent="0.2"/>
    <row r="53715" s="217" customFormat="1" x14ac:dyDescent="0.2"/>
    <row r="53716" s="217" customFormat="1" x14ac:dyDescent="0.2"/>
    <row r="53717" s="217" customFormat="1" x14ac:dyDescent="0.2"/>
    <row r="53718" s="217" customFormat="1" x14ac:dyDescent="0.2"/>
    <row r="53719" s="217" customFormat="1" x14ac:dyDescent="0.2"/>
    <row r="53720" s="217" customFormat="1" x14ac:dyDescent="0.2"/>
    <row r="53721" s="217" customFormat="1" x14ac:dyDescent="0.2"/>
    <row r="53722" s="217" customFormat="1" x14ac:dyDescent="0.2"/>
    <row r="53723" s="217" customFormat="1" x14ac:dyDescent="0.2"/>
    <row r="53724" s="217" customFormat="1" x14ac:dyDescent="0.2"/>
    <row r="53725" s="217" customFormat="1" x14ac:dyDescent="0.2"/>
    <row r="53726" s="217" customFormat="1" x14ac:dyDescent="0.2"/>
    <row r="53727" s="217" customFormat="1" x14ac:dyDescent="0.2"/>
    <row r="53728" s="217" customFormat="1" x14ac:dyDescent="0.2"/>
    <row r="53729" s="217" customFormat="1" x14ac:dyDescent="0.2"/>
    <row r="53730" s="217" customFormat="1" x14ac:dyDescent="0.2"/>
    <row r="53731" s="217" customFormat="1" x14ac:dyDescent="0.2"/>
    <row r="53732" s="217" customFormat="1" x14ac:dyDescent="0.2"/>
    <row r="53733" s="217" customFormat="1" x14ac:dyDescent="0.2"/>
    <row r="53734" s="217" customFormat="1" x14ac:dyDescent="0.2"/>
    <row r="53735" s="217" customFormat="1" x14ac:dyDescent="0.2"/>
    <row r="53736" s="217" customFormat="1" x14ac:dyDescent="0.2"/>
    <row r="53737" s="217" customFormat="1" x14ac:dyDescent="0.2"/>
    <row r="53738" s="217" customFormat="1" x14ac:dyDescent="0.2"/>
    <row r="53739" s="217" customFormat="1" x14ac:dyDescent="0.2"/>
    <row r="53740" s="217" customFormat="1" x14ac:dyDescent="0.2"/>
    <row r="53741" s="217" customFormat="1" x14ac:dyDescent="0.2"/>
    <row r="53742" s="217" customFormat="1" x14ac:dyDescent="0.2"/>
    <row r="53743" s="217" customFormat="1" x14ac:dyDescent="0.2"/>
    <row r="53744" s="217" customFormat="1" x14ac:dyDescent="0.2"/>
    <row r="53745" s="217" customFormat="1" x14ac:dyDescent="0.2"/>
    <row r="53746" s="217" customFormat="1" x14ac:dyDescent="0.2"/>
    <row r="53747" s="217" customFormat="1" x14ac:dyDescent="0.2"/>
    <row r="53748" s="217" customFormat="1" x14ac:dyDescent="0.2"/>
    <row r="53749" s="217" customFormat="1" x14ac:dyDescent="0.2"/>
    <row r="53750" s="217" customFormat="1" x14ac:dyDescent="0.2"/>
    <row r="53751" s="217" customFormat="1" x14ac:dyDescent="0.2"/>
    <row r="53752" s="217" customFormat="1" x14ac:dyDescent="0.2"/>
    <row r="53753" s="217" customFormat="1" x14ac:dyDescent="0.2"/>
    <row r="53754" s="217" customFormat="1" x14ac:dyDescent="0.2"/>
    <row r="53755" s="217" customFormat="1" x14ac:dyDescent="0.2"/>
    <row r="53756" s="217" customFormat="1" x14ac:dyDescent="0.2"/>
    <row r="53757" s="217" customFormat="1" x14ac:dyDescent="0.2"/>
    <row r="53758" s="217" customFormat="1" x14ac:dyDescent="0.2"/>
    <row r="53759" s="217" customFormat="1" x14ac:dyDescent="0.2"/>
    <row r="53760" s="217" customFormat="1" x14ac:dyDescent="0.2"/>
    <row r="53761" s="217" customFormat="1" x14ac:dyDescent="0.2"/>
    <row r="53762" s="217" customFormat="1" x14ac:dyDescent="0.2"/>
    <row r="53763" s="217" customFormat="1" x14ac:dyDescent="0.2"/>
    <row r="53764" s="217" customFormat="1" x14ac:dyDescent="0.2"/>
    <row r="53765" s="217" customFormat="1" x14ac:dyDescent="0.2"/>
    <row r="53766" s="217" customFormat="1" x14ac:dyDescent="0.2"/>
    <row r="53767" s="217" customFormat="1" x14ac:dyDescent="0.2"/>
    <row r="53768" s="217" customFormat="1" x14ac:dyDescent="0.2"/>
    <row r="53769" s="217" customFormat="1" x14ac:dyDescent="0.2"/>
    <row r="53770" s="217" customFormat="1" x14ac:dyDescent="0.2"/>
    <row r="53771" s="217" customFormat="1" x14ac:dyDescent="0.2"/>
    <row r="53772" s="217" customFormat="1" x14ac:dyDescent="0.2"/>
    <row r="53773" s="217" customFormat="1" x14ac:dyDescent="0.2"/>
    <row r="53774" s="217" customFormat="1" x14ac:dyDescent="0.2"/>
    <row r="53775" s="217" customFormat="1" x14ac:dyDescent="0.2"/>
    <row r="53776" s="217" customFormat="1" x14ac:dyDescent="0.2"/>
    <row r="53777" s="217" customFormat="1" x14ac:dyDescent="0.2"/>
    <row r="53778" s="217" customFormat="1" x14ac:dyDescent="0.2"/>
    <row r="53779" s="217" customFormat="1" x14ac:dyDescent="0.2"/>
    <row r="53780" s="217" customFormat="1" x14ac:dyDescent="0.2"/>
    <row r="53781" s="217" customFormat="1" x14ac:dyDescent="0.2"/>
    <row r="53782" s="217" customFormat="1" x14ac:dyDescent="0.2"/>
    <row r="53783" s="217" customFormat="1" x14ac:dyDescent="0.2"/>
    <row r="53784" s="217" customFormat="1" x14ac:dyDescent="0.2"/>
    <row r="53785" s="217" customFormat="1" x14ac:dyDescent="0.2"/>
    <row r="53786" s="217" customFormat="1" x14ac:dyDescent="0.2"/>
    <row r="53787" s="217" customFormat="1" x14ac:dyDescent="0.2"/>
    <row r="53788" s="217" customFormat="1" x14ac:dyDescent="0.2"/>
    <row r="53789" s="217" customFormat="1" x14ac:dyDescent="0.2"/>
    <row r="53790" s="217" customFormat="1" x14ac:dyDescent="0.2"/>
    <row r="53791" s="217" customFormat="1" x14ac:dyDescent="0.2"/>
    <row r="53792" s="217" customFormat="1" x14ac:dyDescent="0.2"/>
    <row r="53793" s="217" customFormat="1" x14ac:dyDescent="0.2"/>
    <row r="53794" s="217" customFormat="1" x14ac:dyDescent="0.2"/>
    <row r="53795" s="217" customFormat="1" x14ac:dyDescent="0.2"/>
    <row r="53796" s="217" customFormat="1" x14ac:dyDescent="0.2"/>
    <row r="53797" s="217" customFormat="1" x14ac:dyDescent="0.2"/>
    <row r="53798" s="217" customFormat="1" x14ac:dyDescent="0.2"/>
    <row r="53799" s="217" customFormat="1" x14ac:dyDescent="0.2"/>
    <row r="53800" s="217" customFormat="1" x14ac:dyDescent="0.2"/>
    <row r="53801" s="217" customFormat="1" x14ac:dyDescent="0.2"/>
    <row r="53802" s="217" customFormat="1" x14ac:dyDescent="0.2"/>
    <row r="53803" s="217" customFormat="1" x14ac:dyDescent="0.2"/>
    <row r="53804" s="217" customFormat="1" x14ac:dyDescent="0.2"/>
    <row r="53805" s="217" customFormat="1" x14ac:dyDescent="0.2"/>
    <row r="53806" s="217" customFormat="1" x14ac:dyDescent="0.2"/>
    <row r="53807" s="217" customFormat="1" x14ac:dyDescent="0.2"/>
    <row r="53808" s="217" customFormat="1" x14ac:dyDescent="0.2"/>
    <row r="53809" s="217" customFormat="1" x14ac:dyDescent="0.2"/>
    <row r="53810" s="217" customFormat="1" x14ac:dyDescent="0.2"/>
    <row r="53811" s="217" customFormat="1" x14ac:dyDescent="0.2"/>
    <row r="53812" s="217" customFormat="1" x14ac:dyDescent="0.2"/>
    <row r="53813" s="217" customFormat="1" x14ac:dyDescent="0.2"/>
    <row r="53814" s="217" customFormat="1" x14ac:dyDescent="0.2"/>
    <row r="53815" s="217" customFormat="1" x14ac:dyDescent="0.2"/>
    <row r="53816" s="217" customFormat="1" x14ac:dyDescent="0.2"/>
    <row r="53817" s="217" customFormat="1" x14ac:dyDescent="0.2"/>
    <row r="53818" s="217" customFormat="1" x14ac:dyDescent="0.2"/>
    <row r="53819" s="217" customFormat="1" x14ac:dyDescent="0.2"/>
    <row r="53820" s="217" customFormat="1" x14ac:dyDescent="0.2"/>
    <row r="53821" s="217" customFormat="1" x14ac:dyDescent="0.2"/>
    <row r="53822" s="217" customFormat="1" x14ac:dyDescent="0.2"/>
    <row r="53823" s="217" customFormat="1" x14ac:dyDescent="0.2"/>
    <row r="53824" s="217" customFormat="1" x14ac:dyDescent="0.2"/>
    <row r="53825" s="217" customFormat="1" x14ac:dyDescent="0.2"/>
    <row r="53826" s="217" customFormat="1" x14ac:dyDescent="0.2"/>
    <row r="53827" s="217" customFormat="1" x14ac:dyDescent="0.2"/>
    <row r="53828" s="217" customFormat="1" x14ac:dyDescent="0.2"/>
    <row r="53829" s="217" customFormat="1" x14ac:dyDescent="0.2"/>
    <row r="53830" s="217" customFormat="1" x14ac:dyDescent="0.2"/>
    <row r="53831" s="217" customFormat="1" x14ac:dyDescent="0.2"/>
    <row r="53832" s="217" customFormat="1" x14ac:dyDescent="0.2"/>
    <row r="53833" s="217" customFormat="1" x14ac:dyDescent="0.2"/>
    <row r="53834" s="217" customFormat="1" x14ac:dyDescent="0.2"/>
    <row r="53835" s="217" customFormat="1" x14ac:dyDescent="0.2"/>
    <row r="53836" s="217" customFormat="1" x14ac:dyDescent="0.2"/>
    <row r="53837" s="217" customFormat="1" x14ac:dyDescent="0.2"/>
    <row r="53838" s="217" customFormat="1" x14ac:dyDescent="0.2"/>
    <row r="53839" s="217" customFormat="1" x14ac:dyDescent="0.2"/>
    <row r="53840" s="217" customFormat="1" x14ac:dyDescent="0.2"/>
    <row r="53841" s="217" customFormat="1" x14ac:dyDescent="0.2"/>
    <row r="53842" s="217" customFormat="1" x14ac:dyDescent="0.2"/>
    <row r="53843" s="217" customFormat="1" x14ac:dyDescent="0.2"/>
    <row r="53844" s="217" customFormat="1" x14ac:dyDescent="0.2"/>
    <row r="53845" s="217" customFormat="1" x14ac:dyDescent="0.2"/>
    <row r="53846" s="217" customFormat="1" x14ac:dyDescent="0.2"/>
    <row r="53847" s="217" customFormat="1" x14ac:dyDescent="0.2"/>
    <row r="53848" s="217" customFormat="1" x14ac:dyDescent="0.2"/>
    <row r="53849" s="217" customFormat="1" x14ac:dyDescent="0.2"/>
    <row r="53850" s="217" customFormat="1" x14ac:dyDescent="0.2"/>
    <row r="53851" s="217" customFormat="1" x14ac:dyDescent="0.2"/>
    <row r="53852" s="217" customFormat="1" x14ac:dyDescent="0.2"/>
    <row r="53853" s="217" customFormat="1" x14ac:dyDescent="0.2"/>
    <row r="53854" s="217" customFormat="1" x14ac:dyDescent="0.2"/>
    <row r="53855" s="217" customFormat="1" x14ac:dyDescent="0.2"/>
    <row r="53856" s="217" customFormat="1" x14ac:dyDescent="0.2"/>
    <row r="53857" s="217" customFormat="1" x14ac:dyDescent="0.2"/>
    <row r="53858" s="217" customFormat="1" x14ac:dyDescent="0.2"/>
    <row r="53859" s="217" customFormat="1" x14ac:dyDescent="0.2"/>
    <row r="53860" s="217" customFormat="1" x14ac:dyDescent="0.2"/>
    <row r="53861" s="217" customFormat="1" x14ac:dyDescent="0.2"/>
    <row r="53862" s="217" customFormat="1" x14ac:dyDescent="0.2"/>
    <row r="53863" s="217" customFormat="1" x14ac:dyDescent="0.2"/>
    <row r="53864" s="217" customFormat="1" x14ac:dyDescent="0.2"/>
    <row r="53865" s="217" customFormat="1" x14ac:dyDescent="0.2"/>
    <row r="53866" s="217" customFormat="1" x14ac:dyDescent="0.2"/>
    <row r="53867" s="217" customFormat="1" x14ac:dyDescent="0.2"/>
    <row r="53868" s="217" customFormat="1" x14ac:dyDescent="0.2"/>
    <row r="53869" s="217" customFormat="1" x14ac:dyDescent="0.2"/>
    <row r="53870" s="217" customFormat="1" x14ac:dyDescent="0.2"/>
    <row r="53871" s="217" customFormat="1" x14ac:dyDescent="0.2"/>
    <row r="53872" s="217" customFormat="1" x14ac:dyDescent="0.2"/>
    <row r="53873" s="217" customFormat="1" x14ac:dyDescent="0.2"/>
    <row r="53874" s="217" customFormat="1" x14ac:dyDescent="0.2"/>
    <row r="53875" s="217" customFormat="1" x14ac:dyDescent="0.2"/>
    <row r="53876" s="217" customFormat="1" x14ac:dyDescent="0.2"/>
    <row r="53877" s="217" customFormat="1" x14ac:dyDescent="0.2"/>
    <row r="53878" s="217" customFormat="1" x14ac:dyDescent="0.2"/>
    <row r="53879" s="217" customFormat="1" x14ac:dyDescent="0.2"/>
    <row r="53880" s="217" customFormat="1" x14ac:dyDescent="0.2"/>
    <row r="53881" s="217" customFormat="1" x14ac:dyDescent="0.2"/>
    <row r="53882" s="217" customFormat="1" x14ac:dyDescent="0.2"/>
    <row r="53883" s="217" customFormat="1" x14ac:dyDescent="0.2"/>
    <row r="53884" s="217" customFormat="1" x14ac:dyDescent="0.2"/>
    <row r="53885" s="217" customFormat="1" x14ac:dyDescent="0.2"/>
    <row r="53886" s="217" customFormat="1" x14ac:dyDescent="0.2"/>
    <row r="53887" s="217" customFormat="1" x14ac:dyDescent="0.2"/>
    <row r="53888" s="217" customFormat="1" x14ac:dyDescent="0.2"/>
    <row r="53889" s="217" customFormat="1" x14ac:dyDescent="0.2"/>
    <row r="53890" s="217" customFormat="1" x14ac:dyDescent="0.2"/>
    <row r="53891" s="217" customFormat="1" x14ac:dyDescent="0.2"/>
    <row r="53892" s="217" customFormat="1" x14ac:dyDescent="0.2"/>
    <row r="53893" s="217" customFormat="1" x14ac:dyDescent="0.2"/>
    <row r="53894" s="217" customFormat="1" x14ac:dyDescent="0.2"/>
    <row r="53895" s="217" customFormat="1" x14ac:dyDescent="0.2"/>
    <row r="53896" s="217" customFormat="1" x14ac:dyDescent="0.2"/>
    <row r="53897" s="217" customFormat="1" x14ac:dyDescent="0.2"/>
    <row r="53898" s="217" customFormat="1" x14ac:dyDescent="0.2"/>
    <row r="53899" s="217" customFormat="1" x14ac:dyDescent="0.2"/>
    <row r="53900" s="217" customFormat="1" x14ac:dyDescent="0.2"/>
    <row r="53901" s="217" customFormat="1" x14ac:dyDescent="0.2"/>
    <row r="53902" s="217" customFormat="1" x14ac:dyDescent="0.2"/>
    <row r="53903" s="217" customFormat="1" x14ac:dyDescent="0.2"/>
    <row r="53904" s="217" customFormat="1" x14ac:dyDescent="0.2"/>
    <row r="53905" s="217" customFormat="1" x14ac:dyDescent="0.2"/>
    <row r="53906" s="217" customFormat="1" x14ac:dyDescent="0.2"/>
    <row r="53907" s="217" customFormat="1" x14ac:dyDescent="0.2"/>
    <row r="53908" s="217" customFormat="1" x14ac:dyDescent="0.2"/>
    <row r="53909" s="217" customFormat="1" x14ac:dyDescent="0.2"/>
    <row r="53910" s="217" customFormat="1" x14ac:dyDescent="0.2"/>
    <row r="53911" s="217" customFormat="1" x14ac:dyDescent="0.2"/>
    <row r="53912" s="217" customFormat="1" x14ac:dyDescent="0.2"/>
    <row r="53913" s="217" customFormat="1" x14ac:dyDescent="0.2"/>
    <row r="53914" s="217" customFormat="1" x14ac:dyDescent="0.2"/>
    <row r="53915" s="217" customFormat="1" x14ac:dyDescent="0.2"/>
    <row r="53916" s="217" customFormat="1" x14ac:dyDescent="0.2"/>
    <row r="53917" s="217" customFormat="1" x14ac:dyDescent="0.2"/>
    <row r="53918" s="217" customFormat="1" x14ac:dyDescent="0.2"/>
    <row r="53919" s="217" customFormat="1" x14ac:dyDescent="0.2"/>
    <row r="53920" s="217" customFormat="1" x14ac:dyDescent="0.2"/>
    <row r="53921" s="217" customFormat="1" x14ac:dyDescent="0.2"/>
    <row r="53922" s="217" customFormat="1" x14ac:dyDescent="0.2"/>
    <row r="53923" s="217" customFormat="1" x14ac:dyDescent="0.2"/>
    <row r="53924" s="217" customFormat="1" x14ac:dyDescent="0.2"/>
    <row r="53925" s="217" customFormat="1" x14ac:dyDescent="0.2"/>
    <row r="53926" s="217" customFormat="1" x14ac:dyDescent="0.2"/>
    <row r="53927" s="217" customFormat="1" x14ac:dyDescent="0.2"/>
    <row r="53928" s="217" customFormat="1" x14ac:dyDescent="0.2"/>
    <row r="53929" s="217" customFormat="1" x14ac:dyDescent="0.2"/>
    <row r="53930" s="217" customFormat="1" x14ac:dyDescent="0.2"/>
    <row r="53931" s="217" customFormat="1" x14ac:dyDescent="0.2"/>
    <row r="53932" s="217" customFormat="1" x14ac:dyDescent="0.2"/>
    <row r="53933" s="217" customFormat="1" x14ac:dyDescent="0.2"/>
    <row r="53934" s="217" customFormat="1" x14ac:dyDescent="0.2"/>
    <row r="53935" s="217" customFormat="1" x14ac:dyDescent="0.2"/>
    <row r="53936" s="217" customFormat="1" x14ac:dyDescent="0.2"/>
    <row r="53937" s="217" customFormat="1" x14ac:dyDescent="0.2"/>
    <row r="53938" s="217" customFormat="1" x14ac:dyDescent="0.2"/>
    <row r="53939" s="217" customFormat="1" x14ac:dyDescent="0.2"/>
    <row r="53940" s="217" customFormat="1" x14ac:dyDescent="0.2"/>
    <row r="53941" s="217" customFormat="1" x14ac:dyDescent="0.2"/>
    <row r="53942" s="217" customFormat="1" x14ac:dyDescent="0.2"/>
    <row r="53943" s="217" customFormat="1" x14ac:dyDescent="0.2"/>
    <row r="53944" s="217" customFormat="1" x14ac:dyDescent="0.2"/>
    <row r="53945" s="217" customFormat="1" x14ac:dyDescent="0.2"/>
    <row r="53946" s="217" customFormat="1" x14ac:dyDescent="0.2"/>
    <row r="53947" s="217" customFormat="1" x14ac:dyDescent="0.2"/>
    <row r="53948" s="217" customFormat="1" x14ac:dyDescent="0.2"/>
    <row r="53949" s="217" customFormat="1" x14ac:dyDescent="0.2"/>
    <row r="53950" s="217" customFormat="1" x14ac:dyDescent="0.2"/>
    <row r="53951" s="217" customFormat="1" x14ac:dyDescent="0.2"/>
    <row r="53952" s="217" customFormat="1" x14ac:dyDescent="0.2"/>
    <row r="53953" s="217" customFormat="1" x14ac:dyDescent="0.2"/>
    <row r="53954" s="217" customFormat="1" x14ac:dyDescent="0.2"/>
    <row r="53955" s="217" customFormat="1" x14ac:dyDescent="0.2"/>
    <row r="53956" s="217" customFormat="1" x14ac:dyDescent="0.2"/>
    <row r="53957" s="217" customFormat="1" x14ac:dyDescent="0.2"/>
    <row r="53958" s="217" customFormat="1" x14ac:dyDescent="0.2"/>
    <row r="53959" s="217" customFormat="1" x14ac:dyDescent="0.2"/>
    <row r="53960" s="217" customFormat="1" x14ac:dyDescent="0.2"/>
    <row r="53961" s="217" customFormat="1" x14ac:dyDescent="0.2"/>
    <row r="53962" s="217" customFormat="1" x14ac:dyDescent="0.2"/>
    <row r="53963" s="217" customFormat="1" x14ac:dyDescent="0.2"/>
    <row r="53964" s="217" customFormat="1" x14ac:dyDescent="0.2"/>
    <row r="53965" s="217" customFormat="1" x14ac:dyDescent="0.2"/>
    <row r="53966" s="217" customFormat="1" x14ac:dyDescent="0.2"/>
    <row r="53967" s="217" customFormat="1" x14ac:dyDescent="0.2"/>
    <row r="53968" s="217" customFormat="1" x14ac:dyDescent="0.2"/>
    <row r="53969" s="217" customFormat="1" x14ac:dyDescent="0.2"/>
    <row r="53970" s="217" customFormat="1" x14ac:dyDescent="0.2"/>
    <row r="53971" s="217" customFormat="1" x14ac:dyDescent="0.2"/>
    <row r="53972" s="217" customFormat="1" x14ac:dyDescent="0.2"/>
    <row r="53973" s="217" customFormat="1" x14ac:dyDescent="0.2"/>
    <row r="53974" s="217" customFormat="1" x14ac:dyDescent="0.2"/>
    <row r="53975" s="217" customFormat="1" x14ac:dyDescent="0.2"/>
    <row r="53976" s="217" customFormat="1" x14ac:dyDescent="0.2"/>
    <row r="53977" s="217" customFormat="1" x14ac:dyDescent="0.2"/>
    <row r="53978" s="217" customFormat="1" x14ac:dyDescent="0.2"/>
    <row r="53979" s="217" customFormat="1" x14ac:dyDescent="0.2"/>
    <row r="53980" s="217" customFormat="1" x14ac:dyDescent="0.2"/>
    <row r="53981" s="217" customFormat="1" x14ac:dyDescent="0.2"/>
    <row r="53982" s="217" customFormat="1" x14ac:dyDescent="0.2"/>
    <row r="53983" s="217" customFormat="1" x14ac:dyDescent="0.2"/>
    <row r="53984" s="217" customFormat="1" x14ac:dyDescent="0.2"/>
    <row r="53985" s="217" customFormat="1" x14ac:dyDescent="0.2"/>
    <row r="53986" s="217" customFormat="1" x14ac:dyDescent="0.2"/>
    <row r="53987" s="217" customFormat="1" x14ac:dyDescent="0.2"/>
    <row r="53988" s="217" customFormat="1" x14ac:dyDescent="0.2"/>
    <row r="53989" s="217" customFormat="1" x14ac:dyDescent="0.2"/>
    <row r="53990" s="217" customFormat="1" x14ac:dyDescent="0.2"/>
    <row r="53991" s="217" customFormat="1" x14ac:dyDescent="0.2"/>
    <row r="53992" s="217" customFormat="1" x14ac:dyDescent="0.2"/>
    <row r="53993" s="217" customFormat="1" x14ac:dyDescent="0.2"/>
    <row r="53994" s="217" customFormat="1" x14ac:dyDescent="0.2"/>
    <row r="53995" s="217" customFormat="1" x14ac:dyDescent="0.2"/>
    <row r="53996" s="217" customFormat="1" x14ac:dyDescent="0.2"/>
    <row r="53997" s="217" customFormat="1" x14ac:dyDescent="0.2"/>
    <row r="53998" s="217" customFormat="1" x14ac:dyDescent="0.2"/>
    <row r="53999" s="217" customFormat="1" x14ac:dyDescent="0.2"/>
    <row r="54000" s="217" customFormat="1" x14ac:dyDescent="0.2"/>
    <row r="54001" s="217" customFormat="1" x14ac:dyDescent="0.2"/>
    <row r="54002" s="217" customFormat="1" x14ac:dyDescent="0.2"/>
    <row r="54003" s="217" customFormat="1" x14ac:dyDescent="0.2"/>
    <row r="54004" s="217" customFormat="1" x14ac:dyDescent="0.2"/>
    <row r="54005" s="217" customFormat="1" x14ac:dyDescent="0.2"/>
    <row r="54006" s="217" customFormat="1" x14ac:dyDescent="0.2"/>
    <row r="54007" s="217" customFormat="1" x14ac:dyDescent="0.2"/>
    <row r="54008" s="217" customFormat="1" x14ac:dyDescent="0.2"/>
    <row r="54009" s="217" customFormat="1" x14ac:dyDescent="0.2"/>
    <row r="54010" s="217" customFormat="1" x14ac:dyDescent="0.2"/>
    <row r="54011" s="217" customFormat="1" x14ac:dyDescent="0.2"/>
    <row r="54012" s="217" customFormat="1" x14ac:dyDescent="0.2"/>
    <row r="54013" s="217" customFormat="1" x14ac:dyDescent="0.2"/>
    <row r="54014" s="217" customFormat="1" x14ac:dyDescent="0.2"/>
    <row r="54015" s="217" customFormat="1" x14ac:dyDescent="0.2"/>
    <row r="54016" s="217" customFormat="1" x14ac:dyDescent="0.2"/>
    <row r="54017" s="217" customFormat="1" x14ac:dyDescent="0.2"/>
    <row r="54018" s="217" customFormat="1" x14ac:dyDescent="0.2"/>
    <row r="54019" s="217" customFormat="1" x14ac:dyDescent="0.2"/>
    <row r="54020" s="217" customFormat="1" x14ac:dyDescent="0.2"/>
    <row r="54021" s="217" customFormat="1" x14ac:dyDescent="0.2"/>
    <row r="54022" s="217" customFormat="1" x14ac:dyDescent="0.2"/>
    <row r="54023" s="217" customFormat="1" x14ac:dyDescent="0.2"/>
    <row r="54024" s="217" customFormat="1" x14ac:dyDescent="0.2"/>
    <row r="54025" s="217" customFormat="1" x14ac:dyDescent="0.2"/>
    <row r="54026" s="217" customFormat="1" x14ac:dyDescent="0.2"/>
    <row r="54027" s="217" customFormat="1" x14ac:dyDescent="0.2"/>
    <row r="54028" s="217" customFormat="1" x14ac:dyDescent="0.2"/>
    <row r="54029" s="217" customFormat="1" x14ac:dyDescent="0.2"/>
    <row r="54030" s="217" customFormat="1" x14ac:dyDescent="0.2"/>
    <row r="54031" s="217" customFormat="1" x14ac:dyDescent="0.2"/>
    <row r="54032" s="217" customFormat="1" x14ac:dyDescent="0.2"/>
    <row r="54033" s="217" customFormat="1" x14ac:dyDescent="0.2"/>
    <row r="54034" s="217" customFormat="1" x14ac:dyDescent="0.2"/>
    <row r="54035" s="217" customFormat="1" x14ac:dyDescent="0.2"/>
    <row r="54036" s="217" customFormat="1" x14ac:dyDescent="0.2"/>
    <row r="54037" s="217" customFormat="1" x14ac:dyDescent="0.2"/>
    <row r="54038" s="217" customFormat="1" x14ac:dyDescent="0.2"/>
    <row r="54039" s="217" customFormat="1" x14ac:dyDescent="0.2"/>
    <row r="54040" s="217" customFormat="1" x14ac:dyDescent="0.2"/>
    <row r="54041" s="217" customFormat="1" x14ac:dyDescent="0.2"/>
    <row r="54042" s="217" customFormat="1" x14ac:dyDescent="0.2"/>
    <row r="54043" s="217" customFormat="1" x14ac:dyDescent="0.2"/>
    <row r="54044" s="217" customFormat="1" x14ac:dyDescent="0.2"/>
    <row r="54045" s="217" customFormat="1" x14ac:dyDescent="0.2"/>
    <row r="54046" s="217" customFormat="1" x14ac:dyDescent="0.2"/>
    <row r="54047" s="217" customFormat="1" x14ac:dyDescent="0.2"/>
    <row r="54048" s="217" customFormat="1" x14ac:dyDescent="0.2"/>
    <row r="54049" s="217" customFormat="1" x14ac:dyDescent="0.2"/>
    <row r="54050" s="217" customFormat="1" x14ac:dyDescent="0.2"/>
    <row r="54051" s="217" customFormat="1" x14ac:dyDescent="0.2"/>
    <row r="54052" s="217" customFormat="1" x14ac:dyDescent="0.2"/>
    <row r="54053" s="217" customFormat="1" x14ac:dyDescent="0.2"/>
    <row r="54054" s="217" customFormat="1" x14ac:dyDescent="0.2"/>
    <row r="54055" s="217" customFormat="1" x14ac:dyDescent="0.2"/>
    <row r="54056" s="217" customFormat="1" x14ac:dyDescent="0.2"/>
    <row r="54057" s="217" customFormat="1" x14ac:dyDescent="0.2"/>
    <row r="54058" s="217" customFormat="1" x14ac:dyDescent="0.2"/>
    <row r="54059" s="217" customFormat="1" x14ac:dyDescent="0.2"/>
    <row r="54060" s="217" customFormat="1" x14ac:dyDescent="0.2"/>
    <row r="54061" s="217" customFormat="1" x14ac:dyDescent="0.2"/>
    <row r="54062" s="217" customFormat="1" x14ac:dyDescent="0.2"/>
    <row r="54063" s="217" customFormat="1" x14ac:dyDescent="0.2"/>
    <row r="54064" s="217" customFormat="1" x14ac:dyDescent="0.2"/>
    <row r="54065" s="217" customFormat="1" x14ac:dyDescent="0.2"/>
    <row r="54066" s="217" customFormat="1" x14ac:dyDescent="0.2"/>
    <row r="54067" s="217" customFormat="1" x14ac:dyDescent="0.2"/>
    <row r="54068" s="217" customFormat="1" x14ac:dyDescent="0.2"/>
    <row r="54069" s="217" customFormat="1" x14ac:dyDescent="0.2"/>
    <row r="54070" s="217" customFormat="1" x14ac:dyDescent="0.2"/>
    <row r="54071" s="217" customFormat="1" x14ac:dyDescent="0.2"/>
    <row r="54072" s="217" customFormat="1" x14ac:dyDescent="0.2"/>
    <row r="54073" s="217" customFormat="1" x14ac:dyDescent="0.2"/>
    <row r="54074" s="217" customFormat="1" x14ac:dyDescent="0.2"/>
    <row r="54075" s="217" customFormat="1" x14ac:dyDescent="0.2"/>
    <row r="54076" s="217" customFormat="1" x14ac:dyDescent="0.2"/>
    <row r="54077" s="217" customFormat="1" x14ac:dyDescent="0.2"/>
    <row r="54078" s="217" customFormat="1" x14ac:dyDescent="0.2"/>
    <row r="54079" s="217" customFormat="1" x14ac:dyDescent="0.2"/>
    <row r="54080" s="217" customFormat="1" x14ac:dyDescent="0.2"/>
    <row r="54081" s="217" customFormat="1" x14ac:dyDescent="0.2"/>
    <row r="54082" s="217" customFormat="1" x14ac:dyDescent="0.2"/>
    <row r="54083" s="217" customFormat="1" x14ac:dyDescent="0.2"/>
    <row r="54084" s="217" customFormat="1" x14ac:dyDescent="0.2"/>
    <row r="54085" s="217" customFormat="1" x14ac:dyDescent="0.2"/>
    <row r="54086" s="217" customFormat="1" x14ac:dyDescent="0.2"/>
    <row r="54087" s="217" customFormat="1" x14ac:dyDescent="0.2"/>
    <row r="54088" s="217" customFormat="1" x14ac:dyDescent="0.2"/>
    <row r="54089" s="217" customFormat="1" x14ac:dyDescent="0.2"/>
    <row r="54090" s="217" customFormat="1" x14ac:dyDescent="0.2"/>
    <row r="54091" s="217" customFormat="1" x14ac:dyDescent="0.2"/>
    <row r="54092" s="217" customFormat="1" x14ac:dyDescent="0.2"/>
    <row r="54093" s="217" customFormat="1" x14ac:dyDescent="0.2"/>
    <row r="54094" s="217" customFormat="1" x14ac:dyDescent="0.2"/>
    <row r="54095" s="217" customFormat="1" x14ac:dyDescent="0.2"/>
    <row r="54096" s="217" customFormat="1" x14ac:dyDescent="0.2"/>
    <row r="54097" s="217" customFormat="1" x14ac:dyDescent="0.2"/>
    <row r="54098" s="217" customFormat="1" x14ac:dyDescent="0.2"/>
    <row r="54099" s="217" customFormat="1" x14ac:dyDescent="0.2"/>
    <row r="54100" s="217" customFormat="1" x14ac:dyDescent="0.2"/>
    <row r="54101" s="217" customFormat="1" x14ac:dyDescent="0.2"/>
    <row r="54102" s="217" customFormat="1" x14ac:dyDescent="0.2"/>
    <row r="54103" s="217" customFormat="1" x14ac:dyDescent="0.2"/>
    <row r="54104" s="217" customFormat="1" x14ac:dyDescent="0.2"/>
    <row r="54105" s="217" customFormat="1" x14ac:dyDescent="0.2"/>
    <row r="54106" s="217" customFormat="1" x14ac:dyDescent="0.2"/>
    <row r="54107" s="217" customFormat="1" x14ac:dyDescent="0.2"/>
    <row r="54108" s="217" customFormat="1" x14ac:dyDescent="0.2"/>
    <row r="54109" s="217" customFormat="1" x14ac:dyDescent="0.2"/>
    <row r="54110" s="217" customFormat="1" x14ac:dyDescent="0.2"/>
    <row r="54111" s="217" customFormat="1" x14ac:dyDescent="0.2"/>
    <row r="54112" s="217" customFormat="1" x14ac:dyDescent="0.2"/>
    <row r="54113" s="217" customFormat="1" x14ac:dyDescent="0.2"/>
    <row r="54114" s="217" customFormat="1" x14ac:dyDescent="0.2"/>
    <row r="54115" s="217" customFormat="1" x14ac:dyDescent="0.2"/>
    <row r="54116" s="217" customFormat="1" x14ac:dyDescent="0.2"/>
    <row r="54117" s="217" customFormat="1" x14ac:dyDescent="0.2"/>
    <row r="54118" s="217" customFormat="1" x14ac:dyDescent="0.2"/>
    <row r="54119" s="217" customFormat="1" x14ac:dyDescent="0.2"/>
    <row r="54120" s="217" customFormat="1" x14ac:dyDescent="0.2"/>
    <row r="54121" s="217" customFormat="1" x14ac:dyDescent="0.2"/>
    <row r="54122" s="217" customFormat="1" x14ac:dyDescent="0.2"/>
    <row r="54123" s="217" customFormat="1" x14ac:dyDescent="0.2"/>
    <row r="54124" s="217" customFormat="1" x14ac:dyDescent="0.2"/>
    <row r="54125" s="217" customFormat="1" x14ac:dyDescent="0.2"/>
    <row r="54126" s="217" customFormat="1" x14ac:dyDescent="0.2"/>
    <row r="54127" s="217" customFormat="1" x14ac:dyDescent="0.2"/>
    <row r="54128" s="217" customFormat="1" x14ac:dyDescent="0.2"/>
    <row r="54129" s="217" customFormat="1" x14ac:dyDescent="0.2"/>
    <row r="54130" s="217" customFormat="1" x14ac:dyDescent="0.2"/>
    <row r="54131" s="217" customFormat="1" x14ac:dyDescent="0.2"/>
    <row r="54132" s="217" customFormat="1" x14ac:dyDescent="0.2"/>
    <row r="54133" s="217" customFormat="1" x14ac:dyDescent="0.2"/>
    <row r="54134" s="217" customFormat="1" x14ac:dyDescent="0.2"/>
    <row r="54135" s="217" customFormat="1" x14ac:dyDescent="0.2"/>
    <row r="54136" s="217" customFormat="1" x14ac:dyDescent="0.2"/>
    <row r="54137" s="217" customFormat="1" x14ac:dyDescent="0.2"/>
    <row r="54138" s="217" customFormat="1" x14ac:dyDescent="0.2"/>
    <row r="54139" s="217" customFormat="1" x14ac:dyDescent="0.2"/>
    <row r="54140" s="217" customFormat="1" x14ac:dyDescent="0.2"/>
    <row r="54141" s="217" customFormat="1" x14ac:dyDescent="0.2"/>
    <row r="54142" s="217" customFormat="1" x14ac:dyDescent="0.2"/>
    <row r="54143" s="217" customFormat="1" x14ac:dyDescent="0.2"/>
    <row r="54144" s="217" customFormat="1" x14ac:dyDescent="0.2"/>
    <row r="54145" s="217" customFormat="1" x14ac:dyDescent="0.2"/>
    <row r="54146" s="217" customFormat="1" x14ac:dyDescent="0.2"/>
    <row r="54147" s="217" customFormat="1" x14ac:dyDescent="0.2"/>
    <row r="54148" s="217" customFormat="1" x14ac:dyDescent="0.2"/>
    <row r="54149" s="217" customFormat="1" x14ac:dyDescent="0.2"/>
    <row r="54150" s="217" customFormat="1" x14ac:dyDescent="0.2"/>
    <row r="54151" s="217" customFormat="1" x14ac:dyDescent="0.2"/>
    <row r="54152" s="217" customFormat="1" x14ac:dyDescent="0.2"/>
    <row r="54153" s="217" customFormat="1" x14ac:dyDescent="0.2"/>
    <row r="54154" s="217" customFormat="1" x14ac:dyDescent="0.2"/>
    <row r="54155" s="217" customFormat="1" x14ac:dyDescent="0.2"/>
    <row r="54156" s="217" customFormat="1" x14ac:dyDescent="0.2"/>
    <row r="54157" s="217" customFormat="1" x14ac:dyDescent="0.2"/>
    <row r="54158" s="217" customFormat="1" x14ac:dyDescent="0.2"/>
    <row r="54159" s="217" customFormat="1" x14ac:dyDescent="0.2"/>
    <row r="54160" s="217" customFormat="1" x14ac:dyDescent="0.2"/>
    <row r="54161" s="217" customFormat="1" x14ac:dyDescent="0.2"/>
    <row r="54162" s="217" customFormat="1" x14ac:dyDescent="0.2"/>
    <row r="54163" s="217" customFormat="1" x14ac:dyDescent="0.2"/>
    <row r="54164" s="217" customFormat="1" x14ac:dyDescent="0.2"/>
    <row r="54165" s="217" customFormat="1" x14ac:dyDescent="0.2"/>
    <row r="54166" s="217" customFormat="1" x14ac:dyDescent="0.2"/>
    <row r="54167" s="217" customFormat="1" x14ac:dyDescent="0.2"/>
    <row r="54168" s="217" customFormat="1" x14ac:dyDescent="0.2"/>
    <row r="54169" s="217" customFormat="1" x14ac:dyDescent="0.2"/>
    <row r="54170" s="217" customFormat="1" x14ac:dyDescent="0.2"/>
    <row r="54171" s="217" customFormat="1" x14ac:dyDescent="0.2"/>
    <row r="54172" s="217" customFormat="1" x14ac:dyDescent="0.2"/>
    <row r="54173" s="217" customFormat="1" x14ac:dyDescent="0.2"/>
    <row r="54174" s="217" customFormat="1" x14ac:dyDescent="0.2"/>
    <row r="54175" s="217" customFormat="1" x14ac:dyDescent="0.2"/>
    <row r="54176" s="217" customFormat="1" x14ac:dyDescent="0.2"/>
    <row r="54177" s="217" customFormat="1" x14ac:dyDescent="0.2"/>
    <row r="54178" s="217" customFormat="1" x14ac:dyDescent="0.2"/>
    <row r="54179" s="217" customFormat="1" x14ac:dyDescent="0.2"/>
    <row r="54180" s="217" customFormat="1" x14ac:dyDescent="0.2"/>
    <row r="54181" s="217" customFormat="1" x14ac:dyDescent="0.2"/>
    <row r="54182" s="217" customFormat="1" x14ac:dyDescent="0.2"/>
    <row r="54183" s="217" customFormat="1" x14ac:dyDescent="0.2"/>
    <row r="54184" s="217" customFormat="1" x14ac:dyDescent="0.2"/>
    <row r="54185" s="217" customFormat="1" x14ac:dyDescent="0.2"/>
    <row r="54186" s="217" customFormat="1" x14ac:dyDescent="0.2"/>
    <row r="54187" s="217" customFormat="1" x14ac:dyDescent="0.2"/>
    <row r="54188" s="217" customFormat="1" x14ac:dyDescent="0.2"/>
    <row r="54189" s="217" customFormat="1" x14ac:dyDescent="0.2"/>
    <row r="54190" s="217" customFormat="1" x14ac:dyDescent="0.2"/>
    <row r="54191" s="217" customFormat="1" x14ac:dyDescent="0.2"/>
    <row r="54192" s="217" customFormat="1" x14ac:dyDescent="0.2"/>
    <row r="54193" s="217" customFormat="1" x14ac:dyDescent="0.2"/>
    <row r="54194" s="217" customFormat="1" x14ac:dyDescent="0.2"/>
    <row r="54195" s="217" customFormat="1" x14ac:dyDescent="0.2"/>
    <row r="54196" s="217" customFormat="1" x14ac:dyDescent="0.2"/>
    <row r="54197" s="217" customFormat="1" x14ac:dyDescent="0.2"/>
    <row r="54198" s="217" customFormat="1" x14ac:dyDescent="0.2"/>
    <row r="54199" s="217" customFormat="1" x14ac:dyDescent="0.2"/>
    <row r="54200" s="217" customFormat="1" x14ac:dyDescent="0.2"/>
    <row r="54201" s="217" customFormat="1" x14ac:dyDescent="0.2"/>
    <row r="54202" s="217" customFormat="1" x14ac:dyDescent="0.2"/>
    <row r="54203" s="217" customFormat="1" x14ac:dyDescent="0.2"/>
    <row r="54204" s="217" customFormat="1" x14ac:dyDescent="0.2"/>
    <row r="54205" s="217" customFormat="1" x14ac:dyDescent="0.2"/>
    <row r="54206" s="217" customFormat="1" x14ac:dyDescent="0.2"/>
    <row r="54207" s="217" customFormat="1" x14ac:dyDescent="0.2"/>
    <row r="54208" s="217" customFormat="1" x14ac:dyDescent="0.2"/>
    <row r="54209" s="217" customFormat="1" x14ac:dyDescent="0.2"/>
    <row r="54210" s="217" customFormat="1" x14ac:dyDescent="0.2"/>
    <row r="54211" s="217" customFormat="1" x14ac:dyDescent="0.2"/>
    <row r="54212" s="217" customFormat="1" x14ac:dyDescent="0.2"/>
    <row r="54213" s="217" customFormat="1" x14ac:dyDescent="0.2"/>
    <row r="54214" s="217" customFormat="1" x14ac:dyDescent="0.2"/>
    <row r="54215" s="217" customFormat="1" x14ac:dyDescent="0.2"/>
    <row r="54216" s="217" customFormat="1" x14ac:dyDescent="0.2"/>
    <row r="54217" s="217" customFormat="1" x14ac:dyDescent="0.2"/>
    <row r="54218" s="217" customFormat="1" x14ac:dyDescent="0.2"/>
    <row r="54219" s="217" customFormat="1" x14ac:dyDescent="0.2"/>
    <row r="54220" s="217" customFormat="1" x14ac:dyDescent="0.2"/>
    <row r="54221" s="217" customFormat="1" x14ac:dyDescent="0.2"/>
    <row r="54222" s="217" customFormat="1" x14ac:dyDescent="0.2"/>
    <row r="54223" s="217" customFormat="1" x14ac:dyDescent="0.2"/>
    <row r="54224" s="217" customFormat="1" x14ac:dyDescent="0.2"/>
    <row r="54225" s="217" customFormat="1" x14ac:dyDescent="0.2"/>
    <row r="54226" s="217" customFormat="1" x14ac:dyDescent="0.2"/>
    <row r="54227" s="217" customFormat="1" x14ac:dyDescent="0.2"/>
    <row r="54228" s="217" customFormat="1" x14ac:dyDescent="0.2"/>
    <row r="54229" s="217" customFormat="1" x14ac:dyDescent="0.2"/>
    <row r="54230" s="217" customFormat="1" x14ac:dyDescent="0.2"/>
    <row r="54231" s="217" customFormat="1" x14ac:dyDescent="0.2"/>
    <row r="54232" s="217" customFormat="1" x14ac:dyDescent="0.2"/>
    <row r="54233" s="217" customFormat="1" x14ac:dyDescent="0.2"/>
    <row r="54234" s="217" customFormat="1" x14ac:dyDescent="0.2"/>
    <row r="54235" s="217" customFormat="1" x14ac:dyDescent="0.2"/>
    <row r="54236" s="217" customFormat="1" x14ac:dyDescent="0.2"/>
    <row r="54237" s="217" customFormat="1" x14ac:dyDescent="0.2"/>
    <row r="54238" s="217" customFormat="1" x14ac:dyDescent="0.2"/>
    <row r="54239" s="217" customFormat="1" x14ac:dyDescent="0.2"/>
    <row r="54240" s="217" customFormat="1" x14ac:dyDescent="0.2"/>
    <row r="54241" s="217" customFormat="1" x14ac:dyDescent="0.2"/>
    <row r="54242" s="217" customFormat="1" x14ac:dyDescent="0.2"/>
    <row r="54243" s="217" customFormat="1" x14ac:dyDescent="0.2"/>
    <row r="54244" s="217" customFormat="1" x14ac:dyDescent="0.2"/>
    <row r="54245" s="217" customFormat="1" x14ac:dyDescent="0.2"/>
    <row r="54246" s="217" customFormat="1" x14ac:dyDescent="0.2"/>
    <row r="54247" s="217" customFormat="1" x14ac:dyDescent="0.2"/>
    <row r="54248" s="217" customFormat="1" x14ac:dyDescent="0.2"/>
    <row r="54249" s="217" customFormat="1" x14ac:dyDescent="0.2"/>
    <row r="54250" s="217" customFormat="1" x14ac:dyDescent="0.2"/>
    <row r="54251" s="217" customFormat="1" x14ac:dyDescent="0.2"/>
    <row r="54252" s="217" customFormat="1" x14ac:dyDescent="0.2"/>
    <row r="54253" s="217" customFormat="1" x14ac:dyDescent="0.2"/>
    <row r="54254" s="217" customFormat="1" x14ac:dyDescent="0.2"/>
    <row r="54255" s="217" customFormat="1" x14ac:dyDescent="0.2"/>
    <row r="54256" s="217" customFormat="1" x14ac:dyDescent="0.2"/>
    <row r="54257" s="217" customFormat="1" x14ac:dyDescent="0.2"/>
    <row r="54258" s="217" customFormat="1" x14ac:dyDescent="0.2"/>
    <row r="54259" s="217" customFormat="1" x14ac:dyDescent="0.2"/>
    <row r="54260" s="217" customFormat="1" x14ac:dyDescent="0.2"/>
    <row r="54261" s="217" customFormat="1" x14ac:dyDescent="0.2"/>
    <row r="54262" s="217" customFormat="1" x14ac:dyDescent="0.2"/>
    <row r="54263" s="217" customFormat="1" x14ac:dyDescent="0.2"/>
    <row r="54264" s="217" customFormat="1" x14ac:dyDescent="0.2"/>
    <row r="54265" s="217" customFormat="1" x14ac:dyDescent="0.2"/>
    <row r="54266" s="217" customFormat="1" x14ac:dyDescent="0.2"/>
    <row r="54267" s="217" customFormat="1" x14ac:dyDescent="0.2"/>
    <row r="54268" s="217" customFormat="1" x14ac:dyDescent="0.2"/>
    <row r="54269" s="217" customFormat="1" x14ac:dyDescent="0.2"/>
    <row r="54270" s="217" customFormat="1" x14ac:dyDescent="0.2"/>
    <row r="54271" s="217" customFormat="1" x14ac:dyDescent="0.2"/>
    <row r="54272" s="217" customFormat="1" x14ac:dyDescent="0.2"/>
    <row r="54273" s="217" customFormat="1" x14ac:dyDescent="0.2"/>
    <row r="54274" s="217" customFormat="1" x14ac:dyDescent="0.2"/>
    <row r="54275" s="217" customFormat="1" x14ac:dyDescent="0.2"/>
    <row r="54276" s="217" customFormat="1" x14ac:dyDescent="0.2"/>
    <row r="54277" s="217" customFormat="1" x14ac:dyDescent="0.2"/>
    <row r="54278" s="217" customFormat="1" x14ac:dyDescent="0.2"/>
    <row r="54279" s="217" customFormat="1" x14ac:dyDescent="0.2"/>
    <row r="54280" s="217" customFormat="1" x14ac:dyDescent="0.2"/>
    <row r="54281" s="217" customFormat="1" x14ac:dyDescent="0.2"/>
    <row r="54282" s="217" customFormat="1" x14ac:dyDescent="0.2"/>
    <row r="54283" s="217" customFormat="1" x14ac:dyDescent="0.2"/>
    <row r="54284" s="217" customFormat="1" x14ac:dyDescent="0.2"/>
    <row r="54285" s="217" customFormat="1" x14ac:dyDescent="0.2"/>
    <row r="54286" s="217" customFormat="1" x14ac:dyDescent="0.2"/>
    <row r="54287" s="217" customFormat="1" x14ac:dyDescent="0.2"/>
    <row r="54288" s="217" customFormat="1" x14ac:dyDescent="0.2"/>
    <row r="54289" s="217" customFormat="1" x14ac:dyDescent="0.2"/>
    <row r="54290" s="217" customFormat="1" x14ac:dyDescent="0.2"/>
    <row r="54291" s="217" customFormat="1" x14ac:dyDescent="0.2"/>
    <row r="54292" s="217" customFormat="1" x14ac:dyDescent="0.2"/>
    <row r="54293" s="217" customFormat="1" x14ac:dyDescent="0.2"/>
    <row r="54294" s="217" customFormat="1" x14ac:dyDescent="0.2"/>
    <row r="54295" s="217" customFormat="1" x14ac:dyDescent="0.2"/>
    <row r="54296" s="217" customFormat="1" x14ac:dyDescent="0.2"/>
    <row r="54297" s="217" customFormat="1" x14ac:dyDescent="0.2"/>
    <row r="54298" s="217" customFormat="1" x14ac:dyDescent="0.2"/>
    <row r="54299" s="217" customFormat="1" x14ac:dyDescent="0.2"/>
    <row r="54300" s="217" customFormat="1" x14ac:dyDescent="0.2"/>
    <row r="54301" s="217" customFormat="1" x14ac:dyDescent="0.2"/>
    <row r="54302" s="217" customFormat="1" x14ac:dyDescent="0.2"/>
    <row r="54303" s="217" customFormat="1" x14ac:dyDescent="0.2"/>
    <row r="54304" s="217" customFormat="1" x14ac:dyDescent="0.2"/>
    <row r="54305" s="217" customFormat="1" x14ac:dyDescent="0.2"/>
    <row r="54306" s="217" customFormat="1" x14ac:dyDescent="0.2"/>
    <row r="54307" s="217" customFormat="1" x14ac:dyDescent="0.2"/>
    <row r="54308" s="217" customFormat="1" x14ac:dyDescent="0.2"/>
    <row r="54309" s="217" customFormat="1" x14ac:dyDescent="0.2"/>
    <row r="54310" s="217" customFormat="1" x14ac:dyDescent="0.2"/>
    <row r="54311" s="217" customFormat="1" x14ac:dyDescent="0.2"/>
    <row r="54312" s="217" customFormat="1" x14ac:dyDescent="0.2"/>
    <row r="54313" s="217" customFormat="1" x14ac:dyDescent="0.2"/>
    <row r="54314" s="217" customFormat="1" x14ac:dyDescent="0.2"/>
    <row r="54315" s="217" customFormat="1" x14ac:dyDescent="0.2"/>
    <row r="54316" s="217" customFormat="1" x14ac:dyDescent="0.2"/>
    <row r="54317" s="217" customFormat="1" x14ac:dyDescent="0.2"/>
    <row r="54318" s="217" customFormat="1" x14ac:dyDescent="0.2"/>
    <row r="54319" s="217" customFormat="1" x14ac:dyDescent="0.2"/>
    <row r="54320" s="217" customFormat="1" x14ac:dyDescent="0.2"/>
    <row r="54321" s="217" customFormat="1" x14ac:dyDescent="0.2"/>
    <row r="54322" s="217" customFormat="1" x14ac:dyDescent="0.2"/>
    <row r="54323" s="217" customFormat="1" x14ac:dyDescent="0.2"/>
    <row r="54324" s="217" customFormat="1" x14ac:dyDescent="0.2"/>
    <row r="54325" s="217" customFormat="1" x14ac:dyDescent="0.2"/>
    <row r="54326" s="217" customFormat="1" x14ac:dyDescent="0.2"/>
    <row r="54327" s="217" customFormat="1" x14ac:dyDescent="0.2"/>
    <row r="54328" s="217" customFormat="1" x14ac:dyDescent="0.2"/>
    <row r="54329" s="217" customFormat="1" x14ac:dyDescent="0.2"/>
    <row r="54330" s="217" customFormat="1" x14ac:dyDescent="0.2"/>
    <row r="54331" s="217" customFormat="1" x14ac:dyDescent="0.2"/>
    <row r="54332" s="217" customFormat="1" x14ac:dyDescent="0.2"/>
    <row r="54333" s="217" customFormat="1" x14ac:dyDescent="0.2"/>
    <row r="54334" s="217" customFormat="1" x14ac:dyDescent="0.2"/>
    <row r="54335" s="217" customFormat="1" x14ac:dyDescent="0.2"/>
    <row r="54336" s="217" customFormat="1" x14ac:dyDescent="0.2"/>
    <row r="54337" s="217" customFormat="1" x14ac:dyDescent="0.2"/>
    <row r="54338" s="217" customFormat="1" x14ac:dyDescent="0.2"/>
    <row r="54339" s="217" customFormat="1" x14ac:dyDescent="0.2"/>
    <row r="54340" s="217" customFormat="1" x14ac:dyDescent="0.2"/>
    <row r="54341" s="217" customFormat="1" x14ac:dyDescent="0.2"/>
    <row r="54342" s="217" customFormat="1" x14ac:dyDescent="0.2"/>
    <row r="54343" s="217" customFormat="1" x14ac:dyDescent="0.2"/>
    <row r="54344" s="217" customFormat="1" x14ac:dyDescent="0.2"/>
    <row r="54345" s="217" customFormat="1" x14ac:dyDescent="0.2"/>
    <row r="54346" s="217" customFormat="1" x14ac:dyDescent="0.2"/>
    <row r="54347" s="217" customFormat="1" x14ac:dyDescent="0.2"/>
    <row r="54348" s="217" customFormat="1" x14ac:dyDescent="0.2"/>
    <row r="54349" s="217" customFormat="1" x14ac:dyDescent="0.2"/>
    <row r="54350" s="217" customFormat="1" x14ac:dyDescent="0.2"/>
    <row r="54351" s="217" customFormat="1" x14ac:dyDescent="0.2"/>
    <row r="54352" s="217" customFormat="1" x14ac:dyDescent="0.2"/>
    <row r="54353" s="217" customFormat="1" x14ac:dyDescent="0.2"/>
    <row r="54354" s="217" customFormat="1" x14ac:dyDescent="0.2"/>
    <row r="54355" s="217" customFormat="1" x14ac:dyDescent="0.2"/>
    <row r="54356" s="217" customFormat="1" x14ac:dyDescent="0.2"/>
    <row r="54357" s="217" customFormat="1" x14ac:dyDescent="0.2"/>
    <row r="54358" s="217" customFormat="1" x14ac:dyDescent="0.2"/>
    <row r="54359" s="217" customFormat="1" x14ac:dyDescent="0.2"/>
    <row r="54360" s="217" customFormat="1" x14ac:dyDescent="0.2"/>
    <row r="54361" s="217" customFormat="1" x14ac:dyDescent="0.2"/>
    <row r="54362" s="217" customFormat="1" x14ac:dyDescent="0.2"/>
    <row r="54363" s="217" customFormat="1" x14ac:dyDescent="0.2"/>
    <row r="54364" s="217" customFormat="1" x14ac:dyDescent="0.2"/>
    <row r="54365" s="217" customFormat="1" x14ac:dyDescent="0.2"/>
    <row r="54366" s="217" customFormat="1" x14ac:dyDescent="0.2"/>
    <row r="54367" s="217" customFormat="1" x14ac:dyDescent="0.2"/>
    <row r="54368" s="217" customFormat="1" x14ac:dyDescent="0.2"/>
    <row r="54369" s="217" customFormat="1" x14ac:dyDescent="0.2"/>
    <row r="54370" s="217" customFormat="1" x14ac:dyDescent="0.2"/>
    <row r="54371" s="217" customFormat="1" x14ac:dyDescent="0.2"/>
    <row r="54372" s="217" customFormat="1" x14ac:dyDescent="0.2"/>
    <row r="54373" s="217" customFormat="1" x14ac:dyDescent="0.2"/>
    <row r="54374" s="217" customFormat="1" x14ac:dyDescent="0.2"/>
    <row r="54375" s="217" customFormat="1" x14ac:dyDescent="0.2"/>
    <row r="54376" s="217" customFormat="1" x14ac:dyDescent="0.2"/>
    <row r="54377" s="217" customFormat="1" x14ac:dyDescent="0.2"/>
    <row r="54378" s="217" customFormat="1" x14ac:dyDescent="0.2"/>
    <row r="54379" s="217" customFormat="1" x14ac:dyDescent="0.2"/>
    <row r="54380" s="217" customFormat="1" x14ac:dyDescent="0.2"/>
    <row r="54381" s="217" customFormat="1" x14ac:dyDescent="0.2"/>
    <row r="54382" s="217" customFormat="1" x14ac:dyDescent="0.2"/>
    <row r="54383" s="217" customFormat="1" x14ac:dyDescent="0.2"/>
    <row r="54384" s="217" customFormat="1" x14ac:dyDescent="0.2"/>
    <row r="54385" s="217" customFormat="1" x14ac:dyDescent="0.2"/>
    <row r="54386" s="217" customFormat="1" x14ac:dyDescent="0.2"/>
    <row r="54387" s="217" customFormat="1" x14ac:dyDescent="0.2"/>
    <row r="54388" s="217" customFormat="1" x14ac:dyDescent="0.2"/>
    <row r="54389" s="217" customFormat="1" x14ac:dyDescent="0.2"/>
    <row r="54390" s="217" customFormat="1" x14ac:dyDescent="0.2"/>
    <row r="54391" s="217" customFormat="1" x14ac:dyDescent="0.2"/>
    <row r="54392" s="217" customFormat="1" x14ac:dyDescent="0.2"/>
    <row r="54393" s="217" customFormat="1" x14ac:dyDescent="0.2"/>
    <row r="54394" s="217" customFormat="1" x14ac:dyDescent="0.2"/>
    <row r="54395" s="217" customFormat="1" x14ac:dyDescent="0.2"/>
    <row r="54396" s="217" customFormat="1" x14ac:dyDescent="0.2"/>
    <row r="54397" s="217" customFormat="1" x14ac:dyDescent="0.2"/>
    <row r="54398" s="217" customFormat="1" x14ac:dyDescent="0.2"/>
    <row r="54399" s="217" customFormat="1" x14ac:dyDescent="0.2"/>
    <row r="54400" s="217" customFormat="1" x14ac:dyDescent="0.2"/>
    <row r="54401" s="217" customFormat="1" x14ac:dyDescent="0.2"/>
    <row r="54402" s="217" customFormat="1" x14ac:dyDescent="0.2"/>
    <row r="54403" s="217" customFormat="1" x14ac:dyDescent="0.2"/>
    <row r="54404" s="217" customFormat="1" x14ac:dyDescent="0.2"/>
    <row r="54405" s="217" customFormat="1" x14ac:dyDescent="0.2"/>
    <row r="54406" s="217" customFormat="1" x14ac:dyDescent="0.2"/>
    <row r="54407" s="217" customFormat="1" x14ac:dyDescent="0.2"/>
    <row r="54408" s="217" customFormat="1" x14ac:dyDescent="0.2"/>
    <row r="54409" s="217" customFormat="1" x14ac:dyDescent="0.2"/>
    <row r="54410" s="217" customFormat="1" x14ac:dyDescent="0.2"/>
    <row r="54411" s="217" customFormat="1" x14ac:dyDescent="0.2"/>
    <row r="54412" s="217" customFormat="1" x14ac:dyDescent="0.2"/>
    <row r="54413" s="217" customFormat="1" x14ac:dyDescent="0.2"/>
    <row r="54414" s="217" customFormat="1" x14ac:dyDescent="0.2"/>
    <row r="54415" s="217" customFormat="1" x14ac:dyDescent="0.2"/>
    <row r="54416" s="217" customFormat="1" x14ac:dyDescent="0.2"/>
    <row r="54417" s="217" customFormat="1" x14ac:dyDescent="0.2"/>
    <row r="54418" s="217" customFormat="1" x14ac:dyDescent="0.2"/>
    <row r="54419" s="217" customFormat="1" x14ac:dyDescent="0.2"/>
    <row r="54420" s="217" customFormat="1" x14ac:dyDescent="0.2"/>
    <row r="54421" s="217" customFormat="1" x14ac:dyDescent="0.2"/>
    <row r="54422" s="217" customFormat="1" x14ac:dyDescent="0.2"/>
    <row r="54423" s="217" customFormat="1" x14ac:dyDescent="0.2"/>
    <row r="54424" s="217" customFormat="1" x14ac:dyDescent="0.2"/>
    <row r="54425" s="217" customFormat="1" x14ac:dyDescent="0.2"/>
    <row r="54426" s="217" customFormat="1" x14ac:dyDescent="0.2"/>
    <row r="54427" s="217" customFormat="1" x14ac:dyDescent="0.2"/>
    <row r="54428" s="217" customFormat="1" x14ac:dyDescent="0.2"/>
    <row r="54429" s="217" customFormat="1" x14ac:dyDescent="0.2"/>
    <row r="54430" s="217" customFormat="1" x14ac:dyDescent="0.2"/>
    <row r="54431" s="217" customFormat="1" x14ac:dyDescent="0.2"/>
    <row r="54432" s="217" customFormat="1" x14ac:dyDescent="0.2"/>
    <row r="54433" s="217" customFormat="1" x14ac:dyDescent="0.2"/>
    <row r="54434" s="217" customFormat="1" x14ac:dyDescent="0.2"/>
    <row r="54435" s="217" customFormat="1" x14ac:dyDescent="0.2"/>
    <row r="54436" s="217" customFormat="1" x14ac:dyDescent="0.2"/>
    <row r="54437" s="217" customFormat="1" x14ac:dyDescent="0.2"/>
    <row r="54438" s="217" customFormat="1" x14ac:dyDescent="0.2"/>
    <row r="54439" s="217" customFormat="1" x14ac:dyDescent="0.2"/>
    <row r="54440" s="217" customFormat="1" x14ac:dyDescent="0.2"/>
    <row r="54441" s="217" customFormat="1" x14ac:dyDescent="0.2"/>
    <row r="54442" s="217" customFormat="1" x14ac:dyDescent="0.2"/>
    <row r="54443" s="217" customFormat="1" x14ac:dyDescent="0.2"/>
    <row r="54444" s="217" customFormat="1" x14ac:dyDescent="0.2"/>
    <row r="54445" s="217" customFormat="1" x14ac:dyDescent="0.2"/>
    <row r="54446" s="217" customFormat="1" x14ac:dyDescent="0.2"/>
    <row r="54447" s="217" customFormat="1" x14ac:dyDescent="0.2"/>
    <row r="54448" s="217" customFormat="1" x14ac:dyDescent="0.2"/>
    <row r="54449" s="217" customFormat="1" x14ac:dyDescent="0.2"/>
    <row r="54450" s="217" customFormat="1" x14ac:dyDescent="0.2"/>
    <row r="54451" s="217" customFormat="1" x14ac:dyDescent="0.2"/>
    <row r="54452" s="217" customFormat="1" x14ac:dyDescent="0.2"/>
    <row r="54453" s="217" customFormat="1" x14ac:dyDescent="0.2"/>
    <row r="54454" s="217" customFormat="1" x14ac:dyDescent="0.2"/>
    <row r="54455" s="217" customFormat="1" x14ac:dyDescent="0.2"/>
    <row r="54456" s="217" customFormat="1" x14ac:dyDescent="0.2"/>
    <row r="54457" s="217" customFormat="1" x14ac:dyDescent="0.2"/>
    <row r="54458" s="217" customFormat="1" x14ac:dyDescent="0.2"/>
    <row r="54459" s="217" customFormat="1" x14ac:dyDescent="0.2"/>
    <row r="54460" s="217" customFormat="1" x14ac:dyDescent="0.2"/>
    <row r="54461" s="217" customFormat="1" x14ac:dyDescent="0.2"/>
    <row r="54462" s="217" customFormat="1" x14ac:dyDescent="0.2"/>
    <row r="54463" s="217" customFormat="1" x14ac:dyDescent="0.2"/>
    <row r="54464" s="217" customFormat="1" x14ac:dyDescent="0.2"/>
    <row r="54465" s="217" customFormat="1" x14ac:dyDescent="0.2"/>
    <row r="54466" s="217" customFormat="1" x14ac:dyDescent="0.2"/>
    <row r="54467" s="217" customFormat="1" x14ac:dyDescent="0.2"/>
    <row r="54468" s="217" customFormat="1" x14ac:dyDescent="0.2"/>
    <row r="54469" s="217" customFormat="1" x14ac:dyDescent="0.2"/>
    <row r="54470" s="217" customFormat="1" x14ac:dyDescent="0.2"/>
    <row r="54471" s="217" customFormat="1" x14ac:dyDescent="0.2"/>
    <row r="54472" s="217" customFormat="1" x14ac:dyDescent="0.2"/>
    <row r="54473" s="217" customFormat="1" x14ac:dyDescent="0.2"/>
    <row r="54474" s="217" customFormat="1" x14ac:dyDescent="0.2"/>
    <row r="54475" s="217" customFormat="1" x14ac:dyDescent="0.2"/>
    <row r="54476" s="217" customFormat="1" x14ac:dyDescent="0.2"/>
    <row r="54477" s="217" customFormat="1" x14ac:dyDescent="0.2"/>
    <row r="54478" s="217" customFormat="1" x14ac:dyDescent="0.2"/>
    <row r="54479" s="217" customFormat="1" x14ac:dyDescent="0.2"/>
    <row r="54480" s="217" customFormat="1" x14ac:dyDescent="0.2"/>
    <row r="54481" s="217" customFormat="1" x14ac:dyDescent="0.2"/>
    <row r="54482" s="217" customFormat="1" x14ac:dyDescent="0.2"/>
    <row r="54483" s="217" customFormat="1" x14ac:dyDescent="0.2"/>
    <row r="54484" s="217" customFormat="1" x14ac:dyDescent="0.2"/>
    <row r="54485" s="217" customFormat="1" x14ac:dyDescent="0.2"/>
    <row r="54486" s="217" customFormat="1" x14ac:dyDescent="0.2"/>
    <row r="54487" s="217" customFormat="1" x14ac:dyDescent="0.2"/>
    <row r="54488" s="217" customFormat="1" x14ac:dyDescent="0.2"/>
    <row r="54489" s="217" customFormat="1" x14ac:dyDescent="0.2"/>
    <row r="54490" s="217" customFormat="1" x14ac:dyDescent="0.2"/>
    <row r="54491" s="217" customFormat="1" x14ac:dyDescent="0.2"/>
    <row r="54492" s="217" customFormat="1" x14ac:dyDescent="0.2"/>
    <row r="54493" s="217" customFormat="1" x14ac:dyDescent="0.2"/>
    <row r="54494" s="217" customFormat="1" x14ac:dyDescent="0.2"/>
    <row r="54495" s="217" customFormat="1" x14ac:dyDescent="0.2"/>
    <row r="54496" s="217" customFormat="1" x14ac:dyDescent="0.2"/>
    <row r="54497" s="217" customFormat="1" x14ac:dyDescent="0.2"/>
    <row r="54498" s="217" customFormat="1" x14ac:dyDescent="0.2"/>
    <row r="54499" s="217" customFormat="1" x14ac:dyDescent="0.2"/>
    <row r="54500" s="217" customFormat="1" x14ac:dyDescent="0.2"/>
    <row r="54501" s="217" customFormat="1" x14ac:dyDescent="0.2"/>
    <row r="54502" s="217" customFormat="1" x14ac:dyDescent="0.2"/>
    <row r="54503" s="217" customFormat="1" x14ac:dyDescent="0.2"/>
    <row r="54504" s="217" customFormat="1" x14ac:dyDescent="0.2"/>
    <row r="54505" s="217" customFormat="1" x14ac:dyDescent="0.2"/>
    <row r="54506" s="217" customFormat="1" x14ac:dyDescent="0.2"/>
    <row r="54507" s="217" customFormat="1" x14ac:dyDescent="0.2"/>
    <row r="54508" s="217" customFormat="1" x14ac:dyDescent="0.2"/>
    <row r="54509" s="217" customFormat="1" x14ac:dyDescent="0.2"/>
    <row r="54510" s="217" customFormat="1" x14ac:dyDescent="0.2"/>
    <row r="54511" s="217" customFormat="1" x14ac:dyDescent="0.2"/>
    <row r="54512" s="217" customFormat="1" x14ac:dyDescent="0.2"/>
    <row r="54513" s="217" customFormat="1" x14ac:dyDescent="0.2"/>
    <row r="54514" s="217" customFormat="1" x14ac:dyDescent="0.2"/>
    <row r="54515" s="217" customFormat="1" x14ac:dyDescent="0.2"/>
    <row r="54516" s="217" customFormat="1" x14ac:dyDescent="0.2"/>
    <row r="54517" s="217" customFormat="1" x14ac:dyDescent="0.2"/>
    <row r="54518" s="217" customFormat="1" x14ac:dyDescent="0.2"/>
    <row r="54519" s="217" customFormat="1" x14ac:dyDescent="0.2"/>
    <row r="54520" s="217" customFormat="1" x14ac:dyDescent="0.2"/>
    <row r="54521" s="217" customFormat="1" x14ac:dyDescent="0.2"/>
    <row r="54522" s="217" customFormat="1" x14ac:dyDescent="0.2"/>
    <row r="54523" s="217" customFormat="1" x14ac:dyDescent="0.2"/>
    <row r="54524" s="217" customFormat="1" x14ac:dyDescent="0.2"/>
    <row r="54525" s="217" customFormat="1" x14ac:dyDescent="0.2"/>
    <row r="54526" s="217" customFormat="1" x14ac:dyDescent="0.2"/>
    <row r="54527" s="217" customFormat="1" x14ac:dyDescent="0.2"/>
    <row r="54528" s="217" customFormat="1" x14ac:dyDescent="0.2"/>
    <row r="54529" s="217" customFormat="1" x14ac:dyDescent="0.2"/>
    <row r="54530" s="217" customFormat="1" x14ac:dyDescent="0.2"/>
    <row r="54531" s="217" customFormat="1" x14ac:dyDescent="0.2"/>
    <row r="54532" s="217" customFormat="1" x14ac:dyDescent="0.2"/>
    <row r="54533" s="217" customFormat="1" x14ac:dyDescent="0.2"/>
    <row r="54534" s="217" customFormat="1" x14ac:dyDescent="0.2"/>
    <row r="54535" s="217" customFormat="1" x14ac:dyDescent="0.2"/>
    <row r="54536" s="217" customFormat="1" x14ac:dyDescent="0.2"/>
    <row r="54537" s="217" customFormat="1" x14ac:dyDescent="0.2"/>
    <row r="54538" s="217" customFormat="1" x14ac:dyDescent="0.2"/>
    <row r="54539" s="217" customFormat="1" x14ac:dyDescent="0.2"/>
    <row r="54540" s="217" customFormat="1" x14ac:dyDescent="0.2"/>
    <row r="54541" s="217" customFormat="1" x14ac:dyDescent="0.2"/>
    <row r="54542" s="217" customFormat="1" x14ac:dyDescent="0.2"/>
    <row r="54543" s="217" customFormat="1" x14ac:dyDescent="0.2"/>
    <row r="54544" s="217" customFormat="1" x14ac:dyDescent="0.2"/>
    <row r="54545" s="217" customFormat="1" x14ac:dyDescent="0.2"/>
    <row r="54546" s="217" customFormat="1" x14ac:dyDescent="0.2"/>
    <row r="54547" s="217" customFormat="1" x14ac:dyDescent="0.2"/>
    <row r="54548" s="217" customFormat="1" x14ac:dyDescent="0.2"/>
    <row r="54549" s="217" customFormat="1" x14ac:dyDescent="0.2"/>
    <row r="54550" s="217" customFormat="1" x14ac:dyDescent="0.2"/>
    <row r="54551" s="217" customFormat="1" x14ac:dyDescent="0.2"/>
    <row r="54552" s="217" customFormat="1" x14ac:dyDescent="0.2"/>
    <row r="54553" s="217" customFormat="1" x14ac:dyDescent="0.2"/>
    <row r="54554" s="217" customFormat="1" x14ac:dyDescent="0.2"/>
    <row r="54555" s="217" customFormat="1" x14ac:dyDescent="0.2"/>
    <row r="54556" s="217" customFormat="1" x14ac:dyDescent="0.2"/>
    <row r="54557" s="217" customFormat="1" x14ac:dyDescent="0.2"/>
    <row r="54558" s="217" customFormat="1" x14ac:dyDescent="0.2"/>
    <row r="54559" s="217" customFormat="1" x14ac:dyDescent="0.2"/>
    <row r="54560" s="217" customFormat="1" x14ac:dyDescent="0.2"/>
    <row r="54561" s="217" customFormat="1" x14ac:dyDescent="0.2"/>
    <row r="54562" s="217" customFormat="1" x14ac:dyDescent="0.2"/>
    <row r="54563" s="217" customFormat="1" x14ac:dyDescent="0.2"/>
    <row r="54564" s="217" customFormat="1" x14ac:dyDescent="0.2"/>
    <row r="54565" s="217" customFormat="1" x14ac:dyDescent="0.2"/>
    <row r="54566" s="217" customFormat="1" x14ac:dyDescent="0.2"/>
    <row r="54567" s="217" customFormat="1" x14ac:dyDescent="0.2"/>
    <row r="54568" s="217" customFormat="1" x14ac:dyDescent="0.2"/>
    <row r="54569" s="217" customFormat="1" x14ac:dyDescent="0.2"/>
    <row r="54570" s="217" customFormat="1" x14ac:dyDescent="0.2"/>
    <row r="54571" s="217" customFormat="1" x14ac:dyDescent="0.2"/>
    <row r="54572" s="217" customFormat="1" x14ac:dyDescent="0.2"/>
    <row r="54573" s="217" customFormat="1" x14ac:dyDescent="0.2"/>
    <row r="54574" s="217" customFormat="1" x14ac:dyDescent="0.2"/>
    <row r="54575" s="217" customFormat="1" x14ac:dyDescent="0.2"/>
    <row r="54576" s="217" customFormat="1" x14ac:dyDescent="0.2"/>
    <row r="54577" s="217" customFormat="1" x14ac:dyDescent="0.2"/>
    <row r="54578" s="217" customFormat="1" x14ac:dyDescent="0.2"/>
    <row r="54579" s="217" customFormat="1" x14ac:dyDescent="0.2"/>
    <row r="54580" s="217" customFormat="1" x14ac:dyDescent="0.2"/>
    <row r="54581" s="217" customFormat="1" x14ac:dyDescent="0.2"/>
    <row r="54582" s="217" customFormat="1" x14ac:dyDescent="0.2"/>
    <row r="54583" s="217" customFormat="1" x14ac:dyDescent="0.2"/>
    <row r="54584" s="217" customFormat="1" x14ac:dyDescent="0.2"/>
    <row r="54585" s="217" customFormat="1" x14ac:dyDescent="0.2"/>
    <row r="54586" s="217" customFormat="1" x14ac:dyDescent="0.2"/>
    <row r="54587" s="217" customFormat="1" x14ac:dyDescent="0.2"/>
    <row r="54588" s="217" customFormat="1" x14ac:dyDescent="0.2"/>
    <row r="54589" s="217" customFormat="1" x14ac:dyDescent="0.2"/>
    <row r="54590" s="217" customFormat="1" x14ac:dyDescent="0.2"/>
    <row r="54591" s="217" customFormat="1" x14ac:dyDescent="0.2"/>
    <row r="54592" s="217" customFormat="1" x14ac:dyDescent="0.2"/>
    <row r="54593" s="217" customFormat="1" x14ac:dyDescent="0.2"/>
    <row r="54594" s="217" customFormat="1" x14ac:dyDescent="0.2"/>
    <row r="54595" s="217" customFormat="1" x14ac:dyDescent="0.2"/>
    <row r="54596" s="217" customFormat="1" x14ac:dyDescent="0.2"/>
    <row r="54597" s="217" customFormat="1" x14ac:dyDescent="0.2"/>
    <row r="54598" s="217" customFormat="1" x14ac:dyDescent="0.2"/>
    <row r="54599" s="217" customFormat="1" x14ac:dyDescent="0.2"/>
    <row r="54600" s="217" customFormat="1" x14ac:dyDescent="0.2"/>
    <row r="54601" s="217" customFormat="1" x14ac:dyDescent="0.2"/>
    <row r="54602" s="217" customFormat="1" x14ac:dyDescent="0.2"/>
    <row r="54603" s="217" customFormat="1" x14ac:dyDescent="0.2"/>
    <row r="54604" s="217" customFormat="1" x14ac:dyDescent="0.2"/>
    <row r="54605" s="217" customFormat="1" x14ac:dyDescent="0.2"/>
    <row r="54606" s="217" customFormat="1" x14ac:dyDescent="0.2"/>
    <row r="54607" s="217" customFormat="1" x14ac:dyDescent="0.2"/>
    <row r="54608" s="217" customFormat="1" x14ac:dyDescent="0.2"/>
    <row r="54609" s="217" customFormat="1" x14ac:dyDescent="0.2"/>
    <row r="54610" s="217" customFormat="1" x14ac:dyDescent="0.2"/>
    <row r="54611" s="217" customFormat="1" x14ac:dyDescent="0.2"/>
    <row r="54612" s="217" customFormat="1" x14ac:dyDescent="0.2"/>
    <row r="54613" s="217" customFormat="1" x14ac:dyDescent="0.2"/>
    <row r="54614" s="217" customFormat="1" x14ac:dyDescent="0.2"/>
    <row r="54615" s="217" customFormat="1" x14ac:dyDescent="0.2"/>
    <row r="54616" s="217" customFormat="1" x14ac:dyDescent="0.2"/>
    <row r="54617" s="217" customFormat="1" x14ac:dyDescent="0.2"/>
    <row r="54618" s="217" customFormat="1" x14ac:dyDescent="0.2"/>
    <row r="54619" s="217" customFormat="1" x14ac:dyDescent="0.2"/>
    <row r="54620" s="217" customFormat="1" x14ac:dyDescent="0.2"/>
    <row r="54621" s="217" customFormat="1" x14ac:dyDescent="0.2"/>
    <row r="54622" s="217" customFormat="1" x14ac:dyDescent="0.2"/>
    <row r="54623" s="217" customFormat="1" x14ac:dyDescent="0.2"/>
    <row r="54624" s="217" customFormat="1" x14ac:dyDescent="0.2"/>
    <row r="54625" s="217" customFormat="1" x14ac:dyDescent="0.2"/>
    <row r="54626" s="217" customFormat="1" x14ac:dyDescent="0.2"/>
    <row r="54627" s="217" customFormat="1" x14ac:dyDescent="0.2"/>
    <row r="54628" s="217" customFormat="1" x14ac:dyDescent="0.2"/>
    <row r="54629" s="217" customFormat="1" x14ac:dyDescent="0.2"/>
    <row r="54630" s="217" customFormat="1" x14ac:dyDescent="0.2"/>
    <row r="54631" s="217" customFormat="1" x14ac:dyDescent="0.2"/>
    <row r="54632" s="217" customFormat="1" x14ac:dyDescent="0.2"/>
    <row r="54633" s="217" customFormat="1" x14ac:dyDescent="0.2"/>
    <row r="54634" s="217" customFormat="1" x14ac:dyDescent="0.2"/>
    <row r="54635" s="217" customFormat="1" x14ac:dyDescent="0.2"/>
    <row r="54636" s="217" customFormat="1" x14ac:dyDescent="0.2"/>
    <row r="54637" s="217" customFormat="1" x14ac:dyDescent="0.2"/>
    <row r="54638" s="217" customFormat="1" x14ac:dyDescent="0.2"/>
    <row r="54639" s="217" customFormat="1" x14ac:dyDescent="0.2"/>
    <row r="54640" s="217" customFormat="1" x14ac:dyDescent="0.2"/>
    <row r="54641" s="217" customFormat="1" x14ac:dyDescent="0.2"/>
    <row r="54642" s="217" customFormat="1" x14ac:dyDescent="0.2"/>
    <row r="54643" s="217" customFormat="1" x14ac:dyDescent="0.2"/>
    <row r="54644" s="217" customFormat="1" x14ac:dyDescent="0.2"/>
    <row r="54645" s="217" customFormat="1" x14ac:dyDescent="0.2"/>
    <row r="54646" s="217" customFormat="1" x14ac:dyDescent="0.2"/>
    <row r="54647" s="217" customFormat="1" x14ac:dyDescent="0.2"/>
    <row r="54648" s="217" customFormat="1" x14ac:dyDescent="0.2"/>
    <row r="54649" s="217" customFormat="1" x14ac:dyDescent="0.2"/>
    <row r="54650" s="217" customFormat="1" x14ac:dyDescent="0.2"/>
    <row r="54651" s="217" customFormat="1" x14ac:dyDescent="0.2"/>
    <row r="54652" s="217" customFormat="1" x14ac:dyDescent="0.2"/>
    <row r="54653" s="217" customFormat="1" x14ac:dyDescent="0.2"/>
    <row r="54654" s="217" customFormat="1" x14ac:dyDescent="0.2"/>
    <row r="54655" s="217" customFormat="1" x14ac:dyDescent="0.2"/>
    <row r="54656" s="217" customFormat="1" x14ac:dyDescent="0.2"/>
    <row r="54657" s="217" customFormat="1" x14ac:dyDescent="0.2"/>
    <row r="54658" s="217" customFormat="1" x14ac:dyDescent="0.2"/>
    <row r="54659" s="217" customFormat="1" x14ac:dyDescent="0.2"/>
    <row r="54660" s="217" customFormat="1" x14ac:dyDescent="0.2"/>
    <row r="54661" s="217" customFormat="1" x14ac:dyDescent="0.2"/>
    <row r="54662" s="217" customFormat="1" x14ac:dyDescent="0.2"/>
    <row r="54663" s="217" customFormat="1" x14ac:dyDescent="0.2"/>
    <row r="54664" s="217" customFormat="1" x14ac:dyDescent="0.2"/>
    <row r="54665" s="217" customFormat="1" x14ac:dyDescent="0.2"/>
    <row r="54666" s="217" customFormat="1" x14ac:dyDescent="0.2"/>
    <row r="54667" s="217" customFormat="1" x14ac:dyDescent="0.2"/>
    <row r="54668" s="217" customFormat="1" x14ac:dyDescent="0.2"/>
    <row r="54669" s="217" customFormat="1" x14ac:dyDescent="0.2"/>
    <row r="54670" s="217" customFormat="1" x14ac:dyDescent="0.2"/>
    <row r="54671" s="217" customFormat="1" x14ac:dyDescent="0.2"/>
    <row r="54672" s="217" customFormat="1" x14ac:dyDescent="0.2"/>
    <row r="54673" s="217" customFormat="1" x14ac:dyDescent="0.2"/>
    <row r="54674" s="217" customFormat="1" x14ac:dyDescent="0.2"/>
    <row r="54675" s="217" customFormat="1" x14ac:dyDescent="0.2"/>
    <row r="54676" s="217" customFormat="1" x14ac:dyDescent="0.2"/>
    <row r="54677" s="217" customFormat="1" x14ac:dyDescent="0.2"/>
    <row r="54678" s="217" customFormat="1" x14ac:dyDescent="0.2"/>
    <row r="54679" s="217" customFormat="1" x14ac:dyDescent="0.2"/>
    <row r="54680" s="217" customFormat="1" x14ac:dyDescent="0.2"/>
    <row r="54681" s="217" customFormat="1" x14ac:dyDescent="0.2"/>
    <row r="54682" s="217" customFormat="1" x14ac:dyDescent="0.2"/>
    <row r="54683" s="217" customFormat="1" x14ac:dyDescent="0.2"/>
    <row r="54684" s="217" customFormat="1" x14ac:dyDescent="0.2"/>
    <row r="54685" s="217" customFormat="1" x14ac:dyDescent="0.2"/>
    <row r="54686" s="217" customFormat="1" x14ac:dyDescent="0.2"/>
    <row r="54687" s="217" customFormat="1" x14ac:dyDescent="0.2"/>
    <row r="54688" s="217" customFormat="1" x14ac:dyDescent="0.2"/>
    <row r="54689" s="217" customFormat="1" x14ac:dyDescent="0.2"/>
    <row r="54690" s="217" customFormat="1" x14ac:dyDescent="0.2"/>
    <row r="54691" s="217" customFormat="1" x14ac:dyDescent="0.2"/>
    <row r="54692" s="217" customFormat="1" x14ac:dyDescent="0.2"/>
    <row r="54693" s="217" customFormat="1" x14ac:dyDescent="0.2"/>
    <row r="54694" s="217" customFormat="1" x14ac:dyDescent="0.2"/>
    <row r="54695" s="217" customFormat="1" x14ac:dyDescent="0.2"/>
    <row r="54696" s="217" customFormat="1" x14ac:dyDescent="0.2"/>
    <row r="54697" s="217" customFormat="1" x14ac:dyDescent="0.2"/>
    <row r="54698" s="217" customFormat="1" x14ac:dyDescent="0.2"/>
    <row r="54699" s="217" customFormat="1" x14ac:dyDescent="0.2"/>
    <row r="54700" s="217" customFormat="1" x14ac:dyDescent="0.2"/>
    <row r="54701" s="217" customFormat="1" x14ac:dyDescent="0.2"/>
    <row r="54702" s="217" customFormat="1" x14ac:dyDescent="0.2"/>
    <row r="54703" s="217" customFormat="1" x14ac:dyDescent="0.2"/>
    <row r="54704" s="217" customFormat="1" x14ac:dyDescent="0.2"/>
    <row r="54705" s="217" customFormat="1" x14ac:dyDescent="0.2"/>
    <row r="54706" s="217" customFormat="1" x14ac:dyDescent="0.2"/>
    <row r="54707" s="217" customFormat="1" x14ac:dyDescent="0.2"/>
    <row r="54708" s="217" customFormat="1" x14ac:dyDescent="0.2"/>
    <row r="54709" s="217" customFormat="1" x14ac:dyDescent="0.2"/>
    <row r="54710" s="217" customFormat="1" x14ac:dyDescent="0.2"/>
    <row r="54711" s="217" customFormat="1" x14ac:dyDescent="0.2"/>
    <row r="54712" s="217" customFormat="1" x14ac:dyDescent="0.2"/>
    <row r="54713" s="217" customFormat="1" x14ac:dyDescent="0.2"/>
    <row r="54714" s="217" customFormat="1" x14ac:dyDescent="0.2"/>
    <row r="54715" s="217" customFormat="1" x14ac:dyDescent="0.2"/>
    <row r="54716" s="217" customFormat="1" x14ac:dyDescent="0.2"/>
    <row r="54717" s="217" customFormat="1" x14ac:dyDescent="0.2"/>
    <row r="54718" s="217" customFormat="1" x14ac:dyDescent="0.2"/>
    <row r="54719" s="217" customFormat="1" x14ac:dyDescent="0.2"/>
    <row r="54720" s="217" customFormat="1" x14ac:dyDescent="0.2"/>
    <row r="54721" s="217" customFormat="1" x14ac:dyDescent="0.2"/>
    <row r="54722" s="217" customFormat="1" x14ac:dyDescent="0.2"/>
    <row r="54723" s="217" customFormat="1" x14ac:dyDescent="0.2"/>
    <row r="54724" s="217" customFormat="1" x14ac:dyDescent="0.2"/>
    <row r="54725" s="217" customFormat="1" x14ac:dyDescent="0.2"/>
    <row r="54726" s="217" customFormat="1" x14ac:dyDescent="0.2"/>
    <row r="54727" s="217" customFormat="1" x14ac:dyDescent="0.2"/>
    <row r="54728" s="217" customFormat="1" x14ac:dyDescent="0.2"/>
    <row r="54729" s="217" customFormat="1" x14ac:dyDescent="0.2"/>
    <row r="54730" s="217" customFormat="1" x14ac:dyDescent="0.2"/>
    <row r="54731" s="217" customFormat="1" x14ac:dyDescent="0.2"/>
    <row r="54732" s="217" customFormat="1" x14ac:dyDescent="0.2"/>
    <row r="54733" s="217" customFormat="1" x14ac:dyDescent="0.2"/>
    <row r="54734" s="217" customFormat="1" x14ac:dyDescent="0.2"/>
    <row r="54735" s="217" customFormat="1" x14ac:dyDescent="0.2"/>
    <row r="54736" s="217" customFormat="1" x14ac:dyDescent="0.2"/>
    <row r="54737" s="217" customFormat="1" x14ac:dyDescent="0.2"/>
    <row r="54738" s="217" customFormat="1" x14ac:dyDescent="0.2"/>
    <row r="54739" s="217" customFormat="1" x14ac:dyDescent="0.2"/>
    <row r="54740" s="217" customFormat="1" x14ac:dyDescent="0.2"/>
    <row r="54741" s="217" customFormat="1" x14ac:dyDescent="0.2"/>
    <row r="54742" s="217" customFormat="1" x14ac:dyDescent="0.2"/>
    <row r="54743" s="217" customFormat="1" x14ac:dyDescent="0.2"/>
    <row r="54744" s="217" customFormat="1" x14ac:dyDescent="0.2"/>
    <row r="54745" s="217" customFormat="1" x14ac:dyDescent="0.2"/>
    <row r="54746" s="217" customFormat="1" x14ac:dyDescent="0.2"/>
    <row r="54747" s="217" customFormat="1" x14ac:dyDescent="0.2"/>
    <row r="54748" s="217" customFormat="1" x14ac:dyDescent="0.2"/>
    <row r="54749" s="217" customFormat="1" x14ac:dyDescent="0.2"/>
    <row r="54750" s="217" customFormat="1" x14ac:dyDescent="0.2"/>
    <row r="54751" s="217" customFormat="1" x14ac:dyDescent="0.2"/>
    <row r="54752" s="217" customFormat="1" x14ac:dyDescent="0.2"/>
    <row r="54753" s="217" customFormat="1" x14ac:dyDescent="0.2"/>
    <row r="54754" s="217" customFormat="1" x14ac:dyDescent="0.2"/>
    <row r="54755" s="217" customFormat="1" x14ac:dyDescent="0.2"/>
    <row r="54756" s="217" customFormat="1" x14ac:dyDescent="0.2"/>
    <row r="54757" s="217" customFormat="1" x14ac:dyDescent="0.2"/>
    <row r="54758" s="217" customFormat="1" x14ac:dyDescent="0.2"/>
    <row r="54759" s="217" customFormat="1" x14ac:dyDescent="0.2"/>
    <row r="54760" s="217" customFormat="1" x14ac:dyDescent="0.2"/>
    <row r="54761" s="217" customFormat="1" x14ac:dyDescent="0.2"/>
    <row r="54762" s="217" customFormat="1" x14ac:dyDescent="0.2"/>
    <row r="54763" s="217" customFormat="1" x14ac:dyDescent="0.2"/>
    <row r="54764" s="217" customFormat="1" x14ac:dyDescent="0.2"/>
    <row r="54765" s="217" customFormat="1" x14ac:dyDescent="0.2"/>
    <row r="54766" s="217" customFormat="1" x14ac:dyDescent="0.2"/>
    <row r="54767" s="217" customFormat="1" x14ac:dyDescent="0.2"/>
    <row r="54768" s="217" customFormat="1" x14ac:dyDescent="0.2"/>
    <row r="54769" s="217" customFormat="1" x14ac:dyDescent="0.2"/>
    <row r="54770" s="217" customFormat="1" x14ac:dyDescent="0.2"/>
    <row r="54771" s="217" customFormat="1" x14ac:dyDescent="0.2"/>
    <row r="54772" s="217" customFormat="1" x14ac:dyDescent="0.2"/>
    <row r="54773" s="217" customFormat="1" x14ac:dyDescent="0.2"/>
    <row r="54774" s="217" customFormat="1" x14ac:dyDescent="0.2"/>
    <row r="54775" s="217" customFormat="1" x14ac:dyDescent="0.2"/>
    <row r="54776" s="217" customFormat="1" x14ac:dyDescent="0.2"/>
    <row r="54777" s="217" customFormat="1" x14ac:dyDescent="0.2"/>
    <row r="54778" s="217" customFormat="1" x14ac:dyDescent="0.2"/>
    <row r="54779" s="217" customFormat="1" x14ac:dyDescent="0.2"/>
    <row r="54780" s="217" customFormat="1" x14ac:dyDescent="0.2"/>
    <row r="54781" s="217" customFormat="1" x14ac:dyDescent="0.2"/>
    <row r="54782" s="217" customFormat="1" x14ac:dyDescent="0.2"/>
    <row r="54783" s="217" customFormat="1" x14ac:dyDescent="0.2"/>
    <row r="54784" s="217" customFormat="1" x14ac:dyDescent="0.2"/>
    <row r="54785" s="217" customFormat="1" x14ac:dyDescent="0.2"/>
    <row r="54786" s="217" customFormat="1" x14ac:dyDescent="0.2"/>
    <row r="54787" s="217" customFormat="1" x14ac:dyDescent="0.2"/>
    <row r="54788" s="217" customFormat="1" x14ac:dyDescent="0.2"/>
    <row r="54789" s="217" customFormat="1" x14ac:dyDescent="0.2"/>
    <row r="54790" s="217" customFormat="1" x14ac:dyDescent="0.2"/>
    <row r="54791" s="217" customFormat="1" x14ac:dyDescent="0.2"/>
    <row r="54792" s="217" customFormat="1" x14ac:dyDescent="0.2"/>
    <row r="54793" s="217" customFormat="1" x14ac:dyDescent="0.2"/>
    <row r="54794" s="217" customFormat="1" x14ac:dyDescent="0.2"/>
    <row r="54795" s="217" customFormat="1" x14ac:dyDescent="0.2"/>
    <row r="54796" s="217" customFormat="1" x14ac:dyDescent="0.2"/>
    <row r="54797" s="217" customFormat="1" x14ac:dyDescent="0.2"/>
    <row r="54798" s="217" customFormat="1" x14ac:dyDescent="0.2"/>
    <row r="54799" s="217" customFormat="1" x14ac:dyDescent="0.2"/>
    <row r="54800" s="217" customFormat="1" x14ac:dyDescent="0.2"/>
    <row r="54801" s="217" customFormat="1" x14ac:dyDescent="0.2"/>
    <row r="54802" s="217" customFormat="1" x14ac:dyDescent="0.2"/>
    <row r="54803" s="217" customFormat="1" x14ac:dyDescent="0.2"/>
    <row r="54804" s="217" customFormat="1" x14ac:dyDescent="0.2"/>
    <row r="54805" s="217" customFormat="1" x14ac:dyDescent="0.2"/>
    <row r="54806" s="217" customFormat="1" x14ac:dyDescent="0.2"/>
    <row r="54807" s="217" customFormat="1" x14ac:dyDescent="0.2"/>
    <row r="54808" s="217" customFormat="1" x14ac:dyDescent="0.2"/>
    <row r="54809" s="217" customFormat="1" x14ac:dyDescent="0.2"/>
    <row r="54810" s="217" customFormat="1" x14ac:dyDescent="0.2"/>
    <row r="54811" s="217" customFormat="1" x14ac:dyDescent="0.2"/>
    <row r="54812" s="217" customFormat="1" x14ac:dyDescent="0.2"/>
    <row r="54813" s="217" customFormat="1" x14ac:dyDescent="0.2"/>
    <row r="54814" s="217" customFormat="1" x14ac:dyDescent="0.2"/>
    <row r="54815" s="217" customFormat="1" x14ac:dyDescent="0.2"/>
    <row r="54816" s="217" customFormat="1" x14ac:dyDescent="0.2"/>
    <row r="54817" s="217" customFormat="1" x14ac:dyDescent="0.2"/>
    <row r="54818" s="217" customFormat="1" x14ac:dyDescent="0.2"/>
    <row r="54819" s="217" customFormat="1" x14ac:dyDescent="0.2"/>
    <row r="54820" s="217" customFormat="1" x14ac:dyDescent="0.2"/>
    <row r="54821" s="217" customFormat="1" x14ac:dyDescent="0.2"/>
    <row r="54822" s="217" customFormat="1" x14ac:dyDescent="0.2"/>
    <row r="54823" s="217" customFormat="1" x14ac:dyDescent="0.2"/>
    <row r="54824" s="217" customFormat="1" x14ac:dyDescent="0.2"/>
    <row r="54825" s="217" customFormat="1" x14ac:dyDescent="0.2"/>
    <row r="54826" s="217" customFormat="1" x14ac:dyDescent="0.2"/>
    <row r="54827" s="217" customFormat="1" x14ac:dyDescent="0.2"/>
    <row r="54828" s="217" customFormat="1" x14ac:dyDescent="0.2"/>
    <row r="54829" s="217" customFormat="1" x14ac:dyDescent="0.2"/>
    <row r="54830" s="217" customFormat="1" x14ac:dyDescent="0.2"/>
    <row r="54831" s="217" customFormat="1" x14ac:dyDescent="0.2"/>
    <row r="54832" s="217" customFormat="1" x14ac:dyDescent="0.2"/>
    <row r="54833" s="217" customFormat="1" x14ac:dyDescent="0.2"/>
    <row r="54834" s="217" customFormat="1" x14ac:dyDescent="0.2"/>
    <row r="54835" s="217" customFormat="1" x14ac:dyDescent="0.2"/>
    <row r="54836" s="217" customFormat="1" x14ac:dyDescent="0.2"/>
    <row r="54837" s="217" customFormat="1" x14ac:dyDescent="0.2"/>
    <row r="54838" s="217" customFormat="1" x14ac:dyDescent="0.2"/>
    <row r="54839" s="217" customFormat="1" x14ac:dyDescent="0.2"/>
    <row r="54840" s="217" customFormat="1" x14ac:dyDescent="0.2"/>
    <row r="54841" s="217" customFormat="1" x14ac:dyDescent="0.2"/>
    <row r="54842" s="217" customFormat="1" x14ac:dyDescent="0.2"/>
    <row r="54843" s="217" customFormat="1" x14ac:dyDescent="0.2"/>
    <row r="54844" s="217" customFormat="1" x14ac:dyDescent="0.2"/>
    <row r="54845" s="217" customFormat="1" x14ac:dyDescent="0.2"/>
    <row r="54846" s="217" customFormat="1" x14ac:dyDescent="0.2"/>
    <row r="54847" s="217" customFormat="1" x14ac:dyDescent="0.2"/>
    <row r="54848" s="217" customFormat="1" x14ac:dyDescent="0.2"/>
    <row r="54849" s="217" customFormat="1" x14ac:dyDescent="0.2"/>
    <row r="54850" s="217" customFormat="1" x14ac:dyDescent="0.2"/>
    <row r="54851" s="217" customFormat="1" x14ac:dyDescent="0.2"/>
    <row r="54852" s="217" customFormat="1" x14ac:dyDescent="0.2"/>
    <row r="54853" s="217" customFormat="1" x14ac:dyDescent="0.2"/>
    <row r="54854" s="217" customFormat="1" x14ac:dyDescent="0.2"/>
    <row r="54855" s="217" customFormat="1" x14ac:dyDescent="0.2"/>
    <row r="54856" s="217" customFormat="1" x14ac:dyDescent="0.2"/>
    <row r="54857" s="217" customFormat="1" x14ac:dyDescent="0.2"/>
    <row r="54858" s="217" customFormat="1" x14ac:dyDescent="0.2"/>
    <row r="54859" s="217" customFormat="1" x14ac:dyDescent="0.2"/>
    <row r="54860" s="217" customFormat="1" x14ac:dyDescent="0.2"/>
    <row r="54861" s="217" customFormat="1" x14ac:dyDescent="0.2"/>
    <row r="54862" s="217" customFormat="1" x14ac:dyDescent="0.2"/>
    <row r="54863" s="217" customFormat="1" x14ac:dyDescent="0.2"/>
    <row r="54864" s="217" customFormat="1" x14ac:dyDescent="0.2"/>
    <row r="54865" s="217" customFormat="1" x14ac:dyDescent="0.2"/>
    <row r="54866" s="217" customFormat="1" x14ac:dyDescent="0.2"/>
    <row r="54867" s="217" customFormat="1" x14ac:dyDescent="0.2"/>
    <row r="54868" s="217" customFormat="1" x14ac:dyDescent="0.2"/>
    <row r="54869" s="217" customFormat="1" x14ac:dyDescent="0.2"/>
    <row r="54870" s="217" customFormat="1" x14ac:dyDescent="0.2"/>
    <row r="54871" s="217" customFormat="1" x14ac:dyDescent="0.2"/>
    <row r="54872" s="217" customFormat="1" x14ac:dyDescent="0.2"/>
    <row r="54873" s="217" customFormat="1" x14ac:dyDescent="0.2"/>
    <row r="54874" s="217" customFormat="1" x14ac:dyDescent="0.2"/>
    <row r="54875" s="217" customFormat="1" x14ac:dyDescent="0.2"/>
    <row r="54876" s="217" customFormat="1" x14ac:dyDescent="0.2"/>
    <row r="54877" s="217" customFormat="1" x14ac:dyDescent="0.2"/>
    <row r="54878" s="217" customFormat="1" x14ac:dyDescent="0.2"/>
    <row r="54879" s="217" customFormat="1" x14ac:dyDescent="0.2"/>
    <row r="54880" s="217" customFormat="1" x14ac:dyDescent="0.2"/>
    <row r="54881" s="217" customFormat="1" x14ac:dyDescent="0.2"/>
    <row r="54882" s="217" customFormat="1" x14ac:dyDescent="0.2"/>
    <row r="54883" s="217" customFormat="1" x14ac:dyDescent="0.2"/>
    <row r="54884" s="217" customFormat="1" x14ac:dyDescent="0.2"/>
    <row r="54885" s="217" customFormat="1" x14ac:dyDescent="0.2"/>
    <row r="54886" s="217" customFormat="1" x14ac:dyDescent="0.2"/>
    <row r="54887" s="217" customFormat="1" x14ac:dyDescent="0.2"/>
    <row r="54888" s="217" customFormat="1" x14ac:dyDescent="0.2"/>
    <row r="54889" s="217" customFormat="1" x14ac:dyDescent="0.2"/>
    <row r="54890" s="217" customFormat="1" x14ac:dyDescent="0.2"/>
    <row r="54891" s="217" customFormat="1" x14ac:dyDescent="0.2"/>
    <row r="54892" s="217" customFormat="1" x14ac:dyDescent="0.2"/>
    <row r="54893" s="217" customFormat="1" x14ac:dyDescent="0.2"/>
    <row r="54894" s="217" customFormat="1" x14ac:dyDescent="0.2"/>
    <row r="54895" s="217" customFormat="1" x14ac:dyDescent="0.2"/>
    <row r="54896" s="217" customFormat="1" x14ac:dyDescent="0.2"/>
    <row r="54897" s="217" customFormat="1" x14ac:dyDescent="0.2"/>
    <row r="54898" s="217" customFormat="1" x14ac:dyDescent="0.2"/>
    <row r="54899" s="217" customFormat="1" x14ac:dyDescent="0.2"/>
    <row r="54900" s="217" customFormat="1" x14ac:dyDescent="0.2"/>
    <row r="54901" s="217" customFormat="1" x14ac:dyDescent="0.2"/>
    <row r="54902" s="217" customFormat="1" x14ac:dyDescent="0.2"/>
    <row r="54903" s="217" customFormat="1" x14ac:dyDescent="0.2"/>
    <row r="54904" s="217" customFormat="1" x14ac:dyDescent="0.2"/>
    <row r="54905" s="217" customFormat="1" x14ac:dyDescent="0.2"/>
    <row r="54906" s="217" customFormat="1" x14ac:dyDescent="0.2"/>
    <row r="54907" s="217" customFormat="1" x14ac:dyDescent="0.2"/>
    <row r="54908" s="217" customFormat="1" x14ac:dyDescent="0.2"/>
    <row r="54909" s="217" customFormat="1" x14ac:dyDescent="0.2"/>
    <row r="54910" s="217" customFormat="1" x14ac:dyDescent="0.2"/>
    <row r="54911" s="217" customFormat="1" x14ac:dyDescent="0.2"/>
    <row r="54912" s="217" customFormat="1" x14ac:dyDescent="0.2"/>
    <row r="54913" s="217" customFormat="1" x14ac:dyDescent="0.2"/>
    <row r="54914" s="217" customFormat="1" x14ac:dyDescent="0.2"/>
    <row r="54915" s="217" customFormat="1" x14ac:dyDescent="0.2"/>
    <row r="54916" s="217" customFormat="1" x14ac:dyDescent="0.2"/>
    <row r="54917" s="217" customFormat="1" x14ac:dyDescent="0.2"/>
    <row r="54918" s="217" customFormat="1" x14ac:dyDescent="0.2"/>
    <row r="54919" s="217" customFormat="1" x14ac:dyDescent="0.2"/>
    <row r="54920" s="217" customFormat="1" x14ac:dyDescent="0.2"/>
    <row r="54921" s="217" customFormat="1" x14ac:dyDescent="0.2"/>
    <row r="54922" s="217" customFormat="1" x14ac:dyDescent="0.2"/>
    <row r="54923" s="217" customFormat="1" x14ac:dyDescent="0.2"/>
    <row r="54924" s="217" customFormat="1" x14ac:dyDescent="0.2"/>
    <row r="54925" s="217" customFormat="1" x14ac:dyDescent="0.2"/>
    <row r="54926" s="217" customFormat="1" x14ac:dyDescent="0.2"/>
    <row r="54927" s="217" customFormat="1" x14ac:dyDescent="0.2"/>
    <row r="54928" s="217" customFormat="1" x14ac:dyDescent="0.2"/>
    <row r="54929" s="217" customFormat="1" x14ac:dyDescent="0.2"/>
    <row r="54930" s="217" customFormat="1" x14ac:dyDescent="0.2"/>
    <row r="54931" s="217" customFormat="1" x14ac:dyDescent="0.2"/>
    <row r="54932" s="217" customFormat="1" x14ac:dyDescent="0.2"/>
    <row r="54933" s="217" customFormat="1" x14ac:dyDescent="0.2"/>
    <row r="54934" s="217" customFormat="1" x14ac:dyDescent="0.2"/>
    <row r="54935" s="217" customFormat="1" x14ac:dyDescent="0.2"/>
    <row r="54936" s="217" customFormat="1" x14ac:dyDescent="0.2"/>
    <row r="54937" s="217" customFormat="1" x14ac:dyDescent="0.2"/>
    <row r="54938" s="217" customFormat="1" x14ac:dyDescent="0.2"/>
    <row r="54939" s="217" customFormat="1" x14ac:dyDescent="0.2"/>
    <row r="54940" s="217" customFormat="1" x14ac:dyDescent="0.2"/>
    <row r="54941" s="217" customFormat="1" x14ac:dyDescent="0.2"/>
    <row r="54942" s="217" customFormat="1" x14ac:dyDescent="0.2"/>
    <row r="54943" s="217" customFormat="1" x14ac:dyDescent="0.2"/>
    <row r="54944" s="217" customFormat="1" x14ac:dyDescent="0.2"/>
    <row r="54945" s="217" customFormat="1" x14ac:dyDescent="0.2"/>
    <row r="54946" s="217" customFormat="1" x14ac:dyDescent="0.2"/>
    <row r="54947" s="217" customFormat="1" x14ac:dyDescent="0.2"/>
    <row r="54948" s="217" customFormat="1" x14ac:dyDescent="0.2"/>
    <row r="54949" s="217" customFormat="1" x14ac:dyDescent="0.2"/>
    <row r="54950" s="217" customFormat="1" x14ac:dyDescent="0.2"/>
    <row r="54951" s="217" customFormat="1" x14ac:dyDescent="0.2"/>
    <row r="54952" s="217" customFormat="1" x14ac:dyDescent="0.2"/>
    <row r="54953" s="217" customFormat="1" x14ac:dyDescent="0.2"/>
    <row r="54954" s="217" customFormat="1" x14ac:dyDescent="0.2"/>
    <row r="54955" s="217" customFormat="1" x14ac:dyDescent="0.2"/>
    <row r="54956" s="217" customFormat="1" x14ac:dyDescent="0.2"/>
    <row r="54957" s="217" customFormat="1" x14ac:dyDescent="0.2"/>
    <row r="54958" s="217" customFormat="1" x14ac:dyDescent="0.2"/>
    <row r="54959" s="217" customFormat="1" x14ac:dyDescent="0.2"/>
    <row r="54960" s="217" customFormat="1" x14ac:dyDescent="0.2"/>
    <row r="54961" s="217" customFormat="1" x14ac:dyDescent="0.2"/>
    <row r="54962" s="217" customFormat="1" x14ac:dyDescent="0.2"/>
    <row r="54963" s="217" customFormat="1" x14ac:dyDescent="0.2"/>
    <row r="54964" s="217" customFormat="1" x14ac:dyDescent="0.2"/>
    <row r="54965" s="217" customFormat="1" x14ac:dyDescent="0.2"/>
    <row r="54966" s="217" customFormat="1" x14ac:dyDescent="0.2"/>
    <row r="54967" s="217" customFormat="1" x14ac:dyDescent="0.2"/>
    <row r="54968" s="217" customFormat="1" x14ac:dyDescent="0.2"/>
    <row r="54969" s="217" customFormat="1" x14ac:dyDescent="0.2"/>
    <row r="54970" s="217" customFormat="1" x14ac:dyDescent="0.2"/>
    <row r="54971" s="217" customFormat="1" x14ac:dyDescent="0.2"/>
    <row r="54972" s="217" customFormat="1" x14ac:dyDescent="0.2"/>
    <row r="54973" s="217" customFormat="1" x14ac:dyDescent="0.2"/>
    <row r="54974" s="217" customFormat="1" x14ac:dyDescent="0.2"/>
    <row r="54975" s="217" customFormat="1" x14ac:dyDescent="0.2"/>
    <row r="54976" s="217" customFormat="1" x14ac:dyDescent="0.2"/>
    <row r="54977" s="217" customFormat="1" x14ac:dyDescent="0.2"/>
    <row r="54978" s="217" customFormat="1" x14ac:dyDescent="0.2"/>
    <row r="54979" s="217" customFormat="1" x14ac:dyDescent="0.2"/>
    <row r="54980" s="217" customFormat="1" x14ac:dyDescent="0.2"/>
    <row r="54981" s="217" customFormat="1" x14ac:dyDescent="0.2"/>
    <row r="54982" s="217" customFormat="1" x14ac:dyDescent="0.2"/>
    <row r="54983" s="217" customFormat="1" x14ac:dyDescent="0.2"/>
    <row r="54984" s="217" customFormat="1" x14ac:dyDescent="0.2"/>
    <row r="54985" s="217" customFormat="1" x14ac:dyDescent="0.2"/>
    <row r="54986" s="217" customFormat="1" x14ac:dyDescent="0.2"/>
    <row r="54987" s="217" customFormat="1" x14ac:dyDescent="0.2"/>
    <row r="54988" s="217" customFormat="1" x14ac:dyDescent="0.2"/>
    <row r="54989" s="217" customFormat="1" x14ac:dyDescent="0.2"/>
    <row r="54990" s="217" customFormat="1" x14ac:dyDescent="0.2"/>
    <row r="54991" s="217" customFormat="1" x14ac:dyDescent="0.2"/>
    <row r="54992" s="217" customFormat="1" x14ac:dyDescent="0.2"/>
    <row r="54993" s="217" customFormat="1" x14ac:dyDescent="0.2"/>
    <row r="54994" s="217" customFormat="1" x14ac:dyDescent="0.2"/>
    <row r="54995" s="217" customFormat="1" x14ac:dyDescent="0.2"/>
    <row r="54996" s="217" customFormat="1" x14ac:dyDescent="0.2"/>
    <row r="54997" s="217" customFormat="1" x14ac:dyDescent="0.2"/>
    <row r="54998" s="217" customFormat="1" x14ac:dyDescent="0.2"/>
    <row r="54999" s="217" customFormat="1" x14ac:dyDescent="0.2"/>
    <row r="55000" s="217" customFormat="1" x14ac:dyDescent="0.2"/>
    <row r="55001" s="217" customFormat="1" x14ac:dyDescent="0.2"/>
    <row r="55002" s="217" customFormat="1" x14ac:dyDescent="0.2"/>
    <row r="55003" s="217" customFormat="1" x14ac:dyDescent="0.2"/>
    <row r="55004" s="217" customFormat="1" x14ac:dyDescent="0.2"/>
    <row r="55005" s="217" customFormat="1" x14ac:dyDescent="0.2"/>
    <row r="55006" s="217" customFormat="1" x14ac:dyDescent="0.2"/>
    <row r="55007" s="217" customFormat="1" x14ac:dyDescent="0.2"/>
    <row r="55008" s="217" customFormat="1" x14ac:dyDescent="0.2"/>
    <row r="55009" s="217" customFormat="1" x14ac:dyDescent="0.2"/>
    <row r="55010" s="217" customFormat="1" x14ac:dyDescent="0.2"/>
    <row r="55011" s="217" customFormat="1" x14ac:dyDescent="0.2"/>
    <row r="55012" s="217" customFormat="1" x14ac:dyDescent="0.2"/>
    <row r="55013" s="217" customFormat="1" x14ac:dyDescent="0.2"/>
    <row r="55014" s="217" customFormat="1" x14ac:dyDescent="0.2"/>
    <row r="55015" s="217" customFormat="1" x14ac:dyDescent="0.2"/>
    <row r="55016" s="217" customFormat="1" x14ac:dyDescent="0.2"/>
    <row r="55017" s="217" customFormat="1" x14ac:dyDescent="0.2"/>
    <row r="55018" s="217" customFormat="1" x14ac:dyDescent="0.2"/>
    <row r="55019" s="217" customFormat="1" x14ac:dyDescent="0.2"/>
    <row r="55020" s="217" customFormat="1" x14ac:dyDescent="0.2"/>
    <row r="55021" s="217" customFormat="1" x14ac:dyDescent="0.2"/>
    <row r="55022" s="217" customFormat="1" x14ac:dyDescent="0.2"/>
    <row r="55023" s="217" customFormat="1" x14ac:dyDescent="0.2"/>
    <row r="55024" s="217" customFormat="1" x14ac:dyDescent="0.2"/>
    <row r="55025" s="217" customFormat="1" x14ac:dyDescent="0.2"/>
    <row r="55026" s="217" customFormat="1" x14ac:dyDescent="0.2"/>
    <row r="55027" s="217" customFormat="1" x14ac:dyDescent="0.2"/>
    <row r="55028" s="217" customFormat="1" x14ac:dyDescent="0.2"/>
    <row r="55029" s="217" customFormat="1" x14ac:dyDescent="0.2"/>
    <row r="55030" s="217" customFormat="1" x14ac:dyDescent="0.2"/>
    <row r="55031" s="217" customFormat="1" x14ac:dyDescent="0.2"/>
    <row r="55032" s="217" customFormat="1" x14ac:dyDescent="0.2"/>
    <row r="55033" s="217" customFormat="1" x14ac:dyDescent="0.2"/>
    <row r="55034" s="217" customFormat="1" x14ac:dyDescent="0.2"/>
    <row r="55035" s="217" customFormat="1" x14ac:dyDescent="0.2"/>
    <row r="55036" s="217" customFormat="1" x14ac:dyDescent="0.2"/>
    <row r="55037" s="217" customFormat="1" x14ac:dyDescent="0.2"/>
    <row r="55038" s="217" customFormat="1" x14ac:dyDescent="0.2"/>
    <row r="55039" s="217" customFormat="1" x14ac:dyDescent="0.2"/>
    <row r="55040" s="217" customFormat="1" x14ac:dyDescent="0.2"/>
    <row r="55041" s="217" customFormat="1" x14ac:dyDescent="0.2"/>
    <row r="55042" s="217" customFormat="1" x14ac:dyDescent="0.2"/>
    <row r="55043" s="217" customFormat="1" x14ac:dyDescent="0.2"/>
    <row r="55044" s="217" customFormat="1" x14ac:dyDescent="0.2"/>
    <row r="55045" s="217" customFormat="1" x14ac:dyDescent="0.2"/>
    <row r="55046" s="217" customFormat="1" x14ac:dyDescent="0.2"/>
    <row r="55047" s="217" customFormat="1" x14ac:dyDescent="0.2"/>
    <row r="55048" s="217" customFormat="1" x14ac:dyDescent="0.2"/>
    <row r="55049" s="217" customFormat="1" x14ac:dyDescent="0.2"/>
    <row r="55050" s="217" customFormat="1" x14ac:dyDescent="0.2"/>
    <row r="55051" s="217" customFormat="1" x14ac:dyDescent="0.2"/>
    <row r="55052" s="217" customFormat="1" x14ac:dyDescent="0.2"/>
    <row r="55053" s="217" customFormat="1" x14ac:dyDescent="0.2"/>
    <row r="55054" s="217" customFormat="1" x14ac:dyDescent="0.2"/>
    <row r="55055" s="217" customFormat="1" x14ac:dyDescent="0.2"/>
    <row r="55056" s="217" customFormat="1" x14ac:dyDescent="0.2"/>
    <row r="55057" s="217" customFormat="1" x14ac:dyDescent="0.2"/>
    <row r="55058" s="217" customFormat="1" x14ac:dyDescent="0.2"/>
    <row r="55059" s="217" customFormat="1" x14ac:dyDescent="0.2"/>
    <row r="55060" s="217" customFormat="1" x14ac:dyDescent="0.2"/>
    <row r="55061" s="217" customFormat="1" x14ac:dyDescent="0.2"/>
    <row r="55062" s="217" customFormat="1" x14ac:dyDescent="0.2"/>
    <row r="55063" s="217" customFormat="1" x14ac:dyDescent="0.2"/>
    <row r="55064" s="217" customFormat="1" x14ac:dyDescent="0.2"/>
    <row r="55065" s="217" customFormat="1" x14ac:dyDescent="0.2"/>
    <row r="55066" s="217" customFormat="1" x14ac:dyDescent="0.2"/>
    <row r="55067" s="217" customFormat="1" x14ac:dyDescent="0.2"/>
    <row r="55068" s="217" customFormat="1" x14ac:dyDescent="0.2"/>
    <row r="55069" s="217" customFormat="1" x14ac:dyDescent="0.2"/>
    <row r="55070" s="217" customFormat="1" x14ac:dyDescent="0.2"/>
    <row r="55071" s="217" customFormat="1" x14ac:dyDescent="0.2"/>
    <row r="55072" s="217" customFormat="1" x14ac:dyDescent="0.2"/>
    <row r="55073" s="217" customFormat="1" x14ac:dyDescent="0.2"/>
    <row r="55074" s="217" customFormat="1" x14ac:dyDescent="0.2"/>
    <row r="55075" s="217" customFormat="1" x14ac:dyDescent="0.2"/>
    <row r="55076" s="217" customFormat="1" x14ac:dyDescent="0.2"/>
    <row r="55077" s="217" customFormat="1" x14ac:dyDescent="0.2"/>
    <row r="55078" s="217" customFormat="1" x14ac:dyDescent="0.2"/>
    <row r="55079" s="217" customFormat="1" x14ac:dyDescent="0.2"/>
    <row r="55080" s="217" customFormat="1" x14ac:dyDescent="0.2"/>
    <row r="55081" s="217" customFormat="1" x14ac:dyDescent="0.2"/>
    <row r="55082" s="217" customFormat="1" x14ac:dyDescent="0.2"/>
    <row r="55083" s="217" customFormat="1" x14ac:dyDescent="0.2"/>
    <row r="55084" s="217" customFormat="1" x14ac:dyDescent="0.2"/>
    <row r="55085" s="217" customFormat="1" x14ac:dyDescent="0.2"/>
    <row r="55086" s="217" customFormat="1" x14ac:dyDescent="0.2"/>
    <row r="55087" s="217" customFormat="1" x14ac:dyDescent="0.2"/>
    <row r="55088" s="217" customFormat="1" x14ac:dyDescent="0.2"/>
    <row r="55089" s="217" customFormat="1" x14ac:dyDescent="0.2"/>
    <row r="55090" s="217" customFormat="1" x14ac:dyDescent="0.2"/>
    <row r="55091" s="217" customFormat="1" x14ac:dyDescent="0.2"/>
    <row r="55092" s="217" customFormat="1" x14ac:dyDescent="0.2"/>
    <row r="55093" s="217" customFormat="1" x14ac:dyDescent="0.2"/>
    <row r="55094" s="217" customFormat="1" x14ac:dyDescent="0.2"/>
    <row r="55095" s="217" customFormat="1" x14ac:dyDescent="0.2"/>
    <row r="55096" s="217" customFormat="1" x14ac:dyDescent="0.2"/>
    <row r="55097" s="217" customFormat="1" x14ac:dyDescent="0.2"/>
    <row r="55098" s="217" customFormat="1" x14ac:dyDescent="0.2"/>
    <row r="55099" s="217" customFormat="1" x14ac:dyDescent="0.2"/>
    <row r="55100" s="217" customFormat="1" x14ac:dyDescent="0.2"/>
    <row r="55101" s="217" customFormat="1" x14ac:dyDescent="0.2"/>
    <row r="55102" s="217" customFormat="1" x14ac:dyDescent="0.2"/>
    <row r="55103" s="217" customFormat="1" x14ac:dyDescent="0.2"/>
    <row r="55104" s="217" customFormat="1" x14ac:dyDescent="0.2"/>
    <row r="55105" s="217" customFormat="1" x14ac:dyDescent="0.2"/>
    <row r="55106" s="217" customFormat="1" x14ac:dyDescent="0.2"/>
    <row r="55107" s="217" customFormat="1" x14ac:dyDescent="0.2"/>
    <row r="55108" s="217" customFormat="1" x14ac:dyDescent="0.2"/>
    <row r="55109" s="217" customFormat="1" x14ac:dyDescent="0.2"/>
    <row r="55110" s="217" customFormat="1" x14ac:dyDescent="0.2"/>
    <row r="55111" s="217" customFormat="1" x14ac:dyDescent="0.2"/>
    <row r="55112" s="217" customFormat="1" x14ac:dyDescent="0.2"/>
    <row r="55113" s="217" customFormat="1" x14ac:dyDescent="0.2"/>
    <row r="55114" s="217" customFormat="1" x14ac:dyDescent="0.2"/>
    <row r="55115" s="217" customFormat="1" x14ac:dyDescent="0.2"/>
    <row r="55116" s="217" customFormat="1" x14ac:dyDescent="0.2"/>
    <row r="55117" s="217" customFormat="1" x14ac:dyDescent="0.2"/>
    <row r="55118" s="217" customFormat="1" x14ac:dyDescent="0.2"/>
    <row r="55119" s="217" customFormat="1" x14ac:dyDescent="0.2"/>
    <row r="55120" s="217" customFormat="1" x14ac:dyDescent="0.2"/>
    <row r="55121" s="217" customFormat="1" x14ac:dyDescent="0.2"/>
    <row r="55122" s="217" customFormat="1" x14ac:dyDescent="0.2"/>
    <row r="55123" s="217" customFormat="1" x14ac:dyDescent="0.2"/>
    <row r="55124" s="217" customFormat="1" x14ac:dyDescent="0.2"/>
    <row r="55125" s="217" customFormat="1" x14ac:dyDescent="0.2"/>
    <row r="55126" s="217" customFormat="1" x14ac:dyDescent="0.2"/>
    <row r="55127" s="217" customFormat="1" x14ac:dyDescent="0.2"/>
    <row r="55128" s="217" customFormat="1" x14ac:dyDescent="0.2"/>
    <row r="55129" s="217" customFormat="1" x14ac:dyDescent="0.2"/>
    <row r="55130" s="217" customFormat="1" x14ac:dyDescent="0.2"/>
    <row r="55131" s="217" customFormat="1" x14ac:dyDescent="0.2"/>
    <row r="55132" s="217" customFormat="1" x14ac:dyDescent="0.2"/>
    <row r="55133" s="217" customFormat="1" x14ac:dyDescent="0.2"/>
    <row r="55134" s="217" customFormat="1" x14ac:dyDescent="0.2"/>
    <row r="55135" s="217" customFormat="1" x14ac:dyDescent="0.2"/>
    <row r="55136" s="217" customFormat="1" x14ac:dyDescent="0.2"/>
    <row r="55137" s="217" customFormat="1" x14ac:dyDescent="0.2"/>
    <row r="55138" s="217" customFormat="1" x14ac:dyDescent="0.2"/>
    <row r="55139" s="217" customFormat="1" x14ac:dyDescent="0.2"/>
    <row r="55140" s="217" customFormat="1" x14ac:dyDescent="0.2"/>
    <row r="55141" s="217" customFormat="1" x14ac:dyDescent="0.2"/>
    <row r="55142" s="217" customFormat="1" x14ac:dyDescent="0.2"/>
    <row r="55143" s="217" customFormat="1" x14ac:dyDescent="0.2"/>
    <row r="55144" s="217" customFormat="1" x14ac:dyDescent="0.2"/>
    <row r="55145" s="217" customFormat="1" x14ac:dyDescent="0.2"/>
    <row r="55146" s="217" customFormat="1" x14ac:dyDescent="0.2"/>
    <row r="55147" s="217" customFormat="1" x14ac:dyDescent="0.2"/>
    <row r="55148" s="217" customFormat="1" x14ac:dyDescent="0.2"/>
    <row r="55149" s="217" customFormat="1" x14ac:dyDescent="0.2"/>
    <row r="55150" s="217" customFormat="1" x14ac:dyDescent="0.2"/>
    <row r="55151" s="217" customFormat="1" x14ac:dyDescent="0.2"/>
    <row r="55152" s="217" customFormat="1" x14ac:dyDescent="0.2"/>
    <row r="55153" s="217" customFormat="1" x14ac:dyDescent="0.2"/>
    <row r="55154" s="217" customFormat="1" x14ac:dyDescent="0.2"/>
    <row r="55155" s="217" customFormat="1" x14ac:dyDescent="0.2"/>
    <row r="55156" s="217" customFormat="1" x14ac:dyDescent="0.2"/>
    <row r="55157" s="217" customFormat="1" x14ac:dyDescent="0.2"/>
    <row r="55158" s="217" customFormat="1" x14ac:dyDescent="0.2"/>
    <row r="55159" s="217" customFormat="1" x14ac:dyDescent="0.2"/>
    <row r="55160" s="217" customFormat="1" x14ac:dyDescent="0.2"/>
    <row r="55161" s="217" customFormat="1" x14ac:dyDescent="0.2"/>
    <row r="55162" s="217" customFormat="1" x14ac:dyDescent="0.2"/>
    <row r="55163" s="217" customFormat="1" x14ac:dyDescent="0.2"/>
    <row r="55164" s="217" customFormat="1" x14ac:dyDescent="0.2"/>
    <row r="55165" s="217" customFormat="1" x14ac:dyDescent="0.2"/>
    <row r="55166" s="217" customFormat="1" x14ac:dyDescent="0.2"/>
    <row r="55167" s="217" customFormat="1" x14ac:dyDescent="0.2"/>
    <row r="55168" s="217" customFormat="1" x14ac:dyDescent="0.2"/>
    <row r="55169" s="217" customFormat="1" x14ac:dyDescent="0.2"/>
    <row r="55170" s="217" customFormat="1" x14ac:dyDescent="0.2"/>
    <row r="55171" s="217" customFormat="1" x14ac:dyDescent="0.2"/>
    <row r="55172" s="217" customFormat="1" x14ac:dyDescent="0.2"/>
    <row r="55173" s="217" customFormat="1" x14ac:dyDescent="0.2"/>
    <row r="55174" s="217" customFormat="1" x14ac:dyDescent="0.2"/>
    <row r="55175" s="217" customFormat="1" x14ac:dyDescent="0.2"/>
    <row r="55176" s="217" customFormat="1" x14ac:dyDescent="0.2"/>
    <row r="55177" s="217" customFormat="1" x14ac:dyDescent="0.2"/>
    <row r="55178" s="217" customFormat="1" x14ac:dyDescent="0.2"/>
    <row r="55179" s="217" customFormat="1" x14ac:dyDescent="0.2"/>
    <row r="55180" s="217" customFormat="1" x14ac:dyDescent="0.2"/>
    <row r="55181" s="217" customFormat="1" x14ac:dyDescent="0.2"/>
    <row r="55182" s="217" customFormat="1" x14ac:dyDescent="0.2"/>
    <row r="55183" s="217" customFormat="1" x14ac:dyDescent="0.2"/>
    <row r="55184" s="217" customFormat="1" x14ac:dyDescent="0.2"/>
    <row r="55185" s="217" customFormat="1" x14ac:dyDescent="0.2"/>
    <row r="55186" s="217" customFormat="1" x14ac:dyDescent="0.2"/>
    <row r="55187" s="217" customFormat="1" x14ac:dyDescent="0.2"/>
    <row r="55188" s="217" customFormat="1" x14ac:dyDescent="0.2"/>
    <row r="55189" s="217" customFormat="1" x14ac:dyDescent="0.2"/>
    <row r="55190" s="217" customFormat="1" x14ac:dyDescent="0.2"/>
    <row r="55191" s="217" customFormat="1" x14ac:dyDescent="0.2"/>
    <row r="55192" s="217" customFormat="1" x14ac:dyDescent="0.2"/>
    <row r="55193" s="217" customFormat="1" x14ac:dyDescent="0.2"/>
    <row r="55194" s="217" customFormat="1" x14ac:dyDescent="0.2"/>
    <row r="55195" s="217" customFormat="1" x14ac:dyDescent="0.2"/>
    <row r="55196" s="217" customFormat="1" x14ac:dyDescent="0.2"/>
    <row r="55197" s="217" customFormat="1" x14ac:dyDescent="0.2"/>
    <row r="55198" s="217" customFormat="1" x14ac:dyDescent="0.2"/>
    <row r="55199" s="217" customFormat="1" x14ac:dyDescent="0.2"/>
    <row r="55200" s="217" customFormat="1" x14ac:dyDescent="0.2"/>
    <row r="55201" s="217" customFormat="1" x14ac:dyDescent="0.2"/>
    <row r="55202" s="217" customFormat="1" x14ac:dyDescent="0.2"/>
    <row r="55203" s="217" customFormat="1" x14ac:dyDescent="0.2"/>
    <row r="55204" s="217" customFormat="1" x14ac:dyDescent="0.2"/>
    <row r="55205" s="217" customFormat="1" x14ac:dyDescent="0.2"/>
    <row r="55206" s="217" customFormat="1" x14ac:dyDescent="0.2"/>
    <row r="55207" s="217" customFormat="1" x14ac:dyDescent="0.2"/>
    <row r="55208" s="217" customFormat="1" x14ac:dyDescent="0.2"/>
    <row r="55209" s="217" customFormat="1" x14ac:dyDescent="0.2"/>
    <row r="55210" s="217" customFormat="1" x14ac:dyDescent="0.2"/>
    <row r="55211" s="217" customFormat="1" x14ac:dyDescent="0.2"/>
    <row r="55212" s="217" customFormat="1" x14ac:dyDescent="0.2"/>
    <row r="55213" s="217" customFormat="1" x14ac:dyDescent="0.2"/>
    <row r="55214" s="217" customFormat="1" x14ac:dyDescent="0.2"/>
    <row r="55215" s="217" customFormat="1" x14ac:dyDescent="0.2"/>
    <row r="55216" s="217" customFormat="1" x14ac:dyDescent="0.2"/>
    <row r="55217" s="217" customFormat="1" x14ac:dyDescent="0.2"/>
    <row r="55218" s="217" customFormat="1" x14ac:dyDescent="0.2"/>
    <row r="55219" s="217" customFormat="1" x14ac:dyDescent="0.2"/>
    <row r="55220" s="217" customFormat="1" x14ac:dyDescent="0.2"/>
    <row r="55221" s="217" customFormat="1" x14ac:dyDescent="0.2"/>
    <row r="55222" s="217" customFormat="1" x14ac:dyDescent="0.2"/>
    <row r="55223" s="217" customFormat="1" x14ac:dyDescent="0.2"/>
    <row r="55224" s="217" customFormat="1" x14ac:dyDescent="0.2"/>
    <row r="55225" s="217" customFormat="1" x14ac:dyDescent="0.2"/>
    <row r="55226" s="217" customFormat="1" x14ac:dyDescent="0.2"/>
    <row r="55227" s="217" customFormat="1" x14ac:dyDescent="0.2"/>
    <row r="55228" s="217" customFormat="1" x14ac:dyDescent="0.2"/>
    <row r="55229" s="217" customFormat="1" x14ac:dyDescent="0.2"/>
    <row r="55230" s="217" customFormat="1" x14ac:dyDescent="0.2"/>
    <row r="55231" s="217" customFormat="1" x14ac:dyDescent="0.2"/>
    <row r="55232" s="217" customFormat="1" x14ac:dyDescent="0.2"/>
    <row r="55233" s="217" customFormat="1" x14ac:dyDescent="0.2"/>
    <row r="55234" s="217" customFormat="1" x14ac:dyDescent="0.2"/>
    <row r="55235" s="217" customFormat="1" x14ac:dyDescent="0.2"/>
    <row r="55236" s="217" customFormat="1" x14ac:dyDescent="0.2"/>
    <row r="55237" s="217" customFormat="1" x14ac:dyDescent="0.2"/>
    <row r="55238" s="217" customFormat="1" x14ac:dyDescent="0.2"/>
    <row r="55239" s="217" customFormat="1" x14ac:dyDescent="0.2"/>
    <row r="55240" s="217" customFormat="1" x14ac:dyDescent="0.2"/>
    <row r="55241" s="217" customFormat="1" x14ac:dyDescent="0.2"/>
    <row r="55242" s="217" customFormat="1" x14ac:dyDescent="0.2"/>
    <row r="55243" s="217" customFormat="1" x14ac:dyDescent="0.2"/>
    <row r="55244" s="217" customFormat="1" x14ac:dyDescent="0.2"/>
    <row r="55245" s="217" customFormat="1" x14ac:dyDescent="0.2"/>
    <row r="55246" s="217" customFormat="1" x14ac:dyDescent="0.2"/>
    <row r="55247" s="217" customFormat="1" x14ac:dyDescent="0.2"/>
    <row r="55248" s="217" customFormat="1" x14ac:dyDescent="0.2"/>
    <row r="55249" s="217" customFormat="1" x14ac:dyDescent="0.2"/>
    <row r="55250" s="217" customFormat="1" x14ac:dyDescent="0.2"/>
    <row r="55251" s="217" customFormat="1" x14ac:dyDescent="0.2"/>
    <row r="55252" s="217" customFormat="1" x14ac:dyDescent="0.2"/>
    <row r="55253" s="217" customFormat="1" x14ac:dyDescent="0.2"/>
    <row r="55254" s="217" customFormat="1" x14ac:dyDescent="0.2"/>
    <row r="55255" s="217" customFormat="1" x14ac:dyDescent="0.2"/>
    <row r="55256" s="217" customFormat="1" x14ac:dyDescent="0.2"/>
    <row r="55257" s="217" customFormat="1" x14ac:dyDescent="0.2"/>
    <row r="55258" s="217" customFormat="1" x14ac:dyDescent="0.2"/>
    <row r="55259" s="217" customFormat="1" x14ac:dyDescent="0.2"/>
    <row r="55260" s="217" customFormat="1" x14ac:dyDescent="0.2"/>
    <row r="55261" s="217" customFormat="1" x14ac:dyDescent="0.2"/>
    <row r="55262" s="217" customFormat="1" x14ac:dyDescent="0.2"/>
    <row r="55263" s="217" customFormat="1" x14ac:dyDescent="0.2"/>
    <row r="55264" s="217" customFormat="1" x14ac:dyDescent="0.2"/>
    <row r="55265" s="217" customFormat="1" x14ac:dyDescent="0.2"/>
    <row r="55266" s="217" customFormat="1" x14ac:dyDescent="0.2"/>
    <row r="55267" s="217" customFormat="1" x14ac:dyDescent="0.2"/>
    <row r="55268" s="217" customFormat="1" x14ac:dyDescent="0.2"/>
    <row r="55269" s="217" customFormat="1" x14ac:dyDescent="0.2"/>
    <row r="55270" s="217" customFormat="1" x14ac:dyDescent="0.2"/>
    <row r="55271" s="217" customFormat="1" x14ac:dyDescent="0.2"/>
    <row r="55272" s="217" customFormat="1" x14ac:dyDescent="0.2"/>
    <row r="55273" s="217" customFormat="1" x14ac:dyDescent="0.2"/>
    <row r="55274" s="217" customFormat="1" x14ac:dyDescent="0.2"/>
    <row r="55275" s="217" customFormat="1" x14ac:dyDescent="0.2"/>
    <row r="55276" s="217" customFormat="1" x14ac:dyDescent="0.2"/>
    <row r="55277" s="217" customFormat="1" x14ac:dyDescent="0.2"/>
    <row r="55278" s="217" customFormat="1" x14ac:dyDescent="0.2"/>
    <row r="55279" s="217" customFormat="1" x14ac:dyDescent="0.2"/>
    <row r="55280" s="217" customFormat="1" x14ac:dyDescent="0.2"/>
    <row r="55281" s="217" customFormat="1" x14ac:dyDescent="0.2"/>
    <row r="55282" s="217" customFormat="1" x14ac:dyDescent="0.2"/>
    <row r="55283" s="217" customFormat="1" x14ac:dyDescent="0.2"/>
    <row r="55284" s="217" customFormat="1" x14ac:dyDescent="0.2"/>
    <row r="55285" s="217" customFormat="1" x14ac:dyDescent="0.2"/>
    <row r="55286" s="217" customFormat="1" x14ac:dyDescent="0.2"/>
    <row r="55287" s="217" customFormat="1" x14ac:dyDescent="0.2"/>
    <row r="55288" s="217" customFormat="1" x14ac:dyDescent="0.2"/>
    <row r="55289" s="217" customFormat="1" x14ac:dyDescent="0.2"/>
    <row r="55290" s="217" customFormat="1" x14ac:dyDescent="0.2"/>
    <row r="55291" s="217" customFormat="1" x14ac:dyDescent="0.2"/>
    <row r="55292" s="217" customFormat="1" x14ac:dyDescent="0.2"/>
    <row r="55293" s="217" customFormat="1" x14ac:dyDescent="0.2"/>
    <row r="55294" s="217" customFormat="1" x14ac:dyDescent="0.2"/>
    <row r="55295" s="217" customFormat="1" x14ac:dyDescent="0.2"/>
    <row r="55296" s="217" customFormat="1" x14ac:dyDescent="0.2"/>
    <row r="55297" s="217" customFormat="1" x14ac:dyDescent="0.2"/>
    <row r="55298" s="217" customFormat="1" x14ac:dyDescent="0.2"/>
    <row r="55299" s="217" customFormat="1" x14ac:dyDescent="0.2"/>
    <row r="55300" s="217" customFormat="1" x14ac:dyDescent="0.2"/>
    <row r="55301" s="217" customFormat="1" x14ac:dyDescent="0.2"/>
    <row r="55302" s="217" customFormat="1" x14ac:dyDescent="0.2"/>
    <row r="55303" s="217" customFormat="1" x14ac:dyDescent="0.2"/>
    <row r="55304" s="217" customFormat="1" x14ac:dyDescent="0.2"/>
    <row r="55305" s="217" customFormat="1" x14ac:dyDescent="0.2"/>
    <row r="55306" s="217" customFormat="1" x14ac:dyDescent="0.2"/>
    <row r="55307" s="217" customFormat="1" x14ac:dyDescent="0.2"/>
    <row r="55308" s="217" customFormat="1" x14ac:dyDescent="0.2"/>
    <row r="55309" s="217" customFormat="1" x14ac:dyDescent="0.2"/>
    <row r="55310" s="217" customFormat="1" x14ac:dyDescent="0.2"/>
    <row r="55311" s="217" customFormat="1" x14ac:dyDescent="0.2"/>
    <row r="55312" s="217" customFormat="1" x14ac:dyDescent="0.2"/>
    <row r="55313" s="217" customFormat="1" x14ac:dyDescent="0.2"/>
    <row r="55314" s="217" customFormat="1" x14ac:dyDescent="0.2"/>
    <row r="55315" s="217" customFormat="1" x14ac:dyDescent="0.2"/>
    <row r="55316" s="217" customFormat="1" x14ac:dyDescent="0.2"/>
    <row r="55317" s="217" customFormat="1" x14ac:dyDescent="0.2"/>
    <row r="55318" s="217" customFormat="1" x14ac:dyDescent="0.2"/>
    <row r="55319" s="217" customFormat="1" x14ac:dyDescent="0.2"/>
    <row r="55320" s="217" customFormat="1" x14ac:dyDescent="0.2"/>
    <row r="55321" s="217" customFormat="1" x14ac:dyDescent="0.2"/>
    <row r="55322" s="217" customFormat="1" x14ac:dyDescent="0.2"/>
    <row r="55323" s="217" customFormat="1" x14ac:dyDescent="0.2"/>
    <row r="55324" s="217" customFormat="1" x14ac:dyDescent="0.2"/>
    <row r="55325" s="217" customFormat="1" x14ac:dyDescent="0.2"/>
    <row r="55326" s="217" customFormat="1" x14ac:dyDescent="0.2"/>
    <row r="55327" s="217" customFormat="1" x14ac:dyDescent="0.2"/>
    <row r="55328" s="217" customFormat="1" x14ac:dyDescent="0.2"/>
    <row r="55329" s="217" customFormat="1" x14ac:dyDescent="0.2"/>
    <row r="55330" s="217" customFormat="1" x14ac:dyDescent="0.2"/>
    <row r="55331" s="217" customFormat="1" x14ac:dyDescent="0.2"/>
    <row r="55332" s="217" customFormat="1" x14ac:dyDescent="0.2"/>
    <row r="55333" s="217" customFormat="1" x14ac:dyDescent="0.2"/>
    <row r="55334" s="217" customFormat="1" x14ac:dyDescent="0.2"/>
    <row r="55335" s="217" customFormat="1" x14ac:dyDescent="0.2"/>
    <row r="55336" s="217" customFormat="1" x14ac:dyDescent="0.2"/>
    <row r="55337" s="217" customFormat="1" x14ac:dyDescent="0.2"/>
    <row r="55338" s="217" customFormat="1" x14ac:dyDescent="0.2"/>
    <row r="55339" s="217" customFormat="1" x14ac:dyDescent="0.2"/>
    <row r="55340" s="217" customFormat="1" x14ac:dyDescent="0.2"/>
    <row r="55341" s="217" customFormat="1" x14ac:dyDescent="0.2"/>
    <row r="55342" s="217" customFormat="1" x14ac:dyDescent="0.2"/>
    <row r="55343" s="217" customFormat="1" x14ac:dyDescent="0.2"/>
    <row r="55344" s="217" customFormat="1" x14ac:dyDescent="0.2"/>
    <row r="55345" s="217" customFormat="1" x14ac:dyDescent="0.2"/>
    <row r="55346" s="217" customFormat="1" x14ac:dyDescent="0.2"/>
    <row r="55347" s="217" customFormat="1" x14ac:dyDescent="0.2"/>
    <row r="55348" s="217" customFormat="1" x14ac:dyDescent="0.2"/>
    <row r="55349" s="217" customFormat="1" x14ac:dyDescent="0.2"/>
    <row r="55350" s="217" customFormat="1" x14ac:dyDescent="0.2"/>
    <row r="55351" s="217" customFormat="1" x14ac:dyDescent="0.2"/>
    <row r="55352" s="217" customFormat="1" x14ac:dyDescent="0.2"/>
    <row r="55353" s="217" customFormat="1" x14ac:dyDescent="0.2"/>
    <row r="55354" s="217" customFormat="1" x14ac:dyDescent="0.2"/>
    <row r="55355" s="217" customFormat="1" x14ac:dyDescent="0.2"/>
    <row r="55356" s="217" customFormat="1" x14ac:dyDescent="0.2"/>
    <row r="55357" s="217" customFormat="1" x14ac:dyDescent="0.2"/>
    <row r="55358" s="217" customFormat="1" x14ac:dyDescent="0.2"/>
    <row r="55359" s="217" customFormat="1" x14ac:dyDescent="0.2"/>
    <row r="55360" s="217" customFormat="1" x14ac:dyDescent="0.2"/>
    <row r="55361" s="217" customFormat="1" x14ac:dyDescent="0.2"/>
    <row r="55362" s="217" customFormat="1" x14ac:dyDescent="0.2"/>
    <row r="55363" s="217" customFormat="1" x14ac:dyDescent="0.2"/>
    <row r="55364" s="217" customFormat="1" x14ac:dyDescent="0.2"/>
    <row r="55365" s="217" customFormat="1" x14ac:dyDescent="0.2"/>
    <row r="55366" s="217" customFormat="1" x14ac:dyDescent="0.2"/>
    <row r="55367" s="217" customFormat="1" x14ac:dyDescent="0.2"/>
    <row r="55368" s="217" customFormat="1" x14ac:dyDescent="0.2"/>
    <row r="55369" s="217" customFormat="1" x14ac:dyDescent="0.2"/>
    <row r="55370" s="217" customFormat="1" x14ac:dyDescent="0.2"/>
    <row r="55371" s="217" customFormat="1" x14ac:dyDescent="0.2"/>
    <row r="55372" s="217" customFormat="1" x14ac:dyDescent="0.2"/>
    <row r="55373" s="217" customFormat="1" x14ac:dyDescent="0.2"/>
    <row r="55374" s="217" customFormat="1" x14ac:dyDescent="0.2"/>
    <row r="55375" s="217" customFormat="1" x14ac:dyDescent="0.2"/>
    <row r="55376" s="217" customFormat="1" x14ac:dyDescent="0.2"/>
    <row r="55377" s="217" customFormat="1" x14ac:dyDescent="0.2"/>
    <row r="55378" s="217" customFormat="1" x14ac:dyDescent="0.2"/>
    <row r="55379" s="217" customFormat="1" x14ac:dyDescent="0.2"/>
    <row r="55380" s="217" customFormat="1" x14ac:dyDescent="0.2"/>
    <row r="55381" s="217" customFormat="1" x14ac:dyDescent="0.2"/>
    <row r="55382" s="217" customFormat="1" x14ac:dyDescent="0.2"/>
    <row r="55383" s="217" customFormat="1" x14ac:dyDescent="0.2"/>
    <row r="55384" s="217" customFormat="1" x14ac:dyDescent="0.2"/>
    <row r="55385" s="217" customFormat="1" x14ac:dyDescent="0.2"/>
    <row r="55386" s="217" customFormat="1" x14ac:dyDescent="0.2"/>
    <row r="55387" s="217" customFormat="1" x14ac:dyDescent="0.2"/>
    <row r="55388" s="217" customFormat="1" x14ac:dyDescent="0.2"/>
    <row r="55389" s="217" customFormat="1" x14ac:dyDescent="0.2"/>
    <row r="55390" s="217" customFormat="1" x14ac:dyDescent="0.2"/>
    <row r="55391" s="217" customFormat="1" x14ac:dyDescent="0.2"/>
    <row r="55392" s="217" customFormat="1" x14ac:dyDescent="0.2"/>
    <row r="55393" s="217" customFormat="1" x14ac:dyDescent="0.2"/>
    <row r="55394" s="217" customFormat="1" x14ac:dyDescent="0.2"/>
    <row r="55395" s="217" customFormat="1" x14ac:dyDescent="0.2"/>
    <row r="55396" s="217" customFormat="1" x14ac:dyDescent="0.2"/>
    <row r="55397" s="217" customFormat="1" x14ac:dyDescent="0.2"/>
    <row r="55398" s="217" customFormat="1" x14ac:dyDescent="0.2"/>
    <row r="55399" s="217" customFormat="1" x14ac:dyDescent="0.2"/>
    <row r="55400" s="217" customFormat="1" x14ac:dyDescent="0.2"/>
    <row r="55401" s="217" customFormat="1" x14ac:dyDescent="0.2"/>
    <row r="55402" s="217" customFormat="1" x14ac:dyDescent="0.2"/>
    <row r="55403" s="217" customFormat="1" x14ac:dyDescent="0.2"/>
    <row r="55404" s="217" customFormat="1" x14ac:dyDescent="0.2"/>
    <row r="55405" s="217" customFormat="1" x14ac:dyDescent="0.2"/>
    <row r="55406" s="217" customFormat="1" x14ac:dyDescent="0.2"/>
    <row r="55407" s="217" customFormat="1" x14ac:dyDescent="0.2"/>
    <row r="55408" s="217" customFormat="1" x14ac:dyDescent="0.2"/>
    <row r="55409" s="217" customFormat="1" x14ac:dyDescent="0.2"/>
    <row r="55410" s="217" customFormat="1" x14ac:dyDescent="0.2"/>
    <row r="55411" s="217" customFormat="1" x14ac:dyDescent="0.2"/>
    <row r="55412" s="217" customFormat="1" x14ac:dyDescent="0.2"/>
    <row r="55413" s="217" customFormat="1" x14ac:dyDescent="0.2"/>
    <row r="55414" s="217" customFormat="1" x14ac:dyDescent="0.2"/>
    <row r="55415" s="217" customFormat="1" x14ac:dyDescent="0.2"/>
    <row r="55416" s="217" customFormat="1" x14ac:dyDescent="0.2"/>
    <row r="55417" s="217" customFormat="1" x14ac:dyDescent="0.2"/>
    <row r="55418" s="217" customFormat="1" x14ac:dyDescent="0.2"/>
    <row r="55419" s="217" customFormat="1" x14ac:dyDescent="0.2"/>
    <row r="55420" s="217" customFormat="1" x14ac:dyDescent="0.2"/>
    <row r="55421" s="217" customFormat="1" x14ac:dyDescent="0.2"/>
    <row r="55422" s="217" customFormat="1" x14ac:dyDescent="0.2"/>
    <row r="55423" s="217" customFormat="1" x14ac:dyDescent="0.2"/>
    <row r="55424" s="217" customFormat="1" x14ac:dyDescent="0.2"/>
    <row r="55425" s="217" customFormat="1" x14ac:dyDescent="0.2"/>
    <row r="55426" s="217" customFormat="1" x14ac:dyDescent="0.2"/>
    <row r="55427" s="217" customFormat="1" x14ac:dyDescent="0.2"/>
    <row r="55428" s="217" customFormat="1" x14ac:dyDescent="0.2"/>
    <row r="55429" s="217" customFormat="1" x14ac:dyDescent="0.2"/>
    <row r="55430" s="217" customFormat="1" x14ac:dyDescent="0.2"/>
    <row r="55431" s="217" customFormat="1" x14ac:dyDescent="0.2"/>
    <row r="55432" s="217" customFormat="1" x14ac:dyDescent="0.2"/>
    <row r="55433" s="217" customFormat="1" x14ac:dyDescent="0.2"/>
    <row r="55434" s="217" customFormat="1" x14ac:dyDescent="0.2"/>
    <row r="55435" s="217" customFormat="1" x14ac:dyDescent="0.2"/>
    <row r="55436" s="217" customFormat="1" x14ac:dyDescent="0.2"/>
    <row r="55437" s="217" customFormat="1" x14ac:dyDescent="0.2"/>
    <row r="55438" s="217" customFormat="1" x14ac:dyDescent="0.2"/>
    <row r="55439" s="217" customFormat="1" x14ac:dyDescent="0.2"/>
    <row r="55440" s="217" customFormat="1" x14ac:dyDescent="0.2"/>
    <row r="55441" s="217" customFormat="1" x14ac:dyDescent="0.2"/>
    <row r="55442" s="217" customFormat="1" x14ac:dyDescent="0.2"/>
    <row r="55443" s="217" customFormat="1" x14ac:dyDescent="0.2"/>
    <row r="55444" s="217" customFormat="1" x14ac:dyDescent="0.2"/>
    <row r="55445" s="217" customFormat="1" x14ac:dyDescent="0.2"/>
    <row r="55446" s="217" customFormat="1" x14ac:dyDescent="0.2"/>
    <row r="55447" s="217" customFormat="1" x14ac:dyDescent="0.2"/>
    <row r="55448" s="217" customFormat="1" x14ac:dyDescent="0.2"/>
    <row r="55449" s="217" customFormat="1" x14ac:dyDescent="0.2"/>
    <row r="55450" s="217" customFormat="1" x14ac:dyDescent="0.2"/>
    <row r="55451" s="217" customFormat="1" x14ac:dyDescent="0.2"/>
    <row r="55452" s="217" customFormat="1" x14ac:dyDescent="0.2"/>
    <row r="55453" s="217" customFormat="1" x14ac:dyDescent="0.2"/>
    <row r="55454" s="217" customFormat="1" x14ac:dyDescent="0.2"/>
    <row r="55455" s="217" customFormat="1" x14ac:dyDescent="0.2"/>
    <row r="55456" s="217" customFormat="1" x14ac:dyDescent="0.2"/>
    <row r="55457" s="217" customFormat="1" x14ac:dyDescent="0.2"/>
    <row r="55458" s="217" customFormat="1" x14ac:dyDescent="0.2"/>
    <row r="55459" s="217" customFormat="1" x14ac:dyDescent="0.2"/>
    <row r="55460" s="217" customFormat="1" x14ac:dyDescent="0.2"/>
    <row r="55461" s="217" customFormat="1" x14ac:dyDescent="0.2"/>
    <row r="55462" s="217" customFormat="1" x14ac:dyDescent="0.2"/>
    <row r="55463" s="217" customFormat="1" x14ac:dyDescent="0.2"/>
    <row r="55464" s="217" customFormat="1" x14ac:dyDescent="0.2"/>
    <row r="55465" s="217" customFormat="1" x14ac:dyDescent="0.2"/>
    <row r="55466" s="217" customFormat="1" x14ac:dyDescent="0.2"/>
    <row r="55467" s="217" customFormat="1" x14ac:dyDescent="0.2"/>
    <row r="55468" s="217" customFormat="1" x14ac:dyDescent="0.2"/>
    <row r="55469" s="217" customFormat="1" x14ac:dyDescent="0.2"/>
    <row r="55470" s="217" customFormat="1" x14ac:dyDescent="0.2"/>
    <row r="55471" s="217" customFormat="1" x14ac:dyDescent="0.2"/>
    <row r="55472" s="217" customFormat="1" x14ac:dyDescent="0.2"/>
    <row r="55473" s="217" customFormat="1" x14ac:dyDescent="0.2"/>
    <row r="55474" s="217" customFormat="1" x14ac:dyDescent="0.2"/>
    <row r="55475" s="217" customFormat="1" x14ac:dyDescent="0.2"/>
    <row r="55476" s="217" customFormat="1" x14ac:dyDescent="0.2"/>
    <row r="55477" s="217" customFormat="1" x14ac:dyDescent="0.2"/>
    <row r="55478" s="217" customFormat="1" x14ac:dyDescent="0.2"/>
    <row r="55479" s="217" customFormat="1" x14ac:dyDescent="0.2"/>
    <row r="55480" s="217" customFormat="1" x14ac:dyDescent="0.2"/>
    <row r="55481" s="217" customFormat="1" x14ac:dyDescent="0.2"/>
    <row r="55482" s="217" customFormat="1" x14ac:dyDescent="0.2"/>
    <row r="55483" s="217" customFormat="1" x14ac:dyDescent="0.2"/>
    <row r="55484" s="217" customFormat="1" x14ac:dyDescent="0.2"/>
    <row r="55485" s="217" customFormat="1" x14ac:dyDescent="0.2"/>
    <row r="55486" s="217" customFormat="1" x14ac:dyDescent="0.2"/>
    <row r="55487" s="217" customFormat="1" x14ac:dyDescent="0.2"/>
    <row r="55488" s="217" customFormat="1" x14ac:dyDescent="0.2"/>
    <row r="55489" s="217" customFormat="1" x14ac:dyDescent="0.2"/>
    <row r="55490" s="217" customFormat="1" x14ac:dyDescent="0.2"/>
    <row r="55491" s="217" customFormat="1" x14ac:dyDescent="0.2"/>
    <row r="55492" s="217" customFormat="1" x14ac:dyDescent="0.2"/>
    <row r="55493" s="217" customFormat="1" x14ac:dyDescent="0.2"/>
    <row r="55494" s="217" customFormat="1" x14ac:dyDescent="0.2"/>
    <row r="55495" s="217" customFormat="1" x14ac:dyDescent="0.2"/>
    <row r="55496" s="217" customFormat="1" x14ac:dyDescent="0.2"/>
    <row r="55497" s="217" customFormat="1" x14ac:dyDescent="0.2"/>
    <row r="55498" s="217" customFormat="1" x14ac:dyDescent="0.2"/>
    <row r="55499" s="217" customFormat="1" x14ac:dyDescent="0.2"/>
    <row r="55500" s="217" customFormat="1" x14ac:dyDescent="0.2"/>
    <row r="55501" s="217" customFormat="1" x14ac:dyDescent="0.2"/>
    <row r="55502" s="217" customFormat="1" x14ac:dyDescent="0.2"/>
    <row r="55503" s="217" customFormat="1" x14ac:dyDescent="0.2"/>
    <row r="55504" s="217" customFormat="1" x14ac:dyDescent="0.2"/>
    <row r="55505" s="217" customFormat="1" x14ac:dyDescent="0.2"/>
    <row r="55506" s="217" customFormat="1" x14ac:dyDescent="0.2"/>
    <row r="55507" s="217" customFormat="1" x14ac:dyDescent="0.2"/>
    <row r="55508" s="217" customFormat="1" x14ac:dyDescent="0.2"/>
    <row r="55509" s="217" customFormat="1" x14ac:dyDescent="0.2"/>
    <row r="55510" s="217" customFormat="1" x14ac:dyDescent="0.2"/>
    <row r="55511" s="217" customFormat="1" x14ac:dyDescent="0.2"/>
    <row r="55512" s="217" customFormat="1" x14ac:dyDescent="0.2"/>
    <row r="55513" s="217" customFormat="1" x14ac:dyDescent="0.2"/>
    <row r="55514" s="217" customFormat="1" x14ac:dyDescent="0.2"/>
    <row r="55515" s="217" customFormat="1" x14ac:dyDescent="0.2"/>
    <row r="55516" s="217" customFormat="1" x14ac:dyDescent="0.2"/>
    <row r="55517" s="217" customFormat="1" x14ac:dyDescent="0.2"/>
    <row r="55518" s="217" customFormat="1" x14ac:dyDescent="0.2"/>
    <row r="55519" s="217" customFormat="1" x14ac:dyDescent="0.2"/>
    <row r="55520" s="217" customFormat="1" x14ac:dyDescent="0.2"/>
    <row r="55521" s="217" customFormat="1" x14ac:dyDescent="0.2"/>
    <row r="55522" s="217" customFormat="1" x14ac:dyDescent="0.2"/>
    <row r="55523" s="217" customFormat="1" x14ac:dyDescent="0.2"/>
    <row r="55524" s="217" customFormat="1" x14ac:dyDescent="0.2"/>
    <row r="55525" s="217" customFormat="1" x14ac:dyDescent="0.2"/>
    <row r="55526" s="217" customFormat="1" x14ac:dyDescent="0.2"/>
    <row r="55527" s="217" customFormat="1" x14ac:dyDescent="0.2"/>
    <row r="55528" s="217" customFormat="1" x14ac:dyDescent="0.2"/>
    <row r="55529" s="217" customFormat="1" x14ac:dyDescent="0.2"/>
    <row r="55530" s="217" customFormat="1" x14ac:dyDescent="0.2"/>
    <row r="55531" s="217" customFormat="1" x14ac:dyDescent="0.2"/>
    <row r="55532" s="217" customFormat="1" x14ac:dyDescent="0.2"/>
    <row r="55533" s="217" customFormat="1" x14ac:dyDescent="0.2"/>
    <row r="55534" s="217" customFormat="1" x14ac:dyDescent="0.2"/>
    <row r="55535" s="217" customFormat="1" x14ac:dyDescent="0.2"/>
    <row r="55536" s="217" customFormat="1" x14ac:dyDescent="0.2"/>
    <row r="55537" s="217" customFormat="1" x14ac:dyDescent="0.2"/>
    <row r="55538" s="217" customFormat="1" x14ac:dyDescent="0.2"/>
    <row r="55539" s="217" customFormat="1" x14ac:dyDescent="0.2"/>
    <row r="55540" s="217" customFormat="1" x14ac:dyDescent="0.2"/>
    <row r="55541" s="217" customFormat="1" x14ac:dyDescent="0.2"/>
    <row r="55542" s="217" customFormat="1" x14ac:dyDescent="0.2"/>
    <row r="55543" s="217" customFormat="1" x14ac:dyDescent="0.2"/>
    <row r="55544" s="217" customFormat="1" x14ac:dyDescent="0.2"/>
    <row r="55545" s="217" customFormat="1" x14ac:dyDescent="0.2"/>
    <row r="55546" s="217" customFormat="1" x14ac:dyDescent="0.2"/>
    <row r="55547" s="217" customFormat="1" x14ac:dyDescent="0.2"/>
    <row r="55548" s="217" customFormat="1" x14ac:dyDescent="0.2"/>
    <row r="55549" s="217" customFormat="1" x14ac:dyDescent="0.2"/>
    <row r="55550" s="217" customFormat="1" x14ac:dyDescent="0.2"/>
    <row r="55551" s="217" customFormat="1" x14ac:dyDescent="0.2"/>
    <row r="55552" s="217" customFormat="1" x14ac:dyDescent="0.2"/>
    <row r="55553" s="217" customFormat="1" x14ac:dyDescent="0.2"/>
    <row r="55554" s="217" customFormat="1" x14ac:dyDescent="0.2"/>
    <row r="55555" s="217" customFormat="1" x14ac:dyDescent="0.2"/>
    <row r="55556" s="217" customFormat="1" x14ac:dyDescent="0.2"/>
    <row r="55557" s="217" customFormat="1" x14ac:dyDescent="0.2"/>
    <row r="55558" s="217" customFormat="1" x14ac:dyDescent="0.2"/>
    <row r="55559" s="217" customFormat="1" x14ac:dyDescent="0.2"/>
    <row r="55560" s="217" customFormat="1" x14ac:dyDescent="0.2"/>
    <row r="55561" s="217" customFormat="1" x14ac:dyDescent="0.2"/>
    <row r="55562" s="217" customFormat="1" x14ac:dyDescent="0.2"/>
    <row r="55563" s="217" customFormat="1" x14ac:dyDescent="0.2"/>
    <row r="55564" s="217" customFormat="1" x14ac:dyDescent="0.2"/>
    <row r="55565" s="217" customFormat="1" x14ac:dyDescent="0.2"/>
    <row r="55566" s="217" customFormat="1" x14ac:dyDescent="0.2"/>
    <row r="55567" s="217" customFormat="1" x14ac:dyDescent="0.2"/>
    <row r="55568" s="217" customFormat="1" x14ac:dyDescent="0.2"/>
    <row r="55569" s="217" customFormat="1" x14ac:dyDescent="0.2"/>
    <row r="55570" s="217" customFormat="1" x14ac:dyDescent="0.2"/>
    <row r="55571" s="217" customFormat="1" x14ac:dyDescent="0.2"/>
    <row r="55572" s="217" customFormat="1" x14ac:dyDescent="0.2"/>
    <row r="55573" s="217" customFormat="1" x14ac:dyDescent="0.2"/>
    <row r="55574" s="217" customFormat="1" x14ac:dyDescent="0.2"/>
    <row r="55575" s="217" customFormat="1" x14ac:dyDescent="0.2"/>
    <row r="55576" s="217" customFormat="1" x14ac:dyDescent="0.2"/>
    <row r="55577" s="217" customFormat="1" x14ac:dyDescent="0.2"/>
    <row r="55578" s="217" customFormat="1" x14ac:dyDescent="0.2"/>
    <row r="55579" s="217" customFormat="1" x14ac:dyDescent="0.2"/>
    <row r="55580" s="217" customFormat="1" x14ac:dyDescent="0.2"/>
    <row r="55581" s="217" customFormat="1" x14ac:dyDescent="0.2"/>
    <row r="55582" s="217" customFormat="1" x14ac:dyDescent="0.2"/>
    <row r="55583" s="217" customFormat="1" x14ac:dyDescent="0.2"/>
    <row r="55584" s="217" customFormat="1" x14ac:dyDescent="0.2"/>
    <row r="55585" s="217" customFormat="1" x14ac:dyDescent="0.2"/>
    <row r="55586" s="217" customFormat="1" x14ac:dyDescent="0.2"/>
    <row r="55587" s="217" customFormat="1" x14ac:dyDescent="0.2"/>
    <row r="55588" s="217" customFormat="1" x14ac:dyDescent="0.2"/>
    <row r="55589" s="217" customFormat="1" x14ac:dyDescent="0.2"/>
    <row r="55590" s="217" customFormat="1" x14ac:dyDescent="0.2"/>
    <row r="55591" s="217" customFormat="1" x14ac:dyDescent="0.2"/>
    <row r="55592" s="217" customFormat="1" x14ac:dyDescent="0.2"/>
    <row r="55593" s="217" customFormat="1" x14ac:dyDescent="0.2"/>
    <row r="55594" s="217" customFormat="1" x14ac:dyDescent="0.2"/>
    <row r="55595" s="217" customFormat="1" x14ac:dyDescent="0.2"/>
    <row r="55596" s="217" customFormat="1" x14ac:dyDescent="0.2"/>
    <row r="55597" s="217" customFormat="1" x14ac:dyDescent="0.2"/>
    <row r="55598" s="217" customFormat="1" x14ac:dyDescent="0.2"/>
    <row r="55599" s="217" customFormat="1" x14ac:dyDescent="0.2"/>
    <row r="55600" s="217" customFormat="1" x14ac:dyDescent="0.2"/>
    <row r="55601" s="217" customFormat="1" x14ac:dyDescent="0.2"/>
    <row r="55602" s="217" customFormat="1" x14ac:dyDescent="0.2"/>
    <row r="55603" s="217" customFormat="1" x14ac:dyDescent="0.2"/>
    <row r="55604" s="217" customFormat="1" x14ac:dyDescent="0.2"/>
    <row r="55605" s="217" customFormat="1" x14ac:dyDescent="0.2"/>
    <row r="55606" s="217" customFormat="1" x14ac:dyDescent="0.2"/>
    <row r="55607" s="217" customFormat="1" x14ac:dyDescent="0.2"/>
    <row r="55608" s="217" customFormat="1" x14ac:dyDescent="0.2"/>
    <row r="55609" s="217" customFormat="1" x14ac:dyDescent="0.2"/>
    <row r="55610" s="217" customFormat="1" x14ac:dyDescent="0.2"/>
    <row r="55611" s="217" customFormat="1" x14ac:dyDescent="0.2"/>
    <row r="55612" s="217" customFormat="1" x14ac:dyDescent="0.2"/>
    <row r="55613" s="217" customFormat="1" x14ac:dyDescent="0.2"/>
    <row r="55614" s="217" customFormat="1" x14ac:dyDescent="0.2"/>
    <row r="55615" s="217" customFormat="1" x14ac:dyDescent="0.2"/>
    <row r="55616" s="217" customFormat="1" x14ac:dyDescent="0.2"/>
    <row r="55617" s="217" customFormat="1" x14ac:dyDescent="0.2"/>
    <row r="55618" s="217" customFormat="1" x14ac:dyDescent="0.2"/>
    <row r="55619" s="217" customFormat="1" x14ac:dyDescent="0.2"/>
    <row r="55620" s="217" customFormat="1" x14ac:dyDescent="0.2"/>
    <row r="55621" s="217" customFormat="1" x14ac:dyDescent="0.2"/>
    <row r="55622" s="217" customFormat="1" x14ac:dyDescent="0.2"/>
    <row r="55623" s="217" customFormat="1" x14ac:dyDescent="0.2"/>
    <row r="55624" s="217" customFormat="1" x14ac:dyDescent="0.2"/>
    <row r="55625" s="217" customFormat="1" x14ac:dyDescent="0.2"/>
    <row r="55626" s="217" customFormat="1" x14ac:dyDescent="0.2"/>
    <row r="55627" s="217" customFormat="1" x14ac:dyDescent="0.2"/>
    <row r="55628" s="217" customFormat="1" x14ac:dyDescent="0.2"/>
    <row r="55629" s="217" customFormat="1" x14ac:dyDescent="0.2"/>
    <row r="55630" s="217" customFormat="1" x14ac:dyDescent="0.2"/>
    <row r="55631" s="217" customFormat="1" x14ac:dyDescent="0.2"/>
    <row r="55632" s="217" customFormat="1" x14ac:dyDescent="0.2"/>
    <row r="55633" s="217" customFormat="1" x14ac:dyDescent="0.2"/>
    <row r="55634" s="217" customFormat="1" x14ac:dyDescent="0.2"/>
    <row r="55635" s="217" customFormat="1" x14ac:dyDescent="0.2"/>
    <row r="55636" s="217" customFormat="1" x14ac:dyDescent="0.2"/>
    <row r="55637" s="217" customFormat="1" x14ac:dyDescent="0.2"/>
    <row r="55638" s="217" customFormat="1" x14ac:dyDescent="0.2"/>
    <row r="55639" s="217" customFormat="1" x14ac:dyDescent="0.2"/>
    <row r="55640" s="217" customFormat="1" x14ac:dyDescent="0.2"/>
    <row r="55641" s="217" customFormat="1" x14ac:dyDescent="0.2"/>
    <row r="55642" s="217" customFormat="1" x14ac:dyDescent="0.2"/>
    <row r="55643" s="217" customFormat="1" x14ac:dyDescent="0.2"/>
    <row r="55644" s="217" customFormat="1" x14ac:dyDescent="0.2"/>
    <row r="55645" s="217" customFormat="1" x14ac:dyDescent="0.2"/>
    <row r="55646" s="217" customFormat="1" x14ac:dyDescent="0.2"/>
    <row r="55647" s="217" customFormat="1" x14ac:dyDescent="0.2"/>
    <row r="55648" s="217" customFormat="1" x14ac:dyDescent="0.2"/>
    <row r="55649" s="217" customFormat="1" x14ac:dyDescent="0.2"/>
    <row r="55650" s="217" customFormat="1" x14ac:dyDescent="0.2"/>
    <row r="55651" s="217" customFormat="1" x14ac:dyDescent="0.2"/>
    <row r="55652" s="217" customFormat="1" x14ac:dyDescent="0.2"/>
    <row r="55653" s="217" customFormat="1" x14ac:dyDescent="0.2"/>
    <row r="55654" s="217" customFormat="1" x14ac:dyDescent="0.2"/>
    <row r="55655" s="217" customFormat="1" x14ac:dyDescent="0.2"/>
    <row r="55656" s="217" customFormat="1" x14ac:dyDescent="0.2"/>
    <row r="55657" s="217" customFormat="1" x14ac:dyDescent="0.2"/>
    <row r="55658" s="217" customFormat="1" x14ac:dyDescent="0.2"/>
    <row r="55659" s="217" customFormat="1" x14ac:dyDescent="0.2"/>
    <row r="55660" s="217" customFormat="1" x14ac:dyDescent="0.2"/>
    <row r="55661" s="217" customFormat="1" x14ac:dyDescent="0.2"/>
    <row r="55662" s="217" customFormat="1" x14ac:dyDescent="0.2"/>
    <row r="55663" s="217" customFormat="1" x14ac:dyDescent="0.2"/>
    <row r="55664" s="217" customFormat="1" x14ac:dyDescent="0.2"/>
    <row r="55665" s="217" customFormat="1" x14ac:dyDescent="0.2"/>
    <row r="55666" s="217" customFormat="1" x14ac:dyDescent="0.2"/>
    <row r="55667" s="217" customFormat="1" x14ac:dyDescent="0.2"/>
    <row r="55668" s="217" customFormat="1" x14ac:dyDescent="0.2"/>
    <row r="55669" s="217" customFormat="1" x14ac:dyDescent="0.2"/>
    <row r="55670" s="217" customFormat="1" x14ac:dyDescent="0.2"/>
    <row r="55671" s="217" customFormat="1" x14ac:dyDescent="0.2"/>
    <row r="55672" s="217" customFormat="1" x14ac:dyDescent="0.2"/>
    <row r="55673" s="217" customFormat="1" x14ac:dyDescent="0.2"/>
    <row r="55674" s="217" customFormat="1" x14ac:dyDescent="0.2"/>
    <row r="55675" s="217" customFormat="1" x14ac:dyDescent="0.2"/>
    <row r="55676" s="217" customFormat="1" x14ac:dyDescent="0.2"/>
    <row r="55677" s="217" customFormat="1" x14ac:dyDescent="0.2"/>
    <row r="55678" s="217" customFormat="1" x14ac:dyDescent="0.2"/>
    <row r="55679" s="217" customFormat="1" x14ac:dyDescent="0.2"/>
    <row r="55680" s="217" customFormat="1" x14ac:dyDescent="0.2"/>
    <row r="55681" s="217" customFormat="1" x14ac:dyDescent="0.2"/>
    <row r="55682" s="217" customFormat="1" x14ac:dyDescent="0.2"/>
    <row r="55683" s="217" customFormat="1" x14ac:dyDescent="0.2"/>
    <row r="55684" s="217" customFormat="1" x14ac:dyDescent="0.2"/>
    <row r="55685" s="217" customFormat="1" x14ac:dyDescent="0.2"/>
    <row r="55686" s="217" customFormat="1" x14ac:dyDescent="0.2"/>
    <row r="55687" s="217" customFormat="1" x14ac:dyDescent="0.2"/>
    <row r="55688" s="217" customFormat="1" x14ac:dyDescent="0.2"/>
    <row r="55689" s="217" customFormat="1" x14ac:dyDescent="0.2"/>
    <row r="55690" s="217" customFormat="1" x14ac:dyDescent="0.2"/>
    <row r="55691" s="217" customFormat="1" x14ac:dyDescent="0.2"/>
    <row r="55692" s="217" customFormat="1" x14ac:dyDescent="0.2"/>
    <row r="55693" s="217" customFormat="1" x14ac:dyDescent="0.2"/>
    <row r="55694" s="217" customFormat="1" x14ac:dyDescent="0.2"/>
    <row r="55695" s="217" customFormat="1" x14ac:dyDescent="0.2"/>
    <row r="55696" s="217" customFormat="1" x14ac:dyDescent="0.2"/>
    <row r="55697" s="217" customFormat="1" x14ac:dyDescent="0.2"/>
    <row r="55698" s="217" customFormat="1" x14ac:dyDescent="0.2"/>
    <row r="55699" s="217" customFormat="1" x14ac:dyDescent="0.2"/>
    <row r="55700" s="217" customFormat="1" x14ac:dyDescent="0.2"/>
    <row r="55701" s="217" customFormat="1" x14ac:dyDescent="0.2"/>
    <row r="55702" s="217" customFormat="1" x14ac:dyDescent="0.2"/>
    <row r="55703" s="217" customFormat="1" x14ac:dyDescent="0.2"/>
    <row r="55704" s="217" customFormat="1" x14ac:dyDescent="0.2"/>
    <row r="55705" s="217" customFormat="1" x14ac:dyDescent="0.2"/>
    <row r="55706" s="217" customFormat="1" x14ac:dyDescent="0.2"/>
    <row r="55707" s="217" customFormat="1" x14ac:dyDescent="0.2"/>
    <row r="55708" s="217" customFormat="1" x14ac:dyDescent="0.2"/>
    <row r="55709" s="217" customFormat="1" x14ac:dyDescent="0.2"/>
    <row r="55710" s="217" customFormat="1" x14ac:dyDescent="0.2"/>
    <row r="55711" s="217" customFormat="1" x14ac:dyDescent="0.2"/>
    <row r="55712" s="217" customFormat="1" x14ac:dyDescent="0.2"/>
    <row r="55713" s="217" customFormat="1" x14ac:dyDescent="0.2"/>
    <row r="55714" s="217" customFormat="1" x14ac:dyDescent="0.2"/>
    <row r="55715" s="217" customFormat="1" x14ac:dyDescent="0.2"/>
    <row r="55716" s="217" customFormat="1" x14ac:dyDescent="0.2"/>
    <row r="55717" s="217" customFormat="1" x14ac:dyDescent="0.2"/>
    <row r="55718" s="217" customFormat="1" x14ac:dyDescent="0.2"/>
    <row r="55719" s="217" customFormat="1" x14ac:dyDescent="0.2"/>
    <row r="55720" s="217" customFormat="1" x14ac:dyDescent="0.2"/>
    <row r="55721" s="217" customFormat="1" x14ac:dyDescent="0.2"/>
    <row r="55722" s="217" customFormat="1" x14ac:dyDescent="0.2"/>
    <row r="55723" s="217" customFormat="1" x14ac:dyDescent="0.2"/>
    <row r="55724" s="217" customFormat="1" x14ac:dyDescent="0.2"/>
    <row r="55725" s="217" customFormat="1" x14ac:dyDescent="0.2"/>
    <row r="55726" s="217" customFormat="1" x14ac:dyDescent="0.2"/>
    <row r="55727" s="217" customFormat="1" x14ac:dyDescent="0.2"/>
    <row r="55728" s="217" customFormat="1" x14ac:dyDescent="0.2"/>
    <row r="55729" s="217" customFormat="1" x14ac:dyDescent="0.2"/>
    <row r="55730" s="217" customFormat="1" x14ac:dyDescent="0.2"/>
    <row r="55731" s="217" customFormat="1" x14ac:dyDescent="0.2"/>
    <row r="55732" s="217" customFormat="1" x14ac:dyDescent="0.2"/>
    <row r="55733" s="217" customFormat="1" x14ac:dyDescent="0.2"/>
    <row r="55734" s="217" customFormat="1" x14ac:dyDescent="0.2"/>
    <row r="55735" s="217" customFormat="1" x14ac:dyDescent="0.2"/>
    <row r="55736" s="217" customFormat="1" x14ac:dyDescent="0.2"/>
    <row r="55737" s="217" customFormat="1" x14ac:dyDescent="0.2"/>
    <row r="55738" s="217" customFormat="1" x14ac:dyDescent="0.2"/>
    <row r="55739" s="217" customFormat="1" x14ac:dyDescent="0.2"/>
    <row r="55740" s="217" customFormat="1" x14ac:dyDescent="0.2"/>
    <row r="55741" s="217" customFormat="1" x14ac:dyDescent="0.2"/>
    <row r="55742" s="217" customFormat="1" x14ac:dyDescent="0.2"/>
    <row r="55743" s="217" customFormat="1" x14ac:dyDescent="0.2"/>
    <row r="55744" s="217" customFormat="1" x14ac:dyDescent="0.2"/>
    <row r="55745" s="217" customFormat="1" x14ac:dyDescent="0.2"/>
    <row r="55746" s="217" customFormat="1" x14ac:dyDescent="0.2"/>
    <row r="55747" s="217" customFormat="1" x14ac:dyDescent="0.2"/>
    <row r="55748" s="217" customFormat="1" x14ac:dyDescent="0.2"/>
    <row r="55749" s="217" customFormat="1" x14ac:dyDescent="0.2"/>
    <row r="55750" s="217" customFormat="1" x14ac:dyDescent="0.2"/>
    <row r="55751" s="217" customFormat="1" x14ac:dyDescent="0.2"/>
    <row r="55752" s="217" customFormat="1" x14ac:dyDescent="0.2"/>
    <row r="55753" s="217" customFormat="1" x14ac:dyDescent="0.2"/>
    <row r="55754" s="217" customFormat="1" x14ac:dyDescent="0.2"/>
    <row r="55755" s="217" customFormat="1" x14ac:dyDescent="0.2"/>
    <row r="55756" s="217" customFormat="1" x14ac:dyDescent="0.2"/>
    <row r="55757" s="217" customFormat="1" x14ac:dyDescent="0.2"/>
    <row r="55758" s="217" customFormat="1" x14ac:dyDescent="0.2"/>
    <row r="55759" s="217" customFormat="1" x14ac:dyDescent="0.2"/>
    <row r="55760" s="217" customFormat="1" x14ac:dyDescent="0.2"/>
    <row r="55761" s="217" customFormat="1" x14ac:dyDescent="0.2"/>
    <row r="55762" s="217" customFormat="1" x14ac:dyDescent="0.2"/>
    <row r="55763" s="217" customFormat="1" x14ac:dyDescent="0.2"/>
    <row r="55764" s="217" customFormat="1" x14ac:dyDescent="0.2"/>
    <row r="55765" s="217" customFormat="1" x14ac:dyDescent="0.2"/>
    <row r="55766" s="217" customFormat="1" x14ac:dyDescent="0.2"/>
    <row r="55767" s="217" customFormat="1" x14ac:dyDescent="0.2"/>
    <row r="55768" s="217" customFormat="1" x14ac:dyDescent="0.2"/>
    <row r="55769" s="217" customFormat="1" x14ac:dyDescent="0.2"/>
    <row r="55770" s="217" customFormat="1" x14ac:dyDescent="0.2"/>
    <row r="55771" s="217" customFormat="1" x14ac:dyDescent="0.2"/>
    <row r="55772" s="217" customFormat="1" x14ac:dyDescent="0.2"/>
    <row r="55773" s="217" customFormat="1" x14ac:dyDescent="0.2"/>
    <row r="55774" s="217" customFormat="1" x14ac:dyDescent="0.2"/>
    <row r="55775" s="217" customFormat="1" x14ac:dyDescent="0.2"/>
    <row r="55776" s="217" customFormat="1" x14ac:dyDescent="0.2"/>
    <row r="55777" s="217" customFormat="1" x14ac:dyDescent="0.2"/>
    <row r="55778" s="217" customFormat="1" x14ac:dyDescent="0.2"/>
    <row r="55779" s="217" customFormat="1" x14ac:dyDescent="0.2"/>
    <row r="55780" s="217" customFormat="1" x14ac:dyDescent="0.2"/>
    <row r="55781" s="217" customFormat="1" x14ac:dyDescent="0.2"/>
    <row r="55782" s="217" customFormat="1" x14ac:dyDescent="0.2"/>
    <row r="55783" s="217" customFormat="1" x14ac:dyDescent="0.2"/>
    <row r="55784" s="217" customFormat="1" x14ac:dyDescent="0.2"/>
    <row r="55785" s="217" customFormat="1" x14ac:dyDescent="0.2"/>
    <row r="55786" s="217" customFormat="1" x14ac:dyDescent="0.2"/>
    <row r="55787" s="217" customFormat="1" x14ac:dyDescent="0.2"/>
    <row r="55788" s="217" customFormat="1" x14ac:dyDescent="0.2"/>
    <row r="55789" s="217" customFormat="1" x14ac:dyDescent="0.2"/>
    <row r="55790" s="217" customFormat="1" x14ac:dyDescent="0.2"/>
    <row r="55791" s="217" customFormat="1" x14ac:dyDescent="0.2"/>
    <row r="55792" s="217" customFormat="1" x14ac:dyDescent="0.2"/>
    <row r="55793" s="217" customFormat="1" x14ac:dyDescent="0.2"/>
    <row r="55794" s="217" customFormat="1" x14ac:dyDescent="0.2"/>
    <row r="55795" s="217" customFormat="1" x14ac:dyDescent="0.2"/>
    <row r="55796" s="217" customFormat="1" x14ac:dyDescent="0.2"/>
    <row r="55797" s="217" customFormat="1" x14ac:dyDescent="0.2"/>
    <row r="55798" s="217" customFormat="1" x14ac:dyDescent="0.2"/>
    <row r="55799" s="217" customFormat="1" x14ac:dyDescent="0.2"/>
    <row r="55800" s="217" customFormat="1" x14ac:dyDescent="0.2"/>
    <row r="55801" s="217" customFormat="1" x14ac:dyDescent="0.2"/>
    <row r="55802" s="217" customFormat="1" x14ac:dyDescent="0.2"/>
    <row r="55803" s="217" customFormat="1" x14ac:dyDescent="0.2"/>
    <row r="55804" s="217" customFormat="1" x14ac:dyDescent="0.2"/>
    <row r="55805" s="217" customFormat="1" x14ac:dyDescent="0.2"/>
    <row r="55806" s="217" customFormat="1" x14ac:dyDescent="0.2"/>
    <row r="55807" s="217" customFormat="1" x14ac:dyDescent="0.2"/>
    <row r="55808" s="217" customFormat="1" x14ac:dyDescent="0.2"/>
    <row r="55809" s="217" customFormat="1" x14ac:dyDescent="0.2"/>
    <row r="55810" s="217" customFormat="1" x14ac:dyDescent="0.2"/>
    <row r="55811" s="217" customFormat="1" x14ac:dyDescent="0.2"/>
    <row r="55812" s="217" customFormat="1" x14ac:dyDescent="0.2"/>
    <row r="55813" s="217" customFormat="1" x14ac:dyDescent="0.2"/>
    <row r="55814" s="217" customFormat="1" x14ac:dyDescent="0.2"/>
    <row r="55815" s="217" customFormat="1" x14ac:dyDescent="0.2"/>
    <row r="55816" s="217" customFormat="1" x14ac:dyDescent="0.2"/>
    <row r="55817" s="217" customFormat="1" x14ac:dyDescent="0.2"/>
    <row r="55818" s="217" customFormat="1" x14ac:dyDescent="0.2"/>
    <row r="55819" s="217" customFormat="1" x14ac:dyDescent="0.2"/>
    <row r="55820" s="217" customFormat="1" x14ac:dyDescent="0.2"/>
    <row r="55821" s="217" customFormat="1" x14ac:dyDescent="0.2"/>
    <row r="55822" s="217" customFormat="1" x14ac:dyDescent="0.2"/>
    <row r="55823" s="217" customFormat="1" x14ac:dyDescent="0.2"/>
    <row r="55824" s="217" customFormat="1" x14ac:dyDescent="0.2"/>
    <row r="55825" s="217" customFormat="1" x14ac:dyDescent="0.2"/>
    <row r="55826" s="217" customFormat="1" x14ac:dyDescent="0.2"/>
    <row r="55827" s="217" customFormat="1" x14ac:dyDescent="0.2"/>
    <row r="55828" s="217" customFormat="1" x14ac:dyDescent="0.2"/>
    <row r="55829" s="217" customFormat="1" x14ac:dyDescent="0.2"/>
    <row r="55830" s="217" customFormat="1" x14ac:dyDescent="0.2"/>
    <row r="55831" s="217" customFormat="1" x14ac:dyDescent="0.2"/>
    <row r="55832" s="217" customFormat="1" x14ac:dyDescent="0.2"/>
    <row r="55833" s="217" customFormat="1" x14ac:dyDescent="0.2"/>
    <row r="55834" s="217" customFormat="1" x14ac:dyDescent="0.2"/>
    <row r="55835" s="217" customFormat="1" x14ac:dyDescent="0.2"/>
    <row r="55836" s="217" customFormat="1" x14ac:dyDescent="0.2"/>
    <row r="55837" s="217" customFormat="1" x14ac:dyDescent="0.2"/>
    <row r="55838" s="217" customFormat="1" x14ac:dyDescent="0.2"/>
    <row r="55839" s="217" customFormat="1" x14ac:dyDescent="0.2"/>
    <row r="55840" s="217" customFormat="1" x14ac:dyDescent="0.2"/>
    <row r="55841" s="217" customFormat="1" x14ac:dyDescent="0.2"/>
    <row r="55842" s="217" customFormat="1" x14ac:dyDescent="0.2"/>
    <row r="55843" s="217" customFormat="1" x14ac:dyDescent="0.2"/>
    <row r="55844" s="217" customFormat="1" x14ac:dyDescent="0.2"/>
    <row r="55845" s="217" customFormat="1" x14ac:dyDescent="0.2"/>
    <row r="55846" s="217" customFormat="1" x14ac:dyDescent="0.2"/>
    <row r="55847" s="217" customFormat="1" x14ac:dyDescent="0.2"/>
    <row r="55848" s="217" customFormat="1" x14ac:dyDescent="0.2"/>
    <row r="55849" s="217" customFormat="1" x14ac:dyDescent="0.2"/>
    <row r="55850" s="217" customFormat="1" x14ac:dyDescent="0.2"/>
    <row r="55851" s="217" customFormat="1" x14ac:dyDescent="0.2"/>
    <row r="55852" s="217" customFormat="1" x14ac:dyDescent="0.2"/>
    <row r="55853" s="217" customFormat="1" x14ac:dyDescent="0.2"/>
    <row r="55854" s="217" customFormat="1" x14ac:dyDescent="0.2"/>
    <row r="55855" s="217" customFormat="1" x14ac:dyDescent="0.2"/>
    <row r="55856" s="217" customFormat="1" x14ac:dyDescent="0.2"/>
    <row r="55857" s="217" customFormat="1" x14ac:dyDescent="0.2"/>
    <row r="55858" s="217" customFormat="1" x14ac:dyDescent="0.2"/>
    <row r="55859" s="217" customFormat="1" x14ac:dyDescent="0.2"/>
    <row r="55860" s="217" customFormat="1" x14ac:dyDescent="0.2"/>
    <row r="55861" s="217" customFormat="1" x14ac:dyDescent="0.2"/>
    <row r="55862" s="217" customFormat="1" x14ac:dyDescent="0.2"/>
    <row r="55863" s="217" customFormat="1" x14ac:dyDescent="0.2"/>
    <row r="55864" s="217" customFormat="1" x14ac:dyDescent="0.2"/>
    <row r="55865" s="217" customFormat="1" x14ac:dyDescent="0.2"/>
    <row r="55866" s="217" customFormat="1" x14ac:dyDescent="0.2"/>
    <row r="55867" s="217" customFormat="1" x14ac:dyDescent="0.2"/>
    <row r="55868" s="217" customFormat="1" x14ac:dyDescent="0.2"/>
    <row r="55869" s="217" customFormat="1" x14ac:dyDescent="0.2"/>
    <row r="55870" s="217" customFormat="1" x14ac:dyDescent="0.2"/>
    <row r="55871" s="217" customFormat="1" x14ac:dyDescent="0.2"/>
    <row r="55872" s="217" customFormat="1" x14ac:dyDescent="0.2"/>
    <row r="55873" s="217" customFormat="1" x14ac:dyDescent="0.2"/>
    <row r="55874" s="217" customFormat="1" x14ac:dyDescent="0.2"/>
    <row r="55875" s="217" customFormat="1" x14ac:dyDescent="0.2"/>
    <row r="55876" s="217" customFormat="1" x14ac:dyDescent="0.2"/>
    <row r="55877" s="217" customFormat="1" x14ac:dyDescent="0.2"/>
    <row r="55878" s="217" customFormat="1" x14ac:dyDescent="0.2"/>
    <row r="55879" s="217" customFormat="1" x14ac:dyDescent="0.2"/>
    <row r="55880" s="217" customFormat="1" x14ac:dyDescent="0.2"/>
    <row r="55881" s="217" customFormat="1" x14ac:dyDescent="0.2"/>
    <row r="55882" s="217" customFormat="1" x14ac:dyDescent="0.2"/>
    <row r="55883" s="217" customFormat="1" x14ac:dyDescent="0.2"/>
    <row r="55884" s="217" customFormat="1" x14ac:dyDescent="0.2"/>
    <row r="55885" s="217" customFormat="1" x14ac:dyDescent="0.2"/>
    <row r="55886" s="217" customFormat="1" x14ac:dyDescent="0.2"/>
    <row r="55887" s="217" customFormat="1" x14ac:dyDescent="0.2"/>
    <row r="55888" s="217" customFormat="1" x14ac:dyDescent="0.2"/>
    <row r="55889" s="217" customFormat="1" x14ac:dyDescent="0.2"/>
    <row r="55890" s="217" customFormat="1" x14ac:dyDescent="0.2"/>
    <row r="55891" s="217" customFormat="1" x14ac:dyDescent="0.2"/>
    <row r="55892" s="217" customFormat="1" x14ac:dyDescent="0.2"/>
    <row r="55893" s="217" customFormat="1" x14ac:dyDescent="0.2"/>
    <row r="55894" s="217" customFormat="1" x14ac:dyDescent="0.2"/>
    <row r="55895" s="217" customFormat="1" x14ac:dyDescent="0.2"/>
    <row r="55896" s="217" customFormat="1" x14ac:dyDescent="0.2"/>
    <row r="55897" s="217" customFormat="1" x14ac:dyDescent="0.2"/>
    <row r="55898" s="217" customFormat="1" x14ac:dyDescent="0.2"/>
    <row r="55899" s="217" customFormat="1" x14ac:dyDescent="0.2"/>
    <row r="55900" s="217" customFormat="1" x14ac:dyDescent="0.2"/>
    <row r="55901" s="217" customFormat="1" x14ac:dyDescent="0.2"/>
    <row r="55902" s="217" customFormat="1" x14ac:dyDescent="0.2"/>
    <row r="55903" s="217" customFormat="1" x14ac:dyDescent="0.2"/>
    <row r="55904" s="217" customFormat="1" x14ac:dyDescent="0.2"/>
    <row r="55905" s="217" customFormat="1" x14ac:dyDescent="0.2"/>
    <row r="55906" s="217" customFormat="1" x14ac:dyDescent="0.2"/>
    <row r="55907" s="217" customFormat="1" x14ac:dyDescent="0.2"/>
    <row r="55908" s="217" customFormat="1" x14ac:dyDescent="0.2"/>
    <row r="55909" s="217" customFormat="1" x14ac:dyDescent="0.2"/>
    <row r="55910" s="217" customFormat="1" x14ac:dyDescent="0.2"/>
    <row r="55911" s="217" customFormat="1" x14ac:dyDescent="0.2"/>
    <row r="55912" s="217" customFormat="1" x14ac:dyDescent="0.2"/>
    <row r="55913" s="217" customFormat="1" x14ac:dyDescent="0.2"/>
    <row r="55914" s="217" customFormat="1" x14ac:dyDescent="0.2"/>
    <row r="55915" s="217" customFormat="1" x14ac:dyDescent="0.2"/>
    <row r="55916" s="217" customFormat="1" x14ac:dyDescent="0.2"/>
    <row r="55917" s="217" customFormat="1" x14ac:dyDescent="0.2"/>
    <row r="55918" s="217" customFormat="1" x14ac:dyDescent="0.2"/>
    <row r="55919" s="217" customFormat="1" x14ac:dyDescent="0.2"/>
    <row r="55920" s="217" customFormat="1" x14ac:dyDescent="0.2"/>
    <row r="55921" s="217" customFormat="1" x14ac:dyDescent="0.2"/>
    <row r="55922" s="217" customFormat="1" x14ac:dyDescent="0.2"/>
    <row r="55923" s="217" customFormat="1" x14ac:dyDescent="0.2"/>
    <row r="55924" s="217" customFormat="1" x14ac:dyDescent="0.2"/>
    <row r="55925" s="217" customFormat="1" x14ac:dyDescent="0.2"/>
    <row r="55926" s="217" customFormat="1" x14ac:dyDescent="0.2"/>
    <row r="55927" s="217" customFormat="1" x14ac:dyDescent="0.2"/>
    <row r="55928" s="217" customFormat="1" x14ac:dyDescent="0.2"/>
    <row r="55929" s="217" customFormat="1" x14ac:dyDescent="0.2"/>
    <row r="55930" s="217" customFormat="1" x14ac:dyDescent="0.2"/>
    <row r="55931" s="217" customFormat="1" x14ac:dyDescent="0.2"/>
    <row r="55932" s="217" customFormat="1" x14ac:dyDescent="0.2"/>
    <row r="55933" s="217" customFormat="1" x14ac:dyDescent="0.2"/>
    <row r="55934" s="217" customFormat="1" x14ac:dyDescent="0.2"/>
    <row r="55935" s="217" customFormat="1" x14ac:dyDescent="0.2"/>
    <row r="55936" s="217" customFormat="1" x14ac:dyDescent="0.2"/>
    <row r="55937" s="217" customFormat="1" x14ac:dyDescent="0.2"/>
    <row r="55938" s="217" customFormat="1" x14ac:dyDescent="0.2"/>
    <row r="55939" s="217" customFormat="1" x14ac:dyDescent="0.2"/>
    <row r="55940" s="217" customFormat="1" x14ac:dyDescent="0.2"/>
    <row r="55941" s="217" customFormat="1" x14ac:dyDescent="0.2"/>
    <row r="55942" s="217" customFormat="1" x14ac:dyDescent="0.2"/>
    <row r="55943" s="217" customFormat="1" x14ac:dyDescent="0.2"/>
    <row r="55944" s="217" customFormat="1" x14ac:dyDescent="0.2"/>
    <row r="55945" s="217" customFormat="1" x14ac:dyDescent="0.2"/>
    <row r="55946" s="217" customFormat="1" x14ac:dyDescent="0.2"/>
    <row r="55947" s="217" customFormat="1" x14ac:dyDescent="0.2"/>
    <row r="55948" s="217" customFormat="1" x14ac:dyDescent="0.2"/>
    <row r="55949" s="217" customFormat="1" x14ac:dyDescent="0.2"/>
    <row r="55950" s="217" customFormat="1" x14ac:dyDescent="0.2"/>
    <row r="55951" s="217" customFormat="1" x14ac:dyDescent="0.2"/>
    <row r="55952" s="217" customFormat="1" x14ac:dyDescent="0.2"/>
    <row r="55953" s="217" customFormat="1" x14ac:dyDescent="0.2"/>
    <row r="55954" s="217" customFormat="1" x14ac:dyDescent="0.2"/>
    <row r="55955" s="217" customFormat="1" x14ac:dyDescent="0.2"/>
    <row r="55956" s="217" customFormat="1" x14ac:dyDescent="0.2"/>
    <row r="55957" s="217" customFormat="1" x14ac:dyDescent="0.2"/>
    <row r="55958" s="217" customFormat="1" x14ac:dyDescent="0.2"/>
    <row r="55959" s="217" customFormat="1" x14ac:dyDescent="0.2"/>
    <row r="55960" s="217" customFormat="1" x14ac:dyDescent="0.2"/>
    <row r="55961" s="217" customFormat="1" x14ac:dyDescent="0.2"/>
    <row r="55962" s="217" customFormat="1" x14ac:dyDescent="0.2"/>
    <row r="55963" s="217" customFormat="1" x14ac:dyDescent="0.2"/>
    <row r="55964" s="217" customFormat="1" x14ac:dyDescent="0.2"/>
    <row r="55965" s="217" customFormat="1" x14ac:dyDescent="0.2"/>
    <row r="55966" s="217" customFormat="1" x14ac:dyDescent="0.2"/>
    <row r="55967" s="217" customFormat="1" x14ac:dyDescent="0.2"/>
    <row r="55968" s="217" customFormat="1" x14ac:dyDescent="0.2"/>
    <row r="55969" s="217" customFormat="1" x14ac:dyDescent="0.2"/>
    <row r="55970" s="217" customFormat="1" x14ac:dyDescent="0.2"/>
    <row r="55971" s="217" customFormat="1" x14ac:dyDescent="0.2"/>
    <row r="55972" s="217" customFormat="1" x14ac:dyDescent="0.2"/>
    <row r="55973" s="217" customFormat="1" x14ac:dyDescent="0.2"/>
    <row r="55974" s="217" customFormat="1" x14ac:dyDescent="0.2"/>
    <row r="55975" s="217" customFormat="1" x14ac:dyDescent="0.2"/>
    <row r="55976" s="217" customFormat="1" x14ac:dyDescent="0.2"/>
    <row r="55977" s="217" customFormat="1" x14ac:dyDescent="0.2"/>
    <row r="55978" s="217" customFormat="1" x14ac:dyDescent="0.2"/>
    <row r="55979" s="217" customFormat="1" x14ac:dyDescent="0.2"/>
    <row r="55980" s="217" customFormat="1" x14ac:dyDescent="0.2"/>
    <row r="55981" s="217" customFormat="1" x14ac:dyDescent="0.2"/>
    <row r="55982" s="217" customFormat="1" x14ac:dyDescent="0.2"/>
    <row r="55983" s="217" customFormat="1" x14ac:dyDescent="0.2"/>
    <row r="55984" s="217" customFormat="1" x14ac:dyDescent="0.2"/>
    <row r="55985" s="217" customFormat="1" x14ac:dyDescent="0.2"/>
    <row r="55986" s="217" customFormat="1" x14ac:dyDescent="0.2"/>
    <row r="55987" s="217" customFormat="1" x14ac:dyDescent="0.2"/>
    <row r="55988" s="217" customFormat="1" x14ac:dyDescent="0.2"/>
    <row r="55989" s="217" customFormat="1" x14ac:dyDescent="0.2"/>
    <row r="55990" s="217" customFormat="1" x14ac:dyDescent="0.2"/>
    <row r="55991" s="217" customFormat="1" x14ac:dyDescent="0.2"/>
    <row r="55992" s="217" customFormat="1" x14ac:dyDescent="0.2"/>
    <row r="55993" s="217" customFormat="1" x14ac:dyDescent="0.2"/>
    <row r="55994" s="217" customFormat="1" x14ac:dyDescent="0.2"/>
    <row r="55995" s="217" customFormat="1" x14ac:dyDescent="0.2"/>
    <row r="55996" s="217" customFormat="1" x14ac:dyDescent="0.2"/>
    <row r="55997" s="217" customFormat="1" x14ac:dyDescent="0.2"/>
    <row r="55998" s="217" customFormat="1" x14ac:dyDescent="0.2"/>
    <row r="55999" s="217" customFormat="1" x14ac:dyDescent="0.2"/>
    <row r="56000" s="217" customFormat="1" x14ac:dyDescent="0.2"/>
    <row r="56001" s="217" customFormat="1" x14ac:dyDescent="0.2"/>
    <row r="56002" s="217" customFormat="1" x14ac:dyDescent="0.2"/>
    <row r="56003" s="217" customFormat="1" x14ac:dyDescent="0.2"/>
    <row r="56004" s="217" customFormat="1" x14ac:dyDescent="0.2"/>
    <row r="56005" s="217" customFormat="1" x14ac:dyDescent="0.2"/>
    <row r="56006" s="217" customFormat="1" x14ac:dyDescent="0.2"/>
    <row r="56007" s="217" customFormat="1" x14ac:dyDescent="0.2"/>
    <row r="56008" s="217" customFormat="1" x14ac:dyDescent="0.2"/>
    <row r="56009" s="217" customFormat="1" x14ac:dyDescent="0.2"/>
    <row r="56010" s="217" customFormat="1" x14ac:dyDescent="0.2"/>
    <row r="56011" s="217" customFormat="1" x14ac:dyDescent="0.2"/>
    <row r="56012" s="217" customFormat="1" x14ac:dyDescent="0.2"/>
    <row r="56013" s="217" customFormat="1" x14ac:dyDescent="0.2"/>
    <row r="56014" s="217" customFormat="1" x14ac:dyDescent="0.2"/>
    <row r="56015" s="217" customFormat="1" x14ac:dyDescent="0.2"/>
    <row r="56016" s="217" customFormat="1" x14ac:dyDescent="0.2"/>
    <row r="56017" s="217" customFormat="1" x14ac:dyDescent="0.2"/>
    <row r="56018" s="217" customFormat="1" x14ac:dyDescent="0.2"/>
    <row r="56019" s="217" customFormat="1" x14ac:dyDescent="0.2"/>
    <row r="56020" s="217" customFormat="1" x14ac:dyDescent="0.2"/>
    <row r="56021" s="217" customFormat="1" x14ac:dyDescent="0.2"/>
    <row r="56022" s="217" customFormat="1" x14ac:dyDescent="0.2"/>
    <row r="56023" s="217" customFormat="1" x14ac:dyDescent="0.2"/>
    <row r="56024" s="217" customFormat="1" x14ac:dyDescent="0.2"/>
    <row r="56025" s="217" customFormat="1" x14ac:dyDescent="0.2"/>
    <row r="56026" s="217" customFormat="1" x14ac:dyDescent="0.2"/>
    <row r="56027" s="217" customFormat="1" x14ac:dyDescent="0.2"/>
    <row r="56028" s="217" customFormat="1" x14ac:dyDescent="0.2"/>
    <row r="56029" s="217" customFormat="1" x14ac:dyDescent="0.2"/>
    <row r="56030" s="217" customFormat="1" x14ac:dyDescent="0.2"/>
    <row r="56031" s="217" customFormat="1" x14ac:dyDescent="0.2"/>
    <row r="56032" s="217" customFormat="1" x14ac:dyDescent="0.2"/>
    <row r="56033" s="217" customFormat="1" x14ac:dyDescent="0.2"/>
    <row r="56034" s="217" customFormat="1" x14ac:dyDescent="0.2"/>
    <row r="56035" s="217" customFormat="1" x14ac:dyDescent="0.2"/>
    <row r="56036" s="217" customFormat="1" x14ac:dyDescent="0.2"/>
    <row r="56037" s="217" customFormat="1" x14ac:dyDescent="0.2"/>
    <row r="56038" s="217" customFormat="1" x14ac:dyDescent="0.2"/>
    <row r="56039" s="217" customFormat="1" x14ac:dyDescent="0.2"/>
    <row r="56040" s="217" customFormat="1" x14ac:dyDescent="0.2"/>
    <row r="56041" s="217" customFormat="1" x14ac:dyDescent="0.2"/>
    <row r="56042" s="217" customFormat="1" x14ac:dyDescent="0.2"/>
    <row r="56043" s="217" customFormat="1" x14ac:dyDescent="0.2"/>
    <row r="56044" s="217" customFormat="1" x14ac:dyDescent="0.2"/>
    <row r="56045" s="217" customFormat="1" x14ac:dyDescent="0.2"/>
    <row r="56046" s="217" customFormat="1" x14ac:dyDescent="0.2"/>
    <row r="56047" s="217" customFormat="1" x14ac:dyDescent="0.2"/>
    <row r="56048" s="217" customFormat="1" x14ac:dyDescent="0.2"/>
    <row r="56049" s="217" customFormat="1" x14ac:dyDescent="0.2"/>
    <row r="56050" s="217" customFormat="1" x14ac:dyDescent="0.2"/>
    <row r="56051" s="217" customFormat="1" x14ac:dyDescent="0.2"/>
    <row r="56052" s="217" customFormat="1" x14ac:dyDescent="0.2"/>
    <row r="56053" s="217" customFormat="1" x14ac:dyDescent="0.2"/>
    <row r="56054" s="217" customFormat="1" x14ac:dyDescent="0.2"/>
    <row r="56055" s="217" customFormat="1" x14ac:dyDescent="0.2"/>
    <row r="56056" s="217" customFormat="1" x14ac:dyDescent="0.2"/>
    <row r="56057" s="217" customFormat="1" x14ac:dyDescent="0.2"/>
    <row r="56058" s="217" customFormat="1" x14ac:dyDescent="0.2"/>
    <row r="56059" s="217" customFormat="1" x14ac:dyDescent="0.2"/>
    <row r="56060" s="217" customFormat="1" x14ac:dyDescent="0.2"/>
    <row r="56061" s="217" customFormat="1" x14ac:dyDescent="0.2"/>
    <row r="56062" s="217" customFormat="1" x14ac:dyDescent="0.2"/>
    <row r="56063" s="217" customFormat="1" x14ac:dyDescent="0.2"/>
    <row r="56064" s="217" customFormat="1" x14ac:dyDescent="0.2"/>
    <row r="56065" s="217" customFormat="1" x14ac:dyDescent="0.2"/>
    <row r="56066" s="217" customFormat="1" x14ac:dyDescent="0.2"/>
    <row r="56067" s="217" customFormat="1" x14ac:dyDescent="0.2"/>
    <row r="56068" s="217" customFormat="1" x14ac:dyDescent="0.2"/>
    <row r="56069" s="217" customFormat="1" x14ac:dyDescent="0.2"/>
    <row r="56070" s="217" customFormat="1" x14ac:dyDescent="0.2"/>
    <row r="56071" s="217" customFormat="1" x14ac:dyDescent="0.2"/>
    <row r="56072" s="217" customFormat="1" x14ac:dyDescent="0.2"/>
    <row r="56073" s="217" customFormat="1" x14ac:dyDescent="0.2"/>
    <row r="56074" s="217" customFormat="1" x14ac:dyDescent="0.2"/>
    <row r="56075" s="217" customFormat="1" x14ac:dyDescent="0.2"/>
    <row r="56076" s="217" customFormat="1" x14ac:dyDescent="0.2"/>
    <row r="56077" s="217" customFormat="1" x14ac:dyDescent="0.2"/>
    <row r="56078" s="217" customFormat="1" x14ac:dyDescent="0.2"/>
    <row r="56079" s="217" customFormat="1" x14ac:dyDescent="0.2"/>
    <row r="56080" s="217" customFormat="1" x14ac:dyDescent="0.2"/>
    <row r="56081" s="217" customFormat="1" x14ac:dyDescent="0.2"/>
    <row r="56082" s="217" customFormat="1" x14ac:dyDescent="0.2"/>
    <row r="56083" s="217" customFormat="1" x14ac:dyDescent="0.2"/>
    <row r="56084" s="217" customFormat="1" x14ac:dyDescent="0.2"/>
    <row r="56085" s="217" customFormat="1" x14ac:dyDescent="0.2"/>
    <row r="56086" s="217" customFormat="1" x14ac:dyDescent="0.2"/>
    <row r="56087" s="217" customFormat="1" x14ac:dyDescent="0.2"/>
    <row r="56088" s="217" customFormat="1" x14ac:dyDescent="0.2"/>
    <row r="56089" s="217" customFormat="1" x14ac:dyDescent="0.2"/>
    <row r="56090" s="217" customFormat="1" x14ac:dyDescent="0.2"/>
    <row r="56091" s="217" customFormat="1" x14ac:dyDescent="0.2"/>
    <row r="56092" s="217" customFormat="1" x14ac:dyDescent="0.2"/>
    <row r="56093" s="217" customFormat="1" x14ac:dyDescent="0.2"/>
    <row r="56094" s="217" customFormat="1" x14ac:dyDescent="0.2"/>
    <row r="56095" s="217" customFormat="1" x14ac:dyDescent="0.2"/>
    <row r="56096" s="217" customFormat="1" x14ac:dyDescent="0.2"/>
    <row r="56097" s="217" customFormat="1" x14ac:dyDescent="0.2"/>
    <row r="56098" s="217" customFormat="1" x14ac:dyDescent="0.2"/>
    <row r="56099" s="217" customFormat="1" x14ac:dyDescent="0.2"/>
    <row r="56100" s="217" customFormat="1" x14ac:dyDescent="0.2"/>
    <row r="56101" s="217" customFormat="1" x14ac:dyDescent="0.2"/>
    <row r="56102" s="217" customFormat="1" x14ac:dyDescent="0.2"/>
    <row r="56103" s="217" customFormat="1" x14ac:dyDescent="0.2"/>
    <row r="56104" s="217" customFormat="1" x14ac:dyDescent="0.2"/>
    <row r="56105" s="217" customFormat="1" x14ac:dyDescent="0.2"/>
    <row r="56106" s="217" customFormat="1" x14ac:dyDescent="0.2"/>
    <row r="56107" s="217" customFormat="1" x14ac:dyDescent="0.2"/>
    <row r="56108" s="217" customFormat="1" x14ac:dyDescent="0.2"/>
    <row r="56109" s="217" customFormat="1" x14ac:dyDescent="0.2"/>
    <row r="56110" s="217" customFormat="1" x14ac:dyDescent="0.2"/>
    <row r="56111" s="217" customFormat="1" x14ac:dyDescent="0.2"/>
    <row r="56112" s="217" customFormat="1" x14ac:dyDescent="0.2"/>
    <row r="56113" s="217" customFormat="1" x14ac:dyDescent="0.2"/>
    <row r="56114" s="217" customFormat="1" x14ac:dyDescent="0.2"/>
    <row r="56115" s="217" customFormat="1" x14ac:dyDescent="0.2"/>
    <row r="56116" s="217" customFormat="1" x14ac:dyDescent="0.2"/>
    <row r="56117" s="217" customFormat="1" x14ac:dyDescent="0.2"/>
    <row r="56118" s="217" customFormat="1" x14ac:dyDescent="0.2"/>
    <row r="56119" s="217" customFormat="1" x14ac:dyDescent="0.2"/>
    <row r="56120" s="217" customFormat="1" x14ac:dyDescent="0.2"/>
    <row r="56121" s="217" customFormat="1" x14ac:dyDescent="0.2"/>
    <row r="56122" s="217" customFormat="1" x14ac:dyDescent="0.2"/>
    <row r="56123" s="217" customFormat="1" x14ac:dyDescent="0.2"/>
    <row r="56124" s="217" customFormat="1" x14ac:dyDescent="0.2"/>
    <row r="56125" s="217" customFormat="1" x14ac:dyDescent="0.2"/>
    <row r="56126" s="217" customFormat="1" x14ac:dyDescent="0.2"/>
    <row r="56127" s="217" customFormat="1" x14ac:dyDescent="0.2"/>
    <row r="56128" s="217" customFormat="1" x14ac:dyDescent="0.2"/>
    <row r="56129" s="217" customFormat="1" x14ac:dyDescent="0.2"/>
    <row r="56130" s="217" customFormat="1" x14ac:dyDescent="0.2"/>
    <row r="56131" s="217" customFormat="1" x14ac:dyDescent="0.2"/>
    <row r="56132" s="217" customFormat="1" x14ac:dyDescent="0.2"/>
    <row r="56133" s="217" customFormat="1" x14ac:dyDescent="0.2"/>
    <row r="56134" s="217" customFormat="1" x14ac:dyDescent="0.2"/>
    <row r="56135" s="217" customFormat="1" x14ac:dyDescent="0.2"/>
    <row r="56136" s="217" customFormat="1" x14ac:dyDescent="0.2"/>
    <row r="56137" s="217" customFormat="1" x14ac:dyDescent="0.2"/>
    <row r="56138" s="217" customFormat="1" x14ac:dyDescent="0.2"/>
    <row r="56139" s="217" customFormat="1" x14ac:dyDescent="0.2"/>
    <row r="56140" s="217" customFormat="1" x14ac:dyDescent="0.2"/>
    <row r="56141" s="217" customFormat="1" x14ac:dyDescent="0.2"/>
    <row r="56142" s="217" customFormat="1" x14ac:dyDescent="0.2"/>
    <row r="56143" s="217" customFormat="1" x14ac:dyDescent="0.2"/>
    <row r="56144" s="217" customFormat="1" x14ac:dyDescent="0.2"/>
    <row r="56145" s="217" customFormat="1" x14ac:dyDescent="0.2"/>
    <row r="56146" s="217" customFormat="1" x14ac:dyDescent="0.2"/>
    <row r="56147" s="217" customFormat="1" x14ac:dyDescent="0.2"/>
    <row r="56148" s="217" customFormat="1" x14ac:dyDescent="0.2"/>
    <row r="56149" s="217" customFormat="1" x14ac:dyDescent="0.2"/>
    <row r="56150" s="217" customFormat="1" x14ac:dyDescent="0.2"/>
    <row r="56151" s="217" customFormat="1" x14ac:dyDescent="0.2"/>
    <row r="56152" s="217" customFormat="1" x14ac:dyDescent="0.2"/>
    <row r="56153" s="217" customFormat="1" x14ac:dyDescent="0.2"/>
    <row r="56154" s="217" customFormat="1" x14ac:dyDescent="0.2"/>
    <row r="56155" s="217" customFormat="1" x14ac:dyDescent="0.2"/>
    <row r="56156" s="217" customFormat="1" x14ac:dyDescent="0.2"/>
    <row r="56157" s="217" customFormat="1" x14ac:dyDescent="0.2"/>
    <row r="56158" s="217" customFormat="1" x14ac:dyDescent="0.2"/>
    <row r="56159" s="217" customFormat="1" x14ac:dyDescent="0.2"/>
    <row r="56160" s="217" customFormat="1" x14ac:dyDescent="0.2"/>
    <row r="56161" s="217" customFormat="1" x14ac:dyDescent="0.2"/>
    <row r="56162" s="217" customFormat="1" x14ac:dyDescent="0.2"/>
    <row r="56163" s="217" customFormat="1" x14ac:dyDescent="0.2"/>
    <row r="56164" s="217" customFormat="1" x14ac:dyDescent="0.2"/>
    <row r="56165" s="217" customFormat="1" x14ac:dyDescent="0.2"/>
    <row r="56166" s="217" customFormat="1" x14ac:dyDescent="0.2"/>
    <row r="56167" s="217" customFormat="1" x14ac:dyDescent="0.2"/>
    <row r="56168" s="217" customFormat="1" x14ac:dyDescent="0.2"/>
    <row r="56169" s="217" customFormat="1" x14ac:dyDescent="0.2"/>
    <row r="56170" s="217" customFormat="1" x14ac:dyDescent="0.2"/>
    <row r="56171" s="217" customFormat="1" x14ac:dyDescent="0.2"/>
    <row r="56172" s="217" customFormat="1" x14ac:dyDescent="0.2"/>
    <row r="56173" s="217" customFormat="1" x14ac:dyDescent="0.2"/>
    <row r="56174" s="217" customFormat="1" x14ac:dyDescent="0.2"/>
    <row r="56175" s="217" customFormat="1" x14ac:dyDescent="0.2"/>
    <row r="56176" s="217" customFormat="1" x14ac:dyDescent="0.2"/>
    <row r="56177" s="217" customFormat="1" x14ac:dyDescent="0.2"/>
    <row r="56178" s="217" customFormat="1" x14ac:dyDescent="0.2"/>
    <row r="56179" s="217" customFormat="1" x14ac:dyDescent="0.2"/>
    <row r="56180" s="217" customFormat="1" x14ac:dyDescent="0.2"/>
    <row r="56181" s="217" customFormat="1" x14ac:dyDescent="0.2"/>
    <row r="56182" s="217" customFormat="1" x14ac:dyDescent="0.2"/>
    <row r="56183" s="217" customFormat="1" x14ac:dyDescent="0.2"/>
    <row r="56184" s="217" customFormat="1" x14ac:dyDescent="0.2"/>
    <row r="56185" s="217" customFormat="1" x14ac:dyDescent="0.2"/>
    <row r="56186" s="217" customFormat="1" x14ac:dyDescent="0.2"/>
    <row r="56187" s="217" customFormat="1" x14ac:dyDescent="0.2"/>
    <row r="56188" s="217" customFormat="1" x14ac:dyDescent="0.2"/>
    <row r="56189" s="217" customFormat="1" x14ac:dyDescent="0.2"/>
    <row r="56190" s="217" customFormat="1" x14ac:dyDescent="0.2"/>
    <row r="56191" s="217" customFormat="1" x14ac:dyDescent="0.2"/>
    <row r="56192" s="217" customFormat="1" x14ac:dyDescent="0.2"/>
    <row r="56193" s="217" customFormat="1" x14ac:dyDescent="0.2"/>
    <row r="56194" s="217" customFormat="1" x14ac:dyDescent="0.2"/>
    <row r="56195" s="217" customFormat="1" x14ac:dyDescent="0.2"/>
    <row r="56196" s="217" customFormat="1" x14ac:dyDescent="0.2"/>
    <row r="56197" s="217" customFormat="1" x14ac:dyDescent="0.2"/>
    <row r="56198" s="217" customFormat="1" x14ac:dyDescent="0.2"/>
    <row r="56199" s="217" customFormat="1" x14ac:dyDescent="0.2"/>
    <row r="56200" s="217" customFormat="1" x14ac:dyDescent="0.2"/>
    <row r="56201" s="217" customFormat="1" x14ac:dyDescent="0.2"/>
    <row r="56202" s="217" customFormat="1" x14ac:dyDescent="0.2"/>
    <row r="56203" s="217" customFormat="1" x14ac:dyDescent="0.2"/>
    <row r="56204" s="217" customFormat="1" x14ac:dyDescent="0.2"/>
    <row r="56205" s="217" customFormat="1" x14ac:dyDescent="0.2"/>
    <row r="56206" s="217" customFormat="1" x14ac:dyDescent="0.2"/>
    <row r="56207" s="217" customFormat="1" x14ac:dyDescent="0.2"/>
    <row r="56208" s="217" customFormat="1" x14ac:dyDescent="0.2"/>
    <row r="56209" s="217" customFormat="1" x14ac:dyDescent="0.2"/>
    <row r="56210" s="217" customFormat="1" x14ac:dyDescent="0.2"/>
    <row r="56211" s="217" customFormat="1" x14ac:dyDescent="0.2"/>
    <row r="56212" s="217" customFormat="1" x14ac:dyDescent="0.2"/>
    <row r="56213" s="217" customFormat="1" x14ac:dyDescent="0.2"/>
    <row r="56214" s="217" customFormat="1" x14ac:dyDescent="0.2"/>
    <row r="56215" s="217" customFormat="1" x14ac:dyDescent="0.2"/>
    <row r="56216" s="217" customFormat="1" x14ac:dyDescent="0.2"/>
    <row r="56217" s="217" customFormat="1" x14ac:dyDescent="0.2"/>
    <row r="56218" s="217" customFormat="1" x14ac:dyDescent="0.2"/>
    <row r="56219" s="217" customFormat="1" x14ac:dyDescent="0.2"/>
    <row r="56220" s="217" customFormat="1" x14ac:dyDescent="0.2"/>
    <row r="56221" s="217" customFormat="1" x14ac:dyDescent="0.2"/>
    <row r="56222" s="217" customFormat="1" x14ac:dyDescent="0.2"/>
    <row r="56223" s="217" customFormat="1" x14ac:dyDescent="0.2"/>
    <row r="56224" s="217" customFormat="1" x14ac:dyDescent="0.2"/>
    <row r="56225" s="217" customFormat="1" x14ac:dyDescent="0.2"/>
    <row r="56226" s="217" customFormat="1" x14ac:dyDescent="0.2"/>
    <row r="56227" s="217" customFormat="1" x14ac:dyDescent="0.2"/>
    <row r="56228" s="217" customFormat="1" x14ac:dyDescent="0.2"/>
    <row r="56229" s="217" customFormat="1" x14ac:dyDescent="0.2"/>
    <row r="56230" s="217" customFormat="1" x14ac:dyDescent="0.2"/>
    <row r="56231" s="217" customFormat="1" x14ac:dyDescent="0.2"/>
    <row r="56232" s="217" customFormat="1" x14ac:dyDescent="0.2"/>
    <row r="56233" s="217" customFormat="1" x14ac:dyDescent="0.2"/>
    <row r="56234" s="217" customFormat="1" x14ac:dyDescent="0.2"/>
    <row r="56235" s="217" customFormat="1" x14ac:dyDescent="0.2"/>
    <row r="56236" s="217" customFormat="1" x14ac:dyDescent="0.2"/>
    <row r="56237" s="217" customFormat="1" x14ac:dyDescent="0.2"/>
    <row r="56238" s="217" customFormat="1" x14ac:dyDescent="0.2"/>
    <row r="56239" s="217" customFormat="1" x14ac:dyDescent="0.2"/>
    <row r="56240" s="217" customFormat="1" x14ac:dyDescent="0.2"/>
    <row r="56241" s="217" customFormat="1" x14ac:dyDescent="0.2"/>
    <row r="56242" s="217" customFormat="1" x14ac:dyDescent="0.2"/>
    <row r="56243" s="217" customFormat="1" x14ac:dyDescent="0.2"/>
    <row r="56244" s="217" customFormat="1" x14ac:dyDescent="0.2"/>
    <row r="56245" s="217" customFormat="1" x14ac:dyDescent="0.2"/>
    <row r="56246" s="217" customFormat="1" x14ac:dyDescent="0.2"/>
    <row r="56247" s="217" customFormat="1" x14ac:dyDescent="0.2"/>
    <row r="56248" s="217" customFormat="1" x14ac:dyDescent="0.2"/>
    <row r="56249" s="217" customFormat="1" x14ac:dyDescent="0.2"/>
    <row r="56250" s="217" customFormat="1" x14ac:dyDescent="0.2"/>
    <row r="56251" s="217" customFormat="1" x14ac:dyDescent="0.2"/>
    <row r="56252" s="217" customFormat="1" x14ac:dyDescent="0.2"/>
    <row r="56253" s="217" customFormat="1" x14ac:dyDescent="0.2"/>
    <row r="56254" s="217" customFormat="1" x14ac:dyDescent="0.2"/>
    <row r="56255" s="217" customFormat="1" x14ac:dyDescent="0.2"/>
    <row r="56256" s="217" customFormat="1" x14ac:dyDescent="0.2"/>
    <row r="56257" s="217" customFormat="1" x14ac:dyDescent="0.2"/>
    <row r="56258" s="217" customFormat="1" x14ac:dyDescent="0.2"/>
    <row r="56259" s="217" customFormat="1" x14ac:dyDescent="0.2"/>
    <row r="56260" s="217" customFormat="1" x14ac:dyDescent="0.2"/>
    <row r="56261" s="217" customFormat="1" x14ac:dyDescent="0.2"/>
    <row r="56262" s="217" customFormat="1" x14ac:dyDescent="0.2"/>
    <row r="56263" s="217" customFormat="1" x14ac:dyDescent="0.2"/>
    <row r="56264" s="217" customFormat="1" x14ac:dyDescent="0.2"/>
    <row r="56265" s="217" customFormat="1" x14ac:dyDescent="0.2"/>
    <row r="56266" s="217" customFormat="1" x14ac:dyDescent="0.2"/>
    <row r="56267" s="217" customFormat="1" x14ac:dyDescent="0.2"/>
    <row r="56268" s="217" customFormat="1" x14ac:dyDescent="0.2"/>
    <row r="56269" s="217" customFormat="1" x14ac:dyDescent="0.2"/>
    <row r="56270" s="217" customFormat="1" x14ac:dyDescent="0.2"/>
    <row r="56271" s="217" customFormat="1" x14ac:dyDescent="0.2"/>
    <row r="56272" s="217" customFormat="1" x14ac:dyDescent="0.2"/>
    <row r="56273" s="217" customFormat="1" x14ac:dyDescent="0.2"/>
    <row r="56274" s="217" customFormat="1" x14ac:dyDescent="0.2"/>
    <row r="56275" s="217" customFormat="1" x14ac:dyDescent="0.2"/>
    <row r="56276" s="217" customFormat="1" x14ac:dyDescent="0.2"/>
    <row r="56277" s="217" customFormat="1" x14ac:dyDescent="0.2"/>
    <row r="56278" s="217" customFormat="1" x14ac:dyDescent="0.2"/>
    <row r="56279" s="217" customFormat="1" x14ac:dyDescent="0.2"/>
    <row r="56280" s="217" customFormat="1" x14ac:dyDescent="0.2"/>
    <row r="56281" s="217" customFormat="1" x14ac:dyDescent="0.2"/>
    <row r="56282" s="217" customFormat="1" x14ac:dyDescent="0.2"/>
    <row r="56283" s="217" customFormat="1" x14ac:dyDescent="0.2"/>
    <row r="56284" s="217" customFormat="1" x14ac:dyDescent="0.2"/>
    <row r="56285" s="217" customFormat="1" x14ac:dyDescent="0.2"/>
    <row r="56286" s="217" customFormat="1" x14ac:dyDescent="0.2"/>
    <row r="56287" s="217" customFormat="1" x14ac:dyDescent="0.2"/>
    <row r="56288" s="217" customFormat="1" x14ac:dyDescent="0.2"/>
    <row r="56289" s="217" customFormat="1" x14ac:dyDescent="0.2"/>
    <row r="56290" s="217" customFormat="1" x14ac:dyDescent="0.2"/>
    <row r="56291" s="217" customFormat="1" x14ac:dyDescent="0.2"/>
    <row r="56292" s="217" customFormat="1" x14ac:dyDescent="0.2"/>
    <row r="56293" s="217" customFormat="1" x14ac:dyDescent="0.2"/>
    <row r="56294" s="217" customFormat="1" x14ac:dyDescent="0.2"/>
    <row r="56295" s="217" customFormat="1" x14ac:dyDescent="0.2"/>
    <row r="56296" s="217" customFormat="1" x14ac:dyDescent="0.2"/>
    <row r="56297" s="217" customFormat="1" x14ac:dyDescent="0.2"/>
    <row r="56298" s="217" customFormat="1" x14ac:dyDescent="0.2"/>
    <row r="56299" s="217" customFormat="1" x14ac:dyDescent="0.2"/>
    <row r="56300" s="217" customFormat="1" x14ac:dyDescent="0.2"/>
    <row r="56301" s="217" customFormat="1" x14ac:dyDescent="0.2"/>
    <row r="56302" s="217" customFormat="1" x14ac:dyDescent="0.2"/>
    <row r="56303" s="217" customFormat="1" x14ac:dyDescent="0.2"/>
    <row r="56304" s="217" customFormat="1" x14ac:dyDescent="0.2"/>
    <row r="56305" s="217" customFormat="1" x14ac:dyDescent="0.2"/>
    <row r="56306" s="217" customFormat="1" x14ac:dyDescent="0.2"/>
    <row r="56307" s="217" customFormat="1" x14ac:dyDescent="0.2"/>
    <row r="56308" s="217" customFormat="1" x14ac:dyDescent="0.2"/>
    <row r="56309" s="217" customFormat="1" x14ac:dyDescent="0.2"/>
    <row r="56310" s="217" customFormat="1" x14ac:dyDescent="0.2"/>
    <row r="56311" s="217" customFormat="1" x14ac:dyDescent="0.2"/>
    <row r="56312" s="217" customFormat="1" x14ac:dyDescent="0.2"/>
    <row r="56313" s="217" customFormat="1" x14ac:dyDescent="0.2"/>
    <row r="56314" s="217" customFormat="1" x14ac:dyDescent="0.2"/>
    <row r="56315" s="217" customFormat="1" x14ac:dyDescent="0.2"/>
    <row r="56316" s="217" customFormat="1" x14ac:dyDescent="0.2"/>
    <row r="56317" s="217" customFormat="1" x14ac:dyDescent="0.2"/>
    <row r="56318" s="217" customFormat="1" x14ac:dyDescent="0.2"/>
    <row r="56319" s="217" customFormat="1" x14ac:dyDescent="0.2"/>
    <row r="56320" s="217" customFormat="1" x14ac:dyDescent="0.2"/>
    <row r="56321" s="217" customFormat="1" x14ac:dyDescent="0.2"/>
    <row r="56322" s="217" customFormat="1" x14ac:dyDescent="0.2"/>
    <row r="56323" s="217" customFormat="1" x14ac:dyDescent="0.2"/>
    <row r="56324" s="217" customFormat="1" x14ac:dyDescent="0.2"/>
    <row r="56325" s="217" customFormat="1" x14ac:dyDescent="0.2"/>
    <row r="56326" s="217" customFormat="1" x14ac:dyDescent="0.2"/>
    <row r="56327" s="217" customFormat="1" x14ac:dyDescent="0.2"/>
    <row r="56328" s="217" customFormat="1" x14ac:dyDescent="0.2"/>
    <row r="56329" s="217" customFormat="1" x14ac:dyDescent="0.2"/>
    <row r="56330" s="217" customFormat="1" x14ac:dyDescent="0.2"/>
    <row r="56331" s="217" customFormat="1" x14ac:dyDescent="0.2"/>
    <row r="56332" s="217" customFormat="1" x14ac:dyDescent="0.2"/>
    <row r="56333" s="217" customFormat="1" x14ac:dyDescent="0.2"/>
    <row r="56334" s="217" customFormat="1" x14ac:dyDescent="0.2"/>
    <row r="56335" s="217" customFormat="1" x14ac:dyDescent="0.2"/>
    <row r="56336" s="217" customFormat="1" x14ac:dyDescent="0.2"/>
    <row r="56337" s="217" customFormat="1" x14ac:dyDescent="0.2"/>
    <row r="56338" s="217" customFormat="1" x14ac:dyDescent="0.2"/>
    <row r="56339" s="217" customFormat="1" x14ac:dyDescent="0.2"/>
    <row r="56340" s="217" customFormat="1" x14ac:dyDescent="0.2"/>
    <row r="56341" s="217" customFormat="1" x14ac:dyDescent="0.2"/>
    <row r="56342" s="217" customFormat="1" x14ac:dyDescent="0.2"/>
    <row r="56343" s="217" customFormat="1" x14ac:dyDescent="0.2"/>
    <row r="56344" s="217" customFormat="1" x14ac:dyDescent="0.2"/>
    <row r="56345" s="217" customFormat="1" x14ac:dyDescent="0.2"/>
    <row r="56346" s="217" customFormat="1" x14ac:dyDescent="0.2"/>
    <row r="56347" s="217" customFormat="1" x14ac:dyDescent="0.2"/>
    <row r="56348" s="217" customFormat="1" x14ac:dyDescent="0.2"/>
    <row r="56349" s="217" customFormat="1" x14ac:dyDescent="0.2"/>
    <row r="56350" s="217" customFormat="1" x14ac:dyDescent="0.2"/>
    <row r="56351" s="217" customFormat="1" x14ac:dyDescent="0.2"/>
    <row r="56352" s="217" customFormat="1" x14ac:dyDescent="0.2"/>
    <row r="56353" s="217" customFormat="1" x14ac:dyDescent="0.2"/>
    <row r="56354" s="217" customFormat="1" x14ac:dyDescent="0.2"/>
    <row r="56355" s="217" customFormat="1" x14ac:dyDescent="0.2"/>
    <row r="56356" s="217" customFormat="1" x14ac:dyDescent="0.2"/>
    <row r="56357" s="217" customFormat="1" x14ac:dyDescent="0.2"/>
    <row r="56358" s="217" customFormat="1" x14ac:dyDescent="0.2"/>
    <row r="56359" s="217" customFormat="1" x14ac:dyDescent="0.2"/>
    <row r="56360" s="217" customFormat="1" x14ac:dyDescent="0.2"/>
    <row r="56361" s="217" customFormat="1" x14ac:dyDescent="0.2"/>
    <row r="56362" s="217" customFormat="1" x14ac:dyDescent="0.2"/>
    <row r="56363" s="217" customFormat="1" x14ac:dyDescent="0.2"/>
    <row r="56364" s="217" customFormat="1" x14ac:dyDescent="0.2"/>
    <row r="56365" s="217" customFormat="1" x14ac:dyDescent="0.2"/>
    <row r="56366" s="217" customFormat="1" x14ac:dyDescent="0.2"/>
    <row r="56367" s="217" customFormat="1" x14ac:dyDescent="0.2"/>
    <row r="56368" s="217" customFormat="1" x14ac:dyDescent="0.2"/>
    <row r="56369" s="217" customFormat="1" x14ac:dyDescent="0.2"/>
    <row r="56370" s="217" customFormat="1" x14ac:dyDescent="0.2"/>
    <row r="56371" s="217" customFormat="1" x14ac:dyDescent="0.2"/>
    <row r="56372" s="217" customFormat="1" x14ac:dyDescent="0.2"/>
    <row r="56373" s="217" customFormat="1" x14ac:dyDescent="0.2"/>
    <row r="56374" s="217" customFormat="1" x14ac:dyDescent="0.2"/>
    <row r="56375" s="217" customFormat="1" x14ac:dyDescent="0.2"/>
    <row r="56376" s="217" customFormat="1" x14ac:dyDescent="0.2"/>
    <row r="56377" s="217" customFormat="1" x14ac:dyDescent="0.2"/>
    <row r="56378" s="217" customFormat="1" x14ac:dyDescent="0.2"/>
    <row r="56379" s="217" customFormat="1" x14ac:dyDescent="0.2"/>
    <row r="56380" s="217" customFormat="1" x14ac:dyDescent="0.2"/>
    <row r="56381" s="217" customFormat="1" x14ac:dyDescent="0.2"/>
    <row r="56382" s="217" customFormat="1" x14ac:dyDescent="0.2"/>
    <row r="56383" s="217" customFormat="1" x14ac:dyDescent="0.2"/>
    <row r="56384" s="217" customFormat="1" x14ac:dyDescent="0.2"/>
    <row r="56385" s="217" customFormat="1" x14ac:dyDescent="0.2"/>
    <row r="56386" s="217" customFormat="1" x14ac:dyDescent="0.2"/>
    <row r="56387" s="217" customFormat="1" x14ac:dyDescent="0.2"/>
    <row r="56388" s="217" customFormat="1" x14ac:dyDescent="0.2"/>
    <row r="56389" s="217" customFormat="1" x14ac:dyDescent="0.2"/>
    <row r="56390" s="217" customFormat="1" x14ac:dyDescent="0.2"/>
    <row r="56391" s="217" customFormat="1" x14ac:dyDescent="0.2"/>
    <row r="56392" s="217" customFormat="1" x14ac:dyDescent="0.2"/>
    <row r="56393" s="217" customFormat="1" x14ac:dyDescent="0.2"/>
    <row r="56394" s="217" customFormat="1" x14ac:dyDescent="0.2"/>
    <row r="56395" s="217" customFormat="1" x14ac:dyDescent="0.2"/>
    <row r="56396" s="217" customFormat="1" x14ac:dyDescent="0.2"/>
    <row r="56397" s="217" customFormat="1" x14ac:dyDescent="0.2"/>
    <row r="56398" s="217" customFormat="1" x14ac:dyDescent="0.2"/>
    <row r="56399" s="217" customFormat="1" x14ac:dyDescent="0.2"/>
    <row r="56400" s="217" customFormat="1" x14ac:dyDescent="0.2"/>
    <row r="56401" s="217" customFormat="1" x14ac:dyDescent="0.2"/>
    <row r="56402" s="217" customFormat="1" x14ac:dyDescent="0.2"/>
    <row r="56403" s="217" customFormat="1" x14ac:dyDescent="0.2"/>
    <row r="56404" s="217" customFormat="1" x14ac:dyDescent="0.2"/>
    <row r="56405" s="217" customFormat="1" x14ac:dyDescent="0.2"/>
    <row r="56406" s="217" customFormat="1" x14ac:dyDescent="0.2"/>
    <row r="56407" s="217" customFormat="1" x14ac:dyDescent="0.2"/>
    <row r="56408" s="217" customFormat="1" x14ac:dyDescent="0.2"/>
    <row r="56409" s="217" customFormat="1" x14ac:dyDescent="0.2"/>
    <row r="56410" s="217" customFormat="1" x14ac:dyDescent="0.2"/>
    <row r="56411" s="217" customFormat="1" x14ac:dyDescent="0.2"/>
    <row r="56412" s="217" customFormat="1" x14ac:dyDescent="0.2"/>
    <row r="56413" s="217" customFormat="1" x14ac:dyDescent="0.2"/>
    <row r="56414" s="217" customFormat="1" x14ac:dyDescent="0.2"/>
    <row r="56415" s="217" customFormat="1" x14ac:dyDescent="0.2"/>
    <row r="56416" s="217" customFormat="1" x14ac:dyDescent="0.2"/>
    <row r="56417" s="217" customFormat="1" x14ac:dyDescent="0.2"/>
    <row r="56418" s="217" customFormat="1" x14ac:dyDescent="0.2"/>
    <row r="56419" s="217" customFormat="1" x14ac:dyDescent="0.2"/>
    <row r="56420" s="217" customFormat="1" x14ac:dyDescent="0.2"/>
    <row r="56421" s="217" customFormat="1" x14ac:dyDescent="0.2"/>
    <row r="56422" s="217" customFormat="1" x14ac:dyDescent="0.2"/>
    <row r="56423" s="217" customFormat="1" x14ac:dyDescent="0.2"/>
    <row r="56424" s="217" customFormat="1" x14ac:dyDescent="0.2"/>
    <row r="56425" s="217" customFormat="1" x14ac:dyDescent="0.2"/>
    <row r="56426" s="217" customFormat="1" x14ac:dyDescent="0.2"/>
    <row r="56427" s="217" customFormat="1" x14ac:dyDescent="0.2"/>
    <row r="56428" s="217" customFormat="1" x14ac:dyDescent="0.2"/>
    <row r="56429" s="217" customFormat="1" x14ac:dyDescent="0.2"/>
    <row r="56430" s="217" customFormat="1" x14ac:dyDescent="0.2"/>
    <row r="56431" s="217" customFormat="1" x14ac:dyDescent="0.2"/>
    <row r="56432" s="217" customFormat="1" x14ac:dyDescent="0.2"/>
    <row r="56433" s="217" customFormat="1" x14ac:dyDescent="0.2"/>
    <row r="56434" s="217" customFormat="1" x14ac:dyDescent="0.2"/>
    <row r="56435" s="217" customFormat="1" x14ac:dyDescent="0.2"/>
    <row r="56436" s="217" customFormat="1" x14ac:dyDescent="0.2"/>
    <row r="56437" s="217" customFormat="1" x14ac:dyDescent="0.2"/>
    <row r="56438" s="217" customFormat="1" x14ac:dyDescent="0.2"/>
    <row r="56439" s="217" customFormat="1" x14ac:dyDescent="0.2"/>
    <row r="56440" s="217" customFormat="1" x14ac:dyDescent="0.2"/>
    <row r="56441" s="217" customFormat="1" x14ac:dyDescent="0.2"/>
    <row r="56442" s="217" customFormat="1" x14ac:dyDescent="0.2"/>
    <row r="56443" s="217" customFormat="1" x14ac:dyDescent="0.2"/>
    <row r="56444" s="217" customFormat="1" x14ac:dyDescent="0.2"/>
    <row r="56445" s="217" customFormat="1" x14ac:dyDescent="0.2"/>
    <row r="56446" s="217" customFormat="1" x14ac:dyDescent="0.2"/>
    <row r="56447" s="217" customFormat="1" x14ac:dyDescent="0.2"/>
    <row r="56448" s="217" customFormat="1" x14ac:dyDescent="0.2"/>
    <row r="56449" s="217" customFormat="1" x14ac:dyDescent="0.2"/>
    <row r="56450" s="217" customFormat="1" x14ac:dyDescent="0.2"/>
    <row r="56451" s="217" customFormat="1" x14ac:dyDescent="0.2"/>
    <row r="56452" s="217" customFormat="1" x14ac:dyDescent="0.2"/>
    <row r="56453" s="217" customFormat="1" x14ac:dyDescent="0.2"/>
    <row r="56454" s="217" customFormat="1" x14ac:dyDescent="0.2"/>
    <row r="56455" s="217" customFormat="1" x14ac:dyDescent="0.2"/>
    <row r="56456" s="217" customFormat="1" x14ac:dyDescent="0.2"/>
    <row r="56457" s="217" customFormat="1" x14ac:dyDescent="0.2"/>
    <row r="56458" s="217" customFormat="1" x14ac:dyDescent="0.2"/>
    <row r="56459" s="217" customFormat="1" x14ac:dyDescent="0.2"/>
    <row r="56460" s="217" customFormat="1" x14ac:dyDescent="0.2"/>
    <row r="56461" s="217" customFormat="1" x14ac:dyDescent="0.2"/>
    <row r="56462" s="217" customFormat="1" x14ac:dyDescent="0.2"/>
    <row r="56463" s="217" customFormat="1" x14ac:dyDescent="0.2"/>
    <row r="56464" s="217" customFormat="1" x14ac:dyDescent="0.2"/>
    <row r="56465" s="217" customFormat="1" x14ac:dyDescent="0.2"/>
    <row r="56466" s="217" customFormat="1" x14ac:dyDescent="0.2"/>
    <row r="56467" s="217" customFormat="1" x14ac:dyDescent="0.2"/>
    <row r="56468" s="217" customFormat="1" x14ac:dyDescent="0.2"/>
    <row r="56469" s="217" customFormat="1" x14ac:dyDescent="0.2"/>
    <row r="56470" s="217" customFormat="1" x14ac:dyDescent="0.2"/>
    <row r="56471" s="217" customFormat="1" x14ac:dyDescent="0.2"/>
    <row r="56472" s="217" customFormat="1" x14ac:dyDescent="0.2"/>
    <row r="56473" s="217" customFormat="1" x14ac:dyDescent="0.2"/>
    <row r="56474" s="217" customFormat="1" x14ac:dyDescent="0.2"/>
    <row r="56475" s="217" customFormat="1" x14ac:dyDescent="0.2"/>
    <row r="56476" s="217" customFormat="1" x14ac:dyDescent="0.2"/>
    <row r="56477" s="217" customFormat="1" x14ac:dyDescent="0.2"/>
    <row r="56478" s="217" customFormat="1" x14ac:dyDescent="0.2"/>
    <row r="56479" s="217" customFormat="1" x14ac:dyDescent="0.2"/>
    <row r="56480" s="217" customFormat="1" x14ac:dyDescent="0.2"/>
    <row r="56481" s="217" customFormat="1" x14ac:dyDescent="0.2"/>
    <row r="56482" s="217" customFormat="1" x14ac:dyDescent="0.2"/>
    <row r="56483" s="217" customFormat="1" x14ac:dyDescent="0.2"/>
    <row r="56484" s="217" customFormat="1" x14ac:dyDescent="0.2"/>
    <row r="56485" s="217" customFormat="1" x14ac:dyDescent="0.2"/>
    <row r="56486" s="217" customFormat="1" x14ac:dyDescent="0.2"/>
    <row r="56487" s="217" customFormat="1" x14ac:dyDescent="0.2"/>
    <row r="56488" s="217" customFormat="1" x14ac:dyDescent="0.2"/>
    <row r="56489" s="217" customFormat="1" x14ac:dyDescent="0.2"/>
    <row r="56490" s="217" customFormat="1" x14ac:dyDescent="0.2"/>
    <row r="56491" s="217" customFormat="1" x14ac:dyDescent="0.2"/>
    <row r="56492" s="217" customFormat="1" x14ac:dyDescent="0.2"/>
    <row r="56493" s="217" customFormat="1" x14ac:dyDescent="0.2"/>
    <row r="56494" s="217" customFormat="1" x14ac:dyDescent="0.2"/>
    <row r="56495" s="217" customFormat="1" x14ac:dyDescent="0.2"/>
    <row r="56496" s="217" customFormat="1" x14ac:dyDescent="0.2"/>
    <row r="56497" s="217" customFormat="1" x14ac:dyDescent="0.2"/>
    <row r="56498" s="217" customFormat="1" x14ac:dyDescent="0.2"/>
    <row r="56499" s="217" customFormat="1" x14ac:dyDescent="0.2"/>
    <row r="56500" s="217" customFormat="1" x14ac:dyDescent="0.2"/>
    <row r="56501" s="217" customFormat="1" x14ac:dyDescent="0.2"/>
    <row r="56502" s="217" customFormat="1" x14ac:dyDescent="0.2"/>
    <row r="56503" s="217" customFormat="1" x14ac:dyDescent="0.2"/>
    <row r="56504" s="217" customFormat="1" x14ac:dyDescent="0.2"/>
    <row r="56505" s="217" customFormat="1" x14ac:dyDescent="0.2"/>
    <row r="56506" s="217" customFormat="1" x14ac:dyDescent="0.2"/>
    <row r="56507" s="217" customFormat="1" x14ac:dyDescent="0.2"/>
    <row r="56508" s="217" customFormat="1" x14ac:dyDescent="0.2"/>
    <row r="56509" s="217" customFormat="1" x14ac:dyDescent="0.2"/>
    <row r="56510" s="217" customFormat="1" x14ac:dyDescent="0.2"/>
    <row r="56511" s="217" customFormat="1" x14ac:dyDescent="0.2"/>
    <row r="56512" s="217" customFormat="1" x14ac:dyDescent="0.2"/>
    <row r="56513" s="217" customFormat="1" x14ac:dyDescent="0.2"/>
    <row r="56514" s="217" customFormat="1" x14ac:dyDescent="0.2"/>
    <row r="56515" s="217" customFormat="1" x14ac:dyDescent="0.2"/>
    <row r="56516" s="217" customFormat="1" x14ac:dyDescent="0.2"/>
    <row r="56517" s="217" customFormat="1" x14ac:dyDescent="0.2"/>
    <row r="56518" s="217" customFormat="1" x14ac:dyDescent="0.2"/>
    <row r="56519" s="217" customFormat="1" x14ac:dyDescent="0.2"/>
    <row r="56520" s="217" customFormat="1" x14ac:dyDescent="0.2"/>
    <row r="56521" s="217" customFormat="1" x14ac:dyDescent="0.2"/>
    <row r="56522" s="217" customFormat="1" x14ac:dyDescent="0.2"/>
    <row r="56523" s="217" customFormat="1" x14ac:dyDescent="0.2"/>
    <row r="56524" s="217" customFormat="1" x14ac:dyDescent="0.2"/>
    <row r="56525" s="217" customFormat="1" x14ac:dyDescent="0.2"/>
    <row r="56526" s="217" customFormat="1" x14ac:dyDescent="0.2"/>
    <row r="56527" s="217" customFormat="1" x14ac:dyDescent="0.2"/>
    <row r="56528" s="217" customFormat="1" x14ac:dyDescent="0.2"/>
    <row r="56529" s="217" customFormat="1" x14ac:dyDescent="0.2"/>
    <row r="56530" s="217" customFormat="1" x14ac:dyDescent="0.2"/>
    <row r="56531" s="217" customFormat="1" x14ac:dyDescent="0.2"/>
    <row r="56532" s="217" customFormat="1" x14ac:dyDescent="0.2"/>
    <row r="56533" s="217" customFormat="1" x14ac:dyDescent="0.2"/>
    <row r="56534" s="217" customFormat="1" x14ac:dyDescent="0.2"/>
    <row r="56535" s="217" customFormat="1" x14ac:dyDescent="0.2"/>
    <row r="56536" s="217" customFormat="1" x14ac:dyDescent="0.2"/>
    <row r="56537" s="217" customFormat="1" x14ac:dyDescent="0.2"/>
    <row r="56538" s="217" customFormat="1" x14ac:dyDescent="0.2"/>
    <row r="56539" s="217" customFormat="1" x14ac:dyDescent="0.2"/>
    <row r="56540" s="217" customFormat="1" x14ac:dyDescent="0.2"/>
    <row r="56541" s="217" customFormat="1" x14ac:dyDescent="0.2"/>
    <row r="56542" s="217" customFormat="1" x14ac:dyDescent="0.2"/>
    <row r="56543" s="217" customFormat="1" x14ac:dyDescent="0.2"/>
    <row r="56544" s="217" customFormat="1" x14ac:dyDescent="0.2"/>
    <row r="56545" s="217" customFormat="1" x14ac:dyDescent="0.2"/>
    <row r="56546" s="217" customFormat="1" x14ac:dyDescent="0.2"/>
    <row r="56547" s="217" customFormat="1" x14ac:dyDescent="0.2"/>
    <row r="56548" s="217" customFormat="1" x14ac:dyDescent="0.2"/>
    <row r="56549" s="217" customFormat="1" x14ac:dyDescent="0.2"/>
    <row r="56550" s="217" customFormat="1" x14ac:dyDescent="0.2"/>
    <row r="56551" s="217" customFormat="1" x14ac:dyDescent="0.2"/>
    <row r="56552" s="217" customFormat="1" x14ac:dyDescent="0.2"/>
    <row r="56553" s="217" customFormat="1" x14ac:dyDescent="0.2"/>
    <row r="56554" s="217" customFormat="1" x14ac:dyDescent="0.2"/>
    <row r="56555" s="217" customFormat="1" x14ac:dyDescent="0.2"/>
    <row r="56556" s="217" customFormat="1" x14ac:dyDescent="0.2"/>
    <row r="56557" s="217" customFormat="1" x14ac:dyDescent="0.2"/>
    <row r="56558" s="217" customFormat="1" x14ac:dyDescent="0.2"/>
    <row r="56559" s="217" customFormat="1" x14ac:dyDescent="0.2"/>
    <row r="56560" s="217" customFormat="1" x14ac:dyDescent="0.2"/>
    <row r="56561" s="217" customFormat="1" x14ac:dyDescent="0.2"/>
    <row r="56562" s="217" customFormat="1" x14ac:dyDescent="0.2"/>
    <row r="56563" s="217" customFormat="1" x14ac:dyDescent="0.2"/>
    <row r="56564" s="217" customFormat="1" x14ac:dyDescent="0.2"/>
    <row r="56565" s="217" customFormat="1" x14ac:dyDescent="0.2"/>
    <row r="56566" s="217" customFormat="1" x14ac:dyDescent="0.2"/>
    <row r="56567" s="217" customFormat="1" x14ac:dyDescent="0.2"/>
    <row r="56568" s="217" customFormat="1" x14ac:dyDescent="0.2"/>
    <row r="56569" s="217" customFormat="1" x14ac:dyDescent="0.2"/>
    <row r="56570" s="217" customFormat="1" x14ac:dyDescent="0.2"/>
    <row r="56571" s="217" customFormat="1" x14ac:dyDescent="0.2"/>
    <row r="56572" s="217" customFormat="1" x14ac:dyDescent="0.2"/>
    <row r="56573" s="217" customFormat="1" x14ac:dyDescent="0.2"/>
    <row r="56574" s="217" customFormat="1" x14ac:dyDescent="0.2"/>
    <row r="56575" s="217" customFormat="1" x14ac:dyDescent="0.2"/>
    <row r="56576" s="217" customFormat="1" x14ac:dyDescent="0.2"/>
    <row r="56577" s="217" customFormat="1" x14ac:dyDescent="0.2"/>
    <row r="56578" s="217" customFormat="1" x14ac:dyDescent="0.2"/>
    <row r="56579" s="217" customFormat="1" x14ac:dyDescent="0.2"/>
    <row r="56580" s="217" customFormat="1" x14ac:dyDescent="0.2"/>
    <row r="56581" s="217" customFormat="1" x14ac:dyDescent="0.2"/>
    <row r="56582" s="217" customFormat="1" x14ac:dyDescent="0.2"/>
    <row r="56583" s="217" customFormat="1" x14ac:dyDescent="0.2"/>
    <row r="56584" s="217" customFormat="1" x14ac:dyDescent="0.2"/>
    <row r="56585" s="217" customFormat="1" x14ac:dyDescent="0.2"/>
    <row r="56586" s="217" customFormat="1" x14ac:dyDescent="0.2"/>
    <row r="56587" s="217" customFormat="1" x14ac:dyDescent="0.2"/>
    <row r="56588" s="217" customFormat="1" x14ac:dyDescent="0.2"/>
    <row r="56589" s="217" customFormat="1" x14ac:dyDescent="0.2"/>
    <row r="56590" s="217" customFormat="1" x14ac:dyDescent="0.2"/>
    <row r="56591" s="217" customFormat="1" x14ac:dyDescent="0.2"/>
    <row r="56592" s="217" customFormat="1" x14ac:dyDescent="0.2"/>
    <row r="56593" s="217" customFormat="1" x14ac:dyDescent="0.2"/>
    <row r="56594" s="217" customFormat="1" x14ac:dyDescent="0.2"/>
    <row r="56595" s="217" customFormat="1" x14ac:dyDescent="0.2"/>
    <row r="56596" s="217" customFormat="1" x14ac:dyDescent="0.2"/>
    <row r="56597" s="217" customFormat="1" x14ac:dyDescent="0.2"/>
    <row r="56598" s="217" customFormat="1" x14ac:dyDescent="0.2"/>
    <row r="56599" s="217" customFormat="1" x14ac:dyDescent="0.2"/>
    <row r="56600" s="217" customFormat="1" x14ac:dyDescent="0.2"/>
    <row r="56601" s="217" customFormat="1" x14ac:dyDescent="0.2"/>
    <row r="56602" s="217" customFormat="1" x14ac:dyDescent="0.2"/>
    <row r="56603" s="217" customFormat="1" x14ac:dyDescent="0.2"/>
    <row r="56604" s="217" customFormat="1" x14ac:dyDescent="0.2"/>
    <row r="56605" s="217" customFormat="1" x14ac:dyDescent="0.2"/>
    <row r="56606" s="217" customFormat="1" x14ac:dyDescent="0.2"/>
    <row r="56607" s="217" customFormat="1" x14ac:dyDescent="0.2"/>
    <row r="56608" s="217" customFormat="1" x14ac:dyDescent="0.2"/>
    <row r="56609" s="217" customFormat="1" x14ac:dyDescent="0.2"/>
    <row r="56610" s="217" customFormat="1" x14ac:dyDescent="0.2"/>
    <row r="56611" s="217" customFormat="1" x14ac:dyDescent="0.2"/>
    <row r="56612" s="217" customFormat="1" x14ac:dyDescent="0.2"/>
    <row r="56613" s="217" customFormat="1" x14ac:dyDescent="0.2"/>
    <row r="56614" s="217" customFormat="1" x14ac:dyDescent="0.2"/>
    <row r="56615" s="217" customFormat="1" x14ac:dyDescent="0.2"/>
    <row r="56616" s="217" customFormat="1" x14ac:dyDescent="0.2"/>
    <row r="56617" s="217" customFormat="1" x14ac:dyDescent="0.2"/>
    <row r="56618" s="217" customFormat="1" x14ac:dyDescent="0.2"/>
    <row r="56619" s="217" customFormat="1" x14ac:dyDescent="0.2"/>
    <row r="56620" s="217" customFormat="1" x14ac:dyDescent="0.2"/>
    <row r="56621" s="217" customFormat="1" x14ac:dyDescent="0.2"/>
    <row r="56622" s="217" customFormat="1" x14ac:dyDescent="0.2"/>
    <row r="56623" s="217" customFormat="1" x14ac:dyDescent="0.2"/>
    <row r="56624" s="217" customFormat="1" x14ac:dyDescent="0.2"/>
    <row r="56625" s="217" customFormat="1" x14ac:dyDescent="0.2"/>
    <row r="56626" s="217" customFormat="1" x14ac:dyDescent="0.2"/>
    <row r="56627" s="217" customFormat="1" x14ac:dyDescent="0.2"/>
    <row r="56628" s="217" customFormat="1" x14ac:dyDescent="0.2"/>
    <row r="56629" s="217" customFormat="1" x14ac:dyDescent="0.2"/>
    <row r="56630" s="217" customFormat="1" x14ac:dyDescent="0.2"/>
    <row r="56631" s="217" customFormat="1" x14ac:dyDescent="0.2"/>
    <row r="56632" s="217" customFormat="1" x14ac:dyDescent="0.2"/>
    <row r="56633" s="217" customFormat="1" x14ac:dyDescent="0.2"/>
    <row r="56634" s="217" customFormat="1" x14ac:dyDescent="0.2"/>
    <row r="56635" s="217" customFormat="1" x14ac:dyDescent="0.2"/>
    <row r="56636" s="217" customFormat="1" x14ac:dyDescent="0.2"/>
    <row r="56637" s="217" customFormat="1" x14ac:dyDescent="0.2"/>
    <row r="56638" s="217" customFormat="1" x14ac:dyDescent="0.2"/>
    <row r="56639" s="217" customFormat="1" x14ac:dyDescent="0.2"/>
    <row r="56640" s="217" customFormat="1" x14ac:dyDescent="0.2"/>
    <row r="56641" s="217" customFormat="1" x14ac:dyDescent="0.2"/>
    <row r="56642" s="217" customFormat="1" x14ac:dyDescent="0.2"/>
    <row r="56643" s="217" customFormat="1" x14ac:dyDescent="0.2"/>
    <row r="56644" s="217" customFormat="1" x14ac:dyDescent="0.2"/>
    <row r="56645" s="217" customFormat="1" x14ac:dyDescent="0.2"/>
    <row r="56646" s="217" customFormat="1" x14ac:dyDescent="0.2"/>
    <row r="56647" s="217" customFormat="1" x14ac:dyDescent="0.2"/>
    <row r="56648" s="217" customFormat="1" x14ac:dyDescent="0.2"/>
    <row r="56649" s="217" customFormat="1" x14ac:dyDescent="0.2"/>
    <row r="56650" s="217" customFormat="1" x14ac:dyDescent="0.2"/>
    <row r="56651" s="217" customFormat="1" x14ac:dyDescent="0.2"/>
    <row r="56652" s="217" customFormat="1" x14ac:dyDescent="0.2"/>
    <row r="56653" s="217" customFormat="1" x14ac:dyDescent="0.2"/>
    <row r="56654" s="217" customFormat="1" x14ac:dyDescent="0.2"/>
    <row r="56655" s="217" customFormat="1" x14ac:dyDescent="0.2"/>
    <row r="56656" s="217" customFormat="1" x14ac:dyDescent="0.2"/>
    <row r="56657" s="217" customFormat="1" x14ac:dyDescent="0.2"/>
    <row r="56658" s="217" customFormat="1" x14ac:dyDescent="0.2"/>
    <row r="56659" s="217" customFormat="1" x14ac:dyDescent="0.2"/>
    <row r="56660" s="217" customFormat="1" x14ac:dyDescent="0.2"/>
    <row r="56661" s="217" customFormat="1" x14ac:dyDescent="0.2"/>
    <row r="56662" s="217" customFormat="1" x14ac:dyDescent="0.2"/>
    <row r="56663" s="217" customFormat="1" x14ac:dyDescent="0.2"/>
    <row r="56664" s="217" customFormat="1" x14ac:dyDescent="0.2"/>
    <row r="56665" s="217" customFormat="1" x14ac:dyDescent="0.2"/>
    <row r="56666" s="217" customFormat="1" x14ac:dyDescent="0.2"/>
    <row r="56667" s="217" customFormat="1" x14ac:dyDescent="0.2"/>
    <row r="56668" s="217" customFormat="1" x14ac:dyDescent="0.2"/>
    <row r="56669" s="217" customFormat="1" x14ac:dyDescent="0.2"/>
    <row r="56670" s="217" customFormat="1" x14ac:dyDescent="0.2"/>
    <row r="56671" s="217" customFormat="1" x14ac:dyDescent="0.2"/>
    <row r="56672" s="217" customFormat="1" x14ac:dyDescent="0.2"/>
    <row r="56673" s="217" customFormat="1" x14ac:dyDescent="0.2"/>
    <row r="56674" s="217" customFormat="1" x14ac:dyDescent="0.2"/>
    <row r="56675" s="217" customFormat="1" x14ac:dyDescent="0.2"/>
    <row r="56676" s="217" customFormat="1" x14ac:dyDescent="0.2"/>
    <row r="56677" s="217" customFormat="1" x14ac:dyDescent="0.2"/>
    <row r="56678" s="217" customFormat="1" x14ac:dyDescent="0.2"/>
    <row r="56679" s="217" customFormat="1" x14ac:dyDescent="0.2"/>
    <row r="56680" s="217" customFormat="1" x14ac:dyDescent="0.2"/>
    <row r="56681" s="217" customFormat="1" x14ac:dyDescent="0.2"/>
    <row r="56682" s="217" customFormat="1" x14ac:dyDescent="0.2"/>
    <row r="56683" s="217" customFormat="1" x14ac:dyDescent="0.2"/>
    <row r="56684" s="217" customFormat="1" x14ac:dyDescent="0.2"/>
    <row r="56685" s="217" customFormat="1" x14ac:dyDescent="0.2"/>
    <row r="56686" s="217" customFormat="1" x14ac:dyDescent="0.2"/>
    <row r="56687" s="217" customFormat="1" x14ac:dyDescent="0.2"/>
    <row r="56688" s="217" customFormat="1" x14ac:dyDescent="0.2"/>
    <row r="56689" s="217" customFormat="1" x14ac:dyDescent="0.2"/>
    <row r="56690" s="217" customFormat="1" x14ac:dyDescent="0.2"/>
    <row r="56691" s="217" customFormat="1" x14ac:dyDescent="0.2"/>
    <row r="56692" s="217" customFormat="1" x14ac:dyDescent="0.2"/>
    <row r="56693" s="217" customFormat="1" x14ac:dyDescent="0.2"/>
    <row r="56694" s="217" customFormat="1" x14ac:dyDescent="0.2"/>
    <row r="56695" s="217" customFormat="1" x14ac:dyDescent="0.2"/>
    <row r="56696" s="217" customFormat="1" x14ac:dyDescent="0.2"/>
    <row r="56697" s="217" customFormat="1" x14ac:dyDescent="0.2"/>
    <row r="56698" s="217" customFormat="1" x14ac:dyDescent="0.2"/>
    <row r="56699" s="217" customFormat="1" x14ac:dyDescent="0.2"/>
    <row r="56700" s="217" customFormat="1" x14ac:dyDescent="0.2"/>
    <row r="56701" s="217" customFormat="1" x14ac:dyDescent="0.2"/>
    <row r="56702" s="217" customFormat="1" x14ac:dyDescent="0.2"/>
    <row r="56703" s="217" customFormat="1" x14ac:dyDescent="0.2"/>
    <row r="56704" s="217" customFormat="1" x14ac:dyDescent="0.2"/>
    <row r="56705" s="217" customFormat="1" x14ac:dyDescent="0.2"/>
    <row r="56706" s="217" customFormat="1" x14ac:dyDescent="0.2"/>
    <row r="56707" s="217" customFormat="1" x14ac:dyDescent="0.2"/>
    <row r="56708" s="217" customFormat="1" x14ac:dyDescent="0.2"/>
    <row r="56709" s="217" customFormat="1" x14ac:dyDescent="0.2"/>
    <row r="56710" s="217" customFormat="1" x14ac:dyDescent="0.2"/>
    <row r="56711" s="217" customFormat="1" x14ac:dyDescent="0.2"/>
    <row r="56712" s="217" customFormat="1" x14ac:dyDescent="0.2"/>
    <row r="56713" s="217" customFormat="1" x14ac:dyDescent="0.2"/>
    <row r="56714" s="217" customFormat="1" x14ac:dyDescent="0.2"/>
    <row r="56715" s="217" customFormat="1" x14ac:dyDescent="0.2"/>
    <row r="56716" s="217" customFormat="1" x14ac:dyDescent="0.2"/>
    <row r="56717" s="217" customFormat="1" x14ac:dyDescent="0.2"/>
    <row r="56718" s="217" customFormat="1" x14ac:dyDescent="0.2"/>
    <row r="56719" s="217" customFormat="1" x14ac:dyDescent="0.2"/>
    <row r="56720" s="217" customFormat="1" x14ac:dyDescent="0.2"/>
    <row r="56721" s="217" customFormat="1" x14ac:dyDescent="0.2"/>
    <row r="56722" s="217" customFormat="1" x14ac:dyDescent="0.2"/>
    <row r="56723" s="217" customFormat="1" x14ac:dyDescent="0.2"/>
    <row r="56724" s="217" customFormat="1" x14ac:dyDescent="0.2"/>
    <row r="56725" s="217" customFormat="1" x14ac:dyDescent="0.2"/>
    <row r="56726" s="217" customFormat="1" x14ac:dyDescent="0.2"/>
    <row r="56727" s="217" customFormat="1" x14ac:dyDescent="0.2"/>
    <row r="56728" s="217" customFormat="1" x14ac:dyDescent="0.2"/>
    <row r="56729" s="217" customFormat="1" x14ac:dyDescent="0.2"/>
    <row r="56730" s="217" customFormat="1" x14ac:dyDescent="0.2"/>
    <row r="56731" s="217" customFormat="1" x14ac:dyDescent="0.2"/>
    <row r="56732" s="217" customFormat="1" x14ac:dyDescent="0.2"/>
    <row r="56733" s="217" customFormat="1" x14ac:dyDescent="0.2"/>
    <row r="56734" s="217" customFormat="1" x14ac:dyDescent="0.2"/>
    <row r="56735" s="217" customFormat="1" x14ac:dyDescent="0.2"/>
    <row r="56736" s="217" customFormat="1" x14ac:dyDescent="0.2"/>
    <row r="56737" s="217" customFormat="1" x14ac:dyDescent="0.2"/>
    <row r="56738" s="217" customFormat="1" x14ac:dyDescent="0.2"/>
    <row r="56739" s="217" customFormat="1" x14ac:dyDescent="0.2"/>
    <row r="56740" s="217" customFormat="1" x14ac:dyDescent="0.2"/>
    <row r="56741" s="217" customFormat="1" x14ac:dyDescent="0.2"/>
    <row r="56742" s="217" customFormat="1" x14ac:dyDescent="0.2"/>
    <row r="56743" s="217" customFormat="1" x14ac:dyDescent="0.2"/>
    <row r="56744" s="217" customFormat="1" x14ac:dyDescent="0.2"/>
    <row r="56745" s="217" customFormat="1" x14ac:dyDescent="0.2"/>
    <row r="56746" s="217" customFormat="1" x14ac:dyDescent="0.2"/>
    <row r="56747" s="217" customFormat="1" x14ac:dyDescent="0.2"/>
    <row r="56748" s="217" customFormat="1" x14ac:dyDescent="0.2"/>
    <row r="56749" s="217" customFormat="1" x14ac:dyDescent="0.2"/>
    <row r="56750" s="217" customFormat="1" x14ac:dyDescent="0.2"/>
    <row r="56751" s="217" customFormat="1" x14ac:dyDescent="0.2"/>
    <row r="56752" s="217" customFormat="1" x14ac:dyDescent="0.2"/>
    <row r="56753" s="217" customFormat="1" x14ac:dyDescent="0.2"/>
    <row r="56754" s="217" customFormat="1" x14ac:dyDescent="0.2"/>
    <row r="56755" s="217" customFormat="1" x14ac:dyDescent="0.2"/>
    <row r="56756" s="217" customFormat="1" x14ac:dyDescent="0.2"/>
    <row r="56757" s="217" customFormat="1" x14ac:dyDescent="0.2"/>
    <row r="56758" s="217" customFormat="1" x14ac:dyDescent="0.2"/>
    <row r="56759" s="217" customFormat="1" x14ac:dyDescent="0.2"/>
    <row r="56760" s="217" customFormat="1" x14ac:dyDescent="0.2"/>
    <row r="56761" s="217" customFormat="1" x14ac:dyDescent="0.2"/>
    <row r="56762" s="217" customFormat="1" x14ac:dyDescent="0.2"/>
    <row r="56763" s="217" customFormat="1" x14ac:dyDescent="0.2"/>
    <row r="56764" s="217" customFormat="1" x14ac:dyDescent="0.2"/>
    <row r="56765" s="217" customFormat="1" x14ac:dyDescent="0.2"/>
    <row r="56766" s="217" customFormat="1" x14ac:dyDescent="0.2"/>
    <row r="56767" s="217" customFormat="1" x14ac:dyDescent="0.2"/>
    <row r="56768" s="217" customFormat="1" x14ac:dyDescent="0.2"/>
    <row r="56769" s="217" customFormat="1" x14ac:dyDescent="0.2"/>
    <row r="56770" s="217" customFormat="1" x14ac:dyDescent="0.2"/>
    <row r="56771" s="217" customFormat="1" x14ac:dyDescent="0.2"/>
    <row r="56772" s="217" customFormat="1" x14ac:dyDescent="0.2"/>
    <row r="56773" s="217" customFormat="1" x14ac:dyDescent="0.2"/>
    <row r="56774" s="217" customFormat="1" x14ac:dyDescent="0.2"/>
    <row r="56775" s="217" customFormat="1" x14ac:dyDescent="0.2"/>
    <row r="56776" s="217" customFormat="1" x14ac:dyDescent="0.2"/>
    <row r="56777" s="217" customFormat="1" x14ac:dyDescent="0.2"/>
    <row r="56778" s="217" customFormat="1" x14ac:dyDescent="0.2"/>
    <row r="56779" s="217" customFormat="1" x14ac:dyDescent="0.2"/>
    <row r="56780" s="217" customFormat="1" x14ac:dyDescent="0.2"/>
    <row r="56781" s="217" customFormat="1" x14ac:dyDescent="0.2"/>
    <row r="56782" s="217" customFormat="1" x14ac:dyDescent="0.2"/>
    <row r="56783" s="217" customFormat="1" x14ac:dyDescent="0.2"/>
    <row r="56784" s="217" customFormat="1" x14ac:dyDescent="0.2"/>
    <row r="56785" s="217" customFormat="1" x14ac:dyDescent="0.2"/>
    <row r="56786" s="217" customFormat="1" x14ac:dyDescent="0.2"/>
    <row r="56787" s="217" customFormat="1" x14ac:dyDescent="0.2"/>
    <row r="56788" s="217" customFormat="1" x14ac:dyDescent="0.2"/>
    <row r="56789" s="217" customFormat="1" x14ac:dyDescent="0.2"/>
    <row r="56790" s="217" customFormat="1" x14ac:dyDescent="0.2"/>
    <row r="56791" s="217" customFormat="1" x14ac:dyDescent="0.2"/>
    <row r="56792" s="217" customFormat="1" x14ac:dyDescent="0.2"/>
    <row r="56793" s="217" customFormat="1" x14ac:dyDescent="0.2"/>
    <row r="56794" s="217" customFormat="1" x14ac:dyDescent="0.2"/>
    <row r="56795" s="217" customFormat="1" x14ac:dyDescent="0.2"/>
    <row r="56796" s="217" customFormat="1" x14ac:dyDescent="0.2"/>
    <row r="56797" s="217" customFormat="1" x14ac:dyDescent="0.2"/>
    <row r="56798" s="217" customFormat="1" x14ac:dyDescent="0.2"/>
    <row r="56799" s="217" customFormat="1" x14ac:dyDescent="0.2"/>
    <row r="56800" s="217" customFormat="1" x14ac:dyDescent="0.2"/>
    <row r="56801" s="217" customFormat="1" x14ac:dyDescent="0.2"/>
    <row r="56802" s="217" customFormat="1" x14ac:dyDescent="0.2"/>
    <row r="56803" s="217" customFormat="1" x14ac:dyDescent="0.2"/>
    <row r="56804" s="217" customFormat="1" x14ac:dyDescent="0.2"/>
    <row r="56805" s="217" customFormat="1" x14ac:dyDescent="0.2"/>
    <row r="56806" s="217" customFormat="1" x14ac:dyDescent="0.2"/>
    <row r="56807" s="217" customFormat="1" x14ac:dyDescent="0.2"/>
    <row r="56808" s="217" customFormat="1" x14ac:dyDescent="0.2"/>
    <row r="56809" s="217" customFormat="1" x14ac:dyDescent="0.2"/>
    <row r="56810" s="217" customFormat="1" x14ac:dyDescent="0.2"/>
    <row r="56811" s="217" customFormat="1" x14ac:dyDescent="0.2"/>
    <row r="56812" s="217" customFormat="1" x14ac:dyDescent="0.2"/>
    <row r="56813" s="217" customFormat="1" x14ac:dyDescent="0.2"/>
    <row r="56814" s="217" customFormat="1" x14ac:dyDescent="0.2"/>
    <row r="56815" s="217" customFormat="1" x14ac:dyDescent="0.2"/>
    <row r="56816" s="217" customFormat="1" x14ac:dyDescent="0.2"/>
    <row r="56817" s="217" customFormat="1" x14ac:dyDescent="0.2"/>
    <row r="56818" s="217" customFormat="1" x14ac:dyDescent="0.2"/>
    <row r="56819" s="217" customFormat="1" x14ac:dyDescent="0.2"/>
    <row r="56820" s="217" customFormat="1" x14ac:dyDescent="0.2"/>
    <row r="56821" s="217" customFormat="1" x14ac:dyDescent="0.2"/>
    <row r="56822" s="217" customFormat="1" x14ac:dyDescent="0.2"/>
    <row r="56823" s="217" customFormat="1" x14ac:dyDescent="0.2"/>
    <row r="56824" s="217" customFormat="1" x14ac:dyDescent="0.2"/>
    <row r="56825" s="217" customFormat="1" x14ac:dyDescent="0.2"/>
    <row r="56826" s="217" customFormat="1" x14ac:dyDescent="0.2"/>
    <row r="56827" s="217" customFormat="1" x14ac:dyDescent="0.2"/>
    <row r="56828" s="217" customFormat="1" x14ac:dyDescent="0.2"/>
    <row r="56829" s="217" customFormat="1" x14ac:dyDescent="0.2"/>
    <row r="56830" s="217" customFormat="1" x14ac:dyDescent="0.2"/>
    <row r="56831" s="217" customFormat="1" x14ac:dyDescent="0.2"/>
    <row r="56832" s="217" customFormat="1" x14ac:dyDescent="0.2"/>
    <row r="56833" s="217" customFormat="1" x14ac:dyDescent="0.2"/>
    <row r="56834" s="217" customFormat="1" x14ac:dyDescent="0.2"/>
    <row r="56835" s="217" customFormat="1" x14ac:dyDescent="0.2"/>
    <row r="56836" s="217" customFormat="1" x14ac:dyDescent="0.2"/>
    <row r="56837" s="217" customFormat="1" x14ac:dyDescent="0.2"/>
    <row r="56838" s="217" customFormat="1" x14ac:dyDescent="0.2"/>
    <row r="56839" s="217" customFormat="1" x14ac:dyDescent="0.2"/>
    <row r="56840" s="217" customFormat="1" x14ac:dyDescent="0.2"/>
    <row r="56841" s="217" customFormat="1" x14ac:dyDescent="0.2"/>
    <row r="56842" s="217" customFormat="1" x14ac:dyDescent="0.2"/>
    <row r="56843" s="217" customFormat="1" x14ac:dyDescent="0.2"/>
    <row r="56844" s="217" customFormat="1" x14ac:dyDescent="0.2"/>
    <row r="56845" s="217" customFormat="1" x14ac:dyDescent="0.2"/>
    <row r="56846" s="217" customFormat="1" x14ac:dyDescent="0.2"/>
    <row r="56847" s="217" customFormat="1" x14ac:dyDescent="0.2"/>
    <row r="56848" s="217" customFormat="1" x14ac:dyDescent="0.2"/>
    <row r="56849" s="217" customFormat="1" x14ac:dyDescent="0.2"/>
    <row r="56850" s="217" customFormat="1" x14ac:dyDescent="0.2"/>
    <row r="56851" s="217" customFormat="1" x14ac:dyDescent="0.2"/>
    <row r="56852" s="217" customFormat="1" x14ac:dyDescent="0.2"/>
    <row r="56853" s="217" customFormat="1" x14ac:dyDescent="0.2"/>
    <row r="56854" s="217" customFormat="1" x14ac:dyDescent="0.2"/>
    <row r="56855" s="217" customFormat="1" x14ac:dyDescent="0.2"/>
    <row r="56856" s="217" customFormat="1" x14ac:dyDescent="0.2"/>
    <row r="56857" s="217" customFormat="1" x14ac:dyDescent="0.2"/>
    <row r="56858" s="217" customFormat="1" x14ac:dyDescent="0.2"/>
    <row r="56859" s="217" customFormat="1" x14ac:dyDescent="0.2"/>
    <row r="56860" s="217" customFormat="1" x14ac:dyDescent="0.2"/>
    <row r="56861" s="217" customFormat="1" x14ac:dyDescent="0.2"/>
    <row r="56862" s="217" customFormat="1" x14ac:dyDescent="0.2"/>
    <row r="56863" s="217" customFormat="1" x14ac:dyDescent="0.2"/>
    <row r="56864" s="217" customFormat="1" x14ac:dyDescent="0.2"/>
    <row r="56865" s="217" customFormat="1" x14ac:dyDescent="0.2"/>
    <row r="56866" s="217" customFormat="1" x14ac:dyDescent="0.2"/>
    <row r="56867" s="217" customFormat="1" x14ac:dyDescent="0.2"/>
    <row r="56868" s="217" customFormat="1" x14ac:dyDescent="0.2"/>
    <row r="56869" s="217" customFormat="1" x14ac:dyDescent="0.2"/>
    <row r="56870" s="217" customFormat="1" x14ac:dyDescent="0.2"/>
    <row r="56871" s="217" customFormat="1" x14ac:dyDescent="0.2"/>
    <row r="56872" s="217" customFormat="1" x14ac:dyDescent="0.2"/>
    <row r="56873" s="217" customFormat="1" x14ac:dyDescent="0.2"/>
    <row r="56874" s="217" customFormat="1" x14ac:dyDescent="0.2"/>
    <row r="56875" s="217" customFormat="1" x14ac:dyDescent="0.2"/>
    <row r="56876" s="217" customFormat="1" x14ac:dyDescent="0.2"/>
    <row r="56877" s="217" customFormat="1" x14ac:dyDescent="0.2"/>
    <row r="56878" s="217" customFormat="1" x14ac:dyDescent="0.2"/>
    <row r="56879" s="217" customFormat="1" x14ac:dyDescent="0.2"/>
    <row r="56880" s="217" customFormat="1" x14ac:dyDescent="0.2"/>
    <row r="56881" s="217" customFormat="1" x14ac:dyDescent="0.2"/>
    <row r="56882" s="217" customFormat="1" x14ac:dyDescent="0.2"/>
    <row r="56883" s="217" customFormat="1" x14ac:dyDescent="0.2"/>
    <row r="56884" s="217" customFormat="1" x14ac:dyDescent="0.2"/>
    <row r="56885" s="217" customFormat="1" x14ac:dyDescent="0.2"/>
    <row r="56886" s="217" customFormat="1" x14ac:dyDescent="0.2"/>
    <row r="56887" s="217" customFormat="1" x14ac:dyDescent="0.2"/>
    <row r="56888" s="217" customFormat="1" x14ac:dyDescent="0.2"/>
    <row r="56889" s="217" customFormat="1" x14ac:dyDescent="0.2"/>
    <row r="56890" s="217" customFormat="1" x14ac:dyDescent="0.2"/>
    <row r="56891" s="217" customFormat="1" x14ac:dyDescent="0.2"/>
    <row r="56892" s="217" customFormat="1" x14ac:dyDescent="0.2"/>
    <row r="56893" s="217" customFormat="1" x14ac:dyDescent="0.2"/>
    <row r="56894" s="217" customFormat="1" x14ac:dyDescent="0.2"/>
    <row r="56895" s="217" customFormat="1" x14ac:dyDescent="0.2"/>
    <row r="56896" s="217" customFormat="1" x14ac:dyDescent="0.2"/>
    <row r="56897" s="217" customFormat="1" x14ac:dyDescent="0.2"/>
    <row r="56898" s="217" customFormat="1" x14ac:dyDescent="0.2"/>
    <row r="56899" s="217" customFormat="1" x14ac:dyDescent="0.2"/>
    <row r="56900" s="217" customFormat="1" x14ac:dyDescent="0.2"/>
    <row r="56901" s="217" customFormat="1" x14ac:dyDescent="0.2"/>
    <row r="56902" s="217" customFormat="1" x14ac:dyDescent="0.2"/>
    <row r="56903" s="217" customFormat="1" x14ac:dyDescent="0.2"/>
    <row r="56904" s="217" customFormat="1" x14ac:dyDescent="0.2"/>
    <row r="56905" s="217" customFormat="1" x14ac:dyDescent="0.2"/>
    <row r="56906" s="217" customFormat="1" x14ac:dyDescent="0.2"/>
    <row r="56907" s="217" customFormat="1" x14ac:dyDescent="0.2"/>
    <row r="56908" s="217" customFormat="1" x14ac:dyDescent="0.2"/>
    <row r="56909" s="217" customFormat="1" x14ac:dyDescent="0.2"/>
    <row r="56910" s="217" customFormat="1" x14ac:dyDescent="0.2"/>
    <row r="56911" s="217" customFormat="1" x14ac:dyDescent="0.2"/>
    <row r="56912" s="217" customFormat="1" x14ac:dyDescent="0.2"/>
    <row r="56913" s="217" customFormat="1" x14ac:dyDescent="0.2"/>
    <row r="56914" s="217" customFormat="1" x14ac:dyDescent="0.2"/>
    <row r="56915" s="217" customFormat="1" x14ac:dyDescent="0.2"/>
    <row r="56916" s="217" customFormat="1" x14ac:dyDescent="0.2"/>
    <row r="56917" s="217" customFormat="1" x14ac:dyDescent="0.2"/>
    <row r="56918" s="217" customFormat="1" x14ac:dyDescent="0.2"/>
    <row r="56919" s="217" customFormat="1" x14ac:dyDescent="0.2"/>
    <row r="56920" s="217" customFormat="1" x14ac:dyDescent="0.2"/>
    <row r="56921" s="217" customFormat="1" x14ac:dyDescent="0.2"/>
    <row r="56922" s="217" customFormat="1" x14ac:dyDescent="0.2"/>
    <row r="56923" s="217" customFormat="1" x14ac:dyDescent="0.2"/>
    <row r="56924" s="217" customFormat="1" x14ac:dyDescent="0.2"/>
    <row r="56925" s="217" customFormat="1" x14ac:dyDescent="0.2"/>
    <row r="56926" s="217" customFormat="1" x14ac:dyDescent="0.2"/>
    <row r="56927" s="217" customFormat="1" x14ac:dyDescent="0.2"/>
    <row r="56928" s="217" customFormat="1" x14ac:dyDescent="0.2"/>
    <row r="56929" s="217" customFormat="1" x14ac:dyDescent="0.2"/>
    <row r="56930" s="217" customFormat="1" x14ac:dyDescent="0.2"/>
    <row r="56931" s="217" customFormat="1" x14ac:dyDescent="0.2"/>
    <row r="56932" s="217" customFormat="1" x14ac:dyDescent="0.2"/>
    <row r="56933" s="217" customFormat="1" x14ac:dyDescent="0.2"/>
    <row r="56934" s="217" customFormat="1" x14ac:dyDescent="0.2"/>
    <row r="56935" s="217" customFormat="1" x14ac:dyDescent="0.2"/>
    <row r="56936" s="217" customFormat="1" x14ac:dyDescent="0.2"/>
    <row r="56937" s="217" customFormat="1" x14ac:dyDescent="0.2"/>
    <row r="56938" s="217" customFormat="1" x14ac:dyDescent="0.2"/>
    <row r="56939" s="217" customFormat="1" x14ac:dyDescent="0.2"/>
    <row r="56940" s="217" customFormat="1" x14ac:dyDescent="0.2"/>
    <row r="56941" s="217" customFormat="1" x14ac:dyDescent="0.2"/>
    <row r="56942" s="217" customFormat="1" x14ac:dyDescent="0.2"/>
    <row r="56943" s="217" customFormat="1" x14ac:dyDescent="0.2"/>
    <row r="56944" s="217" customFormat="1" x14ac:dyDescent="0.2"/>
    <row r="56945" s="217" customFormat="1" x14ac:dyDescent="0.2"/>
    <row r="56946" s="217" customFormat="1" x14ac:dyDescent="0.2"/>
    <row r="56947" s="217" customFormat="1" x14ac:dyDescent="0.2"/>
    <row r="56948" s="217" customFormat="1" x14ac:dyDescent="0.2"/>
    <row r="56949" s="217" customFormat="1" x14ac:dyDescent="0.2"/>
    <row r="56950" s="217" customFormat="1" x14ac:dyDescent="0.2"/>
    <row r="56951" s="217" customFormat="1" x14ac:dyDescent="0.2"/>
    <row r="56952" s="217" customFormat="1" x14ac:dyDescent="0.2"/>
    <row r="56953" s="217" customFormat="1" x14ac:dyDescent="0.2"/>
    <row r="56954" s="217" customFormat="1" x14ac:dyDescent="0.2"/>
    <row r="56955" s="217" customFormat="1" x14ac:dyDescent="0.2"/>
    <row r="56956" s="217" customFormat="1" x14ac:dyDescent="0.2"/>
    <row r="56957" s="217" customFormat="1" x14ac:dyDescent="0.2"/>
    <row r="56958" s="217" customFormat="1" x14ac:dyDescent="0.2"/>
    <row r="56959" s="217" customFormat="1" x14ac:dyDescent="0.2"/>
    <row r="56960" s="217" customFormat="1" x14ac:dyDescent="0.2"/>
    <row r="56961" s="217" customFormat="1" x14ac:dyDescent="0.2"/>
    <row r="56962" s="217" customFormat="1" x14ac:dyDescent="0.2"/>
    <row r="56963" s="217" customFormat="1" x14ac:dyDescent="0.2"/>
    <row r="56964" s="217" customFormat="1" x14ac:dyDescent="0.2"/>
    <row r="56965" s="217" customFormat="1" x14ac:dyDescent="0.2"/>
    <row r="56966" s="217" customFormat="1" x14ac:dyDescent="0.2"/>
    <row r="56967" s="217" customFormat="1" x14ac:dyDescent="0.2"/>
    <row r="56968" s="217" customFormat="1" x14ac:dyDescent="0.2"/>
    <row r="56969" s="217" customFormat="1" x14ac:dyDescent="0.2"/>
    <row r="56970" s="217" customFormat="1" x14ac:dyDescent="0.2"/>
    <row r="56971" s="217" customFormat="1" x14ac:dyDescent="0.2"/>
    <row r="56972" s="217" customFormat="1" x14ac:dyDescent="0.2"/>
    <row r="56973" s="217" customFormat="1" x14ac:dyDescent="0.2"/>
    <row r="56974" s="217" customFormat="1" x14ac:dyDescent="0.2"/>
    <row r="56975" s="217" customFormat="1" x14ac:dyDescent="0.2"/>
    <row r="56976" s="217" customFormat="1" x14ac:dyDescent="0.2"/>
    <row r="56977" s="217" customFormat="1" x14ac:dyDescent="0.2"/>
    <row r="56978" s="217" customFormat="1" x14ac:dyDescent="0.2"/>
    <row r="56979" s="217" customFormat="1" x14ac:dyDescent="0.2"/>
    <row r="56980" s="217" customFormat="1" x14ac:dyDescent="0.2"/>
    <row r="56981" s="217" customFormat="1" x14ac:dyDescent="0.2"/>
    <row r="56982" s="217" customFormat="1" x14ac:dyDescent="0.2"/>
    <row r="56983" s="217" customFormat="1" x14ac:dyDescent="0.2"/>
    <row r="56984" s="217" customFormat="1" x14ac:dyDescent="0.2"/>
    <row r="56985" s="217" customFormat="1" x14ac:dyDescent="0.2"/>
    <row r="56986" s="217" customFormat="1" x14ac:dyDescent="0.2"/>
    <row r="56987" s="217" customFormat="1" x14ac:dyDescent="0.2"/>
    <row r="56988" s="217" customFormat="1" x14ac:dyDescent="0.2"/>
    <row r="56989" s="217" customFormat="1" x14ac:dyDescent="0.2"/>
    <row r="56990" s="217" customFormat="1" x14ac:dyDescent="0.2"/>
    <row r="56991" s="217" customFormat="1" x14ac:dyDescent="0.2"/>
    <row r="56992" s="217" customFormat="1" x14ac:dyDescent="0.2"/>
    <row r="56993" s="217" customFormat="1" x14ac:dyDescent="0.2"/>
    <row r="56994" s="217" customFormat="1" x14ac:dyDescent="0.2"/>
    <row r="56995" s="217" customFormat="1" x14ac:dyDescent="0.2"/>
    <row r="56996" s="217" customFormat="1" x14ac:dyDescent="0.2"/>
    <row r="56997" s="217" customFormat="1" x14ac:dyDescent="0.2"/>
    <row r="56998" s="217" customFormat="1" x14ac:dyDescent="0.2"/>
    <row r="56999" s="217" customFormat="1" x14ac:dyDescent="0.2"/>
    <row r="57000" s="217" customFormat="1" x14ac:dyDescent="0.2"/>
    <row r="57001" s="217" customFormat="1" x14ac:dyDescent="0.2"/>
    <row r="57002" s="217" customFormat="1" x14ac:dyDescent="0.2"/>
    <row r="57003" s="217" customFormat="1" x14ac:dyDescent="0.2"/>
    <row r="57004" s="217" customFormat="1" x14ac:dyDescent="0.2"/>
    <row r="57005" s="217" customFormat="1" x14ac:dyDescent="0.2"/>
    <row r="57006" s="217" customFormat="1" x14ac:dyDescent="0.2"/>
    <row r="57007" s="217" customFormat="1" x14ac:dyDescent="0.2"/>
    <row r="57008" s="217" customFormat="1" x14ac:dyDescent="0.2"/>
    <row r="57009" s="217" customFormat="1" x14ac:dyDescent="0.2"/>
    <row r="57010" s="217" customFormat="1" x14ac:dyDescent="0.2"/>
    <row r="57011" s="217" customFormat="1" x14ac:dyDescent="0.2"/>
    <row r="57012" s="217" customFormat="1" x14ac:dyDescent="0.2"/>
    <row r="57013" s="217" customFormat="1" x14ac:dyDescent="0.2"/>
    <row r="57014" s="217" customFormat="1" x14ac:dyDescent="0.2"/>
    <row r="57015" s="217" customFormat="1" x14ac:dyDescent="0.2"/>
    <row r="57016" s="217" customFormat="1" x14ac:dyDescent="0.2"/>
    <row r="57017" s="217" customFormat="1" x14ac:dyDescent="0.2"/>
    <row r="57018" s="217" customFormat="1" x14ac:dyDescent="0.2"/>
    <row r="57019" s="217" customFormat="1" x14ac:dyDescent="0.2"/>
    <row r="57020" s="217" customFormat="1" x14ac:dyDescent="0.2"/>
    <row r="57021" s="217" customFormat="1" x14ac:dyDescent="0.2"/>
    <row r="57022" s="217" customFormat="1" x14ac:dyDescent="0.2"/>
    <row r="57023" s="217" customFormat="1" x14ac:dyDescent="0.2"/>
    <row r="57024" s="217" customFormat="1" x14ac:dyDescent="0.2"/>
    <row r="57025" s="217" customFormat="1" x14ac:dyDescent="0.2"/>
    <row r="57026" s="217" customFormat="1" x14ac:dyDescent="0.2"/>
    <row r="57027" s="217" customFormat="1" x14ac:dyDescent="0.2"/>
    <row r="57028" s="217" customFormat="1" x14ac:dyDescent="0.2"/>
    <row r="57029" s="217" customFormat="1" x14ac:dyDescent="0.2"/>
    <row r="57030" s="217" customFormat="1" x14ac:dyDescent="0.2"/>
    <row r="57031" s="217" customFormat="1" x14ac:dyDescent="0.2"/>
    <row r="57032" s="217" customFormat="1" x14ac:dyDescent="0.2"/>
    <row r="57033" s="217" customFormat="1" x14ac:dyDescent="0.2"/>
    <row r="57034" s="217" customFormat="1" x14ac:dyDescent="0.2"/>
    <row r="57035" s="217" customFormat="1" x14ac:dyDescent="0.2"/>
    <row r="57036" s="217" customFormat="1" x14ac:dyDescent="0.2"/>
    <row r="57037" s="217" customFormat="1" x14ac:dyDescent="0.2"/>
    <row r="57038" s="217" customFormat="1" x14ac:dyDescent="0.2"/>
    <row r="57039" s="217" customFormat="1" x14ac:dyDescent="0.2"/>
    <row r="57040" s="217" customFormat="1" x14ac:dyDescent="0.2"/>
    <row r="57041" s="217" customFormat="1" x14ac:dyDescent="0.2"/>
    <row r="57042" s="217" customFormat="1" x14ac:dyDescent="0.2"/>
    <row r="57043" s="217" customFormat="1" x14ac:dyDescent="0.2"/>
    <row r="57044" s="217" customFormat="1" x14ac:dyDescent="0.2"/>
    <row r="57045" s="217" customFormat="1" x14ac:dyDescent="0.2"/>
    <row r="57046" s="217" customFormat="1" x14ac:dyDescent="0.2"/>
    <row r="57047" s="217" customFormat="1" x14ac:dyDescent="0.2"/>
    <row r="57048" s="217" customFormat="1" x14ac:dyDescent="0.2"/>
    <row r="57049" s="217" customFormat="1" x14ac:dyDescent="0.2"/>
    <row r="57050" s="217" customFormat="1" x14ac:dyDescent="0.2"/>
    <row r="57051" s="217" customFormat="1" x14ac:dyDescent="0.2"/>
    <row r="57052" s="217" customFormat="1" x14ac:dyDescent="0.2"/>
    <row r="57053" s="217" customFormat="1" x14ac:dyDescent="0.2"/>
    <row r="57054" s="217" customFormat="1" x14ac:dyDescent="0.2"/>
    <row r="57055" s="217" customFormat="1" x14ac:dyDescent="0.2"/>
    <row r="57056" s="217" customFormat="1" x14ac:dyDescent="0.2"/>
    <row r="57057" s="217" customFormat="1" x14ac:dyDescent="0.2"/>
    <row r="57058" s="217" customFormat="1" x14ac:dyDescent="0.2"/>
    <row r="57059" s="217" customFormat="1" x14ac:dyDescent="0.2"/>
    <row r="57060" s="217" customFormat="1" x14ac:dyDescent="0.2"/>
    <row r="57061" s="217" customFormat="1" x14ac:dyDescent="0.2"/>
    <row r="57062" s="217" customFormat="1" x14ac:dyDescent="0.2"/>
    <row r="57063" s="217" customFormat="1" x14ac:dyDescent="0.2"/>
    <row r="57064" s="217" customFormat="1" x14ac:dyDescent="0.2"/>
    <row r="57065" s="217" customFormat="1" x14ac:dyDescent="0.2"/>
    <row r="57066" s="217" customFormat="1" x14ac:dyDescent="0.2"/>
    <row r="57067" s="217" customFormat="1" x14ac:dyDescent="0.2"/>
    <row r="57068" s="217" customFormat="1" x14ac:dyDescent="0.2"/>
    <row r="57069" s="217" customFormat="1" x14ac:dyDescent="0.2"/>
    <row r="57070" s="217" customFormat="1" x14ac:dyDescent="0.2"/>
    <row r="57071" s="217" customFormat="1" x14ac:dyDescent="0.2"/>
    <row r="57072" s="217" customFormat="1" x14ac:dyDescent="0.2"/>
    <row r="57073" s="217" customFormat="1" x14ac:dyDescent="0.2"/>
    <row r="57074" s="217" customFormat="1" x14ac:dyDescent="0.2"/>
    <row r="57075" s="217" customFormat="1" x14ac:dyDescent="0.2"/>
    <row r="57076" s="217" customFormat="1" x14ac:dyDescent="0.2"/>
    <row r="57077" s="217" customFormat="1" x14ac:dyDescent="0.2"/>
    <row r="57078" s="217" customFormat="1" x14ac:dyDescent="0.2"/>
    <row r="57079" s="217" customFormat="1" x14ac:dyDescent="0.2"/>
    <row r="57080" s="217" customFormat="1" x14ac:dyDescent="0.2"/>
    <row r="57081" s="217" customFormat="1" x14ac:dyDescent="0.2"/>
    <row r="57082" s="217" customFormat="1" x14ac:dyDescent="0.2"/>
    <row r="57083" s="217" customFormat="1" x14ac:dyDescent="0.2"/>
    <row r="57084" s="217" customFormat="1" x14ac:dyDescent="0.2"/>
    <row r="57085" s="217" customFormat="1" x14ac:dyDescent="0.2"/>
    <row r="57086" s="217" customFormat="1" x14ac:dyDescent="0.2"/>
    <row r="57087" s="217" customFormat="1" x14ac:dyDescent="0.2"/>
    <row r="57088" s="217" customFormat="1" x14ac:dyDescent="0.2"/>
    <row r="57089" s="217" customFormat="1" x14ac:dyDescent="0.2"/>
    <row r="57090" s="217" customFormat="1" x14ac:dyDescent="0.2"/>
    <row r="57091" s="217" customFormat="1" x14ac:dyDescent="0.2"/>
    <row r="57092" s="217" customFormat="1" x14ac:dyDescent="0.2"/>
    <row r="57093" s="217" customFormat="1" x14ac:dyDescent="0.2"/>
    <row r="57094" s="217" customFormat="1" x14ac:dyDescent="0.2"/>
    <row r="57095" s="217" customFormat="1" x14ac:dyDescent="0.2"/>
    <row r="57096" s="217" customFormat="1" x14ac:dyDescent="0.2"/>
    <row r="57097" s="217" customFormat="1" x14ac:dyDescent="0.2"/>
    <row r="57098" s="217" customFormat="1" x14ac:dyDescent="0.2"/>
    <row r="57099" s="217" customFormat="1" x14ac:dyDescent="0.2"/>
    <row r="57100" s="217" customFormat="1" x14ac:dyDescent="0.2"/>
    <row r="57101" s="217" customFormat="1" x14ac:dyDescent="0.2"/>
    <row r="57102" s="217" customFormat="1" x14ac:dyDescent="0.2"/>
    <row r="57103" s="217" customFormat="1" x14ac:dyDescent="0.2"/>
    <row r="57104" s="217" customFormat="1" x14ac:dyDescent="0.2"/>
    <row r="57105" s="217" customFormat="1" x14ac:dyDescent="0.2"/>
    <row r="57106" s="217" customFormat="1" x14ac:dyDescent="0.2"/>
    <row r="57107" s="217" customFormat="1" x14ac:dyDescent="0.2"/>
    <row r="57108" s="217" customFormat="1" x14ac:dyDescent="0.2"/>
    <row r="57109" s="217" customFormat="1" x14ac:dyDescent="0.2"/>
    <row r="57110" s="217" customFormat="1" x14ac:dyDescent="0.2"/>
    <row r="57111" s="217" customFormat="1" x14ac:dyDescent="0.2"/>
    <row r="57112" s="217" customFormat="1" x14ac:dyDescent="0.2"/>
    <row r="57113" s="217" customFormat="1" x14ac:dyDescent="0.2"/>
    <row r="57114" s="217" customFormat="1" x14ac:dyDescent="0.2"/>
    <row r="57115" s="217" customFormat="1" x14ac:dyDescent="0.2"/>
    <row r="57116" s="217" customFormat="1" x14ac:dyDescent="0.2"/>
    <row r="57117" s="217" customFormat="1" x14ac:dyDescent="0.2"/>
    <row r="57118" s="217" customFormat="1" x14ac:dyDescent="0.2"/>
    <row r="57119" s="217" customFormat="1" x14ac:dyDescent="0.2"/>
    <row r="57120" s="217" customFormat="1" x14ac:dyDescent="0.2"/>
    <row r="57121" s="217" customFormat="1" x14ac:dyDescent="0.2"/>
    <row r="57122" s="217" customFormat="1" x14ac:dyDescent="0.2"/>
    <row r="57123" s="217" customFormat="1" x14ac:dyDescent="0.2"/>
    <row r="57124" s="217" customFormat="1" x14ac:dyDescent="0.2"/>
    <row r="57125" s="217" customFormat="1" x14ac:dyDescent="0.2"/>
    <row r="57126" s="217" customFormat="1" x14ac:dyDescent="0.2"/>
    <row r="57127" s="217" customFormat="1" x14ac:dyDescent="0.2"/>
    <row r="57128" s="217" customFormat="1" x14ac:dyDescent="0.2"/>
    <row r="57129" s="217" customFormat="1" x14ac:dyDescent="0.2"/>
    <row r="57130" s="217" customFormat="1" x14ac:dyDescent="0.2"/>
    <row r="57131" s="217" customFormat="1" x14ac:dyDescent="0.2"/>
    <row r="57132" s="217" customFormat="1" x14ac:dyDescent="0.2"/>
    <row r="57133" s="217" customFormat="1" x14ac:dyDescent="0.2"/>
    <row r="57134" s="217" customFormat="1" x14ac:dyDescent="0.2"/>
    <row r="57135" s="217" customFormat="1" x14ac:dyDescent="0.2"/>
    <row r="57136" s="217" customFormat="1" x14ac:dyDescent="0.2"/>
    <row r="57137" s="217" customFormat="1" x14ac:dyDescent="0.2"/>
    <row r="57138" s="217" customFormat="1" x14ac:dyDescent="0.2"/>
    <row r="57139" s="217" customFormat="1" x14ac:dyDescent="0.2"/>
    <row r="57140" s="217" customFormat="1" x14ac:dyDescent="0.2"/>
    <row r="57141" s="217" customFormat="1" x14ac:dyDescent="0.2"/>
    <row r="57142" s="217" customFormat="1" x14ac:dyDescent="0.2"/>
    <row r="57143" s="217" customFormat="1" x14ac:dyDescent="0.2"/>
    <row r="57144" s="217" customFormat="1" x14ac:dyDescent="0.2"/>
    <row r="57145" s="217" customFormat="1" x14ac:dyDescent="0.2"/>
    <row r="57146" s="217" customFormat="1" x14ac:dyDescent="0.2"/>
    <row r="57147" s="217" customFormat="1" x14ac:dyDescent="0.2"/>
    <row r="57148" s="217" customFormat="1" x14ac:dyDescent="0.2"/>
    <row r="57149" s="217" customFormat="1" x14ac:dyDescent="0.2"/>
    <row r="57150" s="217" customFormat="1" x14ac:dyDescent="0.2"/>
    <row r="57151" s="217" customFormat="1" x14ac:dyDescent="0.2"/>
    <row r="57152" s="217" customFormat="1" x14ac:dyDescent="0.2"/>
    <row r="57153" s="217" customFormat="1" x14ac:dyDescent="0.2"/>
    <row r="57154" s="217" customFormat="1" x14ac:dyDescent="0.2"/>
    <row r="57155" s="217" customFormat="1" x14ac:dyDescent="0.2"/>
    <row r="57156" s="217" customFormat="1" x14ac:dyDescent="0.2"/>
    <row r="57157" s="217" customFormat="1" x14ac:dyDescent="0.2"/>
    <row r="57158" s="217" customFormat="1" x14ac:dyDescent="0.2"/>
    <row r="57159" s="217" customFormat="1" x14ac:dyDescent="0.2"/>
    <row r="57160" s="217" customFormat="1" x14ac:dyDescent="0.2"/>
    <row r="57161" s="217" customFormat="1" x14ac:dyDescent="0.2"/>
    <row r="57162" s="217" customFormat="1" x14ac:dyDescent="0.2"/>
    <row r="57163" s="217" customFormat="1" x14ac:dyDescent="0.2"/>
    <row r="57164" s="217" customFormat="1" x14ac:dyDescent="0.2"/>
    <row r="57165" s="217" customFormat="1" x14ac:dyDescent="0.2"/>
    <row r="57166" s="217" customFormat="1" x14ac:dyDescent="0.2"/>
    <row r="57167" s="217" customFormat="1" x14ac:dyDescent="0.2"/>
    <row r="57168" s="217" customFormat="1" x14ac:dyDescent="0.2"/>
    <row r="57169" s="217" customFormat="1" x14ac:dyDescent="0.2"/>
    <row r="57170" s="217" customFormat="1" x14ac:dyDescent="0.2"/>
    <row r="57171" s="217" customFormat="1" x14ac:dyDescent="0.2"/>
    <row r="57172" s="217" customFormat="1" x14ac:dyDescent="0.2"/>
    <row r="57173" s="217" customFormat="1" x14ac:dyDescent="0.2"/>
    <row r="57174" s="217" customFormat="1" x14ac:dyDescent="0.2"/>
    <row r="57175" s="217" customFormat="1" x14ac:dyDescent="0.2"/>
    <row r="57176" s="217" customFormat="1" x14ac:dyDescent="0.2"/>
    <row r="57177" s="217" customFormat="1" x14ac:dyDescent="0.2"/>
    <row r="57178" s="217" customFormat="1" x14ac:dyDescent="0.2"/>
    <row r="57179" s="217" customFormat="1" x14ac:dyDescent="0.2"/>
    <row r="57180" s="217" customFormat="1" x14ac:dyDescent="0.2"/>
    <row r="57181" s="217" customFormat="1" x14ac:dyDescent="0.2"/>
    <row r="57182" s="217" customFormat="1" x14ac:dyDescent="0.2"/>
    <row r="57183" s="217" customFormat="1" x14ac:dyDescent="0.2"/>
    <row r="57184" s="217" customFormat="1" x14ac:dyDescent="0.2"/>
    <row r="57185" s="217" customFormat="1" x14ac:dyDescent="0.2"/>
    <row r="57186" s="217" customFormat="1" x14ac:dyDescent="0.2"/>
    <row r="57187" s="217" customFormat="1" x14ac:dyDescent="0.2"/>
    <row r="57188" s="217" customFormat="1" x14ac:dyDescent="0.2"/>
    <row r="57189" s="217" customFormat="1" x14ac:dyDescent="0.2"/>
    <row r="57190" s="217" customFormat="1" x14ac:dyDescent="0.2"/>
    <row r="57191" s="217" customFormat="1" x14ac:dyDescent="0.2"/>
    <row r="57192" s="217" customFormat="1" x14ac:dyDescent="0.2"/>
    <row r="57193" s="217" customFormat="1" x14ac:dyDescent="0.2"/>
    <row r="57194" s="217" customFormat="1" x14ac:dyDescent="0.2"/>
    <row r="57195" s="217" customFormat="1" x14ac:dyDescent="0.2"/>
    <row r="57196" s="217" customFormat="1" x14ac:dyDescent="0.2"/>
    <row r="57197" s="217" customFormat="1" x14ac:dyDescent="0.2"/>
    <row r="57198" s="217" customFormat="1" x14ac:dyDescent="0.2"/>
    <row r="57199" s="217" customFormat="1" x14ac:dyDescent="0.2"/>
    <row r="57200" s="217" customFormat="1" x14ac:dyDescent="0.2"/>
    <row r="57201" s="217" customFormat="1" x14ac:dyDescent="0.2"/>
    <row r="57202" s="217" customFormat="1" x14ac:dyDescent="0.2"/>
    <row r="57203" s="217" customFormat="1" x14ac:dyDescent="0.2"/>
    <row r="57204" s="217" customFormat="1" x14ac:dyDescent="0.2"/>
    <row r="57205" s="217" customFormat="1" x14ac:dyDescent="0.2"/>
    <row r="57206" s="217" customFormat="1" x14ac:dyDescent="0.2"/>
    <row r="57207" s="217" customFormat="1" x14ac:dyDescent="0.2"/>
    <row r="57208" s="217" customFormat="1" x14ac:dyDescent="0.2"/>
    <row r="57209" s="217" customFormat="1" x14ac:dyDescent="0.2"/>
    <row r="57210" s="217" customFormat="1" x14ac:dyDescent="0.2"/>
    <row r="57211" s="217" customFormat="1" x14ac:dyDescent="0.2"/>
    <row r="57212" s="217" customFormat="1" x14ac:dyDescent="0.2"/>
    <row r="57213" s="217" customFormat="1" x14ac:dyDescent="0.2"/>
    <row r="57214" s="217" customFormat="1" x14ac:dyDescent="0.2"/>
    <row r="57215" s="217" customFormat="1" x14ac:dyDescent="0.2"/>
    <row r="57216" s="217" customFormat="1" x14ac:dyDescent="0.2"/>
    <row r="57217" s="217" customFormat="1" x14ac:dyDescent="0.2"/>
    <row r="57218" s="217" customFormat="1" x14ac:dyDescent="0.2"/>
    <row r="57219" s="217" customFormat="1" x14ac:dyDescent="0.2"/>
    <row r="57220" s="217" customFormat="1" x14ac:dyDescent="0.2"/>
    <row r="57221" s="217" customFormat="1" x14ac:dyDescent="0.2"/>
    <row r="57222" s="217" customFormat="1" x14ac:dyDescent="0.2"/>
    <row r="57223" s="217" customFormat="1" x14ac:dyDescent="0.2"/>
    <row r="57224" s="217" customFormat="1" x14ac:dyDescent="0.2"/>
    <row r="57225" s="217" customFormat="1" x14ac:dyDescent="0.2"/>
    <row r="57226" s="217" customFormat="1" x14ac:dyDescent="0.2"/>
    <row r="57227" s="217" customFormat="1" x14ac:dyDescent="0.2"/>
    <row r="57228" s="217" customFormat="1" x14ac:dyDescent="0.2"/>
    <row r="57229" s="217" customFormat="1" x14ac:dyDescent="0.2"/>
    <row r="57230" s="217" customFormat="1" x14ac:dyDescent="0.2"/>
    <row r="57231" s="217" customFormat="1" x14ac:dyDescent="0.2"/>
    <row r="57232" s="217" customFormat="1" x14ac:dyDescent="0.2"/>
    <row r="57233" s="217" customFormat="1" x14ac:dyDescent="0.2"/>
    <row r="57234" s="217" customFormat="1" x14ac:dyDescent="0.2"/>
    <row r="57235" s="217" customFormat="1" x14ac:dyDescent="0.2"/>
    <row r="57236" s="217" customFormat="1" x14ac:dyDescent="0.2"/>
    <row r="57237" s="217" customFormat="1" x14ac:dyDescent="0.2"/>
    <row r="57238" s="217" customFormat="1" x14ac:dyDescent="0.2"/>
    <row r="57239" s="217" customFormat="1" x14ac:dyDescent="0.2"/>
    <row r="57240" s="217" customFormat="1" x14ac:dyDescent="0.2"/>
    <row r="57241" s="217" customFormat="1" x14ac:dyDescent="0.2"/>
    <row r="57242" s="217" customFormat="1" x14ac:dyDescent="0.2"/>
    <row r="57243" s="217" customFormat="1" x14ac:dyDescent="0.2"/>
    <row r="57244" s="217" customFormat="1" x14ac:dyDescent="0.2"/>
    <row r="57245" s="217" customFormat="1" x14ac:dyDescent="0.2"/>
    <row r="57246" s="217" customFormat="1" x14ac:dyDescent="0.2"/>
    <row r="57247" s="217" customFormat="1" x14ac:dyDescent="0.2"/>
    <row r="57248" s="217" customFormat="1" x14ac:dyDescent="0.2"/>
    <row r="57249" s="217" customFormat="1" x14ac:dyDescent="0.2"/>
    <row r="57250" s="217" customFormat="1" x14ac:dyDescent="0.2"/>
    <row r="57251" s="217" customFormat="1" x14ac:dyDescent="0.2"/>
    <row r="57252" s="217" customFormat="1" x14ac:dyDescent="0.2"/>
    <row r="57253" s="217" customFormat="1" x14ac:dyDescent="0.2"/>
    <row r="57254" s="217" customFormat="1" x14ac:dyDescent="0.2"/>
    <row r="57255" s="217" customFormat="1" x14ac:dyDescent="0.2"/>
    <row r="57256" s="217" customFormat="1" x14ac:dyDescent="0.2"/>
    <row r="57257" s="217" customFormat="1" x14ac:dyDescent="0.2"/>
    <row r="57258" s="217" customFormat="1" x14ac:dyDescent="0.2"/>
    <row r="57259" s="217" customFormat="1" x14ac:dyDescent="0.2"/>
    <row r="57260" s="217" customFormat="1" x14ac:dyDescent="0.2"/>
    <row r="57261" s="217" customFormat="1" x14ac:dyDescent="0.2"/>
    <row r="57262" s="217" customFormat="1" x14ac:dyDescent="0.2"/>
    <row r="57263" s="217" customFormat="1" x14ac:dyDescent="0.2"/>
    <row r="57264" s="217" customFormat="1" x14ac:dyDescent="0.2"/>
    <row r="57265" s="217" customFormat="1" x14ac:dyDescent="0.2"/>
    <row r="57266" s="217" customFormat="1" x14ac:dyDescent="0.2"/>
    <row r="57267" s="217" customFormat="1" x14ac:dyDescent="0.2"/>
    <row r="57268" s="217" customFormat="1" x14ac:dyDescent="0.2"/>
    <row r="57269" s="217" customFormat="1" x14ac:dyDescent="0.2"/>
    <row r="57270" s="217" customFormat="1" x14ac:dyDescent="0.2"/>
    <row r="57271" s="217" customFormat="1" x14ac:dyDescent="0.2"/>
    <row r="57272" s="217" customFormat="1" x14ac:dyDescent="0.2"/>
    <row r="57273" s="217" customFormat="1" x14ac:dyDescent="0.2"/>
    <row r="57274" s="217" customFormat="1" x14ac:dyDescent="0.2"/>
    <row r="57275" s="217" customFormat="1" x14ac:dyDescent="0.2"/>
    <row r="57276" s="217" customFormat="1" x14ac:dyDescent="0.2"/>
    <row r="57277" s="217" customFormat="1" x14ac:dyDescent="0.2"/>
    <row r="57278" s="217" customFormat="1" x14ac:dyDescent="0.2"/>
    <row r="57279" s="217" customFormat="1" x14ac:dyDescent="0.2"/>
    <row r="57280" s="217" customFormat="1" x14ac:dyDescent="0.2"/>
    <row r="57281" s="217" customFormat="1" x14ac:dyDescent="0.2"/>
    <row r="57282" s="217" customFormat="1" x14ac:dyDescent="0.2"/>
    <row r="57283" s="217" customFormat="1" x14ac:dyDescent="0.2"/>
    <row r="57284" s="217" customFormat="1" x14ac:dyDescent="0.2"/>
    <row r="57285" s="217" customFormat="1" x14ac:dyDescent="0.2"/>
    <row r="57286" s="217" customFormat="1" x14ac:dyDescent="0.2"/>
    <row r="57287" s="217" customFormat="1" x14ac:dyDescent="0.2"/>
    <row r="57288" s="217" customFormat="1" x14ac:dyDescent="0.2"/>
    <row r="57289" s="217" customFormat="1" x14ac:dyDescent="0.2"/>
    <row r="57290" s="217" customFormat="1" x14ac:dyDescent="0.2"/>
    <row r="57291" s="217" customFormat="1" x14ac:dyDescent="0.2"/>
    <row r="57292" s="217" customFormat="1" x14ac:dyDescent="0.2"/>
    <row r="57293" s="217" customFormat="1" x14ac:dyDescent="0.2"/>
    <row r="57294" s="217" customFormat="1" x14ac:dyDescent="0.2"/>
    <row r="57295" s="217" customFormat="1" x14ac:dyDescent="0.2"/>
    <row r="57296" s="217" customFormat="1" x14ac:dyDescent="0.2"/>
    <row r="57297" s="217" customFormat="1" x14ac:dyDescent="0.2"/>
    <row r="57298" s="217" customFormat="1" x14ac:dyDescent="0.2"/>
    <row r="57299" s="217" customFormat="1" x14ac:dyDescent="0.2"/>
    <row r="57300" s="217" customFormat="1" x14ac:dyDescent="0.2"/>
    <row r="57301" s="217" customFormat="1" x14ac:dyDescent="0.2"/>
    <row r="57302" s="217" customFormat="1" x14ac:dyDescent="0.2"/>
    <row r="57303" s="217" customFormat="1" x14ac:dyDescent="0.2"/>
    <row r="57304" s="217" customFormat="1" x14ac:dyDescent="0.2"/>
    <row r="57305" s="217" customFormat="1" x14ac:dyDescent="0.2"/>
    <row r="57306" s="217" customFormat="1" x14ac:dyDescent="0.2"/>
    <row r="57307" s="217" customFormat="1" x14ac:dyDescent="0.2"/>
    <row r="57308" s="217" customFormat="1" x14ac:dyDescent="0.2"/>
    <row r="57309" s="217" customFormat="1" x14ac:dyDescent="0.2"/>
    <row r="57310" s="217" customFormat="1" x14ac:dyDescent="0.2"/>
    <row r="57311" s="217" customFormat="1" x14ac:dyDescent="0.2"/>
    <row r="57312" s="217" customFormat="1" x14ac:dyDescent="0.2"/>
    <row r="57313" s="217" customFormat="1" x14ac:dyDescent="0.2"/>
    <row r="57314" s="217" customFormat="1" x14ac:dyDescent="0.2"/>
    <row r="57315" s="217" customFormat="1" x14ac:dyDescent="0.2"/>
    <row r="57316" s="217" customFormat="1" x14ac:dyDescent="0.2"/>
    <row r="57317" s="217" customFormat="1" x14ac:dyDescent="0.2"/>
    <row r="57318" s="217" customFormat="1" x14ac:dyDescent="0.2"/>
    <row r="57319" s="217" customFormat="1" x14ac:dyDescent="0.2"/>
    <row r="57320" s="217" customFormat="1" x14ac:dyDescent="0.2"/>
    <row r="57321" s="217" customFormat="1" x14ac:dyDescent="0.2"/>
    <row r="57322" s="217" customFormat="1" x14ac:dyDescent="0.2"/>
    <row r="57323" s="217" customFormat="1" x14ac:dyDescent="0.2"/>
    <row r="57324" s="217" customFormat="1" x14ac:dyDescent="0.2"/>
    <row r="57325" s="217" customFormat="1" x14ac:dyDescent="0.2"/>
    <row r="57326" s="217" customFormat="1" x14ac:dyDescent="0.2"/>
    <row r="57327" s="217" customFormat="1" x14ac:dyDescent="0.2"/>
    <row r="57328" s="217" customFormat="1" x14ac:dyDescent="0.2"/>
    <row r="57329" s="217" customFormat="1" x14ac:dyDescent="0.2"/>
    <row r="57330" s="217" customFormat="1" x14ac:dyDescent="0.2"/>
    <row r="57331" s="217" customFormat="1" x14ac:dyDescent="0.2"/>
    <row r="57332" s="217" customFormat="1" x14ac:dyDescent="0.2"/>
    <row r="57333" s="217" customFormat="1" x14ac:dyDescent="0.2"/>
    <row r="57334" s="217" customFormat="1" x14ac:dyDescent="0.2"/>
    <row r="57335" s="217" customFormat="1" x14ac:dyDescent="0.2"/>
    <row r="57336" s="217" customFormat="1" x14ac:dyDescent="0.2"/>
    <row r="57337" s="217" customFormat="1" x14ac:dyDescent="0.2"/>
    <row r="57338" s="217" customFormat="1" x14ac:dyDescent="0.2"/>
    <row r="57339" s="217" customFormat="1" x14ac:dyDescent="0.2"/>
    <row r="57340" s="217" customFormat="1" x14ac:dyDescent="0.2"/>
    <row r="57341" s="217" customFormat="1" x14ac:dyDescent="0.2"/>
    <row r="57342" s="217" customFormat="1" x14ac:dyDescent="0.2"/>
    <row r="57343" s="217" customFormat="1" x14ac:dyDescent="0.2"/>
    <row r="57344" s="217" customFormat="1" x14ac:dyDescent="0.2"/>
    <row r="57345" s="217" customFormat="1" x14ac:dyDescent="0.2"/>
    <row r="57346" s="217" customFormat="1" x14ac:dyDescent="0.2"/>
    <row r="57347" s="217" customFormat="1" x14ac:dyDescent="0.2"/>
    <row r="57348" s="217" customFormat="1" x14ac:dyDescent="0.2"/>
    <row r="57349" s="217" customFormat="1" x14ac:dyDescent="0.2"/>
    <row r="57350" s="217" customFormat="1" x14ac:dyDescent="0.2"/>
    <row r="57351" s="217" customFormat="1" x14ac:dyDescent="0.2"/>
    <row r="57352" s="217" customFormat="1" x14ac:dyDescent="0.2"/>
    <row r="57353" s="217" customFormat="1" x14ac:dyDescent="0.2"/>
    <row r="57354" s="217" customFormat="1" x14ac:dyDescent="0.2"/>
    <row r="57355" s="217" customFormat="1" x14ac:dyDescent="0.2"/>
    <row r="57356" s="217" customFormat="1" x14ac:dyDescent="0.2"/>
    <row r="57357" s="217" customFormat="1" x14ac:dyDescent="0.2"/>
    <row r="57358" s="217" customFormat="1" x14ac:dyDescent="0.2"/>
    <row r="57359" s="217" customFormat="1" x14ac:dyDescent="0.2"/>
    <row r="57360" s="217" customFormat="1" x14ac:dyDescent="0.2"/>
    <row r="57361" s="217" customFormat="1" x14ac:dyDescent="0.2"/>
    <row r="57362" s="217" customFormat="1" x14ac:dyDescent="0.2"/>
    <row r="57363" s="217" customFormat="1" x14ac:dyDescent="0.2"/>
    <row r="57364" s="217" customFormat="1" x14ac:dyDescent="0.2"/>
    <row r="57365" s="217" customFormat="1" x14ac:dyDescent="0.2"/>
    <row r="57366" s="217" customFormat="1" x14ac:dyDescent="0.2"/>
    <row r="57367" s="217" customFormat="1" x14ac:dyDescent="0.2"/>
    <row r="57368" s="217" customFormat="1" x14ac:dyDescent="0.2"/>
    <row r="57369" s="217" customFormat="1" x14ac:dyDescent="0.2"/>
    <row r="57370" s="217" customFormat="1" x14ac:dyDescent="0.2"/>
    <row r="57371" s="217" customFormat="1" x14ac:dyDescent="0.2"/>
    <row r="57372" s="217" customFormat="1" x14ac:dyDescent="0.2"/>
    <row r="57373" s="217" customFormat="1" x14ac:dyDescent="0.2"/>
    <row r="57374" s="217" customFormat="1" x14ac:dyDescent="0.2"/>
    <row r="57375" s="217" customFormat="1" x14ac:dyDescent="0.2"/>
    <row r="57376" s="217" customFormat="1" x14ac:dyDescent="0.2"/>
    <row r="57377" s="217" customFormat="1" x14ac:dyDescent="0.2"/>
    <row r="57378" s="217" customFormat="1" x14ac:dyDescent="0.2"/>
    <row r="57379" s="217" customFormat="1" x14ac:dyDescent="0.2"/>
    <row r="57380" s="217" customFormat="1" x14ac:dyDescent="0.2"/>
    <row r="57381" s="217" customFormat="1" x14ac:dyDescent="0.2"/>
    <row r="57382" s="217" customFormat="1" x14ac:dyDescent="0.2"/>
    <row r="57383" s="217" customFormat="1" x14ac:dyDescent="0.2"/>
    <row r="57384" s="217" customFormat="1" x14ac:dyDescent="0.2"/>
    <row r="57385" s="217" customFormat="1" x14ac:dyDescent="0.2"/>
    <row r="57386" s="217" customFormat="1" x14ac:dyDescent="0.2"/>
    <row r="57387" s="217" customFormat="1" x14ac:dyDescent="0.2"/>
    <row r="57388" s="217" customFormat="1" x14ac:dyDescent="0.2"/>
    <row r="57389" s="217" customFormat="1" x14ac:dyDescent="0.2"/>
    <row r="57390" s="217" customFormat="1" x14ac:dyDescent="0.2"/>
    <row r="57391" s="217" customFormat="1" x14ac:dyDescent="0.2"/>
    <row r="57392" s="217" customFormat="1" x14ac:dyDescent="0.2"/>
    <row r="57393" s="217" customFormat="1" x14ac:dyDescent="0.2"/>
    <row r="57394" s="217" customFormat="1" x14ac:dyDescent="0.2"/>
    <row r="57395" s="217" customFormat="1" x14ac:dyDescent="0.2"/>
    <row r="57396" s="217" customFormat="1" x14ac:dyDescent="0.2"/>
    <row r="57397" s="217" customFormat="1" x14ac:dyDescent="0.2"/>
    <row r="57398" s="217" customFormat="1" x14ac:dyDescent="0.2"/>
    <row r="57399" s="217" customFormat="1" x14ac:dyDescent="0.2"/>
    <row r="57400" s="217" customFormat="1" x14ac:dyDescent="0.2"/>
    <row r="57401" s="217" customFormat="1" x14ac:dyDescent="0.2"/>
    <row r="57402" s="217" customFormat="1" x14ac:dyDescent="0.2"/>
    <row r="57403" s="217" customFormat="1" x14ac:dyDescent="0.2"/>
    <row r="57404" s="217" customFormat="1" x14ac:dyDescent="0.2"/>
    <row r="57405" s="217" customFormat="1" x14ac:dyDescent="0.2"/>
    <row r="57406" s="217" customFormat="1" x14ac:dyDescent="0.2"/>
    <row r="57407" s="217" customFormat="1" x14ac:dyDescent="0.2"/>
    <row r="57408" s="217" customFormat="1" x14ac:dyDescent="0.2"/>
    <row r="57409" s="217" customFormat="1" x14ac:dyDescent="0.2"/>
    <row r="57410" s="217" customFormat="1" x14ac:dyDescent="0.2"/>
    <row r="57411" s="217" customFormat="1" x14ac:dyDescent="0.2"/>
    <row r="57412" s="217" customFormat="1" x14ac:dyDescent="0.2"/>
    <row r="57413" s="217" customFormat="1" x14ac:dyDescent="0.2"/>
    <row r="57414" s="217" customFormat="1" x14ac:dyDescent="0.2"/>
    <row r="57415" s="217" customFormat="1" x14ac:dyDescent="0.2"/>
    <row r="57416" s="217" customFormat="1" x14ac:dyDescent="0.2"/>
    <row r="57417" s="217" customFormat="1" x14ac:dyDescent="0.2"/>
    <row r="57418" s="217" customFormat="1" x14ac:dyDescent="0.2"/>
    <row r="57419" s="217" customFormat="1" x14ac:dyDescent="0.2"/>
    <row r="57420" s="217" customFormat="1" x14ac:dyDescent="0.2"/>
    <row r="57421" s="217" customFormat="1" x14ac:dyDescent="0.2"/>
    <row r="57422" s="217" customFormat="1" x14ac:dyDescent="0.2"/>
    <row r="57423" s="217" customFormat="1" x14ac:dyDescent="0.2"/>
    <row r="57424" s="217" customFormat="1" x14ac:dyDescent="0.2"/>
    <row r="57425" s="217" customFormat="1" x14ac:dyDescent="0.2"/>
    <row r="57426" s="217" customFormat="1" x14ac:dyDescent="0.2"/>
    <row r="57427" s="217" customFormat="1" x14ac:dyDescent="0.2"/>
    <row r="57428" s="217" customFormat="1" x14ac:dyDescent="0.2"/>
    <row r="57429" s="217" customFormat="1" x14ac:dyDescent="0.2"/>
    <row r="57430" s="217" customFormat="1" x14ac:dyDescent="0.2"/>
    <row r="57431" s="217" customFormat="1" x14ac:dyDescent="0.2"/>
    <row r="57432" s="217" customFormat="1" x14ac:dyDescent="0.2"/>
    <row r="57433" s="217" customFormat="1" x14ac:dyDescent="0.2"/>
    <row r="57434" s="217" customFormat="1" x14ac:dyDescent="0.2"/>
    <row r="57435" s="217" customFormat="1" x14ac:dyDescent="0.2"/>
    <row r="57436" s="217" customFormat="1" x14ac:dyDescent="0.2"/>
    <row r="57437" s="217" customFormat="1" x14ac:dyDescent="0.2"/>
    <row r="57438" s="217" customFormat="1" x14ac:dyDescent="0.2"/>
    <row r="57439" s="217" customFormat="1" x14ac:dyDescent="0.2"/>
    <row r="57440" s="217" customFormat="1" x14ac:dyDescent="0.2"/>
    <row r="57441" s="217" customFormat="1" x14ac:dyDescent="0.2"/>
    <row r="57442" s="217" customFormat="1" x14ac:dyDescent="0.2"/>
    <row r="57443" s="217" customFormat="1" x14ac:dyDescent="0.2"/>
    <row r="57444" s="217" customFormat="1" x14ac:dyDescent="0.2"/>
    <row r="57445" s="217" customFormat="1" x14ac:dyDescent="0.2"/>
    <row r="57446" s="217" customFormat="1" x14ac:dyDescent="0.2"/>
    <row r="57447" s="217" customFormat="1" x14ac:dyDescent="0.2"/>
    <row r="57448" s="217" customFormat="1" x14ac:dyDescent="0.2"/>
    <row r="57449" s="217" customFormat="1" x14ac:dyDescent="0.2"/>
    <row r="57450" s="217" customFormat="1" x14ac:dyDescent="0.2"/>
    <row r="57451" s="217" customFormat="1" x14ac:dyDescent="0.2"/>
    <row r="57452" s="217" customFormat="1" x14ac:dyDescent="0.2"/>
    <row r="57453" s="217" customFormat="1" x14ac:dyDescent="0.2"/>
    <row r="57454" s="217" customFormat="1" x14ac:dyDescent="0.2"/>
    <row r="57455" s="217" customFormat="1" x14ac:dyDescent="0.2"/>
    <row r="57456" s="217" customFormat="1" x14ac:dyDescent="0.2"/>
    <row r="57457" s="217" customFormat="1" x14ac:dyDescent="0.2"/>
    <row r="57458" s="217" customFormat="1" x14ac:dyDescent="0.2"/>
    <row r="57459" s="217" customFormat="1" x14ac:dyDescent="0.2"/>
    <row r="57460" s="217" customFormat="1" x14ac:dyDescent="0.2"/>
    <row r="57461" s="217" customFormat="1" x14ac:dyDescent="0.2"/>
    <row r="57462" s="217" customFormat="1" x14ac:dyDescent="0.2"/>
    <row r="57463" s="217" customFormat="1" x14ac:dyDescent="0.2"/>
    <row r="57464" s="217" customFormat="1" x14ac:dyDescent="0.2"/>
    <row r="57465" s="217" customFormat="1" x14ac:dyDescent="0.2"/>
    <row r="57466" s="217" customFormat="1" x14ac:dyDescent="0.2"/>
    <row r="57467" s="217" customFormat="1" x14ac:dyDescent="0.2"/>
    <row r="57468" s="217" customFormat="1" x14ac:dyDescent="0.2"/>
    <row r="57469" s="217" customFormat="1" x14ac:dyDescent="0.2"/>
    <row r="57470" s="217" customFormat="1" x14ac:dyDescent="0.2"/>
    <row r="57471" s="217" customFormat="1" x14ac:dyDescent="0.2"/>
    <row r="57472" s="217" customFormat="1" x14ac:dyDescent="0.2"/>
    <row r="57473" s="217" customFormat="1" x14ac:dyDescent="0.2"/>
    <row r="57474" s="217" customFormat="1" x14ac:dyDescent="0.2"/>
    <row r="57475" s="217" customFormat="1" x14ac:dyDescent="0.2"/>
    <row r="57476" s="217" customFormat="1" x14ac:dyDescent="0.2"/>
    <row r="57477" s="217" customFormat="1" x14ac:dyDescent="0.2"/>
    <row r="57478" s="217" customFormat="1" x14ac:dyDescent="0.2"/>
    <row r="57479" s="217" customFormat="1" x14ac:dyDescent="0.2"/>
    <row r="57480" s="217" customFormat="1" x14ac:dyDescent="0.2"/>
    <row r="57481" s="217" customFormat="1" x14ac:dyDescent="0.2"/>
    <row r="57482" s="217" customFormat="1" x14ac:dyDescent="0.2"/>
    <row r="57483" s="217" customFormat="1" x14ac:dyDescent="0.2"/>
    <row r="57484" s="217" customFormat="1" x14ac:dyDescent="0.2"/>
    <row r="57485" s="217" customFormat="1" x14ac:dyDescent="0.2"/>
    <row r="57486" s="217" customFormat="1" x14ac:dyDescent="0.2"/>
    <row r="57487" s="217" customFormat="1" x14ac:dyDescent="0.2"/>
    <row r="57488" s="217" customFormat="1" x14ac:dyDescent="0.2"/>
    <row r="57489" s="217" customFormat="1" x14ac:dyDescent="0.2"/>
    <row r="57490" s="217" customFormat="1" x14ac:dyDescent="0.2"/>
    <row r="57491" s="217" customFormat="1" x14ac:dyDescent="0.2"/>
    <row r="57492" s="217" customFormat="1" x14ac:dyDescent="0.2"/>
    <row r="57493" s="217" customFormat="1" x14ac:dyDescent="0.2"/>
    <row r="57494" s="217" customFormat="1" x14ac:dyDescent="0.2"/>
    <row r="57495" s="217" customFormat="1" x14ac:dyDescent="0.2"/>
    <row r="57496" s="217" customFormat="1" x14ac:dyDescent="0.2"/>
    <row r="57497" s="217" customFormat="1" x14ac:dyDescent="0.2"/>
    <row r="57498" s="217" customFormat="1" x14ac:dyDescent="0.2"/>
    <row r="57499" s="217" customFormat="1" x14ac:dyDescent="0.2"/>
    <row r="57500" s="217" customFormat="1" x14ac:dyDescent="0.2"/>
    <row r="57501" s="217" customFormat="1" x14ac:dyDescent="0.2"/>
    <row r="57502" s="217" customFormat="1" x14ac:dyDescent="0.2"/>
    <row r="57503" s="217" customFormat="1" x14ac:dyDescent="0.2"/>
    <row r="57504" s="217" customFormat="1" x14ac:dyDescent="0.2"/>
    <row r="57505" s="217" customFormat="1" x14ac:dyDescent="0.2"/>
    <row r="57506" s="217" customFormat="1" x14ac:dyDescent="0.2"/>
    <row r="57507" s="217" customFormat="1" x14ac:dyDescent="0.2"/>
    <row r="57508" s="217" customFormat="1" x14ac:dyDescent="0.2"/>
    <row r="57509" s="217" customFormat="1" x14ac:dyDescent="0.2"/>
    <row r="57510" s="217" customFormat="1" x14ac:dyDescent="0.2"/>
    <row r="57511" s="217" customFormat="1" x14ac:dyDescent="0.2"/>
    <row r="57512" s="217" customFormat="1" x14ac:dyDescent="0.2"/>
    <row r="57513" s="217" customFormat="1" x14ac:dyDescent="0.2"/>
    <row r="57514" s="217" customFormat="1" x14ac:dyDescent="0.2"/>
    <row r="57515" s="217" customFormat="1" x14ac:dyDescent="0.2"/>
    <row r="57516" s="217" customFormat="1" x14ac:dyDescent="0.2"/>
    <row r="57517" s="217" customFormat="1" x14ac:dyDescent="0.2"/>
    <row r="57518" s="217" customFormat="1" x14ac:dyDescent="0.2"/>
    <row r="57519" s="217" customFormat="1" x14ac:dyDescent="0.2"/>
    <row r="57520" s="217" customFormat="1" x14ac:dyDescent="0.2"/>
    <row r="57521" s="217" customFormat="1" x14ac:dyDescent="0.2"/>
    <row r="57522" s="217" customFormat="1" x14ac:dyDescent="0.2"/>
    <row r="57523" s="217" customFormat="1" x14ac:dyDescent="0.2"/>
    <row r="57524" s="217" customFormat="1" x14ac:dyDescent="0.2"/>
    <row r="57525" s="217" customFormat="1" x14ac:dyDescent="0.2"/>
    <row r="57526" s="217" customFormat="1" x14ac:dyDescent="0.2"/>
    <row r="57527" s="217" customFormat="1" x14ac:dyDescent="0.2"/>
    <row r="57528" s="217" customFormat="1" x14ac:dyDescent="0.2"/>
    <row r="57529" s="217" customFormat="1" x14ac:dyDescent="0.2"/>
    <row r="57530" s="217" customFormat="1" x14ac:dyDescent="0.2"/>
    <row r="57531" s="217" customFormat="1" x14ac:dyDescent="0.2"/>
    <row r="57532" s="217" customFormat="1" x14ac:dyDescent="0.2"/>
    <row r="57533" s="217" customFormat="1" x14ac:dyDescent="0.2"/>
    <row r="57534" s="217" customFormat="1" x14ac:dyDescent="0.2"/>
    <row r="57535" s="217" customFormat="1" x14ac:dyDescent="0.2"/>
    <row r="57536" s="217" customFormat="1" x14ac:dyDescent="0.2"/>
    <row r="57537" s="217" customFormat="1" x14ac:dyDescent="0.2"/>
    <row r="57538" s="217" customFormat="1" x14ac:dyDescent="0.2"/>
    <row r="57539" s="217" customFormat="1" x14ac:dyDescent="0.2"/>
    <row r="57540" s="217" customFormat="1" x14ac:dyDescent="0.2"/>
    <row r="57541" s="217" customFormat="1" x14ac:dyDescent="0.2"/>
    <row r="57542" s="217" customFormat="1" x14ac:dyDescent="0.2"/>
    <row r="57543" s="217" customFormat="1" x14ac:dyDescent="0.2"/>
    <row r="57544" s="217" customFormat="1" x14ac:dyDescent="0.2"/>
    <row r="57545" s="217" customFormat="1" x14ac:dyDescent="0.2"/>
    <row r="57546" s="217" customFormat="1" x14ac:dyDescent="0.2"/>
    <row r="57547" s="217" customFormat="1" x14ac:dyDescent="0.2"/>
    <row r="57548" s="217" customFormat="1" x14ac:dyDescent="0.2"/>
    <row r="57549" s="217" customFormat="1" x14ac:dyDescent="0.2"/>
    <row r="57550" s="217" customFormat="1" x14ac:dyDescent="0.2"/>
    <row r="57551" s="217" customFormat="1" x14ac:dyDescent="0.2"/>
    <row r="57552" s="217" customFormat="1" x14ac:dyDescent="0.2"/>
    <row r="57553" s="217" customFormat="1" x14ac:dyDescent="0.2"/>
    <row r="57554" s="217" customFormat="1" x14ac:dyDescent="0.2"/>
    <row r="57555" s="217" customFormat="1" x14ac:dyDescent="0.2"/>
    <row r="57556" s="217" customFormat="1" x14ac:dyDescent="0.2"/>
    <row r="57557" s="217" customFormat="1" x14ac:dyDescent="0.2"/>
    <row r="57558" s="217" customFormat="1" x14ac:dyDescent="0.2"/>
    <row r="57559" s="217" customFormat="1" x14ac:dyDescent="0.2"/>
    <row r="57560" s="217" customFormat="1" x14ac:dyDescent="0.2"/>
    <row r="57561" s="217" customFormat="1" x14ac:dyDescent="0.2"/>
    <row r="57562" s="217" customFormat="1" x14ac:dyDescent="0.2"/>
    <row r="57563" s="217" customFormat="1" x14ac:dyDescent="0.2"/>
    <row r="57564" s="217" customFormat="1" x14ac:dyDescent="0.2"/>
    <row r="57565" s="217" customFormat="1" x14ac:dyDescent="0.2"/>
    <row r="57566" s="217" customFormat="1" x14ac:dyDescent="0.2"/>
    <row r="57567" s="217" customFormat="1" x14ac:dyDescent="0.2"/>
    <row r="57568" s="217" customFormat="1" x14ac:dyDescent="0.2"/>
    <row r="57569" s="217" customFormat="1" x14ac:dyDescent="0.2"/>
    <row r="57570" s="217" customFormat="1" x14ac:dyDescent="0.2"/>
    <row r="57571" s="217" customFormat="1" x14ac:dyDescent="0.2"/>
    <row r="57572" s="217" customFormat="1" x14ac:dyDescent="0.2"/>
    <row r="57573" s="217" customFormat="1" x14ac:dyDescent="0.2"/>
    <row r="57574" s="217" customFormat="1" x14ac:dyDescent="0.2"/>
    <row r="57575" s="217" customFormat="1" x14ac:dyDescent="0.2"/>
    <row r="57576" s="217" customFormat="1" x14ac:dyDescent="0.2"/>
    <row r="57577" s="217" customFormat="1" x14ac:dyDescent="0.2"/>
    <row r="57578" s="217" customFormat="1" x14ac:dyDescent="0.2"/>
    <row r="57579" s="217" customFormat="1" x14ac:dyDescent="0.2"/>
    <row r="57580" s="217" customFormat="1" x14ac:dyDescent="0.2"/>
    <row r="57581" s="217" customFormat="1" x14ac:dyDescent="0.2"/>
    <row r="57582" s="217" customFormat="1" x14ac:dyDescent="0.2"/>
    <row r="57583" s="217" customFormat="1" x14ac:dyDescent="0.2"/>
    <row r="57584" s="217" customFormat="1" x14ac:dyDescent="0.2"/>
    <row r="57585" s="217" customFormat="1" x14ac:dyDescent="0.2"/>
    <row r="57586" s="217" customFormat="1" x14ac:dyDescent="0.2"/>
    <row r="57587" s="217" customFormat="1" x14ac:dyDescent="0.2"/>
    <row r="57588" s="217" customFormat="1" x14ac:dyDescent="0.2"/>
    <row r="57589" s="217" customFormat="1" x14ac:dyDescent="0.2"/>
    <row r="57590" s="217" customFormat="1" x14ac:dyDescent="0.2"/>
    <row r="57591" s="217" customFormat="1" x14ac:dyDescent="0.2"/>
    <row r="57592" s="217" customFormat="1" x14ac:dyDescent="0.2"/>
    <row r="57593" s="217" customFormat="1" x14ac:dyDescent="0.2"/>
    <row r="57594" s="217" customFormat="1" x14ac:dyDescent="0.2"/>
    <row r="57595" s="217" customFormat="1" x14ac:dyDescent="0.2"/>
    <row r="57596" s="217" customFormat="1" x14ac:dyDescent="0.2"/>
    <row r="57597" s="217" customFormat="1" x14ac:dyDescent="0.2"/>
    <row r="57598" s="217" customFormat="1" x14ac:dyDescent="0.2"/>
    <row r="57599" s="217" customFormat="1" x14ac:dyDescent="0.2"/>
    <row r="57600" s="217" customFormat="1" x14ac:dyDescent="0.2"/>
    <row r="57601" s="217" customFormat="1" x14ac:dyDescent="0.2"/>
    <row r="57602" s="217" customFormat="1" x14ac:dyDescent="0.2"/>
    <row r="57603" s="217" customFormat="1" x14ac:dyDescent="0.2"/>
    <row r="57604" s="217" customFormat="1" x14ac:dyDescent="0.2"/>
    <row r="57605" s="217" customFormat="1" x14ac:dyDescent="0.2"/>
    <row r="57606" s="217" customFormat="1" x14ac:dyDescent="0.2"/>
    <row r="57607" s="217" customFormat="1" x14ac:dyDescent="0.2"/>
    <row r="57608" s="217" customFormat="1" x14ac:dyDescent="0.2"/>
    <row r="57609" s="217" customFormat="1" x14ac:dyDescent="0.2"/>
    <row r="57610" s="217" customFormat="1" x14ac:dyDescent="0.2"/>
    <row r="57611" s="217" customFormat="1" x14ac:dyDescent="0.2"/>
    <row r="57612" s="217" customFormat="1" x14ac:dyDescent="0.2"/>
    <row r="57613" s="217" customFormat="1" x14ac:dyDescent="0.2"/>
    <row r="57614" s="217" customFormat="1" x14ac:dyDescent="0.2"/>
    <row r="57615" s="217" customFormat="1" x14ac:dyDescent="0.2"/>
    <row r="57616" s="217" customFormat="1" x14ac:dyDescent="0.2"/>
    <row r="57617" s="217" customFormat="1" x14ac:dyDescent="0.2"/>
    <row r="57618" s="217" customFormat="1" x14ac:dyDescent="0.2"/>
    <row r="57619" s="217" customFormat="1" x14ac:dyDescent="0.2"/>
    <row r="57620" s="217" customFormat="1" x14ac:dyDescent="0.2"/>
    <row r="57621" s="217" customFormat="1" x14ac:dyDescent="0.2"/>
    <row r="57622" s="217" customFormat="1" x14ac:dyDescent="0.2"/>
    <row r="57623" s="217" customFormat="1" x14ac:dyDescent="0.2"/>
    <row r="57624" s="217" customFormat="1" x14ac:dyDescent="0.2"/>
    <row r="57625" s="217" customFormat="1" x14ac:dyDescent="0.2"/>
    <row r="57626" s="217" customFormat="1" x14ac:dyDescent="0.2"/>
    <row r="57627" s="217" customFormat="1" x14ac:dyDescent="0.2"/>
    <row r="57628" s="217" customFormat="1" x14ac:dyDescent="0.2"/>
    <row r="57629" s="217" customFormat="1" x14ac:dyDescent="0.2"/>
    <row r="57630" s="217" customFormat="1" x14ac:dyDescent="0.2"/>
    <row r="57631" s="217" customFormat="1" x14ac:dyDescent="0.2"/>
    <row r="57632" s="217" customFormat="1" x14ac:dyDescent="0.2"/>
    <row r="57633" s="217" customFormat="1" x14ac:dyDescent="0.2"/>
    <row r="57634" s="217" customFormat="1" x14ac:dyDescent="0.2"/>
    <row r="57635" s="217" customFormat="1" x14ac:dyDescent="0.2"/>
    <row r="57636" s="217" customFormat="1" x14ac:dyDescent="0.2"/>
    <row r="57637" s="217" customFormat="1" x14ac:dyDescent="0.2"/>
    <row r="57638" s="217" customFormat="1" x14ac:dyDescent="0.2"/>
    <row r="57639" s="217" customFormat="1" x14ac:dyDescent="0.2"/>
    <row r="57640" s="217" customFormat="1" x14ac:dyDescent="0.2"/>
    <row r="57641" s="217" customFormat="1" x14ac:dyDescent="0.2"/>
    <row r="57642" s="217" customFormat="1" x14ac:dyDescent="0.2"/>
    <row r="57643" s="217" customFormat="1" x14ac:dyDescent="0.2"/>
    <row r="57644" s="217" customFormat="1" x14ac:dyDescent="0.2"/>
    <row r="57645" s="217" customFormat="1" x14ac:dyDescent="0.2"/>
    <row r="57646" s="217" customFormat="1" x14ac:dyDescent="0.2"/>
    <row r="57647" s="217" customFormat="1" x14ac:dyDescent="0.2"/>
    <row r="57648" s="217" customFormat="1" x14ac:dyDescent="0.2"/>
    <row r="57649" s="217" customFormat="1" x14ac:dyDescent="0.2"/>
    <row r="57650" s="217" customFormat="1" x14ac:dyDescent="0.2"/>
    <row r="57651" s="217" customFormat="1" x14ac:dyDescent="0.2"/>
    <row r="57652" s="217" customFormat="1" x14ac:dyDescent="0.2"/>
    <row r="57653" s="217" customFormat="1" x14ac:dyDescent="0.2"/>
    <row r="57654" s="217" customFormat="1" x14ac:dyDescent="0.2"/>
    <row r="57655" s="217" customFormat="1" x14ac:dyDescent="0.2"/>
    <row r="57656" s="217" customFormat="1" x14ac:dyDescent="0.2"/>
    <row r="57657" s="217" customFormat="1" x14ac:dyDescent="0.2"/>
    <row r="57658" s="217" customFormat="1" x14ac:dyDescent="0.2"/>
    <row r="57659" s="217" customFormat="1" x14ac:dyDescent="0.2"/>
    <row r="57660" s="217" customFormat="1" x14ac:dyDescent="0.2"/>
    <row r="57661" s="217" customFormat="1" x14ac:dyDescent="0.2"/>
    <row r="57662" s="217" customFormat="1" x14ac:dyDescent="0.2"/>
    <row r="57663" s="217" customFormat="1" x14ac:dyDescent="0.2"/>
    <row r="57664" s="217" customFormat="1" x14ac:dyDescent="0.2"/>
    <row r="57665" s="217" customFormat="1" x14ac:dyDescent="0.2"/>
    <row r="57666" s="217" customFormat="1" x14ac:dyDescent="0.2"/>
    <row r="57667" s="217" customFormat="1" x14ac:dyDescent="0.2"/>
    <row r="57668" s="217" customFormat="1" x14ac:dyDescent="0.2"/>
    <row r="57669" s="217" customFormat="1" x14ac:dyDescent="0.2"/>
    <row r="57670" s="217" customFormat="1" x14ac:dyDescent="0.2"/>
    <row r="57671" s="217" customFormat="1" x14ac:dyDescent="0.2"/>
    <row r="57672" s="217" customFormat="1" x14ac:dyDescent="0.2"/>
    <row r="57673" s="217" customFormat="1" x14ac:dyDescent="0.2"/>
    <row r="57674" s="217" customFormat="1" x14ac:dyDescent="0.2"/>
    <row r="57675" s="217" customFormat="1" x14ac:dyDescent="0.2"/>
    <row r="57676" s="217" customFormat="1" x14ac:dyDescent="0.2"/>
    <row r="57677" s="217" customFormat="1" x14ac:dyDescent="0.2"/>
    <row r="57678" s="217" customFormat="1" x14ac:dyDescent="0.2"/>
    <row r="57679" s="217" customFormat="1" x14ac:dyDescent="0.2"/>
    <row r="57680" s="217" customFormat="1" x14ac:dyDescent="0.2"/>
    <row r="57681" s="217" customFormat="1" x14ac:dyDescent="0.2"/>
    <row r="57682" s="217" customFormat="1" x14ac:dyDescent="0.2"/>
    <row r="57683" s="217" customFormat="1" x14ac:dyDescent="0.2"/>
    <row r="57684" s="217" customFormat="1" x14ac:dyDescent="0.2"/>
    <row r="57685" s="217" customFormat="1" x14ac:dyDescent="0.2"/>
    <row r="57686" s="217" customFormat="1" x14ac:dyDescent="0.2"/>
    <row r="57687" s="217" customFormat="1" x14ac:dyDescent="0.2"/>
    <row r="57688" s="217" customFormat="1" x14ac:dyDescent="0.2"/>
    <row r="57689" s="217" customFormat="1" x14ac:dyDescent="0.2"/>
    <row r="57690" s="217" customFormat="1" x14ac:dyDescent="0.2"/>
    <row r="57691" s="217" customFormat="1" x14ac:dyDescent="0.2"/>
    <row r="57692" s="217" customFormat="1" x14ac:dyDescent="0.2"/>
    <row r="57693" s="217" customFormat="1" x14ac:dyDescent="0.2"/>
    <row r="57694" s="217" customFormat="1" x14ac:dyDescent="0.2"/>
    <row r="57695" s="217" customFormat="1" x14ac:dyDescent="0.2"/>
    <row r="57696" s="217" customFormat="1" x14ac:dyDescent="0.2"/>
    <row r="57697" s="217" customFormat="1" x14ac:dyDescent="0.2"/>
    <row r="57698" s="217" customFormat="1" x14ac:dyDescent="0.2"/>
    <row r="57699" s="217" customFormat="1" x14ac:dyDescent="0.2"/>
    <row r="57700" s="217" customFormat="1" x14ac:dyDescent="0.2"/>
    <row r="57701" s="217" customFormat="1" x14ac:dyDescent="0.2"/>
    <row r="57702" s="217" customFormat="1" x14ac:dyDescent="0.2"/>
    <row r="57703" s="217" customFormat="1" x14ac:dyDescent="0.2"/>
    <row r="57704" s="217" customFormat="1" x14ac:dyDescent="0.2"/>
    <row r="57705" s="217" customFormat="1" x14ac:dyDescent="0.2"/>
    <row r="57706" s="217" customFormat="1" x14ac:dyDescent="0.2"/>
    <row r="57707" s="217" customFormat="1" x14ac:dyDescent="0.2"/>
    <row r="57708" s="217" customFormat="1" x14ac:dyDescent="0.2"/>
    <row r="57709" s="217" customFormat="1" x14ac:dyDescent="0.2"/>
    <row r="57710" s="217" customFormat="1" x14ac:dyDescent="0.2"/>
    <row r="57711" s="217" customFormat="1" x14ac:dyDescent="0.2"/>
    <row r="57712" s="217" customFormat="1" x14ac:dyDescent="0.2"/>
    <row r="57713" s="217" customFormat="1" x14ac:dyDescent="0.2"/>
    <row r="57714" s="217" customFormat="1" x14ac:dyDescent="0.2"/>
    <row r="57715" s="217" customFormat="1" x14ac:dyDescent="0.2"/>
    <row r="57716" s="217" customFormat="1" x14ac:dyDescent="0.2"/>
    <row r="57717" s="217" customFormat="1" x14ac:dyDescent="0.2"/>
    <row r="57718" s="217" customFormat="1" x14ac:dyDescent="0.2"/>
    <row r="57719" s="217" customFormat="1" x14ac:dyDescent="0.2"/>
    <row r="57720" s="217" customFormat="1" x14ac:dyDescent="0.2"/>
    <row r="57721" s="217" customFormat="1" x14ac:dyDescent="0.2"/>
    <row r="57722" s="217" customFormat="1" x14ac:dyDescent="0.2"/>
    <row r="57723" s="217" customFormat="1" x14ac:dyDescent="0.2"/>
    <row r="57724" s="217" customFormat="1" x14ac:dyDescent="0.2"/>
    <row r="57725" s="217" customFormat="1" x14ac:dyDescent="0.2"/>
    <row r="57726" s="217" customFormat="1" x14ac:dyDescent="0.2"/>
    <row r="57727" s="217" customFormat="1" x14ac:dyDescent="0.2"/>
    <row r="57728" s="217" customFormat="1" x14ac:dyDescent="0.2"/>
    <row r="57729" s="217" customFormat="1" x14ac:dyDescent="0.2"/>
    <row r="57730" s="217" customFormat="1" x14ac:dyDescent="0.2"/>
    <row r="57731" s="217" customFormat="1" x14ac:dyDescent="0.2"/>
    <row r="57732" s="217" customFormat="1" x14ac:dyDescent="0.2"/>
    <row r="57733" s="217" customFormat="1" x14ac:dyDescent="0.2"/>
    <row r="57734" s="217" customFormat="1" x14ac:dyDescent="0.2"/>
    <row r="57735" s="217" customFormat="1" x14ac:dyDescent="0.2"/>
    <row r="57736" s="217" customFormat="1" x14ac:dyDescent="0.2"/>
    <row r="57737" s="217" customFormat="1" x14ac:dyDescent="0.2"/>
    <row r="57738" s="217" customFormat="1" x14ac:dyDescent="0.2"/>
    <row r="57739" s="217" customFormat="1" x14ac:dyDescent="0.2"/>
    <row r="57740" s="217" customFormat="1" x14ac:dyDescent="0.2"/>
    <row r="57741" s="217" customFormat="1" x14ac:dyDescent="0.2"/>
    <row r="57742" s="217" customFormat="1" x14ac:dyDescent="0.2"/>
    <row r="57743" s="217" customFormat="1" x14ac:dyDescent="0.2"/>
    <row r="57744" s="217" customFormat="1" x14ac:dyDescent="0.2"/>
    <row r="57745" s="217" customFormat="1" x14ac:dyDescent="0.2"/>
    <row r="57746" s="217" customFormat="1" x14ac:dyDescent="0.2"/>
    <row r="57747" s="217" customFormat="1" x14ac:dyDescent="0.2"/>
    <row r="57748" s="217" customFormat="1" x14ac:dyDescent="0.2"/>
    <row r="57749" s="217" customFormat="1" x14ac:dyDescent="0.2"/>
    <row r="57750" s="217" customFormat="1" x14ac:dyDescent="0.2"/>
    <row r="57751" s="217" customFormat="1" x14ac:dyDescent="0.2"/>
    <row r="57752" s="217" customFormat="1" x14ac:dyDescent="0.2"/>
    <row r="57753" s="217" customFormat="1" x14ac:dyDescent="0.2"/>
    <row r="57754" s="217" customFormat="1" x14ac:dyDescent="0.2"/>
    <row r="57755" s="217" customFormat="1" x14ac:dyDescent="0.2"/>
    <row r="57756" s="217" customFormat="1" x14ac:dyDescent="0.2"/>
    <row r="57757" s="217" customFormat="1" x14ac:dyDescent="0.2"/>
    <row r="57758" s="217" customFormat="1" x14ac:dyDescent="0.2"/>
    <row r="57759" s="217" customFormat="1" x14ac:dyDescent="0.2"/>
    <row r="57760" s="217" customFormat="1" x14ac:dyDescent="0.2"/>
    <row r="57761" s="217" customFormat="1" x14ac:dyDescent="0.2"/>
    <row r="57762" s="217" customFormat="1" x14ac:dyDescent="0.2"/>
    <row r="57763" s="217" customFormat="1" x14ac:dyDescent="0.2"/>
    <row r="57764" s="217" customFormat="1" x14ac:dyDescent="0.2"/>
    <row r="57765" s="217" customFormat="1" x14ac:dyDescent="0.2"/>
    <row r="57766" s="217" customFormat="1" x14ac:dyDescent="0.2"/>
    <row r="57767" s="217" customFormat="1" x14ac:dyDescent="0.2"/>
    <row r="57768" s="217" customFormat="1" x14ac:dyDescent="0.2"/>
    <row r="57769" s="217" customFormat="1" x14ac:dyDescent="0.2"/>
    <row r="57770" s="217" customFormat="1" x14ac:dyDescent="0.2"/>
    <row r="57771" s="217" customFormat="1" x14ac:dyDescent="0.2"/>
    <row r="57772" s="217" customFormat="1" x14ac:dyDescent="0.2"/>
    <row r="57773" s="217" customFormat="1" x14ac:dyDescent="0.2"/>
    <row r="57774" s="217" customFormat="1" x14ac:dyDescent="0.2"/>
    <row r="57775" s="217" customFormat="1" x14ac:dyDescent="0.2"/>
    <row r="57776" s="217" customFormat="1" x14ac:dyDescent="0.2"/>
    <row r="57777" s="217" customFormat="1" x14ac:dyDescent="0.2"/>
    <row r="57778" s="217" customFormat="1" x14ac:dyDescent="0.2"/>
    <row r="57779" s="217" customFormat="1" x14ac:dyDescent="0.2"/>
    <row r="57780" s="217" customFormat="1" x14ac:dyDescent="0.2"/>
    <row r="57781" s="217" customFormat="1" x14ac:dyDescent="0.2"/>
    <row r="57782" s="217" customFormat="1" x14ac:dyDescent="0.2"/>
    <row r="57783" s="217" customFormat="1" x14ac:dyDescent="0.2"/>
    <row r="57784" s="217" customFormat="1" x14ac:dyDescent="0.2"/>
    <row r="57785" s="217" customFormat="1" x14ac:dyDescent="0.2"/>
    <row r="57786" s="217" customFormat="1" x14ac:dyDescent="0.2"/>
    <row r="57787" s="217" customFormat="1" x14ac:dyDescent="0.2"/>
    <row r="57788" s="217" customFormat="1" x14ac:dyDescent="0.2"/>
    <row r="57789" s="217" customFormat="1" x14ac:dyDescent="0.2"/>
    <row r="57790" s="217" customFormat="1" x14ac:dyDescent="0.2"/>
    <row r="57791" s="217" customFormat="1" x14ac:dyDescent="0.2"/>
    <row r="57792" s="217" customFormat="1" x14ac:dyDescent="0.2"/>
    <row r="57793" s="217" customFormat="1" x14ac:dyDescent="0.2"/>
    <row r="57794" s="217" customFormat="1" x14ac:dyDescent="0.2"/>
    <row r="57795" s="217" customFormat="1" x14ac:dyDescent="0.2"/>
    <row r="57796" s="217" customFormat="1" x14ac:dyDescent="0.2"/>
    <row r="57797" s="217" customFormat="1" x14ac:dyDescent="0.2"/>
    <row r="57798" s="217" customFormat="1" x14ac:dyDescent="0.2"/>
    <row r="57799" s="217" customFormat="1" x14ac:dyDescent="0.2"/>
    <row r="57800" s="217" customFormat="1" x14ac:dyDescent="0.2"/>
    <row r="57801" s="217" customFormat="1" x14ac:dyDescent="0.2"/>
    <row r="57802" s="217" customFormat="1" x14ac:dyDescent="0.2"/>
    <row r="57803" s="217" customFormat="1" x14ac:dyDescent="0.2"/>
    <row r="57804" s="217" customFormat="1" x14ac:dyDescent="0.2"/>
    <row r="57805" s="217" customFormat="1" x14ac:dyDescent="0.2"/>
    <row r="57806" s="217" customFormat="1" x14ac:dyDescent="0.2"/>
    <row r="57807" s="217" customFormat="1" x14ac:dyDescent="0.2"/>
    <row r="57808" s="217" customFormat="1" x14ac:dyDescent="0.2"/>
    <row r="57809" s="217" customFormat="1" x14ac:dyDescent="0.2"/>
    <row r="57810" s="217" customFormat="1" x14ac:dyDescent="0.2"/>
    <row r="57811" s="217" customFormat="1" x14ac:dyDescent="0.2"/>
    <row r="57812" s="217" customFormat="1" x14ac:dyDescent="0.2"/>
    <row r="57813" s="217" customFormat="1" x14ac:dyDescent="0.2"/>
    <row r="57814" s="217" customFormat="1" x14ac:dyDescent="0.2"/>
    <row r="57815" s="217" customFormat="1" x14ac:dyDescent="0.2"/>
    <row r="57816" s="217" customFormat="1" x14ac:dyDescent="0.2"/>
    <row r="57817" s="217" customFormat="1" x14ac:dyDescent="0.2"/>
    <row r="57818" s="217" customFormat="1" x14ac:dyDescent="0.2"/>
    <row r="57819" s="217" customFormat="1" x14ac:dyDescent="0.2"/>
    <row r="57820" s="217" customFormat="1" x14ac:dyDescent="0.2"/>
    <row r="57821" s="217" customFormat="1" x14ac:dyDescent="0.2"/>
    <row r="57822" s="217" customFormat="1" x14ac:dyDescent="0.2"/>
    <row r="57823" s="217" customFormat="1" x14ac:dyDescent="0.2"/>
    <row r="57824" s="217" customFormat="1" x14ac:dyDescent="0.2"/>
    <row r="57825" s="217" customFormat="1" x14ac:dyDescent="0.2"/>
    <row r="57826" s="217" customFormat="1" x14ac:dyDescent="0.2"/>
    <row r="57827" s="217" customFormat="1" x14ac:dyDescent="0.2"/>
    <row r="57828" s="217" customFormat="1" x14ac:dyDescent="0.2"/>
    <row r="57829" s="217" customFormat="1" x14ac:dyDescent="0.2"/>
    <row r="57830" s="217" customFormat="1" x14ac:dyDescent="0.2"/>
    <row r="57831" s="217" customFormat="1" x14ac:dyDescent="0.2"/>
    <row r="57832" s="217" customFormat="1" x14ac:dyDescent="0.2"/>
    <row r="57833" s="217" customFormat="1" x14ac:dyDescent="0.2"/>
    <row r="57834" s="217" customFormat="1" x14ac:dyDescent="0.2"/>
    <row r="57835" s="217" customFormat="1" x14ac:dyDescent="0.2"/>
    <row r="57836" s="217" customFormat="1" x14ac:dyDescent="0.2"/>
    <row r="57837" s="217" customFormat="1" x14ac:dyDescent="0.2"/>
    <row r="57838" s="217" customFormat="1" x14ac:dyDescent="0.2"/>
    <row r="57839" s="217" customFormat="1" x14ac:dyDescent="0.2"/>
    <row r="57840" s="217" customFormat="1" x14ac:dyDescent="0.2"/>
    <row r="57841" s="217" customFormat="1" x14ac:dyDescent="0.2"/>
    <row r="57842" s="217" customFormat="1" x14ac:dyDescent="0.2"/>
    <row r="57843" s="217" customFormat="1" x14ac:dyDescent="0.2"/>
    <row r="57844" s="217" customFormat="1" x14ac:dyDescent="0.2"/>
    <row r="57845" s="217" customFormat="1" x14ac:dyDescent="0.2"/>
    <row r="57846" s="217" customFormat="1" x14ac:dyDescent="0.2"/>
    <row r="57847" s="217" customFormat="1" x14ac:dyDescent="0.2"/>
    <row r="57848" s="217" customFormat="1" x14ac:dyDescent="0.2"/>
    <row r="57849" s="217" customFormat="1" x14ac:dyDescent="0.2"/>
    <row r="57850" s="217" customFormat="1" x14ac:dyDescent="0.2"/>
    <row r="57851" s="217" customFormat="1" x14ac:dyDescent="0.2"/>
    <row r="57852" s="217" customFormat="1" x14ac:dyDescent="0.2"/>
    <row r="57853" s="217" customFormat="1" x14ac:dyDescent="0.2"/>
    <row r="57854" s="217" customFormat="1" x14ac:dyDescent="0.2"/>
    <row r="57855" s="217" customFormat="1" x14ac:dyDescent="0.2"/>
    <row r="57856" s="217" customFormat="1" x14ac:dyDescent="0.2"/>
    <row r="57857" s="217" customFormat="1" x14ac:dyDescent="0.2"/>
    <row r="57858" s="217" customFormat="1" x14ac:dyDescent="0.2"/>
    <row r="57859" s="217" customFormat="1" x14ac:dyDescent="0.2"/>
    <row r="57860" s="217" customFormat="1" x14ac:dyDescent="0.2"/>
    <row r="57861" s="217" customFormat="1" x14ac:dyDescent="0.2"/>
    <row r="57862" s="217" customFormat="1" x14ac:dyDescent="0.2"/>
    <row r="57863" s="217" customFormat="1" x14ac:dyDescent="0.2"/>
    <row r="57864" s="217" customFormat="1" x14ac:dyDescent="0.2"/>
    <row r="57865" s="217" customFormat="1" x14ac:dyDescent="0.2"/>
    <row r="57866" s="217" customFormat="1" x14ac:dyDescent="0.2"/>
    <row r="57867" s="217" customFormat="1" x14ac:dyDescent="0.2"/>
    <row r="57868" s="217" customFormat="1" x14ac:dyDescent="0.2"/>
    <row r="57869" s="217" customFormat="1" x14ac:dyDescent="0.2"/>
    <row r="57870" s="217" customFormat="1" x14ac:dyDescent="0.2"/>
    <row r="57871" s="217" customFormat="1" x14ac:dyDescent="0.2"/>
    <row r="57872" s="217" customFormat="1" x14ac:dyDescent="0.2"/>
    <row r="57873" s="217" customFormat="1" x14ac:dyDescent="0.2"/>
    <row r="57874" s="217" customFormat="1" x14ac:dyDescent="0.2"/>
    <row r="57875" s="217" customFormat="1" x14ac:dyDescent="0.2"/>
    <row r="57876" s="217" customFormat="1" x14ac:dyDescent="0.2"/>
    <row r="57877" s="217" customFormat="1" x14ac:dyDescent="0.2"/>
    <row r="57878" s="217" customFormat="1" x14ac:dyDescent="0.2"/>
    <row r="57879" s="217" customFormat="1" x14ac:dyDescent="0.2"/>
    <row r="57880" s="217" customFormat="1" x14ac:dyDescent="0.2"/>
    <row r="57881" s="217" customFormat="1" x14ac:dyDescent="0.2"/>
    <row r="57882" s="217" customFormat="1" x14ac:dyDescent="0.2"/>
    <row r="57883" s="217" customFormat="1" x14ac:dyDescent="0.2"/>
    <row r="57884" s="217" customFormat="1" x14ac:dyDescent="0.2"/>
    <row r="57885" s="217" customFormat="1" x14ac:dyDescent="0.2"/>
    <row r="57886" s="217" customFormat="1" x14ac:dyDescent="0.2"/>
    <row r="57887" s="217" customFormat="1" x14ac:dyDescent="0.2"/>
    <row r="57888" s="217" customFormat="1" x14ac:dyDescent="0.2"/>
    <row r="57889" s="217" customFormat="1" x14ac:dyDescent="0.2"/>
    <row r="57890" s="217" customFormat="1" x14ac:dyDescent="0.2"/>
    <row r="57891" s="217" customFormat="1" x14ac:dyDescent="0.2"/>
    <row r="57892" s="217" customFormat="1" x14ac:dyDescent="0.2"/>
    <row r="57893" s="217" customFormat="1" x14ac:dyDescent="0.2"/>
    <row r="57894" s="217" customFormat="1" x14ac:dyDescent="0.2"/>
    <row r="57895" s="217" customFormat="1" x14ac:dyDescent="0.2"/>
    <row r="57896" s="217" customFormat="1" x14ac:dyDescent="0.2"/>
    <row r="57897" s="217" customFormat="1" x14ac:dyDescent="0.2"/>
    <row r="57898" s="217" customFormat="1" x14ac:dyDescent="0.2"/>
    <row r="57899" s="217" customFormat="1" x14ac:dyDescent="0.2"/>
    <row r="57900" s="217" customFormat="1" x14ac:dyDescent="0.2"/>
    <row r="57901" s="217" customFormat="1" x14ac:dyDescent="0.2"/>
    <row r="57902" s="217" customFormat="1" x14ac:dyDescent="0.2"/>
    <row r="57903" s="217" customFormat="1" x14ac:dyDescent="0.2"/>
    <row r="57904" s="217" customFormat="1" x14ac:dyDescent="0.2"/>
    <row r="57905" s="217" customFormat="1" x14ac:dyDescent="0.2"/>
    <row r="57906" s="217" customFormat="1" x14ac:dyDescent="0.2"/>
    <row r="57907" s="217" customFormat="1" x14ac:dyDescent="0.2"/>
    <row r="57908" s="217" customFormat="1" x14ac:dyDescent="0.2"/>
    <row r="57909" s="217" customFormat="1" x14ac:dyDescent="0.2"/>
    <row r="57910" s="217" customFormat="1" x14ac:dyDescent="0.2"/>
    <row r="57911" s="217" customFormat="1" x14ac:dyDescent="0.2"/>
    <row r="57912" s="217" customFormat="1" x14ac:dyDescent="0.2"/>
    <row r="57913" s="217" customFormat="1" x14ac:dyDescent="0.2"/>
    <row r="57914" s="217" customFormat="1" x14ac:dyDescent="0.2"/>
    <row r="57915" s="217" customFormat="1" x14ac:dyDescent="0.2"/>
    <row r="57916" s="217" customFormat="1" x14ac:dyDescent="0.2"/>
    <row r="57917" s="217" customFormat="1" x14ac:dyDescent="0.2"/>
    <row r="57918" s="217" customFormat="1" x14ac:dyDescent="0.2"/>
    <row r="57919" s="217" customFormat="1" x14ac:dyDescent="0.2"/>
    <row r="57920" s="217" customFormat="1" x14ac:dyDescent="0.2"/>
    <row r="57921" s="217" customFormat="1" x14ac:dyDescent="0.2"/>
    <row r="57922" s="217" customFormat="1" x14ac:dyDescent="0.2"/>
    <row r="57923" s="217" customFormat="1" x14ac:dyDescent="0.2"/>
    <row r="57924" s="217" customFormat="1" x14ac:dyDescent="0.2"/>
    <row r="57925" s="217" customFormat="1" x14ac:dyDescent="0.2"/>
    <row r="57926" s="217" customFormat="1" x14ac:dyDescent="0.2"/>
    <row r="57927" s="217" customFormat="1" x14ac:dyDescent="0.2"/>
    <row r="57928" s="217" customFormat="1" x14ac:dyDescent="0.2"/>
    <row r="57929" s="217" customFormat="1" x14ac:dyDescent="0.2"/>
    <row r="57930" s="217" customFormat="1" x14ac:dyDescent="0.2"/>
    <row r="57931" s="217" customFormat="1" x14ac:dyDescent="0.2"/>
    <row r="57932" s="217" customFormat="1" x14ac:dyDescent="0.2"/>
    <row r="57933" s="217" customFormat="1" x14ac:dyDescent="0.2"/>
    <row r="57934" s="217" customFormat="1" x14ac:dyDescent="0.2"/>
    <row r="57935" s="217" customFormat="1" x14ac:dyDescent="0.2"/>
    <row r="57936" s="217" customFormat="1" x14ac:dyDescent="0.2"/>
    <row r="57937" s="217" customFormat="1" x14ac:dyDescent="0.2"/>
    <row r="57938" s="217" customFormat="1" x14ac:dyDescent="0.2"/>
    <row r="57939" s="217" customFormat="1" x14ac:dyDescent="0.2"/>
    <row r="57940" s="217" customFormat="1" x14ac:dyDescent="0.2"/>
    <row r="57941" s="217" customFormat="1" x14ac:dyDescent="0.2"/>
    <row r="57942" s="217" customFormat="1" x14ac:dyDescent="0.2"/>
    <row r="57943" s="217" customFormat="1" x14ac:dyDescent="0.2"/>
    <row r="57944" s="217" customFormat="1" x14ac:dyDescent="0.2"/>
    <row r="57945" s="217" customFormat="1" x14ac:dyDescent="0.2"/>
    <row r="57946" s="217" customFormat="1" x14ac:dyDescent="0.2"/>
    <row r="57947" s="217" customFormat="1" x14ac:dyDescent="0.2"/>
    <row r="57948" s="217" customFormat="1" x14ac:dyDescent="0.2"/>
    <row r="57949" s="217" customFormat="1" x14ac:dyDescent="0.2"/>
    <row r="57950" s="217" customFormat="1" x14ac:dyDescent="0.2"/>
    <row r="57951" s="217" customFormat="1" x14ac:dyDescent="0.2"/>
    <row r="57952" s="217" customFormat="1" x14ac:dyDescent="0.2"/>
    <row r="57953" s="217" customFormat="1" x14ac:dyDescent="0.2"/>
    <row r="57954" s="217" customFormat="1" x14ac:dyDescent="0.2"/>
    <row r="57955" s="217" customFormat="1" x14ac:dyDescent="0.2"/>
    <row r="57956" s="217" customFormat="1" x14ac:dyDescent="0.2"/>
    <row r="57957" s="217" customFormat="1" x14ac:dyDescent="0.2"/>
    <row r="57958" s="217" customFormat="1" x14ac:dyDescent="0.2"/>
    <row r="57959" s="217" customFormat="1" x14ac:dyDescent="0.2"/>
    <row r="57960" s="217" customFormat="1" x14ac:dyDescent="0.2"/>
    <row r="57961" s="217" customFormat="1" x14ac:dyDescent="0.2"/>
    <row r="57962" s="217" customFormat="1" x14ac:dyDescent="0.2"/>
    <row r="57963" s="217" customFormat="1" x14ac:dyDescent="0.2"/>
    <row r="57964" s="217" customFormat="1" x14ac:dyDescent="0.2"/>
    <row r="57965" s="217" customFormat="1" x14ac:dyDescent="0.2"/>
    <row r="57966" s="217" customFormat="1" x14ac:dyDescent="0.2"/>
    <row r="57967" s="217" customFormat="1" x14ac:dyDescent="0.2"/>
    <row r="57968" s="217" customFormat="1" x14ac:dyDescent="0.2"/>
    <row r="57969" s="217" customFormat="1" x14ac:dyDescent="0.2"/>
    <row r="57970" s="217" customFormat="1" x14ac:dyDescent="0.2"/>
    <row r="57971" s="217" customFormat="1" x14ac:dyDescent="0.2"/>
    <row r="57972" s="217" customFormat="1" x14ac:dyDescent="0.2"/>
    <row r="57973" s="217" customFormat="1" x14ac:dyDescent="0.2"/>
    <row r="57974" s="217" customFormat="1" x14ac:dyDescent="0.2"/>
    <row r="57975" s="217" customFormat="1" x14ac:dyDescent="0.2"/>
    <row r="57976" s="217" customFormat="1" x14ac:dyDescent="0.2"/>
    <row r="57977" s="217" customFormat="1" x14ac:dyDescent="0.2"/>
    <row r="57978" s="217" customFormat="1" x14ac:dyDescent="0.2"/>
    <row r="57979" s="217" customFormat="1" x14ac:dyDescent="0.2"/>
    <row r="57980" s="217" customFormat="1" x14ac:dyDescent="0.2"/>
    <row r="57981" s="217" customFormat="1" x14ac:dyDescent="0.2"/>
    <row r="57982" s="217" customFormat="1" x14ac:dyDescent="0.2"/>
    <row r="57983" s="217" customFormat="1" x14ac:dyDescent="0.2"/>
    <row r="57984" s="217" customFormat="1" x14ac:dyDescent="0.2"/>
    <row r="57985" s="217" customFormat="1" x14ac:dyDescent="0.2"/>
    <row r="57986" s="217" customFormat="1" x14ac:dyDescent="0.2"/>
    <row r="57987" s="217" customFormat="1" x14ac:dyDescent="0.2"/>
    <row r="57988" s="217" customFormat="1" x14ac:dyDescent="0.2"/>
    <row r="57989" s="217" customFormat="1" x14ac:dyDescent="0.2"/>
    <row r="57990" s="217" customFormat="1" x14ac:dyDescent="0.2"/>
    <row r="57991" s="217" customFormat="1" x14ac:dyDescent="0.2"/>
    <row r="57992" s="217" customFormat="1" x14ac:dyDescent="0.2"/>
    <row r="57993" s="217" customFormat="1" x14ac:dyDescent="0.2"/>
    <row r="57994" s="217" customFormat="1" x14ac:dyDescent="0.2"/>
    <row r="57995" s="217" customFormat="1" x14ac:dyDescent="0.2"/>
    <row r="57996" s="217" customFormat="1" x14ac:dyDescent="0.2"/>
    <row r="57997" s="217" customFormat="1" x14ac:dyDescent="0.2"/>
    <row r="57998" s="217" customFormat="1" x14ac:dyDescent="0.2"/>
    <row r="57999" s="217" customFormat="1" x14ac:dyDescent="0.2"/>
    <row r="58000" s="217" customFormat="1" x14ac:dyDescent="0.2"/>
    <row r="58001" s="217" customFormat="1" x14ac:dyDescent="0.2"/>
    <row r="58002" s="217" customFormat="1" x14ac:dyDescent="0.2"/>
    <row r="58003" s="217" customFormat="1" x14ac:dyDescent="0.2"/>
    <row r="58004" s="217" customFormat="1" x14ac:dyDescent="0.2"/>
    <row r="58005" s="217" customFormat="1" x14ac:dyDescent="0.2"/>
    <row r="58006" s="217" customFormat="1" x14ac:dyDescent="0.2"/>
    <row r="58007" s="217" customFormat="1" x14ac:dyDescent="0.2"/>
    <row r="58008" s="217" customFormat="1" x14ac:dyDescent="0.2"/>
    <row r="58009" s="217" customFormat="1" x14ac:dyDescent="0.2"/>
    <row r="58010" s="217" customFormat="1" x14ac:dyDescent="0.2"/>
    <row r="58011" s="217" customFormat="1" x14ac:dyDescent="0.2"/>
    <row r="58012" s="217" customFormat="1" x14ac:dyDescent="0.2"/>
    <row r="58013" s="217" customFormat="1" x14ac:dyDescent="0.2"/>
    <row r="58014" s="217" customFormat="1" x14ac:dyDescent="0.2"/>
    <row r="58015" s="217" customFormat="1" x14ac:dyDescent="0.2"/>
    <row r="58016" s="217" customFormat="1" x14ac:dyDescent="0.2"/>
    <row r="58017" s="217" customFormat="1" x14ac:dyDescent="0.2"/>
    <row r="58018" s="217" customFormat="1" x14ac:dyDescent="0.2"/>
    <row r="58019" s="217" customFormat="1" x14ac:dyDescent="0.2"/>
    <row r="58020" s="217" customFormat="1" x14ac:dyDescent="0.2"/>
    <row r="58021" s="217" customFormat="1" x14ac:dyDescent="0.2"/>
    <row r="58022" s="217" customFormat="1" x14ac:dyDescent="0.2"/>
    <row r="58023" s="217" customFormat="1" x14ac:dyDescent="0.2"/>
    <row r="58024" s="217" customFormat="1" x14ac:dyDescent="0.2"/>
    <row r="58025" s="217" customFormat="1" x14ac:dyDescent="0.2"/>
    <row r="58026" s="217" customFormat="1" x14ac:dyDescent="0.2"/>
    <row r="58027" s="217" customFormat="1" x14ac:dyDescent="0.2"/>
    <row r="58028" s="217" customFormat="1" x14ac:dyDescent="0.2"/>
    <row r="58029" s="217" customFormat="1" x14ac:dyDescent="0.2"/>
    <row r="58030" s="217" customFormat="1" x14ac:dyDescent="0.2"/>
    <row r="58031" s="217" customFormat="1" x14ac:dyDescent="0.2"/>
    <row r="58032" s="217" customFormat="1" x14ac:dyDescent="0.2"/>
    <row r="58033" s="217" customFormat="1" x14ac:dyDescent="0.2"/>
    <row r="58034" s="217" customFormat="1" x14ac:dyDescent="0.2"/>
    <row r="58035" s="217" customFormat="1" x14ac:dyDescent="0.2"/>
    <row r="58036" s="217" customFormat="1" x14ac:dyDescent="0.2"/>
    <row r="58037" s="217" customFormat="1" x14ac:dyDescent="0.2"/>
    <row r="58038" s="217" customFormat="1" x14ac:dyDescent="0.2"/>
    <row r="58039" s="217" customFormat="1" x14ac:dyDescent="0.2"/>
    <row r="58040" s="217" customFormat="1" x14ac:dyDescent="0.2"/>
    <row r="58041" s="217" customFormat="1" x14ac:dyDescent="0.2"/>
    <row r="58042" s="217" customFormat="1" x14ac:dyDescent="0.2"/>
    <row r="58043" s="217" customFormat="1" x14ac:dyDescent="0.2"/>
    <row r="58044" s="217" customFormat="1" x14ac:dyDescent="0.2"/>
    <row r="58045" s="217" customFormat="1" x14ac:dyDescent="0.2"/>
    <row r="58046" s="217" customFormat="1" x14ac:dyDescent="0.2"/>
    <row r="58047" s="217" customFormat="1" x14ac:dyDescent="0.2"/>
    <row r="58048" s="217" customFormat="1" x14ac:dyDescent="0.2"/>
    <row r="58049" s="217" customFormat="1" x14ac:dyDescent="0.2"/>
    <row r="58050" s="217" customFormat="1" x14ac:dyDescent="0.2"/>
    <row r="58051" s="217" customFormat="1" x14ac:dyDescent="0.2"/>
    <row r="58052" s="217" customFormat="1" x14ac:dyDescent="0.2"/>
    <row r="58053" s="217" customFormat="1" x14ac:dyDescent="0.2"/>
    <row r="58054" s="217" customFormat="1" x14ac:dyDescent="0.2"/>
    <row r="58055" s="217" customFormat="1" x14ac:dyDescent="0.2"/>
    <row r="58056" s="217" customFormat="1" x14ac:dyDescent="0.2"/>
    <row r="58057" s="217" customFormat="1" x14ac:dyDescent="0.2"/>
    <row r="58058" s="217" customFormat="1" x14ac:dyDescent="0.2"/>
    <row r="58059" s="217" customFormat="1" x14ac:dyDescent="0.2"/>
    <row r="58060" s="217" customFormat="1" x14ac:dyDescent="0.2"/>
    <row r="58061" s="217" customFormat="1" x14ac:dyDescent="0.2"/>
    <row r="58062" s="217" customFormat="1" x14ac:dyDescent="0.2"/>
    <row r="58063" s="217" customFormat="1" x14ac:dyDescent="0.2"/>
    <row r="58064" s="217" customFormat="1" x14ac:dyDescent="0.2"/>
    <row r="58065" s="217" customFormat="1" x14ac:dyDescent="0.2"/>
    <row r="58066" s="217" customFormat="1" x14ac:dyDescent="0.2"/>
    <row r="58067" s="217" customFormat="1" x14ac:dyDescent="0.2"/>
    <row r="58068" s="217" customFormat="1" x14ac:dyDescent="0.2"/>
    <row r="58069" s="217" customFormat="1" x14ac:dyDescent="0.2"/>
    <row r="58070" s="217" customFormat="1" x14ac:dyDescent="0.2"/>
    <row r="58071" s="217" customFormat="1" x14ac:dyDescent="0.2"/>
    <row r="58072" s="217" customFormat="1" x14ac:dyDescent="0.2"/>
    <row r="58073" s="217" customFormat="1" x14ac:dyDescent="0.2"/>
    <row r="58074" s="217" customFormat="1" x14ac:dyDescent="0.2"/>
    <row r="58075" s="217" customFormat="1" x14ac:dyDescent="0.2"/>
    <row r="58076" s="217" customFormat="1" x14ac:dyDescent="0.2"/>
    <row r="58077" s="217" customFormat="1" x14ac:dyDescent="0.2"/>
    <row r="58078" s="217" customFormat="1" x14ac:dyDescent="0.2"/>
    <row r="58079" s="217" customFormat="1" x14ac:dyDescent="0.2"/>
    <row r="58080" s="217" customFormat="1" x14ac:dyDescent="0.2"/>
    <row r="58081" s="217" customFormat="1" x14ac:dyDescent="0.2"/>
    <row r="58082" s="217" customFormat="1" x14ac:dyDescent="0.2"/>
    <row r="58083" s="217" customFormat="1" x14ac:dyDescent="0.2"/>
    <row r="58084" s="217" customFormat="1" x14ac:dyDescent="0.2"/>
    <row r="58085" s="217" customFormat="1" x14ac:dyDescent="0.2"/>
    <row r="58086" s="217" customFormat="1" x14ac:dyDescent="0.2"/>
    <row r="58087" s="217" customFormat="1" x14ac:dyDescent="0.2"/>
    <row r="58088" s="217" customFormat="1" x14ac:dyDescent="0.2"/>
    <row r="58089" s="217" customFormat="1" x14ac:dyDescent="0.2"/>
    <row r="58090" s="217" customFormat="1" x14ac:dyDescent="0.2"/>
    <row r="58091" s="217" customFormat="1" x14ac:dyDescent="0.2"/>
    <row r="58092" s="217" customFormat="1" x14ac:dyDescent="0.2"/>
    <row r="58093" s="217" customFormat="1" x14ac:dyDescent="0.2"/>
    <row r="58094" s="217" customFormat="1" x14ac:dyDescent="0.2"/>
    <row r="58095" s="217" customFormat="1" x14ac:dyDescent="0.2"/>
    <row r="58096" s="217" customFormat="1" x14ac:dyDescent="0.2"/>
    <row r="58097" s="217" customFormat="1" x14ac:dyDescent="0.2"/>
    <row r="58098" s="217" customFormat="1" x14ac:dyDescent="0.2"/>
    <row r="58099" s="217" customFormat="1" x14ac:dyDescent="0.2"/>
    <row r="58100" s="217" customFormat="1" x14ac:dyDescent="0.2"/>
    <row r="58101" s="217" customFormat="1" x14ac:dyDescent="0.2"/>
    <row r="58102" s="217" customFormat="1" x14ac:dyDescent="0.2"/>
    <row r="58103" s="217" customFormat="1" x14ac:dyDescent="0.2"/>
    <row r="58104" s="217" customFormat="1" x14ac:dyDescent="0.2"/>
    <row r="58105" s="217" customFormat="1" x14ac:dyDescent="0.2"/>
    <row r="58106" s="217" customFormat="1" x14ac:dyDescent="0.2"/>
    <row r="58107" s="217" customFormat="1" x14ac:dyDescent="0.2"/>
    <row r="58108" s="217" customFormat="1" x14ac:dyDescent="0.2"/>
    <row r="58109" s="217" customFormat="1" x14ac:dyDescent="0.2"/>
    <row r="58110" s="217" customFormat="1" x14ac:dyDescent="0.2"/>
    <row r="58111" s="217" customFormat="1" x14ac:dyDescent="0.2"/>
    <row r="58112" s="217" customFormat="1" x14ac:dyDescent="0.2"/>
    <row r="58113" s="217" customFormat="1" x14ac:dyDescent="0.2"/>
    <row r="58114" s="217" customFormat="1" x14ac:dyDescent="0.2"/>
    <row r="58115" s="217" customFormat="1" x14ac:dyDescent="0.2"/>
    <row r="58116" s="217" customFormat="1" x14ac:dyDescent="0.2"/>
    <row r="58117" s="217" customFormat="1" x14ac:dyDescent="0.2"/>
    <row r="58118" s="217" customFormat="1" x14ac:dyDescent="0.2"/>
    <row r="58119" s="217" customFormat="1" x14ac:dyDescent="0.2"/>
    <row r="58120" s="217" customFormat="1" x14ac:dyDescent="0.2"/>
    <row r="58121" s="217" customFormat="1" x14ac:dyDescent="0.2"/>
    <row r="58122" s="217" customFormat="1" x14ac:dyDescent="0.2"/>
    <row r="58123" s="217" customFormat="1" x14ac:dyDescent="0.2"/>
    <row r="58124" s="217" customFormat="1" x14ac:dyDescent="0.2"/>
    <row r="58125" s="217" customFormat="1" x14ac:dyDescent="0.2"/>
    <row r="58126" s="217" customFormat="1" x14ac:dyDescent="0.2"/>
    <row r="58127" s="217" customFormat="1" x14ac:dyDescent="0.2"/>
    <row r="58128" s="217" customFormat="1" x14ac:dyDescent="0.2"/>
    <row r="58129" s="217" customFormat="1" x14ac:dyDescent="0.2"/>
    <row r="58130" s="217" customFormat="1" x14ac:dyDescent="0.2"/>
    <row r="58131" s="217" customFormat="1" x14ac:dyDescent="0.2"/>
    <row r="58132" s="217" customFormat="1" x14ac:dyDescent="0.2"/>
    <row r="58133" s="217" customFormat="1" x14ac:dyDescent="0.2"/>
    <row r="58134" s="217" customFormat="1" x14ac:dyDescent="0.2"/>
    <row r="58135" s="217" customFormat="1" x14ac:dyDescent="0.2"/>
    <row r="58136" s="217" customFormat="1" x14ac:dyDescent="0.2"/>
    <row r="58137" s="217" customFormat="1" x14ac:dyDescent="0.2"/>
    <row r="58138" s="217" customFormat="1" x14ac:dyDescent="0.2"/>
    <row r="58139" s="217" customFormat="1" x14ac:dyDescent="0.2"/>
    <row r="58140" s="217" customFormat="1" x14ac:dyDescent="0.2"/>
    <row r="58141" s="217" customFormat="1" x14ac:dyDescent="0.2"/>
    <row r="58142" s="217" customFormat="1" x14ac:dyDescent="0.2"/>
    <row r="58143" s="217" customFormat="1" x14ac:dyDescent="0.2"/>
    <row r="58144" s="217" customFormat="1" x14ac:dyDescent="0.2"/>
    <row r="58145" s="217" customFormat="1" x14ac:dyDescent="0.2"/>
    <row r="58146" s="217" customFormat="1" x14ac:dyDescent="0.2"/>
    <row r="58147" s="217" customFormat="1" x14ac:dyDescent="0.2"/>
    <row r="58148" s="217" customFormat="1" x14ac:dyDescent="0.2"/>
    <row r="58149" s="217" customFormat="1" x14ac:dyDescent="0.2"/>
    <row r="58150" s="217" customFormat="1" x14ac:dyDescent="0.2"/>
    <row r="58151" s="217" customFormat="1" x14ac:dyDescent="0.2"/>
    <row r="58152" s="217" customFormat="1" x14ac:dyDescent="0.2"/>
    <row r="58153" s="217" customFormat="1" x14ac:dyDescent="0.2"/>
    <row r="58154" s="217" customFormat="1" x14ac:dyDescent="0.2"/>
    <row r="58155" s="217" customFormat="1" x14ac:dyDescent="0.2"/>
    <row r="58156" s="217" customFormat="1" x14ac:dyDescent="0.2"/>
    <row r="58157" s="217" customFormat="1" x14ac:dyDescent="0.2"/>
    <row r="58158" s="217" customFormat="1" x14ac:dyDescent="0.2"/>
    <row r="58159" s="217" customFormat="1" x14ac:dyDescent="0.2"/>
    <row r="58160" s="217" customFormat="1" x14ac:dyDescent="0.2"/>
    <row r="58161" s="217" customFormat="1" x14ac:dyDescent="0.2"/>
    <row r="58162" s="217" customFormat="1" x14ac:dyDescent="0.2"/>
    <row r="58163" s="217" customFormat="1" x14ac:dyDescent="0.2"/>
    <row r="58164" s="217" customFormat="1" x14ac:dyDescent="0.2"/>
    <row r="58165" s="217" customFormat="1" x14ac:dyDescent="0.2"/>
    <row r="58166" s="217" customFormat="1" x14ac:dyDescent="0.2"/>
    <row r="58167" s="217" customFormat="1" x14ac:dyDescent="0.2"/>
    <row r="58168" s="217" customFormat="1" x14ac:dyDescent="0.2"/>
    <row r="58169" s="217" customFormat="1" x14ac:dyDescent="0.2"/>
    <row r="58170" s="217" customFormat="1" x14ac:dyDescent="0.2"/>
    <row r="58171" s="217" customFormat="1" x14ac:dyDescent="0.2"/>
    <row r="58172" s="217" customFormat="1" x14ac:dyDescent="0.2"/>
    <row r="58173" s="217" customFormat="1" x14ac:dyDescent="0.2"/>
    <row r="58174" s="217" customFormat="1" x14ac:dyDescent="0.2"/>
    <row r="58175" s="217" customFormat="1" x14ac:dyDescent="0.2"/>
    <row r="58176" s="217" customFormat="1" x14ac:dyDescent="0.2"/>
    <row r="58177" s="217" customFormat="1" x14ac:dyDescent="0.2"/>
    <row r="58178" s="217" customFormat="1" x14ac:dyDescent="0.2"/>
    <row r="58179" s="217" customFormat="1" x14ac:dyDescent="0.2"/>
    <row r="58180" s="217" customFormat="1" x14ac:dyDescent="0.2"/>
    <row r="58181" s="217" customFormat="1" x14ac:dyDescent="0.2"/>
    <row r="58182" s="217" customFormat="1" x14ac:dyDescent="0.2"/>
    <row r="58183" s="217" customFormat="1" x14ac:dyDescent="0.2"/>
    <row r="58184" s="217" customFormat="1" x14ac:dyDescent="0.2"/>
    <row r="58185" s="217" customFormat="1" x14ac:dyDescent="0.2"/>
    <row r="58186" s="217" customFormat="1" x14ac:dyDescent="0.2"/>
    <row r="58187" s="217" customFormat="1" x14ac:dyDescent="0.2"/>
    <row r="58188" s="217" customFormat="1" x14ac:dyDescent="0.2"/>
    <row r="58189" s="217" customFormat="1" x14ac:dyDescent="0.2"/>
    <row r="58190" s="217" customFormat="1" x14ac:dyDescent="0.2"/>
    <row r="58191" s="217" customFormat="1" x14ac:dyDescent="0.2"/>
    <row r="58192" s="217" customFormat="1" x14ac:dyDescent="0.2"/>
    <row r="58193" s="217" customFormat="1" x14ac:dyDescent="0.2"/>
    <row r="58194" s="217" customFormat="1" x14ac:dyDescent="0.2"/>
    <row r="58195" s="217" customFormat="1" x14ac:dyDescent="0.2"/>
    <row r="58196" s="217" customFormat="1" x14ac:dyDescent="0.2"/>
    <row r="58197" s="217" customFormat="1" x14ac:dyDescent="0.2"/>
    <row r="58198" s="217" customFormat="1" x14ac:dyDescent="0.2"/>
    <row r="58199" s="217" customFormat="1" x14ac:dyDescent="0.2"/>
    <row r="58200" s="217" customFormat="1" x14ac:dyDescent="0.2"/>
    <row r="58201" s="217" customFormat="1" x14ac:dyDescent="0.2"/>
    <row r="58202" s="217" customFormat="1" x14ac:dyDescent="0.2"/>
    <row r="58203" s="217" customFormat="1" x14ac:dyDescent="0.2"/>
    <row r="58204" s="217" customFormat="1" x14ac:dyDescent="0.2"/>
    <row r="58205" s="217" customFormat="1" x14ac:dyDescent="0.2"/>
    <row r="58206" s="217" customFormat="1" x14ac:dyDescent="0.2"/>
    <row r="58207" s="217" customFormat="1" x14ac:dyDescent="0.2"/>
    <row r="58208" s="217" customFormat="1" x14ac:dyDescent="0.2"/>
    <row r="58209" s="217" customFormat="1" x14ac:dyDescent="0.2"/>
    <row r="58210" s="217" customFormat="1" x14ac:dyDescent="0.2"/>
    <row r="58211" s="217" customFormat="1" x14ac:dyDescent="0.2"/>
    <row r="58212" s="217" customFormat="1" x14ac:dyDescent="0.2"/>
    <row r="58213" s="217" customFormat="1" x14ac:dyDescent="0.2"/>
    <row r="58214" s="217" customFormat="1" x14ac:dyDescent="0.2"/>
    <row r="58215" s="217" customFormat="1" x14ac:dyDescent="0.2"/>
    <row r="58216" s="217" customFormat="1" x14ac:dyDescent="0.2"/>
    <row r="58217" s="217" customFormat="1" x14ac:dyDescent="0.2"/>
    <row r="58218" s="217" customFormat="1" x14ac:dyDescent="0.2"/>
    <row r="58219" s="217" customFormat="1" x14ac:dyDescent="0.2"/>
    <row r="58220" s="217" customFormat="1" x14ac:dyDescent="0.2"/>
    <row r="58221" s="217" customFormat="1" x14ac:dyDescent="0.2"/>
    <row r="58222" s="217" customFormat="1" x14ac:dyDescent="0.2"/>
    <row r="58223" s="217" customFormat="1" x14ac:dyDescent="0.2"/>
    <row r="58224" s="217" customFormat="1" x14ac:dyDescent="0.2"/>
    <row r="58225" s="217" customFormat="1" x14ac:dyDescent="0.2"/>
    <row r="58226" s="217" customFormat="1" x14ac:dyDescent="0.2"/>
    <row r="58227" s="217" customFormat="1" x14ac:dyDescent="0.2"/>
    <row r="58228" s="217" customFormat="1" x14ac:dyDescent="0.2"/>
    <row r="58229" s="217" customFormat="1" x14ac:dyDescent="0.2"/>
    <row r="58230" s="217" customFormat="1" x14ac:dyDescent="0.2"/>
    <row r="58231" s="217" customFormat="1" x14ac:dyDescent="0.2"/>
    <row r="58232" s="217" customFormat="1" x14ac:dyDescent="0.2"/>
    <row r="58233" s="217" customFormat="1" x14ac:dyDescent="0.2"/>
    <row r="58234" s="217" customFormat="1" x14ac:dyDescent="0.2"/>
    <row r="58235" s="217" customFormat="1" x14ac:dyDescent="0.2"/>
    <row r="58236" s="217" customFormat="1" x14ac:dyDescent="0.2"/>
    <row r="58237" s="217" customFormat="1" x14ac:dyDescent="0.2"/>
    <row r="58238" s="217" customFormat="1" x14ac:dyDescent="0.2"/>
    <row r="58239" s="217" customFormat="1" x14ac:dyDescent="0.2"/>
    <row r="58240" s="217" customFormat="1" x14ac:dyDescent="0.2"/>
    <row r="58241" s="217" customFormat="1" x14ac:dyDescent="0.2"/>
    <row r="58242" s="217" customFormat="1" x14ac:dyDescent="0.2"/>
    <row r="58243" s="217" customFormat="1" x14ac:dyDescent="0.2"/>
    <row r="58244" s="217" customFormat="1" x14ac:dyDescent="0.2"/>
    <row r="58245" s="217" customFormat="1" x14ac:dyDescent="0.2"/>
    <row r="58246" s="217" customFormat="1" x14ac:dyDescent="0.2"/>
    <row r="58247" s="217" customFormat="1" x14ac:dyDescent="0.2"/>
    <row r="58248" s="217" customFormat="1" x14ac:dyDescent="0.2"/>
    <row r="58249" s="217" customFormat="1" x14ac:dyDescent="0.2"/>
    <row r="58250" s="217" customFormat="1" x14ac:dyDescent="0.2"/>
    <row r="58251" s="217" customFormat="1" x14ac:dyDescent="0.2"/>
    <row r="58252" s="217" customFormat="1" x14ac:dyDescent="0.2"/>
    <row r="58253" s="217" customFormat="1" x14ac:dyDescent="0.2"/>
    <row r="58254" s="217" customFormat="1" x14ac:dyDescent="0.2"/>
    <row r="58255" s="217" customFormat="1" x14ac:dyDescent="0.2"/>
    <row r="58256" s="217" customFormat="1" x14ac:dyDescent="0.2"/>
    <row r="58257" s="217" customFormat="1" x14ac:dyDescent="0.2"/>
    <row r="58258" s="217" customFormat="1" x14ac:dyDescent="0.2"/>
    <row r="58259" s="217" customFormat="1" x14ac:dyDescent="0.2"/>
    <row r="58260" s="217" customFormat="1" x14ac:dyDescent="0.2"/>
    <row r="58261" s="217" customFormat="1" x14ac:dyDescent="0.2"/>
    <row r="58262" s="217" customFormat="1" x14ac:dyDescent="0.2"/>
    <row r="58263" s="217" customFormat="1" x14ac:dyDescent="0.2"/>
    <row r="58264" s="217" customFormat="1" x14ac:dyDescent="0.2"/>
    <row r="58265" s="217" customFormat="1" x14ac:dyDescent="0.2"/>
    <row r="58266" s="217" customFormat="1" x14ac:dyDescent="0.2"/>
    <row r="58267" s="217" customFormat="1" x14ac:dyDescent="0.2"/>
    <row r="58268" s="217" customFormat="1" x14ac:dyDescent="0.2"/>
    <row r="58269" s="217" customFormat="1" x14ac:dyDescent="0.2"/>
    <row r="58270" s="217" customFormat="1" x14ac:dyDescent="0.2"/>
    <row r="58271" s="217" customFormat="1" x14ac:dyDescent="0.2"/>
    <row r="58272" s="217" customFormat="1" x14ac:dyDescent="0.2"/>
    <row r="58273" s="217" customFormat="1" x14ac:dyDescent="0.2"/>
    <row r="58274" s="217" customFormat="1" x14ac:dyDescent="0.2"/>
    <row r="58275" s="217" customFormat="1" x14ac:dyDescent="0.2"/>
    <row r="58276" s="217" customFormat="1" x14ac:dyDescent="0.2"/>
    <row r="58277" s="217" customFormat="1" x14ac:dyDescent="0.2"/>
    <row r="58278" s="217" customFormat="1" x14ac:dyDescent="0.2"/>
    <row r="58279" s="217" customFormat="1" x14ac:dyDescent="0.2"/>
    <row r="58280" s="217" customFormat="1" x14ac:dyDescent="0.2"/>
    <row r="58281" s="217" customFormat="1" x14ac:dyDescent="0.2"/>
    <row r="58282" s="217" customFormat="1" x14ac:dyDescent="0.2"/>
    <row r="58283" s="217" customFormat="1" x14ac:dyDescent="0.2"/>
    <row r="58284" s="217" customFormat="1" x14ac:dyDescent="0.2"/>
    <row r="58285" s="217" customFormat="1" x14ac:dyDescent="0.2"/>
    <row r="58286" s="217" customFormat="1" x14ac:dyDescent="0.2"/>
    <row r="58287" s="217" customFormat="1" x14ac:dyDescent="0.2"/>
    <row r="58288" s="217" customFormat="1" x14ac:dyDescent="0.2"/>
    <row r="58289" s="217" customFormat="1" x14ac:dyDescent="0.2"/>
    <row r="58290" s="217" customFormat="1" x14ac:dyDescent="0.2"/>
    <row r="58291" s="217" customFormat="1" x14ac:dyDescent="0.2"/>
    <row r="58292" s="217" customFormat="1" x14ac:dyDescent="0.2"/>
    <row r="58293" s="217" customFormat="1" x14ac:dyDescent="0.2"/>
    <row r="58294" s="217" customFormat="1" x14ac:dyDescent="0.2"/>
    <row r="58295" s="217" customFormat="1" x14ac:dyDescent="0.2"/>
    <row r="58296" s="217" customFormat="1" x14ac:dyDescent="0.2"/>
    <row r="58297" s="217" customFormat="1" x14ac:dyDescent="0.2"/>
    <row r="58298" s="217" customFormat="1" x14ac:dyDescent="0.2"/>
    <row r="58299" s="217" customFormat="1" x14ac:dyDescent="0.2"/>
    <row r="58300" s="217" customFormat="1" x14ac:dyDescent="0.2"/>
    <row r="58301" s="217" customFormat="1" x14ac:dyDescent="0.2"/>
    <row r="58302" s="217" customFormat="1" x14ac:dyDescent="0.2"/>
    <row r="58303" s="217" customFormat="1" x14ac:dyDescent="0.2"/>
    <row r="58304" s="217" customFormat="1" x14ac:dyDescent="0.2"/>
    <row r="58305" s="217" customFormat="1" x14ac:dyDescent="0.2"/>
    <row r="58306" s="217" customFormat="1" x14ac:dyDescent="0.2"/>
    <row r="58307" s="217" customFormat="1" x14ac:dyDescent="0.2"/>
    <row r="58308" s="217" customFormat="1" x14ac:dyDescent="0.2"/>
    <row r="58309" s="217" customFormat="1" x14ac:dyDescent="0.2"/>
    <row r="58310" s="217" customFormat="1" x14ac:dyDescent="0.2"/>
    <row r="58311" s="217" customFormat="1" x14ac:dyDescent="0.2"/>
    <row r="58312" s="217" customFormat="1" x14ac:dyDescent="0.2"/>
    <row r="58313" s="217" customFormat="1" x14ac:dyDescent="0.2"/>
    <row r="58314" s="217" customFormat="1" x14ac:dyDescent="0.2"/>
    <row r="58315" s="217" customFormat="1" x14ac:dyDescent="0.2"/>
    <row r="58316" s="217" customFormat="1" x14ac:dyDescent="0.2"/>
    <row r="58317" s="217" customFormat="1" x14ac:dyDescent="0.2"/>
    <row r="58318" s="217" customFormat="1" x14ac:dyDescent="0.2"/>
    <row r="58319" s="217" customFormat="1" x14ac:dyDescent="0.2"/>
    <row r="58320" s="217" customFormat="1" x14ac:dyDescent="0.2"/>
    <row r="58321" s="217" customFormat="1" x14ac:dyDescent="0.2"/>
    <row r="58322" s="217" customFormat="1" x14ac:dyDescent="0.2"/>
    <row r="58323" s="217" customFormat="1" x14ac:dyDescent="0.2"/>
    <row r="58324" s="217" customFormat="1" x14ac:dyDescent="0.2"/>
    <row r="58325" s="217" customFormat="1" x14ac:dyDescent="0.2"/>
    <row r="58326" s="217" customFormat="1" x14ac:dyDescent="0.2"/>
    <row r="58327" s="217" customFormat="1" x14ac:dyDescent="0.2"/>
    <row r="58328" s="217" customFormat="1" x14ac:dyDescent="0.2"/>
    <row r="58329" s="217" customFormat="1" x14ac:dyDescent="0.2"/>
    <row r="58330" s="217" customFormat="1" x14ac:dyDescent="0.2"/>
    <row r="58331" s="217" customFormat="1" x14ac:dyDescent="0.2"/>
    <row r="58332" s="217" customFormat="1" x14ac:dyDescent="0.2"/>
    <row r="58333" s="217" customFormat="1" x14ac:dyDescent="0.2"/>
    <row r="58334" s="217" customFormat="1" x14ac:dyDescent="0.2"/>
    <row r="58335" s="217" customFormat="1" x14ac:dyDescent="0.2"/>
    <row r="58336" s="217" customFormat="1" x14ac:dyDescent="0.2"/>
    <row r="58337" s="217" customFormat="1" x14ac:dyDescent="0.2"/>
    <row r="58338" s="217" customFormat="1" x14ac:dyDescent="0.2"/>
    <row r="58339" s="217" customFormat="1" x14ac:dyDescent="0.2"/>
    <row r="58340" s="217" customFormat="1" x14ac:dyDescent="0.2"/>
    <row r="58341" s="217" customFormat="1" x14ac:dyDescent="0.2"/>
    <row r="58342" s="217" customFormat="1" x14ac:dyDescent="0.2"/>
    <row r="58343" s="217" customFormat="1" x14ac:dyDescent="0.2"/>
    <row r="58344" s="217" customFormat="1" x14ac:dyDescent="0.2"/>
    <row r="58345" s="217" customFormat="1" x14ac:dyDescent="0.2"/>
    <row r="58346" s="217" customFormat="1" x14ac:dyDescent="0.2"/>
    <row r="58347" s="217" customFormat="1" x14ac:dyDescent="0.2"/>
    <row r="58348" s="217" customFormat="1" x14ac:dyDescent="0.2"/>
    <row r="58349" s="217" customFormat="1" x14ac:dyDescent="0.2"/>
    <row r="58350" s="217" customFormat="1" x14ac:dyDescent="0.2"/>
    <row r="58351" s="217" customFormat="1" x14ac:dyDescent="0.2"/>
    <row r="58352" s="217" customFormat="1" x14ac:dyDescent="0.2"/>
    <row r="58353" s="217" customFormat="1" x14ac:dyDescent="0.2"/>
    <row r="58354" s="217" customFormat="1" x14ac:dyDescent="0.2"/>
    <row r="58355" s="217" customFormat="1" x14ac:dyDescent="0.2"/>
    <row r="58356" s="217" customFormat="1" x14ac:dyDescent="0.2"/>
    <row r="58357" s="217" customFormat="1" x14ac:dyDescent="0.2"/>
    <row r="58358" s="217" customFormat="1" x14ac:dyDescent="0.2"/>
    <row r="58359" s="217" customFormat="1" x14ac:dyDescent="0.2"/>
    <row r="58360" s="217" customFormat="1" x14ac:dyDescent="0.2"/>
    <row r="58361" s="217" customFormat="1" x14ac:dyDescent="0.2"/>
    <row r="58362" s="217" customFormat="1" x14ac:dyDescent="0.2"/>
    <row r="58363" s="217" customFormat="1" x14ac:dyDescent="0.2"/>
    <row r="58364" s="217" customFormat="1" x14ac:dyDescent="0.2"/>
    <row r="58365" s="217" customFormat="1" x14ac:dyDescent="0.2"/>
    <row r="58366" s="217" customFormat="1" x14ac:dyDescent="0.2"/>
    <row r="58367" s="217" customFormat="1" x14ac:dyDescent="0.2"/>
    <row r="58368" s="217" customFormat="1" x14ac:dyDescent="0.2"/>
    <row r="58369" s="217" customFormat="1" x14ac:dyDescent="0.2"/>
    <row r="58370" s="217" customFormat="1" x14ac:dyDescent="0.2"/>
    <row r="58371" s="217" customFormat="1" x14ac:dyDescent="0.2"/>
    <row r="58372" s="217" customFormat="1" x14ac:dyDescent="0.2"/>
    <row r="58373" s="217" customFormat="1" x14ac:dyDescent="0.2"/>
    <row r="58374" s="217" customFormat="1" x14ac:dyDescent="0.2"/>
    <row r="58375" s="217" customFormat="1" x14ac:dyDescent="0.2"/>
    <row r="58376" s="217" customFormat="1" x14ac:dyDescent="0.2"/>
    <row r="58377" s="217" customFormat="1" x14ac:dyDescent="0.2"/>
    <row r="58378" s="217" customFormat="1" x14ac:dyDescent="0.2"/>
    <row r="58379" s="217" customFormat="1" x14ac:dyDescent="0.2"/>
    <row r="58380" s="217" customFormat="1" x14ac:dyDescent="0.2"/>
    <row r="58381" s="217" customFormat="1" x14ac:dyDescent="0.2"/>
    <row r="58382" s="217" customFormat="1" x14ac:dyDescent="0.2"/>
    <row r="58383" s="217" customFormat="1" x14ac:dyDescent="0.2"/>
    <row r="58384" s="217" customFormat="1" x14ac:dyDescent="0.2"/>
    <row r="58385" s="217" customFormat="1" x14ac:dyDescent="0.2"/>
    <row r="58386" s="217" customFormat="1" x14ac:dyDescent="0.2"/>
    <row r="58387" s="217" customFormat="1" x14ac:dyDescent="0.2"/>
    <row r="58388" s="217" customFormat="1" x14ac:dyDescent="0.2"/>
    <row r="58389" s="217" customFormat="1" x14ac:dyDescent="0.2"/>
    <row r="58390" s="217" customFormat="1" x14ac:dyDescent="0.2"/>
    <row r="58391" s="217" customFormat="1" x14ac:dyDescent="0.2"/>
    <row r="58392" s="217" customFormat="1" x14ac:dyDescent="0.2"/>
    <row r="58393" s="217" customFormat="1" x14ac:dyDescent="0.2"/>
    <row r="58394" s="217" customFormat="1" x14ac:dyDescent="0.2"/>
    <row r="58395" s="217" customFormat="1" x14ac:dyDescent="0.2"/>
    <row r="58396" s="217" customFormat="1" x14ac:dyDescent="0.2"/>
    <row r="58397" s="217" customFormat="1" x14ac:dyDescent="0.2"/>
    <row r="58398" s="217" customFormat="1" x14ac:dyDescent="0.2"/>
    <row r="58399" s="217" customFormat="1" x14ac:dyDescent="0.2"/>
    <row r="58400" s="217" customFormat="1" x14ac:dyDescent="0.2"/>
    <row r="58401" s="217" customFormat="1" x14ac:dyDescent="0.2"/>
    <row r="58402" s="217" customFormat="1" x14ac:dyDescent="0.2"/>
    <row r="58403" s="217" customFormat="1" x14ac:dyDescent="0.2"/>
    <row r="58404" s="217" customFormat="1" x14ac:dyDescent="0.2"/>
    <row r="58405" s="217" customFormat="1" x14ac:dyDescent="0.2"/>
    <row r="58406" s="217" customFormat="1" x14ac:dyDescent="0.2"/>
    <row r="58407" s="217" customFormat="1" x14ac:dyDescent="0.2"/>
    <row r="58408" s="217" customFormat="1" x14ac:dyDescent="0.2"/>
    <row r="58409" s="217" customFormat="1" x14ac:dyDescent="0.2"/>
    <row r="58410" s="217" customFormat="1" x14ac:dyDescent="0.2"/>
    <row r="58411" s="217" customFormat="1" x14ac:dyDescent="0.2"/>
    <row r="58412" s="217" customFormat="1" x14ac:dyDescent="0.2"/>
    <row r="58413" s="217" customFormat="1" x14ac:dyDescent="0.2"/>
    <row r="58414" s="217" customFormat="1" x14ac:dyDescent="0.2"/>
    <row r="58415" s="217" customFormat="1" x14ac:dyDescent="0.2"/>
    <row r="58416" s="217" customFormat="1" x14ac:dyDescent="0.2"/>
    <row r="58417" s="217" customFormat="1" x14ac:dyDescent="0.2"/>
    <row r="58418" s="217" customFormat="1" x14ac:dyDescent="0.2"/>
    <row r="58419" s="217" customFormat="1" x14ac:dyDescent="0.2"/>
    <row r="58420" s="217" customFormat="1" x14ac:dyDescent="0.2"/>
    <row r="58421" s="217" customFormat="1" x14ac:dyDescent="0.2"/>
    <row r="58422" s="217" customFormat="1" x14ac:dyDescent="0.2"/>
    <row r="58423" s="217" customFormat="1" x14ac:dyDescent="0.2"/>
    <row r="58424" s="217" customFormat="1" x14ac:dyDescent="0.2"/>
    <row r="58425" s="217" customFormat="1" x14ac:dyDescent="0.2"/>
    <row r="58426" s="217" customFormat="1" x14ac:dyDescent="0.2"/>
    <row r="58427" s="217" customFormat="1" x14ac:dyDescent="0.2"/>
    <row r="58428" s="217" customFormat="1" x14ac:dyDescent="0.2"/>
    <row r="58429" s="217" customFormat="1" x14ac:dyDescent="0.2"/>
    <row r="58430" s="217" customFormat="1" x14ac:dyDescent="0.2"/>
    <row r="58431" s="217" customFormat="1" x14ac:dyDescent="0.2"/>
    <row r="58432" s="217" customFormat="1" x14ac:dyDescent="0.2"/>
    <row r="58433" s="217" customFormat="1" x14ac:dyDescent="0.2"/>
    <row r="58434" s="217" customFormat="1" x14ac:dyDescent="0.2"/>
    <row r="58435" s="217" customFormat="1" x14ac:dyDescent="0.2"/>
    <row r="58436" s="217" customFormat="1" x14ac:dyDescent="0.2"/>
    <row r="58437" s="217" customFormat="1" x14ac:dyDescent="0.2"/>
    <row r="58438" s="217" customFormat="1" x14ac:dyDescent="0.2"/>
    <row r="58439" s="217" customFormat="1" x14ac:dyDescent="0.2"/>
    <row r="58440" s="217" customFormat="1" x14ac:dyDescent="0.2"/>
    <row r="58441" s="217" customFormat="1" x14ac:dyDescent="0.2"/>
    <row r="58442" s="217" customFormat="1" x14ac:dyDescent="0.2"/>
    <row r="58443" s="217" customFormat="1" x14ac:dyDescent="0.2"/>
    <row r="58444" s="217" customFormat="1" x14ac:dyDescent="0.2"/>
    <row r="58445" s="217" customFormat="1" x14ac:dyDescent="0.2"/>
    <row r="58446" s="217" customFormat="1" x14ac:dyDescent="0.2"/>
    <row r="58447" s="217" customFormat="1" x14ac:dyDescent="0.2"/>
    <row r="58448" s="217" customFormat="1" x14ac:dyDescent="0.2"/>
    <row r="58449" s="217" customFormat="1" x14ac:dyDescent="0.2"/>
    <row r="58450" s="217" customFormat="1" x14ac:dyDescent="0.2"/>
    <row r="58451" s="217" customFormat="1" x14ac:dyDescent="0.2"/>
    <row r="58452" s="217" customFormat="1" x14ac:dyDescent="0.2"/>
    <row r="58453" s="217" customFormat="1" x14ac:dyDescent="0.2"/>
    <row r="58454" s="217" customFormat="1" x14ac:dyDescent="0.2"/>
    <row r="58455" s="217" customFormat="1" x14ac:dyDescent="0.2"/>
    <row r="58456" s="217" customFormat="1" x14ac:dyDescent="0.2"/>
    <row r="58457" s="217" customFormat="1" x14ac:dyDescent="0.2"/>
    <row r="58458" s="217" customFormat="1" x14ac:dyDescent="0.2"/>
    <row r="58459" s="217" customFormat="1" x14ac:dyDescent="0.2"/>
    <row r="58460" s="217" customFormat="1" x14ac:dyDescent="0.2"/>
    <row r="58461" s="217" customFormat="1" x14ac:dyDescent="0.2"/>
    <row r="58462" s="217" customFormat="1" x14ac:dyDescent="0.2"/>
    <row r="58463" s="217" customFormat="1" x14ac:dyDescent="0.2"/>
    <row r="58464" s="217" customFormat="1" x14ac:dyDescent="0.2"/>
    <row r="58465" s="217" customFormat="1" x14ac:dyDescent="0.2"/>
    <row r="58466" s="217" customFormat="1" x14ac:dyDescent="0.2"/>
    <row r="58467" s="217" customFormat="1" x14ac:dyDescent="0.2"/>
    <row r="58468" s="217" customFormat="1" x14ac:dyDescent="0.2"/>
    <row r="58469" s="217" customFormat="1" x14ac:dyDescent="0.2"/>
    <row r="58470" s="217" customFormat="1" x14ac:dyDescent="0.2"/>
    <row r="58471" s="217" customFormat="1" x14ac:dyDescent="0.2"/>
    <row r="58472" s="217" customFormat="1" x14ac:dyDescent="0.2"/>
    <row r="58473" s="217" customFormat="1" x14ac:dyDescent="0.2"/>
    <row r="58474" s="217" customFormat="1" x14ac:dyDescent="0.2"/>
    <row r="58475" s="217" customFormat="1" x14ac:dyDescent="0.2"/>
    <row r="58476" s="217" customFormat="1" x14ac:dyDescent="0.2"/>
    <row r="58477" s="217" customFormat="1" x14ac:dyDescent="0.2"/>
    <row r="58478" s="217" customFormat="1" x14ac:dyDescent="0.2"/>
    <row r="58479" s="217" customFormat="1" x14ac:dyDescent="0.2"/>
    <row r="58480" s="217" customFormat="1" x14ac:dyDescent="0.2"/>
    <row r="58481" s="217" customFormat="1" x14ac:dyDescent="0.2"/>
    <row r="58482" s="217" customFormat="1" x14ac:dyDescent="0.2"/>
    <row r="58483" s="217" customFormat="1" x14ac:dyDescent="0.2"/>
    <row r="58484" s="217" customFormat="1" x14ac:dyDescent="0.2"/>
    <row r="58485" s="217" customFormat="1" x14ac:dyDescent="0.2"/>
    <row r="58486" s="217" customFormat="1" x14ac:dyDescent="0.2"/>
    <row r="58487" s="217" customFormat="1" x14ac:dyDescent="0.2"/>
    <row r="58488" s="217" customFormat="1" x14ac:dyDescent="0.2"/>
    <row r="58489" s="217" customFormat="1" x14ac:dyDescent="0.2"/>
    <row r="58490" s="217" customFormat="1" x14ac:dyDescent="0.2"/>
    <row r="58491" s="217" customFormat="1" x14ac:dyDescent="0.2"/>
    <row r="58492" s="217" customFormat="1" x14ac:dyDescent="0.2"/>
    <row r="58493" s="217" customFormat="1" x14ac:dyDescent="0.2"/>
    <row r="58494" s="217" customFormat="1" x14ac:dyDescent="0.2"/>
    <row r="58495" s="217" customFormat="1" x14ac:dyDescent="0.2"/>
    <row r="58496" s="217" customFormat="1" x14ac:dyDescent="0.2"/>
    <row r="58497" s="217" customFormat="1" x14ac:dyDescent="0.2"/>
    <row r="58498" s="217" customFormat="1" x14ac:dyDescent="0.2"/>
    <row r="58499" s="217" customFormat="1" x14ac:dyDescent="0.2"/>
    <row r="58500" s="217" customFormat="1" x14ac:dyDescent="0.2"/>
    <row r="58501" s="217" customFormat="1" x14ac:dyDescent="0.2"/>
    <row r="58502" s="217" customFormat="1" x14ac:dyDescent="0.2"/>
    <row r="58503" s="217" customFormat="1" x14ac:dyDescent="0.2"/>
    <row r="58504" s="217" customFormat="1" x14ac:dyDescent="0.2"/>
    <row r="58505" s="217" customFormat="1" x14ac:dyDescent="0.2"/>
    <row r="58506" s="217" customFormat="1" x14ac:dyDescent="0.2"/>
    <row r="58507" s="217" customFormat="1" x14ac:dyDescent="0.2"/>
    <row r="58508" s="217" customFormat="1" x14ac:dyDescent="0.2"/>
    <row r="58509" s="217" customFormat="1" x14ac:dyDescent="0.2"/>
    <row r="58510" s="217" customFormat="1" x14ac:dyDescent="0.2"/>
    <row r="58511" s="217" customFormat="1" x14ac:dyDescent="0.2"/>
    <row r="58512" s="217" customFormat="1" x14ac:dyDescent="0.2"/>
    <row r="58513" s="217" customFormat="1" x14ac:dyDescent="0.2"/>
    <row r="58514" s="217" customFormat="1" x14ac:dyDescent="0.2"/>
    <row r="58515" s="217" customFormat="1" x14ac:dyDescent="0.2"/>
    <row r="58516" s="217" customFormat="1" x14ac:dyDescent="0.2"/>
    <row r="58517" s="217" customFormat="1" x14ac:dyDescent="0.2"/>
    <row r="58518" s="217" customFormat="1" x14ac:dyDescent="0.2"/>
    <row r="58519" s="217" customFormat="1" x14ac:dyDescent="0.2"/>
    <row r="58520" s="217" customFormat="1" x14ac:dyDescent="0.2"/>
    <row r="58521" s="217" customFormat="1" x14ac:dyDescent="0.2"/>
    <row r="58522" s="217" customFormat="1" x14ac:dyDescent="0.2"/>
    <row r="58523" s="217" customFormat="1" x14ac:dyDescent="0.2"/>
    <row r="58524" s="217" customFormat="1" x14ac:dyDescent="0.2"/>
    <row r="58525" s="217" customFormat="1" x14ac:dyDescent="0.2"/>
    <row r="58526" s="217" customFormat="1" x14ac:dyDescent="0.2"/>
    <row r="58527" s="217" customFormat="1" x14ac:dyDescent="0.2"/>
    <row r="58528" s="217" customFormat="1" x14ac:dyDescent="0.2"/>
    <row r="58529" s="217" customFormat="1" x14ac:dyDescent="0.2"/>
    <row r="58530" s="217" customFormat="1" x14ac:dyDescent="0.2"/>
    <row r="58531" s="217" customFormat="1" x14ac:dyDescent="0.2"/>
    <row r="58532" s="217" customFormat="1" x14ac:dyDescent="0.2"/>
    <row r="58533" s="217" customFormat="1" x14ac:dyDescent="0.2"/>
    <row r="58534" s="217" customFormat="1" x14ac:dyDescent="0.2"/>
    <row r="58535" s="217" customFormat="1" x14ac:dyDescent="0.2"/>
    <row r="58536" s="217" customFormat="1" x14ac:dyDescent="0.2"/>
    <row r="58537" s="217" customFormat="1" x14ac:dyDescent="0.2"/>
    <row r="58538" s="217" customFormat="1" x14ac:dyDescent="0.2"/>
    <row r="58539" s="217" customFormat="1" x14ac:dyDescent="0.2"/>
    <row r="58540" s="217" customFormat="1" x14ac:dyDescent="0.2"/>
    <row r="58541" s="217" customFormat="1" x14ac:dyDescent="0.2"/>
    <row r="58542" s="217" customFormat="1" x14ac:dyDescent="0.2"/>
    <row r="58543" s="217" customFormat="1" x14ac:dyDescent="0.2"/>
    <row r="58544" s="217" customFormat="1" x14ac:dyDescent="0.2"/>
    <row r="58545" s="217" customFormat="1" x14ac:dyDescent="0.2"/>
    <row r="58546" s="217" customFormat="1" x14ac:dyDescent="0.2"/>
    <row r="58547" s="217" customFormat="1" x14ac:dyDescent="0.2"/>
    <row r="58548" s="217" customFormat="1" x14ac:dyDescent="0.2"/>
    <row r="58549" s="217" customFormat="1" x14ac:dyDescent="0.2"/>
    <row r="58550" s="217" customFormat="1" x14ac:dyDescent="0.2"/>
    <row r="58551" s="217" customFormat="1" x14ac:dyDescent="0.2"/>
    <row r="58552" s="217" customFormat="1" x14ac:dyDescent="0.2"/>
    <row r="58553" s="217" customFormat="1" x14ac:dyDescent="0.2"/>
    <row r="58554" s="217" customFormat="1" x14ac:dyDescent="0.2"/>
    <row r="58555" s="217" customFormat="1" x14ac:dyDescent="0.2"/>
    <row r="58556" s="217" customFormat="1" x14ac:dyDescent="0.2"/>
    <row r="58557" s="217" customFormat="1" x14ac:dyDescent="0.2"/>
    <row r="58558" s="217" customFormat="1" x14ac:dyDescent="0.2"/>
    <row r="58559" s="217" customFormat="1" x14ac:dyDescent="0.2"/>
    <row r="58560" s="217" customFormat="1" x14ac:dyDescent="0.2"/>
    <row r="58561" s="217" customFormat="1" x14ac:dyDescent="0.2"/>
    <row r="58562" s="217" customFormat="1" x14ac:dyDescent="0.2"/>
    <row r="58563" s="217" customFormat="1" x14ac:dyDescent="0.2"/>
    <row r="58564" s="217" customFormat="1" x14ac:dyDescent="0.2"/>
    <row r="58565" s="217" customFormat="1" x14ac:dyDescent="0.2"/>
    <row r="58566" s="217" customFormat="1" x14ac:dyDescent="0.2"/>
    <row r="58567" s="217" customFormat="1" x14ac:dyDescent="0.2"/>
    <row r="58568" s="217" customFormat="1" x14ac:dyDescent="0.2"/>
    <row r="58569" s="217" customFormat="1" x14ac:dyDescent="0.2"/>
    <row r="58570" s="217" customFormat="1" x14ac:dyDescent="0.2"/>
    <row r="58571" s="217" customFormat="1" x14ac:dyDescent="0.2"/>
    <row r="58572" s="217" customFormat="1" x14ac:dyDescent="0.2"/>
    <row r="58573" s="217" customFormat="1" x14ac:dyDescent="0.2"/>
    <row r="58574" s="217" customFormat="1" x14ac:dyDescent="0.2"/>
    <row r="58575" s="217" customFormat="1" x14ac:dyDescent="0.2"/>
    <row r="58576" s="217" customFormat="1" x14ac:dyDescent="0.2"/>
    <row r="58577" s="217" customFormat="1" x14ac:dyDescent="0.2"/>
    <row r="58578" s="217" customFormat="1" x14ac:dyDescent="0.2"/>
    <row r="58579" s="217" customFormat="1" x14ac:dyDescent="0.2"/>
    <row r="58580" s="217" customFormat="1" x14ac:dyDescent="0.2"/>
    <row r="58581" s="217" customFormat="1" x14ac:dyDescent="0.2"/>
    <row r="58582" s="217" customFormat="1" x14ac:dyDescent="0.2"/>
    <row r="58583" s="217" customFormat="1" x14ac:dyDescent="0.2"/>
    <row r="58584" s="217" customFormat="1" x14ac:dyDescent="0.2"/>
    <row r="58585" s="217" customFormat="1" x14ac:dyDescent="0.2"/>
    <row r="58586" s="217" customFormat="1" x14ac:dyDescent="0.2"/>
    <row r="58587" s="217" customFormat="1" x14ac:dyDescent="0.2"/>
    <row r="58588" s="217" customFormat="1" x14ac:dyDescent="0.2"/>
    <row r="58589" s="217" customFormat="1" x14ac:dyDescent="0.2"/>
    <row r="58590" s="217" customFormat="1" x14ac:dyDescent="0.2"/>
    <row r="58591" s="217" customFormat="1" x14ac:dyDescent="0.2"/>
    <row r="58592" s="217" customFormat="1" x14ac:dyDescent="0.2"/>
    <row r="58593" s="217" customFormat="1" x14ac:dyDescent="0.2"/>
    <row r="58594" s="217" customFormat="1" x14ac:dyDescent="0.2"/>
    <row r="58595" s="217" customFormat="1" x14ac:dyDescent="0.2"/>
    <row r="58596" s="217" customFormat="1" x14ac:dyDescent="0.2"/>
    <row r="58597" s="217" customFormat="1" x14ac:dyDescent="0.2"/>
    <row r="58598" s="217" customFormat="1" x14ac:dyDescent="0.2"/>
    <row r="58599" s="217" customFormat="1" x14ac:dyDescent="0.2"/>
    <row r="58600" s="217" customFormat="1" x14ac:dyDescent="0.2"/>
    <row r="58601" s="217" customFormat="1" x14ac:dyDescent="0.2"/>
    <row r="58602" s="217" customFormat="1" x14ac:dyDescent="0.2"/>
    <row r="58603" s="217" customFormat="1" x14ac:dyDescent="0.2"/>
    <row r="58604" s="217" customFormat="1" x14ac:dyDescent="0.2"/>
    <row r="58605" s="217" customFormat="1" x14ac:dyDescent="0.2"/>
    <row r="58606" s="217" customFormat="1" x14ac:dyDescent="0.2"/>
    <row r="58607" s="217" customFormat="1" x14ac:dyDescent="0.2"/>
    <row r="58608" s="217" customFormat="1" x14ac:dyDescent="0.2"/>
    <row r="58609" s="217" customFormat="1" x14ac:dyDescent="0.2"/>
    <row r="58610" s="217" customFormat="1" x14ac:dyDescent="0.2"/>
    <row r="58611" s="217" customFormat="1" x14ac:dyDescent="0.2"/>
    <row r="58612" s="217" customFormat="1" x14ac:dyDescent="0.2"/>
    <row r="58613" s="217" customFormat="1" x14ac:dyDescent="0.2"/>
    <row r="58614" s="217" customFormat="1" x14ac:dyDescent="0.2"/>
    <row r="58615" s="217" customFormat="1" x14ac:dyDescent="0.2"/>
    <row r="58616" s="217" customFormat="1" x14ac:dyDescent="0.2"/>
    <row r="58617" s="217" customFormat="1" x14ac:dyDescent="0.2"/>
    <row r="58618" s="217" customFormat="1" x14ac:dyDescent="0.2"/>
    <row r="58619" s="217" customFormat="1" x14ac:dyDescent="0.2"/>
    <row r="58620" s="217" customFormat="1" x14ac:dyDescent="0.2"/>
    <row r="58621" s="217" customFormat="1" x14ac:dyDescent="0.2"/>
    <row r="58622" s="217" customFormat="1" x14ac:dyDescent="0.2"/>
    <row r="58623" s="217" customFormat="1" x14ac:dyDescent="0.2"/>
    <row r="58624" s="217" customFormat="1" x14ac:dyDescent="0.2"/>
    <row r="58625" s="217" customFormat="1" x14ac:dyDescent="0.2"/>
    <row r="58626" s="217" customFormat="1" x14ac:dyDescent="0.2"/>
    <row r="58627" s="217" customFormat="1" x14ac:dyDescent="0.2"/>
    <row r="58628" s="217" customFormat="1" x14ac:dyDescent="0.2"/>
    <row r="58629" s="217" customFormat="1" x14ac:dyDescent="0.2"/>
    <row r="58630" s="217" customFormat="1" x14ac:dyDescent="0.2"/>
    <row r="58631" s="217" customFormat="1" x14ac:dyDescent="0.2"/>
    <row r="58632" s="217" customFormat="1" x14ac:dyDescent="0.2"/>
    <row r="58633" s="217" customFormat="1" x14ac:dyDescent="0.2"/>
    <row r="58634" s="217" customFormat="1" x14ac:dyDescent="0.2"/>
    <row r="58635" s="217" customFormat="1" x14ac:dyDescent="0.2"/>
    <row r="58636" s="217" customFormat="1" x14ac:dyDescent="0.2"/>
    <row r="58637" s="217" customFormat="1" x14ac:dyDescent="0.2"/>
    <row r="58638" s="217" customFormat="1" x14ac:dyDescent="0.2"/>
    <row r="58639" s="217" customFormat="1" x14ac:dyDescent="0.2"/>
    <row r="58640" s="217" customFormat="1" x14ac:dyDescent="0.2"/>
    <row r="58641" s="217" customFormat="1" x14ac:dyDescent="0.2"/>
    <row r="58642" s="217" customFormat="1" x14ac:dyDescent="0.2"/>
    <row r="58643" s="217" customFormat="1" x14ac:dyDescent="0.2"/>
    <row r="58644" s="217" customFormat="1" x14ac:dyDescent="0.2"/>
    <row r="58645" s="217" customFormat="1" x14ac:dyDescent="0.2"/>
    <row r="58646" s="217" customFormat="1" x14ac:dyDescent="0.2"/>
    <row r="58647" s="217" customFormat="1" x14ac:dyDescent="0.2"/>
    <row r="58648" s="217" customFormat="1" x14ac:dyDescent="0.2"/>
    <row r="58649" s="217" customFormat="1" x14ac:dyDescent="0.2"/>
    <row r="58650" s="217" customFormat="1" x14ac:dyDescent="0.2"/>
    <row r="58651" s="217" customFormat="1" x14ac:dyDescent="0.2"/>
    <row r="58652" s="217" customFormat="1" x14ac:dyDescent="0.2"/>
    <row r="58653" s="217" customFormat="1" x14ac:dyDescent="0.2"/>
    <row r="58654" s="217" customFormat="1" x14ac:dyDescent="0.2"/>
    <row r="58655" s="217" customFormat="1" x14ac:dyDescent="0.2"/>
    <row r="58656" s="217" customFormat="1" x14ac:dyDescent="0.2"/>
    <row r="58657" s="217" customFormat="1" x14ac:dyDescent="0.2"/>
    <row r="58658" s="217" customFormat="1" x14ac:dyDescent="0.2"/>
    <row r="58659" s="217" customFormat="1" x14ac:dyDescent="0.2"/>
    <row r="58660" s="217" customFormat="1" x14ac:dyDescent="0.2"/>
    <row r="58661" s="217" customFormat="1" x14ac:dyDescent="0.2"/>
    <row r="58662" s="217" customFormat="1" x14ac:dyDescent="0.2"/>
    <row r="58663" s="217" customFormat="1" x14ac:dyDescent="0.2"/>
    <row r="58664" s="217" customFormat="1" x14ac:dyDescent="0.2"/>
    <row r="58665" s="217" customFormat="1" x14ac:dyDescent="0.2"/>
    <row r="58666" s="217" customFormat="1" x14ac:dyDescent="0.2"/>
    <row r="58667" s="217" customFormat="1" x14ac:dyDescent="0.2"/>
    <row r="58668" s="217" customFormat="1" x14ac:dyDescent="0.2"/>
    <row r="58669" s="217" customFormat="1" x14ac:dyDescent="0.2"/>
    <row r="58670" s="217" customFormat="1" x14ac:dyDescent="0.2"/>
    <row r="58671" s="217" customFormat="1" x14ac:dyDescent="0.2"/>
    <row r="58672" s="217" customFormat="1" x14ac:dyDescent="0.2"/>
    <row r="58673" s="217" customFormat="1" x14ac:dyDescent="0.2"/>
    <row r="58674" s="217" customFormat="1" x14ac:dyDescent="0.2"/>
    <row r="58675" s="217" customFormat="1" x14ac:dyDescent="0.2"/>
    <row r="58676" s="217" customFormat="1" x14ac:dyDescent="0.2"/>
    <row r="58677" s="217" customFormat="1" x14ac:dyDescent="0.2"/>
    <row r="58678" s="217" customFormat="1" x14ac:dyDescent="0.2"/>
    <row r="58679" s="217" customFormat="1" x14ac:dyDescent="0.2"/>
    <row r="58680" s="217" customFormat="1" x14ac:dyDescent="0.2"/>
    <row r="58681" s="217" customFormat="1" x14ac:dyDescent="0.2"/>
    <row r="58682" s="217" customFormat="1" x14ac:dyDescent="0.2"/>
    <row r="58683" s="217" customFormat="1" x14ac:dyDescent="0.2"/>
    <row r="58684" s="217" customFormat="1" x14ac:dyDescent="0.2"/>
    <row r="58685" s="217" customFormat="1" x14ac:dyDescent="0.2"/>
    <row r="58686" s="217" customFormat="1" x14ac:dyDescent="0.2"/>
    <row r="58687" s="217" customFormat="1" x14ac:dyDescent="0.2"/>
    <row r="58688" s="217" customFormat="1" x14ac:dyDescent="0.2"/>
    <row r="58689" s="217" customFormat="1" x14ac:dyDescent="0.2"/>
    <row r="58690" s="217" customFormat="1" x14ac:dyDescent="0.2"/>
    <row r="58691" s="217" customFormat="1" x14ac:dyDescent="0.2"/>
    <row r="58692" s="217" customFormat="1" x14ac:dyDescent="0.2"/>
    <row r="58693" s="217" customFormat="1" x14ac:dyDescent="0.2"/>
    <row r="58694" s="217" customFormat="1" x14ac:dyDescent="0.2"/>
    <row r="58695" s="217" customFormat="1" x14ac:dyDescent="0.2"/>
    <row r="58696" s="217" customFormat="1" x14ac:dyDescent="0.2"/>
    <row r="58697" s="217" customFormat="1" x14ac:dyDescent="0.2"/>
    <row r="58698" s="217" customFormat="1" x14ac:dyDescent="0.2"/>
    <row r="58699" s="217" customFormat="1" x14ac:dyDescent="0.2"/>
    <row r="58700" s="217" customFormat="1" x14ac:dyDescent="0.2"/>
    <row r="58701" s="217" customFormat="1" x14ac:dyDescent="0.2"/>
    <row r="58702" s="217" customFormat="1" x14ac:dyDescent="0.2"/>
    <row r="58703" s="217" customFormat="1" x14ac:dyDescent="0.2"/>
    <row r="58704" s="217" customFormat="1" x14ac:dyDescent="0.2"/>
    <row r="58705" s="217" customFormat="1" x14ac:dyDescent="0.2"/>
    <row r="58706" s="217" customFormat="1" x14ac:dyDescent="0.2"/>
    <row r="58707" s="217" customFormat="1" x14ac:dyDescent="0.2"/>
    <row r="58708" s="217" customFormat="1" x14ac:dyDescent="0.2"/>
    <row r="58709" s="217" customFormat="1" x14ac:dyDescent="0.2"/>
    <row r="58710" s="217" customFormat="1" x14ac:dyDescent="0.2"/>
    <row r="58711" s="217" customFormat="1" x14ac:dyDescent="0.2"/>
    <row r="58712" s="217" customFormat="1" x14ac:dyDescent="0.2"/>
    <row r="58713" s="217" customFormat="1" x14ac:dyDescent="0.2"/>
    <row r="58714" s="217" customFormat="1" x14ac:dyDescent="0.2"/>
    <row r="58715" s="217" customFormat="1" x14ac:dyDescent="0.2"/>
    <row r="58716" s="217" customFormat="1" x14ac:dyDescent="0.2"/>
    <row r="58717" s="217" customFormat="1" x14ac:dyDescent="0.2"/>
    <row r="58718" s="217" customFormat="1" x14ac:dyDescent="0.2"/>
    <row r="58719" s="217" customFormat="1" x14ac:dyDescent="0.2"/>
    <row r="58720" s="217" customFormat="1" x14ac:dyDescent="0.2"/>
    <row r="58721" s="217" customFormat="1" x14ac:dyDescent="0.2"/>
    <row r="58722" s="217" customFormat="1" x14ac:dyDescent="0.2"/>
    <row r="58723" s="217" customFormat="1" x14ac:dyDescent="0.2"/>
    <row r="58724" s="217" customFormat="1" x14ac:dyDescent="0.2"/>
    <row r="58725" s="217" customFormat="1" x14ac:dyDescent="0.2"/>
    <row r="58726" s="217" customFormat="1" x14ac:dyDescent="0.2"/>
    <row r="58727" s="217" customFormat="1" x14ac:dyDescent="0.2"/>
    <row r="58728" s="217" customFormat="1" x14ac:dyDescent="0.2"/>
    <row r="58729" s="217" customFormat="1" x14ac:dyDescent="0.2"/>
    <row r="58730" s="217" customFormat="1" x14ac:dyDescent="0.2"/>
    <row r="58731" s="217" customFormat="1" x14ac:dyDescent="0.2"/>
    <row r="58732" s="217" customFormat="1" x14ac:dyDescent="0.2"/>
    <row r="58733" s="217" customFormat="1" x14ac:dyDescent="0.2"/>
    <row r="58734" s="217" customFormat="1" x14ac:dyDescent="0.2"/>
    <row r="58735" s="217" customFormat="1" x14ac:dyDescent="0.2"/>
    <row r="58736" s="217" customFormat="1" x14ac:dyDescent="0.2"/>
    <row r="58737" s="217" customFormat="1" x14ac:dyDescent="0.2"/>
    <row r="58738" s="217" customFormat="1" x14ac:dyDescent="0.2"/>
    <row r="58739" s="217" customFormat="1" x14ac:dyDescent="0.2"/>
    <row r="58740" s="217" customFormat="1" x14ac:dyDescent="0.2"/>
    <row r="58741" s="217" customFormat="1" x14ac:dyDescent="0.2"/>
    <row r="58742" s="217" customFormat="1" x14ac:dyDescent="0.2"/>
    <row r="58743" s="217" customFormat="1" x14ac:dyDescent="0.2"/>
    <row r="58744" s="217" customFormat="1" x14ac:dyDescent="0.2"/>
    <row r="58745" s="217" customFormat="1" x14ac:dyDescent="0.2"/>
    <row r="58746" s="217" customFormat="1" x14ac:dyDescent="0.2"/>
    <row r="58747" s="217" customFormat="1" x14ac:dyDescent="0.2"/>
    <row r="58748" s="217" customFormat="1" x14ac:dyDescent="0.2"/>
    <row r="58749" s="217" customFormat="1" x14ac:dyDescent="0.2"/>
    <row r="58750" s="217" customFormat="1" x14ac:dyDescent="0.2"/>
    <row r="58751" s="217" customFormat="1" x14ac:dyDescent="0.2"/>
    <row r="58752" s="217" customFormat="1" x14ac:dyDescent="0.2"/>
    <row r="58753" s="217" customFormat="1" x14ac:dyDescent="0.2"/>
    <row r="58754" s="217" customFormat="1" x14ac:dyDescent="0.2"/>
    <row r="58755" s="217" customFormat="1" x14ac:dyDescent="0.2"/>
    <row r="58756" s="217" customFormat="1" x14ac:dyDescent="0.2"/>
    <row r="58757" s="217" customFormat="1" x14ac:dyDescent="0.2"/>
    <row r="58758" s="217" customFormat="1" x14ac:dyDescent="0.2"/>
    <row r="58759" s="217" customFormat="1" x14ac:dyDescent="0.2"/>
    <row r="58760" s="217" customFormat="1" x14ac:dyDescent="0.2"/>
    <row r="58761" s="217" customFormat="1" x14ac:dyDescent="0.2"/>
    <row r="58762" s="217" customFormat="1" x14ac:dyDescent="0.2"/>
    <row r="58763" s="217" customFormat="1" x14ac:dyDescent="0.2"/>
    <row r="58764" s="217" customFormat="1" x14ac:dyDescent="0.2"/>
    <row r="58765" s="217" customFormat="1" x14ac:dyDescent="0.2"/>
    <row r="58766" s="217" customFormat="1" x14ac:dyDescent="0.2"/>
    <row r="58767" s="217" customFormat="1" x14ac:dyDescent="0.2"/>
    <row r="58768" s="217" customFormat="1" x14ac:dyDescent="0.2"/>
    <row r="58769" s="217" customFormat="1" x14ac:dyDescent="0.2"/>
    <row r="58770" s="217" customFormat="1" x14ac:dyDescent="0.2"/>
    <row r="58771" s="217" customFormat="1" x14ac:dyDescent="0.2"/>
    <row r="58772" s="217" customFormat="1" x14ac:dyDescent="0.2"/>
    <row r="58773" s="217" customFormat="1" x14ac:dyDescent="0.2"/>
    <row r="58774" s="217" customFormat="1" x14ac:dyDescent="0.2"/>
    <row r="58775" s="217" customFormat="1" x14ac:dyDescent="0.2"/>
    <row r="58776" s="217" customFormat="1" x14ac:dyDescent="0.2"/>
    <row r="58777" s="217" customFormat="1" x14ac:dyDescent="0.2"/>
    <row r="58778" s="217" customFormat="1" x14ac:dyDescent="0.2"/>
    <row r="58779" s="217" customFormat="1" x14ac:dyDescent="0.2"/>
    <row r="58780" s="217" customFormat="1" x14ac:dyDescent="0.2"/>
    <row r="58781" s="217" customFormat="1" x14ac:dyDescent="0.2"/>
    <row r="58782" s="217" customFormat="1" x14ac:dyDescent="0.2"/>
    <row r="58783" s="217" customFormat="1" x14ac:dyDescent="0.2"/>
    <row r="58784" s="217" customFormat="1" x14ac:dyDescent="0.2"/>
    <row r="58785" s="217" customFormat="1" x14ac:dyDescent="0.2"/>
    <row r="58786" s="217" customFormat="1" x14ac:dyDescent="0.2"/>
    <row r="58787" s="217" customFormat="1" x14ac:dyDescent="0.2"/>
    <row r="58788" s="217" customFormat="1" x14ac:dyDescent="0.2"/>
    <row r="58789" s="217" customFormat="1" x14ac:dyDescent="0.2"/>
    <row r="58790" s="217" customFormat="1" x14ac:dyDescent="0.2"/>
    <row r="58791" s="217" customFormat="1" x14ac:dyDescent="0.2"/>
    <row r="58792" s="217" customFormat="1" x14ac:dyDescent="0.2"/>
    <row r="58793" s="217" customFormat="1" x14ac:dyDescent="0.2"/>
    <row r="58794" s="217" customFormat="1" x14ac:dyDescent="0.2"/>
    <row r="58795" s="217" customFormat="1" x14ac:dyDescent="0.2"/>
    <row r="58796" s="217" customFormat="1" x14ac:dyDescent="0.2"/>
    <row r="58797" s="217" customFormat="1" x14ac:dyDescent="0.2"/>
    <row r="58798" s="217" customFormat="1" x14ac:dyDescent="0.2"/>
    <row r="58799" s="217" customFormat="1" x14ac:dyDescent="0.2"/>
    <row r="58800" s="217" customFormat="1" x14ac:dyDescent="0.2"/>
    <row r="58801" s="217" customFormat="1" x14ac:dyDescent="0.2"/>
    <row r="58802" s="217" customFormat="1" x14ac:dyDescent="0.2"/>
    <row r="58803" s="217" customFormat="1" x14ac:dyDescent="0.2"/>
    <row r="58804" s="217" customFormat="1" x14ac:dyDescent="0.2"/>
    <row r="58805" s="217" customFormat="1" x14ac:dyDescent="0.2"/>
    <row r="58806" s="217" customFormat="1" x14ac:dyDescent="0.2"/>
    <row r="58807" s="217" customFormat="1" x14ac:dyDescent="0.2"/>
    <row r="58808" s="217" customFormat="1" x14ac:dyDescent="0.2"/>
    <row r="58809" s="217" customFormat="1" x14ac:dyDescent="0.2"/>
    <row r="58810" s="217" customFormat="1" x14ac:dyDescent="0.2"/>
    <row r="58811" s="217" customFormat="1" x14ac:dyDescent="0.2"/>
    <row r="58812" s="217" customFormat="1" x14ac:dyDescent="0.2"/>
    <row r="58813" s="217" customFormat="1" x14ac:dyDescent="0.2"/>
    <row r="58814" s="217" customFormat="1" x14ac:dyDescent="0.2"/>
    <row r="58815" s="217" customFormat="1" x14ac:dyDescent="0.2"/>
    <row r="58816" s="217" customFormat="1" x14ac:dyDescent="0.2"/>
    <row r="58817" s="217" customFormat="1" x14ac:dyDescent="0.2"/>
    <row r="58818" s="217" customFormat="1" x14ac:dyDescent="0.2"/>
    <row r="58819" s="217" customFormat="1" x14ac:dyDescent="0.2"/>
    <row r="58820" s="217" customFormat="1" x14ac:dyDescent="0.2"/>
    <row r="58821" s="217" customFormat="1" x14ac:dyDescent="0.2"/>
    <row r="58822" s="217" customFormat="1" x14ac:dyDescent="0.2"/>
    <row r="58823" s="217" customFormat="1" x14ac:dyDescent="0.2"/>
    <row r="58824" s="217" customFormat="1" x14ac:dyDescent="0.2"/>
    <row r="58825" s="217" customFormat="1" x14ac:dyDescent="0.2"/>
    <row r="58826" s="217" customFormat="1" x14ac:dyDescent="0.2"/>
    <row r="58827" s="217" customFormat="1" x14ac:dyDescent="0.2"/>
    <row r="58828" s="217" customFormat="1" x14ac:dyDescent="0.2"/>
    <row r="58829" s="217" customFormat="1" x14ac:dyDescent="0.2"/>
    <row r="58830" s="217" customFormat="1" x14ac:dyDescent="0.2"/>
    <row r="58831" s="217" customFormat="1" x14ac:dyDescent="0.2"/>
    <row r="58832" s="217" customFormat="1" x14ac:dyDescent="0.2"/>
    <row r="58833" s="217" customFormat="1" x14ac:dyDescent="0.2"/>
    <row r="58834" s="217" customFormat="1" x14ac:dyDescent="0.2"/>
    <row r="58835" s="217" customFormat="1" x14ac:dyDescent="0.2"/>
    <row r="58836" s="217" customFormat="1" x14ac:dyDescent="0.2"/>
    <row r="58837" s="217" customFormat="1" x14ac:dyDescent="0.2"/>
    <row r="58838" s="217" customFormat="1" x14ac:dyDescent="0.2"/>
    <row r="58839" s="217" customFormat="1" x14ac:dyDescent="0.2"/>
    <row r="58840" s="217" customFormat="1" x14ac:dyDescent="0.2"/>
    <row r="58841" s="217" customFormat="1" x14ac:dyDescent="0.2"/>
    <row r="58842" s="217" customFormat="1" x14ac:dyDescent="0.2"/>
    <row r="58843" s="217" customFormat="1" x14ac:dyDescent="0.2"/>
    <row r="58844" s="217" customFormat="1" x14ac:dyDescent="0.2"/>
    <row r="58845" s="217" customFormat="1" x14ac:dyDescent="0.2"/>
    <row r="58846" s="217" customFormat="1" x14ac:dyDescent="0.2"/>
    <row r="58847" s="217" customFormat="1" x14ac:dyDescent="0.2"/>
    <row r="58848" s="217" customFormat="1" x14ac:dyDescent="0.2"/>
    <row r="58849" s="217" customFormat="1" x14ac:dyDescent="0.2"/>
    <row r="58850" s="217" customFormat="1" x14ac:dyDescent="0.2"/>
    <row r="58851" s="217" customFormat="1" x14ac:dyDescent="0.2"/>
    <row r="58852" s="217" customFormat="1" x14ac:dyDescent="0.2"/>
    <row r="58853" s="217" customFormat="1" x14ac:dyDescent="0.2"/>
    <row r="58854" s="217" customFormat="1" x14ac:dyDescent="0.2"/>
    <row r="58855" s="217" customFormat="1" x14ac:dyDescent="0.2"/>
    <row r="58856" s="217" customFormat="1" x14ac:dyDescent="0.2"/>
    <row r="58857" s="217" customFormat="1" x14ac:dyDescent="0.2"/>
    <row r="58858" s="217" customFormat="1" x14ac:dyDescent="0.2"/>
    <row r="58859" s="217" customFormat="1" x14ac:dyDescent="0.2"/>
    <row r="58860" s="217" customFormat="1" x14ac:dyDescent="0.2"/>
    <row r="58861" s="217" customFormat="1" x14ac:dyDescent="0.2"/>
    <row r="58862" s="217" customFormat="1" x14ac:dyDescent="0.2"/>
    <row r="58863" s="217" customFormat="1" x14ac:dyDescent="0.2"/>
    <row r="58864" s="217" customFormat="1" x14ac:dyDescent="0.2"/>
    <row r="58865" s="217" customFormat="1" x14ac:dyDescent="0.2"/>
    <row r="58866" s="217" customFormat="1" x14ac:dyDescent="0.2"/>
    <row r="58867" s="217" customFormat="1" x14ac:dyDescent="0.2"/>
    <row r="58868" s="217" customFormat="1" x14ac:dyDescent="0.2"/>
    <row r="58869" s="217" customFormat="1" x14ac:dyDescent="0.2"/>
    <row r="58870" s="217" customFormat="1" x14ac:dyDescent="0.2"/>
    <row r="58871" s="217" customFormat="1" x14ac:dyDescent="0.2"/>
    <row r="58872" s="217" customFormat="1" x14ac:dyDescent="0.2"/>
    <row r="58873" s="217" customFormat="1" x14ac:dyDescent="0.2"/>
    <row r="58874" s="217" customFormat="1" x14ac:dyDescent="0.2"/>
    <row r="58875" s="217" customFormat="1" x14ac:dyDescent="0.2"/>
    <row r="58876" s="217" customFormat="1" x14ac:dyDescent="0.2"/>
    <row r="58877" s="217" customFormat="1" x14ac:dyDescent="0.2"/>
    <row r="58878" s="217" customFormat="1" x14ac:dyDescent="0.2"/>
    <row r="58879" s="217" customFormat="1" x14ac:dyDescent="0.2"/>
    <row r="58880" s="217" customFormat="1" x14ac:dyDescent="0.2"/>
    <row r="58881" s="217" customFormat="1" x14ac:dyDescent="0.2"/>
    <row r="58882" s="217" customFormat="1" x14ac:dyDescent="0.2"/>
    <row r="58883" s="217" customFormat="1" x14ac:dyDescent="0.2"/>
    <row r="58884" s="217" customFormat="1" x14ac:dyDescent="0.2"/>
    <row r="58885" s="217" customFormat="1" x14ac:dyDescent="0.2"/>
    <row r="58886" s="217" customFormat="1" x14ac:dyDescent="0.2"/>
    <row r="58887" s="217" customFormat="1" x14ac:dyDescent="0.2"/>
    <row r="58888" s="217" customFormat="1" x14ac:dyDescent="0.2"/>
    <row r="58889" s="217" customFormat="1" x14ac:dyDescent="0.2"/>
    <row r="58890" s="217" customFormat="1" x14ac:dyDescent="0.2"/>
    <row r="58891" s="217" customFormat="1" x14ac:dyDescent="0.2"/>
    <row r="58892" s="217" customFormat="1" x14ac:dyDescent="0.2"/>
    <row r="58893" s="217" customFormat="1" x14ac:dyDescent="0.2"/>
    <row r="58894" s="217" customFormat="1" x14ac:dyDescent="0.2"/>
    <row r="58895" s="217" customFormat="1" x14ac:dyDescent="0.2"/>
    <row r="58896" s="217" customFormat="1" x14ac:dyDescent="0.2"/>
    <row r="58897" s="217" customFormat="1" x14ac:dyDescent="0.2"/>
    <row r="58898" s="217" customFormat="1" x14ac:dyDescent="0.2"/>
    <row r="58899" s="217" customFormat="1" x14ac:dyDescent="0.2"/>
    <row r="58900" s="217" customFormat="1" x14ac:dyDescent="0.2"/>
    <row r="58901" s="217" customFormat="1" x14ac:dyDescent="0.2"/>
    <row r="58902" s="217" customFormat="1" x14ac:dyDescent="0.2"/>
    <row r="58903" s="217" customFormat="1" x14ac:dyDescent="0.2"/>
    <row r="58904" s="217" customFormat="1" x14ac:dyDescent="0.2"/>
    <row r="58905" s="217" customFormat="1" x14ac:dyDescent="0.2"/>
    <row r="58906" s="217" customFormat="1" x14ac:dyDescent="0.2"/>
    <row r="58907" s="217" customFormat="1" x14ac:dyDescent="0.2"/>
    <row r="58908" s="217" customFormat="1" x14ac:dyDescent="0.2"/>
    <row r="58909" s="217" customFormat="1" x14ac:dyDescent="0.2"/>
    <row r="58910" s="217" customFormat="1" x14ac:dyDescent="0.2"/>
    <row r="58911" s="217" customFormat="1" x14ac:dyDescent="0.2"/>
    <row r="58912" s="217" customFormat="1" x14ac:dyDescent="0.2"/>
    <row r="58913" s="217" customFormat="1" x14ac:dyDescent="0.2"/>
    <row r="58914" s="217" customFormat="1" x14ac:dyDescent="0.2"/>
    <row r="58915" s="217" customFormat="1" x14ac:dyDescent="0.2"/>
    <row r="58916" s="217" customFormat="1" x14ac:dyDescent="0.2"/>
    <row r="58917" s="217" customFormat="1" x14ac:dyDescent="0.2"/>
    <row r="58918" s="217" customFormat="1" x14ac:dyDescent="0.2"/>
    <row r="58919" s="217" customFormat="1" x14ac:dyDescent="0.2"/>
    <row r="58920" s="217" customFormat="1" x14ac:dyDescent="0.2"/>
    <row r="58921" s="217" customFormat="1" x14ac:dyDescent="0.2"/>
    <row r="58922" s="217" customFormat="1" x14ac:dyDescent="0.2"/>
    <row r="58923" s="217" customFormat="1" x14ac:dyDescent="0.2"/>
    <row r="58924" s="217" customFormat="1" x14ac:dyDescent="0.2"/>
    <row r="58925" s="217" customFormat="1" x14ac:dyDescent="0.2"/>
    <row r="58926" s="217" customFormat="1" x14ac:dyDescent="0.2"/>
    <row r="58927" s="217" customFormat="1" x14ac:dyDescent="0.2"/>
    <row r="58928" s="217" customFormat="1" x14ac:dyDescent="0.2"/>
    <row r="58929" s="217" customFormat="1" x14ac:dyDescent="0.2"/>
    <row r="58930" s="217" customFormat="1" x14ac:dyDescent="0.2"/>
    <row r="58931" s="217" customFormat="1" x14ac:dyDescent="0.2"/>
    <row r="58932" s="217" customFormat="1" x14ac:dyDescent="0.2"/>
    <row r="58933" s="217" customFormat="1" x14ac:dyDescent="0.2"/>
    <row r="58934" s="217" customFormat="1" x14ac:dyDescent="0.2"/>
    <row r="58935" s="217" customFormat="1" x14ac:dyDescent="0.2"/>
    <row r="58936" s="217" customFormat="1" x14ac:dyDescent="0.2"/>
    <row r="58937" s="217" customFormat="1" x14ac:dyDescent="0.2"/>
    <row r="58938" s="217" customFormat="1" x14ac:dyDescent="0.2"/>
    <row r="58939" s="217" customFormat="1" x14ac:dyDescent="0.2"/>
    <row r="58940" s="217" customFormat="1" x14ac:dyDescent="0.2"/>
    <row r="58941" s="217" customFormat="1" x14ac:dyDescent="0.2"/>
    <row r="58942" s="217" customFormat="1" x14ac:dyDescent="0.2"/>
    <row r="58943" s="217" customFormat="1" x14ac:dyDescent="0.2"/>
    <row r="58944" s="217" customFormat="1" x14ac:dyDescent="0.2"/>
    <row r="58945" s="217" customFormat="1" x14ac:dyDescent="0.2"/>
    <row r="58946" s="217" customFormat="1" x14ac:dyDescent="0.2"/>
    <row r="58947" s="217" customFormat="1" x14ac:dyDescent="0.2"/>
    <row r="58948" s="217" customFormat="1" x14ac:dyDescent="0.2"/>
    <row r="58949" s="217" customFormat="1" x14ac:dyDescent="0.2"/>
    <row r="58950" s="217" customFormat="1" x14ac:dyDescent="0.2"/>
    <row r="58951" s="217" customFormat="1" x14ac:dyDescent="0.2"/>
    <row r="58952" s="217" customFormat="1" x14ac:dyDescent="0.2"/>
    <row r="58953" s="217" customFormat="1" x14ac:dyDescent="0.2"/>
    <row r="58954" s="217" customFormat="1" x14ac:dyDescent="0.2"/>
    <row r="58955" s="217" customFormat="1" x14ac:dyDescent="0.2"/>
    <row r="58956" s="217" customFormat="1" x14ac:dyDescent="0.2"/>
    <row r="58957" s="217" customFormat="1" x14ac:dyDescent="0.2"/>
    <row r="58958" s="217" customFormat="1" x14ac:dyDescent="0.2"/>
    <row r="58959" s="217" customFormat="1" x14ac:dyDescent="0.2"/>
    <row r="58960" s="217" customFormat="1" x14ac:dyDescent="0.2"/>
    <row r="58961" s="217" customFormat="1" x14ac:dyDescent="0.2"/>
    <row r="58962" s="217" customFormat="1" x14ac:dyDescent="0.2"/>
    <row r="58963" s="217" customFormat="1" x14ac:dyDescent="0.2"/>
    <row r="58964" s="217" customFormat="1" x14ac:dyDescent="0.2"/>
    <row r="58965" s="217" customFormat="1" x14ac:dyDescent="0.2"/>
    <row r="58966" s="217" customFormat="1" x14ac:dyDescent="0.2"/>
    <row r="58967" s="217" customFormat="1" x14ac:dyDescent="0.2"/>
    <row r="58968" s="217" customFormat="1" x14ac:dyDescent="0.2"/>
    <row r="58969" s="217" customFormat="1" x14ac:dyDescent="0.2"/>
    <row r="58970" s="217" customFormat="1" x14ac:dyDescent="0.2"/>
    <row r="58971" s="217" customFormat="1" x14ac:dyDescent="0.2"/>
    <row r="58972" s="217" customFormat="1" x14ac:dyDescent="0.2"/>
    <row r="58973" s="217" customFormat="1" x14ac:dyDescent="0.2"/>
    <row r="58974" s="217" customFormat="1" x14ac:dyDescent="0.2"/>
    <row r="58975" s="217" customFormat="1" x14ac:dyDescent="0.2"/>
    <row r="58976" s="217" customFormat="1" x14ac:dyDescent="0.2"/>
    <row r="58977" s="217" customFormat="1" x14ac:dyDescent="0.2"/>
    <row r="58978" s="217" customFormat="1" x14ac:dyDescent="0.2"/>
    <row r="58979" s="217" customFormat="1" x14ac:dyDescent="0.2"/>
    <row r="58980" s="217" customFormat="1" x14ac:dyDescent="0.2"/>
    <row r="58981" s="217" customFormat="1" x14ac:dyDescent="0.2"/>
    <row r="58982" s="217" customFormat="1" x14ac:dyDescent="0.2"/>
    <row r="58983" s="217" customFormat="1" x14ac:dyDescent="0.2"/>
    <row r="58984" s="217" customFormat="1" x14ac:dyDescent="0.2"/>
    <row r="58985" s="217" customFormat="1" x14ac:dyDescent="0.2"/>
    <row r="58986" s="217" customFormat="1" x14ac:dyDescent="0.2"/>
    <row r="58987" s="217" customFormat="1" x14ac:dyDescent="0.2"/>
    <row r="58988" s="217" customFormat="1" x14ac:dyDescent="0.2"/>
    <row r="58989" s="217" customFormat="1" x14ac:dyDescent="0.2"/>
    <row r="58990" s="217" customFormat="1" x14ac:dyDescent="0.2"/>
    <row r="58991" s="217" customFormat="1" x14ac:dyDescent="0.2"/>
    <row r="58992" s="217" customFormat="1" x14ac:dyDescent="0.2"/>
    <row r="58993" s="217" customFormat="1" x14ac:dyDescent="0.2"/>
    <row r="58994" s="217" customFormat="1" x14ac:dyDescent="0.2"/>
    <row r="58995" s="217" customFormat="1" x14ac:dyDescent="0.2"/>
    <row r="58996" s="217" customFormat="1" x14ac:dyDescent="0.2"/>
    <row r="58997" s="217" customFormat="1" x14ac:dyDescent="0.2"/>
    <row r="58998" s="217" customFormat="1" x14ac:dyDescent="0.2"/>
    <row r="58999" s="217" customFormat="1" x14ac:dyDescent="0.2"/>
    <row r="59000" s="217" customFormat="1" x14ac:dyDescent="0.2"/>
    <row r="59001" s="217" customFormat="1" x14ac:dyDescent="0.2"/>
    <row r="59002" s="217" customFormat="1" x14ac:dyDescent="0.2"/>
    <row r="59003" s="217" customFormat="1" x14ac:dyDescent="0.2"/>
    <row r="59004" s="217" customFormat="1" x14ac:dyDescent="0.2"/>
    <row r="59005" s="217" customFormat="1" x14ac:dyDescent="0.2"/>
    <row r="59006" s="217" customFormat="1" x14ac:dyDescent="0.2"/>
    <row r="59007" s="217" customFormat="1" x14ac:dyDescent="0.2"/>
    <row r="59008" s="217" customFormat="1" x14ac:dyDescent="0.2"/>
    <row r="59009" s="217" customFormat="1" x14ac:dyDescent="0.2"/>
    <row r="59010" s="217" customFormat="1" x14ac:dyDescent="0.2"/>
    <row r="59011" s="217" customFormat="1" x14ac:dyDescent="0.2"/>
    <row r="59012" s="217" customFormat="1" x14ac:dyDescent="0.2"/>
    <row r="59013" s="217" customFormat="1" x14ac:dyDescent="0.2"/>
    <row r="59014" s="217" customFormat="1" x14ac:dyDescent="0.2"/>
    <row r="59015" s="217" customFormat="1" x14ac:dyDescent="0.2"/>
    <row r="59016" s="217" customFormat="1" x14ac:dyDescent="0.2"/>
    <row r="59017" s="217" customFormat="1" x14ac:dyDescent="0.2"/>
    <row r="59018" s="217" customFormat="1" x14ac:dyDescent="0.2"/>
    <row r="59019" s="217" customFormat="1" x14ac:dyDescent="0.2"/>
    <row r="59020" s="217" customFormat="1" x14ac:dyDescent="0.2"/>
    <row r="59021" s="217" customFormat="1" x14ac:dyDescent="0.2"/>
    <row r="59022" s="217" customFormat="1" x14ac:dyDescent="0.2"/>
    <row r="59023" s="217" customFormat="1" x14ac:dyDescent="0.2"/>
    <row r="59024" s="217" customFormat="1" x14ac:dyDescent="0.2"/>
    <row r="59025" s="217" customFormat="1" x14ac:dyDescent="0.2"/>
    <row r="59026" s="217" customFormat="1" x14ac:dyDescent="0.2"/>
    <row r="59027" s="217" customFormat="1" x14ac:dyDescent="0.2"/>
    <row r="59028" s="217" customFormat="1" x14ac:dyDescent="0.2"/>
    <row r="59029" s="217" customFormat="1" x14ac:dyDescent="0.2"/>
    <row r="59030" s="217" customFormat="1" x14ac:dyDescent="0.2"/>
    <row r="59031" s="217" customFormat="1" x14ac:dyDescent="0.2"/>
    <row r="59032" s="217" customFormat="1" x14ac:dyDescent="0.2"/>
    <row r="59033" s="217" customFormat="1" x14ac:dyDescent="0.2"/>
    <row r="59034" s="217" customFormat="1" x14ac:dyDescent="0.2"/>
    <row r="59035" s="217" customFormat="1" x14ac:dyDescent="0.2"/>
    <row r="59036" s="217" customFormat="1" x14ac:dyDescent="0.2"/>
    <row r="59037" s="217" customFormat="1" x14ac:dyDescent="0.2"/>
    <row r="59038" s="217" customFormat="1" x14ac:dyDescent="0.2"/>
    <row r="59039" s="217" customFormat="1" x14ac:dyDescent="0.2"/>
    <row r="59040" s="217" customFormat="1" x14ac:dyDescent="0.2"/>
    <row r="59041" s="217" customFormat="1" x14ac:dyDescent="0.2"/>
    <row r="59042" s="217" customFormat="1" x14ac:dyDescent="0.2"/>
    <row r="59043" s="217" customFormat="1" x14ac:dyDescent="0.2"/>
    <row r="59044" s="217" customFormat="1" x14ac:dyDescent="0.2"/>
    <row r="59045" s="217" customFormat="1" x14ac:dyDescent="0.2"/>
    <row r="59046" s="217" customFormat="1" x14ac:dyDescent="0.2"/>
    <row r="59047" s="217" customFormat="1" x14ac:dyDescent="0.2"/>
    <row r="59048" s="217" customFormat="1" x14ac:dyDescent="0.2"/>
    <row r="59049" s="217" customFormat="1" x14ac:dyDescent="0.2"/>
    <row r="59050" s="217" customFormat="1" x14ac:dyDescent="0.2"/>
    <row r="59051" s="217" customFormat="1" x14ac:dyDescent="0.2"/>
    <row r="59052" s="217" customFormat="1" x14ac:dyDescent="0.2"/>
    <row r="59053" s="217" customFormat="1" x14ac:dyDescent="0.2"/>
    <row r="59054" s="217" customFormat="1" x14ac:dyDescent="0.2"/>
    <row r="59055" s="217" customFormat="1" x14ac:dyDescent="0.2"/>
    <row r="59056" s="217" customFormat="1" x14ac:dyDescent="0.2"/>
    <row r="59057" s="217" customFormat="1" x14ac:dyDescent="0.2"/>
    <row r="59058" s="217" customFormat="1" x14ac:dyDescent="0.2"/>
    <row r="59059" s="217" customFormat="1" x14ac:dyDescent="0.2"/>
    <row r="59060" s="217" customFormat="1" x14ac:dyDescent="0.2"/>
    <row r="59061" s="217" customFormat="1" x14ac:dyDescent="0.2"/>
    <row r="59062" s="217" customFormat="1" x14ac:dyDescent="0.2"/>
    <row r="59063" s="217" customFormat="1" x14ac:dyDescent="0.2"/>
    <row r="59064" s="217" customFormat="1" x14ac:dyDescent="0.2"/>
    <row r="59065" s="217" customFormat="1" x14ac:dyDescent="0.2"/>
    <row r="59066" s="217" customFormat="1" x14ac:dyDescent="0.2"/>
    <row r="59067" s="217" customFormat="1" x14ac:dyDescent="0.2"/>
    <row r="59068" s="217" customFormat="1" x14ac:dyDescent="0.2"/>
    <row r="59069" s="217" customFormat="1" x14ac:dyDescent="0.2"/>
    <row r="59070" s="217" customFormat="1" x14ac:dyDescent="0.2"/>
    <row r="59071" s="217" customFormat="1" x14ac:dyDescent="0.2"/>
    <row r="59072" s="217" customFormat="1" x14ac:dyDescent="0.2"/>
    <row r="59073" s="217" customFormat="1" x14ac:dyDescent="0.2"/>
    <row r="59074" s="217" customFormat="1" x14ac:dyDescent="0.2"/>
    <row r="59075" s="217" customFormat="1" x14ac:dyDescent="0.2"/>
    <row r="59076" s="217" customFormat="1" x14ac:dyDescent="0.2"/>
    <row r="59077" s="217" customFormat="1" x14ac:dyDescent="0.2"/>
    <row r="59078" s="217" customFormat="1" x14ac:dyDescent="0.2"/>
    <row r="59079" s="217" customFormat="1" x14ac:dyDescent="0.2"/>
    <row r="59080" s="217" customFormat="1" x14ac:dyDescent="0.2"/>
    <row r="59081" s="217" customFormat="1" x14ac:dyDescent="0.2"/>
    <row r="59082" s="217" customFormat="1" x14ac:dyDescent="0.2"/>
    <row r="59083" s="217" customFormat="1" x14ac:dyDescent="0.2"/>
    <row r="59084" s="217" customFormat="1" x14ac:dyDescent="0.2"/>
    <row r="59085" s="217" customFormat="1" x14ac:dyDescent="0.2"/>
    <row r="59086" s="217" customFormat="1" x14ac:dyDescent="0.2"/>
    <row r="59087" s="217" customFormat="1" x14ac:dyDescent="0.2"/>
    <row r="59088" s="217" customFormat="1" x14ac:dyDescent="0.2"/>
    <row r="59089" s="217" customFormat="1" x14ac:dyDescent="0.2"/>
    <row r="59090" s="217" customFormat="1" x14ac:dyDescent="0.2"/>
    <row r="59091" s="217" customFormat="1" x14ac:dyDescent="0.2"/>
    <row r="59092" s="217" customFormat="1" x14ac:dyDescent="0.2"/>
    <row r="59093" s="217" customFormat="1" x14ac:dyDescent="0.2"/>
    <row r="59094" s="217" customFormat="1" x14ac:dyDescent="0.2"/>
    <row r="59095" s="217" customFormat="1" x14ac:dyDescent="0.2"/>
    <row r="59096" s="217" customFormat="1" x14ac:dyDescent="0.2"/>
    <row r="59097" s="217" customFormat="1" x14ac:dyDescent="0.2"/>
    <row r="59098" s="217" customFormat="1" x14ac:dyDescent="0.2"/>
    <row r="59099" s="217" customFormat="1" x14ac:dyDescent="0.2"/>
    <row r="59100" s="217" customFormat="1" x14ac:dyDescent="0.2"/>
    <row r="59101" s="217" customFormat="1" x14ac:dyDescent="0.2"/>
    <row r="59102" s="217" customFormat="1" x14ac:dyDescent="0.2"/>
    <row r="59103" s="217" customFormat="1" x14ac:dyDescent="0.2"/>
    <row r="59104" s="217" customFormat="1" x14ac:dyDescent="0.2"/>
    <row r="59105" s="217" customFormat="1" x14ac:dyDescent="0.2"/>
    <row r="59106" s="217" customFormat="1" x14ac:dyDescent="0.2"/>
    <row r="59107" s="217" customFormat="1" x14ac:dyDescent="0.2"/>
    <row r="59108" s="217" customFormat="1" x14ac:dyDescent="0.2"/>
    <row r="59109" s="217" customFormat="1" x14ac:dyDescent="0.2"/>
    <row r="59110" s="217" customFormat="1" x14ac:dyDescent="0.2"/>
    <row r="59111" s="217" customFormat="1" x14ac:dyDescent="0.2"/>
    <row r="59112" s="217" customFormat="1" x14ac:dyDescent="0.2"/>
    <row r="59113" s="217" customFormat="1" x14ac:dyDescent="0.2"/>
    <row r="59114" s="217" customFormat="1" x14ac:dyDescent="0.2"/>
    <row r="59115" s="217" customFormat="1" x14ac:dyDescent="0.2"/>
    <row r="59116" s="217" customFormat="1" x14ac:dyDescent="0.2"/>
    <row r="59117" s="217" customFormat="1" x14ac:dyDescent="0.2"/>
    <row r="59118" s="217" customFormat="1" x14ac:dyDescent="0.2"/>
    <row r="59119" s="217" customFormat="1" x14ac:dyDescent="0.2"/>
    <row r="59120" s="217" customFormat="1" x14ac:dyDescent="0.2"/>
    <row r="59121" s="217" customFormat="1" x14ac:dyDescent="0.2"/>
    <row r="59122" s="217" customFormat="1" x14ac:dyDescent="0.2"/>
    <row r="59123" s="217" customFormat="1" x14ac:dyDescent="0.2"/>
    <row r="59124" s="217" customFormat="1" x14ac:dyDescent="0.2"/>
    <row r="59125" s="217" customFormat="1" x14ac:dyDescent="0.2"/>
    <row r="59126" s="217" customFormat="1" x14ac:dyDescent="0.2"/>
    <row r="59127" s="217" customFormat="1" x14ac:dyDescent="0.2"/>
    <row r="59128" s="217" customFormat="1" x14ac:dyDescent="0.2"/>
    <row r="59129" s="217" customFormat="1" x14ac:dyDescent="0.2"/>
    <row r="59130" s="217" customFormat="1" x14ac:dyDescent="0.2"/>
    <row r="59131" s="217" customFormat="1" x14ac:dyDescent="0.2"/>
    <row r="59132" s="217" customFormat="1" x14ac:dyDescent="0.2"/>
    <row r="59133" s="217" customFormat="1" x14ac:dyDescent="0.2"/>
    <row r="59134" s="217" customFormat="1" x14ac:dyDescent="0.2"/>
    <row r="59135" s="217" customFormat="1" x14ac:dyDescent="0.2"/>
    <row r="59136" s="217" customFormat="1" x14ac:dyDescent="0.2"/>
    <row r="59137" s="217" customFormat="1" x14ac:dyDescent="0.2"/>
    <row r="59138" s="217" customFormat="1" x14ac:dyDescent="0.2"/>
    <row r="59139" s="217" customFormat="1" x14ac:dyDescent="0.2"/>
    <row r="59140" s="217" customFormat="1" x14ac:dyDescent="0.2"/>
    <row r="59141" s="217" customFormat="1" x14ac:dyDescent="0.2"/>
    <row r="59142" s="217" customFormat="1" x14ac:dyDescent="0.2"/>
    <row r="59143" s="217" customFormat="1" x14ac:dyDescent="0.2"/>
    <row r="59144" s="217" customFormat="1" x14ac:dyDescent="0.2"/>
    <row r="59145" s="217" customFormat="1" x14ac:dyDescent="0.2"/>
    <row r="59146" s="217" customFormat="1" x14ac:dyDescent="0.2"/>
    <row r="59147" s="217" customFormat="1" x14ac:dyDescent="0.2"/>
    <row r="59148" s="217" customFormat="1" x14ac:dyDescent="0.2"/>
    <row r="59149" s="217" customFormat="1" x14ac:dyDescent="0.2"/>
    <row r="59150" s="217" customFormat="1" x14ac:dyDescent="0.2"/>
    <row r="59151" s="217" customFormat="1" x14ac:dyDescent="0.2"/>
    <row r="59152" s="217" customFormat="1" x14ac:dyDescent="0.2"/>
    <row r="59153" s="217" customFormat="1" x14ac:dyDescent="0.2"/>
    <row r="59154" s="217" customFormat="1" x14ac:dyDescent="0.2"/>
    <row r="59155" s="217" customFormat="1" x14ac:dyDescent="0.2"/>
    <row r="59156" s="217" customFormat="1" x14ac:dyDescent="0.2"/>
    <row r="59157" s="217" customFormat="1" x14ac:dyDescent="0.2"/>
    <row r="59158" s="217" customFormat="1" x14ac:dyDescent="0.2"/>
    <row r="59159" s="217" customFormat="1" x14ac:dyDescent="0.2"/>
    <row r="59160" s="217" customFormat="1" x14ac:dyDescent="0.2"/>
    <row r="59161" s="217" customFormat="1" x14ac:dyDescent="0.2"/>
    <row r="59162" s="217" customFormat="1" x14ac:dyDescent="0.2"/>
    <row r="59163" s="217" customFormat="1" x14ac:dyDescent="0.2"/>
    <row r="59164" s="217" customFormat="1" x14ac:dyDescent="0.2"/>
    <row r="59165" s="217" customFormat="1" x14ac:dyDescent="0.2"/>
    <row r="59166" s="217" customFormat="1" x14ac:dyDescent="0.2"/>
    <row r="59167" s="217" customFormat="1" x14ac:dyDescent="0.2"/>
    <row r="59168" s="217" customFormat="1" x14ac:dyDescent="0.2"/>
    <row r="59169" s="217" customFormat="1" x14ac:dyDescent="0.2"/>
    <row r="59170" s="217" customFormat="1" x14ac:dyDescent="0.2"/>
    <row r="59171" s="217" customFormat="1" x14ac:dyDescent="0.2"/>
    <row r="59172" s="217" customFormat="1" x14ac:dyDescent="0.2"/>
    <row r="59173" s="217" customFormat="1" x14ac:dyDescent="0.2"/>
    <row r="59174" s="217" customFormat="1" x14ac:dyDescent="0.2"/>
    <row r="59175" s="217" customFormat="1" x14ac:dyDescent="0.2"/>
    <row r="59176" s="217" customFormat="1" x14ac:dyDescent="0.2"/>
    <row r="59177" s="217" customFormat="1" x14ac:dyDescent="0.2"/>
    <row r="59178" s="217" customFormat="1" x14ac:dyDescent="0.2"/>
    <row r="59179" s="217" customFormat="1" x14ac:dyDescent="0.2"/>
    <row r="59180" s="217" customFormat="1" x14ac:dyDescent="0.2"/>
    <row r="59181" s="217" customFormat="1" x14ac:dyDescent="0.2"/>
    <row r="59182" s="217" customFormat="1" x14ac:dyDescent="0.2"/>
    <row r="59183" s="217" customFormat="1" x14ac:dyDescent="0.2"/>
    <row r="59184" s="217" customFormat="1" x14ac:dyDescent="0.2"/>
    <row r="59185" s="217" customFormat="1" x14ac:dyDescent="0.2"/>
    <row r="59186" s="217" customFormat="1" x14ac:dyDescent="0.2"/>
    <row r="59187" s="217" customFormat="1" x14ac:dyDescent="0.2"/>
    <row r="59188" s="217" customFormat="1" x14ac:dyDescent="0.2"/>
    <row r="59189" s="217" customFormat="1" x14ac:dyDescent="0.2"/>
    <row r="59190" s="217" customFormat="1" x14ac:dyDescent="0.2"/>
    <row r="59191" s="217" customFormat="1" x14ac:dyDescent="0.2"/>
    <row r="59192" s="217" customFormat="1" x14ac:dyDescent="0.2"/>
    <row r="59193" s="217" customFormat="1" x14ac:dyDescent="0.2"/>
    <row r="59194" s="217" customFormat="1" x14ac:dyDescent="0.2"/>
    <row r="59195" s="217" customFormat="1" x14ac:dyDescent="0.2"/>
    <row r="59196" s="217" customFormat="1" x14ac:dyDescent="0.2"/>
    <row r="59197" s="217" customFormat="1" x14ac:dyDescent="0.2"/>
    <row r="59198" s="217" customFormat="1" x14ac:dyDescent="0.2"/>
    <row r="59199" s="217" customFormat="1" x14ac:dyDescent="0.2"/>
    <row r="59200" s="217" customFormat="1" x14ac:dyDescent="0.2"/>
    <row r="59201" s="217" customFormat="1" x14ac:dyDescent="0.2"/>
    <row r="59202" s="217" customFormat="1" x14ac:dyDescent="0.2"/>
    <row r="59203" s="217" customFormat="1" x14ac:dyDescent="0.2"/>
    <row r="59204" s="217" customFormat="1" x14ac:dyDescent="0.2"/>
    <row r="59205" s="217" customFormat="1" x14ac:dyDescent="0.2"/>
    <row r="59206" s="217" customFormat="1" x14ac:dyDescent="0.2"/>
    <row r="59207" s="217" customFormat="1" x14ac:dyDescent="0.2"/>
    <row r="59208" s="217" customFormat="1" x14ac:dyDescent="0.2"/>
    <row r="59209" s="217" customFormat="1" x14ac:dyDescent="0.2"/>
    <row r="59210" s="217" customFormat="1" x14ac:dyDescent="0.2"/>
    <row r="59211" s="217" customFormat="1" x14ac:dyDescent="0.2"/>
    <row r="59212" s="217" customFormat="1" x14ac:dyDescent="0.2"/>
    <row r="59213" s="217" customFormat="1" x14ac:dyDescent="0.2"/>
    <row r="59214" s="217" customFormat="1" x14ac:dyDescent="0.2"/>
    <row r="59215" s="217" customFormat="1" x14ac:dyDescent="0.2"/>
    <row r="59216" s="217" customFormat="1" x14ac:dyDescent="0.2"/>
    <row r="59217" s="217" customFormat="1" x14ac:dyDescent="0.2"/>
    <row r="59218" s="217" customFormat="1" x14ac:dyDescent="0.2"/>
    <row r="59219" s="217" customFormat="1" x14ac:dyDescent="0.2"/>
    <row r="59220" s="217" customFormat="1" x14ac:dyDescent="0.2"/>
    <row r="59221" s="217" customFormat="1" x14ac:dyDescent="0.2"/>
    <row r="59222" s="217" customFormat="1" x14ac:dyDescent="0.2"/>
    <row r="59223" s="217" customFormat="1" x14ac:dyDescent="0.2"/>
    <row r="59224" s="217" customFormat="1" x14ac:dyDescent="0.2"/>
    <row r="59225" s="217" customFormat="1" x14ac:dyDescent="0.2"/>
    <row r="59226" s="217" customFormat="1" x14ac:dyDescent="0.2"/>
    <row r="59227" s="217" customFormat="1" x14ac:dyDescent="0.2"/>
    <row r="59228" s="217" customFormat="1" x14ac:dyDescent="0.2"/>
    <row r="59229" s="217" customFormat="1" x14ac:dyDescent="0.2"/>
    <row r="59230" s="217" customFormat="1" x14ac:dyDescent="0.2"/>
    <row r="59231" s="217" customFormat="1" x14ac:dyDescent="0.2"/>
    <row r="59232" s="217" customFormat="1" x14ac:dyDescent="0.2"/>
    <row r="59233" s="217" customFormat="1" x14ac:dyDescent="0.2"/>
    <row r="59234" s="217" customFormat="1" x14ac:dyDescent="0.2"/>
    <row r="59235" s="217" customFormat="1" x14ac:dyDescent="0.2"/>
    <row r="59236" s="217" customFormat="1" x14ac:dyDescent="0.2"/>
    <row r="59237" s="217" customFormat="1" x14ac:dyDescent="0.2"/>
    <row r="59238" s="217" customFormat="1" x14ac:dyDescent="0.2"/>
    <row r="59239" s="217" customFormat="1" x14ac:dyDescent="0.2"/>
    <row r="59240" s="217" customFormat="1" x14ac:dyDescent="0.2"/>
    <row r="59241" s="217" customFormat="1" x14ac:dyDescent="0.2"/>
    <row r="59242" s="217" customFormat="1" x14ac:dyDescent="0.2"/>
    <row r="59243" s="217" customFormat="1" x14ac:dyDescent="0.2"/>
    <row r="59244" s="217" customFormat="1" x14ac:dyDescent="0.2"/>
    <row r="59245" s="217" customFormat="1" x14ac:dyDescent="0.2"/>
    <row r="59246" s="217" customFormat="1" x14ac:dyDescent="0.2"/>
    <row r="59247" s="217" customFormat="1" x14ac:dyDescent="0.2"/>
    <row r="59248" s="217" customFormat="1" x14ac:dyDescent="0.2"/>
    <row r="59249" s="217" customFormat="1" x14ac:dyDescent="0.2"/>
    <row r="59250" s="217" customFormat="1" x14ac:dyDescent="0.2"/>
    <row r="59251" s="217" customFormat="1" x14ac:dyDescent="0.2"/>
    <row r="59252" s="217" customFormat="1" x14ac:dyDescent="0.2"/>
    <row r="59253" s="217" customFormat="1" x14ac:dyDescent="0.2"/>
    <row r="59254" s="217" customFormat="1" x14ac:dyDescent="0.2"/>
    <row r="59255" s="217" customFormat="1" x14ac:dyDescent="0.2"/>
    <row r="59256" s="217" customFormat="1" x14ac:dyDescent="0.2"/>
    <row r="59257" s="217" customFormat="1" x14ac:dyDescent="0.2"/>
    <row r="59258" s="217" customFormat="1" x14ac:dyDescent="0.2"/>
    <row r="59259" s="217" customFormat="1" x14ac:dyDescent="0.2"/>
    <row r="59260" s="217" customFormat="1" x14ac:dyDescent="0.2"/>
    <row r="59261" s="217" customFormat="1" x14ac:dyDescent="0.2"/>
    <row r="59262" s="217" customFormat="1" x14ac:dyDescent="0.2"/>
    <row r="59263" s="217" customFormat="1" x14ac:dyDescent="0.2"/>
    <row r="59264" s="217" customFormat="1" x14ac:dyDescent="0.2"/>
    <row r="59265" s="217" customFormat="1" x14ac:dyDescent="0.2"/>
    <row r="59266" s="217" customFormat="1" x14ac:dyDescent="0.2"/>
    <row r="59267" s="217" customFormat="1" x14ac:dyDescent="0.2"/>
    <row r="59268" s="217" customFormat="1" x14ac:dyDescent="0.2"/>
    <row r="59269" s="217" customFormat="1" x14ac:dyDescent="0.2"/>
    <row r="59270" s="217" customFormat="1" x14ac:dyDescent="0.2"/>
    <row r="59271" s="217" customFormat="1" x14ac:dyDescent="0.2"/>
    <row r="59272" s="217" customFormat="1" x14ac:dyDescent="0.2"/>
    <row r="59273" s="217" customFormat="1" x14ac:dyDescent="0.2"/>
    <row r="59274" s="217" customFormat="1" x14ac:dyDescent="0.2"/>
    <row r="59275" s="217" customFormat="1" x14ac:dyDescent="0.2"/>
    <row r="59276" s="217" customFormat="1" x14ac:dyDescent="0.2"/>
    <row r="59277" s="217" customFormat="1" x14ac:dyDescent="0.2"/>
    <row r="59278" s="217" customFormat="1" x14ac:dyDescent="0.2"/>
    <row r="59279" s="217" customFormat="1" x14ac:dyDescent="0.2"/>
    <row r="59280" s="217" customFormat="1" x14ac:dyDescent="0.2"/>
    <row r="59281" s="217" customFormat="1" x14ac:dyDescent="0.2"/>
    <row r="59282" s="217" customFormat="1" x14ac:dyDescent="0.2"/>
    <row r="59283" s="217" customFormat="1" x14ac:dyDescent="0.2"/>
    <row r="59284" s="217" customFormat="1" x14ac:dyDescent="0.2"/>
    <row r="59285" s="217" customFormat="1" x14ac:dyDescent="0.2"/>
    <row r="59286" s="217" customFormat="1" x14ac:dyDescent="0.2"/>
    <row r="59287" s="217" customFormat="1" x14ac:dyDescent="0.2"/>
    <row r="59288" s="217" customFormat="1" x14ac:dyDescent="0.2"/>
    <row r="59289" s="217" customFormat="1" x14ac:dyDescent="0.2"/>
    <row r="59290" s="217" customFormat="1" x14ac:dyDescent="0.2"/>
    <row r="59291" s="217" customFormat="1" x14ac:dyDescent="0.2"/>
    <row r="59292" s="217" customFormat="1" x14ac:dyDescent="0.2"/>
    <row r="59293" s="217" customFormat="1" x14ac:dyDescent="0.2"/>
    <row r="59294" s="217" customFormat="1" x14ac:dyDescent="0.2"/>
    <row r="59295" s="217" customFormat="1" x14ac:dyDescent="0.2"/>
    <row r="59296" s="217" customFormat="1" x14ac:dyDescent="0.2"/>
    <row r="59297" s="217" customFormat="1" x14ac:dyDescent="0.2"/>
    <row r="59298" s="217" customFormat="1" x14ac:dyDescent="0.2"/>
    <row r="59299" s="217" customFormat="1" x14ac:dyDescent="0.2"/>
    <row r="59300" s="217" customFormat="1" x14ac:dyDescent="0.2"/>
    <row r="59301" s="217" customFormat="1" x14ac:dyDescent="0.2"/>
    <row r="59302" s="217" customFormat="1" x14ac:dyDescent="0.2"/>
    <row r="59303" s="217" customFormat="1" x14ac:dyDescent="0.2"/>
    <row r="59304" s="217" customFormat="1" x14ac:dyDescent="0.2"/>
    <row r="59305" s="217" customFormat="1" x14ac:dyDescent="0.2"/>
    <row r="59306" s="217" customFormat="1" x14ac:dyDescent="0.2"/>
    <row r="59307" s="217" customFormat="1" x14ac:dyDescent="0.2"/>
    <row r="59308" s="217" customFormat="1" x14ac:dyDescent="0.2"/>
    <row r="59309" s="217" customFormat="1" x14ac:dyDescent="0.2"/>
    <row r="59310" s="217" customFormat="1" x14ac:dyDescent="0.2"/>
    <row r="59311" s="217" customFormat="1" x14ac:dyDescent="0.2"/>
    <row r="59312" s="217" customFormat="1" x14ac:dyDescent="0.2"/>
    <row r="59313" s="217" customFormat="1" x14ac:dyDescent="0.2"/>
    <row r="59314" s="217" customFormat="1" x14ac:dyDescent="0.2"/>
    <row r="59315" s="217" customFormat="1" x14ac:dyDescent="0.2"/>
    <row r="59316" s="217" customFormat="1" x14ac:dyDescent="0.2"/>
    <row r="59317" s="217" customFormat="1" x14ac:dyDescent="0.2"/>
    <row r="59318" s="217" customFormat="1" x14ac:dyDescent="0.2"/>
    <row r="59319" s="217" customFormat="1" x14ac:dyDescent="0.2"/>
    <row r="59320" s="217" customFormat="1" x14ac:dyDescent="0.2"/>
    <row r="59321" s="217" customFormat="1" x14ac:dyDescent="0.2"/>
    <row r="59322" s="217" customFormat="1" x14ac:dyDescent="0.2"/>
    <row r="59323" s="217" customFormat="1" x14ac:dyDescent="0.2"/>
    <row r="59324" s="217" customFormat="1" x14ac:dyDescent="0.2"/>
    <row r="59325" s="217" customFormat="1" x14ac:dyDescent="0.2"/>
    <row r="59326" s="217" customFormat="1" x14ac:dyDescent="0.2"/>
    <row r="59327" s="217" customFormat="1" x14ac:dyDescent="0.2"/>
    <row r="59328" s="217" customFormat="1" x14ac:dyDescent="0.2"/>
    <row r="59329" s="217" customFormat="1" x14ac:dyDescent="0.2"/>
    <row r="59330" s="217" customFormat="1" x14ac:dyDescent="0.2"/>
    <row r="59331" s="217" customFormat="1" x14ac:dyDescent="0.2"/>
    <row r="59332" s="217" customFormat="1" x14ac:dyDescent="0.2"/>
    <row r="59333" s="217" customFormat="1" x14ac:dyDescent="0.2"/>
    <row r="59334" s="217" customFormat="1" x14ac:dyDescent="0.2"/>
    <row r="59335" s="217" customFormat="1" x14ac:dyDescent="0.2"/>
    <row r="59336" s="217" customFormat="1" x14ac:dyDescent="0.2"/>
    <row r="59337" s="217" customFormat="1" x14ac:dyDescent="0.2"/>
    <row r="59338" s="217" customFormat="1" x14ac:dyDescent="0.2"/>
    <row r="59339" s="217" customFormat="1" x14ac:dyDescent="0.2"/>
    <row r="59340" s="217" customFormat="1" x14ac:dyDescent="0.2"/>
    <row r="59341" s="217" customFormat="1" x14ac:dyDescent="0.2"/>
    <row r="59342" s="217" customFormat="1" x14ac:dyDescent="0.2"/>
    <row r="59343" s="217" customFormat="1" x14ac:dyDescent="0.2"/>
    <row r="59344" s="217" customFormat="1" x14ac:dyDescent="0.2"/>
    <row r="59345" s="217" customFormat="1" x14ac:dyDescent="0.2"/>
    <row r="59346" s="217" customFormat="1" x14ac:dyDescent="0.2"/>
    <row r="59347" s="217" customFormat="1" x14ac:dyDescent="0.2"/>
    <row r="59348" s="217" customFormat="1" x14ac:dyDescent="0.2"/>
    <row r="59349" s="217" customFormat="1" x14ac:dyDescent="0.2"/>
    <row r="59350" s="217" customFormat="1" x14ac:dyDescent="0.2"/>
    <row r="59351" s="217" customFormat="1" x14ac:dyDescent="0.2"/>
    <row r="59352" s="217" customFormat="1" x14ac:dyDescent="0.2"/>
    <row r="59353" s="217" customFormat="1" x14ac:dyDescent="0.2"/>
    <row r="59354" s="217" customFormat="1" x14ac:dyDescent="0.2"/>
    <row r="59355" s="217" customFormat="1" x14ac:dyDescent="0.2"/>
    <row r="59356" s="217" customFormat="1" x14ac:dyDescent="0.2"/>
    <row r="59357" s="217" customFormat="1" x14ac:dyDescent="0.2"/>
    <row r="59358" s="217" customFormat="1" x14ac:dyDescent="0.2"/>
    <row r="59359" s="217" customFormat="1" x14ac:dyDescent="0.2"/>
    <row r="59360" s="217" customFormat="1" x14ac:dyDescent="0.2"/>
    <row r="59361" s="217" customFormat="1" x14ac:dyDescent="0.2"/>
    <row r="59362" s="217" customFormat="1" x14ac:dyDescent="0.2"/>
    <row r="59363" s="217" customFormat="1" x14ac:dyDescent="0.2"/>
    <row r="59364" s="217" customFormat="1" x14ac:dyDescent="0.2"/>
    <row r="59365" s="217" customFormat="1" x14ac:dyDescent="0.2"/>
    <row r="59366" s="217" customFormat="1" x14ac:dyDescent="0.2"/>
    <row r="59367" s="217" customFormat="1" x14ac:dyDescent="0.2"/>
    <row r="59368" s="217" customFormat="1" x14ac:dyDescent="0.2"/>
    <row r="59369" s="217" customFormat="1" x14ac:dyDescent="0.2"/>
    <row r="59370" s="217" customFormat="1" x14ac:dyDescent="0.2"/>
    <row r="59371" s="217" customFormat="1" x14ac:dyDescent="0.2"/>
    <row r="59372" s="217" customFormat="1" x14ac:dyDescent="0.2"/>
    <row r="59373" s="217" customFormat="1" x14ac:dyDescent="0.2"/>
    <row r="59374" s="217" customFormat="1" x14ac:dyDescent="0.2"/>
    <row r="59375" s="217" customFormat="1" x14ac:dyDescent="0.2"/>
    <row r="59376" s="217" customFormat="1" x14ac:dyDescent="0.2"/>
    <row r="59377" s="217" customFormat="1" x14ac:dyDescent="0.2"/>
    <row r="59378" s="217" customFormat="1" x14ac:dyDescent="0.2"/>
    <row r="59379" s="217" customFormat="1" x14ac:dyDescent="0.2"/>
    <row r="59380" s="217" customFormat="1" x14ac:dyDescent="0.2"/>
    <row r="59381" s="217" customFormat="1" x14ac:dyDescent="0.2"/>
    <row r="59382" s="217" customFormat="1" x14ac:dyDescent="0.2"/>
    <row r="59383" s="217" customFormat="1" x14ac:dyDescent="0.2"/>
    <row r="59384" s="217" customFormat="1" x14ac:dyDescent="0.2"/>
    <row r="59385" s="217" customFormat="1" x14ac:dyDescent="0.2"/>
    <row r="59386" s="217" customFormat="1" x14ac:dyDescent="0.2"/>
    <row r="59387" s="217" customFormat="1" x14ac:dyDescent="0.2"/>
    <row r="59388" s="217" customFormat="1" x14ac:dyDescent="0.2"/>
    <row r="59389" s="217" customFormat="1" x14ac:dyDescent="0.2"/>
    <row r="59390" s="217" customFormat="1" x14ac:dyDescent="0.2"/>
    <row r="59391" s="217" customFormat="1" x14ac:dyDescent="0.2"/>
    <row r="59392" s="217" customFormat="1" x14ac:dyDescent="0.2"/>
    <row r="59393" s="217" customFormat="1" x14ac:dyDescent="0.2"/>
    <row r="59394" s="217" customFormat="1" x14ac:dyDescent="0.2"/>
    <row r="59395" s="217" customFormat="1" x14ac:dyDescent="0.2"/>
    <row r="59396" s="217" customFormat="1" x14ac:dyDescent="0.2"/>
    <row r="59397" s="217" customFormat="1" x14ac:dyDescent="0.2"/>
    <row r="59398" s="217" customFormat="1" x14ac:dyDescent="0.2"/>
    <row r="59399" s="217" customFormat="1" x14ac:dyDescent="0.2"/>
    <row r="59400" s="217" customFormat="1" x14ac:dyDescent="0.2"/>
    <row r="59401" s="217" customFormat="1" x14ac:dyDescent="0.2"/>
    <row r="59402" s="217" customFormat="1" x14ac:dyDescent="0.2"/>
    <row r="59403" s="217" customFormat="1" x14ac:dyDescent="0.2"/>
    <row r="59404" s="217" customFormat="1" x14ac:dyDescent="0.2"/>
    <row r="59405" s="217" customFormat="1" x14ac:dyDescent="0.2"/>
    <row r="59406" s="217" customFormat="1" x14ac:dyDescent="0.2"/>
    <row r="59407" s="217" customFormat="1" x14ac:dyDescent="0.2"/>
    <row r="59408" s="217" customFormat="1" x14ac:dyDescent="0.2"/>
    <row r="59409" s="217" customFormat="1" x14ac:dyDescent="0.2"/>
    <row r="59410" s="217" customFormat="1" x14ac:dyDescent="0.2"/>
    <row r="59411" s="217" customFormat="1" x14ac:dyDescent="0.2"/>
    <row r="59412" s="217" customFormat="1" x14ac:dyDescent="0.2"/>
    <row r="59413" s="217" customFormat="1" x14ac:dyDescent="0.2"/>
    <row r="59414" s="217" customFormat="1" x14ac:dyDescent="0.2"/>
    <row r="59415" s="217" customFormat="1" x14ac:dyDescent="0.2"/>
    <row r="59416" s="217" customFormat="1" x14ac:dyDescent="0.2"/>
    <row r="59417" s="217" customFormat="1" x14ac:dyDescent="0.2"/>
    <row r="59418" s="217" customFormat="1" x14ac:dyDescent="0.2"/>
    <row r="59419" s="217" customFormat="1" x14ac:dyDescent="0.2"/>
    <row r="59420" s="217" customFormat="1" x14ac:dyDescent="0.2"/>
    <row r="59421" s="217" customFormat="1" x14ac:dyDescent="0.2"/>
    <row r="59422" s="217" customFormat="1" x14ac:dyDescent="0.2"/>
    <row r="59423" s="217" customFormat="1" x14ac:dyDescent="0.2"/>
    <row r="59424" s="217" customFormat="1" x14ac:dyDescent="0.2"/>
    <row r="59425" s="217" customFormat="1" x14ac:dyDescent="0.2"/>
    <row r="59426" s="217" customFormat="1" x14ac:dyDescent="0.2"/>
    <row r="59427" s="217" customFormat="1" x14ac:dyDescent="0.2"/>
    <row r="59428" s="217" customFormat="1" x14ac:dyDescent="0.2"/>
    <row r="59429" s="217" customFormat="1" x14ac:dyDescent="0.2"/>
    <row r="59430" s="217" customFormat="1" x14ac:dyDescent="0.2"/>
    <row r="59431" s="217" customFormat="1" x14ac:dyDescent="0.2"/>
    <row r="59432" s="217" customFormat="1" x14ac:dyDescent="0.2"/>
    <row r="59433" s="217" customFormat="1" x14ac:dyDescent="0.2"/>
    <row r="59434" s="217" customFormat="1" x14ac:dyDescent="0.2"/>
    <row r="59435" s="217" customFormat="1" x14ac:dyDescent="0.2"/>
    <row r="59436" s="217" customFormat="1" x14ac:dyDescent="0.2"/>
    <row r="59437" s="217" customFormat="1" x14ac:dyDescent="0.2"/>
    <row r="59438" s="217" customFormat="1" x14ac:dyDescent="0.2"/>
    <row r="59439" s="217" customFormat="1" x14ac:dyDescent="0.2"/>
    <row r="59440" s="217" customFormat="1" x14ac:dyDescent="0.2"/>
    <row r="59441" s="217" customFormat="1" x14ac:dyDescent="0.2"/>
    <row r="59442" s="217" customFormat="1" x14ac:dyDescent="0.2"/>
    <row r="59443" s="217" customFormat="1" x14ac:dyDescent="0.2"/>
    <row r="59444" s="217" customFormat="1" x14ac:dyDescent="0.2"/>
    <row r="59445" s="217" customFormat="1" x14ac:dyDescent="0.2"/>
    <row r="59446" s="217" customFormat="1" x14ac:dyDescent="0.2"/>
    <row r="59447" s="217" customFormat="1" x14ac:dyDescent="0.2"/>
    <row r="59448" s="217" customFormat="1" x14ac:dyDescent="0.2"/>
    <row r="59449" s="217" customFormat="1" x14ac:dyDescent="0.2"/>
    <row r="59450" s="217" customFormat="1" x14ac:dyDescent="0.2"/>
    <row r="59451" s="217" customFormat="1" x14ac:dyDescent="0.2"/>
    <row r="59452" s="217" customFormat="1" x14ac:dyDescent="0.2"/>
    <row r="59453" s="217" customFormat="1" x14ac:dyDescent="0.2"/>
    <row r="59454" s="217" customFormat="1" x14ac:dyDescent="0.2"/>
    <row r="59455" s="217" customFormat="1" x14ac:dyDescent="0.2"/>
    <row r="59456" s="217" customFormat="1" x14ac:dyDescent="0.2"/>
    <row r="59457" s="217" customFormat="1" x14ac:dyDescent="0.2"/>
    <row r="59458" s="217" customFormat="1" x14ac:dyDescent="0.2"/>
    <row r="59459" s="217" customFormat="1" x14ac:dyDescent="0.2"/>
    <row r="59460" s="217" customFormat="1" x14ac:dyDescent="0.2"/>
    <row r="59461" s="217" customFormat="1" x14ac:dyDescent="0.2"/>
    <row r="59462" s="217" customFormat="1" x14ac:dyDescent="0.2"/>
    <row r="59463" s="217" customFormat="1" x14ac:dyDescent="0.2"/>
    <row r="59464" s="217" customFormat="1" x14ac:dyDescent="0.2"/>
    <row r="59465" s="217" customFormat="1" x14ac:dyDescent="0.2"/>
    <row r="59466" s="217" customFormat="1" x14ac:dyDescent="0.2"/>
    <row r="59467" s="217" customFormat="1" x14ac:dyDescent="0.2"/>
    <row r="59468" s="217" customFormat="1" x14ac:dyDescent="0.2"/>
    <row r="59469" s="217" customFormat="1" x14ac:dyDescent="0.2"/>
    <row r="59470" s="217" customFormat="1" x14ac:dyDescent="0.2"/>
    <row r="59471" s="217" customFormat="1" x14ac:dyDescent="0.2"/>
    <row r="59472" s="217" customFormat="1" x14ac:dyDescent="0.2"/>
    <row r="59473" s="217" customFormat="1" x14ac:dyDescent="0.2"/>
    <row r="59474" s="217" customFormat="1" x14ac:dyDescent="0.2"/>
    <row r="59475" s="217" customFormat="1" x14ac:dyDescent="0.2"/>
    <row r="59476" s="217" customFormat="1" x14ac:dyDescent="0.2"/>
    <row r="59477" s="217" customFormat="1" x14ac:dyDescent="0.2"/>
    <row r="59478" s="217" customFormat="1" x14ac:dyDescent="0.2"/>
    <row r="59479" s="217" customFormat="1" x14ac:dyDescent="0.2"/>
    <row r="59480" s="217" customFormat="1" x14ac:dyDescent="0.2"/>
    <row r="59481" s="217" customFormat="1" x14ac:dyDescent="0.2"/>
    <row r="59482" s="217" customFormat="1" x14ac:dyDescent="0.2"/>
    <row r="59483" s="217" customFormat="1" x14ac:dyDescent="0.2"/>
    <row r="59484" s="217" customFormat="1" x14ac:dyDescent="0.2"/>
    <row r="59485" s="217" customFormat="1" x14ac:dyDescent="0.2"/>
    <row r="59486" s="217" customFormat="1" x14ac:dyDescent="0.2"/>
    <row r="59487" s="217" customFormat="1" x14ac:dyDescent="0.2"/>
    <row r="59488" s="217" customFormat="1" x14ac:dyDescent="0.2"/>
    <row r="59489" s="217" customFormat="1" x14ac:dyDescent="0.2"/>
    <row r="59490" s="217" customFormat="1" x14ac:dyDescent="0.2"/>
    <row r="59491" s="217" customFormat="1" x14ac:dyDescent="0.2"/>
    <row r="59492" s="217" customFormat="1" x14ac:dyDescent="0.2"/>
    <row r="59493" s="217" customFormat="1" x14ac:dyDescent="0.2"/>
    <row r="59494" s="217" customFormat="1" x14ac:dyDescent="0.2"/>
    <row r="59495" s="217" customFormat="1" x14ac:dyDescent="0.2"/>
    <row r="59496" s="217" customFormat="1" x14ac:dyDescent="0.2"/>
    <row r="59497" s="217" customFormat="1" x14ac:dyDescent="0.2"/>
    <row r="59498" s="217" customFormat="1" x14ac:dyDescent="0.2"/>
    <row r="59499" s="217" customFormat="1" x14ac:dyDescent="0.2"/>
    <row r="59500" s="217" customFormat="1" x14ac:dyDescent="0.2"/>
    <row r="59501" s="217" customFormat="1" x14ac:dyDescent="0.2"/>
    <row r="59502" s="217" customFormat="1" x14ac:dyDescent="0.2"/>
    <row r="59503" s="217" customFormat="1" x14ac:dyDescent="0.2"/>
    <row r="59504" s="217" customFormat="1" x14ac:dyDescent="0.2"/>
    <row r="59505" s="217" customFormat="1" x14ac:dyDescent="0.2"/>
    <row r="59506" s="217" customFormat="1" x14ac:dyDescent="0.2"/>
    <row r="59507" s="217" customFormat="1" x14ac:dyDescent="0.2"/>
    <row r="59508" s="217" customFormat="1" x14ac:dyDescent="0.2"/>
    <row r="59509" s="217" customFormat="1" x14ac:dyDescent="0.2"/>
    <row r="59510" s="217" customFormat="1" x14ac:dyDescent="0.2"/>
    <row r="59511" s="217" customFormat="1" x14ac:dyDescent="0.2"/>
    <row r="59512" s="217" customFormat="1" x14ac:dyDescent="0.2"/>
    <row r="59513" s="217" customFormat="1" x14ac:dyDescent="0.2"/>
    <row r="59514" s="217" customFormat="1" x14ac:dyDescent="0.2"/>
    <row r="59515" s="217" customFormat="1" x14ac:dyDescent="0.2"/>
    <row r="59516" s="217" customFormat="1" x14ac:dyDescent="0.2"/>
    <row r="59517" s="217" customFormat="1" x14ac:dyDescent="0.2"/>
    <row r="59518" s="217" customFormat="1" x14ac:dyDescent="0.2"/>
    <row r="59519" s="217" customFormat="1" x14ac:dyDescent="0.2"/>
    <row r="59520" s="217" customFormat="1" x14ac:dyDescent="0.2"/>
    <row r="59521" s="217" customFormat="1" x14ac:dyDescent="0.2"/>
    <row r="59522" s="217" customFormat="1" x14ac:dyDescent="0.2"/>
    <row r="59523" s="217" customFormat="1" x14ac:dyDescent="0.2"/>
    <row r="59524" s="217" customFormat="1" x14ac:dyDescent="0.2"/>
    <row r="59525" s="217" customFormat="1" x14ac:dyDescent="0.2"/>
    <row r="59526" s="217" customFormat="1" x14ac:dyDescent="0.2"/>
    <row r="59527" s="217" customFormat="1" x14ac:dyDescent="0.2"/>
    <row r="59528" s="217" customFormat="1" x14ac:dyDescent="0.2"/>
    <row r="59529" s="217" customFormat="1" x14ac:dyDescent="0.2"/>
    <row r="59530" s="217" customFormat="1" x14ac:dyDescent="0.2"/>
    <row r="59531" s="217" customFormat="1" x14ac:dyDescent="0.2"/>
    <row r="59532" s="217" customFormat="1" x14ac:dyDescent="0.2"/>
    <row r="59533" s="217" customFormat="1" x14ac:dyDescent="0.2"/>
    <row r="59534" s="217" customFormat="1" x14ac:dyDescent="0.2"/>
    <row r="59535" s="217" customFormat="1" x14ac:dyDescent="0.2"/>
    <row r="59536" s="217" customFormat="1" x14ac:dyDescent="0.2"/>
    <row r="59537" s="217" customFormat="1" x14ac:dyDescent="0.2"/>
    <row r="59538" s="217" customFormat="1" x14ac:dyDescent="0.2"/>
    <row r="59539" s="217" customFormat="1" x14ac:dyDescent="0.2"/>
    <row r="59540" s="217" customFormat="1" x14ac:dyDescent="0.2"/>
    <row r="59541" s="217" customFormat="1" x14ac:dyDescent="0.2"/>
    <row r="59542" s="217" customFormat="1" x14ac:dyDescent="0.2"/>
    <row r="59543" s="217" customFormat="1" x14ac:dyDescent="0.2"/>
    <row r="59544" s="217" customFormat="1" x14ac:dyDescent="0.2"/>
    <row r="59545" s="217" customFormat="1" x14ac:dyDescent="0.2"/>
    <row r="59546" s="217" customFormat="1" x14ac:dyDescent="0.2"/>
    <row r="59547" s="217" customFormat="1" x14ac:dyDescent="0.2"/>
    <row r="59548" s="217" customFormat="1" x14ac:dyDescent="0.2"/>
    <row r="59549" s="217" customFormat="1" x14ac:dyDescent="0.2"/>
    <row r="59550" s="217" customFormat="1" x14ac:dyDescent="0.2"/>
    <row r="59551" s="217" customFormat="1" x14ac:dyDescent="0.2"/>
    <row r="59552" s="217" customFormat="1" x14ac:dyDescent="0.2"/>
    <row r="59553" s="217" customFormat="1" x14ac:dyDescent="0.2"/>
    <row r="59554" s="217" customFormat="1" x14ac:dyDescent="0.2"/>
    <row r="59555" s="217" customFormat="1" x14ac:dyDescent="0.2"/>
    <row r="59556" s="217" customFormat="1" x14ac:dyDescent="0.2"/>
    <row r="59557" s="217" customFormat="1" x14ac:dyDescent="0.2"/>
    <row r="59558" s="217" customFormat="1" x14ac:dyDescent="0.2"/>
    <row r="59559" s="217" customFormat="1" x14ac:dyDescent="0.2"/>
    <row r="59560" s="217" customFormat="1" x14ac:dyDescent="0.2"/>
    <row r="59561" s="217" customFormat="1" x14ac:dyDescent="0.2"/>
    <row r="59562" s="217" customFormat="1" x14ac:dyDescent="0.2"/>
    <row r="59563" s="217" customFormat="1" x14ac:dyDescent="0.2"/>
    <row r="59564" s="217" customFormat="1" x14ac:dyDescent="0.2"/>
    <row r="59565" s="217" customFormat="1" x14ac:dyDescent="0.2"/>
    <row r="59566" s="217" customFormat="1" x14ac:dyDescent="0.2"/>
    <row r="59567" s="217" customFormat="1" x14ac:dyDescent="0.2"/>
    <row r="59568" s="217" customFormat="1" x14ac:dyDescent="0.2"/>
    <row r="59569" s="217" customFormat="1" x14ac:dyDescent="0.2"/>
    <row r="59570" s="217" customFormat="1" x14ac:dyDescent="0.2"/>
    <row r="59571" s="217" customFormat="1" x14ac:dyDescent="0.2"/>
    <row r="59572" s="217" customFormat="1" x14ac:dyDescent="0.2"/>
    <row r="59573" s="217" customFormat="1" x14ac:dyDescent="0.2"/>
    <row r="59574" s="217" customFormat="1" x14ac:dyDescent="0.2"/>
    <row r="59575" s="217" customFormat="1" x14ac:dyDescent="0.2"/>
    <row r="59576" s="217" customFormat="1" x14ac:dyDescent="0.2"/>
    <row r="59577" s="217" customFormat="1" x14ac:dyDescent="0.2"/>
    <row r="59578" s="217" customFormat="1" x14ac:dyDescent="0.2"/>
    <row r="59579" s="217" customFormat="1" x14ac:dyDescent="0.2"/>
    <row r="59580" s="217" customFormat="1" x14ac:dyDescent="0.2"/>
    <row r="59581" s="217" customFormat="1" x14ac:dyDescent="0.2"/>
    <row r="59582" s="217" customFormat="1" x14ac:dyDescent="0.2"/>
    <row r="59583" s="217" customFormat="1" x14ac:dyDescent="0.2"/>
    <row r="59584" s="217" customFormat="1" x14ac:dyDescent="0.2"/>
    <row r="59585" s="217" customFormat="1" x14ac:dyDescent="0.2"/>
    <row r="59586" s="217" customFormat="1" x14ac:dyDescent="0.2"/>
    <row r="59587" s="217" customFormat="1" x14ac:dyDescent="0.2"/>
    <row r="59588" s="217" customFormat="1" x14ac:dyDescent="0.2"/>
    <row r="59589" s="217" customFormat="1" x14ac:dyDescent="0.2"/>
    <row r="59590" s="217" customFormat="1" x14ac:dyDescent="0.2"/>
    <row r="59591" s="217" customFormat="1" x14ac:dyDescent="0.2"/>
    <row r="59592" s="217" customFormat="1" x14ac:dyDescent="0.2"/>
    <row r="59593" s="217" customFormat="1" x14ac:dyDescent="0.2"/>
    <row r="59594" s="217" customFormat="1" x14ac:dyDescent="0.2"/>
    <row r="59595" s="217" customFormat="1" x14ac:dyDescent="0.2"/>
    <row r="59596" s="217" customFormat="1" x14ac:dyDescent="0.2"/>
    <row r="59597" s="217" customFormat="1" x14ac:dyDescent="0.2"/>
    <row r="59598" s="217" customFormat="1" x14ac:dyDescent="0.2"/>
    <row r="59599" s="217" customFormat="1" x14ac:dyDescent="0.2"/>
    <row r="59600" s="217" customFormat="1" x14ac:dyDescent="0.2"/>
    <row r="59601" s="217" customFormat="1" x14ac:dyDescent="0.2"/>
    <row r="59602" s="217" customFormat="1" x14ac:dyDescent="0.2"/>
    <row r="59603" s="217" customFormat="1" x14ac:dyDescent="0.2"/>
    <row r="59604" s="217" customFormat="1" x14ac:dyDescent="0.2"/>
    <row r="59605" s="217" customFormat="1" x14ac:dyDescent="0.2"/>
    <row r="59606" s="217" customFormat="1" x14ac:dyDescent="0.2"/>
    <row r="59607" s="217" customFormat="1" x14ac:dyDescent="0.2"/>
    <row r="59608" s="217" customFormat="1" x14ac:dyDescent="0.2"/>
    <row r="59609" s="217" customFormat="1" x14ac:dyDescent="0.2"/>
    <row r="59610" s="217" customFormat="1" x14ac:dyDescent="0.2"/>
    <row r="59611" s="217" customFormat="1" x14ac:dyDescent="0.2"/>
    <row r="59612" s="217" customFormat="1" x14ac:dyDescent="0.2"/>
    <row r="59613" s="217" customFormat="1" x14ac:dyDescent="0.2"/>
    <row r="59614" s="217" customFormat="1" x14ac:dyDescent="0.2"/>
    <row r="59615" s="217" customFormat="1" x14ac:dyDescent="0.2"/>
    <row r="59616" s="217" customFormat="1" x14ac:dyDescent="0.2"/>
    <row r="59617" s="217" customFormat="1" x14ac:dyDescent="0.2"/>
    <row r="59618" s="217" customFormat="1" x14ac:dyDescent="0.2"/>
    <row r="59619" s="217" customFormat="1" x14ac:dyDescent="0.2"/>
    <row r="59620" s="217" customFormat="1" x14ac:dyDescent="0.2"/>
    <row r="59621" s="217" customFormat="1" x14ac:dyDescent="0.2"/>
    <row r="59622" s="217" customFormat="1" x14ac:dyDescent="0.2"/>
    <row r="59623" s="217" customFormat="1" x14ac:dyDescent="0.2"/>
    <row r="59624" s="217" customFormat="1" x14ac:dyDescent="0.2"/>
    <row r="59625" s="217" customFormat="1" x14ac:dyDescent="0.2"/>
    <row r="59626" s="217" customFormat="1" x14ac:dyDescent="0.2"/>
    <row r="59627" s="217" customFormat="1" x14ac:dyDescent="0.2"/>
    <row r="59628" s="217" customFormat="1" x14ac:dyDescent="0.2"/>
    <row r="59629" s="217" customFormat="1" x14ac:dyDescent="0.2"/>
    <row r="59630" s="217" customFormat="1" x14ac:dyDescent="0.2"/>
    <row r="59631" s="217" customFormat="1" x14ac:dyDescent="0.2"/>
    <row r="59632" s="217" customFormat="1" x14ac:dyDescent="0.2"/>
    <row r="59633" s="217" customFormat="1" x14ac:dyDescent="0.2"/>
    <row r="59634" s="217" customFormat="1" x14ac:dyDescent="0.2"/>
    <row r="59635" s="217" customFormat="1" x14ac:dyDescent="0.2"/>
    <row r="59636" s="217" customFormat="1" x14ac:dyDescent="0.2"/>
    <row r="59637" s="217" customFormat="1" x14ac:dyDescent="0.2"/>
    <row r="59638" s="217" customFormat="1" x14ac:dyDescent="0.2"/>
    <row r="59639" s="217" customFormat="1" x14ac:dyDescent="0.2"/>
    <row r="59640" s="217" customFormat="1" x14ac:dyDescent="0.2"/>
    <row r="59641" s="217" customFormat="1" x14ac:dyDescent="0.2"/>
    <row r="59642" s="217" customFormat="1" x14ac:dyDescent="0.2"/>
    <row r="59643" s="217" customFormat="1" x14ac:dyDescent="0.2"/>
    <row r="59644" s="217" customFormat="1" x14ac:dyDescent="0.2"/>
    <row r="59645" s="217" customFormat="1" x14ac:dyDescent="0.2"/>
    <row r="59646" s="217" customFormat="1" x14ac:dyDescent="0.2"/>
    <row r="59647" s="217" customFormat="1" x14ac:dyDescent="0.2"/>
    <row r="59648" s="217" customFormat="1" x14ac:dyDescent="0.2"/>
    <row r="59649" s="217" customFormat="1" x14ac:dyDescent="0.2"/>
    <row r="59650" s="217" customFormat="1" x14ac:dyDescent="0.2"/>
    <row r="59651" s="217" customFormat="1" x14ac:dyDescent="0.2"/>
    <row r="59652" s="217" customFormat="1" x14ac:dyDescent="0.2"/>
    <row r="59653" s="217" customFormat="1" x14ac:dyDescent="0.2"/>
    <row r="59654" s="217" customFormat="1" x14ac:dyDescent="0.2"/>
    <row r="59655" s="217" customFormat="1" x14ac:dyDescent="0.2"/>
    <row r="59656" s="217" customFormat="1" x14ac:dyDescent="0.2"/>
    <row r="59657" s="217" customFormat="1" x14ac:dyDescent="0.2"/>
    <row r="59658" s="217" customFormat="1" x14ac:dyDescent="0.2"/>
    <row r="59659" s="217" customFormat="1" x14ac:dyDescent="0.2"/>
    <row r="59660" s="217" customFormat="1" x14ac:dyDescent="0.2"/>
    <row r="59661" s="217" customFormat="1" x14ac:dyDescent="0.2"/>
    <row r="59662" s="217" customFormat="1" x14ac:dyDescent="0.2"/>
    <row r="59663" s="217" customFormat="1" x14ac:dyDescent="0.2"/>
    <row r="59664" s="217" customFormat="1" x14ac:dyDescent="0.2"/>
    <row r="59665" s="217" customFormat="1" x14ac:dyDescent="0.2"/>
    <row r="59666" s="217" customFormat="1" x14ac:dyDescent="0.2"/>
    <row r="59667" s="217" customFormat="1" x14ac:dyDescent="0.2"/>
    <row r="59668" s="217" customFormat="1" x14ac:dyDescent="0.2"/>
    <row r="59669" s="217" customFormat="1" x14ac:dyDescent="0.2"/>
    <row r="59670" s="217" customFormat="1" x14ac:dyDescent="0.2"/>
    <row r="59671" s="217" customFormat="1" x14ac:dyDescent="0.2"/>
    <row r="59672" s="217" customFormat="1" x14ac:dyDescent="0.2"/>
    <row r="59673" s="217" customFormat="1" x14ac:dyDescent="0.2"/>
    <row r="59674" s="217" customFormat="1" x14ac:dyDescent="0.2"/>
    <row r="59675" s="217" customFormat="1" x14ac:dyDescent="0.2"/>
    <row r="59676" s="217" customFormat="1" x14ac:dyDescent="0.2"/>
    <row r="59677" s="217" customFormat="1" x14ac:dyDescent="0.2"/>
    <row r="59678" s="217" customFormat="1" x14ac:dyDescent="0.2"/>
    <row r="59679" s="217" customFormat="1" x14ac:dyDescent="0.2"/>
    <row r="59680" s="217" customFormat="1" x14ac:dyDescent="0.2"/>
    <row r="59681" s="217" customFormat="1" x14ac:dyDescent="0.2"/>
    <row r="59682" s="217" customFormat="1" x14ac:dyDescent="0.2"/>
    <row r="59683" s="217" customFormat="1" x14ac:dyDescent="0.2"/>
    <row r="59684" s="217" customFormat="1" x14ac:dyDescent="0.2"/>
    <row r="59685" s="217" customFormat="1" x14ac:dyDescent="0.2"/>
    <row r="59686" s="217" customFormat="1" x14ac:dyDescent="0.2"/>
    <row r="59687" s="217" customFormat="1" x14ac:dyDescent="0.2"/>
    <row r="59688" s="217" customFormat="1" x14ac:dyDescent="0.2"/>
    <row r="59689" s="217" customFormat="1" x14ac:dyDescent="0.2"/>
    <row r="59690" s="217" customFormat="1" x14ac:dyDescent="0.2"/>
    <row r="59691" s="217" customFormat="1" x14ac:dyDescent="0.2"/>
    <row r="59692" s="217" customFormat="1" x14ac:dyDescent="0.2"/>
    <row r="59693" s="217" customFormat="1" x14ac:dyDescent="0.2"/>
    <row r="59694" s="217" customFormat="1" x14ac:dyDescent="0.2"/>
    <row r="59695" s="217" customFormat="1" x14ac:dyDescent="0.2"/>
    <row r="59696" s="217" customFormat="1" x14ac:dyDescent="0.2"/>
    <row r="59697" s="217" customFormat="1" x14ac:dyDescent="0.2"/>
    <row r="59698" s="217" customFormat="1" x14ac:dyDescent="0.2"/>
    <row r="59699" s="217" customFormat="1" x14ac:dyDescent="0.2"/>
    <row r="59700" s="217" customFormat="1" x14ac:dyDescent="0.2"/>
    <row r="59701" s="217" customFormat="1" x14ac:dyDescent="0.2"/>
    <row r="59702" s="217" customFormat="1" x14ac:dyDescent="0.2"/>
    <row r="59703" s="217" customFormat="1" x14ac:dyDescent="0.2"/>
    <row r="59704" s="217" customFormat="1" x14ac:dyDescent="0.2"/>
    <row r="59705" s="217" customFormat="1" x14ac:dyDescent="0.2"/>
    <row r="59706" s="217" customFormat="1" x14ac:dyDescent="0.2"/>
    <row r="59707" s="217" customFormat="1" x14ac:dyDescent="0.2"/>
    <row r="59708" s="217" customFormat="1" x14ac:dyDescent="0.2"/>
    <row r="59709" s="217" customFormat="1" x14ac:dyDescent="0.2"/>
    <row r="59710" s="217" customFormat="1" x14ac:dyDescent="0.2"/>
    <row r="59711" s="217" customFormat="1" x14ac:dyDescent="0.2"/>
    <row r="59712" s="217" customFormat="1" x14ac:dyDescent="0.2"/>
    <row r="59713" s="217" customFormat="1" x14ac:dyDescent="0.2"/>
    <row r="59714" s="217" customFormat="1" x14ac:dyDescent="0.2"/>
    <row r="59715" s="217" customFormat="1" x14ac:dyDescent="0.2"/>
    <row r="59716" s="217" customFormat="1" x14ac:dyDescent="0.2"/>
    <row r="59717" s="217" customFormat="1" x14ac:dyDescent="0.2"/>
    <row r="59718" s="217" customFormat="1" x14ac:dyDescent="0.2"/>
    <row r="59719" s="217" customFormat="1" x14ac:dyDescent="0.2"/>
    <row r="59720" s="217" customFormat="1" x14ac:dyDescent="0.2"/>
    <row r="59721" s="217" customFormat="1" x14ac:dyDescent="0.2"/>
    <row r="59722" s="217" customFormat="1" x14ac:dyDescent="0.2"/>
    <row r="59723" s="217" customFormat="1" x14ac:dyDescent="0.2"/>
    <row r="59724" s="217" customFormat="1" x14ac:dyDescent="0.2"/>
    <row r="59725" s="217" customFormat="1" x14ac:dyDescent="0.2"/>
    <row r="59726" s="217" customFormat="1" x14ac:dyDescent="0.2"/>
    <row r="59727" s="217" customFormat="1" x14ac:dyDescent="0.2"/>
    <row r="59728" s="217" customFormat="1" x14ac:dyDescent="0.2"/>
    <row r="59729" s="217" customFormat="1" x14ac:dyDescent="0.2"/>
    <row r="59730" s="217" customFormat="1" x14ac:dyDescent="0.2"/>
    <row r="59731" s="217" customFormat="1" x14ac:dyDescent="0.2"/>
    <row r="59732" s="217" customFormat="1" x14ac:dyDescent="0.2"/>
    <row r="59733" s="217" customFormat="1" x14ac:dyDescent="0.2"/>
    <row r="59734" s="217" customFormat="1" x14ac:dyDescent="0.2"/>
    <row r="59735" s="217" customFormat="1" x14ac:dyDescent="0.2"/>
    <row r="59736" s="217" customFormat="1" x14ac:dyDescent="0.2"/>
    <row r="59737" s="217" customFormat="1" x14ac:dyDescent="0.2"/>
    <row r="59738" s="217" customFormat="1" x14ac:dyDescent="0.2"/>
    <row r="59739" s="217" customFormat="1" x14ac:dyDescent="0.2"/>
    <row r="59740" s="217" customFormat="1" x14ac:dyDescent="0.2"/>
    <row r="59741" s="217" customFormat="1" x14ac:dyDescent="0.2"/>
    <row r="59742" s="217" customFormat="1" x14ac:dyDescent="0.2"/>
    <row r="59743" s="217" customFormat="1" x14ac:dyDescent="0.2"/>
    <row r="59744" s="217" customFormat="1" x14ac:dyDescent="0.2"/>
    <row r="59745" s="217" customFormat="1" x14ac:dyDescent="0.2"/>
    <row r="59746" s="217" customFormat="1" x14ac:dyDescent="0.2"/>
    <row r="59747" s="217" customFormat="1" x14ac:dyDescent="0.2"/>
    <row r="59748" s="217" customFormat="1" x14ac:dyDescent="0.2"/>
    <row r="59749" s="217" customFormat="1" x14ac:dyDescent="0.2"/>
    <row r="59750" s="217" customFormat="1" x14ac:dyDescent="0.2"/>
    <row r="59751" s="217" customFormat="1" x14ac:dyDescent="0.2"/>
    <row r="59752" s="217" customFormat="1" x14ac:dyDescent="0.2"/>
    <row r="59753" s="217" customFormat="1" x14ac:dyDescent="0.2"/>
    <row r="59754" s="217" customFormat="1" x14ac:dyDescent="0.2"/>
    <row r="59755" s="217" customFormat="1" x14ac:dyDescent="0.2"/>
    <row r="59756" s="217" customFormat="1" x14ac:dyDescent="0.2"/>
    <row r="59757" s="217" customFormat="1" x14ac:dyDescent="0.2"/>
    <row r="59758" s="217" customFormat="1" x14ac:dyDescent="0.2"/>
    <row r="59759" s="217" customFormat="1" x14ac:dyDescent="0.2"/>
    <row r="59760" s="217" customFormat="1" x14ac:dyDescent="0.2"/>
    <row r="59761" s="217" customFormat="1" x14ac:dyDescent="0.2"/>
    <row r="59762" s="217" customFormat="1" x14ac:dyDescent="0.2"/>
    <row r="59763" s="217" customFormat="1" x14ac:dyDescent="0.2"/>
    <row r="59764" s="217" customFormat="1" x14ac:dyDescent="0.2"/>
    <row r="59765" s="217" customFormat="1" x14ac:dyDescent="0.2"/>
    <row r="59766" s="217" customFormat="1" x14ac:dyDescent="0.2"/>
    <row r="59767" s="217" customFormat="1" x14ac:dyDescent="0.2"/>
    <row r="59768" s="217" customFormat="1" x14ac:dyDescent="0.2"/>
    <row r="59769" s="217" customFormat="1" x14ac:dyDescent="0.2"/>
    <row r="59770" s="217" customFormat="1" x14ac:dyDescent="0.2"/>
    <row r="59771" s="217" customFormat="1" x14ac:dyDescent="0.2"/>
    <row r="59772" s="217" customFormat="1" x14ac:dyDescent="0.2"/>
    <row r="59773" s="217" customFormat="1" x14ac:dyDescent="0.2"/>
    <row r="59774" s="217" customFormat="1" x14ac:dyDescent="0.2"/>
    <row r="59775" s="217" customFormat="1" x14ac:dyDescent="0.2"/>
    <row r="59776" s="217" customFormat="1" x14ac:dyDescent="0.2"/>
    <row r="59777" s="217" customFormat="1" x14ac:dyDescent="0.2"/>
    <row r="59778" s="217" customFormat="1" x14ac:dyDescent="0.2"/>
    <row r="59779" s="217" customFormat="1" x14ac:dyDescent="0.2"/>
    <row r="59780" s="217" customFormat="1" x14ac:dyDescent="0.2"/>
    <row r="59781" s="217" customFormat="1" x14ac:dyDescent="0.2"/>
    <row r="59782" s="217" customFormat="1" x14ac:dyDescent="0.2"/>
    <row r="59783" s="217" customFormat="1" x14ac:dyDescent="0.2"/>
    <row r="59784" s="217" customFormat="1" x14ac:dyDescent="0.2"/>
    <row r="59785" s="217" customFormat="1" x14ac:dyDescent="0.2"/>
    <row r="59786" s="217" customFormat="1" x14ac:dyDescent="0.2"/>
    <row r="59787" s="217" customFormat="1" x14ac:dyDescent="0.2"/>
    <row r="59788" s="217" customFormat="1" x14ac:dyDescent="0.2"/>
    <row r="59789" s="217" customFormat="1" x14ac:dyDescent="0.2"/>
    <row r="59790" s="217" customFormat="1" x14ac:dyDescent="0.2"/>
    <row r="59791" s="217" customFormat="1" x14ac:dyDescent="0.2"/>
    <row r="59792" s="217" customFormat="1" x14ac:dyDescent="0.2"/>
    <row r="59793" s="217" customFormat="1" x14ac:dyDescent="0.2"/>
    <row r="59794" s="217" customFormat="1" x14ac:dyDescent="0.2"/>
    <row r="59795" s="217" customFormat="1" x14ac:dyDescent="0.2"/>
    <row r="59796" s="217" customFormat="1" x14ac:dyDescent="0.2"/>
    <row r="59797" s="217" customFormat="1" x14ac:dyDescent="0.2"/>
    <row r="59798" s="217" customFormat="1" x14ac:dyDescent="0.2"/>
    <row r="59799" s="217" customFormat="1" x14ac:dyDescent="0.2"/>
    <row r="59800" s="217" customFormat="1" x14ac:dyDescent="0.2"/>
    <row r="59801" s="217" customFormat="1" x14ac:dyDescent="0.2"/>
    <row r="59802" s="217" customFormat="1" x14ac:dyDescent="0.2"/>
    <row r="59803" s="217" customFormat="1" x14ac:dyDescent="0.2"/>
    <row r="59804" s="217" customFormat="1" x14ac:dyDescent="0.2"/>
    <row r="59805" s="217" customFormat="1" x14ac:dyDescent="0.2"/>
    <row r="59806" s="217" customFormat="1" x14ac:dyDescent="0.2"/>
    <row r="59807" s="217" customFormat="1" x14ac:dyDescent="0.2"/>
    <row r="59808" s="217" customFormat="1" x14ac:dyDescent="0.2"/>
    <row r="59809" s="217" customFormat="1" x14ac:dyDescent="0.2"/>
    <row r="59810" s="217" customFormat="1" x14ac:dyDescent="0.2"/>
    <row r="59811" s="217" customFormat="1" x14ac:dyDescent="0.2"/>
    <row r="59812" s="217" customFormat="1" x14ac:dyDescent="0.2"/>
    <row r="59813" s="217" customFormat="1" x14ac:dyDescent="0.2"/>
    <row r="59814" s="217" customFormat="1" x14ac:dyDescent="0.2"/>
    <row r="59815" s="217" customFormat="1" x14ac:dyDescent="0.2"/>
    <row r="59816" s="217" customFormat="1" x14ac:dyDescent="0.2"/>
    <row r="59817" s="217" customFormat="1" x14ac:dyDescent="0.2"/>
    <row r="59818" s="217" customFormat="1" x14ac:dyDescent="0.2"/>
    <row r="59819" s="217" customFormat="1" x14ac:dyDescent="0.2"/>
    <row r="59820" s="217" customFormat="1" x14ac:dyDescent="0.2"/>
    <row r="59821" s="217" customFormat="1" x14ac:dyDescent="0.2"/>
    <row r="59822" s="217" customFormat="1" x14ac:dyDescent="0.2"/>
    <row r="59823" s="217" customFormat="1" x14ac:dyDescent="0.2"/>
    <row r="59824" s="217" customFormat="1" x14ac:dyDescent="0.2"/>
    <row r="59825" s="217" customFormat="1" x14ac:dyDescent="0.2"/>
    <row r="59826" s="217" customFormat="1" x14ac:dyDescent="0.2"/>
    <row r="59827" s="217" customFormat="1" x14ac:dyDescent="0.2"/>
    <row r="59828" s="217" customFormat="1" x14ac:dyDescent="0.2"/>
    <row r="59829" s="217" customFormat="1" x14ac:dyDescent="0.2"/>
    <row r="59830" s="217" customFormat="1" x14ac:dyDescent="0.2"/>
    <row r="59831" s="217" customFormat="1" x14ac:dyDescent="0.2"/>
    <row r="59832" s="217" customFormat="1" x14ac:dyDescent="0.2"/>
    <row r="59833" s="217" customFormat="1" x14ac:dyDescent="0.2"/>
    <row r="59834" s="217" customFormat="1" x14ac:dyDescent="0.2"/>
    <row r="59835" s="217" customFormat="1" x14ac:dyDescent="0.2"/>
    <row r="59836" s="217" customFormat="1" x14ac:dyDescent="0.2"/>
    <row r="59837" s="217" customFormat="1" x14ac:dyDescent="0.2"/>
    <row r="59838" s="217" customFormat="1" x14ac:dyDescent="0.2"/>
    <row r="59839" s="217" customFormat="1" x14ac:dyDescent="0.2"/>
    <row r="59840" s="217" customFormat="1" x14ac:dyDescent="0.2"/>
    <row r="59841" s="217" customFormat="1" x14ac:dyDescent="0.2"/>
    <row r="59842" s="217" customFormat="1" x14ac:dyDescent="0.2"/>
    <row r="59843" s="217" customFormat="1" x14ac:dyDescent="0.2"/>
    <row r="59844" s="217" customFormat="1" x14ac:dyDescent="0.2"/>
    <row r="59845" s="217" customFormat="1" x14ac:dyDescent="0.2"/>
    <row r="59846" s="217" customFormat="1" x14ac:dyDescent="0.2"/>
    <row r="59847" s="217" customFormat="1" x14ac:dyDescent="0.2"/>
    <row r="59848" s="217" customFormat="1" x14ac:dyDescent="0.2"/>
    <row r="59849" s="217" customFormat="1" x14ac:dyDescent="0.2"/>
    <row r="59850" s="217" customFormat="1" x14ac:dyDescent="0.2"/>
    <row r="59851" s="217" customFormat="1" x14ac:dyDescent="0.2"/>
    <row r="59852" s="217" customFormat="1" x14ac:dyDescent="0.2"/>
    <row r="59853" s="217" customFormat="1" x14ac:dyDescent="0.2"/>
    <row r="59854" s="217" customFormat="1" x14ac:dyDescent="0.2"/>
    <row r="59855" s="217" customFormat="1" x14ac:dyDescent="0.2"/>
    <row r="59856" s="217" customFormat="1" x14ac:dyDescent="0.2"/>
    <row r="59857" s="217" customFormat="1" x14ac:dyDescent="0.2"/>
    <row r="59858" s="217" customFormat="1" x14ac:dyDescent="0.2"/>
    <row r="59859" s="217" customFormat="1" x14ac:dyDescent="0.2"/>
    <row r="59860" s="217" customFormat="1" x14ac:dyDescent="0.2"/>
    <row r="59861" s="217" customFormat="1" x14ac:dyDescent="0.2"/>
    <row r="59862" s="217" customFormat="1" x14ac:dyDescent="0.2"/>
    <row r="59863" s="217" customFormat="1" x14ac:dyDescent="0.2"/>
    <row r="59864" s="217" customFormat="1" x14ac:dyDescent="0.2"/>
    <row r="59865" s="217" customFormat="1" x14ac:dyDescent="0.2"/>
    <row r="59866" s="217" customFormat="1" x14ac:dyDescent="0.2"/>
    <row r="59867" s="217" customFormat="1" x14ac:dyDescent="0.2"/>
    <row r="59868" s="217" customFormat="1" x14ac:dyDescent="0.2"/>
    <row r="59869" s="217" customFormat="1" x14ac:dyDescent="0.2"/>
    <row r="59870" s="217" customFormat="1" x14ac:dyDescent="0.2"/>
    <row r="59871" s="217" customFormat="1" x14ac:dyDescent="0.2"/>
    <row r="59872" s="217" customFormat="1" x14ac:dyDescent="0.2"/>
    <row r="59873" s="217" customFormat="1" x14ac:dyDescent="0.2"/>
    <row r="59874" s="217" customFormat="1" x14ac:dyDescent="0.2"/>
    <row r="59875" s="217" customFormat="1" x14ac:dyDescent="0.2"/>
    <row r="59876" s="217" customFormat="1" x14ac:dyDescent="0.2"/>
    <row r="59877" s="217" customFormat="1" x14ac:dyDescent="0.2"/>
    <row r="59878" s="217" customFormat="1" x14ac:dyDescent="0.2"/>
    <row r="59879" s="217" customFormat="1" x14ac:dyDescent="0.2"/>
    <row r="59880" s="217" customFormat="1" x14ac:dyDescent="0.2"/>
    <row r="59881" s="217" customFormat="1" x14ac:dyDescent="0.2"/>
    <row r="59882" s="217" customFormat="1" x14ac:dyDescent="0.2"/>
    <row r="59883" s="217" customFormat="1" x14ac:dyDescent="0.2"/>
    <row r="59884" s="217" customFormat="1" x14ac:dyDescent="0.2"/>
    <row r="59885" s="217" customFormat="1" x14ac:dyDescent="0.2"/>
    <row r="59886" s="217" customFormat="1" x14ac:dyDescent="0.2"/>
    <row r="59887" s="217" customFormat="1" x14ac:dyDescent="0.2"/>
    <row r="59888" s="217" customFormat="1" x14ac:dyDescent="0.2"/>
    <row r="59889" s="217" customFormat="1" x14ac:dyDescent="0.2"/>
    <row r="59890" s="217" customFormat="1" x14ac:dyDescent="0.2"/>
    <row r="59891" s="217" customFormat="1" x14ac:dyDescent="0.2"/>
    <row r="59892" s="217" customFormat="1" x14ac:dyDescent="0.2"/>
    <row r="59893" s="217" customFormat="1" x14ac:dyDescent="0.2"/>
    <row r="59894" s="217" customFormat="1" x14ac:dyDescent="0.2"/>
    <row r="59895" s="217" customFormat="1" x14ac:dyDescent="0.2"/>
    <row r="59896" s="217" customFormat="1" x14ac:dyDescent="0.2"/>
    <row r="59897" s="217" customFormat="1" x14ac:dyDescent="0.2"/>
    <row r="59898" s="217" customFormat="1" x14ac:dyDescent="0.2"/>
    <row r="59899" s="217" customFormat="1" x14ac:dyDescent="0.2"/>
    <row r="59900" s="217" customFormat="1" x14ac:dyDescent="0.2"/>
    <row r="59901" s="217" customFormat="1" x14ac:dyDescent="0.2"/>
    <row r="59902" s="217" customFormat="1" x14ac:dyDescent="0.2"/>
    <row r="59903" s="217" customFormat="1" x14ac:dyDescent="0.2"/>
    <row r="59904" s="217" customFormat="1" x14ac:dyDescent="0.2"/>
    <row r="59905" s="217" customFormat="1" x14ac:dyDescent="0.2"/>
    <row r="59906" s="217" customFormat="1" x14ac:dyDescent="0.2"/>
    <row r="59907" s="217" customFormat="1" x14ac:dyDescent="0.2"/>
    <row r="59908" s="217" customFormat="1" x14ac:dyDescent="0.2"/>
    <row r="59909" s="217" customFormat="1" x14ac:dyDescent="0.2"/>
    <row r="59910" s="217" customFormat="1" x14ac:dyDescent="0.2"/>
    <row r="59911" s="217" customFormat="1" x14ac:dyDescent="0.2"/>
    <row r="59912" s="217" customFormat="1" x14ac:dyDescent="0.2"/>
    <row r="59913" s="217" customFormat="1" x14ac:dyDescent="0.2"/>
    <row r="59914" s="217" customFormat="1" x14ac:dyDescent="0.2"/>
    <row r="59915" s="217" customFormat="1" x14ac:dyDescent="0.2"/>
    <row r="59916" s="217" customFormat="1" x14ac:dyDescent="0.2"/>
    <row r="59917" s="217" customFormat="1" x14ac:dyDescent="0.2"/>
    <row r="59918" s="217" customFormat="1" x14ac:dyDescent="0.2"/>
    <row r="59919" s="217" customFormat="1" x14ac:dyDescent="0.2"/>
    <row r="59920" s="217" customFormat="1" x14ac:dyDescent="0.2"/>
    <row r="59921" s="217" customFormat="1" x14ac:dyDescent="0.2"/>
    <row r="59922" s="217" customFormat="1" x14ac:dyDescent="0.2"/>
    <row r="59923" s="217" customFormat="1" x14ac:dyDescent="0.2"/>
    <row r="59924" s="217" customFormat="1" x14ac:dyDescent="0.2"/>
    <row r="59925" s="217" customFormat="1" x14ac:dyDescent="0.2"/>
    <row r="59926" s="217" customFormat="1" x14ac:dyDescent="0.2"/>
    <row r="59927" s="217" customFormat="1" x14ac:dyDescent="0.2"/>
    <row r="59928" s="217" customFormat="1" x14ac:dyDescent="0.2"/>
    <row r="59929" s="217" customFormat="1" x14ac:dyDescent="0.2"/>
    <row r="59930" s="217" customFormat="1" x14ac:dyDescent="0.2"/>
    <row r="59931" s="217" customFormat="1" x14ac:dyDescent="0.2"/>
    <row r="59932" s="217" customFormat="1" x14ac:dyDescent="0.2"/>
    <row r="59933" s="217" customFormat="1" x14ac:dyDescent="0.2"/>
    <row r="59934" s="217" customFormat="1" x14ac:dyDescent="0.2"/>
    <row r="59935" s="217" customFormat="1" x14ac:dyDescent="0.2"/>
    <row r="59936" s="217" customFormat="1" x14ac:dyDescent="0.2"/>
    <row r="59937" s="217" customFormat="1" x14ac:dyDescent="0.2"/>
    <row r="59938" s="217" customFormat="1" x14ac:dyDescent="0.2"/>
    <row r="59939" s="217" customFormat="1" x14ac:dyDescent="0.2"/>
    <row r="59940" s="217" customFormat="1" x14ac:dyDescent="0.2"/>
    <row r="59941" s="217" customFormat="1" x14ac:dyDescent="0.2"/>
    <row r="59942" s="217" customFormat="1" x14ac:dyDescent="0.2"/>
    <row r="59943" s="217" customFormat="1" x14ac:dyDescent="0.2"/>
    <row r="59944" s="217" customFormat="1" x14ac:dyDescent="0.2"/>
    <row r="59945" s="217" customFormat="1" x14ac:dyDescent="0.2"/>
    <row r="59946" s="217" customFormat="1" x14ac:dyDescent="0.2"/>
    <row r="59947" s="217" customFormat="1" x14ac:dyDescent="0.2"/>
    <row r="59948" s="217" customFormat="1" x14ac:dyDescent="0.2"/>
    <row r="59949" s="217" customFormat="1" x14ac:dyDescent="0.2"/>
    <row r="59950" s="217" customFormat="1" x14ac:dyDescent="0.2"/>
    <row r="59951" s="217" customFormat="1" x14ac:dyDescent="0.2"/>
    <row r="59952" s="217" customFormat="1" x14ac:dyDescent="0.2"/>
    <row r="59953" s="217" customFormat="1" x14ac:dyDescent="0.2"/>
    <row r="59954" s="217" customFormat="1" x14ac:dyDescent="0.2"/>
    <row r="59955" s="217" customFormat="1" x14ac:dyDescent="0.2"/>
    <row r="59956" s="217" customFormat="1" x14ac:dyDescent="0.2"/>
    <row r="59957" s="217" customFormat="1" x14ac:dyDescent="0.2"/>
    <row r="59958" s="217" customFormat="1" x14ac:dyDescent="0.2"/>
    <row r="59959" s="217" customFormat="1" x14ac:dyDescent="0.2"/>
    <row r="59960" s="217" customFormat="1" x14ac:dyDescent="0.2"/>
    <row r="59961" s="217" customFormat="1" x14ac:dyDescent="0.2"/>
    <row r="59962" s="217" customFormat="1" x14ac:dyDescent="0.2"/>
    <row r="59963" s="217" customFormat="1" x14ac:dyDescent="0.2"/>
    <row r="59964" s="217" customFormat="1" x14ac:dyDescent="0.2"/>
    <row r="59965" s="217" customFormat="1" x14ac:dyDescent="0.2"/>
    <row r="59966" s="217" customFormat="1" x14ac:dyDescent="0.2"/>
    <row r="59967" s="217" customFormat="1" x14ac:dyDescent="0.2"/>
    <row r="59968" s="217" customFormat="1" x14ac:dyDescent="0.2"/>
    <row r="59969" s="217" customFormat="1" x14ac:dyDescent="0.2"/>
    <row r="59970" s="217" customFormat="1" x14ac:dyDescent="0.2"/>
    <row r="59971" s="217" customFormat="1" x14ac:dyDescent="0.2"/>
    <row r="59972" s="217" customFormat="1" x14ac:dyDescent="0.2"/>
    <row r="59973" s="217" customFormat="1" x14ac:dyDescent="0.2"/>
    <row r="59974" s="217" customFormat="1" x14ac:dyDescent="0.2"/>
    <row r="59975" s="217" customFormat="1" x14ac:dyDescent="0.2"/>
    <row r="59976" s="217" customFormat="1" x14ac:dyDescent="0.2"/>
    <row r="59977" s="217" customFormat="1" x14ac:dyDescent="0.2"/>
    <row r="59978" s="217" customFormat="1" x14ac:dyDescent="0.2"/>
    <row r="59979" s="217" customFormat="1" x14ac:dyDescent="0.2"/>
    <row r="59980" s="217" customFormat="1" x14ac:dyDescent="0.2"/>
    <row r="59981" s="217" customFormat="1" x14ac:dyDescent="0.2"/>
    <row r="59982" s="217" customFormat="1" x14ac:dyDescent="0.2"/>
    <row r="59983" s="217" customFormat="1" x14ac:dyDescent="0.2"/>
    <row r="59984" s="217" customFormat="1" x14ac:dyDescent="0.2"/>
    <row r="59985" s="217" customFormat="1" x14ac:dyDescent="0.2"/>
    <row r="59986" s="217" customFormat="1" x14ac:dyDescent="0.2"/>
    <row r="59987" s="217" customFormat="1" x14ac:dyDescent="0.2"/>
    <row r="59988" s="217" customFormat="1" x14ac:dyDescent="0.2"/>
    <row r="59989" s="217" customFormat="1" x14ac:dyDescent="0.2"/>
    <row r="59990" s="217" customFormat="1" x14ac:dyDescent="0.2"/>
    <row r="59991" s="217" customFormat="1" x14ac:dyDescent="0.2"/>
    <row r="59992" s="217" customFormat="1" x14ac:dyDescent="0.2"/>
    <row r="59993" s="217" customFormat="1" x14ac:dyDescent="0.2"/>
    <row r="59994" s="217" customFormat="1" x14ac:dyDescent="0.2"/>
    <row r="59995" s="217" customFormat="1" x14ac:dyDescent="0.2"/>
    <row r="59996" s="217" customFormat="1" x14ac:dyDescent="0.2"/>
    <row r="59997" s="217" customFormat="1" x14ac:dyDescent="0.2"/>
    <row r="59998" s="217" customFormat="1" x14ac:dyDescent="0.2"/>
    <row r="59999" s="217" customFormat="1" x14ac:dyDescent="0.2"/>
    <row r="60000" s="217" customFormat="1" x14ac:dyDescent="0.2"/>
    <row r="60001" s="217" customFormat="1" x14ac:dyDescent="0.2"/>
    <row r="60002" s="217" customFormat="1" x14ac:dyDescent="0.2"/>
    <row r="60003" s="217" customFormat="1" x14ac:dyDescent="0.2"/>
    <row r="60004" s="217" customFormat="1" x14ac:dyDescent="0.2"/>
    <row r="60005" s="217" customFormat="1" x14ac:dyDescent="0.2"/>
    <row r="60006" s="217" customFormat="1" x14ac:dyDescent="0.2"/>
    <row r="60007" s="217" customFormat="1" x14ac:dyDescent="0.2"/>
    <row r="60008" s="217" customFormat="1" x14ac:dyDescent="0.2"/>
    <row r="60009" s="217" customFormat="1" x14ac:dyDescent="0.2"/>
    <row r="60010" s="217" customFormat="1" x14ac:dyDescent="0.2"/>
    <row r="60011" s="217" customFormat="1" x14ac:dyDescent="0.2"/>
    <row r="60012" s="217" customFormat="1" x14ac:dyDescent="0.2"/>
    <row r="60013" s="217" customFormat="1" x14ac:dyDescent="0.2"/>
    <row r="60014" s="217" customFormat="1" x14ac:dyDescent="0.2"/>
    <row r="60015" s="217" customFormat="1" x14ac:dyDescent="0.2"/>
    <row r="60016" s="217" customFormat="1" x14ac:dyDescent="0.2"/>
    <row r="60017" s="217" customFormat="1" x14ac:dyDescent="0.2"/>
    <row r="60018" s="217" customFormat="1" x14ac:dyDescent="0.2"/>
    <row r="60019" s="217" customFormat="1" x14ac:dyDescent="0.2"/>
    <row r="60020" s="217" customFormat="1" x14ac:dyDescent="0.2"/>
    <row r="60021" s="217" customFormat="1" x14ac:dyDescent="0.2"/>
    <row r="60022" s="217" customFormat="1" x14ac:dyDescent="0.2"/>
    <row r="60023" s="217" customFormat="1" x14ac:dyDescent="0.2"/>
    <row r="60024" s="217" customFormat="1" x14ac:dyDescent="0.2"/>
    <row r="60025" s="217" customFormat="1" x14ac:dyDescent="0.2"/>
    <row r="60026" s="217" customFormat="1" x14ac:dyDescent="0.2"/>
    <row r="60027" s="217" customFormat="1" x14ac:dyDescent="0.2"/>
    <row r="60028" s="217" customFormat="1" x14ac:dyDescent="0.2"/>
    <row r="60029" s="217" customFormat="1" x14ac:dyDescent="0.2"/>
    <row r="60030" s="217" customFormat="1" x14ac:dyDescent="0.2"/>
    <row r="60031" s="217" customFormat="1" x14ac:dyDescent="0.2"/>
    <row r="60032" s="217" customFormat="1" x14ac:dyDescent="0.2"/>
    <row r="60033" s="217" customFormat="1" x14ac:dyDescent="0.2"/>
    <row r="60034" s="217" customFormat="1" x14ac:dyDescent="0.2"/>
    <row r="60035" s="217" customFormat="1" x14ac:dyDescent="0.2"/>
    <row r="60036" s="217" customFormat="1" x14ac:dyDescent="0.2"/>
    <row r="60037" s="217" customFormat="1" x14ac:dyDescent="0.2"/>
    <row r="60038" s="217" customFormat="1" x14ac:dyDescent="0.2"/>
    <row r="60039" s="217" customFormat="1" x14ac:dyDescent="0.2"/>
    <row r="60040" s="217" customFormat="1" x14ac:dyDescent="0.2"/>
    <row r="60041" s="217" customFormat="1" x14ac:dyDescent="0.2"/>
    <row r="60042" s="217" customFormat="1" x14ac:dyDescent="0.2"/>
    <row r="60043" s="217" customFormat="1" x14ac:dyDescent="0.2"/>
    <row r="60044" s="217" customFormat="1" x14ac:dyDescent="0.2"/>
    <row r="60045" s="217" customFormat="1" x14ac:dyDescent="0.2"/>
    <row r="60046" s="217" customFormat="1" x14ac:dyDescent="0.2"/>
    <row r="60047" s="217" customFormat="1" x14ac:dyDescent="0.2"/>
    <row r="60048" s="217" customFormat="1" x14ac:dyDescent="0.2"/>
    <row r="60049" s="217" customFormat="1" x14ac:dyDescent="0.2"/>
    <row r="60050" s="217" customFormat="1" x14ac:dyDescent="0.2"/>
    <row r="60051" s="217" customFormat="1" x14ac:dyDescent="0.2"/>
    <row r="60052" s="217" customFormat="1" x14ac:dyDescent="0.2"/>
    <row r="60053" s="217" customFormat="1" x14ac:dyDescent="0.2"/>
    <row r="60054" s="217" customFormat="1" x14ac:dyDescent="0.2"/>
    <row r="60055" s="217" customFormat="1" x14ac:dyDescent="0.2"/>
    <row r="60056" s="217" customFormat="1" x14ac:dyDescent="0.2"/>
    <row r="60057" s="217" customFormat="1" x14ac:dyDescent="0.2"/>
    <row r="60058" s="217" customFormat="1" x14ac:dyDescent="0.2"/>
    <row r="60059" s="217" customFormat="1" x14ac:dyDescent="0.2"/>
    <row r="60060" s="217" customFormat="1" x14ac:dyDescent="0.2"/>
    <row r="60061" s="217" customFormat="1" x14ac:dyDescent="0.2"/>
    <row r="60062" s="217" customFormat="1" x14ac:dyDescent="0.2"/>
    <row r="60063" s="217" customFormat="1" x14ac:dyDescent="0.2"/>
    <row r="60064" s="217" customFormat="1" x14ac:dyDescent="0.2"/>
    <row r="60065" s="217" customFormat="1" x14ac:dyDescent="0.2"/>
    <row r="60066" s="217" customFormat="1" x14ac:dyDescent="0.2"/>
    <row r="60067" s="217" customFormat="1" x14ac:dyDescent="0.2"/>
    <row r="60068" s="217" customFormat="1" x14ac:dyDescent="0.2"/>
    <row r="60069" s="217" customFormat="1" x14ac:dyDescent="0.2"/>
    <row r="60070" s="217" customFormat="1" x14ac:dyDescent="0.2"/>
    <row r="60071" s="217" customFormat="1" x14ac:dyDescent="0.2"/>
    <row r="60072" s="217" customFormat="1" x14ac:dyDescent="0.2"/>
    <row r="60073" s="217" customFormat="1" x14ac:dyDescent="0.2"/>
    <row r="60074" s="217" customFormat="1" x14ac:dyDescent="0.2"/>
    <row r="60075" s="217" customFormat="1" x14ac:dyDescent="0.2"/>
    <row r="60076" s="217" customFormat="1" x14ac:dyDescent="0.2"/>
    <row r="60077" s="217" customFormat="1" x14ac:dyDescent="0.2"/>
    <row r="60078" s="217" customFormat="1" x14ac:dyDescent="0.2"/>
    <row r="60079" s="217" customFormat="1" x14ac:dyDescent="0.2"/>
    <row r="60080" s="217" customFormat="1" x14ac:dyDescent="0.2"/>
    <row r="60081" s="217" customFormat="1" x14ac:dyDescent="0.2"/>
    <row r="60082" s="217" customFormat="1" x14ac:dyDescent="0.2"/>
    <row r="60083" s="217" customFormat="1" x14ac:dyDescent="0.2"/>
    <row r="60084" s="217" customFormat="1" x14ac:dyDescent="0.2"/>
    <row r="60085" s="217" customFormat="1" x14ac:dyDescent="0.2"/>
    <row r="60086" s="217" customFormat="1" x14ac:dyDescent="0.2"/>
    <row r="60087" s="217" customFormat="1" x14ac:dyDescent="0.2"/>
    <row r="60088" s="217" customFormat="1" x14ac:dyDescent="0.2"/>
    <row r="60089" s="217" customFormat="1" x14ac:dyDescent="0.2"/>
    <row r="60090" s="217" customFormat="1" x14ac:dyDescent="0.2"/>
    <row r="60091" s="217" customFormat="1" x14ac:dyDescent="0.2"/>
    <row r="60092" s="217" customFormat="1" x14ac:dyDescent="0.2"/>
    <row r="60093" s="217" customFormat="1" x14ac:dyDescent="0.2"/>
    <row r="60094" s="217" customFormat="1" x14ac:dyDescent="0.2"/>
    <row r="60095" s="217" customFormat="1" x14ac:dyDescent="0.2"/>
    <row r="60096" s="217" customFormat="1" x14ac:dyDescent="0.2"/>
    <row r="60097" s="217" customFormat="1" x14ac:dyDescent="0.2"/>
    <row r="60098" s="217" customFormat="1" x14ac:dyDescent="0.2"/>
    <row r="60099" s="217" customFormat="1" x14ac:dyDescent="0.2"/>
    <row r="60100" s="217" customFormat="1" x14ac:dyDescent="0.2"/>
    <row r="60101" s="217" customFormat="1" x14ac:dyDescent="0.2"/>
    <row r="60102" s="217" customFormat="1" x14ac:dyDescent="0.2"/>
    <row r="60103" s="217" customFormat="1" x14ac:dyDescent="0.2"/>
    <row r="60104" s="217" customFormat="1" x14ac:dyDescent="0.2"/>
    <row r="60105" s="217" customFormat="1" x14ac:dyDescent="0.2"/>
    <row r="60106" s="217" customFormat="1" x14ac:dyDescent="0.2"/>
    <row r="60107" s="217" customFormat="1" x14ac:dyDescent="0.2"/>
    <row r="60108" s="217" customFormat="1" x14ac:dyDescent="0.2"/>
    <row r="60109" s="217" customFormat="1" x14ac:dyDescent="0.2"/>
    <row r="60110" s="217" customFormat="1" x14ac:dyDescent="0.2"/>
    <row r="60111" s="217" customFormat="1" x14ac:dyDescent="0.2"/>
    <row r="60112" s="217" customFormat="1" x14ac:dyDescent="0.2"/>
    <row r="60113" s="217" customFormat="1" x14ac:dyDescent="0.2"/>
    <row r="60114" s="217" customFormat="1" x14ac:dyDescent="0.2"/>
    <row r="60115" s="217" customFormat="1" x14ac:dyDescent="0.2"/>
    <row r="60116" s="217" customFormat="1" x14ac:dyDescent="0.2"/>
    <row r="60117" s="217" customFormat="1" x14ac:dyDescent="0.2"/>
    <row r="60118" s="217" customFormat="1" x14ac:dyDescent="0.2"/>
    <row r="60119" s="217" customFormat="1" x14ac:dyDescent="0.2"/>
    <row r="60120" s="217" customFormat="1" x14ac:dyDescent="0.2"/>
    <row r="60121" s="217" customFormat="1" x14ac:dyDescent="0.2"/>
    <row r="60122" s="217" customFormat="1" x14ac:dyDescent="0.2"/>
    <row r="60123" s="217" customFormat="1" x14ac:dyDescent="0.2"/>
    <row r="60124" s="217" customFormat="1" x14ac:dyDescent="0.2"/>
    <row r="60125" s="217" customFormat="1" x14ac:dyDescent="0.2"/>
    <row r="60126" s="217" customFormat="1" x14ac:dyDescent="0.2"/>
    <row r="60127" s="217" customFormat="1" x14ac:dyDescent="0.2"/>
    <row r="60128" s="217" customFormat="1" x14ac:dyDescent="0.2"/>
    <row r="60129" s="217" customFormat="1" x14ac:dyDescent="0.2"/>
    <row r="60130" s="217" customFormat="1" x14ac:dyDescent="0.2"/>
    <row r="60131" s="217" customFormat="1" x14ac:dyDescent="0.2"/>
    <row r="60132" s="217" customFormat="1" x14ac:dyDescent="0.2"/>
    <row r="60133" s="217" customFormat="1" x14ac:dyDescent="0.2"/>
    <row r="60134" s="217" customFormat="1" x14ac:dyDescent="0.2"/>
    <row r="60135" s="217" customFormat="1" x14ac:dyDescent="0.2"/>
    <row r="60136" s="217" customFormat="1" x14ac:dyDescent="0.2"/>
    <row r="60137" s="217" customFormat="1" x14ac:dyDescent="0.2"/>
    <row r="60138" s="217" customFormat="1" x14ac:dyDescent="0.2"/>
    <row r="60139" s="217" customFormat="1" x14ac:dyDescent="0.2"/>
    <row r="60140" s="217" customFormat="1" x14ac:dyDescent="0.2"/>
    <row r="60141" s="217" customFormat="1" x14ac:dyDescent="0.2"/>
    <row r="60142" s="217" customFormat="1" x14ac:dyDescent="0.2"/>
    <row r="60143" s="217" customFormat="1" x14ac:dyDescent="0.2"/>
    <row r="60144" s="217" customFormat="1" x14ac:dyDescent="0.2"/>
    <row r="60145" s="217" customFormat="1" x14ac:dyDescent="0.2"/>
    <row r="60146" s="217" customFormat="1" x14ac:dyDescent="0.2"/>
    <row r="60147" s="217" customFormat="1" x14ac:dyDescent="0.2"/>
    <row r="60148" s="217" customFormat="1" x14ac:dyDescent="0.2"/>
    <row r="60149" s="217" customFormat="1" x14ac:dyDescent="0.2"/>
    <row r="60150" s="217" customFormat="1" x14ac:dyDescent="0.2"/>
    <row r="60151" s="217" customFormat="1" x14ac:dyDescent="0.2"/>
    <row r="60152" s="217" customFormat="1" x14ac:dyDescent="0.2"/>
    <row r="60153" s="217" customFormat="1" x14ac:dyDescent="0.2"/>
    <row r="60154" s="217" customFormat="1" x14ac:dyDescent="0.2"/>
    <row r="60155" s="217" customFormat="1" x14ac:dyDescent="0.2"/>
    <row r="60156" s="217" customFormat="1" x14ac:dyDescent="0.2"/>
    <row r="60157" s="217" customFormat="1" x14ac:dyDescent="0.2"/>
    <row r="60158" s="217" customFormat="1" x14ac:dyDescent="0.2"/>
    <row r="60159" s="217" customFormat="1" x14ac:dyDescent="0.2"/>
    <row r="60160" s="217" customFormat="1" x14ac:dyDescent="0.2"/>
    <row r="60161" s="217" customFormat="1" x14ac:dyDescent="0.2"/>
    <row r="60162" s="217" customFormat="1" x14ac:dyDescent="0.2"/>
    <row r="60163" s="217" customFormat="1" x14ac:dyDescent="0.2"/>
    <row r="60164" s="217" customFormat="1" x14ac:dyDescent="0.2"/>
    <row r="60165" s="217" customFormat="1" x14ac:dyDescent="0.2"/>
    <row r="60166" s="217" customFormat="1" x14ac:dyDescent="0.2"/>
    <row r="60167" s="217" customFormat="1" x14ac:dyDescent="0.2"/>
    <row r="60168" s="217" customFormat="1" x14ac:dyDescent="0.2"/>
    <row r="60169" s="217" customFormat="1" x14ac:dyDescent="0.2"/>
    <row r="60170" s="217" customFormat="1" x14ac:dyDescent="0.2"/>
    <row r="60171" s="217" customFormat="1" x14ac:dyDescent="0.2"/>
    <row r="60172" s="217" customFormat="1" x14ac:dyDescent="0.2"/>
    <row r="60173" s="217" customFormat="1" x14ac:dyDescent="0.2"/>
    <row r="60174" s="217" customFormat="1" x14ac:dyDescent="0.2"/>
    <row r="60175" s="217" customFormat="1" x14ac:dyDescent="0.2"/>
    <row r="60176" s="217" customFormat="1" x14ac:dyDescent="0.2"/>
    <row r="60177" s="217" customFormat="1" x14ac:dyDescent="0.2"/>
    <row r="60178" s="217" customFormat="1" x14ac:dyDescent="0.2"/>
    <row r="60179" s="217" customFormat="1" x14ac:dyDescent="0.2"/>
    <row r="60180" s="217" customFormat="1" x14ac:dyDescent="0.2"/>
    <row r="60181" s="217" customFormat="1" x14ac:dyDescent="0.2"/>
    <row r="60182" s="217" customFormat="1" x14ac:dyDescent="0.2"/>
    <row r="60183" s="217" customFormat="1" x14ac:dyDescent="0.2"/>
    <row r="60184" s="217" customFormat="1" x14ac:dyDescent="0.2"/>
    <row r="60185" s="217" customFormat="1" x14ac:dyDescent="0.2"/>
    <row r="60186" s="217" customFormat="1" x14ac:dyDescent="0.2"/>
    <row r="60187" s="217" customFormat="1" x14ac:dyDescent="0.2"/>
    <row r="60188" s="217" customFormat="1" x14ac:dyDescent="0.2"/>
    <row r="60189" s="217" customFormat="1" x14ac:dyDescent="0.2"/>
    <row r="60190" s="217" customFormat="1" x14ac:dyDescent="0.2"/>
    <row r="60191" s="217" customFormat="1" x14ac:dyDescent="0.2"/>
    <row r="60192" s="217" customFormat="1" x14ac:dyDescent="0.2"/>
    <row r="60193" s="217" customFormat="1" x14ac:dyDescent="0.2"/>
    <row r="60194" s="217" customFormat="1" x14ac:dyDescent="0.2"/>
    <row r="60195" s="217" customFormat="1" x14ac:dyDescent="0.2"/>
    <row r="60196" s="217" customFormat="1" x14ac:dyDescent="0.2"/>
    <row r="60197" s="217" customFormat="1" x14ac:dyDescent="0.2"/>
    <row r="60198" s="217" customFormat="1" x14ac:dyDescent="0.2"/>
    <row r="60199" s="217" customFormat="1" x14ac:dyDescent="0.2"/>
    <row r="60200" s="217" customFormat="1" x14ac:dyDescent="0.2"/>
    <row r="60201" s="217" customFormat="1" x14ac:dyDescent="0.2"/>
    <row r="60202" s="217" customFormat="1" x14ac:dyDescent="0.2"/>
    <row r="60203" s="217" customFormat="1" x14ac:dyDescent="0.2"/>
    <row r="60204" s="217" customFormat="1" x14ac:dyDescent="0.2"/>
    <row r="60205" s="217" customFormat="1" x14ac:dyDescent="0.2"/>
    <row r="60206" s="217" customFormat="1" x14ac:dyDescent="0.2"/>
    <row r="60207" s="217" customFormat="1" x14ac:dyDescent="0.2"/>
    <row r="60208" s="217" customFormat="1" x14ac:dyDescent="0.2"/>
    <row r="60209" s="217" customFormat="1" x14ac:dyDescent="0.2"/>
    <row r="60210" s="217" customFormat="1" x14ac:dyDescent="0.2"/>
    <row r="60211" s="217" customFormat="1" x14ac:dyDescent="0.2"/>
    <row r="60212" s="217" customFormat="1" x14ac:dyDescent="0.2"/>
    <row r="60213" s="217" customFormat="1" x14ac:dyDescent="0.2"/>
    <row r="60214" s="217" customFormat="1" x14ac:dyDescent="0.2"/>
    <row r="60215" s="217" customFormat="1" x14ac:dyDescent="0.2"/>
    <row r="60216" s="217" customFormat="1" x14ac:dyDescent="0.2"/>
    <row r="60217" s="217" customFormat="1" x14ac:dyDescent="0.2"/>
    <row r="60218" s="217" customFormat="1" x14ac:dyDescent="0.2"/>
    <row r="60219" s="217" customFormat="1" x14ac:dyDescent="0.2"/>
    <row r="60220" s="217" customFormat="1" x14ac:dyDescent="0.2"/>
    <row r="60221" s="217" customFormat="1" x14ac:dyDescent="0.2"/>
    <row r="60222" s="217" customFormat="1" x14ac:dyDescent="0.2"/>
    <row r="60223" s="217" customFormat="1" x14ac:dyDescent="0.2"/>
    <row r="60224" s="217" customFormat="1" x14ac:dyDescent="0.2"/>
    <row r="60225" s="217" customFormat="1" x14ac:dyDescent="0.2"/>
    <row r="60226" s="217" customFormat="1" x14ac:dyDescent="0.2"/>
    <row r="60227" s="217" customFormat="1" x14ac:dyDescent="0.2"/>
    <row r="60228" s="217" customFormat="1" x14ac:dyDescent="0.2"/>
    <row r="60229" s="217" customFormat="1" x14ac:dyDescent="0.2"/>
    <row r="60230" s="217" customFormat="1" x14ac:dyDescent="0.2"/>
    <row r="60231" s="217" customFormat="1" x14ac:dyDescent="0.2"/>
    <row r="60232" s="217" customFormat="1" x14ac:dyDescent="0.2"/>
    <row r="60233" s="217" customFormat="1" x14ac:dyDescent="0.2"/>
    <row r="60234" s="217" customFormat="1" x14ac:dyDescent="0.2"/>
    <row r="60235" s="217" customFormat="1" x14ac:dyDescent="0.2"/>
    <row r="60236" s="217" customFormat="1" x14ac:dyDescent="0.2"/>
    <row r="60237" s="217" customFormat="1" x14ac:dyDescent="0.2"/>
    <row r="60238" s="217" customFormat="1" x14ac:dyDescent="0.2"/>
    <row r="60239" s="217" customFormat="1" x14ac:dyDescent="0.2"/>
    <row r="60240" s="217" customFormat="1" x14ac:dyDescent="0.2"/>
    <row r="60241" s="217" customFormat="1" x14ac:dyDescent="0.2"/>
    <row r="60242" s="217" customFormat="1" x14ac:dyDescent="0.2"/>
    <row r="60243" s="217" customFormat="1" x14ac:dyDescent="0.2"/>
    <row r="60244" s="217" customFormat="1" x14ac:dyDescent="0.2"/>
    <row r="60245" s="217" customFormat="1" x14ac:dyDescent="0.2"/>
    <row r="60246" s="217" customFormat="1" x14ac:dyDescent="0.2"/>
    <row r="60247" s="217" customFormat="1" x14ac:dyDescent="0.2"/>
    <row r="60248" s="217" customFormat="1" x14ac:dyDescent="0.2"/>
    <row r="60249" s="217" customFormat="1" x14ac:dyDescent="0.2"/>
    <row r="60250" s="217" customFormat="1" x14ac:dyDescent="0.2"/>
    <row r="60251" s="217" customFormat="1" x14ac:dyDescent="0.2"/>
    <row r="60252" s="217" customFormat="1" x14ac:dyDescent="0.2"/>
    <row r="60253" s="217" customFormat="1" x14ac:dyDescent="0.2"/>
    <row r="60254" s="217" customFormat="1" x14ac:dyDescent="0.2"/>
    <row r="60255" s="217" customFormat="1" x14ac:dyDescent="0.2"/>
    <row r="60256" s="217" customFormat="1" x14ac:dyDescent="0.2"/>
    <row r="60257" s="217" customFormat="1" x14ac:dyDescent="0.2"/>
    <row r="60258" s="217" customFormat="1" x14ac:dyDescent="0.2"/>
    <row r="60259" s="217" customFormat="1" x14ac:dyDescent="0.2"/>
    <row r="60260" s="217" customFormat="1" x14ac:dyDescent="0.2"/>
    <row r="60261" s="217" customFormat="1" x14ac:dyDescent="0.2"/>
    <row r="60262" s="217" customFormat="1" x14ac:dyDescent="0.2"/>
    <row r="60263" s="217" customFormat="1" x14ac:dyDescent="0.2"/>
    <row r="60264" s="217" customFormat="1" x14ac:dyDescent="0.2"/>
    <row r="60265" s="217" customFormat="1" x14ac:dyDescent="0.2"/>
    <row r="60266" s="217" customFormat="1" x14ac:dyDescent="0.2"/>
    <row r="60267" s="217" customFormat="1" x14ac:dyDescent="0.2"/>
    <row r="60268" s="217" customFormat="1" x14ac:dyDescent="0.2"/>
    <row r="60269" s="217" customFormat="1" x14ac:dyDescent="0.2"/>
    <row r="60270" s="217" customFormat="1" x14ac:dyDescent="0.2"/>
    <row r="60271" s="217" customFormat="1" x14ac:dyDescent="0.2"/>
    <row r="60272" s="217" customFormat="1" x14ac:dyDescent="0.2"/>
    <row r="60273" s="217" customFormat="1" x14ac:dyDescent="0.2"/>
    <row r="60274" s="217" customFormat="1" x14ac:dyDescent="0.2"/>
    <row r="60275" s="217" customFormat="1" x14ac:dyDescent="0.2"/>
    <row r="60276" s="217" customFormat="1" x14ac:dyDescent="0.2"/>
    <row r="60277" s="217" customFormat="1" x14ac:dyDescent="0.2"/>
    <row r="60278" s="217" customFormat="1" x14ac:dyDescent="0.2"/>
    <row r="60279" s="217" customFormat="1" x14ac:dyDescent="0.2"/>
    <row r="60280" s="217" customFormat="1" x14ac:dyDescent="0.2"/>
    <row r="60281" s="217" customFormat="1" x14ac:dyDescent="0.2"/>
    <row r="60282" s="217" customFormat="1" x14ac:dyDescent="0.2"/>
    <row r="60283" s="217" customFormat="1" x14ac:dyDescent="0.2"/>
    <row r="60284" s="217" customFormat="1" x14ac:dyDescent="0.2"/>
    <row r="60285" s="217" customFormat="1" x14ac:dyDescent="0.2"/>
    <row r="60286" s="217" customFormat="1" x14ac:dyDescent="0.2"/>
    <row r="60287" s="217" customFormat="1" x14ac:dyDescent="0.2"/>
    <row r="60288" s="217" customFormat="1" x14ac:dyDescent="0.2"/>
    <row r="60289" s="217" customFormat="1" x14ac:dyDescent="0.2"/>
    <row r="60290" s="217" customFormat="1" x14ac:dyDescent="0.2"/>
    <row r="60291" s="217" customFormat="1" x14ac:dyDescent="0.2"/>
    <row r="60292" s="217" customFormat="1" x14ac:dyDescent="0.2"/>
    <row r="60293" s="217" customFormat="1" x14ac:dyDescent="0.2"/>
    <row r="60294" s="217" customFormat="1" x14ac:dyDescent="0.2"/>
    <row r="60295" s="217" customFormat="1" x14ac:dyDescent="0.2"/>
    <row r="60296" s="217" customFormat="1" x14ac:dyDescent="0.2"/>
    <row r="60297" s="217" customFormat="1" x14ac:dyDescent="0.2"/>
    <row r="60298" s="217" customFormat="1" x14ac:dyDescent="0.2"/>
    <row r="60299" s="217" customFormat="1" x14ac:dyDescent="0.2"/>
    <row r="60300" s="217" customFormat="1" x14ac:dyDescent="0.2"/>
    <row r="60301" s="217" customFormat="1" x14ac:dyDescent="0.2"/>
    <row r="60302" s="217" customFormat="1" x14ac:dyDescent="0.2"/>
    <row r="60303" s="217" customFormat="1" x14ac:dyDescent="0.2"/>
    <row r="60304" s="217" customFormat="1" x14ac:dyDescent="0.2"/>
    <row r="60305" s="217" customFormat="1" x14ac:dyDescent="0.2"/>
    <row r="60306" s="217" customFormat="1" x14ac:dyDescent="0.2"/>
    <row r="60307" s="217" customFormat="1" x14ac:dyDescent="0.2"/>
    <row r="60308" s="217" customFormat="1" x14ac:dyDescent="0.2"/>
    <row r="60309" s="217" customFormat="1" x14ac:dyDescent="0.2"/>
    <row r="60310" s="217" customFormat="1" x14ac:dyDescent="0.2"/>
    <row r="60311" s="217" customFormat="1" x14ac:dyDescent="0.2"/>
    <row r="60312" s="217" customFormat="1" x14ac:dyDescent="0.2"/>
    <row r="60313" s="217" customFormat="1" x14ac:dyDescent="0.2"/>
    <row r="60314" s="217" customFormat="1" x14ac:dyDescent="0.2"/>
    <row r="60315" s="217" customFormat="1" x14ac:dyDescent="0.2"/>
    <row r="60316" s="217" customFormat="1" x14ac:dyDescent="0.2"/>
    <row r="60317" s="217" customFormat="1" x14ac:dyDescent="0.2"/>
    <row r="60318" s="217" customFormat="1" x14ac:dyDescent="0.2"/>
    <row r="60319" s="217" customFormat="1" x14ac:dyDescent="0.2"/>
    <row r="60320" s="217" customFormat="1" x14ac:dyDescent="0.2"/>
    <row r="60321" s="217" customFormat="1" x14ac:dyDescent="0.2"/>
    <row r="60322" s="217" customFormat="1" x14ac:dyDescent="0.2"/>
    <row r="60323" s="217" customFormat="1" x14ac:dyDescent="0.2"/>
    <row r="60324" s="217" customFormat="1" x14ac:dyDescent="0.2"/>
    <row r="60325" s="217" customFormat="1" x14ac:dyDescent="0.2"/>
    <row r="60326" s="217" customFormat="1" x14ac:dyDescent="0.2"/>
    <row r="60327" s="217" customFormat="1" x14ac:dyDescent="0.2"/>
    <row r="60328" s="217" customFormat="1" x14ac:dyDescent="0.2"/>
    <row r="60329" s="217" customFormat="1" x14ac:dyDescent="0.2"/>
    <row r="60330" s="217" customFormat="1" x14ac:dyDescent="0.2"/>
    <row r="60331" s="217" customFormat="1" x14ac:dyDescent="0.2"/>
    <row r="60332" s="217" customFormat="1" x14ac:dyDescent="0.2"/>
    <row r="60333" s="217" customFormat="1" x14ac:dyDescent="0.2"/>
    <row r="60334" s="217" customFormat="1" x14ac:dyDescent="0.2"/>
    <row r="60335" s="217" customFormat="1" x14ac:dyDescent="0.2"/>
    <row r="60336" s="217" customFormat="1" x14ac:dyDescent="0.2"/>
    <row r="60337" s="217" customFormat="1" x14ac:dyDescent="0.2"/>
    <row r="60338" s="217" customFormat="1" x14ac:dyDescent="0.2"/>
    <row r="60339" s="217" customFormat="1" x14ac:dyDescent="0.2"/>
    <row r="60340" s="217" customFormat="1" x14ac:dyDescent="0.2"/>
    <row r="60341" s="217" customFormat="1" x14ac:dyDescent="0.2"/>
    <row r="60342" s="217" customFormat="1" x14ac:dyDescent="0.2"/>
    <row r="60343" s="217" customFormat="1" x14ac:dyDescent="0.2"/>
    <row r="60344" s="217" customFormat="1" x14ac:dyDescent="0.2"/>
    <row r="60345" s="217" customFormat="1" x14ac:dyDescent="0.2"/>
    <row r="60346" s="217" customFormat="1" x14ac:dyDescent="0.2"/>
    <row r="60347" s="217" customFormat="1" x14ac:dyDescent="0.2"/>
    <row r="60348" s="217" customFormat="1" x14ac:dyDescent="0.2"/>
    <row r="60349" s="217" customFormat="1" x14ac:dyDescent="0.2"/>
    <row r="60350" s="217" customFormat="1" x14ac:dyDescent="0.2"/>
    <row r="60351" s="217" customFormat="1" x14ac:dyDescent="0.2"/>
    <row r="60352" s="217" customFormat="1" x14ac:dyDescent="0.2"/>
    <row r="60353" s="217" customFormat="1" x14ac:dyDescent="0.2"/>
    <row r="60354" s="217" customFormat="1" x14ac:dyDescent="0.2"/>
    <row r="60355" s="217" customFormat="1" x14ac:dyDescent="0.2"/>
    <row r="60356" s="217" customFormat="1" x14ac:dyDescent="0.2"/>
    <row r="60357" s="217" customFormat="1" x14ac:dyDescent="0.2"/>
    <row r="60358" s="217" customFormat="1" x14ac:dyDescent="0.2"/>
    <row r="60359" s="217" customFormat="1" x14ac:dyDescent="0.2"/>
    <row r="60360" s="217" customFormat="1" x14ac:dyDescent="0.2"/>
    <row r="60361" s="217" customFormat="1" x14ac:dyDescent="0.2"/>
    <row r="60362" s="217" customFormat="1" x14ac:dyDescent="0.2"/>
    <row r="60363" s="217" customFormat="1" x14ac:dyDescent="0.2"/>
    <row r="60364" s="217" customFormat="1" x14ac:dyDescent="0.2"/>
    <row r="60365" s="217" customFormat="1" x14ac:dyDescent="0.2"/>
    <row r="60366" s="217" customFormat="1" x14ac:dyDescent="0.2"/>
    <row r="60367" s="217" customFormat="1" x14ac:dyDescent="0.2"/>
    <row r="60368" s="217" customFormat="1" x14ac:dyDescent="0.2"/>
    <row r="60369" s="217" customFormat="1" x14ac:dyDescent="0.2"/>
    <row r="60370" s="217" customFormat="1" x14ac:dyDescent="0.2"/>
    <row r="60371" s="217" customFormat="1" x14ac:dyDescent="0.2"/>
    <row r="60372" s="217" customFormat="1" x14ac:dyDescent="0.2"/>
    <row r="60373" s="217" customFormat="1" x14ac:dyDescent="0.2"/>
    <row r="60374" s="217" customFormat="1" x14ac:dyDescent="0.2"/>
    <row r="60375" s="217" customFormat="1" x14ac:dyDescent="0.2"/>
    <row r="60376" s="217" customFormat="1" x14ac:dyDescent="0.2"/>
    <row r="60377" s="217" customFormat="1" x14ac:dyDescent="0.2"/>
    <row r="60378" s="217" customFormat="1" x14ac:dyDescent="0.2"/>
    <row r="60379" s="217" customFormat="1" x14ac:dyDescent="0.2"/>
    <row r="60380" s="217" customFormat="1" x14ac:dyDescent="0.2"/>
    <row r="60381" s="217" customFormat="1" x14ac:dyDescent="0.2"/>
    <row r="60382" s="217" customFormat="1" x14ac:dyDescent="0.2"/>
    <row r="60383" s="217" customFormat="1" x14ac:dyDescent="0.2"/>
    <row r="60384" s="217" customFormat="1" x14ac:dyDescent="0.2"/>
    <row r="60385" s="217" customFormat="1" x14ac:dyDescent="0.2"/>
    <row r="60386" s="217" customFormat="1" x14ac:dyDescent="0.2"/>
    <row r="60387" s="217" customFormat="1" x14ac:dyDescent="0.2"/>
    <row r="60388" s="217" customFormat="1" x14ac:dyDescent="0.2"/>
    <row r="60389" s="217" customFormat="1" x14ac:dyDescent="0.2"/>
    <row r="60390" s="217" customFormat="1" x14ac:dyDescent="0.2"/>
    <row r="60391" s="217" customFormat="1" x14ac:dyDescent="0.2"/>
    <row r="60392" s="217" customFormat="1" x14ac:dyDescent="0.2"/>
    <row r="60393" s="217" customFormat="1" x14ac:dyDescent="0.2"/>
    <row r="60394" s="217" customFormat="1" x14ac:dyDescent="0.2"/>
    <row r="60395" s="217" customFormat="1" x14ac:dyDescent="0.2"/>
    <row r="60396" s="217" customFormat="1" x14ac:dyDescent="0.2"/>
    <row r="60397" s="217" customFormat="1" x14ac:dyDescent="0.2"/>
    <row r="60398" s="217" customFormat="1" x14ac:dyDescent="0.2"/>
    <row r="60399" s="217" customFormat="1" x14ac:dyDescent="0.2"/>
    <row r="60400" s="217" customFormat="1" x14ac:dyDescent="0.2"/>
    <row r="60401" s="217" customFormat="1" x14ac:dyDescent="0.2"/>
    <row r="60402" s="217" customFormat="1" x14ac:dyDescent="0.2"/>
    <row r="60403" s="217" customFormat="1" x14ac:dyDescent="0.2"/>
    <row r="60404" s="217" customFormat="1" x14ac:dyDescent="0.2"/>
    <row r="60405" s="217" customFormat="1" x14ac:dyDescent="0.2"/>
    <row r="60406" s="217" customFormat="1" x14ac:dyDescent="0.2"/>
    <row r="60407" s="217" customFormat="1" x14ac:dyDescent="0.2"/>
    <row r="60408" s="217" customFormat="1" x14ac:dyDescent="0.2"/>
    <row r="60409" s="217" customFormat="1" x14ac:dyDescent="0.2"/>
    <row r="60410" s="217" customFormat="1" x14ac:dyDescent="0.2"/>
    <row r="60411" s="217" customFormat="1" x14ac:dyDescent="0.2"/>
    <row r="60412" s="217" customFormat="1" x14ac:dyDescent="0.2"/>
    <row r="60413" s="217" customFormat="1" x14ac:dyDescent="0.2"/>
    <row r="60414" s="217" customFormat="1" x14ac:dyDescent="0.2"/>
    <row r="60415" s="217" customFormat="1" x14ac:dyDescent="0.2"/>
    <row r="60416" s="217" customFormat="1" x14ac:dyDescent="0.2"/>
    <row r="60417" s="217" customFormat="1" x14ac:dyDescent="0.2"/>
    <row r="60418" s="217" customFormat="1" x14ac:dyDescent="0.2"/>
    <row r="60419" s="217" customFormat="1" x14ac:dyDescent="0.2"/>
    <row r="60420" s="217" customFormat="1" x14ac:dyDescent="0.2"/>
    <row r="60421" s="217" customFormat="1" x14ac:dyDescent="0.2"/>
    <row r="60422" s="217" customFormat="1" x14ac:dyDescent="0.2"/>
    <row r="60423" s="217" customFormat="1" x14ac:dyDescent="0.2"/>
    <row r="60424" s="217" customFormat="1" x14ac:dyDescent="0.2"/>
    <row r="60425" s="217" customFormat="1" x14ac:dyDescent="0.2"/>
    <row r="60426" s="217" customFormat="1" x14ac:dyDescent="0.2"/>
    <row r="60427" s="217" customFormat="1" x14ac:dyDescent="0.2"/>
    <row r="60428" s="217" customFormat="1" x14ac:dyDescent="0.2"/>
    <row r="60429" s="217" customFormat="1" x14ac:dyDescent="0.2"/>
    <row r="60430" s="217" customFormat="1" x14ac:dyDescent="0.2"/>
    <row r="60431" s="217" customFormat="1" x14ac:dyDescent="0.2"/>
    <row r="60432" s="217" customFormat="1" x14ac:dyDescent="0.2"/>
    <row r="60433" s="217" customFormat="1" x14ac:dyDescent="0.2"/>
    <row r="60434" s="217" customFormat="1" x14ac:dyDescent="0.2"/>
    <row r="60435" s="217" customFormat="1" x14ac:dyDescent="0.2"/>
    <row r="60436" s="217" customFormat="1" x14ac:dyDescent="0.2"/>
    <row r="60437" s="217" customFormat="1" x14ac:dyDescent="0.2"/>
    <row r="60438" s="217" customFormat="1" x14ac:dyDescent="0.2"/>
    <row r="60439" s="217" customFormat="1" x14ac:dyDescent="0.2"/>
    <row r="60440" s="217" customFormat="1" x14ac:dyDescent="0.2"/>
    <row r="60441" s="217" customFormat="1" x14ac:dyDescent="0.2"/>
    <row r="60442" s="217" customFormat="1" x14ac:dyDescent="0.2"/>
    <row r="60443" s="217" customFormat="1" x14ac:dyDescent="0.2"/>
    <row r="60444" s="217" customFormat="1" x14ac:dyDescent="0.2"/>
    <row r="60445" s="217" customFormat="1" x14ac:dyDescent="0.2"/>
    <row r="60446" s="217" customFormat="1" x14ac:dyDescent="0.2"/>
    <row r="60447" s="217" customFormat="1" x14ac:dyDescent="0.2"/>
    <row r="60448" s="217" customFormat="1" x14ac:dyDescent="0.2"/>
    <row r="60449" s="217" customFormat="1" x14ac:dyDescent="0.2"/>
    <row r="60450" s="217" customFormat="1" x14ac:dyDescent="0.2"/>
    <row r="60451" s="217" customFormat="1" x14ac:dyDescent="0.2"/>
    <row r="60452" s="217" customFormat="1" x14ac:dyDescent="0.2"/>
    <row r="60453" s="217" customFormat="1" x14ac:dyDescent="0.2"/>
    <row r="60454" s="217" customFormat="1" x14ac:dyDescent="0.2"/>
    <row r="60455" s="217" customFormat="1" x14ac:dyDescent="0.2"/>
    <row r="60456" s="217" customFormat="1" x14ac:dyDescent="0.2"/>
    <row r="60457" s="217" customFormat="1" x14ac:dyDescent="0.2"/>
    <row r="60458" s="217" customFormat="1" x14ac:dyDescent="0.2"/>
    <row r="60459" s="217" customFormat="1" x14ac:dyDescent="0.2"/>
    <row r="60460" s="217" customFormat="1" x14ac:dyDescent="0.2"/>
    <row r="60461" s="217" customFormat="1" x14ac:dyDescent="0.2"/>
    <row r="60462" s="217" customFormat="1" x14ac:dyDescent="0.2"/>
    <row r="60463" s="217" customFormat="1" x14ac:dyDescent="0.2"/>
    <row r="60464" s="217" customFormat="1" x14ac:dyDescent="0.2"/>
    <row r="60465" s="217" customFormat="1" x14ac:dyDescent="0.2"/>
    <row r="60466" s="217" customFormat="1" x14ac:dyDescent="0.2"/>
    <row r="60467" s="217" customFormat="1" x14ac:dyDescent="0.2"/>
    <row r="60468" s="217" customFormat="1" x14ac:dyDescent="0.2"/>
    <row r="60469" s="217" customFormat="1" x14ac:dyDescent="0.2"/>
    <row r="60470" s="217" customFormat="1" x14ac:dyDescent="0.2"/>
    <row r="60471" s="217" customFormat="1" x14ac:dyDescent="0.2"/>
    <row r="60472" s="217" customFormat="1" x14ac:dyDescent="0.2"/>
    <row r="60473" s="217" customFormat="1" x14ac:dyDescent="0.2"/>
    <row r="60474" s="217" customFormat="1" x14ac:dyDescent="0.2"/>
    <row r="60475" s="217" customFormat="1" x14ac:dyDescent="0.2"/>
    <row r="60476" s="217" customFormat="1" x14ac:dyDescent="0.2"/>
    <row r="60477" s="217" customFormat="1" x14ac:dyDescent="0.2"/>
    <row r="60478" s="217" customFormat="1" x14ac:dyDescent="0.2"/>
    <row r="60479" s="217" customFormat="1" x14ac:dyDescent="0.2"/>
    <row r="60480" s="217" customFormat="1" x14ac:dyDescent="0.2"/>
    <row r="60481" s="217" customFormat="1" x14ac:dyDescent="0.2"/>
    <row r="60482" s="217" customFormat="1" x14ac:dyDescent="0.2"/>
    <row r="60483" s="217" customFormat="1" x14ac:dyDescent="0.2"/>
    <row r="60484" s="217" customFormat="1" x14ac:dyDescent="0.2"/>
    <row r="60485" s="217" customFormat="1" x14ac:dyDescent="0.2"/>
    <row r="60486" s="217" customFormat="1" x14ac:dyDescent="0.2"/>
    <row r="60487" s="217" customFormat="1" x14ac:dyDescent="0.2"/>
    <row r="60488" s="217" customFormat="1" x14ac:dyDescent="0.2"/>
    <row r="60489" s="217" customFormat="1" x14ac:dyDescent="0.2"/>
    <row r="60490" s="217" customFormat="1" x14ac:dyDescent="0.2"/>
    <row r="60491" s="217" customFormat="1" x14ac:dyDescent="0.2"/>
    <row r="60492" s="217" customFormat="1" x14ac:dyDescent="0.2"/>
    <row r="60493" s="217" customFormat="1" x14ac:dyDescent="0.2"/>
    <row r="60494" s="217" customFormat="1" x14ac:dyDescent="0.2"/>
    <row r="60495" s="217" customFormat="1" x14ac:dyDescent="0.2"/>
    <row r="60496" s="217" customFormat="1" x14ac:dyDescent="0.2"/>
    <row r="60497" s="217" customFormat="1" x14ac:dyDescent="0.2"/>
    <row r="60498" s="217" customFormat="1" x14ac:dyDescent="0.2"/>
    <row r="60499" s="217" customFormat="1" x14ac:dyDescent="0.2"/>
    <row r="60500" s="217" customFormat="1" x14ac:dyDescent="0.2"/>
    <row r="60501" s="217" customFormat="1" x14ac:dyDescent="0.2"/>
    <row r="60502" s="217" customFormat="1" x14ac:dyDescent="0.2"/>
    <row r="60503" s="217" customFormat="1" x14ac:dyDescent="0.2"/>
    <row r="60504" s="217" customFormat="1" x14ac:dyDescent="0.2"/>
    <row r="60505" s="217" customFormat="1" x14ac:dyDescent="0.2"/>
    <row r="60506" s="217" customFormat="1" x14ac:dyDescent="0.2"/>
    <row r="60507" s="217" customFormat="1" x14ac:dyDescent="0.2"/>
    <row r="60508" s="217" customFormat="1" x14ac:dyDescent="0.2"/>
    <row r="60509" s="217" customFormat="1" x14ac:dyDescent="0.2"/>
    <row r="60510" s="217" customFormat="1" x14ac:dyDescent="0.2"/>
    <row r="60511" s="217" customFormat="1" x14ac:dyDescent="0.2"/>
    <row r="60512" s="217" customFormat="1" x14ac:dyDescent="0.2"/>
    <row r="60513" s="217" customFormat="1" x14ac:dyDescent="0.2"/>
    <row r="60514" s="217" customFormat="1" x14ac:dyDescent="0.2"/>
    <row r="60515" s="217" customFormat="1" x14ac:dyDescent="0.2"/>
    <row r="60516" s="217" customFormat="1" x14ac:dyDescent="0.2"/>
    <row r="60517" s="217" customFormat="1" x14ac:dyDescent="0.2"/>
    <row r="60518" s="217" customFormat="1" x14ac:dyDescent="0.2"/>
    <row r="60519" s="217" customFormat="1" x14ac:dyDescent="0.2"/>
    <row r="60520" s="217" customFormat="1" x14ac:dyDescent="0.2"/>
    <row r="60521" s="217" customFormat="1" x14ac:dyDescent="0.2"/>
    <row r="60522" s="217" customFormat="1" x14ac:dyDescent="0.2"/>
    <row r="60523" s="217" customFormat="1" x14ac:dyDescent="0.2"/>
    <row r="60524" s="217" customFormat="1" x14ac:dyDescent="0.2"/>
    <row r="60525" s="217" customFormat="1" x14ac:dyDescent="0.2"/>
    <row r="60526" s="217" customFormat="1" x14ac:dyDescent="0.2"/>
    <row r="60527" s="217" customFormat="1" x14ac:dyDescent="0.2"/>
    <row r="60528" s="217" customFormat="1" x14ac:dyDescent="0.2"/>
    <row r="60529" s="217" customFormat="1" x14ac:dyDescent="0.2"/>
    <row r="60530" s="217" customFormat="1" x14ac:dyDescent="0.2"/>
    <row r="60531" s="217" customFormat="1" x14ac:dyDescent="0.2"/>
    <row r="60532" s="217" customFormat="1" x14ac:dyDescent="0.2"/>
    <row r="60533" s="217" customFormat="1" x14ac:dyDescent="0.2"/>
    <row r="60534" s="217" customFormat="1" x14ac:dyDescent="0.2"/>
    <row r="60535" s="217" customFormat="1" x14ac:dyDescent="0.2"/>
    <row r="60536" s="217" customFormat="1" x14ac:dyDescent="0.2"/>
    <row r="60537" s="217" customFormat="1" x14ac:dyDescent="0.2"/>
    <row r="60538" s="217" customFormat="1" x14ac:dyDescent="0.2"/>
    <row r="60539" s="217" customFormat="1" x14ac:dyDescent="0.2"/>
    <row r="60540" s="217" customFormat="1" x14ac:dyDescent="0.2"/>
    <row r="60541" s="217" customFormat="1" x14ac:dyDescent="0.2"/>
    <row r="60542" s="217" customFormat="1" x14ac:dyDescent="0.2"/>
    <row r="60543" s="217" customFormat="1" x14ac:dyDescent="0.2"/>
    <row r="60544" s="217" customFormat="1" x14ac:dyDescent="0.2"/>
    <row r="60545" s="217" customFormat="1" x14ac:dyDescent="0.2"/>
    <row r="60546" s="217" customFormat="1" x14ac:dyDescent="0.2"/>
    <row r="60547" s="217" customFormat="1" x14ac:dyDescent="0.2"/>
    <row r="60548" s="217" customFormat="1" x14ac:dyDescent="0.2"/>
    <row r="60549" s="217" customFormat="1" x14ac:dyDescent="0.2"/>
    <row r="60550" s="217" customFormat="1" x14ac:dyDescent="0.2"/>
    <row r="60551" s="217" customFormat="1" x14ac:dyDescent="0.2"/>
    <row r="60552" s="217" customFormat="1" x14ac:dyDescent="0.2"/>
    <row r="60553" s="217" customFormat="1" x14ac:dyDescent="0.2"/>
    <row r="60554" s="217" customFormat="1" x14ac:dyDescent="0.2"/>
    <row r="60555" s="217" customFormat="1" x14ac:dyDescent="0.2"/>
    <row r="60556" s="217" customFormat="1" x14ac:dyDescent="0.2"/>
    <row r="60557" s="217" customFormat="1" x14ac:dyDescent="0.2"/>
    <row r="60558" s="217" customFormat="1" x14ac:dyDescent="0.2"/>
    <row r="60559" s="217" customFormat="1" x14ac:dyDescent="0.2"/>
    <row r="60560" s="217" customFormat="1" x14ac:dyDescent="0.2"/>
    <row r="60561" s="217" customFormat="1" x14ac:dyDescent="0.2"/>
    <row r="60562" s="217" customFormat="1" x14ac:dyDescent="0.2"/>
    <row r="60563" s="217" customFormat="1" x14ac:dyDescent="0.2"/>
    <row r="60564" s="217" customFormat="1" x14ac:dyDescent="0.2"/>
    <row r="60565" s="217" customFormat="1" x14ac:dyDescent="0.2"/>
    <row r="60566" s="217" customFormat="1" x14ac:dyDescent="0.2"/>
    <row r="60567" s="217" customFormat="1" x14ac:dyDescent="0.2"/>
    <row r="60568" s="217" customFormat="1" x14ac:dyDescent="0.2"/>
    <row r="60569" s="217" customFormat="1" x14ac:dyDescent="0.2"/>
    <row r="60570" s="217" customFormat="1" x14ac:dyDescent="0.2"/>
    <row r="60571" s="217" customFormat="1" x14ac:dyDescent="0.2"/>
    <row r="60572" s="217" customFormat="1" x14ac:dyDescent="0.2"/>
    <row r="60573" s="217" customFormat="1" x14ac:dyDescent="0.2"/>
    <row r="60574" s="217" customFormat="1" x14ac:dyDescent="0.2"/>
    <row r="60575" s="217" customFormat="1" x14ac:dyDescent="0.2"/>
    <row r="60576" s="217" customFormat="1" x14ac:dyDescent="0.2"/>
    <row r="60577" s="217" customFormat="1" x14ac:dyDescent="0.2"/>
    <row r="60578" s="217" customFormat="1" x14ac:dyDescent="0.2"/>
    <row r="60579" s="217" customFormat="1" x14ac:dyDescent="0.2"/>
    <row r="60580" s="217" customFormat="1" x14ac:dyDescent="0.2"/>
    <row r="60581" s="217" customFormat="1" x14ac:dyDescent="0.2"/>
    <row r="60582" s="217" customFormat="1" x14ac:dyDescent="0.2"/>
    <row r="60583" s="217" customFormat="1" x14ac:dyDescent="0.2"/>
    <row r="60584" s="217" customFormat="1" x14ac:dyDescent="0.2"/>
    <row r="60585" s="217" customFormat="1" x14ac:dyDescent="0.2"/>
    <row r="60586" s="217" customFormat="1" x14ac:dyDescent="0.2"/>
    <row r="60587" s="217" customFormat="1" x14ac:dyDescent="0.2"/>
    <row r="60588" s="217" customFormat="1" x14ac:dyDescent="0.2"/>
    <row r="60589" s="217" customFormat="1" x14ac:dyDescent="0.2"/>
    <row r="60590" s="217" customFormat="1" x14ac:dyDescent="0.2"/>
    <row r="60591" s="217" customFormat="1" x14ac:dyDescent="0.2"/>
    <row r="60592" s="217" customFormat="1" x14ac:dyDescent="0.2"/>
    <row r="60593" s="217" customFormat="1" x14ac:dyDescent="0.2"/>
    <row r="60594" s="217" customFormat="1" x14ac:dyDescent="0.2"/>
    <row r="60595" s="217" customFormat="1" x14ac:dyDescent="0.2"/>
    <row r="60596" s="217" customFormat="1" x14ac:dyDescent="0.2"/>
    <row r="60597" s="217" customFormat="1" x14ac:dyDescent="0.2"/>
    <row r="60598" s="217" customFormat="1" x14ac:dyDescent="0.2"/>
    <row r="60599" s="217" customFormat="1" x14ac:dyDescent="0.2"/>
    <row r="60600" s="217" customFormat="1" x14ac:dyDescent="0.2"/>
    <row r="60601" s="217" customFormat="1" x14ac:dyDescent="0.2"/>
    <row r="60602" s="217" customFormat="1" x14ac:dyDescent="0.2"/>
    <row r="60603" s="217" customFormat="1" x14ac:dyDescent="0.2"/>
    <row r="60604" s="217" customFormat="1" x14ac:dyDescent="0.2"/>
    <row r="60605" s="217" customFormat="1" x14ac:dyDescent="0.2"/>
    <row r="60606" s="217" customFormat="1" x14ac:dyDescent="0.2"/>
    <row r="60607" s="217" customFormat="1" x14ac:dyDescent="0.2"/>
    <row r="60608" s="217" customFormat="1" x14ac:dyDescent="0.2"/>
    <row r="60609" s="217" customFormat="1" x14ac:dyDescent="0.2"/>
    <row r="60610" s="217" customFormat="1" x14ac:dyDescent="0.2"/>
    <row r="60611" s="217" customFormat="1" x14ac:dyDescent="0.2"/>
    <row r="60612" s="217" customFormat="1" x14ac:dyDescent="0.2"/>
    <row r="60613" s="217" customFormat="1" x14ac:dyDescent="0.2"/>
    <row r="60614" s="217" customFormat="1" x14ac:dyDescent="0.2"/>
    <row r="60615" s="217" customFormat="1" x14ac:dyDescent="0.2"/>
    <row r="60616" s="217" customFormat="1" x14ac:dyDescent="0.2"/>
    <row r="60617" s="217" customFormat="1" x14ac:dyDescent="0.2"/>
    <row r="60618" s="217" customFormat="1" x14ac:dyDescent="0.2"/>
    <row r="60619" s="217" customFormat="1" x14ac:dyDescent="0.2"/>
    <row r="60620" s="217" customFormat="1" x14ac:dyDescent="0.2"/>
    <row r="60621" s="217" customFormat="1" x14ac:dyDescent="0.2"/>
    <row r="60622" s="217" customFormat="1" x14ac:dyDescent="0.2"/>
    <row r="60623" s="217" customFormat="1" x14ac:dyDescent="0.2"/>
    <row r="60624" s="217" customFormat="1" x14ac:dyDescent="0.2"/>
    <row r="60625" s="217" customFormat="1" x14ac:dyDescent="0.2"/>
    <row r="60626" s="217" customFormat="1" x14ac:dyDescent="0.2"/>
    <row r="60627" s="217" customFormat="1" x14ac:dyDescent="0.2"/>
    <row r="60628" s="217" customFormat="1" x14ac:dyDescent="0.2"/>
    <row r="60629" s="217" customFormat="1" x14ac:dyDescent="0.2"/>
    <row r="60630" s="217" customFormat="1" x14ac:dyDescent="0.2"/>
    <row r="60631" s="217" customFormat="1" x14ac:dyDescent="0.2"/>
    <row r="60632" s="217" customFormat="1" x14ac:dyDescent="0.2"/>
    <row r="60633" s="217" customFormat="1" x14ac:dyDescent="0.2"/>
    <row r="60634" s="217" customFormat="1" x14ac:dyDescent="0.2"/>
    <row r="60635" s="217" customFormat="1" x14ac:dyDescent="0.2"/>
    <row r="60636" s="217" customFormat="1" x14ac:dyDescent="0.2"/>
    <row r="60637" s="217" customFormat="1" x14ac:dyDescent="0.2"/>
    <row r="60638" s="217" customFormat="1" x14ac:dyDescent="0.2"/>
    <row r="60639" s="217" customFormat="1" x14ac:dyDescent="0.2"/>
    <row r="60640" s="217" customFormat="1" x14ac:dyDescent="0.2"/>
    <row r="60641" s="217" customFormat="1" x14ac:dyDescent="0.2"/>
    <row r="60642" s="217" customFormat="1" x14ac:dyDescent="0.2"/>
    <row r="60643" s="217" customFormat="1" x14ac:dyDescent="0.2"/>
    <row r="60644" s="217" customFormat="1" x14ac:dyDescent="0.2"/>
    <row r="60645" s="217" customFormat="1" x14ac:dyDescent="0.2"/>
    <row r="60646" s="217" customFormat="1" x14ac:dyDescent="0.2"/>
    <row r="60647" s="217" customFormat="1" x14ac:dyDescent="0.2"/>
    <row r="60648" s="217" customFormat="1" x14ac:dyDescent="0.2"/>
    <row r="60649" s="217" customFormat="1" x14ac:dyDescent="0.2"/>
    <row r="60650" s="217" customFormat="1" x14ac:dyDescent="0.2"/>
    <row r="60651" s="217" customFormat="1" x14ac:dyDescent="0.2"/>
    <row r="60652" s="217" customFormat="1" x14ac:dyDescent="0.2"/>
    <row r="60653" s="217" customFormat="1" x14ac:dyDescent="0.2"/>
    <row r="60654" s="217" customFormat="1" x14ac:dyDescent="0.2"/>
    <row r="60655" s="217" customFormat="1" x14ac:dyDescent="0.2"/>
    <row r="60656" s="217" customFormat="1" x14ac:dyDescent="0.2"/>
    <row r="60657" s="217" customFormat="1" x14ac:dyDescent="0.2"/>
    <row r="60658" s="217" customFormat="1" x14ac:dyDescent="0.2"/>
    <row r="60659" s="217" customFormat="1" x14ac:dyDescent="0.2"/>
    <row r="60660" s="217" customFormat="1" x14ac:dyDescent="0.2"/>
    <row r="60661" s="217" customFormat="1" x14ac:dyDescent="0.2"/>
    <row r="60662" s="217" customFormat="1" x14ac:dyDescent="0.2"/>
    <row r="60663" s="217" customFormat="1" x14ac:dyDescent="0.2"/>
    <row r="60664" s="217" customFormat="1" x14ac:dyDescent="0.2"/>
    <row r="60665" s="217" customFormat="1" x14ac:dyDescent="0.2"/>
    <row r="60666" s="217" customFormat="1" x14ac:dyDescent="0.2"/>
    <row r="60667" s="217" customFormat="1" x14ac:dyDescent="0.2"/>
    <row r="60668" s="217" customFormat="1" x14ac:dyDescent="0.2"/>
    <row r="60669" s="217" customFormat="1" x14ac:dyDescent="0.2"/>
    <row r="60670" s="217" customFormat="1" x14ac:dyDescent="0.2"/>
    <row r="60671" s="217" customFormat="1" x14ac:dyDescent="0.2"/>
    <row r="60672" s="217" customFormat="1" x14ac:dyDescent="0.2"/>
    <row r="60673" s="217" customFormat="1" x14ac:dyDescent="0.2"/>
    <row r="60674" s="217" customFormat="1" x14ac:dyDescent="0.2"/>
    <row r="60675" s="217" customFormat="1" x14ac:dyDescent="0.2"/>
    <row r="60676" s="217" customFormat="1" x14ac:dyDescent="0.2"/>
    <row r="60677" s="217" customFormat="1" x14ac:dyDescent="0.2"/>
    <row r="60678" s="217" customFormat="1" x14ac:dyDescent="0.2"/>
    <row r="60679" s="217" customFormat="1" x14ac:dyDescent="0.2"/>
    <row r="60680" s="217" customFormat="1" x14ac:dyDescent="0.2"/>
    <row r="60681" s="217" customFormat="1" x14ac:dyDescent="0.2"/>
    <row r="60682" s="217" customFormat="1" x14ac:dyDescent="0.2"/>
    <row r="60683" s="217" customFormat="1" x14ac:dyDescent="0.2"/>
    <row r="60684" s="217" customFormat="1" x14ac:dyDescent="0.2"/>
    <row r="60685" s="217" customFormat="1" x14ac:dyDescent="0.2"/>
    <row r="60686" s="217" customFormat="1" x14ac:dyDescent="0.2"/>
    <row r="60687" s="217" customFormat="1" x14ac:dyDescent="0.2"/>
    <row r="60688" s="217" customFormat="1" x14ac:dyDescent="0.2"/>
    <row r="60689" s="217" customFormat="1" x14ac:dyDescent="0.2"/>
    <row r="60690" s="217" customFormat="1" x14ac:dyDescent="0.2"/>
    <row r="60691" s="217" customFormat="1" x14ac:dyDescent="0.2"/>
    <row r="60692" s="217" customFormat="1" x14ac:dyDescent="0.2"/>
    <row r="60693" s="217" customFormat="1" x14ac:dyDescent="0.2"/>
    <row r="60694" s="217" customFormat="1" x14ac:dyDescent="0.2"/>
    <row r="60695" s="217" customFormat="1" x14ac:dyDescent="0.2"/>
    <row r="60696" s="217" customFormat="1" x14ac:dyDescent="0.2"/>
    <row r="60697" s="217" customFormat="1" x14ac:dyDescent="0.2"/>
    <row r="60698" s="217" customFormat="1" x14ac:dyDescent="0.2"/>
    <row r="60699" s="217" customFormat="1" x14ac:dyDescent="0.2"/>
    <row r="60700" s="217" customFormat="1" x14ac:dyDescent="0.2"/>
    <row r="60701" s="217" customFormat="1" x14ac:dyDescent="0.2"/>
    <row r="60702" s="217" customFormat="1" x14ac:dyDescent="0.2"/>
    <row r="60703" s="217" customFormat="1" x14ac:dyDescent="0.2"/>
    <row r="60704" s="217" customFormat="1" x14ac:dyDescent="0.2"/>
    <row r="60705" s="217" customFormat="1" x14ac:dyDescent="0.2"/>
    <row r="60706" s="217" customFormat="1" x14ac:dyDescent="0.2"/>
    <row r="60707" s="217" customFormat="1" x14ac:dyDescent="0.2"/>
    <row r="60708" s="217" customFormat="1" x14ac:dyDescent="0.2"/>
    <row r="60709" s="217" customFormat="1" x14ac:dyDescent="0.2"/>
    <row r="60710" s="217" customFormat="1" x14ac:dyDescent="0.2"/>
    <row r="60711" s="217" customFormat="1" x14ac:dyDescent="0.2"/>
    <row r="60712" s="217" customFormat="1" x14ac:dyDescent="0.2"/>
    <row r="60713" s="217" customFormat="1" x14ac:dyDescent="0.2"/>
    <row r="60714" s="217" customFormat="1" x14ac:dyDescent="0.2"/>
    <row r="60715" s="217" customFormat="1" x14ac:dyDescent="0.2"/>
    <row r="60716" s="217" customFormat="1" x14ac:dyDescent="0.2"/>
    <row r="60717" s="217" customFormat="1" x14ac:dyDescent="0.2"/>
    <row r="60718" s="217" customFormat="1" x14ac:dyDescent="0.2"/>
    <row r="60719" s="217" customFormat="1" x14ac:dyDescent="0.2"/>
    <row r="60720" s="217" customFormat="1" x14ac:dyDescent="0.2"/>
    <row r="60721" s="217" customFormat="1" x14ac:dyDescent="0.2"/>
    <row r="60722" s="217" customFormat="1" x14ac:dyDescent="0.2"/>
    <row r="60723" s="217" customFormat="1" x14ac:dyDescent="0.2"/>
    <row r="60724" s="217" customFormat="1" x14ac:dyDescent="0.2"/>
    <row r="60725" s="217" customFormat="1" x14ac:dyDescent="0.2"/>
    <row r="60726" s="217" customFormat="1" x14ac:dyDescent="0.2"/>
    <row r="60727" s="217" customFormat="1" x14ac:dyDescent="0.2"/>
    <row r="60728" s="217" customFormat="1" x14ac:dyDescent="0.2"/>
    <row r="60729" s="217" customFormat="1" x14ac:dyDescent="0.2"/>
    <row r="60730" s="217" customFormat="1" x14ac:dyDescent="0.2"/>
    <row r="60731" s="217" customFormat="1" x14ac:dyDescent="0.2"/>
    <row r="60732" s="217" customFormat="1" x14ac:dyDescent="0.2"/>
    <row r="60733" s="217" customFormat="1" x14ac:dyDescent="0.2"/>
    <row r="60734" s="217" customFormat="1" x14ac:dyDescent="0.2"/>
    <row r="60735" s="217" customFormat="1" x14ac:dyDescent="0.2"/>
    <row r="60736" s="217" customFormat="1" x14ac:dyDescent="0.2"/>
    <row r="60737" s="217" customFormat="1" x14ac:dyDescent="0.2"/>
    <row r="60738" s="217" customFormat="1" x14ac:dyDescent="0.2"/>
    <row r="60739" s="217" customFormat="1" x14ac:dyDescent="0.2"/>
    <row r="60740" s="217" customFormat="1" x14ac:dyDescent="0.2"/>
    <row r="60741" s="217" customFormat="1" x14ac:dyDescent="0.2"/>
    <row r="60742" s="217" customFormat="1" x14ac:dyDescent="0.2"/>
    <row r="60743" s="217" customFormat="1" x14ac:dyDescent="0.2"/>
    <row r="60744" s="217" customFormat="1" x14ac:dyDescent="0.2"/>
    <row r="60745" s="217" customFormat="1" x14ac:dyDescent="0.2"/>
    <row r="60746" s="217" customFormat="1" x14ac:dyDescent="0.2"/>
    <row r="60747" s="217" customFormat="1" x14ac:dyDescent="0.2"/>
    <row r="60748" s="217" customFormat="1" x14ac:dyDescent="0.2"/>
    <row r="60749" s="217" customFormat="1" x14ac:dyDescent="0.2"/>
    <row r="60750" s="217" customFormat="1" x14ac:dyDescent="0.2"/>
    <row r="60751" s="217" customFormat="1" x14ac:dyDescent="0.2"/>
    <row r="60752" s="217" customFormat="1" x14ac:dyDescent="0.2"/>
    <row r="60753" s="217" customFormat="1" x14ac:dyDescent="0.2"/>
    <row r="60754" s="217" customFormat="1" x14ac:dyDescent="0.2"/>
    <row r="60755" s="217" customFormat="1" x14ac:dyDescent="0.2"/>
    <row r="60756" s="217" customFormat="1" x14ac:dyDescent="0.2"/>
    <row r="60757" s="217" customFormat="1" x14ac:dyDescent="0.2"/>
    <row r="60758" s="217" customFormat="1" x14ac:dyDescent="0.2"/>
    <row r="60759" s="217" customFormat="1" x14ac:dyDescent="0.2"/>
    <row r="60760" s="217" customFormat="1" x14ac:dyDescent="0.2"/>
    <row r="60761" s="217" customFormat="1" x14ac:dyDescent="0.2"/>
    <row r="60762" s="217" customFormat="1" x14ac:dyDescent="0.2"/>
    <row r="60763" s="217" customFormat="1" x14ac:dyDescent="0.2"/>
    <row r="60764" s="217" customFormat="1" x14ac:dyDescent="0.2"/>
    <row r="60765" s="217" customFormat="1" x14ac:dyDescent="0.2"/>
    <row r="60766" s="217" customFormat="1" x14ac:dyDescent="0.2"/>
    <row r="60767" s="217" customFormat="1" x14ac:dyDescent="0.2"/>
    <row r="60768" s="217" customFormat="1" x14ac:dyDescent="0.2"/>
    <row r="60769" s="217" customFormat="1" x14ac:dyDescent="0.2"/>
    <row r="60770" s="217" customFormat="1" x14ac:dyDescent="0.2"/>
    <row r="60771" s="217" customFormat="1" x14ac:dyDescent="0.2"/>
    <row r="60772" s="217" customFormat="1" x14ac:dyDescent="0.2"/>
    <row r="60773" s="217" customFormat="1" x14ac:dyDescent="0.2"/>
    <row r="60774" s="217" customFormat="1" x14ac:dyDescent="0.2"/>
    <row r="60775" s="217" customFormat="1" x14ac:dyDescent="0.2"/>
    <row r="60776" s="217" customFormat="1" x14ac:dyDescent="0.2"/>
    <row r="60777" s="217" customFormat="1" x14ac:dyDescent="0.2"/>
    <row r="60778" s="217" customFormat="1" x14ac:dyDescent="0.2"/>
    <row r="60779" s="217" customFormat="1" x14ac:dyDescent="0.2"/>
    <row r="60780" s="217" customFormat="1" x14ac:dyDescent="0.2"/>
    <row r="60781" s="217" customFormat="1" x14ac:dyDescent="0.2"/>
    <row r="60782" s="217" customFormat="1" x14ac:dyDescent="0.2"/>
    <row r="60783" s="217" customFormat="1" x14ac:dyDescent="0.2"/>
    <row r="60784" s="217" customFormat="1" x14ac:dyDescent="0.2"/>
    <row r="60785" s="217" customFormat="1" x14ac:dyDescent="0.2"/>
    <row r="60786" s="217" customFormat="1" x14ac:dyDescent="0.2"/>
    <row r="60787" s="217" customFormat="1" x14ac:dyDescent="0.2"/>
    <row r="60788" s="217" customFormat="1" x14ac:dyDescent="0.2"/>
    <row r="60789" s="217" customFormat="1" x14ac:dyDescent="0.2"/>
    <row r="60790" s="217" customFormat="1" x14ac:dyDescent="0.2"/>
    <row r="60791" s="217" customFormat="1" x14ac:dyDescent="0.2"/>
    <row r="60792" s="217" customFormat="1" x14ac:dyDescent="0.2"/>
    <row r="60793" s="217" customFormat="1" x14ac:dyDescent="0.2"/>
    <row r="60794" s="217" customFormat="1" x14ac:dyDescent="0.2"/>
    <row r="60795" s="217" customFormat="1" x14ac:dyDescent="0.2"/>
    <row r="60796" s="217" customFormat="1" x14ac:dyDescent="0.2"/>
    <row r="60797" s="217" customFormat="1" x14ac:dyDescent="0.2"/>
    <row r="60798" s="217" customFormat="1" x14ac:dyDescent="0.2"/>
    <row r="60799" s="217" customFormat="1" x14ac:dyDescent="0.2"/>
    <row r="60800" s="217" customFormat="1" x14ac:dyDescent="0.2"/>
    <row r="60801" s="217" customFormat="1" x14ac:dyDescent="0.2"/>
    <row r="60802" s="217" customFormat="1" x14ac:dyDescent="0.2"/>
    <row r="60803" s="217" customFormat="1" x14ac:dyDescent="0.2"/>
    <row r="60804" s="217" customFormat="1" x14ac:dyDescent="0.2"/>
    <row r="60805" s="217" customFormat="1" x14ac:dyDescent="0.2"/>
    <row r="60806" s="217" customFormat="1" x14ac:dyDescent="0.2"/>
    <row r="60807" s="217" customFormat="1" x14ac:dyDescent="0.2"/>
    <row r="60808" s="217" customFormat="1" x14ac:dyDescent="0.2"/>
    <row r="60809" s="217" customFormat="1" x14ac:dyDescent="0.2"/>
    <row r="60810" s="217" customFormat="1" x14ac:dyDescent="0.2"/>
    <row r="60811" s="217" customFormat="1" x14ac:dyDescent="0.2"/>
    <row r="60812" s="217" customFormat="1" x14ac:dyDescent="0.2"/>
    <row r="60813" s="217" customFormat="1" x14ac:dyDescent="0.2"/>
    <row r="60814" s="217" customFormat="1" x14ac:dyDescent="0.2"/>
    <row r="60815" s="217" customFormat="1" x14ac:dyDescent="0.2"/>
    <row r="60816" s="217" customFormat="1" x14ac:dyDescent="0.2"/>
    <row r="60817" s="217" customFormat="1" x14ac:dyDescent="0.2"/>
    <row r="60818" s="217" customFormat="1" x14ac:dyDescent="0.2"/>
    <row r="60819" s="217" customFormat="1" x14ac:dyDescent="0.2"/>
    <row r="60820" s="217" customFormat="1" x14ac:dyDescent="0.2"/>
    <row r="60821" s="217" customFormat="1" x14ac:dyDescent="0.2"/>
    <row r="60822" s="217" customFormat="1" x14ac:dyDescent="0.2"/>
    <row r="60823" s="217" customFormat="1" x14ac:dyDescent="0.2"/>
    <row r="60824" s="217" customFormat="1" x14ac:dyDescent="0.2"/>
    <row r="60825" s="217" customFormat="1" x14ac:dyDescent="0.2"/>
    <row r="60826" s="217" customFormat="1" x14ac:dyDescent="0.2"/>
    <row r="60827" s="217" customFormat="1" x14ac:dyDescent="0.2"/>
    <row r="60828" s="217" customFormat="1" x14ac:dyDescent="0.2"/>
    <row r="60829" s="217" customFormat="1" x14ac:dyDescent="0.2"/>
    <row r="60830" s="217" customFormat="1" x14ac:dyDescent="0.2"/>
    <row r="60831" s="217" customFormat="1" x14ac:dyDescent="0.2"/>
    <row r="60832" s="217" customFormat="1" x14ac:dyDescent="0.2"/>
    <row r="60833" s="217" customFormat="1" x14ac:dyDescent="0.2"/>
    <row r="60834" s="217" customFormat="1" x14ac:dyDescent="0.2"/>
    <row r="60835" s="217" customFormat="1" x14ac:dyDescent="0.2"/>
    <row r="60836" s="217" customFormat="1" x14ac:dyDescent="0.2"/>
    <row r="60837" s="217" customFormat="1" x14ac:dyDescent="0.2"/>
    <row r="60838" s="217" customFormat="1" x14ac:dyDescent="0.2"/>
    <row r="60839" s="217" customFormat="1" x14ac:dyDescent="0.2"/>
    <row r="60840" s="217" customFormat="1" x14ac:dyDescent="0.2"/>
    <row r="60841" s="217" customFormat="1" x14ac:dyDescent="0.2"/>
    <row r="60842" s="217" customFormat="1" x14ac:dyDescent="0.2"/>
    <row r="60843" s="217" customFormat="1" x14ac:dyDescent="0.2"/>
    <row r="60844" s="217" customFormat="1" x14ac:dyDescent="0.2"/>
    <row r="60845" s="217" customFormat="1" x14ac:dyDescent="0.2"/>
    <row r="60846" s="217" customFormat="1" x14ac:dyDescent="0.2"/>
    <row r="60847" s="217" customFormat="1" x14ac:dyDescent="0.2"/>
    <row r="60848" s="217" customFormat="1" x14ac:dyDescent="0.2"/>
    <row r="60849" s="217" customFormat="1" x14ac:dyDescent="0.2"/>
    <row r="60850" s="217" customFormat="1" x14ac:dyDescent="0.2"/>
    <row r="60851" s="217" customFormat="1" x14ac:dyDescent="0.2"/>
    <row r="60852" s="217" customFormat="1" x14ac:dyDescent="0.2"/>
    <row r="60853" s="217" customFormat="1" x14ac:dyDescent="0.2"/>
    <row r="60854" s="217" customFormat="1" x14ac:dyDescent="0.2"/>
    <row r="60855" s="217" customFormat="1" x14ac:dyDescent="0.2"/>
    <row r="60856" s="217" customFormat="1" x14ac:dyDescent="0.2"/>
    <row r="60857" s="217" customFormat="1" x14ac:dyDescent="0.2"/>
    <row r="60858" s="217" customFormat="1" x14ac:dyDescent="0.2"/>
    <row r="60859" s="217" customFormat="1" x14ac:dyDescent="0.2"/>
    <row r="60860" s="217" customFormat="1" x14ac:dyDescent="0.2"/>
    <row r="60861" s="217" customFormat="1" x14ac:dyDescent="0.2"/>
    <row r="60862" s="217" customFormat="1" x14ac:dyDescent="0.2"/>
    <row r="60863" s="217" customFormat="1" x14ac:dyDescent="0.2"/>
    <row r="60864" s="217" customFormat="1" x14ac:dyDescent="0.2"/>
    <row r="60865" s="217" customFormat="1" x14ac:dyDescent="0.2"/>
    <row r="60866" s="217" customFormat="1" x14ac:dyDescent="0.2"/>
    <row r="60867" s="217" customFormat="1" x14ac:dyDescent="0.2"/>
    <row r="60868" s="217" customFormat="1" x14ac:dyDescent="0.2"/>
    <row r="60869" s="217" customFormat="1" x14ac:dyDescent="0.2"/>
    <row r="60870" s="217" customFormat="1" x14ac:dyDescent="0.2"/>
    <row r="60871" s="217" customFormat="1" x14ac:dyDescent="0.2"/>
    <row r="60872" s="217" customFormat="1" x14ac:dyDescent="0.2"/>
    <row r="60873" s="217" customFormat="1" x14ac:dyDescent="0.2"/>
    <row r="60874" s="217" customFormat="1" x14ac:dyDescent="0.2"/>
    <row r="60875" s="217" customFormat="1" x14ac:dyDescent="0.2"/>
    <row r="60876" s="217" customFormat="1" x14ac:dyDescent="0.2"/>
    <row r="60877" s="217" customFormat="1" x14ac:dyDescent="0.2"/>
    <row r="60878" s="217" customFormat="1" x14ac:dyDescent="0.2"/>
    <row r="60879" s="217" customFormat="1" x14ac:dyDescent="0.2"/>
    <row r="60880" s="217" customFormat="1" x14ac:dyDescent="0.2"/>
    <row r="60881" s="217" customFormat="1" x14ac:dyDescent="0.2"/>
    <row r="60882" s="217" customFormat="1" x14ac:dyDescent="0.2"/>
    <row r="60883" s="217" customFormat="1" x14ac:dyDescent="0.2"/>
    <row r="60884" s="217" customFormat="1" x14ac:dyDescent="0.2"/>
    <row r="60885" s="217" customFormat="1" x14ac:dyDescent="0.2"/>
    <row r="60886" s="217" customFormat="1" x14ac:dyDescent="0.2"/>
    <row r="60887" s="217" customFormat="1" x14ac:dyDescent="0.2"/>
    <row r="60888" s="217" customFormat="1" x14ac:dyDescent="0.2"/>
    <row r="60889" s="217" customFormat="1" x14ac:dyDescent="0.2"/>
    <row r="60890" s="217" customFormat="1" x14ac:dyDescent="0.2"/>
    <row r="60891" s="217" customFormat="1" x14ac:dyDescent="0.2"/>
    <row r="60892" s="217" customFormat="1" x14ac:dyDescent="0.2"/>
    <row r="60893" s="217" customFormat="1" x14ac:dyDescent="0.2"/>
    <row r="60894" s="217" customFormat="1" x14ac:dyDescent="0.2"/>
    <row r="60895" s="217" customFormat="1" x14ac:dyDescent="0.2"/>
    <row r="60896" s="217" customFormat="1" x14ac:dyDescent="0.2"/>
    <row r="60897" s="217" customFormat="1" x14ac:dyDescent="0.2"/>
    <row r="60898" s="217" customFormat="1" x14ac:dyDescent="0.2"/>
    <row r="60899" s="217" customFormat="1" x14ac:dyDescent="0.2"/>
    <row r="60900" s="217" customFormat="1" x14ac:dyDescent="0.2"/>
    <row r="60901" s="217" customFormat="1" x14ac:dyDescent="0.2"/>
    <row r="60902" s="217" customFormat="1" x14ac:dyDescent="0.2"/>
    <row r="60903" s="217" customFormat="1" x14ac:dyDescent="0.2"/>
    <row r="60904" s="217" customFormat="1" x14ac:dyDescent="0.2"/>
    <row r="60905" s="217" customFormat="1" x14ac:dyDescent="0.2"/>
    <row r="60906" s="217" customFormat="1" x14ac:dyDescent="0.2"/>
    <row r="60907" s="217" customFormat="1" x14ac:dyDescent="0.2"/>
    <row r="60908" s="217" customFormat="1" x14ac:dyDescent="0.2"/>
    <row r="60909" s="217" customFormat="1" x14ac:dyDescent="0.2"/>
    <row r="60910" s="217" customFormat="1" x14ac:dyDescent="0.2"/>
    <row r="60911" s="217" customFormat="1" x14ac:dyDescent="0.2"/>
    <row r="60912" s="217" customFormat="1" x14ac:dyDescent="0.2"/>
    <row r="60913" s="217" customFormat="1" x14ac:dyDescent="0.2"/>
    <row r="60914" s="217" customFormat="1" x14ac:dyDescent="0.2"/>
    <row r="60915" s="217" customFormat="1" x14ac:dyDescent="0.2"/>
    <row r="60916" s="217" customFormat="1" x14ac:dyDescent="0.2"/>
    <row r="60917" s="217" customFormat="1" x14ac:dyDescent="0.2"/>
    <row r="60918" s="217" customFormat="1" x14ac:dyDescent="0.2"/>
    <row r="60919" s="217" customFormat="1" x14ac:dyDescent="0.2"/>
    <row r="60920" s="217" customFormat="1" x14ac:dyDescent="0.2"/>
    <row r="60921" s="217" customFormat="1" x14ac:dyDescent="0.2"/>
    <row r="60922" s="217" customFormat="1" x14ac:dyDescent="0.2"/>
    <row r="60923" s="217" customFormat="1" x14ac:dyDescent="0.2"/>
    <row r="60924" s="217" customFormat="1" x14ac:dyDescent="0.2"/>
    <row r="60925" s="217" customFormat="1" x14ac:dyDescent="0.2"/>
    <row r="60926" s="217" customFormat="1" x14ac:dyDescent="0.2"/>
    <row r="60927" s="217" customFormat="1" x14ac:dyDescent="0.2"/>
    <row r="60928" s="217" customFormat="1" x14ac:dyDescent="0.2"/>
    <row r="60929" s="217" customFormat="1" x14ac:dyDescent="0.2"/>
    <row r="60930" s="217" customFormat="1" x14ac:dyDescent="0.2"/>
    <row r="60931" s="217" customFormat="1" x14ac:dyDescent="0.2"/>
    <row r="60932" s="217" customFormat="1" x14ac:dyDescent="0.2"/>
    <row r="60933" s="217" customFormat="1" x14ac:dyDescent="0.2"/>
    <row r="60934" s="217" customFormat="1" x14ac:dyDescent="0.2"/>
    <row r="60935" s="217" customFormat="1" x14ac:dyDescent="0.2"/>
    <row r="60936" s="217" customFormat="1" x14ac:dyDescent="0.2"/>
    <row r="60937" s="217" customFormat="1" x14ac:dyDescent="0.2"/>
    <row r="60938" s="217" customFormat="1" x14ac:dyDescent="0.2"/>
    <row r="60939" s="217" customFormat="1" x14ac:dyDescent="0.2"/>
    <row r="60940" s="217" customFormat="1" x14ac:dyDescent="0.2"/>
    <row r="60941" s="217" customFormat="1" x14ac:dyDescent="0.2"/>
    <row r="60942" s="217" customFormat="1" x14ac:dyDescent="0.2"/>
    <row r="60943" s="217" customFormat="1" x14ac:dyDescent="0.2"/>
    <row r="60944" s="217" customFormat="1" x14ac:dyDescent="0.2"/>
    <row r="60945" s="217" customFormat="1" x14ac:dyDescent="0.2"/>
    <row r="60946" s="217" customFormat="1" x14ac:dyDescent="0.2"/>
    <row r="60947" s="217" customFormat="1" x14ac:dyDescent="0.2"/>
    <row r="60948" s="217" customFormat="1" x14ac:dyDescent="0.2"/>
    <row r="60949" s="217" customFormat="1" x14ac:dyDescent="0.2"/>
    <row r="60950" s="217" customFormat="1" x14ac:dyDescent="0.2"/>
    <row r="60951" s="217" customFormat="1" x14ac:dyDescent="0.2"/>
    <row r="60952" s="217" customFormat="1" x14ac:dyDescent="0.2"/>
    <row r="60953" s="217" customFormat="1" x14ac:dyDescent="0.2"/>
    <row r="60954" s="217" customFormat="1" x14ac:dyDescent="0.2"/>
    <row r="60955" s="217" customFormat="1" x14ac:dyDescent="0.2"/>
    <row r="60956" s="217" customFormat="1" x14ac:dyDescent="0.2"/>
    <row r="60957" s="217" customFormat="1" x14ac:dyDescent="0.2"/>
    <row r="60958" s="217" customFormat="1" x14ac:dyDescent="0.2"/>
    <row r="60959" s="217" customFormat="1" x14ac:dyDescent="0.2"/>
    <row r="60960" s="217" customFormat="1" x14ac:dyDescent="0.2"/>
    <row r="60961" s="217" customFormat="1" x14ac:dyDescent="0.2"/>
    <row r="60962" s="217" customFormat="1" x14ac:dyDescent="0.2"/>
    <row r="60963" s="217" customFormat="1" x14ac:dyDescent="0.2"/>
    <row r="60964" s="217" customFormat="1" x14ac:dyDescent="0.2"/>
    <row r="60965" s="217" customFormat="1" x14ac:dyDescent="0.2"/>
    <row r="60966" s="217" customFormat="1" x14ac:dyDescent="0.2"/>
    <row r="60967" s="217" customFormat="1" x14ac:dyDescent="0.2"/>
    <row r="60968" s="217" customFormat="1" x14ac:dyDescent="0.2"/>
    <row r="60969" s="217" customFormat="1" x14ac:dyDescent="0.2"/>
    <row r="60970" s="217" customFormat="1" x14ac:dyDescent="0.2"/>
    <row r="60971" s="217" customFormat="1" x14ac:dyDescent="0.2"/>
    <row r="60972" s="217" customFormat="1" x14ac:dyDescent="0.2"/>
    <row r="60973" s="217" customFormat="1" x14ac:dyDescent="0.2"/>
    <row r="60974" s="217" customFormat="1" x14ac:dyDescent="0.2"/>
    <row r="60975" s="217" customFormat="1" x14ac:dyDescent="0.2"/>
    <row r="60976" s="217" customFormat="1" x14ac:dyDescent="0.2"/>
    <row r="60977" s="217" customFormat="1" x14ac:dyDescent="0.2"/>
    <row r="60978" s="217" customFormat="1" x14ac:dyDescent="0.2"/>
    <row r="60979" s="217" customFormat="1" x14ac:dyDescent="0.2"/>
    <row r="60980" s="217" customFormat="1" x14ac:dyDescent="0.2"/>
    <row r="60981" s="217" customFormat="1" x14ac:dyDescent="0.2"/>
    <row r="60982" s="217" customFormat="1" x14ac:dyDescent="0.2"/>
    <row r="60983" s="217" customFormat="1" x14ac:dyDescent="0.2"/>
    <row r="60984" s="217" customFormat="1" x14ac:dyDescent="0.2"/>
    <row r="60985" s="217" customFormat="1" x14ac:dyDescent="0.2"/>
    <row r="60986" s="217" customFormat="1" x14ac:dyDescent="0.2"/>
    <row r="60987" s="217" customFormat="1" x14ac:dyDescent="0.2"/>
    <row r="60988" s="217" customFormat="1" x14ac:dyDescent="0.2"/>
    <row r="60989" s="217" customFormat="1" x14ac:dyDescent="0.2"/>
    <row r="60990" s="217" customFormat="1" x14ac:dyDescent="0.2"/>
    <row r="60991" s="217" customFormat="1" x14ac:dyDescent="0.2"/>
    <row r="60992" s="217" customFormat="1" x14ac:dyDescent="0.2"/>
    <row r="60993" s="217" customFormat="1" x14ac:dyDescent="0.2"/>
    <row r="60994" s="217" customFormat="1" x14ac:dyDescent="0.2"/>
    <row r="60995" s="217" customFormat="1" x14ac:dyDescent="0.2"/>
    <row r="60996" s="217" customFormat="1" x14ac:dyDescent="0.2"/>
    <row r="60997" s="217" customFormat="1" x14ac:dyDescent="0.2"/>
    <row r="60998" s="217" customFormat="1" x14ac:dyDescent="0.2"/>
    <row r="60999" s="217" customFormat="1" x14ac:dyDescent="0.2"/>
    <row r="61000" s="217" customFormat="1" x14ac:dyDescent="0.2"/>
    <row r="61001" s="217" customFormat="1" x14ac:dyDescent="0.2"/>
    <row r="61002" s="217" customFormat="1" x14ac:dyDescent="0.2"/>
    <row r="61003" s="217" customFormat="1" x14ac:dyDescent="0.2"/>
    <row r="61004" s="217" customFormat="1" x14ac:dyDescent="0.2"/>
    <row r="61005" s="217" customFormat="1" x14ac:dyDescent="0.2"/>
    <row r="61006" s="217" customFormat="1" x14ac:dyDescent="0.2"/>
    <row r="61007" s="217" customFormat="1" x14ac:dyDescent="0.2"/>
    <row r="61008" s="217" customFormat="1" x14ac:dyDescent="0.2"/>
    <row r="61009" s="217" customFormat="1" x14ac:dyDescent="0.2"/>
    <row r="61010" s="217" customFormat="1" x14ac:dyDescent="0.2"/>
    <row r="61011" s="217" customFormat="1" x14ac:dyDescent="0.2"/>
    <row r="61012" s="217" customFormat="1" x14ac:dyDescent="0.2"/>
    <row r="61013" s="217" customFormat="1" x14ac:dyDescent="0.2"/>
    <row r="61014" s="217" customFormat="1" x14ac:dyDescent="0.2"/>
    <row r="61015" s="217" customFormat="1" x14ac:dyDescent="0.2"/>
    <row r="61016" s="217" customFormat="1" x14ac:dyDescent="0.2"/>
    <row r="61017" s="217" customFormat="1" x14ac:dyDescent="0.2"/>
    <row r="61018" s="217" customFormat="1" x14ac:dyDescent="0.2"/>
    <row r="61019" s="217" customFormat="1" x14ac:dyDescent="0.2"/>
    <row r="61020" s="217" customFormat="1" x14ac:dyDescent="0.2"/>
    <row r="61021" s="217" customFormat="1" x14ac:dyDescent="0.2"/>
    <row r="61022" s="217" customFormat="1" x14ac:dyDescent="0.2"/>
    <row r="61023" s="217" customFormat="1" x14ac:dyDescent="0.2"/>
    <row r="61024" s="217" customFormat="1" x14ac:dyDescent="0.2"/>
    <row r="61025" s="217" customFormat="1" x14ac:dyDescent="0.2"/>
    <row r="61026" s="217" customFormat="1" x14ac:dyDescent="0.2"/>
    <row r="61027" s="217" customFormat="1" x14ac:dyDescent="0.2"/>
    <row r="61028" s="217" customFormat="1" x14ac:dyDescent="0.2"/>
    <row r="61029" s="217" customFormat="1" x14ac:dyDescent="0.2"/>
    <row r="61030" s="217" customFormat="1" x14ac:dyDescent="0.2"/>
    <row r="61031" s="217" customFormat="1" x14ac:dyDescent="0.2"/>
    <row r="61032" s="217" customFormat="1" x14ac:dyDescent="0.2"/>
    <row r="61033" s="217" customFormat="1" x14ac:dyDescent="0.2"/>
    <row r="61034" s="217" customFormat="1" x14ac:dyDescent="0.2"/>
    <row r="61035" s="217" customFormat="1" x14ac:dyDescent="0.2"/>
    <row r="61036" s="217" customFormat="1" x14ac:dyDescent="0.2"/>
    <row r="61037" s="217" customFormat="1" x14ac:dyDescent="0.2"/>
    <row r="61038" s="217" customFormat="1" x14ac:dyDescent="0.2"/>
    <row r="61039" s="217" customFormat="1" x14ac:dyDescent="0.2"/>
    <row r="61040" s="217" customFormat="1" x14ac:dyDescent="0.2"/>
    <row r="61041" s="217" customFormat="1" x14ac:dyDescent="0.2"/>
    <row r="61042" s="217" customFormat="1" x14ac:dyDescent="0.2"/>
    <row r="61043" s="217" customFormat="1" x14ac:dyDescent="0.2"/>
    <row r="61044" s="217" customFormat="1" x14ac:dyDescent="0.2"/>
    <row r="61045" s="217" customFormat="1" x14ac:dyDescent="0.2"/>
    <row r="61046" s="217" customFormat="1" x14ac:dyDescent="0.2"/>
    <row r="61047" s="217" customFormat="1" x14ac:dyDescent="0.2"/>
    <row r="61048" s="217" customFormat="1" x14ac:dyDescent="0.2"/>
    <row r="61049" s="217" customFormat="1" x14ac:dyDescent="0.2"/>
    <row r="61050" s="217" customFormat="1" x14ac:dyDescent="0.2"/>
    <row r="61051" s="217" customFormat="1" x14ac:dyDescent="0.2"/>
    <row r="61052" s="217" customFormat="1" x14ac:dyDescent="0.2"/>
    <row r="61053" s="217" customFormat="1" x14ac:dyDescent="0.2"/>
    <row r="61054" s="217" customFormat="1" x14ac:dyDescent="0.2"/>
    <row r="61055" s="217" customFormat="1" x14ac:dyDescent="0.2"/>
    <row r="61056" s="217" customFormat="1" x14ac:dyDescent="0.2"/>
    <row r="61057" s="217" customFormat="1" x14ac:dyDescent="0.2"/>
    <row r="61058" s="217" customFormat="1" x14ac:dyDescent="0.2"/>
    <row r="61059" s="217" customFormat="1" x14ac:dyDescent="0.2"/>
    <row r="61060" s="217" customFormat="1" x14ac:dyDescent="0.2"/>
    <row r="61061" s="217" customFormat="1" x14ac:dyDescent="0.2"/>
    <row r="61062" s="217" customFormat="1" x14ac:dyDescent="0.2"/>
    <row r="61063" s="217" customFormat="1" x14ac:dyDescent="0.2"/>
    <row r="61064" s="217" customFormat="1" x14ac:dyDescent="0.2"/>
    <row r="61065" s="217" customFormat="1" x14ac:dyDescent="0.2"/>
    <row r="61066" s="217" customFormat="1" x14ac:dyDescent="0.2"/>
    <row r="61067" s="217" customFormat="1" x14ac:dyDescent="0.2"/>
    <row r="61068" s="217" customFormat="1" x14ac:dyDescent="0.2"/>
    <row r="61069" s="217" customFormat="1" x14ac:dyDescent="0.2"/>
    <row r="61070" s="217" customFormat="1" x14ac:dyDescent="0.2"/>
    <row r="61071" s="217" customFormat="1" x14ac:dyDescent="0.2"/>
    <row r="61072" s="217" customFormat="1" x14ac:dyDescent="0.2"/>
    <row r="61073" s="217" customFormat="1" x14ac:dyDescent="0.2"/>
    <row r="61074" s="217" customFormat="1" x14ac:dyDescent="0.2"/>
    <row r="61075" s="217" customFormat="1" x14ac:dyDescent="0.2"/>
    <row r="61076" s="217" customFormat="1" x14ac:dyDescent="0.2"/>
    <row r="61077" s="217" customFormat="1" x14ac:dyDescent="0.2"/>
    <row r="61078" s="217" customFormat="1" x14ac:dyDescent="0.2"/>
    <row r="61079" s="217" customFormat="1" x14ac:dyDescent="0.2"/>
    <row r="61080" s="217" customFormat="1" x14ac:dyDescent="0.2"/>
    <row r="61081" s="217" customFormat="1" x14ac:dyDescent="0.2"/>
    <row r="61082" s="217" customFormat="1" x14ac:dyDescent="0.2"/>
    <row r="61083" s="217" customFormat="1" x14ac:dyDescent="0.2"/>
    <row r="61084" s="217" customFormat="1" x14ac:dyDescent="0.2"/>
    <row r="61085" s="217" customFormat="1" x14ac:dyDescent="0.2"/>
    <row r="61086" s="217" customFormat="1" x14ac:dyDescent="0.2"/>
    <row r="61087" s="217" customFormat="1" x14ac:dyDescent="0.2"/>
    <row r="61088" s="217" customFormat="1" x14ac:dyDescent="0.2"/>
    <row r="61089" s="217" customFormat="1" x14ac:dyDescent="0.2"/>
    <row r="61090" s="217" customFormat="1" x14ac:dyDescent="0.2"/>
    <row r="61091" s="217" customFormat="1" x14ac:dyDescent="0.2"/>
    <row r="61092" s="217" customFormat="1" x14ac:dyDescent="0.2"/>
    <row r="61093" s="217" customFormat="1" x14ac:dyDescent="0.2"/>
    <row r="61094" s="217" customFormat="1" x14ac:dyDescent="0.2"/>
    <row r="61095" s="217" customFormat="1" x14ac:dyDescent="0.2"/>
    <row r="61096" s="217" customFormat="1" x14ac:dyDescent="0.2"/>
    <row r="61097" s="217" customFormat="1" x14ac:dyDescent="0.2"/>
    <row r="61098" s="217" customFormat="1" x14ac:dyDescent="0.2"/>
    <row r="61099" s="217" customFormat="1" x14ac:dyDescent="0.2"/>
    <row r="61100" s="217" customFormat="1" x14ac:dyDescent="0.2"/>
    <row r="61101" s="217" customFormat="1" x14ac:dyDescent="0.2"/>
    <row r="61102" s="217" customFormat="1" x14ac:dyDescent="0.2"/>
    <row r="61103" s="217" customFormat="1" x14ac:dyDescent="0.2"/>
    <row r="61104" s="217" customFormat="1" x14ac:dyDescent="0.2"/>
    <row r="61105" s="217" customFormat="1" x14ac:dyDescent="0.2"/>
    <row r="61106" s="217" customFormat="1" x14ac:dyDescent="0.2"/>
    <row r="61107" s="217" customFormat="1" x14ac:dyDescent="0.2"/>
    <row r="61108" s="217" customFormat="1" x14ac:dyDescent="0.2"/>
    <row r="61109" s="217" customFormat="1" x14ac:dyDescent="0.2"/>
    <row r="61110" s="217" customFormat="1" x14ac:dyDescent="0.2"/>
    <row r="61111" s="217" customFormat="1" x14ac:dyDescent="0.2"/>
    <row r="61112" s="217" customFormat="1" x14ac:dyDescent="0.2"/>
    <row r="61113" s="217" customFormat="1" x14ac:dyDescent="0.2"/>
    <row r="61114" s="217" customFormat="1" x14ac:dyDescent="0.2"/>
    <row r="61115" s="217" customFormat="1" x14ac:dyDescent="0.2"/>
    <row r="61116" s="217" customFormat="1" x14ac:dyDescent="0.2"/>
    <row r="61117" s="217" customFormat="1" x14ac:dyDescent="0.2"/>
    <row r="61118" s="217" customFormat="1" x14ac:dyDescent="0.2"/>
    <row r="61119" s="217" customFormat="1" x14ac:dyDescent="0.2"/>
    <row r="61120" s="217" customFormat="1" x14ac:dyDescent="0.2"/>
    <row r="61121" s="217" customFormat="1" x14ac:dyDescent="0.2"/>
    <row r="61122" s="217" customFormat="1" x14ac:dyDescent="0.2"/>
    <row r="61123" s="217" customFormat="1" x14ac:dyDescent="0.2"/>
    <row r="61124" s="217" customFormat="1" x14ac:dyDescent="0.2"/>
    <row r="61125" s="217" customFormat="1" x14ac:dyDescent="0.2"/>
    <row r="61126" s="217" customFormat="1" x14ac:dyDescent="0.2"/>
    <row r="61127" s="217" customFormat="1" x14ac:dyDescent="0.2"/>
    <row r="61128" s="217" customFormat="1" x14ac:dyDescent="0.2"/>
    <row r="61129" s="217" customFormat="1" x14ac:dyDescent="0.2"/>
    <row r="61130" s="217" customFormat="1" x14ac:dyDescent="0.2"/>
    <row r="61131" s="217" customFormat="1" x14ac:dyDescent="0.2"/>
    <row r="61132" s="217" customFormat="1" x14ac:dyDescent="0.2"/>
    <row r="61133" s="217" customFormat="1" x14ac:dyDescent="0.2"/>
    <row r="61134" s="217" customFormat="1" x14ac:dyDescent="0.2"/>
    <row r="61135" s="217" customFormat="1" x14ac:dyDescent="0.2"/>
    <row r="61136" s="217" customFormat="1" x14ac:dyDescent="0.2"/>
    <row r="61137" s="217" customFormat="1" x14ac:dyDescent="0.2"/>
    <row r="61138" s="217" customFormat="1" x14ac:dyDescent="0.2"/>
    <row r="61139" s="217" customFormat="1" x14ac:dyDescent="0.2"/>
    <row r="61140" s="217" customFormat="1" x14ac:dyDescent="0.2"/>
    <row r="61141" s="217" customFormat="1" x14ac:dyDescent="0.2"/>
    <row r="61142" s="217" customFormat="1" x14ac:dyDescent="0.2"/>
    <row r="61143" s="217" customFormat="1" x14ac:dyDescent="0.2"/>
    <row r="61144" s="217" customFormat="1" x14ac:dyDescent="0.2"/>
    <row r="61145" s="217" customFormat="1" x14ac:dyDescent="0.2"/>
    <row r="61146" s="217" customFormat="1" x14ac:dyDescent="0.2"/>
    <row r="61147" s="217" customFormat="1" x14ac:dyDescent="0.2"/>
    <row r="61148" s="217" customFormat="1" x14ac:dyDescent="0.2"/>
    <row r="61149" s="217" customFormat="1" x14ac:dyDescent="0.2"/>
    <row r="61150" s="217" customFormat="1" x14ac:dyDescent="0.2"/>
    <row r="61151" s="217" customFormat="1" x14ac:dyDescent="0.2"/>
    <row r="61152" s="217" customFormat="1" x14ac:dyDescent="0.2"/>
    <row r="61153" s="217" customFormat="1" x14ac:dyDescent="0.2"/>
    <row r="61154" s="217" customFormat="1" x14ac:dyDescent="0.2"/>
    <row r="61155" s="217" customFormat="1" x14ac:dyDescent="0.2"/>
    <row r="61156" s="217" customFormat="1" x14ac:dyDescent="0.2"/>
    <row r="61157" s="217" customFormat="1" x14ac:dyDescent="0.2"/>
    <row r="61158" s="217" customFormat="1" x14ac:dyDescent="0.2"/>
    <row r="61159" s="217" customFormat="1" x14ac:dyDescent="0.2"/>
    <row r="61160" s="217" customFormat="1" x14ac:dyDescent="0.2"/>
    <row r="61161" s="217" customFormat="1" x14ac:dyDescent="0.2"/>
    <row r="61162" s="217" customFormat="1" x14ac:dyDescent="0.2"/>
    <row r="61163" s="217" customFormat="1" x14ac:dyDescent="0.2"/>
    <row r="61164" s="217" customFormat="1" x14ac:dyDescent="0.2"/>
    <row r="61165" s="217" customFormat="1" x14ac:dyDescent="0.2"/>
    <row r="61166" s="217" customFormat="1" x14ac:dyDescent="0.2"/>
    <row r="61167" s="217" customFormat="1" x14ac:dyDescent="0.2"/>
    <row r="61168" s="217" customFormat="1" x14ac:dyDescent="0.2"/>
    <row r="61169" s="217" customFormat="1" x14ac:dyDescent="0.2"/>
    <row r="61170" s="217" customFormat="1" x14ac:dyDescent="0.2"/>
    <row r="61171" s="217" customFormat="1" x14ac:dyDescent="0.2"/>
    <row r="61172" s="217" customFormat="1" x14ac:dyDescent="0.2"/>
    <row r="61173" s="217" customFormat="1" x14ac:dyDescent="0.2"/>
    <row r="61174" s="217" customFormat="1" x14ac:dyDescent="0.2"/>
    <row r="61175" s="217" customFormat="1" x14ac:dyDescent="0.2"/>
    <row r="61176" s="217" customFormat="1" x14ac:dyDescent="0.2"/>
    <row r="61177" s="217" customFormat="1" x14ac:dyDescent="0.2"/>
    <row r="61178" s="217" customFormat="1" x14ac:dyDescent="0.2"/>
    <row r="61179" s="217" customFormat="1" x14ac:dyDescent="0.2"/>
    <row r="61180" s="217" customFormat="1" x14ac:dyDescent="0.2"/>
    <row r="61181" s="217" customFormat="1" x14ac:dyDescent="0.2"/>
    <row r="61182" s="217" customFormat="1" x14ac:dyDescent="0.2"/>
    <row r="61183" s="217" customFormat="1" x14ac:dyDescent="0.2"/>
    <row r="61184" s="217" customFormat="1" x14ac:dyDescent="0.2"/>
    <row r="61185" s="217" customFormat="1" x14ac:dyDescent="0.2"/>
    <row r="61186" s="217" customFormat="1" x14ac:dyDescent="0.2"/>
    <row r="61187" s="217" customFormat="1" x14ac:dyDescent="0.2"/>
    <row r="61188" s="217" customFormat="1" x14ac:dyDescent="0.2"/>
    <row r="61189" s="217" customFormat="1" x14ac:dyDescent="0.2"/>
    <row r="61190" s="217" customFormat="1" x14ac:dyDescent="0.2"/>
    <row r="61191" s="217" customFormat="1" x14ac:dyDescent="0.2"/>
    <row r="61192" s="217" customFormat="1" x14ac:dyDescent="0.2"/>
    <row r="61193" s="217" customFormat="1" x14ac:dyDescent="0.2"/>
    <row r="61194" s="217" customFormat="1" x14ac:dyDescent="0.2"/>
    <row r="61195" s="217" customFormat="1" x14ac:dyDescent="0.2"/>
    <row r="61196" s="217" customFormat="1" x14ac:dyDescent="0.2"/>
    <row r="61197" s="217" customFormat="1" x14ac:dyDescent="0.2"/>
    <row r="61198" s="217" customFormat="1" x14ac:dyDescent="0.2"/>
    <row r="61199" s="217" customFormat="1" x14ac:dyDescent="0.2"/>
    <row r="61200" s="217" customFormat="1" x14ac:dyDescent="0.2"/>
    <row r="61201" s="217" customFormat="1" x14ac:dyDescent="0.2"/>
    <row r="61202" s="217" customFormat="1" x14ac:dyDescent="0.2"/>
    <row r="61203" s="217" customFormat="1" x14ac:dyDescent="0.2"/>
    <row r="61204" s="217" customFormat="1" x14ac:dyDescent="0.2"/>
    <row r="61205" s="217" customFormat="1" x14ac:dyDescent="0.2"/>
    <row r="61206" s="217" customFormat="1" x14ac:dyDescent="0.2"/>
    <row r="61207" s="217" customFormat="1" x14ac:dyDescent="0.2"/>
    <row r="61208" s="217" customFormat="1" x14ac:dyDescent="0.2"/>
    <row r="61209" s="217" customFormat="1" x14ac:dyDescent="0.2"/>
    <row r="61210" s="217" customFormat="1" x14ac:dyDescent="0.2"/>
    <row r="61211" s="217" customFormat="1" x14ac:dyDescent="0.2"/>
    <row r="61212" s="217" customFormat="1" x14ac:dyDescent="0.2"/>
    <row r="61213" s="217" customFormat="1" x14ac:dyDescent="0.2"/>
    <row r="61214" s="217" customFormat="1" x14ac:dyDescent="0.2"/>
    <row r="61215" s="217" customFormat="1" x14ac:dyDescent="0.2"/>
    <row r="61216" s="217" customFormat="1" x14ac:dyDescent="0.2"/>
    <row r="61217" s="217" customFormat="1" x14ac:dyDescent="0.2"/>
    <row r="61218" s="217" customFormat="1" x14ac:dyDescent="0.2"/>
    <row r="61219" s="217" customFormat="1" x14ac:dyDescent="0.2"/>
    <row r="61220" s="217" customFormat="1" x14ac:dyDescent="0.2"/>
    <row r="61221" s="217" customFormat="1" x14ac:dyDescent="0.2"/>
    <row r="61222" s="217" customFormat="1" x14ac:dyDescent="0.2"/>
    <row r="61223" s="217" customFormat="1" x14ac:dyDescent="0.2"/>
    <row r="61224" s="217" customFormat="1" x14ac:dyDescent="0.2"/>
    <row r="61225" s="217" customFormat="1" x14ac:dyDescent="0.2"/>
    <row r="61226" s="217" customFormat="1" x14ac:dyDescent="0.2"/>
    <row r="61227" s="217" customFormat="1" x14ac:dyDescent="0.2"/>
    <row r="61228" s="217" customFormat="1" x14ac:dyDescent="0.2"/>
    <row r="61229" s="217" customFormat="1" x14ac:dyDescent="0.2"/>
    <row r="61230" s="217" customFormat="1" x14ac:dyDescent="0.2"/>
    <row r="61231" s="217" customFormat="1" x14ac:dyDescent="0.2"/>
    <row r="61232" s="217" customFormat="1" x14ac:dyDescent="0.2"/>
    <row r="61233" s="217" customFormat="1" x14ac:dyDescent="0.2"/>
    <row r="61234" s="217" customFormat="1" x14ac:dyDescent="0.2"/>
    <row r="61235" s="217" customFormat="1" x14ac:dyDescent="0.2"/>
    <row r="61236" s="217" customFormat="1" x14ac:dyDescent="0.2"/>
    <row r="61237" s="217" customFormat="1" x14ac:dyDescent="0.2"/>
    <row r="61238" s="217" customFormat="1" x14ac:dyDescent="0.2"/>
    <row r="61239" s="217" customFormat="1" x14ac:dyDescent="0.2"/>
    <row r="61240" s="217" customFormat="1" x14ac:dyDescent="0.2"/>
    <row r="61241" s="217" customFormat="1" x14ac:dyDescent="0.2"/>
    <row r="61242" s="217" customFormat="1" x14ac:dyDescent="0.2"/>
    <row r="61243" s="217" customFormat="1" x14ac:dyDescent="0.2"/>
    <row r="61244" s="217" customFormat="1" x14ac:dyDescent="0.2"/>
    <row r="61245" s="217" customFormat="1" x14ac:dyDescent="0.2"/>
    <row r="61246" s="217" customFormat="1" x14ac:dyDescent="0.2"/>
    <row r="61247" s="217" customFormat="1" x14ac:dyDescent="0.2"/>
    <row r="61248" s="217" customFormat="1" x14ac:dyDescent="0.2"/>
    <row r="61249" s="217" customFormat="1" x14ac:dyDescent="0.2"/>
    <row r="61250" s="217" customFormat="1" x14ac:dyDescent="0.2"/>
    <row r="61251" s="217" customFormat="1" x14ac:dyDescent="0.2"/>
    <row r="61252" s="217" customFormat="1" x14ac:dyDescent="0.2"/>
    <row r="61253" s="217" customFormat="1" x14ac:dyDescent="0.2"/>
    <row r="61254" s="217" customFormat="1" x14ac:dyDescent="0.2"/>
    <row r="61255" s="217" customFormat="1" x14ac:dyDescent="0.2"/>
    <row r="61256" s="217" customFormat="1" x14ac:dyDescent="0.2"/>
    <row r="61257" s="217" customFormat="1" x14ac:dyDescent="0.2"/>
    <row r="61258" s="217" customFormat="1" x14ac:dyDescent="0.2"/>
    <row r="61259" s="217" customFormat="1" x14ac:dyDescent="0.2"/>
    <row r="61260" s="217" customFormat="1" x14ac:dyDescent="0.2"/>
    <row r="61261" s="217" customFormat="1" x14ac:dyDescent="0.2"/>
    <row r="61262" s="217" customFormat="1" x14ac:dyDescent="0.2"/>
    <row r="61263" s="217" customFormat="1" x14ac:dyDescent="0.2"/>
    <row r="61264" s="217" customFormat="1" x14ac:dyDescent="0.2"/>
    <row r="61265" s="217" customFormat="1" x14ac:dyDescent="0.2"/>
    <row r="61266" s="217" customFormat="1" x14ac:dyDescent="0.2"/>
    <row r="61267" s="217" customFormat="1" x14ac:dyDescent="0.2"/>
    <row r="61268" s="217" customFormat="1" x14ac:dyDescent="0.2"/>
    <row r="61269" s="217" customFormat="1" x14ac:dyDescent="0.2"/>
    <row r="61270" s="217" customFormat="1" x14ac:dyDescent="0.2"/>
    <row r="61271" s="217" customFormat="1" x14ac:dyDescent="0.2"/>
    <row r="61272" s="217" customFormat="1" x14ac:dyDescent="0.2"/>
    <row r="61273" s="217" customFormat="1" x14ac:dyDescent="0.2"/>
    <row r="61274" s="217" customFormat="1" x14ac:dyDescent="0.2"/>
    <row r="61275" s="217" customFormat="1" x14ac:dyDescent="0.2"/>
    <row r="61276" s="217" customFormat="1" x14ac:dyDescent="0.2"/>
    <row r="61277" s="217" customFormat="1" x14ac:dyDescent="0.2"/>
    <row r="61278" s="217" customFormat="1" x14ac:dyDescent="0.2"/>
    <row r="61279" s="217" customFormat="1" x14ac:dyDescent="0.2"/>
    <row r="61280" s="217" customFormat="1" x14ac:dyDescent="0.2"/>
    <row r="61281" s="217" customFormat="1" x14ac:dyDescent="0.2"/>
    <row r="61282" s="217" customFormat="1" x14ac:dyDescent="0.2"/>
    <row r="61283" s="217" customFormat="1" x14ac:dyDescent="0.2"/>
    <row r="61284" s="217" customFormat="1" x14ac:dyDescent="0.2"/>
    <row r="61285" s="217" customFormat="1" x14ac:dyDescent="0.2"/>
    <row r="61286" s="217" customFormat="1" x14ac:dyDescent="0.2"/>
    <row r="61287" s="217" customFormat="1" x14ac:dyDescent="0.2"/>
    <row r="61288" s="217" customFormat="1" x14ac:dyDescent="0.2"/>
    <row r="61289" s="217" customFormat="1" x14ac:dyDescent="0.2"/>
    <row r="61290" s="217" customFormat="1" x14ac:dyDescent="0.2"/>
    <row r="61291" s="217" customFormat="1" x14ac:dyDescent="0.2"/>
    <row r="61292" s="217" customFormat="1" x14ac:dyDescent="0.2"/>
    <row r="61293" s="217" customFormat="1" x14ac:dyDescent="0.2"/>
    <row r="61294" s="217" customFormat="1" x14ac:dyDescent="0.2"/>
    <row r="61295" s="217" customFormat="1" x14ac:dyDescent="0.2"/>
    <row r="61296" s="217" customFormat="1" x14ac:dyDescent="0.2"/>
    <row r="61297" s="217" customFormat="1" x14ac:dyDescent="0.2"/>
    <row r="61298" s="217" customFormat="1" x14ac:dyDescent="0.2"/>
    <row r="61299" s="217" customFormat="1" x14ac:dyDescent="0.2"/>
    <row r="61300" s="217" customFormat="1" x14ac:dyDescent="0.2"/>
    <row r="61301" s="217" customFormat="1" x14ac:dyDescent="0.2"/>
    <row r="61302" s="217" customFormat="1" x14ac:dyDescent="0.2"/>
    <row r="61303" s="217" customFormat="1" x14ac:dyDescent="0.2"/>
    <row r="61304" s="217" customFormat="1" x14ac:dyDescent="0.2"/>
    <row r="61305" s="217" customFormat="1" x14ac:dyDescent="0.2"/>
    <row r="61306" s="217" customFormat="1" x14ac:dyDescent="0.2"/>
    <row r="61307" s="217" customFormat="1" x14ac:dyDescent="0.2"/>
    <row r="61308" s="217" customFormat="1" x14ac:dyDescent="0.2"/>
    <row r="61309" s="217" customFormat="1" x14ac:dyDescent="0.2"/>
    <row r="61310" s="217" customFormat="1" x14ac:dyDescent="0.2"/>
    <row r="61311" s="217" customFormat="1" x14ac:dyDescent="0.2"/>
    <row r="61312" s="217" customFormat="1" x14ac:dyDescent="0.2"/>
    <row r="61313" s="217" customFormat="1" x14ac:dyDescent="0.2"/>
    <row r="61314" s="217" customFormat="1" x14ac:dyDescent="0.2"/>
    <row r="61315" s="217" customFormat="1" x14ac:dyDescent="0.2"/>
    <row r="61316" s="217" customFormat="1" x14ac:dyDescent="0.2"/>
    <row r="61317" s="217" customFormat="1" x14ac:dyDescent="0.2"/>
    <row r="61318" s="217" customFormat="1" x14ac:dyDescent="0.2"/>
    <row r="61319" s="217" customFormat="1" x14ac:dyDescent="0.2"/>
    <row r="61320" s="217" customFormat="1" x14ac:dyDescent="0.2"/>
    <row r="61321" s="217" customFormat="1" x14ac:dyDescent="0.2"/>
    <row r="61322" s="217" customFormat="1" x14ac:dyDescent="0.2"/>
    <row r="61323" s="217" customFormat="1" x14ac:dyDescent="0.2"/>
    <row r="61324" s="217" customFormat="1" x14ac:dyDescent="0.2"/>
    <row r="61325" s="217" customFormat="1" x14ac:dyDescent="0.2"/>
    <row r="61326" s="217" customFormat="1" x14ac:dyDescent="0.2"/>
    <row r="61327" s="217" customFormat="1" x14ac:dyDescent="0.2"/>
    <row r="61328" s="217" customFormat="1" x14ac:dyDescent="0.2"/>
    <row r="61329" s="217" customFormat="1" x14ac:dyDescent="0.2"/>
    <row r="61330" s="217" customFormat="1" x14ac:dyDescent="0.2"/>
    <row r="61331" s="217" customFormat="1" x14ac:dyDescent="0.2"/>
    <row r="61332" s="217" customFormat="1" x14ac:dyDescent="0.2"/>
    <row r="61333" s="217" customFormat="1" x14ac:dyDescent="0.2"/>
    <row r="61334" s="217" customFormat="1" x14ac:dyDescent="0.2"/>
    <row r="61335" s="217" customFormat="1" x14ac:dyDescent="0.2"/>
    <row r="61336" s="217" customFormat="1" x14ac:dyDescent="0.2"/>
    <row r="61337" s="217" customFormat="1" x14ac:dyDescent="0.2"/>
    <row r="61338" s="217" customFormat="1" x14ac:dyDescent="0.2"/>
    <row r="61339" s="217" customFormat="1" x14ac:dyDescent="0.2"/>
    <row r="61340" s="217" customFormat="1" x14ac:dyDescent="0.2"/>
    <row r="61341" s="217" customFormat="1" x14ac:dyDescent="0.2"/>
    <row r="61342" s="217" customFormat="1" x14ac:dyDescent="0.2"/>
    <row r="61343" s="217" customFormat="1" x14ac:dyDescent="0.2"/>
    <row r="61344" s="217" customFormat="1" x14ac:dyDescent="0.2"/>
    <row r="61345" s="217" customFormat="1" x14ac:dyDescent="0.2"/>
    <row r="61346" s="217" customFormat="1" x14ac:dyDescent="0.2"/>
    <row r="61347" s="217" customFormat="1" x14ac:dyDescent="0.2"/>
    <row r="61348" s="217" customFormat="1" x14ac:dyDescent="0.2"/>
    <row r="61349" s="217" customFormat="1" x14ac:dyDescent="0.2"/>
    <row r="61350" s="217" customFormat="1" x14ac:dyDescent="0.2"/>
    <row r="61351" s="217" customFormat="1" x14ac:dyDescent="0.2"/>
    <row r="61352" s="217" customFormat="1" x14ac:dyDescent="0.2"/>
    <row r="61353" s="217" customFormat="1" x14ac:dyDescent="0.2"/>
    <row r="61354" s="217" customFormat="1" x14ac:dyDescent="0.2"/>
    <row r="61355" s="217" customFormat="1" x14ac:dyDescent="0.2"/>
    <row r="61356" s="217" customFormat="1" x14ac:dyDescent="0.2"/>
    <row r="61357" s="217" customFormat="1" x14ac:dyDescent="0.2"/>
    <row r="61358" s="217" customFormat="1" x14ac:dyDescent="0.2"/>
    <row r="61359" s="217" customFormat="1" x14ac:dyDescent="0.2"/>
    <row r="61360" s="217" customFormat="1" x14ac:dyDescent="0.2"/>
    <row r="61361" s="217" customFormat="1" x14ac:dyDescent="0.2"/>
    <row r="61362" s="217" customFormat="1" x14ac:dyDescent="0.2"/>
    <row r="61363" s="217" customFormat="1" x14ac:dyDescent="0.2"/>
    <row r="61364" s="217" customFormat="1" x14ac:dyDescent="0.2"/>
    <row r="61365" s="217" customFormat="1" x14ac:dyDescent="0.2"/>
    <row r="61366" s="217" customFormat="1" x14ac:dyDescent="0.2"/>
    <row r="61367" s="217" customFormat="1" x14ac:dyDescent="0.2"/>
    <row r="61368" s="217" customFormat="1" x14ac:dyDescent="0.2"/>
    <row r="61369" s="217" customFormat="1" x14ac:dyDescent="0.2"/>
    <row r="61370" s="217" customFormat="1" x14ac:dyDescent="0.2"/>
    <row r="61371" s="217" customFormat="1" x14ac:dyDescent="0.2"/>
    <row r="61372" s="217" customFormat="1" x14ac:dyDescent="0.2"/>
    <row r="61373" s="217" customFormat="1" x14ac:dyDescent="0.2"/>
    <row r="61374" s="217" customFormat="1" x14ac:dyDescent="0.2"/>
    <row r="61375" s="217" customFormat="1" x14ac:dyDescent="0.2"/>
    <row r="61376" s="217" customFormat="1" x14ac:dyDescent="0.2"/>
    <row r="61377" s="217" customFormat="1" x14ac:dyDescent="0.2"/>
    <row r="61378" s="217" customFormat="1" x14ac:dyDescent="0.2"/>
    <row r="61379" s="217" customFormat="1" x14ac:dyDescent="0.2"/>
    <row r="61380" s="217" customFormat="1" x14ac:dyDescent="0.2"/>
    <row r="61381" s="217" customFormat="1" x14ac:dyDescent="0.2"/>
    <row r="61382" s="217" customFormat="1" x14ac:dyDescent="0.2"/>
    <row r="61383" s="217" customFormat="1" x14ac:dyDescent="0.2"/>
    <row r="61384" s="217" customFormat="1" x14ac:dyDescent="0.2"/>
    <row r="61385" s="217" customFormat="1" x14ac:dyDescent="0.2"/>
    <row r="61386" s="217" customFormat="1" x14ac:dyDescent="0.2"/>
    <row r="61387" s="217" customFormat="1" x14ac:dyDescent="0.2"/>
    <row r="61388" s="217" customFormat="1" x14ac:dyDescent="0.2"/>
    <row r="61389" s="217" customFormat="1" x14ac:dyDescent="0.2"/>
    <row r="61390" s="217" customFormat="1" x14ac:dyDescent="0.2"/>
    <row r="61391" s="217" customFormat="1" x14ac:dyDescent="0.2"/>
    <row r="61392" s="217" customFormat="1" x14ac:dyDescent="0.2"/>
    <row r="61393" s="217" customFormat="1" x14ac:dyDescent="0.2"/>
    <row r="61394" s="217" customFormat="1" x14ac:dyDescent="0.2"/>
    <row r="61395" s="217" customFormat="1" x14ac:dyDescent="0.2"/>
    <row r="61396" s="217" customFormat="1" x14ac:dyDescent="0.2"/>
    <row r="61397" s="217" customFormat="1" x14ac:dyDescent="0.2"/>
    <row r="61398" s="217" customFormat="1" x14ac:dyDescent="0.2"/>
    <row r="61399" s="217" customFormat="1" x14ac:dyDescent="0.2"/>
    <row r="61400" s="217" customFormat="1" x14ac:dyDescent="0.2"/>
    <row r="61401" s="217" customFormat="1" x14ac:dyDescent="0.2"/>
    <row r="61402" s="217" customFormat="1" x14ac:dyDescent="0.2"/>
    <row r="61403" s="217" customFormat="1" x14ac:dyDescent="0.2"/>
    <row r="61404" s="217" customFormat="1" x14ac:dyDescent="0.2"/>
    <row r="61405" s="217" customFormat="1" x14ac:dyDescent="0.2"/>
    <row r="61406" s="217" customFormat="1" x14ac:dyDescent="0.2"/>
    <row r="61407" s="217" customFormat="1" x14ac:dyDescent="0.2"/>
    <row r="61408" s="217" customFormat="1" x14ac:dyDescent="0.2"/>
    <row r="61409" s="217" customFormat="1" x14ac:dyDescent="0.2"/>
    <row r="61410" s="217" customFormat="1" x14ac:dyDescent="0.2"/>
    <row r="61411" s="217" customFormat="1" x14ac:dyDescent="0.2"/>
    <row r="61412" s="217" customFormat="1" x14ac:dyDescent="0.2"/>
    <row r="61413" s="217" customFormat="1" x14ac:dyDescent="0.2"/>
    <row r="61414" s="217" customFormat="1" x14ac:dyDescent="0.2"/>
    <row r="61415" s="217" customFormat="1" x14ac:dyDescent="0.2"/>
    <row r="61416" s="217" customFormat="1" x14ac:dyDescent="0.2"/>
    <row r="61417" s="217" customFormat="1" x14ac:dyDescent="0.2"/>
    <row r="61418" s="217" customFormat="1" x14ac:dyDescent="0.2"/>
    <row r="61419" s="217" customFormat="1" x14ac:dyDescent="0.2"/>
    <row r="61420" s="217" customFormat="1" x14ac:dyDescent="0.2"/>
    <row r="61421" s="217" customFormat="1" x14ac:dyDescent="0.2"/>
    <row r="61422" s="217" customFormat="1" x14ac:dyDescent="0.2"/>
    <row r="61423" s="217" customFormat="1" x14ac:dyDescent="0.2"/>
    <row r="61424" s="217" customFormat="1" x14ac:dyDescent="0.2"/>
    <row r="61425" s="217" customFormat="1" x14ac:dyDescent="0.2"/>
    <row r="61426" s="217" customFormat="1" x14ac:dyDescent="0.2"/>
    <row r="61427" s="217" customFormat="1" x14ac:dyDescent="0.2"/>
    <row r="61428" s="217" customFormat="1" x14ac:dyDescent="0.2"/>
    <row r="61429" s="217" customFormat="1" x14ac:dyDescent="0.2"/>
    <row r="61430" s="217" customFormat="1" x14ac:dyDescent="0.2"/>
    <row r="61431" s="217" customFormat="1" x14ac:dyDescent="0.2"/>
    <row r="61432" s="217" customFormat="1" x14ac:dyDescent="0.2"/>
    <row r="61433" s="217" customFormat="1" x14ac:dyDescent="0.2"/>
    <row r="61434" s="217" customFormat="1" x14ac:dyDescent="0.2"/>
    <row r="61435" s="217" customFormat="1" x14ac:dyDescent="0.2"/>
    <row r="61436" s="217" customFormat="1" x14ac:dyDescent="0.2"/>
    <row r="61437" s="217" customFormat="1" x14ac:dyDescent="0.2"/>
    <row r="61438" s="217" customFormat="1" x14ac:dyDescent="0.2"/>
    <row r="61439" s="217" customFormat="1" x14ac:dyDescent="0.2"/>
    <row r="61440" s="217" customFormat="1" x14ac:dyDescent="0.2"/>
    <row r="61441" s="217" customFormat="1" x14ac:dyDescent="0.2"/>
    <row r="61442" s="217" customFormat="1" x14ac:dyDescent="0.2"/>
    <row r="61443" s="217" customFormat="1" x14ac:dyDescent="0.2"/>
    <row r="61444" s="217" customFormat="1" x14ac:dyDescent="0.2"/>
    <row r="61445" s="217" customFormat="1" x14ac:dyDescent="0.2"/>
    <row r="61446" s="217" customFormat="1" x14ac:dyDescent="0.2"/>
    <row r="61447" s="217" customFormat="1" x14ac:dyDescent="0.2"/>
    <row r="61448" s="217" customFormat="1" x14ac:dyDescent="0.2"/>
    <row r="61449" s="217" customFormat="1" x14ac:dyDescent="0.2"/>
    <row r="61450" s="217" customFormat="1" x14ac:dyDescent="0.2"/>
    <row r="61451" s="217" customFormat="1" x14ac:dyDescent="0.2"/>
    <row r="61452" s="217" customFormat="1" x14ac:dyDescent="0.2"/>
    <row r="61453" s="217" customFormat="1" x14ac:dyDescent="0.2"/>
    <row r="61454" s="217" customFormat="1" x14ac:dyDescent="0.2"/>
    <row r="61455" s="217" customFormat="1" x14ac:dyDescent="0.2"/>
    <row r="61456" s="217" customFormat="1" x14ac:dyDescent="0.2"/>
    <row r="61457" s="217" customFormat="1" x14ac:dyDescent="0.2"/>
    <row r="61458" s="217" customFormat="1" x14ac:dyDescent="0.2"/>
    <row r="61459" s="217" customFormat="1" x14ac:dyDescent="0.2"/>
    <row r="61460" s="217" customFormat="1" x14ac:dyDescent="0.2"/>
    <row r="61461" s="217" customFormat="1" x14ac:dyDescent="0.2"/>
    <row r="61462" s="217" customFormat="1" x14ac:dyDescent="0.2"/>
    <row r="61463" s="217" customFormat="1" x14ac:dyDescent="0.2"/>
    <row r="61464" s="217" customFormat="1" x14ac:dyDescent="0.2"/>
    <row r="61465" s="217" customFormat="1" x14ac:dyDescent="0.2"/>
    <row r="61466" s="217" customFormat="1" x14ac:dyDescent="0.2"/>
    <row r="61467" s="217" customFormat="1" x14ac:dyDescent="0.2"/>
    <row r="61468" s="217" customFormat="1" x14ac:dyDescent="0.2"/>
    <row r="61469" s="217" customFormat="1" x14ac:dyDescent="0.2"/>
    <row r="61470" s="217" customFormat="1" x14ac:dyDescent="0.2"/>
    <row r="61471" s="217" customFormat="1" x14ac:dyDescent="0.2"/>
    <row r="61472" s="217" customFormat="1" x14ac:dyDescent="0.2"/>
    <row r="61473" s="217" customFormat="1" x14ac:dyDescent="0.2"/>
    <row r="61474" s="217" customFormat="1" x14ac:dyDescent="0.2"/>
    <row r="61475" s="217" customFormat="1" x14ac:dyDescent="0.2"/>
    <row r="61476" s="217" customFormat="1" x14ac:dyDescent="0.2"/>
    <row r="61477" s="217" customFormat="1" x14ac:dyDescent="0.2"/>
    <row r="61478" s="217" customFormat="1" x14ac:dyDescent="0.2"/>
    <row r="61479" s="217" customFormat="1" x14ac:dyDescent="0.2"/>
    <row r="61480" s="217" customFormat="1" x14ac:dyDescent="0.2"/>
    <row r="61481" s="217" customFormat="1" x14ac:dyDescent="0.2"/>
    <row r="61482" s="217" customFormat="1" x14ac:dyDescent="0.2"/>
    <row r="61483" s="217" customFormat="1" x14ac:dyDescent="0.2"/>
    <row r="61484" s="217" customFormat="1" x14ac:dyDescent="0.2"/>
    <row r="61485" s="217" customFormat="1" x14ac:dyDescent="0.2"/>
    <row r="61486" s="217" customFormat="1" x14ac:dyDescent="0.2"/>
    <row r="61487" s="217" customFormat="1" x14ac:dyDescent="0.2"/>
    <row r="61488" s="217" customFormat="1" x14ac:dyDescent="0.2"/>
    <row r="61489" s="217" customFormat="1" x14ac:dyDescent="0.2"/>
    <row r="61490" s="217" customFormat="1" x14ac:dyDescent="0.2"/>
    <row r="61491" s="217" customFormat="1" x14ac:dyDescent="0.2"/>
    <row r="61492" s="217" customFormat="1" x14ac:dyDescent="0.2"/>
    <row r="61493" s="217" customFormat="1" x14ac:dyDescent="0.2"/>
    <row r="61494" s="217" customFormat="1" x14ac:dyDescent="0.2"/>
    <row r="61495" s="217" customFormat="1" x14ac:dyDescent="0.2"/>
    <row r="61496" s="217" customFormat="1" x14ac:dyDescent="0.2"/>
    <row r="61497" s="217" customFormat="1" x14ac:dyDescent="0.2"/>
    <row r="61498" s="217" customFormat="1" x14ac:dyDescent="0.2"/>
    <row r="61499" s="217" customFormat="1" x14ac:dyDescent="0.2"/>
    <row r="61500" s="217" customFormat="1" x14ac:dyDescent="0.2"/>
    <row r="61501" s="217" customFormat="1" x14ac:dyDescent="0.2"/>
    <row r="61502" s="217" customFormat="1" x14ac:dyDescent="0.2"/>
    <row r="61503" s="217" customFormat="1" x14ac:dyDescent="0.2"/>
    <row r="61504" s="217" customFormat="1" x14ac:dyDescent="0.2"/>
    <row r="61505" s="217" customFormat="1" x14ac:dyDescent="0.2"/>
    <row r="61506" s="217" customFormat="1" x14ac:dyDescent="0.2"/>
    <row r="61507" s="217" customFormat="1" x14ac:dyDescent="0.2"/>
    <row r="61508" s="217" customFormat="1" x14ac:dyDescent="0.2"/>
    <row r="61509" s="217" customFormat="1" x14ac:dyDescent="0.2"/>
    <row r="61510" s="217" customFormat="1" x14ac:dyDescent="0.2"/>
    <row r="61511" s="217" customFormat="1" x14ac:dyDescent="0.2"/>
    <row r="61512" s="217" customFormat="1" x14ac:dyDescent="0.2"/>
    <row r="61513" s="217" customFormat="1" x14ac:dyDescent="0.2"/>
    <row r="61514" s="217" customFormat="1" x14ac:dyDescent="0.2"/>
    <row r="61515" s="217" customFormat="1" x14ac:dyDescent="0.2"/>
    <row r="61516" s="217" customFormat="1" x14ac:dyDescent="0.2"/>
    <row r="61517" s="217" customFormat="1" x14ac:dyDescent="0.2"/>
    <row r="61518" s="217" customFormat="1" x14ac:dyDescent="0.2"/>
    <row r="61519" s="217" customFormat="1" x14ac:dyDescent="0.2"/>
    <row r="61520" s="217" customFormat="1" x14ac:dyDescent="0.2"/>
    <row r="61521" s="217" customFormat="1" x14ac:dyDescent="0.2"/>
    <row r="61522" s="217" customFormat="1" x14ac:dyDescent="0.2"/>
    <row r="61523" s="217" customFormat="1" x14ac:dyDescent="0.2"/>
    <row r="61524" s="217" customFormat="1" x14ac:dyDescent="0.2"/>
    <row r="61525" s="217" customFormat="1" x14ac:dyDescent="0.2"/>
    <row r="61526" s="217" customFormat="1" x14ac:dyDescent="0.2"/>
    <row r="61527" s="217" customFormat="1" x14ac:dyDescent="0.2"/>
    <row r="61528" s="217" customFormat="1" x14ac:dyDescent="0.2"/>
    <row r="61529" s="217" customFormat="1" x14ac:dyDescent="0.2"/>
    <row r="61530" s="217" customFormat="1" x14ac:dyDescent="0.2"/>
    <row r="61531" s="217" customFormat="1" x14ac:dyDescent="0.2"/>
    <row r="61532" s="217" customFormat="1" x14ac:dyDescent="0.2"/>
    <row r="61533" s="217" customFormat="1" x14ac:dyDescent="0.2"/>
    <row r="61534" s="217" customFormat="1" x14ac:dyDescent="0.2"/>
    <row r="61535" s="217" customFormat="1" x14ac:dyDescent="0.2"/>
    <row r="61536" s="217" customFormat="1" x14ac:dyDescent="0.2"/>
    <row r="61537" s="217" customFormat="1" x14ac:dyDescent="0.2"/>
    <row r="61538" s="217" customFormat="1" x14ac:dyDescent="0.2"/>
    <row r="61539" s="217" customFormat="1" x14ac:dyDescent="0.2"/>
    <row r="61540" s="217" customFormat="1" x14ac:dyDescent="0.2"/>
    <row r="61541" s="217" customFormat="1" x14ac:dyDescent="0.2"/>
    <row r="61542" s="217" customFormat="1" x14ac:dyDescent="0.2"/>
    <row r="61543" s="217" customFormat="1" x14ac:dyDescent="0.2"/>
    <row r="61544" s="217" customFormat="1" x14ac:dyDescent="0.2"/>
    <row r="61545" s="217" customFormat="1" x14ac:dyDescent="0.2"/>
    <row r="61546" s="217" customFormat="1" x14ac:dyDescent="0.2"/>
    <row r="61547" s="217" customFormat="1" x14ac:dyDescent="0.2"/>
    <row r="61548" s="217" customFormat="1" x14ac:dyDescent="0.2"/>
    <row r="61549" s="217" customFormat="1" x14ac:dyDescent="0.2"/>
    <row r="61550" s="217" customFormat="1" x14ac:dyDescent="0.2"/>
    <row r="61551" s="217" customFormat="1" x14ac:dyDescent="0.2"/>
    <row r="61552" s="217" customFormat="1" x14ac:dyDescent="0.2"/>
    <row r="61553" s="217" customFormat="1" x14ac:dyDescent="0.2"/>
    <row r="61554" s="217" customFormat="1" x14ac:dyDescent="0.2"/>
    <row r="61555" s="217" customFormat="1" x14ac:dyDescent="0.2"/>
    <row r="61556" s="217" customFormat="1" x14ac:dyDescent="0.2"/>
    <row r="61557" s="217" customFormat="1" x14ac:dyDescent="0.2"/>
    <row r="61558" s="217" customFormat="1" x14ac:dyDescent="0.2"/>
    <row r="61559" s="217" customFormat="1" x14ac:dyDescent="0.2"/>
    <row r="61560" s="217" customFormat="1" x14ac:dyDescent="0.2"/>
    <row r="61561" s="217" customFormat="1" x14ac:dyDescent="0.2"/>
    <row r="61562" s="217" customFormat="1" x14ac:dyDescent="0.2"/>
    <row r="61563" s="217" customFormat="1" x14ac:dyDescent="0.2"/>
    <row r="61564" s="217" customFormat="1" x14ac:dyDescent="0.2"/>
    <row r="61565" s="217" customFormat="1" x14ac:dyDescent="0.2"/>
    <row r="61566" s="217" customFormat="1" x14ac:dyDescent="0.2"/>
    <row r="61567" s="217" customFormat="1" x14ac:dyDescent="0.2"/>
    <row r="61568" s="217" customFormat="1" x14ac:dyDescent="0.2"/>
    <row r="61569" s="217" customFormat="1" x14ac:dyDescent="0.2"/>
    <row r="61570" s="217" customFormat="1" x14ac:dyDescent="0.2"/>
    <row r="61571" s="217" customFormat="1" x14ac:dyDescent="0.2"/>
    <row r="61572" s="217" customFormat="1" x14ac:dyDescent="0.2"/>
    <row r="61573" s="217" customFormat="1" x14ac:dyDescent="0.2"/>
    <row r="61574" s="217" customFormat="1" x14ac:dyDescent="0.2"/>
    <row r="61575" s="217" customFormat="1" x14ac:dyDescent="0.2"/>
    <row r="61576" s="217" customFormat="1" x14ac:dyDescent="0.2"/>
    <row r="61577" s="217" customFormat="1" x14ac:dyDescent="0.2"/>
    <row r="61578" s="217" customFormat="1" x14ac:dyDescent="0.2"/>
    <row r="61579" s="217" customFormat="1" x14ac:dyDescent="0.2"/>
    <row r="61580" s="217" customFormat="1" x14ac:dyDescent="0.2"/>
    <row r="61581" s="217" customFormat="1" x14ac:dyDescent="0.2"/>
    <row r="61582" s="217" customFormat="1" x14ac:dyDescent="0.2"/>
    <row r="61583" s="217" customFormat="1" x14ac:dyDescent="0.2"/>
    <row r="61584" s="217" customFormat="1" x14ac:dyDescent="0.2"/>
    <row r="61585" s="217" customFormat="1" x14ac:dyDescent="0.2"/>
    <row r="61586" s="217" customFormat="1" x14ac:dyDescent="0.2"/>
    <row r="61587" s="217" customFormat="1" x14ac:dyDescent="0.2"/>
    <row r="61588" s="217" customFormat="1" x14ac:dyDescent="0.2"/>
    <row r="61589" s="217" customFormat="1" x14ac:dyDescent="0.2"/>
    <row r="61590" s="217" customFormat="1" x14ac:dyDescent="0.2"/>
    <row r="61591" s="217" customFormat="1" x14ac:dyDescent="0.2"/>
    <row r="61592" s="217" customFormat="1" x14ac:dyDescent="0.2"/>
    <row r="61593" s="217" customFormat="1" x14ac:dyDescent="0.2"/>
    <row r="61594" s="217" customFormat="1" x14ac:dyDescent="0.2"/>
    <row r="61595" s="217" customFormat="1" x14ac:dyDescent="0.2"/>
    <row r="61596" s="217" customFormat="1" x14ac:dyDescent="0.2"/>
    <row r="61597" s="217" customFormat="1" x14ac:dyDescent="0.2"/>
    <row r="61598" s="217" customFormat="1" x14ac:dyDescent="0.2"/>
    <row r="61599" s="217" customFormat="1" x14ac:dyDescent="0.2"/>
    <row r="61600" s="217" customFormat="1" x14ac:dyDescent="0.2"/>
    <row r="61601" s="217" customFormat="1" x14ac:dyDescent="0.2"/>
    <row r="61602" s="217" customFormat="1" x14ac:dyDescent="0.2"/>
    <row r="61603" s="217" customFormat="1" x14ac:dyDescent="0.2"/>
    <row r="61604" s="217" customFormat="1" x14ac:dyDescent="0.2"/>
    <row r="61605" s="217" customFormat="1" x14ac:dyDescent="0.2"/>
    <row r="61606" s="217" customFormat="1" x14ac:dyDescent="0.2"/>
    <row r="61607" s="217" customFormat="1" x14ac:dyDescent="0.2"/>
    <row r="61608" s="217" customFormat="1" x14ac:dyDescent="0.2"/>
    <row r="61609" s="217" customFormat="1" x14ac:dyDescent="0.2"/>
    <row r="61610" s="217" customFormat="1" x14ac:dyDescent="0.2"/>
    <row r="61611" s="217" customFormat="1" x14ac:dyDescent="0.2"/>
    <row r="61612" s="217" customFormat="1" x14ac:dyDescent="0.2"/>
    <row r="61613" s="217" customFormat="1" x14ac:dyDescent="0.2"/>
    <row r="61614" s="217" customFormat="1" x14ac:dyDescent="0.2"/>
    <row r="61615" s="217" customFormat="1" x14ac:dyDescent="0.2"/>
    <row r="61616" s="217" customFormat="1" x14ac:dyDescent="0.2"/>
    <row r="61617" s="217" customFormat="1" x14ac:dyDescent="0.2"/>
    <row r="61618" s="217" customFormat="1" x14ac:dyDescent="0.2"/>
    <row r="61619" s="217" customFormat="1" x14ac:dyDescent="0.2"/>
    <row r="61620" s="217" customFormat="1" x14ac:dyDescent="0.2"/>
    <row r="61621" s="217" customFormat="1" x14ac:dyDescent="0.2"/>
    <row r="61622" s="217" customFormat="1" x14ac:dyDescent="0.2"/>
    <row r="61623" s="217" customFormat="1" x14ac:dyDescent="0.2"/>
    <row r="61624" s="217" customFormat="1" x14ac:dyDescent="0.2"/>
    <row r="61625" s="217" customFormat="1" x14ac:dyDescent="0.2"/>
    <row r="61626" s="217" customFormat="1" x14ac:dyDescent="0.2"/>
    <row r="61627" s="217" customFormat="1" x14ac:dyDescent="0.2"/>
    <row r="61628" s="217" customFormat="1" x14ac:dyDescent="0.2"/>
    <row r="61629" s="217" customFormat="1" x14ac:dyDescent="0.2"/>
    <row r="61630" s="217" customFormat="1" x14ac:dyDescent="0.2"/>
    <row r="61631" s="217" customFormat="1" x14ac:dyDescent="0.2"/>
    <row r="61632" s="217" customFormat="1" x14ac:dyDescent="0.2"/>
    <row r="61633" s="217" customFormat="1" x14ac:dyDescent="0.2"/>
    <row r="61634" s="217" customFormat="1" x14ac:dyDescent="0.2"/>
    <row r="61635" s="217" customFormat="1" x14ac:dyDescent="0.2"/>
    <row r="61636" s="217" customFormat="1" x14ac:dyDescent="0.2"/>
    <row r="61637" s="217" customFormat="1" x14ac:dyDescent="0.2"/>
    <row r="61638" s="217" customFormat="1" x14ac:dyDescent="0.2"/>
    <row r="61639" s="217" customFormat="1" x14ac:dyDescent="0.2"/>
    <row r="61640" s="217" customFormat="1" x14ac:dyDescent="0.2"/>
    <row r="61641" s="217" customFormat="1" x14ac:dyDescent="0.2"/>
    <row r="61642" s="217" customFormat="1" x14ac:dyDescent="0.2"/>
    <row r="61643" s="217" customFormat="1" x14ac:dyDescent="0.2"/>
    <row r="61644" s="217" customFormat="1" x14ac:dyDescent="0.2"/>
    <row r="61645" s="217" customFormat="1" x14ac:dyDescent="0.2"/>
    <row r="61646" s="217" customFormat="1" x14ac:dyDescent="0.2"/>
    <row r="61647" s="217" customFormat="1" x14ac:dyDescent="0.2"/>
    <row r="61648" s="217" customFormat="1" x14ac:dyDescent="0.2"/>
    <row r="61649" s="217" customFormat="1" x14ac:dyDescent="0.2"/>
    <row r="61650" s="217" customFormat="1" x14ac:dyDescent="0.2"/>
    <row r="61651" s="217" customFormat="1" x14ac:dyDescent="0.2"/>
    <row r="61652" s="217" customFormat="1" x14ac:dyDescent="0.2"/>
    <row r="61653" s="217" customFormat="1" x14ac:dyDescent="0.2"/>
    <row r="61654" s="217" customFormat="1" x14ac:dyDescent="0.2"/>
    <row r="61655" s="217" customFormat="1" x14ac:dyDescent="0.2"/>
    <row r="61656" s="217" customFormat="1" x14ac:dyDescent="0.2"/>
    <row r="61657" s="217" customFormat="1" x14ac:dyDescent="0.2"/>
    <row r="61658" s="217" customFormat="1" x14ac:dyDescent="0.2"/>
    <row r="61659" s="217" customFormat="1" x14ac:dyDescent="0.2"/>
    <row r="61660" s="217" customFormat="1" x14ac:dyDescent="0.2"/>
    <row r="61661" s="217" customFormat="1" x14ac:dyDescent="0.2"/>
    <row r="61662" s="217" customFormat="1" x14ac:dyDescent="0.2"/>
    <row r="61663" s="217" customFormat="1" x14ac:dyDescent="0.2"/>
    <row r="61664" s="217" customFormat="1" x14ac:dyDescent="0.2"/>
    <row r="61665" s="217" customFormat="1" x14ac:dyDescent="0.2"/>
    <row r="61666" s="217" customFormat="1" x14ac:dyDescent="0.2"/>
    <row r="61667" s="217" customFormat="1" x14ac:dyDescent="0.2"/>
    <row r="61668" s="217" customFormat="1" x14ac:dyDescent="0.2"/>
    <row r="61669" s="217" customFormat="1" x14ac:dyDescent="0.2"/>
    <row r="61670" s="217" customFormat="1" x14ac:dyDescent="0.2"/>
    <row r="61671" s="217" customFormat="1" x14ac:dyDescent="0.2"/>
    <row r="61672" s="217" customFormat="1" x14ac:dyDescent="0.2"/>
    <row r="61673" s="217" customFormat="1" x14ac:dyDescent="0.2"/>
    <row r="61674" s="217" customFormat="1" x14ac:dyDescent="0.2"/>
    <row r="61675" s="217" customFormat="1" x14ac:dyDescent="0.2"/>
    <row r="61676" s="217" customFormat="1" x14ac:dyDescent="0.2"/>
    <row r="61677" s="217" customFormat="1" x14ac:dyDescent="0.2"/>
    <row r="61678" s="217" customFormat="1" x14ac:dyDescent="0.2"/>
    <row r="61679" s="217" customFormat="1" x14ac:dyDescent="0.2"/>
    <row r="61680" s="217" customFormat="1" x14ac:dyDescent="0.2"/>
    <row r="61681" s="217" customFormat="1" x14ac:dyDescent="0.2"/>
    <row r="61682" s="217" customFormat="1" x14ac:dyDescent="0.2"/>
    <row r="61683" s="217" customFormat="1" x14ac:dyDescent="0.2"/>
    <row r="61684" s="217" customFormat="1" x14ac:dyDescent="0.2"/>
    <row r="61685" s="217" customFormat="1" x14ac:dyDescent="0.2"/>
    <row r="61686" s="217" customFormat="1" x14ac:dyDescent="0.2"/>
    <row r="61687" s="217" customFormat="1" x14ac:dyDescent="0.2"/>
    <row r="61688" s="217" customFormat="1" x14ac:dyDescent="0.2"/>
    <row r="61689" s="217" customFormat="1" x14ac:dyDescent="0.2"/>
    <row r="61690" s="217" customFormat="1" x14ac:dyDescent="0.2"/>
    <row r="61691" s="217" customFormat="1" x14ac:dyDescent="0.2"/>
    <row r="61692" s="217" customFormat="1" x14ac:dyDescent="0.2"/>
    <row r="61693" s="217" customFormat="1" x14ac:dyDescent="0.2"/>
    <row r="61694" s="217" customFormat="1" x14ac:dyDescent="0.2"/>
    <row r="61695" s="217" customFormat="1" x14ac:dyDescent="0.2"/>
    <row r="61696" s="217" customFormat="1" x14ac:dyDescent="0.2"/>
    <row r="61697" s="217" customFormat="1" x14ac:dyDescent="0.2"/>
    <row r="61698" s="217" customFormat="1" x14ac:dyDescent="0.2"/>
    <row r="61699" s="217" customFormat="1" x14ac:dyDescent="0.2"/>
    <row r="61700" s="217" customFormat="1" x14ac:dyDescent="0.2"/>
    <row r="61701" s="217" customFormat="1" x14ac:dyDescent="0.2"/>
    <row r="61702" s="217" customFormat="1" x14ac:dyDescent="0.2"/>
    <row r="61703" s="217" customFormat="1" x14ac:dyDescent="0.2"/>
    <row r="61704" s="217" customFormat="1" x14ac:dyDescent="0.2"/>
    <row r="61705" s="217" customFormat="1" x14ac:dyDescent="0.2"/>
    <row r="61706" s="217" customFormat="1" x14ac:dyDescent="0.2"/>
    <row r="61707" s="217" customFormat="1" x14ac:dyDescent="0.2"/>
    <row r="61708" s="217" customFormat="1" x14ac:dyDescent="0.2"/>
    <row r="61709" s="217" customFormat="1" x14ac:dyDescent="0.2"/>
    <row r="61710" s="217" customFormat="1" x14ac:dyDescent="0.2"/>
    <row r="61711" s="217" customFormat="1" x14ac:dyDescent="0.2"/>
    <row r="61712" s="217" customFormat="1" x14ac:dyDescent="0.2"/>
    <row r="61713" s="217" customFormat="1" x14ac:dyDescent="0.2"/>
    <row r="61714" s="217" customFormat="1" x14ac:dyDescent="0.2"/>
    <row r="61715" s="217" customFormat="1" x14ac:dyDescent="0.2"/>
    <row r="61716" s="217" customFormat="1" x14ac:dyDescent="0.2"/>
    <row r="61717" s="217" customFormat="1" x14ac:dyDescent="0.2"/>
    <row r="61718" s="217" customFormat="1" x14ac:dyDescent="0.2"/>
    <row r="61719" s="217" customFormat="1" x14ac:dyDescent="0.2"/>
    <row r="61720" s="217" customFormat="1" x14ac:dyDescent="0.2"/>
    <row r="61721" s="217" customFormat="1" x14ac:dyDescent="0.2"/>
    <row r="61722" s="217" customFormat="1" x14ac:dyDescent="0.2"/>
    <row r="61723" s="217" customFormat="1" x14ac:dyDescent="0.2"/>
    <row r="61724" s="217" customFormat="1" x14ac:dyDescent="0.2"/>
    <row r="61725" s="217" customFormat="1" x14ac:dyDescent="0.2"/>
    <row r="61726" s="217" customFormat="1" x14ac:dyDescent="0.2"/>
    <row r="61727" s="217" customFormat="1" x14ac:dyDescent="0.2"/>
    <row r="61728" s="217" customFormat="1" x14ac:dyDescent="0.2"/>
    <row r="61729" s="217" customFormat="1" x14ac:dyDescent="0.2"/>
    <row r="61730" s="217" customFormat="1" x14ac:dyDescent="0.2"/>
    <row r="61731" s="217" customFormat="1" x14ac:dyDescent="0.2"/>
    <row r="61732" s="217" customFormat="1" x14ac:dyDescent="0.2"/>
    <row r="61733" s="217" customFormat="1" x14ac:dyDescent="0.2"/>
    <row r="61734" s="217" customFormat="1" x14ac:dyDescent="0.2"/>
    <row r="61735" s="217" customFormat="1" x14ac:dyDescent="0.2"/>
    <row r="61736" s="217" customFormat="1" x14ac:dyDescent="0.2"/>
    <row r="61737" s="217" customFormat="1" x14ac:dyDescent="0.2"/>
    <row r="61738" s="217" customFormat="1" x14ac:dyDescent="0.2"/>
    <row r="61739" s="217" customFormat="1" x14ac:dyDescent="0.2"/>
    <row r="61740" s="217" customFormat="1" x14ac:dyDescent="0.2"/>
    <row r="61741" s="217" customFormat="1" x14ac:dyDescent="0.2"/>
    <row r="61742" s="217" customFormat="1" x14ac:dyDescent="0.2"/>
    <row r="61743" s="217" customFormat="1" x14ac:dyDescent="0.2"/>
    <row r="61744" s="217" customFormat="1" x14ac:dyDescent="0.2"/>
    <row r="61745" s="217" customFormat="1" x14ac:dyDescent="0.2"/>
    <row r="61746" s="217" customFormat="1" x14ac:dyDescent="0.2"/>
    <row r="61747" s="217" customFormat="1" x14ac:dyDescent="0.2"/>
    <row r="61748" s="217" customFormat="1" x14ac:dyDescent="0.2"/>
    <row r="61749" s="217" customFormat="1" x14ac:dyDescent="0.2"/>
    <row r="61750" s="217" customFormat="1" x14ac:dyDescent="0.2"/>
    <row r="61751" s="217" customFormat="1" x14ac:dyDescent="0.2"/>
    <row r="61752" s="217" customFormat="1" x14ac:dyDescent="0.2"/>
    <row r="61753" s="217" customFormat="1" x14ac:dyDescent="0.2"/>
    <row r="61754" s="217" customFormat="1" x14ac:dyDescent="0.2"/>
    <row r="61755" s="217" customFormat="1" x14ac:dyDescent="0.2"/>
    <row r="61756" s="217" customFormat="1" x14ac:dyDescent="0.2"/>
    <row r="61757" s="217" customFormat="1" x14ac:dyDescent="0.2"/>
    <row r="61758" s="217" customFormat="1" x14ac:dyDescent="0.2"/>
    <row r="61759" s="217" customFormat="1" x14ac:dyDescent="0.2"/>
    <row r="61760" s="217" customFormat="1" x14ac:dyDescent="0.2"/>
    <row r="61761" s="217" customFormat="1" x14ac:dyDescent="0.2"/>
    <row r="61762" s="217" customFormat="1" x14ac:dyDescent="0.2"/>
    <row r="61763" s="217" customFormat="1" x14ac:dyDescent="0.2"/>
    <row r="61764" s="217" customFormat="1" x14ac:dyDescent="0.2"/>
    <row r="61765" s="217" customFormat="1" x14ac:dyDescent="0.2"/>
    <row r="61766" s="217" customFormat="1" x14ac:dyDescent="0.2"/>
    <row r="61767" s="217" customFormat="1" x14ac:dyDescent="0.2"/>
    <row r="61768" s="217" customFormat="1" x14ac:dyDescent="0.2"/>
    <row r="61769" s="217" customFormat="1" x14ac:dyDescent="0.2"/>
    <row r="61770" s="217" customFormat="1" x14ac:dyDescent="0.2"/>
    <row r="61771" s="217" customFormat="1" x14ac:dyDescent="0.2"/>
    <row r="61772" s="217" customFormat="1" x14ac:dyDescent="0.2"/>
    <row r="61773" s="217" customFormat="1" x14ac:dyDescent="0.2"/>
    <row r="61774" s="217" customFormat="1" x14ac:dyDescent="0.2"/>
    <row r="61775" s="217" customFormat="1" x14ac:dyDescent="0.2"/>
    <row r="61776" s="217" customFormat="1" x14ac:dyDescent="0.2"/>
    <row r="61777" s="217" customFormat="1" x14ac:dyDescent="0.2"/>
    <row r="61778" s="217" customFormat="1" x14ac:dyDescent="0.2"/>
    <row r="61779" s="217" customFormat="1" x14ac:dyDescent="0.2"/>
    <row r="61780" s="217" customFormat="1" x14ac:dyDescent="0.2"/>
    <row r="61781" s="217" customFormat="1" x14ac:dyDescent="0.2"/>
    <row r="61782" s="217" customFormat="1" x14ac:dyDescent="0.2"/>
    <row r="61783" s="217" customFormat="1" x14ac:dyDescent="0.2"/>
    <row r="61784" s="217" customFormat="1" x14ac:dyDescent="0.2"/>
    <row r="61785" s="217" customFormat="1" x14ac:dyDescent="0.2"/>
    <row r="61786" s="217" customFormat="1" x14ac:dyDescent="0.2"/>
    <row r="61787" s="217" customFormat="1" x14ac:dyDescent="0.2"/>
    <row r="61788" s="217" customFormat="1" x14ac:dyDescent="0.2"/>
    <row r="61789" s="217" customFormat="1" x14ac:dyDescent="0.2"/>
    <row r="61790" s="217" customFormat="1" x14ac:dyDescent="0.2"/>
    <row r="61791" s="217" customFormat="1" x14ac:dyDescent="0.2"/>
    <row r="61792" s="217" customFormat="1" x14ac:dyDescent="0.2"/>
    <row r="61793" s="217" customFormat="1" x14ac:dyDescent="0.2"/>
    <row r="61794" s="217" customFormat="1" x14ac:dyDescent="0.2"/>
    <row r="61795" s="217" customFormat="1" x14ac:dyDescent="0.2"/>
    <row r="61796" s="217" customFormat="1" x14ac:dyDescent="0.2"/>
    <row r="61797" s="217" customFormat="1" x14ac:dyDescent="0.2"/>
    <row r="61798" s="217" customFormat="1" x14ac:dyDescent="0.2"/>
    <row r="61799" s="217" customFormat="1" x14ac:dyDescent="0.2"/>
    <row r="61800" s="217" customFormat="1" x14ac:dyDescent="0.2"/>
    <row r="61801" s="217" customFormat="1" x14ac:dyDescent="0.2"/>
    <row r="61802" s="217" customFormat="1" x14ac:dyDescent="0.2"/>
    <row r="61803" s="217" customFormat="1" x14ac:dyDescent="0.2"/>
    <row r="61804" s="217" customFormat="1" x14ac:dyDescent="0.2"/>
    <row r="61805" s="217" customFormat="1" x14ac:dyDescent="0.2"/>
    <row r="61806" s="217" customFormat="1" x14ac:dyDescent="0.2"/>
    <row r="61807" s="217" customFormat="1" x14ac:dyDescent="0.2"/>
    <row r="61808" s="217" customFormat="1" x14ac:dyDescent="0.2"/>
    <row r="61809" s="217" customFormat="1" x14ac:dyDescent="0.2"/>
    <row r="61810" s="217" customFormat="1" x14ac:dyDescent="0.2"/>
    <row r="61811" s="217" customFormat="1" x14ac:dyDescent="0.2"/>
    <row r="61812" s="217" customFormat="1" x14ac:dyDescent="0.2"/>
    <row r="61813" s="217" customFormat="1" x14ac:dyDescent="0.2"/>
    <row r="61814" s="217" customFormat="1" x14ac:dyDescent="0.2"/>
    <row r="61815" s="217" customFormat="1" x14ac:dyDescent="0.2"/>
    <row r="61816" s="217" customFormat="1" x14ac:dyDescent="0.2"/>
    <row r="61817" s="217" customFormat="1" x14ac:dyDescent="0.2"/>
    <row r="61818" s="217" customFormat="1" x14ac:dyDescent="0.2"/>
    <row r="61819" s="217" customFormat="1" x14ac:dyDescent="0.2"/>
    <row r="61820" s="217" customFormat="1" x14ac:dyDescent="0.2"/>
    <row r="61821" s="217" customFormat="1" x14ac:dyDescent="0.2"/>
    <row r="61822" s="217" customFormat="1" x14ac:dyDescent="0.2"/>
    <row r="61823" s="217" customFormat="1" x14ac:dyDescent="0.2"/>
    <row r="61824" s="217" customFormat="1" x14ac:dyDescent="0.2"/>
    <row r="61825" s="217" customFormat="1" x14ac:dyDescent="0.2"/>
    <row r="61826" s="217" customFormat="1" x14ac:dyDescent="0.2"/>
    <row r="61827" s="217" customFormat="1" x14ac:dyDescent="0.2"/>
    <row r="61828" s="217" customFormat="1" x14ac:dyDescent="0.2"/>
    <row r="61829" s="217" customFormat="1" x14ac:dyDescent="0.2"/>
    <row r="61830" s="217" customFormat="1" x14ac:dyDescent="0.2"/>
    <row r="61831" s="217" customFormat="1" x14ac:dyDescent="0.2"/>
    <row r="61832" s="217" customFormat="1" x14ac:dyDescent="0.2"/>
    <row r="61833" s="217" customFormat="1" x14ac:dyDescent="0.2"/>
    <row r="61834" s="217" customFormat="1" x14ac:dyDescent="0.2"/>
    <row r="61835" s="217" customFormat="1" x14ac:dyDescent="0.2"/>
    <row r="61836" s="217" customFormat="1" x14ac:dyDescent="0.2"/>
    <row r="61837" s="217" customFormat="1" x14ac:dyDescent="0.2"/>
    <row r="61838" s="217" customFormat="1" x14ac:dyDescent="0.2"/>
    <row r="61839" s="217" customFormat="1" x14ac:dyDescent="0.2"/>
    <row r="61840" s="217" customFormat="1" x14ac:dyDescent="0.2"/>
    <row r="61841" s="217" customFormat="1" x14ac:dyDescent="0.2"/>
    <row r="61842" s="217" customFormat="1" x14ac:dyDescent="0.2"/>
    <row r="61843" s="217" customFormat="1" x14ac:dyDescent="0.2"/>
    <row r="61844" s="217" customFormat="1" x14ac:dyDescent="0.2"/>
    <row r="61845" s="217" customFormat="1" x14ac:dyDescent="0.2"/>
    <row r="61846" s="217" customFormat="1" x14ac:dyDescent="0.2"/>
    <row r="61847" s="217" customFormat="1" x14ac:dyDescent="0.2"/>
    <row r="61848" s="217" customFormat="1" x14ac:dyDescent="0.2"/>
    <row r="61849" s="217" customFormat="1" x14ac:dyDescent="0.2"/>
    <row r="61850" s="217" customFormat="1" x14ac:dyDescent="0.2"/>
    <row r="61851" s="217" customFormat="1" x14ac:dyDescent="0.2"/>
    <row r="61852" s="217" customFormat="1" x14ac:dyDescent="0.2"/>
    <row r="61853" s="217" customFormat="1" x14ac:dyDescent="0.2"/>
    <row r="61854" s="217" customFormat="1" x14ac:dyDescent="0.2"/>
    <row r="61855" s="217" customFormat="1" x14ac:dyDescent="0.2"/>
    <row r="61856" s="217" customFormat="1" x14ac:dyDescent="0.2"/>
    <row r="61857" s="217" customFormat="1" x14ac:dyDescent="0.2"/>
    <row r="61858" s="217" customFormat="1" x14ac:dyDescent="0.2"/>
    <row r="61859" s="217" customFormat="1" x14ac:dyDescent="0.2"/>
    <row r="61860" s="217" customFormat="1" x14ac:dyDescent="0.2"/>
    <row r="61861" s="217" customFormat="1" x14ac:dyDescent="0.2"/>
    <row r="61862" s="217" customFormat="1" x14ac:dyDescent="0.2"/>
    <row r="61863" s="217" customFormat="1" x14ac:dyDescent="0.2"/>
    <row r="61864" s="217" customFormat="1" x14ac:dyDescent="0.2"/>
    <row r="61865" s="217" customFormat="1" x14ac:dyDescent="0.2"/>
    <row r="61866" s="217" customFormat="1" x14ac:dyDescent="0.2"/>
    <row r="61867" s="217" customFormat="1" x14ac:dyDescent="0.2"/>
    <row r="61868" s="217" customFormat="1" x14ac:dyDescent="0.2"/>
    <row r="61869" s="217" customFormat="1" x14ac:dyDescent="0.2"/>
    <row r="61870" s="217" customFormat="1" x14ac:dyDescent="0.2"/>
    <row r="61871" s="217" customFormat="1" x14ac:dyDescent="0.2"/>
    <row r="61872" s="217" customFormat="1" x14ac:dyDescent="0.2"/>
    <row r="61873" s="217" customFormat="1" x14ac:dyDescent="0.2"/>
    <row r="61874" s="217" customFormat="1" x14ac:dyDescent="0.2"/>
    <row r="61875" s="217" customFormat="1" x14ac:dyDescent="0.2"/>
    <row r="61876" s="217" customFormat="1" x14ac:dyDescent="0.2"/>
    <row r="61877" s="217" customFormat="1" x14ac:dyDescent="0.2"/>
    <row r="61878" s="217" customFormat="1" x14ac:dyDescent="0.2"/>
    <row r="61879" s="217" customFormat="1" x14ac:dyDescent="0.2"/>
    <row r="61880" s="217" customFormat="1" x14ac:dyDescent="0.2"/>
    <row r="61881" s="217" customFormat="1" x14ac:dyDescent="0.2"/>
    <row r="61882" s="217" customFormat="1" x14ac:dyDescent="0.2"/>
    <row r="61883" s="217" customFormat="1" x14ac:dyDescent="0.2"/>
    <row r="61884" s="217" customFormat="1" x14ac:dyDescent="0.2"/>
    <row r="61885" s="217" customFormat="1" x14ac:dyDescent="0.2"/>
    <row r="61886" s="217" customFormat="1" x14ac:dyDescent="0.2"/>
    <row r="61887" s="217" customFormat="1" x14ac:dyDescent="0.2"/>
    <row r="61888" s="217" customFormat="1" x14ac:dyDescent="0.2"/>
    <row r="61889" s="217" customFormat="1" x14ac:dyDescent="0.2"/>
    <row r="61890" s="217" customFormat="1" x14ac:dyDescent="0.2"/>
    <row r="61891" s="217" customFormat="1" x14ac:dyDescent="0.2"/>
    <row r="61892" s="217" customFormat="1" x14ac:dyDescent="0.2"/>
    <row r="61893" s="217" customFormat="1" x14ac:dyDescent="0.2"/>
    <row r="61894" s="217" customFormat="1" x14ac:dyDescent="0.2"/>
    <row r="61895" s="217" customFormat="1" x14ac:dyDescent="0.2"/>
    <row r="61896" s="217" customFormat="1" x14ac:dyDescent="0.2"/>
    <row r="61897" s="217" customFormat="1" x14ac:dyDescent="0.2"/>
    <row r="61898" s="217" customFormat="1" x14ac:dyDescent="0.2"/>
    <row r="61899" s="217" customFormat="1" x14ac:dyDescent="0.2"/>
    <row r="61900" s="217" customFormat="1" x14ac:dyDescent="0.2"/>
    <row r="61901" s="217" customFormat="1" x14ac:dyDescent="0.2"/>
    <row r="61902" s="217" customFormat="1" x14ac:dyDescent="0.2"/>
    <row r="61903" s="217" customFormat="1" x14ac:dyDescent="0.2"/>
    <row r="61904" s="217" customFormat="1" x14ac:dyDescent="0.2"/>
    <row r="61905" s="217" customFormat="1" x14ac:dyDescent="0.2"/>
    <row r="61906" s="217" customFormat="1" x14ac:dyDescent="0.2"/>
    <row r="61907" s="217" customFormat="1" x14ac:dyDescent="0.2"/>
    <row r="61908" s="217" customFormat="1" x14ac:dyDescent="0.2"/>
    <row r="61909" s="217" customFormat="1" x14ac:dyDescent="0.2"/>
    <row r="61910" s="217" customFormat="1" x14ac:dyDescent="0.2"/>
    <row r="61911" s="217" customFormat="1" x14ac:dyDescent="0.2"/>
    <row r="61912" s="217" customFormat="1" x14ac:dyDescent="0.2"/>
    <row r="61913" s="217" customFormat="1" x14ac:dyDescent="0.2"/>
    <row r="61914" s="217" customFormat="1" x14ac:dyDescent="0.2"/>
    <row r="61915" s="217" customFormat="1" x14ac:dyDescent="0.2"/>
    <row r="61916" s="217" customFormat="1" x14ac:dyDescent="0.2"/>
    <row r="61917" s="217" customFormat="1" x14ac:dyDescent="0.2"/>
    <row r="61918" s="217" customFormat="1" x14ac:dyDescent="0.2"/>
    <row r="61919" s="217" customFormat="1" x14ac:dyDescent="0.2"/>
    <row r="61920" s="217" customFormat="1" x14ac:dyDescent="0.2"/>
    <row r="61921" s="217" customFormat="1" x14ac:dyDescent="0.2"/>
    <row r="61922" s="217" customFormat="1" x14ac:dyDescent="0.2"/>
    <row r="61923" s="217" customFormat="1" x14ac:dyDescent="0.2"/>
    <row r="61924" s="217" customFormat="1" x14ac:dyDescent="0.2"/>
    <row r="61925" s="217" customFormat="1" x14ac:dyDescent="0.2"/>
    <row r="61926" s="217" customFormat="1" x14ac:dyDescent="0.2"/>
    <row r="61927" s="217" customFormat="1" x14ac:dyDescent="0.2"/>
    <row r="61928" s="217" customFormat="1" x14ac:dyDescent="0.2"/>
    <row r="61929" s="217" customFormat="1" x14ac:dyDescent="0.2"/>
    <row r="61930" s="217" customFormat="1" x14ac:dyDescent="0.2"/>
    <row r="61931" s="217" customFormat="1" x14ac:dyDescent="0.2"/>
    <row r="61932" s="217" customFormat="1" x14ac:dyDescent="0.2"/>
    <row r="61933" s="217" customFormat="1" x14ac:dyDescent="0.2"/>
    <row r="61934" s="217" customFormat="1" x14ac:dyDescent="0.2"/>
    <row r="61935" s="217" customFormat="1" x14ac:dyDescent="0.2"/>
    <row r="61936" s="217" customFormat="1" x14ac:dyDescent="0.2"/>
    <row r="61937" s="217" customFormat="1" x14ac:dyDescent="0.2"/>
    <row r="61938" s="217" customFormat="1" x14ac:dyDescent="0.2"/>
    <row r="61939" s="217" customFormat="1" x14ac:dyDescent="0.2"/>
    <row r="61940" s="217" customFormat="1" x14ac:dyDescent="0.2"/>
    <row r="61941" s="217" customFormat="1" x14ac:dyDescent="0.2"/>
    <row r="61942" s="217" customFormat="1" x14ac:dyDescent="0.2"/>
    <row r="61943" s="217" customFormat="1" x14ac:dyDescent="0.2"/>
    <row r="61944" s="217" customFormat="1" x14ac:dyDescent="0.2"/>
    <row r="61945" s="217" customFormat="1" x14ac:dyDescent="0.2"/>
    <row r="61946" s="217" customFormat="1" x14ac:dyDescent="0.2"/>
    <row r="61947" s="217" customFormat="1" x14ac:dyDescent="0.2"/>
    <row r="61948" s="217" customFormat="1" x14ac:dyDescent="0.2"/>
    <row r="61949" s="217" customFormat="1" x14ac:dyDescent="0.2"/>
    <row r="61950" s="217" customFormat="1" x14ac:dyDescent="0.2"/>
    <row r="61951" s="217" customFormat="1" x14ac:dyDescent="0.2"/>
    <row r="61952" s="217" customFormat="1" x14ac:dyDescent="0.2"/>
    <row r="61953" s="217" customFormat="1" x14ac:dyDescent="0.2"/>
    <row r="61954" s="217" customFormat="1" x14ac:dyDescent="0.2"/>
    <row r="61955" s="217" customFormat="1" x14ac:dyDescent="0.2"/>
    <row r="61956" s="217" customFormat="1" x14ac:dyDescent="0.2"/>
    <row r="61957" s="217" customFormat="1" x14ac:dyDescent="0.2"/>
    <row r="61958" s="217" customFormat="1" x14ac:dyDescent="0.2"/>
    <row r="61959" s="217" customFormat="1" x14ac:dyDescent="0.2"/>
    <row r="61960" s="217" customFormat="1" x14ac:dyDescent="0.2"/>
    <row r="61961" s="217" customFormat="1" x14ac:dyDescent="0.2"/>
    <row r="61962" s="217" customFormat="1" x14ac:dyDescent="0.2"/>
    <row r="61963" s="217" customFormat="1" x14ac:dyDescent="0.2"/>
    <row r="61964" s="217" customFormat="1" x14ac:dyDescent="0.2"/>
    <row r="61965" s="217" customFormat="1" x14ac:dyDescent="0.2"/>
    <row r="61966" s="217" customFormat="1" x14ac:dyDescent="0.2"/>
    <row r="61967" s="217" customFormat="1" x14ac:dyDescent="0.2"/>
    <row r="61968" s="217" customFormat="1" x14ac:dyDescent="0.2"/>
    <row r="61969" s="217" customFormat="1" x14ac:dyDescent="0.2"/>
    <row r="61970" s="217" customFormat="1" x14ac:dyDescent="0.2"/>
    <row r="61971" s="217" customFormat="1" x14ac:dyDescent="0.2"/>
    <row r="61972" s="217" customFormat="1" x14ac:dyDescent="0.2"/>
    <row r="61973" s="217" customFormat="1" x14ac:dyDescent="0.2"/>
    <row r="61974" s="217" customFormat="1" x14ac:dyDescent="0.2"/>
    <row r="61975" s="217" customFormat="1" x14ac:dyDescent="0.2"/>
    <row r="61976" s="217" customFormat="1" x14ac:dyDescent="0.2"/>
    <row r="61977" s="217" customFormat="1" x14ac:dyDescent="0.2"/>
    <row r="61978" s="217" customFormat="1" x14ac:dyDescent="0.2"/>
    <row r="61979" s="217" customFormat="1" x14ac:dyDescent="0.2"/>
    <row r="61980" s="217" customFormat="1" x14ac:dyDescent="0.2"/>
    <row r="61981" s="217" customFormat="1" x14ac:dyDescent="0.2"/>
    <row r="61982" s="217" customFormat="1" x14ac:dyDescent="0.2"/>
    <row r="61983" s="217" customFormat="1" x14ac:dyDescent="0.2"/>
    <row r="61984" s="217" customFormat="1" x14ac:dyDescent="0.2"/>
    <row r="61985" s="217" customFormat="1" x14ac:dyDescent="0.2"/>
    <row r="61986" s="217" customFormat="1" x14ac:dyDescent="0.2"/>
    <row r="61987" s="217" customFormat="1" x14ac:dyDescent="0.2"/>
    <row r="61988" s="217" customFormat="1" x14ac:dyDescent="0.2"/>
    <row r="61989" s="217" customFormat="1" x14ac:dyDescent="0.2"/>
    <row r="61990" s="217" customFormat="1" x14ac:dyDescent="0.2"/>
    <row r="61991" s="217" customFormat="1" x14ac:dyDescent="0.2"/>
    <row r="61992" s="217" customFormat="1" x14ac:dyDescent="0.2"/>
    <row r="61993" s="217" customFormat="1" x14ac:dyDescent="0.2"/>
    <row r="61994" s="217" customFormat="1" x14ac:dyDescent="0.2"/>
    <row r="61995" s="217" customFormat="1" x14ac:dyDescent="0.2"/>
    <row r="61996" s="217" customFormat="1" x14ac:dyDescent="0.2"/>
    <row r="61997" s="217" customFormat="1" x14ac:dyDescent="0.2"/>
    <row r="61998" s="217" customFormat="1" x14ac:dyDescent="0.2"/>
    <row r="61999" s="217" customFormat="1" x14ac:dyDescent="0.2"/>
    <row r="62000" s="217" customFormat="1" x14ac:dyDescent="0.2"/>
    <row r="62001" s="217" customFormat="1" x14ac:dyDescent="0.2"/>
    <row r="62002" s="217" customFormat="1" x14ac:dyDescent="0.2"/>
    <row r="62003" s="217" customFormat="1" x14ac:dyDescent="0.2"/>
    <row r="62004" s="217" customFormat="1" x14ac:dyDescent="0.2"/>
    <row r="62005" s="217" customFormat="1" x14ac:dyDescent="0.2"/>
    <row r="62006" s="217" customFormat="1" x14ac:dyDescent="0.2"/>
    <row r="62007" s="217" customFormat="1" x14ac:dyDescent="0.2"/>
    <row r="62008" s="217" customFormat="1" x14ac:dyDescent="0.2"/>
    <row r="62009" s="217" customFormat="1" x14ac:dyDescent="0.2"/>
    <row r="62010" s="217" customFormat="1" x14ac:dyDescent="0.2"/>
    <row r="62011" s="217" customFormat="1" x14ac:dyDescent="0.2"/>
    <row r="62012" s="217" customFormat="1" x14ac:dyDescent="0.2"/>
    <row r="62013" s="217" customFormat="1" x14ac:dyDescent="0.2"/>
    <row r="62014" s="217" customFormat="1" x14ac:dyDescent="0.2"/>
    <row r="62015" s="217" customFormat="1" x14ac:dyDescent="0.2"/>
    <row r="62016" s="217" customFormat="1" x14ac:dyDescent="0.2"/>
    <row r="62017" s="217" customFormat="1" x14ac:dyDescent="0.2"/>
    <row r="62018" s="217" customFormat="1" x14ac:dyDescent="0.2"/>
    <row r="62019" s="217" customFormat="1" x14ac:dyDescent="0.2"/>
    <row r="62020" s="217" customFormat="1" x14ac:dyDescent="0.2"/>
    <row r="62021" s="217" customFormat="1" x14ac:dyDescent="0.2"/>
    <row r="62022" s="217" customFormat="1" x14ac:dyDescent="0.2"/>
    <row r="62023" s="217" customFormat="1" x14ac:dyDescent="0.2"/>
    <row r="62024" s="217" customFormat="1" x14ac:dyDescent="0.2"/>
    <row r="62025" s="217" customFormat="1" x14ac:dyDescent="0.2"/>
    <row r="62026" s="217" customFormat="1" x14ac:dyDescent="0.2"/>
    <row r="62027" s="217" customFormat="1" x14ac:dyDescent="0.2"/>
    <row r="62028" s="217" customFormat="1" x14ac:dyDescent="0.2"/>
    <row r="62029" s="217" customFormat="1" x14ac:dyDescent="0.2"/>
    <row r="62030" s="217" customFormat="1" x14ac:dyDescent="0.2"/>
    <row r="62031" s="217" customFormat="1" x14ac:dyDescent="0.2"/>
    <row r="62032" s="217" customFormat="1" x14ac:dyDescent="0.2"/>
    <row r="62033" s="217" customFormat="1" x14ac:dyDescent="0.2"/>
    <row r="62034" s="217" customFormat="1" x14ac:dyDescent="0.2"/>
    <row r="62035" s="217" customFormat="1" x14ac:dyDescent="0.2"/>
    <row r="62036" s="217" customFormat="1" x14ac:dyDescent="0.2"/>
    <row r="62037" s="217" customFormat="1" x14ac:dyDescent="0.2"/>
    <row r="62038" s="217" customFormat="1" x14ac:dyDescent="0.2"/>
    <row r="62039" s="217" customFormat="1" x14ac:dyDescent="0.2"/>
    <row r="62040" s="217" customFormat="1" x14ac:dyDescent="0.2"/>
    <row r="62041" s="217" customFormat="1" x14ac:dyDescent="0.2"/>
    <row r="62042" s="217" customFormat="1" x14ac:dyDescent="0.2"/>
    <row r="62043" s="217" customFormat="1" x14ac:dyDescent="0.2"/>
    <row r="62044" s="217" customFormat="1" x14ac:dyDescent="0.2"/>
    <row r="62045" s="217" customFormat="1" x14ac:dyDescent="0.2"/>
    <row r="62046" s="217" customFormat="1" x14ac:dyDescent="0.2"/>
    <row r="62047" s="217" customFormat="1" x14ac:dyDescent="0.2"/>
    <row r="62048" s="217" customFormat="1" x14ac:dyDescent="0.2"/>
    <row r="62049" s="217" customFormat="1" x14ac:dyDescent="0.2"/>
    <row r="62050" s="217" customFormat="1" x14ac:dyDescent="0.2"/>
    <row r="62051" s="217" customFormat="1" x14ac:dyDescent="0.2"/>
    <row r="62052" s="217" customFormat="1" x14ac:dyDescent="0.2"/>
    <row r="62053" s="217" customFormat="1" x14ac:dyDescent="0.2"/>
    <row r="62054" s="217" customFormat="1" x14ac:dyDescent="0.2"/>
    <row r="62055" s="217" customFormat="1" x14ac:dyDescent="0.2"/>
    <row r="62056" s="217" customFormat="1" x14ac:dyDescent="0.2"/>
    <row r="62057" s="217" customFormat="1" x14ac:dyDescent="0.2"/>
    <row r="62058" s="217" customFormat="1" x14ac:dyDescent="0.2"/>
    <row r="62059" s="217" customFormat="1" x14ac:dyDescent="0.2"/>
    <row r="62060" s="217" customFormat="1" x14ac:dyDescent="0.2"/>
    <row r="62061" s="217" customFormat="1" x14ac:dyDescent="0.2"/>
    <row r="62062" s="217" customFormat="1" x14ac:dyDescent="0.2"/>
    <row r="62063" s="217" customFormat="1" x14ac:dyDescent="0.2"/>
    <row r="62064" s="217" customFormat="1" x14ac:dyDescent="0.2"/>
    <row r="62065" s="217" customFormat="1" x14ac:dyDescent="0.2"/>
    <row r="62066" s="217" customFormat="1" x14ac:dyDescent="0.2"/>
    <row r="62067" s="217" customFormat="1" x14ac:dyDescent="0.2"/>
    <row r="62068" s="217" customFormat="1" x14ac:dyDescent="0.2"/>
    <row r="62069" s="217" customFormat="1" x14ac:dyDescent="0.2"/>
    <row r="62070" s="217" customFormat="1" x14ac:dyDescent="0.2"/>
    <row r="62071" s="217" customFormat="1" x14ac:dyDescent="0.2"/>
    <row r="62072" s="217" customFormat="1" x14ac:dyDescent="0.2"/>
    <row r="62073" s="217" customFormat="1" x14ac:dyDescent="0.2"/>
    <row r="62074" s="217" customFormat="1" x14ac:dyDescent="0.2"/>
    <row r="62075" s="217" customFormat="1" x14ac:dyDescent="0.2"/>
    <row r="62076" s="217" customFormat="1" x14ac:dyDescent="0.2"/>
    <row r="62077" s="217" customFormat="1" x14ac:dyDescent="0.2"/>
    <row r="62078" s="217" customFormat="1" x14ac:dyDescent="0.2"/>
    <row r="62079" s="217" customFormat="1" x14ac:dyDescent="0.2"/>
    <row r="62080" s="217" customFormat="1" x14ac:dyDescent="0.2"/>
    <row r="62081" s="217" customFormat="1" x14ac:dyDescent="0.2"/>
    <row r="62082" s="217" customFormat="1" x14ac:dyDescent="0.2"/>
    <row r="62083" s="217" customFormat="1" x14ac:dyDescent="0.2"/>
    <row r="62084" s="217" customFormat="1" x14ac:dyDescent="0.2"/>
    <row r="62085" s="217" customFormat="1" x14ac:dyDescent="0.2"/>
    <row r="62086" s="217" customFormat="1" x14ac:dyDescent="0.2"/>
    <row r="62087" s="217" customFormat="1" x14ac:dyDescent="0.2"/>
    <row r="62088" s="217" customFormat="1" x14ac:dyDescent="0.2"/>
    <row r="62089" s="217" customFormat="1" x14ac:dyDescent="0.2"/>
    <row r="62090" s="217" customFormat="1" x14ac:dyDescent="0.2"/>
    <row r="62091" s="217" customFormat="1" x14ac:dyDescent="0.2"/>
    <row r="62092" s="217" customFormat="1" x14ac:dyDescent="0.2"/>
    <row r="62093" s="217" customFormat="1" x14ac:dyDescent="0.2"/>
    <row r="62094" s="217" customFormat="1" x14ac:dyDescent="0.2"/>
    <row r="62095" s="217" customFormat="1" x14ac:dyDescent="0.2"/>
    <row r="62096" s="217" customFormat="1" x14ac:dyDescent="0.2"/>
    <row r="62097" s="217" customFormat="1" x14ac:dyDescent="0.2"/>
    <row r="62098" s="217" customFormat="1" x14ac:dyDescent="0.2"/>
    <row r="62099" s="217" customFormat="1" x14ac:dyDescent="0.2"/>
    <row r="62100" s="217" customFormat="1" x14ac:dyDescent="0.2"/>
    <row r="62101" s="217" customFormat="1" x14ac:dyDescent="0.2"/>
    <row r="62102" s="217" customFormat="1" x14ac:dyDescent="0.2"/>
    <row r="62103" s="217" customFormat="1" x14ac:dyDescent="0.2"/>
    <row r="62104" s="217" customFormat="1" x14ac:dyDescent="0.2"/>
    <row r="62105" s="217" customFormat="1" x14ac:dyDescent="0.2"/>
    <row r="62106" s="217" customFormat="1" x14ac:dyDescent="0.2"/>
    <row r="62107" s="217" customFormat="1" x14ac:dyDescent="0.2"/>
    <row r="62108" s="217" customFormat="1" x14ac:dyDescent="0.2"/>
    <row r="62109" s="217" customFormat="1" x14ac:dyDescent="0.2"/>
    <row r="62110" s="217" customFormat="1" x14ac:dyDescent="0.2"/>
    <row r="62111" s="217" customFormat="1" x14ac:dyDescent="0.2"/>
    <row r="62112" s="217" customFormat="1" x14ac:dyDescent="0.2"/>
    <row r="62113" s="217" customFormat="1" x14ac:dyDescent="0.2"/>
    <row r="62114" s="217" customFormat="1" x14ac:dyDescent="0.2"/>
    <row r="62115" s="217" customFormat="1" x14ac:dyDescent="0.2"/>
    <row r="62116" s="217" customFormat="1" x14ac:dyDescent="0.2"/>
    <row r="62117" s="217" customFormat="1" x14ac:dyDescent="0.2"/>
    <row r="62118" s="217" customFormat="1" x14ac:dyDescent="0.2"/>
    <row r="62119" s="217" customFormat="1" x14ac:dyDescent="0.2"/>
    <row r="62120" s="217" customFormat="1" x14ac:dyDescent="0.2"/>
    <row r="62121" s="217" customFormat="1" x14ac:dyDescent="0.2"/>
    <row r="62122" s="217" customFormat="1" x14ac:dyDescent="0.2"/>
    <row r="62123" s="217" customFormat="1" x14ac:dyDescent="0.2"/>
    <row r="62124" s="217" customFormat="1" x14ac:dyDescent="0.2"/>
    <row r="62125" s="217" customFormat="1" x14ac:dyDescent="0.2"/>
    <row r="62126" s="217" customFormat="1" x14ac:dyDescent="0.2"/>
    <row r="62127" s="217" customFormat="1" x14ac:dyDescent="0.2"/>
    <row r="62128" s="217" customFormat="1" x14ac:dyDescent="0.2"/>
    <row r="62129" s="217" customFormat="1" x14ac:dyDescent="0.2"/>
    <row r="62130" s="217" customFormat="1" x14ac:dyDescent="0.2"/>
    <row r="62131" s="217" customFormat="1" x14ac:dyDescent="0.2"/>
    <row r="62132" s="217" customFormat="1" x14ac:dyDescent="0.2"/>
    <row r="62133" s="217" customFormat="1" x14ac:dyDescent="0.2"/>
    <row r="62134" s="217" customFormat="1" x14ac:dyDescent="0.2"/>
    <row r="62135" s="217" customFormat="1" x14ac:dyDescent="0.2"/>
    <row r="62136" s="217" customFormat="1" x14ac:dyDescent="0.2"/>
    <row r="62137" s="217" customFormat="1" x14ac:dyDescent="0.2"/>
    <row r="62138" s="217" customFormat="1" x14ac:dyDescent="0.2"/>
    <row r="62139" s="217" customFormat="1" x14ac:dyDescent="0.2"/>
    <row r="62140" s="217" customFormat="1" x14ac:dyDescent="0.2"/>
    <row r="62141" s="217" customFormat="1" x14ac:dyDescent="0.2"/>
    <row r="62142" s="217" customFormat="1" x14ac:dyDescent="0.2"/>
    <row r="62143" s="217" customFormat="1" x14ac:dyDescent="0.2"/>
    <row r="62144" s="217" customFormat="1" x14ac:dyDescent="0.2"/>
    <row r="62145" s="217" customFormat="1" x14ac:dyDescent="0.2"/>
    <row r="62146" s="217" customFormat="1" x14ac:dyDescent="0.2"/>
    <row r="62147" s="217" customFormat="1" x14ac:dyDescent="0.2"/>
    <row r="62148" s="217" customFormat="1" x14ac:dyDescent="0.2"/>
    <row r="62149" s="217" customFormat="1" x14ac:dyDescent="0.2"/>
    <row r="62150" s="217" customFormat="1" x14ac:dyDescent="0.2"/>
    <row r="62151" s="217" customFormat="1" x14ac:dyDescent="0.2"/>
    <row r="62152" s="217" customFormat="1" x14ac:dyDescent="0.2"/>
    <row r="62153" s="217" customFormat="1" x14ac:dyDescent="0.2"/>
    <row r="62154" s="217" customFormat="1" x14ac:dyDescent="0.2"/>
    <row r="62155" s="217" customFormat="1" x14ac:dyDescent="0.2"/>
    <row r="62156" s="217" customFormat="1" x14ac:dyDescent="0.2"/>
    <row r="62157" s="217" customFormat="1" x14ac:dyDescent="0.2"/>
    <row r="62158" s="217" customFormat="1" x14ac:dyDescent="0.2"/>
    <row r="62159" s="217" customFormat="1" x14ac:dyDescent="0.2"/>
    <row r="62160" s="217" customFormat="1" x14ac:dyDescent="0.2"/>
    <row r="62161" s="217" customFormat="1" x14ac:dyDescent="0.2"/>
    <row r="62162" s="217" customFormat="1" x14ac:dyDescent="0.2"/>
    <row r="62163" s="217" customFormat="1" x14ac:dyDescent="0.2"/>
    <row r="62164" s="217" customFormat="1" x14ac:dyDescent="0.2"/>
    <row r="62165" s="217" customFormat="1" x14ac:dyDescent="0.2"/>
    <row r="62166" s="217" customFormat="1" x14ac:dyDescent="0.2"/>
    <row r="62167" s="217" customFormat="1" x14ac:dyDescent="0.2"/>
    <row r="62168" s="217" customFormat="1" x14ac:dyDescent="0.2"/>
    <row r="62169" s="217" customFormat="1" x14ac:dyDescent="0.2"/>
    <row r="62170" s="217" customFormat="1" x14ac:dyDescent="0.2"/>
    <row r="62171" s="217" customFormat="1" x14ac:dyDescent="0.2"/>
    <row r="62172" s="217" customFormat="1" x14ac:dyDescent="0.2"/>
    <row r="62173" s="217" customFormat="1" x14ac:dyDescent="0.2"/>
    <row r="62174" s="217" customFormat="1" x14ac:dyDescent="0.2"/>
    <row r="62175" s="217" customFormat="1" x14ac:dyDescent="0.2"/>
    <row r="62176" s="217" customFormat="1" x14ac:dyDescent="0.2"/>
    <row r="62177" s="217" customFormat="1" x14ac:dyDescent="0.2"/>
    <row r="62178" s="217" customFormat="1" x14ac:dyDescent="0.2"/>
    <row r="62179" s="217" customFormat="1" x14ac:dyDescent="0.2"/>
    <row r="62180" s="217" customFormat="1" x14ac:dyDescent="0.2"/>
    <row r="62181" s="217" customFormat="1" x14ac:dyDescent="0.2"/>
    <row r="62182" s="217" customFormat="1" x14ac:dyDescent="0.2"/>
    <row r="62183" s="217" customFormat="1" x14ac:dyDescent="0.2"/>
    <row r="62184" s="217" customFormat="1" x14ac:dyDescent="0.2"/>
    <row r="62185" s="217" customFormat="1" x14ac:dyDescent="0.2"/>
    <row r="62186" s="217" customFormat="1" x14ac:dyDescent="0.2"/>
    <row r="62187" s="217" customFormat="1" x14ac:dyDescent="0.2"/>
    <row r="62188" s="217" customFormat="1" x14ac:dyDescent="0.2"/>
    <row r="62189" s="217" customFormat="1" x14ac:dyDescent="0.2"/>
    <row r="62190" s="217" customFormat="1" x14ac:dyDescent="0.2"/>
    <row r="62191" s="217" customFormat="1" x14ac:dyDescent="0.2"/>
    <row r="62192" s="217" customFormat="1" x14ac:dyDescent="0.2"/>
    <row r="62193" s="217" customFormat="1" x14ac:dyDescent="0.2"/>
    <row r="62194" s="217" customFormat="1" x14ac:dyDescent="0.2"/>
    <row r="62195" s="217" customFormat="1" x14ac:dyDescent="0.2"/>
    <row r="62196" s="217" customFormat="1" x14ac:dyDescent="0.2"/>
    <row r="62197" s="217" customFormat="1" x14ac:dyDescent="0.2"/>
    <row r="62198" s="217" customFormat="1" x14ac:dyDescent="0.2"/>
    <row r="62199" s="217" customFormat="1" x14ac:dyDescent="0.2"/>
    <row r="62200" s="217" customFormat="1" x14ac:dyDescent="0.2"/>
    <row r="62201" s="217" customFormat="1" x14ac:dyDescent="0.2"/>
    <row r="62202" s="217" customFormat="1" x14ac:dyDescent="0.2"/>
    <row r="62203" s="217" customFormat="1" x14ac:dyDescent="0.2"/>
    <row r="62204" s="217" customFormat="1" x14ac:dyDescent="0.2"/>
    <row r="62205" s="217" customFormat="1" x14ac:dyDescent="0.2"/>
    <row r="62206" s="217" customFormat="1" x14ac:dyDescent="0.2"/>
    <row r="62207" s="217" customFormat="1" x14ac:dyDescent="0.2"/>
    <row r="62208" s="217" customFormat="1" x14ac:dyDescent="0.2"/>
    <row r="62209" s="217" customFormat="1" x14ac:dyDescent="0.2"/>
    <row r="62210" s="217" customFormat="1" x14ac:dyDescent="0.2"/>
    <row r="62211" s="217" customFormat="1" x14ac:dyDescent="0.2"/>
    <row r="62212" s="217" customFormat="1" x14ac:dyDescent="0.2"/>
    <row r="62213" s="217" customFormat="1" x14ac:dyDescent="0.2"/>
    <row r="62214" s="217" customFormat="1" x14ac:dyDescent="0.2"/>
    <row r="62215" s="217" customFormat="1" x14ac:dyDescent="0.2"/>
    <row r="62216" s="217" customFormat="1" x14ac:dyDescent="0.2"/>
    <row r="62217" s="217" customFormat="1" x14ac:dyDescent="0.2"/>
    <row r="62218" s="217" customFormat="1" x14ac:dyDescent="0.2"/>
    <row r="62219" s="217" customFormat="1" x14ac:dyDescent="0.2"/>
    <row r="62220" s="217" customFormat="1" x14ac:dyDescent="0.2"/>
    <row r="62221" s="217" customFormat="1" x14ac:dyDescent="0.2"/>
    <row r="62222" s="217" customFormat="1" x14ac:dyDescent="0.2"/>
    <row r="62223" s="217" customFormat="1" x14ac:dyDescent="0.2"/>
    <row r="62224" s="217" customFormat="1" x14ac:dyDescent="0.2"/>
    <row r="62225" s="217" customFormat="1" x14ac:dyDescent="0.2"/>
    <row r="62226" s="217" customFormat="1" x14ac:dyDescent="0.2"/>
    <row r="62227" s="217" customFormat="1" x14ac:dyDescent="0.2"/>
    <row r="62228" s="217" customFormat="1" x14ac:dyDescent="0.2"/>
    <row r="62229" s="217" customFormat="1" x14ac:dyDescent="0.2"/>
    <row r="62230" s="217" customFormat="1" x14ac:dyDescent="0.2"/>
    <row r="62231" s="217" customFormat="1" x14ac:dyDescent="0.2"/>
    <row r="62232" s="217" customFormat="1" x14ac:dyDescent="0.2"/>
    <row r="62233" s="217" customFormat="1" x14ac:dyDescent="0.2"/>
    <row r="62234" s="217" customFormat="1" x14ac:dyDescent="0.2"/>
    <row r="62235" s="217" customFormat="1" x14ac:dyDescent="0.2"/>
    <row r="62236" s="217" customFormat="1" x14ac:dyDescent="0.2"/>
    <row r="62237" s="217" customFormat="1" x14ac:dyDescent="0.2"/>
    <row r="62238" s="217" customFormat="1" x14ac:dyDescent="0.2"/>
    <row r="62239" s="217" customFormat="1" x14ac:dyDescent="0.2"/>
    <row r="62240" s="217" customFormat="1" x14ac:dyDescent="0.2"/>
    <row r="62241" s="217" customFormat="1" x14ac:dyDescent="0.2"/>
    <row r="62242" s="217" customFormat="1" x14ac:dyDescent="0.2"/>
    <row r="62243" s="217" customFormat="1" x14ac:dyDescent="0.2"/>
    <row r="62244" s="217" customFormat="1" x14ac:dyDescent="0.2"/>
    <row r="62245" s="217" customFormat="1" x14ac:dyDescent="0.2"/>
    <row r="62246" s="217" customFormat="1" x14ac:dyDescent="0.2"/>
    <row r="62247" s="217" customFormat="1" x14ac:dyDescent="0.2"/>
    <row r="62248" s="217" customFormat="1" x14ac:dyDescent="0.2"/>
    <row r="62249" s="217" customFormat="1" x14ac:dyDescent="0.2"/>
    <row r="62250" s="217" customFormat="1" x14ac:dyDescent="0.2"/>
    <row r="62251" s="217" customFormat="1" x14ac:dyDescent="0.2"/>
    <row r="62252" s="217" customFormat="1" x14ac:dyDescent="0.2"/>
    <row r="62253" s="217" customFormat="1" x14ac:dyDescent="0.2"/>
    <row r="62254" s="217" customFormat="1" x14ac:dyDescent="0.2"/>
    <row r="62255" s="217" customFormat="1" x14ac:dyDescent="0.2"/>
    <row r="62256" s="217" customFormat="1" x14ac:dyDescent="0.2"/>
    <row r="62257" s="217" customFormat="1" x14ac:dyDescent="0.2"/>
    <row r="62258" s="217" customFormat="1" x14ac:dyDescent="0.2"/>
    <row r="62259" s="217" customFormat="1" x14ac:dyDescent="0.2"/>
    <row r="62260" s="217" customFormat="1" x14ac:dyDescent="0.2"/>
    <row r="62261" s="217" customFormat="1" x14ac:dyDescent="0.2"/>
    <row r="62262" s="217" customFormat="1" x14ac:dyDescent="0.2"/>
    <row r="62263" s="217" customFormat="1" x14ac:dyDescent="0.2"/>
    <row r="62264" s="217" customFormat="1" x14ac:dyDescent="0.2"/>
    <row r="62265" s="217" customFormat="1" x14ac:dyDescent="0.2"/>
    <row r="62266" s="217" customFormat="1" x14ac:dyDescent="0.2"/>
    <row r="62267" s="217" customFormat="1" x14ac:dyDescent="0.2"/>
    <row r="62268" s="217" customFormat="1" x14ac:dyDescent="0.2"/>
    <row r="62269" s="217" customFormat="1" x14ac:dyDescent="0.2"/>
    <row r="62270" s="217" customFormat="1" x14ac:dyDescent="0.2"/>
    <row r="62271" s="217" customFormat="1" x14ac:dyDescent="0.2"/>
    <row r="62272" s="217" customFormat="1" x14ac:dyDescent="0.2"/>
    <row r="62273" s="217" customFormat="1" x14ac:dyDescent="0.2"/>
    <row r="62274" s="217" customFormat="1" x14ac:dyDescent="0.2"/>
    <row r="62275" s="217" customFormat="1" x14ac:dyDescent="0.2"/>
    <row r="62276" s="217" customFormat="1" x14ac:dyDescent="0.2"/>
    <row r="62277" s="217" customFormat="1" x14ac:dyDescent="0.2"/>
    <row r="62278" s="217" customFormat="1" x14ac:dyDescent="0.2"/>
    <row r="62279" s="217" customFormat="1" x14ac:dyDescent="0.2"/>
    <row r="62280" s="217" customFormat="1" x14ac:dyDescent="0.2"/>
    <row r="62281" s="217" customFormat="1" x14ac:dyDescent="0.2"/>
    <row r="62282" s="217" customFormat="1" x14ac:dyDescent="0.2"/>
    <row r="62283" s="217" customFormat="1" x14ac:dyDescent="0.2"/>
    <row r="62284" s="217" customFormat="1" x14ac:dyDescent="0.2"/>
    <row r="62285" s="217" customFormat="1" x14ac:dyDescent="0.2"/>
    <row r="62286" s="217" customFormat="1" x14ac:dyDescent="0.2"/>
    <row r="62287" s="217" customFormat="1" x14ac:dyDescent="0.2"/>
    <row r="62288" s="217" customFormat="1" x14ac:dyDescent="0.2"/>
    <row r="62289" s="217" customFormat="1" x14ac:dyDescent="0.2"/>
    <row r="62290" s="217" customFormat="1" x14ac:dyDescent="0.2"/>
    <row r="62291" s="217" customFormat="1" x14ac:dyDescent="0.2"/>
    <row r="62292" s="217" customFormat="1" x14ac:dyDescent="0.2"/>
    <row r="62293" s="217" customFormat="1" x14ac:dyDescent="0.2"/>
    <row r="62294" s="217" customFormat="1" x14ac:dyDescent="0.2"/>
    <row r="62295" s="217" customFormat="1" x14ac:dyDescent="0.2"/>
    <row r="62296" s="217" customFormat="1" x14ac:dyDescent="0.2"/>
    <row r="62297" s="217" customFormat="1" x14ac:dyDescent="0.2"/>
    <row r="62298" s="217" customFormat="1" x14ac:dyDescent="0.2"/>
    <row r="62299" s="217" customFormat="1" x14ac:dyDescent="0.2"/>
    <row r="62300" s="217" customFormat="1" x14ac:dyDescent="0.2"/>
    <row r="62301" s="217" customFormat="1" x14ac:dyDescent="0.2"/>
    <row r="62302" s="217" customFormat="1" x14ac:dyDescent="0.2"/>
    <row r="62303" s="217" customFormat="1" x14ac:dyDescent="0.2"/>
    <row r="62304" s="217" customFormat="1" x14ac:dyDescent="0.2"/>
    <row r="62305" s="217" customFormat="1" x14ac:dyDescent="0.2"/>
    <row r="62306" s="217" customFormat="1" x14ac:dyDescent="0.2"/>
    <row r="62307" s="217" customFormat="1" x14ac:dyDescent="0.2"/>
    <row r="62308" s="217" customFormat="1" x14ac:dyDescent="0.2"/>
    <row r="62309" s="217" customFormat="1" x14ac:dyDescent="0.2"/>
    <row r="62310" s="217" customFormat="1" x14ac:dyDescent="0.2"/>
    <row r="62311" s="217" customFormat="1" x14ac:dyDescent="0.2"/>
    <row r="62312" s="217" customFormat="1" x14ac:dyDescent="0.2"/>
    <row r="62313" s="217" customFormat="1" x14ac:dyDescent="0.2"/>
    <row r="62314" s="217" customFormat="1" x14ac:dyDescent="0.2"/>
    <row r="62315" s="217" customFormat="1" x14ac:dyDescent="0.2"/>
    <row r="62316" s="217" customFormat="1" x14ac:dyDescent="0.2"/>
    <row r="62317" s="217" customFormat="1" x14ac:dyDescent="0.2"/>
    <row r="62318" s="217" customFormat="1" x14ac:dyDescent="0.2"/>
    <row r="62319" s="217" customFormat="1" x14ac:dyDescent="0.2"/>
    <row r="62320" s="217" customFormat="1" x14ac:dyDescent="0.2"/>
    <row r="62321" s="217" customFormat="1" x14ac:dyDescent="0.2"/>
    <row r="62322" s="217" customFormat="1" x14ac:dyDescent="0.2"/>
    <row r="62323" s="217" customFormat="1" x14ac:dyDescent="0.2"/>
    <row r="62324" s="217" customFormat="1" x14ac:dyDescent="0.2"/>
    <row r="62325" s="217" customFormat="1" x14ac:dyDescent="0.2"/>
    <row r="62326" s="217" customFormat="1" x14ac:dyDescent="0.2"/>
    <row r="62327" s="217" customFormat="1" x14ac:dyDescent="0.2"/>
    <row r="62328" s="217" customFormat="1" x14ac:dyDescent="0.2"/>
    <row r="62329" s="217" customFormat="1" x14ac:dyDescent="0.2"/>
    <row r="62330" s="217" customFormat="1" x14ac:dyDescent="0.2"/>
    <row r="62331" s="217" customFormat="1" x14ac:dyDescent="0.2"/>
    <row r="62332" s="217" customFormat="1" x14ac:dyDescent="0.2"/>
    <row r="62333" s="217" customFormat="1" x14ac:dyDescent="0.2"/>
    <row r="62334" s="217" customFormat="1" x14ac:dyDescent="0.2"/>
    <row r="62335" s="217" customFormat="1" x14ac:dyDescent="0.2"/>
    <row r="62336" s="217" customFormat="1" x14ac:dyDescent="0.2"/>
    <row r="62337" s="217" customFormat="1" x14ac:dyDescent="0.2"/>
    <row r="62338" s="217" customFormat="1" x14ac:dyDescent="0.2"/>
    <row r="62339" s="217" customFormat="1" x14ac:dyDescent="0.2"/>
    <row r="62340" s="217" customFormat="1" x14ac:dyDescent="0.2"/>
    <row r="62341" s="217" customFormat="1" x14ac:dyDescent="0.2"/>
    <row r="62342" s="217" customFormat="1" x14ac:dyDescent="0.2"/>
    <row r="62343" s="217" customFormat="1" x14ac:dyDescent="0.2"/>
    <row r="62344" s="217" customFormat="1" x14ac:dyDescent="0.2"/>
    <row r="62345" s="217" customFormat="1" x14ac:dyDescent="0.2"/>
    <row r="62346" s="217" customFormat="1" x14ac:dyDescent="0.2"/>
    <row r="62347" s="217" customFormat="1" x14ac:dyDescent="0.2"/>
    <row r="62348" s="217" customFormat="1" x14ac:dyDescent="0.2"/>
    <row r="62349" s="217" customFormat="1" x14ac:dyDescent="0.2"/>
    <row r="62350" s="217" customFormat="1" x14ac:dyDescent="0.2"/>
    <row r="62351" s="217" customFormat="1" x14ac:dyDescent="0.2"/>
    <row r="62352" s="217" customFormat="1" x14ac:dyDescent="0.2"/>
    <row r="62353" s="217" customFormat="1" x14ac:dyDescent="0.2"/>
    <row r="62354" s="217" customFormat="1" x14ac:dyDescent="0.2"/>
    <row r="62355" s="217" customFormat="1" x14ac:dyDescent="0.2"/>
    <row r="62356" s="217" customFormat="1" x14ac:dyDescent="0.2"/>
    <row r="62357" s="217" customFormat="1" x14ac:dyDescent="0.2"/>
    <row r="62358" s="217" customFormat="1" x14ac:dyDescent="0.2"/>
    <row r="62359" s="217" customFormat="1" x14ac:dyDescent="0.2"/>
    <row r="62360" s="217" customFormat="1" x14ac:dyDescent="0.2"/>
    <row r="62361" s="217" customFormat="1" x14ac:dyDescent="0.2"/>
    <row r="62362" s="217" customFormat="1" x14ac:dyDescent="0.2"/>
    <row r="62363" s="217" customFormat="1" x14ac:dyDescent="0.2"/>
    <row r="62364" s="217" customFormat="1" x14ac:dyDescent="0.2"/>
    <row r="62365" s="217" customFormat="1" x14ac:dyDescent="0.2"/>
    <row r="62366" s="217" customFormat="1" x14ac:dyDescent="0.2"/>
    <row r="62367" s="217" customFormat="1" x14ac:dyDescent="0.2"/>
    <row r="62368" s="217" customFormat="1" x14ac:dyDescent="0.2"/>
    <row r="62369" s="217" customFormat="1" x14ac:dyDescent="0.2"/>
    <row r="62370" s="217" customFormat="1" x14ac:dyDescent="0.2"/>
    <row r="62371" s="217" customFormat="1" x14ac:dyDescent="0.2"/>
    <row r="62372" s="217" customFormat="1" x14ac:dyDescent="0.2"/>
    <row r="62373" s="217" customFormat="1" x14ac:dyDescent="0.2"/>
    <row r="62374" s="217" customFormat="1" x14ac:dyDescent="0.2"/>
    <row r="62375" s="217" customFormat="1" x14ac:dyDescent="0.2"/>
    <row r="62376" s="217" customFormat="1" x14ac:dyDescent="0.2"/>
    <row r="62377" s="217" customFormat="1" x14ac:dyDescent="0.2"/>
    <row r="62378" s="217" customFormat="1" x14ac:dyDescent="0.2"/>
    <row r="62379" s="217" customFormat="1" x14ac:dyDescent="0.2"/>
    <row r="62380" s="217" customFormat="1" x14ac:dyDescent="0.2"/>
    <row r="62381" s="217" customFormat="1" x14ac:dyDescent="0.2"/>
    <row r="62382" s="217" customFormat="1" x14ac:dyDescent="0.2"/>
    <row r="62383" s="217" customFormat="1" x14ac:dyDescent="0.2"/>
    <row r="62384" s="217" customFormat="1" x14ac:dyDescent="0.2"/>
    <row r="62385" s="217" customFormat="1" x14ac:dyDescent="0.2"/>
    <row r="62386" s="217" customFormat="1" x14ac:dyDescent="0.2"/>
    <row r="62387" s="217" customFormat="1" x14ac:dyDescent="0.2"/>
    <row r="62388" s="217" customFormat="1" x14ac:dyDescent="0.2"/>
    <row r="62389" s="217" customFormat="1" x14ac:dyDescent="0.2"/>
    <row r="62390" s="217" customFormat="1" x14ac:dyDescent="0.2"/>
    <row r="62391" s="217" customFormat="1" x14ac:dyDescent="0.2"/>
    <row r="62392" s="217" customFormat="1" x14ac:dyDescent="0.2"/>
    <row r="62393" s="217" customFormat="1" x14ac:dyDescent="0.2"/>
    <row r="62394" s="217" customFormat="1" x14ac:dyDescent="0.2"/>
    <row r="62395" s="217" customFormat="1" x14ac:dyDescent="0.2"/>
    <row r="62396" s="217" customFormat="1" x14ac:dyDescent="0.2"/>
    <row r="62397" s="217" customFormat="1" x14ac:dyDescent="0.2"/>
    <row r="62398" s="217" customFormat="1" x14ac:dyDescent="0.2"/>
    <row r="62399" s="217" customFormat="1" x14ac:dyDescent="0.2"/>
    <row r="62400" s="217" customFormat="1" x14ac:dyDescent="0.2"/>
    <row r="62401" s="217" customFormat="1" x14ac:dyDescent="0.2"/>
    <row r="62402" s="217" customFormat="1" x14ac:dyDescent="0.2"/>
    <row r="62403" s="217" customFormat="1" x14ac:dyDescent="0.2"/>
    <row r="62404" s="217" customFormat="1" x14ac:dyDescent="0.2"/>
    <row r="62405" s="217" customFormat="1" x14ac:dyDescent="0.2"/>
    <row r="62406" s="217" customFormat="1" x14ac:dyDescent="0.2"/>
    <row r="62407" s="217" customFormat="1" x14ac:dyDescent="0.2"/>
    <row r="62408" s="217" customFormat="1" x14ac:dyDescent="0.2"/>
    <row r="62409" s="217" customFormat="1" x14ac:dyDescent="0.2"/>
    <row r="62410" s="217" customFormat="1" x14ac:dyDescent="0.2"/>
    <row r="62411" s="217" customFormat="1" x14ac:dyDescent="0.2"/>
    <row r="62412" s="217" customFormat="1" x14ac:dyDescent="0.2"/>
    <row r="62413" s="217" customFormat="1" x14ac:dyDescent="0.2"/>
    <row r="62414" s="217" customFormat="1" x14ac:dyDescent="0.2"/>
    <row r="62415" s="217" customFormat="1" x14ac:dyDescent="0.2"/>
    <row r="62416" s="217" customFormat="1" x14ac:dyDescent="0.2"/>
    <row r="62417" s="217" customFormat="1" x14ac:dyDescent="0.2"/>
    <row r="62418" s="217" customFormat="1" x14ac:dyDescent="0.2"/>
    <row r="62419" s="217" customFormat="1" x14ac:dyDescent="0.2"/>
    <row r="62420" s="217" customFormat="1" x14ac:dyDescent="0.2"/>
    <row r="62421" s="217" customFormat="1" x14ac:dyDescent="0.2"/>
    <row r="62422" s="217" customFormat="1" x14ac:dyDescent="0.2"/>
    <row r="62423" s="217" customFormat="1" x14ac:dyDescent="0.2"/>
    <row r="62424" s="217" customFormat="1" x14ac:dyDescent="0.2"/>
    <row r="62425" s="217" customFormat="1" x14ac:dyDescent="0.2"/>
    <row r="62426" s="217" customFormat="1" x14ac:dyDescent="0.2"/>
    <row r="62427" s="217" customFormat="1" x14ac:dyDescent="0.2"/>
    <row r="62428" s="217" customFormat="1" x14ac:dyDescent="0.2"/>
    <row r="62429" s="217" customFormat="1" x14ac:dyDescent="0.2"/>
    <row r="62430" s="217" customFormat="1" x14ac:dyDescent="0.2"/>
    <row r="62431" s="217" customFormat="1" x14ac:dyDescent="0.2"/>
    <row r="62432" s="217" customFormat="1" x14ac:dyDescent="0.2"/>
    <row r="62433" s="217" customFormat="1" x14ac:dyDescent="0.2"/>
    <row r="62434" s="217" customFormat="1" x14ac:dyDescent="0.2"/>
    <row r="62435" s="217" customFormat="1" x14ac:dyDescent="0.2"/>
    <row r="62436" s="217" customFormat="1" x14ac:dyDescent="0.2"/>
    <row r="62437" s="217" customFormat="1" x14ac:dyDescent="0.2"/>
    <row r="62438" s="217" customFormat="1" x14ac:dyDescent="0.2"/>
    <row r="62439" s="217" customFormat="1" x14ac:dyDescent="0.2"/>
    <row r="62440" s="217" customFormat="1" x14ac:dyDescent="0.2"/>
    <row r="62441" s="217" customFormat="1" x14ac:dyDescent="0.2"/>
    <row r="62442" s="217" customFormat="1" x14ac:dyDescent="0.2"/>
    <row r="62443" s="217" customFormat="1" x14ac:dyDescent="0.2"/>
    <row r="62444" s="217" customFormat="1" x14ac:dyDescent="0.2"/>
    <row r="62445" s="217" customFormat="1" x14ac:dyDescent="0.2"/>
    <row r="62446" s="217" customFormat="1" x14ac:dyDescent="0.2"/>
    <row r="62447" s="217" customFormat="1" x14ac:dyDescent="0.2"/>
    <row r="62448" s="217" customFormat="1" x14ac:dyDescent="0.2"/>
    <row r="62449" s="217" customFormat="1" x14ac:dyDescent="0.2"/>
    <row r="62450" s="217" customFormat="1" x14ac:dyDescent="0.2"/>
    <row r="62451" s="217" customFormat="1" x14ac:dyDescent="0.2"/>
    <row r="62452" s="217" customFormat="1" x14ac:dyDescent="0.2"/>
    <row r="62453" s="217" customFormat="1" x14ac:dyDescent="0.2"/>
    <row r="62454" s="217" customFormat="1" x14ac:dyDescent="0.2"/>
    <row r="62455" s="217" customFormat="1" x14ac:dyDescent="0.2"/>
    <row r="62456" s="217" customFormat="1" x14ac:dyDescent="0.2"/>
    <row r="62457" s="217" customFormat="1" x14ac:dyDescent="0.2"/>
    <row r="62458" s="217" customFormat="1" x14ac:dyDescent="0.2"/>
    <row r="62459" s="217" customFormat="1" x14ac:dyDescent="0.2"/>
    <row r="62460" s="217" customFormat="1" x14ac:dyDescent="0.2"/>
    <row r="62461" s="217" customFormat="1" x14ac:dyDescent="0.2"/>
    <row r="62462" s="217" customFormat="1" x14ac:dyDescent="0.2"/>
    <row r="62463" s="217" customFormat="1" x14ac:dyDescent="0.2"/>
    <row r="62464" s="217" customFormat="1" x14ac:dyDescent="0.2"/>
    <row r="62465" s="217" customFormat="1" x14ac:dyDescent="0.2"/>
    <row r="62466" s="217" customFormat="1" x14ac:dyDescent="0.2"/>
    <row r="62467" s="217" customFormat="1" x14ac:dyDescent="0.2"/>
    <row r="62468" s="217" customFormat="1" x14ac:dyDescent="0.2"/>
    <row r="62469" s="217" customFormat="1" x14ac:dyDescent="0.2"/>
    <row r="62470" s="217" customFormat="1" x14ac:dyDescent="0.2"/>
    <row r="62471" s="217" customFormat="1" x14ac:dyDescent="0.2"/>
    <row r="62472" s="217" customFormat="1" x14ac:dyDescent="0.2"/>
    <row r="62473" s="217" customFormat="1" x14ac:dyDescent="0.2"/>
    <row r="62474" s="217" customFormat="1" x14ac:dyDescent="0.2"/>
    <row r="62475" s="217" customFormat="1" x14ac:dyDescent="0.2"/>
    <row r="62476" s="217" customFormat="1" x14ac:dyDescent="0.2"/>
    <row r="62477" s="217" customFormat="1" x14ac:dyDescent="0.2"/>
    <row r="62478" s="217" customFormat="1" x14ac:dyDescent="0.2"/>
    <row r="62479" s="217" customFormat="1" x14ac:dyDescent="0.2"/>
    <row r="62480" s="217" customFormat="1" x14ac:dyDescent="0.2"/>
    <row r="62481" s="217" customFormat="1" x14ac:dyDescent="0.2"/>
    <row r="62482" s="217" customFormat="1" x14ac:dyDescent="0.2"/>
    <row r="62483" s="217" customFormat="1" x14ac:dyDescent="0.2"/>
    <row r="62484" s="217" customFormat="1" x14ac:dyDescent="0.2"/>
    <row r="62485" s="217" customFormat="1" x14ac:dyDescent="0.2"/>
    <row r="62486" s="217" customFormat="1" x14ac:dyDescent="0.2"/>
    <row r="62487" s="217" customFormat="1" x14ac:dyDescent="0.2"/>
    <row r="62488" s="217" customFormat="1" x14ac:dyDescent="0.2"/>
    <row r="62489" s="217" customFormat="1" x14ac:dyDescent="0.2"/>
    <row r="62490" s="217" customFormat="1" x14ac:dyDescent="0.2"/>
    <row r="62491" s="217" customFormat="1" x14ac:dyDescent="0.2"/>
    <row r="62492" s="217" customFormat="1" x14ac:dyDescent="0.2"/>
    <row r="62493" s="217" customFormat="1" x14ac:dyDescent="0.2"/>
    <row r="62494" s="217" customFormat="1" x14ac:dyDescent="0.2"/>
    <row r="62495" s="217" customFormat="1" x14ac:dyDescent="0.2"/>
    <row r="62496" s="217" customFormat="1" x14ac:dyDescent="0.2"/>
    <row r="62497" s="217" customFormat="1" x14ac:dyDescent="0.2"/>
    <row r="62498" s="217" customFormat="1" x14ac:dyDescent="0.2"/>
    <row r="62499" s="217" customFormat="1" x14ac:dyDescent="0.2"/>
    <row r="62500" s="217" customFormat="1" x14ac:dyDescent="0.2"/>
    <row r="62501" s="217" customFormat="1" x14ac:dyDescent="0.2"/>
    <row r="62502" s="217" customFormat="1" x14ac:dyDescent="0.2"/>
    <row r="62503" s="217" customFormat="1" x14ac:dyDescent="0.2"/>
    <row r="62504" s="217" customFormat="1" x14ac:dyDescent="0.2"/>
    <row r="62505" s="217" customFormat="1" x14ac:dyDescent="0.2"/>
    <row r="62506" s="217" customFormat="1" x14ac:dyDescent="0.2"/>
    <row r="62507" s="217" customFormat="1" x14ac:dyDescent="0.2"/>
    <row r="62508" s="217" customFormat="1" x14ac:dyDescent="0.2"/>
    <row r="62509" s="217" customFormat="1" x14ac:dyDescent="0.2"/>
    <row r="62510" s="217" customFormat="1" x14ac:dyDescent="0.2"/>
    <row r="62511" s="217" customFormat="1" x14ac:dyDescent="0.2"/>
    <row r="62512" s="217" customFormat="1" x14ac:dyDescent="0.2"/>
    <row r="62513" s="217" customFormat="1" x14ac:dyDescent="0.2"/>
    <row r="62514" s="217" customFormat="1" x14ac:dyDescent="0.2"/>
    <row r="62515" s="217" customFormat="1" x14ac:dyDescent="0.2"/>
    <row r="62516" s="217" customFormat="1" x14ac:dyDescent="0.2"/>
    <row r="62517" s="217" customFormat="1" x14ac:dyDescent="0.2"/>
    <row r="62518" s="217" customFormat="1" x14ac:dyDescent="0.2"/>
    <row r="62519" s="217" customFormat="1" x14ac:dyDescent="0.2"/>
    <row r="62520" s="217" customFormat="1" x14ac:dyDescent="0.2"/>
    <row r="62521" s="217" customFormat="1" x14ac:dyDescent="0.2"/>
    <row r="62522" s="217" customFormat="1" x14ac:dyDescent="0.2"/>
    <row r="62523" s="217" customFormat="1" x14ac:dyDescent="0.2"/>
    <row r="62524" s="217" customFormat="1" x14ac:dyDescent="0.2"/>
    <row r="62525" s="217" customFormat="1" x14ac:dyDescent="0.2"/>
    <row r="62526" s="217" customFormat="1" x14ac:dyDescent="0.2"/>
    <row r="62527" s="217" customFormat="1" x14ac:dyDescent="0.2"/>
    <row r="62528" s="217" customFormat="1" x14ac:dyDescent="0.2"/>
    <row r="62529" s="217" customFormat="1" x14ac:dyDescent="0.2"/>
    <row r="62530" s="217" customFormat="1" x14ac:dyDescent="0.2"/>
    <row r="62531" s="217" customFormat="1" x14ac:dyDescent="0.2"/>
    <row r="62532" s="217" customFormat="1" x14ac:dyDescent="0.2"/>
    <row r="62533" s="217" customFormat="1" x14ac:dyDescent="0.2"/>
    <row r="62534" s="217" customFormat="1" x14ac:dyDescent="0.2"/>
    <row r="62535" s="217" customFormat="1" x14ac:dyDescent="0.2"/>
    <row r="62536" s="217" customFormat="1" x14ac:dyDescent="0.2"/>
    <row r="62537" s="217" customFormat="1" x14ac:dyDescent="0.2"/>
    <row r="62538" s="217" customFormat="1" x14ac:dyDescent="0.2"/>
    <row r="62539" s="217" customFormat="1" x14ac:dyDescent="0.2"/>
    <row r="62540" s="217" customFormat="1" x14ac:dyDescent="0.2"/>
    <row r="62541" s="217" customFormat="1" x14ac:dyDescent="0.2"/>
    <row r="62542" s="217" customFormat="1" x14ac:dyDescent="0.2"/>
    <row r="62543" s="217" customFormat="1" x14ac:dyDescent="0.2"/>
    <row r="62544" s="217" customFormat="1" x14ac:dyDescent="0.2"/>
    <row r="62545" s="217" customFormat="1" x14ac:dyDescent="0.2"/>
    <row r="62546" s="217" customFormat="1" x14ac:dyDescent="0.2"/>
    <row r="62547" s="217" customFormat="1" x14ac:dyDescent="0.2"/>
    <row r="62548" s="217" customFormat="1" x14ac:dyDescent="0.2"/>
    <row r="62549" s="217" customFormat="1" x14ac:dyDescent="0.2"/>
    <row r="62550" s="217" customFormat="1" x14ac:dyDescent="0.2"/>
    <row r="62551" s="217" customFormat="1" x14ac:dyDescent="0.2"/>
    <row r="62552" s="217" customFormat="1" x14ac:dyDescent="0.2"/>
    <row r="62553" s="217" customFormat="1" x14ac:dyDescent="0.2"/>
    <row r="62554" s="217" customFormat="1" x14ac:dyDescent="0.2"/>
    <row r="62555" s="217" customFormat="1" x14ac:dyDescent="0.2"/>
    <row r="62556" s="217" customFormat="1" x14ac:dyDescent="0.2"/>
    <row r="62557" s="217" customFormat="1" x14ac:dyDescent="0.2"/>
    <row r="62558" s="217" customFormat="1" x14ac:dyDescent="0.2"/>
    <row r="62559" s="217" customFormat="1" x14ac:dyDescent="0.2"/>
    <row r="62560" s="217" customFormat="1" x14ac:dyDescent="0.2"/>
    <row r="62561" s="217" customFormat="1" x14ac:dyDescent="0.2"/>
    <row r="62562" s="217" customFormat="1" x14ac:dyDescent="0.2"/>
    <row r="62563" s="217" customFormat="1" x14ac:dyDescent="0.2"/>
    <row r="62564" s="217" customFormat="1" x14ac:dyDescent="0.2"/>
    <row r="62565" s="217" customFormat="1" x14ac:dyDescent="0.2"/>
    <row r="62566" s="217" customFormat="1" x14ac:dyDescent="0.2"/>
    <row r="62567" s="217" customFormat="1" x14ac:dyDescent="0.2"/>
    <row r="62568" s="217" customFormat="1" x14ac:dyDescent="0.2"/>
    <row r="62569" s="217" customFormat="1" x14ac:dyDescent="0.2"/>
    <row r="62570" s="217" customFormat="1" x14ac:dyDescent="0.2"/>
    <row r="62571" s="217" customFormat="1" x14ac:dyDescent="0.2"/>
    <row r="62572" s="217" customFormat="1" x14ac:dyDescent="0.2"/>
    <row r="62573" s="217" customFormat="1" x14ac:dyDescent="0.2"/>
    <row r="62574" s="217" customFormat="1" x14ac:dyDescent="0.2"/>
    <row r="62575" s="217" customFormat="1" x14ac:dyDescent="0.2"/>
    <row r="62576" s="217" customFormat="1" x14ac:dyDescent="0.2"/>
    <row r="62577" s="217" customFormat="1" x14ac:dyDescent="0.2"/>
    <row r="62578" s="217" customFormat="1" x14ac:dyDescent="0.2"/>
    <row r="62579" s="217" customFormat="1" x14ac:dyDescent="0.2"/>
    <row r="62580" s="217" customFormat="1" x14ac:dyDescent="0.2"/>
    <row r="62581" s="217" customFormat="1" x14ac:dyDescent="0.2"/>
    <row r="62582" s="217" customFormat="1" x14ac:dyDescent="0.2"/>
    <row r="62583" s="217" customFormat="1" x14ac:dyDescent="0.2"/>
    <row r="62584" s="217" customFormat="1" x14ac:dyDescent="0.2"/>
    <row r="62585" s="217" customFormat="1" x14ac:dyDescent="0.2"/>
    <row r="62586" s="217" customFormat="1" x14ac:dyDescent="0.2"/>
    <row r="62587" s="217" customFormat="1" x14ac:dyDescent="0.2"/>
    <row r="62588" s="217" customFormat="1" x14ac:dyDescent="0.2"/>
    <row r="62589" s="217" customFormat="1" x14ac:dyDescent="0.2"/>
    <row r="62590" s="217" customFormat="1" x14ac:dyDescent="0.2"/>
    <row r="62591" s="217" customFormat="1" x14ac:dyDescent="0.2"/>
    <row r="62592" s="217" customFormat="1" x14ac:dyDescent="0.2"/>
    <row r="62593" s="217" customFormat="1" x14ac:dyDescent="0.2"/>
    <row r="62594" s="217" customFormat="1" x14ac:dyDescent="0.2"/>
    <row r="62595" s="217" customFormat="1" x14ac:dyDescent="0.2"/>
    <row r="62596" s="217" customFormat="1" x14ac:dyDescent="0.2"/>
    <row r="62597" s="217" customFormat="1" x14ac:dyDescent="0.2"/>
    <row r="62598" s="217" customFormat="1" x14ac:dyDescent="0.2"/>
    <row r="62599" s="217" customFormat="1" x14ac:dyDescent="0.2"/>
    <row r="62600" s="217" customFormat="1" x14ac:dyDescent="0.2"/>
    <row r="62601" s="217" customFormat="1" x14ac:dyDescent="0.2"/>
    <row r="62602" s="217" customFormat="1" x14ac:dyDescent="0.2"/>
    <row r="62603" s="217" customFormat="1" x14ac:dyDescent="0.2"/>
    <row r="62604" s="217" customFormat="1" x14ac:dyDescent="0.2"/>
    <row r="62605" s="217" customFormat="1" x14ac:dyDescent="0.2"/>
    <row r="62606" s="217" customFormat="1" x14ac:dyDescent="0.2"/>
    <row r="62607" s="217" customFormat="1" x14ac:dyDescent="0.2"/>
    <row r="62608" s="217" customFormat="1" x14ac:dyDescent="0.2"/>
    <row r="62609" s="217" customFormat="1" x14ac:dyDescent="0.2"/>
    <row r="62610" s="217" customFormat="1" x14ac:dyDescent="0.2"/>
    <row r="62611" s="217" customFormat="1" x14ac:dyDescent="0.2"/>
    <row r="62612" s="217" customFormat="1" x14ac:dyDescent="0.2"/>
    <row r="62613" s="217" customFormat="1" x14ac:dyDescent="0.2"/>
    <row r="62614" s="217" customFormat="1" x14ac:dyDescent="0.2"/>
    <row r="62615" s="217" customFormat="1" x14ac:dyDescent="0.2"/>
    <row r="62616" s="217" customFormat="1" x14ac:dyDescent="0.2"/>
    <row r="62617" s="217" customFormat="1" x14ac:dyDescent="0.2"/>
    <row r="62618" s="217" customFormat="1" x14ac:dyDescent="0.2"/>
    <row r="62619" s="217" customFormat="1" x14ac:dyDescent="0.2"/>
    <row r="62620" s="217" customFormat="1" x14ac:dyDescent="0.2"/>
    <row r="62621" s="217" customFormat="1" x14ac:dyDescent="0.2"/>
    <row r="62622" s="217" customFormat="1" x14ac:dyDescent="0.2"/>
    <row r="62623" s="217" customFormat="1" x14ac:dyDescent="0.2"/>
    <row r="62624" s="217" customFormat="1" x14ac:dyDescent="0.2"/>
    <row r="62625" s="217" customFormat="1" x14ac:dyDescent="0.2"/>
    <row r="62626" s="217" customFormat="1" x14ac:dyDescent="0.2"/>
    <row r="62627" s="217" customFormat="1" x14ac:dyDescent="0.2"/>
    <row r="62628" s="217" customFormat="1" x14ac:dyDescent="0.2"/>
    <row r="62629" s="217" customFormat="1" x14ac:dyDescent="0.2"/>
    <row r="62630" s="217" customFormat="1" x14ac:dyDescent="0.2"/>
    <row r="62631" s="217" customFormat="1" x14ac:dyDescent="0.2"/>
    <row r="62632" s="217" customFormat="1" x14ac:dyDescent="0.2"/>
    <row r="62633" s="217" customFormat="1" x14ac:dyDescent="0.2"/>
    <row r="62634" s="217" customFormat="1" x14ac:dyDescent="0.2"/>
    <row r="62635" s="217" customFormat="1" x14ac:dyDescent="0.2"/>
    <row r="62636" s="217" customFormat="1" x14ac:dyDescent="0.2"/>
    <row r="62637" s="217" customFormat="1" x14ac:dyDescent="0.2"/>
    <row r="62638" s="217" customFormat="1" x14ac:dyDescent="0.2"/>
    <row r="62639" s="217" customFormat="1" x14ac:dyDescent="0.2"/>
    <row r="62640" s="217" customFormat="1" x14ac:dyDescent="0.2"/>
    <row r="62641" s="217" customFormat="1" x14ac:dyDescent="0.2"/>
    <row r="62642" s="217" customFormat="1" x14ac:dyDescent="0.2"/>
    <row r="62643" s="217" customFormat="1" x14ac:dyDescent="0.2"/>
    <row r="62644" s="217" customFormat="1" x14ac:dyDescent="0.2"/>
    <row r="62645" s="217" customFormat="1" x14ac:dyDescent="0.2"/>
    <row r="62646" s="217" customFormat="1" x14ac:dyDescent="0.2"/>
    <row r="62647" s="217" customFormat="1" x14ac:dyDescent="0.2"/>
    <row r="62648" s="217" customFormat="1" x14ac:dyDescent="0.2"/>
    <row r="62649" s="217" customFormat="1" x14ac:dyDescent="0.2"/>
    <row r="62650" s="217" customFormat="1" x14ac:dyDescent="0.2"/>
    <row r="62651" s="217" customFormat="1" x14ac:dyDescent="0.2"/>
    <row r="62652" s="217" customFormat="1" x14ac:dyDescent="0.2"/>
    <row r="62653" s="217" customFormat="1" x14ac:dyDescent="0.2"/>
    <row r="62654" s="217" customFormat="1" x14ac:dyDescent="0.2"/>
    <row r="62655" s="217" customFormat="1" x14ac:dyDescent="0.2"/>
    <row r="62656" s="217" customFormat="1" x14ac:dyDescent="0.2"/>
    <row r="62657" s="217" customFormat="1" x14ac:dyDescent="0.2"/>
    <row r="62658" s="217" customFormat="1" x14ac:dyDescent="0.2"/>
    <row r="62659" s="217" customFormat="1" x14ac:dyDescent="0.2"/>
    <row r="62660" s="217" customFormat="1" x14ac:dyDescent="0.2"/>
    <row r="62661" s="217" customFormat="1" x14ac:dyDescent="0.2"/>
    <row r="62662" s="217" customFormat="1" x14ac:dyDescent="0.2"/>
    <row r="62663" s="217" customFormat="1" x14ac:dyDescent="0.2"/>
    <row r="62664" s="217" customFormat="1" x14ac:dyDescent="0.2"/>
    <row r="62665" s="217" customFormat="1" x14ac:dyDescent="0.2"/>
    <row r="62666" s="217" customFormat="1" x14ac:dyDescent="0.2"/>
    <row r="62667" s="217" customFormat="1" x14ac:dyDescent="0.2"/>
    <row r="62668" s="217" customFormat="1" x14ac:dyDescent="0.2"/>
    <row r="62669" s="217" customFormat="1" x14ac:dyDescent="0.2"/>
    <row r="62670" s="217" customFormat="1" x14ac:dyDescent="0.2"/>
    <row r="62671" s="217" customFormat="1" x14ac:dyDescent="0.2"/>
    <row r="62672" s="217" customFormat="1" x14ac:dyDescent="0.2"/>
    <row r="62673" s="217" customFormat="1" x14ac:dyDescent="0.2"/>
    <row r="62674" s="217" customFormat="1" x14ac:dyDescent="0.2"/>
    <row r="62675" s="217" customFormat="1" x14ac:dyDescent="0.2"/>
    <row r="62676" s="217" customFormat="1" x14ac:dyDescent="0.2"/>
    <row r="62677" s="217" customFormat="1" x14ac:dyDescent="0.2"/>
    <row r="62678" s="217" customFormat="1" x14ac:dyDescent="0.2"/>
    <row r="62679" s="217" customFormat="1" x14ac:dyDescent="0.2"/>
    <row r="62680" s="217" customFormat="1" x14ac:dyDescent="0.2"/>
    <row r="62681" s="217" customFormat="1" x14ac:dyDescent="0.2"/>
    <row r="62682" s="217" customFormat="1" x14ac:dyDescent="0.2"/>
    <row r="62683" s="217" customFormat="1" x14ac:dyDescent="0.2"/>
    <row r="62684" s="217" customFormat="1" x14ac:dyDescent="0.2"/>
    <row r="62685" s="217" customFormat="1" x14ac:dyDescent="0.2"/>
    <row r="62686" s="217" customFormat="1" x14ac:dyDescent="0.2"/>
    <row r="62687" s="217" customFormat="1" x14ac:dyDescent="0.2"/>
    <row r="62688" s="217" customFormat="1" x14ac:dyDescent="0.2"/>
    <row r="62689" s="217" customFormat="1" x14ac:dyDescent="0.2"/>
    <row r="62690" s="217" customFormat="1" x14ac:dyDescent="0.2"/>
    <row r="62691" s="217" customFormat="1" x14ac:dyDescent="0.2"/>
    <row r="62692" s="217" customFormat="1" x14ac:dyDescent="0.2"/>
    <row r="62693" s="217" customFormat="1" x14ac:dyDescent="0.2"/>
    <row r="62694" s="217" customFormat="1" x14ac:dyDescent="0.2"/>
    <row r="62695" s="217" customFormat="1" x14ac:dyDescent="0.2"/>
    <row r="62696" s="217" customFormat="1" x14ac:dyDescent="0.2"/>
    <row r="62697" s="217" customFormat="1" x14ac:dyDescent="0.2"/>
    <row r="62698" s="217" customFormat="1" x14ac:dyDescent="0.2"/>
    <row r="62699" s="217" customFormat="1" x14ac:dyDescent="0.2"/>
    <row r="62700" s="217" customFormat="1" x14ac:dyDescent="0.2"/>
    <row r="62701" s="217" customFormat="1" x14ac:dyDescent="0.2"/>
    <row r="62702" s="217" customFormat="1" x14ac:dyDescent="0.2"/>
    <row r="62703" s="217" customFormat="1" x14ac:dyDescent="0.2"/>
    <row r="62704" s="217" customFormat="1" x14ac:dyDescent="0.2"/>
    <row r="62705" s="217" customFormat="1" x14ac:dyDescent="0.2"/>
    <row r="62706" s="217" customFormat="1" x14ac:dyDescent="0.2"/>
    <row r="62707" s="217" customFormat="1" x14ac:dyDescent="0.2"/>
    <row r="62708" s="217" customFormat="1" x14ac:dyDescent="0.2"/>
    <row r="62709" s="217" customFormat="1" x14ac:dyDescent="0.2"/>
    <row r="62710" s="217" customFormat="1" x14ac:dyDescent="0.2"/>
    <row r="62711" s="217" customFormat="1" x14ac:dyDescent="0.2"/>
    <row r="62712" s="217" customFormat="1" x14ac:dyDescent="0.2"/>
    <row r="62713" s="217" customFormat="1" x14ac:dyDescent="0.2"/>
    <row r="62714" s="217" customFormat="1" x14ac:dyDescent="0.2"/>
    <row r="62715" s="217" customFormat="1" x14ac:dyDescent="0.2"/>
    <row r="62716" s="217" customFormat="1" x14ac:dyDescent="0.2"/>
    <row r="62717" s="217" customFormat="1" x14ac:dyDescent="0.2"/>
    <row r="62718" s="217" customFormat="1" x14ac:dyDescent="0.2"/>
    <row r="62719" s="217" customFormat="1" x14ac:dyDescent="0.2"/>
    <row r="62720" s="217" customFormat="1" x14ac:dyDescent="0.2"/>
    <row r="62721" s="217" customFormat="1" x14ac:dyDescent="0.2"/>
    <row r="62722" s="217" customFormat="1" x14ac:dyDescent="0.2"/>
    <row r="62723" s="217" customFormat="1" x14ac:dyDescent="0.2"/>
    <row r="62724" s="217" customFormat="1" x14ac:dyDescent="0.2"/>
    <row r="62725" s="217" customFormat="1" x14ac:dyDescent="0.2"/>
    <row r="62726" s="217" customFormat="1" x14ac:dyDescent="0.2"/>
    <row r="62727" s="217" customFormat="1" x14ac:dyDescent="0.2"/>
    <row r="62728" s="217" customFormat="1" x14ac:dyDescent="0.2"/>
    <row r="62729" s="217" customFormat="1" x14ac:dyDescent="0.2"/>
    <row r="62730" s="217" customFormat="1" x14ac:dyDescent="0.2"/>
    <row r="62731" s="217" customFormat="1" x14ac:dyDescent="0.2"/>
    <row r="62732" s="217" customFormat="1" x14ac:dyDescent="0.2"/>
    <row r="62733" s="217" customFormat="1" x14ac:dyDescent="0.2"/>
    <row r="62734" s="217" customFormat="1" x14ac:dyDescent="0.2"/>
    <row r="62735" s="217" customFormat="1" x14ac:dyDescent="0.2"/>
    <row r="62736" s="217" customFormat="1" x14ac:dyDescent="0.2"/>
    <row r="62737" s="217" customFormat="1" x14ac:dyDescent="0.2"/>
    <row r="62738" s="217" customFormat="1" x14ac:dyDescent="0.2"/>
    <row r="62739" s="217" customFormat="1" x14ac:dyDescent="0.2"/>
    <row r="62740" s="217" customFormat="1" x14ac:dyDescent="0.2"/>
    <row r="62741" s="217" customFormat="1" x14ac:dyDescent="0.2"/>
    <row r="62742" s="217" customFormat="1" x14ac:dyDescent="0.2"/>
    <row r="62743" s="217" customFormat="1" x14ac:dyDescent="0.2"/>
    <row r="62744" s="217" customFormat="1" x14ac:dyDescent="0.2"/>
    <row r="62745" s="217" customFormat="1" x14ac:dyDescent="0.2"/>
    <row r="62746" s="217" customFormat="1" x14ac:dyDescent="0.2"/>
    <row r="62747" s="217" customFormat="1" x14ac:dyDescent="0.2"/>
    <row r="62748" s="217" customFormat="1" x14ac:dyDescent="0.2"/>
    <row r="62749" s="217" customFormat="1" x14ac:dyDescent="0.2"/>
    <row r="62750" s="217" customFormat="1" x14ac:dyDescent="0.2"/>
    <row r="62751" s="217" customFormat="1" x14ac:dyDescent="0.2"/>
    <row r="62752" s="217" customFormat="1" x14ac:dyDescent="0.2"/>
    <row r="62753" s="217" customFormat="1" x14ac:dyDescent="0.2"/>
    <row r="62754" s="217" customFormat="1" x14ac:dyDescent="0.2"/>
    <row r="62755" s="217" customFormat="1" x14ac:dyDescent="0.2"/>
    <row r="62756" s="217" customFormat="1" x14ac:dyDescent="0.2"/>
    <row r="62757" s="217" customFormat="1" x14ac:dyDescent="0.2"/>
    <row r="62758" s="217" customFormat="1" x14ac:dyDescent="0.2"/>
    <row r="62759" s="217" customFormat="1" x14ac:dyDescent="0.2"/>
    <row r="62760" s="217" customFormat="1" x14ac:dyDescent="0.2"/>
    <row r="62761" s="217" customFormat="1" x14ac:dyDescent="0.2"/>
    <row r="62762" s="217" customFormat="1" x14ac:dyDescent="0.2"/>
    <row r="62763" s="217" customFormat="1" x14ac:dyDescent="0.2"/>
    <row r="62764" s="217" customFormat="1" x14ac:dyDescent="0.2"/>
    <row r="62765" s="217" customFormat="1" x14ac:dyDescent="0.2"/>
    <row r="62766" s="217" customFormat="1" x14ac:dyDescent="0.2"/>
    <row r="62767" s="217" customFormat="1" x14ac:dyDescent="0.2"/>
    <row r="62768" s="217" customFormat="1" x14ac:dyDescent="0.2"/>
    <row r="62769" s="217" customFormat="1" x14ac:dyDescent="0.2"/>
    <row r="62770" s="217" customFormat="1" x14ac:dyDescent="0.2"/>
    <row r="62771" s="217" customFormat="1" x14ac:dyDescent="0.2"/>
    <row r="62772" s="217" customFormat="1" x14ac:dyDescent="0.2"/>
    <row r="62773" s="217" customFormat="1" x14ac:dyDescent="0.2"/>
    <row r="62774" s="217" customFormat="1" x14ac:dyDescent="0.2"/>
    <row r="62775" s="217" customFormat="1" x14ac:dyDescent="0.2"/>
    <row r="62776" s="217" customFormat="1" x14ac:dyDescent="0.2"/>
    <row r="62777" s="217" customFormat="1" x14ac:dyDescent="0.2"/>
    <row r="62778" s="217" customFormat="1" x14ac:dyDescent="0.2"/>
    <row r="62779" s="217" customFormat="1" x14ac:dyDescent="0.2"/>
    <row r="62780" s="217" customFormat="1" x14ac:dyDescent="0.2"/>
    <row r="62781" s="217" customFormat="1" x14ac:dyDescent="0.2"/>
    <row r="62782" s="217" customFormat="1" x14ac:dyDescent="0.2"/>
    <row r="62783" s="217" customFormat="1" x14ac:dyDescent="0.2"/>
    <row r="62784" s="217" customFormat="1" x14ac:dyDescent="0.2"/>
    <row r="62785" s="217" customFormat="1" x14ac:dyDescent="0.2"/>
    <row r="62786" s="217" customFormat="1" x14ac:dyDescent="0.2"/>
    <row r="62787" s="217" customFormat="1" x14ac:dyDescent="0.2"/>
    <row r="62788" s="217" customFormat="1" x14ac:dyDescent="0.2"/>
    <row r="62789" s="217" customFormat="1" x14ac:dyDescent="0.2"/>
    <row r="62790" s="217" customFormat="1" x14ac:dyDescent="0.2"/>
    <row r="62791" s="217" customFormat="1" x14ac:dyDescent="0.2"/>
    <row r="62792" s="217" customFormat="1" x14ac:dyDescent="0.2"/>
    <row r="62793" s="217" customFormat="1" x14ac:dyDescent="0.2"/>
    <row r="62794" s="217" customFormat="1" x14ac:dyDescent="0.2"/>
    <row r="62795" s="217" customFormat="1" x14ac:dyDescent="0.2"/>
    <row r="62796" s="217" customFormat="1" x14ac:dyDescent="0.2"/>
    <row r="62797" s="217" customFormat="1" x14ac:dyDescent="0.2"/>
    <row r="62798" s="217" customFormat="1" x14ac:dyDescent="0.2"/>
    <row r="62799" s="217" customFormat="1" x14ac:dyDescent="0.2"/>
    <row r="62800" s="217" customFormat="1" x14ac:dyDescent="0.2"/>
    <row r="62801" s="217" customFormat="1" x14ac:dyDescent="0.2"/>
    <row r="62802" s="217" customFormat="1" x14ac:dyDescent="0.2"/>
    <row r="62803" s="217" customFormat="1" x14ac:dyDescent="0.2"/>
    <row r="62804" s="217" customFormat="1" x14ac:dyDescent="0.2"/>
    <row r="62805" s="217" customFormat="1" x14ac:dyDescent="0.2"/>
    <row r="62806" s="217" customFormat="1" x14ac:dyDescent="0.2"/>
    <row r="62807" s="217" customFormat="1" x14ac:dyDescent="0.2"/>
    <row r="62808" s="217" customFormat="1" x14ac:dyDescent="0.2"/>
    <row r="62809" s="217" customFormat="1" x14ac:dyDescent="0.2"/>
    <row r="62810" s="217" customFormat="1" x14ac:dyDescent="0.2"/>
    <row r="62811" s="217" customFormat="1" x14ac:dyDescent="0.2"/>
    <row r="62812" s="217" customFormat="1" x14ac:dyDescent="0.2"/>
    <row r="62813" s="217" customFormat="1" x14ac:dyDescent="0.2"/>
    <row r="62814" s="217" customFormat="1" x14ac:dyDescent="0.2"/>
    <row r="62815" s="217" customFormat="1" x14ac:dyDescent="0.2"/>
    <row r="62816" s="217" customFormat="1" x14ac:dyDescent="0.2"/>
    <row r="62817" s="217" customFormat="1" x14ac:dyDescent="0.2"/>
    <row r="62818" s="217" customFormat="1" x14ac:dyDescent="0.2"/>
    <row r="62819" s="217" customFormat="1" x14ac:dyDescent="0.2"/>
    <row r="62820" s="217" customFormat="1" x14ac:dyDescent="0.2"/>
    <row r="62821" s="217" customFormat="1" x14ac:dyDescent="0.2"/>
    <row r="62822" s="217" customFormat="1" x14ac:dyDescent="0.2"/>
    <row r="62823" s="217" customFormat="1" x14ac:dyDescent="0.2"/>
    <row r="62824" s="217" customFormat="1" x14ac:dyDescent="0.2"/>
    <row r="62825" s="217" customFormat="1" x14ac:dyDescent="0.2"/>
    <row r="62826" s="217" customFormat="1" x14ac:dyDescent="0.2"/>
    <row r="62827" s="217" customFormat="1" x14ac:dyDescent="0.2"/>
    <row r="62828" s="217" customFormat="1" x14ac:dyDescent="0.2"/>
    <row r="62829" s="217" customFormat="1" x14ac:dyDescent="0.2"/>
    <row r="62830" s="217" customFormat="1" x14ac:dyDescent="0.2"/>
    <row r="62831" s="217" customFormat="1" x14ac:dyDescent="0.2"/>
    <row r="62832" s="217" customFormat="1" x14ac:dyDescent="0.2"/>
    <row r="62833" s="217" customFormat="1" x14ac:dyDescent="0.2"/>
    <row r="62834" s="217" customFormat="1" x14ac:dyDescent="0.2"/>
    <row r="62835" s="217" customFormat="1" x14ac:dyDescent="0.2"/>
    <row r="62836" s="217" customFormat="1" x14ac:dyDescent="0.2"/>
    <row r="62837" s="217" customFormat="1" x14ac:dyDescent="0.2"/>
    <row r="62838" s="217" customFormat="1" x14ac:dyDescent="0.2"/>
    <row r="62839" s="217" customFormat="1" x14ac:dyDescent="0.2"/>
    <row r="62840" s="217" customFormat="1" x14ac:dyDescent="0.2"/>
    <row r="62841" s="217" customFormat="1" x14ac:dyDescent="0.2"/>
    <row r="62842" s="217" customFormat="1" x14ac:dyDescent="0.2"/>
    <row r="62843" s="217" customFormat="1" x14ac:dyDescent="0.2"/>
    <row r="62844" s="217" customFormat="1" x14ac:dyDescent="0.2"/>
    <row r="62845" s="217" customFormat="1" x14ac:dyDescent="0.2"/>
    <row r="62846" s="217" customFormat="1" x14ac:dyDescent="0.2"/>
    <row r="62847" s="217" customFormat="1" x14ac:dyDescent="0.2"/>
    <row r="62848" s="217" customFormat="1" x14ac:dyDescent="0.2"/>
    <row r="62849" s="217" customFormat="1" x14ac:dyDescent="0.2"/>
    <row r="62850" s="217" customFormat="1" x14ac:dyDescent="0.2"/>
    <row r="62851" s="217" customFormat="1" x14ac:dyDescent="0.2"/>
    <row r="62852" s="217" customFormat="1" x14ac:dyDescent="0.2"/>
    <row r="62853" s="217" customFormat="1" x14ac:dyDescent="0.2"/>
    <row r="62854" s="217" customFormat="1" x14ac:dyDescent="0.2"/>
    <row r="62855" s="217" customFormat="1" x14ac:dyDescent="0.2"/>
    <row r="62856" s="217" customFormat="1" x14ac:dyDescent="0.2"/>
    <row r="62857" s="217" customFormat="1" x14ac:dyDescent="0.2"/>
    <row r="62858" s="217" customFormat="1" x14ac:dyDescent="0.2"/>
    <row r="62859" s="217" customFormat="1" x14ac:dyDescent="0.2"/>
    <row r="62860" s="217" customFormat="1" x14ac:dyDescent="0.2"/>
    <row r="62861" s="217" customFormat="1" x14ac:dyDescent="0.2"/>
    <row r="62862" s="217" customFormat="1" x14ac:dyDescent="0.2"/>
    <row r="62863" s="217" customFormat="1" x14ac:dyDescent="0.2"/>
    <row r="62864" s="217" customFormat="1" x14ac:dyDescent="0.2"/>
    <row r="62865" s="217" customFormat="1" x14ac:dyDescent="0.2"/>
    <row r="62866" s="217" customFormat="1" x14ac:dyDescent="0.2"/>
    <row r="62867" s="217" customFormat="1" x14ac:dyDescent="0.2"/>
    <row r="62868" s="217" customFormat="1" x14ac:dyDescent="0.2"/>
    <row r="62869" s="217" customFormat="1" x14ac:dyDescent="0.2"/>
    <row r="62870" s="217" customFormat="1" x14ac:dyDescent="0.2"/>
    <row r="62871" s="217" customFormat="1" x14ac:dyDescent="0.2"/>
    <row r="62872" s="217" customFormat="1" x14ac:dyDescent="0.2"/>
    <row r="62873" s="217" customFormat="1" x14ac:dyDescent="0.2"/>
    <row r="62874" s="217" customFormat="1" x14ac:dyDescent="0.2"/>
    <row r="62875" s="217" customFormat="1" x14ac:dyDescent="0.2"/>
    <row r="62876" s="217" customFormat="1" x14ac:dyDescent="0.2"/>
    <row r="62877" s="217" customFormat="1" x14ac:dyDescent="0.2"/>
    <row r="62878" s="217" customFormat="1" x14ac:dyDescent="0.2"/>
    <row r="62879" s="217" customFormat="1" x14ac:dyDescent="0.2"/>
    <row r="62880" s="217" customFormat="1" x14ac:dyDescent="0.2"/>
    <row r="62881" s="217" customFormat="1" x14ac:dyDescent="0.2"/>
    <row r="62882" s="217" customFormat="1" x14ac:dyDescent="0.2"/>
    <row r="62883" s="217" customFormat="1" x14ac:dyDescent="0.2"/>
    <row r="62884" s="217" customFormat="1" x14ac:dyDescent="0.2"/>
    <row r="62885" s="217" customFormat="1" x14ac:dyDescent="0.2"/>
    <row r="62886" s="217" customFormat="1" x14ac:dyDescent="0.2"/>
    <row r="62887" s="217" customFormat="1" x14ac:dyDescent="0.2"/>
    <row r="62888" s="217" customFormat="1" x14ac:dyDescent="0.2"/>
    <row r="62889" s="217" customFormat="1" x14ac:dyDescent="0.2"/>
    <row r="62890" s="217" customFormat="1" x14ac:dyDescent="0.2"/>
    <row r="62891" s="217" customFormat="1" x14ac:dyDescent="0.2"/>
    <row r="62892" s="217" customFormat="1" x14ac:dyDescent="0.2"/>
    <row r="62893" s="217" customFormat="1" x14ac:dyDescent="0.2"/>
    <row r="62894" s="217" customFormat="1" x14ac:dyDescent="0.2"/>
    <row r="62895" s="217" customFormat="1" x14ac:dyDescent="0.2"/>
    <row r="62896" s="217" customFormat="1" x14ac:dyDescent="0.2"/>
    <row r="62897" s="217" customFormat="1" x14ac:dyDescent="0.2"/>
    <row r="62898" s="217" customFormat="1" x14ac:dyDescent="0.2"/>
    <row r="62899" s="217" customFormat="1" x14ac:dyDescent="0.2"/>
    <row r="62900" s="217" customFormat="1" x14ac:dyDescent="0.2"/>
    <row r="62901" s="217" customFormat="1" x14ac:dyDescent="0.2"/>
    <row r="62902" s="217" customFormat="1" x14ac:dyDescent="0.2"/>
    <row r="62903" s="217" customFormat="1" x14ac:dyDescent="0.2"/>
    <row r="62904" s="217" customFormat="1" x14ac:dyDescent="0.2"/>
    <row r="62905" s="217" customFormat="1" x14ac:dyDescent="0.2"/>
    <row r="62906" s="217" customFormat="1" x14ac:dyDescent="0.2"/>
    <row r="62907" s="217" customFormat="1" x14ac:dyDescent="0.2"/>
    <row r="62908" s="217" customFormat="1" x14ac:dyDescent="0.2"/>
    <row r="62909" s="217" customFormat="1" x14ac:dyDescent="0.2"/>
    <row r="62910" s="217" customFormat="1" x14ac:dyDescent="0.2"/>
    <row r="62911" s="217" customFormat="1" x14ac:dyDescent="0.2"/>
    <row r="62912" s="217" customFormat="1" x14ac:dyDescent="0.2"/>
    <row r="62913" s="217" customFormat="1" x14ac:dyDescent="0.2"/>
    <row r="62914" s="217" customFormat="1" x14ac:dyDescent="0.2"/>
    <row r="62915" s="217" customFormat="1" x14ac:dyDescent="0.2"/>
    <row r="62916" s="217" customFormat="1" x14ac:dyDescent="0.2"/>
    <row r="62917" s="217" customFormat="1" x14ac:dyDescent="0.2"/>
    <row r="62918" s="217" customFormat="1" x14ac:dyDescent="0.2"/>
    <row r="62919" s="217" customFormat="1" x14ac:dyDescent="0.2"/>
    <row r="62920" s="217" customFormat="1" x14ac:dyDescent="0.2"/>
    <row r="62921" s="217" customFormat="1" x14ac:dyDescent="0.2"/>
    <row r="62922" s="217" customFormat="1" x14ac:dyDescent="0.2"/>
    <row r="62923" s="217" customFormat="1" x14ac:dyDescent="0.2"/>
    <row r="62924" s="217" customFormat="1" x14ac:dyDescent="0.2"/>
    <row r="62925" s="217" customFormat="1" x14ac:dyDescent="0.2"/>
    <row r="62926" s="217" customFormat="1" x14ac:dyDescent="0.2"/>
    <row r="62927" s="217" customFormat="1" x14ac:dyDescent="0.2"/>
    <row r="62928" s="217" customFormat="1" x14ac:dyDescent="0.2"/>
    <row r="62929" s="217" customFormat="1" x14ac:dyDescent="0.2"/>
    <row r="62930" s="217" customFormat="1" x14ac:dyDescent="0.2"/>
    <row r="62931" s="217" customFormat="1" x14ac:dyDescent="0.2"/>
    <row r="62932" s="217" customFormat="1" x14ac:dyDescent="0.2"/>
    <row r="62933" s="217" customFormat="1" x14ac:dyDescent="0.2"/>
    <row r="62934" s="217" customFormat="1" x14ac:dyDescent="0.2"/>
    <row r="62935" s="217" customFormat="1" x14ac:dyDescent="0.2"/>
    <row r="62936" s="217" customFormat="1" x14ac:dyDescent="0.2"/>
    <row r="62937" s="217" customFormat="1" x14ac:dyDescent="0.2"/>
    <row r="62938" s="217" customFormat="1" x14ac:dyDescent="0.2"/>
    <row r="62939" s="217" customFormat="1" x14ac:dyDescent="0.2"/>
    <row r="62940" s="217" customFormat="1" x14ac:dyDescent="0.2"/>
    <row r="62941" s="217" customFormat="1" x14ac:dyDescent="0.2"/>
    <row r="62942" s="217" customFormat="1" x14ac:dyDescent="0.2"/>
    <row r="62943" s="217" customFormat="1" x14ac:dyDescent="0.2"/>
    <row r="62944" s="217" customFormat="1" x14ac:dyDescent="0.2"/>
    <row r="62945" s="217" customFormat="1" x14ac:dyDescent="0.2"/>
    <row r="62946" s="217" customFormat="1" x14ac:dyDescent="0.2"/>
    <row r="62947" s="217" customFormat="1" x14ac:dyDescent="0.2"/>
    <row r="62948" s="217" customFormat="1" x14ac:dyDescent="0.2"/>
    <row r="62949" s="217" customFormat="1" x14ac:dyDescent="0.2"/>
    <row r="62950" s="217" customFormat="1" x14ac:dyDescent="0.2"/>
    <row r="62951" s="217" customFormat="1" x14ac:dyDescent="0.2"/>
    <row r="62952" s="217" customFormat="1" x14ac:dyDescent="0.2"/>
    <row r="62953" s="217" customFormat="1" x14ac:dyDescent="0.2"/>
    <row r="62954" s="217" customFormat="1" x14ac:dyDescent="0.2"/>
    <row r="62955" s="217" customFormat="1" x14ac:dyDescent="0.2"/>
    <row r="62956" s="217" customFormat="1" x14ac:dyDescent="0.2"/>
    <row r="62957" s="217" customFormat="1" x14ac:dyDescent="0.2"/>
    <row r="62958" s="217" customFormat="1" x14ac:dyDescent="0.2"/>
    <row r="62959" s="217" customFormat="1" x14ac:dyDescent="0.2"/>
    <row r="62960" s="217" customFormat="1" x14ac:dyDescent="0.2"/>
    <row r="62961" s="217" customFormat="1" x14ac:dyDescent="0.2"/>
    <row r="62962" s="217" customFormat="1" x14ac:dyDescent="0.2"/>
    <row r="62963" s="217" customFormat="1" x14ac:dyDescent="0.2"/>
    <row r="62964" s="217" customFormat="1" x14ac:dyDescent="0.2"/>
    <row r="62965" s="217" customFormat="1" x14ac:dyDescent="0.2"/>
    <row r="62966" s="217" customFormat="1" x14ac:dyDescent="0.2"/>
    <row r="62967" s="217" customFormat="1" x14ac:dyDescent="0.2"/>
    <row r="62968" s="217" customFormat="1" x14ac:dyDescent="0.2"/>
    <row r="62969" s="217" customFormat="1" x14ac:dyDescent="0.2"/>
    <row r="62970" s="217" customFormat="1" x14ac:dyDescent="0.2"/>
    <row r="62971" s="217" customFormat="1" x14ac:dyDescent="0.2"/>
    <row r="62972" s="217" customFormat="1" x14ac:dyDescent="0.2"/>
    <row r="62973" s="217" customFormat="1" x14ac:dyDescent="0.2"/>
    <row r="62974" s="217" customFormat="1" x14ac:dyDescent="0.2"/>
    <row r="62975" s="217" customFormat="1" x14ac:dyDescent="0.2"/>
    <row r="62976" s="217" customFormat="1" x14ac:dyDescent="0.2"/>
    <row r="62977" s="217" customFormat="1" x14ac:dyDescent="0.2"/>
    <row r="62978" s="217" customFormat="1" x14ac:dyDescent="0.2"/>
    <row r="62979" s="217" customFormat="1" x14ac:dyDescent="0.2"/>
    <row r="62980" s="217" customFormat="1" x14ac:dyDescent="0.2"/>
    <row r="62981" s="217" customFormat="1" x14ac:dyDescent="0.2"/>
    <row r="62982" s="217" customFormat="1" x14ac:dyDescent="0.2"/>
    <row r="62983" s="217" customFormat="1" x14ac:dyDescent="0.2"/>
    <row r="62984" s="217" customFormat="1" x14ac:dyDescent="0.2"/>
    <row r="62985" s="217" customFormat="1" x14ac:dyDescent="0.2"/>
    <row r="62986" s="217" customFormat="1" x14ac:dyDescent="0.2"/>
    <row r="62987" s="217" customFormat="1" x14ac:dyDescent="0.2"/>
    <row r="62988" s="217" customFormat="1" x14ac:dyDescent="0.2"/>
    <row r="62989" s="217" customFormat="1" x14ac:dyDescent="0.2"/>
    <row r="62990" s="217" customFormat="1" x14ac:dyDescent="0.2"/>
    <row r="62991" s="217" customFormat="1" x14ac:dyDescent="0.2"/>
    <row r="62992" s="217" customFormat="1" x14ac:dyDescent="0.2"/>
    <row r="62993" s="217" customFormat="1" x14ac:dyDescent="0.2"/>
    <row r="62994" s="217" customFormat="1" x14ac:dyDescent="0.2"/>
    <row r="62995" s="217" customFormat="1" x14ac:dyDescent="0.2"/>
    <row r="62996" s="217" customFormat="1" x14ac:dyDescent="0.2"/>
    <row r="62997" s="217" customFormat="1" x14ac:dyDescent="0.2"/>
    <row r="62998" s="217" customFormat="1" x14ac:dyDescent="0.2"/>
    <row r="62999" s="217" customFormat="1" x14ac:dyDescent="0.2"/>
    <row r="63000" s="217" customFormat="1" x14ac:dyDescent="0.2"/>
    <row r="63001" s="217" customFormat="1" x14ac:dyDescent="0.2"/>
    <row r="63002" s="217" customFormat="1" x14ac:dyDescent="0.2"/>
    <row r="63003" s="217" customFormat="1" x14ac:dyDescent="0.2"/>
    <row r="63004" s="217" customFormat="1" x14ac:dyDescent="0.2"/>
    <row r="63005" s="217" customFormat="1" x14ac:dyDescent="0.2"/>
    <row r="63006" s="217" customFormat="1" x14ac:dyDescent="0.2"/>
    <row r="63007" s="217" customFormat="1" x14ac:dyDescent="0.2"/>
    <row r="63008" s="217" customFormat="1" x14ac:dyDescent="0.2"/>
    <row r="63009" s="217" customFormat="1" x14ac:dyDescent="0.2"/>
    <row r="63010" s="217" customFormat="1" x14ac:dyDescent="0.2"/>
    <row r="63011" s="217" customFormat="1" x14ac:dyDescent="0.2"/>
    <row r="63012" s="217" customFormat="1" x14ac:dyDescent="0.2"/>
    <row r="63013" s="217" customFormat="1" x14ac:dyDescent="0.2"/>
    <row r="63014" s="217" customFormat="1" x14ac:dyDescent="0.2"/>
    <row r="63015" s="217" customFormat="1" x14ac:dyDescent="0.2"/>
    <row r="63016" s="217" customFormat="1" x14ac:dyDescent="0.2"/>
    <row r="63017" s="217" customFormat="1" x14ac:dyDescent="0.2"/>
    <row r="63018" s="217" customFormat="1" x14ac:dyDescent="0.2"/>
    <row r="63019" s="217" customFormat="1" x14ac:dyDescent="0.2"/>
    <row r="63020" s="217" customFormat="1" x14ac:dyDescent="0.2"/>
    <row r="63021" s="217" customFormat="1" x14ac:dyDescent="0.2"/>
    <row r="63022" s="217" customFormat="1" x14ac:dyDescent="0.2"/>
    <row r="63023" s="217" customFormat="1" x14ac:dyDescent="0.2"/>
    <row r="63024" s="217" customFormat="1" x14ac:dyDescent="0.2"/>
    <row r="63025" s="217" customFormat="1" x14ac:dyDescent="0.2"/>
    <row r="63026" s="217" customFormat="1" x14ac:dyDescent="0.2"/>
    <row r="63027" s="217" customFormat="1" x14ac:dyDescent="0.2"/>
    <row r="63028" s="217" customFormat="1" x14ac:dyDescent="0.2"/>
    <row r="63029" s="217" customFormat="1" x14ac:dyDescent="0.2"/>
    <row r="63030" s="217" customFormat="1" x14ac:dyDescent="0.2"/>
    <row r="63031" s="217" customFormat="1" x14ac:dyDescent="0.2"/>
    <row r="63032" s="217" customFormat="1" x14ac:dyDescent="0.2"/>
    <row r="63033" s="217" customFormat="1" x14ac:dyDescent="0.2"/>
    <row r="63034" s="217" customFormat="1" x14ac:dyDescent="0.2"/>
    <row r="63035" s="217" customFormat="1" x14ac:dyDescent="0.2"/>
    <row r="63036" s="217" customFormat="1" x14ac:dyDescent="0.2"/>
    <row r="63037" s="217" customFormat="1" x14ac:dyDescent="0.2"/>
    <row r="63038" s="217" customFormat="1" x14ac:dyDescent="0.2"/>
    <row r="63039" s="217" customFormat="1" x14ac:dyDescent="0.2"/>
    <row r="63040" s="217" customFormat="1" x14ac:dyDescent="0.2"/>
    <row r="63041" s="217" customFormat="1" x14ac:dyDescent="0.2"/>
    <row r="63042" s="217" customFormat="1" x14ac:dyDescent="0.2"/>
    <row r="63043" s="217" customFormat="1" x14ac:dyDescent="0.2"/>
    <row r="63044" s="217" customFormat="1" x14ac:dyDescent="0.2"/>
    <row r="63045" s="217" customFormat="1" x14ac:dyDescent="0.2"/>
    <row r="63046" s="217" customFormat="1" x14ac:dyDescent="0.2"/>
    <row r="63047" s="217" customFormat="1" x14ac:dyDescent="0.2"/>
    <row r="63048" s="217" customFormat="1" x14ac:dyDescent="0.2"/>
    <row r="63049" s="217" customFormat="1" x14ac:dyDescent="0.2"/>
    <row r="63050" s="217" customFormat="1" x14ac:dyDescent="0.2"/>
    <row r="63051" s="217" customFormat="1" x14ac:dyDescent="0.2"/>
    <row r="63052" s="217" customFormat="1" x14ac:dyDescent="0.2"/>
    <row r="63053" s="217" customFormat="1" x14ac:dyDescent="0.2"/>
    <row r="63054" s="217" customFormat="1" x14ac:dyDescent="0.2"/>
    <row r="63055" s="217" customFormat="1" x14ac:dyDescent="0.2"/>
    <row r="63056" s="217" customFormat="1" x14ac:dyDescent="0.2"/>
    <row r="63057" s="217" customFormat="1" x14ac:dyDescent="0.2"/>
    <row r="63058" s="217" customFormat="1" x14ac:dyDescent="0.2"/>
    <row r="63059" s="217" customFormat="1" x14ac:dyDescent="0.2"/>
    <row r="63060" s="217" customFormat="1" x14ac:dyDescent="0.2"/>
    <row r="63061" s="217" customFormat="1" x14ac:dyDescent="0.2"/>
    <row r="63062" s="217" customFormat="1" x14ac:dyDescent="0.2"/>
    <row r="63063" s="217" customFormat="1" x14ac:dyDescent="0.2"/>
    <row r="63064" s="217" customFormat="1" x14ac:dyDescent="0.2"/>
    <row r="63065" s="217" customFormat="1" x14ac:dyDescent="0.2"/>
    <row r="63066" s="217" customFormat="1" x14ac:dyDescent="0.2"/>
    <row r="63067" s="217" customFormat="1" x14ac:dyDescent="0.2"/>
    <row r="63068" s="217" customFormat="1" x14ac:dyDescent="0.2"/>
    <row r="63069" s="217" customFormat="1" x14ac:dyDescent="0.2"/>
    <row r="63070" s="217" customFormat="1" x14ac:dyDescent="0.2"/>
    <row r="63071" s="217" customFormat="1" x14ac:dyDescent="0.2"/>
    <row r="63072" s="217" customFormat="1" x14ac:dyDescent="0.2"/>
    <row r="63073" s="217" customFormat="1" x14ac:dyDescent="0.2"/>
    <row r="63074" s="217" customFormat="1" x14ac:dyDescent="0.2"/>
    <row r="63075" s="217" customFormat="1" x14ac:dyDescent="0.2"/>
    <row r="63076" s="217" customFormat="1" x14ac:dyDescent="0.2"/>
    <row r="63077" s="217" customFormat="1" x14ac:dyDescent="0.2"/>
    <row r="63078" s="217" customFormat="1" x14ac:dyDescent="0.2"/>
    <row r="63079" s="217" customFormat="1" x14ac:dyDescent="0.2"/>
    <row r="63080" s="217" customFormat="1" x14ac:dyDescent="0.2"/>
    <row r="63081" s="217" customFormat="1" x14ac:dyDescent="0.2"/>
    <row r="63082" s="217" customFormat="1" x14ac:dyDescent="0.2"/>
    <row r="63083" s="217" customFormat="1" x14ac:dyDescent="0.2"/>
    <row r="63084" s="217" customFormat="1" x14ac:dyDescent="0.2"/>
    <row r="63085" s="217" customFormat="1" x14ac:dyDescent="0.2"/>
    <row r="63086" s="217" customFormat="1" x14ac:dyDescent="0.2"/>
    <row r="63087" s="217" customFormat="1" x14ac:dyDescent="0.2"/>
    <row r="63088" s="217" customFormat="1" x14ac:dyDescent="0.2"/>
    <row r="63089" s="217" customFormat="1" x14ac:dyDescent="0.2"/>
    <row r="63090" s="217" customFormat="1" x14ac:dyDescent="0.2"/>
    <row r="63091" s="217" customFormat="1" x14ac:dyDescent="0.2"/>
    <row r="63092" s="217" customFormat="1" x14ac:dyDescent="0.2"/>
    <row r="63093" s="217" customFormat="1" x14ac:dyDescent="0.2"/>
    <row r="63094" s="217" customFormat="1" x14ac:dyDescent="0.2"/>
    <row r="63095" s="217" customFormat="1" x14ac:dyDescent="0.2"/>
    <row r="63096" s="217" customFormat="1" x14ac:dyDescent="0.2"/>
    <row r="63097" s="217" customFormat="1" x14ac:dyDescent="0.2"/>
    <row r="63098" s="217" customFormat="1" x14ac:dyDescent="0.2"/>
    <row r="63099" s="217" customFormat="1" x14ac:dyDescent="0.2"/>
    <row r="63100" s="217" customFormat="1" x14ac:dyDescent="0.2"/>
    <row r="63101" s="217" customFormat="1" x14ac:dyDescent="0.2"/>
    <row r="63102" s="217" customFormat="1" x14ac:dyDescent="0.2"/>
    <row r="63103" s="217" customFormat="1" x14ac:dyDescent="0.2"/>
    <row r="63104" s="217" customFormat="1" x14ac:dyDescent="0.2"/>
    <row r="63105" s="217" customFormat="1" x14ac:dyDescent="0.2"/>
    <row r="63106" s="217" customFormat="1" x14ac:dyDescent="0.2"/>
    <row r="63107" s="217" customFormat="1" x14ac:dyDescent="0.2"/>
    <row r="63108" s="217" customFormat="1" x14ac:dyDescent="0.2"/>
    <row r="63109" s="217" customFormat="1" x14ac:dyDescent="0.2"/>
    <row r="63110" s="217" customFormat="1" x14ac:dyDescent="0.2"/>
    <row r="63111" s="217" customFormat="1" x14ac:dyDescent="0.2"/>
    <row r="63112" s="217" customFormat="1" x14ac:dyDescent="0.2"/>
    <row r="63113" s="217" customFormat="1" x14ac:dyDescent="0.2"/>
    <row r="63114" s="217" customFormat="1" x14ac:dyDescent="0.2"/>
    <row r="63115" s="217" customFormat="1" x14ac:dyDescent="0.2"/>
    <row r="63116" s="217" customFormat="1" x14ac:dyDescent="0.2"/>
    <row r="63117" s="217" customFormat="1" x14ac:dyDescent="0.2"/>
    <row r="63118" s="217" customFormat="1" x14ac:dyDescent="0.2"/>
    <row r="63119" s="217" customFormat="1" x14ac:dyDescent="0.2"/>
    <row r="63120" s="217" customFormat="1" x14ac:dyDescent="0.2"/>
    <row r="63121" s="217" customFormat="1" x14ac:dyDescent="0.2"/>
    <row r="63122" s="217" customFormat="1" x14ac:dyDescent="0.2"/>
    <row r="63123" s="217" customFormat="1" x14ac:dyDescent="0.2"/>
    <row r="63124" s="217" customFormat="1" x14ac:dyDescent="0.2"/>
    <row r="63125" s="217" customFormat="1" x14ac:dyDescent="0.2"/>
    <row r="63126" s="217" customFormat="1" x14ac:dyDescent="0.2"/>
    <row r="63127" s="217" customFormat="1" x14ac:dyDescent="0.2"/>
    <row r="63128" s="217" customFormat="1" x14ac:dyDescent="0.2"/>
    <row r="63129" s="217" customFormat="1" x14ac:dyDescent="0.2"/>
    <row r="63130" s="217" customFormat="1" x14ac:dyDescent="0.2"/>
    <row r="63131" s="217" customFormat="1" x14ac:dyDescent="0.2"/>
    <row r="63132" s="217" customFormat="1" x14ac:dyDescent="0.2"/>
    <row r="63133" s="217" customFormat="1" x14ac:dyDescent="0.2"/>
    <row r="63134" s="217" customFormat="1" x14ac:dyDescent="0.2"/>
    <row r="63135" s="217" customFormat="1" x14ac:dyDescent="0.2"/>
    <row r="63136" s="217" customFormat="1" x14ac:dyDescent="0.2"/>
    <row r="63137" s="217" customFormat="1" x14ac:dyDescent="0.2"/>
    <row r="63138" s="217" customFormat="1" x14ac:dyDescent="0.2"/>
    <row r="63139" s="217" customFormat="1" x14ac:dyDescent="0.2"/>
    <row r="63140" s="217" customFormat="1" x14ac:dyDescent="0.2"/>
    <row r="63141" s="217" customFormat="1" x14ac:dyDescent="0.2"/>
    <row r="63142" s="217" customFormat="1" x14ac:dyDescent="0.2"/>
    <row r="63143" s="217" customFormat="1" x14ac:dyDescent="0.2"/>
    <row r="63144" s="217" customFormat="1" x14ac:dyDescent="0.2"/>
    <row r="63145" s="217" customFormat="1" x14ac:dyDescent="0.2"/>
    <row r="63146" s="217" customFormat="1" x14ac:dyDescent="0.2"/>
    <row r="63147" s="217" customFormat="1" x14ac:dyDescent="0.2"/>
    <row r="63148" s="217" customFormat="1" x14ac:dyDescent="0.2"/>
    <row r="63149" s="217" customFormat="1" x14ac:dyDescent="0.2"/>
    <row r="63150" s="217" customFormat="1" x14ac:dyDescent="0.2"/>
    <row r="63151" s="217" customFormat="1" x14ac:dyDescent="0.2"/>
    <row r="63152" s="217" customFormat="1" x14ac:dyDescent="0.2"/>
    <row r="63153" s="217" customFormat="1" x14ac:dyDescent="0.2"/>
    <row r="63154" s="217" customFormat="1" x14ac:dyDescent="0.2"/>
    <row r="63155" s="217" customFormat="1" x14ac:dyDescent="0.2"/>
    <row r="63156" s="217" customFormat="1" x14ac:dyDescent="0.2"/>
    <row r="63157" s="217" customFormat="1" x14ac:dyDescent="0.2"/>
    <row r="63158" s="217" customFormat="1" x14ac:dyDescent="0.2"/>
    <row r="63159" s="217" customFormat="1" x14ac:dyDescent="0.2"/>
    <row r="63160" s="217" customFormat="1" x14ac:dyDescent="0.2"/>
    <row r="63161" s="217" customFormat="1" x14ac:dyDescent="0.2"/>
    <row r="63162" s="217" customFormat="1" x14ac:dyDescent="0.2"/>
    <row r="63163" s="217" customFormat="1" x14ac:dyDescent="0.2"/>
    <row r="63164" s="217" customFormat="1" x14ac:dyDescent="0.2"/>
    <row r="63165" s="217" customFormat="1" x14ac:dyDescent="0.2"/>
    <row r="63166" s="217" customFormat="1" x14ac:dyDescent="0.2"/>
    <row r="63167" s="217" customFormat="1" x14ac:dyDescent="0.2"/>
    <row r="63168" s="217" customFormat="1" x14ac:dyDescent="0.2"/>
    <row r="63169" s="217" customFormat="1" x14ac:dyDescent="0.2"/>
    <row r="63170" s="217" customFormat="1" x14ac:dyDescent="0.2"/>
    <row r="63171" s="217" customFormat="1" x14ac:dyDescent="0.2"/>
    <row r="63172" s="217" customFormat="1" x14ac:dyDescent="0.2"/>
    <row r="63173" s="217" customFormat="1" x14ac:dyDescent="0.2"/>
    <row r="63174" s="217" customFormat="1" x14ac:dyDescent="0.2"/>
    <row r="63175" s="217" customFormat="1" x14ac:dyDescent="0.2"/>
    <row r="63176" s="217" customFormat="1" x14ac:dyDescent="0.2"/>
    <row r="63177" s="217" customFormat="1" x14ac:dyDescent="0.2"/>
    <row r="63178" s="217" customFormat="1" x14ac:dyDescent="0.2"/>
    <row r="63179" s="217" customFormat="1" x14ac:dyDescent="0.2"/>
    <row r="63180" s="217" customFormat="1" x14ac:dyDescent="0.2"/>
    <row r="63181" s="217" customFormat="1" x14ac:dyDescent="0.2"/>
    <row r="63182" s="217" customFormat="1" x14ac:dyDescent="0.2"/>
    <row r="63183" s="217" customFormat="1" x14ac:dyDescent="0.2"/>
    <row r="63184" s="217" customFormat="1" x14ac:dyDescent="0.2"/>
    <row r="63185" s="217" customFormat="1" x14ac:dyDescent="0.2"/>
    <row r="63186" s="217" customFormat="1" x14ac:dyDescent="0.2"/>
    <row r="63187" s="217" customFormat="1" x14ac:dyDescent="0.2"/>
    <row r="63188" s="217" customFormat="1" x14ac:dyDescent="0.2"/>
    <row r="63189" s="217" customFormat="1" x14ac:dyDescent="0.2"/>
    <row r="63190" s="217" customFormat="1" x14ac:dyDescent="0.2"/>
    <row r="63191" s="217" customFormat="1" x14ac:dyDescent="0.2"/>
    <row r="63192" s="217" customFormat="1" x14ac:dyDescent="0.2"/>
    <row r="63193" s="217" customFormat="1" x14ac:dyDescent="0.2"/>
    <row r="63194" s="217" customFormat="1" x14ac:dyDescent="0.2"/>
    <row r="63195" s="217" customFormat="1" x14ac:dyDescent="0.2"/>
    <row r="63196" s="217" customFormat="1" x14ac:dyDescent="0.2"/>
    <row r="63197" s="217" customFormat="1" x14ac:dyDescent="0.2"/>
    <row r="63198" s="217" customFormat="1" x14ac:dyDescent="0.2"/>
    <row r="63199" s="217" customFormat="1" x14ac:dyDescent="0.2"/>
    <row r="63200" s="217" customFormat="1" x14ac:dyDescent="0.2"/>
    <row r="63201" s="217" customFormat="1" x14ac:dyDescent="0.2"/>
    <row r="63202" s="217" customFormat="1" x14ac:dyDescent="0.2"/>
    <row r="63203" s="217" customFormat="1" x14ac:dyDescent="0.2"/>
    <row r="63204" s="217" customFormat="1" x14ac:dyDescent="0.2"/>
    <row r="63205" s="217" customFormat="1" x14ac:dyDescent="0.2"/>
    <row r="63206" s="217" customFormat="1" x14ac:dyDescent="0.2"/>
    <row r="63207" s="217" customFormat="1" x14ac:dyDescent="0.2"/>
    <row r="63208" s="217" customFormat="1" x14ac:dyDescent="0.2"/>
    <row r="63209" s="217" customFormat="1" x14ac:dyDescent="0.2"/>
    <row r="63210" s="217" customFormat="1" x14ac:dyDescent="0.2"/>
    <row r="63211" s="217" customFormat="1" x14ac:dyDescent="0.2"/>
    <row r="63212" s="217" customFormat="1" x14ac:dyDescent="0.2"/>
    <row r="63213" s="217" customFormat="1" x14ac:dyDescent="0.2"/>
    <row r="63214" s="217" customFormat="1" x14ac:dyDescent="0.2"/>
    <row r="63215" s="217" customFormat="1" x14ac:dyDescent="0.2"/>
    <row r="63216" s="217" customFormat="1" x14ac:dyDescent="0.2"/>
    <row r="63217" s="217" customFormat="1" x14ac:dyDescent="0.2"/>
    <row r="63218" s="217" customFormat="1" x14ac:dyDescent="0.2"/>
    <row r="63219" s="217" customFormat="1" x14ac:dyDescent="0.2"/>
    <row r="63220" s="217" customFormat="1" x14ac:dyDescent="0.2"/>
    <row r="63221" s="217" customFormat="1" x14ac:dyDescent="0.2"/>
    <row r="63222" s="217" customFormat="1" x14ac:dyDescent="0.2"/>
    <row r="63223" s="217" customFormat="1" x14ac:dyDescent="0.2"/>
    <row r="63224" s="217" customFormat="1" x14ac:dyDescent="0.2"/>
    <row r="63225" s="217" customFormat="1" x14ac:dyDescent="0.2"/>
    <row r="63226" s="217" customFormat="1" x14ac:dyDescent="0.2"/>
    <row r="63227" s="217" customFormat="1" x14ac:dyDescent="0.2"/>
    <row r="63228" s="217" customFormat="1" x14ac:dyDescent="0.2"/>
    <row r="63229" s="217" customFormat="1" x14ac:dyDescent="0.2"/>
    <row r="63230" s="217" customFormat="1" x14ac:dyDescent="0.2"/>
    <row r="63231" s="217" customFormat="1" x14ac:dyDescent="0.2"/>
    <row r="63232" s="217" customFormat="1" x14ac:dyDescent="0.2"/>
    <row r="63233" s="217" customFormat="1" x14ac:dyDescent="0.2"/>
    <row r="63234" s="217" customFormat="1" x14ac:dyDescent="0.2"/>
    <row r="63235" s="217" customFormat="1" x14ac:dyDescent="0.2"/>
    <row r="63236" s="217" customFormat="1" x14ac:dyDescent="0.2"/>
    <row r="63237" s="217" customFormat="1" x14ac:dyDescent="0.2"/>
    <row r="63238" s="217" customFormat="1" x14ac:dyDescent="0.2"/>
    <row r="63239" s="217" customFormat="1" x14ac:dyDescent="0.2"/>
    <row r="63240" s="217" customFormat="1" x14ac:dyDescent="0.2"/>
    <row r="63241" s="217" customFormat="1" x14ac:dyDescent="0.2"/>
    <row r="63242" s="217" customFormat="1" x14ac:dyDescent="0.2"/>
    <row r="63243" s="217" customFormat="1" x14ac:dyDescent="0.2"/>
    <row r="63244" s="217" customFormat="1" x14ac:dyDescent="0.2"/>
    <row r="63245" s="217" customFormat="1" x14ac:dyDescent="0.2"/>
    <row r="63246" s="217" customFormat="1" x14ac:dyDescent="0.2"/>
    <row r="63247" s="217" customFormat="1" x14ac:dyDescent="0.2"/>
    <row r="63248" s="217" customFormat="1" x14ac:dyDescent="0.2"/>
    <row r="63249" s="217" customFormat="1" x14ac:dyDescent="0.2"/>
    <row r="63250" s="217" customFormat="1" x14ac:dyDescent="0.2"/>
    <row r="63251" s="217" customFormat="1" x14ac:dyDescent="0.2"/>
    <row r="63252" s="217" customFormat="1" x14ac:dyDescent="0.2"/>
    <row r="63253" s="217" customFormat="1" x14ac:dyDescent="0.2"/>
    <row r="63254" s="217" customFormat="1" x14ac:dyDescent="0.2"/>
    <row r="63255" s="217" customFormat="1" x14ac:dyDescent="0.2"/>
    <row r="63256" s="217" customFormat="1" x14ac:dyDescent="0.2"/>
    <row r="63257" s="217" customFormat="1" x14ac:dyDescent="0.2"/>
    <row r="63258" s="217" customFormat="1" x14ac:dyDescent="0.2"/>
    <row r="63259" s="217" customFormat="1" x14ac:dyDescent="0.2"/>
    <row r="63260" s="217" customFormat="1" x14ac:dyDescent="0.2"/>
    <row r="63261" s="217" customFormat="1" x14ac:dyDescent="0.2"/>
    <row r="63262" s="217" customFormat="1" x14ac:dyDescent="0.2"/>
    <row r="63263" s="217" customFormat="1" x14ac:dyDescent="0.2"/>
    <row r="63264" s="217" customFormat="1" x14ac:dyDescent="0.2"/>
    <row r="63265" s="217" customFormat="1" x14ac:dyDescent="0.2"/>
    <row r="63266" s="217" customFormat="1" x14ac:dyDescent="0.2"/>
    <row r="63267" s="217" customFormat="1" x14ac:dyDescent="0.2"/>
    <row r="63268" s="217" customFormat="1" x14ac:dyDescent="0.2"/>
    <row r="63269" s="217" customFormat="1" x14ac:dyDescent="0.2"/>
    <row r="63270" s="217" customFormat="1" x14ac:dyDescent="0.2"/>
    <row r="63271" s="217" customFormat="1" x14ac:dyDescent="0.2"/>
    <row r="63272" s="217" customFormat="1" x14ac:dyDescent="0.2"/>
    <row r="63273" s="217" customFormat="1" x14ac:dyDescent="0.2"/>
    <row r="63274" s="217" customFormat="1" x14ac:dyDescent="0.2"/>
    <row r="63275" s="217" customFormat="1" x14ac:dyDescent="0.2"/>
    <row r="63276" s="217" customFormat="1" x14ac:dyDescent="0.2"/>
    <row r="63277" s="217" customFormat="1" x14ac:dyDescent="0.2"/>
    <row r="63278" s="217" customFormat="1" x14ac:dyDescent="0.2"/>
    <row r="63279" s="217" customFormat="1" x14ac:dyDescent="0.2"/>
    <row r="63280" s="217" customFormat="1" x14ac:dyDescent="0.2"/>
    <row r="63281" s="217" customFormat="1" x14ac:dyDescent="0.2"/>
    <row r="63282" s="217" customFormat="1" x14ac:dyDescent="0.2"/>
    <row r="63283" s="217" customFormat="1" x14ac:dyDescent="0.2"/>
    <row r="63284" s="217" customFormat="1" x14ac:dyDescent="0.2"/>
    <row r="63285" s="217" customFormat="1" x14ac:dyDescent="0.2"/>
    <row r="63286" s="217" customFormat="1" x14ac:dyDescent="0.2"/>
    <row r="63287" s="217" customFormat="1" x14ac:dyDescent="0.2"/>
    <row r="63288" s="217" customFormat="1" x14ac:dyDescent="0.2"/>
    <row r="63289" s="217" customFormat="1" x14ac:dyDescent="0.2"/>
    <row r="63290" s="217" customFormat="1" x14ac:dyDescent="0.2"/>
    <row r="63291" s="217" customFormat="1" x14ac:dyDescent="0.2"/>
    <row r="63292" s="217" customFormat="1" x14ac:dyDescent="0.2"/>
    <row r="63293" s="217" customFormat="1" x14ac:dyDescent="0.2"/>
    <row r="63294" s="217" customFormat="1" x14ac:dyDescent="0.2"/>
    <row r="63295" s="217" customFormat="1" x14ac:dyDescent="0.2"/>
    <row r="63296" s="217" customFormat="1" x14ac:dyDescent="0.2"/>
    <row r="63297" s="217" customFormat="1" x14ac:dyDescent="0.2"/>
    <row r="63298" s="217" customFormat="1" x14ac:dyDescent="0.2"/>
    <row r="63299" s="217" customFormat="1" x14ac:dyDescent="0.2"/>
    <row r="63300" s="217" customFormat="1" x14ac:dyDescent="0.2"/>
    <row r="63301" s="217" customFormat="1" x14ac:dyDescent="0.2"/>
    <row r="63302" s="217" customFormat="1" x14ac:dyDescent="0.2"/>
    <row r="63303" s="217" customFormat="1" x14ac:dyDescent="0.2"/>
    <row r="63304" s="217" customFormat="1" x14ac:dyDescent="0.2"/>
    <row r="63305" s="217" customFormat="1" x14ac:dyDescent="0.2"/>
    <row r="63306" s="217" customFormat="1" x14ac:dyDescent="0.2"/>
    <row r="63307" s="217" customFormat="1" x14ac:dyDescent="0.2"/>
    <row r="63308" s="217" customFormat="1" x14ac:dyDescent="0.2"/>
    <row r="63309" s="217" customFormat="1" x14ac:dyDescent="0.2"/>
    <row r="63310" s="217" customFormat="1" x14ac:dyDescent="0.2"/>
    <row r="63311" s="217" customFormat="1" x14ac:dyDescent="0.2"/>
    <row r="63312" s="217" customFormat="1" x14ac:dyDescent="0.2"/>
    <row r="63313" s="217" customFormat="1" x14ac:dyDescent="0.2"/>
    <row r="63314" s="217" customFormat="1" x14ac:dyDescent="0.2"/>
    <row r="63315" s="217" customFormat="1" x14ac:dyDescent="0.2"/>
    <row r="63316" s="217" customFormat="1" x14ac:dyDescent="0.2"/>
    <row r="63317" s="217" customFormat="1" x14ac:dyDescent="0.2"/>
    <row r="63318" s="217" customFormat="1" x14ac:dyDescent="0.2"/>
    <row r="63319" s="217" customFormat="1" x14ac:dyDescent="0.2"/>
    <row r="63320" s="217" customFormat="1" x14ac:dyDescent="0.2"/>
    <row r="63321" s="217" customFormat="1" x14ac:dyDescent="0.2"/>
    <row r="63322" s="217" customFormat="1" x14ac:dyDescent="0.2"/>
    <row r="63323" s="217" customFormat="1" x14ac:dyDescent="0.2"/>
    <row r="63324" s="217" customFormat="1" x14ac:dyDescent="0.2"/>
    <row r="63325" s="217" customFormat="1" x14ac:dyDescent="0.2"/>
    <row r="63326" s="217" customFormat="1" x14ac:dyDescent="0.2"/>
    <row r="63327" s="217" customFormat="1" x14ac:dyDescent="0.2"/>
    <row r="63328" s="217" customFormat="1" x14ac:dyDescent="0.2"/>
    <row r="63329" s="217" customFormat="1" x14ac:dyDescent="0.2"/>
    <row r="63330" s="217" customFormat="1" x14ac:dyDescent="0.2"/>
    <row r="63331" s="217" customFormat="1" x14ac:dyDescent="0.2"/>
    <row r="63332" s="217" customFormat="1" x14ac:dyDescent="0.2"/>
    <row r="63333" s="217" customFormat="1" x14ac:dyDescent="0.2"/>
    <row r="63334" s="217" customFormat="1" x14ac:dyDescent="0.2"/>
    <row r="63335" s="217" customFormat="1" x14ac:dyDescent="0.2"/>
    <row r="63336" s="217" customFormat="1" x14ac:dyDescent="0.2"/>
    <row r="63337" s="217" customFormat="1" x14ac:dyDescent="0.2"/>
    <row r="63338" s="217" customFormat="1" x14ac:dyDescent="0.2"/>
    <row r="63339" s="217" customFormat="1" x14ac:dyDescent="0.2"/>
    <row r="63340" s="217" customFormat="1" x14ac:dyDescent="0.2"/>
    <row r="63341" s="217" customFormat="1" x14ac:dyDescent="0.2"/>
    <row r="63342" s="217" customFormat="1" x14ac:dyDescent="0.2"/>
    <row r="63343" s="217" customFormat="1" x14ac:dyDescent="0.2"/>
    <row r="63344" s="217" customFormat="1" x14ac:dyDescent="0.2"/>
    <row r="63345" s="217" customFormat="1" x14ac:dyDescent="0.2"/>
    <row r="63346" s="217" customFormat="1" x14ac:dyDescent="0.2"/>
    <row r="63347" s="217" customFormat="1" x14ac:dyDescent="0.2"/>
    <row r="63348" s="217" customFormat="1" x14ac:dyDescent="0.2"/>
    <row r="63349" s="217" customFormat="1" x14ac:dyDescent="0.2"/>
    <row r="63350" s="217" customFormat="1" x14ac:dyDescent="0.2"/>
    <row r="63351" s="217" customFormat="1" x14ac:dyDescent="0.2"/>
    <row r="63352" s="217" customFormat="1" x14ac:dyDescent="0.2"/>
    <row r="63353" s="217" customFormat="1" x14ac:dyDescent="0.2"/>
    <row r="63354" s="217" customFormat="1" x14ac:dyDescent="0.2"/>
    <row r="63355" s="217" customFormat="1" x14ac:dyDescent="0.2"/>
    <row r="63356" s="217" customFormat="1" x14ac:dyDescent="0.2"/>
    <row r="63357" s="217" customFormat="1" x14ac:dyDescent="0.2"/>
    <row r="63358" s="217" customFormat="1" x14ac:dyDescent="0.2"/>
    <row r="63359" s="217" customFormat="1" x14ac:dyDescent="0.2"/>
    <row r="63360" s="217" customFormat="1" x14ac:dyDescent="0.2"/>
    <row r="63361" s="217" customFormat="1" x14ac:dyDescent="0.2"/>
    <row r="63362" s="217" customFormat="1" x14ac:dyDescent="0.2"/>
    <row r="63363" s="217" customFormat="1" x14ac:dyDescent="0.2"/>
    <row r="63364" s="217" customFormat="1" x14ac:dyDescent="0.2"/>
    <row r="63365" s="217" customFormat="1" x14ac:dyDescent="0.2"/>
    <row r="63366" s="217" customFormat="1" x14ac:dyDescent="0.2"/>
    <row r="63367" s="217" customFormat="1" x14ac:dyDescent="0.2"/>
    <row r="63368" s="217" customFormat="1" x14ac:dyDescent="0.2"/>
    <row r="63369" s="217" customFormat="1" x14ac:dyDescent="0.2"/>
    <row r="63370" s="217" customFormat="1" x14ac:dyDescent="0.2"/>
    <row r="63371" s="217" customFormat="1" x14ac:dyDescent="0.2"/>
    <row r="63372" s="217" customFormat="1" x14ac:dyDescent="0.2"/>
    <row r="63373" s="217" customFormat="1" x14ac:dyDescent="0.2"/>
    <row r="63374" s="217" customFormat="1" x14ac:dyDescent="0.2"/>
    <row r="63375" s="217" customFormat="1" x14ac:dyDescent="0.2"/>
    <row r="63376" s="217" customFormat="1" x14ac:dyDescent="0.2"/>
    <row r="63377" s="217" customFormat="1" x14ac:dyDescent="0.2"/>
    <row r="63378" s="217" customFormat="1" x14ac:dyDescent="0.2"/>
    <row r="63379" s="217" customFormat="1" x14ac:dyDescent="0.2"/>
    <row r="63380" s="217" customFormat="1" x14ac:dyDescent="0.2"/>
    <row r="63381" s="217" customFormat="1" x14ac:dyDescent="0.2"/>
    <row r="63382" s="217" customFormat="1" x14ac:dyDescent="0.2"/>
    <row r="63383" s="217" customFormat="1" x14ac:dyDescent="0.2"/>
    <row r="63384" s="217" customFormat="1" x14ac:dyDescent="0.2"/>
    <row r="63385" s="217" customFormat="1" x14ac:dyDescent="0.2"/>
    <row r="63386" s="217" customFormat="1" x14ac:dyDescent="0.2"/>
    <row r="63387" s="217" customFormat="1" x14ac:dyDescent="0.2"/>
    <row r="63388" s="217" customFormat="1" x14ac:dyDescent="0.2"/>
    <row r="63389" s="217" customFormat="1" x14ac:dyDescent="0.2"/>
    <row r="63390" s="217" customFormat="1" x14ac:dyDescent="0.2"/>
    <row r="63391" s="217" customFormat="1" x14ac:dyDescent="0.2"/>
    <row r="63392" s="217" customFormat="1" x14ac:dyDescent="0.2"/>
    <row r="63393" s="217" customFormat="1" x14ac:dyDescent="0.2"/>
    <row r="63394" s="217" customFormat="1" x14ac:dyDescent="0.2"/>
    <row r="63395" s="217" customFormat="1" x14ac:dyDescent="0.2"/>
    <row r="63396" s="217" customFormat="1" x14ac:dyDescent="0.2"/>
    <row r="63397" s="217" customFormat="1" x14ac:dyDescent="0.2"/>
    <row r="63398" s="217" customFormat="1" x14ac:dyDescent="0.2"/>
    <row r="63399" s="217" customFormat="1" x14ac:dyDescent="0.2"/>
    <row r="63400" s="217" customFormat="1" x14ac:dyDescent="0.2"/>
    <row r="63401" s="217" customFormat="1" x14ac:dyDescent="0.2"/>
    <row r="63402" s="217" customFormat="1" x14ac:dyDescent="0.2"/>
    <row r="63403" s="217" customFormat="1" x14ac:dyDescent="0.2"/>
    <row r="63404" s="217" customFormat="1" x14ac:dyDescent="0.2"/>
    <row r="63405" s="217" customFormat="1" x14ac:dyDescent="0.2"/>
    <row r="63406" s="217" customFormat="1" x14ac:dyDescent="0.2"/>
    <row r="63407" s="217" customFormat="1" x14ac:dyDescent="0.2"/>
    <row r="63408" s="217" customFormat="1" x14ac:dyDescent="0.2"/>
    <row r="63409" s="217" customFormat="1" x14ac:dyDescent="0.2"/>
    <row r="63410" s="217" customFormat="1" x14ac:dyDescent="0.2"/>
    <row r="63411" s="217" customFormat="1" x14ac:dyDescent="0.2"/>
    <row r="63412" s="217" customFormat="1" x14ac:dyDescent="0.2"/>
    <row r="63413" s="217" customFormat="1" x14ac:dyDescent="0.2"/>
    <row r="63414" s="217" customFormat="1" x14ac:dyDescent="0.2"/>
    <row r="63415" s="217" customFormat="1" x14ac:dyDescent="0.2"/>
    <row r="63416" s="217" customFormat="1" x14ac:dyDescent="0.2"/>
    <row r="63417" s="217" customFormat="1" x14ac:dyDescent="0.2"/>
    <row r="63418" s="217" customFormat="1" x14ac:dyDescent="0.2"/>
    <row r="63419" s="217" customFormat="1" x14ac:dyDescent="0.2"/>
    <row r="63420" s="217" customFormat="1" x14ac:dyDescent="0.2"/>
    <row r="63421" s="217" customFormat="1" x14ac:dyDescent="0.2"/>
    <row r="63422" s="217" customFormat="1" x14ac:dyDescent="0.2"/>
    <row r="63423" s="217" customFormat="1" x14ac:dyDescent="0.2"/>
    <row r="63424" s="217" customFormat="1" x14ac:dyDescent="0.2"/>
    <row r="63425" s="217" customFormat="1" x14ac:dyDescent="0.2"/>
    <row r="63426" s="217" customFormat="1" x14ac:dyDescent="0.2"/>
    <row r="63427" s="217" customFormat="1" x14ac:dyDescent="0.2"/>
    <row r="63428" s="217" customFormat="1" x14ac:dyDescent="0.2"/>
    <row r="63429" s="217" customFormat="1" x14ac:dyDescent="0.2"/>
    <row r="63430" s="217" customFormat="1" x14ac:dyDescent="0.2"/>
    <row r="63431" s="217" customFormat="1" x14ac:dyDescent="0.2"/>
    <row r="63432" s="217" customFormat="1" x14ac:dyDescent="0.2"/>
    <row r="63433" s="217" customFormat="1" x14ac:dyDescent="0.2"/>
    <row r="63434" s="217" customFormat="1" x14ac:dyDescent="0.2"/>
    <row r="63435" s="217" customFormat="1" x14ac:dyDescent="0.2"/>
    <row r="63436" s="217" customFormat="1" x14ac:dyDescent="0.2"/>
    <row r="63437" s="217" customFormat="1" x14ac:dyDescent="0.2"/>
    <row r="63438" s="217" customFormat="1" x14ac:dyDescent="0.2"/>
    <row r="63439" s="217" customFormat="1" x14ac:dyDescent="0.2"/>
    <row r="63440" s="217" customFormat="1" x14ac:dyDescent="0.2"/>
    <row r="63441" s="217" customFormat="1" x14ac:dyDescent="0.2"/>
    <row r="63442" s="217" customFormat="1" x14ac:dyDescent="0.2"/>
    <row r="63443" s="217" customFormat="1" x14ac:dyDescent="0.2"/>
    <row r="63444" s="217" customFormat="1" x14ac:dyDescent="0.2"/>
    <row r="63445" s="217" customFormat="1" x14ac:dyDescent="0.2"/>
    <row r="63446" s="217" customFormat="1" x14ac:dyDescent="0.2"/>
    <row r="63447" s="217" customFormat="1" x14ac:dyDescent="0.2"/>
    <row r="63448" s="217" customFormat="1" x14ac:dyDescent="0.2"/>
    <row r="63449" s="217" customFormat="1" x14ac:dyDescent="0.2"/>
    <row r="63450" s="217" customFormat="1" x14ac:dyDescent="0.2"/>
    <row r="63451" s="217" customFormat="1" x14ac:dyDescent="0.2"/>
    <row r="63452" s="217" customFormat="1" x14ac:dyDescent="0.2"/>
    <row r="63453" s="217" customFormat="1" x14ac:dyDescent="0.2"/>
    <row r="63454" s="217" customFormat="1" x14ac:dyDescent="0.2"/>
    <row r="63455" s="217" customFormat="1" x14ac:dyDescent="0.2"/>
    <row r="63456" s="217" customFormat="1" x14ac:dyDescent="0.2"/>
    <row r="63457" s="217" customFormat="1" x14ac:dyDescent="0.2"/>
    <row r="63458" s="217" customFormat="1" x14ac:dyDescent="0.2"/>
    <row r="63459" s="217" customFormat="1" x14ac:dyDescent="0.2"/>
    <row r="63460" s="217" customFormat="1" x14ac:dyDescent="0.2"/>
    <row r="63461" s="217" customFormat="1" x14ac:dyDescent="0.2"/>
    <row r="63462" s="217" customFormat="1" x14ac:dyDescent="0.2"/>
    <row r="63463" s="217" customFormat="1" x14ac:dyDescent="0.2"/>
    <row r="63464" s="217" customFormat="1" x14ac:dyDescent="0.2"/>
    <row r="63465" s="217" customFormat="1" x14ac:dyDescent="0.2"/>
    <row r="63466" s="217" customFormat="1" x14ac:dyDescent="0.2"/>
    <row r="63467" s="217" customFormat="1" x14ac:dyDescent="0.2"/>
    <row r="63468" s="217" customFormat="1" x14ac:dyDescent="0.2"/>
    <row r="63469" s="217" customFormat="1" x14ac:dyDescent="0.2"/>
    <row r="63470" s="217" customFormat="1" x14ac:dyDescent="0.2"/>
    <row r="63471" s="217" customFormat="1" x14ac:dyDescent="0.2"/>
    <row r="63472" s="217" customFormat="1" x14ac:dyDescent="0.2"/>
    <row r="63473" s="217" customFormat="1" x14ac:dyDescent="0.2"/>
    <row r="63474" s="217" customFormat="1" x14ac:dyDescent="0.2"/>
    <row r="63475" s="217" customFormat="1" x14ac:dyDescent="0.2"/>
    <row r="63476" s="217" customFormat="1" x14ac:dyDescent="0.2"/>
    <row r="63477" s="217" customFormat="1" x14ac:dyDescent="0.2"/>
    <row r="63478" s="217" customFormat="1" x14ac:dyDescent="0.2"/>
    <row r="63479" s="217" customFormat="1" x14ac:dyDescent="0.2"/>
    <row r="63480" s="217" customFormat="1" x14ac:dyDescent="0.2"/>
    <row r="63481" s="217" customFormat="1" x14ac:dyDescent="0.2"/>
    <row r="63482" s="217" customFormat="1" x14ac:dyDescent="0.2"/>
    <row r="63483" s="217" customFormat="1" x14ac:dyDescent="0.2"/>
    <row r="63484" s="217" customFormat="1" x14ac:dyDescent="0.2"/>
    <row r="63485" s="217" customFormat="1" x14ac:dyDescent="0.2"/>
    <row r="63486" s="217" customFormat="1" x14ac:dyDescent="0.2"/>
    <row r="63487" s="217" customFormat="1" x14ac:dyDescent="0.2"/>
    <row r="63488" s="217" customFormat="1" x14ac:dyDescent="0.2"/>
    <row r="63489" s="217" customFormat="1" x14ac:dyDescent="0.2"/>
    <row r="63490" s="217" customFormat="1" x14ac:dyDescent="0.2"/>
    <row r="63491" s="217" customFormat="1" x14ac:dyDescent="0.2"/>
    <row r="63492" s="217" customFormat="1" x14ac:dyDescent="0.2"/>
    <row r="63493" s="217" customFormat="1" x14ac:dyDescent="0.2"/>
    <row r="63494" s="217" customFormat="1" x14ac:dyDescent="0.2"/>
    <row r="63495" s="217" customFormat="1" x14ac:dyDescent="0.2"/>
    <row r="63496" s="217" customFormat="1" x14ac:dyDescent="0.2"/>
    <row r="63497" s="217" customFormat="1" x14ac:dyDescent="0.2"/>
    <row r="63498" s="217" customFormat="1" x14ac:dyDescent="0.2"/>
    <row r="63499" s="217" customFormat="1" x14ac:dyDescent="0.2"/>
    <row r="63500" s="217" customFormat="1" x14ac:dyDescent="0.2"/>
    <row r="63501" s="217" customFormat="1" x14ac:dyDescent="0.2"/>
    <row r="63502" s="217" customFormat="1" x14ac:dyDescent="0.2"/>
    <row r="63503" s="217" customFormat="1" x14ac:dyDescent="0.2"/>
    <row r="63504" s="217" customFormat="1" x14ac:dyDescent="0.2"/>
    <row r="63505" s="217" customFormat="1" x14ac:dyDescent="0.2"/>
    <row r="63506" s="217" customFormat="1" x14ac:dyDescent="0.2"/>
    <row r="63507" s="217" customFormat="1" x14ac:dyDescent="0.2"/>
    <row r="63508" s="217" customFormat="1" x14ac:dyDescent="0.2"/>
    <row r="63509" s="217" customFormat="1" x14ac:dyDescent="0.2"/>
    <row r="63510" s="217" customFormat="1" x14ac:dyDescent="0.2"/>
    <row r="63511" s="217" customFormat="1" x14ac:dyDescent="0.2"/>
    <row r="63512" s="217" customFormat="1" x14ac:dyDescent="0.2"/>
    <row r="63513" s="217" customFormat="1" x14ac:dyDescent="0.2"/>
    <row r="63514" s="217" customFormat="1" x14ac:dyDescent="0.2"/>
    <row r="63515" s="217" customFormat="1" x14ac:dyDescent="0.2"/>
    <row r="63516" s="217" customFormat="1" x14ac:dyDescent="0.2"/>
    <row r="63517" s="217" customFormat="1" x14ac:dyDescent="0.2"/>
    <row r="63518" s="217" customFormat="1" x14ac:dyDescent="0.2"/>
    <row r="63519" s="217" customFormat="1" x14ac:dyDescent="0.2"/>
    <row r="63520" s="217" customFormat="1" x14ac:dyDescent="0.2"/>
    <row r="63521" s="217" customFormat="1" x14ac:dyDescent="0.2"/>
    <row r="63522" s="217" customFormat="1" x14ac:dyDescent="0.2"/>
    <row r="63523" s="217" customFormat="1" x14ac:dyDescent="0.2"/>
    <row r="63524" s="217" customFormat="1" x14ac:dyDescent="0.2"/>
    <row r="63525" s="217" customFormat="1" x14ac:dyDescent="0.2"/>
    <row r="63526" s="217" customFormat="1" x14ac:dyDescent="0.2"/>
    <row r="63527" s="217" customFormat="1" x14ac:dyDescent="0.2"/>
    <row r="63528" s="217" customFormat="1" x14ac:dyDescent="0.2"/>
    <row r="63529" s="217" customFormat="1" x14ac:dyDescent="0.2"/>
    <row r="63530" s="217" customFormat="1" x14ac:dyDescent="0.2"/>
    <row r="63531" s="217" customFormat="1" x14ac:dyDescent="0.2"/>
    <row r="63532" s="217" customFormat="1" x14ac:dyDescent="0.2"/>
    <row r="63533" s="217" customFormat="1" x14ac:dyDescent="0.2"/>
    <row r="63534" s="217" customFormat="1" x14ac:dyDescent="0.2"/>
    <row r="63535" s="217" customFormat="1" x14ac:dyDescent="0.2"/>
    <row r="63536" s="217" customFormat="1" x14ac:dyDescent="0.2"/>
    <row r="63537" s="217" customFormat="1" x14ac:dyDescent="0.2"/>
    <row r="63538" s="217" customFormat="1" x14ac:dyDescent="0.2"/>
    <row r="63539" s="217" customFormat="1" x14ac:dyDescent="0.2"/>
    <row r="63540" s="217" customFormat="1" x14ac:dyDescent="0.2"/>
    <row r="63541" s="217" customFormat="1" x14ac:dyDescent="0.2"/>
    <row r="63542" s="217" customFormat="1" x14ac:dyDescent="0.2"/>
    <row r="63543" s="217" customFormat="1" x14ac:dyDescent="0.2"/>
    <row r="63544" s="217" customFormat="1" x14ac:dyDescent="0.2"/>
    <row r="63545" s="217" customFormat="1" x14ac:dyDescent="0.2"/>
    <row r="63546" s="217" customFormat="1" x14ac:dyDescent="0.2"/>
    <row r="63547" s="217" customFormat="1" x14ac:dyDescent="0.2"/>
    <row r="63548" s="217" customFormat="1" x14ac:dyDescent="0.2"/>
    <row r="63549" s="217" customFormat="1" x14ac:dyDescent="0.2"/>
    <row r="63550" s="217" customFormat="1" x14ac:dyDescent="0.2"/>
    <row r="63551" s="217" customFormat="1" x14ac:dyDescent="0.2"/>
    <row r="63552" s="217" customFormat="1" x14ac:dyDescent="0.2"/>
    <row r="63553" s="217" customFormat="1" x14ac:dyDescent="0.2"/>
    <row r="63554" s="217" customFormat="1" x14ac:dyDescent="0.2"/>
    <row r="63555" s="217" customFormat="1" x14ac:dyDescent="0.2"/>
    <row r="63556" s="217" customFormat="1" x14ac:dyDescent="0.2"/>
    <row r="63557" s="217" customFormat="1" x14ac:dyDescent="0.2"/>
    <row r="63558" s="217" customFormat="1" x14ac:dyDescent="0.2"/>
    <row r="63559" s="217" customFormat="1" x14ac:dyDescent="0.2"/>
    <row r="63560" s="217" customFormat="1" x14ac:dyDescent="0.2"/>
    <row r="63561" s="217" customFormat="1" x14ac:dyDescent="0.2"/>
    <row r="63562" s="217" customFormat="1" x14ac:dyDescent="0.2"/>
    <row r="63563" s="217" customFormat="1" x14ac:dyDescent="0.2"/>
    <row r="63564" s="217" customFormat="1" x14ac:dyDescent="0.2"/>
    <row r="63565" s="217" customFormat="1" x14ac:dyDescent="0.2"/>
    <row r="63566" s="217" customFormat="1" x14ac:dyDescent="0.2"/>
    <row r="63567" s="217" customFormat="1" x14ac:dyDescent="0.2"/>
    <row r="63568" s="217" customFormat="1" x14ac:dyDescent="0.2"/>
    <row r="63569" s="217" customFormat="1" x14ac:dyDescent="0.2"/>
    <row r="63570" s="217" customFormat="1" x14ac:dyDescent="0.2"/>
    <row r="63571" s="217" customFormat="1" x14ac:dyDescent="0.2"/>
    <row r="63572" s="217" customFormat="1" x14ac:dyDescent="0.2"/>
    <row r="63573" s="217" customFormat="1" x14ac:dyDescent="0.2"/>
    <row r="63574" s="217" customFormat="1" x14ac:dyDescent="0.2"/>
    <row r="63575" s="217" customFormat="1" x14ac:dyDescent="0.2"/>
    <row r="63576" s="217" customFormat="1" x14ac:dyDescent="0.2"/>
    <row r="63577" s="217" customFormat="1" x14ac:dyDescent="0.2"/>
    <row r="63578" s="217" customFormat="1" x14ac:dyDescent="0.2"/>
    <row r="63579" s="217" customFormat="1" x14ac:dyDescent="0.2"/>
    <row r="63580" s="217" customFormat="1" x14ac:dyDescent="0.2"/>
    <row r="63581" s="217" customFormat="1" x14ac:dyDescent="0.2"/>
    <row r="63582" s="217" customFormat="1" x14ac:dyDescent="0.2"/>
    <row r="63583" s="217" customFormat="1" x14ac:dyDescent="0.2"/>
    <row r="63584" s="217" customFormat="1" x14ac:dyDescent="0.2"/>
    <row r="63585" s="217" customFormat="1" x14ac:dyDescent="0.2"/>
    <row r="63586" s="217" customFormat="1" x14ac:dyDescent="0.2"/>
    <row r="63587" s="217" customFormat="1" x14ac:dyDescent="0.2"/>
    <row r="63588" s="217" customFormat="1" x14ac:dyDescent="0.2"/>
    <row r="63589" s="217" customFormat="1" x14ac:dyDescent="0.2"/>
    <row r="63590" s="217" customFormat="1" x14ac:dyDescent="0.2"/>
    <row r="63591" s="217" customFormat="1" x14ac:dyDescent="0.2"/>
    <row r="63592" s="217" customFormat="1" x14ac:dyDescent="0.2"/>
    <row r="63593" s="217" customFormat="1" x14ac:dyDescent="0.2"/>
    <row r="63594" s="217" customFormat="1" x14ac:dyDescent="0.2"/>
    <row r="63595" s="217" customFormat="1" x14ac:dyDescent="0.2"/>
    <row r="63596" s="217" customFormat="1" x14ac:dyDescent="0.2"/>
    <row r="63597" s="217" customFormat="1" x14ac:dyDescent="0.2"/>
    <row r="63598" s="217" customFormat="1" x14ac:dyDescent="0.2"/>
    <row r="63599" s="217" customFormat="1" x14ac:dyDescent="0.2"/>
    <row r="63600" s="217" customFormat="1" x14ac:dyDescent="0.2"/>
    <row r="63601" s="217" customFormat="1" x14ac:dyDescent="0.2"/>
    <row r="63602" s="217" customFormat="1" x14ac:dyDescent="0.2"/>
    <row r="63603" s="217" customFormat="1" x14ac:dyDescent="0.2"/>
    <row r="63604" s="217" customFormat="1" x14ac:dyDescent="0.2"/>
    <row r="63605" s="217" customFormat="1" x14ac:dyDescent="0.2"/>
    <row r="63606" s="217" customFormat="1" x14ac:dyDescent="0.2"/>
    <row r="63607" s="217" customFormat="1" x14ac:dyDescent="0.2"/>
    <row r="63608" s="217" customFormat="1" x14ac:dyDescent="0.2"/>
    <row r="63609" s="217" customFormat="1" x14ac:dyDescent="0.2"/>
    <row r="63610" s="217" customFormat="1" x14ac:dyDescent="0.2"/>
    <row r="63611" s="217" customFormat="1" x14ac:dyDescent="0.2"/>
    <row r="63612" s="217" customFormat="1" x14ac:dyDescent="0.2"/>
    <row r="63613" s="217" customFormat="1" x14ac:dyDescent="0.2"/>
    <row r="63614" s="217" customFormat="1" x14ac:dyDescent="0.2"/>
    <row r="63615" s="217" customFormat="1" x14ac:dyDescent="0.2"/>
    <row r="63616" s="217" customFormat="1" x14ac:dyDescent="0.2"/>
    <row r="63617" s="217" customFormat="1" x14ac:dyDescent="0.2"/>
    <row r="63618" s="217" customFormat="1" x14ac:dyDescent="0.2"/>
    <row r="63619" s="217" customFormat="1" x14ac:dyDescent="0.2"/>
    <row r="63620" s="217" customFormat="1" x14ac:dyDescent="0.2"/>
    <row r="63621" s="217" customFormat="1" x14ac:dyDescent="0.2"/>
    <row r="63622" s="217" customFormat="1" x14ac:dyDescent="0.2"/>
    <row r="63623" s="217" customFormat="1" x14ac:dyDescent="0.2"/>
    <row r="63624" s="217" customFormat="1" x14ac:dyDescent="0.2"/>
    <row r="63625" s="217" customFormat="1" x14ac:dyDescent="0.2"/>
    <row r="63626" s="217" customFormat="1" x14ac:dyDescent="0.2"/>
    <row r="63627" s="217" customFormat="1" x14ac:dyDescent="0.2"/>
    <row r="63628" s="217" customFormat="1" x14ac:dyDescent="0.2"/>
    <row r="63629" s="217" customFormat="1" x14ac:dyDescent="0.2"/>
    <row r="63630" s="217" customFormat="1" x14ac:dyDescent="0.2"/>
    <row r="63631" s="217" customFormat="1" x14ac:dyDescent="0.2"/>
    <row r="63632" s="217" customFormat="1" x14ac:dyDescent="0.2"/>
    <row r="63633" s="217" customFormat="1" x14ac:dyDescent="0.2"/>
    <row r="63634" s="217" customFormat="1" x14ac:dyDescent="0.2"/>
    <row r="63635" s="217" customFormat="1" x14ac:dyDescent="0.2"/>
    <row r="63636" s="217" customFormat="1" x14ac:dyDescent="0.2"/>
    <row r="63637" s="217" customFormat="1" x14ac:dyDescent="0.2"/>
    <row r="63638" s="217" customFormat="1" x14ac:dyDescent="0.2"/>
    <row r="63639" s="217" customFormat="1" x14ac:dyDescent="0.2"/>
    <row r="63640" s="217" customFormat="1" x14ac:dyDescent="0.2"/>
    <row r="63641" s="217" customFormat="1" x14ac:dyDescent="0.2"/>
    <row r="63642" s="217" customFormat="1" x14ac:dyDescent="0.2"/>
    <row r="63643" s="217" customFormat="1" x14ac:dyDescent="0.2"/>
    <row r="63644" s="217" customFormat="1" x14ac:dyDescent="0.2"/>
    <row r="63645" s="217" customFormat="1" x14ac:dyDescent="0.2"/>
    <row r="63646" s="217" customFormat="1" x14ac:dyDescent="0.2"/>
    <row r="63647" s="217" customFormat="1" x14ac:dyDescent="0.2"/>
    <row r="63648" s="217" customFormat="1" x14ac:dyDescent="0.2"/>
    <row r="63649" s="217" customFormat="1" x14ac:dyDescent="0.2"/>
    <row r="63650" s="217" customFormat="1" x14ac:dyDescent="0.2"/>
    <row r="63651" s="217" customFormat="1" x14ac:dyDescent="0.2"/>
    <row r="63652" s="217" customFormat="1" x14ac:dyDescent="0.2"/>
    <row r="63653" s="217" customFormat="1" x14ac:dyDescent="0.2"/>
    <row r="63654" s="217" customFormat="1" x14ac:dyDescent="0.2"/>
    <row r="63655" s="217" customFormat="1" x14ac:dyDescent="0.2"/>
    <row r="63656" s="217" customFormat="1" x14ac:dyDescent="0.2"/>
    <row r="63657" s="217" customFormat="1" x14ac:dyDescent="0.2"/>
    <row r="63658" s="217" customFormat="1" x14ac:dyDescent="0.2"/>
    <row r="63659" s="217" customFormat="1" x14ac:dyDescent="0.2"/>
    <row r="63660" s="217" customFormat="1" x14ac:dyDescent="0.2"/>
    <row r="63661" s="217" customFormat="1" x14ac:dyDescent="0.2"/>
    <row r="63662" s="217" customFormat="1" x14ac:dyDescent="0.2"/>
    <row r="63663" s="217" customFormat="1" x14ac:dyDescent="0.2"/>
    <row r="63664" s="217" customFormat="1" x14ac:dyDescent="0.2"/>
    <row r="63665" s="217" customFormat="1" x14ac:dyDescent="0.2"/>
    <row r="63666" s="217" customFormat="1" x14ac:dyDescent="0.2"/>
    <row r="63667" s="217" customFormat="1" x14ac:dyDescent="0.2"/>
    <row r="63668" s="217" customFormat="1" x14ac:dyDescent="0.2"/>
    <row r="63669" s="217" customFormat="1" x14ac:dyDescent="0.2"/>
    <row r="63670" s="217" customFormat="1" x14ac:dyDescent="0.2"/>
    <row r="63671" s="217" customFormat="1" x14ac:dyDescent="0.2"/>
    <row r="63672" s="217" customFormat="1" x14ac:dyDescent="0.2"/>
    <row r="63673" s="217" customFormat="1" x14ac:dyDescent="0.2"/>
    <row r="63674" s="217" customFormat="1" x14ac:dyDescent="0.2"/>
    <row r="63675" s="217" customFormat="1" x14ac:dyDescent="0.2"/>
    <row r="63676" s="217" customFormat="1" x14ac:dyDescent="0.2"/>
    <row r="63677" s="217" customFormat="1" x14ac:dyDescent="0.2"/>
    <row r="63678" s="217" customFormat="1" x14ac:dyDescent="0.2"/>
    <row r="63679" s="217" customFormat="1" x14ac:dyDescent="0.2"/>
    <row r="63680" s="217" customFormat="1" x14ac:dyDescent="0.2"/>
    <row r="63681" s="217" customFormat="1" x14ac:dyDescent="0.2"/>
    <row r="63682" s="217" customFormat="1" x14ac:dyDescent="0.2"/>
    <row r="63683" s="217" customFormat="1" x14ac:dyDescent="0.2"/>
    <row r="63684" s="217" customFormat="1" x14ac:dyDescent="0.2"/>
    <row r="63685" s="217" customFormat="1" x14ac:dyDescent="0.2"/>
    <row r="63686" s="217" customFormat="1" x14ac:dyDescent="0.2"/>
    <row r="63687" s="217" customFormat="1" x14ac:dyDescent="0.2"/>
    <row r="63688" s="217" customFormat="1" x14ac:dyDescent="0.2"/>
    <row r="63689" s="217" customFormat="1" x14ac:dyDescent="0.2"/>
    <row r="63690" s="217" customFormat="1" x14ac:dyDescent="0.2"/>
    <row r="63691" s="217" customFormat="1" x14ac:dyDescent="0.2"/>
    <row r="63692" s="217" customFormat="1" x14ac:dyDescent="0.2"/>
    <row r="63693" s="217" customFormat="1" x14ac:dyDescent="0.2"/>
    <row r="63694" s="217" customFormat="1" x14ac:dyDescent="0.2"/>
    <row r="63695" s="217" customFormat="1" x14ac:dyDescent="0.2"/>
    <row r="63696" s="217" customFormat="1" x14ac:dyDescent="0.2"/>
    <row r="63697" s="217" customFormat="1" x14ac:dyDescent="0.2"/>
    <row r="63698" s="217" customFormat="1" x14ac:dyDescent="0.2"/>
    <row r="63699" s="217" customFormat="1" x14ac:dyDescent="0.2"/>
    <row r="63700" s="217" customFormat="1" x14ac:dyDescent="0.2"/>
    <row r="63701" s="217" customFormat="1" x14ac:dyDescent="0.2"/>
    <row r="63702" s="217" customFormat="1" x14ac:dyDescent="0.2"/>
    <row r="63703" s="217" customFormat="1" x14ac:dyDescent="0.2"/>
    <row r="63704" s="217" customFormat="1" x14ac:dyDescent="0.2"/>
    <row r="63705" s="217" customFormat="1" x14ac:dyDescent="0.2"/>
    <row r="63706" s="217" customFormat="1" x14ac:dyDescent="0.2"/>
    <row r="63707" s="217" customFormat="1" x14ac:dyDescent="0.2"/>
    <row r="63708" s="217" customFormat="1" x14ac:dyDescent="0.2"/>
    <row r="63709" s="217" customFormat="1" x14ac:dyDescent="0.2"/>
    <row r="63710" s="217" customFormat="1" x14ac:dyDescent="0.2"/>
    <row r="63711" s="217" customFormat="1" x14ac:dyDescent="0.2"/>
    <row r="63712" s="217" customFormat="1" x14ac:dyDescent="0.2"/>
    <row r="63713" s="217" customFormat="1" x14ac:dyDescent="0.2"/>
    <row r="63714" s="217" customFormat="1" x14ac:dyDescent="0.2"/>
    <row r="63715" s="217" customFormat="1" x14ac:dyDescent="0.2"/>
    <row r="63716" s="217" customFormat="1" x14ac:dyDescent="0.2"/>
    <row r="63717" s="217" customFormat="1" x14ac:dyDescent="0.2"/>
    <row r="63718" s="217" customFormat="1" x14ac:dyDescent="0.2"/>
    <row r="63719" s="217" customFormat="1" x14ac:dyDescent="0.2"/>
    <row r="63720" s="217" customFormat="1" x14ac:dyDescent="0.2"/>
    <row r="63721" s="217" customFormat="1" x14ac:dyDescent="0.2"/>
    <row r="63722" s="217" customFormat="1" x14ac:dyDescent="0.2"/>
    <row r="63723" s="217" customFormat="1" x14ac:dyDescent="0.2"/>
    <row r="63724" s="217" customFormat="1" x14ac:dyDescent="0.2"/>
    <row r="63725" s="217" customFormat="1" x14ac:dyDescent="0.2"/>
    <row r="63726" s="217" customFormat="1" x14ac:dyDescent="0.2"/>
    <row r="63727" s="217" customFormat="1" x14ac:dyDescent="0.2"/>
    <row r="63728" s="217" customFormat="1" x14ac:dyDescent="0.2"/>
    <row r="63729" s="217" customFormat="1" x14ac:dyDescent="0.2"/>
    <row r="63730" s="217" customFormat="1" x14ac:dyDescent="0.2"/>
    <row r="63731" s="217" customFormat="1" x14ac:dyDescent="0.2"/>
    <row r="63732" s="217" customFormat="1" x14ac:dyDescent="0.2"/>
    <row r="63733" s="217" customFormat="1" x14ac:dyDescent="0.2"/>
    <row r="63734" s="217" customFormat="1" x14ac:dyDescent="0.2"/>
    <row r="63735" s="217" customFormat="1" x14ac:dyDescent="0.2"/>
    <row r="63736" s="217" customFormat="1" x14ac:dyDescent="0.2"/>
    <row r="63737" s="217" customFormat="1" x14ac:dyDescent="0.2"/>
    <row r="63738" s="217" customFormat="1" x14ac:dyDescent="0.2"/>
    <row r="63739" s="217" customFormat="1" x14ac:dyDescent="0.2"/>
    <row r="63740" s="217" customFormat="1" x14ac:dyDescent="0.2"/>
    <row r="63741" s="217" customFormat="1" x14ac:dyDescent="0.2"/>
    <row r="63742" s="217" customFormat="1" x14ac:dyDescent="0.2"/>
    <row r="63743" s="217" customFormat="1" x14ac:dyDescent="0.2"/>
    <row r="63744" s="217" customFormat="1" x14ac:dyDescent="0.2"/>
    <row r="63745" s="217" customFormat="1" x14ac:dyDescent="0.2"/>
    <row r="63746" s="217" customFormat="1" x14ac:dyDescent="0.2"/>
    <row r="63747" s="217" customFormat="1" x14ac:dyDescent="0.2"/>
    <row r="63748" s="217" customFormat="1" x14ac:dyDescent="0.2"/>
    <row r="63749" s="217" customFormat="1" x14ac:dyDescent="0.2"/>
    <row r="63750" s="217" customFormat="1" x14ac:dyDescent="0.2"/>
    <row r="63751" s="217" customFormat="1" x14ac:dyDescent="0.2"/>
    <row r="63752" s="217" customFormat="1" x14ac:dyDescent="0.2"/>
    <row r="63753" s="217" customFormat="1" x14ac:dyDescent="0.2"/>
    <row r="63754" s="217" customFormat="1" x14ac:dyDescent="0.2"/>
    <row r="63755" s="217" customFormat="1" x14ac:dyDescent="0.2"/>
    <row r="63756" s="217" customFormat="1" x14ac:dyDescent="0.2"/>
    <row r="63757" s="217" customFormat="1" x14ac:dyDescent="0.2"/>
    <row r="63758" s="217" customFormat="1" x14ac:dyDescent="0.2"/>
    <row r="63759" s="217" customFormat="1" x14ac:dyDescent="0.2"/>
    <row r="63760" s="217" customFormat="1" x14ac:dyDescent="0.2"/>
    <row r="63761" s="217" customFormat="1" x14ac:dyDescent="0.2"/>
    <row r="63762" s="217" customFormat="1" x14ac:dyDescent="0.2"/>
    <row r="63763" s="217" customFormat="1" x14ac:dyDescent="0.2"/>
    <row r="63764" s="217" customFormat="1" x14ac:dyDescent="0.2"/>
    <row r="63765" s="217" customFormat="1" x14ac:dyDescent="0.2"/>
    <row r="63766" s="217" customFormat="1" x14ac:dyDescent="0.2"/>
    <row r="63767" s="217" customFormat="1" x14ac:dyDescent="0.2"/>
    <row r="63768" s="217" customFormat="1" x14ac:dyDescent="0.2"/>
    <row r="63769" s="217" customFormat="1" x14ac:dyDescent="0.2"/>
    <row r="63770" s="217" customFormat="1" x14ac:dyDescent="0.2"/>
    <row r="63771" s="217" customFormat="1" x14ac:dyDescent="0.2"/>
    <row r="63772" s="217" customFormat="1" x14ac:dyDescent="0.2"/>
    <row r="63773" s="217" customFormat="1" x14ac:dyDescent="0.2"/>
    <row r="63774" s="217" customFormat="1" x14ac:dyDescent="0.2"/>
    <row r="63775" s="217" customFormat="1" x14ac:dyDescent="0.2"/>
    <row r="63776" s="217" customFormat="1" x14ac:dyDescent="0.2"/>
    <row r="63777" s="217" customFormat="1" x14ac:dyDescent="0.2"/>
    <row r="63778" s="217" customFormat="1" x14ac:dyDescent="0.2"/>
    <row r="63779" s="217" customFormat="1" x14ac:dyDescent="0.2"/>
    <row r="63780" s="217" customFormat="1" x14ac:dyDescent="0.2"/>
    <row r="63781" s="217" customFormat="1" x14ac:dyDescent="0.2"/>
    <row r="63782" s="217" customFormat="1" x14ac:dyDescent="0.2"/>
    <row r="63783" s="217" customFormat="1" x14ac:dyDescent="0.2"/>
    <row r="63784" s="217" customFormat="1" x14ac:dyDescent="0.2"/>
    <row r="63785" s="217" customFormat="1" x14ac:dyDescent="0.2"/>
    <row r="63786" s="217" customFormat="1" x14ac:dyDescent="0.2"/>
    <row r="63787" s="217" customFormat="1" x14ac:dyDescent="0.2"/>
    <row r="63788" s="217" customFormat="1" x14ac:dyDescent="0.2"/>
    <row r="63789" s="217" customFormat="1" x14ac:dyDescent="0.2"/>
    <row r="63790" s="217" customFormat="1" x14ac:dyDescent="0.2"/>
    <row r="63791" s="217" customFormat="1" x14ac:dyDescent="0.2"/>
    <row r="63792" s="217" customFormat="1" x14ac:dyDescent="0.2"/>
    <row r="63793" s="217" customFormat="1" x14ac:dyDescent="0.2"/>
    <row r="63794" s="217" customFormat="1" x14ac:dyDescent="0.2"/>
    <row r="63795" s="217" customFormat="1" x14ac:dyDescent="0.2"/>
    <row r="63796" s="217" customFormat="1" x14ac:dyDescent="0.2"/>
    <row r="63797" s="217" customFormat="1" x14ac:dyDescent="0.2"/>
    <row r="63798" s="217" customFormat="1" x14ac:dyDescent="0.2"/>
    <row r="63799" s="217" customFormat="1" x14ac:dyDescent="0.2"/>
    <row r="63800" s="217" customFormat="1" x14ac:dyDescent="0.2"/>
    <row r="63801" s="217" customFormat="1" x14ac:dyDescent="0.2"/>
    <row r="63802" s="217" customFormat="1" x14ac:dyDescent="0.2"/>
    <row r="63803" s="217" customFormat="1" x14ac:dyDescent="0.2"/>
    <row r="63804" s="217" customFormat="1" x14ac:dyDescent="0.2"/>
    <row r="63805" s="217" customFormat="1" x14ac:dyDescent="0.2"/>
    <row r="63806" s="217" customFormat="1" x14ac:dyDescent="0.2"/>
    <row r="63807" s="217" customFormat="1" x14ac:dyDescent="0.2"/>
    <row r="63808" s="217" customFormat="1" x14ac:dyDescent="0.2"/>
    <row r="63809" s="217" customFormat="1" x14ac:dyDescent="0.2"/>
    <row r="63810" s="217" customFormat="1" x14ac:dyDescent="0.2"/>
    <row r="63811" s="217" customFormat="1" x14ac:dyDescent="0.2"/>
    <row r="63812" s="217" customFormat="1" x14ac:dyDescent="0.2"/>
    <row r="63813" s="217" customFormat="1" x14ac:dyDescent="0.2"/>
    <row r="63814" s="217" customFormat="1" x14ac:dyDescent="0.2"/>
    <row r="63815" s="217" customFormat="1" x14ac:dyDescent="0.2"/>
    <row r="63816" s="217" customFormat="1" x14ac:dyDescent="0.2"/>
    <row r="63817" s="217" customFormat="1" x14ac:dyDescent="0.2"/>
    <row r="63818" s="217" customFormat="1" x14ac:dyDescent="0.2"/>
    <row r="63819" s="217" customFormat="1" x14ac:dyDescent="0.2"/>
    <row r="63820" s="217" customFormat="1" x14ac:dyDescent="0.2"/>
    <row r="63821" s="217" customFormat="1" x14ac:dyDescent="0.2"/>
    <row r="63822" s="217" customFormat="1" x14ac:dyDescent="0.2"/>
    <row r="63823" s="217" customFormat="1" x14ac:dyDescent="0.2"/>
    <row r="63824" s="217" customFormat="1" x14ac:dyDescent="0.2"/>
    <row r="63825" s="217" customFormat="1" x14ac:dyDescent="0.2"/>
    <row r="63826" s="217" customFormat="1" x14ac:dyDescent="0.2"/>
    <row r="63827" s="217" customFormat="1" x14ac:dyDescent="0.2"/>
    <row r="63828" s="217" customFormat="1" x14ac:dyDescent="0.2"/>
    <row r="63829" s="217" customFormat="1" x14ac:dyDescent="0.2"/>
    <row r="63830" s="217" customFormat="1" x14ac:dyDescent="0.2"/>
    <row r="63831" s="217" customFormat="1" x14ac:dyDescent="0.2"/>
    <row r="63832" s="217" customFormat="1" x14ac:dyDescent="0.2"/>
    <row r="63833" s="217" customFormat="1" x14ac:dyDescent="0.2"/>
    <row r="63834" s="217" customFormat="1" x14ac:dyDescent="0.2"/>
    <row r="63835" s="217" customFormat="1" x14ac:dyDescent="0.2"/>
    <row r="63836" s="217" customFormat="1" x14ac:dyDescent="0.2"/>
    <row r="63837" s="217" customFormat="1" x14ac:dyDescent="0.2"/>
    <row r="63838" s="217" customFormat="1" x14ac:dyDescent="0.2"/>
    <row r="63839" s="217" customFormat="1" x14ac:dyDescent="0.2"/>
    <row r="63840" s="217" customFormat="1" x14ac:dyDescent="0.2"/>
    <row r="63841" s="217" customFormat="1" x14ac:dyDescent="0.2"/>
    <row r="63842" s="217" customFormat="1" x14ac:dyDescent="0.2"/>
    <row r="63843" s="217" customFormat="1" x14ac:dyDescent="0.2"/>
    <row r="63844" s="217" customFormat="1" x14ac:dyDescent="0.2"/>
    <row r="63845" s="217" customFormat="1" x14ac:dyDescent="0.2"/>
    <row r="63846" s="217" customFormat="1" x14ac:dyDescent="0.2"/>
    <row r="63847" s="217" customFormat="1" x14ac:dyDescent="0.2"/>
    <row r="63848" s="217" customFormat="1" x14ac:dyDescent="0.2"/>
    <row r="63849" s="217" customFormat="1" x14ac:dyDescent="0.2"/>
    <row r="63850" s="217" customFormat="1" x14ac:dyDescent="0.2"/>
    <row r="63851" s="217" customFormat="1" x14ac:dyDescent="0.2"/>
    <row r="63852" s="217" customFormat="1" x14ac:dyDescent="0.2"/>
    <row r="63853" s="217" customFormat="1" x14ac:dyDescent="0.2"/>
    <row r="63854" s="217" customFormat="1" x14ac:dyDescent="0.2"/>
    <row r="63855" s="217" customFormat="1" x14ac:dyDescent="0.2"/>
    <row r="63856" s="217" customFormat="1" x14ac:dyDescent="0.2"/>
    <row r="63857" s="217" customFormat="1" x14ac:dyDescent="0.2"/>
    <row r="63858" s="217" customFormat="1" x14ac:dyDescent="0.2"/>
    <row r="63859" s="217" customFormat="1" x14ac:dyDescent="0.2"/>
    <row r="63860" s="217" customFormat="1" x14ac:dyDescent="0.2"/>
    <row r="63861" s="217" customFormat="1" x14ac:dyDescent="0.2"/>
    <row r="63862" s="217" customFormat="1" x14ac:dyDescent="0.2"/>
    <row r="63863" s="217" customFormat="1" x14ac:dyDescent="0.2"/>
    <row r="63864" s="217" customFormat="1" x14ac:dyDescent="0.2"/>
    <row r="63865" s="217" customFormat="1" x14ac:dyDescent="0.2"/>
    <row r="63866" s="217" customFormat="1" x14ac:dyDescent="0.2"/>
    <row r="63867" s="217" customFormat="1" x14ac:dyDescent="0.2"/>
    <row r="63868" s="217" customFormat="1" x14ac:dyDescent="0.2"/>
    <row r="63869" s="217" customFormat="1" x14ac:dyDescent="0.2"/>
    <row r="63870" s="217" customFormat="1" x14ac:dyDescent="0.2"/>
    <row r="63871" s="217" customFormat="1" x14ac:dyDescent="0.2"/>
    <row r="63872" s="217" customFormat="1" x14ac:dyDescent="0.2"/>
    <row r="63873" s="217" customFormat="1" x14ac:dyDescent="0.2"/>
    <row r="63874" s="217" customFormat="1" x14ac:dyDescent="0.2"/>
    <row r="63875" s="217" customFormat="1" x14ac:dyDescent="0.2"/>
    <row r="63876" s="217" customFormat="1" x14ac:dyDescent="0.2"/>
    <row r="63877" s="217" customFormat="1" x14ac:dyDescent="0.2"/>
    <row r="63878" s="217" customFormat="1" x14ac:dyDescent="0.2"/>
    <row r="63879" s="217" customFormat="1" x14ac:dyDescent="0.2"/>
    <row r="63880" s="217" customFormat="1" x14ac:dyDescent="0.2"/>
    <row r="63881" s="217" customFormat="1" x14ac:dyDescent="0.2"/>
    <row r="63882" s="217" customFormat="1" x14ac:dyDescent="0.2"/>
    <row r="63883" s="217" customFormat="1" x14ac:dyDescent="0.2"/>
    <row r="63884" s="217" customFormat="1" x14ac:dyDescent="0.2"/>
    <row r="63885" s="217" customFormat="1" x14ac:dyDescent="0.2"/>
    <row r="63886" s="217" customFormat="1" x14ac:dyDescent="0.2"/>
    <row r="63887" s="217" customFormat="1" x14ac:dyDescent="0.2"/>
    <row r="63888" s="217" customFormat="1" x14ac:dyDescent="0.2"/>
    <row r="63889" s="217" customFormat="1" x14ac:dyDescent="0.2"/>
    <row r="63890" s="217" customFormat="1" x14ac:dyDescent="0.2"/>
    <row r="63891" s="217" customFormat="1" x14ac:dyDescent="0.2"/>
    <row r="63892" s="217" customFormat="1" x14ac:dyDescent="0.2"/>
    <row r="63893" s="217" customFormat="1" x14ac:dyDescent="0.2"/>
    <row r="63894" s="217" customFormat="1" x14ac:dyDescent="0.2"/>
    <row r="63895" s="217" customFormat="1" x14ac:dyDescent="0.2"/>
    <row r="63896" s="217" customFormat="1" x14ac:dyDescent="0.2"/>
    <row r="63897" s="217" customFormat="1" x14ac:dyDescent="0.2"/>
    <row r="63898" s="217" customFormat="1" x14ac:dyDescent="0.2"/>
    <row r="63899" s="217" customFormat="1" x14ac:dyDescent="0.2"/>
    <row r="63900" s="217" customFormat="1" x14ac:dyDescent="0.2"/>
    <row r="63901" s="217" customFormat="1" x14ac:dyDescent="0.2"/>
    <row r="63902" s="217" customFormat="1" x14ac:dyDescent="0.2"/>
    <row r="63903" s="217" customFormat="1" x14ac:dyDescent="0.2"/>
    <row r="63904" s="217" customFormat="1" x14ac:dyDescent="0.2"/>
    <row r="63905" s="217" customFormat="1" x14ac:dyDescent="0.2"/>
    <row r="63906" s="217" customFormat="1" x14ac:dyDescent="0.2"/>
    <row r="63907" s="217" customFormat="1" x14ac:dyDescent="0.2"/>
    <row r="63908" s="217" customFormat="1" x14ac:dyDescent="0.2"/>
    <row r="63909" s="217" customFormat="1" x14ac:dyDescent="0.2"/>
    <row r="63910" s="217" customFormat="1" x14ac:dyDescent="0.2"/>
    <row r="63911" s="217" customFormat="1" x14ac:dyDescent="0.2"/>
    <row r="63912" s="217" customFormat="1" x14ac:dyDescent="0.2"/>
    <row r="63913" s="217" customFormat="1" x14ac:dyDescent="0.2"/>
    <row r="63914" s="217" customFormat="1" x14ac:dyDescent="0.2"/>
    <row r="63915" s="217" customFormat="1" x14ac:dyDescent="0.2"/>
    <row r="63916" s="217" customFormat="1" x14ac:dyDescent="0.2"/>
    <row r="63917" s="217" customFormat="1" x14ac:dyDescent="0.2"/>
    <row r="63918" s="217" customFormat="1" x14ac:dyDescent="0.2"/>
    <row r="63919" s="217" customFormat="1" x14ac:dyDescent="0.2"/>
    <row r="63920" s="217" customFormat="1" x14ac:dyDescent="0.2"/>
    <row r="63921" s="217" customFormat="1" x14ac:dyDescent="0.2"/>
    <row r="63922" s="217" customFormat="1" x14ac:dyDescent="0.2"/>
    <row r="63923" s="217" customFormat="1" x14ac:dyDescent="0.2"/>
    <row r="63924" s="217" customFormat="1" x14ac:dyDescent="0.2"/>
    <row r="63925" s="217" customFormat="1" x14ac:dyDescent="0.2"/>
    <row r="63926" s="217" customFormat="1" x14ac:dyDescent="0.2"/>
    <row r="63927" s="217" customFormat="1" x14ac:dyDescent="0.2"/>
    <row r="63928" s="217" customFormat="1" x14ac:dyDescent="0.2"/>
    <row r="63929" s="217" customFormat="1" x14ac:dyDescent="0.2"/>
    <row r="63930" s="217" customFormat="1" x14ac:dyDescent="0.2"/>
    <row r="63931" s="217" customFormat="1" x14ac:dyDescent="0.2"/>
    <row r="63932" s="217" customFormat="1" x14ac:dyDescent="0.2"/>
    <row r="63933" s="217" customFormat="1" x14ac:dyDescent="0.2"/>
    <row r="63934" s="217" customFormat="1" x14ac:dyDescent="0.2"/>
    <row r="63935" s="217" customFormat="1" x14ac:dyDescent="0.2"/>
    <row r="63936" s="217" customFormat="1" x14ac:dyDescent="0.2"/>
    <row r="63937" s="217" customFormat="1" x14ac:dyDescent="0.2"/>
    <row r="63938" s="217" customFormat="1" x14ac:dyDescent="0.2"/>
    <row r="63939" s="217" customFormat="1" x14ac:dyDescent="0.2"/>
    <row r="63940" s="217" customFormat="1" x14ac:dyDescent="0.2"/>
    <row r="63941" s="217" customFormat="1" x14ac:dyDescent="0.2"/>
    <row r="63942" s="217" customFormat="1" x14ac:dyDescent="0.2"/>
    <row r="63943" s="217" customFormat="1" x14ac:dyDescent="0.2"/>
    <row r="63944" s="217" customFormat="1" x14ac:dyDescent="0.2"/>
    <row r="63945" s="217" customFormat="1" x14ac:dyDescent="0.2"/>
    <row r="63946" s="217" customFormat="1" x14ac:dyDescent="0.2"/>
    <row r="63947" s="217" customFormat="1" x14ac:dyDescent="0.2"/>
    <row r="63948" s="217" customFormat="1" x14ac:dyDescent="0.2"/>
    <row r="63949" s="217" customFormat="1" x14ac:dyDescent="0.2"/>
    <row r="63950" s="217" customFormat="1" x14ac:dyDescent="0.2"/>
    <row r="63951" s="217" customFormat="1" x14ac:dyDescent="0.2"/>
    <row r="63952" s="217" customFormat="1" x14ac:dyDescent="0.2"/>
    <row r="63953" s="217" customFormat="1" x14ac:dyDescent="0.2"/>
    <row r="63954" s="217" customFormat="1" x14ac:dyDescent="0.2"/>
    <row r="63955" s="217" customFormat="1" x14ac:dyDescent="0.2"/>
    <row r="63956" s="217" customFormat="1" x14ac:dyDescent="0.2"/>
    <row r="63957" s="217" customFormat="1" x14ac:dyDescent="0.2"/>
    <row r="63958" s="217" customFormat="1" x14ac:dyDescent="0.2"/>
    <row r="63959" s="217" customFormat="1" x14ac:dyDescent="0.2"/>
    <row r="63960" s="217" customFormat="1" x14ac:dyDescent="0.2"/>
    <row r="63961" s="217" customFormat="1" x14ac:dyDescent="0.2"/>
    <row r="63962" s="217" customFormat="1" x14ac:dyDescent="0.2"/>
    <row r="63963" s="217" customFormat="1" x14ac:dyDescent="0.2"/>
    <row r="63964" s="217" customFormat="1" x14ac:dyDescent="0.2"/>
    <row r="63965" s="217" customFormat="1" x14ac:dyDescent="0.2"/>
    <row r="63966" s="217" customFormat="1" x14ac:dyDescent="0.2"/>
    <row r="63967" s="217" customFormat="1" x14ac:dyDescent="0.2"/>
    <row r="63968" s="217" customFormat="1" x14ac:dyDescent="0.2"/>
    <row r="63969" s="217" customFormat="1" x14ac:dyDescent="0.2"/>
    <row r="63970" s="217" customFormat="1" x14ac:dyDescent="0.2"/>
    <row r="63971" s="217" customFormat="1" x14ac:dyDescent="0.2"/>
    <row r="63972" s="217" customFormat="1" x14ac:dyDescent="0.2"/>
    <row r="63973" s="217" customFormat="1" x14ac:dyDescent="0.2"/>
    <row r="63974" s="217" customFormat="1" x14ac:dyDescent="0.2"/>
    <row r="63975" s="217" customFormat="1" x14ac:dyDescent="0.2"/>
    <row r="63976" s="217" customFormat="1" x14ac:dyDescent="0.2"/>
    <row r="63977" s="217" customFormat="1" x14ac:dyDescent="0.2"/>
    <row r="63978" s="217" customFormat="1" x14ac:dyDescent="0.2"/>
    <row r="63979" s="217" customFormat="1" x14ac:dyDescent="0.2"/>
    <row r="63980" s="217" customFormat="1" x14ac:dyDescent="0.2"/>
    <row r="63981" s="217" customFormat="1" x14ac:dyDescent="0.2"/>
    <row r="63982" s="217" customFormat="1" x14ac:dyDescent="0.2"/>
    <row r="63983" s="217" customFormat="1" x14ac:dyDescent="0.2"/>
    <row r="63984" s="217" customFormat="1" x14ac:dyDescent="0.2"/>
    <row r="63985" s="217" customFormat="1" x14ac:dyDescent="0.2"/>
    <row r="63986" s="217" customFormat="1" x14ac:dyDescent="0.2"/>
    <row r="63987" s="217" customFormat="1" x14ac:dyDescent="0.2"/>
    <row r="63988" s="217" customFormat="1" x14ac:dyDescent="0.2"/>
    <row r="63989" s="217" customFormat="1" x14ac:dyDescent="0.2"/>
    <row r="63990" s="217" customFormat="1" x14ac:dyDescent="0.2"/>
    <row r="63991" s="217" customFormat="1" x14ac:dyDescent="0.2"/>
    <row r="63992" s="217" customFormat="1" x14ac:dyDescent="0.2"/>
    <row r="63993" s="217" customFormat="1" x14ac:dyDescent="0.2"/>
    <row r="63994" s="217" customFormat="1" x14ac:dyDescent="0.2"/>
    <row r="63995" s="217" customFormat="1" x14ac:dyDescent="0.2"/>
    <row r="63996" s="217" customFormat="1" x14ac:dyDescent="0.2"/>
    <row r="63997" s="217" customFormat="1" x14ac:dyDescent="0.2"/>
    <row r="63998" s="217" customFormat="1" x14ac:dyDescent="0.2"/>
    <row r="63999" s="217" customFormat="1" x14ac:dyDescent="0.2"/>
    <row r="64000" s="217" customFormat="1" x14ac:dyDescent="0.2"/>
    <row r="64001" s="217" customFormat="1" x14ac:dyDescent="0.2"/>
    <row r="64002" s="217" customFormat="1" x14ac:dyDescent="0.2"/>
    <row r="64003" s="217" customFormat="1" x14ac:dyDescent="0.2"/>
    <row r="64004" s="217" customFormat="1" x14ac:dyDescent="0.2"/>
    <row r="64005" s="217" customFormat="1" x14ac:dyDescent="0.2"/>
    <row r="64006" s="217" customFormat="1" x14ac:dyDescent="0.2"/>
    <row r="64007" s="217" customFormat="1" x14ac:dyDescent="0.2"/>
    <row r="64008" s="217" customFormat="1" x14ac:dyDescent="0.2"/>
    <row r="64009" s="217" customFormat="1" x14ac:dyDescent="0.2"/>
    <row r="64010" s="217" customFormat="1" x14ac:dyDescent="0.2"/>
    <row r="64011" s="217" customFormat="1" x14ac:dyDescent="0.2"/>
    <row r="64012" s="217" customFormat="1" x14ac:dyDescent="0.2"/>
    <row r="64013" s="217" customFormat="1" x14ac:dyDescent="0.2"/>
    <row r="64014" s="217" customFormat="1" x14ac:dyDescent="0.2"/>
    <row r="64015" s="217" customFormat="1" x14ac:dyDescent="0.2"/>
    <row r="64016" s="217" customFormat="1" x14ac:dyDescent="0.2"/>
    <row r="64017" s="217" customFormat="1" x14ac:dyDescent="0.2"/>
    <row r="64018" s="217" customFormat="1" x14ac:dyDescent="0.2"/>
    <row r="64019" s="217" customFormat="1" x14ac:dyDescent="0.2"/>
    <row r="64020" s="217" customFormat="1" x14ac:dyDescent="0.2"/>
    <row r="64021" s="217" customFormat="1" x14ac:dyDescent="0.2"/>
    <row r="64022" s="217" customFormat="1" x14ac:dyDescent="0.2"/>
    <row r="64023" s="217" customFormat="1" x14ac:dyDescent="0.2"/>
    <row r="64024" s="217" customFormat="1" x14ac:dyDescent="0.2"/>
    <row r="64025" s="217" customFormat="1" x14ac:dyDescent="0.2"/>
    <row r="64026" s="217" customFormat="1" x14ac:dyDescent="0.2"/>
    <row r="64027" s="217" customFormat="1" x14ac:dyDescent="0.2"/>
    <row r="64028" s="217" customFormat="1" x14ac:dyDescent="0.2"/>
    <row r="64029" s="217" customFormat="1" x14ac:dyDescent="0.2"/>
    <row r="64030" s="217" customFormat="1" x14ac:dyDescent="0.2"/>
    <row r="64031" s="217" customFormat="1" x14ac:dyDescent="0.2"/>
    <row r="64032" s="217" customFormat="1" x14ac:dyDescent="0.2"/>
    <row r="64033" s="217" customFormat="1" x14ac:dyDescent="0.2"/>
    <row r="64034" s="217" customFormat="1" x14ac:dyDescent="0.2"/>
    <row r="64035" s="217" customFormat="1" x14ac:dyDescent="0.2"/>
    <row r="64036" s="217" customFormat="1" x14ac:dyDescent="0.2"/>
    <row r="64037" s="217" customFormat="1" x14ac:dyDescent="0.2"/>
    <row r="64038" s="217" customFormat="1" x14ac:dyDescent="0.2"/>
    <row r="64039" s="217" customFormat="1" x14ac:dyDescent="0.2"/>
    <row r="64040" s="217" customFormat="1" x14ac:dyDescent="0.2"/>
    <row r="64041" s="217" customFormat="1" x14ac:dyDescent="0.2"/>
    <row r="64042" s="217" customFormat="1" x14ac:dyDescent="0.2"/>
    <row r="64043" s="217" customFormat="1" x14ac:dyDescent="0.2"/>
    <row r="64044" s="217" customFormat="1" x14ac:dyDescent="0.2"/>
    <row r="64045" s="217" customFormat="1" x14ac:dyDescent="0.2"/>
    <row r="64046" s="217" customFormat="1" x14ac:dyDescent="0.2"/>
    <row r="64047" s="217" customFormat="1" x14ac:dyDescent="0.2"/>
    <row r="64048" s="217" customFormat="1" x14ac:dyDescent="0.2"/>
    <row r="64049" s="217" customFormat="1" x14ac:dyDescent="0.2"/>
    <row r="64050" s="217" customFormat="1" x14ac:dyDescent="0.2"/>
    <row r="64051" s="217" customFormat="1" x14ac:dyDescent="0.2"/>
    <row r="64052" s="217" customFormat="1" x14ac:dyDescent="0.2"/>
    <row r="64053" s="217" customFormat="1" x14ac:dyDescent="0.2"/>
    <row r="64054" s="217" customFormat="1" x14ac:dyDescent="0.2"/>
    <row r="64055" s="217" customFormat="1" x14ac:dyDescent="0.2"/>
    <row r="64056" s="217" customFormat="1" x14ac:dyDescent="0.2"/>
    <row r="64057" s="217" customFormat="1" x14ac:dyDescent="0.2"/>
    <row r="64058" s="217" customFormat="1" x14ac:dyDescent="0.2"/>
    <row r="64059" s="217" customFormat="1" x14ac:dyDescent="0.2"/>
    <row r="64060" s="217" customFormat="1" x14ac:dyDescent="0.2"/>
    <row r="64061" s="217" customFormat="1" x14ac:dyDescent="0.2"/>
    <row r="64062" s="217" customFormat="1" x14ac:dyDescent="0.2"/>
    <row r="64063" s="217" customFormat="1" x14ac:dyDescent="0.2"/>
    <row r="64064" s="217" customFormat="1" x14ac:dyDescent="0.2"/>
    <row r="64065" s="217" customFormat="1" x14ac:dyDescent="0.2"/>
    <row r="64066" s="217" customFormat="1" x14ac:dyDescent="0.2"/>
    <row r="64067" s="217" customFormat="1" x14ac:dyDescent="0.2"/>
    <row r="64068" s="217" customFormat="1" x14ac:dyDescent="0.2"/>
    <row r="64069" s="217" customFormat="1" x14ac:dyDescent="0.2"/>
    <row r="64070" s="217" customFormat="1" x14ac:dyDescent="0.2"/>
    <row r="64071" s="217" customFormat="1" x14ac:dyDescent="0.2"/>
    <row r="64072" s="217" customFormat="1" x14ac:dyDescent="0.2"/>
    <row r="64073" s="217" customFormat="1" x14ac:dyDescent="0.2"/>
    <row r="64074" s="217" customFormat="1" x14ac:dyDescent="0.2"/>
    <row r="64075" s="217" customFormat="1" x14ac:dyDescent="0.2"/>
    <row r="64076" s="217" customFormat="1" x14ac:dyDescent="0.2"/>
    <row r="64077" s="217" customFormat="1" x14ac:dyDescent="0.2"/>
    <row r="64078" s="217" customFormat="1" x14ac:dyDescent="0.2"/>
    <row r="64079" s="217" customFormat="1" x14ac:dyDescent="0.2"/>
    <row r="64080" s="217" customFormat="1" x14ac:dyDescent="0.2"/>
    <row r="64081" s="217" customFormat="1" x14ac:dyDescent="0.2"/>
    <row r="64082" s="217" customFormat="1" x14ac:dyDescent="0.2"/>
    <row r="64083" s="217" customFormat="1" x14ac:dyDescent="0.2"/>
    <row r="64084" s="217" customFormat="1" x14ac:dyDescent="0.2"/>
    <row r="64085" s="217" customFormat="1" x14ac:dyDescent="0.2"/>
    <row r="64086" s="217" customFormat="1" x14ac:dyDescent="0.2"/>
    <row r="64087" s="217" customFormat="1" x14ac:dyDescent="0.2"/>
    <row r="64088" s="217" customFormat="1" x14ac:dyDescent="0.2"/>
    <row r="64089" s="217" customFormat="1" x14ac:dyDescent="0.2"/>
    <row r="64090" s="217" customFormat="1" x14ac:dyDescent="0.2"/>
    <row r="64091" s="217" customFormat="1" x14ac:dyDescent="0.2"/>
    <row r="64092" s="217" customFormat="1" x14ac:dyDescent="0.2"/>
    <row r="64093" s="217" customFormat="1" x14ac:dyDescent="0.2"/>
    <row r="64094" s="217" customFormat="1" x14ac:dyDescent="0.2"/>
    <row r="64095" s="217" customFormat="1" x14ac:dyDescent="0.2"/>
    <row r="64096" s="217" customFormat="1" x14ac:dyDescent="0.2"/>
    <row r="64097" s="217" customFormat="1" x14ac:dyDescent="0.2"/>
    <row r="64098" s="217" customFormat="1" x14ac:dyDescent="0.2"/>
    <row r="64099" s="217" customFormat="1" x14ac:dyDescent="0.2"/>
    <row r="64100" s="217" customFormat="1" x14ac:dyDescent="0.2"/>
    <row r="64101" s="217" customFormat="1" x14ac:dyDescent="0.2"/>
    <row r="64102" s="217" customFormat="1" x14ac:dyDescent="0.2"/>
    <row r="64103" s="217" customFormat="1" x14ac:dyDescent="0.2"/>
    <row r="64104" s="217" customFormat="1" x14ac:dyDescent="0.2"/>
    <row r="64105" s="217" customFormat="1" x14ac:dyDescent="0.2"/>
    <row r="64106" s="217" customFormat="1" x14ac:dyDescent="0.2"/>
    <row r="64107" s="217" customFormat="1" x14ac:dyDescent="0.2"/>
    <row r="64108" s="217" customFormat="1" x14ac:dyDescent="0.2"/>
    <row r="64109" s="217" customFormat="1" x14ac:dyDescent="0.2"/>
    <row r="64110" s="217" customFormat="1" x14ac:dyDescent="0.2"/>
    <row r="64111" s="217" customFormat="1" x14ac:dyDescent="0.2"/>
    <row r="64112" s="217" customFormat="1" x14ac:dyDescent="0.2"/>
    <row r="64113" s="217" customFormat="1" x14ac:dyDescent="0.2"/>
    <row r="64114" s="217" customFormat="1" x14ac:dyDescent="0.2"/>
    <row r="64115" s="217" customFormat="1" x14ac:dyDescent="0.2"/>
    <row r="64116" s="217" customFormat="1" x14ac:dyDescent="0.2"/>
    <row r="64117" s="217" customFormat="1" x14ac:dyDescent="0.2"/>
    <row r="64118" s="217" customFormat="1" x14ac:dyDescent="0.2"/>
    <row r="64119" s="217" customFormat="1" x14ac:dyDescent="0.2"/>
    <row r="64120" s="217" customFormat="1" x14ac:dyDescent="0.2"/>
    <row r="64121" s="217" customFormat="1" x14ac:dyDescent="0.2"/>
    <row r="64122" s="217" customFormat="1" x14ac:dyDescent="0.2"/>
    <row r="64123" s="217" customFormat="1" x14ac:dyDescent="0.2"/>
    <row r="64124" s="217" customFormat="1" x14ac:dyDescent="0.2"/>
    <row r="64125" s="217" customFormat="1" x14ac:dyDescent="0.2"/>
    <row r="64126" s="217" customFormat="1" x14ac:dyDescent="0.2"/>
    <row r="64127" s="217" customFormat="1" x14ac:dyDescent="0.2"/>
    <row r="64128" s="217" customFormat="1" x14ac:dyDescent="0.2"/>
    <row r="64129" s="217" customFormat="1" x14ac:dyDescent="0.2"/>
    <row r="64130" s="217" customFormat="1" x14ac:dyDescent="0.2"/>
    <row r="64131" s="217" customFormat="1" x14ac:dyDescent="0.2"/>
    <row r="64132" s="217" customFormat="1" x14ac:dyDescent="0.2"/>
    <row r="64133" s="217" customFormat="1" x14ac:dyDescent="0.2"/>
    <row r="64134" s="217" customFormat="1" x14ac:dyDescent="0.2"/>
    <row r="64135" s="217" customFormat="1" x14ac:dyDescent="0.2"/>
    <row r="64136" s="217" customFormat="1" x14ac:dyDescent="0.2"/>
    <row r="64137" s="217" customFormat="1" x14ac:dyDescent="0.2"/>
    <row r="64138" s="217" customFormat="1" x14ac:dyDescent="0.2"/>
    <row r="64139" s="217" customFormat="1" x14ac:dyDescent="0.2"/>
    <row r="64140" s="217" customFormat="1" x14ac:dyDescent="0.2"/>
    <row r="64141" s="217" customFormat="1" x14ac:dyDescent="0.2"/>
    <row r="64142" s="217" customFormat="1" x14ac:dyDescent="0.2"/>
    <row r="64143" s="217" customFormat="1" x14ac:dyDescent="0.2"/>
    <row r="64144" s="217" customFormat="1" x14ac:dyDescent="0.2"/>
    <row r="64145" s="217" customFormat="1" x14ac:dyDescent="0.2"/>
    <row r="64146" s="217" customFormat="1" x14ac:dyDescent="0.2"/>
    <row r="64147" s="217" customFormat="1" x14ac:dyDescent="0.2"/>
    <row r="64148" s="217" customFormat="1" x14ac:dyDescent="0.2"/>
    <row r="64149" s="217" customFormat="1" x14ac:dyDescent="0.2"/>
    <row r="64150" s="217" customFormat="1" x14ac:dyDescent="0.2"/>
    <row r="64151" s="217" customFormat="1" x14ac:dyDescent="0.2"/>
    <row r="64152" s="217" customFormat="1" x14ac:dyDescent="0.2"/>
    <row r="64153" s="217" customFormat="1" x14ac:dyDescent="0.2"/>
    <row r="64154" s="217" customFormat="1" x14ac:dyDescent="0.2"/>
    <row r="64155" s="217" customFormat="1" x14ac:dyDescent="0.2"/>
    <row r="64156" s="217" customFormat="1" x14ac:dyDescent="0.2"/>
    <row r="64157" s="217" customFormat="1" x14ac:dyDescent="0.2"/>
    <row r="64158" s="217" customFormat="1" x14ac:dyDescent="0.2"/>
    <row r="64159" s="217" customFormat="1" x14ac:dyDescent="0.2"/>
    <row r="64160" s="217" customFormat="1" x14ac:dyDescent="0.2"/>
    <row r="64161" s="217" customFormat="1" x14ac:dyDescent="0.2"/>
    <row r="64162" s="217" customFormat="1" x14ac:dyDescent="0.2"/>
    <row r="64163" s="217" customFormat="1" x14ac:dyDescent="0.2"/>
    <row r="64164" s="217" customFormat="1" x14ac:dyDescent="0.2"/>
    <row r="64165" s="217" customFormat="1" x14ac:dyDescent="0.2"/>
    <row r="64166" s="217" customFormat="1" x14ac:dyDescent="0.2"/>
    <row r="64167" s="217" customFormat="1" x14ac:dyDescent="0.2"/>
    <row r="64168" s="217" customFormat="1" x14ac:dyDescent="0.2"/>
    <row r="64169" s="217" customFormat="1" x14ac:dyDescent="0.2"/>
    <row r="64170" s="217" customFormat="1" x14ac:dyDescent="0.2"/>
    <row r="64171" s="217" customFormat="1" x14ac:dyDescent="0.2"/>
    <row r="64172" s="217" customFormat="1" x14ac:dyDescent="0.2"/>
    <row r="64173" s="217" customFormat="1" x14ac:dyDescent="0.2"/>
    <row r="64174" s="217" customFormat="1" x14ac:dyDescent="0.2"/>
    <row r="64175" s="217" customFormat="1" x14ac:dyDescent="0.2"/>
    <row r="64176" s="217" customFormat="1" x14ac:dyDescent="0.2"/>
    <row r="64177" s="217" customFormat="1" x14ac:dyDescent="0.2"/>
    <row r="64178" s="217" customFormat="1" x14ac:dyDescent="0.2"/>
    <row r="64179" s="217" customFormat="1" x14ac:dyDescent="0.2"/>
    <row r="64180" s="217" customFormat="1" x14ac:dyDescent="0.2"/>
    <row r="64181" s="217" customFormat="1" x14ac:dyDescent="0.2"/>
    <row r="64182" s="217" customFormat="1" x14ac:dyDescent="0.2"/>
    <row r="64183" s="217" customFormat="1" x14ac:dyDescent="0.2"/>
    <row r="64184" s="217" customFormat="1" x14ac:dyDescent="0.2"/>
    <row r="64185" s="217" customFormat="1" x14ac:dyDescent="0.2"/>
    <row r="64186" s="217" customFormat="1" x14ac:dyDescent="0.2"/>
    <row r="64187" s="217" customFormat="1" x14ac:dyDescent="0.2"/>
    <row r="64188" s="217" customFormat="1" x14ac:dyDescent="0.2"/>
    <row r="64189" s="217" customFormat="1" x14ac:dyDescent="0.2"/>
    <row r="64190" s="217" customFormat="1" x14ac:dyDescent="0.2"/>
    <row r="64191" s="217" customFormat="1" x14ac:dyDescent="0.2"/>
    <row r="64192" s="217" customFormat="1" x14ac:dyDescent="0.2"/>
    <row r="64193" s="217" customFormat="1" x14ac:dyDescent="0.2"/>
    <row r="64194" s="217" customFormat="1" x14ac:dyDescent="0.2"/>
    <row r="64195" s="217" customFormat="1" x14ac:dyDescent="0.2"/>
    <row r="64196" s="217" customFormat="1" x14ac:dyDescent="0.2"/>
    <row r="64197" s="217" customFormat="1" x14ac:dyDescent="0.2"/>
    <row r="64198" s="217" customFormat="1" x14ac:dyDescent="0.2"/>
    <row r="64199" s="217" customFormat="1" x14ac:dyDescent="0.2"/>
    <row r="64200" s="217" customFormat="1" x14ac:dyDescent="0.2"/>
    <row r="64201" s="217" customFormat="1" x14ac:dyDescent="0.2"/>
    <row r="64202" s="217" customFormat="1" x14ac:dyDescent="0.2"/>
    <row r="64203" s="217" customFormat="1" x14ac:dyDescent="0.2"/>
    <row r="64204" s="217" customFormat="1" x14ac:dyDescent="0.2"/>
    <row r="64205" s="217" customFormat="1" x14ac:dyDescent="0.2"/>
    <row r="64206" s="217" customFormat="1" x14ac:dyDescent="0.2"/>
    <row r="64207" s="217" customFormat="1" x14ac:dyDescent="0.2"/>
    <row r="64208" s="217" customFormat="1" x14ac:dyDescent="0.2"/>
    <row r="64209" s="217" customFormat="1" x14ac:dyDescent="0.2"/>
    <row r="64210" s="217" customFormat="1" x14ac:dyDescent="0.2"/>
    <row r="64211" s="217" customFormat="1" x14ac:dyDescent="0.2"/>
    <row r="64212" s="217" customFormat="1" x14ac:dyDescent="0.2"/>
    <row r="64213" s="217" customFormat="1" x14ac:dyDescent="0.2"/>
    <row r="64214" s="217" customFormat="1" x14ac:dyDescent="0.2"/>
    <row r="64215" s="217" customFormat="1" x14ac:dyDescent="0.2"/>
    <row r="64216" s="217" customFormat="1" x14ac:dyDescent="0.2"/>
    <row r="64217" s="217" customFormat="1" x14ac:dyDescent="0.2"/>
    <row r="64218" s="217" customFormat="1" x14ac:dyDescent="0.2"/>
    <row r="64219" s="217" customFormat="1" x14ac:dyDescent="0.2"/>
    <row r="64220" s="217" customFormat="1" x14ac:dyDescent="0.2"/>
    <row r="64221" s="217" customFormat="1" x14ac:dyDescent="0.2"/>
    <row r="64222" s="217" customFormat="1" x14ac:dyDescent="0.2"/>
    <row r="64223" s="217" customFormat="1" x14ac:dyDescent="0.2"/>
    <row r="64224" s="217" customFormat="1" x14ac:dyDescent="0.2"/>
    <row r="64225" s="217" customFormat="1" x14ac:dyDescent="0.2"/>
    <row r="64226" s="217" customFormat="1" x14ac:dyDescent="0.2"/>
    <row r="64227" s="217" customFormat="1" x14ac:dyDescent="0.2"/>
    <row r="64228" s="217" customFormat="1" x14ac:dyDescent="0.2"/>
    <row r="64229" s="217" customFormat="1" x14ac:dyDescent="0.2"/>
    <row r="64230" s="217" customFormat="1" x14ac:dyDescent="0.2"/>
    <row r="64231" s="217" customFormat="1" x14ac:dyDescent="0.2"/>
    <row r="64232" s="217" customFormat="1" x14ac:dyDescent="0.2"/>
    <row r="64233" s="217" customFormat="1" x14ac:dyDescent="0.2"/>
    <row r="64234" s="217" customFormat="1" x14ac:dyDescent="0.2"/>
    <row r="64235" s="217" customFormat="1" x14ac:dyDescent="0.2"/>
    <row r="64236" s="217" customFormat="1" x14ac:dyDescent="0.2"/>
    <row r="64237" s="217" customFormat="1" x14ac:dyDescent="0.2"/>
    <row r="64238" s="217" customFormat="1" x14ac:dyDescent="0.2"/>
    <row r="64239" s="217" customFormat="1" x14ac:dyDescent="0.2"/>
    <row r="64240" s="217" customFormat="1" x14ac:dyDescent="0.2"/>
    <row r="64241" s="217" customFormat="1" x14ac:dyDescent="0.2"/>
    <row r="64242" s="217" customFormat="1" x14ac:dyDescent="0.2"/>
    <row r="64243" s="217" customFormat="1" x14ac:dyDescent="0.2"/>
    <row r="64244" s="217" customFormat="1" x14ac:dyDescent="0.2"/>
    <row r="64245" s="217" customFormat="1" x14ac:dyDescent="0.2"/>
    <row r="64246" s="217" customFormat="1" x14ac:dyDescent="0.2"/>
    <row r="64247" s="217" customFormat="1" x14ac:dyDescent="0.2"/>
    <row r="64248" s="217" customFormat="1" x14ac:dyDescent="0.2"/>
    <row r="64249" s="217" customFormat="1" x14ac:dyDescent="0.2"/>
    <row r="64250" s="217" customFormat="1" x14ac:dyDescent="0.2"/>
    <row r="64251" s="217" customFormat="1" x14ac:dyDescent="0.2"/>
    <row r="64252" s="217" customFormat="1" x14ac:dyDescent="0.2"/>
    <row r="64253" s="217" customFormat="1" x14ac:dyDescent="0.2"/>
    <row r="64254" s="217" customFormat="1" x14ac:dyDescent="0.2"/>
    <row r="64255" s="217" customFormat="1" x14ac:dyDescent="0.2"/>
    <row r="64256" s="217" customFormat="1" x14ac:dyDescent="0.2"/>
    <row r="64257" s="217" customFormat="1" x14ac:dyDescent="0.2"/>
    <row r="64258" s="217" customFormat="1" x14ac:dyDescent="0.2"/>
    <row r="64259" s="217" customFormat="1" x14ac:dyDescent="0.2"/>
    <row r="64260" s="217" customFormat="1" x14ac:dyDescent="0.2"/>
    <row r="64261" s="217" customFormat="1" x14ac:dyDescent="0.2"/>
    <row r="64262" s="217" customFormat="1" x14ac:dyDescent="0.2"/>
    <row r="64263" s="217" customFormat="1" x14ac:dyDescent="0.2"/>
    <row r="64264" s="217" customFormat="1" x14ac:dyDescent="0.2"/>
    <row r="64265" s="217" customFormat="1" x14ac:dyDescent="0.2"/>
    <row r="64266" s="217" customFormat="1" x14ac:dyDescent="0.2"/>
    <row r="64267" s="217" customFormat="1" x14ac:dyDescent="0.2"/>
    <row r="64268" s="217" customFormat="1" x14ac:dyDescent="0.2"/>
    <row r="64269" s="217" customFormat="1" x14ac:dyDescent="0.2"/>
    <row r="64270" s="217" customFormat="1" x14ac:dyDescent="0.2"/>
    <row r="64271" s="217" customFormat="1" x14ac:dyDescent="0.2"/>
    <row r="64272" s="217" customFormat="1" x14ac:dyDescent="0.2"/>
    <row r="64273" s="217" customFormat="1" x14ac:dyDescent="0.2"/>
    <row r="64274" s="217" customFormat="1" x14ac:dyDescent="0.2"/>
    <row r="64275" s="217" customFormat="1" x14ac:dyDescent="0.2"/>
    <row r="64276" s="217" customFormat="1" x14ac:dyDescent="0.2"/>
    <row r="64277" s="217" customFormat="1" x14ac:dyDescent="0.2"/>
    <row r="64278" s="217" customFormat="1" x14ac:dyDescent="0.2"/>
    <row r="64279" s="217" customFormat="1" x14ac:dyDescent="0.2"/>
    <row r="64280" s="217" customFormat="1" x14ac:dyDescent="0.2"/>
    <row r="64281" s="217" customFormat="1" x14ac:dyDescent="0.2"/>
    <row r="64282" s="217" customFormat="1" x14ac:dyDescent="0.2"/>
    <row r="64283" s="217" customFormat="1" x14ac:dyDescent="0.2"/>
    <row r="64284" s="217" customFormat="1" x14ac:dyDescent="0.2"/>
    <row r="64285" s="217" customFormat="1" x14ac:dyDescent="0.2"/>
    <row r="64286" s="217" customFormat="1" x14ac:dyDescent="0.2"/>
    <row r="64287" s="217" customFormat="1" x14ac:dyDescent="0.2"/>
    <row r="64288" s="217" customFormat="1" x14ac:dyDescent="0.2"/>
    <row r="64289" s="217" customFormat="1" x14ac:dyDescent="0.2"/>
    <row r="64290" s="217" customFormat="1" x14ac:dyDescent="0.2"/>
    <row r="64291" s="217" customFormat="1" x14ac:dyDescent="0.2"/>
    <row r="64292" s="217" customFormat="1" x14ac:dyDescent="0.2"/>
    <row r="64293" s="217" customFormat="1" x14ac:dyDescent="0.2"/>
    <row r="64294" s="217" customFormat="1" x14ac:dyDescent="0.2"/>
    <row r="64295" s="217" customFormat="1" x14ac:dyDescent="0.2"/>
    <row r="64296" s="217" customFormat="1" x14ac:dyDescent="0.2"/>
    <row r="64297" s="217" customFormat="1" x14ac:dyDescent="0.2"/>
    <row r="64298" s="217" customFormat="1" x14ac:dyDescent="0.2"/>
    <row r="64299" s="217" customFormat="1" x14ac:dyDescent="0.2"/>
    <row r="64300" s="217" customFormat="1" x14ac:dyDescent="0.2"/>
    <row r="64301" s="217" customFormat="1" x14ac:dyDescent="0.2"/>
    <row r="64302" s="217" customFormat="1" x14ac:dyDescent="0.2"/>
    <row r="64303" s="217" customFormat="1" x14ac:dyDescent="0.2"/>
    <row r="64304" s="217" customFormat="1" x14ac:dyDescent="0.2"/>
    <row r="64305" s="217" customFormat="1" x14ac:dyDescent="0.2"/>
    <row r="64306" s="217" customFormat="1" x14ac:dyDescent="0.2"/>
    <row r="64307" s="217" customFormat="1" x14ac:dyDescent="0.2"/>
    <row r="64308" s="217" customFormat="1" x14ac:dyDescent="0.2"/>
    <row r="64309" s="217" customFormat="1" x14ac:dyDescent="0.2"/>
    <row r="64310" s="217" customFormat="1" x14ac:dyDescent="0.2"/>
    <row r="64311" s="217" customFormat="1" x14ac:dyDescent="0.2"/>
    <row r="64312" s="217" customFormat="1" x14ac:dyDescent="0.2"/>
    <row r="64313" s="217" customFormat="1" x14ac:dyDescent="0.2"/>
    <row r="64314" s="217" customFormat="1" x14ac:dyDescent="0.2"/>
    <row r="64315" s="217" customFormat="1" x14ac:dyDescent="0.2"/>
    <row r="64316" s="217" customFormat="1" x14ac:dyDescent="0.2"/>
    <row r="64317" s="217" customFormat="1" x14ac:dyDescent="0.2"/>
    <row r="64318" s="217" customFormat="1" x14ac:dyDescent="0.2"/>
    <row r="64319" s="217" customFormat="1" x14ac:dyDescent="0.2"/>
    <row r="64320" s="217" customFormat="1" x14ac:dyDescent="0.2"/>
    <row r="64321" s="217" customFormat="1" x14ac:dyDescent="0.2"/>
    <row r="64322" s="217" customFormat="1" x14ac:dyDescent="0.2"/>
    <row r="64323" s="217" customFormat="1" x14ac:dyDescent="0.2"/>
    <row r="64324" s="217" customFormat="1" x14ac:dyDescent="0.2"/>
    <row r="64325" s="217" customFormat="1" x14ac:dyDescent="0.2"/>
    <row r="64326" s="217" customFormat="1" x14ac:dyDescent="0.2"/>
    <row r="64327" s="217" customFormat="1" x14ac:dyDescent="0.2"/>
    <row r="64328" s="217" customFormat="1" x14ac:dyDescent="0.2"/>
    <row r="64329" s="217" customFormat="1" x14ac:dyDescent="0.2"/>
    <row r="64330" s="217" customFormat="1" x14ac:dyDescent="0.2"/>
    <row r="64331" s="217" customFormat="1" x14ac:dyDescent="0.2"/>
    <row r="64332" s="217" customFormat="1" x14ac:dyDescent="0.2"/>
    <row r="64333" s="217" customFormat="1" x14ac:dyDescent="0.2"/>
    <row r="64334" s="217" customFormat="1" x14ac:dyDescent="0.2"/>
    <row r="64335" s="217" customFormat="1" x14ac:dyDescent="0.2"/>
    <row r="64336" s="217" customFormat="1" x14ac:dyDescent="0.2"/>
    <row r="64337" s="217" customFormat="1" x14ac:dyDescent="0.2"/>
    <row r="64338" s="217" customFormat="1" x14ac:dyDescent="0.2"/>
    <row r="64339" s="217" customFormat="1" x14ac:dyDescent="0.2"/>
    <row r="64340" s="217" customFormat="1" x14ac:dyDescent="0.2"/>
    <row r="64341" s="217" customFormat="1" x14ac:dyDescent="0.2"/>
    <row r="64342" s="217" customFormat="1" x14ac:dyDescent="0.2"/>
    <row r="64343" s="217" customFormat="1" x14ac:dyDescent="0.2"/>
    <row r="64344" s="217" customFormat="1" x14ac:dyDescent="0.2"/>
    <row r="64345" s="217" customFormat="1" x14ac:dyDescent="0.2"/>
    <row r="64346" s="217" customFormat="1" x14ac:dyDescent="0.2"/>
    <row r="64347" s="217" customFormat="1" x14ac:dyDescent="0.2"/>
    <row r="64348" s="217" customFormat="1" x14ac:dyDescent="0.2"/>
    <row r="64349" s="217" customFormat="1" x14ac:dyDescent="0.2"/>
    <row r="64350" s="217" customFormat="1" x14ac:dyDescent="0.2"/>
    <row r="64351" s="217" customFormat="1" x14ac:dyDescent="0.2"/>
    <row r="64352" s="217" customFormat="1" x14ac:dyDescent="0.2"/>
    <row r="64353" s="217" customFormat="1" x14ac:dyDescent="0.2"/>
    <row r="64354" s="217" customFormat="1" x14ac:dyDescent="0.2"/>
    <row r="64355" s="217" customFormat="1" x14ac:dyDescent="0.2"/>
    <row r="64356" s="217" customFormat="1" x14ac:dyDescent="0.2"/>
    <row r="64357" s="217" customFormat="1" x14ac:dyDescent="0.2"/>
    <row r="64358" s="217" customFormat="1" x14ac:dyDescent="0.2"/>
    <row r="64359" s="217" customFormat="1" x14ac:dyDescent="0.2"/>
    <row r="64360" s="217" customFormat="1" x14ac:dyDescent="0.2"/>
    <row r="64361" s="217" customFormat="1" x14ac:dyDescent="0.2"/>
    <row r="64362" s="217" customFormat="1" x14ac:dyDescent="0.2"/>
    <row r="64363" s="217" customFormat="1" x14ac:dyDescent="0.2"/>
    <row r="64364" s="217" customFormat="1" x14ac:dyDescent="0.2"/>
    <row r="64365" s="217" customFormat="1" x14ac:dyDescent="0.2"/>
    <row r="64366" s="217" customFormat="1" x14ac:dyDescent="0.2"/>
    <row r="64367" s="217" customFormat="1" x14ac:dyDescent="0.2"/>
    <row r="64368" s="217" customFormat="1" x14ac:dyDescent="0.2"/>
    <row r="64369" s="217" customFormat="1" x14ac:dyDescent="0.2"/>
    <row r="64370" s="217" customFormat="1" x14ac:dyDescent="0.2"/>
    <row r="64371" s="217" customFormat="1" x14ac:dyDescent="0.2"/>
    <row r="64372" s="217" customFormat="1" x14ac:dyDescent="0.2"/>
    <row r="64373" s="217" customFormat="1" x14ac:dyDescent="0.2"/>
    <row r="64374" s="217" customFormat="1" x14ac:dyDescent="0.2"/>
    <row r="64375" s="217" customFormat="1" x14ac:dyDescent="0.2"/>
    <row r="64376" s="217" customFormat="1" x14ac:dyDescent="0.2"/>
    <row r="64377" s="217" customFormat="1" x14ac:dyDescent="0.2"/>
    <row r="64378" s="217" customFormat="1" x14ac:dyDescent="0.2"/>
    <row r="64379" s="217" customFormat="1" x14ac:dyDescent="0.2"/>
    <row r="64380" s="217" customFormat="1" x14ac:dyDescent="0.2"/>
    <row r="64381" s="217" customFormat="1" x14ac:dyDescent="0.2"/>
    <row r="64382" s="217" customFormat="1" x14ac:dyDescent="0.2"/>
    <row r="64383" s="217" customFormat="1" x14ac:dyDescent="0.2"/>
    <row r="64384" s="217" customFormat="1" x14ac:dyDescent="0.2"/>
    <row r="64385" s="217" customFormat="1" x14ac:dyDescent="0.2"/>
    <row r="64386" s="217" customFormat="1" x14ac:dyDescent="0.2"/>
    <row r="64387" s="217" customFormat="1" x14ac:dyDescent="0.2"/>
    <row r="64388" s="217" customFormat="1" x14ac:dyDescent="0.2"/>
    <row r="64389" s="217" customFormat="1" x14ac:dyDescent="0.2"/>
    <row r="64390" s="217" customFormat="1" x14ac:dyDescent="0.2"/>
    <row r="64391" s="217" customFormat="1" x14ac:dyDescent="0.2"/>
    <row r="64392" s="217" customFormat="1" x14ac:dyDescent="0.2"/>
    <row r="64393" s="217" customFormat="1" x14ac:dyDescent="0.2"/>
    <row r="64394" s="217" customFormat="1" x14ac:dyDescent="0.2"/>
    <row r="64395" s="217" customFormat="1" x14ac:dyDescent="0.2"/>
    <row r="64396" s="217" customFormat="1" x14ac:dyDescent="0.2"/>
    <row r="64397" s="217" customFormat="1" x14ac:dyDescent="0.2"/>
    <row r="64398" s="217" customFormat="1" x14ac:dyDescent="0.2"/>
    <row r="64399" s="217" customFormat="1" x14ac:dyDescent="0.2"/>
    <row r="64400" s="217" customFormat="1" x14ac:dyDescent="0.2"/>
    <row r="64401" s="217" customFormat="1" x14ac:dyDescent="0.2"/>
    <row r="64402" s="217" customFormat="1" x14ac:dyDescent="0.2"/>
    <row r="64403" s="217" customFormat="1" x14ac:dyDescent="0.2"/>
    <row r="64404" s="217" customFormat="1" x14ac:dyDescent="0.2"/>
    <row r="64405" s="217" customFormat="1" x14ac:dyDescent="0.2"/>
    <row r="64406" s="217" customFormat="1" x14ac:dyDescent="0.2"/>
    <row r="64407" s="217" customFormat="1" x14ac:dyDescent="0.2"/>
    <row r="64408" s="217" customFormat="1" x14ac:dyDescent="0.2"/>
    <row r="64409" s="217" customFormat="1" x14ac:dyDescent="0.2"/>
    <row r="64410" s="217" customFormat="1" x14ac:dyDescent="0.2"/>
    <row r="64411" s="217" customFormat="1" x14ac:dyDescent="0.2"/>
    <row r="64412" s="217" customFormat="1" x14ac:dyDescent="0.2"/>
    <row r="64413" s="217" customFormat="1" x14ac:dyDescent="0.2"/>
    <row r="64414" s="217" customFormat="1" x14ac:dyDescent="0.2"/>
    <row r="64415" s="217" customFormat="1" x14ac:dyDescent="0.2"/>
    <row r="64416" s="217" customFormat="1" x14ac:dyDescent="0.2"/>
    <row r="64417" s="217" customFormat="1" x14ac:dyDescent="0.2"/>
    <row r="64418" s="217" customFormat="1" x14ac:dyDescent="0.2"/>
    <row r="64419" s="217" customFormat="1" x14ac:dyDescent="0.2"/>
    <row r="64420" s="217" customFormat="1" x14ac:dyDescent="0.2"/>
    <row r="64421" s="217" customFormat="1" x14ac:dyDescent="0.2"/>
    <row r="64422" s="217" customFormat="1" x14ac:dyDescent="0.2"/>
    <row r="64423" s="217" customFormat="1" x14ac:dyDescent="0.2"/>
    <row r="64424" s="217" customFormat="1" x14ac:dyDescent="0.2"/>
    <row r="64425" s="217" customFormat="1" x14ac:dyDescent="0.2"/>
    <row r="64426" s="217" customFormat="1" x14ac:dyDescent="0.2"/>
    <row r="64427" s="217" customFormat="1" x14ac:dyDescent="0.2"/>
    <row r="64428" s="217" customFormat="1" x14ac:dyDescent="0.2"/>
    <row r="64429" s="217" customFormat="1" x14ac:dyDescent="0.2"/>
    <row r="64430" s="217" customFormat="1" x14ac:dyDescent="0.2"/>
    <row r="64431" s="217" customFormat="1" x14ac:dyDescent="0.2"/>
    <row r="64432" s="217" customFormat="1" x14ac:dyDescent="0.2"/>
    <row r="64433" s="217" customFormat="1" x14ac:dyDescent="0.2"/>
    <row r="64434" s="217" customFormat="1" x14ac:dyDescent="0.2"/>
    <row r="64435" s="217" customFormat="1" x14ac:dyDescent="0.2"/>
    <row r="64436" s="217" customFormat="1" x14ac:dyDescent="0.2"/>
    <row r="64437" s="217" customFormat="1" x14ac:dyDescent="0.2"/>
    <row r="64438" s="217" customFormat="1" x14ac:dyDescent="0.2"/>
    <row r="64439" s="217" customFormat="1" x14ac:dyDescent="0.2"/>
    <row r="64440" s="217" customFormat="1" x14ac:dyDescent="0.2"/>
    <row r="64441" s="217" customFormat="1" x14ac:dyDescent="0.2"/>
    <row r="64442" s="217" customFormat="1" x14ac:dyDescent="0.2"/>
    <row r="64443" s="217" customFormat="1" x14ac:dyDescent="0.2"/>
    <row r="64444" s="217" customFormat="1" x14ac:dyDescent="0.2"/>
    <row r="64445" s="217" customFormat="1" x14ac:dyDescent="0.2"/>
    <row r="64446" s="217" customFormat="1" x14ac:dyDescent="0.2"/>
    <row r="64447" s="217" customFormat="1" x14ac:dyDescent="0.2"/>
    <row r="64448" s="217" customFormat="1" x14ac:dyDescent="0.2"/>
    <row r="64449" s="217" customFormat="1" x14ac:dyDescent="0.2"/>
    <row r="64450" s="217" customFormat="1" x14ac:dyDescent="0.2"/>
    <row r="64451" s="217" customFormat="1" x14ac:dyDescent="0.2"/>
    <row r="64452" s="217" customFormat="1" x14ac:dyDescent="0.2"/>
    <row r="64453" s="217" customFormat="1" x14ac:dyDescent="0.2"/>
    <row r="64454" s="217" customFormat="1" x14ac:dyDescent="0.2"/>
    <row r="64455" s="217" customFormat="1" x14ac:dyDescent="0.2"/>
    <row r="64456" s="217" customFormat="1" x14ac:dyDescent="0.2"/>
    <row r="64457" s="217" customFormat="1" x14ac:dyDescent="0.2"/>
    <row r="64458" s="217" customFormat="1" x14ac:dyDescent="0.2"/>
    <row r="64459" s="217" customFormat="1" x14ac:dyDescent="0.2"/>
    <row r="64460" s="217" customFormat="1" x14ac:dyDescent="0.2"/>
    <row r="64461" s="217" customFormat="1" x14ac:dyDescent="0.2"/>
    <row r="64462" s="217" customFormat="1" x14ac:dyDescent="0.2"/>
    <row r="64463" s="217" customFormat="1" x14ac:dyDescent="0.2"/>
    <row r="64464" s="217" customFormat="1" x14ac:dyDescent="0.2"/>
    <row r="64465" s="217" customFormat="1" x14ac:dyDescent="0.2"/>
    <row r="64466" s="217" customFormat="1" x14ac:dyDescent="0.2"/>
    <row r="64467" s="217" customFormat="1" x14ac:dyDescent="0.2"/>
    <row r="64468" s="217" customFormat="1" x14ac:dyDescent="0.2"/>
    <row r="64469" s="217" customFormat="1" x14ac:dyDescent="0.2"/>
    <row r="64470" s="217" customFormat="1" x14ac:dyDescent="0.2"/>
    <row r="64471" s="217" customFormat="1" x14ac:dyDescent="0.2"/>
    <row r="64472" s="217" customFormat="1" x14ac:dyDescent="0.2"/>
    <row r="64473" s="217" customFormat="1" x14ac:dyDescent="0.2"/>
    <row r="64474" s="217" customFormat="1" x14ac:dyDescent="0.2"/>
    <row r="64475" s="217" customFormat="1" x14ac:dyDescent="0.2"/>
    <row r="64476" s="217" customFormat="1" x14ac:dyDescent="0.2"/>
    <row r="64477" s="217" customFormat="1" x14ac:dyDescent="0.2"/>
    <row r="64478" s="217" customFormat="1" x14ac:dyDescent="0.2"/>
    <row r="64479" s="217" customFormat="1" x14ac:dyDescent="0.2"/>
    <row r="64480" s="217" customFormat="1" x14ac:dyDescent="0.2"/>
    <row r="64481" s="217" customFormat="1" x14ac:dyDescent="0.2"/>
    <row r="64482" s="217" customFormat="1" x14ac:dyDescent="0.2"/>
    <row r="64483" s="217" customFormat="1" x14ac:dyDescent="0.2"/>
    <row r="64484" s="217" customFormat="1" x14ac:dyDescent="0.2"/>
    <row r="64485" s="217" customFormat="1" x14ac:dyDescent="0.2"/>
    <row r="64486" s="217" customFormat="1" x14ac:dyDescent="0.2"/>
    <row r="64487" s="217" customFormat="1" x14ac:dyDescent="0.2"/>
    <row r="64488" s="217" customFormat="1" x14ac:dyDescent="0.2"/>
    <row r="64489" s="217" customFormat="1" x14ac:dyDescent="0.2"/>
    <row r="64490" s="217" customFormat="1" x14ac:dyDescent="0.2"/>
    <row r="64491" s="217" customFormat="1" x14ac:dyDescent="0.2"/>
    <row r="64492" s="217" customFormat="1" x14ac:dyDescent="0.2"/>
    <row r="64493" s="217" customFormat="1" x14ac:dyDescent="0.2"/>
    <row r="64494" s="217" customFormat="1" x14ac:dyDescent="0.2"/>
    <row r="64495" s="217" customFormat="1" x14ac:dyDescent="0.2"/>
    <row r="64496" s="217" customFormat="1" x14ac:dyDescent="0.2"/>
    <row r="64497" s="217" customFormat="1" x14ac:dyDescent="0.2"/>
    <row r="64498" s="217" customFormat="1" x14ac:dyDescent="0.2"/>
    <row r="64499" s="217" customFormat="1" x14ac:dyDescent="0.2"/>
    <row r="64500" s="217" customFormat="1" x14ac:dyDescent="0.2"/>
    <row r="64501" s="217" customFormat="1" x14ac:dyDescent="0.2"/>
    <row r="64502" s="217" customFormat="1" x14ac:dyDescent="0.2"/>
    <row r="64503" s="217" customFormat="1" x14ac:dyDescent="0.2"/>
    <row r="64504" s="217" customFormat="1" x14ac:dyDescent="0.2"/>
    <row r="64505" s="217" customFormat="1" x14ac:dyDescent="0.2"/>
    <row r="64506" s="217" customFormat="1" x14ac:dyDescent="0.2"/>
    <row r="64507" s="217" customFormat="1" x14ac:dyDescent="0.2"/>
    <row r="64508" s="217" customFormat="1" x14ac:dyDescent="0.2"/>
    <row r="64509" s="217" customFormat="1" x14ac:dyDescent="0.2"/>
    <row r="64510" s="217" customFormat="1" x14ac:dyDescent="0.2"/>
    <row r="64511" s="217" customFormat="1" x14ac:dyDescent="0.2"/>
    <row r="64512" s="217" customFormat="1" x14ac:dyDescent="0.2"/>
    <row r="64513" s="217" customFormat="1" x14ac:dyDescent="0.2"/>
    <row r="64514" s="217" customFormat="1" x14ac:dyDescent="0.2"/>
    <row r="64515" s="217" customFormat="1" x14ac:dyDescent="0.2"/>
    <row r="64516" s="217" customFormat="1" x14ac:dyDescent="0.2"/>
    <row r="64517" s="217" customFormat="1" x14ac:dyDescent="0.2"/>
    <row r="64518" s="217" customFormat="1" x14ac:dyDescent="0.2"/>
    <row r="64519" s="217" customFormat="1" x14ac:dyDescent="0.2"/>
    <row r="64520" s="217" customFormat="1" x14ac:dyDescent="0.2"/>
    <row r="64521" s="217" customFormat="1" x14ac:dyDescent="0.2"/>
    <row r="64522" s="217" customFormat="1" x14ac:dyDescent="0.2"/>
    <row r="64523" s="217" customFormat="1" x14ac:dyDescent="0.2"/>
    <row r="64524" s="217" customFormat="1" x14ac:dyDescent="0.2"/>
    <row r="64525" s="217" customFormat="1" x14ac:dyDescent="0.2"/>
    <row r="64526" s="217" customFormat="1" x14ac:dyDescent="0.2"/>
    <row r="64527" s="217" customFormat="1" x14ac:dyDescent="0.2"/>
    <row r="64528" s="217" customFormat="1" x14ac:dyDescent="0.2"/>
    <row r="64529" s="217" customFormat="1" x14ac:dyDescent="0.2"/>
    <row r="64530" s="217" customFormat="1" x14ac:dyDescent="0.2"/>
    <row r="64531" s="217" customFormat="1" x14ac:dyDescent="0.2"/>
    <row r="64532" s="217" customFormat="1" x14ac:dyDescent="0.2"/>
    <row r="64533" s="217" customFormat="1" x14ac:dyDescent="0.2"/>
    <row r="64534" s="217" customFormat="1" x14ac:dyDescent="0.2"/>
    <row r="64535" s="217" customFormat="1" x14ac:dyDescent="0.2"/>
    <row r="64536" s="217" customFormat="1" x14ac:dyDescent="0.2"/>
    <row r="64537" s="217" customFormat="1" x14ac:dyDescent="0.2"/>
    <row r="64538" s="217" customFormat="1" x14ac:dyDescent="0.2"/>
    <row r="64539" s="217" customFormat="1" x14ac:dyDescent="0.2"/>
    <row r="64540" s="217" customFormat="1" x14ac:dyDescent="0.2"/>
    <row r="64541" s="217" customFormat="1" x14ac:dyDescent="0.2"/>
    <row r="64542" s="217" customFormat="1" x14ac:dyDescent="0.2"/>
    <row r="64543" s="217" customFormat="1" x14ac:dyDescent="0.2"/>
    <row r="64544" s="217" customFormat="1" x14ac:dyDescent="0.2"/>
    <row r="64545" s="217" customFormat="1" x14ac:dyDescent="0.2"/>
    <row r="64546" s="217" customFormat="1" x14ac:dyDescent="0.2"/>
    <row r="64547" s="217" customFormat="1" x14ac:dyDescent="0.2"/>
    <row r="64548" s="217" customFormat="1" x14ac:dyDescent="0.2"/>
    <row r="64549" s="217" customFormat="1" x14ac:dyDescent="0.2"/>
    <row r="64550" s="217" customFormat="1" x14ac:dyDescent="0.2"/>
    <row r="64551" s="217" customFormat="1" x14ac:dyDescent="0.2"/>
    <row r="64552" s="217" customFormat="1" x14ac:dyDescent="0.2"/>
    <row r="64553" s="217" customFormat="1" x14ac:dyDescent="0.2"/>
    <row r="64554" s="217" customFormat="1" x14ac:dyDescent="0.2"/>
    <row r="64555" s="217" customFormat="1" x14ac:dyDescent="0.2"/>
    <row r="64556" s="217" customFormat="1" x14ac:dyDescent="0.2"/>
    <row r="64557" s="217" customFormat="1" x14ac:dyDescent="0.2"/>
    <row r="64558" s="217" customFormat="1" x14ac:dyDescent="0.2"/>
    <row r="64559" s="217" customFormat="1" x14ac:dyDescent="0.2"/>
    <row r="64560" s="217" customFormat="1" x14ac:dyDescent="0.2"/>
    <row r="64561" s="217" customFormat="1" x14ac:dyDescent="0.2"/>
    <row r="64562" s="217" customFormat="1" x14ac:dyDescent="0.2"/>
    <row r="64563" s="217" customFormat="1" x14ac:dyDescent="0.2"/>
    <row r="64564" s="217" customFormat="1" x14ac:dyDescent="0.2"/>
    <row r="64565" s="217" customFormat="1" x14ac:dyDescent="0.2"/>
    <row r="64566" s="217" customFormat="1" x14ac:dyDescent="0.2"/>
    <row r="64567" s="217" customFormat="1" x14ac:dyDescent="0.2"/>
    <row r="64568" s="217" customFormat="1" x14ac:dyDescent="0.2"/>
    <row r="64569" s="217" customFormat="1" x14ac:dyDescent="0.2"/>
    <row r="64570" s="217" customFormat="1" x14ac:dyDescent="0.2"/>
    <row r="64571" s="217" customFormat="1" x14ac:dyDescent="0.2"/>
    <row r="64572" s="217" customFormat="1" x14ac:dyDescent="0.2"/>
    <row r="64573" s="217" customFormat="1" x14ac:dyDescent="0.2"/>
    <row r="64574" s="217" customFormat="1" x14ac:dyDescent="0.2"/>
    <row r="64575" s="217" customFormat="1" x14ac:dyDescent="0.2"/>
    <row r="64576" s="217" customFormat="1" x14ac:dyDescent="0.2"/>
    <row r="64577" s="217" customFormat="1" x14ac:dyDescent="0.2"/>
    <row r="64578" s="217" customFormat="1" x14ac:dyDescent="0.2"/>
    <row r="64579" s="217" customFormat="1" x14ac:dyDescent="0.2"/>
    <row r="64580" s="217" customFormat="1" x14ac:dyDescent="0.2"/>
    <row r="64581" s="217" customFormat="1" x14ac:dyDescent="0.2"/>
    <row r="64582" s="217" customFormat="1" x14ac:dyDescent="0.2"/>
    <row r="64583" s="217" customFormat="1" x14ac:dyDescent="0.2"/>
    <row r="64584" s="217" customFormat="1" x14ac:dyDescent="0.2"/>
    <row r="64585" s="217" customFormat="1" x14ac:dyDescent="0.2"/>
    <row r="64586" s="217" customFormat="1" x14ac:dyDescent="0.2"/>
    <row r="64587" s="217" customFormat="1" x14ac:dyDescent="0.2"/>
    <row r="64588" s="217" customFormat="1" x14ac:dyDescent="0.2"/>
    <row r="64589" s="217" customFormat="1" x14ac:dyDescent="0.2"/>
    <row r="64590" s="217" customFormat="1" x14ac:dyDescent="0.2"/>
    <row r="64591" s="217" customFormat="1" x14ac:dyDescent="0.2"/>
    <row r="64592" s="217" customFormat="1" x14ac:dyDescent="0.2"/>
    <row r="64593" s="217" customFormat="1" x14ac:dyDescent="0.2"/>
    <row r="64594" s="217" customFormat="1" x14ac:dyDescent="0.2"/>
    <row r="64595" s="217" customFormat="1" x14ac:dyDescent="0.2"/>
    <row r="64596" s="217" customFormat="1" x14ac:dyDescent="0.2"/>
    <row r="64597" s="217" customFormat="1" x14ac:dyDescent="0.2"/>
    <row r="64598" s="217" customFormat="1" x14ac:dyDescent="0.2"/>
    <row r="64599" s="217" customFormat="1" x14ac:dyDescent="0.2"/>
    <row r="64600" s="217" customFormat="1" x14ac:dyDescent="0.2"/>
    <row r="64601" s="217" customFormat="1" x14ac:dyDescent="0.2"/>
    <row r="64602" s="217" customFormat="1" x14ac:dyDescent="0.2"/>
    <row r="64603" s="217" customFormat="1" x14ac:dyDescent="0.2"/>
    <row r="64604" s="217" customFormat="1" x14ac:dyDescent="0.2"/>
    <row r="64605" s="217" customFormat="1" x14ac:dyDescent="0.2"/>
    <row r="64606" s="217" customFormat="1" x14ac:dyDescent="0.2"/>
    <row r="64607" s="217" customFormat="1" x14ac:dyDescent="0.2"/>
    <row r="64608" s="217" customFormat="1" x14ac:dyDescent="0.2"/>
    <row r="64609" s="217" customFormat="1" x14ac:dyDescent="0.2"/>
    <row r="64610" s="217" customFormat="1" x14ac:dyDescent="0.2"/>
    <row r="64611" s="217" customFormat="1" x14ac:dyDescent="0.2"/>
    <row r="64612" s="217" customFormat="1" x14ac:dyDescent="0.2"/>
    <row r="64613" s="217" customFormat="1" x14ac:dyDescent="0.2"/>
    <row r="64614" s="217" customFormat="1" x14ac:dyDescent="0.2"/>
    <row r="64615" s="217" customFormat="1" x14ac:dyDescent="0.2"/>
    <row r="64616" s="217" customFormat="1" x14ac:dyDescent="0.2"/>
    <row r="64617" s="217" customFormat="1" x14ac:dyDescent="0.2"/>
    <row r="64618" s="217" customFormat="1" x14ac:dyDescent="0.2"/>
    <row r="64619" s="217" customFormat="1" x14ac:dyDescent="0.2"/>
    <row r="64620" s="217" customFormat="1" x14ac:dyDescent="0.2"/>
    <row r="64621" s="217" customFormat="1" x14ac:dyDescent="0.2"/>
    <row r="64622" s="217" customFormat="1" x14ac:dyDescent="0.2"/>
    <row r="64623" s="217" customFormat="1" x14ac:dyDescent="0.2"/>
    <row r="64624" s="217" customFormat="1" x14ac:dyDescent="0.2"/>
    <row r="64625" s="217" customFormat="1" x14ac:dyDescent="0.2"/>
    <row r="64626" s="217" customFormat="1" x14ac:dyDescent="0.2"/>
    <row r="64627" s="217" customFormat="1" x14ac:dyDescent="0.2"/>
    <row r="64628" s="217" customFormat="1" x14ac:dyDescent="0.2"/>
    <row r="64629" s="217" customFormat="1" x14ac:dyDescent="0.2"/>
    <row r="64630" s="217" customFormat="1" x14ac:dyDescent="0.2"/>
    <row r="64631" s="217" customFormat="1" x14ac:dyDescent="0.2"/>
    <row r="64632" s="217" customFormat="1" x14ac:dyDescent="0.2"/>
    <row r="64633" s="217" customFormat="1" x14ac:dyDescent="0.2"/>
    <row r="64634" s="217" customFormat="1" x14ac:dyDescent="0.2"/>
    <row r="64635" s="217" customFormat="1" x14ac:dyDescent="0.2"/>
    <row r="64636" s="217" customFormat="1" x14ac:dyDescent="0.2"/>
    <row r="64637" s="217" customFormat="1" x14ac:dyDescent="0.2"/>
    <row r="64638" s="217" customFormat="1" x14ac:dyDescent="0.2"/>
    <row r="64639" s="217" customFormat="1" x14ac:dyDescent="0.2"/>
    <row r="64640" s="217" customFormat="1" x14ac:dyDescent="0.2"/>
    <row r="64641" s="217" customFormat="1" x14ac:dyDescent="0.2"/>
    <row r="64642" s="217" customFormat="1" x14ac:dyDescent="0.2"/>
    <row r="64643" s="217" customFormat="1" x14ac:dyDescent="0.2"/>
    <row r="64644" s="217" customFormat="1" x14ac:dyDescent="0.2"/>
    <row r="64645" s="217" customFormat="1" x14ac:dyDescent="0.2"/>
    <row r="64646" s="217" customFormat="1" x14ac:dyDescent="0.2"/>
    <row r="64647" s="217" customFormat="1" x14ac:dyDescent="0.2"/>
    <row r="64648" s="217" customFormat="1" x14ac:dyDescent="0.2"/>
    <row r="64649" s="217" customFormat="1" x14ac:dyDescent="0.2"/>
    <row r="64650" s="217" customFormat="1" x14ac:dyDescent="0.2"/>
    <row r="64651" s="217" customFormat="1" x14ac:dyDescent="0.2"/>
    <row r="64652" s="217" customFormat="1" x14ac:dyDescent="0.2"/>
    <row r="64653" s="217" customFormat="1" x14ac:dyDescent="0.2"/>
    <row r="64654" s="217" customFormat="1" x14ac:dyDescent="0.2"/>
    <row r="64655" s="217" customFormat="1" x14ac:dyDescent="0.2"/>
    <row r="64656" s="217" customFormat="1" x14ac:dyDescent="0.2"/>
    <row r="64657" s="217" customFormat="1" x14ac:dyDescent="0.2"/>
    <row r="64658" s="217" customFormat="1" x14ac:dyDescent="0.2"/>
    <row r="64659" s="217" customFormat="1" x14ac:dyDescent="0.2"/>
    <row r="64660" s="217" customFormat="1" x14ac:dyDescent="0.2"/>
    <row r="64661" s="217" customFormat="1" x14ac:dyDescent="0.2"/>
    <row r="64662" s="217" customFormat="1" x14ac:dyDescent="0.2"/>
    <row r="64663" s="217" customFormat="1" x14ac:dyDescent="0.2"/>
    <row r="64664" s="217" customFormat="1" x14ac:dyDescent="0.2"/>
    <row r="64665" s="217" customFormat="1" x14ac:dyDescent="0.2"/>
    <row r="64666" s="217" customFormat="1" x14ac:dyDescent="0.2"/>
    <row r="64667" s="217" customFormat="1" x14ac:dyDescent="0.2"/>
    <row r="64668" s="217" customFormat="1" x14ac:dyDescent="0.2"/>
    <row r="64669" s="217" customFormat="1" x14ac:dyDescent="0.2"/>
    <row r="64670" s="217" customFormat="1" x14ac:dyDescent="0.2"/>
    <row r="64671" s="217" customFormat="1" x14ac:dyDescent="0.2"/>
    <row r="64672" s="217" customFormat="1" x14ac:dyDescent="0.2"/>
    <row r="64673" s="217" customFormat="1" x14ac:dyDescent="0.2"/>
    <row r="64674" s="217" customFormat="1" x14ac:dyDescent="0.2"/>
    <row r="64675" s="217" customFormat="1" x14ac:dyDescent="0.2"/>
    <row r="64676" s="217" customFormat="1" x14ac:dyDescent="0.2"/>
    <row r="64677" s="217" customFormat="1" x14ac:dyDescent="0.2"/>
    <row r="64678" s="217" customFormat="1" x14ac:dyDescent="0.2"/>
    <row r="64679" s="217" customFormat="1" x14ac:dyDescent="0.2"/>
    <row r="64680" s="217" customFormat="1" x14ac:dyDescent="0.2"/>
    <row r="64681" s="217" customFormat="1" x14ac:dyDescent="0.2"/>
    <row r="64682" s="217" customFormat="1" x14ac:dyDescent="0.2"/>
    <row r="64683" s="217" customFormat="1" x14ac:dyDescent="0.2"/>
    <row r="64684" s="217" customFormat="1" x14ac:dyDescent="0.2"/>
    <row r="64685" s="217" customFormat="1" x14ac:dyDescent="0.2"/>
    <row r="64686" s="217" customFormat="1" x14ac:dyDescent="0.2"/>
    <row r="64687" s="217" customFormat="1" x14ac:dyDescent="0.2"/>
    <row r="64688" s="217" customFormat="1" x14ac:dyDescent="0.2"/>
    <row r="64689" s="217" customFormat="1" x14ac:dyDescent="0.2"/>
    <row r="64690" s="217" customFormat="1" x14ac:dyDescent="0.2"/>
    <row r="64691" s="217" customFormat="1" x14ac:dyDescent="0.2"/>
    <row r="64692" s="217" customFormat="1" x14ac:dyDescent="0.2"/>
    <row r="64693" s="217" customFormat="1" x14ac:dyDescent="0.2"/>
    <row r="64694" s="217" customFormat="1" x14ac:dyDescent="0.2"/>
    <row r="64695" s="217" customFormat="1" x14ac:dyDescent="0.2"/>
    <row r="64696" s="217" customFormat="1" x14ac:dyDescent="0.2"/>
    <row r="64697" s="217" customFormat="1" x14ac:dyDescent="0.2"/>
    <row r="64698" s="217" customFormat="1" x14ac:dyDescent="0.2"/>
    <row r="64699" s="217" customFormat="1" x14ac:dyDescent="0.2"/>
    <row r="64700" s="217" customFormat="1" x14ac:dyDescent="0.2"/>
    <row r="64701" s="217" customFormat="1" x14ac:dyDescent="0.2"/>
    <row r="64702" s="217" customFormat="1" x14ac:dyDescent="0.2"/>
    <row r="64703" s="217" customFormat="1" x14ac:dyDescent="0.2"/>
    <row r="64704" s="217" customFormat="1" x14ac:dyDescent="0.2"/>
    <row r="64705" s="217" customFormat="1" x14ac:dyDescent="0.2"/>
    <row r="64706" s="217" customFormat="1" x14ac:dyDescent="0.2"/>
    <row r="64707" s="217" customFormat="1" x14ac:dyDescent="0.2"/>
    <row r="64708" s="217" customFormat="1" x14ac:dyDescent="0.2"/>
    <row r="64709" s="217" customFormat="1" x14ac:dyDescent="0.2"/>
    <row r="64710" s="217" customFormat="1" x14ac:dyDescent="0.2"/>
    <row r="64711" s="217" customFormat="1" x14ac:dyDescent="0.2"/>
    <row r="64712" s="217" customFormat="1" x14ac:dyDescent="0.2"/>
    <row r="64713" s="217" customFormat="1" x14ac:dyDescent="0.2"/>
    <row r="64714" s="217" customFormat="1" x14ac:dyDescent="0.2"/>
    <row r="64715" s="217" customFormat="1" x14ac:dyDescent="0.2"/>
    <row r="64716" s="217" customFormat="1" x14ac:dyDescent="0.2"/>
    <row r="64717" s="217" customFormat="1" x14ac:dyDescent="0.2"/>
    <row r="64718" s="217" customFormat="1" x14ac:dyDescent="0.2"/>
    <row r="64719" s="217" customFormat="1" x14ac:dyDescent="0.2"/>
    <row r="64720" s="217" customFormat="1" x14ac:dyDescent="0.2"/>
    <row r="64721" s="217" customFormat="1" x14ac:dyDescent="0.2"/>
    <row r="64722" s="217" customFormat="1" x14ac:dyDescent="0.2"/>
    <row r="64723" s="217" customFormat="1" x14ac:dyDescent="0.2"/>
    <row r="64724" s="217" customFormat="1" x14ac:dyDescent="0.2"/>
    <row r="64725" s="217" customFormat="1" x14ac:dyDescent="0.2"/>
    <row r="64726" s="217" customFormat="1" x14ac:dyDescent="0.2"/>
    <row r="64727" s="217" customFormat="1" x14ac:dyDescent="0.2"/>
    <row r="64728" s="217" customFormat="1" x14ac:dyDescent="0.2"/>
    <row r="64729" s="217" customFormat="1" x14ac:dyDescent="0.2"/>
    <row r="64730" s="217" customFormat="1" x14ac:dyDescent="0.2"/>
    <row r="64731" s="217" customFormat="1" x14ac:dyDescent="0.2"/>
    <row r="64732" s="217" customFormat="1" x14ac:dyDescent="0.2"/>
    <row r="64733" s="217" customFormat="1" x14ac:dyDescent="0.2"/>
    <row r="64734" s="217" customFormat="1" x14ac:dyDescent="0.2"/>
    <row r="64735" s="217" customFormat="1" x14ac:dyDescent="0.2"/>
    <row r="64736" s="217" customFormat="1" x14ac:dyDescent="0.2"/>
    <row r="64737" s="217" customFormat="1" x14ac:dyDescent="0.2"/>
    <row r="64738" s="217" customFormat="1" x14ac:dyDescent="0.2"/>
    <row r="64739" s="217" customFormat="1" x14ac:dyDescent="0.2"/>
    <row r="64740" s="217" customFormat="1" x14ac:dyDescent="0.2"/>
    <row r="64741" s="217" customFormat="1" x14ac:dyDescent="0.2"/>
    <row r="64742" s="217" customFormat="1" x14ac:dyDescent="0.2"/>
    <row r="64743" s="217" customFormat="1" x14ac:dyDescent="0.2"/>
    <row r="64744" s="217" customFormat="1" x14ac:dyDescent="0.2"/>
    <row r="64745" s="217" customFormat="1" x14ac:dyDescent="0.2"/>
    <row r="64746" s="217" customFormat="1" x14ac:dyDescent="0.2"/>
    <row r="64747" s="217" customFormat="1" x14ac:dyDescent="0.2"/>
    <row r="64748" s="217" customFormat="1" x14ac:dyDescent="0.2"/>
    <row r="64749" s="217" customFormat="1" x14ac:dyDescent="0.2"/>
    <row r="64750" s="217" customFormat="1" x14ac:dyDescent="0.2"/>
    <row r="64751" s="217" customFormat="1" x14ac:dyDescent="0.2"/>
    <row r="64752" s="217" customFormat="1" x14ac:dyDescent="0.2"/>
    <row r="64753" s="217" customFormat="1" x14ac:dyDescent="0.2"/>
    <row r="64754" s="217" customFormat="1" x14ac:dyDescent="0.2"/>
    <row r="64755" s="217" customFormat="1" x14ac:dyDescent="0.2"/>
    <row r="64756" s="217" customFormat="1" x14ac:dyDescent="0.2"/>
    <row r="64757" s="217" customFormat="1" x14ac:dyDescent="0.2"/>
    <row r="64758" s="217" customFormat="1" x14ac:dyDescent="0.2"/>
    <row r="64759" s="217" customFormat="1" x14ac:dyDescent="0.2"/>
    <row r="64760" s="217" customFormat="1" x14ac:dyDescent="0.2"/>
    <row r="64761" s="217" customFormat="1" x14ac:dyDescent="0.2"/>
    <row r="64762" s="217" customFormat="1" x14ac:dyDescent="0.2"/>
    <row r="64763" s="217" customFormat="1" x14ac:dyDescent="0.2"/>
    <row r="64764" s="217" customFormat="1" x14ac:dyDescent="0.2"/>
    <row r="64765" s="217" customFormat="1" x14ac:dyDescent="0.2"/>
    <row r="64766" s="217" customFormat="1" x14ac:dyDescent="0.2"/>
    <row r="64767" s="217" customFormat="1" x14ac:dyDescent="0.2"/>
    <row r="64768" s="217" customFormat="1" x14ac:dyDescent="0.2"/>
    <row r="64769" s="217" customFormat="1" x14ac:dyDescent="0.2"/>
    <row r="64770" s="217" customFormat="1" x14ac:dyDescent="0.2"/>
    <row r="64771" s="217" customFormat="1" x14ac:dyDescent="0.2"/>
    <row r="64772" s="217" customFormat="1" x14ac:dyDescent="0.2"/>
    <row r="64773" s="217" customFormat="1" x14ac:dyDescent="0.2"/>
    <row r="64774" s="217" customFormat="1" x14ac:dyDescent="0.2"/>
    <row r="64775" s="217" customFormat="1" x14ac:dyDescent="0.2"/>
    <row r="64776" s="217" customFormat="1" x14ac:dyDescent="0.2"/>
    <row r="64777" s="217" customFormat="1" x14ac:dyDescent="0.2"/>
    <row r="64778" s="217" customFormat="1" x14ac:dyDescent="0.2"/>
    <row r="64779" s="217" customFormat="1" x14ac:dyDescent="0.2"/>
    <row r="64780" s="217" customFormat="1" x14ac:dyDescent="0.2"/>
    <row r="64781" s="217" customFormat="1" x14ac:dyDescent="0.2"/>
    <row r="64782" s="217" customFormat="1" x14ac:dyDescent="0.2"/>
    <row r="64783" s="217" customFormat="1" x14ac:dyDescent="0.2"/>
    <row r="64784" s="217" customFormat="1" x14ac:dyDescent="0.2"/>
    <row r="64785" s="217" customFormat="1" x14ac:dyDescent="0.2"/>
    <row r="64786" s="217" customFormat="1" x14ac:dyDescent="0.2"/>
    <row r="64787" s="217" customFormat="1" x14ac:dyDescent="0.2"/>
    <row r="64788" s="217" customFormat="1" x14ac:dyDescent="0.2"/>
    <row r="64789" s="217" customFormat="1" x14ac:dyDescent="0.2"/>
    <row r="64790" s="217" customFormat="1" x14ac:dyDescent="0.2"/>
    <row r="64791" s="217" customFormat="1" x14ac:dyDescent="0.2"/>
    <row r="64792" s="217" customFormat="1" x14ac:dyDescent="0.2"/>
    <row r="64793" s="217" customFormat="1" x14ac:dyDescent="0.2"/>
    <row r="64794" s="217" customFormat="1" x14ac:dyDescent="0.2"/>
    <row r="64795" s="217" customFormat="1" x14ac:dyDescent="0.2"/>
    <row r="64796" s="217" customFormat="1" x14ac:dyDescent="0.2"/>
    <row r="64797" s="217" customFormat="1" x14ac:dyDescent="0.2"/>
    <row r="64798" s="217" customFormat="1" x14ac:dyDescent="0.2"/>
    <row r="64799" s="217" customFormat="1" x14ac:dyDescent="0.2"/>
    <row r="64800" s="217" customFormat="1" x14ac:dyDescent="0.2"/>
    <row r="64801" s="217" customFormat="1" x14ac:dyDescent="0.2"/>
    <row r="64802" s="217" customFormat="1" x14ac:dyDescent="0.2"/>
    <row r="64803" s="217" customFormat="1" x14ac:dyDescent="0.2"/>
    <row r="64804" s="217" customFormat="1" x14ac:dyDescent="0.2"/>
    <row r="64805" s="217" customFormat="1" x14ac:dyDescent="0.2"/>
    <row r="64806" s="217" customFormat="1" x14ac:dyDescent="0.2"/>
    <row r="64807" s="217" customFormat="1" x14ac:dyDescent="0.2"/>
    <row r="64808" s="217" customFormat="1" x14ac:dyDescent="0.2"/>
    <row r="64809" s="217" customFormat="1" x14ac:dyDescent="0.2"/>
    <row r="64810" s="217" customFormat="1" x14ac:dyDescent="0.2"/>
    <row r="64811" s="217" customFormat="1" x14ac:dyDescent="0.2"/>
    <row r="64812" s="217" customFormat="1" x14ac:dyDescent="0.2"/>
    <row r="64813" s="217" customFormat="1" x14ac:dyDescent="0.2"/>
    <row r="64814" s="217" customFormat="1" x14ac:dyDescent="0.2"/>
    <row r="64815" s="217" customFormat="1" x14ac:dyDescent="0.2"/>
    <row r="64816" s="217" customFormat="1" x14ac:dyDescent="0.2"/>
    <row r="64817" s="217" customFormat="1" x14ac:dyDescent="0.2"/>
    <row r="64818" s="217" customFormat="1" x14ac:dyDescent="0.2"/>
    <row r="64819" s="217" customFormat="1" x14ac:dyDescent="0.2"/>
    <row r="64820" s="217" customFormat="1" x14ac:dyDescent="0.2"/>
    <row r="64821" s="217" customFormat="1" x14ac:dyDescent="0.2"/>
    <row r="64822" s="217" customFormat="1" x14ac:dyDescent="0.2"/>
    <row r="64823" s="217" customFormat="1" x14ac:dyDescent="0.2"/>
    <row r="64824" s="217" customFormat="1" x14ac:dyDescent="0.2"/>
    <row r="64825" s="217" customFormat="1" x14ac:dyDescent="0.2"/>
    <row r="64826" s="217" customFormat="1" x14ac:dyDescent="0.2"/>
    <row r="64827" s="217" customFormat="1" x14ac:dyDescent="0.2"/>
    <row r="64828" s="217" customFormat="1" x14ac:dyDescent="0.2"/>
    <row r="64829" s="217" customFormat="1" x14ac:dyDescent="0.2"/>
    <row r="64830" s="217" customFormat="1" x14ac:dyDescent="0.2"/>
    <row r="64831" s="217" customFormat="1" x14ac:dyDescent="0.2"/>
    <row r="64832" s="217" customFormat="1" x14ac:dyDescent="0.2"/>
    <row r="64833" s="217" customFormat="1" x14ac:dyDescent="0.2"/>
    <row r="64834" s="217" customFormat="1" x14ac:dyDescent="0.2"/>
    <row r="64835" s="217" customFormat="1" x14ac:dyDescent="0.2"/>
    <row r="64836" s="217" customFormat="1" x14ac:dyDescent="0.2"/>
    <row r="64837" s="217" customFormat="1" x14ac:dyDescent="0.2"/>
    <row r="64838" s="217" customFormat="1" x14ac:dyDescent="0.2"/>
    <row r="64839" s="217" customFormat="1" x14ac:dyDescent="0.2"/>
    <row r="64840" s="217" customFormat="1" x14ac:dyDescent="0.2"/>
    <row r="64841" s="217" customFormat="1" x14ac:dyDescent="0.2"/>
    <row r="64842" s="217" customFormat="1" x14ac:dyDescent="0.2"/>
    <row r="64843" s="217" customFormat="1" x14ac:dyDescent="0.2"/>
    <row r="64844" s="217" customFormat="1" x14ac:dyDescent="0.2"/>
    <row r="64845" s="217" customFormat="1" x14ac:dyDescent="0.2"/>
    <row r="64846" s="217" customFormat="1" x14ac:dyDescent="0.2"/>
    <row r="64847" s="217" customFormat="1" x14ac:dyDescent="0.2"/>
    <row r="64848" s="217" customFormat="1" x14ac:dyDescent="0.2"/>
    <row r="64849" s="217" customFormat="1" x14ac:dyDescent="0.2"/>
    <row r="64850" s="217" customFormat="1" x14ac:dyDescent="0.2"/>
    <row r="64851" s="217" customFormat="1" x14ac:dyDescent="0.2"/>
    <row r="64852" s="217" customFormat="1" x14ac:dyDescent="0.2"/>
    <row r="64853" s="217" customFormat="1" x14ac:dyDescent="0.2"/>
    <row r="64854" s="217" customFormat="1" x14ac:dyDescent="0.2"/>
    <row r="64855" s="217" customFormat="1" x14ac:dyDescent="0.2"/>
    <row r="64856" s="217" customFormat="1" x14ac:dyDescent="0.2"/>
    <row r="64857" s="217" customFormat="1" x14ac:dyDescent="0.2"/>
    <row r="64858" s="217" customFormat="1" x14ac:dyDescent="0.2"/>
    <row r="64859" s="217" customFormat="1" x14ac:dyDescent="0.2"/>
    <row r="64860" s="217" customFormat="1" x14ac:dyDescent="0.2"/>
    <row r="64861" s="217" customFormat="1" x14ac:dyDescent="0.2"/>
    <row r="64862" s="217" customFormat="1" x14ac:dyDescent="0.2"/>
    <row r="64863" s="217" customFormat="1" x14ac:dyDescent="0.2"/>
    <row r="64864" s="217" customFormat="1" x14ac:dyDescent="0.2"/>
    <row r="64865" s="217" customFormat="1" x14ac:dyDescent="0.2"/>
    <row r="64866" s="217" customFormat="1" x14ac:dyDescent="0.2"/>
    <row r="64867" s="217" customFormat="1" x14ac:dyDescent="0.2"/>
    <row r="64868" s="217" customFormat="1" x14ac:dyDescent="0.2"/>
    <row r="64869" s="217" customFormat="1" x14ac:dyDescent="0.2"/>
    <row r="64870" s="217" customFormat="1" x14ac:dyDescent="0.2"/>
    <row r="64871" s="217" customFormat="1" x14ac:dyDescent="0.2"/>
    <row r="64872" s="217" customFormat="1" x14ac:dyDescent="0.2"/>
    <row r="64873" s="217" customFormat="1" x14ac:dyDescent="0.2"/>
    <row r="64874" s="217" customFormat="1" x14ac:dyDescent="0.2"/>
    <row r="64875" s="217" customFormat="1" x14ac:dyDescent="0.2"/>
    <row r="64876" s="217" customFormat="1" x14ac:dyDescent="0.2"/>
    <row r="64877" s="217" customFormat="1" x14ac:dyDescent="0.2"/>
    <row r="64878" s="217" customFormat="1" x14ac:dyDescent="0.2"/>
    <row r="64879" s="217" customFormat="1" x14ac:dyDescent="0.2"/>
    <row r="64880" s="217" customFormat="1" x14ac:dyDescent="0.2"/>
    <row r="64881" s="217" customFormat="1" x14ac:dyDescent="0.2"/>
    <row r="64882" s="217" customFormat="1" x14ac:dyDescent="0.2"/>
    <row r="64883" s="217" customFormat="1" x14ac:dyDescent="0.2"/>
    <row r="64884" s="217" customFormat="1" x14ac:dyDescent="0.2"/>
    <row r="64885" s="217" customFormat="1" x14ac:dyDescent="0.2"/>
    <row r="64886" s="217" customFormat="1" x14ac:dyDescent="0.2"/>
    <row r="64887" s="217" customFormat="1" x14ac:dyDescent="0.2"/>
    <row r="64888" s="217" customFormat="1" x14ac:dyDescent="0.2"/>
    <row r="64889" s="217" customFormat="1" x14ac:dyDescent="0.2"/>
    <row r="64890" s="217" customFormat="1" x14ac:dyDescent="0.2"/>
    <row r="64891" s="217" customFormat="1" x14ac:dyDescent="0.2"/>
    <row r="64892" s="217" customFormat="1" x14ac:dyDescent="0.2"/>
    <row r="64893" s="217" customFormat="1" x14ac:dyDescent="0.2"/>
    <row r="64894" s="217" customFormat="1" x14ac:dyDescent="0.2"/>
    <row r="64895" s="217" customFormat="1" x14ac:dyDescent="0.2"/>
    <row r="64896" s="217" customFormat="1" x14ac:dyDescent="0.2"/>
    <row r="64897" s="217" customFormat="1" x14ac:dyDescent="0.2"/>
    <row r="64898" s="217" customFormat="1" x14ac:dyDescent="0.2"/>
    <row r="64899" s="217" customFormat="1" x14ac:dyDescent="0.2"/>
    <row r="64900" s="217" customFormat="1" x14ac:dyDescent="0.2"/>
    <row r="64901" s="217" customFormat="1" x14ac:dyDescent="0.2"/>
    <row r="64902" s="217" customFormat="1" x14ac:dyDescent="0.2"/>
    <row r="64903" s="217" customFormat="1" x14ac:dyDescent="0.2"/>
    <row r="64904" s="217" customFormat="1" x14ac:dyDescent="0.2"/>
    <row r="64905" s="217" customFormat="1" x14ac:dyDescent="0.2"/>
    <row r="64906" s="217" customFormat="1" x14ac:dyDescent="0.2"/>
    <row r="64907" s="217" customFormat="1" x14ac:dyDescent="0.2"/>
    <row r="64908" s="217" customFormat="1" x14ac:dyDescent="0.2"/>
    <row r="64909" s="217" customFormat="1" x14ac:dyDescent="0.2"/>
    <row r="64910" s="217" customFormat="1" x14ac:dyDescent="0.2"/>
    <row r="64911" s="217" customFormat="1" x14ac:dyDescent="0.2"/>
    <row r="64912" s="217" customFormat="1" x14ac:dyDescent="0.2"/>
    <row r="64913" s="217" customFormat="1" x14ac:dyDescent="0.2"/>
    <row r="64914" s="217" customFormat="1" x14ac:dyDescent="0.2"/>
    <row r="64915" s="217" customFormat="1" x14ac:dyDescent="0.2"/>
    <row r="64916" s="217" customFormat="1" x14ac:dyDescent="0.2"/>
    <row r="64917" s="217" customFormat="1" x14ac:dyDescent="0.2"/>
    <row r="64918" s="217" customFormat="1" x14ac:dyDescent="0.2"/>
    <row r="64919" s="217" customFormat="1" x14ac:dyDescent="0.2"/>
    <row r="64920" s="217" customFormat="1" x14ac:dyDescent="0.2"/>
    <row r="64921" s="217" customFormat="1" x14ac:dyDescent="0.2"/>
    <row r="64922" s="217" customFormat="1" x14ac:dyDescent="0.2"/>
    <row r="64923" s="217" customFormat="1" x14ac:dyDescent="0.2"/>
    <row r="64924" s="217" customFormat="1" x14ac:dyDescent="0.2"/>
    <row r="64925" s="217" customFormat="1" x14ac:dyDescent="0.2"/>
    <row r="64926" s="217" customFormat="1" x14ac:dyDescent="0.2"/>
    <row r="64927" s="217" customFormat="1" x14ac:dyDescent="0.2"/>
    <row r="64928" s="217" customFormat="1" x14ac:dyDescent="0.2"/>
    <row r="64929" s="217" customFormat="1" x14ac:dyDescent="0.2"/>
    <row r="64930" s="217" customFormat="1" x14ac:dyDescent="0.2"/>
    <row r="64931" s="217" customFormat="1" x14ac:dyDescent="0.2"/>
    <row r="64932" s="217" customFormat="1" x14ac:dyDescent="0.2"/>
    <row r="64933" s="217" customFormat="1" x14ac:dyDescent="0.2"/>
    <row r="64934" s="217" customFormat="1" x14ac:dyDescent="0.2"/>
    <row r="64935" s="217" customFormat="1" x14ac:dyDescent="0.2"/>
    <row r="64936" s="217" customFormat="1" x14ac:dyDescent="0.2"/>
    <row r="64937" s="217" customFormat="1" x14ac:dyDescent="0.2"/>
    <row r="64938" s="217" customFormat="1" x14ac:dyDescent="0.2"/>
    <row r="64939" s="217" customFormat="1" x14ac:dyDescent="0.2"/>
    <row r="64940" s="217" customFormat="1" x14ac:dyDescent="0.2"/>
    <row r="64941" s="217" customFormat="1" x14ac:dyDescent="0.2"/>
    <row r="64942" s="217" customFormat="1" x14ac:dyDescent="0.2"/>
    <row r="64943" s="217" customFormat="1" x14ac:dyDescent="0.2"/>
    <row r="64944" s="217" customFormat="1" x14ac:dyDescent="0.2"/>
    <row r="64945" s="217" customFormat="1" x14ac:dyDescent="0.2"/>
    <row r="64946" s="217" customFormat="1" x14ac:dyDescent="0.2"/>
    <row r="64947" s="217" customFormat="1" x14ac:dyDescent="0.2"/>
    <row r="64948" s="217" customFormat="1" x14ac:dyDescent="0.2"/>
    <row r="64949" s="217" customFormat="1" x14ac:dyDescent="0.2"/>
    <row r="64950" s="217" customFormat="1" x14ac:dyDescent="0.2"/>
    <row r="64951" s="217" customFormat="1" x14ac:dyDescent="0.2"/>
    <row r="64952" s="217" customFormat="1" x14ac:dyDescent="0.2"/>
    <row r="64953" s="217" customFormat="1" x14ac:dyDescent="0.2"/>
    <row r="64954" s="217" customFormat="1" x14ac:dyDescent="0.2"/>
    <row r="64955" s="217" customFormat="1" x14ac:dyDescent="0.2"/>
    <row r="64956" s="217" customFormat="1" x14ac:dyDescent="0.2"/>
    <row r="64957" s="217" customFormat="1" x14ac:dyDescent="0.2"/>
    <row r="64958" s="217" customFormat="1" x14ac:dyDescent="0.2"/>
    <row r="64959" s="217" customFormat="1" x14ac:dyDescent="0.2"/>
    <row r="64960" s="217" customFormat="1" x14ac:dyDescent="0.2"/>
    <row r="64961" s="217" customFormat="1" x14ac:dyDescent="0.2"/>
    <row r="64962" s="217" customFormat="1" x14ac:dyDescent="0.2"/>
    <row r="64963" s="217" customFormat="1" x14ac:dyDescent="0.2"/>
    <row r="64964" s="217" customFormat="1" x14ac:dyDescent="0.2"/>
    <row r="64965" s="217" customFormat="1" x14ac:dyDescent="0.2"/>
    <row r="64966" s="217" customFormat="1" x14ac:dyDescent="0.2"/>
    <row r="64967" s="217" customFormat="1" x14ac:dyDescent="0.2"/>
    <row r="64968" s="217" customFormat="1" x14ac:dyDescent="0.2"/>
    <row r="64969" s="217" customFormat="1" x14ac:dyDescent="0.2"/>
    <row r="64970" s="217" customFormat="1" x14ac:dyDescent="0.2"/>
    <row r="64971" s="217" customFormat="1" x14ac:dyDescent="0.2"/>
    <row r="64972" s="217" customFormat="1" x14ac:dyDescent="0.2"/>
    <row r="64973" s="217" customFormat="1" x14ac:dyDescent="0.2"/>
    <row r="64974" s="217" customFormat="1" x14ac:dyDescent="0.2"/>
    <row r="64975" s="217" customFormat="1" x14ac:dyDescent="0.2"/>
    <row r="64976" s="217" customFormat="1" x14ac:dyDescent="0.2"/>
    <row r="64977" s="217" customFormat="1" x14ac:dyDescent="0.2"/>
    <row r="64978" s="217" customFormat="1" x14ac:dyDescent="0.2"/>
    <row r="64979" s="217" customFormat="1" x14ac:dyDescent="0.2"/>
    <row r="64980" s="217" customFormat="1" x14ac:dyDescent="0.2"/>
    <row r="64981" s="217" customFormat="1" x14ac:dyDescent="0.2"/>
    <row r="64982" s="217" customFormat="1" x14ac:dyDescent="0.2"/>
    <row r="64983" s="217" customFormat="1" x14ac:dyDescent="0.2"/>
    <row r="64984" s="217" customFormat="1" x14ac:dyDescent="0.2"/>
    <row r="64985" s="217" customFormat="1" x14ac:dyDescent="0.2"/>
    <row r="64986" s="217" customFormat="1" x14ac:dyDescent="0.2"/>
    <row r="64987" s="217" customFormat="1" x14ac:dyDescent="0.2"/>
    <row r="64988" s="217" customFormat="1" x14ac:dyDescent="0.2"/>
    <row r="64989" s="217" customFormat="1" x14ac:dyDescent="0.2"/>
    <row r="64990" s="217" customFormat="1" x14ac:dyDescent="0.2"/>
    <row r="64991" s="217" customFormat="1" x14ac:dyDescent="0.2"/>
    <row r="64992" s="217" customFormat="1" x14ac:dyDescent="0.2"/>
    <row r="64993" s="217" customFormat="1" x14ac:dyDescent="0.2"/>
    <row r="64994" s="217" customFormat="1" x14ac:dyDescent="0.2"/>
    <row r="64995" s="217" customFormat="1" x14ac:dyDescent="0.2"/>
    <row r="64996" s="217" customFormat="1" x14ac:dyDescent="0.2"/>
    <row r="64997" s="217" customFormat="1" x14ac:dyDescent="0.2"/>
    <row r="64998" s="217" customFormat="1" x14ac:dyDescent="0.2"/>
    <row r="64999" s="217" customFormat="1" x14ac:dyDescent="0.2"/>
    <row r="65000" s="217" customFormat="1" x14ac:dyDescent="0.2"/>
    <row r="65001" s="217" customFormat="1" x14ac:dyDescent="0.2"/>
    <row r="65002" s="217" customFormat="1" x14ac:dyDescent="0.2"/>
    <row r="65003" s="217" customFormat="1" x14ac:dyDescent="0.2"/>
    <row r="65004" s="217" customFormat="1" x14ac:dyDescent="0.2"/>
    <row r="65005" s="217" customFormat="1" x14ac:dyDescent="0.2"/>
    <row r="65006" s="217" customFormat="1" x14ac:dyDescent="0.2"/>
    <row r="65007" s="217" customFormat="1" x14ac:dyDescent="0.2"/>
    <row r="65008" s="217" customFormat="1" x14ac:dyDescent="0.2"/>
    <row r="65009" s="217" customFormat="1" x14ac:dyDescent="0.2"/>
    <row r="65010" s="217" customFormat="1" x14ac:dyDescent="0.2"/>
    <row r="65011" s="217" customFormat="1" x14ac:dyDescent="0.2"/>
    <row r="65012" s="217" customFormat="1" x14ac:dyDescent="0.2"/>
    <row r="65013" s="217" customFormat="1" x14ac:dyDescent="0.2"/>
    <row r="65014" s="217" customFormat="1" x14ac:dyDescent="0.2"/>
    <row r="65015" s="217" customFormat="1" x14ac:dyDescent="0.2"/>
    <row r="65016" s="217" customFormat="1" x14ac:dyDescent="0.2"/>
    <row r="65017" s="217" customFormat="1" x14ac:dyDescent="0.2"/>
    <row r="65018" s="217" customFormat="1" x14ac:dyDescent="0.2"/>
    <row r="65019" s="217" customFormat="1" x14ac:dyDescent="0.2"/>
    <row r="65020" s="217" customFormat="1" x14ac:dyDescent="0.2"/>
    <row r="65021" s="217" customFormat="1" x14ac:dyDescent="0.2"/>
    <row r="65022" s="217" customFormat="1" x14ac:dyDescent="0.2"/>
    <row r="65023" s="217" customFormat="1" x14ac:dyDescent="0.2"/>
    <row r="65024" s="217" customFormat="1" x14ac:dyDescent="0.2"/>
    <row r="65025" s="217" customFormat="1" x14ac:dyDescent="0.2"/>
    <row r="65026" s="217" customFormat="1" x14ac:dyDescent="0.2"/>
    <row r="65027" s="217" customFormat="1" x14ac:dyDescent="0.2"/>
    <row r="65028" s="217" customFormat="1" x14ac:dyDescent="0.2"/>
    <row r="65029" s="217" customFormat="1" x14ac:dyDescent="0.2"/>
    <row r="65030" s="217" customFormat="1" x14ac:dyDescent="0.2"/>
    <row r="65031" s="217" customFormat="1" x14ac:dyDescent="0.2"/>
    <row r="65032" s="217" customFormat="1" x14ac:dyDescent="0.2"/>
    <row r="65033" s="217" customFormat="1" x14ac:dyDescent="0.2"/>
    <row r="65034" s="217" customFormat="1" x14ac:dyDescent="0.2"/>
    <row r="65035" s="217" customFormat="1" x14ac:dyDescent="0.2"/>
    <row r="65036" s="217" customFormat="1" x14ac:dyDescent="0.2"/>
    <row r="65037" s="217" customFormat="1" x14ac:dyDescent="0.2"/>
    <row r="65038" s="217" customFormat="1" x14ac:dyDescent="0.2"/>
    <row r="65039" s="217" customFormat="1" x14ac:dyDescent="0.2"/>
    <row r="65040" s="217" customFormat="1" x14ac:dyDescent="0.2"/>
    <row r="65041" s="217" customFormat="1" x14ac:dyDescent="0.2"/>
    <row r="65042" s="217" customFormat="1" x14ac:dyDescent="0.2"/>
    <row r="65043" s="217" customFormat="1" x14ac:dyDescent="0.2"/>
    <row r="65044" s="217" customFormat="1" x14ac:dyDescent="0.2"/>
    <row r="65045" s="217" customFormat="1" x14ac:dyDescent="0.2"/>
    <row r="65046" s="217" customFormat="1" x14ac:dyDescent="0.2"/>
    <row r="65047" s="217" customFormat="1" x14ac:dyDescent="0.2"/>
    <row r="65048" s="217" customFormat="1" x14ac:dyDescent="0.2"/>
    <row r="65049" s="217" customFormat="1" x14ac:dyDescent="0.2"/>
    <row r="65050" s="217" customFormat="1" x14ac:dyDescent="0.2"/>
    <row r="65051" s="217" customFormat="1" x14ac:dyDescent="0.2"/>
    <row r="65052" s="217" customFormat="1" x14ac:dyDescent="0.2"/>
    <row r="65053" s="217" customFormat="1" x14ac:dyDescent="0.2"/>
    <row r="65054" s="217" customFormat="1" x14ac:dyDescent="0.2"/>
    <row r="65055" s="217" customFormat="1" x14ac:dyDescent="0.2"/>
    <row r="65056" s="217" customFormat="1" x14ac:dyDescent="0.2"/>
    <row r="65057" s="217" customFormat="1" x14ac:dyDescent="0.2"/>
    <row r="65058" s="217" customFormat="1" x14ac:dyDescent="0.2"/>
    <row r="65059" s="217" customFormat="1" x14ac:dyDescent="0.2"/>
    <row r="65060" s="217" customFormat="1" x14ac:dyDescent="0.2"/>
    <row r="65061" s="217" customFormat="1" x14ac:dyDescent="0.2"/>
    <row r="65062" s="217" customFormat="1" x14ac:dyDescent="0.2"/>
    <row r="65063" s="217" customFormat="1" x14ac:dyDescent="0.2"/>
    <row r="65064" s="217" customFormat="1" x14ac:dyDescent="0.2"/>
    <row r="65065" s="217" customFormat="1" x14ac:dyDescent="0.2"/>
    <row r="65066" s="217" customFormat="1" x14ac:dyDescent="0.2"/>
    <row r="65067" s="217" customFormat="1" x14ac:dyDescent="0.2"/>
    <row r="65068" s="217" customFormat="1" x14ac:dyDescent="0.2"/>
    <row r="65069" s="217" customFormat="1" x14ac:dyDescent="0.2"/>
    <row r="65070" s="217" customFormat="1" x14ac:dyDescent="0.2"/>
    <row r="65071" s="217" customFormat="1" x14ac:dyDescent="0.2"/>
    <row r="65072" s="217" customFormat="1" x14ac:dyDescent="0.2"/>
    <row r="65073" s="217" customFormat="1" x14ac:dyDescent="0.2"/>
    <row r="65074" s="217" customFormat="1" x14ac:dyDescent="0.2"/>
    <row r="65075" s="217" customFormat="1" x14ac:dyDescent="0.2"/>
    <row r="65076" s="217" customFormat="1" x14ac:dyDescent="0.2"/>
    <row r="65077" s="217" customFormat="1" x14ac:dyDescent="0.2"/>
    <row r="65078" s="217" customFormat="1" x14ac:dyDescent="0.2"/>
    <row r="65079" s="217" customFormat="1" x14ac:dyDescent="0.2"/>
    <row r="65080" s="217" customFormat="1" x14ac:dyDescent="0.2"/>
    <row r="65081" s="217" customFormat="1" x14ac:dyDescent="0.2"/>
    <row r="65082" s="217" customFormat="1" x14ac:dyDescent="0.2"/>
    <row r="65083" s="217" customFormat="1" x14ac:dyDescent="0.2"/>
    <row r="65084" s="217" customFormat="1" x14ac:dyDescent="0.2"/>
    <row r="65085" s="217" customFormat="1" x14ac:dyDescent="0.2"/>
    <row r="65086" s="217" customFormat="1" x14ac:dyDescent="0.2"/>
    <row r="65087" s="217" customFormat="1" x14ac:dyDescent="0.2"/>
    <row r="65088" s="217" customFormat="1" x14ac:dyDescent="0.2"/>
    <row r="65089" s="217" customFormat="1" x14ac:dyDescent="0.2"/>
    <row r="65090" s="217" customFormat="1" x14ac:dyDescent="0.2"/>
    <row r="65091" s="217" customFormat="1" x14ac:dyDescent="0.2"/>
    <row r="65092" s="217" customFormat="1" x14ac:dyDescent="0.2"/>
    <row r="65093" s="217" customFormat="1" x14ac:dyDescent="0.2"/>
    <row r="65094" s="217" customFormat="1" x14ac:dyDescent="0.2"/>
    <row r="65095" s="217" customFormat="1" x14ac:dyDescent="0.2"/>
    <row r="65096" s="217" customFormat="1" x14ac:dyDescent="0.2"/>
    <row r="65097" s="217" customFormat="1" x14ac:dyDescent="0.2"/>
    <row r="65098" s="217" customFormat="1" x14ac:dyDescent="0.2"/>
    <row r="65099" s="217" customFormat="1" x14ac:dyDescent="0.2"/>
    <row r="65100" s="217" customFormat="1" x14ac:dyDescent="0.2"/>
    <row r="65101" s="217" customFormat="1" x14ac:dyDescent="0.2"/>
    <row r="65102" s="217" customFormat="1" x14ac:dyDescent="0.2"/>
    <row r="65103" s="217" customFormat="1" x14ac:dyDescent="0.2"/>
    <row r="65104" s="217" customFormat="1" x14ac:dyDescent="0.2"/>
    <row r="65105" s="217" customFormat="1" x14ac:dyDescent="0.2"/>
    <row r="65106" s="217" customFormat="1" x14ac:dyDescent="0.2"/>
    <row r="65107" s="217" customFormat="1" x14ac:dyDescent="0.2"/>
    <row r="65108" s="217" customFormat="1" x14ac:dyDescent="0.2"/>
    <row r="65109" s="217" customFormat="1" x14ac:dyDescent="0.2"/>
    <row r="65110" s="217" customFormat="1" x14ac:dyDescent="0.2"/>
    <row r="65111" s="217" customFormat="1" x14ac:dyDescent="0.2"/>
    <row r="65112" s="217" customFormat="1" x14ac:dyDescent="0.2"/>
    <row r="65113" s="217" customFormat="1" x14ac:dyDescent="0.2"/>
    <row r="65114" s="217" customFormat="1" x14ac:dyDescent="0.2"/>
    <row r="65115" s="217" customFormat="1" x14ac:dyDescent="0.2"/>
    <row r="65116" s="217" customFormat="1" x14ac:dyDescent="0.2"/>
    <row r="65117" s="217" customFormat="1" x14ac:dyDescent="0.2"/>
    <row r="65118" s="217" customFormat="1" x14ac:dyDescent="0.2"/>
    <row r="65119" s="217" customFormat="1" x14ac:dyDescent="0.2"/>
    <row r="65120" s="217" customFormat="1" x14ac:dyDescent="0.2"/>
    <row r="65121" s="217" customFormat="1" x14ac:dyDescent="0.2"/>
    <row r="65122" s="217" customFormat="1" x14ac:dyDescent="0.2"/>
    <row r="65123" s="217" customFormat="1" x14ac:dyDescent="0.2"/>
    <row r="65124" s="217" customFormat="1" x14ac:dyDescent="0.2"/>
    <row r="65125" s="217" customFormat="1" x14ac:dyDescent="0.2"/>
    <row r="65126" s="217" customFormat="1" x14ac:dyDescent="0.2"/>
    <row r="65127" s="217" customFormat="1" x14ac:dyDescent="0.2"/>
    <row r="65128" s="217" customFormat="1" x14ac:dyDescent="0.2"/>
    <row r="65129" s="217" customFormat="1" x14ac:dyDescent="0.2"/>
    <row r="65130" s="217" customFormat="1" x14ac:dyDescent="0.2"/>
    <row r="65131" s="217" customFormat="1" x14ac:dyDescent="0.2"/>
    <row r="65132" s="217" customFormat="1" x14ac:dyDescent="0.2"/>
    <row r="65133" s="217" customFormat="1" x14ac:dyDescent="0.2"/>
    <row r="65134" s="217" customFormat="1" x14ac:dyDescent="0.2"/>
    <row r="65135" s="217" customFormat="1" x14ac:dyDescent="0.2"/>
    <row r="65136" s="217" customFormat="1" x14ac:dyDescent="0.2"/>
    <row r="65137" s="217" customFormat="1" x14ac:dyDescent="0.2"/>
    <row r="65138" s="217" customFormat="1" x14ac:dyDescent="0.2"/>
    <row r="65139" s="217" customFormat="1" x14ac:dyDescent="0.2"/>
    <row r="65140" s="217" customFormat="1" x14ac:dyDescent="0.2"/>
    <row r="65141" s="217" customFormat="1" x14ac:dyDescent="0.2"/>
    <row r="65142" s="217" customFormat="1" x14ac:dyDescent="0.2"/>
    <row r="65143" s="217" customFormat="1" x14ac:dyDescent="0.2"/>
    <row r="65144" s="217" customFormat="1" x14ac:dyDescent="0.2"/>
    <row r="65145" s="217" customFormat="1" x14ac:dyDescent="0.2"/>
    <row r="65146" s="217" customFormat="1" x14ac:dyDescent="0.2"/>
    <row r="65147" s="217" customFormat="1" x14ac:dyDescent="0.2"/>
    <row r="65148" s="217" customFormat="1" x14ac:dyDescent="0.2"/>
    <row r="65149" s="217" customFormat="1" x14ac:dyDescent="0.2"/>
    <row r="65150" s="217" customFormat="1" x14ac:dyDescent="0.2"/>
    <row r="65151" s="217" customFormat="1" x14ac:dyDescent="0.2"/>
    <row r="65152" s="217" customFormat="1" x14ac:dyDescent="0.2"/>
    <row r="65153" s="217" customFormat="1" x14ac:dyDescent="0.2"/>
    <row r="65154" s="217" customFormat="1" x14ac:dyDescent="0.2"/>
    <row r="65155" s="217" customFormat="1" x14ac:dyDescent="0.2"/>
    <row r="65156" s="217" customFormat="1" x14ac:dyDescent="0.2"/>
    <row r="65157" s="217" customFormat="1" x14ac:dyDescent="0.2"/>
    <row r="65158" s="217" customFormat="1" x14ac:dyDescent="0.2"/>
    <row r="65159" s="217" customFormat="1" x14ac:dyDescent="0.2"/>
    <row r="65160" s="217" customFormat="1" x14ac:dyDescent="0.2"/>
    <row r="65161" s="217" customFormat="1" x14ac:dyDescent="0.2"/>
    <row r="65162" s="217" customFormat="1" x14ac:dyDescent="0.2"/>
    <row r="65163" s="217" customFormat="1" x14ac:dyDescent="0.2"/>
    <row r="65164" s="217" customFormat="1" x14ac:dyDescent="0.2"/>
    <row r="65165" s="217" customFormat="1" x14ac:dyDescent="0.2"/>
    <row r="65166" s="217" customFormat="1" x14ac:dyDescent="0.2"/>
    <row r="65167" s="217" customFormat="1" x14ac:dyDescent="0.2"/>
    <row r="65168" s="217" customFormat="1" x14ac:dyDescent="0.2"/>
    <row r="65169" s="217" customFormat="1" x14ac:dyDescent="0.2"/>
    <row r="65170" s="217" customFormat="1" x14ac:dyDescent="0.2"/>
    <row r="65171" s="217" customFormat="1" x14ac:dyDescent="0.2"/>
    <row r="65172" s="217" customFormat="1" x14ac:dyDescent="0.2"/>
    <row r="65173" s="217" customFormat="1" x14ac:dyDescent="0.2"/>
    <row r="65174" s="217" customFormat="1" x14ac:dyDescent="0.2"/>
    <row r="65175" s="217" customFormat="1" x14ac:dyDescent="0.2"/>
    <row r="65176" s="217" customFormat="1" x14ac:dyDescent="0.2"/>
    <row r="65177" s="217" customFormat="1" x14ac:dyDescent="0.2"/>
    <row r="65178" s="217" customFormat="1" x14ac:dyDescent="0.2"/>
    <row r="65179" s="217" customFormat="1" x14ac:dyDescent="0.2"/>
    <row r="65180" s="217" customFormat="1" x14ac:dyDescent="0.2"/>
    <row r="65181" s="217" customFormat="1" x14ac:dyDescent="0.2"/>
    <row r="65182" s="217" customFormat="1" x14ac:dyDescent="0.2"/>
    <row r="65183" s="217" customFormat="1" x14ac:dyDescent="0.2"/>
    <row r="65184" s="217" customFormat="1" x14ac:dyDescent="0.2"/>
    <row r="65185" s="217" customFormat="1" x14ac:dyDescent="0.2"/>
    <row r="65186" s="217" customFormat="1" x14ac:dyDescent="0.2"/>
    <row r="65187" s="217" customFormat="1" x14ac:dyDescent="0.2"/>
    <row r="65188" s="217" customFormat="1" x14ac:dyDescent="0.2"/>
    <row r="65189" s="217" customFormat="1" x14ac:dyDescent="0.2"/>
    <row r="65190" s="217" customFormat="1" x14ac:dyDescent="0.2"/>
    <row r="65191" s="217" customFormat="1" x14ac:dyDescent="0.2"/>
    <row r="65192" s="217" customFormat="1" x14ac:dyDescent="0.2"/>
    <row r="65193" s="217" customFormat="1" x14ac:dyDescent="0.2"/>
    <row r="65194" s="217" customFormat="1" x14ac:dyDescent="0.2"/>
    <row r="65195" s="217" customFormat="1" x14ac:dyDescent="0.2"/>
    <row r="65196" s="217" customFormat="1" x14ac:dyDescent="0.2"/>
    <row r="65197" s="217" customFormat="1" x14ac:dyDescent="0.2"/>
    <row r="65198" s="217" customFormat="1" x14ac:dyDescent="0.2"/>
    <row r="65199" s="217" customFormat="1" x14ac:dyDescent="0.2"/>
    <row r="65200" s="217" customFormat="1" x14ac:dyDescent="0.2"/>
    <row r="65201" s="217" customFormat="1" x14ac:dyDescent="0.2"/>
    <row r="65202" s="217" customFormat="1" x14ac:dyDescent="0.2"/>
    <row r="65203" s="217" customFormat="1" x14ac:dyDescent="0.2"/>
    <row r="65204" s="217" customFormat="1" x14ac:dyDescent="0.2"/>
    <row r="65205" s="217" customFormat="1" x14ac:dyDescent="0.2"/>
    <row r="65206" s="217" customFormat="1" x14ac:dyDescent="0.2"/>
    <row r="65207" s="217" customFormat="1" x14ac:dyDescent="0.2"/>
    <row r="65208" s="217" customFormat="1" x14ac:dyDescent="0.2"/>
    <row r="65209" s="217" customFormat="1" x14ac:dyDescent="0.2"/>
    <row r="65210" s="217" customFormat="1" x14ac:dyDescent="0.2"/>
    <row r="65211" s="217" customFormat="1" x14ac:dyDescent="0.2"/>
    <row r="65212" s="217" customFormat="1" x14ac:dyDescent="0.2"/>
    <row r="65213" s="217" customFormat="1" x14ac:dyDescent="0.2"/>
    <row r="65214" s="217" customFormat="1" x14ac:dyDescent="0.2"/>
    <row r="65215" s="217" customFormat="1" x14ac:dyDescent="0.2"/>
    <row r="65216" s="217" customFormat="1" x14ac:dyDescent="0.2"/>
    <row r="65217" s="217" customFormat="1" x14ac:dyDescent="0.2"/>
    <row r="65218" s="217" customFormat="1" x14ac:dyDescent="0.2"/>
    <row r="65219" s="217" customFormat="1" x14ac:dyDescent="0.2"/>
    <row r="65220" s="217" customFormat="1" x14ac:dyDescent="0.2"/>
    <row r="65221" s="217" customFormat="1" x14ac:dyDescent="0.2"/>
    <row r="65222" s="217" customFormat="1" x14ac:dyDescent="0.2"/>
    <row r="65223" s="217" customFormat="1" x14ac:dyDescent="0.2"/>
    <row r="65224" s="217" customFormat="1" x14ac:dyDescent="0.2"/>
    <row r="65225" s="217" customFormat="1" x14ac:dyDescent="0.2"/>
    <row r="65226" s="217" customFormat="1" x14ac:dyDescent="0.2"/>
    <row r="65227" s="217" customFormat="1" x14ac:dyDescent="0.2"/>
    <row r="65228" s="217" customFormat="1" x14ac:dyDescent="0.2"/>
    <row r="65229" s="217" customFormat="1" x14ac:dyDescent="0.2"/>
    <row r="65230" s="217" customFormat="1" x14ac:dyDescent="0.2"/>
    <row r="65231" s="217" customFormat="1" x14ac:dyDescent="0.2"/>
    <row r="65232" s="217" customFormat="1" x14ac:dyDescent="0.2"/>
    <row r="65233" s="217" customFormat="1" x14ac:dyDescent="0.2"/>
    <row r="65234" s="217" customFormat="1" x14ac:dyDescent="0.2"/>
    <row r="65235" s="217" customFormat="1" x14ac:dyDescent="0.2"/>
    <row r="65236" s="217" customFormat="1" x14ac:dyDescent="0.2"/>
    <row r="65237" s="217" customFormat="1" x14ac:dyDescent="0.2"/>
    <row r="65238" s="217" customFormat="1" x14ac:dyDescent="0.2"/>
    <row r="65239" s="217" customFormat="1" x14ac:dyDescent="0.2"/>
    <row r="65240" s="217" customFormat="1" x14ac:dyDescent="0.2"/>
    <row r="65241" s="217" customFormat="1" x14ac:dyDescent="0.2"/>
    <row r="65242" s="217" customFormat="1" x14ac:dyDescent="0.2"/>
    <row r="65243" s="217" customFormat="1" x14ac:dyDescent="0.2"/>
    <row r="65244" s="217" customFormat="1" x14ac:dyDescent="0.2"/>
    <row r="65245" s="217" customFormat="1" x14ac:dyDescent="0.2"/>
    <row r="65246" s="217" customFormat="1" x14ac:dyDescent="0.2"/>
    <row r="65247" s="217" customFormat="1" x14ac:dyDescent="0.2"/>
    <row r="65248" s="217" customFormat="1" x14ac:dyDescent="0.2"/>
    <row r="65249" s="217" customFormat="1" x14ac:dyDescent="0.2"/>
    <row r="65250" s="217" customFormat="1" x14ac:dyDescent="0.2"/>
    <row r="65251" s="217" customFormat="1" x14ac:dyDescent="0.2"/>
    <row r="65252" s="217" customFormat="1" x14ac:dyDescent="0.2"/>
    <row r="65253" s="217" customFormat="1" x14ac:dyDescent="0.2"/>
    <row r="65254" s="217" customFormat="1" x14ac:dyDescent="0.2"/>
    <row r="65255" s="217" customFormat="1" x14ac:dyDescent="0.2"/>
    <row r="65256" s="217" customFormat="1" x14ac:dyDescent="0.2"/>
    <row r="65257" s="217" customFormat="1" x14ac:dyDescent="0.2"/>
    <row r="65258" s="217" customFormat="1" x14ac:dyDescent="0.2"/>
    <row r="65259" s="217" customFormat="1" x14ac:dyDescent="0.2"/>
    <row r="65260" s="217" customFormat="1" x14ac:dyDescent="0.2"/>
    <row r="65261" s="217" customFormat="1" x14ac:dyDescent="0.2"/>
    <row r="65262" s="217" customFormat="1" x14ac:dyDescent="0.2"/>
    <row r="65263" s="217" customFormat="1" x14ac:dyDescent="0.2"/>
    <row r="65264" s="217" customFormat="1" x14ac:dyDescent="0.2"/>
    <row r="65265" s="217" customFormat="1" x14ac:dyDescent="0.2"/>
    <row r="65266" s="217" customFormat="1" x14ac:dyDescent="0.2"/>
    <row r="65267" s="217" customFormat="1" x14ac:dyDescent="0.2"/>
    <row r="65268" s="217" customFormat="1" x14ac:dyDescent="0.2"/>
    <row r="65269" s="217" customFormat="1" x14ac:dyDescent="0.2"/>
    <row r="65270" s="217" customFormat="1" x14ac:dyDescent="0.2"/>
    <row r="65271" s="217" customFormat="1" x14ac:dyDescent="0.2"/>
    <row r="65272" s="217" customFormat="1" x14ac:dyDescent="0.2"/>
    <row r="65273" s="217" customFormat="1" x14ac:dyDescent="0.2"/>
    <row r="65274" s="217" customFormat="1" x14ac:dyDescent="0.2"/>
    <row r="65275" s="217" customFormat="1" x14ac:dyDescent="0.2"/>
    <row r="65276" s="217" customFormat="1" x14ac:dyDescent="0.2"/>
    <row r="65277" s="217" customFormat="1" x14ac:dyDescent="0.2"/>
    <row r="65278" s="217" customFormat="1" x14ac:dyDescent="0.2"/>
    <row r="65279" s="217" customFormat="1" x14ac:dyDescent="0.2"/>
    <row r="65280" s="217" customFormat="1" x14ac:dyDescent="0.2"/>
    <row r="65281" s="217" customFormat="1" x14ac:dyDescent="0.2"/>
    <row r="65282" s="217" customFormat="1" x14ac:dyDescent="0.2"/>
    <row r="65283" s="217" customFormat="1" x14ac:dyDescent="0.2"/>
    <row r="65284" s="217" customFormat="1" x14ac:dyDescent="0.2"/>
    <row r="65285" s="217" customFormat="1" x14ac:dyDescent="0.2"/>
    <row r="65286" s="217" customFormat="1" x14ac:dyDescent="0.2"/>
    <row r="65287" s="217" customFormat="1" x14ac:dyDescent="0.2"/>
    <row r="65288" s="217" customFormat="1" x14ac:dyDescent="0.2"/>
    <row r="65289" s="217" customFormat="1" x14ac:dyDescent="0.2"/>
    <row r="65290" s="217" customFormat="1" x14ac:dyDescent="0.2"/>
    <row r="65291" s="217" customFormat="1" x14ac:dyDescent="0.2"/>
    <row r="65292" s="217" customFormat="1" x14ac:dyDescent="0.2"/>
    <row r="65293" s="217" customFormat="1" x14ac:dyDescent="0.2"/>
    <row r="65294" s="217" customFormat="1" x14ac:dyDescent="0.2"/>
    <row r="65295" s="217" customFormat="1" x14ac:dyDescent="0.2"/>
    <row r="65296" s="217" customFormat="1" x14ac:dyDescent="0.2"/>
    <row r="65297" s="217" customFormat="1" x14ac:dyDescent="0.2"/>
    <row r="65298" s="217" customFormat="1" x14ac:dyDescent="0.2"/>
    <row r="65299" s="217" customFormat="1" x14ac:dyDescent="0.2"/>
    <row r="65300" s="217" customFormat="1" x14ac:dyDescent="0.2"/>
    <row r="65301" s="217" customFormat="1" x14ac:dyDescent="0.2"/>
    <row r="65302" s="217" customFormat="1" x14ac:dyDescent="0.2"/>
    <row r="65303" s="217" customFormat="1" x14ac:dyDescent="0.2"/>
    <row r="65304" s="217" customFormat="1" x14ac:dyDescent="0.2"/>
    <row r="65305" s="217" customFormat="1" x14ac:dyDescent="0.2"/>
    <row r="65306" s="217" customFormat="1" x14ac:dyDescent="0.2"/>
    <row r="65307" s="217" customFormat="1" x14ac:dyDescent="0.2"/>
    <row r="65308" s="217" customFormat="1" x14ac:dyDescent="0.2"/>
    <row r="65309" s="217" customFormat="1" x14ac:dyDescent="0.2"/>
    <row r="65310" s="217" customFormat="1" x14ac:dyDescent="0.2"/>
    <row r="65311" s="217" customFormat="1" x14ac:dyDescent="0.2"/>
    <row r="65312" s="217" customFormat="1" x14ac:dyDescent="0.2"/>
    <row r="65313" s="217" customFormat="1" x14ac:dyDescent="0.2"/>
    <row r="65314" s="217" customFormat="1" x14ac:dyDescent="0.2"/>
    <row r="65315" s="217" customFormat="1" x14ac:dyDescent="0.2"/>
    <row r="65316" s="217" customFormat="1" x14ac:dyDescent="0.2"/>
    <row r="65317" s="217" customFormat="1" x14ac:dyDescent="0.2"/>
    <row r="65318" s="217" customFormat="1" x14ac:dyDescent="0.2"/>
    <row r="65319" s="217" customFormat="1" x14ac:dyDescent="0.2"/>
    <row r="65320" s="217" customFormat="1" x14ac:dyDescent="0.2"/>
    <row r="65321" s="217" customFormat="1" x14ac:dyDescent="0.2"/>
    <row r="65322" s="217" customFormat="1" x14ac:dyDescent="0.2"/>
    <row r="65323" s="217" customFormat="1" x14ac:dyDescent="0.2"/>
    <row r="65324" s="217" customFormat="1" x14ac:dyDescent="0.2"/>
    <row r="65325" s="217" customFormat="1" x14ac:dyDescent="0.2"/>
    <row r="65326" s="217" customFormat="1" x14ac:dyDescent="0.2"/>
    <row r="65327" s="217" customFormat="1" x14ac:dyDescent="0.2"/>
    <row r="65328" s="217" customFormat="1" x14ac:dyDescent="0.2"/>
    <row r="65329" s="217" customFormat="1" x14ac:dyDescent="0.2"/>
    <row r="65330" s="217" customFormat="1" x14ac:dyDescent="0.2"/>
    <row r="65331" s="217" customFormat="1" x14ac:dyDescent="0.2"/>
    <row r="65332" s="217" customFormat="1" x14ac:dyDescent="0.2"/>
    <row r="65333" s="217" customFormat="1" x14ac:dyDescent="0.2"/>
    <row r="65334" s="217" customFormat="1" x14ac:dyDescent="0.2"/>
    <row r="65335" s="217" customFormat="1" x14ac:dyDescent="0.2"/>
    <row r="65336" s="217" customFormat="1" x14ac:dyDescent="0.2"/>
    <row r="65337" s="217" customFormat="1" x14ac:dyDescent="0.2"/>
    <row r="65338" s="217" customFormat="1" x14ac:dyDescent="0.2"/>
    <row r="65339" s="217" customFormat="1" x14ac:dyDescent="0.2"/>
    <row r="65340" s="217" customFormat="1" x14ac:dyDescent="0.2"/>
    <row r="65341" s="217" customFormat="1" x14ac:dyDescent="0.2"/>
    <row r="65342" s="217" customFormat="1" x14ac:dyDescent="0.2"/>
    <row r="65343" s="217" customFormat="1" x14ac:dyDescent="0.2"/>
    <row r="65344" s="217" customFormat="1" x14ac:dyDescent="0.2"/>
    <row r="65345" s="217" customFormat="1" x14ac:dyDescent="0.2"/>
    <row r="65346" s="217" customFormat="1" x14ac:dyDescent="0.2"/>
    <row r="65347" s="217" customFormat="1" x14ac:dyDescent="0.2"/>
    <row r="65348" s="217" customFormat="1" x14ac:dyDescent="0.2"/>
    <row r="65349" s="217" customFormat="1" x14ac:dyDescent="0.2"/>
    <row r="65350" s="217" customFormat="1" x14ac:dyDescent="0.2"/>
    <row r="65351" s="217" customFormat="1" x14ac:dyDescent="0.2"/>
    <row r="65352" s="217" customFormat="1" x14ac:dyDescent="0.2"/>
    <row r="65353" s="217" customFormat="1" x14ac:dyDescent="0.2"/>
    <row r="65354" s="217" customFormat="1" x14ac:dyDescent="0.2"/>
    <row r="65355" s="217" customFormat="1" x14ac:dyDescent="0.2"/>
    <row r="65356" s="217" customFormat="1" x14ac:dyDescent="0.2"/>
    <row r="65357" s="217" customFormat="1" x14ac:dyDescent="0.2"/>
    <row r="65358" s="217" customFormat="1" x14ac:dyDescent="0.2"/>
    <row r="65359" s="217" customFormat="1" x14ac:dyDescent="0.2"/>
    <row r="65360" s="217" customFormat="1" x14ac:dyDescent="0.2"/>
    <row r="65361" s="217" customFormat="1" x14ac:dyDescent="0.2"/>
    <row r="65362" s="217" customFormat="1" x14ac:dyDescent="0.2"/>
    <row r="65363" s="217" customFormat="1" x14ac:dyDescent="0.2"/>
    <row r="65364" s="217" customFormat="1" x14ac:dyDescent="0.2"/>
    <row r="65365" s="217" customFormat="1" x14ac:dyDescent="0.2"/>
    <row r="65366" s="217" customFormat="1" x14ac:dyDescent="0.2"/>
    <row r="65367" s="217" customFormat="1" x14ac:dyDescent="0.2"/>
    <row r="65368" s="217" customFormat="1" x14ac:dyDescent="0.2"/>
    <row r="65369" s="217" customFormat="1" x14ac:dyDescent="0.2"/>
    <row r="65370" s="217" customFormat="1" x14ac:dyDescent="0.2"/>
    <row r="65371" s="217" customFormat="1" x14ac:dyDescent="0.2"/>
    <row r="65372" s="217" customFormat="1" x14ac:dyDescent="0.2"/>
    <row r="65373" s="217" customFormat="1" x14ac:dyDescent="0.2"/>
    <row r="65374" s="217" customFormat="1" x14ac:dyDescent="0.2"/>
    <row r="65375" s="217" customFormat="1" x14ac:dyDescent="0.2"/>
    <row r="65376" s="217" customFormat="1" x14ac:dyDescent="0.2"/>
    <row r="65377" s="217" customFormat="1" x14ac:dyDescent="0.2"/>
    <row r="65378" s="217" customFormat="1" x14ac:dyDescent="0.2"/>
    <row r="65379" s="217" customFormat="1" x14ac:dyDescent="0.2"/>
    <row r="65380" s="217" customFormat="1" x14ac:dyDescent="0.2"/>
    <row r="65381" s="217" customFormat="1" x14ac:dyDescent="0.2"/>
    <row r="65382" s="217" customFormat="1" x14ac:dyDescent="0.2"/>
    <row r="65383" s="217" customFormat="1" x14ac:dyDescent="0.2"/>
    <row r="65384" s="217" customFormat="1" x14ac:dyDescent="0.2"/>
    <row r="65385" s="217" customFormat="1" x14ac:dyDescent="0.2"/>
    <row r="65386" s="217" customFormat="1" x14ac:dyDescent="0.2"/>
    <row r="65387" s="217" customFormat="1" x14ac:dyDescent="0.2"/>
    <row r="65388" s="217" customFormat="1" x14ac:dyDescent="0.2"/>
    <row r="65389" s="217" customFormat="1" x14ac:dyDescent="0.2"/>
    <row r="65390" s="217" customFormat="1" x14ac:dyDescent="0.2"/>
    <row r="65391" s="217" customFormat="1" x14ac:dyDescent="0.2"/>
    <row r="65392" s="217" customFormat="1" x14ac:dyDescent="0.2"/>
    <row r="65393" s="217" customFormat="1" x14ac:dyDescent="0.2"/>
    <row r="65394" s="217" customFormat="1" x14ac:dyDescent="0.2"/>
    <row r="65395" s="217" customFormat="1" x14ac:dyDescent="0.2"/>
    <row r="65396" s="217" customFormat="1" x14ac:dyDescent="0.2"/>
    <row r="65397" s="217" customFormat="1" x14ac:dyDescent="0.2"/>
    <row r="65398" s="217" customFormat="1" x14ac:dyDescent="0.2"/>
    <row r="65399" s="217" customFormat="1" x14ac:dyDescent="0.2"/>
    <row r="65400" s="217" customFormat="1" x14ac:dyDescent="0.2"/>
    <row r="65401" s="217" customFormat="1" x14ac:dyDescent="0.2"/>
    <row r="65402" s="217" customFormat="1" x14ac:dyDescent="0.2"/>
    <row r="65403" s="217" customFormat="1" x14ac:dyDescent="0.2"/>
    <row r="65404" s="217" customFormat="1" x14ac:dyDescent="0.2"/>
    <row r="65405" s="217" customFormat="1" x14ac:dyDescent="0.2"/>
    <row r="65406" s="217" customFormat="1" x14ac:dyDescent="0.2"/>
    <row r="65407" s="217" customFormat="1" x14ac:dyDescent="0.2"/>
    <row r="65408" s="217" customFormat="1" x14ac:dyDescent="0.2"/>
    <row r="65409" s="217" customFormat="1" x14ac:dyDescent="0.2"/>
    <row r="65410" s="217" customFormat="1" x14ac:dyDescent="0.2"/>
    <row r="65411" s="217" customFormat="1" x14ac:dyDescent="0.2"/>
    <row r="65412" s="217" customFormat="1" x14ac:dyDescent="0.2"/>
    <row r="65413" s="217" customFormat="1" x14ac:dyDescent="0.2"/>
    <row r="65414" s="217" customFormat="1" x14ac:dyDescent="0.2"/>
    <row r="65415" s="217" customFormat="1" x14ac:dyDescent="0.2"/>
    <row r="65416" s="217" customFormat="1" x14ac:dyDescent="0.2"/>
    <row r="65417" s="217" customFormat="1" x14ac:dyDescent="0.2"/>
    <row r="65418" s="217" customFormat="1" x14ac:dyDescent="0.2"/>
    <row r="65419" s="217" customFormat="1" x14ac:dyDescent="0.2"/>
    <row r="65420" s="217" customFormat="1" x14ac:dyDescent="0.2"/>
    <row r="65421" s="217" customFormat="1" x14ac:dyDescent="0.2"/>
    <row r="65422" s="217" customFormat="1" x14ac:dyDescent="0.2"/>
    <row r="65423" s="217" customFormat="1" x14ac:dyDescent="0.2"/>
    <row r="65424" s="217" customFormat="1" x14ac:dyDescent="0.2"/>
    <row r="65425" s="217" customFormat="1" x14ac:dyDescent="0.2"/>
    <row r="65426" s="217" customFormat="1" x14ac:dyDescent="0.2"/>
    <row r="65427" s="217" customFormat="1" x14ac:dyDescent="0.2"/>
    <row r="65428" s="217" customFormat="1" x14ac:dyDescent="0.2"/>
    <row r="65429" s="217" customFormat="1" x14ac:dyDescent="0.2"/>
    <row r="65430" s="217" customFormat="1" x14ac:dyDescent="0.2"/>
    <row r="65431" s="217" customFormat="1" x14ac:dyDescent="0.2"/>
    <row r="65432" s="217" customFormat="1" x14ac:dyDescent="0.2"/>
    <row r="65433" s="217" customFormat="1" x14ac:dyDescent="0.2"/>
    <row r="65434" s="217" customFormat="1" x14ac:dyDescent="0.2"/>
    <row r="65435" s="217" customFormat="1" x14ac:dyDescent="0.2"/>
    <row r="65436" s="217" customFormat="1" x14ac:dyDescent="0.2"/>
    <row r="65437" s="217" customFormat="1" x14ac:dyDescent="0.2"/>
    <row r="65438" s="217" customFormat="1" x14ac:dyDescent="0.2"/>
    <row r="65439" s="217" customFormat="1" x14ac:dyDescent="0.2"/>
    <row r="65440" s="217" customFormat="1" x14ac:dyDescent="0.2"/>
    <row r="65441" s="217" customFormat="1" x14ac:dyDescent="0.2"/>
    <row r="65442" s="217" customFormat="1" x14ac:dyDescent="0.2"/>
    <row r="65443" s="217" customFormat="1" x14ac:dyDescent="0.2"/>
    <row r="65444" s="217" customFormat="1" x14ac:dyDescent="0.2"/>
    <row r="65445" s="217" customFormat="1" x14ac:dyDescent="0.2"/>
    <row r="65446" s="217" customFormat="1" x14ac:dyDescent="0.2"/>
    <row r="65447" s="217" customFormat="1" x14ac:dyDescent="0.2"/>
    <row r="65448" s="217" customFormat="1" x14ac:dyDescent="0.2"/>
    <row r="65449" s="217" customFormat="1" x14ac:dyDescent="0.2"/>
    <row r="65450" s="217" customFormat="1" x14ac:dyDescent="0.2"/>
    <row r="65451" s="217" customFormat="1" x14ac:dyDescent="0.2"/>
    <row r="65452" s="217" customFormat="1" x14ac:dyDescent="0.2"/>
    <row r="65453" s="217" customFormat="1" x14ac:dyDescent="0.2"/>
    <row r="65454" s="217" customFormat="1" x14ac:dyDescent="0.2"/>
    <row r="65455" s="217" customFormat="1" x14ac:dyDescent="0.2"/>
    <row r="65456" s="217" customFormat="1" x14ac:dyDescent="0.2"/>
    <row r="65457" s="217" customFormat="1" x14ac:dyDescent="0.2"/>
    <row r="65458" s="217" customFormat="1" x14ac:dyDescent="0.2"/>
    <row r="65459" s="217" customFormat="1" x14ac:dyDescent="0.2"/>
    <row r="65460" s="217" customFormat="1" x14ac:dyDescent="0.2"/>
    <row r="65461" s="217" customFormat="1" x14ac:dyDescent="0.2"/>
    <row r="65462" s="217" customFormat="1" x14ac:dyDescent="0.2"/>
    <row r="65463" s="217" customFormat="1" x14ac:dyDescent="0.2"/>
    <row r="65464" s="217" customFormat="1" x14ac:dyDescent="0.2"/>
    <row r="65465" s="217" customFormat="1" x14ac:dyDescent="0.2"/>
    <row r="65466" s="217" customFormat="1" x14ac:dyDescent="0.2"/>
    <row r="65467" s="217" customFormat="1" x14ac:dyDescent="0.2"/>
    <row r="65468" s="217" customFormat="1" x14ac:dyDescent="0.2"/>
    <row r="65469" s="217" customFormat="1" x14ac:dyDescent="0.2"/>
    <row r="65470" s="217" customFormat="1" x14ac:dyDescent="0.2"/>
    <row r="65471" s="217" customFormat="1" x14ac:dyDescent="0.2"/>
    <row r="65472" s="217" customFormat="1" x14ac:dyDescent="0.2"/>
    <row r="65473" s="217" customFormat="1" x14ac:dyDescent="0.2"/>
    <row r="65474" s="217" customFormat="1" x14ac:dyDescent="0.2"/>
    <row r="65475" s="217" customFormat="1" x14ac:dyDescent="0.2"/>
    <row r="65476" s="217" customFormat="1" x14ac:dyDescent="0.2"/>
    <row r="65477" s="217" customFormat="1" x14ac:dyDescent="0.2"/>
    <row r="65478" s="217" customFormat="1" x14ac:dyDescent="0.2"/>
    <row r="65479" s="217" customFormat="1" x14ac:dyDescent="0.2"/>
    <row r="65480" s="217" customFormat="1" x14ac:dyDescent="0.2"/>
    <row r="65481" s="217" customFormat="1" x14ac:dyDescent="0.2"/>
    <row r="65482" s="217" customFormat="1" x14ac:dyDescent="0.2"/>
    <row r="65483" s="217" customFormat="1" x14ac:dyDescent="0.2"/>
    <row r="65484" s="217" customFormat="1" x14ac:dyDescent="0.2"/>
    <row r="65485" s="217" customFormat="1" x14ac:dyDescent="0.2"/>
    <row r="65486" s="217" customFormat="1" x14ac:dyDescent="0.2"/>
    <row r="65487" s="217" customFormat="1" x14ac:dyDescent="0.2"/>
    <row r="65488" s="217" customFormat="1" x14ac:dyDescent="0.2"/>
  </sheetData>
  <autoFilter ref="B3:BR3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I66"/>
  <sheetViews>
    <sheetView workbookViewId="0">
      <selection activeCell="H4" sqref="H4"/>
    </sheetView>
  </sheetViews>
  <sheetFormatPr defaultColWidth="0" defaultRowHeight="12" x14ac:dyDescent="0.2"/>
  <cols>
    <col min="1" max="1" width="1.85546875" style="233" customWidth="1"/>
    <col min="2" max="2" width="4" style="233" customWidth="1"/>
    <col min="3" max="3" width="5.140625" style="233" customWidth="1"/>
    <col min="4" max="4" width="4.140625" style="233" customWidth="1"/>
    <col min="5" max="5" width="5" style="233" customWidth="1"/>
    <col min="6" max="6" width="15.140625" style="233" customWidth="1"/>
    <col min="7" max="7" width="11" style="233" bestFit="1" customWidth="1"/>
    <col min="8" max="8" width="13.85546875" style="233" customWidth="1"/>
    <col min="9" max="9" width="46.28515625" style="233" bestFit="1" customWidth="1"/>
    <col min="10" max="10" width="12.140625" style="233" customWidth="1"/>
    <col min="11" max="11" width="13.42578125" style="233" bestFit="1" customWidth="1"/>
    <col min="12" max="13" width="8.5703125" style="233" customWidth="1"/>
    <col min="14" max="15" width="10.28515625" style="233" customWidth="1"/>
    <col min="16" max="16" width="9.7109375" style="233" customWidth="1"/>
    <col min="17" max="17" width="10.5703125" style="233" customWidth="1"/>
    <col min="18" max="18" width="7.85546875" style="233" customWidth="1"/>
    <col min="19" max="19" width="8.5703125" style="233" customWidth="1"/>
    <col min="20" max="20" width="8.85546875" style="233" customWidth="1"/>
    <col min="21" max="21" width="9.28515625" style="233" customWidth="1"/>
    <col min="22" max="22" width="10" style="233" bestFit="1" customWidth="1"/>
    <col min="23" max="23" width="9" style="233" bestFit="1" customWidth="1"/>
    <col min="24" max="24" width="10" style="233" bestFit="1" customWidth="1"/>
    <col min="25" max="26" width="8.28515625" style="233" customWidth="1"/>
    <col min="27" max="27" width="10" style="233" bestFit="1" customWidth="1"/>
    <col min="28" max="28" width="9.7109375" style="233" customWidth="1"/>
    <col min="29" max="29" width="10.7109375" style="233" bestFit="1" customWidth="1"/>
    <col min="30" max="30" width="9.5703125" style="233" customWidth="1"/>
    <col min="31" max="31" width="8.7109375" style="233" bestFit="1" customWidth="1"/>
    <col min="32" max="32" width="8.7109375" style="233" customWidth="1"/>
    <col min="33" max="33" width="8.7109375" style="233" bestFit="1" customWidth="1"/>
    <col min="34" max="34" width="3.7109375" style="233" customWidth="1"/>
    <col min="35" max="46" width="3.7109375" style="233" hidden="1"/>
    <col min="47" max="261" width="9.140625" style="233" hidden="1"/>
    <col min="262" max="262" width="4.42578125" style="233" hidden="1"/>
    <col min="263" max="263" width="30.28515625" style="233" hidden="1"/>
    <col min="264" max="264" width="14.42578125" style="233" hidden="1"/>
    <col min="265" max="265" width="16.28515625" style="233" hidden="1"/>
    <col min="266" max="266" width="13.28515625" style="233" hidden="1"/>
    <col min="267" max="267" width="9" style="233" hidden="1"/>
    <col min="268" max="268" width="11.5703125" style="233" hidden="1"/>
    <col min="269" max="269" width="9.7109375" style="233" hidden="1"/>
    <col min="270" max="271" width="9.85546875" style="233" hidden="1"/>
    <col min="272" max="272" width="10.42578125" style="233" hidden="1"/>
    <col min="273" max="273" width="10.5703125" style="233" hidden="1"/>
    <col min="274" max="274" width="9.140625" style="233" hidden="1"/>
    <col min="275" max="275" width="9.5703125" style="233" hidden="1"/>
    <col min="276" max="277" width="8.7109375" style="233" hidden="1"/>
    <col min="278" max="517" width="9.140625" style="233" hidden="1"/>
    <col min="518" max="518" width="4.42578125" style="233" hidden="1"/>
    <col min="519" max="519" width="30.28515625" style="233" hidden="1"/>
    <col min="520" max="520" width="14.42578125" style="233" hidden="1"/>
    <col min="521" max="521" width="16.28515625" style="233" hidden="1"/>
    <col min="522" max="522" width="13.28515625" style="233" hidden="1"/>
    <col min="523" max="523" width="9" style="233" hidden="1"/>
    <col min="524" max="524" width="11.5703125" style="233" hidden="1"/>
    <col min="525" max="525" width="9.7109375" style="233" hidden="1"/>
    <col min="526" max="527" width="9.85546875" style="233" hidden="1"/>
    <col min="528" max="528" width="10.42578125" style="233" hidden="1"/>
    <col min="529" max="529" width="10.5703125" style="233" hidden="1"/>
    <col min="530" max="530" width="9.140625" style="233" hidden="1"/>
    <col min="531" max="531" width="9.5703125" style="233" hidden="1"/>
    <col min="532" max="533" width="8.7109375" style="233" hidden="1"/>
    <col min="534" max="773" width="9.140625" style="233" hidden="1"/>
    <col min="774" max="774" width="4.42578125" style="233" hidden="1"/>
    <col min="775" max="775" width="30.28515625" style="233" hidden="1"/>
    <col min="776" max="776" width="14.42578125" style="233" hidden="1"/>
    <col min="777" max="777" width="16.28515625" style="233" hidden="1"/>
    <col min="778" max="778" width="13.28515625" style="233" hidden="1"/>
    <col min="779" max="779" width="9" style="233" hidden="1"/>
    <col min="780" max="780" width="11.5703125" style="233" hidden="1"/>
    <col min="781" max="781" width="9.7109375" style="233" hidden="1"/>
    <col min="782" max="783" width="9.85546875" style="233" hidden="1"/>
    <col min="784" max="784" width="10.42578125" style="233" hidden="1"/>
    <col min="785" max="785" width="10.5703125" style="233" hidden="1"/>
    <col min="786" max="786" width="9.140625" style="233" hidden="1"/>
    <col min="787" max="787" width="9.5703125" style="233" hidden="1"/>
    <col min="788" max="789" width="8.7109375" style="233" hidden="1"/>
    <col min="790" max="1029" width="9.140625" style="233" hidden="1"/>
    <col min="1030" max="1030" width="4.42578125" style="233" hidden="1"/>
    <col min="1031" max="1031" width="30.28515625" style="233" hidden="1"/>
    <col min="1032" max="1032" width="14.42578125" style="233" hidden="1"/>
    <col min="1033" max="1033" width="16.28515625" style="233" hidden="1"/>
    <col min="1034" max="1034" width="13.28515625" style="233" hidden="1"/>
    <col min="1035" max="1035" width="9" style="233" hidden="1"/>
    <col min="1036" max="1036" width="11.5703125" style="233" hidden="1"/>
    <col min="1037" max="1037" width="9.7109375" style="233" hidden="1"/>
    <col min="1038" max="1039" width="9.85546875" style="233" hidden="1"/>
    <col min="1040" max="1040" width="10.42578125" style="233" hidden="1"/>
    <col min="1041" max="1041" width="10.5703125" style="233" hidden="1"/>
    <col min="1042" max="1042" width="9.140625" style="233" hidden="1"/>
    <col min="1043" max="1043" width="9.5703125" style="233" hidden="1"/>
    <col min="1044" max="1045" width="8.7109375" style="233" hidden="1"/>
    <col min="1046" max="1285" width="9.140625" style="233" hidden="1"/>
    <col min="1286" max="1286" width="4.42578125" style="233" hidden="1"/>
    <col min="1287" max="1287" width="30.28515625" style="233" hidden="1"/>
    <col min="1288" max="1288" width="14.42578125" style="233" hidden="1"/>
    <col min="1289" max="1289" width="16.28515625" style="233" hidden="1"/>
    <col min="1290" max="1290" width="13.28515625" style="233" hidden="1"/>
    <col min="1291" max="1291" width="9" style="233" hidden="1"/>
    <col min="1292" max="1292" width="11.5703125" style="233" hidden="1"/>
    <col min="1293" max="1293" width="9.7109375" style="233" hidden="1"/>
    <col min="1294" max="1295" width="9.85546875" style="233" hidden="1"/>
    <col min="1296" max="1296" width="10.42578125" style="233" hidden="1"/>
    <col min="1297" max="1297" width="10.5703125" style="233" hidden="1"/>
    <col min="1298" max="1298" width="9.140625" style="233" hidden="1"/>
    <col min="1299" max="1299" width="9.5703125" style="233" hidden="1"/>
    <col min="1300" max="1301" width="8.7109375" style="233" hidden="1"/>
    <col min="1302" max="1541" width="9.140625" style="233" hidden="1"/>
    <col min="1542" max="1542" width="4.42578125" style="233" hidden="1"/>
    <col min="1543" max="1543" width="30.28515625" style="233" hidden="1"/>
    <col min="1544" max="1544" width="14.42578125" style="233" hidden="1"/>
    <col min="1545" max="1545" width="16.28515625" style="233" hidden="1"/>
    <col min="1546" max="1546" width="13.28515625" style="233" hidden="1"/>
    <col min="1547" max="1547" width="9" style="233" hidden="1"/>
    <col min="1548" max="1548" width="11.5703125" style="233" hidden="1"/>
    <col min="1549" max="1549" width="9.7109375" style="233" hidden="1"/>
    <col min="1550" max="1551" width="9.85546875" style="233" hidden="1"/>
    <col min="1552" max="1552" width="10.42578125" style="233" hidden="1"/>
    <col min="1553" max="1553" width="10.5703125" style="233" hidden="1"/>
    <col min="1554" max="1554" width="9.140625" style="233" hidden="1"/>
    <col min="1555" max="1555" width="9.5703125" style="233" hidden="1"/>
    <col min="1556" max="1557" width="8.7109375" style="233" hidden="1"/>
    <col min="1558" max="1797" width="9.140625" style="233" hidden="1"/>
    <col min="1798" max="1798" width="4.42578125" style="233" hidden="1"/>
    <col min="1799" max="1799" width="30.28515625" style="233" hidden="1"/>
    <col min="1800" max="1800" width="14.42578125" style="233" hidden="1"/>
    <col min="1801" max="1801" width="16.28515625" style="233" hidden="1"/>
    <col min="1802" max="1802" width="13.28515625" style="233" hidden="1"/>
    <col min="1803" max="1803" width="9" style="233" hidden="1"/>
    <col min="1804" max="1804" width="11.5703125" style="233" hidden="1"/>
    <col min="1805" max="1805" width="9.7109375" style="233" hidden="1"/>
    <col min="1806" max="1807" width="9.85546875" style="233" hidden="1"/>
    <col min="1808" max="1808" width="10.42578125" style="233" hidden="1"/>
    <col min="1809" max="1809" width="10.5703125" style="233" hidden="1"/>
    <col min="1810" max="1810" width="9.140625" style="233" hidden="1"/>
    <col min="1811" max="1811" width="9.5703125" style="233" hidden="1"/>
    <col min="1812" max="1813" width="8.7109375" style="233" hidden="1"/>
    <col min="1814" max="2053" width="9.140625" style="233" hidden="1"/>
    <col min="2054" max="2054" width="4.42578125" style="233" hidden="1"/>
    <col min="2055" max="2055" width="30.28515625" style="233" hidden="1"/>
    <col min="2056" max="2056" width="14.42578125" style="233" hidden="1"/>
    <col min="2057" max="2057" width="16.28515625" style="233" hidden="1"/>
    <col min="2058" max="2058" width="13.28515625" style="233" hidden="1"/>
    <col min="2059" max="2059" width="9" style="233" hidden="1"/>
    <col min="2060" max="2060" width="11.5703125" style="233" hidden="1"/>
    <col min="2061" max="2061" width="9.7109375" style="233" hidden="1"/>
    <col min="2062" max="2063" width="9.85546875" style="233" hidden="1"/>
    <col min="2064" max="2064" width="10.42578125" style="233" hidden="1"/>
    <col min="2065" max="2065" width="10.5703125" style="233" hidden="1"/>
    <col min="2066" max="2066" width="9.140625" style="233" hidden="1"/>
    <col min="2067" max="2067" width="9.5703125" style="233" hidden="1"/>
    <col min="2068" max="2069" width="8.7109375" style="233" hidden="1"/>
    <col min="2070" max="2309" width="9.140625" style="233" hidden="1"/>
    <col min="2310" max="2310" width="4.42578125" style="233" hidden="1"/>
    <col min="2311" max="2311" width="30.28515625" style="233" hidden="1"/>
    <col min="2312" max="2312" width="14.42578125" style="233" hidden="1"/>
    <col min="2313" max="2313" width="16.28515625" style="233" hidden="1"/>
    <col min="2314" max="2314" width="13.28515625" style="233" hidden="1"/>
    <col min="2315" max="2315" width="9" style="233" hidden="1"/>
    <col min="2316" max="2316" width="11.5703125" style="233" hidden="1"/>
    <col min="2317" max="2317" width="9.7109375" style="233" hidden="1"/>
    <col min="2318" max="2319" width="9.85546875" style="233" hidden="1"/>
    <col min="2320" max="2320" width="10.42578125" style="233" hidden="1"/>
    <col min="2321" max="2321" width="10.5703125" style="233" hidden="1"/>
    <col min="2322" max="2322" width="9.140625" style="233" hidden="1"/>
    <col min="2323" max="2323" width="9.5703125" style="233" hidden="1"/>
    <col min="2324" max="2325" width="8.7109375" style="233" hidden="1"/>
    <col min="2326" max="2565" width="9.140625" style="233" hidden="1"/>
    <col min="2566" max="2566" width="4.42578125" style="233" hidden="1"/>
    <col min="2567" max="2567" width="30.28515625" style="233" hidden="1"/>
    <col min="2568" max="2568" width="14.42578125" style="233" hidden="1"/>
    <col min="2569" max="2569" width="16.28515625" style="233" hidden="1"/>
    <col min="2570" max="2570" width="13.28515625" style="233" hidden="1"/>
    <col min="2571" max="2571" width="9" style="233" hidden="1"/>
    <col min="2572" max="2572" width="11.5703125" style="233" hidden="1"/>
    <col min="2573" max="2573" width="9.7109375" style="233" hidden="1"/>
    <col min="2574" max="2575" width="9.85546875" style="233" hidden="1"/>
    <col min="2576" max="2576" width="10.42578125" style="233" hidden="1"/>
    <col min="2577" max="2577" width="10.5703125" style="233" hidden="1"/>
    <col min="2578" max="2578" width="9.140625" style="233" hidden="1"/>
    <col min="2579" max="2579" width="9.5703125" style="233" hidden="1"/>
    <col min="2580" max="2581" width="8.7109375" style="233" hidden="1"/>
    <col min="2582" max="2821" width="9.140625" style="233" hidden="1"/>
    <col min="2822" max="2822" width="4.42578125" style="233" hidden="1"/>
    <col min="2823" max="2823" width="30.28515625" style="233" hidden="1"/>
    <col min="2824" max="2824" width="14.42578125" style="233" hidden="1"/>
    <col min="2825" max="2825" width="16.28515625" style="233" hidden="1"/>
    <col min="2826" max="2826" width="13.28515625" style="233" hidden="1"/>
    <col min="2827" max="2827" width="9" style="233" hidden="1"/>
    <col min="2828" max="2828" width="11.5703125" style="233" hidden="1"/>
    <col min="2829" max="2829" width="9.7109375" style="233" hidden="1"/>
    <col min="2830" max="2831" width="9.85546875" style="233" hidden="1"/>
    <col min="2832" max="2832" width="10.42578125" style="233" hidden="1"/>
    <col min="2833" max="2833" width="10.5703125" style="233" hidden="1"/>
    <col min="2834" max="2834" width="9.140625" style="233" hidden="1"/>
    <col min="2835" max="2835" width="9.5703125" style="233" hidden="1"/>
    <col min="2836" max="2837" width="8.7109375" style="233" hidden="1"/>
    <col min="2838" max="3077" width="9.140625" style="233" hidden="1"/>
    <col min="3078" max="3078" width="4.42578125" style="233" hidden="1"/>
    <col min="3079" max="3079" width="30.28515625" style="233" hidden="1"/>
    <col min="3080" max="3080" width="14.42578125" style="233" hidden="1"/>
    <col min="3081" max="3081" width="16.28515625" style="233" hidden="1"/>
    <col min="3082" max="3082" width="13.28515625" style="233" hidden="1"/>
    <col min="3083" max="3083" width="9" style="233" hidden="1"/>
    <col min="3084" max="3084" width="11.5703125" style="233" hidden="1"/>
    <col min="3085" max="3085" width="9.7109375" style="233" hidden="1"/>
    <col min="3086" max="3087" width="9.85546875" style="233" hidden="1"/>
    <col min="3088" max="3088" width="10.42578125" style="233" hidden="1"/>
    <col min="3089" max="3089" width="10.5703125" style="233" hidden="1"/>
    <col min="3090" max="3090" width="9.140625" style="233" hidden="1"/>
    <col min="3091" max="3091" width="9.5703125" style="233" hidden="1"/>
    <col min="3092" max="3093" width="8.7109375" style="233" hidden="1"/>
    <col min="3094" max="3333" width="9.140625" style="233" hidden="1"/>
    <col min="3334" max="3334" width="4.42578125" style="233" hidden="1"/>
    <col min="3335" max="3335" width="30.28515625" style="233" hidden="1"/>
    <col min="3336" max="3336" width="14.42578125" style="233" hidden="1"/>
    <col min="3337" max="3337" width="16.28515625" style="233" hidden="1"/>
    <col min="3338" max="3338" width="13.28515625" style="233" hidden="1"/>
    <col min="3339" max="3339" width="9" style="233" hidden="1"/>
    <col min="3340" max="3340" width="11.5703125" style="233" hidden="1"/>
    <col min="3341" max="3341" width="9.7109375" style="233" hidden="1"/>
    <col min="3342" max="3343" width="9.85546875" style="233" hidden="1"/>
    <col min="3344" max="3344" width="10.42578125" style="233" hidden="1"/>
    <col min="3345" max="3345" width="10.5703125" style="233" hidden="1"/>
    <col min="3346" max="3346" width="9.140625" style="233" hidden="1"/>
    <col min="3347" max="3347" width="9.5703125" style="233" hidden="1"/>
    <col min="3348" max="3349" width="8.7109375" style="233" hidden="1"/>
    <col min="3350" max="3589" width="9.140625" style="233" hidden="1"/>
    <col min="3590" max="3590" width="4.42578125" style="233" hidden="1"/>
    <col min="3591" max="3591" width="30.28515625" style="233" hidden="1"/>
    <col min="3592" max="3592" width="14.42578125" style="233" hidden="1"/>
    <col min="3593" max="3593" width="16.28515625" style="233" hidden="1"/>
    <col min="3594" max="3594" width="13.28515625" style="233" hidden="1"/>
    <col min="3595" max="3595" width="9" style="233" hidden="1"/>
    <col min="3596" max="3596" width="11.5703125" style="233" hidden="1"/>
    <col min="3597" max="3597" width="9.7109375" style="233" hidden="1"/>
    <col min="3598" max="3599" width="9.85546875" style="233" hidden="1"/>
    <col min="3600" max="3600" width="10.42578125" style="233" hidden="1"/>
    <col min="3601" max="3601" width="10.5703125" style="233" hidden="1"/>
    <col min="3602" max="3602" width="9.140625" style="233" hidden="1"/>
    <col min="3603" max="3603" width="9.5703125" style="233" hidden="1"/>
    <col min="3604" max="3605" width="8.7109375" style="233" hidden="1"/>
    <col min="3606" max="3845" width="9.140625" style="233" hidden="1"/>
    <col min="3846" max="3846" width="4.42578125" style="233" hidden="1"/>
    <col min="3847" max="3847" width="30.28515625" style="233" hidden="1"/>
    <col min="3848" max="3848" width="14.42578125" style="233" hidden="1"/>
    <col min="3849" max="3849" width="16.28515625" style="233" hidden="1"/>
    <col min="3850" max="3850" width="13.28515625" style="233" hidden="1"/>
    <col min="3851" max="3851" width="9" style="233" hidden="1"/>
    <col min="3852" max="3852" width="11.5703125" style="233" hidden="1"/>
    <col min="3853" max="3853" width="9.7109375" style="233" hidden="1"/>
    <col min="3854" max="3855" width="9.85546875" style="233" hidden="1"/>
    <col min="3856" max="3856" width="10.42578125" style="233" hidden="1"/>
    <col min="3857" max="3857" width="10.5703125" style="233" hidden="1"/>
    <col min="3858" max="3858" width="9.140625" style="233" hidden="1"/>
    <col min="3859" max="3859" width="9.5703125" style="233" hidden="1"/>
    <col min="3860" max="3861" width="8.7109375" style="233" hidden="1"/>
    <col min="3862" max="4101" width="9.140625" style="233" hidden="1"/>
    <col min="4102" max="4102" width="4.42578125" style="233" hidden="1"/>
    <col min="4103" max="4103" width="30.28515625" style="233" hidden="1"/>
    <col min="4104" max="4104" width="14.42578125" style="233" hidden="1"/>
    <col min="4105" max="4105" width="16.28515625" style="233" hidden="1"/>
    <col min="4106" max="4106" width="13.28515625" style="233" hidden="1"/>
    <col min="4107" max="4107" width="9" style="233" hidden="1"/>
    <col min="4108" max="4108" width="11.5703125" style="233" hidden="1"/>
    <col min="4109" max="4109" width="9.7109375" style="233" hidden="1"/>
    <col min="4110" max="4111" width="9.85546875" style="233" hidden="1"/>
    <col min="4112" max="4112" width="10.42578125" style="233" hidden="1"/>
    <col min="4113" max="4113" width="10.5703125" style="233" hidden="1"/>
    <col min="4114" max="4114" width="9.140625" style="233" hidden="1"/>
    <col min="4115" max="4115" width="9.5703125" style="233" hidden="1"/>
    <col min="4116" max="4117" width="8.7109375" style="233" hidden="1"/>
    <col min="4118" max="4357" width="9.140625" style="233" hidden="1"/>
    <col min="4358" max="4358" width="4.42578125" style="233" hidden="1"/>
    <col min="4359" max="4359" width="30.28515625" style="233" hidden="1"/>
    <col min="4360" max="4360" width="14.42578125" style="233" hidden="1"/>
    <col min="4361" max="4361" width="16.28515625" style="233" hidden="1"/>
    <col min="4362" max="4362" width="13.28515625" style="233" hidden="1"/>
    <col min="4363" max="4363" width="9" style="233" hidden="1"/>
    <col min="4364" max="4364" width="11.5703125" style="233" hidden="1"/>
    <col min="4365" max="4365" width="9.7109375" style="233" hidden="1"/>
    <col min="4366" max="4367" width="9.85546875" style="233" hidden="1"/>
    <col min="4368" max="4368" width="10.42578125" style="233" hidden="1"/>
    <col min="4369" max="4369" width="10.5703125" style="233" hidden="1"/>
    <col min="4370" max="4370" width="9.140625" style="233" hidden="1"/>
    <col min="4371" max="4371" width="9.5703125" style="233" hidden="1"/>
    <col min="4372" max="4373" width="8.7109375" style="233" hidden="1"/>
    <col min="4374" max="4613" width="9.140625" style="233" hidden="1"/>
    <col min="4614" max="4614" width="4.42578125" style="233" hidden="1"/>
    <col min="4615" max="4615" width="30.28515625" style="233" hidden="1"/>
    <col min="4616" max="4616" width="14.42578125" style="233" hidden="1"/>
    <col min="4617" max="4617" width="16.28515625" style="233" hidden="1"/>
    <col min="4618" max="4618" width="13.28515625" style="233" hidden="1"/>
    <col min="4619" max="4619" width="9" style="233" hidden="1"/>
    <col min="4620" max="4620" width="11.5703125" style="233" hidden="1"/>
    <col min="4621" max="4621" width="9.7109375" style="233" hidden="1"/>
    <col min="4622" max="4623" width="9.85546875" style="233" hidden="1"/>
    <col min="4624" max="4624" width="10.42578125" style="233" hidden="1"/>
    <col min="4625" max="4625" width="10.5703125" style="233" hidden="1"/>
    <col min="4626" max="4626" width="9.140625" style="233" hidden="1"/>
    <col min="4627" max="4627" width="9.5703125" style="233" hidden="1"/>
    <col min="4628" max="4629" width="8.7109375" style="233" hidden="1"/>
    <col min="4630" max="4869" width="9.140625" style="233" hidden="1"/>
    <col min="4870" max="4870" width="4.42578125" style="233" hidden="1"/>
    <col min="4871" max="4871" width="30.28515625" style="233" hidden="1"/>
    <col min="4872" max="4872" width="14.42578125" style="233" hidden="1"/>
    <col min="4873" max="4873" width="16.28515625" style="233" hidden="1"/>
    <col min="4874" max="4874" width="13.28515625" style="233" hidden="1"/>
    <col min="4875" max="4875" width="9" style="233" hidden="1"/>
    <col min="4876" max="4876" width="11.5703125" style="233" hidden="1"/>
    <col min="4877" max="4877" width="9.7109375" style="233" hidden="1"/>
    <col min="4878" max="4879" width="9.85546875" style="233" hidden="1"/>
    <col min="4880" max="4880" width="10.42578125" style="233" hidden="1"/>
    <col min="4881" max="4881" width="10.5703125" style="233" hidden="1"/>
    <col min="4882" max="4882" width="9.140625" style="233" hidden="1"/>
    <col min="4883" max="4883" width="9.5703125" style="233" hidden="1"/>
    <col min="4884" max="4885" width="8.7109375" style="233" hidden="1"/>
    <col min="4886" max="5125" width="9.140625" style="233" hidden="1"/>
    <col min="5126" max="5126" width="4.42578125" style="233" hidden="1"/>
    <col min="5127" max="5127" width="30.28515625" style="233" hidden="1"/>
    <col min="5128" max="5128" width="14.42578125" style="233" hidden="1"/>
    <col min="5129" max="5129" width="16.28515625" style="233" hidden="1"/>
    <col min="5130" max="5130" width="13.28515625" style="233" hidden="1"/>
    <col min="5131" max="5131" width="9" style="233" hidden="1"/>
    <col min="5132" max="5132" width="11.5703125" style="233" hidden="1"/>
    <col min="5133" max="5133" width="9.7109375" style="233" hidden="1"/>
    <col min="5134" max="5135" width="9.85546875" style="233" hidden="1"/>
    <col min="5136" max="5136" width="10.42578125" style="233" hidden="1"/>
    <col min="5137" max="5137" width="10.5703125" style="233" hidden="1"/>
    <col min="5138" max="5138" width="9.140625" style="233" hidden="1"/>
    <col min="5139" max="5139" width="9.5703125" style="233" hidden="1"/>
    <col min="5140" max="5141" width="8.7109375" style="233" hidden="1"/>
    <col min="5142" max="5381" width="9.140625" style="233" hidden="1"/>
    <col min="5382" max="5382" width="4.42578125" style="233" hidden="1"/>
    <col min="5383" max="5383" width="30.28515625" style="233" hidden="1"/>
    <col min="5384" max="5384" width="14.42578125" style="233" hidden="1"/>
    <col min="5385" max="5385" width="16.28515625" style="233" hidden="1"/>
    <col min="5386" max="5386" width="13.28515625" style="233" hidden="1"/>
    <col min="5387" max="5387" width="9" style="233" hidden="1"/>
    <col min="5388" max="5388" width="11.5703125" style="233" hidden="1"/>
    <col min="5389" max="5389" width="9.7109375" style="233" hidden="1"/>
    <col min="5390" max="5391" width="9.85546875" style="233" hidden="1"/>
    <col min="5392" max="5392" width="10.42578125" style="233" hidden="1"/>
    <col min="5393" max="5393" width="10.5703125" style="233" hidden="1"/>
    <col min="5394" max="5394" width="9.140625" style="233" hidden="1"/>
    <col min="5395" max="5395" width="9.5703125" style="233" hidden="1"/>
    <col min="5396" max="5397" width="8.7109375" style="233" hidden="1"/>
    <col min="5398" max="5637" width="9.140625" style="233" hidden="1"/>
    <col min="5638" max="5638" width="4.42578125" style="233" hidden="1"/>
    <col min="5639" max="5639" width="30.28515625" style="233" hidden="1"/>
    <col min="5640" max="5640" width="14.42578125" style="233" hidden="1"/>
    <col min="5641" max="5641" width="16.28515625" style="233" hidden="1"/>
    <col min="5642" max="5642" width="13.28515625" style="233" hidden="1"/>
    <col min="5643" max="5643" width="9" style="233" hidden="1"/>
    <col min="5644" max="5644" width="11.5703125" style="233" hidden="1"/>
    <col min="5645" max="5645" width="9.7109375" style="233" hidden="1"/>
    <col min="5646" max="5647" width="9.85546875" style="233" hidden="1"/>
    <col min="5648" max="5648" width="10.42578125" style="233" hidden="1"/>
    <col min="5649" max="5649" width="10.5703125" style="233" hidden="1"/>
    <col min="5650" max="5650" width="9.140625" style="233" hidden="1"/>
    <col min="5651" max="5651" width="9.5703125" style="233" hidden="1"/>
    <col min="5652" max="5653" width="8.7109375" style="233" hidden="1"/>
    <col min="5654" max="5893" width="9.140625" style="233" hidden="1"/>
    <col min="5894" max="5894" width="4.42578125" style="233" hidden="1"/>
    <col min="5895" max="5895" width="30.28515625" style="233" hidden="1"/>
    <col min="5896" max="5896" width="14.42578125" style="233" hidden="1"/>
    <col min="5897" max="5897" width="16.28515625" style="233" hidden="1"/>
    <col min="5898" max="5898" width="13.28515625" style="233" hidden="1"/>
    <col min="5899" max="5899" width="9" style="233" hidden="1"/>
    <col min="5900" max="5900" width="11.5703125" style="233" hidden="1"/>
    <col min="5901" max="5901" width="9.7109375" style="233" hidden="1"/>
    <col min="5902" max="5903" width="9.85546875" style="233" hidden="1"/>
    <col min="5904" max="5904" width="10.42578125" style="233" hidden="1"/>
    <col min="5905" max="5905" width="10.5703125" style="233" hidden="1"/>
    <col min="5906" max="5906" width="9.140625" style="233" hidden="1"/>
    <col min="5907" max="5907" width="9.5703125" style="233" hidden="1"/>
    <col min="5908" max="5909" width="8.7109375" style="233" hidden="1"/>
    <col min="5910" max="6149" width="9.140625" style="233" hidden="1"/>
    <col min="6150" max="6150" width="4.42578125" style="233" hidden="1"/>
    <col min="6151" max="6151" width="30.28515625" style="233" hidden="1"/>
    <col min="6152" max="6152" width="14.42578125" style="233" hidden="1"/>
    <col min="6153" max="6153" width="16.28515625" style="233" hidden="1"/>
    <col min="6154" max="6154" width="13.28515625" style="233" hidden="1"/>
    <col min="6155" max="6155" width="9" style="233" hidden="1"/>
    <col min="6156" max="6156" width="11.5703125" style="233" hidden="1"/>
    <col min="6157" max="6157" width="9.7109375" style="233" hidden="1"/>
    <col min="6158" max="6159" width="9.85546875" style="233" hidden="1"/>
    <col min="6160" max="6160" width="10.42578125" style="233" hidden="1"/>
    <col min="6161" max="6161" width="10.5703125" style="233" hidden="1"/>
    <col min="6162" max="6162" width="9.140625" style="233" hidden="1"/>
    <col min="6163" max="6163" width="9.5703125" style="233" hidden="1"/>
    <col min="6164" max="6165" width="8.7109375" style="233" hidden="1"/>
    <col min="6166" max="6405" width="9.140625" style="233" hidden="1"/>
    <col min="6406" max="6406" width="4.42578125" style="233" hidden="1"/>
    <col min="6407" max="6407" width="30.28515625" style="233" hidden="1"/>
    <col min="6408" max="6408" width="14.42578125" style="233" hidden="1"/>
    <col min="6409" max="6409" width="16.28515625" style="233" hidden="1"/>
    <col min="6410" max="6410" width="13.28515625" style="233" hidden="1"/>
    <col min="6411" max="6411" width="9" style="233" hidden="1"/>
    <col min="6412" max="6412" width="11.5703125" style="233" hidden="1"/>
    <col min="6413" max="6413" width="9.7109375" style="233" hidden="1"/>
    <col min="6414" max="6415" width="9.85546875" style="233" hidden="1"/>
    <col min="6416" max="6416" width="10.42578125" style="233" hidden="1"/>
    <col min="6417" max="6417" width="10.5703125" style="233" hidden="1"/>
    <col min="6418" max="6418" width="9.140625" style="233" hidden="1"/>
    <col min="6419" max="6419" width="9.5703125" style="233" hidden="1"/>
    <col min="6420" max="6421" width="8.7109375" style="233" hidden="1"/>
    <col min="6422" max="6661" width="9.140625" style="233" hidden="1"/>
    <col min="6662" max="6662" width="4.42578125" style="233" hidden="1"/>
    <col min="6663" max="6663" width="30.28515625" style="233" hidden="1"/>
    <col min="6664" max="6664" width="14.42578125" style="233" hidden="1"/>
    <col min="6665" max="6665" width="16.28515625" style="233" hidden="1"/>
    <col min="6666" max="6666" width="13.28515625" style="233" hidden="1"/>
    <col min="6667" max="6667" width="9" style="233" hidden="1"/>
    <col min="6668" max="6668" width="11.5703125" style="233" hidden="1"/>
    <col min="6669" max="6669" width="9.7109375" style="233" hidden="1"/>
    <col min="6670" max="6671" width="9.85546875" style="233" hidden="1"/>
    <col min="6672" max="6672" width="10.42578125" style="233" hidden="1"/>
    <col min="6673" max="6673" width="10.5703125" style="233" hidden="1"/>
    <col min="6674" max="6674" width="9.140625" style="233" hidden="1"/>
    <col min="6675" max="6675" width="9.5703125" style="233" hidden="1"/>
    <col min="6676" max="6677" width="8.7109375" style="233" hidden="1"/>
    <col min="6678" max="6917" width="9.140625" style="233" hidden="1"/>
    <col min="6918" max="6918" width="4.42578125" style="233" hidden="1"/>
    <col min="6919" max="6919" width="30.28515625" style="233" hidden="1"/>
    <col min="6920" max="6920" width="14.42578125" style="233" hidden="1"/>
    <col min="6921" max="6921" width="16.28515625" style="233" hidden="1"/>
    <col min="6922" max="6922" width="13.28515625" style="233" hidden="1"/>
    <col min="6923" max="6923" width="9" style="233" hidden="1"/>
    <col min="6924" max="6924" width="11.5703125" style="233" hidden="1"/>
    <col min="6925" max="6925" width="9.7109375" style="233" hidden="1"/>
    <col min="6926" max="6927" width="9.85546875" style="233" hidden="1"/>
    <col min="6928" max="6928" width="10.42578125" style="233" hidden="1"/>
    <col min="6929" max="6929" width="10.5703125" style="233" hidden="1"/>
    <col min="6930" max="6930" width="9.140625" style="233" hidden="1"/>
    <col min="6931" max="6931" width="9.5703125" style="233" hidden="1"/>
    <col min="6932" max="6933" width="8.7109375" style="233" hidden="1"/>
    <col min="6934" max="7173" width="9.140625" style="233" hidden="1"/>
    <col min="7174" max="7174" width="4.42578125" style="233" hidden="1"/>
    <col min="7175" max="7175" width="30.28515625" style="233" hidden="1"/>
    <col min="7176" max="7176" width="14.42578125" style="233" hidden="1"/>
    <col min="7177" max="7177" width="16.28515625" style="233" hidden="1"/>
    <col min="7178" max="7178" width="13.28515625" style="233" hidden="1"/>
    <col min="7179" max="7179" width="9" style="233" hidden="1"/>
    <col min="7180" max="7180" width="11.5703125" style="233" hidden="1"/>
    <col min="7181" max="7181" width="9.7109375" style="233" hidden="1"/>
    <col min="7182" max="7183" width="9.85546875" style="233" hidden="1"/>
    <col min="7184" max="7184" width="10.42578125" style="233" hidden="1"/>
    <col min="7185" max="7185" width="10.5703125" style="233" hidden="1"/>
    <col min="7186" max="7186" width="9.140625" style="233" hidden="1"/>
    <col min="7187" max="7187" width="9.5703125" style="233" hidden="1"/>
    <col min="7188" max="7189" width="8.7109375" style="233" hidden="1"/>
    <col min="7190" max="7429" width="9.140625" style="233" hidden="1"/>
    <col min="7430" max="7430" width="4.42578125" style="233" hidden="1"/>
    <col min="7431" max="7431" width="30.28515625" style="233" hidden="1"/>
    <col min="7432" max="7432" width="14.42578125" style="233" hidden="1"/>
    <col min="7433" max="7433" width="16.28515625" style="233" hidden="1"/>
    <col min="7434" max="7434" width="13.28515625" style="233" hidden="1"/>
    <col min="7435" max="7435" width="9" style="233" hidden="1"/>
    <col min="7436" max="7436" width="11.5703125" style="233" hidden="1"/>
    <col min="7437" max="7437" width="9.7109375" style="233" hidden="1"/>
    <col min="7438" max="7439" width="9.85546875" style="233" hidden="1"/>
    <col min="7440" max="7440" width="10.42578125" style="233" hidden="1"/>
    <col min="7441" max="7441" width="10.5703125" style="233" hidden="1"/>
    <col min="7442" max="7442" width="9.140625" style="233" hidden="1"/>
    <col min="7443" max="7443" width="9.5703125" style="233" hidden="1"/>
    <col min="7444" max="7445" width="8.7109375" style="233" hidden="1"/>
    <col min="7446" max="7685" width="9.140625" style="233" hidden="1"/>
    <col min="7686" max="7686" width="4.42578125" style="233" hidden="1"/>
    <col min="7687" max="7687" width="30.28515625" style="233" hidden="1"/>
    <col min="7688" max="7688" width="14.42578125" style="233" hidden="1"/>
    <col min="7689" max="7689" width="16.28515625" style="233" hidden="1"/>
    <col min="7690" max="7690" width="13.28515625" style="233" hidden="1"/>
    <col min="7691" max="7691" width="9" style="233" hidden="1"/>
    <col min="7692" max="7692" width="11.5703125" style="233" hidden="1"/>
    <col min="7693" max="7693" width="9.7109375" style="233" hidden="1"/>
    <col min="7694" max="7695" width="9.85546875" style="233" hidden="1"/>
    <col min="7696" max="7696" width="10.42578125" style="233" hidden="1"/>
    <col min="7697" max="7697" width="10.5703125" style="233" hidden="1"/>
    <col min="7698" max="7698" width="9.140625" style="233" hidden="1"/>
    <col min="7699" max="7699" width="9.5703125" style="233" hidden="1"/>
    <col min="7700" max="7701" width="8.7109375" style="233" hidden="1"/>
    <col min="7702" max="7941" width="9.140625" style="233" hidden="1"/>
    <col min="7942" max="7942" width="4.42578125" style="233" hidden="1"/>
    <col min="7943" max="7943" width="30.28515625" style="233" hidden="1"/>
    <col min="7944" max="7944" width="14.42578125" style="233" hidden="1"/>
    <col min="7945" max="7945" width="16.28515625" style="233" hidden="1"/>
    <col min="7946" max="7946" width="13.28515625" style="233" hidden="1"/>
    <col min="7947" max="7947" width="9" style="233" hidden="1"/>
    <col min="7948" max="7948" width="11.5703125" style="233" hidden="1"/>
    <col min="7949" max="7949" width="9.7109375" style="233" hidden="1"/>
    <col min="7950" max="7951" width="9.85546875" style="233" hidden="1"/>
    <col min="7952" max="7952" width="10.42578125" style="233" hidden="1"/>
    <col min="7953" max="7953" width="10.5703125" style="233" hidden="1"/>
    <col min="7954" max="7954" width="9.140625" style="233" hidden="1"/>
    <col min="7955" max="7955" width="9.5703125" style="233" hidden="1"/>
    <col min="7956" max="7957" width="8.7109375" style="233" hidden="1"/>
    <col min="7958" max="8197" width="9.140625" style="233" hidden="1"/>
    <col min="8198" max="8198" width="4.42578125" style="233" hidden="1"/>
    <col min="8199" max="8199" width="30.28515625" style="233" hidden="1"/>
    <col min="8200" max="8200" width="14.42578125" style="233" hidden="1"/>
    <col min="8201" max="8201" width="16.28515625" style="233" hidden="1"/>
    <col min="8202" max="8202" width="13.28515625" style="233" hidden="1"/>
    <col min="8203" max="8203" width="9" style="233" hidden="1"/>
    <col min="8204" max="8204" width="11.5703125" style="233" hidden="1"/>
    <col min="8205" max="8205" width="9.7109375" style="233" hidden="1"/>
    <col min="8206" max="8207" width="9.85546875" style="233" hidden="1"/>
    <col min="8208" max="8208" width="10.42578125" style="233" hidden="1"/>
    <col min="8209" max="8209" width="10.5703125" style="233" hidden="1"/>
    <col min="8210" max="8210" width="9.140625" style="233" hidden="1"/>
    <col min="8211" max="8211" width="9.5703125" style="233" hidden="1"/>
    <col min="8212" max="8213" width="8.7109375" style="233" hidden="1"/>
    <col min="8214" max="8453" width="9.140625" style="233" hidden="1"/>
    <col min="8454" max="8454" width="4.42578125" style="233" hidden="1"/>
    <col min="8455" max="8455" width="30.28515625" style="233" hidden="1"/>
    <col min="8456" max="8456" width="14.42578125" style="233" hidden="1"/>
    <col min="8457" max="8457" width="16.28515625" style="233" hidden="1"/>
    <col min="8458" max="8458" width="13.28515625" style="233" hidden="1"/>
    <col min="8459" max="8459" width="9" style="233" hidden="1"/>
    <col min="8460" max="8460" width="11.5703125" style="233" hidden="1"/>
    <col min="8461" max="8461" width="9.7109375" style="233" hidden="1"/>
    <col min="8462" max="8463" width="9.85546875" style="233" hidden="1"/>
    <col min="8464" max="8464" width="10.42578125" style="233" hidden="1"/>
    <col min="8465" max="8465" width="10.5703125" style="233" hidden="1"/>
    <col min="8466" max="8466" width="9.140625" style="233" hidden="1"/>
    <col min="8467" max="8467" width="9.5703125" style="233" hidden="1"/>
    <col min="8468" max="8469" width="8.7109375" style="233" hidden="1"/>
    <col min="8470" max="8709" width="9.140625" style="233" hidden="1"/>
    <col min="8710" max="8710" width="4.42578125" style="233" hidden="1"/>
    <col min="8711" max="8711" width="30.28515625" style="233" hidden="1"/>
    <col min="8712" max="8712" width="14.42578125" style="233" hidden="1"/>
    <col min="8713" max="8713" width="16.28515625" style="233" hidden="1"/>
    <col min="8714" max="8714" width="13.28515625" style="233" hidden="1"/>
    <col min="8715" max="8715" width="9" style="233" hidden="1"/>
    <col min="8716" max="8716" width="11.5703125" style="233" hidden="1"/>
    <col min="8717" max="8717" width="9.7109375" style="233" hidden="1"/>
    <col min="8718" max="8719" width="9.85546875" style="233" hidden="1"/>
    <col min="8720" max="8720" width="10.42578125" style="233" hidden="1"/>
    <col min="8721" max="8721" width="10.5703125" style="233" hidden="1"/>
    <col min="8722" max="8722" width="9.140625" style="233" hidden="1"/>
    <col min="8723" max="8723" width="9.5703125" style="233" hidden="1"/>
    <col min="8724" max="8725" width="8.7109375" style="233" hidden="1"/>
    <col min="8726" max="8965" width="9.140625" style="233" hidden="1"/>
    <col min="8966" max="8966" width="4.42578125" style="233" hidden="1"/>
    <col min="8967" max="8967" width="30.28515625" style="233" hidden="1"/>
    <col min="8968" max="8968" width="14.42578125" style="233" hidden="1"/>
    <col min="8969" max="8969" width="16.28515625" style="233" hidden="1"/>
    <col min="8970" max="8970" width="13.28515625" style="233" hidden="1"/>
    <col min="8971" max="8971" width="9" style="233" hidden="1"/>
    <col min="8972" max="8972" width="11.5703125" style="233" hidden="1"/>
    <col min="8973" max="8973" width="9.7109375" style="233" hidden="1"/>
    <col min="8974" max="8975" width="9.85546875" style="233" hidden="1"/>
    <col min="8976" max="8976" width="10.42578125" style="233" hidden="1"/>
    <col min="8977" max="8977" width="10.5703125" style="233" hidden="1"/>
    <col min="8978" max="8978" width="9.140625" style="233" hidden="1"/>
    <col min="8979" max="8979" width="9.5703125" style="233" hidden="1"/>
    <col min="8980" max="8981" width="8.7109375" style="233" hidden="1"/>
    <col min="8982" max="9221" width="9.140625" style="233" hidden="1"/>
    <col min="9222" max="9222" width="4.42578125" style="233" hidden="1"/>
    <col min="9223" max="9223" width="30.28515625" style="233" hidden="1"/>
    <col min="9224" max="9224" width="14.42578125" style="233" hidden="1"/>
    <col min="9225" max="9225" width="16.28515625" style="233" hidden="1"/>
    <col min="9226" max="9226" width="13.28515625" style="233" hidden="1"/>
    <col min="9227" max="9227" width="9" style="233" hidden="1"/>
    <col min="9228" max="9228" width="11.5703125" style="233" hidden="1"/>
    <col min="9229" max="9229" width="9.7109375" style="233" hidden="1"/>
    <col min="9230" max="9231" width="9.85546875" style="233" hidden="1"/>
    <col min="9232" max="9232" width="10.42578125" style="233" hidden="1"/>
    <col min="9233" max="9233" width="10.5703125" style="233" hidden="1"/>
    <col min="9234" max="9234" width="9.140625" style="233" hidden="1"/>
    <col min="9235" max="9235" width="9.5703125" style="233" hidden="1"/>
    <col min="9236" max="9237" width="8.7109375" style="233" hidden="1"/>
    <col min="9238" max="9477" width="9.140625" style="233" hidden="1"/>
    <col min="9478" max="9478" width="4.42578125" style="233" hidden="1"/>
    <col min="9479" max="9479" width="30.28515625" style="233" hidden="1"/>
    <col min="9480" max="9480" width="14.42578125" style="233" hidden="1"/>
    <col min="9481" max="9481" width="16.28515625" style="233" hidden="1"/>
    <col min="9482" max="9482" width="13.28515625" style="233" hidden="1"/>
    <col min="9483" max="9483" width="9" style="233" hidden="1"/>
    <col min="9484" max="9484" width="11.5703125" style="233" hidden="1"/>
    <col min="9485" max="9485" width="9.7109375" style="233" hidden="1"/>
    <col min="9486" max="9487" width="9.85546875" style="233" hidden="1"/>
    <col min="9488" max="9488" width="10.42578125" style="233" hidden="1"/>
    <col min="9489" max="9489" width="10.5703125" style="233" hidden="1"/>
    <col min="9490" max="9490" width="9.140625" style="233" hidden="1"/>
    <col min="9491" max="9491" width="9.5703125" style="233" hidden="1"/>
    <col min="9492" max="9493" width="8.7109375" style="233" hidden="1"/>
    <col min="9494" max="9733" width="9.140625" style="233" hidden="1"/>
    <col min="9734" max="9734" width="4.42578125" style="233" hidden="1"/>
    <col min="9735" max="9735" width="30.28515625" style="233" hidden="1"/>
    <col min="9736" max="9736" width="14.42578125" style="233" hidden="1"/>
    <col min="9737" max="9737" width="16.28515625" style="233" hidden="1"/>
    <col min="9738" max="9738" width="13.28515625" style="233" hidden="1"/>
    <col min="9739" max="9739" width="9" style="233" hidden="1"/>
    <col min="9740" max="9740" width="11.5703125" style="233" hidden="1"/>
    <col min="9741" max="9741" width="9.7109375" style="233" hidden="1"/>
    <col min="9742" max="9743" width="9.85546875" style="233" hidden="1"/>
    <col min="9744" max="9744" width="10.42578125" style="233" hidden="1"/>
    <col min="9745" max="9745" width="10.5703125" style="233" hidden="1"/>
    <col min="9746" max="9746" width="9.140625" style="233" hidden="1"/>
    <col min="9747" max="9747" width="9.5703125" style="233" hidden="1"/>
    <col min="9748" max="9749" width="8.7109375" style="233" hidden="1"/>
    <col min="9750" max="9989" width="9.140625" style="233" hidden="1"/>
    <col min="9990" max="9990" width="4.42578125" style="233" hidden="1"/>
    <col min="9991" max="9991" width="30.28515625" style="233" hidden="1"/>
    <col min="9992" max="9992" width="14.42578125" style="233" hidden="1"/>
    <col min="9993" max="9993" width="16.28515625" style="233" hidden="1"/>
    <col min="9994" max="9994" width="13.28515625" style="233" hidden="1"/>
    <col min="9995" max="9995" width="9" style="233" hidden="1"/>
    <col min="9996" max="9996" width="11.5703125" style="233" hidden="1"/>
    <col min="9997" max="9997" width="9.7109375" style="233" hidden="1"/>
    <col min="9998" max="9999" width="9.85546875" style="233" hidden="1"/>
    <col min="10000" max="10000" width="10.42578125" style="233" hidden="1"/>
    <col min="10001" max="10001" width="10.5703125" style="233" hidden="1"/>
    <col min="10002" max="10002" width="9.140625" style="233" hidden="1"/>
    <col min="10003" max="10003" width="9.5703125" style="233" hidden="1"/>
    <col min="10004" max="10005" width="8.7109375" style="233" hidden="1"/>
    <col min="10006" max="10245" width="9.140625" style="233" hidden="1"/>
    <col min="10246" max="10246" width="4.42578125" style="233" hidden="1"/>
    <col min="10247" max="10247" width="30.28515625" style="233" hidden="1"/>
    <col min="10248" max="10248" width="14.42578125" style="233" hidden="1"/>
    <col min="10249" max="10249" width="16.28515625" style="233" hidden="1"/>
    <col min="10250" max="10250" width="13.28515625" style="233" hidden="1"/>
    <col min="10251" max="10251" width="9" style="233" hidden="1"/>
    <col min="10252" max="10252" width="11.5703125" style="233" hidden="1"/>
    <col min="10253" max="10253" width="9.7109375" style="233" hidden="1"/>
    <col min="10254" max="10255" width="9.85546875" style="233" hidden="1"/>
    <col min="10256" max="10256" width="10.42578125" style="233" hidden="1"/>
    <col min="10257" max="10257" width="10.5703125" style="233" hidden="1"/>
    <col min="10258" max="10258" width="9.140625" style="233" hidden="1"/>
    <col min="10259" max="10259" width="9.5703125" style="233" hidden="1"/>
    <col min="10260" max="10261" width="8.7109375" style="233" hidden="1"/>
    <col min="10262" max="10501" width="9.140625" style="233" hidden="1"/>
    <col min="10502" max="10502" width="4.42578125" style="233" hidden="1"/>
    <col min="10503" max="10503" width="30.28515625" style="233" hidden="1"/>
    <col min="10504" max="10504" width="14.42578125" style="233" hidden="1"/>
    <col min="10505" max="10505" width="16.28515625" style="233" hidden="1"/>
    <col min="10506" max="10506" width="13.28515625" style="233" hidden="1"/>
    <col min="10507" max="10507" width="9" style="233" hidden="1"/>
    <col min="10508" max="10508" width="11.5703125" style="233" hidden="1"/>
    <col min="10509" max="10509" width="9.7109375" style="233" hidden="1"/>
    <col min="10510" max="10511" width="9.85546875" style="233" hidden="1"/>
    <col min="10512" max="10512" width="10.42578125" style="233" hidden="1"/>
    <col min="10513" max="10513" width="10.5703125" style="233" hidden="1"/>
    <col min="10514" max="10514" width="9.140625" style="233" hidden="1"/>
    <col min="10515" max="10515" width="9.5703125" style="233" hidden="1"/>
    <col min="10516" max="10517" width="8.7109375" style="233" hidden="1"/>
    <col min="10518" max="10757" width="9.140625" style="233" hidden="1"/>
    <col min="10758" max="10758" width="4.42578125" style="233" hidden="1"/>
    <col min="10759" max="10759" width="30.28515625" style="233" hidden="1"/>
    <col min="10760" max="10760" width="14.42578125" style="233" hidden="1"/>
    <col min="10761" max="10761" width="16.28515625" style="233" hidden="1"/>
    <col min="10762" max="10762" width="13.28515625" style="233" hidden="1"/>
    <col min="10763" max="10763" width="9" style="233" hidden="1"/>
    <col min="10764" max="10764" width="11.5703125" style="233" hidden="1"/>
    <col min="10765" max="10765" width="9.7109375" style="233" hidden="1"/>
    <col min="10766" max="10767" width="9.85546875" style="233" hidden="1"/>
    <col min="10768" max="10768" width="10.42578125" style="233" hidden="1"/>
    <col min="10769" max="10769" width="10.5703125" style="233" hidden="1"/>
    <col min="10770" max="10770" width="9.140625" style="233" hidden="1"/>
    <col min="10771" max="10771" width="9.5703125" style="233" hidden="1"/>
    <col min="10772" max="10773" width="8.7109375" style="233" hidden="1"/>
    <col min="10774" max="11013" width="9.140625" style="233" hidden="1"/>
    <col min="11014" max="11014" width="4.42578125" style="233" hidden="1"/>
    <col min="11015" max="11015" width="30.28515625" style="233" hidden="1"/>
    <col min="11016" max="11016" width="14.42578125" style="233" hidden="1"/>
    <col min="11017" max="11017" width="16.28515625" style="233" hidden="1"/>
    <col min="11018" max="11018" width="13.28515625" style="233" hidden="1"/>
    <col min="11019" max="11019" width="9" style="233" hidden="1"/>
    <col min="11020" max="11020" width="11.5703125" style="233" hidden="1"/>
    <col min="11021" max="11021" width="9.7109375" style="233" hidden="1"/>
    <col min="11022" max="11023" width="9.85546875" style="233" hidden="1"/>
    <col min="11024" max="11024" width="10.42578125" style="233" hidden="1"/>
    <col min="11025" max="11025" width="10.5703125" style="233" hidden="1"/>
    <col min="11026" max="11026" width="9.140625" style="233" hidden="1"/>
    <col min="11027" max="11027" width="9.5703125" style="233" hidden="1"/>
    <col min="11028" max="11029" width="8.7109375" style="233" hidden="1"/>
    <col min="11030" max="11269" width="9.140625" style="233" hidden="1"/>
    <col min="11270" max="11270" width="4.42578125" style="233" hidden="1"/>
    <col min="11271" max="11271" width="30.28515625" style="233" hidden="1"/>
    <col min="11272" max="11272" width="14.42578125" style="233" hidden="1"/>
    <col min="11273" max="11273" width="16.28515625" style="233" hidden="1"/>
    <col min="11274" max="11274" width="13.28515625" style="233" hidden="1"/>
    <col min="11275" max="11275" width="9" style="233" hidden="1"/>
    <col min="11276" max="11276" width="11.5703125" style="233" hidden="1"/>
    <col min="11277" max="11277" width="9.7109375" style="233" hidden="1"/>
    <col min="11278" max="11279" width="9.85546875" style="233" hidden="1"/>
    <col min="11280" max="11280" width="10.42578125" style="233" hidden="1"/>
    <col min="11281" max="11281" width="10.5703125" style="233" hidden="1"/>
    <col min="11282" max="11282" width="9.140625" style="233" hidden="1"/>
    <col min="11283" max="11283" width="9.5703125" style="233" hidden="1"/>
    <col min="11284" max="11285" width="8.7109375" style="233" hidden="1"/>
    <col min="11286" max="11525" width="9.140625" style="233" hidden="1"/>
    <col min="11526" max="11526" width="4.42578125" style="233" hidden="1"/>
    <col min="11527" max="11527" width="30.28515625" style="233" hidden="1"/>
    <col min="11528" max="11528" width="14.42578125" style="233" hidden="1"/>
    <col min="11529" max="11529" width="16.28515625" style="233" hidden="1"/>
    <col min="11530" max="11530" width="13.28515625" style="233" hidden="1"/>
    <col min="11531" max="11531" width="9" style="233" hidden="1"/>
    <col min="11532" max="11532" width="11.5703125" style="233" hidden="1"/>
    <col min="11533" max="11533" width="9.7109375" style="233" hidden="1"/>
    <col min="11534" max="11535" width="9.85546875" style="233" hidden="1"/>
    <col min="11536" max="11536" width="10.42578125" style="233" hidden="1"/>
    <col min="11537" max="11537" width="10.5703125" style="233" hidden="1"/>
    <col min="11538" max="11538" width="9.140625" style="233" hidden="1"/>
    <col min="11539" max="11539" width="9.5703125" style="233" hidden="1"/>
    <col min="11540" max="11541" width="8.7109375" style="233" hidden="1"/>
    <col min="11542" max="11781" width="9.140625" style="233" hidden="1"/>
    <col min="11782" max="11782" width="4.42578125" style="233" hidden="1"/>
    <col min="11783" max="11783" width="30.28515625" style="233" hidden="1"/>
    <col min="11784" max="11784" width="14.42578125" style="233" hidden="1"/>
    <col min="11785" max="11785" width="16.28515625" style="233" hidden="1"/>
    <col min="11786" max="11786" width="13.28515625" style="233" hidden="1"/>
    <col min="11787" max="11787" width="9" style="233" hidden="1"/>
    <col min="11788" max="11788" width="11.5703125" style="233" hidden="1"/>
    <col min="11789" max="11789" width="9.7109375" style="233" hidden="1"/>
    <col min="11790" max="11791" width="9.85546875" style="233" hidden="1"/>
    <col min="11792" max="11792" width="10.42578125" style="233" hidden="1"/>
    <col min="11793" max="11793" width="10.5703125" style="233" hidden="1"/>
    <col min="11794" max="11794" width="9.140625" style="233" hidden="1"/>
    <col min="11795" max="11795" width="9.5703125" style="233" hidden="1"/>
    <col min="11796" max="11797" width="8.7109375" style="233" hidden="1"/>
    <col min="11798" max="12037" width="9.140625" style="233" hidden="1"/>
    <col min="12038" max="12038" width="4.42578125" style="233" hidden="1"/>
    <col min="12039" max="12039" width="30.28515625" style="233" hidden="1"/>
    <col min="12040" max="12040" width="14.42578125" style="233" hidden="1"/>
    <col min="12041" max="12041" width="16.28515625" style="233" hidden="1"/>
    <col min="12042" max="12042" width="13.28515625" style="233" hidden="1"/>
    <col min="12043" max="12043" width="9" style="233" hidden="1"/>
    <col min="12044" max="12044" width="11.5703125" style="233" hidden="1"/>
    <col min="12045" max="12045" width="9.7109375" style="233" hidden="1"/>
    <col min="12046" max="12047" width="9.85546875" style="233" hidden="1"/>
    <col min="12048" max="12048" width="10.42578125" style="233" hidden="1"/>
    <col min="12049" max="12049" width="10.5703125" style="233" hidden="1"/>
    <col min="12050" max="12050" width="9.140625" style="233" hidden="1"/>
    <col min="12051" max="12051" width="9.5703125" style="233" hidden="1"/>
    <col min="12052" max="12053" width="8.7109375" style="233" hidden="1"/>
    <col min="12054" max="12293" width="9.140625" style="233" hidden="1"/>
    <col min="12294" max="12294" width="4.42578125" style="233" hidden="1"/>
    <col min="12295" max="12295" width="30.28515625" style="233" hidden="1"/>
    <col min="12296" max="12296" width="14.42578125" style="233" hidden="1"/>
    <col min="12297" max="12297" width="16.28515625" style="233" hidden="1"/>
    <col min="12298" max="12298" width="13.28515625" style="233" hidden="1"/>
    <col min="12299" max="12299" width="9" style="233" hidden="1"/>
    <col min="12300" max="12300" width="11.5703125" style="233" hidden="1"/>
    <col min="12301" max="12301" width="9.7109375" style="233" hidden="1"/>
    <col min="12302" max="12303" width="9.85546875" style="233" hidden="1"/>
    <col min="12304" max="12304" width="10.42578125" style="233" hidden="1"/>
    <col min="12305" max="12305" width="10.5703125" style="233" hidden="1"/>
    <col min="12306" max="12306" width="9.140625" style="233" hidden="1"/>
    <col min="12307" max="12307" width="9.5703125" style="233" hidden="1"/>
    <col min="12308" max="12309" width="8.7109375" style="233" hidden="1"/>
    <col min="12310" max="12549" width="9.140625" style="233" hidden="1"/>
    <col min="12550" max="12550" width="4.42578125" style="233" hidden="1"/>
    <col min="12551" max="12551" width="30.28515625" style="233" hidden="1"/>
    <col min="12552" max="12552" width="14.42578125" style="233" hidden="1"/>
    <col min="12553" max="12553" width="16.28515625" style="233" hidden="1"/>
    <col min="12554" max="12554" width="13.28515625" style="233" hidden="1"/>
    <col min="12555" max="12555" width="9" style="233" hidden="1"/>
    <col min="12556" max="12556" width="11.5703125" style="233" hidden="1"/>
    <col min="12557" max="12557" width="9.7109375" style="233" hidden="1"/>
    <col min="12558" max="12559" width="9.85546875" style="233" hidden="1"/>
    <col min="12560" max="12560" width="10.42578125" style="233" hidden="1"/>
    <col min="12561" max="12561" width="10.5703125" style="233" hidden="1"/>
    <col min="12562" max="12562" width="9.140625" style="233" hidden="1"/>
    <col min="12563" max="12563" width="9.5703125" style="233" hidden="1"/>
    <col min="12564" max="12565" width="8.7109375" style="233" hidden="1"/>
    <col min="12566" max="12805" width="9.140625" style="233" hidden="1"/>
    <col min="12806" max="12806" width="4.42578125" style="233" hidden="1"/>
    <col min="12807" max="12807" width="30.28515625" style="233" hidden="1"/>
    <col min="12808" max="12808" width="14.42578125" style="233" hidden="1"/>
    <col min="12809" max="12809" width="16.28515625" style="233" hidden="1"/>
    <col min="12810" max="12810" width="13.28515625" style="233" hidden="1"/>
    <col min="12811" max="12811" width="9" style="233" hidden="1"/>
    <col min="12812" max="12812" width="11.5703125" style="233" hidden="1"/>
    <col min="12813" max="12813" width="9.7109375" style="233" hidden="1"/>
    <col min="12814" max="12815" width="9.85546875" style="233" hidden="1"/>
    <col min="12816" max="12816" width="10.42578125" style="233" hidden="1"/>
    <col min="12817" max="12817" width="10.5703125" style="233" hidden="1"/>
    <col min="12818" max="12818" width="9.140625" style="233" hidden="1"/>
    <col min="12819" max="12819" width="9.5703125" style="233" hidden="1"/>
    <col min="12820" max="12821" width="8.7109375" style="233" hidden="1"/>
    <col min="12822" max="13061" width="9.140625" style="233" hidden="1"/>
    <col min="13062" max="13062" width="4.42578125" style="233" hidden="1"/>
    <col min="13063" max="13063" width="30.28515625" style="233" hidden="1"/>
    <col min="13064" max="13064" width="14.42578125" style="233" hidden="1"/>
    <col min="13065" max="13065" width="16.28515625" style="233" hidden="1"/>
    <col min="13066" max="13066" width="13.28515625" style="233" hidden="1"/>
    <col min="13067" max="13067" width="9" style="233" hidden="1"/>
    <col min="13068" max="13068" width="11.5703125" style="233" hidden="1"/>
    <col min="13069" max="13069" width="9.7109375" style="233" hidden="1"/>
    <col min="13070" max="13071" width="9.85546875" style="233" hidden="1"/>
    <col min="13072" max="13072" width="10.42578125" style="233" hidden="1"/>
    <col min="13073" max="13073" width="10.5703125" style="233" hidden="1"/>
    <col min="13074" max="13074" width="9.140625" style="233" hidden="1"/>
    <col min="13075" max="13075" width="9.5703125" style="233" hidden="1"/>
    <col min="13076" max="13077" width="8.7109375" style="233" hidden="1"/>
    <col min="13078" max="13317" width="9.140625" style="233" hidden="1"/>
    <col min="13318" max="13318" width="4.42578125" style="233" hidden="1"/>
    <col min="13319" max="13319" width="30.28515625" style="233" hidden="1"/>
    <col min="13320" max="13320" width="14.42578125" style="233" hidden="1"/>
    <col min="13321" max="13321" width="16.28515625" style="233" hidden="1"/>
    <col min="13322" max="13322" width="13.28515625" style="233" hidden="1"/>
    <col min="13323" max="13323" width="9" style="233" hidden="1"/>
    <col min="13324" max="13324" width="11.5703125" style="233" hidden="1"/>
    <col min="13325" max="13325" width="9.7109375" style="233" hidden="1"/>
    <col min="13326" max="13327" width="9.85546875" style="233" hidden="1"/>
    <col min="13328" max="13328" width="10.42578125" style="233" hidden="1"/>
    <col min="13329" max="13329" width="10.5703125" style="233" hidden="1"/>
    <col min="13330" max="13330" width="9.140625" style="233" hidden="1"/>
    <col min="13331" max="13331" width="9.5703125" style="233" hidden="1"/>
    <col min="13332" max="13333" width="8.7109375" style="233" hidden="1"/>
    <col min="13334" max="13573" width="9.140625" style="233" hidden="1"/>
    <col min="13574" max="13574" width="4.42578125" style="233" hidden="1"/>
    <col min="13575" max="13575" width="30.28515625" style="233" hidden="1"/>
    <col min="13576" max="13576" width="14.42578125" style="233" hidden="1"/>
    <col min="13577" max="13577" width="16.28515625" style="233" hidden="1"/>
    <col min="13578" max="13578" width="13.28515625" style="233" hidden="1"/>
    <col min="13579" max="13579" width="9" style="233" hidden="1"/>
    <col min="13580" max="13580" width="11.5703125" style="233" hidden="1"/>
    <col min="13581" max="13581" width="9.7109375" style="233" hidden="1"/>
    <col min="13582" max="13583" width="9.85546875" style="233" hidden="1"/>
    <col min="13584" max="13584" width="10.42578125" style="233" hidden="1"/>
    <col min="13585" max="13585" width="10.5703125" style="233" hidden="1"/>
    <col min="13586" max="13586" width="9.140625" style="233" hidden="1"/>
    <col min="13587" max="13587" width="9.5703125" style="233" hidden="1"/>
    <col min="13588" max="13589" width="8.7109375" style="233" hidden="1"/>
    <col min="13590" max="13829" width="9.140625" style="233" hidden="1"/>
    <col min="13830" max="13830" width="4.42578125" style="233" hidden="1"/>
    <col min="13831" max="13831" width="30.28515625" style="233" hidden="1"/>
    <col min="13832" max="13832" width="14.42578125" style="233" hidden="1"/>
    <col min="13833" max="13833" width="16.28515625" style="233" hidden="1"/>
    <col min="13834" max="13834" width="13.28515625" style="233" hidden="1"/>
    <col min="13835" max="13835" width="9" style="233" hidden="1"/>
    <col min="13836" max="13836" width="11.5703125" style="233" hidden="1"/>
    <col min="13837" max="13837" width="9.7109375" style="233" hidden="1"/>
    <col min="13838" max="13839" width="9.85546875" style="233" hidden="1"/>
    <col min="13840" max="13840" width="10.42578125" style="233" hidden="1"/>
    <col min="13841" max="13841" width="10.5703125" style="233" hidden="1"/>
    <col min="13842" max="13842" width="9.140625" style="233" hidden="1"/>
    <col min="13843" max="13843" width="9.5703125" style="233" hidden="1"/>
    <col min="13844" max="13845" width="8.7109375" style="233" hidden="1"/>
    <col min="13846" max="14085" width="9.140625" style="233" hidden="1"/>
    <col min="14086" max="14086" width="4.42578125" style="233" hidden="1"/>
    <col min="14087" max="14087" width="30.28515625" style="233" hidden="1"/>
    <col min="14088" max="14088" width="14.42578125" style="233" hidden="1"/>
    <col min="14089" max="14089" width="16.28515625" style="233" hidden="1"/>
    <col min="14090" max="14090" width="13.28515625" style="233" hidden="1"/>
    <col min="14091" max="14091" width="9" style="233" hidden="1"/>
    <col min="14092" max="14092" width="11.5703125" style="233" hidden="1"/>
    <col min="14093" max="14093" width="9.7109375" style="233" hidden="1"/>
    <col min="14094" max="14095" width="9.85546875" style="233" hidden="1"/>
    <col min="14096" max="14096" width="10.42578125" style="233" hidden="1"/>
    <col min="14097" max="14097" width="10.5703125" style="233" hidden="1"/>
    <col min="14098" max="14098" width="9.140625" style="233" hidden="1"/>
    <col min="14099" max="14099" width="9.5703125" style="233" hidden="1"/>
    <col min="14100" max="14101" width="8.7109375" style="233" hidden="1"/>
    <col min="14102" max="14341" width="9.140625" style="233" hidden="1"/>
    <col min="14342" max="14342" width="4.42578125" style="233" hidden="1"/>
    <col min="14343" max="14343" width="30.28515625" style="233" hidden="1"/>
    <col min="14344" max="14344" width="14.42578125" style="233" hidden="1"/>
    <col min="14345" max="14345" width="16.28515625" style="233" hidden="1"/>
    <col min="14346" max="14346" width="13.28515625" style="233" hidden="1"/>
    <col min="14347" max="14347" width="9" style="233" hidden="1"/>
    <col min="14348" max="14348" width="11.5703125" style="233" hidden="1"/>
    <col min="14349" max="14349" width="9.7109375" style="233" hidden="1"/>
    <col min="14350" max="14351" width="9.85546875" style="233" hidden="1"/>
    <col min="14352" max="14352" width="10.42578125" style="233" hidden="1"/>
    <col min="14353" max="14353" width="10.5703125" style="233" hidden="1"/>
    <col min="14354" max="14354" width="9.140625" style="233" hidden="1"/>
    <col min="14355" max="14355" width="9.5703125" style="233" hidden="1"/>
    <col min="14356" max="14357" width="8.7109375" style="233" hidden="1"/>
    <col min="14358" max="14597" width="9.140625" style="233" hidden="1"/>
    <col min="14598" max="14598" width="4.42578125" style="233" hidden="1"/>
    <col min="14599" max="14599" width="30.28515625" style="233" hidden="1"/>
    <col min="14600" max="14600" width="14.42578125" style="233" hidden="1"/>
    <col min="14601" max="14601" width="16.28515625" style="233" hidden="1"/>
    <col min="14602" max="14602" width="13.28515625" style="233" hidden="1"/>
    <col min="14603" max="14603" width="9" style="233" hidden="1"/>
    <col min="14604" max="14604" width="11.5703125" style="233" hidden="1"/>
    <col min="14605" max="14605" width="9.7109375" style="233" hidden="1"/>
    <col min="14606" max="14607" width="9.85546875" style="233" hidden="1"/>
    <col min="14608" max="14608" width="10.42578125" style="233" hidden="1"/>
    <col min="14609" max="14609" width="10.5703125" style="233" hidden="1"/>
    <col min="14610" max="14610" width="9.140625" style="233" hidden="1"/>
    <col min="14611" max="14611" width="9.5703125" style="233" hidden="1"/>
    <col min="14612" max="14613" width="8.7109375" style="233" hidden="1"/>
    <col min="14614" max="14853" width="9.140625" style="233" hidden="1"/>
    <col min="14854" max="14854" width="4.42578125" style="233" hidden="1"/>
    <col min="14855" max="14855" width="30.28515625" style="233" hidden="1"/>
    <col min="14856" max="14856" width="14.42578125" style="233" hidden="1"/>
    <col min="14857" max="14857" width="16.28515625" style="233" hidden="1"/>
    <col min="14858" max="14858" width="13.28515625" style="233" hidden="1"/>
    <col min="14859" max="14859" width="9" style="233" hidden="1"/>
    <col min="14860" max="14860" width="11.5703125" style="233" hidden="1"/>
    <col min="14861" max="14861" width="9.7109375" style="233" hidden="1"/>
    <col min="14862" max="14863" width="9.85546875" style="233" hidden="1"/>
    <col min="14864" max="14864" width="10.42578125" style="233" hidden="1"/>
    <col min="14865" max="14865" width="10.5703125" style="233" hidden="1"/>
    <col min="14866" max="14866" width="9.140625" style="233" hidden="1"/>
    <col min="14867" max="14867" width="9.5703125" style="233" hidden="1"/>
    <col min="14868" max="14869" width="8.7109375" style="233" hidden="1"/>
    <col min="14870" max="15109" width="9.140625" style="233" hidden="1"/>
    <col min="15110" max="15110" width="4.42578125" style="233" hidden="1"/>
    <col min="15111" max="15111" width="30.28515625" style="233" hidden="1"/>
    <col min="15112" max="15112" width="14.42578125" style="233" hidden="1"/>
    <col min="15113" max="15113" width="16.28515625" style="233" hidden="1"/>
    <col min="15114" max="15114" width="13.28515625" style="233" hidden="1"/>
    <col min="15115" max="15115" width="9" style="233" hidden="1"/>
    <col min="15116" max="15116" width="11.5703125" style="233" hidden="1"/>
    <col min="15117" max="15117" width="9.7109375" style="233" hidden="1"/>
    <col min="15118" max="15119" width="9.85546875" style="233" hidden="1"/>
    <col min="15120" max="15120" width="10.42578125" style="233" hidden="1"/>
    <col min="15121" max="15121" width="10.5703125" style="233" hidden="1"/>
    <col min="15122" max="15122" width="9.140625" style="233" hidden="1"/>
    <col min="15123" max="15123" width="9.5703125" style="233" hidden="1"/>
    <col min="15124" max="15125" width="8.7109375" style="233" hidden="1"/>
    <col min="15126" max="15365" width="9.140625" style="233" hidden="1"/>
    <col min="15366" max="15366" width="4.42578125" style="233" hidden="1"/>
    <col min="15367" max="15367" width="30.28515625" style="233" hidden="1"/>
    <col min="15368" max="15368" width="14.42578125" style="233" hidden="1"/>
    <col min="15369" max="15369" width="16.28515625" style="233" hidden="1"/>
    <col min="15370" max="15370" width="13.28515625" style="233" hidden="1"/>
    <col min="15371" max="15371" width="9" style="233" hidden="1"/>
    <col min="15372" max="15372" width="11.5703125" style="233" hidden="1"/>
    <col min="15373" max="15373" width="9.7109375" style="233" hidden="1"/>
    <col min="15374" max="15375" width="9.85546875" style="233" hidden="1"/>
    <col min="15376" max="15376" width="10.42578125" style="233" hidden="1"/>
    <col min="15377" max="15377" width="10.5703125" style="233" hidden="1"/>
    <col min="15378" max="15378" width="9.140625" style="233" hidden="1"/>
    <col min="15379" max="15379" width="9.5703125" style="233" hidden="1"/>
    <col min="15380" max="15381" width="8.7109375" style="233" hidden="1"/>
    <col min="15382" max="15621" width="9.140625" style="233" hidden="1"/>
    <col min="15622" max="15622" width="4.42578125" style="233" hidden="1"/>
    <col min="15623" max="15623" width="30.28515625" style="233" hidden="1"/>
    <col min="15624" max="15624" width="14.42578125" style="233" hidden="1"/>
    <col min="15625" max="15625" width="16.28515625" style="233" hidden="1"/>
    <col min="15626" max="15626" width="13.28515625" style="233" hidden="1"/>
    <col min="15627" max="15627" width="9" style="233" hidden="1"/>
    <col min="15628" max="15628" width="11.5703125" style="233" hidden="1"/>
    <col min="15629" max="15629" width="9.7109375" style="233" hidden="1"/>
    <col min="15630" max="15631" width="9.85546875" style="233" hidden="1"/>
    <col min="15632" max="15632" width="10.42578125" style="233" hidden="1"/>
    <col min="15633" max="15633" width="10.5703125" style="233" hidden="1"/>
    <col min="15634" max="15634" width="9.140625" style="233" hidden="1"/>
    <col min="15635" max="15635" width="9.5703125" style="233" hidden="1"/>
    <col min="15636" max="15637" width="8.7109375" style="233" hidden="1"/>
    <col min="15638" max="15877" width="9.140625" style="233" hidden="1"/>
    <col min="15878" max="15878" width="4.42578125" style="233" hidden="1"/>
    <col min="15879" max="15879" width="30.28515625" style="233" hidden="1"/>
    <col min="15880" max="15880" width="14.42578125" style="233" hidden="1"/>
    <col min="15881" max="15881" width="16.28515625" style="233" hidden="1"/>
    <col min="15882" max="15882" width="13.28515625" style="233" hidden="1"/>
    <col min="15883" max="15883" width="9" style="233" hidden="1"/>
    <col min="15884" max="15884" width="11.5703125" style="233" hidden="1"/>
    <col min="15885" max="15885" width="9.7109375" style="233" hidden="1"/>
    <col min="15886" max="15887" width="9.85546875" style="233" hidden="1"/>
    <col min="15888" max="15888" width="10.42578125" style="233" hidden="1"/>
    <col min="15889" max="15889" width="10.5703125" style="233" hidden="1"/>
    <col min="15890" max="15890" width="9.140625" style="233" hidden="1"/>
    <col min="15891" max="15891" width="9.5703125" style="233" hidden="1"/>
    <col min="15892" max="15893" width="8.7109375" style="233" hidden="1"/>
    <col min="15894" max="16133" width="9.140625" style="233" hidden="1"/>
    <col min="16134" max="16134" width="4.42578125" style="233" hidden="1"/>
    <col min="16135" max="16135" width="30.28515625" style="233" hidden="1"/>
    <col min="16136" max="16136" width="14.42578125" style="233" hidden="1"/>
    <col min="16137" max="16137" width="16.28515625" style="233" hidden="1"/>
    <col min="16138" max="16138" width="13.28515625" style="233" hidden="1"/>
    <col min="16139" max="16139" width="9" style="233" hidden="1"/>
    <col min="16140" max="16140" width="11.5703125" style="233" hidden="1"/>
    <col min="16141" max="16141" width="9.7109375" style="233" hidden="1"/>
    <col min="16142" max="16143" width="9.85546875" style="233" hidden="1"/>
    <col min="16144" max="16144" width="10.42578125" style="233" hidden="1"/>
    <col min="16145" max="16145" width="10.5703125" style="233" hidden="1"/>
    <col min="16146" max="16146" width="9.140625" style="233" hidden="1"/>
    <col min="16147" max="16147" width="9.5703125" style="233" hidden="1"/>
    <col min="16148" max="16155" width="8.7109375" style="233" hidden="1"/>
    <col min="16156" max="16384" width="9.140625" style="233" hidden="1"/>
  </cols>
  <sheetData>
    <row r="1" spans="2:33" ht="15" x14ac:dyDescent="0.25">
      <c r="E1" s="234"/>
      <c r="F1" s="234"/>
      <c r="G1" s="234"/>
    </row>
    <row r="2" spans="2:33" ht="15.75" x14ac:dyDescent="0.25">
      <c r="C2" s="235" t="s">
        <v>26</v>
      </c>
      <c r="D2" s="236"/>
      <c r="E2" s="236"/>
      <c r="F2" s="237" t="s">
        <v>440</v>
      </c>
      <c r="G2" s="236"/>
      <c r="H2" s="238"/>
      <c r="I2" s="236"/>
      <c r="J2" s="236"/>
      <c r="K2" s="236"/>
      <c r="L2" s="236"/>
      <c r="M2" s="236"/>
      <c r="N2" s="236"/>
      <c r="O2" s="239"/>
      <c r="P2" s="236" t="s">
        <v>27</v>
      </c>
      <c r="Q2" s="236"/>
      <c r="R2" s="236"/>
      <c r="S2" s="240"/>
      <c r="T2" s="241">
        <f>SUM(T3:T7)+SUM(U3:U7)</f>
        <v>535386</v>
      </c>
      <c r="U2" s="236" t="s">
        <v>320</v>
      </c>
      <c r="V2" s="236"/>
      <c r="W2" s="236"/>
      <c r="X2" s="236"/>
      <c r="Y2" s="236"/>
      <c r="Z2" s="235" t="s">
        <v>28</v>
      </c>
      <c r="AA2" s="236"/>
      <c r="AB2" s="236"/>
      <c r="AC2" s="236"/>
      <c r="AD2" s="242">
        <f>SUBTOTAL(109,Q11:Z38)</f>
        <v>493629</v>
      </c>
      <c r="AE2" s="243"/>
      <c r="AF2" s="236"/>
      <c r="AG2" s="239"/>
    </row>
    <row r="3" spans="2:33" x14ac:dyDescent="0.2">
      <c r="C3" s="244" t="s">
        <v>29</v>
      </c>
      <c r="D3" s="245"/>
      <c r="E3" s="245"/>
      <c r="F3" s="244"/>
      <c r="G3" s="245"/>
      <c r="H3" s="245"/>
      <c r="I3" s="245"/>
      <c r="J3" s="245"/>
      <c r="K3" s="245"/>
      <c r="L3" s="245"/>
      <c r="M3" s="245"/>
      <c r="N3" s="245"/>
      <c r="O3" s="246"/>
      <c r="P3" s="247" t="s">
        <v>30</v>
      </c>
      <c r="Q3" s="247"/>
      <c r="R3" s="248"/>
      <c r="S3" s="249" t="s">
        <v>31</v>
      </c>
      <c r="T3" s="250">
        <f>U66</f>
        <v>462000</v>
      </c>
      <c r="U3" s="250">
        <f>V66</f>
        <v>0</v>
      </c>
      <c r="V3" s="251">
        <f>SUM(T3:U3)</f>
        <v>462000</v>
      </c>
      <c r="W3" s="245"/>
      <c r="X3" s="245"/>
      <c r="Y3" s="245"/>
      <c r="Z3" s="244" t="s">
        <v>32</v>
      </c>
      <c r="AA3" s="245"/>
      <c r="AB3" s="245"/>
      <c r="AC3" s="245"/>
      <c r="AD3" s="252">
        <f>SUBTOTAL(109,AF11:AF38)</f>
        <v>117266</v>
      </c>
      <c r="AE3" s="245"/>
      <c r="AF3" s="245"/>
      <c r="AG3" s="246"/>
    </row>
    <row r="4" spans="2:33" x14ac:dyDescent="0.2">
      <c r="C4" s="244"/>
      <c r="D4" s="245"/>
      <c r="E4" s="245"/>
      <c r="F4" s="244"/>
      <c r="G4" s="245"/>
      <c r="H4" s="245"/>
      <c r="I4" s="245"/>
      <c r="J4" s="245"/>
      <c r="K4" s="245"/>
      <c r="L4" s="245"/>
      <c r="M4" s="245"/>
      <c r="N4" s="245"/>
      <c r="O4" s="246"/>
      <c r="P4" s="247" t="s">
        <v>33</v>
      </c>
      <c r="Q4" s="247"/>
      <c r="R4" s="248"/>
      <c r="S4" s="253" t="s">
        <v>34</v>
      </c>
      <c r="T4" s="250">
        <f>Q66</f>
        <v>725</v>
      </c>
      <c r="U4" s="250">
        <f>W66</f>
        <v>271</v>
      </c>
      <c r="V4" s="251">
        <f>SUM(T4:U4)</f>
        <v>996</v>
      </c>
      <c r="W4" s="245"/>
      <c r="X4" s="245"/>
      <c r="Y4" s="245"/>
      <c r="Z4" s="244" t="s">
        <v>35</v>
      </c>
      <c r="AA4" s="245"/>
      <c r="AB4" s="245"/>
      <c r="AC4" s="245"/>
      <c r="AD4" s="254"/>
      <c r="AE4" s="255">
        <f>AD2-AD3</f>
        <v>376363</v>
      </c>
      <c r="AF4" s="245"/>
      <c r="AG4" s="246"/>
    </row>
    <row r="5" spans="2:33" ht="15" x14ac:dyDescent="0.25">
      <c r="C5" s="244" t="s">
        <v>36</v>
      </c>
      <c r="D5" s="245"/>
      <c r="E5" s="245"/>
      <c r="F5" s="256" t="s">
        <v>37</v>
      </c>
      <c r="G5" s="245"/>
      <c r="H5" s="245"/>
      <c r="I5" s="245"/>
      <c r="J5" s="245"/>
      <c r="K5" s="245"/>
      <c r="L5" s="245"/>
      <c r="M5" s="245"/>
      <c r="N5" s="245"/>
      <c r="O5" s="246"/>
      <c r="P5" s="247" t="s">
        <v>38</v>
      </c>
      <c r="Q5" s="247"/>
      <c r="R5" s="248"/>
      <c r="S5" s="253" t="s">
        <v>39</v>
      </c>
      <c r="T5" s="250">
        <f>R66</f>
        <v>2062</v>
      </c>
      <c r="U5" s="250">
        <f>X66</f>
        <v>0</v>
      </c>
      <c r="V5" s="251">
        <f>SUM(T5:U5)</f>
        <v>2062</v>
      </c>
      <c r="W5" s="245"/>
      <c r="X5" s="245"/>
      <c r="Y5" s="245"/>
      <c r="Z5" s="244" t="s">
        <v>40</v>
      </c>
      <c r="AA5" s="245"/>
      <c r="AB5" s="245"/>
      <c r="AC5" s="245"/>
      <c r="AD5" s="242">
        <f>SUBTOTAL(109,AG11:AG38)</f>
        <v>117266</v>
      </c>
      <c r="AE5" s="245"/>
      <c r="AF5" s="245"/>
      <c r="AG5" s="246"/>
    </row>
    <row r="6" spans="2:33" ht="15" x14ac:dyDescent="0.25">
      <c r="C6" s="244" t="s">
        <v>41</v>
      </c>
      <c r="D6" s="245"/>
      <c r="E6" s="245"/>
      <c r="F6" s="257" t="s">
        <v>42</v>
      </c>
      <c r="G6" s="245"/>
      <c r="H6" s="245"/>
      <c r="I6" s="245"/>
      <c r="J6" s="245"/>
      <c r="K6" s="245"/>
      <c r="L6" s="245"/>
      <c r="M6" s="245"/>
      <c r="N6" s="245"/>
      <c r="O6" s="246"/>
      <c r="P6" s="247" t="s">
        <v>43</v>
      </c>
      <c r="Q6" s="247"/>
      <c r="R6" s="248"/>
      <c r="S6" s="253" t="s">
        <v>44</v>
      </c>
      <c r="T6" s="250">
        <f>S66</f>
        <v>47603</v>
      </c>
      <c r="U6" s="250">
        <f>Y66</f>
        <v>0</v>
      </c>
      <c r="V6" s="251">
        <f>SUM(T6:U6)</f>
        <v>47603</v>
      </c>
      <c r="W6" s="245"/>
      <c r="X6" s="245"/>
      <c r="Y6" s="245"/>
      <c r="Z6" s="244" t="s">
        <v>45</v>
      </c>
      <c r="AA6" s="245"/>
      <c r="AB6" s="245"/>
      <c r="AC6" s="245"/>
      <c r="AD6" s="254"/>
      <c r="AE6" s="258">
        <f>AD5-AD2</f>
        <v>-376363</v>
      </c>
      <c r="AF6" s="245"/>
      <c r="AG6" s="246"/>
    </row>
    <row r="7" spans="2:33" ht="15" x14ac:dyDescent="0.25">
      <c r="C7" s="244" t="s">
        <v>46</v>
      </c>
      <c r="D7" s="245"/>
      <c r="E7" s="245"/>
      <c r="F7" s="244"/>
      <c r="G7" s="245"/>
      <c r="H7" s="245"/>
      <c r="I7" s="259"/>
      <c r="J7" s="245"/>
      <c r="K7" s="245"/>
      <c r="L7" s="245"/>
      <c r="M7" s="245"/>
      <c r="N7" s="245"/>
      <c r="O7" s="246"/>
      <c r="P7" s="247" t="s">
        <v>47</v>
      </c>
      <c r="Q7" s="247"/>
      <c r="R7" s="248"/>
      <c r="S7" s="253" t="s">
        <v>48</v>
      </c>
      <c r="T7" s="250">
        <f>T66</f>
        <v>22725</v>
      </c>
      <c r="U7" s="250">
        <f>Z66</f>
        <v>0</v>
      </c>
      <c r="V7" s="251">
        <f>SUM(T7:U7)</f>
        <v>22725</v>
      </c>
      <c r="W7" s="245"/>
      <c r="X7" s="245"/>
      <c r="Y7" s="245"/>
      <c r="Z7" s="260" t="s">
        <v>49</v>
      </c>
      <c r="AA7" s="261"/>
      <c r="AB7" s="261"/>
      <c r="AC7" s="261"/>
      <c r="AD7" s="252">
        <f>COUNT(E11:E38)</f>
        <v>28</v>
      </c>
      <c r="AE7" s="261"/>
      <c r="AF7" s="261"/>
      <c r="AG7" s="249"/>
    </row>
    <row r="8" spans="2:33" ht="15" x14ac:dyDescent="0.25">
      <c r="C8" s="260" t="s">
        <v>5</v>
      </c>
      <c r="D8" s="261"/>
      <c r="E8" s="261"/>
      <c r="F8" s="260"/>
      <c r="G8" s="261"/>
      <c r="H8" s="261"/>
      <c r="I8" s="262"/>
      <c r="J8" s="261"/>
      <c r="K8" s="261"/>
      <c r="L8" s="261"/>
      <c r="M8" s="261"/>
      <c r="N8" s="261"/>
      <c r="O8" s="249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61"/>
      <c r="AB8" s="261"/>
      <c r="AC8" s="263"/>
      <c r="AD8" s="244"/>
      <c r="AE8" s="245"/>
      <c r="AF8" s="245"/>
      <c r="AG8" s="246"/>
    </row>
    <row r="9" spans="2:33" ht="12.75" thickBot="1" x14ac:dyDescent="0.25">
      <c r="B9" s="264">
        <v>41275</v>
      </c>
      <c r="E9" s="244"/>
      <c r="F9" s="245"/>
      <c r="G9" s="245"/>
      <c r="H9" s="245"/>
      <c r="I9" s="245"/>
      <c r="J9" s="245"/>
      <c r="K9" s="265"/>
      <c r="L9" s="266"/>
      <c r="M9" s="266"/>
      <c r="N9" s="266"/>
      <c r="O9" s="267">
        <v>0.1236</v>
      </c>
      <c r="P9" s="268"/>
      <c r="Q9" s="269">
        <v>0.1</v>
      </c>
      <c r="R9" s="269">
        <v>0.01</v>
      </c>
      <c r="S9" s="269">
        <v>0.02</v>
      </c>
      <c r="T9" s="269">
        <v>0.1</v>
      </c>
      <c r="U9" s="269">
        <v>0.1</v>
      </c>
      <c r="V9" s="269"/>
      <c r="W9" s="269"/>
      <c r="X9" s="269"/>
      <c r="Y9" s="269"/>
      <c r="Z9" s="269"/>
      <c r="AA9" s="270"/>
      <c r="AB9" s="236"/>
      <c r="AC9" s="271"/>
      <c r="AD9" s="244"/>
      <c r="AE9" s="245"/>
      <c r="AF9" s="245"/>
      <c r="AG9" s="246"/>
    </row>
    <row r="10" spans="2:33" ht="64.5" thickBot="1" x14ac:dyDescent="0.25">
      <c r="B10" s="272"/>
      <c r="C10" s="4" t="s">
        <v>53</v>
      </c>
      <c r="D10" s="4" t="s">
        <v>54</v>
      </c>
      <c r="E10" s="3" t="s">
        <v>50</v>
      </c>
      <c r="F10" s="4" t="s">
        <v>55</v>
      </c>
      <c r="G10" s="4" t="s">
        <v>56</v>
      </c>
      <c r="H10" s="4" t="s">
        <v>51</v>
      </c>
      <c r="I10" s="4" t="s">
        <v>52</v>
      </c>
      <c r="J10" s="4" t="s">
        <v>154</v>
      </c>
      <c r="K10" s="4" t="s">
        <v>148</v>
      </c>
      <c r="L10" s="4" t="s">
        <v>300</v>
      </c>
      <c r="M10" s="4" t="s">
        <v>301</v>
      </c>
      <c r="N10" s="4" t="s">
        <v>149</v>
      </c>
      <c r="O10" s="4" t="s">
        <v>150</v>
      </c>
      <c r="P10" s="4" t="s">
        <v>57</v>
      </c>
      <c r="Q10" s="4" t="s">
        <v>161</v>
      </c>
      <c r="R10" s="4" t="s">
        <v>19</v>
      </c>
      <c r="S10" s="4" t="s">
        <v>20</v>
      </c>
      <c r="T10" s="4" t="s">
        <v>21</v>
      </c>
      <c r="U10" s="4" t="s">
        <v>22</v>
      </c>
      <c r="V10" s="4" t="s">
        <v>156</v>
      </c>
      <c r="W10" s="4" t="s">
        <v>157</v>
      </c>
      <c r="X10" s="4" t="s">
        <v>158</v>
      </c>
      <c r="Y10" s="4" t="s">
        <v>159</v>
      </c>
      <c r="Z10" s="4" t="s">
        <v>160</v>
      </c>
      <c r="AA10" s="4" t="s">
        <v>58</v>
      </c>
      <c r="AB10" s="4" t="s">
        <v>162</v>
      </c>
      <c r="AC10" s="16" t="s">
        <v>59</v>
      </c>
      <c r="AD10" s="4" t="s">
        <v>60</v>
      </c>
      <c r="AE10" s="4" t="s">
        <v>61</v>
      </c>
      <c r="AF10" s="4" t="s">
        <v>62</v>
      </c>
      <c r="AG10" s="5" t="s">
        <v>63</v>
      </c>
    </row>
    <row r="11" spans="2:33" ht="15" x14ac:dyDescent="0.25">
      <c r="B11" s="355">
        <f>$AB11-$B$9</f>
        <v>90</v>
      </c>
      <c r="C11" s="356" t="str">
        <f>IF(B11&lt;25,"JAN",IF(B11&lt;56,"FEB",IF(B11&lt;84,"MAR",IF(B11&lt;115,"APR",IF(B11&lt;145,"MAY",IF(B11&lt;176,"JUNE",IF(B11&lt;206,"JULY",IF(B11&lt;237,"AUG",IF(B11&lt;268,"SEPT",IF(B11&lt;298,"OCT",IF(B11&lt;329,"NOV",IF(B11&lt;365,"DEC",0))))))))))))</f>
        <v>APR</v>
      </c>
      <c r="D11" s="357" t="str">
        <f>IF(B11&lt;90,"Q1",IF(B11&lt;181,"Q2",IF(B11&lt;273,"Q3",IF(B11&lt;365,"Q4"))))</f>
        <v>Q2</v>
      </c>
      <c r="E11" s="273">
        <v>1</v>
      </c>
      <c r="F11" s="130">
        <f>IF(ISNA(VLOOKUP($E11,SUMMARY!$A$5:$BT$4995,4,0)),"",VLOOKUP($E11,SUMMARY!$A$5:$BT$4995,4,0))</f>
        <v>0</v>
      </c>
      <c r="G11" s="359">
        <f>IF(ISNA(VLOOKUP($E11,SUMMARY!$A$5:$BT$4995,5,0)),"",VLOOKUP($E11,SUMMARY!$A$5:$BT$4995,5,0))</f>
        <v>0</v>
      </c>
      <c r="H11" s="130" t="str">
        <f>IF(ISNA(VLOOKUP($E11,SUMMARY!$A$5:$BT$4995,9,0)),"",VLOOKUP($E11,SUMMARY!$A$5:$BT$4995,9,0))</f>
        <v>AAAAA0000A</v>
      </c>
      <c r="I11" s="130" t="str">
        <f>IF(ISNA(VLOOKUP($E11,SUMMARY!$A$5:$BT$4995,10,0)),"",VLOOKUP($E11,SUMMARY!$A$5:$BT$4995,10,0))</f>
        <v>ABC</v>
      </c>
      <c r="J11" s="130" t="str">
        <f>IF(ISNA(VLOOKUP($E11,SUMMARY!$A$5:$BT$4995,29,0)),"",VLOOKUP($E11,SUMMARY!$A$5:$BT$4995,29,0))</f>
        <v>TDS194I</v>
      </c>
      <c r="K11" s="360">
        <f>IF(ISNA(VLOOKUP($E11,SUMMARY!$A$5:$BT$4995,11,0)),"",VLOOKUP($E11,SUMMARY!$A$5:$BT$4995,11,0))</f>
        <v>500000</v>
      </c>
      <c r="L11" s="360">
        <f>(IF(ISNA(VLOOKUP($E11,SUMMARY!$A$5:$BT$4995,25,0)),"",VLOOKUP($E11,SUMMARY!$A$5:$BT$4995,25,0)))</f>
        <v>0</v>
      </c>
      <c r="M11" s="360">
        <f>(IF(ISNA(VLOOKUP($E11,SUMMARY!$A$5:$BT$4995,26,0)),"",VLOOKUP($E11,SUMMARY!$A$5:$BT$4995,26,0)))</f>
        <v>0</v>
      </c>
      <c r="N11" s="360">
        <f>IF(ISNA(VLOOKUP($E11,SUMMARY!$A$5:$BT$4995,23,0)),"",VLOOKUP($E11,SUMMARY!$A$5:$BT$4995,23,0))</f>
        <v>0</v>
      </c>
      <c r="O11" s="360">
        <f>IF(ISNA(VLOOKUP($E11,SUMMARY!$A$5:$BT$4995,22,0)),"",VLOOKUP($E11,SUMMARY!$A$5:$BT$4995,22,0))</f>
        <v>61800</v>
      </c>
      <c r="P11" s="274">
        <f>SUM(K11:O11)</f>
        <v>561800</v>
      </c>
      <c r="Q11" s="141">
        <f>IF(ISNA(VLOOKUP($E11,SUMMARY!$A$5:$BT$4995,31,0)),"",VLOOKUP($E11,SUMMARY!$A$5:$BT$4995,31,0))</f>
        <v>0</v>
      </c>
      <c r="R11" s="141">
        <f>IF(ISNA(VLOOKUP($E11,SUMMARY!$A$5:$BT$4995,32,0)),"",VLOOKUP($E11,SUMMARY!$A$5:$BT$4995,32,0))</f>
        <v>0</v>
      </c>
      <c r="S11" s="141">
        <f>IF(ISNA(VLOOKUP($E11,SUMMARY!$A$5:$BT$4995,33,0)),"",VLOOKUP($E11,SUMMARY!$A$5:$BT$4995,33,0))</f>
        <v>0</v>
      </c>
      <c r="T11" s="141">
        <f>IF(ISNA(VLOOKUP($E11,SUMMARY!$A$5:$BT$4995,34,0)),"",VLOOKUP($E11,SUMMARY!$A$5:$BT$4995,34,0))</f>
        <v>0</v>
      </c>
      <c r="U11" s="141">
        <f>IF(ISNA(VLOOKUP($E11,SUMMARY!$A$5:$BT$4995,35,0)),"",VLOOKUP($E11,SUMMARY!$A$5:$BT$4995,35,0))</f>
        <v>50000</v>
      </c>
      <c r="V11" s="141">
        <f>IF(ISNA(VLOOKUP($E11,SUMMARY!$A$5:$BT$4995,36,0)),"",VLOOKUP($E11,SUMMARY!$A$5:$BT$4995,36,0))</f>
        <v>0</v>
      </c>
      <c r="W11" s="141">
        <f>IF(ISNA(VLOOKUP($E11,SUMMARY!$A$5:$BT$4995,37,0)),"",VLOOKUP($E11,SUMMARY!$A$5:$BT$4995,37,0))</f>
        <v>0</v>
      </c>
      <c r="X11" s="141">
        <f>IF(ISNA(VLOOKUP($E11,SUMMARY!$A$5:$BT$4995,38,0)),"",VLOOKUP($E11,SUMMARY!$A$5:$BT$4995,38,0))</f>
        <v>0</v>
      </c>
      <c r="Y11" s="141">
        <f>IF(ISNA(VLOOKUP($E11,SUMMARY!$A$5:$BT$4995,39,0)),"",VLOOKUP($E11,SUMMARY!$A$5:$BT$4995,39,0))</f>
        <v>0</v>
      </c>
      <c r="Z11" s="141">
        <f>IF(ISNA(VLOOKUP($E11,SUMMARY!$A$5:$BT$4995,40,0)),"",VLOOKUP($E11,SUMMARY!$A$5:$BT$4995,40,0))</f>
        <v>0</v>
      </c>
      <c r="AA11" s="275">
        <f>SUM(Q11:Z11)</f>
        <v>50000</v>
      </c>
      <c r="AB11" s="276">
        <f>IF(ISNA(VLOOKUP($E11,SUMMARY!$A$5:$BT$4995,42,0)),"",VLOOKUP($E11,SUMMARY!$A$5:$BT$4995,42,0))</f>
        <v>41365</v>
      </c>
      <c r="AC11" s="276">
        <v>41401</v>
      </c>
      <c r="AD11" s="277" t="s">
        <v>331</v>
      </c>
      <c r="AE11" s="278">
        <v>41400</v>
      </c>
      <c r="AF11" s="279"/>
      <c r="AG11" s="279"/>
    </row>
    <row r="12" spans="2:33" ht="15" x14ac:dyDescent="0.25">
      <c r="B12" s="355">
        <f t="shared" ref="B12:B64" si="0">$AB12-$B$9</f>
        <v>90</v>
      </c>
      <c r="C12" s="356" t="str">
        <f t="shared" ref="C12:C38" si="1">IF(B12&lt;25,"JAN",IF(B12&lt;56,"FEB",IF(B12&lt;84,"MAR",IF(B12&lt;115,"APR",IF(B12&lt;145,"MAY",IF(B12&lt;176,"JUNE",IF(B12&lt;206,"JULY",IF(B12&lt;237,"AUG",IF(B12&lt;268,"SEPT",IF(B12&lt;298,"OCT",IF(B12&lt;329,"NOV",IF(B12&lt;365,"DEC",0))))))))))))</f>
        <v>APR</v>
      </c>
      <c r="D12" s="357" t="str">
        <f t="shared" ref="D12:D38" si="2">IF(B12&lt;90,"Q1",IF(B12&lt;181,"Q2",IF(B12&lt;273,"Q3",IF(B12&lt;365,"Q4"))))</f>
        <v>Q2</v>
      </c>
      <c r="E12" s="273">
        <v>2</v>
      </c>
      <c r="F12" s="130">
        <f>IF(ISNA(VLOOKUP($E12,SUMMARY!$A$5:$BT$4995,4,0)),"",VLOOKUP($E12,SUMMARY!$A$5:$BT$4995,4,0))</f>
        <v>0</v>
      </c>
      <c r="G12" s="359">
        <f>IF(ISNA(VLOOKUP($E12,SUMMARY!$A$5:$BT$4995,5,0)),"",VLOOKUP($E12,SUMMARY!$A$5:$BT$4995,5,0))</f>
        <v>0</v>
      </c>
      <c r="H12" s="130" t="str">
        <f>IF(ISNA(VLOOKUP($E12,SUMMARY!$A$5:$BT$4995,9,0)),"",VLOOKUP($E12,SUMMARY!$A$5:$BT$4995,9,0))</f>
        <v>AAAAA0000A</v>
      </c>
      <c r="I12" s="130" t="str">
        <f>IF(ISNA(VLOOKUP($E12,SUMMARY!$A$5:$BT$4995,10,0)),"",VLOOKUP($E12,SUMMARY!$A$5:$BT$4995,10,0))</f>
        <v>BCD</v>
      </c>
      <c r="J12" s="130" t="str">
        <f>IF(ISNA(VLOOKUP($E12,SUMMARY!$A$5:$BT$4995,29,0)),"",VLOOKUP($E12,SUMMARY!$A$5:$BT$4995,29,0))</f>
        <v>TDS194I</v>
      </c>
      <c r="K12" s="360">
        <f>IF(ISNA(VLOOKUP($E12,SUMMARY!$A$5:$BT$4995,11,0)),"",VLOOKUP($E12,SUMMARY!$A$5:$BT$4995,11,0))</f>
        <v>500000</v>
      </c>
      <c r="L12" s="360"/>
      <c r="M12" s="360">
        <f>(IF(ISNA(VLOOKUP($E12,SUMMARY!$A$5:$BT$4995,26,0)),"",VLOOKUP($E12,SUMMARY!$A$5:$BT$4995,26,0)))</f>
        <v>0</v>
      </c>
      <c r="N12" s="360">
        <f>IF(ISNA(VLOOKUP($E12,SUMMARY!$A$5:$BT$4995,23,0)),"",VLOOKUP($E12,SUMMARY!$A$5:$BT$4995,23,0))</f>
        <v>0</v>
      </c>
      <c r="O12" s="360">
        <f>IF(ISNA(VLOOKUP($E12,SUMMARY!$A$5:$BT$4995,22,0)),"",VLOOKUP($E12,SUMMARY!$A$5:$BT$4995,22,0))</f>
        <v>61800</v>
      </c>
      <c r="P12" s="274">
        <f>SUM(K12:O12)</f>
        <v>561800</v>
      </c>
      <c r="Q12" s="141">
        <f>IF(ISNA(VLOOKUP($E12,SUMMARY!$A$5:$BT$4995,31,0)),"",VLOOKUP($E12,SUMMARY!$A$5:$BT$4995,31,0))</f>
        <v>0</v>
      </c>
      <c r="R12" s="141">
        <f>IF(ISNA(VLOOKUP($E12,SUMMARY!$A$5:$BT$4995,32,0)),"",VLOOKUP($E12,SUMMARY!$A$5:$BT$4995,32,0))</f>
        <v>0</v>
      </c>
      <c r="S12" s="141">
        <f>IF(ISNA(VLOOKUP($E12,SUMMARY!$A$5:$BT$4995,33,0)),"",VLOOKUP($E12,SUMMARY!$A$5:$BT$4995,33,0))</f>
        <v>0</v>
      </c>
      <c r="T12" s="141">
        <f>IF(ISNA(VLOOKUP($E12,SUMMARY!$A$5:$BT$4995,34,0)),"",VLOOKUP($E12,SUMMARY!$A$5:$BT$4995,34,0))</f>
        <v>0</v>
      </c>
      <c r="U12" s="141">
        <f>IF(ISNA(VLOOKUP($E12,SUMMARY!$A$5:$BT$4995,35,0)),"",VLOOKUP($E12,SUMMARY!$A$5:$BT$4995,35,0))</f>
        <v>50000</v>
      </c>
      <c r="V12" s="141">
        <f>IF(ISNA(VLOOKUP($E12,SUMMARY!$A$5:$BT$4995,36,0)),"",VLOOKUP($E12,SUMMARY!$A$5:$BT$4995,36,0))</f>
        <v>0</v>
      </c>
      <c r="W12" s="141">
        <f>IF(ISNA(VLOOKUP($E12,SUMMARY!$A$5:$BT$4995,37,0)),"",VLOOKUP($E12,SUMMARY!$A$5:$BT$4995,37,0))</f>
        <v>0</v>
      </c>
      <c r="X12" s="141">
        <f>IF(ISNA(VLOOKUP($E12,SUMMARY!$A$5:$BT$4995,38,0)),"",VLOOKUP($E12,SUMMARY!$A$5:$BT$4995,38,0))</f>
        <v>0</v>
      </c>
      <c r="Y12" s="141">
        <f>IF(ISNA(VLOOKUP($E12,SUMMARY!$A$5:$BT$4995,39,0)),"",VLOOKUP($E12,SUMMARY!$A$5:$BT$4995,39,0))</f>
        <v>0</v>
      </c>
      <c r="Z12" s="141">
        <f>IF(ISNA(VLOOKUP($E12,SUMMARY!$A$5:$BT$4995,40,0)),"",VLOOKUP($E12,SUMMARY!$A$5:$BT$4995,40,0))</f>
        <v>0</v>
      </c>
      <c r="AA12" s="275">
        <f t="shared" ref="AA12:AA26" si="3">SUM(Q12:Z12)</f>
        <v>50000</v>
      </c>
      <c r="AB12" s="276">
        <f>IF(ISNA(VLOOKUP($E12,SUMMARY!$A$5:$BT$4995,42,0)),"",VLOOKUP($E12,SUMMARY!$A$5:$BT$4995,42,0))</f>
        <v>41365</v>
      </c>
      <c r="AC12" s="276">
        <v>41401</v>
      </c>
      <c r="AD12" s="277" t="s">
        <v>331</v>
      </c>
      <c r="AE12" s="278">
        <v>41400</v>
      </c>
      <c r="AF12" s="280"/>
      <c r="AG12" s="280"/>
    </row>
    <row r="13" spans="2:33" ht="15" x14ac:dyDescent="0.25">
      <c r="B13" s="355">
        <f t="shared" si="0"/>
        <v>90</v>
      </c>
      <c r="C13" s="356" t="str">
        <f t="shared" si="1"/>
        <v>APR</v>
      </c>
      <c r="D13" s="357" t="str">
        <f t="shared" si="2"/>
        <v>Q2</v>
      </c>
      <c r="E13" s="273">
        <v>3</v>
      </c>
      <c r="F13" s="130">
        <f>IF(ISNA(VLOOKUP($E13,SUMMARY!$A$5:$BT$4995,4,0)),"",VLOOKUP($E13,SUMMARY!$A$5:$BT$4995,4,0))</f>
        <v>0</v>
      </c>
      <c r="G13" s="359">
        <f>IF(ISNA(VLOOKUP($E13,SUMMARY!$A$5:$BT$4995,5,0)),"",VLOOKUP($E13,SUMMARY!$A$5:$BT$4995,5,0))</f>
        <v>0</v>
      </c>
      <c r="H13" s="130" t="str">
        <f>IF(ISNA(VLOOKUP($E13,SUMMARY!$A$5:$BT$4995,9,0)),"",VLOOKUP($E13,SUMMARY!$A$5:$BT$4995,9,0))</f>
        <v>AAAAA0000A</v>
      </c>
      <c r="I13" s="130" t="str">
        <f>IF(ISNA(VLOOKUP($E13,SUMMARY!$A$5:$BT$4995,10,0)),"",VLOOKUP($E13,SUMMARY!$A$5:$BT$4995,10,0))</f>
        <v>AAA</v>
      </c>
      <c r="J13" s="130" t="str">
        <f>IF(ISNA(VLOOKUP($E13,SUMMARY!$A$5:$BT$4995,29,0)),"",VLOOKUP($E13,SUMMARY!$A$5:$BT$4995,29,0))</f>
        <v>TDS194I</v>
      </c>
      <c r="K13" s="360">
        <f>IF(ISNA(VLOOKUP($E13,SUMMARY!$A$5:$BT$4995,11,0)),"",VLOOKUP($E13,SUMMARY!$A$5:$BT$4995,11,0))</f>
        <v>500000</v>
      </c>
      <c r="L13" s="360"/>
      <c r="M13" s="360">
        <f>(IF(ISNA(VLOOKUP($E13,SUMMARY!$A$5:$BT$4995,26,0)),"",VLOOKUP($E13,SUMMARY!$A$5:$BT$4995,26,0)))</f>
        <v>0</v>
      </c>
      <c r="N13" s="360">
        <f>IF(ISNA(VLOOKUP($E13,SUMMARY!$A$5:$BT$4995,23,0)),"",VLOOKUP($E13,SUMMARY!$A$5:$BT$4995,23,0))</f>
        <v>0</v>
      </c>
      <c r="O13" s="360">
        <f>IF(ISNA(VLOOKUP($E13,SUMMARY!$A$5:$BT$4995,22,0)),"",VLOOKUP($E13,SUMMARY!$A$5:$BT$4995,22,0))</f>
        <v>61800</v>
      </c>
      <c r="P13" s="274">
        <f>SUM(K13:O13)</f>
        <v>561800</v>
      </c>
      <c r="Q13" s="141">
        <f>IF(ISNA(VLOOKUP($E13,SUMMARY!$A$5:$BT$4995,31,0)),"",VLOOKUP($E13,SUMMARY!$A$5:$BT$4995,31,0))</f>
        <v>0</v>
      </c>
      <c r="R13" s="141">
        <f>IF(ISNA(VLOOKUP($E13,SUMMARY!$A$5:$BT$4995,32,0)),"",VLOOKUP($E13,SUMMARY!$A$5:$BT$4995,32,0))</f>
        <v>0</v>
      </c>
      <c r="S13" s="141">
        <f>IF(ISNA(VLOOKUP($E13,SUMMARY!$A$5:$BT$4995,33,0)),"",VLOOKUP($E13,SUMMARY!$A$5:$BT$4995,33,0))</f>
        <v>0</v>
      </c>
      <c r="T13" s="141">
        <f>IF(ISNA(VLOOKUP($E13,SUMMARY!$A$5:$BT$4995,34,0)),"",VLOOKUP($E13,SUMMARY!$A$5:$BT$4995,34,0))</f>
        <v>0</v>
      </c>
      <c r="U13" s="141">
        <f>IF(ISNA(VLOOKUP($E13,SUMMARY!$A$5:$BT$4995,35,0)),"",VLOOKUP($E13,SUMMARY!$A$5:$BT$4995,35,0))</f>
        <v>50000</v>
      </c>
      <c r="V13" s="141">
        <f>IF(ISNA(VLOOKUP($E13,SUMMARY!$A$5:$BT$4995,36,0)),"",VLOOKUP($E13,SUMMARY!$A$5:$BT$4995,36,0))</f>
        <v>0</v>
      </c>
      <c r="W13" s="141">
        <f>IF(ISNA(VLOOKUP($E13,SUMMARY!$A$5:$BT$4995,37,0)),"",VLOOKUP($E13,SUMMARY!$A$5:$BT$4995,37,0))</f>
        <v>0</v>
      </c>
      <c r="X13" s="141">
        <f>IF(ISNA(VLOOKUP($E13,SUMMARY!$A$5:$BT$4995,38,0)),"",VLOOKUP($E13,SUMMARY!$A$5:$BT$4995,38,0))</f>
        <v>0</v>
      </c>
      <c r="Y13" s="141">
        <f>IF(ISNA(VLOOKUP($E13,SUMMARY!$A$5:$BT$4995,39,0)),"",VLOOKUP($E13,SUMMARY!$A$5:$BT$4995,39,0))</f>
        <v>0</v>
      </c>
      <c r="Z13" s="141">
        <f>IF(ISNA(VLOOKUP($E13,SUMMARY!$A$5:$BT$4995,40,0)),"",VLOOKUP($E13,SUMMARY!$A$5:$BT$4995,40,0))</f>
        <v>0</v>
      </c>
      <c r="AA13" s="275">
        <f t="shared" si="3"/>
        <v>50000</v>
      </c>
      <c r="AB13" s="276">
        <f>IF(ISNA(VLOOKUP($E13,SUMMARY!$A$5:$BT$4995,42,0)),"",VLOOKUP($E13,SUMMARY!$A$5:$BT$4995,42,0))</f>
        <v>41365</v>
      </c>
      <c r="AC13" s="276">
        <v>41401</v>
      </c>
      <c r="AD13" s="277" t="s">
        <v>331</v>
      </c>
      <c r="AE13" s="278">
        <v>41400</v>
      </c>
      <c r="AF13" s="280"/>
      <c r="AG13" s="280"/>
    </row>
    <row r="14" spans="2:33" ht="15" x14ac:dyDescent="0.25">
      <c r="B14" s="355">
        <f t="shared" si="0"/>
        <v>90</v>
      </c>
      <c r="C14" s="356" t="str">
        <f t="shared" si="1"/>
        <v>APR</v>
      </c>
      <c r="D14" s="357" t="str">
        <f t="shared" si="2"/>
        <v>Q2</v>
      </c>
      <c r="E14" s="273">
        <v>4</v>
      </c>
      <c r="F14" s="130">
        <f>IF(ISNA(VLOOKUP($E14,SUMMARY!$A$5:$BT$4995,4,0)),"",VLOOKUP($E14,SUMMARY!$A$5:$BT$4995,4,0))</f>
        <v>0</v>
      </c>
      <c r="G14" s="359">
        <f>IF(ISNA(VLOOKUP($E14,SUMMARY!$A$5:$BT$4995,5,0)),"",VLOOKUP($E14,SUMMARY!$A$5:$BT$4995,5,0))</f>
        <v>0</v>
      </c>
      <c r="H14" s="130" t="str">
        <f>IF(ISNA(VLOOKUP($E14,SUMMARY!$A$5:$BT$4995,9,0)),"",VLOOKUP($E14,SUMMARY!$A$5:$BT$4995,9,0))</f>
        <v>AAAAA0000A</v>
      </c>
      <c r="I14" s="130" t="str">
        <f>IF(ISNA(VLOOKUP($E14,SUMMARY!$A$5:$BT$4995,10,0)),"",VLOOKUP($E14,SUMMARY!$A$5:$BT$4995,10,0))</f>
        <v>BBB</v>
      </c>
      <c r="J14" s="130" t="str">
        <f>IF(ISNA(VLOOKUP($E14,SUMMARY!$A$5:$BT$4995,29,0)),"",VLOOKUP($E14,SUMMARY!$A$5:$BT$4995,29,0))</f>
        <v>TDS194I</v>
      </c>
      <c r="K14" s="360">
        <f>IF(ISNA(VLOOKUP($E14,SUMMARY!$A$5:$BT$4995,11,0)),"",VLOOKUP($E14,SUMMARY!$A$5:$BT$4995,11,0))</f>
        <v>40000</v>
      </c>
      <c r="L14" s="360"/>
      <c r="M14" s="360">
        <f>(IF(ISNA(VLOOKUP($E14,SUMMARY!$A$5:$BT$4995,26,0)),"",VLOOKUP($E14,SUMMARY!$A$5:$BT$4995,26,0)))</f>
        <v>0</v>
      </c>
      <c r="N14" s="360">
        <f>IF(ISNA(VLOOKUP($E14,SUMMARY!$A$5:$BT$4995,23,0)),"",VLOOKUP($E14,SUMMARY!$A$5:$BT$4995,23,0))</f>
        <v>0</v>
      </c>
      <c r="O14" s="360">
        <f>IF(ISNA(VLOOKUP($E14,SUMMARY!$A$5:$BT$4995,22,0)),"",VLOOKUP($E14,SUMMARY!$A$5:$BT$4995,22,0))</f>
        <v>0</v>
      </c>
      <c r="P14" s="274">
        <f t="shared" ref="P14:P26" si="4">SUM(K14:O14)</f>
        <v>40000</v>
      </c>
      <c r="Q14" s="141">
        <f>IF(ISNA(VLOOKUP($E14,SUMMARY!$A$5:$BT$4995,31,0)),"",VLOOKUP($E14,SUMMARY!$A$5:$BT$4995,31,0))</f>
        <v>0</v>
      </c>
      <c r="R14" s="141">
        <f>IF(ISNA(VLOOKUP($E14,SUMMARY!$A$5:$BT$4995,32,0)),"",VLOOKUP($E14,SUMMARY!$A$5:$BT$4995,32,0))</f>
        <v>0</v>
      </c>
      <c r="S14" s="141">
        <f>IF(ISNA(VLOOKUP($E14,SUMMARY!$A$5:$BT$4995,33,0)),"",VLOOKUP($E14,SUMMARY!$A$5:$BT$4995,33,0))</f>
        <v>0</v>
      </c>
      <c r="T14" s="141">
        <f>IF(ISNA(VLOOKUP($E14,SUMMARY!$A$5:$BT$4995,34,0)),"",VLOOKUP($E14,SUMMARY!$A$5:$BT$4995,34,0))</f>
        <v>0</v>
      </c>
      <c r="U14" s="141">
        <f>IF(ISNA(VLOOKUP($E14,SUMMARY!$A$5:$BT$4995,35,0)),"",VLOOKUP($E14,SUMMARY!$A$5:$BT$4995,35,0))</f>
        <v>4000</v>
      </c>
      <c r="V14" s="141">
        <f>IF(ISNA(VLOOKUP($E14,SUMMARY!$A$5:$BT$4995,36,0)),"",VLOOKUP($E14,SUMMARY!$A$5:$BT$4995,36,0))</f>
        <v>0</v>
      </c>
      <c r="W14" s="141">
        <f>IF(ISNA(VLOOKUP($E14,SUMMARY!$A$5:$BT$4995,37,0)),"",VLOOKUP($E14,SUMMARY!$A$5:$BT$4995,37,0))</f>
        <v>0</v>
      </c>
      <c r="X14" s="141">
        <f>IF(ISNA(VLOOKUP($E14,SUMMARY!$A$5:$BT$4995,38,0)),"",VLOOKUP($E14,SUMMARY!$A$5:$BT$4995,38,0))</f>
        <v>0</v>
      </c>
      <c r="Y14" s="141">
        <f>IF(ISNA(VLOOKUP($E14,SUMMARY!$A$5:$BT$4995,39,0)),"",VLOOKUP($E14,SUMMARY!$A$5:$BT$4995,39,0))</f>
        <v>0</v>
      </c>
      <c r="Z14" s="141">
        <f>IF(ISNA(VLOOKUP($E14,SUMMARY!$A$5:$BT$4995,40,0)),"",VLOOKUP($E14,SUMMARY!$A$5:$BT$4995,40,0))</f>
        <v>0</v>
      </c>
      <c r="AA14" s="275">
        <f t="shared" si="3"/>
        <v>4000</v>
      </c>
      <c r="AB14" s="276">
        <f>IF(ISNA(VLOOKUP($E14,SUMMARY!$A$5:$BT$4995,42,0)),"",VLOOKUP($E14,SUMMARY!$A$5:$BT$4995,42,0))</f>
        <v>41365</v>
      </c>
      <c r="AC14" s="276">
        <v>41401</v>
      </c>
      <c r="AD14" s="277" t="s">
        <v>331</v>
      </c>
      <c r="AE14" s="278">
        <v>41400</v>
      </c>
      <c r="AF14" s="280">
        <v>52810</v>
      </c>
      <c r="AG14" s="280">
        <v>52810</v>
      </c>
    </row>
    <row r="15" spans="2:33" ht="15" x14ac:dyDescent="0.25">
      <c r="B15" s="355">
        <f t="shared" si="0"/>
        <v>121</v>
      </c>
      <c r="C15" s="356" t="str">
        <f t="shared" si="1"/>
        <v>MAY</v>
      </c>
      <c r="D15" s="357" t="str">
        <f t="shared" si="2"/>
        <v>Q2</v>
      </c>
      <c r="E15" s="273">
        <v>13</v>
      </c>
      <c r="F15" s="130">
        <f>IF(ISNA(VLOOKUP($E15,SUMMARY!$A$5:$BT$4995,4,0)),"",VLOOKUP($E15,SUMMARY!$A$5:$BT$4995,4,0))</f>
        <v>0</v>
      </c>
      <c r="G15" s="359">
        <f>IF(ISNA(VLOOKUP($E15,SUMMARY!$A$5:$BT$4995,5,0)),"",VLOOKUP($E15,SUMMARY!$A$5:$BT$4995,5,0))</f>
        <v>0</v>
      </c>
      <c r="H15" s="130" t="str">
        <f>IF(ISNA(VLOOKUP($E15,SUMMARY!$A$5:$BT$4995,9,0)),"",VLOOKUP($E15,SUMMARY!$A$5:$BT$4995,9,0))</f>
        <v>AAAAA0000A</v>
      </c>
      <c r="I15" s="130" t="str">
        <f>IF(ISNA(VLOOKUP($E15,SUMMARY!$A$5:$BT$4995,10,0)),"",VLOOKUP($E15,SUMMARY!$A$5:$BT$4995,10,0))</f>
        <v>MK</v>
      </c>
      <c r="J15" s="130" t="str">
        <f>IF(ISNA(VLOOKUP($E15,SUMMARY!$A$5:$BT$4995,29,0)),"",VLOOKUP($E15,SUMMARY!$A$5:$BT$4995,29,0))</f>
        <v>TDS194I</v>
      </c>
      <c r="K15" s="360">
        <f>IF(ISNA(VLOOKUP($E15,SUMMARY!$A$5:$BT$4995,11,0)),"",VLOOKUP($E15,SUMMARY!$A$5:$BT$4995,11,0))</f>
        <v>40000</v>
      </c>
      <c r="L15" s="360"/>
      <c r="M15" s="360">
        <f>(IF(ISNA(VLOOKUP($E15,SUMMARY!$A$5:$BT$4995,26,0)),"",VLOOKUP($E15,SUMMARY!$A$5:$BT$4995,26,0)))</f>
        <v>0</v>
      </c>
      <c r="N15" s="360">
        <f>IF(ISNA(VLOOKUP($E15,SUMMARY!$A$5:$BT$4995,23,0)),"",VLOOKUP($E15,SUMMARY!$A$5:$BT$4995,23,0))</f>
        <v>0</v>
      </c>
      <c r="O15" s="360">
        <f>IF(ISNA(VLOOKUP($E15,SUMMARY!$A$5:$BT$4995,22,0)),"",VLOOKUP($E15,SUMMARY!$A$5:$BT$4995,22,0))</f>
        <v>0</v>
      </c>
      <c r="P15" s="274">
        <f t="shared" si="4"/>
        <v>40000</v>
      </c>
      <c r="Q15" s="141">
        <f>IF(ISNA(VLOOKUP($E15,SUMMARY!$A$5:$BT$4995,31,0)),"",VLOOKUP($E15,SUMMARY!$A$5:$BT$4995,31,0))</f>
        <v>0</v>
      </c>
      <c r="R15" s="141">
        <f>IF(ISNA(VLOOKUP($E15,SUMMARY!$A$5:$BT$4995,32,0)),"",VLOOKUP($E15,SUMMARY!$A$5:$BT$4995,32,0))</f>
        <v>0</v>
      </c>
      <c r="S15" s="141">
        <f>IF(ISNA(VLOOKUP($E15,SUMMARY!$A$5:$BT$4995,33,0)),"",VLOOKUP($E15,SUMMARY!$A$5:$BT$4995,33,0))</f>
        <v>0</v>
      </c>
      <c r="T15" s="141">
        <f>IF(ISNA(VLOOKUP($E15,SUMMARY!$A$5:$BT$4995,34,0)),"",VLOOKUP($E15,SUMMARY!$A$5:$BT$4995,34,0))</f>
        <v>0</v>
      </c>
      <c r="U15" s="141">
        <f>IF(ISNA(VLOOKUP($E15,SUMMARY!$A$5:$BT$4995,35,0)),"",VLOOKUP($E15,SUMMARY!$A$5:$BT$4995,35,0))</f>
        <v>4000</v>
      </c>
      <c r="V15" s="141">
        <f>IF(ISNA(VLOOKUP($E15,SUMMARY!$A$5:$BT$4995,36,0)),"",VLOOKUP($E15,SUMMARY!$A$5:$BT$4995,36,0))</f>
        <v>0</v>
      </c>
      <c r="W15" s="141">
        <f>IF(ISNA(VLOOKUP($E15,SUMMARY!$A$5:$BT$4995,37,0)),"",VLOOKUP($E15,SUMMARY!$A$5:$BT$4995,37,0))</f>
        <v>0</v>
      </c>
      <c r="X15" s="141">
        <f>IF(ISNA(VLOOKUP($E15,SUMMARY!$A$5:$BT$4995,38,0)),"",VLOOKUP($E15,SUMMARY!$A$5:$BT$4995,38,0))</f>
        <v>0</v>
      </c>
      <c r="Y15" s="141">
        <f>IF(ISNA(VLOOKUP($E15,SUMMARY!$A$5:$BT$4995,39,0)),"",VLOOKUP($E15,SUMMARY!$A$5:$BT$4995,39,0))</f>
        <v>0</v>
      </c>
      <c r="Z15" s="141">
        <f>IF(ISNA(VLOOKUP($E15,SUMMARY!$A$5:$BT$4995,40,0)),"",VLOOKUP($E15,SUMMARY!$A$5:$BT$4995,40,0))</f>
        <v>0</v>
      </c>
      <c r="AA15" s="275">
        <f t="shared" si="3"/>
        <v>4000</v>
      </c>
      <c r="AB15" s="276">
        <f>IF(ISNA(VLOOKUP($E15,SUMMARY!$A$5:$BT$4995,42,0)),"",VLOOKUP($E15,SUMMARY!$A$5:$BT$4995,42,0))</f>
        <v>41396</v>
      </c>
      <c r="AC15" s="276">
        <v>41432</v>
      </c>
      <c r="AD15" s="281" t="s">
        <v>332</v>
      </c>
      <c r="AE15" s="278">
        <v>41431</v>
      </c>
      <c r="AF15" s="280"/>
      <c r="AG15" s="280"/>
    </row>
    <row r="16" spans="2:33" ht="15" x14ac:dyDescent="0.25">
      <c r="B16" s="355">
        <f t="shared" si="0"/>
        <v>121</v>
      </c>
      <c r="C16" s="356" t="str">
        <f t="shared" si="1"/>
        <v>MAY</v>
      </c>
      <c r="D16" s="357" t="str">
        <f t="shared" si="2"/>
        <v>Q2</v>
      </c>
      <c r="E16" s="273">
        <v>14</v>
      </c>
      <c r="F16" s="130">
        <f>IF(ISNA(VLOOKUP($E16,SUMMARY!$A$5:$BT$4995,4,0)),"",VLOOKUP($E16,SUMMARY!$A$5:$BT$4995,4,0))</f>
        <v>0</v>
      </c>
      <c r="G16" s="359">
        <f>IF(ISNA(VLOOKUP($E16,SUMMARY!$A$5:$BT$4995,5,0)),"",VLOOKUP($E16,SUMMARY!$A$5:$BT$4995,5,0))</f>
        <v>0</v>
      </c>
      <c r="H16" s="130" t="str">
        <f>IF(ISNA(VLOOKUP($E16,SUMMARY!$A$5:$BT$4995,9,0)),"",VLOOKUP($E16,SUMMARY!$A$5:$BT$4995,9,0))</f>
        <v>AAAAA0000A</v>
      </c>
      <c r="I16" s="130" t="str">
        <f>IF(ISNA(VLOOKUP($E16,SUMMARY!$A$5:$BT$4995,10,0)),"",VLOOKUP($E16,SUMMARY!$A$5:$BT$4995,10,0))</f>
        <v>OK</v>
      </c>
      <c r="J16" s="130" t="str">
        <f>IF(ISNA(VLOOKUP($E16,SUMMARY!$A$5:$BT$4995,29,0)),"",VLOOKUP($E16,SUMMARY!$A$5:$BT$4995,29,0))</f>
        <v>TDS194I</v>
      </c>
      <c r="K16" s="360">
        <f>IF(ISNA(VLOOKUP($E16,SUMMARY!$A$5:$BT$4995,11,0)),"",VLOOKUP($E16,SUMMARY!$A$5:$BT$4995,11,0))</f>
        <v>500000</v>
      </c>
      <c r="L16" s="360"/>
      <c r="M16" s="360">
        <f>(IF(ISNA(VLOOKUP($E16,SUMMARY!$A$5:$BT$4995,26,0)),"",VLOOKUP($E16,SUMMARY!$A$5:$BT$4995,26,0)))</f>
        <v>0</v>
      </c>
      <c r="N16" s="360">
        <f>IF(ISNA(VLOOKUP($E16,SUMMARY!$A$5:$BT$4995,23,0)),"",VLOOKUP($E16,SUMMARY!$A$5:$BT$4995,23,0))</f>
        <v>0</v>
      </c>
      <c r="O16" s="360">
        <f>IF(ISNA(VLOOKUP($E16,SUMMARY!$A$5:$BT$4995,22,0)),"",VLOOKUP($E16,SUMMARY!$A$5:$BT$4995,22,0))</f>
        <v>61800</v>
      </c>
      <c r="P16" s="274">
        <f t="shared" si="4"/>
        <v>561800</v>
      </c>
      <c r="Q16" s="141">
        <f>IF(ISNA(VLOOKUP($E16,SUMMARY!$A$5:$BT$4995,31,0)),"",VLOOKUP($E16,SUMMARY!$A$5:$BT$4995,31,0))</f>
        <v>0</v>
      </c>
      <c r="R16" s="141">
        <f>IF(ISNA(VLOOKUP($E16,SUMMARY!$A$5:$BT$4995,32,0)),"",VLOOKUP($E16,SUMMARY!$A$5:$BT$4995,32,0))</f>
        <v>0</v>
      </c>
      <c r="S16" s="141">
        <f>IF(ISNA(VLOOKUP($E16,SUMMARY!$A$5:$BT$4995,33,0)),"",VLOOKUP($E16,SUMMARY!$A$5:$BT$4995,33,0))</f>
        <v>0</v>
      </c>
      <c r="T16" s="141">
        <f>IF(ISNA(VLOOKUP($E16,SUMMARY!$A$5:$BT$4995,34,0)),"",VLOOKUP($E16,SUMMARY!$A$5:$BT$4995,34,0))</f>
        <v>0</v>
      </c>
      <c r="U16" s="141">
        <f>IF(ISNA(VLOOKUP($E16,SUMMARY!$A$5:$BT$4995,35,0)),"",VLOOKUP($E16,SUMMARY!$A$5:$BT$4995,35,0))</f>
        <v>50000</v>
      </c>
      <c r="V16" s="141">
        <f>IF(ISNA(VLOOKUP($E16,SUMMARY!$A$5:$BT$4995,36,0)),"",VLOOKUP($E16,SUMMARY!$A$5:$BT$4995,36,0))</f>
        <v>0</v>
      </c>
      <c r="W16" s="141">
        <f>IF(ISNA(VLOOKUP($E16,SUMMARY!$A$5:$BT$4995,37,0)),"",VLOOKUP($E16,SUMMARY!$A$5:$BT$4995,37,0))</f>
        <v>0</v>
      </c>
      <c r="X16" s="141">
        <f>IF(ISNA(VLOOKUP($E16,SUMMARY!$A$5:$BT$4995,38,0)),"",VLOOKUP($E16,SUMMARY!$A$5:$BT$4995,38,0))</f>
        <v>0</v>
      </c>
      <c r="Y16" s="141">
        <f>IF(ISNA(VLOOKUP($E16,SUMMARY!$A$5:$BT$4995,39,0)),"",VLOOKUP($E16,SUMMARY!$A$5:$BT$4995,39,0))</f>
        <v>0</v>
      </c>
      <c r="Z16" s="141">
        <f>IF(ISNA(VLOOKUP($E16,SUMMARY!$A$5:$BT$4995,40,0)),"",VLOOKUP($E16,SUMMARY!$A$5:$BT$4995,40,0))</f>
        <v>0</v>
      </c>
      <c r="AA16" s="275">
        <f t="shared" si="3"/>
        <v>50000</v>
      </c>
      <c r="AB16" s="276">
        <f>IF(ISNA(VLOOKUP($E16,SUMMARY!$A$5:$BT$4995,42,0)),"",VLOOKUP($E16,SUMMARY!$A$5:$BT$4995,42,0))</f>
        <v>41396</v>
      </c>
      <c r="AC16" s="276">
        <v>41432</v>
      </c>
      <c r="AD16" s="281" t="s">
        <v>332</v>
      </c>
      <c r="AE16" s="278">
        <v>41431</v>
      </c>
      <c r="AF16" s="280"/>
      <c r="AG16" s="280"/>
    </row>
    <row r="17" spans="2:33" ht="15" x14ac:dyDescent="0.25">
      <c r="B17" s="355">
        <f t="shared" si="0"/>
        <v>121</v>
      </c>
      <c r="C17" s="356" t="str">
        <f t="shared" si="1"/>
        <v>MAY</v>
      </c>
      <c r="D17" s="357" t="str">
        <f t="shared" si="2"/>
        <v>Q2</v>
      </c>
      <c r="E17" s="273">
        <v>15</v>
      </c>
      <c r="F17" s="130">
        <f>IF(ISNA(VLOOKUP($E17,SUMMARY!$A$5:$BT$4995,4,0)),"",VLOOKUP($E17,SUMMARY!$A$5:$BT$4995,4,0))</f>
        <v>0</v>
      </c>
      <c r="G17" s="359">
        <f>IF(ISNA(VLOOKUP($E17,SUMMARY!$A$5:$BT$4995,5,0)),"",VLOOKUP($E17,SUMMARY!$A$5:$BT$4995,5,0))</f>
        <v>0</v>
      </c>
      <c r="H17" s="130" t="str">
        <f>IF(ISNA(VLOOKUP($E17,SUMMARY!$A$5:$BT$4995,9,0)),"",VLOOKUP($E17,SUMMARY!$A$5:$BT$4995,9,0))</f>
        <v>AAAAA0000A</v>
      </c>
      <c r="I17" s="130" t="str">
        <f>IF(ISNA(VLOOKUP($E17,SUMMARY!$A$5:$BT$4995,10,0)),"",VLOOKUP($E17,SUMMARY!$A$5:$BT$4995,10,0))</f>
        <v>YAKE</v>
      </c>
      <c r="J17" s="130" t="str">
        <f>IF(ISNA(VLOOKUP($E17,SUMMARY!$A$5:$BT$4995,29,0)),"",VLOOKUP($E17,SUMMARY!$A$5:$BT$4995,29,0))</f>
        <v>TDS194I</v>
      </c>
      <c r="K17" s="360">
        <f>IF(ISNA(VLOOKUP($E17,SUMMARY!$A$5:$BT$4995,11,0)),"",VLOOKUP($E17,SUMMARY!$A$5:$BT$4995,11,0))</f>
        <v>500000</v>
      </c>
      <c r="L17" s="360"/>
      <c r="M17" s="360">
        <f>(IF(ISNA(VLOOKUP($E17,SUMMARY!$A$5:$BT$4995,26,0)),"",VLOOKUP($E17,SUMMARY!$A$5:$BT$4995,26,0)))</f>
        <v>0</v>
      </c>
      <c r="N17" s="360">
        <f>IF(ISNA(VLOOKUP($E17,SUMMARY!$A$5:$BT$4995,23,0)),"",VLOOKUP($E17,SUMMARY!$A$5:$BT$4995,23,0))</f>
        <v>0</v>
      </c>
      <c r="O17" s="360">
        <f>IF(ISNA(VLOOKUP($E17,SUMMARY!$A$5:$BT$4995,22,0)),"",VLOOKUP($E17,SUMMARY!$A$5:$BT$4995,22,0))</f>
        <v>61800</v>
      </c>
      <c r="P17" s="274">
        <f t="shared" si="4"/>
        <v>561800</v>
      </c>
      <c r="Q17" s="141">
        <f>IF(ISNA(VLOOKUP($E17,SUMMARY!$A$5:$BT$4995,31,0)),"",VLOOKUP($E17,SUMMARY!$A$5:$BT$4995,31,0))</f>
        <v>0</v>
      </c>
      <c r="R17" s="141">
        <f>IF(ISNA(VLOOKUP($E17,SUMMARY!$A$5:$BT$4995,32,0)),"",VLOOKUP($E17,SUMMARY!$A$5:$BT$4995,32,0))</f>
        <v>0</v>
      </c>
      <c r="S17" s="141">
        <f>IF(ISNA(VLOOKUP($E17,SUMMARY!$A$5:$BT$4995,33,0)),"",VLOOKUP($E17,SUMMARY!$A$5:$BT$4995,33,0))</f>
        <v>0</v>
      </c>
      <c r="T17" s="141">
        <f>IF(ISNA(VLOOKUP($E17,SUMMARY!$A$5:$BT$4995,34,0)),"",VLOOKUP($E17,SUMMARY!$A$5:$BT$4995,34,0))</f>
        <v>0</v>
      </c>
      <c r="U17" s="141">
        <f>IF(ISNA(VLOOKUP($E17,SUMMARY!$A$5:$BT$4995,35,0)),"",VLOOKUP($E17,SUMMARY!$A$5:$BT$4995,35,0))</f>
        <v>50000</v>
      </c>
      <c r="V17" s="141">
        <f>IF(ISNA(VLOOKUP($E17,SUMMARY!$A$5:$BT$4995,36,0)),"",VLOOKUP($E17,SUMMARY!$A$5:$BT$4995,36,0))</f>
        <v>0</v>
      </c>
      <c r="W17" s="141">
        <f>IF(ISNA(VLOOKUP($E17,SUMMARY!$A$5:$BT$4995,37,0)),"",VLOOKUP($E17,SUMMARY!$A$5:$BT$4995,37,0))</f>
        <v>0</v>
      </c>
      <c r="X17" s="141">
        <f>IF(ISNA(VLOOKUP($E17,SUMMARY!$A$5:$BT$4995,38,0)),"",VLOOKUP($E17,SUMMARY!$A$5:$BT$4995,38,0))</f>
        <v>0</v>
      </c>
      <c r="Y17" s="141">
        <f>IF(ISNA(VLOOKUP($E17,SUMMARY!$A$5:$BT$4995,39,0)),"",VLOOKUP($E17,SUMMARY!$A$5:$BT$4995,39,0))</f>
        <v>0</v>
      </c>
      <c r="Z17" s="141">
        <f>IF(ISNA(VLOOKUP($E17,SUMMARY!$A$5:$BT$4995,40,0)),"",VLOOKUP($E17,SUMMARY!$A$5:$BT$4995,40,0))</f>
        <v>0</v>
      </c>
      <c r="AA17" s="275">
        <f t="shared" si="3"/>
        <v>50000</v>
      </c>
      <c r="AB17" s="276">
        <f>IF(ISNA(VLOOKUP($E17,SUMMARY!$A$5:$BT$4995,42,0)),"",VLOOKUP($E17,SUMMARY!$A$5:$BT$4995,42,0))</f>
        <v>41396</v>
      </c>
      <c r="AC17" s="276">
        <v>41432</v>
      </c>
      <c r="AD17" s="281" t="s">
        <v>332</v>
      </c>
      <c r="AE17" s="278">
        <v>41431</v>
      </c>
      <c r="AF17" s="280"/>
      <c r="AG17" s="280"/>
    </row>
    <row r="18" spans="2:33" ht="15" x14ac:dyDescent="0.25">
      <c r="B18" s="355">
        <f t="shared" si="0"/>
        <v>121</v>
      </c>
      <c r="C18" s="356" t="str">
        <f t="shared" si="1"/>
        <v>MAY</v>
      </c>
      <c r="D18" s="357" t="str">
        <f t="shared" si="2"/>
        <v>Q2</v>
      </c>
      <c r="E18" s="273">
        <v>16</v>
      </c>
      <c r="F18" s="130">
        <f>IF(ISNA(VLOOKUP($E18,SUMMARY!$A$5:$BT$4995,4,0)),"",VLOOKUP($E18,SUMMARY!$A$5:$BT$4995,4,0))</f>
        <v>0</v>
      </c>
      <c r="G18" s="359">
        <f>IF(ISNA(VLOOKUP($E18,SUMMARY!$A$5:$BT$4995,5,0)),"",VLOOKUP($E18,SUMMARY!$A$5:$BT$4995,5,0))</f>
        <v>0</v>
      </c>
      <c r="H18" s="130" t="str">
        <f>IF(ISNA(VLOOKUP($E18,SUMMARY!$A$5:$BT$4995,9,0)),"",VLOOKUP($E18,SUMMARY!$A$5:$BT$4995,9,0))</f>
        <v>AAAAA0000A</v>
      </c>
      <c r="I18" s="130" t="str">
        <f>IF(ISNA(VLOOKUP($E18,SUMMARY!$A$5:$BT$4995,10,0)),"",VLOOKUP($E18,SUMMARY!$A$5:$BT$4995,10,0))</f>
        <v>ENAKKE</v>
      </c>
      <c r="J18" s="130" t="str">
        <f>IF(ISNA(VLOOKUP($E18,SUMMARY!$A$5:$BT$4995,29,0)),"",VLOOKUP($E18,SUMMARY!$A$5:$BT$4995,29,0))</f>
        <v>TDS194I</v>
      </c>
      <c r="K18" s="360">
        <f>IF(ISNA(VLOOKUP($E18,SUMMARY!$A$5:$BT$4995,11,0)),"",VLOOKUP($E18,SUMMARY!$A$5:$BT$4995,11,0))</f>
        <v>500000</v>
      </c>
      <c r="L18" s="360"/>
      <c r="M18" s="360">
        <f>(IF(ISNA(VLOOKUP($E18,SUMMARY!$A$5:$BT$4995,26,0)),"",VLOOKUP($E18,SUMMARY!$A$5:$BT$4995,26,0)))</f>
        <v>0</v>
      </c>
      <c r="N18" s="360">
        <f>IF(ISNA(VLOOKUP($E18,SUMMARY!$A$5:$BT$4995,23,0)),"",VLOOKUP($E18,SUMMARY!$A$5:$BT$4995,23,0))</f>
        <v>0</v>
      </c>
      <c r="O18" s="360">
        <f>IF(ISNA(VLOOKUP($E18,SUMMARY!$A$5:$BT$4995,22,0)),"",VLOOKUP($E18,SUMMARY!$A$5:$BT$4995,22,0))</f>
        <v>61800</v>
      </c>
      <c r="P18" s="274">
        <f t="shared" si="4"/>
        <v>561800</v>
      </c>
      <c r="Q18" s="141">
        <f>IF(ISNA(VLOOKUP($E18,SUMMARY!$A$5:$BT$4995,31,0)),"",VLOOKUP($E18,SUMMARY!$A$5:$BT$4995,31,0))</f>
        <v>0</v>
      </c>
      <c r="R18" s="141">
        <f>IF(ISNA(VLOOKUP($E18,SUMMARY!$A$5:$BT$4995,32,0)),"",VLOOKUP($E18,SUMMARY!$A$5:$BT$4995,32,0))</f>
        <v>0</v>
      </c>
      <c r="S18" s="141">
        <f>IF(ISNA(VLOOKUP($E18,SUMMARY!$A$5:$BT$4995,33,0)),"",VLOOKUP($E18,SUMMARY!$A$5:$BT$4995,33,0))</f>
        <v>0</v>
      </c>
      <c r="T18" s="141">
        <f>IF(ISNA(VLOOKUP($E18,SUMMARY!$A$5:$BT$4995,34,0)),"",VLOOKUP($E18,SUMMARY!$A$5:$BT$4995,34,0))</f>
        <v>0</v>
      </c>
      <c r="U18" s="141">
        <f>IF(ISNA(VLOOKUP($E18,SUMMARY!$A$5:$BT$4995,35,0)),"",VLOOKUP($E18,SUMMARY!$A$5:$BT$4995,35,0))</f>
        <v>50000</v>
      </c>
      <c r="V18" s="141">
        <f>IF(ISNA(VLOOKUP($E18,SUMMARY!$A$5:$BT$4995,36,0)),"",VLOOKUP($E18,SUMMARY!$A$5:$BT$4995,36,0))</f>
        <v>0</v>
      </c>
      <c r="W18" s="141">
        <f>IF(ISNA(VLOOKUP($E18,SUMMARY!$A$5:$BT$4995,37,0)),"",VLOOKUP($E18,SUMMARY!$A$5:$BT$4995,37,0))</f>
        <v>0</v>
      </c>
      <c r="X18" s="141">
        <f>IF(ISNA(VLOOKUP($E18,SUMMARY!$A$5:$BT$4995,38,0)),"",VLOOKUP($E18,SUMMARY!$A$5:$BT$4995,38,0))</f>
        <v>0</v>
      </c>
      <c r="Y18" s="141">
        <f>IF(ISNA(VLOOKUP($E18,SUMMARY!$A$5:$BT$4995,39,0)),"",VLOOKUP($E18,SUMMARY!$A$5:$BT$4995,39,0))</f>
        <v>0</v>
      </c>
      <c r="Z18" s="141">
        <f>IF(ISNA(VLOOKUP($E18,SUMMARY!$A$5:$BT$4995,40,0)),"",VLOOKUP($E18,SUMMARY!$A$5:$BT$4995,40,0))</f>
        <v>0</v>
      </c>
      <c r="AA18" s="275">
        <f t="shared" si="3"/>
        <v>50000</v>
      </c>
      <c r="AB18" s="276">
        <f>IF(ISNA(VLOOKUP($E18,SUMMARY!$A$5:$BT$4995,42,0)),"",VLOOKUP($E18,SUMMARY!$A$5:$BT$4995,42,0))</f>
        <v>41396</v>
      </c>
      <c r="AC18" s="276">
        <v>41432</v>
      </c>
      <c r="AD18" s="281" t="s">
        <v>332</v>
      </c>
      <c r="AE18" s="278">
        <v>41431</v>
      </c>
      <c r="AF18" s="280">
        <v>52810</v>
      </c>
      <c r="AG18" s="280">
        <v>52810</v>
      </c>
    </row>
    <row r="19" spans="2:33" ht="15" x14ac:dyDescent="0.25">
      <c r="B19" s="355">
        <f t="shared" si="0"/>
        <v>121</v>
      </c>
      <c r="C19" s="356" t="str">
        <f t="shared" si="1"/>
        <v>MAY</v>
      </c>
      <c r="D19" s="357" t="str">
        <f t="shared" si="2"/>
        <v>Q2</v>
      </c>
      <c r="E19" s="273">
        <v>17</v>
      </c>
      <c r="F19" s="130">
        <f>IF(ISNA(VLOOKUP($E19,SUMMARY!$A$5:$BT$4995,4,0)),"",VLOOKUP($E19,SUMMARY!$A$5:$BT$4995,4,0))</f>
        <v>0</v>
      </c>
      <c r="G19" s="359">
        <f>IF(ISNA(VLOOKUP($E19,SUMMARY!$A$5:$BT$4995,5,0)),"",VLOOKUP($E19,SUMMARY!$A$5:$BT$4995,5,0))</f>
        <v>0</v>
      </c>
      <c r="H19" s="130" t="str">
        <f>IF(ISNA(VLOOKUP($E19,SUMMARY!$A$5:$BT$4995,9,0)),"",VLOOKUP($E19,SUMMARY!$A$5:$BT$4995,9,0))</f>
        <v>AAAAA0000A</v>
      </c>
      <c r="I19" s="130" t="str">
        <f>IF(ISNA(VLOOKUP($E19,SUMMARY!$A$5:$BT$4995,10,0)),"",VLOOKUP($E19,SUMMARY!$A$5:$BT$4995,10,0))</f>
        <v>MATHE</v>
      </c>
      <c r="J19" s="130" t="str">
        <f>IF(ISNA(VLOOKUP($E19,SUMMARY!$A$5:$BT$4995,29,0)),"",VLOOKUP($E19,SUMMARY!$A$5:$BT$4995,29,0))</f>
        <v>TDS194J-C</v>
      </c>
      <c r="K19" s="360">
        <f>IF(ISNA(VLOOKUP($E19,SUMMARY!$A$5:$BT$4995,11,0)),"",VLOOKUP($E19,SUMMARY!$A$5:$BT$4995,11,0))</f>
        <v>60000</v>
      </c>
      <c r="L19" s="360"/>
      <c r="M19" s="360">
        <f>(IF(ISNA(VLOOKUP($E19,SUMMARY!$A$5:$BT$4995,26,0)),"",VLOOKUP($E19,SUMMARY!$A$5:$BT$4995,26,0)))</f>
        <v>0</v>
      </c>
      <c r="N19" s="360">
        <f>IF(ISNA(VLOOKUP($E19,SUMMARY!$A$5:$BT$4995,23,0)),"",VLOOKUP($E19,SUMMARY!$A$5:$BT$4995,23,0))</f>
        <v>0</v>
      </c>
      <c r="O19" s="360">
        <f>IF(ISNA(VLOOKUP($E19,SUMMARY!$A$5:$BT$4995,22,0)),"",VLOOKUP($E19,SUMMARY!$A$5:$BT$4995,22,0))</f>
        <v>7416</v>
      </c>
      <c r="P19" s="274">
        <f t="shared" si="4"/>
        <v>67416</v>
      </c>
      <c r="Q19" s="141">
        <f>IF(ISNA(VLOOKUP($E19,SUMMARY!$A$5:$BT$4995,31,0)),"",VLOOKUP($E19,SUMMARY!$A$5:$BT$4995,31,0))</f>
        <v>0</v>
      </c>
      <c r="R19" s="141">
        <f>IF(ISNA(VLOOKUP($E19,SUMMARY!$A$5:$BT$4995,32,0)),"",VLOOKUP($E19,SUMMARY!$A$5:$BT$4995,32,0))</f>
        <v>0</v>
      </c>
      <c r="S19" s="141">
        <f>IF(ISNA(VLOOKUP($E19,SUMMARY!$A$5:$BT$4995,33,0)),"",VLOOKUP($E19,SUMMARY!$A$5:$BT$4995,33,0))</f>
        <v>0</v>
      </c>
      <c r="T19" s="141">
        <f>IF(ISNA(VLOOKUP($E19,SUMMARY!$A$5:$BT$4995,34,0)),"",VLOOKUP($E19,SUMMARY!$A$5:$BT$4995,34,0))</f>
        <v>6742</v>
      </c>
      <c r="U19" s="141">
        <f>IF(ISNA(VLOOKUP($E19,SUMMARY!$A$5:$BT$4995,35,0)),"",VLOOKUP($E19,SUMMARY!$A$5:$BT$4995,35,0))</f>
        <v>0</v>
      </c>
      <c r="V19" s="141">
        <f>IF(ISNA(VLOOKUP($E19,SUMMARY!$A$5:$BT$4995,36,0)),"",VLOOKUP($E19,SUMMARY!$A$5:$BT$4995,36,0))</f>
        <v>0</v>
      </c>
      <c r="W19" s="141">
        <f>IF(ISNA(VLOOKUP($E19,SUMMARY!$A$5:$BT$4995,37,0)),"",VLOOKUP($E19,SUMMARY!$A$5:$BT$4995,37,0))</f>
        <v>0</v>
      </c>
      <c r="X19" s="141">
        <f>IF(ISNA(VLOOKUP($E19,SUMMARY!$A$5:$BT$4995,38,0)),"",VLOOKUP($E19,SUMMARY!$A$5:$BT$4995,38,0))</f>
        <v>0</v>
      </c>
      <c r="Y19" s="141">
        <f>IF(ISNA(VLOOKUP($E19,SUMMARY!$A$5:$BT$4995,39,0)),"",VLOOKUP($E19,SUMMARY!$A$5:$BT$4995,39,0))</f>
        <v>0</v>
      </c>
      <c r="Z19" s="141">
        <f>IF(ISNA(VLOOKUP($E19,SUMMARY!$A$5:$BT$4995,40,0)),"",VLOOKUP($E19,SUMMARY!$A$5:$BT$4995,40,0))</f>
        <v>0</v>
      </c>
      <c r="AA19" s="275">
        <f t="shared" si="3"/>
        <v>6742</v>
      </c>
      <c r="AB19" s="276">
        <f>IF(ISNA(VLOOKUP($E19,SUMMARY!$A$5:$BT$4995,42,0)),"",VLOOKUP($E19,SUMMARY!$A$5:$BT$4995,42,0))</f>
        <v>41396</v>
      </c>
      <c r="AC19" s="276">
        <v>41432</v>
      </c>
      <c r="AD19" s="281" t="s">
        <v>333</v>
      </c>
      <c r="AE19" s="278">
        <v>41431</v>
      </c>
      <c r="AF19" s="280"/>
      <c r="AG19" s="280"/>
    </row>
    <row r="20" spans="2:33" ht="15" x14ac:dyDescent="0.25">
      <c r="B20" s="355">
        <f t="shared" si="0"/>
        <v>129</v>
      </c>
      <c r="C20" s="356" t="str">
        <f t="shared" si="1"/>
        <v>MAY</v>
      </c>
      <c r="D20" s="357" t="str">
        <f>IF(B20&lt;90,"Q1",IF(B20&lt;181,"Q2",IF(B20&lt;273,"Q3",IF(B20&lt;365,"Q4",0))))</f>
        <v>Q2</v>
      </c>
      <c r="E20" s="273">
        <v>18</v>
      </c>
      <c r="F20" s="130">
        <f>IF(ISNA(VLOOKUP($E20,SUMMARY!$A$5:$BT$4995,4,0)),"",VLOOKUP($E20,SUMMARY!$A$5:$BT$4995,4,0))</f>
        <v>0</v>
      </c>
      <c r="G20" s="359">
        <f>IF(ISNA(VLOOKUP($E20,SUMMARY!$A$5:$BT$4995,5,0)),"",VLOOKUP($E20,SUMMARY!$A$5:$BT$4995,5,0))</f>
        <v>0</v>
      </c>
      <c r="H20" s="130" t="str">
        <f>IF(ISNA(VLOOKUP($E20,SUMMARY!$A$5:$BT$4995,9,0)),"",VLOOKUP($E20,SUMMARY!$A$5:$BT$4995,9,0))</f>
        <v>AAAAA0000A</v>
      </c>
      <c r="I20" s="130" t="str">
        <f>IF(ISNA(VLOOKUP($E20,SUMMARY!$A$5:$BT$4995,10,0)),"",VLOOKUP($E20,SUMMARY!$A$5:$BT$4995,10,0))</f>
        <v>AMELE</v>
      </c>
      <c r="J20" s="130" t="str">
        <f>IF(ISNA(VLOOKUP($E20,SUMMARY!$A$5:$BT$4995,29,0)),"",VLOOKUP($E20,SUMMARY!$A$5:$BT$4995,29,0))</f>
        <v>TDS194J-N</v>
      </c>
      <c r="K20" s="360">
        <f>IF(ISNA(VLOOKUP($E20,SUMMARY!$A$5:$BT$4995,11,0)),"",VLOOKUP($E20,SUMMARY!$A$5:$BT$4995,11,0))</f>
        <v>29050</v>
      </c>
      <c r="L20" s="360"/>
      <c r="M20" s="360">
        <f>(IF(ISNA(VLOOKUP($E20,SUMMARY!$A$5:$BT$4995,26,0)),"",VLOOKUP($E20,SUMMARY!$A$5:$BT$4995,26,0)))</f>
        <v>0</v>
      </c>
      <c r="N20" s="360">
        <f>IF(ISNA(VLOOKUP($E20,SUMMARY!$A$5:$BT$4995,23,0)),"",VLOOKUP($E20,SUMMARY!$A$5:$BT$4995,23,0))</f>
        <v>0</v>
      </c>
      <c r="O20" s="360">
        <f>IF(ISNA(VLOOKUP($E20,SUMMARY!$A$5:$BT$4995,22,0)),"",VLOOKUP($E20,SUMMARY!$A$5:$BT$4995,22,0))</f>
        <v>3591</v>
      </c>
      <c r="P20" s="274">
        <f t="shared" si="4"/>
        <v>32641</v>
      </c>
      <c r="Q20" s="141">
        <f>IF(ISNA(VLOOKUP($E20,SUMMARY!$A$5:$BT$4995,31,0)),"",VLOOKUP($E20,SUMMARY!$A$5:$BT$4995,31,0))</f>
        <v>0</v>
      </c>
      <c r="R20" s="141">
        <f>IF(ISNA(VLOOKUP($E20,SUMMARY!$A$5:$BT$4995,32,0)),"",VLOOKUP($E20,SUMMARY!$A$5:$BT$4995,32,0))</f>
        <v>0</v>
      </c>
      <c r="S20" s="141">
        <f>IF(ISNA(VLOOKUP($E20,SUMMARY!$A$5:$BT$4995,33,0)),"",VLOOKUP($E20,SUMMARY!$A$5:$BT$4995,33,0))</f>
        <v>4681</v>
      </c>
      <c r="T20" s="141">
        <f>IF(ISNA(VLOOKUP($E20,SUMMARY!$A$5:$BT$4995,34,0)),"",VLOOKUP($E20,SUMMARY!$A$5:$BT$4995,34,0))</f>
        <v>0</v>
      </c>
      <c r="U20" s="141">
        <f>IF(ISNA(VLOOKUP($E20,SUMMARY!$A$5:$BT$4995,35,0)),"",VLOOKUP($E20,SUMMARY!$A$5:$BT$4995,35,0))</f>
        <v>0</v>
      </c>
      <c r="V20" s="141">
        <f>IF(ISNA(VLOOKUP($E20,SUMMARY!$A$5:$BT$4995,36,0)),"",VLOOKUP($E20,SUMMARY!$A$5:$BT$4995,36,0))</f>
        <v>0</v>
      </c>
      <c r="W20" s="141">
        <f>IF(ISNA(VLOOKUP($E20,SUMMARY!$A$5:$BT$4995,37,0)),"",VLOOKUP($E20,SUMMARY!$A$5:$BT$4995,37,0))</f>
        <v>0</v>
      </c>
      <c r="X20" s="141">
        <f>IF(ISNA(VLOOKUP($E20,SUMMARY!$A$5:$BT$4995,38,0)),"",VLOOKUP($E20,SUMMARY!$A$5:$BT$4995,38,0))</f>
        <v>0</v>
      </c>
      <c r="Y20" s="141">
        <f>IF(ISNA(VLOOKUP($E20,SUMMARY!$A$5:$BT$4995,39,0)),"",VLOOKUP($E20,SUMMARY!$A$5:$BT$4995,39,0))</f>
        <v>0</v>
      </c>
      <c r="Z20" s="141">
        <f>IF(ISNA(VLOOKUP($E20,SUMMARY!$A$5:$BT$4995,40,0)),"",VLOOKUP($E20,SUMMARY!$A$5:$BT$4995,40,0))</f>
        <v>0</v>
      </c>
      <c r="AA20" s="275">
        <f t="shared" si="3"/>
        <v>4681</v>
      </c>
      <c r="AB20" s="276">
        <f>IF(ISNA(VLOOKUP($E20,SUMMARY!$A$5:$BT$4995,42,0)),"",VLOOKUP($E20,SUMMARY!$A$5:$BT$4995,42,0))</f>
        <v>41404</v>
      </c>
      <c r="AC20" s="276">
        <v>41432</v>
      </c>
      <c r="AD20" s="281" t="s">
        <v>336</v>
      </c>
      <c r="AE20" s="278">
        <v>41431</v>
      </c>
      <c r="AF20" s="280"/>
      <c r="AG20" s="280"/>
    </row>
    <row r="21" spans="2:33" ht="15" x14ac:dyDescent="0.25">
      <c r="B21" s="355">
        <f t="shared" si="0"/>
        <v>129</v>
      </c>
      <c r="C21" s="356" t="str">
        <f t="shared" si="1"/>
        <v>MAY</v>
      </c>
      <c r="D21" s="357" t="str">
        <f t="shared" si="2"/>
        <v>Q2</v>
      </c>
      <c r="E21" s="273">
        <v>19</v>
      </c>
      <c r="F21" s="130">
        <f>IF(ISNA(VLOOKUP($E21,SUMMARY!$A$5:$BT$4995,4,0)),"",VLOOKUP($E21,SUMMARY!$A$5:$BT$4995,4,0))</f>
        <v>0</v>
      </c>
      <c r="G21" s="359">
        <f>IF(ISNA(VLOOKUP($E21,SUMMARY!$A$5:$BT$4995,5,0)),"",VLOOKUP($E21,SUMMARY!$A$5:$BT$4995,5,0))</f>
        <v>0</v>
      </c>
      <c r="H21" s="130" t="str">
        <f>IF(ISNA(VLOOKUP($E21,SUMMARY!$A$5:$BT$4995,9,0)),"",VLOOKUP($E21,SUMMARY!$A$5:$BT$4995,9,0))</f>
        <v>AAAAA0000A</v>
      </c>
      <c r="I21" s="130" t="str">
        <f>IF(ISNA(VLOOKUP($E21,SUMMARY!$A$5:$BT$4995,10,0)),"",VLOOKUP($E21,SUMMARY!$A$5:$BT$4995,10,0))</f>
        <v>OPP</v>
      </c>
      <c r="J21" s="130" t="str">
        <f>IF(ISNA(VLOOKUP($E21,SUMMARY!$A$5:$BT$4995,29,0)),"",VLOOKUP($E21,SUMMARY!$A$5:$BT$4995,29,0))</f>
        <v>TDS194J-N</v>
      </c>
      <c r="K21" s="360">
        <f>IF(ISNA(VLOOKUP($E21,SUMMARY!$A$5:$BT$4995,11,0)),"",VLOOKUP($E21,SUMMARY!$A$5:$BT$4995,11,0))</f>
        <v>35000</v>
      </c>
      <c r="L21" s="360"/>
      <c r="M21" s="360">
        <f>(IF(ISNA(VLOOKUP($E21,SUMMARY!$A$5:$BT$4995,26,0)),"",VLOOKUP($E21,SUMMARY!$A$5:$BT$4995,26,0)))</f>
        <v>0</v>
      </c>
      <c r="N21" s="360">
        <f>IF(ISNA(VLOOKUP($E21,SUMMARY!$A$5:$BT$4995,23,0)),"",VLOOKUP($E21,SUMMARY!$A$5:$BT$4995,23,0))</f>
        <v>0</v>
      </c>
      <c r="O21" s="360">
        <f>IF(ISNA(VLOOKUP($E21,SUMMARY!$A$5:$BT$4995,22,0)),"",VLOOKUP($E21,SUMMARY!$A$5:$BT$4995,22,0))</f>
        <v>4326</v>
      </c>
      <c r="P21" s="274">
        <f t="shared" si="4"/>
        <v>39326</v>
      </c>
      <c r="Q21" s="141">
        <f>IF(ISNA(VLOOKUP($E21,SUMMARY!$A$5:$BT$4995,31,0)),"",VLOOKUP($E21,SUMMARY!$A$5:$BT$4995,31,0))</f>
        <v>0</v>
      </c>
      <c r="R21" s="141">
        <f>IF(ISNA(VLOOKUP($E21,SUMMARY!$A$5:$BT$4995,32,0)),"",VLOOKUP($E21,SUMMARY!$A$5:$BT$4995,32,0))</f>
        <v>0</v>
      </c>
      <c r="S21" s="141">
        <f>IF(ISNA(VLOOKUP($E21,SUMMARY!$A$5:$BT$4995,33,0)),"",VLOOKUP($E21,SUMMARY!$A$5:$BT$4995,33,0))</f>
        <v>3933</v>
      </c>
      <c r="T21" s="141">
        <f>IF(ISNA(VLOOKUP($E21,SUMMARY!$A$5:$BT$4995,34,0)),"",VLOOKUP($E21,SUMMARY!$A$5:$BT$4995,34,0))</f>
        <v>0</v>
      </c>
      <c r="U21" s="141">
        <f>IF(ISNA(VLOOKUP($E21,SUMMARY!$A$5:$BT$4995,35,0)),"",VLOOKUP($E21,SUMMARY!$A$5:$BT$4995,35,0))</f>
        <v>0</v>
      </c>
      <c r="V21" s="141">
        <f>IF(ISNA(VLOOKUP($E21,SUMMARY!$A$5:$BT$4995,36,0)),"",VLOOKUP($E21,SUMMARY!$A$5:$BT$4995,36,0))</f>
        <v>0</v>
      </c>
      <c r="W21" s="141">
        <f>IF(ISNA(VLOOKUP($E21,SUMMARY!$A$5:$BT$4995,37,0)),"",VLOOKUP($E21,SUMMARY!$A$5:$BT$4995,37,0))</f>
        <v>0</v>
      </c>
      <c r="X21" s="141">
        <f>IF(ISNA(VLOOKUP($E21,SUMMARY!$A$5:$BT$4995,38,0)),"",VLOOKUP($E21,SUMMARY!$A$5:$BT$4995,38,0))</f>
        <v>0</v>
      </c>
      <c r="Y21" s="141">
        <f>IF(ISNA(VLOOKUP($E21,SUMMARY!$A$5:$BT$4995,39,0)),"",VLOOKUP($E21,SUMMARY!$A$5:$BT$4995,39,0))</f>
        <v>0</v>
      </c>
      <c r="Z21" s="141">
        <f>IF(ISNA(VLOOKUP($E21,SUMMARY!$A$5:$BT$4995,40,0)),"",VLOOKUP($E21,SUMMARY!$A$5:$BT$4995,40,0))</f>
        <v>0</v>
      </c>
      <c r="AA21" s="275">
        <f t="shared" si="3"/>
        <v>3933</v>
      </c>
      <c r="AB21" s="276">
        <f>IF(ISNA(VLOOKUP($E21,SUMMARY!$A$5:$BT$4995,42,0)),"",VLOOKUP($E21,SUMMARY!$A$5:$BT$4995,42,0))</f>
        <v>41404</v>
      </c>
      <c r="AC21" s="276">
        <v>41432</v>
      </c>
      <c r="AD21" s="281" t="s">
        <v>336</v>
      </c>
      <c r="AE21" s="278">
        <v>41431</v>
      </c>
      <c r="AF21" s="280"/>
      <c r="AG21" s="280"/>
    </row>
    <row r="22" spans="2:33" ht="15" x14ac:dyDescent="0.25">
      <c r="B22" s="355">
        <f t="shared" si="0"/>
        <v>129</v>
      </c>
      <c r="C22" s="356" t="str">
        <f t="shared" si="1"/>
        <v>MAY</v>
      </c>
      <c r="D22" s="357" t="str">
        <f t="shared" si="2"/>
        <v>Q2</v>
      </c>
      <c r="E22" s="273">
        <v>20</v>
      </c>
      <c r="F22" s="130">
        <f>IF(ISNA(VLOOKUP($E22,SUMMARY!$A$5:$BT$4995,4,0)),"",VLOOKUP($E22,SUMMARY!$A$5:$BT$4995,4,0))</f>
        <v>0</v>
      </c>
      <c r="G22" s="359">
        <f>IF(ISNA(VLOOKUP($E22,SUMMARY!$A$5:$BT$4995,5,0)),"",VLOOKUP($E22,SUMMARY!$A$5:$BT$4995,5,0))</f>
        <v>0</v>
      </c>
      <c r="H22" s="130" t="str">
        <f>IF(ISNA(VLOOKUP($E22,SUMMARY!$A$5:$BT$4995,9,0)),"",VLOOKUP($E22,SUMMARY!$A$5:$BT$4995,9,0))</f>
        <v>AAAAA0000A</v>
      </c>
      <c r="I22" s="130" t="str">
        <f>IF(ISNA(VLOOKUP($E22,SUMMARY!$A$5:$BT$4995,10,0)),"",VLOOKUP($E22,SUMMARY!$A$5:$BT$4995,10,0))</f>
        <v>PPO</v>
      </c>
      <c r="J22" s="130" t="str">
        <f>IF(ISNA(VLOOKUP($E22,SUMMARY!$A$5:$BT$4995,29,0)),"",VLOOKUP($E22,SUMMARY!$A$5:$BT$4995,29,0))</f>
        <v>TDS194J-N</v>
      </c>
      <c r="K22" s="360">
        <f>IF(ISNA(VLOOKUP($E22,SUMMARY!$A$5:$BT$4995,11,0)),"",VLOOKUP($E22,SUMMARY!$A$5:$BT$4995,11,0))</f>
        <v>3000</v>
      </c>
      <c r="L22" s="360"/>
      <c r="M22" s="360">
        <f>(IF(ISNA(VLOOKUP($E22,SUMMARY!$A$5:$BT$4995,26,0)),"",VLOOKUP($E22,SUMMARY!$A$5:$BT$4995,26,0)))</f>
        <v>0</v>
      </c>
      <c r="N22" s="360">
        <f>IF(ISNA(VLOOKUP($E22,SUMMARY!$A$5:$BT$4995,23,0)),"",VLOOKUP($E22,SUMMARY!$A$5:$BT$4995,23,0))</f>
        <v>0</v>
      </c>
      <c r="O22" s="360">
        <f>IF(ISNA(VLOOKUP($E22,SUMMARY!$A$5:$BT$4995,22,0)),"",VLOOKUP($E22,SUMMARY!$A$5:$BT$4995,22,0))</f>
        <v>371</v>
      </c>
      <c r="P22" s="274">
        <f t="shared" si="4"/>
        <v>3371</v>
      </c>
      <c r="Q22" s="141">
        <f>IF(ISNA(VLOOKUP($E22,SUMMARY!$A$5:$BT$4995,31,0)),"",VLOOKUP($E22,SUMMARY!$A$5:$BT$4995,31,0))</f>
        <v>0</v>
      </c>
      <c r="R22" s="141">
        <f>IF(ISNA(VLOOKUP($E22,SUMMARY!$A$5:$BT$4995,32,0)),"",VLOOKUP($E22,SUMMARY!$A$5:$BT$4995,32,0))</f>
        <v>0</v>
      </c>
      <c r="S22" s="141">
        <f>IF(ISNA(VLOOKUP($E22,SUMMARY!$A$5:$BT$4995,33,0)),"",VLOOKUP($E22,SUMMARY!$A$5:$BT$4995,33,0))</f>
        <v>337</v>
      </c>
      <c r="T22" s="141">
        <f>IF(ISNA(VLOOKUP($E22,SUMMARY!$A$5:$BT$4995,34,0)),"",VLOOKUP($E22,SUMMARY!$A$5:$BT$4995,34,0))</f>
        <v>0</v>
      </c>
      <c r="U22" s="141">
        <f>IF(ISNA(VLOOKUP($E22,SUMMARY!$A$5:$BT$4995,35,0)),"",VLOOKUP($E22,SUMMARY!$A$5:$BT$4995,35,0))</f>
        <v>0</v>
      </c>
      <c r="V22" s="141">
        <f>IF(ISNA(VLOOKUP($E22,SUMMARY!$A$5:$BT$4995,36,0)),"",VLOOKUP($E22,SUMMARY!$A$5:$BT$4995,36,0))</f>
        <v>0</v>
      </c>
      <c r="W22" s="141">
        <f>IF(ISNA(VLOOKUP($E22,SUMMARY!$A$5:$BT$4995,37,0)),"",VLOOKUP($E22,SUMMARY!$A$5:$BT$4995,37,0))</f>
        <v>0</v>
      </c>
      <c r="X22" s="141">
        <f>IF(ISNA(VLOOKUP($E22,SUMMARY!$A$5:$BT$4995,38,0)),"",VLOOKUP($E22,SUMMARY!$A$5:$BT$4995,38,0))</f>
        <v>0</v>
      </c>
      <c r="Y22" s="141">
        <f>IF(ISNA(VLOOKUP($E22,SUMMARY!$A$5:$BT$4995,39,0)),"",VLOOKUP($E22,SUMMARY!$A$5:$BT$4995,39,0))</f>
        <v>0</v>
      </c>
      <c r="Z22" s="141">
        <f>IF(ISNA(VLOOKUP($E22,SUMMARY!$A$5:$BT$4995,40,0)),"",VLOOKUP($E22,SUMMARY!$A$5:$BT$4995,40,0))</f>
        <v>0</v>
      </c>
      <c r="AA22" s="275">
        <f t="shared" si="3"/>
        <v>337</v>
      </c>
      <c r="AB22" s="276">
        <f>IF(ISNA(VLOOKUP($E22,SUMMARY!$A$5:$BT$4995,42,0)),"",VLOOKUP($E22,SUMMARY!$A$5:$BT$4995,42,0))</f>
        <v>41404</v>
      </c>
      <c r="AC22" s="276">
        <v>41432</v>
      </c>
      <c r="AD22" s="281" t="s">
        <v>336</v>
      </c>
      <c r="AE22" s="278">
        <v>41431</v>
      </c>
      <c r="AF22" s="280">
        <v>8951</v>
      </c>
      <c r="AG22" s="280">
        <v>8951</v>
      </c>
    </row>
    <row r="23" spans="2:33" ht="15" x14ac:dyDescent="0.25">
      <c r="B23" s="355">
        <f t="shared" si="0"/>
        <v>129</v>
      </c>
      <c r="C23" s="356" t="str">
        <f t="shared" si="1"/>
        <v>MAY</v>
      </c>
      <c r="D23" s="357" t="str">
        <f t="shared" si="2"/>
        <v>Q2</v>
      </c>
      <c r="E23" s="273">
        <v>21</v>
      </c>
      <c r="F23" s="130">
        <f>IF(ISNA(VLOOKUP($E23,SUMMARY!$A$5:$BT$4995,4,0)),"",VLOOKUP($E23,SUMMARY!$A$5:$BT$4995,4,0))</f>
        <v>0</v>
      </c>
      <c r="G23" s="359">
        <f>IF(ISNA(VLOOKUP($E23,SUMMARY!$A$5:$BT$4995,5,0)),"",VLOOKUP($E23,SUMMARY!$A$5:$BT$4995,5,0))</f>
        <v>0</v>
      </c>
      <c r="H23" s="130" t="str">
        <f>IF(ISNA(VLOOKUP($E23,SUMMARY!$A$5:$BT$4995,9,0)),"",VLOOKUP($E23,SUMMARY!$A$5:$BT$4995,9,0))</f>
        <v>AAAAA0000A</v>
      </c>
      <c r="I23" s="130" t="str">
        <f>IF(ISNA(VLOOKUP($E23,SUMMARY!$A$5:$BT$4995,10,0)),"",VLOOKUP($E23,SUMMARY!$A$5:$BT$4995,10,0))</f>
        <v>YUBR</v>
      </c>
      <c r="J23" s="130" t="str">
        <f>IF(ISNA(VLOOKUP($E23,SUMMARY!$A$5:$BT$4995,29,0)),"",VLOOKUP($E23,SUMMARY!$A$5:$BT$4995,29,0))</f>
        <v>TDS194C-N</v>
      </c>
      <c r="K23" s="360">
        <f>IF(ISNA(VLOOKUP($E23,SUMMARY!$A$5:$BT$4995,11,0)),"",VLOOKUP($E23,SUMMARY!$A$5:$BT$4995,11,0))</f>
        <v>18690</v>
      </c>
      <c r="L23" s="360"/>
      <c r="M23" s="360">
        <f>(IF(ISNA(VLOOKUP($E23,SUMMARY!$A$5:$BT$4995,26,0)),"",VLOOKUP($E23,SUMMARY!$A$5:$BT$4995,26,0)))</f>
        <v>0</v>
      </c>
      <c r="N23" s="360">
        <f>IF(ISNA(VLOOKUP($E23,SUMMARY!$A$5:$BT$4995,23,0)),"",VLOOKUP($E23,SUMMARY!$A$5:$BT$4995,23,0))</f>
        <v>578</v>
      </c>
      <c r="O23" s="360">
        <f>IF(ISNA(VLOOKUP($E23,SUMMARY!$A$5:$BT$4995,22,0)),"",VLOOKUP($E23,SUMMARY!$A$5:$BT$4995,22,0))</f>
        <v>0</v>
      </c>
      <c r="P23" s="274">
        <f t="shared" si="4"/>
        <v>19268</v>
      </c>
      <c r="Q23" s="141">
        <f>IF(ISNA(VLOOKUP($E23,SUMMARY!$A$5:$BT$4995,31,0)),"",VLOOKUP($E23,SUMMARY!$A$5:$BT$4995,31,0))</f>
        <v>193</v>
      </c>
      <c r="R23" s="141">
        <f>IF(ISNA(VLOOKUP($E23,SUMMARY!$A$5:$BT$4995,32,0)),"",VLOOKUP($E23,SUMMARY!$A$5:$BT$4995,32,0))</f>
        <v>0</v>
      </c>
      <c r="S23" s="141">
        <f>IF(ISNA(VLOOKUP($E23,SUMMARY!$A$5:$BT$4995,33,0)),"",VLOOKUP($E23,SUMMARY!$A$5:$BT$4995,33,0))</f>
        <v>0</v>
      </c>
      <c r="T23" s="141">
        <f>IF(ISNA(VLOOKUP($E23,SUMMARY!$A$5:$BT$4995,34,0)),"",VLOOKUP($E23,SUMMARY!$A$5:$BT$4995,34,0))</f>
        <v>0</v>
      </c>
      <c r="U23" s="141">
        <f>IF(ISNA(VLOOKUP($E23,SUMMARY!$A$5:$BT$4995,35,0)),"",VLOOKUP($E23,SUMMARY!$A$5:$BT$4995,35,0))</f>
        <v>0</v>
      </c>
      <c r="V23" s="141">
        <f>IF(ISNA(VLOOKUP($E23,SUMMARY!$A$5:$BT$4995,36,0)),"",VLOOKUP($E23,SUMMARY!$A$5:$BT$4995,36,0))</f>
        <v>0</v>
      </c>
      <c r="W23" s="141">
        <f>IF(ISNA(VLOOKUP($E23,SUMMARY!$A$5:$BT$4995,37,0)),"",VLOOKUP($E23,SUMMARY!$A$5:$BT$4995,37,0))</f>
        <v>0</v>
      </c>
      <c r="X23" s="141">
        <f>IF(ISNA(VLOOKUP($E23,SUMMARY!$A$5:$BT$4995,38,0)),"",VLOOKUP($E23,SUMMARY!$A$5:$BT$4995,38,0))</f>
        <v>0</v>
      </c>
      <c r="Y23" s="141">
        <f>IF(ISNA(VLOOKUP($E23,SUMMARY!$A$5:$BT$4995,39,0)),"",VLOOKUP($E23,SUMMARY!$A$5:$BT$4995,39,0))</f>
        <v>0</v>
      </c>
      <c r="Z23" s="141">
        <f>IF(ISNA(VLOOKUP($E23,SUMMARY!$A$5:$BT$4995,40,0)),"",VLOOKUP($E23,SUMMARY!$A$5:$BT$4995,40,0))</f>
        <v>0</v>
      </c>
      <c r="AA23" s="275">
        <f t="shared" si="3"/>
        <v>193</v>
      </c>
      <c r="AB23" s="276">
        <f>IF(ISNA(VLOOKUP($E23,SUMMARY!$A$5:$BT$4995,42,0)),"",VLOOKUP($E23,SUMMARY!$A$5:$BT$4995,42,0))</f>
        <v>41404</v>
      </c>
      <c r="AC23" s="276">
        <v>41432</v>
      </c>
      <c r="AD23" s="281" t="s">
        <v>334</v>
      </c>
      <c r="AE23" s="278">
        <v>41431</v>
      </c>
      <c r="AF23" s="280"/>
      <c r="AG23" s="280"/>
    </row>
    <row r="24" spans="2:33" ht="15" x14ac:dyDescent="0.25">
      <c r="B24" s="355">
        <f t="shared" si="0"/>
        <v>129</v>
      </c>
      <c r="C24" s="356" t="str">
        <f t="shared" si="1"/>
        <v>MAY</v>
      </c>
      <c r="D24" s="357" t="str">
        <f t="shared" si="2"/>
        <v>Q2</v>
      </c>
      <c r="E24" s="273">
        <v>22</v>
      </c>
      <c r="F24" s="130">
        <f>IF(ISNA(VLOOKUP($E24,SUMMARY!$A$5:$BT$4995,4,0)),"",VLOOKUP($E24,SUMMARY!$A$5:$BT$4995,4,0))</f>
        <v>0</v>
      </c>
      <c r="G24" s="359">
        <f>IF(ISNA(VLOOKUP($E24,SUMMARY!$A$5:$BT$4995,5,0)),"",VLOOKUP($E24,SUMMARY!$A$5:$BT$4995,5,0))</f>
        <v>0</v>
      </c>
      <c r="H24" s="130" t="str">
        <f>IF(ISNA(VLOOKUP($E24,SUMMARY!$A$5:$BT$4995,9,0)),"",VLOOKUP($E24,SUMMARY!$A$5:$BT$4995,9,0))</f>
        <v>AAAAA0000A</v>
      </c>
      <c r="I24" s="130" t="str">
        <f>IF(ISNA(VLOOKUP($E24,SUMMARY!$A$5:$BT$4995,10,0)),"",VLOOKUP($E24,SUMMARY!$A$5:$BT$4995,10,0))</f>
        <v>XYZ</v>
      </c>
      <c r="J24" s="130" t="str">
        <f>IF(ISNA(VLOOKUP($E24,SUMMARY!$A$5:$BT$4995,29,0)),"",VLOOKUP($E24,SUMMARY!$A$5:$BT$4995,29,0))</f>
        <v>TDS194C-N</v>
      </c>
      <c r="K24" s="360">
        <f>IF(ISNA(VLOOKUP($E24,SUMMARY!$A$5:$BT$4995,11,0)),"",VLOOKUP($E24,SUMMARY!$A$5:$BT$4995,11,0))</f>
        <v>16422</v>
      </c>
      <c r="L24" s="360"/>
      <c r="M24" s="360">
        <f>(IF(ISNA(VLOOKUP($E24,SUMMARY!$A$5:$BT$4995,26,0)),"",VLOOKUP($E24,SUMMARY!$A$5:$BT$4995,26,0)))</f>
        <v>0</v>
      </c>
      <c r="N24" s="360">
        <f>IF(ISNA(VLOOKUP($E24,SUMMARY!$A$5:$BT$4995,23,0)),"",VLOOKUP($E24,SUMMARY!$A$5:$BT$4995,23,0))</f>
        <v>507</v>
      </c>
      <c r="O24" s="360">
        <f>IF(ISNA(VLOOKUP($E24,SUMMARY!$A$5:$BT$4995,22,0)),"",VLOOKUP($E24,SUMMARY!$A$5:$BT$4995,22,0))</f>
        <v>0</v>
      </c>
      <c r="P24" s="274">
        <f t="shared" si="4"/>
        <v>16929</v>
      </c>
      <c r="Q24" s="141">
        <f>IF(ISNA(VLOOKUP($E24,SUMMARY!$A$5:$BT$4995,31,0)),"",VLOOKUP($E24,SUMMARY!$A$5:$BT$4995,31,0))</f>
        <v>169</v>
      </c>
      <c r="R24" s="141">
        <f>IF(ISNA(VLOOKUP($E24,SUMMARY!$A$5:$BT$4995,32,0)),"",VLOOKUP($E24,SUMMARY!$A$5:$BT$4995,32,0))</f>
        <v>0</v>
      </c>
      <c r="S24" s="141">
        <f>IF(ISNA(VLOOKUP($E24,SUMMARY!$A$5:$BT$4995,33,0)),"",VLOOKUP($E24,SUMMARY!$A$5:$BT$4995,33,0))</f>
        <v>0</v>
      </c>
      <c r="T24" s="141">
        <f>IF(ISNA(VLOOKUP($E24,SUMMARY!$A$5:$BT$4995,34,0)),"",VLOOKUP($E24,SUMMARY!$A$5:$BT$4995,34,0))</f>
        <v>0</v>
      </c>
      <c r="U24" s="141">
        <f>IF(ISNA(VLOOKUP($E24,SUMMARY!$A$5:$BT$4995,35,0)),"",VLOOKUP($E24,SUMMARY!$A$5:$BT$4995,35,0))</f>
        <v>0</v>
      </c>
      <c r="V24" s="141">
        <f>IF(ISNA(VLOOKUP($E24,SUMMARY!$A$5:$BT$4995,36,0)),"",VLOOKUP($E24,SUMMARY!$A$5:$BT$4995,36,0))</f>
        <v>0</v>
      </c>
      <c r="W24" s="141">
        <f>IF(ISNA(VLOOKUP($E24,SUMMARY!$A$5:$BT$4995,37,0)),"",VLOOKUP($E24,SUMMARY!$A$5:$BT$4995,37,0))</f>
        <v>0</v>
      </c>
      <c r="X24" s="141">
        <f>IF(ISNA(VLOOKUP($E24,SUMMARY!$A$5:$BT$4995,38,0)),"",VLOOKUP($E24,SUMMARY!$A$5:$BT$4995,38,0))</f>
        <v>0</v>
      </c>
      <c r="Y24" s="141">
        <f>IF(ISNA(VLOOKUP($E24,SUMMARY!$A$5:$BT$4995,39,0)),"",VLOOKUP($E24,SUMMARY!$A$5:$BT$4995,39,0))</f>
        <v>0</v>
      </c>
      <c r="Z24" s="141">
        <f>IF(ISNA(VLOOKUP($E24,SUMMARY!$A$5:$BT$4995,40,0)),"",VLOOKUP($E24,SUMMARY!$A$5:$BT$4995,40,0))</f>
        <v>0</v>
      </c>
      <c r="AA24" s="275">
        <f t="shared" si="3"/>
        <v>169</v>
      </c>
      <c r="AB24" s="276">
        <f>IF(ISNA(VLOOKUP($E24,SUMMARY!$A$5:$BT$4995,42,0)),"",VLOOKUP($E24,SUMMARY!$A$5:$BT$4995,42,0))</f>
        <v>41404</v>
      </c>
      <c r="AC24" s="276">
        <v>41432</v>
      </c>
      <c r="AD24" s="281" t="s">
        <v>334</v>
      </c>
      <c r="AE24" s="278">
        <v>41431</v>
      </c>
      <c r="AF24" s="280">
        <v>362</v>
      </c>
      <c r="AG24" s="280">
        <v>362</v>
      </c>
    </row>
    <row r="25" spans="2:33" ht="15" x14ac:dyDescent="0.25">
      <c r="B25" s="355">
        <f t="shared" si="0"/>
        <v>129</v>
      </c>
      <c r="C25" s="356" t="str">
        <f t="shared" si="1"/>
        <v>MAY</v>
      </c>
      <c r="D25" s="357" t="str">
        <f t="shared" si="2"/>
        <v>Q2</v>
      </c>
      <c r="E25" s="273">
        <v>23</v>
      </c>
      <c r="F25" s="130">
        <f>IF(ISNA(VLOOKUP($E25,SUMMARY!$A$5:$BT$4995,4,0)),"",VLOOKUP($E25,SUMMARY!$A$5:$BT$4995,4,0))</f>
        <v>0</v>
      </c>
      <c r="G25" s="359">
        <f>IF(ISNA(VLOOKUP($E25,SUMMARY!$A$5:$BT$4995,5,0)),"",VLOOKUP($E25,SUMMARY!$A$5:$BT$4995,5,0))</f>
        <v>0</v>
      </c>
      <c r="H25" s="130" t="str">
        <f>IF(ISNA(VLOOKUP($E25,SUMMARY!$A$5:$BT$4995,9,0)),"",VLOOKUP($E25,SUMMARY!$A$5:$BT$4995,9,0))</f>
        <v>AAAAA0000A</v>
      </c>
      <c r="I25" s="130" t="str">
        <f>IF(ISNA(VLOOKUP($E25,SUMMARY!$A$5:$BT$4995,10,0)),"",VLOOKUP($E25,SUMMARY!$A$5:$BT$4995,10,0))</f>
        <v>YKW</v>
      </c>
      <c r="J25" s="130" t="str">
        <f>IF(ISNA(VLOOKUP($E25,SUMMARY!$A$5:$BT$4995,29,0)),"",VLOOKUP($E25,SUMMARY!$A$5:$BT$4995,29,0))</f>
        <v>TDS194C-C</v>
      </c>
      <c r="K25" s="360">
        <f>IF(ISNA(VLOOKUP($E25,SUMMARY!$A$5:$BT$4995,11,0)),"",VLOOKUP($E25,SUMMARY!$A$5:$BT$4995,11,0))</f>
        <v>3859</v>
      </c>
      <c r="L25" s="360"/>
      <c r="M25" s="360">
        <f>(IF(ISNA(VLOOKUP($E25,SUMMARY!$A$5:$BT$4995,26,0)),"",VLOOKUP($E25,SUMMARY!$A$5:$BT$4995,26,0)))</f>
        <v>0</v>
      </c>
      <c r="N25" s="360">
        <f>IF(ISNA(VLOOKUP($E25,SUMMARY!$A$5:$BT$4995,23,0)),"",VLOOKUP($E25,SUMMARY!$A$5:$BT$4995,23,0))</f>
        <v>0</v>
      </c>
      <c r="O25" s="360">
        <f>IF(ISNA(VLOOKUP($E25,SUMMARY!$A$5:$BT$4995,22,0)),"",VLOOKUP($E25,SUMMARY!$A$5:$BT$4995,22,0))</f>
        <v>477</v>
      </c>
      <c r="P25" s="274">
        <f t="shared" si="4"/>
        <v>4336</v>
      </c>
      <c r="Q25" s="141">
        <f>IF(ISNA(VLOOKUP($E25,SUMMARY!$A$5:$BT$4995,31,0)),"",VLOOKUP($E25,SUMMARY!$A$5:$BT$4995,31,0))</f>
        <v>0</v>
      </c>
      <c r="R25" s="141">
        <f>IF(ISNA(VLOOKUP($E25,SUMMARY!$A$5:$BT$4995,32,0)),"",VLOOKUP($E25,SUMMARY!$A$5:$BT$4995,32,0))</f>
        <v>326</v>
      </c>
      <c r="S25" s="141">
        <f>IF(ISNA(VLOOKUP($E25,SUMMARY!$A$5:$BT$4995,33,0)),"",VLOOKUP($E25,SUMMARY!$A$5:$BT$4995,33,0))</f>
        <v>0</v>
      </c>
      <c r="T25" s="141">
        <f>IF(ISNA(VLOOKUP($E25,SUMMARY!$A$5:$BT$4995,34,0)),"",VLOOKUP($E25,SUMMARY!$A$5:$BT$4995,34,0))</f>
        <v>0</v>
      </c>
      <c r="U25" s="141">
        <f>IF(ISNA(VLOOKUP($E25,SUMMARY!$A$5:$BT$4995,35,0)),"",VLOOKUP($E25,SUMMARY!$A$5:$BT$4995,35,0))</f>
        <v>0</v>
      </c>
      <c r="V25" s="141">
        <f>IF(ISNA(VLOOKUP($E25,SUMMARY!$A$5:$BT$4995,36,0)),"",VLOOKUP($E25,SUMMARY!$A$5:$BT$4995,36,0))</f>
        <v>0</v>
      </c>
      <c r="W25" s="141">
        <f>IF(ISNA(VLOOKUP($E25,SUMMARY!$A$5:$BT$4995,37,0)),"",VLOOKUP($E25,SUMMARY!$A$5:$BT$4995,37,0))</f>
        <v>0</v>
      </c>
      <c r="X25" s="141">
        <f>IF(ISNA(VLOOKUP($E25,SUMMARY!$A$5:$BT$4995,38,0)),"",VLOOKUP($E25,SUMMARY!$A$5:$BT$4995,38,0))</f>
        <v>0</v>
      </c>
      <c r="Y25" s="141">
        <f>IF(ISNA(VLOOKUP($E25,SUMMARY!$A$5:$BT$4995,39,0)),"",VLOOKUP($E25,SUMMARY!$A$5:$BT$4995,39,0))</f>
        <v>0</v>
      </c>
      <c r="Z25" s="141">
        <f>IF(ISNA(VLOOKUP($E25,SUMMARY!$A$5:$BT$4995,40,0)),"",VLOOKUP($E25,SUMMARY!$A$5:$BT$4995,40,0))</f>
        <v>0</v>
      </c>
      <c r="AA25" s="275">
        <f t="shared" si="3"/>
        <v>326</v>
      </c>
      <c r="AB25" s="276">
        <f>IF(ISNA(VLOOKUP($E25,SUMMARY!$A$5:$BT$4995,42,0)),"",VLOOKUP($E25,SUMMARY!$A$5:$BT$4995,42,0))</f>
        <v>41404</v>
      </c>
      <c r="AC25" s="276">
        <v>41432</v>
      </c>
      <c r="AD25" s="281" t="s">
        <v>335</v>
      </c>
      <c r="AE25" s="278">
        <v>41431</v>
      </c>
      <c r="AF25" s="280"/>
      <c r="AG25" s="280"/>
    </row>
    <row r="26" spans="2:33" ht="15" x14ac:dyDescent="0.25">
      <c r="B26" s="355">
        <f t="shared" si="0"/>
        <v>129</v>
      </c>
      <c r="C26" s="356" t="str">
        <f t="shared" si="1"/>
        <v>MAY</v>
      </c>
      <c r="D26" s="357" t="str">
        <f t="shared" si="2"/>
        <v>Q2</v>
      </c>
      <c r="E26" s="273">
        <v>24</v>
      </c>
      <c r="F26" s="130">
        <f>IF(ISNA(VLOOKUP($E26,SUMMARY!$A$5:$BT$4995,4,0)),"",VLOOKUP($E26,SUMMARY!$A$5:$BT$4995,4,0))</f>
        <v>0</v>
      </c>
      <c r="G26" s="359">
        <f>IF(ISNA(VLOOKUP($E26,SUMMARY!$A$5:$BT$4995,5,0)),"",VLOOKUP($E26,SUMMARY!$A$5:$BT$4995,5,0))</f>
        <v>0</v>
      </c>
      <c r="H26" s="130" t="str">
        <f>IF(ISNA(VLOOKUP($E26,SUMMARY!$A$5:$BT$4995,9,0)),"",VLOOKUP($E26,SUMMARY!$A$5:$BT$4995,9,0))</f>
        <v>AAAAA0000A</v>
      </c>
      <c r="I26" s="130" t="str">
        <f>IF(ISNA(VLOOKUP($E26,SUMMARY!$A$5:$BT$4995,10,0)),"",VLOOKUP($E26,SUMMARY!$A$5:$BT$4995,10,0))</f>
        <v>NKW</v>
      </c>
      <c r="J26" s="130" t="str">
        <f>IF(ISNA(VLOOKUP($E26,SUMMARY!$A$5:$BT$4995,29,0)),"",VLOOKUP($E26,SUMMARY!$A$5:$BT$4995,29,0))</f>
        <v>TDS194C-C</v>
      </c>
      <c r="K26" s="360">
        <f>IF(ISNA(VLOOKUP($E26,SUMMARY!$A$5:$BT$4995,11,0)),"",VLOOKUP($E26,SUMMARY!$A$5:$BT$4995,11,0))</f>
        <v>11000</v>
      </c>
      <c r="L26" s="360"/>
      <c r="M26" s="360">
        <f>(IF(ISNA(VLOOKUP($E26,SUMMARY!$A$5:$BT$4995,26,0)),"",VLOOKUP($E26,SUMMARY!$A$5:$BT$4995,26,0)))</f>
        <v>0</v>
      </c>
      <c r="N26" s="360">
        <f>IF(ISNA(VLOOKUP($E26,SUMMARY!$A$5:$BT$4995,23,0)),"",VLOOKUP($E26,SUMMARY!$A$5:$BT$4995,23,0))</f>
        <v>0</v>
      </c>
      <c r="O26" s="360">
        <f>IF(ISNA(VLOOKUP($E26,SUMMARY!$A$5:$BT$4995,22,0)),"",VLOOKUP($E26,SUMMARY!$A$5:$BT$4995,22,0))</f>
        <v>1360</v>
      </c>
      <c r="P26" s="274">
        <f t="shared" si="4"/>
        <v>12360</v>
      </c>
      <c r="Q26" s="141">
        <f>IF(ISNA(VLOOKUP($E26,SUMMARY!$A$5:$BT$4995,31,0)),"",VLOOKUP($E26,SUMMARY!$A$5:$BT$4995,31,0))</f>
        <v>0</v>
      </c>
      <c r="R26" s="141">
        <f>IF(ISNA(VLOOKUP($E26,SUMMARY!$A$5:$BT$4995,32,0)),"",VLOOKUP($E26,SUMMARY!$A$5:$BT$4995,32,0))</f>
        <v>248</v>
      </c>
      <c r="S26" s="141">
        <f>IF(ISNA(VLOOKUP($E26,SUMMARY!$A$5:$BT$4995,33,0)),"",VLOOKUP($E26,SUMMARY!$A$5:$BT$4995,33,0))</f>
        <v>0</v>
      </c>
      <c r="T26" s="141">
        <f>IF(ISNA(VLOOKUP($E26,SUMMARY!$A$5:$BT$4995,34,0)),"",VLOOKUP($E26,SUMMARY!$A$5:$BT$4995,34,0))</f>
        <v>0</v>
      </c>
      <c r="U26" s="141">
        <f>IF(ISNA(VLOOKUP($E26,SUMMARY!$A$5:$BT$4995,35,0)),"",VLOOKUP($E26,SUMMARY!$A$5:$BT$4995,35,0))</f>
        <v>0</v>
      </c>
      <c r="V26" s="141">
        <f>IF(ISNA(VLOOKUP($E26,SUMMARY!$A$5:$BT$4995,36,0)),"",VLOOKUP($E26,SUMMARY!$A$5:$BT$4995,36,0))</f>
        <v>0</v>
      </c>
      <c r="W26" s="141">
        <f>IF(ISNA(VLOOKUP($E26,SUMMARY!$A$5:$BT$4995,37,0)),"",VLOOKUP($E26,SUMMARY!$A$5:$BT$4995,37,0))</f>
        <v>0</v>
      </c>
      <c r="X26" s="141">
        <f>IF(ISNA(VLOOKUP($E26,SUMMARY!$A$5:$BT$4995,38,0)),"",VLOOKUP($E26,SUMMARY!$A$5:$BT$4995,38,0))</f>
        <v>0</v>
      </c>
      <c r="Y26" s="141">
        <f>IF(ISNA(VLOOKUP($E26,SUMMARY!$A$5:$BT$4995,39,0)),"",VLOOKUP($E26,SUMMARY!$A$5:$BT$4995,39,0))</f>
        <v>0</v>
      </c>
      <c r="Z26" s="141">
        <f>IF(ISNA(VLOOKUP($E26,SUMMARY!$A$5:$BT$4995,40,0)),"",VLOOKUP($E26,SUMMARY!$A$5:$BT$4995,40,0))</f>
        <v>0</v>
      </c>
      <c r="AA26" s="275">
        <f t="shared" si="3"/>
        <v>248</v>
      </c>
      <c r="AB26" s="276">
        <f>IF(ISNA(VLOOKUP($E26,SUMMARY!$A$5:$BT$4995,42,0)),"",VLOOKUP($E26,SUMMARY!$A$5:$BT$4995,42,0))</f>
        <v>41404</v>
      </c>
      <c r="AC26" s="276">
        <v>41432</v>
      </c>
      <c r="AD26" s="281" t="s">
        <v>335</v>
      </c>
      <c r="AE26" s="278">
        <v>41431</v>
      </c>
      <c r="AF26" s="280"/>
      <c r="AG26" s="280"/>
    </row>
    <row r="27" spans="2:33" ht="15" x14ac:dyDescent="0.25">
      <c r="B27" s="355">
        <f t="shared" si="0"/>
        <v>125</v>
      </c>
      <c r="C27" s="356" t="str">
        <f t="shared" si="1"/>
        <v>MAY</v>
      </c>
      <c r="D27" s="357" t="str">
        <f t="shared" si="2"/>
        <v>Q2</v>
      </c>
      <c r="E27" s="273">
        <v>29</v>
      </c>
      <c r="F27" s="130">
        <f>IF(ISNA(VLOOKUP($E27,SUMMARY!$A$5:$BT$4995,4,0)),"",VLOOKUP($E27,SUMMARY!$A$5:$BT$4995,4,0))</f>
        <v>0</v>
      </c>
      <c r="G27" s="359">
        <f>IF(ISNA(VLOOKUP($E27,SUMMARY!$A$5:$BT$4995,5,0)),"",VLOOKUP($E27,SUMMARY!$A$5:$BT$4995,5,0))</f>
        <v>0</v>
      </c>
      <c r="H27" s="130" t="str">
        <f>IF(ISNA(VLOOKUP($E27,SUMMARY!$A$5:$BT$4995,9,0)),"",VLOOKUP($E27,SUMMARY!$A$5:$BT$4995,9,0))</f>
        <v>AAAAA0000A</v>
      </c>
      <c r="I27" s="130" t="str">
        <f>IF(ISNA(VLOOKUP($E27,SUMMARY!$A$5:$BT$4995,10,0)),"",VLOOKUP($E27,SUMMARY!$A$5:$BT$4995,10,0))</f>
        <v>BCD</v>
      </c>
      <c r="J27" s="130" t="str">
        <f>IF(ISNA(VLOOKUP($E27,SUMMARY!$A$5:$BT$4995,29,0)),"",VLOOKUP($E27,SUMMARY!$A$5:$BT$4995,29,0))</f>
        <v>TDS194C-C</v>
      </c>
      <c r="K27" s="360">
        <f>IF(ISNA(VLOOKUP($E27,SUMMARY!$A$5:$BT$4995,11,0)),"",VLOOKUP($E27,SUMMARY!$A$5:$BT$4995,11,0))</f>
        <v>45101</v>
      </c>
      <c r="L27" s="360"/>
      <c r="M27" s="360">
        <f>(IF(ISNA(VLOOKUP($E27,SUMMARY!$A$5:$BT$4995,26,0)),"",VLOOKUP($E27,SUMMARY!$A$5:$BT$4995,26,0)))</f>
        <v>0</v>
      </c>
      <c r="N27" s="360">
        <f>IF(ISNA(VLOOKUP($E27,SUMMARY!$A$5:$BT$4995,23,0)),"",VLOOKUP($E27,SUMMARY!$A$5:$BT$4995,23,0))</f>
        <v>0</v>
      </c>
      <c r="O27" s="360">
        <f>IF(ISNA(VLOOKUP($E27,SUMMARY!$A$5:$BT$4995,22,0)),"",VLOOKUP($E27,SUMMARY!$A$5:$BT$4995,22,0))</f>
        <v>0</v>
      </c>
      <c r="P27" s="274">
        <f t="shared" ref="P27:P40" si="5">SUM(K27:O27)</f>
        <v>45101</v>
      </c>
      <c r="Q27" s="141">
        <f>IF(ISNA(VLOOKUP($E27,SUMMARY!$A$5:$BT$4995,31,0)),"",VLOOKUP($E27,SUMMARY!$A$5:$BT$4995,31,0))</f>
        <v>0</v>
      </c>
      <c r="R27" s="141">
        <f>IF(ISNA(VLOOKUP($E27,SUMMARY!$A$5:$BT$4995,32,0)),"",VLOOKUP($E27,SUMMARY!$A$5:$BT$4995,32,0))</f>
        <v>902</v>
      </c>
      <c r="S27" s="141">
        <f>IF(ISNA(VLOOKUP($E27,SUMMARY!$A$5:$BT$4995,33,0)),"",VLOOKUP($E27,SUMMARY!$A$5:$BT$4995,33,0))</f>
        <v>0</v>
      </c>
      <c r="T27" s="141">
        <f>IF(ISNA(VLOOKUP($E27,SUMMARY!$A$5:$BT$4995,34,0)),"",VLOOKUP($E27,SUMMARY!$A$5:$BT$4995,34,0))</f>
        <v>0</v>
      </c>
      <c r="U27" s="141">
        <f>IF(ISNA(VLOOKUP($E27,SUMMARY!$A$5:$BT$4995,35,0)),"",VLOOKUP($E27,SUMMARY!$A$5:$BT$4995,35,0))</f>
        <v>0</v>
      </c>
      <c r="V27" s="141">
        <f>IF(ISNA(VLOOKUP($E27,SUMMARY!$A$5:$BT$4995,36,0)),"",VLOOKUP($E27,SUMMARY!$A$5:$BT$4995,36,0))</f>
        <v>0</v>
      </c>
      <c r="W27" s="141">
        <f>IF(ISNA(VLOOKUP($E27,SUMMARY!$A$5:$BT$4995,37,0)),"",VLOOKUP($E27,SUMMARY!$A$5:$BT$4995,37,0))</f>
        <v>0</v>
      </c>
      <c r="X27" s="141">
        <f>IF(ISNA(VLOOKUP($E27,SUMMARY!$A$5:$BT$4995,38,0)),"",VLOOKUP($E27,SUMMARY!$A$5:$BT$4995,38,0))</f>
        <v>0</v>
      </c>
      <c r="Y27" s="141">
        <f>IF(ISNA(VLOOKUP($E27,SUMMARY!$A$5:$BT$4995,39,0)),"",VLOOKUP($E27,SUMMARY!$A$5:$BT$4995,39,0))</f>
        <v>0</v>
      </c>
      <c r="Z27" s="141">
        <f>IF(ISNA(VLOOKUP($E27,SUMMARY!$A$5:$BT$4995,40,0)),"",VLOOKUP($E27,SUMMARY!$A$5:$BT$4995,40,0))</f>
        <v>0</v>
      </c>
      <c r="AA27" s="275">
        <f t="shared" ref="AA27:AA40" si="6">SUM(Q27:Z27)</f>
        <v>902</v>
      </c>
      <c r="AB27" s="276">
        <f>IF(ISNA(VLOOKUP($E27,SUMMARY!$A$5:$BT$4995,42,0)),"",VLOOKUP($E27,SUMMARY!$A$5:$BT$4995,42,0))</f>
        <v>41400</v>
      </c>
      <c r="AC27" s="276">
        <v>41432</v>
      </c>
      <c r="AD27" s="281" t="s">
        <v>335</v>
      </c>
      <c r="AE27" s="278">
        <v>41431</v>
      </c>
      <c r="AF27" s="280">
        <f>SUM(R25:R27)</f>
        <v>1476</v>
      </c>
      <c r="AG27" s="280">
        <v>1476</v>
      </c>
    </row>
    <row r="28" spans="2:33" ht="15" x14ac:dyDescent="0.25">
      <c r="B28" s="355">
        <f t="shared" si="0"/>
        <v>155</v>
      </c>
      <c r="C28" s="356" t="str">
        <f t="shared" si="1"/>
        <v>JUNE</v>
      </c>
      <c r="D28" s="357" t="str">
        <f t="shared" si="2"/>
        <v>Q2</v>
      </c>
      <c r="E28" s="273">
        <v>35</v>
      </c>
      <c r="F28" s="130">
        <f>IF(ISNA(VLOOKUP($E28,SUMMARY!$A$5:$BT$4995,4,0)),"",VLOOKUP($E28,SUMMARY!$A$5:$BT$4995,4,0))</f>
        <v>0</v>
      </c>
      <c r="G28" s="359">
        <f>IF(ISNA(VLOOKUP($E28,SUMMARY!$A$5:$BT$4995,5,0)),"",VLOOKUP($E28,SUMMARY!$A$5:$BT$4995,5,0))</f>
        <v>0</v>
      </c>
      <c r="H28" s="130" t="str">
        <f>IF(ISNA(VLOOKUP($E28,SUMMARY!$A$5:$BT$4995,9,0)),"",VLOOKUP($E28,SUMMARY!$A$5:$BT$4995,9,0))</f>
        <v>AAAAA0000A</v>
      </c>
      <c r="I28" s="130" t="str">
        <f>IF(ISNA(VLOOKUP($E28,SUMMARY!$A$5:$BT$4995,10,0)),"",VLOOKUP($E28,SUMMARY!$A$5:$BT$4995,10,0))</f>
        <v>NZ</v>
      </c>
      <c r="J28" s="130" t="str">
        <f>IF(ISNA(VLOOKUP($E28,SUMMARY!$A$5:$BT$4995,29,0)),"",VLOOKUP($E28,SUMMARY!$A$5:$BT$4995,29,0))</f>
        <v>TDS Exe-194C-C</v>
      </c>
      <c r="K28" s="360">
        <f>IF(ISNA(VLOOKUP($E28,SUMMARY!$A$5:$BT$4995,11,0)),"",VLOOKUP($E28,SUMMARY!$A$5:$BT$4995,11,0))</f>
        <v>45101</v>
      </c>
      <c r="L28" s="360"/>
      <c r="M28" s="360">
        <f>(IF(ISNA(VLOOKUP($E28,SUMMARY!$A$5:$BT$4995,26,0)),"",VLOOKUP($E28,SUMMARY!$A$5:$BT$4995,26,0)))</f>
        <v>0</v>
      </c>
      <c r="N28" s="360">
        <f>IF(ISNA(VLOOKUP($E28,SUMMARY!$A$5:$BT$4995,23,0)),"",VLOOKUP($E28,SUMMARY!$A$5:$BT$4995,23,0))</f>
        <v>0</v>
      </c>
      <c r="O28" s="360">
        <f>IF(ISNA(VLOOKUP($E28,SUMMARY!$A$5:$BT$4995,22,0)),"",VLOOKUP($E28,SUMMARY!$A$5:$BT$4995,22,0))</f>
        <v>0</v>
      </c>
      <c r="P28" s="274">
        <f t="shared" si="5"/>
        <v>45101</v>
      </c>
      <c r="Q28" s="141">
        <f>IF(ISNA(VLOOKUP($E28,SUMMARY!$A$5:$BT$4995,31,0)),"",VLOOKUP($E28,SUMMARY!$A$5:$BT$4995,31,0))</f>
        <v>0</v>
      </c>
      <c r="R28" s="141">
        <f>IF(ISNA(VLOOKUP($E28,SUMMARY!$A$5:$BT$4995,32,0)),"",VLOOKUP($E28,SUMMARY!$A$5:$BT$4995,32,0))</f>
        <v>0</v>
      </c>
      <c r="S28" s="141">
        <f>IF(ISNA(VLOOKUP($E28,SUMMARY!$A$5:$BT$4995,33,0)),"",VLOOKUP($E28,SUMMARY!$A$5:$BT$4995,33,0))</f>
        <v>0</v>
      </c>
      <c r="T28" s="141">
        <f>IF(ISNA(VLOOKUP($E28,SUMMARY!$A$5:$BT$4995,34,0)),"",VLOOKUP($E28,SUMMARY!$A$5:$BT$4995,34,0))</f>
        <v>0</v>
      </c>
      <c r="U28" s="141">
        <f>IF(ISNA(VLOOKUP($E28,SUMMARY!$A$5:$BT$4995,35,0)),"",VLOOKUP($E28,SUMMARY!$A$5:$BT$4995,35,0))</f>
        <v>0</v>
      </c>
      <c r="V28" s="141">
        <f>IF(ISNA(VLOOKUP($E28,SUMMARY!$A$5:$BT$4995,36,0)),"",VLOOKUP($E28,SUMMARY!$A$5:$BT$4995,36,0))</f>
        <v>0</v>
      </c>
      <c r="W28" s="141">
        <f>IF(ISNA(VLOOKUP($E28,SUMMARY!$A$5:$BT$4995,37,0)),"",VLOOKUP($E28,SUMMARY!$A$5:$BT$4995,37,0))</f>
        <v>271</v>
      </c>
      <c r="X28" s="141">
        <f>IF(ISNA(VLOOKUP($E28,SUMMARY!$A$5:$BT$4995,38,0)),"",VLOOKUP($E28,SUMMARY!$A$5:$BT$4995,38,0))</f>
        <v>0</v>
      </c>
      <c r="Y28" s="141">
        <f>IF(ISNA(VLOOKUP($E28,SUMMARY!$A$5:$BT$4995,39,0)),"",VLOOKUP($E28,SUMMARY!$A$5:$BT$4995,39,0))</f>
        <v>0</v>
      </c>
      <c r="Z28" s="141">
        <f>IF(ISNA(VLOOKUP($E28,SUMMARY!$A$5:$BT$4995,40,0)),"",VLOOKUP($E28,SUMMARY!$A$5:$BT$4995,40,0))</f>
        <v>0</v>
      </c>
      <c r="AA28" s="275">
        <f t="shared" si="6"/>
        <v>271</v>
      </c>
      <c r="AB28" s="276">
        <f>IF(ISNA(VLOOKUP($E28,SUMMARY!$A$5:$BT$4995,42,0)),"",VLOOKUP($E28,SUMMARY!$A$5:$BT$4995,42,0))</f>
        <v>41430</v>
      </c>
      <c r="AC28" s="276">
        <v>41462</v>
      </c>
      <c r="AD28" s="282">
        <v>10173</v>
      </c>
      <c r="AE28" s="278">
        <v>41461</v>
      </c>
      <c r="AF28" s="280"/>
      <c r="AG28" s="280"/>
    </row>
    <row r="29" spans="2:33" ht="15" x14ac:dyDescent="0.25">
      <c r="B29" s="355">
        <f t="shared" si="0"/>
        <v>156</v>
      </c>
      <c r="C29" s="356" t="str">
        <f t="shared" si="1"/>
        <v>JUNE</v>
      </c>
      <c r="D29" s="357" t="str">
        <f t="shared" si="2"/>
        <v>Q2</v>
      </c>
      <c r="E29" s="273">
        <v>36</v>
      </c>
      <c r="F29" s="130">
        <f>IF(ISNA(VLOOKUP($E29,SUMMARY!$A$5:$BT$4995,4,0)),"",VLOOKUP($E29,SUMMARY!$A$5:$BT$4995,4,0))</f>
        <v>0</v>
      </c>
      <c r="G29" s="359">
        <f>IF(ISNA(VLOOKUP($E29,SUMMARY!$A$5:$BT$4995,5,0)),"",VLOOKUP($E29,SUMMARY!$A$5:$BT$4995,5,0))</f>
        <v>0</v>
      </c>
      <c r="H29" s="130" t="str">
        <f>IF(ISNA(VLOOKUP($E29,SUMMARY!$A$5:$BT$4995,9,0)),"",VLOOKUP($E29,SUMMARY!$A$5:$BT$4995,9,0))</f>
        <v>AAAAA0000A</v>
      </c>
      <c r="I29" s="130" t="str">
        <f>IF(ISNA(VLOOKUP($E29,SUMMARY!$A$5:$BT$4995,10,0)),"",VLOOKUP($E29,SUMMARY!$A$5:$BT$4995,10,0))</f>
        <v>YZ</v>
      </c>
      <c r="J29" s="130" t="str">
        <f>IF(ISNA(VLOOKUP($E29,SUMMARY!$A$5:$BT$4995,29,0)),"",VLOOKUP($E29,SUMMARY!$A$5:$BT$4995,29,0))</f>
        <v>TDS194C-C</v>
      </c>
      <c r="K29" s="360">
        <f>IF(ISNA(VLOOKUP($E29,SUMMARY!$A$5:$BT$4995,11,0)),"",VLOOKUP($E29,SUMMARY!$A$5:$BT$4995,11,0))</f>
        <v>2680</v>
      </c>
      <c r="L29" s="360"/>
      <c r="M29" s="360">
        <f>(IF(ISNA(VLOOKUP($E29,SUMMARY!$A$5:$BT$4995,26,0)),"",VLOOKUP($E29,SUMMARY!$A$5:$BT$4995,26,0)))</f>
        <v>0</v>
      </c>
      <c r="N29" s="360">
        <f>IF(ISNA(VLOOKUP($E29,SUMMARY!$A$5:$BT$4995,23,0)),"",VLOOKUP($E29,SUMMARY!$A$5:$BT$4995,23,0))</f>
        <v>0</v>
      </c>
      <c r="O29" s="360">
        <f>IF(ISNA(VLOOKUP($E29,SUMMARY!$A$5:$BT$4995,22,0)),"",VLOOKUP($E29,SUMMARY!$A$5:$BT$4995,22,0))</f>
        <v>330</v>
      </c>
      <c r="P29" s="274">
        <f t="shared" si="5"/>
        <v>3010</v>
      </c>
      <c r="Q29" s="141">
        <f>IF(ISNA(VLOOKUP($E29,SUMMARY!$A$5:$BT$4995,31,0)),"",VLOOKUP($E29,SUMMARY!$A$5:$BT$4995,31,0))</f>
        <v>0</v>
      </c>
      <c r="R29" s="141">
        <f>IF(ISNA(VLOOKUP($E29,SUMMARY!$A$5:$BT$4995,32,0)),"",VLOOKUP($E29,SUMMARY!$A$5:$BT$4995,32,0))</f>
        <v>338</v>
      </c>
      <c r="S29" s="141">
        <f>IF(ISNA(VLOOKUP($E29,SUMMARY!$A$5:$BT$4995,33,0)),"",VLOOKUP($E29,SUMMARY!$A$5:$BT$4995,33,0))</f>
        <v>0</v>
      </c>
      <c r="T29" s="141">
        <f>IF(ISNA(VLOOKUP($E29,SUMMARY!$A$5:$BT$4995,34,0)),"",VLOOKUP($E29,SUMMARY!$A$5:$BT$4995,34,0))</f>
        <v>0</v>
      </c>
      <c r="U29" s="141">
        <f>IF(ISNA(VLOOKUP($E29,SUMMARY!$A$5:$BT$4995,35,0)),"",VLOOKUP($E29,SUMMARY!$A$5:$BT$4995,35,0))</f>
        <v>0</v>
      </c>
      <c r="V29" s="141">
        <f>IF(ISNA(VLOOKUP($E29,SUMMARY!$A$5:$BT$4995,36,0)),"",VLOOKUP($E29,SUMMARY!$A$5:$BT$4995,36,0))</f>
        <v>0</v>
      </c>
      <c r="W29" s="141">
        <f>IF(ISNA(VLOOKUP($E29,SUMMARY!$A$5:$BT$4995,37,0)),"",VLOOKUP($E29,SUMMARY!$A$5:$BT$4995,37,0))</f>
        <v>0</v>
      </c>
      <c r="X29" s="141">
        <f>IF(ISNA(VLOOKUP($E29,SUMMARY!$A$5:$BT$4995,38,0)),"",VLOOKUP($E29,SUMMARY!$A$5:$BT$4995,38,0))</f>
        <v>0</v>
      </c>
      <c r="Y29" s="141">
        <f>IF(ISNA(VLOOKUP($E29,SUMMARY!$A$5:$BT$4995,39,0)),"",VLOOKUP($E29,SUMMARY!$A$5:$BT$4995,39,0))</f>
        <v>0</v>
      </c>
      <c r="Z29" s="141">
        <f>IF(ISNA(VLOOKUP($E29,SUMMARY!$A$5:$BT$4995,40,0)),"",VLOOKUP($E29,SUMMARY!$A$5:$BT$4995,40,0))</f>
        <v>0</v>
      </c>
      <c r="AA29" s="275">
        <f t="shared" si="6"/>
        <v>338</v>
      </c>
      <c r="AB29" s="276">
        <f>IF(ISNA(VLOOKUP($E29,SUMMARY!$A$5:$BT$4995,42,0)),"",VLOOKUP($E29,SUMMARY!$A$5:$BT$4995,42,0))</f>
        <v>41431</v>
      </c>
      <c r="AC29" s="276">
        <v>41462</v>
      </c>
      <c r="AD29" s="282">
        <v>10173</v>
      </c>
      <c r="AE29" s="278">
        <v>41461</v>
      </c>
      <c r="AF29" s="280"/>
      <c r="AG29" s="280"/>
    </row>
    <row r="30" spans="2:33" ht="15" x14ac:dyDescent="0.25">
      <c r="B30" s="355">
        <f t="shared" si="0"/>
        <v>156</v>
      </c>
      <c r="C30" s="356" t="str">
        <f t="shared" si="1"/>
        <v>JUNE</v>
      </c>
      <c r="D30" s="357" t="str">
        <f t="shared" si="2"/>
        <v>Q2</v>
      </c>
      <c r="E30" s="273">
        <v>37</v>
      </c>
      <c r="F30" s="130">
        <f>IF(ISNA(VLOOKUP($E30,SUMMARY!$A$5:$BT$4995,4,0)),"",VLOOKUP($E30,SUMMARY!$A$5:$BT$4995,4,0))</f>
        <v>0</v>
      </c>
      <c r="G30" s="359">
        <f>IF(ISNA(VLOOKUP($E30,SUMMARY!$A$5:$BT$4995,5,0)),"",VLOOKUP($E30,SUMMARY!$A$5:$BT$4995,5,0))</f>
        <v>0</v>
      </c>
      <c r="H30" s="130" t="str">
        <f>IF(ISNA(VLOOKUP($E30,SUMMARY!$A$5:$BT$4995,9,0)),"",VLOOKUP($E30,SUMMARY!$A$5:$BT$4995,9,0))</f>
        <v>AAAAA0000A</v>
      </c>
      <c r="I30" s="130" t="str">
        <f>IF(ISNA(VLOOKUP($E30,SUMMARY!$A$5:$BT$4995,10,0)),"",VLOOKUP($E30,SUMMARY!$A$5:$BT$4995,10,0))</f>
        <v>PK</v>
      </c>
      <c r="J30" s="130" t="str">
        <f>IF(ISNA(VLOOKUP($E30,SUMMARY!$A$5:$BT$4995,29,0)),"",VLOOKUP($E30,SUMMARY!$A$5:$BT$4995,29,0))</f>
        <v>TDS194C-N</v>
      </c>
      <c r="K30" s="360">
        <f>IF(ISNA(VLOOKUP($E30,SUMMARY!$A$5:$BT$4995,11,0)),"",VLOOKUP($E30,SUMMARY!$A$5:$BT$4995,11,0))</f>
        <v>16422</v>
      </c>
      <c r="L30" s="360"/>
      <c r="M30" s="360">
        <f>(IF(ISNA(VLOOKUP($E30,SUMMARY!$A$5:$BT$4995,26,0)),"",VLOOKUP($E30,SUMMARY!$A$5:$BT$4995,26,0)))</f>
        <v>0</v>
      </c>
      <c r="N30" s="360">
        <f>IF(ISNA(VLOOKUP($E30,SUMMARY!$A$5:$BT$4995,23,0)),"",VLOOKUP($E30,SUMMARY!$A$5:$BT$4995,23,0))</f>
        <v>507</v>
      </c>
      <c r="O30" s="360">
        <f>IF(ISNA(VLOOKUP($E30,SUMMARY!$A$5:$BT$4995,22,0)),"",VLOOKUP($E30,SUMMARY!$A$5:$BT$4995,22,0))</f>
        <v>0</v>
      </c>
      <c r="P30" s="274">
        <f t="shared" si="5"/>
        <v>16929</v>
      </c>
      <c r="Q30" s="141">
        <f>IF(ISNA(VLOOKUP($E30,SUMMARY!$A$5:$BT$4995,31,0)),"",VLOOKUP($E30,SUMMARY!$A$5:$BT$4995,31,0))</f>
        <v>170</v>
      </c>
      <c r="R30" s="141">
        <f>IF(ISNA(VLOOKUP($E30,SUMMARY!$A$5:$BT$4995,32,0)),"",VLOOKUP($E30,SUMMARY!$A$5:$BT$4995,32,0))</f>
        <v>0</v>
      </c>
      <c r="S30" s="141">
        <f>IF(ISNA(VLOOKUP($E30,SUMMARY!$A$5:$BT$4995,33,0)),"",VLOOKUP($E30,SUMMARY!$A$5:$BT$4995,33,0))</f>
        <v>0</v>
      </c>
      <c r="T30" s="141">
        <f>IF(ISNA(VLOOKUP($E30,SUMMARY!$A$5:$BT$4995,34,0)),"",VLOOKUP($E30,SUMMARY!$A$5:$BT$4995,34,0))</f>
        <v>0</v>
      </c>
      <c r="U30" s="141">
        <f>IF(ISNA(VLOOKUP($E30,SUMMARY!$A$5:$BT$4995,35,0)),"",VLOOKUP($E30,SUMMARY!$A$5:$BT$4995,35,0))</f>
        <v>0</v>
      </c>
      <c r="V30" s="141">
        <f>IF(ISNA(VLOOKUP($E30,SUMMARY!$A$5:$BT$4995,36,0)),"",VLOOKUP($E30,SUMMARY!$A$5:$BT$4995,36,0))</f>
        <v>0</v>
      </c>
      <c r="W30" s="141">
        <f>IF(ISNA(VLOOKUP($E30,SUMMARY!$A$5:$BT$4995,37,0)),"",VLOOKUP($E30,SUMMARY!$A$5:$BT$4995,37,0))</f>
        <v>0</v>
      </c>
      <c r="X30" s="141">
        <f>IF(ISNA(VLOOKUP($E30,SUMMARY!$A$5:$BT$4995,38,0)),"",VLOOKUP($E30,SUMMARY!$A$5:$BT$4995,38,0))</f>
        <v>0</v>
      </c>
      <c r="Y30" s="141">
        <f>IF(ISNA(VLOOKUP($E30,SUMMARY!$A$5:$BT$4995,39,0)),"",VLOOKUP($E30,SUMMARY!$A$5:$BT$4995,39,0))</f>
        <v>0</v>
      </c>
      <c r="Z30" s="141">
        <f>IF(ISNA(VLOOKUP($E30,SUMMARY!$A$5:$BT$4995,40,0)),"",VLOOKUP($E30,SUMMARY!$A$5:$BT$4995,40,0))</f>
        <v>0</v>
      </c>
      <c r="AA30" s="275">
        <f t="shared" si="6"/>
        <v>170</v>
      </c>
      <c r="AB30" s="276">
        <f>IF(ISNA(VLOOKUP($E30,SUMMARY!$A$5:$BT$4995,42,0)),"",VLOOKUP($E30,SUMMARY!$A$5:$BT$4995,42,0))</f>
        <v>41431</v>
      </c>
      <c r="AC30" s="276">
        <v>41462</v>
      </c>
      <c r="AD30" s="282">
        <v>10181</v>
      </c>
      <c r="AE30" s="278">
        <v>41461</v>
      </c>
      <c r="AF30" s="280"/>
      <c r="AG30" s="280"/>
    </row>
    <row r="31" spans="2:33" ht="15" x14ac:dyDescent="0.25">
      <c r="B31" s="355">
        <f t="shared" si="0"/>
        <v>156</v>
      </c>
      <c r="C31" s="356" t="str">
        <f t="shared" si="1"/>
        <v>JUNE</v>
      </c>
      <c r="D31" s="357" t="str">
        <f t="shared" si="2"/>
        <v>Q2</v>
      </c>
      <c r="E31" s="273">
        <v>38</v>
      </c>
      <c r="F31" s="130">
        <f>IF(ISNA(VLOOKUP($E31,SUMMARY!$A$5:$BT$4995,4,0)),"",VLOOKUP($E31,SUMMARY!$A$5:$BT$4995,4,0))</f>
        <v>0</v>
      </c>
      <c r="G31" s="359">
        <f>IF(ISNA(VLOOKUP($E31,SUMMARY!$A$5:$BT$4995,5,0)),"",VLOOKUP($E31,SUMMARY!$A$5:$BT$4995,5,0))</f>
        <v>0</v>
      </c>
      <c r="H31" s="130" t="str">
        <f>IF(ISNA(VLOOKUP($E31,SUMMARY!$A$5:$BT$4995,9,0)),"",VLOOKUP($E31,SUMMARY!$A$5:$BT$4995,9,0))</f>
        <v>AAAAA0000A</v>
      </c>
      <c r="I31" s="130" t="str">
        <f>IF(ISNA(VLOOKUP($E31,SUMMARY!$A$5:$BT$4995,10,0)),"",VLOOKUP($E31,SUMMARY!$A$5:$BT$4995,10,0))</f>
        <v>GK</v>
      </c>
      <c r="J31" s="130" t="str">
        <f>IF(ISNA(VLOOKUP($E31,SUMMARY!$A$5:$BT$4995,29,0)),"",VLOOKUP($E31,SUMMARY!$A$5:$BT$4995,29,0))</f>
        <v>TDS194J-C</v>
      </c>
      <c r="K31" s="360">
        <f>IF(ISNA(VLOOKUP($E31,SUMMARY!$A$5:$BT$4995,11,0)),"",VLOOKUP($E31,SUMMARY!$A$5:$BT$4995,11,0))</f>
        <v>60000</v>
      </c>
      <c r="L31" s="360"/>
      <c r="M31" s="360">
        <f>(IF(ISNA(VLOOKUP($E31,SUMMARY!$A$5:$BT$4995,26,0)),"",VLOOKUP($E31,SUMMARY!$A$5:$BT$4995,26,0)))</f>
        <v>0</v>
      </c>
      <c r="N31" s="360">
        <f>IF(ISNA(VLOOKUP($E31,SUMMARY!$A$5:$BT$4995,23,0)),"",VLOOKUP($E31,SUMMARY!$A$5:$BT$4995,23,0))</f>
        <v>0</v>
      </c>
      <c r="O31" s="360">
        <f>IF(ISNA(VLOOKUP($E31,SUMMARY!$A$5:$BT$4995,22,0)),"",VLOOKUP($E31,SUMMARY!$A$5:$BT$4995,22,0))</f>
        <v>7416</v>
      </c>
      <c r="P31" s="274">
        <f t="shared" si="5"/>
        <v>67416</v>
      </c>
      <c r="Q31" s="141">
        <f>IF(ISNA(VLOOKUP($E31,SUMMARY!$A$5:$BT$4995,31,0)),"",VLOOKUP($E31,SUMMARY!$A$5:$BT$4995,31,0))</f>
        <v>0</v>
      </c>
      <c r="R31" s="141">
        <f>IF(ISNA(VLOOKUP($E31,SUMMARY!$A$5:$BT$4995,32,0)),"",VLOOKUP($E31,SUMMARY!$A$5:$BT$4995,32,0))</f>
        <v>0</v>
      </c>
      <c r="S31" s="141">
        <f>IF(ISNA(VLOOKUP($E31,SUMMARY!$A$5:$BT$4995,33,0)),"",VLOOKUP($E31,SUMMARY!$A$5:$BT$4995,33,0))</f>
        <v>0</v>
      </c>
      <c r="T31" s="141">
        <f>IF(ISNA(VLOOKUP($E31,SUMMARY!$A$5:$BT$4995,34,0)),"",VLOOKUP($E31,SUMMARY!$A$5:$BT$4995,34,0))</f>
        <v>6742</v>
      </c>
      <c r="U31" s="141">
        <f>IF(ISNA(VLOOKUP($E31,SUMMARY!$A$5:$BT$4995,35,0)),"",VLOOKUP($E31,SUMMARY!$A$5:$BT$4995,35,0))</f>
        <v>0</v>
      </c>
      <c r="V31" s="141">
        <f>IF(ISNA(VLOOKUP($E31,SUMMARY!$A$5:$BT$4995,36,0)),"",VLOOKUP($E31,SUMMARY!$A$5:$BT$4995,36,0))</f>
        <v>0</v>
      </c>
      <c r="W31" s="141">
        <f>IF(ISNA(VLOOKUP($E31,SUMMARY!$A$5:$BT$4995,37,0)),"",VLOOKUP($E31,SUMMARY!$A$5:$BT$4995,37,0))</f>
        <v>0</v>
      </c>
      <c r="X31" s="141">
        <f>IF(ISNA(VLOOKUP($E31,SUMMARY!$A$5:$BT$4995,38,0)),"",VLOOKUP($E31,SUMMARY!$A$5:$BT$4995,38,0))</f>
        <v>0</v>
      </c>
      <c r="Y31" s="141">
        <f>IF(ISNA(VLOOKUP($E31,SUMMARY!$A$5:$BT$4995,39,0)),"",VLOOKUP($E31,SUMMARY!$A$5:$BT$4995,39,0))</f>
        <v>0</v>
      </c>
      <c r="Z31" s="141">
        <f>IF(ISNA(VLOOKUP($E31,SUMMARY!$A$5:$BT$4995,40,0)),"",VLOOKUP($E31,SUMMARY!$A$5:$BT$4995,40,0))</f>
        <v>0</v>
      </c>
      <c r="AA31" s="275">
        <f t="shared" si="6"/>
        <v>6742</v>
      </c>
      <c r="AB31" s="276">
        <f>IF(ISNA(VLOOKUP($E31,SUMMARY!$A$5:$BT$4995,42,0)),"",VLOOKUP($E31,SUMMARY!$A$5:$BT$4995,42,0))</f>
        <v>41431</v>
      </c>
      <c r="AC31" s="276">
        <v>41462</v>
      </c>
      <c r="AD31" s="282"/>
      <c r="AE31" s="253"/>
      <c r="AF31" s="280"/>
      <c r="AG31" s="280"/>
    </row>
    <row r="32" spans="2:33" ht="15" x14ac:dyDescent="0.25">
      <c r="B32" s="355">
        <f t="shared" si="0"/>
        <v>157</v>
      </c>
      <c r="C32" s="356" t="str">
        <f t="shared" si="1"/>
        <v>JUNE</v>
      </c>
      <c r="D32" s="357" t="str">
        <f t="shared" si="2"/>
        <v>Q2</v>
      </c>
      <c r="E32" s="273">
        <v>39</v>
      </c>
      <c r="F32" s="130">
        <f>IF(ISNA(VLOOKUP($E32,SUMMARY!$A$5:$BT$4995,4,0)),"",VLOOKUP($E32,SUMMARY!$A$5:$BT$4995,4,0))</f>
        <v>0</v>
      </c>
      <c r="G32" s="359">
        <f>IF(ISNA(VLOOKUP($E32,SUMMARY!$A$5:$BT$4995,5,0)),"",VLOOKUP($E32,SUMMARY!$A$5:$BT$4995,5,0))</f>
        <v>0</v>
      </c>
      <c r="H32" s="130" t="str">
        <f>IF(ISNA(VLOOKUP($E32,SUMMARY!$A$5:$BT$4995,9,0)),"",VLOOKUP($E32,SUMMARY!$A$5:$BT$4995,9,0))</f>
        <v>AAAAA0000A</v>
      </c>
      <c r="I32" s="130" t="str">
        <f>IF(ISNA(VLOOKUP($E32,SUMMARY!$A$5:$BT$4995,10,0)),"",VLOOKUP($E32,SUMMARY!$A$5:$BT$4995,10,0))</f>
        <v>NK</v>
      </c>
      <c r="J32" s="130" t="str">
        <f>IF(ISNA(VLOOKUP($E32,SUMMARY!$A$5:$BT$4995,29,0)),"",VLOOKUP($E32,SUMMARY!$A$5:$BT$4995,29,0))</f>
        <v>TDS194I</v>
      </c>
      <c r="K32" s="360">
        <f>IF(ISNA(VLOOKUP($E32,SUMMARY!$A$5:$BT$4995,11,0)),"",VLOOKUP($E32,SUMMARY!$A$5:$BT$4995,11,0))</f>
        <v>500000</v>
      </c>
      <c r="L32" s="360"/>
      <c r="M32" s="360">
        <f>(IF(ISNA(VLOOKUP($E32,SUMMARY!$A$5:$BT$4995,26,0)),"",VLOOKUP($E32,SUMMARY!$A$5:$BT$4995,26,0)))</f>
        <v>0</v>
      </c>
      <c r="N32" s="360">
        <f>IF(ISNA(VLOOKUP($E32,SUMMARY!$A$5:$BT$4995,23,0)),"",VLOOKUP($E32,SUMMARY!$A$5:$BT$4995,23,0))</f>
        <v>0</v>
      </c>
      <c r="O32" s="360">
        <f>IF(ISNA(VLOOKUP($E32,SUMMARY!$A$5:$BT$4995,22,0)),"",VLOOKUP($E32,SUMMARY!$A$5:$BT$4995,22,0))</f>
        <v>61800</v>
      </c>
      <c r="P32" s="274">
        <f t="shared" si="5"/>
        <v>561800</v>
      </c>
      <c r="Q32" s="141">
        <f>IF(ISNA(VLOOKUP($E32,SUMMARY!$A$5:$BT$4995,31,0)),"",VLOOKUP($E32,SUMMARY!$A$5:$BT$4995,31,0))</f>
        <v>0</v>
      </c>
      <c r="R32" s="141">
        <f>IF(ISNA(VLOOKUP($E32,SUMMARY!$A$5:$BT$4995,32,0)),"",VLOOKUP($E32,SUMMARY!$A$5:$BT$4995,32,0))</f>
        <v>0</v>
      </c>
      <c r="S32" s="141">
        <f>IF(ISNA(VLOOKUP($E32,SUMMARY!$A$5:$BT$4995,33,0)),"",VLOOKUP($E32,SUMMARY!$A$5:$BT$4995,33,0))</f>
        <v>0</v>
      </c>
      <c r="T32" s="141">
        <f>IF(ISNA(VLOOKUP($E32,SUMMARY!$A$5:$BT$4995,34,0)),"",VLOOKUP($E32,SUMMARY!$A$5:$BT$4995,34,0))</f>
        <v>0</v>
      </c>
      <c r="U32" s="141">
        <f>IF(ISNA(VLOOKUP($E32,SUMMARY!$A$5:$BT$4995,35,0)),"",VLOOKUP($E32,SUMMARY!$A$5:$BT$4995,35,0))</f>
        <v>50000</v>
      </c>
      <c r="V32" s="141">
        <f>IF(ISNA(VLOOKUP($E32,SUMMARY!$A$5:$BT$4995,36,0)),"",VLOOKUP($E32,SUMMARY!$A$5:$BT$4995,36,0))</f>
        <v>0</v>
      </c>
      <c r="W32" s="141">
        <f>IF(ISNA(VLOOKUP($E32,SUMMARY!$A$5:$BT$4995,37,0)),"",VLOOKUP($E32,SUMMARY!$A$5:$BT$4995,37,0))</f>
        <v>0</v>
      </c>
      <c r="X32" s="141">
        <f>IF(ISNA(VLOOKUP($E32,SUMMARY!$A$5:$BT$4995,38,0)),"",VLOOKUP($E32,SUMMARY!$A$5:$BT$4995,38,0))</f>
        <v>0</v>
      </c>
      <c r="Y32" s="141">
        <f>IF(ISNA(VLOOKUP($E32,SUMMARY!$A$5:$BT$4995,39,0)),"",VLOOKUP($E32,SUMMARY!$A$5:$BT$4995,39,0))</f>
        <v>0</v>
      </c>
      <c r="Z32" s="141">
        <f>IF(ISNA(VLOOKUP($E32,SUMMARY!$A$5:$BT$4995,40,0)),"",VLOOKUP($E32,SUMMARY!$A$5:$BT$4995,40,0))</f>
        <v>0</v>
      </c>
      <c r="AA32" s="275">
        <f t="shared" si="6"/>
        <v>50000</v>
      </c>
      <c r="AB32" s="276">
        <f>IF(ISNA(VLOOKUP($E32,SUMMARY!$A$5:$BT$4995,42,0)),"",VLOOKUP($E32,SUMMARY!$A$5:$BT$4995,42,0))</f>
        <v>41432</v>
      </c>
      <c r="AC32" s="276">
        <v>41462</v>
      </c>
      <c r="AD32" s="282"/>
      <c r="AE32" s="253"/>
      <c r="AF32" s="280"/>
      <c r="AG32" s="280"/>
    </row>
    <row r="33" spans="2:33" ht="15" x14ac:dyDescent="0.25">
      <c r="B33" s="355">
        <f t="shared" si="0"/>
        <v>157</v>
      </c>
      <c r="C33" s="356" t="str">
        <f t="shared" si="1"/>
        <v>JUNE</v>
      </c>
      <c r="D33" s="357" t="str">
        <f t="shared" si="2"/>
        <v>Q2</v>
      </c>
      <c r="E33" s="273">
        <v>40</v>
      </c>
      <c r="F33" s="130">
        <f>IF(ISNA(VLOOKUP($E33,SUMMARY!$A$5:$BT$4995,4,0)),"",VLOOKUP($E33,SUMMARY!$A$5:$BT$4995,4,0))</f>
        <v>0</v>
      </c>
      <c r="G33" s="359">
        <f>IF(ISNA(VLOOKUP($E33,SUMMARY!$A$5:$BT$4995,5,0)),"",VLOOKUP($E33,SUMMARY!$A$5:$BT$4995,5,0))</f>
        <v>0</v>
      </c>
      <c r="H33" s="130" t="str">
        <f>IF(ISNA(VLOOKUP($E33,SUMMARY!$A$5:$BT$4995,9,0)),"",VLOOKUP($E33,SUMMARY!$A$5:$BT$4995,9,0))</f>
        <v>AAAAA0000A</v>
      </c>
      <c r="I33" s="130" t="str">
        <f>IF(ISNA(VLOOKUP($E33,SUMMARY!$A$5:$BT$4995,10,0)),"",VLOOKUP($E33,SUMMARY!$A$5:$BT$4995,10,0))</f>
        <v>MK</v>
      </c>
      <c r="J33" s="130" t="str">
        <f>IF(ISNA(VLOOKUP($E33,SUMMARY!$A$5:$BT$4995,29,0)),"",VLOOKUP($E33,SUMMARY!$A$5:$BT$4995,29,0))</f>
        <v>TDS194I</v>
      </c>
      <c r="K33" s="360">
        <f>IF(ISNA(VLOOKUP($E33,SUMMARY!$A$5:$BT$4995,11,0)),"",VLOOKUP($E33,SUMMARY!$A$5:$BT$4995,11,0))</f>
        <v>500000</v>
      </c>
      <c r="L33" s="360"/>
      <c r="M33" s="360">
        <f>(IF(ISNA(VLOOKUP($E33,SUMMARY!$A$5:$BT$4995,26,0)),"",VLOOKUP($E33,SUMMARY!$A$5:$BT$4995,26,0)))</f>
        <v>0</v>
      </c>
      <c r="N33" s="360">
        <f>IF(ISNA(VLOOKUP($E33,SUMMARY!$A$5:$BT$4995,23,0)),"",VLOOKUP($E33,SUMMARY!$A$5:$BT$4995,23,0))</f>
        <v>0</v>
      </c>
      <c r="O33" s="360">
        <f>IF(ISNA(VLOOKUP($E33,SUMMARY!$A$5:$BT$4995,22,0)),"",VLOOKUP($E33,SUMMARY!$A$5:$BT$4995,22,0))</f>
        <v>61800</v>
      </c>
      <c r="P33" s="274">
        <f t="shared" si="5"/>
        <v>561800</v>
      </c>
      <c r="Q33" s="141">
        <f>IF(ISNA(VLOOKUP($E33,SUMMARY!$A$5:$BT$4995,31,0)),"",VLOOKUP($E33,SUMMARY!$A$5:$BT$4995,31,0))</f>
        <v>0</v>
      </c>
      <c r="R33" s="141">
        <f>IF(ISNA(VLOOKUP($E33,SUMMARY!$A$5:$BT$4995,32,0)),"",VLOOKUP($E33,SUMMARY!$A$5:$BT$4995,32,0))</f>
        <v>0</v>
      </c>
      <c r="S33" s="141">
        <f>IF(ISNA(VLOOKUP($E33,SUMMARY!$A$5:$BT$4995,33,0)),"",VLOOKUP($E33,SUMMARY!$A$5:$BT$4995,33,0))</f>
        <v>0</v>
      </c>
      <c r="T33" s="141">
        <f>IF(ISNA(VLOOKUP($E33,SUMMARY!$A$5:$BT$4995,34,0)),"",VLOOKUP($E33,SUMMARY!$A$5:$BT$4995,34,0))</f>
        <v>0</v>
      </c>
      <c r="U33" s="141">
        <f>IF(ISNA(VLOOKUP($E33,SUMMARY!$A$5:$BT$4995,35,0)),"",VLOOKUP($E33,SUMMARY!$A$5:$BT$4995,35,0))</f>
        <v>50000</v>
      </c>
      <c r="V33" s="141">
        <f>IF(ISNA(VLOOKUP($E33,SUMMARY!$A$5:$BT$4995,36,0)),"",VLOOKUP($E33,SUMMARY!$A$5:$BT$4995,36,0))</f>
        <v>0</v>
      </c>
      <c r="W33" s="141">
        <f>IF(ISNA(VLOOKUP($E33,SUMMARY!$A$5:$BT$4995,37,0)),"",VLOOKUP($E33,SUMMARY!$A$5:$BT$4995,37,0))</f>
        <v>0</v>
      </c>
      <c r="X33" s="141">
        <f>IF(ISNA(VLOOKUP($E33,SUMMARY!$A$5:$BT$4995,38,0)),"",VLOOKUP($E33,SUMMARY!$A$5:$BT$4995,38,0))</f>
        <v>0</v>
      </c>
      <c r="Y33" s="141">
        <f>IF(ISNA(VLOOKUP($E33,SUMMARY!$A$5:$BT$4995,39,0)),"",VLOOKUP($E33,SUMMARY!$A$5:$BT$4995,39,0))</f>
        <v>0</v>
      </c>
      <c r="Z33" s="141">
        <f>IF(ISNA(VLOOKUP($E33,SUMMARY!$A$5:$BT$4995,40,0)),"",VLOOKUP($E33,SUMMARY!$A$5:$BT$4995,40,0))</f>
        <v>0</v>
      </c>
      <c r="AA33" s="275">
        <f t="shared" si="6"/>
        <v>50000</v>
      </c>
      <c r="AB33" s="276">
        <f>IF(ISNA(VLOOKUP($E33,SUMMARY!$A$5:$BT$4995,42,0)),"",VLOOKUP($E33,SUMMARY!$A$5:$BT$4995,42,0))</f>
        <v>41432</v>
      </c>
      <c r="AC33" s="276">
        <v>41462</v>
      </c>
      <c r="AD33" s="282"/>
      <c r="AE33" s="253"/>
      <c r="AF33" s="280"/>
      <c r="AG33" s="280"/>
    </row>
    <row r="34" spans="2:33" ht="15" x14ac:dyDescent="0.25">
      <c r="B34" s="355">
        <f t="shared" si="0"/>
        <v>157</v>
      </c>
      <c r="C34" s="356" t="str">
        <f t="shared" si="1"/>
        <v>JUNE</v>
      </c>
      <c r="D34" s="357" t="str">
        <f t="shared" si="2"/>
        <v>Q2</v>
      </c>
      <c r="E34" s="273">
        <v>41</v>
      </c>
      <c r="F34" s="130">
        <f>IF(ISNA(VLOOKUP($E34,SUMMARY!$A$5:$BT$4995,4,0)),"",VLOOKUP($E34,SUMMARY!$A$5:$BT$4995,4,0))</f>
        <v>0</v>
      </c>
      <c r="G34" s="359">
        <f>IF(ISNA(VLOOKUP($E34,SUMMARY!$A$5:$BT$4995,5,0)),"",VLOOKUP($E34,SUMMARY!$A$5:$BT$4995,5,0))</f>
        <v>0</v>
      </c>
      <c r="H34" s="130" t="str">
        <f>IF(ISNA(VLOOKUP($E34,SUMMARY!$A$5:$BT$4995,9,0)),"",VLOOKUP($E34,SUMMARY!$A$5:$BT$4995,9,0))</f>
        <v>AAAAA0000A</v>
      </c>
      <c r="I34" s="130" t="str">
        <f>IF(ISNA(VLOOKUP($E34,SUMMARY!$A$5:$BT$4995,10,0)),"",VLOOKUP($E34,SUMMARY!$A$5:$BT$4995,10,0))</f>
        <v>OK</v>
      </c>
      <c r="J34" s="130" t="str">
        <f>IF(ISNA(VLOOKUP($E34,SUMMARY!$A$5:$BT$4995,29,0)),"",VLOOKUP($E34,SUMMARY!$A$5:$BT$4995,29,0))</f>
        <v>TDS194I</v>
      </c>
      <c r="K34" s="360">
        <f>IF(ISNA(VLOOKUP($E34,SUMMARY!$A$5:$BT$4995,11,0)),"",VLOOKUP($E34,SUMMARY!$A$5:$BT$4995,11,0))</f>
        <v>500000</v>
      </c>
      <c r="L34" s="360"/>
      <c r="M34" s="360">
        <f>(IF(ISNA(VLOOKUP($E34,SUMMARY!$A$5:$BT$4995,26,0)),"",VLOOKUP($E34,SUMMARY!$A$5:$BT$4995,26,0)))</f>
        <v>0</v>
      </c>
      <c r="N34" s="360">
        <f>IF(ISNA(VLOOKUP($E34,SUMMARY!$A$5:$BT$4995,23,0)),"",VLOOKUP($E34,SUMMARY!$A$5:$BT$4995,23,0))</f>
        <v>0</v>
      </c>
      <c r="O34" s="360">
        <f>IF(ISNA(VLOOKUP($E34,SUMMARY!$A$5:$BT$4995,22,0)),"",VLOOKUP($E34,SUMMARY!$A$5:$BT$4995,22,0))</f>
        <v>61800</v>
      </c>
      <c r="P34" s="274">
        <f t="shared" si="5"/>
        <v>561800</v>
      </c>
      <c r="Q34" s="141">
        <f>IF(ISNA(VLOOKUP($E34,SUMMARY!$A$5:$BT$4995,31,0)),"",VLOOKUP($E34,SUMMARY!$A$5:$BT$4995,31,0))</f>
        <v>0</v>
      </c>
      <c r="R34" s="141">
        <f>IF(ISNA(VLOOKUP($E34,SUMMARY!$A$5:$BT$4995,32,0)),"",VLOOKUP($E34,SUMMARY!$A$5:$BT$4995,32,0))</f>
        <v>0</v>
      </c>
      <c r="S34" s="141">
        <f>IF(ISNA(VLOOKUP($E34,SUMMARY!$A$5:$BT$4995,33,0)),"",VLOOKUP($E34,SUMMARY!$A$5:$BT$4995,33,0))</f>
        <v>0</v>
      </c>
      <c r="T34" s="141">
        <f>IF(ISNA(VLOOKUP($E34,SUMMARY!$A$5:$BT$4995,34,0)),"",VLOOKUP($E34,SUMMARY!$A$5:$BT$4995,34,0))</f>
        <v>0</v>
      </c>
      <c r="U34" s="141">
        <f>IF(ISNA(VLOOKUP($E34,SUMMARY!$A$5:$BT$4995,35,0)),"",VLOOKUP($E34,SUMMARY!$A$5:$BT$4995,35,0))</f>
        <v>50000</v>
      </c>
      <c r="V34" s="141">
        <f>IF(ISNA(VLOOKUP($E34,SUMMARY!$A$5:$BT$4995,36,0)),"",VLOOKUP($E34,SUMMARY!$A$5:$BT$4995,36,0))</f>
        <v>0</v>
      </c>
      <c r="W34" s="141">
        <f>IF(ISNA(VLOOKUP($E34,SUMMARY!$A$5:$BT$4995,37,0)),"",VLOOKUP($E34,SUMMARY!$A$5:$BT$4995,37,0))</f>
        <v>0</v>
      </c>
      <c r="X34" s="141">
        <f>IF(ISNA(VLOOKUP($E34,SUMMARY!$A$5:$BT$4995,38,0)),"",VLOOKUP($E34,SUMMARY!$A$5:$BT$4995,38,0))</f>
        <v>0</v>
      </c>
      <c r="Y34" s="141">
        <f>IF(ISNA(VLOOKUP($E34,SUMMARY!$A$5:$BT$4995,39,0)),"",VLOOKUP($E34,SUMMARY!$A$5:$BT$4995,39,0))</f>
        <v>0</v>
      </c>
      <c r="Z34" s="141">
        <f>IF(ISNA(VLOOKUP($E34,SUMMARY!$A$5:$BT$4995,40,0)),"",VLOOKUP($E34,SUMMARY!$A$5:$BT$4995,40,0))</f>
        <v>0</v>
      </c>
      <c r="AA34" s="275">
        <f t="shared" si="6"/>
        <v>50000</v>
      </c>
      <c r="AB34" s="276">
        <f>IF(ISNA(VLOOKUP($E34,SUMMARY!$A$5:$BT$4995,42,0)),"",VLOOKUP($E34,SUMMARY!$A$5:$BT$4995,42,0))</f>
        <v>41432</v>
      </c>
      <c r="AC34" s="276">
        <v>41462</v>
      </c>
      <c r="AD34" s="282"/>
      <c r="AE34" s="253"/>
      <c r="AF34" s="280"/>
      <c r="AG34" s="280"/>
    </row>
    <row r="35" spans="2:33" ht="15" x14ac:dyDescent="0.25">
      <c r="B35" s="355">
        <f t="shared" si="0"/>
        <v>157</v>
      </c>
      <c r="C35" s="356" t="str">
        <f t="shared" si="1"/>
        <v>JUNE</v>
      </c>
      <c r="D35" s="357" t="str">
        <f t="shared" si="2"/>
        <v>Q2</v>
      </c>
      <c r="E35" s="273">
        <v>42</v>
      </c>
      <c r="F35" s="130">
        <f>IF(ISNA(VLOOKUP($E35,SUMMARY!$A$5:$BT$4995,4,0)),"",VLOOKUP($E35,SUMMARY!$A$5:$BT$4995,4,0))</f>
        <v>0</v>
      </c>
      <c r="G35" s="359">
        <f>IF(ISNA(VLOOKUP($E35,SUMMARY!$A$5:$BT$4995,5,0)),"",VLOOKUP($E35,SUMMARY!$A$5:$BT$4995,5,0))</f>
        <v>0</v>
      </c>
      <c r="H35" s="130" t="str">
        <f>IF(ISNA(VLOOKUP($E35,SUMMARY!$A$5:$BT$4995,9,0)),"",VLOOKUP($E35,SUMMARY!$A$5:$BT$4995,9,0))</f>
        <v>AAAAA0000A</v>
      </c>
      <c r="I35" s="130" t="str">
        <f>IF(ISNA(VLOOKUP($E35,SUMMARY!$A$5:$BT$4995,10,0)),"",VLOOKUP($E35,SUMMARY!$A$5:$BT$4995,10,0))</f>
        <v>YAKE</v>
      </c>
      <c r="J35" s="130" t="str">
        <f>IF(ISNA(VLOOKUP($E35,SUMMARY!$A$5:$BT$4995,29,0)),"",VLOOKUP($E35,SUMMARY!$A$5:$BT$4995,29,0))</f>
        <v>TDS194I</v>
      </c>
      <c r="K35" s="360">
        <f>IF(ISNA(VLOOKUP($E35,SUMMARY!$A$5:$BT$4995,11,0)),"",VLOOKUP($E35,SUMMARY!$A$5:$BT$4995,11,0))</f>
        <v>40000</v>
      </c>
      <c r="L35" s="360"/>
      <c r="M35" s="360">
        <f>(IF(ISNA(VLOOKUP($E35,SUMMARY!$A$5:$BT$4995,26,0)),"",VLOOKUP($E35,SUMMARY!$A$5:$BT$4995,26,0)))</f>
        <v>0</v>
      </c>
      <c r="N35" s="360">
        <f>IF(ISNA(VLOOKUP($E35,SUMMARY!$A$5:$BT$4995,23,0)),"",VLOOKUP($E35,SUMMARY!$A$5:$BT$4995,23,0))</f>
        <v>0</v>
      </c>
      <c r="O35" s="360">
        <f>IF(ISNA(VLOOKUP($E35,SUMMARY!$A$5:$BT$4995,22,0)),"",VLOOKUP($E35,SUMMARY!$A$5:$BT$4995,22,0))</f>
        <v>0</v>
      </c>
      <c r="P35" s="274">
        <f t="shared" si="5"/>
        <v>40000</v>
      </c>
      <c r="Q35" s="141">
        <f>IF(ISNA(VLOOKUP($E35,SUMMARY!$A$5:$BT$4995,31,0)),"",VLOOKUP($E35,SUMMARY!$A$5:$BT$4995,31,0))</f>
        <v>0</v>
      </c>
      <c r="R35" s="141">
        <f>IF(ISNA(VLOOKUP($E35,SUMMARY!$A$5:$BT$4995,32,0)),"",VLOOKUP($E35,SUMMARY!$A$5:$BT$4995,32,0))</f>
        <v>0</v>
      </c>
      <c r="S35" s="141">
        <f>IF(ISNA(VLOOKUP($E35,SUMMARY!$A$5:$BT$4995,33,0)),"",VLOOKUP($E35,SUMMARY!$A$5:$BT$4995,33,0))</f>
        <v>0</v>
      </c>
      <c r="T35" s="141">
        <f>IF(ISNA(VLOOKUP($E35,SUMMARY!$A$5:$BT$4995,34,0)),"",VLOOKUP($E35,SUMMARY!$A$5:$BT$4995,34,0))</f>
        <v>0</v>
      </c>
      <c r="U35" s="141">
        <f>IF(ISNA(VLOOKUP($E35,SUMMARY!$A$5:$BT$4995,35,0)),"",VLOOKUP($E35,SUMMARY!$A$5:$BT$4995,35,0))</f>
        <v>4000</v>
      </c>
      <c r="V35" s="141">
        <f>IF(ISNA(VLOOKUP($E35,SUMMARY!$A$5:$BT$4995,36,0)),"",VLOOKUP($E35,SUMMARY!$A$5:$BT$4995,36,0))</f>
        <v>0</v>
      </c>
      <c r="W35" s="141">
        <f>IF(ISNA(VLOOKUP($E35,SUMMARY!$A$5:$BT$4995,37,0)),"",VLOOKUP($E35,SUMMARY!$A$5:$BT$4995,37,0))</f>
        <v>0</v>
      </c>
      <c r="X35" s="141">
        <f>IF(ISNA(VLOOKUP($E35,SUMMARY!$A$5:$BT$4995,38,0)),"",VLOOKUP($E35,SUMMARY!$A$5:$BT$4995,38,0))</f>
        <v>0</v>
      </c>
      <c r="Y35" s="141">
        <f>IF(ISNA(VLOOKUP($E35,SUMMARY!$A$5:$BT$4995,39,0)),"",VLOOKUP($E35,SUMMARY!$A$5:$BT$4995,39,0))</f>
        <v>0</v>
      </c>
      <c r="Z35" s="141">
        <f>IF(ISNA(VLOOKUP($E35,SUMMARY!$A$5:$BT$4995,40,0)),"",VLOOKUP($E35,SUMMARY!$A$5:$BT$4995,40,0))</f>
        <v>0</v>
      </c>
      <c r="AA35" s="275">
        <f t="shared" si="6"/>
        <v>4000</v>
      </c>
      <c r="AB35" s="276">
        <f>IF(ISNA(VLOOKUP($E35,SUMMARY!$A$5:$BT$4995,42,0)),"",VLOOKUP($E35,SUMMARY!$A$5:$BT$4995,42,0))</f>
        <v>41432</v>
      </c>
      <c r="AC35" s="276">
        <v>41462</v>
      </c>
      <c r="AD35" s="282"/>
      <c r="AE35" s="253"/>
      <c r="AF35" s="280"/>
      <c r="AG35" s="280"/>
    </row>
    <row r="36" spans="2:33" ht="15" x14ac:dyDescent="0.25">
      <c r="B36" s="355">
        <f t="shared" si="0"/>
        <v>161</v>
      </c>
      <c r="C36" s="356" t="str">
        <f t="shared" si="1"/>
        <v>JUNE</v>
      </c>
      <c r="D36" s="357" t="str">
        <f t="shared" si="2"/>
        <v>Q2</v>
      </c>
      <c r="E36" s="273">
        <v>45</v>
      </c>
      <c r="F36" s="130">
        <f>IF(ISNA(VLOOKUP($E36,SUMMARY!$A$5:$BT$4995,4,0)),"",VLOOKUP($E36,SUMMARY!$A$5:$BT$4995,4,0))</f>
        <v>0</v>
      </c>
      <c r="G36" s="359">
        <f>IF(ISNA(VLOOKUP($E36,SUMMARY!$A$5:$BT$4995,5,0)),"",VLOOKUP($E36,SUMMARY!$A$5:$BT$4995,5,0))</f>
        <v>0</v>
      </c>
      <c r="H36" s="130" t="str">
        <f>IF(ISNA(VLOOKUP($E36,SUMMARY!$A$5:$BT$4995,9,0)),"",VLOOKUP($E36,SUMMARY!$A$5:$BT$4995,9,0))</f>
        <v>AAAAA0000A</v>
      </c>
      <c r="I36" s="130" t="str">
        <f>IF(ISNA(VLOOKUP($E36,SUMMARY!$A$5:$BT$4995,10,0)),"",VLOOKUP($E36,SUMMARY!$A$5:$BT$4995,10,0))</f>
        <v>AMELE</v>
      </c>
      <c r="J36" s="130" t="str">
        <f>IF(ISNA(VLOOKUP($E36,SUMMARY!$A$5:$BT$4995,29,0)),"",VLOOKUP($E36,SUMMARY!$A$5:$BT$4995,29,0))</f>
        <v>TDS194J-N</v>
      </c>
      <c r="K36" s="360">
        <f>IF(ISNA(VLOOKUP($E36,SUMMARY!$A$5:$BT$4995,11,0)),"",VLOOKUP($E36,SUMMARY!$A$5:$BT$4995,11,0))</f>
        <v>35000</v>
      </c>
      <c r="L36" s="360"/>
      <c r="M36" s="360">
        <f>(IF(ISNA(VLOOKUP($E36,SUMMARY!$A$5:$BT$4995,26,0)),"",VLOOKUP($E36,SUMMARY!$A$5:$BT$4995,26,0)))</f>
        <v>0</v>
      </c>
      <c r="N36" s="360">
        <f>IF(ISNA(VLOOKUP($E36,SUMMARY!$A$5:$BT$4995,23,0)),"",VLOOKUP($E36,SUMMARY!$A$5:$BT$4995,23,0))</f>
        <v>0</v>
      </c>
      <c r="O36" s="360">
        <f>IF(ISNA(VLOOKUP($E36,SUMMARY!$A$5:$BT$4995,22,0)),"",VLOOKUP($E36,SUMMARY!$A$5:$BT$4995,22,0))</f>
        <v>4326</v>
      </c>
      <c r="P36" s="274">
        <f t="shared" si="5"/>
        <v>39326</v>
      </c>
      <c r="Q36" s="141">
        <f>IF(ISNA(VLOOKUP($E36,SUMMARY!$A$5:$BT$4995,31,0)),"",VLOOKUP($E36,SUMMARY!$A$5:$BT$4995,31,0))</f>
        <v>0</v>
      </c>
      <c r="R36" s="141">
        <f>IF(ISNA(VLOOKUP($E36,SUMMARY!$A$5:$BT$4995,32,0)),"",VLOOKUP($E36,SUMMARY!$A$5:$BT$4995,32,0))</f>
        <v>0</v>
      </c>
      <c r="S36" s="141">
        <f>IF(ISNA(VLOOKUP($E36,SUMMARY!$A$5:$BT$4995,33,0)),"",VLOOKUP($E36,SUMMARY!$A$5:$BT$4995,33,0))</f>
        <v>3933</v>
      </c>
      <c r="T36" s="141">
        <f>IF(ISNA(VLOOKUP($E36,SUMMARY!$A$5:$BT$4995,34,0)),"",VLOOKUP($E36,SUMMARY!$A$5:$BT$4995,34,0))</f>
        <v>0</v>
      </c>
      <c r="U36" s="141">
        <f>IF(ISNA(VLOOKUP($E36,SUMMARY!$A$5:$BT$4995,35,0)),"",VLOOKUP($E36,SUMMARY!$A$5:$BT$4995,35,0))</f>
        <v>0</v>
      </c>
      <c r="V36" s="141">
        <f>IF(ISNA(VLOOKUP($E36,SUMMARY!$A$5:$BT$4995,36,0)),"",VLOOKUP($E36,SUMMARY!$A$5:$BT$4995,36,0))</f>
        <v>0</v>
      </c>
      <c r="W36" s="141">
        <f>IF(ISNA(VLOOKUP($E36,SUMMARY!$A$5:$BT$4995,37,0)),"",VLOOKUP($E36,SUMMARY!$A$5:$BT$4995,37,0))</f>
        <v>0</v>
      </c>
      <c r="X36" s="141">
        <f>IF(ISNA(VLOOKUP($E36,SUMMARY!$A$5:$BT$4995,38,0)),"",VLOOKUP($E36,SUMMARY!$A$5:$BT$4995,38,0))</f>
        <v>0</v>
      </c>
      <c r="Y36" s="141">
        <f>IF(ISNA(VLOOKUP($E36,SUMMARY!$A$5:$BT$4995,39,0)),"",VLOOKUP($E36,SUMMARY!$A$5:$BT$4995,39,0))</f>
        <v>0</v>
      </c>
      <c r="Z36" s="141">
        <f>IF(ISNA(VLOOKUP($E36,SUMMARY!$A$5:$BT$4995,40,0)),"",VLOOKUP($E36,SUMMARY!$A$5:$BT$4995,40,0))</f>
        <v>0</v>
      </c>
      <c r="AA36" s="275">
        <f t="shared" si="6"/>
        <v>3933</v>
      </c>
      <c r="AB36" s="276">
        <f>IF(ISNA(VLOOKUP($E36,SUMMARY!$A$5:$BT$4995,42,0)),"",VLOOKUP($E36,SUMMARY!$A$5:$BT$4995,42,0))</f>
        <v>41436</v>
      </c>
      <c r="AC36" s="276">
        <v>41462</v>
      </c>
      <c r="AD36" s="282">
        <v>10158</v>
      </c>
      <c r="AE36" s="278">
        <v>41461</v>
      </c>
      <c r="AF36" s="280"/>
      <c r="AG36" s="280"/>
    </row>
    <row r="37" spans="2:33" ht="15" x14ac:dyDescent="0.25">
      <c r="B37" s="355">
        <f t="shared" si="0"/>
        <v>162</v>
      </c>
      <c r="C37" s="356" t="str">
        <f t="shared" si="1"/>
        <v>JUNE</v>
      </c>
      <c r="D37" s="357" t="str">
        <f t="shared" si="2"/>
        <v>Q2</v>
      </c>
      <c r="E37" s="273">
        <v>46</v>
      </c>
      <c r="F37" s="130">
        <f>IF(ISNA(VLOOKUP($E37,SUMMARY!$A$5:$BT$4995,4,0)),"",VLOOKUP($E37,SUMMARY!$A$5:$BT$4995,4,0))</f>
        <v>0</v>
      </c>
      <c r="G37" s="359">
        <f>IF(ISNA(VLOOKUP($E37,SUMMARY!$A$5:$BT$4995,5,0)),"",VLOOKUP($E37,SUMMARY!$A$5:$BT$4995,5,0))</f>
        <v>0</v>
      </c>
      <c r="H37" s="130" t="str">
        <f>IF(ISNA(VLOOKUP($E37,SUMMARY!$A$5:$BT$4995,9,0)),"",VLOOKUP($E37,SUMMARY!$A$5:$BT$4995,9,0))</f>
        <v>AAAAA0000A</v>
      </c>
      <c r="I37" s="130" t="str">
        <f>IF(ISNA(VLOOKUP($E37,SUMMARY!$A$5:$BT$4995,10,0)),"",VLOOKUP($E37,SUMMARY!$A$5:$BT$4995,10,0))</f>
        <v>OPP</v>
      </c>
      <c r="J37" s="130" t="str">
        <f>IF(ISNA(VLOOKUP($E37,SUMMARY!$A$5:$BT$4995,29,0)),"",VLOOKUP($E37,SUMMARY!$A$5:$BT$4995,29,0))</f>
        <v>TDS194C-C</v>
      </c>
      <c r="K37" s="360">
        <f>IF(ISNA(VLOOKUP($E37,SUMMARY!$A$5:$BT$4995,11,0)),"",VLOOKUP($E37,SUMMARY!$A$5:$BT$4995,11,0))</f>
        <v>11000</v>
      </c>
      <c r="L37" s="360"/>
      <c r="M37" s="360">
        <f>(IF(ISNA(VLOOKUP($E37,SUMMARY!$A$5:$BT$4995,26,0)),"",VLOOKUP($E37,SUMMARY!$A$5:$BT$4995,26,0)))</f>
        <v>0</v>
      </c>
      <c r="N37" s="360">
        <f>IF(ISNA(VLOOKUP($E37,SUMMARY!$A$5:$BT$4995,23,0)),"",VLOOKUP($E37,SUMMARY!$A$5:$BT$4995,23,0))</f>
        <v>0</v>
      </c>
      <c r="O37" s="360">
        <f>IF(ISNA(VLOOKUP($E37,SUMMARY!$A$5:$BT$4995,22,0)),"",VLOOKUP($E37,SUMMARY!$A$5:$BT$4995,22,0))</f>
        <v>1360</v>
      </c>
      <c r="P37" s="274">
        <f t="shared" si="5"/>
        <v>12360</v>
      </c>
      <c r="Q37" s="141">
        <f>IF(ISNA(VLOOKUP($E37,SUMMARY!$A$5:$BT$4995,31,0)),"",VLOOKUP($E37,SUMMARY!$A$5:$BT$4995,31,0))</f>
        <v>0</v>
      </c>
      <c r="R37" s="141">
        <f>IF(ISNA(VLOOKUP($E37,SUMMARY!$A$5:$BT$4995,32,0)),"",VLOOKUP($E37,SUMMARY!$A$5:$BT$4995,32,0))</f>
        <v>248</v>
      </c>
      <c r="S37" s="141">
        <f>IF(ISNA(VLOOKUP($E37,SUMMARY!$A$5:$BT$4995,33,0)),"",VLOOKUP($E37,SUMMARY!$A$5:$BT$4995,33,0))</f>
        <v>0</v>
      </c>
      <c r="T37" s="141">
        <f>IF(ISNA(VLOOKUP($E37,SUMMARY!$A$5:$BT$4995,34,0)),"",VLOOKUP($E37,SUMMARY!$A$5:$BT$4995,34,0))</f>
        <v>0</v>
      </c>
      <c r="U37" s="141">
        <f>IF(ISNA(VLOOKUP($E37,SUMMARY!$A$5:$BT$4995,35,0)),"",VLOOKUP($E37,SUMMARY!$A$5:$BT$4995,35,0))</f>
        <v>0</v>
      </c>
      <c r="V37" s="141">
        <f>IF(ISNA(VLOOKUP($E37,SUMMARY!$A$5:$BT$4995,36,0)),"",VLOOKUP($E37,SUMMARY!$A$5:$BT$4995,36,0))</f>
        <v>0</v>
      </c>
      <c r="W37" s="141">
        <f>IF(ISNA(VLOOKUP($E37,SUMMARY!$A$5:$BT$4995,37,0)),"",VLOOKUP($E37,SUMMARY!$A$5:$BT$4995,37,0))</f>
        <v>0</v>
      </c>
      <c r="X37" s="141">
        <f>IF(ISNA(VLOOKUP($E37,SUMMARY!$A$5:$BT$4995,38,0)),"",VLOOKUP($E37,SUMMARY!$A$5:$BT$4995,38,0))</f>
        <v>0</v>
      </c>
      <c r="Y37" s="141">
        <f>IF(ISNA(VLOOKUP($E37,SUMMARY!$A$5:$BT$4995,39,0)),"",VLOOKUP($E37,SUMMARY!$A$5:$BT$4995,39,0))</f>
        <v>0</v>
      </c>
      <c r="Z37" s="141">
        <f>IF(ISNA(VLOOKUP($E37,SUMMARY!$A$5:$BT$4995,40,0)),"",VLOOKUP($E37,SUMMARY!$A$5:$BT$4995,40,0))</f>
        <v>0</v>
      </c>
      <c r="AA37" s="275">
        <f t="shared" si="6"/>
        <v>248</v>
      </c>
      <c r="AB37" s="276">
        <f>IF(ISNA(VLOOKUP($E37,SUMMARY!$A$5:$BT$4995,42,0)),"",VLOOKUP($E37,SUMMARY!$A$5:$BT$4995,42,0))</f>
        <v>41437</v>
      </c>
      <c r="AC37" s="276">
        <v>41462</v>
      </c>
      <c r="AD37" s="282">
        <v>10173</v>
      </c>
      <c r="AE37" s="278">
        <v>41461</v>
      </c>
      <c r="AF37" s="280">
        <f>R37+R29+W28</f>
        <v>857</v>
      </c>
      <c r="AG37" s="280">
        <v>857</v>
      </c>
    </row>
    <row r="38" spans="2:33" ht="15" x14ac:dyDescent="0.25">
      <c r="B38" s="355">
        <f t="shared" si="0"/>
        <v>170</v>
      </c>
      <c r="C38" s="356" t="str">
        <f t="shared" si="1"/>
        <v>JUNE</v>
      </c>
      <c r="D38" s="357" t="str">
        <f t="shared" si="2"/>
        <v>Q2</v>
      </c>
      <c r="E38" s="273">
        <v>48</v>
      </c>
      <c r="F38" s="130">
        <f>IF(ISNA(VLOOKUP($E38,SUMMARY!$A$5:$BT$4995,4,0)),"",VLOOKUP($E38,SUMMARY!$A$5:$BT$4995,4,0))</f>
        <v>0</v>
      </c>
      <c r="G38" s="359">
        <f>IF(ISNA(VLOOKUP($E38,SUMMARY!$A$5:$BT$4995,5,0)),"",VLOOKUP($E38,SUMMARY!$A$5:$BT$4995,5,0))</f>
        <v>0</v>
      </c>
      <c r="H38" s="130" t="str">
        <f>IF(ISNA(VLOOKUP($E38,SUMMARY!$A$5:$BT$4995,9,0)),"",VLOOKUP($E38,SUMMARY!$A$5:$BT$4995,9,0))</f>
        <v>AAAAA0000A</v>
      </c>
      <c r="I38" s="130" t="str">
        <f>IF(ISNA(VLOOKUP($E38,SUMMARY!$A$5:$BT$4995,10,0)),"",VLOOKUP($E38,SUMMARY!$A$5:$BT$4995,10,0))</f>
        <v>YUBR</v>
      </c>
      <c r="J38" s="130" t="str">
        <f>IF(ISNA(VLOOKUP($E38,SUMMARY!$A$5:$BT$4995,29,0)),"",VLOOKUP($E38,SUMMARY!$A$5:$BT$4995,29,0))</f>
        <v>TDS194J-C</v>
      </c>
      <c r="K38" s="360">
        <f>IF(ISNA(VLOOKUP($E38,SUMMARY!$A$5:$BT$4995,11,0)),"",VLOOKUP($E38,SUMMARY!$A$5:$BT$4995,11,0))</f>
        <v>21325</v>
      </c>
      <c r="L38" s="360"/>
      <c r="M38" s="360">
        <f>(IF(ISNA(VLOOKUP($E38,SUMMARY!$A$5:$BT$4995,26,0)),"",VLOOKUP($E38,SUMMARY!$A$5:$BT$4995,26,0)))</f>
        <v>0</v>
      </c>
      <c r="N38" s="360">
        <f>IF(ISNA(VLOOKUP($E38,SUMMARY!$A$5:$BT$4995,23,0)),"",VLOOKUP($E38,SUMMARY!$A$5:$BT$4995,23,0))</f>
        <v>0</v>
      </c>
      <c r="O38" s="360">
        <f>IF(ISNA(VLOOKUP($E38,SUMMARY!$A$5:$BT$4995,22,0)),"",VLOOKUP($E38,SUMMARY!$A$5:$BT$4995,22,0))</f>
        <v>2636</v>
      </c>
      <c r="P38" s="274">
        <f t="shared" si="5"/>
        <v>23961</v>
      </c>
      <c r="Q38" s="141">
        <f>IF(ISNA(VLOOKUP($E38,SUMMARY!$A$5:$BT$4995,31,0)),"",VLOOKUP($E38,SUMMARY!$A$5:$BT$4995,31,0))</f>
        <v>0</v>
      </c>
      <c r="R38" s="141">
        <f>IF(ISNA(VLOOKUP($E38,SUMMARY!$A$5:$BT$4995,32,0)),"",VLOOKUP($E38,SUMMARY!$A$5:$BT$4995,32,0))</f>
        <v>0</v>
      </c>
      <c r="S38" s="141">
        <f>IF(ISNA(VLOOKUP($E38,SUMMARY!$A$5:$BT$4995,33,0)),"",VLOOKUP($E38,SUMMARY!$A$5:$BT$4995,33,0))</f>
        <v>0</v>
      </c>
      <c r="T38" s="141">
        <f>IF(ISNA(VLOOKUP($E38,SUMMARY!$A$5:$BT$4995,34,0)),"",VLOOKUP($E38,SUMMARY!$A$5:$BT$4995,34,0))</f>
        <v>2396</v>
      </c>
      <c r="U38" s="141">
        <f>IF(ISNA(VLOOKUP($E38,SUMMARY!$A$5:$BT$4995,35,0)),"",VLOOKUP($E38,SUMMARY!$A$5:$BT$4995,35,0))</f>
        <v>0</v>
      </c>
      <c r="V38" s="141">
        <f>IF(ISNA(VLOOKUP($E38,SUMMARY!$A$5:$BT$4995,36,0)),"",VLOOKUP($E38,SUMMARY!$A$5:$BT$4995,36,0))</f>
        <v>0</v>
      </c>
      <c r="W38" s="141">
        <f>IF(ISNA(VLOOKUP($E38,SUMMARY!$A$5:$BT$4995,37,0)),"",VLOOKUP($E38,SUMMARY!$A$5:$BT$4995,37,0))</f>
        <v>0</v>
      </c>
      <c r="X38" s="141">
        <f>IF(ISNA(VLOOKUP($E38,SUMMARY!$A$5:$BT$4995,38,0)),"",VLOOKUP($E38,SUMMARY!$A$5:$BT$4995,38,0))</f>
        <v>0</v>
      </c>
      <c r="Y38" s="141">
        <f>IF(ISNA(VLOOKUP($E38,SUMMARY!$A$5:$BT$4995,39,0)),"",VLOOKUP($E38,SUMMARY!$A$5:$BT$4995,39,0))</f>
        <v>0</v>
      </c>
      <c r="Z38" s="141">
        <f>IF(ISNA(VLOOKUP($E38,SUMMARY!$A$5:$BT$4995,40,0)),"",VLOOKUP($E38,SUMMARY!$A$5:$BT$4995,40,0))</f>
        <v>0</v>
      </c>
      <c r="AA38" s="275">
        <f t="shared" si="6"/>
        <v>2396</v>
      </c>
      <c r="AB38" s="276">
        <f>IF(ISNA(VLOOKUP($E38,SUMMARY!$A$5:$BT$4995,42,0)),"",VLOOKUP($E38,SUMMARY!$A$5:$BT$4995,42,0))</f>
        <v>41445</v>
      </c>
      <c r="AC38" s="276">
        <v>41462</v>
      </c>
      <c r="AD38" s="282"/>
      <c r="AE38" s="253"/>
      <c r="AF38" s="280"/>
      <c r="AG38" s="280"/>
    </row>
    <row r="39" spans="2:33" ht="15" x14ac:dyDescent="0.25">
      <c r="B39" s="355">
        <f t="shared" si="0"/>
        <v>170</v>
      </c>
      <c r="C39" s="356" t="str">
        <f t="shared" ref="C39:C64" si="7">IF(B39&lt;25,"JAN",IF(B39&lt;56,"FEB",IF(B39&lt;84,"MAR",IF(B39&lt;115,"APR",IF(B39&lt;145,"MAY",IF(B39&lt;176,"JUNE",IF(B39&lt;206,"JULY",IF(B39&lt;237,"AUG",IF(B39&lt;268,"SEPT",IF(B39&lt;298,"OCT",IF(B39&lt;329,"NOV",IF(B39&lt;365,"DEC",0))))))))))))</f>
        <v>JUNE</v>
      </c>
      <c r="D39" s="357" t="str">
        <f t="shared" ref="D39:D64" si="8">IF(B39&lt;90,"Q1",IF(B39&lt;181,"Q2",IF(B39&lt;273,"Q3",IF(B39&lt;365,"Q4"))))</f>
        <v>Q2</v>
      </c>
      <c r="E39" s="273">
        <v>49</v>
      </c>
      <c r="F39" s="130">
        <f>IF(ISNA(VLOOKUP($E39,SUMMARY!$A$5:$BT$4995,4,0)),"",VLOOKUP($E39,SUMMARY!$A$5:$BT$4995,4,0))</f>
        <v>0</v>
      </c>
      <c r="G39" s="359">
        <f>IF(ISNA(VLOOKUP($E39,SUMMARY!$A$5:$BT$4995,5,0)),"",VLOOKUP($E39,SUMMARY!$A$5:$BT$4995,5,0))</f>
        <v>0</v>
      </c>
      <c r="H39" s="130" t="str">
        <f>IF(ISNA(VLOOKUP($E39,SUMMARY!$A$5:$BT$4995,9,0)),"",VLOOKUP($E39,SUMMARY!$A$5:$BT$4995,9,0))</f>
        <v>AAAAA0000A</v>
      </c>
      <c r="I39" s="130" t="str">
        <f>IF(ISNA(VLOOKUP($E39,SUMMARY!$A$5:$BT$4995,10,0)),"",VLOOKUP($E39,SUMMARY!$A$5:$BT$4995,10,0))</f>
        <v>XYZ</v>
      </c>
      <c r="J39" s="130" t="str">
        <f>IF(ISNA(VLOOKUP($E39,SUMMARY!$A$5:$BT$4995,29,0)),"",VLOOKUP($E39,SUMMARY!$A$5:$BT$4995,29,0))</f>
        <v>TDS194J-N</v>
      </c>
      <c r="K39" s="360">
        <f>IF(ISNA(VLOOKUP($E39,SUMMARY!$A$5:$BT$4995,11,0)),"",VLOOKUP($E39,SUMMARY!$A$5:$BT$4995,11,0))</f>
        <v>309000</v>
      </c>
      <c r="L39" s="360"/>
      <c r="M39" s="360">
        <f>(IF(ISNA(VLOOKUP($E39,SUMMARY!$A$5:$BT$4995,26,0)),"",VLOOKUP($E39,SUMMARY!$A$5:$BT$4995,26,0)))</f>
        <v>0</v>
      </c>
      <c r="N39" s="360">
        <f>IF(ISNA(VLOOKUP($E39,SUMMARY!$A$5:$BT$4995,23,0)),"",VLOOKUP($E39,SUMMARY!$A$5:$BT$4995,23,0))</f>
        <v>0</v>
      </c>
      <c r="O39" s="360">
        <f>IF(ISNA(VLOOKUP($E39,SUMMARY!$A$5:$BT$4995,22,0)),"",VLOOKUP($E39,SUMMARY!$A$5:$BT$4995,22,0))</f>
        <v>38192</v>
      </c>
      <c r="P39" s="274">
        <f t="shared" si="5"/>
        <v>347192</v>
      </c>
      <c r="Q39" s="141">
        <f>IF(ISNA(VLOOKUP($E39,SUMMARY!$A$5:$BT$4995,31,0)),"",VLOOKUP($E39,SUMMARY!$A$5:$BT$4995,31,0))</f>
        <v>0</v>
      </c>
      <c r="R39" s="141">
        <f>IF(ISNA(VLOOKUP($E39,SUMMARY!$A$5:$BT$4995,32,0)),"",VLOOKUP($E39,SUMMARY!$A$5:$BT$4995,32,0))</f>
        <v>0</v>
      </c>
      <c r="S39" s="141">
        <f>IF(ISNA(VLOOKUP($E39,SUMMARY!$A$5:$BT$4995,33,0)),"",VLOOKUP($E39,SUMMARY!$A$5:$BT$4995,33,0))</f>
        <v>34719</v>
      </c>
      <c r="T39" s="141">
        <f>IF(ISNA(VLOOKUP($E39,SUMMARY!$A$5:$BT$4995,34,0)),"",VLOOKUP($E39,SUMMARY!$A$5:$BT$4995,34,0))</f>
        <v>0</v>
      </c>
      <c r="U39" s="141">
        <f>IF(ISNA(VLOOKUP($E39,SUMMARY!$A$5:$BT$4995,35,0)),"",VLOOKUP($E39,SUMMARY!$A$5:$BT$4995,35,0))</f>
        <v>0</v>
      </c>
      <c r="V39" s="141">
        <f>IF(ISNA(VLOOKUP($E39,SUMMARY!$A$5:$BT$4995,36,0)),"",VLOOKUP($E39,SUMMARY!$A$5:$BT$4995,36,0))</f>
        <v>0</v>
      </c>
      <c r="W39" s="141">
        <f>IF(ISNA(VLOOKUP($E39,SUMMARY!$A$5:$BT$4995,37,0)),"",VLOOKUP($E39,SUMMARY!$A$5:$BT$4995,37,0))</f>
        <v>0</v>
      </c>
      <c r="X39" s="141">
        <f>IF(ISNA(VLOOKUP($E39,SUMMARY!$A$5:$BT$4995,38,0)),"",VLOOKUP($E39,SUMMARY!$A$5:$BT$4995,38,0))</f>
        <v>0</v>
      </c>
      <c r="Y39" s="141">
        <f>IF(ISNA(VLOOKUP($E39,SUMMARY!$A$5:$BT$4995,39,0)),"",VLOOKUP($E39,SUMMARY!$A$5:$BT$4995,39,0))</f>
        <v>0</v>
      </c>
      <c r="Z39" s="141">
        <f>IF(ISNA(VLOOKUP($E39,SUMMARY!$A$5:$BT$4995,40,0)),"",VLOOKUP($E39,SUMMARY!$A$5:$BT$4995,40,0))</f>
        <v>0</v>
      </c>
      <c r="AA39" s="275">
        <f t="shared" si="6"/>
        <v>34719</v>
      </c>
      <c r="AB39" s="276">
        <f>IF(ISNA(VLOOKUP($E39,SUMMARY!$A$5:$BT$4995,42,0)),"",VLOOKUP($E39,SUMMARY!$A$5:$BT$4995,42,0))</f>
        <v>41445</v>
      </c>
      <c r="AC39" s="276">
        <v>41462</v>
      </c>
      <c r="AD39" s="282">
        <v>10158</v>
      </c>
      <c r="AE39" s="278">
        <v>41461</v>
      </c>
      <c r="AF39" s="280">
        <f>S39+S36</f>
        <v>38652</v>
      </c>
      <c r="AG39" s="280">
        <v>38652</v>
      </c>
    </row>
    <row r="40" spans="2:33" ht="15" x14ac:dyDescent="0.25">
      <c r="B40" s="355">
        <f t="shared" si="0"/>
        <v>170</v>
      </c>
      <c r="C40" s="356" t="str">
        <f t="shared" si="7"/>
        <v>JUNE</v>
      </c>
      <c r="D40" s="357" t="str">
        <f t="shared" si="8"/>
        <v>Q2</v>
      </c>
      <c r="E40" s="273">
        <v>50</v>
      </c>
      <c r="F40" s="130">
        <f>IF(ISNA(VLOOKUP($E40,SUMMARY!$A$5:$BT$4995,4,0)),"",VLOOKUP($E40,SUMMARY!$A$5:$BT$4995,4,0))</f>
        <v>0</v>
      </c>
      <c r="G40" s="359">
        <f>IF(ISNA(VLOOKUP($E40,SUMMARY!$A$5:$BT$4995,5,0)),"",VLOOKUP($E40,SUMMARY!$A$5:$BT$4995,5,0))</f>
        <v>0</v>
      </c>
      <c r="H40" s="130" t="str">
        <f>IF(ISNA(VLOOKUP($E40,SUMMARY!$A$5:$BT$4995,9,0)),"",VLOOKUP($E40,SUMMARY!$A$5:$BT$4995,9,0))</f>
        <v>AAAAA0000A</v>
      </c>
      <c r="I40" s="130" t="str">
        <f>IF(ISNA(VLOOKUP($E40,SUMMARY!$A$5:$BT$4995,10,0)),"",VLOOKUP($E40,SUMMARY!$A$5:$BT$4995,10,0))</f>
        <v>YKW</v>
      </c>
      <c r="J40" s="130" t="str">
        <f>IF(ISNA(VLOOKUP($E40,SUMMARY!$A$5:$BT$4995,29,0)),"",VLOOKUP($E40,SUMMARY!$A$5:$BT$4995,29,0))</f>
        <v>TDS194C-N</v>
      </c>
      <c r="K40" s="360">
        <f>IF(ISNA(VLOOKUP($E40,SUMMARY!$A$5:$BT$4995,11,0)),"",VLOOKUP($E40,SUMMARY!$A$5:$BT$4995,11,0))</f>
        <v>18690</v>
      </c>
      <c r="L40" s="360"/>
      <c r="M40" s="360">
        <f>(IF(ISNA(VLOOKUP($E40,SUMMARY!$A$5:$BT$4995,26,0)),"",VLOOKUP($E40,SUMMARY!$A$5:$BT$4995,26,0)))</f>
        <v>0</v>
      </c>
      <c r="N40" s="360">
        <f>IF(ISNA(VLOOKUP($E40,SUMMARY!$A$5:$BT$4995,23,0)),"",VLOOKUP($E40,SUMMARY!$A$5:$BT$4995,23,0))</f>
        <v>578</v>
      </c>
      <c r="O40" s="360">
        <f>IF(ISNA(VLOOKUP($E40,SUMMARY!$A$5:$BT$4995,22,0)),"",VLOOKUP($E40,SUMMARY!$A$5:$BT$4995,22,0))</f>
        <v>0</v>
      </c>
      <c r="P40" s="274">
        <f t="shared" si="5"/>
        <v>19268</v>
      </c>
      <c r="Q40" s="141">
        <f>IF(ISNA(VLOOKUP($E40,SUMMARY!$A$5:$BT$4995,31,0)),"",VLOOKUP($E40,SUMMARY!$A$5:$BT$4995,31,0))</f>
        <v>193</v>
      </c>
      <c r="R40" s="141">
        <f>IF(ISNA(VLOOKUP($E40,SUMMARY!$A$5:$BT$4995,32,0)),"",VLOOKUP($E40,SUMMARY!$A$5:$BT$4995,32,0))</f>
        <v>0</v>
      </c>
      <c r="S40" s="141">
        <f>IF(ISNA(VLOOKUP($E40,SUMMARY!$A$5:$BT$4995,33,0)),"",VLOOKUP($E40,SUMMARY!$A$5:$BT$4995,33,0))</f>
        <v>0</v>
      </c>
      <c r="T40" s="141">
        <f>IF(ISNA(VLOOKUP($E40,SUMMARY!$A$5:$BT$4995,34,0)),"",VLOOKUP($E40,SUMMARY!$A$5:$BT$4995,34,0))</f>
        <v>0</v>
      </c>
      <c r="U40" s="141">
        <f>IF(ISNA(VLOOKUP($E40,SUMMARY!$A$5:$BT$4995,35,0)),"",VLOOKUP($E40,SUMMARY!$A$5:$BT$4995,35,0))</f>
        <v>0</v>
      </c>
      <c r="V40" s="141">
        <f>IF(ISNA(VLOOKUP($E40,SUMMARY!$A$5:$BT$4995,36,0)),"",VLOOKUP($E40,SUMMARY!$A$5:$BT$4995,36,0))</f>
        <v>0</v>
      </c>
      <c r="W40" s="141">
        <f>IF(ISNA(VLOOKUP($E40,SUMMARY!$A$5:$BT$4995,37,0)),"",VLOOKUP($E40,SUMMARY!$A$5:$BT$4995,37,0))</f>
        <v>0</v>
      </c>
      <c r="X40" s="141">
        <f>IF(ISNA(VLOOKUP($E40,SUMMARY!$A$5:$BT$4995,38,0)),"",VLOOKUP($E40,SUMMARY!$A$5:$BT$4995,38,0))</f>
        <v>0</v>
      </c>
      <c r="Y40" s="141">
        <f>IF(ISNA(VLOOKUP($E40,SUMMARY!$A$5:$BT$4995,39,0)),"",VLOOKUP($E40,SUMMARY!$A$5:$BT$4995,39,0))</f>
        <v>0</v>
      </c>
      <c r="Z40" s="141">
        <f>IF(ISNA(VLOOKUP($E40,SUMMARY!$A$5:$BT$4995,40,0)),"",VLOOKUP($E40,SUMMARY!$A$5:$BT$4995,40,0))</f>
        <v>0</v>
      </c>
      <c r="AA40" s="275">
        <f t="shared" si="6"/>
        <v>193</v>
      </c>
      <c r="AB40" s="276">
        <f>IF(ISNA(VLOOKUP($E40,SUMMARY!$A$5:$BT$4995,42,0)),"",VLOOKUP($E40,SUMMARY!$A$5:$BT$4995,42,0))</f>
        <v>41445</v>
      </c>
      <c r="AC40" s="276">
        <v>41462</v>
      </c>
      <c r="AD40" s="282">
        <v>10181</v>
      </c>
      <c r="AE40" s="278">
        <v>41461</v>
      </c>
      <c r="AF40" s="280">
        <f>Q30+Q40</f>
        <v>363</v>
      </c>
      <c r="AG40" s="280">
        <v>363</v>
      </c>
    </row>
    <row r="41" spans="2:33" ht="15" x14ac:dyDescent="0.25">
      <c r="B41" s="355">
        <f t="shared" si="0"/>
        <v>178</v>
      </c>
      <c r="C41" s="356" t="str">
        <f t="shared" si="7"/>
        <v>JULY</v>
      </c>
      <c r="D41" s="357" t="str">
        <f t="shared" si="8"/>
        <v>Q2</v>
      </c>
      <c r="E41" s="273">
        <v>51</v>
      </c>
      <c r="F41" s="130">
        <f>IF(ISNA(VLOOKUP($E41,SUMMARY!$A$5:$BT$4995,4,0)),"",VLOOKUP($E41,SUMMARY!$A$5:$BT$4995,4,0))</f>
        <v>0</v>
      </c>
      <c r="G41" s="359">
        <f>IF(ISNA(VLOOKUP($E41,SUMMARY!$A$5:$BT$4995,5,0)),"",VLOOKUP($E41,SUMMARY!$A$5:$BT$4995,5,0))</f>
        <v>0</v>
      </c>
      <c r="H41" s="130" t="str">
        <f>IF(ISNA(VLOOKUP($E41,SUMMARY!$A$5:$BT$4995,9,0)),"",VLOOKUP($E41,SUMMARY!$A$5:$BT$4995,9,0))</f>
        <v>AAAAA0000A</v>
      </c>
      <c r="I41" s="130" t="str">
        <f>IF(ISNA(VLOOKUP($E41,SUMMARY!$A$5:$BT$4995,10,0)),"",VLOOKUP($E41,SUMMARY!$A$5:$BT$4995,10,0))</f>
        <v>NKW</v>
      </c>
      <c r="J41" s="130" t="str">
        <f>IF(ISNA(VLOOKUP($E41,SUMMARY!$A$5:$BT$4995,29,0)),"",VLOOKUP($E41,SUMMARY!$A$5:$BT$4995,29,0))</f>
        <v>TDS194J-C</v>
      </c>
      <c r="K41" s="360">
        <f>IF(ISNA(VLOOKUP($E41,SUMMARY!$A$5:$BT$4995,11,0)),"",VLOOKUP($E41,SUMMARY!$A$5:$BT$4995,11,0))</f>
        <v>61400</v>
      </c>
      <c r="L41" s="360"/>
      <c r="M41" s="360">
        <f>(IF(ISNA(VLOOKUP($E41,SUMMARY!$A$5:$BT$4995,26,0)),"",VLOOKUP($E41,SUMMARY!$A$5:$BT$4995,26,0)))</f>
        <v>0</v>
      </c>
      <c r="N41" s="360">
        <f>IF(ISNA(VLOOKUP($E41,SUMMARY!$A$5:$BT$4995,23,0)),"",VLOOKUP($E41,SUMMARY!$A$5:$BT$4995,23,0))</f>
        <v>0</v>
      </c>
      <c r="O41" s="360">
        <f>IF(ISNA(VLOOKUP($E41,SUMMARY!$A$5:$BT$4995,22,0)),"",VLOOKUP($E41,SUMMARY!$A$5:$BT$4995,22,0))</f>
        <v>7589</v>
      </c>
      <c r="P41" s="274">
        <f t="shared" ref="P41:P65" si="9">SUM(K41:O41)</f>
        <v>68989</v>
      </c>
      <c r="Q41" s="141">
        <f>IF(ISNA(VLOOKUP($E41,SUMMARY!$A$5:$BT$4995,31,0)),"",VLOOKUP($E41,SUMMARY!$A$5:$BT$4995,31,0))</f>
        <v>0</v>
      </c>
      <c r="R41" s="141">
        <f>IF(ISNA(VLOOKUP($E41,SUMMARY!$A$5:$BT$4995,32,0)),"",VLOOKUP($E41,SUMMARY!$A$5:$BT$4995,32,0))</f>
        <v>0</v>
      </c>
      <c r="S41" s="141">
        <f>IF(ISNA(VLOOKUP($E41,SUMMARY!$A$5:$BT$4995,33,0)),"",VLOOKUP($E41,SUMMARY!$A$5:$BT$4995,33,0))</f>
        <v>0</v>
      </c>
      <c r="T41" s="141">
        <f>IF(ISNA(VLOOKUP($E41,SUMMARY!$A$5:$BT$4995,34,0)),"",VLOOKUP($E41,SUMMARY!$A$5:$BT$4995,34,0))</f>
        <v>6845</v>
      </c>
      <c r="U41" s="141">
        <f>IF(ISNA(VLOOKUP($E41,SUMMARY!$A$5:$BT$4995,35,0)),"",VLOOKUP($E41,SUMMARY!$A$5:$BT$4995,35,0))</f>
        <v>0</v>
      </c>
      <c r="V41" s="141">
        <f>IF(ISNA(VLOOKUP($E41,SUMMARY!$A$5:$BT$4995,36,0)),"",VLOOKUP($E41,SUMMARY!$A$5:$BT$4995,36,0))</f>
        <v>0</v>
      </c>
      <c r="W41" s="141">
        <f>IF(ISNA(VLOOKUP($E41,SUMMARY!$A$5:$BT$4995,37,0)),"",VLOOKUP($E41,SUMMARY!$A$5:$BT$4995,37,0))</f>
        <v>0</v>
      </c>
      <c r="X41" s="141">
        <f>IF(ISNA(VLOOKUP($E41,SUMMARY!$A$5:$BT$4995,38,0)),"",VLOOKUP($E41,SUMMARY!$A$5:$BT$4995,38,0))</f>
        <v>0</v>
      </c>
      <c r="Y41" s="141">
        <f>IF(ISNA(VLOOKUP($E41,SUMMARY!$A$5:$BT$4995,39,0)),"",VLOOKUP($E41,SUMMARY!$A$5:$BT$4995,39,0))</f>
        <v>0</v>
      </c>
      <c r="Z41" s="141">
        <f>IF(ISNA(VLOOKUP($E41,SUMMARY!$A$5:$BT$4995,40,0)),"",VLOOKUP($E41,SUMMARY!$A$5:$BT$4995,40,0))</f>
        <v>0</v>
      </c>
      <c r="AA41" s="275">
        <f t="shared" ref="AA41:AA65" si="10">SUM(Q41:Z41)</f>
        <v>6845</v>
      </c>
      <c r="AB41" s="276">
        <f>IF(ISNA(VLOOKUP($E41,SUMMARY!$A$5:$BT$4995,42,0)),"",VLOOKUP($E41,SUMMARY!$A$5:$BT$4995,42,0))</f>
        <v>41453</v>
      </c>
      <c r="AC41" s="21"/>
      <c r="AD41" s="282"/>
      <c r="AE41" s="253"/>
      <c r="AF41" s="280"/>
      <c r="AG41" s="280"/>
    </row>
    <row r="42" spans="2:33" ht="15" x14ac:dyDescent="0.25">
      <c r="B42" s="355" t="e">
        <f t="shared" si="0"/>
        <v>#VALUE!</v>
      </c>
      <c r="C42" s="356" t="e">
        <f t="shared" si="7"/>
        <v>#VALUE!</v>
      </c>
      <c r="D42" s="357" t="e">
        <f t="shared" si="8"/>
        <v>#VALUE!</v>
      </c>
      <c r="E42" s="273"/>
      <c r="F42" s="130" t="str">
        <f>IF(ISNA(VLOOKUP($E42,SUMMARY!$A$5:$BT$4995,4,0)),"",VLOOKUP($E42,SUMMARY!$A$5:$BT$4995,4,0))</f>
        <v/>
      </c>
      <c r="G42" s="359" t="str">
        <f>IF(ISNA(VLOOKUP($E42,SUMMARY!$A$5:$BT$4995,5,0)),"",VLOOKUP($E42,SUMMARY!$A$5:$BT$4995,5,0))</f>
        <v/>
      </c>
      <c r="H42" s="130" t="str">
        <f>IF(ISNA(VLOOKUP($E42,SUMMARY!$A$5:$BT$4995,9,0)),"",VLOOKUP($E42,SUMMARY!$A$5:$BT$4995,9,0))</f>
        <v/>
      </c>
      <c r="I42" s="130" t="str">
        <f>IF(ISNA(VLOOKUP($E42,SUMMARY!$A$5:$BT$4995,10,0)),"",VLOOKUP($E42,SUMMARY!$A$5:$BT$4995,10,0))</f>
        <v/>
      </c>
      <c r="J42" s="130" t="str">
        <f>IF(ISNA(VLOOKUP($E42,SUMMARY!$A$5:$BT$4995,29,0)),"",VLOOKUP($E42,SUMMARY!$A$5:$BT$4995,29,0))</f>
        <v/>
      </c>
      <c r="K42" s="360" t="str">
        <f>IF(ISNA(VLOOKUP($E42,SUMMARY!$A$5:$BT$4995,11,0)),"",VLOOKUP($E42,SUMMARY!$A$5:$BT$4995,11,0))</f>
        <v/>
      </c>
      <c r="L42" s="360"/>
      <c r="M42" s="360" t="str">
        <f>(IF(ISNA(VLOOKUP($E42,SUMMARY!$A$5:$BT$4995,26,0)),"",VLOOKUP($E42,SUMMARY!$A$5:$BT$4995,26,0)))</f>
        <v/>
      </c>
      <c r="N42" s="360" t="str">
        <f>IF(ISNA(VLOOKUP($E42,SUMMARY!$A$5:$BT$4995,23,0)),"",VLOOKUP($E42,SUMMARY!$A$5:$BT$4995,23,0))</f>
        <v/>
      </c>
      <c r="O42" s="360" t="str">
        <f>IF(ISNA(VLOOKUP($E42,SUMMARY!$A$5:$BT$4995,22,0)),"",VLOOKUP($E42,SUMMARY!$A$5:$BT$4995,22,0))</f>
        <v/>
      </c>
      <c r="P42" s="274">
        <f t="shared" si="9"/>
        <v>0</v>
      </c>
      <c r="Q42" s="141" t="str">
        <f>IF(ISNA(VLOOKUP($E42,SUMMARY!$A$5:$BT$4995,31,0)),"",VLOOKUP($E42,SUMMARY!$A$5:$BT$4995,31,0))</f>
        <v/>
      </c>
      <c r="R42" s="141" t="str">
        <f>IF(ISNA(VLOOKUP($E42,SUMMARY!$A$5:$BT$4995,32,0)),"",VLOOKUP($E42,SUMMARY!$A$5:$BT$4995,32,0))</f>
        <v/>
      </c>
      <c r="S42" s="141" t="str">
        <f>IF(ISNA(VLOOKUP($E42,SUMMARY!$A$5:$BT$4995,33,0)),"",VLOOKUP($E42,SUMMARY!$A$5:$BT$4995,33,0))</f>
        <v/>
      </c>
      <c r="T42" s="141" t="str">
        <f>IF(ISNA(VLOOKUP($E42,SUMMARY!$A$5:$BT$4995,34,0)),"",VLOOKUP($E42,SUMMARY!$A$5:$BT$4995,34,0))</f>
        <v/>
      </c>
      <c r="U42" s="141" t="str">
        <f>IF(ISNA(VLOOKUP($E42,SUMMARY!$A$5:$BT$4995,35,0)),"",VLOOKUP($E42,SUMMARY!$A$5:$BT$4995,35,0))</f>
        <v/>
      </c>
      <c r="V42" s="141" t="str">
        <f>IF(ISNA(VLOOKUP($E42,SUMMARY!$A$5:$BT$4995,36,0)),"",VLOOKUP($E42,SUMMARY!$A$5:$BT$4995,36,0))</f>
        <v/>
      </c>
      <c r="W42" s="141" t="str">
        <f>IF(ISNA(VLOOKUP($E42,SUMMARY!$A$5:$BT$4995,37,0)),"",VLOOKUP($E42,SUMMARY!$A$5:$BT$4995,37,0))</f>
        <v/>
      </c>
      <c r="X42" s="141" t="str">
        <f>IF(ISNA(VLOOKUP($E42,SUMMARY!$A$5:$BT$4995,38,0)),"",VLOOKUP($E42,SUMMARY!$A$5:$BT$4995,38,0))</f>
        <v/>
      </c>
      <c r="Y42" s="141" t="str">
        <f>IF(ISNA(VLOOKUP($E42,SUMMARY!$A$5:$BT$4995,39,0)),"",VLOOKUP($E42,SUMMARY!$A$5:$BT$4995,39,0))</f>
        <v/>
      </c>
      <c r="Z42" s="141" t="str">
        <f>IF(ISNA(VLOOKUP($E42,SUMMARY!$A$5:$BT$4995,40,0)),"",VLOOKUP($E42,SUMMARY!$A$5:$BT$4995,40,0))</f>
        <v/>
      </c>
      <c r="AA42" s="275">
        <f t="shared" si="10"/>
        <v>0</v>
      </c>
      <c r="AB42" s="276" t="str">
        <f>IF(ISNA(VLOOKUP($E42,SUMMARY!$A$5:$BT$4995,42,0)),"",VLOOKUP($E42,SUMMARY!$A$5:$BT$4995,42,0))</f>
        <v/>
      </c>
      <c r="AC42" s="21"/>
      <c r="AD42" s="282"/>
      <c r="AE42" s="253"/>
      <c r="AF42" s="280"/>
      <c r="AG42" s="280"/>
    </row>
    <row r="43" spans="2:33" ht="15" x14ac:dyDescent="0.25">
      <c r="B43" s="355" t="e">
        <f t="shared" si="0"/>
        <v>#VALUE!</v>
      </c>
      <c r="C43" s="356" t="e">
        <f t="shared" si="7"/>
        <v>#VALUE!</v>
      </c>
      <c r="D43" s="357" t="e">
        <f t="shared" si="8"/>
        <v>#VALUE!</v>
      </c>
      <c r="E43" s="273"/>
      <c r="F43" s="130" t="str">
        <f>IF(ISNA(VLOOKUP($E43,SUMMARY!$A$5:$BT$4995,4,0)),"",VLOOKUP($E43,SUMMARY!$A$5:$BT$4995,4,0))</f>
        <v/>
      </c>
      <c r="G43" s="359" t="str">
        <f>IF(ISNA(VLOOKUP($E43,SUMMARY!$A$5:$BT$4995,5,0)),"",VLOOKUP($E43,SUMMARY!$A$5:$BT$4995,5,0))</f>
        <v/>
      </c>
      <c r="H43" s="130" t="str">
        <f>IF(ISNA(VLOOKUP($E43,SUMMARY!$A$5:$BT$4995,9,0)),"",VLOOKUP($E43,SUMMARY!$A$5:$BT$4995,9,0))</f>
        <v/>
      </c>
      <c r="I43" s="130" t="str">
        <f>IF(ISNA(VLOOKUP($E43,SUMMARY!$A$5:$BT$4995,10,0)),"",VLOOKUP($E43,SUMMARY!$A$5:$BT$4995,10,0))</f>
        <v/>
      </c>
      <c r="J43" s="130" t="str">
        <f>IF(ISNA(VLOOKUP($E43,SUMMARY!$A$5:$BT$4995,29,0)),"",VLOOKUP($E43,SUMMARY!$A$5:$BT$4995,29,0))</f>
        <v/>
      </c>
      <c r="K43" s="360" t="str">
        <f>IF(ISNA(VLOOKUP($E43,SUMMARY!$A$5:$BT$4995,11,0)),"",VLOOKUP($E43,SUMMARY!$A$5:$BT$4995,11,0))</f>
        <v/>
      </c>
      <c r="L43" s="360"/>
      <c r="M43" s="360" t="str">
        <f>(IF(ISNA(VLOOKUP($E43,SUMMARY!$A$5:$BT$4995,26,0)),"",VLOOKUP($E43,SUMMARY!$A$5:$BT$4995,26,0)))</f>
        <v/>
      </c>
      <c r="N43" s="360" t="str">
        <f>IF(ISNA(VLOOKUP($E43,SUMMARY!$A$5:$BT$4995,23,0)),"",VLOOKUP($E43,SUMMARY!$A$5:$BT$4995,23,0))</f>
        <v/>
      </c>
      <c r="O43" s="360" t="str">
        <f>IF(ISNA(VLOOKUP($E43,SUMMARY!$A$5:$BT$4995,22,0)),"",VLOOKUP($E43,SUMMARY!$A$5:$BT$4995,22,0))</f>
        <v/>
      </c>
      <c r="P43" s="274">
        <f t="shared" si="9"/>
        <v>0</v>
      </c>
      <c r="Q43" s="141" t="str">
        <f>IF(ISNA(VLOOKUP($E43,SUMMARY!$A$5:$BT$4995,31,0)),"",VLOOKUP($E43,SUMMARY!$A$5:$BT$4995,31,0))</f>
        <v/>
      </c>
      <c r="R43" s="141" t="str">
        <f>IF(ISNA(VLOOKUP($E43,SUMMARY!$A$5:$BT$4995,32,0)),"",VLOOKUP($E43,SUMMARY!$A$5:$BT$4995,32,0))</f>
        <v/>
      </c>
      <c r="S43" s="141" t="str">
        <f>IF(ISNA(VLOOKUP($E43,SUMMARY!$A$5:$BT$4995,33,0)),"",VLOOKUP($E43,SUMMARY!$A$5:$BT$4995,33,0))</f>
        <v/>
      </c>
      <c r="T43" s="141" t="str">
        <f>IF(ISNA(VLOOKUP($E43,SUMMARY!$A$5:$BT$4995,34,0)),"",VLOOKUP($E43,SUMMARY!$A$5:$BT$4995,34,0))</f>
        <v/>
      </c>
      <c r="U43" s="141" t="str">
        <f>IF(ISNA(VLOOKUP($E43,SUMMARY!$A$5:$BT$4995,35,0)),"",VLOOKUP($E43,SUMMARY!$A$5:$BT$4995,35,0))</f>
        <v/>
      </c>
      <c r="V43" s="141" t="str">
        <f>IF(ISNA(VLOOKUP($E43,SUMMARY!$A$5:$BT$4995,36,0)),"",VLOOKUP($E43,SUMMARY!$A$5:$BT$4995,36,0))</f>
        <v/>
      </c>
      <c r="W43" s="141" t="str">
        <f>IF(ISNA(VLOOKUP($E43,SUMMARY!$A$5:$BT$4995,37,0)),"",VLOOKUP($E43,SUMMARY!$A$5:$BT$4995,37,0))</f>
        <v/>
      </c>
      <c r="X43" s="141" t="str">
        <f>IF(ISNA(VLOOKUP($E43,SUMMARY!$A$5:$BT$4995,38,0)),"",VLOOKUP($E43,SUMMARY!$A$5:$BT$4995,38,0))</f>
        <v/>
      </c>
      <c r="Y43" s="141" t="str">
        <f>IF(ISNA(VLOOKUP($E43,SUMMARY!$A$5:$BT$4995,39,0)),"",VLOOKUP($E43,SUMMARY!$A$5:$BT$4995,39,0))</f>
        <v/>
      </c>
      <c r="Z43" s="141" t="str">
        <f>IF(ISNA(VLOOKUP($E43,SUMMARY!$A$5:$BT$4995,40,0)),"",VLOOKUP($E43,SUMMARY!$A$5:$BT$4995,40,0))</f>
        <v/>
      </c>
      <c r="AA43" s="275">
        <f t="shared" si="10"/>
        <v>0</v>
      </c>
      <c r="AB43" s="276" t="str">
        <f>IF(ISNA(VLOOKUP($E43,SUMMARY!$A$5:$BT$4995,42,0)),"",VLOOKUP($E43,SUMMARY!$A$5:$BT$4995,42,0))</f>
        <v/>
      </c>
      <c r="AC43" s="21"/>
      <c r="AD43" s="282"/>
      <c r="AE43" s="253"/>
      <c r="AF43" s="280"/>
      <c r="AG43" s="280"/>
    </row>
    <row r="44" spans="2:33" ht="15" x14ac:dyDescent="0.25">
      <c r="B44" s="355" t="e">
        <f t="shared" si="0"/>
        <v>#VALUE!</v>
      </c>
      <c r="C44" s="356" t="e">
        <f t="shared" si="7"/>
        <v>#VALUE!</v>
      </c>
      <c r="D44" s="357" t="e">
        <f t="shared" si="8"/>
        <v>#VALUE!</v>
      </c>
      <c r="E44" s="273"/>
      <c r="F44" s="130" t="str">
        <f>IF(ISNA(VLOOKUP($E44,SUMMARY!$A$5:$BT$4995,4,0)),"",VLOOKUP($E44,SUMMARY!$A$5:$BT$4995,4,0))</f>
        <v/>
      </c>
      <c r="G44" s="359" t="str">
        <f>IF(ISNA(VLOOKUP($E44,SUMMARY!$A$5:$BT$4995,5,0)),"",VLOOKUP($E44,SUMMARY!$A$5:$BT$4995,5,0))</f>
        <v/>
      </c>
      <c r="H44" s="130" t="str">
        <f>IF(ISNA(VLOOKUP($E44,SUMMARY!$A$5:$BT$4995,9,0)),"",VLOOKUP($E44,SUMMARY!$A$5:$BT$4995,9,0))</f>
        <v/>
      </c>
      <c r="I44" s="130" t="str">
        <f>IF(ISNA(VLOOKUP($E44,SUMMARY!$A$5:$BT$4995,10,0)),"",VLOOKUP($E44,SUMMARY!$A$5:$BT$4995,10,0))</f>
        <v/>
      </c>
      <c r="J44" s="130" t="str">
        <f>IF(ISNA(VLOOKUP($E44,SUMMARY!$A$5:$BT$4995,29,0)),"",VLOOKUP($E44,SUMMARY!$A$5:$BT$4995,29,0))</f>
        <v/>
      </c>
      <c r="K44" s="360" t="str">
        <f>IF(ISNA(VLOOKUP($E44,SUMMARY!$A$5:$BT$4995,11,0)),"",VLOOKUP($E44,SUMMARY!$A$5:$BT$4995,11,0))</f>
        <v/>
      </c>
      <c r="L44" s="360"/>
      <c r="M44" s="360" t="str">
        <f>(IF(ISNA(VLOOKUP($E44,SUMMARY!$A$5:$BT$4995,26,0)),"",VLOOKUP($E44,SUMMARY!$A$5:$BT$4995,26,0)))</f>
        <v/>
      </c>
      <c r="N44" s="360" t="str">
        <f>IF(ISNA(VLOOKUP($E44,SUMMARY!$A$5:$BT$4995,23,0)),"",VLOOKUP($E44,SUMMARY!$A$5:$BT$4995,23,0))</f>
        <v/>
      </c>
      <c r="O44" s="360" t="str">
        <f>IF(ISNA(VLOOKUP($E44,SUMMARY!$A$5:$BT$4995,22,0)),"",VLOOKUP($E44,SUMMARY!$A$5:$BT$4995,22,0))</f>
        <v/>
      </c>
      <c r="P44" s="274">
        <f t="shared" si="9"/>
        <v>0</v>
      </c>
      <c r="Q44" s="141" t="str">
        <f>IF(ISNA(VLOOKUP($E44,SUMMARY!$A$5:$BT$4995,31,0)),"",VLOOKUP($E44,SUMMARY!$A$5:$BT$4995,31,0))</f>
        <v/>
      </c>
      <c r="R44" s="141" t="str">
        <f>IF(ISNA(VLOOKUP($E44,SUMMARY!$A$5:$BT$4995,32,0)),"",VLOOKUP($E44,SUMMARY!$A$5:$BT$4995,32,0))</f>
        <v/>
      </c>
      <c r="S44" s="141" t="str">
        <f>IF(ISNA(VLOOKUP($E44,SUMMARY!$A$5:$BT$4995,33,0)),"",VLOOKUP($E44,SUMMARY!$A$5:$BT$4995,33,0))</f>
        <v/>
      </c>
      <c r="T44" s="141" t="str">
        <f>IF(ISNA(VLOOKUP($E44,SUMMARY!$A$5:$BT$4995,34,0)),"",VLOOKUP($E44,SUMMARY!$A$5:$BT$4995,34,0))</f>
        <v/>
      </c>
      <c r="U44" s="141" t="str">
        <f>IF(ISNA(VLOOKUP($E44,SUMMARY!$A$5:$BT$4995,35,0)),"",VLOOKUP($E44,SUMMARY!$A$5:$BT$4995,35,0))</f>
        <v/>
      </c>
      <c r="V44" s="141" t="str">
        <f>IF(ISNA(VLOOKUP($E44,SUMMARY!$A$5:$BT$4995,36,0)),"",VLOOKUP($E44,SUMMARY!$A$5:$BT$4995,36,0))</f>
        <v/>
      </c>
      <c r="W44" s="141" t="str">
        <f>IF(ISNA(VLOOKUP($E44,SUMMARY!$A$5:$BT$4995,37,0)),"",VLOOKUP($E44,SUMMARY!$A$5:$BT$4995,37,0))</f>
        <v/>
      </c>
      <c r="X44" s="141" t="str">
        <f>IF(ISNA(VLOOKUP($E44,SUMMARY!$A$5:$BT$4995,38,0)),"",VLOOKUP($E44,SUMMARY!$A$5:$BT$4995,38,0))</f>
        <v/>
      </c>
      <c r="Y44" s="141" t="str">
        <f>IF(ISNA(VLOOKUP($E44,SUMMARY!$A$5:$BT$4995,39,0)),"",VLOOKUP($E44,SUMMARY!$A$5:$BT$4995,39,0))</f>
        <v/>
      </c>
      <c r="Z44" s="141" t="str">
        <f>IF(ISNA(VLOOKUP($E44,SUMMARY!$A$5:$BT$4995,40,0)),"",VLOOKUP($E44,SUMMARY!$A$5:$BT$4995,40,0))</f>
        <v/>
      </c>
      <c r="AA44" s="275">
        <f t="shared" si="10"/>
        <v>0</v>
      </c>
      <c r="AB44" s="276" t="str">
        <f>IF(ISNA(VLOOKUP($E44,SUMMARY!$A$5:$BT$4995,42,0)),"",VLOOKUP($E44,SUMMARY!$A$5:$BT$4995,42,0))</f>
        <v/>
      </c>
      <c r="AC44" s="21"/>
      <c r="AD44" s="282"/>
      <c r="AE44" s="253"/>
      <c r="AF44" s="280"/>
      <c r="AG44" s="280"/>
    </row>
    <row r="45" spans="2:33" ht="15" x14ac:dyDescent="0.25">
      <c r="B45" s="355" t="e">
        <f t="shared" si="0"/>
        <v>#VALUE!</v>
      </c>
      <c r="C45" s="356" t="e">
        <f t="shared" si="7"/>
        <v>#VALUE!</v>
      </c>
      <c r="D45" s="357" t="e">
        <f t="shared" si="8"/>
        <v>#VALUE!</v>
      </c>
      <c r="E45" s="273"/>
      <c r="F45" s="130" t="str">
        <f>IF(ISNA(VLOOKUP($E45,SUMMARY!$A$5:$BT$4995,4,0)),"",VLOOKUP($E45,SUMMARY!$A$5:$BT$4995,4,0))</f>
        <v/>
      </c>
      <c r="G45" s="359" t="str">
        <f>IF(ISNA(VLOOKUP($E45,SUMMARY!$A$5:$BT$4995,5,0)),"",VLOOKUP($E45,SUMMARY!$A$5:$BT$4995,5,0))</f>
        <v/>
      </c>
      <c r="H45" s="130" t="str">
        <f>IF(ISNA(VLOOKUP($E45,SUMMARY!$A$5:$BT$4995,9,0)),"",VLOOKUP($E45,SUMMARY!$A$5:$BT$4995,9,0))</f>
        <v/>
      </c>
      <c r="I45" s="130" t="str">
        <f>IF(ISNA(VLOOKUP($E45,SUMMARY!$A$5:$BT$4995,10,0)),"",VLOOKUP($E45,SUMMARY!$A$5:$BT$4995,10,0))</f>
        <v/>
      </c>
      <c r="J45" s="130" t="str">
        <f>IF(ISNA(VLOOKUP($E45,SUMMARY!$A$5:$BT$4995,29,0)),"",VLOOKUP($E45,SUMMARY!$A$5:$BT$4995,29,0))</f>
        <v/>
      </c>
      <c r="K45" s="360" t="str">
        <f>IF(ISNA(VLOOKUP($E45,SUMMARY!$A$5:$BT$4995,11,0)),"",VLOOKUP($E45,SUMMARY!$A$5:$BT$4995,11,0))</f>
        <v/>
      </c>
      <c r="L45" s="360"/>
      <c r="M45" s="360" t="str">
        <f>(IF(ISNA(VLOOKUP($E45,SUMMARY!$A$5:$BT$4995,26,0)),"",VLOOKUP($E45,SUMMARY!$A$5:$BT$4995,26,0)))</f>
        <v/>
      </c>
      <c r="N45" s="360" t="str">
        <f>IF(ISNA(VLOOKUP($E45,SUMMARY!$A$5:$BT$4995,23,0)),"",VLOOKUP($E45,SUMMARY!$A$5:$BT$4995,23,0))</f>
        <v/>
      </c>
      <c r="O45" s="360" t="str">
        <f>IF(ISNA(VLOOKUP($E45,SUMMARY!$A$5:$BT$4995,22,0)),"",VLOOKUP($E45,SUMMARY!$A$5:$BT$4995,22,0))</f>
        <v/>
      </c>
      <c r="P45" s="274">
        <f t="shared" si="9"/>
        <v>0</v>
      </c>
      <c r="Q45" s="141" t="str">
        <f>IF(ISNA(VLOOKUP($E45,SUMMARY!$A$5:$BT$4995,31,0)),"",VLOOKUP($E45,SUMMARY!$A$5:$BT$4995,31,0))</f>
        <v/>
      </c>
      <c r="R45" s="141" t="str">
        <f>IF(ISNA(VLOOKUP($E45,SUMMARY!$A$5:$BT$4995,32,0)),"",VLOOKUP($E45,SUMMARY!$A$5:$BT$4995,32,0))</f>
        <v/>
      </c>
      <c r="S45" s="141" t="str">
        <f>IF(ISNA(VLOOKUP($E45,SUMMARY!$A$5:$BT$4995,33,0)),"",VLOOKUP($E45,SUMMARY!$A$5:$BT$4995,33,0))</f>
        <v/>
      </c>
      <c r="T45" s="141" t="str">
        <f>IF(ISNA(VLOOKUP($E45,SUMMARY!$A$5:$BT$4995,34,0)),"",VLOOKUP($E45,SUMMARY!$A$5:$BT$4995,34,0))</f>
        <v/>
      </c>
      <c r="U45" s="141" t="str">
        <f>IF(ISNA(VLOOKUP($E45,SUMMARY!$A$5:$BT$4995,35,0)),"",VLOOKUP($E45,SUMMARY!$A$5:$BT$4995,35,0))</f>
        <v/>
      </c>
      <c r="V45" s="141" t="str">
        <f>IF(ISNA(VLOOKUP($E45,SUMMARY!$A$5:$BT$4995,36,0)),"",VLOOKUP($E45,SUMMARY!$A$5:$BT$4995,36,0))</f>
        <v/>
      </c>
      <c r="W45" s="141" t="str">
        <f>IF(ISNA(VLOOKUP($E45,SUMMARY!$A$5:$BT$4995,37,0)),"",VLOOKUP($E45,SUMMARY!$A$5:$BT$4995,37,0))</f>
        <v/>
      </c>
      <c r="X45" s="141" t="str">
        <f>IF(ISNA(VLOOKUP($E45,SUMMARY!$A$5:$BT$4995,38,0)),"",VLOOKUP($E45,SUMMARY!$A$5:$BT$4995,38,0))</f>
        <v/>
      </c>
      <c r="Y45" s="141" t="str">
        <f>IF(ISNA(VLOOKUP($E45,SUMMARY!$A$5:$BT$4995,39,0)),"",VLOOKUP($E45,SUMMARY!$A$5:$BT$4995,39,0))</f>
        <v/>
      </c>
      <c r="Z45" s="141" t="str">
        <f>IF(ISNA(VLOOKUP($E45,SUMMARY!$A$5:$BT$4995,40,0)),"",VLOOKUP($E45,SUMMARY!$A$5:$BT$4995,40,0))</f>
        <v/>
      </c>
      <c r="AA45" s="275">
        <f t="shared" si="10"/>
        <v>0</v>
      </c>
      <c r="AB45" s="276" t="str">
        <f>IF(ISNA(VLOOKUP($E45,SUMMARY!$A$5:$BT$4995,42,0)),"",VLOOKUP($E45,SUMMARY!$A$5:$BT$4995,42,0))</f>
        <v/>
      </c>
      <c r="AC45" s="21"/>
      <c r="AD45" s="282"/>
      <c r="AE45" s="253"/>
      <c r="AF45" s="280"/>
      <c r="AG45" s="280"/>
    </row>
    <row r="46" spans="2:33" ht="15" x14ac:dyDescent="0.25">
      <c r="B46" s="355" t="e">
        <f t="shared" si="0"/>
        <v>#VALUE!</v>
      </c>
      <c r="C46" s="356" t="e">
        <f t="shared" si="7"/>
        <v>#VALUE!</v>
      </c>
      <c r="D46" s="357" t="e">
        <f t="shared" si="8"/>
        <v>#VALUE!</v>
      </c>
      <c r="E46" s="273"/>
      <c r="F46" s="130" t="str">
        <f>IF(ISNA(VLOOKUP($E46,SUMMARY!$A$5:$BT$4995,4,0)),"",VLOOKUP($E46,SUMMARY!$A$5:$BT$4995,4,0))</f>
        <v/>
      </c>
      <c r="G46" s="359" t="str">
        <f>IF(ISNA(VLOOKUP($E46,SUMMARY!$A$5:$BT$4995,5,0)),"",VLOOKUP($E46,SUMMARY!$A$5:$BT$4995,5,0))</f>
        <v/>
      </c>
      <c r="H46" s="130" t="str">
        <f>IF(ISNA(VLOOKUP($E46,SUMMARY!$A$5:$BT$4995,9,0)),"",VLOOKUP($E46,SUMMARY!$A$5:$BT$4995,9,0))</f>
        <v/>
      </c>
      <c r="I46" s="130" t="str">
        <f>IF(ISNA(VLOOKUP($E46,SUMMARY!$A$5:$BT$4995,10,0)),"",VLOOKUP($E46,SUMMARY!$A$5:$BT$4995,10,0))</f>
        <v/>
      </c>
      <c r="J46" s="130" t="str">
        <f>IF(ISNA(VLOOKUP($E46,SUMMARY!$A$5:$BT$4995,29,0)),"",VLOOKUP($E46,SUMMARY!$A$5:$BT$4995,29,0))</f>
        <v/>
      </c>
      <c r="K46" s="360" t="str">
        <f>IF(ISNA(VLOOKUP($E46,SUMMARY!$A$5:$BT$4995,11,0)),"",VLOOKUP($E46,SUMMARY!$A$5:$BT$4995,11,0))</f>
        <v/>
      </c>
      <c r="L46" s="360"/>
      <c r="M46" s="360" t="str">
        <f>(IF(ISNA(VLOOKUP($E46,SUMMARY!$A$5:$BT$4995,26,0)),"",VLOOKUP($E46,SUMMARY!$A$5:$BT$4995,26,0)))</f>
        <v/>
      </c>
      <c r="N46" s="360" t="str">
        <f>IF(ISNA(VLOOKUP($E46,SUMMARY!$A$5:$BT$4995,23,0)),"",VLOOKUP($E46,SUMMARY!$A$5:$BT$4995,23,0))</f>
        <v/>
      </c>
      <c r="O46" s="360" t="str">
        <f>IF(ISNA(VLOOKUP($E46,SUMMARY!$A$5:$BT$4995,22,0)),"",VLOOKUP($E46,SUMMARY!$A$5:$BT$4995,22,0))</f>
        <v/>
      </c>
      <c r="P46" s="274">
        <f t="shared" si="9"/>
        <v>0</v>
      </c>
      <c r="Q46" s="141" t="str">
        <f>IF(ISNA(VLOOKUP($E46,SUMMARY!$A$5:$BT$4995,31,0)),"",VLOOKUP($E46,SUMMARY!$A$5:$BT$4995,31,0))</f>
        <v/>
      </c>
      <c r="R46" s="141" t="str">
        <f>IF(ISNA(VLOOKUP($E46,SUMMARY!$A$5:$BT$4995,32,0)),"",VLOOKUP($E46,SUMMARY!$A$5:$BT$4995,32,0))</f>
        <v/>
      </c>
      <c r="S46" s="141" t="str">
        <f>IF(ISNA(VLOOKUP($E46,SUMMARY!$A$5:$BT$4995,33,0)),"",VLOOKUP($E46,SUMMARY!$A$5:$BT$4995,33,0))</f>
        <v/>
      </c>
      <c r="T46" s="141" t="str">
        <f>IF(ISNA(VLOOKUP($E46,SUMMARY!$A$5:$BT$4995,34,0)),"",VLOOKUP($E46,SUMMARY!$A$5:$BT$4995,34,0))</f>
        <v/>
      </c>
      <c r="U46" s="141" t="str">
        <f>IF(ISNA(VLOOKUP($E46,SUMMARY!$A$5:$BT$4995,35,0)),"",VLOOKUP($E46,SUMMARY!$A$5:$BT$4995,35,0))</f>
        <v/>
      </c>
      <c r="V46" s="141" t="str">
        <f>IF(ISNA(VLOOKUP($E46,SUMMARY!$A$5:$BT$4995,36,0)),"",VLOOKUP($E46,SUMMARY!$A$5:$BT$4995,36,0))</f>
        <v/>
      </c>
      <c r="W46" s="141" t="str">
        <f>IF(ISNA(VLOOKUP($E46,SUMMARY!$A$5:$BT$4995,37,0)),"",VLOOKUP($E46,SUMMARY!$A$5:$BT$4995,37,0))</f>
        <v/>
      </c>
      <c r="X46" s="141" t="str">
        <f>IF(ISNA(VLOOKUP($E46,SUMMARY!$A$5:$BT$4995,38,0)),"",VLOOKUP($E46,SUMMARY!$A$5:$BT$4995,38,0))</f>
        <v/>
      </c>
      <c r="Y46" s="141" t="str">
        <f>IF(ISNA(VLOOKUP($E46,SUMMARY!$A$5:$BT$4995,39,0)),"",VLOOKUP($E46,SUMMARY!$A$5:$BT$4995,39,0))</f>
        <v/>
      </c>
      <c r="Z46" s="141" t="str">
        <f>IF(ISNA(VLOOKUP($E46,SUMMARY!$A$5:$BT$4995,40,0)),"",VLOOKUP($E46,SUMMARY!$A$5:$BT$4995,40,0))</f>
        <v/>
      </c>
      <c r="AA46" s="275">
        <f t="shared" si="10"/>
        <v>0</v>
      </c>
      <c r="AB46" s="276" t="str">
        <f>IF(ISNA(VLOOKUP($E46,SUMMARY!$A$5:$BT$4995,42,0)),"",VLOOKUP($E46,SUMMARY!$A$5:$BT$4995,42,0))</f>
        <v/>
      </c>
      <c r="AC46" s="21"/>
      <c r="AD46" s="282"/>
      <c r="AE46" s="253"/>
      <c r="AF46" s="280"/>
      <c r="AG46" s="280"/>
    </row>
    <row r="47" spans="2:33" ht="15" x14ac:dyDescent="0.25">
      <c r="B47" s="355" t="e">
        <f t="shared" si="0"/>
        <v>#VALUE!</v>
      </c>
      <c r="C47" s="356" t="e">
        <f t="shared" si="7"/>
        <v>#VALUE!</v>
      </c>
      <c r="D47" s="357" t="e">
        <f t="shared" si="8"/>
        <v>#VALUE!</v>
      </c>
      <c r="E47" s="273"/>
      <c r="F47" s="130" t="str">
        <f>IF(ISNA(VLOOKUP($E47,SUMMARY!$A$5:$BT$4995,4,0)),"",VLOOKUP($E47,SUMMARY!$A$5:$BT$4995,4,0))</f>
        <v/>
      </c>
      <c r="G47" s="359" t="str">
        <f>IF(ISNA(VLOOKUP($E47,SUMMARY!$A$5:$BT$4995,5,0)),"",VLOOKUP($E47,SUMMARY!$A$5:$BT$4995,5,0))</f>
        <v/>
      </c>
      <c r="H47" s="130" t="str">
        <f>IF(ISNA(VLOOKUP($E47,SUMMARY!$A$5:$BT$4995,9,0)),"",VLOOKUP($E47,SUMMARY!$A$5:$BT$4995,9,0))</f>
        <v/>
      </c>
      <c r="I47" s="130" t="str">
        <f>IF(ISNA(VLOOKUP($E47,SUMMARY!$A$5:$BT$4995,10,0)),"",VLOOKUP($E47,SUMMARY!$A$5:$BT$4995,10,0))</f>
        <v/>
      </c>
      <c r="J47" s="130" t="str">
        <f>IF(ISNA(VLOOKUP($E47,SUMMARY!$A$5:$BT$4995,29,0)),"",VLOOKUP($E47,SUMMARY!$A$5:$BT$4995,29,0))</f>
        <v/>
      </c>
      <c r="K47" s="360" t="str">
        <f>IF(ISNA(VLOOKUP($E47,SUMMARY!$A$5:$BT$4995,11,0)),"",VLOOKUP($E47,SUMMARY!$A$5:$BT$4995,11,0))</f>
        <v/>
      </c>
      <c r="L47" s="360"/>
      <c r="M47" s="360" t="str">
        <f>(IF(ISNA(VLOOKUP($E47,SUMMARY!$A$5:$BT$4995,26,0)),"",VLOOKUP($E47,SUMMARY!$A$5:$BT$4995,26,0)))</f>
        <v/>
      </c>
      <c r="N47" s="360" t="str">
        <f>IF(ISNA(VLOOKUP($E47,SUMMARY!$A$5:$BT$4995,23,0)),"",VLOOKUP($E47,SUMMARY!$A$5:$BT$4995,23,0))</f>
        <v/>
      </c>
      <c r="O47" s="360" t="str">
        <f>IF(ISNA(VLOOKUP($E47,SUMMARY!$A$5:$BT$4995,22,0)),"",VLOOKUP($E47,SUMMARY!$A$5:$BT$4995,22,0))</f>
        <v/>
      </c>
      <c r="P47" s="274">
        <f t="shared" si="9"/>
        <v>0</v>
      </c>
      <c r="Q47" s="141" t="str">
        <f>IF(ISNA(VLOOKUP($E47,SUMMARY!$A$5:$BT$4995,31,0)),"",VLOOKUP($E47,SUMMARY!$A$5:$BT$4995,31,0))</f>
        <v/>
      </c>
      <c r="R47" s="141" t="str">
        <f>IF(ISNA(VLOOKUP($E47,SUMMARY!$A$5:$BT$4995,32,0)),"",VLOOKUP($E47,SUMMARY!$A$5:$BT$4995,32,0))</f>
        <v/>
      </c>
      <c r="S47" s="141" t="str">
        <f>IF(ISNA(VLOOKUP($E47,SUMMARY!$A$5:$BT$4995,33,0)),"",VLOOKUP($E47,SUMMARY!$A$5:$BT$4995,33,0))</f>
        <v/>
      </c>
      <c r="T47" s="141" t="str">
        <f>IF(ISNA(VLOOKUP($E47,SUMMARY!$A$5:$BT$4995,34,0)),"",VLOOKUP($E47,SUMMARY!$A$5:$BT$4995,34,0))</f>
        <v/>
      </c>
      <c r="U47" s="141" t="str">
        <f>IF(ISNA(VLOOKUP($E47,SUMMARY!$A$5:$BT$4995,35,0)),"",VLOOKUP($E47,SUMMARY!$A$5:$BT$4995,35,0))</f>
        <v/>
      </c>
      <c r="V47" s="141" t="str">
        <f>IF(ISNA(VLOOKUP($E47,SUMMARY!$A$5:$BT$4995,36,0)),"",VLOOKUP($E47,SUMMARY!$A$5:$BT$4995,36,0))</f>
        <v/>
      </c>
      <c r="W47" s="141" t="str">
        <f>IF(ISNA(VLOOKUP($E47,SUMMARY!$A$5:$BT$4995,37,0)),"",VLOOKUP($E47,SUMMARY!$A$5:$BT$4995,37,0))</f>
        <v/>
      </c>
      <c r="X47" s="141" t="str">
        <f>IF(ISNA(VLOOKUP($E47,SUMMARY!$A$5:$BT$4995,38,0)),"",VLOOKUP($E47,SUMMARY!$A$5:$BT$4995,38,0))</f>
        <v/>
      </c>
      <c r="Y47" s="141" t="str">
        <f>IF(ISNA(VLOOKUP($E47,SUMMARY!$A$5:$BT$4995,39,0)),"",VLOOKUP($E47,SUMMARY!$A$5:$BT$4995,39,0))</f>
        <v/>
      </c>
      <c r="Z47" s="141" t="str">
        <f>IF(ISNA(VLOOKUP($E47,SUMMARY!$A$5:$BT$4995,40,0)),"",VLOOKUP($E47,SUMMARY!$A$5:$BT$4995,40,0))</f>
        <v/>
      </c>
      <c r="AA47" s="275">
        <f t="shared" si="10"/>
        <v>0</v>
      </c>
      <c r="AB47" s="276" t="str">
        <f>IF(ISNA(VLOOKUP($E47,SUMMARY!$A$5:$BT$4995,42,0)),"",VLOOKUP($E47,SUMMARY!$A$5:$BT$4995,42,0))</f>
        <v/>
      </c>
      <c r="AC47" s="21"/>
      <c r="AD47" s="282"/>
      <c r="AE47" s="253"/>
      <c r="AF47" s="280"/>
      <c r="AG47" s="280"/>
    </row>
    <row r="48" spans="2:33" ht="15" x14ac:dyDescent="0.25">
      <c r="B48" s="355" t="e">
        <f t="shared" si="0"/>
        <v>#VALUE!</v>
      </c>
      <c r="C48" s="356" t="e">
        <f t="shared" si="7"/>
        <v>#VALUE!</v>
      </c>
      <c r="D48" s="357" t="e">
        <f t="shared" si="8"/>
        <v>#VALUE!</v>
      </c>
      <c r="E48" s="273"/>
      <c r="F48" s="130" t="str">
        <f>IF(ISNA(VLOOKUP($E48,SUMMARY!$A$5:$BT$4995,4,0)),"",VLOOKUP($E48,SUMMARY!$A$5:$BT$4995,4,0))</f>
        <v/>
      </c>
      <c r="G48" s="359" t="str">
        <f>IF(ISNA(VLOOKUP($E48,SUMMARY!$A$5:$BT$4995,5,0)),"",VLOOKUP($E48,SUMMARY!$A$5:$BT$4995,5,0))</f>
        <v/>
      </c>
      <c r="H48" s="130" t="str">
        <f>IF(ISNA(VLOOKUP($E48,SUMMARY!$A$5:$BT$4995,9,0)),"",VLOOKUP($E48,SUMMARY!$A$5:$BT$4995,9,0))</f>
        <v/>
      </c>
      <c r="I48" s="130" t="str">
        <f>IF(ISNA(VLOOKUP($E48,SUMMARY!$A$5:$BT$4995,10,0)),"",VLOOKUP($E48,SUMMARY!$A$5:$BT$4995,10,0))</f>
        <v/>
      </c>
      <c r="J48" s="130" t="str">
        <f>IF(ISNA(VLOOKUP($E48,SUMMARY!$A$5:$BT$4995,29,0)),"",VLOOKUP($E48,SUMMARY!$A$5:$BT$4995,29,0))</f>
        <v/>
      </c>
      <c r="K48" s="360" t="str">
        <f>IF(ISNA(VLOOKUP($E48,SUMMARY!$A$5:$BT$4995,11,0)),"",VLOOKUP($E48,SUMMARY!$A$5:$BT$4995,11,0))</f>
        <v/>
      </c>
      <c r="L48" s="360"/>
      <c r="M48" s="360" t="str">
        <f>(IF(ISNA(VLOOKUP($E48,SUMMARY!$A$5:$BT$4995,26,0)),"",VLOOKUP($E48,SUMMARY!$A$5:$BT$4995,26,0)))</f>
        <v/>
      </c>
      <c r="N48" s="360" t="str">
        <f>IF(ISNA(VLOOKUP($E48,SUMMARY!$A$5:$BT$4995,23,0)),"",VLOOKUP($E48,SUMMARY!$A$5:$BT$4995,23,0))</f>
        <v/>
      </c>
      <c r="O48" s="360" t="str">
        <f>IF(ISNA(VLOOKUP($E48,SUMMARY!$A$5:$BT$4995,22,0)),"",VLOOKUP($E48,SUMMARY!$A$5:$BT$4995,22,0))</f>
        <v/>
      </c>
      <c r="P48" s="274">
        <f t="shared" si="9"/>
        <v>0</v>
      </c>
      <c r="Q48" s="141" t="str">
        <f>IF(ISNA(VLOOKUP($E48,SUMMARY!$A$5:$BT$4995,31,0)),"",VLOOKUP($E48,SUMMARY!$A$5:$BT$4995,31,0))</f>
        <v/>
      </c>
      <c r="R48" s="141" t="str">
        <f>IF(ISNA(VLOOKUP($E48,SUMMARY!$A$5:$BT$4995,32,0)),"",VLOOKUP($E48,SUMMARY!$A$5:$BT$4995,32,0))</f>
        <v/>
      </c>
      <c r="S48" s="141" t="str">
        <f>IF(ISNA(VLOOKUP($E48,SUMMARY!$A$5:$BT$4995,33,0)),"",VLOOKUP($E48,SUMMARY!$A$5:$BT$4995,33,0))</f>
        <v/>
      </c>
      <c r="T48" s="141" t="str">
        <f>IF(ISNA(VLOOKUP($E48,SUMMARY!$A$5:$BT$4995,34,0)),"",VLOOKUP($E48,SUMMARY!$A$5:$BT$4995,34,0))</f>
        <v/>
      </c>
      <c r="U48" s="141" t="str">
        <f>IF(ISNA(VLOOKUP($E48,SUMMARY!$A$5:$BT$4995,35,0)),"",VLOOKUP($E48,SUMMARY!$A$5:$BT$4995,35,0))</f>
        <v/>
      </c>
      <c r="V48" s="141" t="str">
        <f>IF(ISNA(VLOOKUP($E48,SUMMARY!$A$5:$BT$4995,36,0)),"",VLOOKUP($E48,SUMMARY!$A$5:$BT$4995,36,0))</f>
        <v/>
      </c>
      <c r="W48" s="141" t="str">
        <f>IF(ISNA(VLOOKUP($E48,SUMMARY!$A$5:$BT$4995,37,0)),"",VLOOKUP($E48,SUMMARY!$A$5:$BT$4995,37,0))</f>
        <v/>
      </c>
      <c r="X48" s="141" t="str">
        <f>IF(ISNA(VLOOKUP($E48,SUMMARY!$A$5:$BT$4995,38,0)),"",VLOOKUP($E48,SUMMARY!$A$5:$BT$4995,38,0))</f>
        <v/>
      </c>
      <c r="Y48" s="141" t="str">
        <f>IF(ISNA(VLOOKUP($E48,SUMMARY!$A$5:$BT$4995,39,0)),"",VLOOKUP($E48,SUMMARY!$A$5:$BT$4995,39,0))</f>
        <v/>
      </c>
      <c r="Z48" s="141" t="str">
        <f>IF(ISNA(VLOOKUP($E48,SUMMARY!$A$5:$BT$4995,40,0)),"",VLOOKUP($E48,SUMMARY!$A$5:$BT$4995,40,0))</f>
        <v/>
      </c>
      <c r="AA48" s="275">
        <f t="shared" si="10"/>
        <v>0</v>
      </c>
      <c r="AB48" s="276" t="str">
        <f>IF(ISNA(VLOOKUP($E48,SUMMARY!$A$5:$BT$4995,42,0)),"",VLOOKUP($E48,SUMMARY!$A$5:$BT$4995,42,0))</f>
        <v/>
      </c>
      <c r="AC48" s="21"/>
      <c r="AD48" s="282"/>
      <c r="AE48" s="253"/>
      <c r="AF48" s="280"/>
      <c r="AG48" s="280"/>
    </row>
    <row r="49" spans="2:33" ht="15" x14ac:dyDescent="0.25">
      <c r="B49" s="355" t="e">
        <f t="shared" si="0"/>
        <v>#VALUE!</v>
      </c>
      <c r="C49" s="356" t="e">
        <f t="shared" si="7"/>
        <v>#VALUE!</v>
      </c>
      <c r="D49" s="357" t="e">
        <f t="shared" si="8"/>
        <v>#VALUE!</v>
      </c>
      <c r="E49" s="273"/>
      <c r="F49" s="130" t="str">
        <f>IF(ISNA(VLOOKUP($E49,SUMMARY!$A$5:$BT$4995,4,0)),"",VLOOKUP($E49,SUMMARY!$A$5:$BT$4995,4,0))</f>
        <v/>
      </c>
      <c r="G49" s="359" t="str">
        <f>IF(ISNA(VLOOKUP($E49,SUMMARY!$A$5:$BT$4995,5,0)),"",VLOOKUP($E49,SUMMARY!$A$5:$BT$4995,5,0))</f>
        <v/>
      </c>
      <c r="H49" s="130" t="str">
        <f>IF(ISNA(VLOOKUP($E49,SUMMARY!$A$5:$BT$4995,9,0)),"",VLOOKUP($E49,SUMMARY!$A$5:$BT$4995,9,0))</f>
        <v/>
      </c>
      <c r="I49" s="130" t="str">
        <f>IF(ISNA(VLOOKUP($E49,SUMMARY!$A$5:$BT$4995,10,0)),"",VLOOKUP($E49,SUMMARY!$A$5:$BT$4995,10,0))</f>
        <v/>
      </c>
      <c r="J49" s="130" t="str">
        <f>IF(ISNA(VLOOKUP($E49,SUMMARY!$A$5:$BT$4995,29,0)),"",VLOOKUP($E49,SUMMARY!$A$5:$BT$4995,29,0))</f>
        <v/>
      </c>
      <c r="K49" s="360" t="str">
        <f>IF(ISNA(VLOOKUP($E49,SUMMARY!$A$5:$BT$4995,11,0)),"",VLOOKUP($E49,SUMMARY!$A$5:$BT$4995,11,0))</f>
        <v/>
      </c>
      <c r="L49" s="360"/>
      <c r="M49" s="360" t="str">
        <f>(IF(ISNA(VLOOKUP($E49,SUMMARY!$A$5:$BT$4995,26,0)),"",VLOOKUP($E49,SUMMARY!$A$5:$BT$4995,26,0)))</f>
        <v/>
      </c>
      <c r="N49" s="360" t="str">
        <f>IF(ISNA(VLOOKUP($E49,SUMMARY!$A$5:$BT$4995,23,0)),"",VLOOKUP($E49,SUMMARY!$A$5:$BT$4995,23,0))</f>
        <v/>
      </c>
      <c r="O49" s="360" t="str">
        <f>IF(ISNA(VLOOKUP($E49,SUMMARY!$A$5:$BT$4995,22,0)),"",VLOOKUP($E49,SUMMARY!$A$5:$BT$4995,22,0))</f>
        <v/>
      </c>
      <c r="P49" s="274">
        <f t="shared" si="9"/>
        <v>0</v>
      </c>
      <c r="Q49" s="141" t="str">
        <f>IF(ISNA(VLOOKUP($E49,SUMMARY!$A$5:$BT$4995,31,0)),"",VLOOKUP($E49,SUMMARY!$A$5:$BT$4995,31,0))</f>
        <v/>
      </c>
      <c r="R49" s="141" t="str">
        <f>IF(ISNA(VLOOKUP($E49,SUMMARY!$A$5:$BT$4995,32,0)),"",VLOOKUP($E49,SUMMARY!$A$5:$BT$4995,32,0))</f>
        <v/>
      </c>
      <c r="S49" s="141" t="str">
        <f>IF(ISNA(VLOOKUP($E49,SUMMARY!$A$5:$BT$4995,33,0)),"",VLOOKUP($E49,SUMMARY!$A$5:$BT$4995,33,0))</f>
        <v/>
      </c>
      <c r="T49" s="141" t="str">
        <f>IF(ISNA(VLOOKUP($E49,SUMMARY!$A$5:$BT$4995,34,0)),"",VLOOKUP($E49,SUMMARY!$A$5:$BT$4995,34,0))</f>
        <v/>
      </c>
      <c r="U49" s="141" t="str">
        <f>IF(ISNA(VLOOKUP($E49,SUMMARY!$A$5:$BT$4995,35,0)),"",VLOOKUP($E49,SUMMARY!$A$5:$BT$4995,35,0))</f>
        <v/>
      </c>
      <c r="V49" s="141" t="str">
        <f>IF(ISNA(VLOOKUP($E49,SUMMARY!$A$5:$BT$4995,36,0)),"",VLOOKUP($E49,SUMMARY!$A$5:$BT$4995,36,0))</f>
        <v/>
      </c>
      <c r="W49" s="141" t="str">
        <f>IF(ISNA(VLOOKUP($E49,SUMMARY!$A$5:$BT$4995,37,0)),"",VLOOKUP($E49,SUMMARY!$A$5:$BT$4995,37,0))</f>
        <v/>
      </c>
      <c r="X49" s="141" t="str">
        <f>IF(ISNA(VLOOKUP($E49,SUMMARY!$A$5:$BT$4995,38,0)),"",VLOOKUP($E49,SUMMARY!$A$5:$BT$4995,38,0))</f>
        <v/>
      </c>
      <c r="Y49" s="141" t="str">
        <f>IF(ISNA(VLOOKUP($E49,SUMMARY!$A$5:$BT$4995,39,0)),"",VLOOKUP($E49,SUMMARY!$A$5:$BT$4995,39,0))</f>
        <v/>
      </c>
      <c r="Z49" s="141" t="str">
        <f>IF(ISNA(VLOOKUP($E49,SUMMARY!$A$5:$BT$4995,40,0)),"",VLOOKUP($E49,SUMMARY!$A$5:$BT$4995,40,0))</f>
        <v/>
      </c>
      <c r="AA49" s="275">
        <f t="shared" si="10"/>
        <v>0</v>
      </c>
      <c r="AB49" s="276" t="str">
        <f>IF(ISNA(VLOOKUP($E49,SUMMARY!$A$5:$BT$4995,42,0)),"",VLOOKUP($E49,SUMMARY!$A$5:$BT$4995,42,0))</f>
        <v/>
      </c>
      <c r="AC49" s="21"/>
      <c r="AD49" s="282"/>
      <c r="AE49" s="253"/>
      <c r="AF49" s="280"/>
      <c r="AG49" s="280"/>
    </row>
    <row r="50" spans="2:33" ht="15" x14ac:dyDescent="0.25">
      <c r="B50" s="355" t="e">
        <f t="shared" si="0"/>
        <v>#VALUE!</v>
      </c>
      <c r="C50" s="356" t="e">
        <f t="shared" si="7"/>
        <v>#VALUE!</v>
      </c>
      <c r="D50" s="357" t="e">
        <f t="shared" si="8"/>
        <v>#VALUE!</v>
      </c>
      <c r="E50" s="273"/>
      <c r="F50" s="130" t="str">
        <f>IF(ISNA(VLOOKUP($E50,SUMMARY!$A$5:$BT$4995,4,0)),"",VLOOKUP($E50,SUMMARY!$A$5:$BT$4995,4,0))</f>
        <v/>
      </c>
      <c r="G50" s="359" t="str">
        <f>IF(ISNA(VLOOKUP($E50,SUMMARY!$A$5:$BT$4995,5,0)),"",VLOOKUP($E50,SUMMARY!$A$5:$BT$4995,5,0))</f>
        <v/>
      </c>
      <c r="H50" s="130" t="str">
        <f>IF(ISNA(VLOOKUP($E50,SUMMARY!$A$5:$BT$4995,9,0)),"",VLOOKUP($E50,SUMMARY!$A$5:$BT$4995,9,0))</f>
        <v/>
      </c>
      <c r="I50" s="130" t="str">
        <f>IF(ISNA(VLOOKUP($E50,SUMMARY!$A$5:$BT$4995,10,0)),"",VLOOKUP($E50,SUMMARY!$A$5:$BT$4995,10,0))</f>
        <v/>
      </c>
      <c r="J50" s="130" t="str">
        <f>IF(ISNA(VLOOKUP($E50,SUMMARY!$A$5:$BT$4995,29,0)),"",VLOOKUP($E50,SUMMARY!$A$5:$BT$4995,29,0))</f>
        <v/>
      </c>
      <c r="K50" s="360" t="str">
        <f>IF(ISNA(VLOOKUP($E50,SUMMARY!$A$5:$BT$4995,11,0)),"",VLOOKUP($E50,SUMMARY!$A$5:$BT$4995,11,0))</f>
        <v/>
      </c>
      <c r="L50" s="360"/>
      <c r="M50" s="360" t="str">
        <f>(IF(ISNA(VLOOKUP($E50,SUMMARY!$A$5:$BT$4995,26,0)),"",VLOOKUP($E50,SUMMARY!$A$5:$BT$4995,26,0)))</f>
        <v/>
      </c>
      <c r="N50" s="360" t="str">
        <f>IF(ISNA(VLOOKUP($E50,SUMMARY!$A$5:$BT$4995,23,0)),"",VLOOKUP($E50,SUMMARY!$A$5:$BT$4995,23,0))</f>
        <v/>
      </c>
      <c r="O50" s="360" t="str">
        <f>IF(ISNA(VLOOKUP($E50,SUMMARY!$A$5:$BT$4995,22,0)),"",VLOOKUP($E50,SUMMARY!$A$5:$BT$4995,22,0))</f>
        <v/>
      </c>
      <c r="P50" s="274">
        <f t="shared" si="9"/>
        <v>0</v>
      </c>
      <c r="Q50" s="141" t="str">
        <f>IF(ISNA(VLOOKUP($E50,SUMMARY!$A$5:$BT$4995,31,0)),"",VLOOKUP($E50,SUMMARY!$A$5:$BT$4995,31,0))</f>
        <v/>
      </c>
      <c r="R50" s="141" t="str">
        <f>IF(ISNA(VLOOKUP($E50,SUMMARY!$A$5:$BT$4995,32,0)),"",VLOOKUP($E50,SUMMARY!$A$5:$BT$4995,32,0))</f>
        <v/>
      </c>
      <c r="S50" s="141" t="str">
        <f>IF(ISNA(VLOOKUP($E50,SUMMARY!$A$5:$BT$4995,33,0)),"",VLOOKUP($E50,SUMMARY!$A$5:$BT$4995,33,0))</f>
        <v/>
      </c>
      <c r="T50" s="141" t="str">
        <f>IF(ISNA(VLOOKUP($E50,SUMMARY!$A$5:$BT$4995,34,0)),"",VLOOKUP($E50,SUMMARY!$A$5:$BT$4995,34,0))</f>
        <v/>
      </c>
      <c r="U50" s="141" t="str">
        <f>IF(ISNA(VLOOKUP($E50,SUMMARY!$A$5:$BT$4995,35,0)),"",VLOOKUP($E50,SUMMARY!$A$5:$BT$4995,35,0))</f>
        <v/>
      </c>
      <c r="V50" s="141" t="str">
        <f>IF(ISNA(VLOOKUP($E50,SUMMARY!$A$5:$BT$4995,36,0)),"",VLOOKUP($E50,SUMMARY!$A$5:$BT$4995,36,0))</f>
        <v/>
      </c>
      <c r="W50" s="141" t="str">
        <f>IF(ISNA(VLOOKUP($E50,SUMMARY!$A$5:$BT$4995,37,0)),"",VLOOKUP($E50,SUMMARY!$A$5:$BT$4995,37,0))</f>
        <v/>
      </c>
      <c r="X50" s="141" t="str">
        <f>IF(ISNA(VLOOKUP($E50,SUMMARY!$A$5:$BT$4995,38,0)),"",VLOOKUP($E50,SUMMARY!$A$5:$BT$4995,38,0))</f>
        <v/>
      </c>
      <c r="Y50" s="141" t="str">
        <f>IF(ISNA(VLOOKUP($E50,SUMMARY!$A$5:$BT$4995,39,0)),"",VLOOKUP($E50,SUMMARY!$A$5:$BT$4995,39,0))</f>
        <v/>
      </c>
      <c r="Z50" s="141" t="str">
        <f>IF(ISNA(VLOOKUP($E50,SUMMARY!$A$5:$BT$4995,40,0)),"",VLOOKUP($E50,SUMMARY!$A$5:$BT$4995,40,0))</f>
        <v/>
      </c>
      <c r="AA50" s="275">
        <f t="shared" si="10"/>
        <v>0</v>
      </c>
      <c r="AB50" s="276" t="str">
        <f>IF(ISNA(VLOOKUP($E50,SUMMARY!$A$5:$BT$4995,42,0)),"",VLOOKUP($E50,SUMMARY!$A$5:$BT$4995,42,0))</f>
        <v/>
      </c>
      <c r="AC50" s="21"/>
      <c r="AD50" s="282"/>
      <c r="AE50" s="253"/>
      <c r="AF50" s="280"/>
      <c r="AG50" s="280"/>
    </row>
    <row r="51" spans="2:33" ht="15" x14ac:dyDescent="0.25">
      <c r="B51" s="355" t="e">
        <f t="shared" si="0"/>
        <v>#VALUE!</v>
      </c>
      <c r="C51" s="356" t="e">
        <f t="shared" si="7"/>
        <v>#VALUE!</v>
      </c>
      <c r="D51" s="357" t="e">
        <f t="shared" si="8"/>
        <v>#VALUE!</v>
      </c>
      <c r="E51" s="273"/>
      <c r="F51" s="130" t="str">
        <f>IF(ISNA(VLOOKUP($E51,SUMMARY!$A$5:$BT$4995,4,0)),"",VLOOKUP($E51,SUMMARY!$A$5:$BT$4995,4,0))</f>
        <v/>
      </c>
      <c r="G51" s="359" t="str">
        <f>IF(ISNA(VLOOKUP($E51,SUMMARY!$A$5:$BT$4995,5,0)),"",VLOOKUP($E51,SUMMARY!$A$5:$BT$4995,5,0))</f>
        <v/>
      </c>
      <c r="H51" s="130" t="str">
        <f>IF(ISNA(VLOOKUP($E51,SUMMARY!$A$5:$BT$4995,9,0)),"",VLOOKUP($E51,SUMMARY!$A$5:$BT$4995,9,0))</f>
        <v/>
      </c>
      <c r="I51" s="130" t="str">
        <f>IF(ISNA(VLOOKUP($E51,SUMMARY!$A$5:$BT$4995,10,0)),"",VLOOKUP($E51,SUMMARY!$A$5:$BT$4995,10,0))</f>
        <v/>
      </c>
      <c r="J51" s="130" t="str">
        <f>IF(ISNA(VLOOKUP($E51,SUMMARY!$A$5:$BT$4995,29,0)),"",VLOOKUP($E51,SUMMARY!$A$5:$BT$4995,29,0))</f>
        <v/>
      </c>
      <c r="K51" s="360" t="str">
        <f>IF(ISNA(VLOOKUP($E51,SUMMARY!$A$5:$BT$4995,11,0)),"",VLOOKUP($E51,SUMMARY!$A$5:$BT$4995,11,0))</f>
        <v/>
      </c>
      <c r="L51" s="360"/>
      <c r="M51" s="360" t="str">
        <f>(IF(ISNA(VLOOKUP($E51,SUMMARY!$A$5:$BT$4995,26,0)),"",VLOOKUP($E51,SUMMARY!$A$5:$BT$4995,26,0)))</f>
        <v/>
      </c>
      <c r="N51" s="360" t="str">
        <f>IF(ISNA(VLOOKUP($E51,SUMMARY!$A$5:$BT$4995,23,0)),"",VLOOKUP($E51,SUMMARY!$A$5:$BT$4995,23,0))</f>
        <v/>
      </c>
      <c r="O51" s="360" t="str">
        <f>IF(ISNA(VLOOKUP($E51,SUMMARY!$A$5:$BT$4995,22,0)),"",VLOOKUP($E51,SUMMARY!$A$5:$BT$4995,22,0))</f>
        <v/>
      </c>
      <c r="P51" s="274">
        <f t="shared" si="9"/>
        <v>0</v>
      </c>
      <c r="Q51" s="141" t="str">
        <f>IF(ISNA(VLOOKUP($E51,SUMMARY!$A$5:$BT$4995,31,0)),"",VLOOKUP($E51,SUMMARY!$A$5:$BT$4995,31,0))</f>
        <v/>
      </c>
      <c r="R51" s="141" t="str">
        <f>IF(ISNA(VLOOKUP($E51,SUMMARY!$A$5:$BT$4995,32,0)),"",VLOOKUP($E51,SUMMARY!$A$5:$BT$4995,32,0))</f>
        <v/>
      </c>
      <c r="S51" s="141" t="str">
        <f>IF(ISNA(VLOOKUP($E51,SUMMARY!$A$5:$BT$4995,33,0)),"",VLOOKUP($E51,SUMMARY!$A$5:$BT$4995,33,0))</f>
        <v/>
      </c>
      <c r="T51" s="141" t="str">
        <f>IF(ISNA(VLOOKUP($E51,SUMMARY!$A$5:$BT$4995,34,0)),"",VLOOKUP($E51,SUMMARY!$A$5:$BT$4995,34,0))</f>
        <v/>
      </c>
      <c r="U51" s="141" t="str">
        <f>IF(ISNA(VLOOKUP($E51,SUMMARY!$A$5:$BT$4995,35,0)),"",VLOOKUP($E51,SUMMARY!$A$5:$BT$4995,35,0))</f>
        <v/>
      </c>
      <c r="V51" s="141" t="str">
        <f>IF(ISNA(VLOOKUP($E51,SUMMARY!$A$5:$BT$4995,36,0)),"",VLOOKUP($E51,SUMMARY!$A$5:$BT$4995,36,0))</f>
        <v/>
      </c>
      <c r="W51" s="141" t="str">
        <f>IF(ISNA(VLOOKUP($E51,SUMMARY!$A$5:$BT$4995,37,0)),"",VLOOKUP($E51,SUMMARY!$A$5:$BT$4995,37,0))</f>
        <v/>
      </c>
      <c r="X51" s="141" t="str">
        <f>IF(ISNA(VLOOKUP($E51,SUMMARY!$A$5:$BT$4995,38,0)),"",VLOOKUP($E51,SUMMARY!$A$5:$BT$4995,38,0))</f>
        <v/>
      </c>
      <c r="Y51" s="141" t="str">
        <f>IF(ISNA(VLOOKUP($E51,SUMMARY!$A$5:$BT$4995,39,0)),"",VLOOKUP($E51,SUMMARY!$A$5:$BT$4995,39,0))</f>
        <v/>
      </c>
      <c r="Z51" s="141" t="str">
        <f>IF(ISNA(VLOOKUP($E51,SUMMARY!$A$5:$BT$4995,40,0)),"",VLOOKUP($E51,SUMMARY!$A$5:$BT$4995,40,0))</f>
        <v/>
      </c>
      <c r="AA51" s="275">
        <f t="shared" si="10"/>
        <v>0</v>
      </c>
      <c r="AB51" s="276" t="str">
        <f>IF(ISNA(VLOOKUP($E51,SUMMARY!$A$5:$BT$4995,42,0)),"",VLOOKUP($E51,SUMMARY!$A$5:$BT$4995,42,0))</f>
        <v/>
      </c>
      <c r="AC51" s="21"/>
      <c r="AD51" s="282"/>
      <c r="AE51" s="253"/>
      <c r="AF51" s="280"/>
      <c r="AG51" s="280"/>
    </row>
    <row r="52" spans="2:33" ht="15" x14ac:dyDescent="0.25">
      <c r="B52" s="355" t="e">
        <f t="shared" si="0"/>
        <v>#VALUE!</v>
      </c>
      <c r="C52" s="356" t="e">
        <f t="shared" si="7"/>
        <v>#VALUE!</v>
      </c>
      <c r="D52" s="357" t="e">
        <f t="shared" si="8"/>
        <v>#VALUE!</v>
      </c>
      <c r="E52" s="273"/>
      <c r="F52" s="130" t="str">
        <f>IF(ISNA(VLOOKUP($E52,SUMMARY!$A$5:$BT$4995,4,0)),"",VLOOKUP($E52,SUMMARY!$A$5:$BT$4995,4,0))</f>
        <v/>
      </c>
      <c r="G52" s="359" t="str">
        <f>IF(ISNA(VLOOKUP($E52,SUMMARY!$A$5:$BT$4995,5,0)),"",VLOOKUP($E52,SUMMARY!$A$5:$BT$4995,5,0))</f>
        <v/>
      </c>
      <c r="H52" s="130" t="str">
        <f>IF(ISNA(VLOOKUP($E52,SUMMARY!$A$5:$BT$4995,9,0)),"",VLOOKUP($E52,SUMMARY!$A$5:$BT$4995,9,0))</f>
        <v/>
      </c>
      <c r="I52" s="130" t="str">
        <f>IF(ISNA(VLOOKUP($E52,SUMMARY!$A$5:$BT$4995,10,0)),"",VLOOKUP($E52,SUMMARY!$A$5:$BT$4995,10,0))</f>
        <v/>
      </c>
      <c r="J52" s="130" t="str">
        <f>IF(ISNA(VLOOKUP($E52,SUMMARY!$A$5:$BT$4995,29,0)),"",VLOOKUP($E52,SUMMARY!$A$5:$BT$4995,29,0))</f>
        <v/>
      </c>
      <c r="K52" s="360" t="str">
        <f>IF(ISNA(VLOOKUP($E52,SUMMARY!$A$5:$BT$4995,11,0)),"",VLOOKUP($E52,SUMMARY!$A$5:$BT$4995,11,0))</f>
        <v/>
      </c>
      <c r="L52" s="360"/>
      <c r="M52" s="360" t="str">
        <f>(IF(ISNA(VLOOKUP($E52,SUMMARY!$A$5:$BT$4995,26,0)),"",VLOOKUP($E52,SUMMARY!$A$5:$BT$4995,26,0)))</f>
        <v/>
      </c>
      <c r="N52" s="360" t="str">
        <f>IF(ISNA(VLOOKUP($E52,SUMMARY!$A$5:$BT$4995,23,0)),"",VLOOKUP($E52,SUMMARY!$A$5:$BT$4995,23,0))</f>
        <v/>
      </c>
      <c r="O52" s="360" t="str">
        <f>IF(ISNA(VLOOKUP($E52,SUMMARY!$A$5:$BT$4995,22,0)),"",VLOOKUP($E52,SUMMARY!$A$5:$BT$4995,22,0))</f>
        <v/>
      </c>
      <c r="P52" s="274">
        <f t="shared" si="9"/>
        <v>0</v>
      </c>
      <c r="Q52" s="141" t="str">
        <f>IF(ISNA(VLOOKUP($E52,SUMMARY!$A$5:$BT$4995,31,0)),"",VLOOKUP($E52,SUMMARY!$A$5:$BT$4995,31,0))</f>
        <v/>
      </c>
      <c r="R52" s="141" t="str">
        <f>IF(ISNA(VLOOKUP($E52,SUMMARY!$A$5:$BT$4995,32,0)),"",VLOOKUP($E52,SUMMARY!$A$5:$BT$4995,32,0))</f>
        <v/>
      </c>
      <c r="S52" s="141" t="str">
        <f>IF(ISNA(VLOOKUP($E52,SUMMARY!$A$5:$BT$4995,33,0)),"",VLOOKUP($E52,SUMMARY!$A$5:$BT$4995,33,0))</f>
        <v/>
      </c>
      <c r="T52" s="141" t="str">
        <f>IF(ISNA(VLOOKUP($E52,SUMMARY!$A$5:$BT$4995,34,0)),"",VLOOKUP($E52,SUMMARY!$A$5:$BT$4995,34,0))</f>
        <v/>
      </c>
      <c r="U52" s="141" t="str">
        <f>IF(ISNA(VLOOKUP($E52,SUMMARY!$A$5:$BT$4995,35,0)),"",VLOOKUP($E52,SUMMARY!$A$5:$BT$4995,35,0))</f>
        <v/>
      </c>
      <c r="V52" s="141" t="str">
        <f>IF(ISNA(VLOOKUP($E52,SUMMARY!$A$5:$BT$4995,36,0)),"",VLOOKUP($E52,SUMMARY!$A$5:$BT$4995,36,0))</f>
        <v/>
      </c>
      <c r="W52" s="141" t="str">
        <f>IF(ISNA(VLOOKUP($E52,SUMMARY!$A$5:$BT$4995,37,0)),"",VLOOKUP($E52,SUMMARY!$A$5:$BT$4995,37,0))</f>
        <v/>
      </c>
      <c r="X52" s="141" t="str">
        <f>IF(ISNA(VLOOKUP($E52,SUMMARY!$A$5:$BT$4995,38,0)),"",VLOOKUP($E52,SUMMARY!$A$5:$BT$4995,38,0))</f>
        <v/>
      </c>
      <c r="Y52" s="141" t="str">
        <f>IF(ISNA(VLOOKUP($E52,SUMMARY!$A$5:$BT$4995,39,0)),"",VLOOKUP($E52,SUMMARY!$A$5:$BT$4995,39,0))</f>
        <v/>
      </c>
      <c r="Z52" s="141" t="str">
        <f>IF(ISNA(VLOOKUP($E52,SUMMARY!$A$5:$BT$4995,40,0)),"",VLOOKUP($E52,SUMMARY!$A$5:$BT$4995,40,0))</f>
        <v/>
      </c>
      <c r="AA52" s="275">
        <f t="shared" si="10"/>
        <v>0</v>
      </c>
      <c r="AB52" s="276" t="str">
        <f>IF(ISNA(VLOOKUP($E52,SUMMARY!$A$5:$BT$4995,42,0)),"",VLOOKUP($E52,SUMMARY!$A$5:$BT$4995,42,0))</f>
        <v/>
      </c>
      <c r="AC52" s="21"/>
      <c r="AD52" s="282"/>
      <c r="AE52" s="253"/>
      <c r="AF52" s="280"/>
      <c r="AG52" s="280"/>
    </row>
    <row r="53" spans="2:33" ht="15" x14ac:dyDescent="0.25">
      <c r="B53" s="355" t="e">
        <f t="shared" si="0"/>
        <v>#VALUE!</v>
      </c>
      <c r="C53" s="356" t="e">
        <f t="shared" si="7"/>
        <v>#VALUE!</v>
      </c>
      <c r="D53" s="357" t="e">
        <f t="shared" si="8"/>
        <v>#VALUE!</v>
      </c>
      <c r="E53" s="273"/>
      <c r="F53" s="130" t="str">
        <f>IF(ISNA(VLOOKUP($E53,SUMMARY!$A$5:$BT$4995,4,0)),"",VLOOKUP($E53,SUMMARY!$A$5:$BT$4995,4,0))</f>
        <v/>
      </c>
      <c r="G53" s="359" t="str">
        <f>IF(ISNA(VLOOKUP($E53,SUMMARY!$A$5:$BT$4995,5,0)),"",VLOOKUP($E53,SUMMARY!$A$5:$BT$4995,5,0))</f>
        <v/>
      </c>
      <c r="H53" s="130" t="str">
        <f>IF(ISNA(VLOOKUP($E53,SUMMARY!$A$5:$BT$4995,9,0)),"",VLOOKUP($E53,SUMMARY!$A$5:$BT$4995,9,0))</f>
        <v/>
      </c>
      <c r="I53" s="130" t="str">
        <f>IF(ISNA(VLOOKUP($E53,SUMMARY!$A$5:$BT$4995,10,0)),"",VLOOKUP($E53,SUMMARY!$A$5:$BT$4995,10,0))</f>
        <v/>
      </c>
      <c r="J53" s="130" t="str">
        <f>IF(ISNA(VLOOKUP($E53,SUMMARY!$A$5:$BT$4995,29,0)),"",VLOOKUP($E53,SUMMARY!$A$5:$BT$4995,29,0))</f>
        <v/>
      </c>
      <c r="K53" s="360" t="str">
        <f>IF(ISNA(VLOOKUP($E53,SUMMARY!$A$5:$BT$4995,11,0)),"",VLOOKUP($E53,SUMMARY!$A$5:$BT$4995,11,0))</f>
        <v/>
      </c>
      <c r="L53" s="360"/>
      <c r="M53" s="360" t="str">
        <f>(IF(ISNA(VLOOKUP($E53,SUMMARY!$A$5:$BT$4995,26,0)),"",VLOOKUP($E53,SUMMARY!$A$5:$BT$4995,26,0)))</f>
        <v/>
      </c>
      <c r="N53" s="360" t="str">
        <f>IF(ISNA(VLOOKUP($E53,SUMMARY!$A$5:$BT$4995,23,0)),"",VLOOKUP($E53,SUMMARY!$A$5:$BT$4995,23,0))</f>
        <v/>
      </c>
      <c r="O53" s="360" t="str">
        <f>IF(ISNA(VLOOKUP($E53,SUMMARY!$A$5:$BT$4995,22,0)),"",VLOOKUP($E53,SUMMARY!$A$5:$BT$4995,22,0))</f>
        <v/>
      </c>
      <c r="P53" s="274">
        <f t="shared" si="9"/>
        <v>0</v>
      </c>
      <c r="Q53" s="141" t="str">
        <f>IF(ISNA(VLOOKUP($E53,SUMMARY!$A$5:$BT$4995,31,0)),"",VLOOKUP($E53,SUMMARY!$A$5:$BT$4995,31,0))</f>
        <v/>
      </c>
      <c r="R53" s="141" t="str">
        <f>IF(ISNA(VLOOKUP($E53,SUMMARY!$A$5:$BT$4995,32,0)),"",VLOOKUP($E53,SUMMARY!$A$5:$BT$4995,32,0))</f>
        <v/>
      </c>
      <c r="S53" s="141" t="str">
        <f>IF(ISNA(VLOOKUP($E53,SUMMARY!$A$5:$BT$4995,33,0)),"",VLOOKUP($E53,SUMMARY!$A$5:$BT$4995,33,0))</f>
        <v/>
      </c>
      <c r="T53" s="141" t="str">
        <f>IF(ISNA(VLOOKUP($E53,SUMMARY!$A$5:$BT$4995,34,0)),"",VLOOKUP($E53,SUMMARY!$A$5:$BT$4995,34,0))</f>
        <v/>
      </c>
      <c r="U53" s="141" t="str">
        <f>IF(ISNA(VLOOKUP($E53,SUMMARY!$A$5:$BT$4995,35,0)),"",VLOOKUP($E53,SUMMARY!$A$5:$BT$4995,35,0))</f>
        <v/>
      </c>
      <c r="V53" s="141" t="str">
        <f>IF(ISNA(VLOOKUP($E53,SUMMARY!$A$5:$BT$4995,36,0)),"",VLOOKUP($E53,SUMMARY!$A$5:$BT$4995,36,0))</f>
        <v/>
      </c>
      <c r="W53" s="141" t="str">
        <f>IF(ISNA(VLOOKUP($E53,SUMMARY!$A$5:$BT$4995,37,0)),"",VLOOKUP($E53,SUMMARY!$A$5:$BT$4995,37,0))</f>
        <v/>
      </c>
      <c r="X53" s="141" t="str">
        <f>IF(ISNA(VLOOKUP($E53,SUMMARY!$A$5:$BT$4995,38,0)),"",VLOOKUP($E53,SUMMARY!$A$5:$BT$4995,38,0))</f>
        <v/>
      </c>
      <c r="Y53" s="141" t="str">
        <f>IF(ISNA(VLOOKUP($E53,SUMMARY!$A$5:$BT$4995,39,0)),"",VLOOKUP($E53,SUMMARY!$A$5:$BT$4995,39,0))</f>
        <v/>
      </c>
      <c r="Z53" s="141" t="str">
        <f>IF(ISNA(VLOOKUP($E53,SUMMARY!$A$5:$BT$4995,40,0)),"",VLOOKUP($E53,SUMMARY!$A$5:$BT$4995,40,0))</f>
        <v/>
      </c>
      <c r="AA53" s="275">
        <f t="shared" si="10"/>
        <v>0</v>
      </c>
      <c r="AB53" s="276" t="str">
        <f>IF(ISNA(VLOOKUP($E53,SUMMARY!$A$5:$BT$4995,42,0)),"",VLOOKUP($E53,SUMMARY!$A$5:$BT$4995,42,0))</f>
        <v/>
      </c>
      <c r="AC53" s="21"/>
      <c r="AD53" s="282"/>
      <c r="AE53" s="253"/>
      <c r="AF53" s="280"/>
      <c r="AG53" s="280"/>
    </row>
    <row r="54" spans="2:33" ht="15" x14ac:dyDescent="0.25">
      <c r="B54" s="355" t="e">
        <f t="shared" si="0"/>
        <v>#VALUE!</v>
      </c>
      <c r="C54" s="356" t="e">
        <f t="shared" si="7"/>
        <v>#VALUE!</v>
      </c>
      <c r="D54" s="357" t="e">
        <f t="shared" si="8"/>
        <v>#VALUE!</v>
      </c>
      <c r="E54" s="273"/>
      <c r="F54" s="130" t="str">
        <f>IF(ISNA(VLOOKUP($E54,SUMMARY!$A$5:$BT$4995,4,0)),"",VLOOKUP($E54,SUMMARY!$A$5:$BT$4995,4,0))</f>
        <v/>
      </c>
      <c r="G54" s="359" t="str">
        <f>IF(ISNA(VLOOKUP($E54,SUMMARY!$A$5:$BT$4995,5,0)),"",VLOOKUP($E54,SUMMARY!$A$5:$BT$4995,5,0))</f>
        <v/>
      </c>
      <c r="H54" s="130" t="str">
        <f>IF(ISNA(VLOOKUP($E54,SUMMARY!$A$5:$BT$4995,9,0)),"",VLOOKUP($E54,SUMMARY!$A$5:$BT$4995,9,0))</f>
        <v/>
      </c>
      <c r="I54" s="130" t="str">
        <f>IF(ISNA(VLOOKUP($E54,SUMMARY!$A$5:$BT$4995,10,0)),"",VLOOKUP($E54,SUMMARY!$A$5:$BT$4995,10,0))</f>
        <v/>
      </c>
      <c r="J54" s="130" t="str">
        <f>IF(ISNA(VLOOKUP($E54,SUMMARY!$A$5:$BT$4995,29,0)),"",VLOOKUP($E54,SUMMARY!$A$5:$BT$4995,29,0))</f>
        <v/>
      </c>
      <c r="K54" s="360" t="str">
        <f>IF(ISNA(VLOOKUP($E54,SUMMARY!$A$5:$BT$4995,11,0)),"",VLOOKUP($E54,SUMMARY!$A$5:$BT$4995,11,0))</f>
        <v/>
      </c>
      <c r="L54" s="360"/>
      <c r="M54" s="360" t="str">
        <f>(IF(ISNA(VLOOKUP($E54,SUMMARY!$A$5:$BT$4995,26,0)),"",VLOOKUP($E54,SUMMARY!$A$5:$BT$4995,26,0)))</f>
        <v/>
      </c>
      <c r="N54" s="360" t="str">
        <f>IF(ISNA(VLOOKUP($E54,SUMMARY!$A$5:$BT$4995,23,0)),"",VLOOKUP($E54,SUMMARY!$A$5:$BT$4995,23,0))</f>
        <v/>
      </c>
      <c r="O54" s="360" t="str">
        <f>IF(ISNA(VLOOKUP($E54,SUMMARY!$A$5:$BT$4995,22,0)),"",VLOOKUP($E54,SUMMARY!$A$5:$BT$4995,22,0))</f>
        <v/>
      </c>
      <c r="P54" s="274">
        <f t="shared" si="9"/>
        <v>0</v>
      </c>
      <c r="Q54" s="141" t="str">
        <f>IF(ISNA(VLOOKUP($E54,SUMMARY!$A$5:$BT$4995,31,0)),"",VLOOKUP($E54,SUMMARY!$A$5:$BT$4995,31,0))</f>
        <v/>
      </c>
      <c r="R54" s="141" t="str">
        <f>IF(ISNA(VLOOKUP($E54,SUMMARY!$A$5:$BT$4995,32,0)),"",VLOOKUP($E54,SUMMARY!$A$5:$BT$4995,32,0))</f>
        <v/>
      </c>
      <c r="S54" s="141" t="str">
        <f>IF(ISNA(VLOOKUP($E54,SUMMARY!$A$5:$BT$4995,33,0)),"",VLOOKUP($E54,SUMMARY!$A$5:$BT$4995,33,0))</f>
        <v/>
      </c>
      <c r="T54" s="141" t="str">
        <f>IF(ISNA(VLOOKUP($E54,SUMMARY!$A$5:$BT$4995,34,0)),"",VLOOKUP($E54,SUMMARY!$A$5:$BT$4995,34,0))</f>
        <v/>
      </c>
      <c r="U54" s="141" t="str">
        <f>IF(ISNA(VLOOKUP($E54,SUMMARY!$A$5:$BT$4995,35,0)),"",VLOOKUP($E54,SUMMARY!$A$5:$BT$4995,35,0))</f>
        <v/>
      </c>
      <c r="V54" s="141" t="str">
        <f>IF(ISNA(VLOOKUP($E54,SUMMARY!$A$5:$BT$4995,36,0)),"",VLOOKUP($E54,SUMMARY!$A$5:$BT$4995,36,0))</f>
        <v/>
      </c>
      <c r="W54" s="141" t="str">
        <f>IF(ISNA(VLOOKUP($E54,SUMMARY!$A$5:$BT$4995,37,0)),"",VLOOKUP($E54,SUMMARY!$A$5:$BT$4995,37,0))</f>
        <v/>
      </c>
      <c r="X54" s="141" t="str">
        <f>IF(ISNA(VLOOKUP($E54,SUMMARY!$A$5:$BT$4995,38,0)),"",VLOOKUP($E54,SUMMARY!$A$5:$BT$4995,38,0))</f>
        <v/>
      </c>
      <c r="Y54" s="141" t="str">
        <f>IF(ISNA(VLOOKUP($E54,SUMMARY!$A$5:$BT$4995,39,0)),"",VLOOKUP($E54,SUMMARY!$A$5:$BT$4995,39,0))</f>
        <v/>
      </c>
      <c r="Z54" s="141" t="str">
        <f>IF(ISNA(VLOOKUP($E54,SUMMARY!$A$5:$BT$4995,40,0)),"",VLOOKUP($E54,SUMMARY!$A$5:$BT$4995,40,0))</f>
        <v/>
      </c>
      <c r="AA54" s="275">
        <f t="shared" si="10"/>
        <v>0</v>
      </c>
      <c r="AB54" s="276" t="str">
        <f>IF(ISNA(VLOOKUP($E54,SUMMARY!$A$5:$BT$4995,42,0)),"",VLOOKUP($E54,SUMMARY!$A$5:$BT$4995,42,0))</f>
        <v/>
      </c>
      <c r="AC54" s="21"/>
      <c r="AD54" s="282"/>
      <c r="AE54" s="253"/>
      <c r="AF54" s="280"/>
      <c r="AG54" s="280"/>
    </row>
    <row r="55" spans="2:33" ht="15" x14ac:dyDescent="0.25">
      <c r="B55" s="355" t="e">
        <f t="shared" si="0"/>
        <v>#VALUE!</v>
      </c>
      <c r="C55" s="356" t="e">
        <f t="shared" si="7"/>
        <v>#VALUE!</v>
      </c>
      <c r="D55" s="357" t="e">
        <f t="shared" si="8"/>
        <v>#VALUE!</v>
      </c>
      <c r="E55" s="273"/>
      <c r="F55" s="130" t="str">
        <f>IF(ISNA(VLOOKUP($E55,SUMMARY!$A$5:$BT$4995,4,0)),"",VLOOKUP($E55,SUMMARY!$A$5:$BT$4995,4,0))</f>
        <v/>
      </c>
      <c r="G55" s="359" t="str">
        <f>IF(ISNA(VLOOKUP($E55,SUMMARY!$A$5:$BT$4995,5,0)),"",VLOOKUP($E55,SUMMARY!$A$5:$BT$4995,5,0))</f>
        <v/>
      </c>
      <c r="H55" s="130" t="str">
        <f>IF(ISNA(VLOOKUP($E55,SUMMARY!$A$5:$BT$4995,9,0)),"",VLOOKUP($E55,SUMMARY!$A$5:$BT$4995,9,0))</f>
        <v/>
      </c>
      <c r="I55" s="130" t="str">
        <f>IF(ISNA(VLOOKUP($E55,SUMMARY!$A$5:$BT$4995,10,0)),"",VLOOKUP($E55,SUMMARY!$A$5:$BT$4995,10,0))</f>
        <v/>
      </c>
      <c r="J55" s="130" t="str">
        <f>IF(ISNA(VLOOKUP($E55,SUMMARY!$A$5:$BT$4995,29,0)),"",VLOOKUP($E55,SUMMARY!$A$5:$BT$4995,29,0))</f>
        <v/>
      </c>
      <c r="K55" s="360" t="str">
        <f>IF(ISNA(VLOOKUP($E55,SUMMARY!$A$5:$BT$4995,11,0)),"",VLOOKUP($E55,SUMMARY!$A$5:$BT$4995,11,0))</f>
        <v/>
      </c>
      <c r="L55" s="360"/>
      <c r="M55" s="360" t="str">
        <f>(IF(ISNA(VLOOKUP($E55,SUMMARY!$A$5:$BT$4995,26,0)),"",VLOOKUP($E55,SUMMARY!$A$5:$BT$4995,26,0)))</f>
        <v/>
      </c>
      <c r="N55" s="360" t="str">
        <f>IF(ISNA(VLOOKUP($E55,SUMMARY!$A$5:$BT$4995,23,0)),"",VLOOKUP($E55,SUMMARY!$A$5:$BT$4995,23,0))</f>
        <v/>
      </c>
      <c r="O55" s="360" t="str">
        <f>IF(ISNA(VLOOKUP($E55,SUMMARY!$A$5:$BT$4995,22,0)),"",VLOOKUP($E55,SUMMARY!$A$5:$BT$4995,22,0))</f>
        <v/>
      </c>
      <c r="P55" s="274">
        <f t="shared" si="9"/>
        <v>0</v>
      </c>
      <c r="Q55" s="141" t="str">
        <f>IF(ISNA(VLOOKUP($E55,SUMMARY!$A$5:$BT$4995,31,0)),"",VLOOKUP($E55,SUMMARY!$A$5:$BT$4995,31,0))</f>
        <v/>
      </c>
      <c r="R55" s="141" t="str">
        <f>IF(ISNA(VLOOKUP($E55,SUMMARY!$A$5:$BT$4995,32,0)),"",VLOOKUP($E55,SUMMARY!$A$5:$BT$4995,32,0))</f>
        <v/>
      </c>
      <c r="S55" s="141" t="str">
        <f>IF(ISNA(VLOOKUP($E55,SUMMARY!$A$5:$BT$4995,33,0)),"",VLOOKUP($E55,SUMMARY!$A$5:$BT$4995,33,0))</f>
        <v/>
      </c>
      <c r="T55" s="141" t="str">
        <f>IF(ISNA(VLOOKUP($E55,SUMMARY!$A$5:$BT$4995,34,0)),"",VLOOKUP($E55,SUMMARY!$A$5:$BT$4995,34,0))</f>
        <v/>
      </c>
      <c r="U55" s="141" t="str">
        <f>IF(ISNA(VLOOKUP($E55,SUMMARY!$A$5:$BT$4995,35,0)),"",VLOOKUP($E55,SUMMARY!$A$5:$BT$4995,35,0))</f>
        <v/>
      </c>
      <c r="V55" s="141" t="str">
        <f>IF(ISNA(VLOOKUP($E55,SUMMARY!$A$5:$BT$4995,36,0)),"",VLOOKUP($E55,SUMMARY!$A$5:$BT$4995,36,0))</f>
        <v/>
      </c>
      <c r="W55" s="141" t="str">
        <f>IF(ISNA(VLOOKUP($E55,SUMMARY!$A$5:$BT$4995,37,0)),"",VLOOKUP($E55,SUMMARY!$A$5:$BT$4995,37,0))</f>
        <v/>
      </c>
      <c r="X55" s="141" t="str">
        <f>IF(ISNA(VLOOKUP($E55,SUMMARY!$A$5:$BT$4995,38,0)),"",VLOOKUP($E55,SUMMARY!$A$5:$BT$4995,38,0))</f>
        <v/>
      </c>
      <c r="Y55" s="141" t="str">
        <f>IF(ISNA(VLOOKUP($E55,SUMMARY!$A$5:$BT$4995,39,0)),"",VLOOKUP($E55,SUMMARY!$A$5:$BT$4995,39,0))</f>
        <v/>
      </c>
      <c r="Z55" s="141" t="str">
        <f>IF(ISNA(VLOOKUP($E55,SUMMARY!$A$5:$BT$4995,40,0)),"",VLOOKUP($E55,SUMMARY!$A$5:$BT$4995,40,0))</f>
        <v/>
      </c>
      <c r="AA55" s="275">
        <f t="shared" si="10"/>
        <v>0</v>
      </c>
      <c r="AB55" s="276" t="str">
        <f>IF(ISNA(VLOOKUP($E55,SUMMARY!$A$5:$BT$4995,42,0)),"",VLOOKUP($E55,SUMMARY!$A$5:$BT$4995,42,0))</f>
        <v/>
      </c>
      <c r="AC55" s="21"/>
      <c r="AD55" s="282"/>
      <c r="AE55" s="253"/>
      <c r="AF55" s="280"/>
      <c r="AG55" s="280"/>
    </row>
    <row r="56" spans="2:33" ht="15" x14ac:dyDescent="0.25">
      <c r="B56" s="355" t="e">
        <f t="shared" si="0"/>
        <v>#VALUE!</v>
      </c>
      <c r="C56" s="356" t="e">
        <f t="shared" si="7"/>
        <v>#VALUE!</v>
      </c>
      <c r="D56" s="357" t="e">
        <f t="shared" si="8"/>
        <v>#VALUE!</v>
      </c>
      <c r="E56" s="273"/>
      <c r="F56" s="130" t="str">
        <f>IF(ISNA(VLOOKUP($E56,SUMMARY!$A$5:$BT$4995,4,0)),"",VLOOKUP($E56,SUMMARY!$A$5:$BT$4995,4,0))</f>
        <v/>
      </c>
      <c r="G56" s="359" t="str">
        <f>IF(ISNA(VLOOKUP($E56,SUMMARY!$A$5:$BT$4995,5,0)),"",VLOOKUP($E56,SUMMARY!$A$5:$BT$4995,5,0))</f>
        <v/>
      </c>
      <c r="H56" s="130" t="str">
        <f>IF(ISNA(VLOOKUP($E56,SUMMARY!$A$5:$BT$4995,9,0)),"",VLOOKUP($E56,SUMMARY!$A$5:$BT$4995,9,0))</f>
        <v/>
      </c>
      <c r="I56" s="130" t="str">
        <f>IF(ISNA(VLOOKUP($E56,SUMMARY!$A$5:$BT$4995,10,0)),"",VLOOKUP($E56,SUMMARY!$A$5:$BT$4995,10,0))</f>
        <v/>
      </c>
      <c r="J56" s="130" t="str">
        <f>IF(ISNA(VLOOKUP($E56,SUMMARY!$A$5:$BT$4995,29,0)),"",VLOOKUP($E56,SUMMARY!$A$5:$BT$4995,29,0))</f>
        <v/>
      </c>
      <c r="K56" s="360" t="str">
        <f>IF(ISNA(VLOOKUP($E56,SUMMARY!$A$5:$BT$4995,11,0)),"",VLOOKUP($E56,SUMMARY!$A$5:$BT$4995,11,0))</f>
        <v/>
      </c>
      <c r="L56" s="360"/>
      <c r="M56" s="360" t="str">
        <f>(IF(ISNA(VLOOKUP($E56,SUMMARY!$A$5:$BT$4995,26,0)),"",VLOOKUP($E56,SUMMARY!$A$5:$BT$4995,26,0)))</f>
        <v/>
      </c>
      <c r="N56" s="360" t="str">
        <f>IF(ISNA(VLOOKUP($E56,SUMMARY!$A$5:$BT$4995,23,0)),"",VLOOKUP($E56,SUMMARY!$A$5:$BT$4995,23,0))</f>
        <v/>
      </c>
      <c r="O56" s="360" t="str">
        <f>IF(ISNA(VLOOKUP($E56,SUMMARY!$A$5:$BT$4995,22,0)),"",VLOOKUP($E56,SUMMARY!$A$5:$BT$4995,22,0))</f>
        <v/>
      </c>
      <c r="P56" s="274">
        <f t="shared" si="9"/>
        <v>0</v>
      </c>
      <c r="Q56" s="141" t="str">
        <f>IF(ISNA(VLOOKUP($E56,SUMMARY!$A$5:$BT$4995,31,0)),"",VLOOKUP($E56,SUMMARY!$A$5:$BT$4995,31,0))</f>
        <v/>
      </c>
      <c r="R56" s="141" t="str">
        <f>IF(ISNA(VLOOKUP($E56,SUMMARY!$A$5:$BT$4995,32,0)),"",VLOOKUP($E56,SUMMARY!$A$5:$BT$4995,32,0))</f>
        <v/>
      </c>
      <c r="S56" s="141" t="str">
        <f>IF(ISNA(VLOOKUP($E56,SUMMARY!$A$5:$BT$4995,33,0)),"",VLOOKUP($E56,SUMMARY!$A$5:$BT$4995,33,0))</f>
        <v/>
      </c>
      <c r="T56" s="141" t="str">
        <f>IF(ISNA(VLOOKUP($E56,SUMMARY!$A$5:$BT$4995,34,0)),"",VLOOKUP($E56,SUMMARY!$A$5:$BT$4995,34,0))</f>
        <v/>
      </c>
      <c r="U56" s="141" t="str">
        <f>IF(ISNA(VLOOKUP($E56,SUMMARY!$A$5:$BT$4995,35,0)),"",VLOOKUP($E56,SUMMARY!$A$5:$BT$4995,35,0))</f>
        <v/>
      </c>
      <c r="V56" s="141" t="str">
        <f>IF(ISNA(VLOOKUP($E56,SUMMARY!$A$5:$BT$4995,36,0)),"",VLOOKUP($E56,SUMMARY!$A$5:$BT$4995,36,0))</f>
        <v/>
      </c>
      <c r="W56" s="141" t="str">
        <f>IF(ISNA(VLOOKUP($E56,SUMMARY!$A$5:$BT$4995,37,0)),"",VLOOKUP($E56,SUMMARY!$A$5:$BT$4995,37,0))</f>
        <v/>
      </c>
      <c r="X56" s="141" t="str">
        <f>IF(ISNA(VLOOKUP($E56,SUMMARY!$A$5:$BT$4995,38,0)),"",VLOOKUP($E56,SUMMARY!$A$5:$BT$4995,38,0))</f>
        <v/>
      </c>
      <c r="Y56" s="141" t="str">
        <f>IF(ISNA(VLOOKUP($E56,SUMMARY!$A$5:$BT$4995,39,0)),"",VLOOKUP($E56,SUMMARY!$A$5:$BT$4995,39,0))</f>
        <v/>
      </c>
      <c r="Z56" s="141" t="str">
        <f>IF(ISNA(VLOOKUP($E56,SUMMARY!$A$5:$BT$4995,40,0)),"",VLOOKUP($E56,SUMMARY!$A$5:$BT$4995,40,0))</f>
        <v/>
      </c>
      <c r="AA56" s="275">
        <f t="shared" si="10"/>
        <v>0</v>
      </c>
      <c r="AB56" s="276" t="str">
        <f>IF(ISNA(VLOOKUP($E56,SUMMARY!$A$5:$BT$4995,42,0)),"",VLOOKUP($E56,SUMMARY!$A$5:$BT$4995,42,0))</f>
        <v/>
      </c>
      <c r="AC56" s="21"/>
      <c r="AD56" s="282"/>
      <c r="AE56" s="253"/>
      <c r="AF56" s="280"/>
      <c r="AG56" s="280"/>
    </row>
    <row r="57" spans="2:33" ht="15" x14ac:dyDescent="0.25">
      <c r="B57" s="355" t="e">
        <f t="shared" si="0"/>
        <v>#VALUE!</v>
      </c>
      <c r="C57" s="356" t="e">
        <f t="shared" si="7"/>
        <v>#VALUE!</v>
      </c>
      <c r="D57" s="357" t="e">
        <f t="shared" si="8"/>
        <v>#VALUE!</v>
      </c>
      <c r="E57" s="273"/>
      <c r="F57" s="130" t="str">
        <f>IF(ISNA(VLOOKUP($E57,SUMMARY!$A$5:$BT$4995,4,0)),"",VLOOKUP($E57,SUMMARY!$A$5:$BT$4995,4,0))</f>
        <v/>
      </c>
      <c r="G57" s="359" t="str">
        <f>IF(ISNA(VLOOKUP($E57,SUMMARY!$A$5:$BT$4995,5,0)),"",VLOOKUP($E57,SUMMARY!$A$5:$BT$4995,5,0))</f>
        <v/>
      </c>
      <c r="H57" s="130" t="str">
        <f>IF(ISNA(VLOOKUP($E57,SUMMARY!$A$5:$BT$4995,9,0)),"",VLOOKUP($E57,SUMMARY!$A$5:$BT$4995,9,0))</f>
        <v/>
      </c>
      <c r="I57" s="130" t="str">
        <f>IF(ISNA(VLOOKUP($E57,SUMMARY!$A$5:$BT$4995,10,0)),"",VLOOKUP($E57,SUMMARY!$A$5:$BT$4995,10,0))</f>
        <v/>
      </c>
      <c r="J57" s="130" t="str">
        <f>IF(ISNA(VLOOKUP($E57,SUMMARY!$A$5:$BT$4995,29,0)),"",VLOOKUP($E57,SUMMARY!$A$5:$BT$4995,29,0))</f>
        <v/>
      </c>
      <c r="K57" s="360" t="str">
        <f>IF(ISNA(VLOOKUP($E57,SUMMARY!$A$5:$BT$4995,11,0)),"",VLOOKUP($E57,SUMMARY!$A$5:$BT$4995,11,0))</f>
        <v/>
      </c>
      <c r="L57" s="360"/>
      <c r="M57" s="360" t="str">
        <f>(IF(ISNA(VLOOKUP($E57,SUMMARY!$A$5:$BT$4995,26,0)),"",VLOOKUP($E57,SUMMARY!$A$5:$BT$4995,26,0)))</f>
        <v/>
      </c>
      <c r="N57" s="360" t="str">
        <f>IF(ISNA(VLOOKUP($E57,SUMMARY!$A$5:$BT$4995,23,0)),"",VLOOKUP($E57,SUMMARY!$A$5:$BT$4995,23,0))</f>
        <v/>
      </c>
      <c r="O57" s="360" t="str">
        <f>IF(ISNA(VLOOKUP($E57,SUMMARY!$A$5:$BT$4995,22,0)),"",VLOOKUP($E57,SUMMARY!$A$5:$BT$4995,22,0))</f>
        <v/>
      </c>
      <c r="P57" s="274">
        <f t="shared" si="9"/>
        <v>0</v>
      </c>
      <c r="Q57" s="141" t="str">
        <f>IF(ISNA(VLOOKUP($E57,SUMMARY!$A$5:$BT$4995,31,0)),"",VLOOKUP($E57,SUMMARY!$A$5:$BT$4995,31,0))</f>
        <v/>
      </c>
      <c r="R57" s="141" t="str">
        <f>IF(ISNA(VLOOKUP($E57,SUMMARY!$A$5:$BT$4995,32,0)),"",VLOOKUP($E57,SUMMARY!$A$5:$BT$4995,32,0))</f>
        <v/>
      </c>
      <c r="S57" s="141" t="str">
        <f>IF(ISNA(VLOOKUP($E57,SUMMARY!$A$5:$BT$4995,33,0)),"",VLOOKUP($E57,SUMMARY!$A$5:$BT$4995,33,0))</f>
        <v/>
      </c>
      <c r="T57" s="141" t="str">
        <f>IF(ISNA(VLOOKUP($E57,SUMMARY!$A$5:$BT$4995,34,0)),"",VLOOKUP($E57,SUMMARY!$A$5:$BT$4995,34,0))</f>
        <v/>
      </c>
      <c r="U57" s="141" t="str">
        <f>IF(ISNA(VLOOKUP($E57,SUMMARY!$A$5:$BT$4995,35,0)),"",VLOOKUP($E57,SUMMARY!$A$5:$BT$4995,35,0))</f>
        <v/>
      </c>
      <c r="V57" s="141" t="str">
        <f>IF(ISNA(VLOOKUP($E57,SUMMARY!$A$5:$BT$4995,36,0)),"",VLOOKUP($E57,SUMMARY!$A$5:$BT$4995,36,0))</f>
        <v/>
      </c>
      <c r="W57" s="141" t="str">
        <f>IF(ISNA(VLOOKUP($E57,SUMMARY!$A$5:$BT$4995,37,0)),"",VLOOKUP($E57,SUMMARY!$A$5:$BT$4995,37,0))</f>
        <v/>
      </c>
      <c r="X57" s="141" t="str">
        <f>IF(ISNA(VLOOKUP($E57,SUMMARY!$A$5:$BT$4995,38,0)),"",VLOOKUP($E57,SUMMARY!$A$5:$BT$4995,38,0))</f>
        <v/>
      </c>
      <c r="Y57" s="141" t="str">
        <f>IF(ISNA(VLOOKUP($E57,SUMMARY!$A$5:$BT$4995,39,0)),"",VLOOKUP($E57,SUMMARY!$A$5:$BT$4995,39,0))</f>
        <v/>
      </c>
      <c r="Z57" s="141" t="str">
        <f>IF(ISNA(VLOOKUP($E57,SUMMARY!$A$5:$BT$4995,40,0)),"",VLOOKUP($E57,SUMMARY!$A$5:$BT$4995,40,0))</f>
        <v/>
      </c>
      <c r="AA57" s="275">
        <f t="shared" si="10"/>
        <v>0</v>
      </c>
      <c r="AB57" s="276" t="str">
        <f>IF(ISNA(VLOOKUP($E57,SUMMARY!$A$5:$BT$4995,42,0)),"",VLOOKUP($E57,SUMMARY!$A$5:$BT$4995,42,0))</f>
        <v/>
      </c>
      <c r="AC57" s="21"/>
      <c r="AD57" s="282"/>
      <c r="AE57" s="253"/>
      <c r="AF57" s="280"/>
      <c r="AG57" s="280"/>
    </row>
    <row r="58" spans="2:33" ht="15" x14ac:dyDescent="0.25">
      <c r="B58" s="355" t="e">
        <f t="shared" si="0"/>
        <v>#VALUE!</v>
      </c>
      <c r="C58" s="356" t="e">
        <f t="shared" si="7"/>
        <v>#VALUE!</v>
      </c>
      <c r="D58" s="357" t="e">
        <f t="shared" si="8"/>
        <v>#VALUE!</v>
      </c>
      <c r="E58" s="273"/>
      <c r="F58" s="130" t="str">
        <f>IF(ISNA(VLOOKUP($E58,SUMMARY!$A$5:$BT$4995,4,0)),"",VLOOKUP($E58,SUMMARY!$A$5:$BT$4995,4,0))</f>
        <v/>
      </c>
      <c r="G58" s="359" t="str">
        <f>IF(ISNA(VLOOKUP($E58,SUMMARY!$A$5:$BT$4995,5,0)),"",VLOOKUP($E58,SUMMARY!$A$5:$BT$4995,5,0))</f>
        <v/>
      </c>
      <c r="H58" s="130" t="str">
        <f>IF(ISNA(VLOOKUP($E58,SUMMARY!$A$5:$BT$4995,9,0)),"",VLOOKUP($E58,SUMMARY!$A$5:$BT$4995,9,0))</f>
        <v/>
      </c>
      <c r="I58" s="130" t="str">
        <f>IF(ISNA(VLOOKUP($E58,SUMMARY!$A$5:$BT$4995,10,0)),"",VLOOKUP($E58,SUMMARY!$A$5:$BT$4995,10,0))</f>
        <v/>
      </c>
      <c r="J58" s="130" t="str">
        <f>IF(ISNA(VLOOKUP($E58,SUMMARY!$A$5:$BT$4995,29,0)),"",VLOOKUP($E58,SUMMARY!$A$5:$BT$4995,29,0))</f>
        <v/>
      </c>
      <c r="K58" s="360" t="str">
        <f>IF(ISNA(VLOOKUP($E58,SUMMARY!$A$5:$BT$4995,11,0)),"",VLOOKUP($E58,SUMMARY!$A$5:$BT$4995,11,0))</f>
        <v/>
      </c>
      <c r="L58" s="360"/>
      <c r="M58" s="360" t="str">
        <f>(IF(ISNA(VLOOKUP($E58,SUMMARY!$A$5:$BT$4995,26,0)),"",VLOOKUP($E58,SUMMARY!$A$5:$BT$4995,26,0)))</f>
        <v/>
      </c>
      <c r="N58" s="360" t="str">
        <f>IF(ISNA(VLOOKUP($E58,SUMMARY!$A$5:$BT$4995,23,0)),"",VLOOKUP($E58,SUMMARY!$A$5:$BT$4995,23,0))</f>
        <v/>
      </c>
      <c r="O58" s="360" t="str">
        <f>IF(ISNA(VLOOKUP($E58,SUMMARY!$A$5:$BT$4995,22,0)),"",VLOOKUP($E58,SUMMARY!$A$5:$BT$4995,22,0))</f>
        <v/>
      </c>
      <c r="P58" s="274">
        <f t="shared" si="9"/>
        <v>0</v>
      </c>
      <c r="Q58" s="141" t="str">
        <f>IF(ISNA(VLOOKUP($E58,SUMMARY!$A$5:$BT$4995,31,0)),"",VLOOKUP($E58,SUMMARY!$A$5:$BT$4995,31,0))</f>
        <v/>
      </c>
      <c r="R58" s="141" t="str">
        <f>IF(ISNA(VLOOKUP($E58,SUMMARY!$A$5:$BT$4995,32,0)),"",VLOOKUP($E58,SUMMARY!$A$5:$BT$4995,32,0))</f>
        <v/>
      </c>
      <c r="S58" s="141" t="str">
        <f>IF(ISNA(VLOOKUP($E58,SUMMARY!$A$5:$BT$4995,33,0)),"",VLOOKUP($E58,SUMMARY!$A$5:$BT$4995,33,0))</f>
        <v/>
      </c>
      <c r="T58" s="141" t="str">
        <f>IF(ISNA(VLOOKUP($E58,SUMMARY!$A$5:$BT$4995,34,0)),"",VLOOKUP($E58,SUMMARY!$A$5:$BT$4995,34,0))</f>
        <v/>
      </c>
      <c r="U58" s="141" t="str">
        <f>IF(ISNA(VLOOKUP($E58,SUMMARY!$A$5:$BT$4995,35,0)),"",VLOOKUP($E58,SUMMARY!$A$5:$BT$4995,35,0))</f>
        <v/>
      </c>
      <c r="V58" s="141" t="str">
        <f>IF(ISNA(VLOOKUP($E58,SUMMARY!$A$5:$BT$4995,36,0)),"",VLOOKUP($E58,SUMMARY!$A$5:$BT$4995,36,0))</f>
        <v/>
      </c>
      <c r="W58" s="141" t="str">
        <f>IF(ISNA(VLOOKUP($E58,SUMMARY!$A$5:$BT$4995,37,0)),"",VLOOKUP($E58,SUMMARY!$A$5:$BT$4995,37,0))</f>
        <v/>
      </c>
      <c r="X58" s="141" t="str">
        <f>IF(ISNA(VLOOKUP($E58,SUMMARY!$A$5:$BT$4995,38,0)),"",VLOOKUP($E58,SUMMARY!$A$5:$BT$4995,38,0))</f>
        <v/>
      </c>
      <c r="Y58" s="141" t="str">
        <f>IF(ISNA(VLOOKUP($E58,SUMMARY!$A$5:$BT$4995,39,0)),"",VLOOKUP($E58,SUMMARY!$A$5:$BT$4995,39,0))</f>
        <v/>
      </c>
      <c r="Z58" s="141" t="str">
        <f>IF(ISNA(VLOOKUP($E58,SUMMARY!$A$5:$BT$4995,40,0)),"",VLOOKUP($E58,SUMMARY!$A$5:$BT$4995,40,0))</f>
        <v/>
      </c>
      <c r="AA58" s="275">
        <f t="shared" si="10"/>
        <v>0</v>
      </c>
      <c r="AB58" s="276" t="str">
        <f>IF(ISNA(VLOOKUP($E58,SUMMARY!$A$5:$BT$4995,42,0)),"",VLOOKUP($E58,SUMMARY!$A$5:$BT$4995,42,0))</f>
        <v/>
      </c>
      <c r="AC58" s="21"/>
      <c r="AD58" s="282"/>
      <c r="AE58" s="253"/>
      <c r="AF58" s="280"/>
      <c r="AG58" s="280"/>
    </row>
    <row r="59" spans="2:33" ht="15" x14ac:dyDescent="0.25">
      <c r="B59" s="355" t="e">
        <f t="shared" si="0"/>
        <v>#VALUE!</v>
      </c>
      <c r="C59" s="356" t="e">
        <f t="shared" si="7"/>
        <v>#VALUE!</v>
      </c>
      <c r="D59" s="357" t="e">
        <f t="shared" si="8"/>
        <v>#VALUE!</v>
      </c>
      <c r="E59" s="273"/>
      <c r="F59" s="130" t="str">
        <f>IF(ISNA(VLOOKUP($E59,SUMMARY!$A$5:$BT$4995,4,0)),"",VLOOKUP($E59,SUMMARY!$A$5:$BT$4995,4,0))</f>
        <v/>
      </c>
      <c r="G59" s="359" t="str">
        <f>IF(ISNA(VLOOKUP($E59,SUMMARY!$A$5:$BT$4995,5,0)),"",VLOOKUP($E59,SUMMARY!$A$5:$BT$4995,5,0))</f>
        <v/>
      </c>
      <c r="H59" s="130" t="str">
        <f>IF(ISNA(VLOOKUP($E59,SUMMARY!$A$5:$BT$4995,9,0)),"",VLOOKUP($E59,SUMMARY!$A$5:$BT$4995,9,0))</f>
        <v/>
      </c>
      <c r="I59" s="130" t="str">
        <f>IF(ISNA(VLOOKUP($E59,SUMMARY!$A$5:$BT$4995,10,0)),"",VLOOKUP($E59,SUMMARY!$A$5:$BT$4995,10,0))</f>
        <v/>
      </c>
      <c r="J59" s="130" t="str">
        <f>IF(ISNA(VLOOKUP($E59,SUMMARY!$A$5:$BT$4995,29,0)),"",VLOOKUP($E59,SUMMARY!$A$5:$BT$4995,29,0))</f>
        <v/>
      </c>
      <c r="K59" s="360" t="str">
        <f>IF(ISNA(VLOOKUP($E59,SUMMARY!$A$5:$BT$4995,11,0)),"",VLOOKUP($E59,SUMMARY!$A$5:$BT$4995,11,0))</f>
        <v/>
      </c>
      <c r="L59" s="360"/>
      <c r="M59" s="360" t="str">
        <f>(IF(ISNA(VLOOKUP($E59,SUMMARY!$A$5:$BT$4995,26,0)),"",VLOOKUP($E59,SUMMARY!$A$5:$BT$4995,26,0)))</f>
        <v/>
      </c>
      <c r="N59" s="360" t="str">
        <f>IF(ISNA(VLOOKUP($E59,SUMMARY!$A$5:$BT$4995,23,0)),"",VLOOKUP($E59,SUMMARY!$A$5:$BT$4995,23,0))</f>
        <v/>
      </c>
      <c r="O59" s="360" t="str">
        <f>IF(ISNA(VLOOKUP($E59,SUMMARY!$A$5:$BT$4995,22,0)),"",VLOOKUP($E59,SUMMARY!$A$5:$BT$4995,22,0))</f>
        <v/>
      </c>
      <c r="P59" s="274">
        <f t="shared" si="9"/>
        <v>0</v>
      </c>
      <c r="Q59" s="141" t="str">
        <f>IF(ISNA(VLOOKUP($E59,SUMMARY!$A$5:$BT$4995,31,0)),"",VLOOKUP($E59,SUMMARY!$A$5:$BT$4995,31,0))</f>
        <v/>
      </c>
      <c r="R59" s="141" t="str">
        <f>IF(ISNA(VLOOKUP($E59,SUMMARY!$A$5:$BT$4995,32,0)),"",VLOOKUP($E59,SUMMARY!$A$5:$BT$4995,32,0))</f>
        <v/>
      </c>
      <c r="S59" s="141" t="str">
        <f>IF(ISNA(VLOOKUP($E59,SUMMARY!$A$5:$BT$4995,33,0)),"",VLOOKUP($E59,SUMMARY!$A$5:$BT$4995,33,0))</f>
        <v/>
      </c>
      <c r="T59" s="141" t="str">
        <f>IF(ISNA(VLOOKUP($E59,SUMMARY!$A$5:$BT$4995,34,0)),"",VLOOKUP($E59,SUMMARY!$A$5:$BT$4995,34,0))</f>
        <v/>
      </c>
      <c r="U59" s="141" t="str">
        <f>IF(ISNA(VLOOKUP($E59,SUMMARY!$A$5:$BT$4995,35,0)),"",VLOOKUP($E59,SUMMARY!$A$5:$BT$4995,35,0))</f>
        <v/>
      </c>
      <c r="V59" s="141" t="str">
        <f>IF(ISNA(VLOOKUP($E59,SUMMARY!$A$5:$BT$4995,36,0)),"",VLOOKUP($E59,SUMMARY!$A$5:$BT$4995,36,0))</f>
        <v/>
      </c>
      <c r="W59" s="141" t="str">
        <f>IF(ISNA(VLOOKUP($E59,SUMMARY!$A$5:$BT$4995,37,0)),"",VLOOKUP($E59,SUMMARY!$A$5:$BT$4995,37,0))</f>
        <v/>
      </c>
      <c r="X59" s="141" t="str">
        <f>IF(ISNA(VLOOKUP($E59,SUMMARY!$A$5:$BT$4995,38,0)),"",VLOOKUP($E59,SUMMARY!$A$5:$BT$4995,38,0))</f>
        <v/>
      </c>
      <c r="Y59" s="141" t="str">
        <f>IF(ISNA(VLOOKUP($E59,SUMMARY!$A$5:$BT$4995,39,0)),"",VLOOKUP($E59,SUMMARY!$A$5:$BT$4995,39,0))</f>
        <v/>
      </c>
      <c r="Z59" s="141" t="str">
        <f>IF(ISNA(VLOOKUP($E59,SUMMARY!$A$5:$BT$4995,40,0)),"",VLOOKUP($E59,SUMMARY!$A$5:$BT$4995,40,0))</f>
        <v/>
      </c>
      <c r="AA59" s="275">
        <f t="shared" si="10"/>
        <v>0</v>
      </c>
      <c r="AB59" s="276" t="str">
        <f>IF(ISNA(VLOOKUP($E59,SUMMARY!$A$5:$BT$4995,42,0)),"",VLOOKUP($E59,SUMMARY!$A$5:$BT$4995,42,0))</f>
        <v/>
      </c>
      <c r="AC59" s="21"/>
      <c r="AD59" s="282"/>
      <c r="AE59" s="253"/>
      <c r="AF59" s="280"/>
      <c r="AG59" s="280"/>
    </row>
    <row r="60" spans="2:33" ht="15" x14ac:dyDescent="0.25">
      <c r="B60" s="355" t="e">
        <f t="shared" si="0"/>
        <v>#VALUE!</v>
      </c>
      <c r="C60" s="356" t="e">
        <f t="shared" si="7"/>
        <v>#VALUE!</v>
      </c>
      <c r="D60" s="357" t="e">
        <f t="shared" si="8"/>
        <v>#VALUE!</v>
      </c>
      <c r="E60" s="273"/>
      <c r="F60" s="130" t="str">
        <f>IF(ISNA(VLOOKUP($E60,SUMMARY!$A$5:$BT$4995,4,0)),"",VLOOKUP($E60,SUMMARY!$A$5:$BT$4995,4,0))</f>
        <v/>
      </c>
      <c r="G60" s="359" t="str">
        <f>IF(ISNA(VLOOKUP($E60,SUMMARY!$A$5:$BT$4995,5,0)),"",VLOOKUP($E60,SUMMARY!$A$5:$BT$4995,5,0))</f>
        <v/>
      </c>
      <c r="H60" s="130" t="str">
        <f>IF(ISNA(VLOOKUP($E60,SUMMARY!$A$5:$BT$4995,9,0)),"",VLOOKUP($E60,SUMMARY!$A$5:$BT$4995,9,0))</f>
        <v/>
      </c>
      <c r="I60" s="130" t="str">
        <f>IF(ISNA(VLOOKUP($E60,SUMMARY!$A$5:$BT$4995,10,0)),"",VLOOKUP($E60,SUMMARY!$A$5:$BT$4995,10,0))</f>
        <v/>
      </c>
      <c r="J60" s="130" t="str">
        <f>IF(ISNA(VLOOKUP($E60,SUMMARY!$A$5:$BT$4995,29,0)),"",VLOOKUP($E60,SUMMARY!$A$5:$BT$4995,29,0))</f>
        <v/>
      </c>
      <c r="K60" s="360" t="str">
        <f>IF(ISNA(VLOOKUP($E60,SUMMARY!$A$5:$BT$4995,11,0)),"",VLOOKUP($E60,SUMMARY!$A$5:$BT$4995,11,0))</f>
        <v/>
      </c>
      <c r="L60" s="360"/>
      <c r="M60" s="360" t="str">
        <f>(IF(ISNA(VLOOKUP($E60,SUMMARY!$A$5:$BT$4995,26,0)),"",VLOOKUP($E60,SUMMARY!$A$5:$BT$4995,26,0)))</f>
        <v/>
      </c>
      <c r="N60" s="360" t="str">
        <f>IF(ISNA(VLOOKUP($E60,SUMMARY!$A$5:$BT$4995,23,0)),"",VLOOKUP($E60,SUMMARY!$A$5:$BT$4995,23,0))</f>
        <v/>
      </c>
      <c r="O60" s="360" t="str">
        <f>IF(ISNA(VLOOKUP($E60,SUMMARY!$A$5:$BT$4995,22,0)),"",VLOOKUP($E60,SUMMARY!$A$5:$BT$4995,22,0))</f>
        <v/>
      </c>
      <c r="P60" s="274">
        <f t="shared" si="9"/>
        <v>0</v>
      </c>
      <c r="Q60" s="141" t="str">
        <f>IF(ISNA(VLOOKUP($E60,SUMMARY!$A$5:$BT$4995,31,0)),"",VLOOKUP($E60,SUMMARY!$A$5:$BT$4995,31,0))</f>
        <v/>
      </c>
      <c r="R60" s="141" t="str">
        <f>IF(ISNA(VLOOKUP($E60,SUMMARY!$A$5:$BT$4995,32,0)),"",VLOOKUP($E60,SUMMARY!$A$5:$BT$4995,32,0))</f>
        <v/>
      </c>
      <c r="S60" s="141" t="str">
        <f>IF(ISNA(VLOOKUP($E60,SUMMARY!$A$5:$BT$4995,33,0)),"",VLOOKUP($E60,SUMMARY!$A$5:$BT$4995,33,0))</f>
        <v/>
      </c>
      <c r="T60" s="141" t="str">
        <f>IF(ISNA(VLOOKUP($E60,SUMMARY!$A$5:$BT$4995,34,0)),"",VLOOKUP($E60,SUMMARY!$A$5:$BT$4995,34,0))</f>
        <v/>
      </c>
      <c r="U60" s="141" t="str">
        <f>IF(ISNA(VLOOKUP($E60,SUMMARY!$A$5:$BT$4995,35,0)),"",VLOOKUP($E60,SUMMARY!$A$5:$BT$4995,35,0))</f>
        <v/>
      </c>
      <c r="V60" s="141" t="str">
        <f>IF(ISNA(VLOOKUP($E60,SUMMARY!$A$5:$BT$4995,36,0)),"",VLOOKUP($E60,SUMMARY!$A$5:$BT$4995,36,0))</f>
        <v/>
      </c>
      <c r="W60" s="141" t="str">
        <f>IF(ISNA(VLOOKUP($E60,SUMMARY!$A$5:$BT$4995,37,0)),"",VLOOKUP($E60,SUMMARY!$A$5:$BT$4995,37,0))</f>
        <v/>
      </c>
      <c r="X60" s="141" t="str">
        <f>IF(ISNA(VLOOKUP($E60,SUMMARY!$A$5:$BT$4995,38,0)),"",VLOOKUP($E60,SUMMARY!$A$5:$BT$4995,38,0))</f>
        <v/>
      </c>
      <c r="Y60" s="141" t="str">
        <f>IF(ISNA(VLOOKUP($E60,SUMMARY!$A$5:$BT$4995,39,0)),"",VLOOKUP($E60,SUMMARY!$A$5:$BT$4995,39,0))</f>
        <v/>
      </c>
      <c r="Z60" s="141" t="str">
        <f>IF(ISNA(VLOOKUP($E60,SUMMARY!$A$5:$BT$4995,40,0)),"",VLOOKUP($E60,SUMMARY!$A$5:$BT$4995,40,0))</f>
        <v/>
      </c>
      <c r="AA60" s="275">
        <f t="shared" si="10"/>
        <v>0</v>
      </c>
      <c r="AB60" s="276" t="str">
        <f>IF(ISNA(VLOOKUP($E60,SUMMARY!$A$5:$BT$4995,42,0)),"",VLOOKUP($E60,SUMMARY!$A$5:$BT$4995,42,0))</f>
        <v/>
      </c>
      <c r="AC60" s="21"/>
      <c r="AD60" s="282"/>
      <c r="AE60" s="253"/>
      <c r="AF60" s="280"/>
      <c r="AG60" s="280"/>
    </row>
    <row r="61" spans="2:33" ht="15" x14ac:dyDescent="0.25">
      <c r="B61" s="355" t="e">
        <f t="shared" si="0"/>
        <v>#VALUE!</v>
      </c>
      <c r="C61" s="356" t="e">
        <f t="shared" si="7"/>
        <v>#VALUE!</v>
      </c>
      <c r="D61" s="357" t="e">
        <f t="shared" si="8"/>
        <v>#VALUE!</v>
      </c>
      <c r="E61" s="273"/>
      <c r="F61" s="130" t="str">
        <f>IF(ISNA(VLOOKUP($E61,SUMMARY!$A$5:$BT$4995,4,0)),"",VLOOKUP($E61,SUMMARY!$A$5:$BT$4995,4,0))</f>
        <v/>
      </c>
      <c r="G61" s="359" t="str">
        <f>IF(ISNA(VLOOKUP($E61,SUMMARY!$A$5:$BT$4995,5,0)),"",VLOOKUP($E61,SUMMARY!$A$5:$BT$4995,5,0))</f>
        <v/>
      </c>
      <c r="H61" s="130" t="str">
        <f>IF(ISNA(VLOOKUP($E61,SUMMARY!$A$5:$BT$4995,9,0)),"",VLOOKUP($E61,SUMMARY!$A$5:$BT$4995,9,0))</f>
        <v/>
      </c>
      <c r="I61" s="130" t="str">
        <f>IF(ISNA(VLOOKUP($E61,SUMMARY!$A$5:$BT$4995,10,0)),"",VLOOKUP($E61,SUMMARY!$A$5:$BT$4995,10,0))</f>
        <v/>
      </c>
      <c r="J61" s="130" t="str">
        <f>IF(ISNA(VLOOKUP($E61,SUMMARY!$A$5:$BT$4995,29,0)),"",VLOOKUP($E61,SUMMARY!$A$5:$BT$4995,29,0))</f>
        <v/>
      </c>
      <c r="K61" s="360" t="str">
        <f>IF(ISNA(VLOOKUP($E61,SUMMARY!$A$5:$BT$4995,11,0)),"",VLOOKUP($E61,SUMMARY!$A$5:$BT$4995,11,0))</f>
        <v/>
      </c>
      <c r="L61" s="360"/>
      <c r="M61" s="360" t="str">
        <f>(IF(ISNA(VLOOKUP($E61,SUMMARY!$A$5:$BT$4995,26,0)),"",VLOOKUP($E61,SUMMARY!$A$5:$BT$4995,26,0)))</f>
        <v/>
      </c>
      <c r="N61" s="360" t="str">
        <f>IF(ISNA(VLOOKUP($E61,SUMMARY!$A$5:$BT$4995,23,0)),"",VLOOKUP($E61,SUMMARY!$A$5:$BT$4995,23,0))</f>
        <v/>
      </c>
      <c r="O61" s="360" t="str">
        <f>IF(ISNA(VLOOKUP($E61,SUMMARY!$A$5:$BT$4995,22,0)),"",VLOOKUP($E61,SUMMARY!$A$5:$BT$4995,22,0))</f>
        <v/>
      </c>
      <c r="P61" s="274">
        <f t="shared" si="9"/>
        <v>0</v>
      </c>
      <c r="Q61" s="141" t="str">
        <f>IF(ISNA(VLOOKUP($E61,SUMMARY!$A$5:$BT$4995,31,0)),"",VLOOKUP($E61,SUMMARY!$A$5:$BT$4995,31,0))</f>
        <v/>
      </c>
      <c r="R61" s="141" t="str">
        <f>IF(ISNA(VLOOKUP($E61,SUMMARY!$A$5:$BT$4995,32,0)),"",VLOOKUP($E61,SUMMARY!$A$5:$BT$4995,32,0))</f>
        <v/>
      </c>
      <c r="S61" s="141" t="str">
        <f>IF(ISNA(VLOOKUP($E61,SUMMARY!$A$5:$BT$4995,33,0)),"",VLOOKUP($E61,SUMMARY!$A$5:$BT$4995,33,0))</f>
        <v/>
      </c>
      <c r="T61" s="141" t="str">
        <f>IF(ISNA(VLOOKUP($E61,SUMMARY!$A$5:$BT$4995,34,0)),"",VLOOKUP($E61,SUMMARY!$A$5:$BT$4995,34,0))</f>
        <v/>
      </c>
      <c r="U61" s="141" t="str">
        <f>IF(ISNA(VLOOKUP($E61,SUMMARY!$A$5:$BT$4995,35,0)),"",VLOOKUP($E61,SUMMARY!$A$5:$BT$4995,35,0))</f>
        <v/>
      </c>
      <c r="V61" s="141" t="str">
        <f>IF(ISNA(VLOOKUP($E61,SUMMARY!$A$5:$BT$4995,36,0)),"",VLOOKUP($E61,SUMMARY!$A$5:$BT$4995,36,0))</f>
        <v/>
      </c>
      <c r="W61" s="141" t="str">
        <f>IF(ISNA(VLOOKUP($E61,SUMMARY!$A$5:$BT$4995,37,0)),"",VLOOKUP($E61,SUMMARY!$A$5:$BT$4995,37,0))</f>
        <v/>
      </c>
      <c r="X61" s="141" t="str">
        <f>IF(ISNA(VLOOKUP($E61,SUMMARY!$A$5:$BT$4995,38,0)),"",VLOOKUP($E61,SUMMARY!$A$5:$BT$4995,38,0))</f>
        <v/>
      </c>
      <c r="Y61" s="141" t="str">
        <f>IF(ISNA(VLOOKUP($E61,SUMMARY!$A$5:$BT$4995,39,0)),"",VLOOKUP($E61,SUMMARY!$A$5:$BT$4995,39,0))</f>
        <v/>
      </c>
      <c r="Z61" s="141" t="str">
        <f>IF(ISNA(VLOOKUP($E61,SUMMARY!$A$5:$BT$4995,40,0)),"",VLOOKUP($E61,SUMMARY!$A$5:$BT$4995,40,0))</f>
        <v/>
      </c>
      <c r="AA61" s="275">
        <f t="shared" si="10"/>
        <v>0</v>
      </c>
      <c r="AB61" s="276" t="str">
        <f>IF(ISNA(VLOOKUP($E61,SUMMARY!$A$5:$BT$4995,42,0)),"",VLOOKUP($E61,SUMMARY!$A$5:$BT$4995,42,0))</f>
        <v/>
      </c>
      <c r="AC61" s="21"/>
      <c r="AD61" s="282"/>
      <c r="AE61" s="253"/>
      <c r="AF61" s="280"/>
      <c r="AG61" s="280"/>
    </row>
    <row r="62" spans="2:33" ht="15" x14ac:dyDescent="0.25">
      <c r="B62" s="355" t="e">
        <f t="shared" si="0"/>
        <v>#VALUE!</v>
      </c>
      <c r="C62" s="356" t="e">
        <f t="shared" si="7"/>
        <v>#VALUE!</v>
      </c>
      <c r="D62" s="357" t="e">
        <f t="shared" si="8"/>
        <v>#VALUE!</v>
      </c>
      <c r="E62" s="273"/>
      <c r="F62" s="130" t="str">
        <f>IF(ISNA(VLOOKUP($E62,SUMMARY!$A$5:$BT$4995,4,0)),"",VLOOKUP($E62,SUMMARY!$A$5:$BT$4995,4,0))</f>
        <v/>
      </c>
      <c r="G62" s="359" t="str">
        <f>IF(ISNA(VLOOKUP($E62,SUMMARY!$A$5:$BT$4995,5,0)),"",VLOOKUP($E62,SUMMARY!$A$5:$BT$4995,5,0))</f>
        <v/>
      </c>
      <c r="H62" s="130" t="str">
        <f>IF(ISNA(VLOOKUP($E62,SUMMARY!$A$5:$BT$4995,9,0)),"",VLOOKUP($E62,SUMMARY!$A$5:$BT$4995,9,0))</f>
        <v/>
      </c>
      <c r="I62" s="130" t="str">
        <f>IF(ISNA(VLOOKUP($E62,SUMMARY!$A$5:$BT$4995,10,0)),"",VLOOKUP($E62,SUMMARY!$A$5:$BT$4995,10,0))</f>
        <v/>
      </c>
      <c r="J62" s="130" t="str">
        <f>IF(ISNA(VLOOKUP($E62,SUMMARY!$A$5:$BT$4995,29,0)),"",VLOOKUP($E62,SUMMARY!$A$5:$BT$4995,29,0))</f>
        <v/>
      </c>
      <c r="K62" s="360" t="str">
        <f>IF(ISNA(VLOOKUP($E62,SUMMARY!$A$5:$BT$4995,11,0)),"",VLOOKUP($E62,SUMMARY!$A$5:$BT$4995,11,0))</f>
        <v/>
      </c>
      <c r="L62" s="360"/>
      <c r="M62" s="360" t="str">
        <f>(IF(ISNA(VLOOKUP($E62,SUMMARY!$A$5:$BT$4995,26,0)),"",VLOOKUP($E62,SUMMARY!$A$5:$BT$4995,26,0)))</f>
        <v/>
      </c>
      <c r="N62" s="360" t="str">
        <f>IF(ISNA(VLOOKUP($E62,SUMMARY!$A$5:$BT$4995,23,0)),"",VLOOKUP($E62,SUMMARY!$A$5:$BT$4995,23,0))</f>
        <v/>
      </c>
      <c r="O62" s="360" t="str">
        <f>IF(ISNA(VLOOKUP($E62,SUMMARY!$A$5:$BT$4995,22,0)),"",VLOOKUP($E62,SUMMARY!$A$5:$BT$4995,22,0))</f>
        <v/>
      </c>
      <c r="P62" s="274">
        <f t="shared" si="9"/>
        <v>0</v>
      </c>
      <c r="Q62" s="141" t="str">
        <f>IF(ISNA(VLOOKUP($E62,SUMMARY!$A$5:$BT$4995,31,0)),"",VLOOKUP($E62,SUMMARY!$A$5:$BT$4995,31,0))</f>
        <v/>
      </c>
      <c r="R62" s="141" t="str">
        <f>IF(ISNA(VLOOKUP($E62,SUMMARY!$A$5:$BT$4995,32,0)),"",VLOOKUP($E62,SUMMARY!$A$5:$BT$4995,32,0))</f>
        <v/>
      </c>
      <c r="S62" s="141" t="str">
        <f>IF(ISNA(VLOOKUP($E62,SUMMARY!$A$5:$BT$4995,33,0)),"",VLOOKUP($E62,SUMMARY!$A$5:$BT$4995,33,0))</f>
        <v/>
      </c>
      <c r="T62" s="141" t="str">
        <f>IF(ISNA(VLOOKUP($E62,SUMMARY!$A$5:$BT$4995,34,0)),"",VLOOKUP($E62,SUMMARY!$A$5:$BT$4995,34,0))</f>
        <v/>
      </c>
      <c r="U62" s="141" t="str">
        <f>IF(ISNA(VLOOKUP($E62,SUMMARY!$A$5:$BT$4995,35,0)),"",VLOOKUP($E62,SUMMARY!$A$5:$BT$4995,35,0))</f>
        <v/>
      </c>
      <c r="V62" s="141" t="str">
        <f>IF(ISNA(VLOOKUP($E62,SUMMARY!$A$5:$BT$4995,36,0)),"",VLOOKUP($E62,SUMMARY!$A$5:$BT$4995,36,0))</f>
        <v/>
      </c>
      <c r="W62" s="141" t="str">
        <f>IF(ISNA(VLOOKUP($E62,SUMMARY!$A$5:$BT$4995,37,0)),"",VLOOKUP($E62,SUMMARY!$A$5:$BT$4995,37,0))</f>
        <v/>
      </c>
      <c r="X62" s="141" t="str">
        <f>IF(ISNA(VLOOKUP($E62,SUMMARY!$A$5:$BT$4995,38,0)),"",VLOOKUP($E62,SUMMARY!$A$5:$BT$4995,38,0))</f>
        <v/>
      </c>
      <c r="Y62" s="141" t="str">
        <f>IF(ISNA(VLOOKUP($E62,SUMMARY!$A$5:$BT$4995,39,0)),"",VLOOKUP($E62,SUMMARY!$A$5:$BT$4995,39,0))</f>
        <v/>
      </c>
      <c r="Z62" s="141" t="str">
        <f>IF(ISNA(VLOOKUP($E62,SUMMARY!$A$5:$BT$4995,40,0)),"",VLOOKUP($E62,SUMMARY!$A$5:$BT$4995,40,0))</f>
        <v/>
      </c>
      <c r="AA62" s="275">
        <f t="shared" si="10"/>
        <v>0</v>
      </c>
      <c r="AB62" s="276" t="str">
        <f>IF(ISNA(VLOOKUP($E62,SUMMARY!$A$5:$BT$4995,42,0)),"",VLOOKUP($E62,SUMMARY!$A$5:$BT$4995,42,0))</f>
        <v/>
      </c>
      <c r="AC62" s="21"/>
      <c r="AD62" s="282"/>
      <c r="AE62" s="253"/>
      <c r="AF62" s="280"/>
      <c r="AG62" s="280"/>
    </row>
    <row r="63" spans="2:33" ht="15" x14ac:dyDescent="0.25">
      <c r="B63" s="355" t="e">
        <f t="shared" si="0"/>
        <v>#VALUE!</v>
      </c>
      <c r="C63" s="356" t="e">
        <f t="shared" si="7"/>
        <v>#VALUE!</v>
      </c>
      <c r="D63" s="357" t="e">
        <f t="shared" si="8"/>
        <v>#VALUE!</v>
      </c>
      <c r="E63" s="273"/>
      <c r="F63" s="130" t="str">
        <f>IF(ISNA(VLOOKUP($E63,SUMMARY!$A$5:$BT$4995,4,0)),"",VLOOKUP($E63,SUMMARY!$A$5:$BT$4995,4,0))</f>
        <v/>
      </c>
      <c r="G63" s="359" t="str">
        <f>IF(ISNA(VLOOKUP($E63,SUMMARY!$A$5:$BT$4995,5,0)),"",VLOOKUP($E63,SUMMARY!$A$5:$BT$4995,5,0))</f>
        <v/>
      </c>
      <c r="H63" s="130" t="str">
        <f>IF(ISNA(VLOOKUP($E63,SUMMARY!$A$5:$BT$4995,9,0)),"",VLOOKUP($E63,SUMMARY!$A$5:$BT$4995,9,0))</f>
        <v/>
      </c>
      <c r="I63" s="130" t="str">
        <f>IF(ISNA(VLOOKUP($E63,SUMMARY!$A$5:$BT$4995,10,0)),"",VLOOKUP($E63,SUMMARY!$A$5:$BT$4995,10,0))</f>
        <v/>
      </c>
      <c r="J63" s="130" t="str">
        <f>IF(ISNA(VLOOKUP($E63,SUMMARY!$A$5:$BT$4995,29,0)),"",VLOOKUP($E63,SUMMARY!$A$5:$BT$4995,29,0))</f>
        <v/>
      </c>
      <c r="K63" s="360" t="str">
        <f>IF(ISNA(VLOOKUP($E63,SUMMARY!$A$5:$BT$4995,11,0)),"",VLOOKUP($E63,SUMMARY!$A$5:$BT$4995,11,0))</f>
        <v/>
      </c>
      <c r="L63" s="360"/>
      <c r="M63" s="360" t="str">
        <f>(IF(ISNA(VLOOKUP($E63,SUMMARY!$A$5:$BT$4995,26,0)),"",VLOOKUP($E63,SUMMARY!$A$5:$BT$4995,26,0)))</f>
        <v/>
      </c>
      <c r="N63" s="360" t="str">
        <f>IF(ISNA(VLOOKUP($E63,SUMMARY!$A$5:$BT$4995,23,0)),"",VLOOKUP($E63,SUMMARY!$A$5:$BT$4995,23,0))</f>
        <v/>
      </c>
      <c r="O63" s="360" t="str">
        <f>IF(ISNA(VLOOKUP($E63,SUMMARY!$A$5:$BT$4995,22,0)),"",VLOOKUP($E63,SUMMARY!$A$5:$BT$4995,22,0))</f>
        <v/>
      </c>
      <c r="P63" s="274">
        <f t="shared" si="9"/>
        <v>0</v>
      </c>
      <c r="Q63" s="141" t="str">
        <f>IF(ISNA(VLOOKUP($E63,SUMMARY!$A$5:$BT$4995,31,0)),"",VLOOKUP($E63,SUMMARY!$A$5:$BT$4995,31,0))</f>
        <v/>
      </c>
      <c r="R63" s="141" t="str">
        <f>IF(ISNA(VLOOKUP($E63,SUMMARY!$A$5:$BT$4995,32,0)),"",VLOOKUP($E63,SUMMARY!$A$5:$BT$4995,32,0))</f>
        <v/>
      </c>
      <c r="S63" s="141" t="str">
        <f>IF(ISNA(VLOOKUP($E63,SUMMARY!$A$5:$BT$4995,33,0)),"",VLOOKUP($E63,SUMMARY!$A$5:$BT$4995,33,0))</f>
        <v/>
      </c>
      <c r="T63" s="141" t="str">
        <f>IF(ISNA(VLOOKUP($E63,SUMMARY!$A$5:$BT$4995,34,0)),"",VLOOKUP($E63,SUMMARY!$A$5:$BT$4995,34,0))</f>
        <v/>
      </c>
      <c r="U63" s="141" t="str">
        <f>IF(ISNA(VLOOKUP($E63,SUMMARY!$A$5:$BT$4995,35,0)),"",VLOOKUP($E63,SUMMARY!$A$5:$BT$4995,35,0))</f>
        <v/>
      </c>
      <c r="V63" s="141" t="str">
        <f>IF(ISNA(VLOOKUP($E63,SUMMARY!$A$5:$BT$4995,36,0)),"",VLOOKUP($E63,SUMMARY!$A$5:$BT$4995,36,0))</f>
        <v/>
      </c>
      <c r="W63" s="141" t="str">
        <f>IF(ISNA(VLOOKUP($E63,SUMMARY!$A$5:$BT$4995,37,0)),"",VLOOKUP($E63,SUMMARY!$A$5:$BT$4995,37,0))</f>
        <v/>
      </c>
      <c r="X63" s="141" t="str">
        <f>IF(ISNA(VLOOKUP($E63,SUMMARY!$A$5:$BT$4995,38,0)),"",VLOOKUP($E63,SUMMARY!$A$5:$BT$4995,38,0))</f>
        <v/>
      </c>
      <c r="Y63" s="141" t="str">
        <f>IF(ISNA(VLOOKUP($E63,SUMMARY!$A$5:$BT$4995,39,0)),"",VLOOKUP($E63,SUMMARY!$A$5:$BT$4995,39,0))</f>
        <v/>
      </c>
      <c r="Z63" s="141" t="str">
        <f>IF(ISNA(VLOOKUP($E63,SUMMARY!$A$5:$BT$4995,40,0)),"",VLOOKUP($E63,SUMMARY!$A$5:$BT$4995,40,0))</f>
        <v/>
      </c>
      <c r="AA63" s="275">
        <f t="shared" si="10"/>
        <v>0</v>
      </c>
      <c r="AB63" s="276" t="str">
        <f>IF(ISNA(VLOOKUP($E63,SUMMARY!$A$5:$BT$4995,42,0)),"",VLOOKUP($E63,SUMMARY!$A$5:$BT$4995,42,0))</f>
        <v/>
      </c>
      <c r="AC63" s="21"/>
      <c r="AD63" s="282"/>
      <c r="AE63" s="253"/>
      <c r="AF63" s="280"/>
      <c r="AG63" s="280"/>
    </row>
    <row r="64" spans="2:33" ht="15" x14ac:dyDescent="0.25">
      <c r="B64" s="355" t="e">
        <f t="shared" si="0"/>
        <v>#VALUE!</v>
      </c>
      <c r="C64" s="356" t="e">
        <f t="shared" si="7"/>
        <v>#VALUE!</v>
      </c>
      <c r="D64" s="357" t="e">
        <f t="shared" si="8"/>
        <v>#VALUE!</v>
      </c>
      <c r="E64" s="273"/>
      <c r="F64" s="130" t="str">
        <f>IF(ISNA(VLOOKUP($E64,SUMMARY!$A$5:$BT$4995,4,0)),"",VLOOKUP($E64,SUMMARY!$A$5:$BT$4995,4,0))</f>
        <v/>
      </c>
      <c r="G64" s="359" t="str">
        <f>IF(ISNA(VLOOKUP($E64,SUMMARY!$A$5:$BT$4995,5,0)),"",VLOOKUP($E64,SUMMARY!$A$5:$BT$4995,5,0))</f>
        <v/>
      </c>
      <c r="H64" s="130" t="str">
        <f>IF(ISNA(VLOOKUP($E64,SUMMARY!$A$5:$BT$4995,9,0)),"",VLOOKUP($E64,SUMMARY!$A$5:$BT$4995,9,0))</f>
        <v/>
      </c>
      <c r="I64" s="130" t="str">
        <f>IF(ISNA(VLOOKUP($E64,SUMMARY!$A$5:$BT$4995,10,0)),"",VLOOKUP($E64,SUMMARY!$A$5:$BT$4995,10,0))</f>
        <v/>
      </c>
      <c r="J64" s="130" t="str">
        <f>IF(ISNA(VLOOKUP($E64,SUMMARY!$A$5:$BT$4995,29,0)),"",VLOOKUP($E64,SUMMARY!$A$5:$BT$4995,29,0))</f>
        <v/>
      </c>
      <c r="K64" s="360" t="str">
        <f>IF(ISNA(VLOOKUP($E64,SUMMARY!$A$5:$BT$4995,11,0)),"",VLOOKUP($E64,SUMMARY!$A$5:$BT$4995,11,0))</f>
        <v/>
      </c>
      <c r="L64" s="360"/>
      <c r="M64" s="360" t="str">
        <f>(IF(ISNA(VLOOKUP($E64,SUMMARY!$A$5:$BT$4995,26,0)),"",VLOOKUP($E64,SUMMARY!$A$5:$BT$4995,26,0)))</f>
        <v/>
      </c>
      <c r="N64" s="360" t="str">
        <f>IF(ISNA(VLOOKUP($E64,SUMMARY!$A$5:$BT$4995,23,0)),"",VLOOKUP($E64,SUMMARY!$A$5:$BT$4995,23,0))</f>
        <v/>
      </c>
      <c r="O64" s="360" t="str">
        <f>IF(ISNA(VLOOKUP($E64,SUMMARY!$A$5:$BT$4995,22,0)),"",VLOOKUP($E64,SUMMARY!$A$5:$BT$4995,22,0))</f>
        <v/>
      </c>
      <c r="P64" s="274">
        <f t="shared" si="9"/>
        <v>0</v>
      </c>
      <c r="Q64" s="141" t="str">
        <f>IF(ISNA(VLOOKUP($E64,SUMMARY!$A$5:$BT$4995,31,0)),"",VLOOKUP($E64,SUMMARY!$A$5:$BT$4995,31,0))</f>
        <v/>
      </c>
      <c r="R64" s="141" t="str">
        <f>IF(ISNA(VLOOKUP($E64,SUMMARY!$A$5:$BT$4995,32,0)),"",VLOOKUP($E64,SUMMARY!$A$5:$BT$4995,32,0))</f>
        <v/>
      </c>
      <c r="S64" s="141" t="str">
        <f>IF(ISNA(VLOOKUP($E64,SUMMARY!$A$5:$BT$4995,33,0)),"",VLOOKUP($E64,SUMMARY!$A$5:$BT$4995,33,0))</f>
        <v/>
      </c>
      <c r="T64" s="141" t="str">
        <f>IF(ISNA(VLOOKUP($E64,SUMMARY!$A$5:$BT$4995,34,0)),"",VLOOKUP($E64,SUMMARY!$A$5:$BT$4995,34,0))</f>
        <v/>
      </c>
      <c r="U64" s="141" t="str">
        <f>IF(ISNA(VLOOKUP($E64,SUMMARY!$A$5:$BT$4995,35,0)),"",VLOOKUP($E64,SUMMARY!$A$5:$BT$4995,35,0))</f>
        <v/>
      </c>
      <c r="V64" s="141" t="str">
        <f>IF(ISNA(VLOOKUP($E64,SUMMARY!$A$5:$BT$4995,36,0)),"",VLOOKUP($E64,SUMMARY!$A$5:$BT$4995,36,0))</f>
        <v/>
      </c>
      <c r="W64" s="141" t="str">
        <f>IF(ISNA(VLOOKUP($E64,SUMMARY!$A$5:$BT$4995,37,0)),"",VLOOKUP($E64,SUMMARY!$A$5:$BT$4995,37,0))</f>
        <v/>
      </c>
      <c r="X64" s="141" t="str">
        <f>IF(ISNA(VLOOKUP($E64,SUMMARY!$A$5:$BT$4995,38,0)),"",VLOOKUP($E64,SUMMARY!$A$5:$BT$4995,38,0))</f>
        <v/>
      </c>
      <c r="Y64" s="141" t="str">
        <f>IF(ISNA(VLOOKUP($E64,SUMMARY!$A$5:$BT$4995,39,0)),"",VLOOKUP($E64,SUMMARY!$A$5:$BT$4995,39,0))</f>
        <v/>
      </c>
      <c r="Z64" s="141" t="str">
        <f>IF(ISNA(VLOOKUP($E64,SUMMARY!$A$5:$BT$4995,40,0)),"",VLOOKUP($E64,SUMMARY!$A$5:$BT$4995,40,0))</f>
        <v/>
      </c>
      <c r="AA64" s="275">
        <f t="shared" si="10"/>
        <v>0</v>
      </c>
      <c r="AB64" s="276" t="str">
        <f>IF(ISNA(VLOOKUP($E64,SUMMARY!$A$5:$BT$4995,42,0)),"",VLOOKUP($E64,SUMMARY!$A$5:$BT$4995,42,0))</f>
        <v/>
      </c>
      <c r="AC64" s="21"/>
      <c r="AD64" s="282"/>
      <c r="AE64" s="253"/>
      <c r="AF64" s="280"/>
      <c r="AG64" s="280"/>
    </row>
    <row r="65" spans="2:33" ht="15" x14ac:dyDescent="0.25">
      <c r="B65" s="355"/>
      <c r="C65" s="356"/>
      <c r="D65" s="357"/>
      <c r="E65" s="273"/>
      <c r="F65" s="130" t="str">
        <f>IF(ISNA(VLOOKUP($E65,SUMMARY!$A$5:$BT$4995,4,0)),"",VLOOKUP($E65,SUMMARY!$A$5:$BT$4995,4,0))</f>
        <v/>
      </c>
      <c r="G65" s="359" t="str">
        <f>IF(ISNA(VLOOKUP($E65,SUMMARY!$A$5:$BT$4995,5,0)),"",VLOOKUP($E65,SUMMARY!$A$5:$BT$4995,5,0))</f>
        <v/>
      </c>
      <c r="H65" s="130" t="str">
        <f>IF(ISNA(VLOOKUP($E65,SUMMARY!$A$5:$BT$4995,9,0)),"",VLOOKUP($E65,SUMMARY!$A$5:$BT$4995,9,0))</f>
        <v/>
      </c>
      <c r="I65" s="130" t="str">
        <f>IF(ISNA(VLOOKUP($E65,SUMMARY!$A$5:$BT$4995,10,0)),"",VLOOKUP($E65,SUMMARY!$A$5:$BT$4995,10,0))</f>
        <v/>
      </c>
      <c r="J65" s="130" t="str">
        <f>IF(ISNA(VLOOKUP($E65,SUMMARY!$A$5:$BT$4995,29,0)),"",VLOOKUP($E65,SUMMARY!$A$5:$BT$4995,29,0))</f>
        <v/>
      </c>
      <c r="K65" s="360" t="str">
        <f>IF(ISNA(VLOOKUP($E65,SUMMARY!$A$5:$BT$4995,11,0)),"",VLOOKUP($E65,SUMMARY!$A$5:$BT$4995,11,0))</f>
        <v/>
      </c>
      <c r="L65" s="360"/>
      <c r="M65" s="360" t="str">
        <f>(IF(ISNA(VLOOKUP($E65,SUMMARY!$A$5:$BT$4995,26,0)),"",VLOOKUP($E65,SUMMARY!$A$5:$BT$4995,26,0)))</f>
        <v/>
      </c>
      <c r="N65" s="360" t="str">
        <f>IF(ISNA(VLOOKUP($E65,SUMMARY!$A$5:$BT$4995,23,0)),"",VLOOKUP($E65,SUMMARY!$A$5:$BT$4995,23,0))</f>
        <v/>
      </c>
      <c r="O65" s="360" t="str">
        <f>IF(ISNA(VLOOKUP($E65,SUMMARY!$A$5:$BT$4995,22,0)),"",VLOOKUP($E65,SUMMARY!$A$5:$BT$4995,22,0))</f>
        <v/>
      </c>
      <c r="P65" s="274">
        <f t="shared" si="9"/>
        <v>0</v>
      </c>
      <c r="Q65" s="141" t="str">
        <f>IF(ISNA(VLOOKUP($E65,SUMMARY!$A$5:$BT$4995,31,0)),"",VLOOKUP($E65,SUMMARY!$A$5:$BT$4995,31,0))</f>
        <v/>
      </c>
      <c r="R65" s="141" t="str">
        <f>IF(ISNA(VLOOKUP($E65,SUMMARY!$A$5:$BT$4995,32,0)),"",VLOOKUP($E65,SUMMARY!$A$5:$BT$4995,32,0))</f>
        <v/>
      </c>
      <c r="S65" s="141" t="str">
        <f>IF(ISNA(VLOOKUP($E65,SUMMARY!$A$5:$BT$4995,33,0)),"",VLOOKUP($E65,SUMMARY!$A$5:$BT$4995,33,0))</f>
        <v/>
      </c>
      <c r="T65" s="141" t="str">
        <f>IF(ISNA(VLOOKUP($E65,SUMMARY!$A$5:$BT$4995,34,0)),"",VLOOKUP($E65,SUMMARY!$A$5:$BT$4995,34,0))</f>
        <v/>
      </c>
      <c r="U65" s="141" t="str">
        <f>IF(ISNA(VLOOKUP($E65,SUMMARY!$A$5:$BT$4995,35,0)),"",VLOOKUP($E65,SUMMARY!$A$5:$BT$4995,35,0))</f>
        <v/>
      </c>
      <c r="V65" s="141" t="str">
        <f>IF(ISNA(VLOOKUP($E65,SUMMARY!$A$5:$BT$4995,36,0)),"",VLOOKUP($E65,SUMMARY!$A$5:$BT$4995,36,0))</f>
        <v/>
      </c>
      <c r="W65" s="141" t="str">
        <f>IF(ISNA(VLOOKUP($E65,SUMMARY!$A$5:$BT$4995,37,0)),"",VLOOKUP($E65,SUMMARY!$A$5:$BT$4995,37,0))</f>
        <v/>
      </c>
      <c r="X65" s="141" t="str">
        <f>IF(ISNA(VLOOKUP($E65,SUMMARY!$A$5:$BT$4995,38,0)),"",VLOOKUP($E65,SUMMARY!$A$5:$BT$4995,38,0))</f>
        <v/>
      </c>
      <c r="Y65" s="141" t="str">
        <f>IF(ISNA(VLOOKUP($E65,SUMMARY!$A$5:$BT$4995,39,0)),"",VLOOKUP($E65,SUMMARY!$A$5:$BT$4995,39,0))</f>
        <v/>
      </c>
      <c r="Z65" s="141" t="str">
        <f>IF(ISNA(VLOOKUP($E65,SUMMARY!$A$5:$BT$4995,40,0)),"",VLOOKUP($E65,SUMMARY!$A$5:$BT$4995,40,0))</f>
        <v/>
      </c>
      <c r="AA65" s="275">
        <f t="shared" si="10"/>
        <v>0</v>
      </c>
      <c r="AB65" s="276" t="str">
        <f>IF(ISNA(VLOOKUP($E65,SUMMARY!$A$5:$BT$4995,42,0)),"",VLOOKUP($E65,SUMMARY!$A$5:$BT$4995,42,0))</f>
        <v/>
      </c>
      <c r="AC65" s="21"/>
      <c r="AD65" s="282"/>
      <c r="AE65" s="253"/>
      <c r="AF65" s="280"/>
      <c r="AG65" s="280"/>
    </row>
    <row r="66" spans="2:33" ht="15" x14ac:dyDescent="0.25">
      <c r="B66" s="358"/>
      <c r="C66" s="356"/>
      <c r="D66" s="357"/>
      <c r="E66" s="273"/>
      <c r="F66" s="273"/>
      <c r="G66" s="273"/>
      <c r="H66" s="283"/>
      <c r="I66" s="284" t="s">
        <v>11</v>
      </c>
      <c r="J66" s="78"/>
      <c r="K66" s="285"/>
      <c r="L66" s="285"/>
      <c r="M66" s="285"/>
      <c r="N66" s="285"/>
      <c r="O66" s="285"/>
      <c r="P66" s="285"/>
      <c r="Q66" s="286">
        <f>SUBTOTAL(109,Q11:Q65)</f>
        <v>725</v>
      </c>
      <c r="R66" s="286">
        <f t="shared" ref="R66:Z66" si="11">SUBTOTAL(109,R11:R65)</f>
        <v>2062</v>
      </c>
      <c r="S66" s="286">
        <f>SUBTOTAL(109,S11:S65)</f>
        <v>47603</v>
      </c>
      <c r="T66" s="286">
        <f>SUBTOTAL(109,T11:T65)</f>
        <v>22725</v>
      </c>
      <c r="U66" s="286">
        <f t="shared" si="11"/>
        <v>462000</v>
      </c>
      <c r="V66" s="286">
        <f t="shared" si="11"/>
        <v>0</v>
      </c>
      <c r="W66" s="286">
        <f t="shared" si="11"/>
        <v>271</v>
      </c>
      <c r="X66" s="286">
        <f t="shared" si="11"/>
        <v>0</v>
      </c>
      <c r="Y66" s="286">
        <f t="shared" si="11"/>
        <v>0</v>
      </c>
      <c r="Z66" s="286">
        <f t="shared" si="11"/>
        <v>0</v>
      </c>
      <c r="AA66" s="286">
        <f>SUBTOTAL(109,AA11:AA40)</f>
        <v>528541</v>
      </c>
      <c r="AB66" s="253"/>
      <c r="AC66" s="253"/>
      <c r="AD66" s="282"/>
      <c r="AE66" s="253"/>
      <c r="AF66" s="253"/>
      <c r="AG66" s="253"/>
    </row>
  </sheetData>
  <autoFilter ref="A10:WWI65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Instruction</vt:lpstr>
      <vt:lpstr>ADDRESS</vt:lpstr>
      <vt:lpstr>SUMMARY</vt:lpstr>
      <vt:lpstr>SALES</vt:lpstr>
      <vt:lpstr>INPUT VAT</vt:lpstr>
      <vt:lpstr>INPUT ST</vt:lpstr>
      <vt:lpstr>OUTPUT ST</vt:lpstr>
      <vt:lpstr>OUTPUT VAT-CST REPORT</vt:lpstr>
      <vt:lpstr>TDS REPORT</vt:lpstr>
      <vt:lpstr>ST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2013-07-25T12:57:18Z</dcterms:modified>
</cp:coreProperties>
</file>